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Texas/"/>
    </mc:Choice>
  </mc:AlternateContent>
  <xr:revisionPtr revIDLastSave="0" documentId="8_{635EBB9F-EFBF-0D4D-B58E-3CF8AB831833}" xr6:coauthVersionLast="47" xr6:coauthVersionMax="47" xr10:uidLastSave="{00000000-0000-0000-0000-000000000000}"/>
  <bookViews>
    <workbookView xWindow="200" yWindow="780" windowWidth="33800" windowHeight="20340" xr2:uid="{72099960-DA17-1F46-A7F5-8A2ED9C3F3D5}"/>
  </bookViews>
  <sheets>
    <sheet name="Full Data" sheetId="1" r:id="rId1"/>
    <sheet name="Data Checks --&gt;" sheetId="6" r:id="rId2"/>
    <sheet name="Check" sheetId="2" r:id="rId3"/>
    <sheet name="NCES Match" sheetId="3" r:id="rId4"/>
  </sheets>
  <externalReferences>
    <externalReference r:id="rId5"/>
  </externalReferences>
  <definedNames>
    <definedName name="_xlnm._FilterDatabase" localSheetId="0" hidden="1">'Full Data'!$B$1:$H$12034</definedName>
    <definedName name="_xlnm._FilterDatabase" localSheetId="3" hidden="1">'NCES Match'!$A$1:$B$1307</definedName>
    <definedName name="DISTRICT_TEMP">#REF!</definedName>
    <definedName name="T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2" i="1"/>
  <c r="O15" i="1"/>
  <c r="O16" i="1"/>
  <c r="O17" i="1"/>
  <c r="O18" i="1"/>
  <c r="O19" i="1"/>
  <c r="O20" i="1"/>
  <c r="O1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C10" i="2"/>
  <c r="D10" i="2" s="1"/>
  <c r="C9" i="2"/>
  <c r="D9" i="2" s="1"/>
  <c r="C4" i="2"/>
  <c r="D4" i="2" s="1"/>
  <c r="C5" i="2"/>
  <c r="D5" i="2" s="1"/>
  <c r="C6" i="2"/>
  <c r="D6" i="2" s="1"/>
  <c r="C7" i="2"/>
  <c r="D7" i="2" s="1"/>
  <c r="C8" i="2"/>
  <c r="D8" i="2" s="1"/>
  <c r="C2" i="2"/>
  <c r="D2" i="2" s="1"/>
  <c r="H5325" i="1" l="1"/>
  <c r="H2864" i="1"/>
  <c r="H2527" i="1"/>
  <c r="H4892" i="1"/>
  <c r="H10695" i="1"/>
  <c r="O14" i="1" l="1"/>
  <c r="C3" i="2"/>
  <c r="D3" i="2" s="1"/>
  <c r="J4892" i="1" l="1" a="1"/>
  <c r="J4892" i="1" s="1"/>
  <c r="K4892" i="1" s="1" a="1"/>
  <c r="K4892" i="1" s="1"/>
  <c r="J2" i="1" a="1"/>
  <c r="J2" i="1" s="1"/>
  <c r="K2" i="1" s="1" a="1"/>
  <c r="K2" i="1" s="1"/>
  <c r="J10695" i="1" a="1"/>
  <c r="J10695" i="1" s="1"/>
  <c r="K10695" i="1" s="1" a="1"/>
  <c r="K10695" i="1" s="1"/>
  <c r="J5325" i="1" a="1"/>
  <c r="J5325" i="1" s="1"/>
  <c r="K5325" i="1" s="1" a="1"/>
  <c r="K5325" i="1" s="1"/>
  <c r="J6597" i="1" a="1"/>
  <c r="J6597" i="1" s="1"/>
  <c r="K6597" i="1" s="1" a="1"/>
  <c r="K6597" i="1" s="1"/>
  <c r="J7508" i="1" a="1"/>
  <c r="J7508" i="1" s="1"/>
  <c r="K7508" i="1" s="1" a="1"/>
  <c r="K7508" i="1" s="1"/>
  <c r="J8044" i="1" a="1"/>
  <c r="J8044" i="1" s="1"/>
  <c r="K8044" i="1" s="1" a="1"/>
  <c r="K8044" i="1" s="1"/>
  <c r="J8271" i="1" a="1"/>
  <c r="J8271" i="1" s="1"/>
  <c r="K8271" i="1" s="1" a="1"/>
  <c r="K8271" i="1" s="1"/>
  <c r="J8499" i="1" a="1"/>
  <c r="J8499" i="1" s="1"/>
  <c r="K8499" i="1" s="1" a="1"/>
  <c r="K8499" i="1" s="1"/>
  <c r="J8729" i="1" a="1"/>
  <c r="J8729" i="1" s="1"/>
  <c r="K8729" i="1" s="1" a="1"/>
  <c r="K8729" i="1" s="1"/>
  <c r="J8977" i="1" a="1"/>
  <c r="J8977" i="1" s="1"/>
  <c r="K8977" i="1" s="1" a="1"/>
  <c r="K8977" i="1" s="1"/>
  <c r="J9195" i="1" a="1"/>
  <c r="J9195" i="1" s="1"/>
  <c r="K9195" i="1" s="1" a="1"/>
  <c r="K9195" i="1" s="1"/>
  <c r="J9418" i="1" a="1"/>
  <c r="J9418" i="1" s="1"/>
  <c r="K9418" i="1" s="1" a="1"/>
  <c r="K9418" i="1" s="1"/>
  <c r="J9805" i="1" a="1"/>
  <c r="J9805" i="1" s="1"/>
  <c r="K9805" i="1" s="1" a="1"/>
  <c r="K9805" i="1" s="1"/>
  <c r="J9920" i="1" a="1"/>
  <c r="J9920" i="1" s="1"/>
  <c r="K9920" i="1" s="1" a="1"/>
  <c r="K9920" i="1" s="1"/>
  <c r="J10038" i="1" a="1"/>
  <c r="J10038" i="1" s="1"/>
  <c r="K10038" i="1" s="1" a="1"/>
  <c r="K10038" i="1" s="1"/>
  <c r="J10162" i="1" a="1"/>
  <c r="J10162" i="1" s="1"/>
  <c r="K10162" i="1" s="1" a="1"/>
  <c r="K10162" i="1" s="1"/>
  <c r="J10286" i="1" a="1"/>
  <c r="J10286" i="1" s="1"/>
  <c r="K10286" i="1" s="1" a="1"/>
  <c r="K10286" i="1" s="1"/>
  <c r="J10410" i="1" a="1"/>
  <c r="J10410" i="1" s="1"/>
  <c r="K10410" i="1" s="1" a="1"/>
  <c r="K10410" i="1" s="1"/>
  <c r="J10534" i="1" a="1"/>
  <c r="J10534" i="1" s="1"/>
  <c r="K10534" i="1" s="1" a="1"/>
  <c r="K10534" i="1" s="1"/>
  <c r="J10658" i="1" a="1"/>
  <c r="J10658" i="1" s="1"/>
  <c r="K10658" i="1" s="1" a="1"/>
  <c r="K10658" i="1" s="1"/>
  <c r="J10782" i="1" a="1"/>
  <c r="J10782" i="1" s="1"/>
  <c r="K10782" i="1" s="1" a="1"/>
  <c r="K10782" i="1" s="1"/>
  <c r="J10906" i="1" a="1"/>
  <c r="J10906" i="1" s="1"/>
  <c r="K10906" i="1" s="1" a="1"/>
  <c r="K10906" i="1" s="1"/>
  <c r="J10994" i="1" a="1"/>
  <c r="J10994" i="1" s="1"/>
  <c r="K10994" i="1" s="1" a="1"/>
  <c r="K10994" i="1" s="1"/>
  <c r="J11056" i="1" a="1"/>
  <c r="J11056" i="1" s="1"/>
  <c r="K11056" i="1" s="1" a="1"/>
  <c r="K11056" i="1" s="1"/>
  <c r="J11085" i="1" a="1"/>
  <c r="J11085" i="1" s="1"/>
  <c r="K11085" i="1" s="1" a="1"/>
  <c r="K11085" i="1" s="1"/>
  <c r="J11109" i="1" a="1"/>
  <c r="J11109" i="1" s="1"/>
  <c r="K11109" i="1" s="1" a="1"/>
  <c r="K11109" i="1" s="1"/>
  <c r="J11133" i="1" a="1"/>
  <c r="J11133" i="1" s="1"/>
  <c r="K11133" i="1" s="1" a="1"/>
  <c r="K11133" i="1" s="1"/>
  <c r="J11156" i="1" a="1"/>
  <c r="J11156" i="1" s="1"/>
  <c r="K11156" i="1" s="1" a="1"/>
  <c r="K11156" i="1" s="1"/>
  <c r="J11180" i="1" a="1"/>
  <c r="J11180" i="1" s="1"/>
  <c r="K11180" i="1" s="1" a="1"/>
  <c r="K11180" i="1" s="1"/>
  <c r="J11198" i="1" a="1"/>
  <c r="J11198" i="1" s="1"/>
  <c r="K11198" i="1" s="1" a="1"/>
  <c r="K11198" i="1" s="1"/>
  <c r="J11235" i="1" a="1"/>
  <c r="J11235" i="1" s="1"/>
  <c r="K11235" i="1" s="1" a="1"/>
  <c r="K11235" i="1" s="1"/>
  <c r="J11253" i="1" a="1"/>
  <c r="J11253" i="1" s="1"/>
  <c r="K11253" i="1" s="1" a="1"/>
  <c r="K11253" i="1" s="1"/>
  <c r="J11308" i="1" a="1"/>
  <c r="J11308" i="1" s="1"/>
  <c r="K11308" i="1" s="1" a="1"/>
  <c r="K11308" i="1" s="1"/>
  <c r="J11326" i="1" a="1"/>
  <c r="J11326" i="1" s="1"/>
  <c r="K11326" i="1" s="1" a="1"/>
  <c r="K11326" i="1" s="1"/>
  <c r="J11387" i="1" a="1"/>
  <c r="J11387" i="1" s="1"/>
  <c r="K11387" i="1" s="1" a="1"/>
  <c r="K11387" i="1" s="1"/>
  <c r="J11408" i="1" a="1"/>
  <c r="J11408" i="1" s="1"/>
  <c r="K11408" i="1" s="1" a="1"/>
  <c r="K11408" i="1" s="1"/>
  <c r="J11459" i="1" a="1"/>
  <c r="J11459" i="1" s="1"/>
  <c r="K11459" i="1" s="1" a="1"/>
  <c r="K11459" i="1" s="1"/>
  <c r="J11485" i="1" a="1"/>
  <c r="J11485" i="1" s="1"/>
  <c r="K11485" i="1" s="1" a="1"/>
  <c r="K11485" i="1" s="1"/>
  <c r="J11510" i="1" a="1"/>
  <c r="J11510" i="1" s="1"/>
  <c r="K11510" i="1" s="1" a="1"/>
  <c r="K11510" i="1" s="1"/>
  <c r="J11535" i="1" a="1"/>
  <c r="J11535" i="1" s="1"/>
  <c r="K11535" i="1" s="1" a="1"/>
  <c r="K11535" i="1" s="1"/>
  <c r="J11559" i="1" a="1"/>
  <c r="J11559" i="1" s="1"/>
  <c r="K11559" i="1" s="1" a="1"/>
  <c r="K11559" i="1" s="1"/>
  <c r="J11584" i="1" a="1"/>
  <c r="J11584" i="1" s="1"/>
  <c r="K11584" i="1" s="1" a="1"/>
  <c r="K11584" i="1" s="1"/>
  <c r="J11608" i="1" a="1"/>
  <c r="J11608" i="1" s="1"/>
  <c r="K11608" i="1" s="1" a="1"/>
  <c r="K11608" i="1" s="1"/>
  <c r="J11682" i="1" a="1"/>
  <c r="J11682" i="1" s="1"/>
  <c r="K11682" i="1" s="1" a="1"/>
  <c r="K11682" i="1" s="1"/>
  <c r="J11706" i="1" a="1"/>
  <c r="J11706" i="1" s="1"/>
  <c r="K11706" i="1" s="1" a="1"/>
  <c r="K11706" i="1" s="1"/>
  <c r="J11758" i="1" a="1"/>
  <c r="J11758" i="1" s="1"/>
  <c r="K11758" i="1" s="1" a="1"/>
  <c r="K11758" i="1" s="1"/>
  <c r="J11787" i="1" a="1"/>
  <c r="J11787" i="1" s="1"/>
  <c r="K11787" i="1" s="1" a="1"/>
  <c r="K11787" i="1" s="1"/>
  <c r="J11815" i="1" a="1"/>
  <c r="J11815" i="1" s="1"/>
  <c r="K11815" i="1" s="1" a="1"/>
  <c r="K11815" i="1" s="1"/>
  <c r="J11843" i="1" a="1"/>
  <c r="J11843" i="1" s="1"/>
  <c r="K11843" i="1" s="1" a="1"/>
  <c r="K11843" i="1" s="1"/>
  <c r="J11872" i="1" a="1"/>
  <c r="J11872" i="1" s="1"/>
  <c r="K11872" i="1" s="1" a="1"/>
  <c r="K11872" i="1" s="1"/>
  <c r="J11901" i="1" a="1"/>
  <c r="J11901" i="1" s="1"/>
  <c r="K11901" i="1" s="1" a="1"/>
  <c r="K11901" i="1" s="1"/>
  <c r="J11929" i="1" a="1"/>
  <c r="J11929" i="1" s="1"/>
  <c r="K11929" i="1" s="1" a="1"/>
  <c r="K11929" i="1" s="1"/>
  <c r="J11957" i="1" a="1"/>
  <c r="J11957" i="1" s="1"/>
  <c r="K11957" i="1" s="1" a="1"/>
  <c r="K11957" i="1" s="1"/>
  <c r="J11986" i="1" a="1"/>
  <c r="J11986" i="1" s="1"/>
  <c r="K11986" i="1" s="1" a="1"/>
  <c r="K11986" i="1" s="1"/>
  <c r="J12014" i="1" a="1"/>
  <c r="J12014" i="1" s="1"/>
  <c r="K12014" i="1" s="1" a="1"/>
  <c r="K12014" i="1" s="1"/>
  <c r="J6377" i="1" a="1"/>
  <c r="J6377" i="1" s="1"/>
  <c r="K6377" i="1" s="1" a="1"/>
  <c r="K6377" i="1" s="1"/>
  <c r="J11810" i="1" a="1"/>
  <c r="J11810" i="1" s="1"/>
  <c r="K11810" i="1" s="1" a="1"/>
  <c r="K11810" i="1" s="1"/>
  <c r="J11530" i="1" a="1"/>
  <c r="J11530" i="1" s="1"/>
  <c r="K11530" i="1" s="1" a="1"/>
  <c r="K11530" i="1" s="1"/>
  <c r="J11286" i="1" a="1"/>
  <c r="J11286" i="1" s="1"/>
  <c r="K11286" i="1" s="1" a="1"/>
  <c r="K11286" i="1" s="1"/>
  <c r="J11081" i="1" a="1"/>
  <c r="J11081" i="1" s="1"/>
  <c r="K11081" i="1" s="1" a="1"/>
  <c r="K11081" i="1" s="1"/>
  <c r="J10146" i="1" a="1"/>
  <c r="J10146" i="1" s="1"/>
  <c r="K10146" i="1" s="1" a="1"/>
  <c r="K10146" i="1" s="1"/>
  <c r="J8015" i="1" a="1"/>
  <c r="J8015" i="1" s="1"/>
  <c r="K8015" i="1" s="1" a="1"/>
  <c r="K8015" i="1" s="1"/>
  <c r="J11809" i="1" a="1"/>
  <c r="J11809" i="1" s="1"/>
  <c r="K11809" i="1" s="1" a="1"/>
  <c r="K11809" i="1" s="1"/>
  <c r="J11554" i="1" a="1"/>
  <c r="J11554" i="1" s="1"/>
  <c r="K11554" i="1" s="1" a="1"/>
  <c r="K11554" i="1" s="1"/>
  <c r="J11249" i="1" a="1"/>
  <c r="J11249" i="1" s="1"/>
  <c r="K11249" i="1" s="1" a="1"/>
  <c r="K11249" i="1" s="1"/>
  <c r="J11040" i="1" a="1"/>
  <c r="J11040" i="1" s="1"/>
  <c r="K11040" i="1" s="1" a="1"/>
  <c r="K11040" i="1" s="1"/>
  <c r="J10008" i="1" a="1"/>
  <c r="J10008" i="1" s="1"/>
  <c r="K10008" i="1" s="1" a="1"/>
  <c r="K10008" i="1" s="1"/>
  <c r="J8442" i="1" a="1"/>
  <c r="J8442" i="1" s="1"/>
  <c r="K8442" i="1" s="1" a="1"/>
  <c r="K8442" i="1" s="1"/>
  <c r="J34" i="1" a="1"/>
  <c r="J34" i="1" s="1"/>
  <c r="K34" i="1" s="1" a="1"/>
  <c r="K34" i="1" s="1"/>
  <c r="J98" i="1" a="1"/>
  <c r="J98" i="1" s="1"/>
  <c r="K98" i="1" s="1" a="1"/>
  <c r="K98" i="1" s="1"/>
  <c r="J152" i="1" a="1"/>
  <c r="J152" i="1" s="1"/>
  <c r="K152" i="1" s="1" a="1"/>
  <c r="K152" i="1" s="1"/>
  <c r="J211" i="1" a="1"/>
  <c r="J211" i="1" s="1"/>
  <c r="K211" i="1" s="1" a="1"/>
  <c r="K211" i="1" s="1"/>
  <c r="J276" i="1" a="1"/>
  <c r="J276" i="1" s="1"/>
  <c r="K276" i="1" s="1" a="1"/>
  <c r="K276" i="1" s="1"/>
  <c r="J351" i="1" a="1"/>
  <c r="J351" i="1" s="1"/>
  <c r="K351" i="1" s="1" a="1"/>
  <c r="K351" i="1" s="1"/>
  <c r="J414" i="1" a="1"/>
  <c r="J414" i="1" s="1"/>
  <c r="K414" i="1" s="1" a="1"/>
  <c r="K414" i="1" s="1"/>
  <c r="J478" i="1" a="1"/>
  <c r="J478" i="1" s="1"/>
  <c r="K478" i="1" s="1" a="1"/>
  <c r="K478" i="1" s="1"/>
  <c r="J35" i="1" a="1"/>
  <c r="J35" i="1" s="1"/>
  <c r="K35" i="1" s="1" a="1"/>
  <c r="K35" i="1" s="1"/>
  <c r="J88" i="1" a="1"/>
  <c r="J88" i="1" s="1"/>
  <c r="K88" i="1" s="1" a="1"/>
  <c r="K88" i="1" s="1"/>
  <c r="J148" i="1" a="1"/>
  <c r="J148" i="1" s="1"/>
  <c r="K148" i="1" s="1" a="1"/>
  <c r="K148" i="1" s="1"/>
  <c r="J225" i="1" a="1"/>
  <c r="J225" i="1" s="1"/>
  <c r="K225" i="1" s="1" a="1"/>
  <c r="K225" i="1" s="1"/>
  <c r="J284" i="1" a="1"/>
  <c r="J284" i="1" s="1"/>
  <c r="K284" i="1" s="1" a="1"/>
  <c r="K284" i="1" s="1"/>
  <c r="J357" i="1" a="1"/>
  <c r="J357" i="1" s="1"/>
  <c r="K357" i="1" s="1" a="1"/>
  <c r="K357" i="1" s="1"/>
  <c r="J423" i="1" a="1"/>
  <c r="J423" i="1" s="1"/>
  <c r="K423" i="1" s="1" a="1"/>
  <c r="K423" i="1" s="1"/>
  <c r="J487" i="1" a="1"/>
  <c r="J487" i="1" s="1"/>
  <c r="K487" i="1" s="1" a="1"/>
  <c r="K487" i="1" s="1"/>
  <c r="J48" i="1" a="1"/>
  <c r="J48" i="1" s="1"/>
  <c r="K48" i="1" s="1" a="1"/>
  <c r="K48" i="1" s="1"/>
  <c r="J125" i="1" a="1"/>
  <c r="J125" i="1" s="1"/>
  <c r="K125" i="1" s="1" a="1"/>
  <c r="K125" i="1" s="1"/>
  <c r="J177" i="1" a="1"/>
  <c r="J177" i="1" s="1"/>
  <c r="K177" i="1" s="1" a="1"/>
  <c r="K177" i="1" s="1"/>
  <c r="J238" i="1" a="1"/>
  <c r="J238" i="1" s="1"/>
  <c r="K238" i="1" s="1" a="1"/>
  <c r="K238" i="1" s="1"/>
  <c r="J291" i="1" a="1"/>
  <c r="J291" i="1" s="1"/>
  <c r="K291" i="1" s="1" a="1"/>
  <c r="K291" i="1" s="1"/>
  <c r="J370" i="1" a="1"/>
  <c r="J370" i="1" s="1"/>
  <c r="K370" i="1" s="1" a="1"/>
  <c r="K370" i="1" s="1"/>
  <c r="J430" i="1" a="1"/>
  <c r="J430" i="1" s="1"/>
  <c r="K430" i="1" s="1" a="1"/>
  <c r="K430" i="1" s="1"/>
  <c r="J26" i="1" a="1"/>
  <c r="J26" i="1" s="1"/>
  <c r="K26" i="1" s="1" a="1"/>
  <c r="K26" i="1" s="1"/>
  <c r="J90" i="1" a="1"/>
  <c r="J90" i="1" s="1"/>
  <c r="K90" i="1" s="1" a="1"/>
  <c r="K90" i="1" s="1"/>
  <c r="J139" i="1" a="1"/>
  <c r="J139" i="1" s="1"/>
  <c r="K139" i="1" s="1" a="1"/>
  <c r="K139" i="1" s="1"/>
  <c r="J209" i="1" a="1"/>
  <c r="J209" i="1" s="1"/>
  <c r="K209" i="1" s="1" a="1"/>
  <c r="K209" i="1" s="1"/>
  <c r="J262" i="1" a="1"/>
  <c r="J262" i="1" s="1"/>
  <c r="K262" i="1" s="1" a="1"/>
  <c r="K262" i="1" s="1"/>
  <c r="J326" i="1" a="1"/>
  <c r="J326" i="1" s="1"/>
  <c r="K326" i="1" s="1" a="1"/>
  <c r="K326" i="1" s="1"/>
  <c r="J383" i="1" a="1"/>
  <c r="J383" i="1" s="1"/>
  <c r="K383" i="1" s="1" a="1"/>
  <c r="K383" i="1" s="1"/>
  <c r="J439" i="1" a="1"/>
  <c r="J439" i="1" s="1"/>
  <c r="K439" i="1" s="1" a="1"/>
  <c r="K439" i="1" s="1"/>
  <c r="J4" i="1" a="1"/>
  <c r="J4" i="1" s="1"/>
  <c r="K4" i="1" s="1" a="1"/>
  <c r="K4" i="1" s="1"/>
  <c r="J110" i="1" a="1"/>
  <c r="J110" i="1" s="1"/>
  <c r="K110" i="1" s="1" a="1"/>
  <c r="K110" i="1" s="1"/>
  <c r="J241" i="1" a="1"/>
  <c r="J241" i="1" s="1"/>
  <c r="K241" i="1" s="1" a="1"/>
  <c r="K241" i="1" s="1"/>
  <c r="J347" i="1" a="1"/>
  <c r="J347" i="1" s="1"/>
  <c r="K347" i="1" s="1" a="1"/>
  <c r="K347" i="1" s="1"/>
  <c r="J466" i="1" a="1"/>
  <c r="J466" i="1" s="1"/>
  <c r="K466" i="1" s="1" a="1"/>
  <c r="K466" i="1" s="1"/>
  <c r="J542" i="1" a="1"/>
  <c r="J542" i="1" s="1"/>
  <c r="K542" i="1" s="1" a="1"/>
  <c r="K542" i="1" s="1"/>
  <c r="J601" i="1" a="1"/>
  <c r="J601" i="1" s="1"/>
  <c r="K601" i="1" s="1" a="1"/>
  <c r="K601" i="1" s="1"/>
  <c r="J656" i="1" a="1"/>
  <c r="J656" i="1" s="1"/>
  <c r="K656" i="1" s="1" a="1"/>
  <c r="K656" i="1" s="1"/>
  <c r="J704" i="1" a="1"/>
  <c r="J704" i="1" s="1"/>
  <c r="K704" i="1" s="1" a="1"/>
  <c r="K704" i="1" s="1"/>
  <c r="J41" i="1" a="1"/>
  <c r="J41" i="1" s="1"/>
  <c r="K41" i="1" s="1" a="1"/>
  <c r="K41" i="1" s="1"/>
  <c r="J183" i="1" a="1"/>
  <c r="J183" i="1" s="1"/>
  <c r="K183" i="1" s="1" a="1"/>
  <c r="K183" i="1" s="1"/>
  <c r="J337" i="1" a="1"/>
  <c r="J337" i="1" s="1"/>
  <c r="K337" i="1" s="1" a="1"/>
  <c r="K337" i="1" s="1"/>
  <c r="J479" i="1" a="1"/>
  <c r="J479" i="1" s="1"/>
  <c r="K479" i="1" s="1" a="1"/>
  <c r="K479" i="1" s="1"/>
  <c r="J550" i="1" a="1"/>
  <c r="J550" i="1" s="1"/>
  <c r="K550" i="1" s="1" a="1"/>
  <c r="K550" i="1" s="1"/>
  <c r="J629" i="1" a="1"/>
  <c r="J629" i="1" s="1"/>
  <c r="K629" i="1" s="1" a="1"/>
  <c r="K629" i="1" s="1"/>
  <c r="J722" i="1" a="1"/>
  <c r="J722" i="1" s="1"/>
  <c r="K722" i="1" s="1" a="1"/>
  <c r="K722" i="1" s="1"/>
  <c r="J55" i="1" a="1"/>
  <c r="J55" i="1" s="1"/>
  <c r="K55" i="1" s="1" a="1"/>
  <c r="K55" i="1" s="1"/>
  <c r="J185" i="1" a="1"/>
  <c r="J185" i="1" s="1"/>
  <c r="K185" i="1" s="1" a="1"/>
  <c r="K185" i="1" s="1"/>
  <c r="J314" i="1" a="1"/>
  <c r="J314" i="1" s="1"/>
  <c r="K314" i="1" s="1" a="1"/>
  <c r="K314" i="1" s="1"/>
  <c r="J431" i="1" a="1"/>
  <c r="J431" i="1" s="1"/>
  <c r="K431" i="1" s="1" a="1"/>
  <c r="K431" i="1" s="1"/>
  <c r="J524" i="1" a="1"/>
  <c r="J524" i="1" s="1"/>
  <c r="K524" i="1" s="1" a="1"/>
  <c r="K524" i="1" s="1"/>
  <c r="J580" i="1" a="1"/>
  <c r="J580" i="1" s="1"/>
  <c r="K580" i="1" s="1" a="1"/>
  <c r="K580" i="1" s="1"/>
  <c r="J646" i="1" a="1"/>
  <c r="J646" i="1" s="1"/>
  <c r="K646" i="1" s="1" a="1"/>
  <c r="K646" i="1" s="1"/>
  <c r="J705" i="1" a="1"/>
  <c r="J705" i="1" s="1"/>
  <c r="K705" i="1" s="1" a="1"/>
  <c r="K705" i="1" s="1"/>
  <c r="J46" i="1" a="1"/>
  <c r="J46" i="1" s="1"/>
  <c r="K46" i="1" s="1" a="1"/>
  <c r="K46" i="1" s="1"/>
  <c r="J224" i="1" a="1"/>
  <c r="J224" i="1" s="1"/>
  <c r="K224" i="1" s="1" a="1"/>
  <c r="K224" i="1" s="1"/>
  <c r="J317" i="1" a="1"/>
  <c r="J317" i="1" s="1"/>
  <c r="K317" i="1" s="1" a="1"/>
  <c r="K317" i="1" s="1"/>
  <c r="J434" i="1" a="1"/>
  <c r="J434" i="1" s="1"/>
  <c r="K434" i="1" s="1" a="1"/>
  <c r="K434" i="1" s="1"/>
  <c r="J532" i="1" a="1"/>
  <c r="J532" i="1" s="1"/>
  <c r="K532" i="1" s="1" a="1"/>
  <c r="K532" i="1" s="1"/>
  <c r="J593" i="1" a="1"/>
  <c r="J593" i="1" s="1"/>
  <c r="K593" i="1" s="1" a="1"/>
  <c r="K593" i="1" s="1"/>
  <c r="J653" i="1" a="1"/>
  <c r="J653" i="1" s="1"/>
  <c r="K653" i="1" s="1" a="1"/>
  <c r="K653" i="1" s="1"/>
  <c r="J95" i="1" a="1"/>
  <c r="J95" i="1" s="1"/>
  <c r="K95" i="1" s="1" a="1"/>
  <c r="K95" i="1" s="1"/>
  <c r="J73" i="1" a="1"/>
  <c r="J73" i="1" s="1"/>
  <c r="K73" i="1" s="1" a="1"/>
  <c r="K73" i="1" s="1"/>
  <c r="J378" i="1" a="1"/>
  <c r="J378" i="1" s="1"/>
  <c r="K378" i="1" s="1" a="1"/>
  <c r="K378" i="1" s="1"/>
  <c r="J555" i="1" a="1"/>
  <c r="J555" i="1" s="1"/>
  <c r="K555" i="1" s="1" a="1"/>
  <c r="K555" i="1" s="1"/>
  <c r="J700" i="1" a="1"/>
  <c r="J700" i="1" s="1"/>
  <c r="K700" i="1" s="1" a="1"/>
  <c r="K700" i="1" s="1"/>
  <c r="J785" i="1" a="1"/>
  <c r="J785" i="1" s="1"/>
  <c r="K785" i="1" s="1" a="1"/>
  <c r="K785" i="1" s="1"/>
  <c r="J848" i="1" a="1"/>
  <c r="J848" i="1" s="1"/>
  <c r="K848" i="1" s="1" a="1"/>
  <c r="K848" i="1" s="1"/>
  <c r="J899" i="1" a="1"/>
  <c r="J899" i="1" s="1"/>
  <c r="K899" i="1" s="1" a="1"/>
  <c r="K899" i="1" s="1"/>
  <c r="J1009" i="1" a="1"/>
  <c r="J1009" i="1" s="1"/>
  <c r="K1009" i="1" s="1" a="1"/>
  <c r="K1009" i="1" s="1"/>
  <c r="J316" i="1" a="1"/>
  <c r="J316" i="1" s="1"/>
  <c r="K316" i="1" s="1" a="1"/>
  <c r="K316" i="1" s="1"/>
  <c r="J581" i="1" a="1"/>
  <c r="J581" i="1" s="1"/>
  <c r="K581" i="1" s="1" a="1"/>
  <c r="K581" i="1" s="1"/>
  <c r="J671" i="1" a="1"/>
  <c r="J671" i="1" s="1"/>
  <c r="K671" i="1" s="1" a="1"/>
  <c r="K671" i="1" s="1"/>
  <c r="J763" i="1" a="1"/>
  <c r="J763" i="1" s="1"/>
  <c r="K763" i="1" s="1" a="1"/>
  <c r="K763" i="1" s="1"/>
  <c r="J827" i="1" a="1"/>
  <c r="J827" i="1" s="1"/>
  <c r="K827" i="1" s="1" a="1"/>
  <c r="K827" i="1" s="1"/>
  <c r="J895" i="1" a="1"/>
  <c r="J895" i="1" s="1"/>
  <c r="K895" i="1" s="1" a="1"/>
  <c r="K895" i="1" s="1"/>
  <c r="J944" i="1" a="1"/>
  <c r="J944" i="1" s="1"/>
  <c r="K944" i="1" s="1" a="1"/>
  <c r="K944" i="1" s="1"/>
  <c r="J996" i="1" a="1"/>
  <c r="J996" i="1" s="1"/>
  <c r="K996" i="1" s="1" a="1"/>
  <c r="K996" i="1" s="1"/>
  <c r="J249" i="1" a="1"/>
  <c r="J249" i="1" s="1"/>
  <c r="K249" i="1" s="1" a="1"/>
  <c r="K249" i="1" s="1"/>
  <c r="J436" i="1" a="1"/>
  <c r="J436" i="1" s="1"/>
  <c r="K436" i="1" s="1" a="1"/>
  <c r="K436" i="1" s="1"/>
  <c r="J570" i="1" a="1"/>
  <c r="J570" i="1" s="1"/>
  <c r="K570" i="1" s="1" a="1"/>
  <c r="K570" i="1" s="1"/>
  <c r="J737" i="1" a="1"/>
  <c r="J737" i="1" s="1"/>
  <c r="K737" i="1" s="1" a="1"/>
  <c r="K737" i="1" s="1"/>
  <c r="J792" i="1" a="1"/>
  <c r="J792" i="1" s="1"/>
  <c r="K792" i="1" s="1" a="1"/>
  <c r="K792" i="1" s="1"/>
  <c r="J866" i="1" a="1"/>
  <c r="J866" i="1" s="1"/>
  <c r="K866" i="1" s="1" a="1"/>
  <c r="K866" i="1" s="1"/>
  <c r="J945" i="1" a="1"/>
  <c r="J945" i="1" s="1"/>
  <c r="K945" i="1" s="1" a="1"/>
  <c r="K945" i="1" s="1"/>
  <c r="J67" i="1" a="1"/>
  <c r="J67" i="1" s="1"/>
  <c r="K67" i="1" s="1" a="1"/>
  <c r="K67" i="1" s="1"/>
  <c r="J353" i="1" a="1"/>
  <c r="J353" i="1" s="1"/>
  <c r="K353" i="1" s="1" a="1"/>
  <c r="K353" i="1" s="1"/>
  <c r="J553" i="1" a="1"/>
  <c r="J553" i="1" s="1"/>
  <c r="K553" i="1" s="1" a="1"/>
  <c r="K553" i="1" s="1"/>
  <c r="J714" i="1" a="1"/>
  <c r="J714" i="1" s="1"/>
  <c r="K714" i="1" s="1" a="1"/>
  <c r="K714" i="1" s="1"/>
  <c r="J784" i="1" a="1"/>
  <c r="J784" i="1" s="1"/>
  <c r="K784" i="1" s="1" a="1"/>
  <c r="K784" i="1" s="1"/>
  <c r="J853" i="1" a="1"/>
  <c r="J853" i="1" s="1"/>
  <c r="K853" i="1" s="1" a="1"/>
  <c r="K853" i="1" s="1"/>
  <c r="J916" i="1" a="1"/>
  <c r="J916" i="1" s="1"/>
  <c r="K916" i="1" s="1" a="1"/>
  <c r="K916" i="1" s="1"/>
  <c r="J1000" i="1" a="1"/>
  <c r="J1000" i="1" s="1"/>
  <c r="K1000" i="1" s="1" a="1"/>
  <c r="K1000" i="1" s="1"/>
  <c r="J438" i="1" a="1"/>
  <c r="J438" i="1" s="1"/>
  <c r="K438" i="1" s="1" a="1"/>
  <c r="K438" i="1" s="1"/>
  <c r="J683" i="1" a="1"/>
  <c r="J683" i="1" s="1"/>
  <c r="K683" i="1" s="1" a="1"/>
  <c r="K683" i="1" s="1"/>
  <c r="J810" i="1" a="1"/>
  <c r="J810" i="1" s="1"/>
  <c r="K810" i="1" s="1" a="1"/>
  <c r="K810" i="1" s="1"/>
  <c r="J924" i="1" a="1"/>
  <c r="J924" i="1" s="1"/>
  <c r="K924" i="1" s="1" a="1"/>
  <c r="K924" i="1" s="1"/>
  <c r="J1021" i="1" a="1"/>
  <c r="J1021" i="1" s="1"/>
  <c r="K1021" i="1" s="1" a="1"/>
  <c r="K1021" i="1" s="1"/>
  <c r="J1080" i="1" a="1"/>
  <c r="J1080" i="1" s="1"/>
  <c r="K1080" i="1" s="1" a="1"/>
  <c r="K1080" i="1" s="1"/>
  <c r="J1136" i="1" a="1"/>
  <c r="J1136" i="1" s="1"/>
  <c r="K1136" i="1" s="1" a="1"/>
  <c r="K1136" i="1" s="1"/>
  <c r="J1192" i="1" a="1"/>
  <c r="J1192" i="1" s="1"/>
  <c r="K1192" i="1" s="1" a="1"/>
  <c r="K1192" i="1" s="1"/>
  <c r="J1248" i="1" a="1"/>
  <c r="J1248" i="1" s="1"/>
  <c r="K1248" i="1" s="1" a="1"/>
  <c r="K1248" i="1" s="1"/>
  <c r="J1317" i="1" a="1"/>
  <c r="J1317" i="1" s="1"/>
  <c r="K1317" i="1" s="1" a="1"/>
  <c r="K1317" i="1" s="1"/>
  <c r="J1391" i="1" a="1"/>
  <c r="J1391" i="1" s="1"/>
  <c r="K1391" i="1" s="1" a="1"/>
  <c r="K1391" i="1" s="1"/>
  <c r="J1451" i="1" a="1"/>
  <c r="J1451" i="1" s="1"/>
  <c r="K1451" i="1" s="1" a="1"/>
  <c r="K1451" i="1" s="1"/>
  <c r="J1508" i="1" a="1"/>
  <c r="J1508" i="1" s="1"/>
  <c r="K1508" i="1" s="1" a="1"/>
  <c r="K1508" i="1" s="1"/>
  <c r="J1572" i="1" a="1"/>
  <c r="J1572" i="1" s="1"/>
  <c r="K1572" i="1" s="1" a="1"/>
  <c r="K1572" i="1" s="1"/>
  <c r="J1636" i="1" a="1"/>
  <c r="J1636" i="1" s="1"/>
  <c r="K1636" i="1" s="1" a="1"/>
  <c r="K1636" i="1" s="1"/>
  <c r="J1700" i="1" a="1"/>
  <c r="J1700" i="1" s="1"/>
  <c r="K1700" i="1" s="1" a="1"/>
  <c r="K1700" i="1" s="1"/>
  <c r="J1764" i="1" a="1"/>
  <c r="J1764" i="1" s="1"/>
  <c r="K1764" i="1" s="1" a="1"/>
  <c r="K1764" i="1" s="1"/>
  <c r="J1828" i="1" a="1"/>
  <c r="J1828" i="1" s="1"/>
  <c r="K1828" i="1" s="1" a="1"/>
  <c r="K1828" i="1" s="1"/>
  <c r="J1892" i="1" a="1"/>
  <c r="J1892" i="1" s="1"/>
  <c r="K1892" i="1" s="1" a="1"/>
  <c r="K1892" i="1" s="1"/>
  <c r="J522" i="1" a="1"/>
  <c r="J522" i="1" s="1"/>
  <c r="K522" i="1" s="1" a="1"/>
  <c r="K522" i="1" s="1"/>
  <c r="J741" i="1" a="1"/>
  <c r="J741" i="1" s="1"/>
  <c r="K741" i="1" s="1" a="1"/>
  <c r="K741" i="1" s="1"/>
  <c r="J868" i="1" a="1"/>
  <c r="J868" i="1" s="1"/>
  <c r="K868" i="1" s="1" a="1"/>
  <c r="K868" i="1" s="1"/>
  <c r="J985" i="1" a="1"/>
  <c r="J985" i="1" s="1"/>
  <c r="K985" i="1" s="1" a="1"/>
  <c r="K985" i="1" s="1"/>
  <c r="J1067" i="1" a="1"/>
  <c r="J1067" i="1" s="1"/>
  <c r="K1067" i="1" s="1" a="1"/>
  <c r="K1067" i="1" s="1"/>
  <c r="J1130" i="1" a="1"/>
  <c r="J1130" i="1" s="1"/>
  <c r="K1130" i="1" s="1" a="1"/>
  <c r="K1130" i="1" s="1"/>
  <c r="J1193" i="1" a="1"/>
  <c r="J1193" i="1" s="1"/>
  <c r="K1193" i="1" s="1" a="1"/>
  <c r="K1193" i="1" s="1"/>
  <c r="J1277" i="1" a="1"/>
  <c r="J1277" i="1" s="1"/>
  <c r="K1277" i="1" s="1" a="1"/>
  <c r="K1277" i="1" s="1"/>
  <c r="J1339" i="1" a="1"/>
  <c r="J1339" i="1" s="1"/>
  <c r="K1339" i="1" s="1" a="1"/>
  <c r="K1339" i="1" s="1"/>
  <c r="J1392" i="1" a="1"/>
  <c r="J1392" i="1" s="1"/>
  <c r="K1392" i="1" s="1" a="1"/>
  <c r="K1392" i="1" s="1"/>
  <c r="J1452" i="1" a="1"/>
  <c r="J1452" i="1" s="1"/>
  <c r="K1452" i="1" s="1" a="1"/>
  <c r="K1452" i="1" s="1"/>
  <c r="J1525" i="1" a="1"/>
  <c r="J1525" i="1" s="1"/>
  <c r="K1525" i="1" s="1" a="1"/>
  <c r="K1525" i="1" s="1"/>
  <c r="J1589" i="1" a="1"/>
  <c r="J1589" i="1" s="1"/>
  <c r="K1589" i="1" s="1" a="1"/>
  <c r="K1589" i="1" s="1"/>
  <c r="J1653" i="1" a="1"/>
  <c r="J1653" i="1" s="1"/>
  <c r="K1653" i="1" s="1" a="1"/>
  <c r="K1653" i="1" s="1"/>
  <c r="J1717" i="1" a="1"/>
  <c r="J1717" i="1" s="1"/>
  <c r="K1717" i="1" s="1" a="1"/>
  <c r="K1717" i="1" s="1"/>
  <c r="J1781" i="1" a="1"/>
  <c r="J1781" i="1" s="1"/>
  <c r="K1781" i="1" s="1" a="1"/>
  <c r="K1781" i="1" s="1"/>
  <c r="J1845" i="1" a="1"/>
  <c r="J1845" i="1" s="1"/>
  <c r="K1845" i="1" s="1" a="1"/>
  <c r="K1845" i="1" s="1"/>
  <c r="J1909" i="1" a="1"/>
  <c r="J1909" i="1" s="1"/>
  <c r="K1909" i="1" s="1" a="1"/>
  <c r="K1909" i="1" s="1"/>
  <c r="J598" i="1" a="1"/>
  <c r="J598" i="1" s="1"/>
  <c r="K598" i="1" s="1" a="1"/>
  <c r="K598" i="1" s="1"/>
  <c r="J846" i="1" a="1"/>
  <c r="J846" i="1" s="1"/>
  <c r="K846" i="1" s="1" a="1"/>
  <c r="K846" i="1" s="1"/>
  <c r="J960" i="1" a="1"/>
  <c r="J960" i="1" s="1"/>
  <c r="K960" i="1" s="1" a="1"/>
  <c r="K960" i="1" s="1"/>
  <c r="J1055" i="1" a="1"/>
  <c r="J1055" i="1" s="1"/>
  <c r="K1055" i="1" s="1" a="1"/>
  <c r="K1055" i="1" s="1"/>
  <c r="J1124" i="1" a="1"/>
  <c r="J1124" i="1" s="1"/>
  <c r="K1124" i="1" s="1" a="1"/>
  <c r="K1124" i="1" s="1"/>
  <c r="J1194" i="1" a="1"/>
  <c r="J1194" i="1" s="1"/>
  <c r="K1194" i="1" s="1" a="1"/>
  <c r="K1194" i="1" s="1"/>
  <c r="J1250" i="1" a="1"/>
  <c r="J1250" i="1" s="1"/>
  <c r="K1250" i="1" s="1" a="1"/>
  <c r="K1250" i="1" s="1"/>
  <c r="J1305" i="1" a="1"/>
  <c r="J1305" i="1" s="1"/>
  <c r="K1305" i="1" s="1" a="1"/>
  <c r="K1305" i="1" s="1"/>
  <c r="J1375" i="1" a="1"/>
  <c r="J1375" i="1" s="1"/>
  <c r="K1375" i="1" s="1" a="1"/>
  <c r="K1375" i="1" s="1"/>
  <c r="J1435" i="1" a="1"/>
  <c r="J1435" i="1" s="1"/>
  <c r="K1435" i="1" s="1" a="1"/>
  <c r="K1435" i="1" s="1"/>
  <c r="J1495" i="1" a="1"/>
  <c r="J1495" i="1" s="1"/>
  <c r="K1495" i="1" s="1" a="1"/>
  <c r="K1495" i="1" s="1"/>
  <c r="J1558" i="1" a="1"/>
  <c r="J1558" i="1" s="1"/>
  <c r="K1558" i="1" s="1" a="1"/>
  <c r="K1558" i="1" s="1"/>
  <c r="J1622" i="1" a="1"/>
  <c r="J1622" i="1" s="1"/>
  <c r="K1622" i="1" s="1" a="1"/>
  <c r="K1622" i="1" s="1"/>
  <c r="J1686" i="1" a="1"/>
  <c r="J1686" i="1" s="1"/>
  <c r="K1686" i="1" s="1" a="1"/>
  <c r="K1686" i="1" s="1"/>
  <c r="J1750" i="1" a="1"/>
  <c r="J1750" i="1" s="1"/>
  <c r="K1750" i="1" s="1" a="1"/>
  <c r="K1750" i="1" s="1"/>
  <c r="J1814" i="1" a="1"/>
  <c r="J1814" i="1" s="1"/>
  <c r="K1814" i="1" s="1" a="1"/>
  <c r="K1814" i="1" s="1"/>
  <c r="J1878" i="1" a="1"/>
  <c r="J1878" i="1" s="1"/>
  <c r="K1878" i="1" s="1" a="1"/>
  <c r="K1878" i="1" s="1"/>
  <c r="J399" i="1" a="1"/>
  <c r="J399" i="1" s="1"/>
  <c r="K399" i="1" s="1" a="1"/>
  <c r="K399" i="1" s="1"/>
  <c r="J642" i="1" a="1"/>
  <c r="J642" i="1" s="1"/>
  <c r="K642" i="1" s="1" a="1"/>
  <c r="K642" i="1" s="1"/>
  <c r="J790" i="1" a="1"/>
  <c r="J790" i="1" s="1"/>
  <c r="K790" i="1" s="1" a="1"/>
  <c r="K790" i="1" s="1"/>
  <c r="J927" i="1" a="1"/>
  <c r="J927" i="1" s="1"/>
  <c r="K927" i="1" s="1" a="1"/>
  <c r="K927" i="1" s="1"/>
  <c r="J1016" i="1" a="1"/>
  <c r="J1016" i="1" s="1"/>
  <c r="K1016" i="1" s="1" a="1"/>
  <c r="K1016" i="1" s="1"/>
  <c r="J412" i="1" a="1"/>
  <c r="J412" i="1" s="1"/>
  <c r="K412" i="1" s="1" a="1"/>
  <c r="K412" i="1" s="1"/>
  <c r="J712" i="1" a="1"/>
  <c r="J712" i="1" s="1"/>
  <c r="K712" i="1" s="1" a="1"/>
  <c r="K712" i="1" s="1"/>
  <c r="J862" i="1" a="1"/>
  <c r="J862" i="1" s="1"/>
  <c r="K862" i="1" s="1" a="1"/>
  <c r="K862" i="1" s="1"/>
  <c r="J1003" i="1" a="1"/>
  <c r="J1003" i="1" s="1"/>
  <c r="K1003" i="1" s="1" a="1"/>
  <c r="K1003" i="1" s="1"/>
  <c r="J180" i="1" a="1"/>
  <c r="J180" i="1" s="1"/>
  <c r="K180" i="1" s="1" a="1"/>
  <c r="K180" i="1" s="1"/>
  <c r="J606" i="1" a="1"/>
  <c r="J606" i="1" s="1"/>
  <c r="K606" i="1" s="1" a="1"/>
  <c r="K606" i="1" s="1"/>
  <c r="J783" i="1" a="1"/>
  <c r="J783" i="1" s="1"/>
  <c r="K783" i="1" s="1" a="1"/>
  <c r="K783" i="1" s="1"/>
  <c r="J281" i="1" a="1"/>
  <c r="J281" i="1" s="1"/>
  <c r="K281" i="1" s="1" a="1"/>
  <c r="K281" i="1" s="1"/>
  <c r="J630" i="1" a="1"/>
  <c r="J630" i="1" s="1"/>
  <c r="K630" i="1" s="1" a="1"/>
  <c r="K630" i="1" s="1"/>
  <c r="J818" i="1" a="1"/>
  <c r="J818" i="1" s="1"/>
  <c r="K818" i="1" s="1" a="1"/>
  <c r="K818" i="1" s="1"/>
  <c r="J941" i="1" a="1"/>
  <c r="J941" i="1" s="1"/>
  <c r="K941" i="1" s="1" a="1"/>
  <c r="K941" i="1" s="1"/>
  <c r="J1026" i="1" a="1"/>
  <c r="J1026" i="1" s="1"/>
  <c r="K1026" i="1" s="1" a="1"/>
  <c r="K1026" i="1" s="1"/>
  <c r="J1099" i="1" a="1"/>
  <c r="J1099" i="1" s="1"/>
  <c r="K1099" i="1" s="1" a="1"/>
  <c r="K1099" i="1" s="1"/>
  <c r="J1170" i="1" a="1"/>
  <c r="J1170" i="1" s="1"/>
  <c r="K1170" i="1" s="1" a="1"/>
  <c r="K1170" i="1" s="1"/>
  <c r="J1232" i="1" a="1"/>
  <c r="J1232" i="1" s="1"/>
  <c r="K1232" i="1" s="1" a="1"/>
  <c r="K1232" i="1" s="1"/>
  <c r="J1315" i="1" a="1"/>
  <c r="J1315" i="1" s="1"/>
  <c r="K1315" i="1" s="1" a="1"/>
  <c r="K1315" i="1" s="1"/>
  <c r="J1389" i="1" a="1"/>
  <c r="J1389" i="1" s="1"/>
  <c r="K1389" i="1" s="1" a="1"/>
  <c r="K1389" i="1" s="1"/>
  <c r="J1443" i="1" a="1"/>
  <c r="J1443" i="1" s="1"/>
  <c r="K1443" i="1" s="1" a="1"/>
  <c r="K1443" i="1" s="1"/>
  <c r="J1514" i="1" a="1"/>
  <c r="J1514" i="1" s="1"/>
  <c r="K1514" i="1" s="1" a="1"/>
  <c r="K1514" i="1" s="1"/>
  <c r="J1578" i="1" a="1"/>
  <c r="J1578" i="1" s="1"/>
  <c r="K1578" i="1" s="1" a="1"/>
  <c r="K1578" i="1" s="1"/>
  <c r="J1642" i="1" a="1"/>
  <c r="J1642" i="1" s="1"/>
  <c r="K1642" i="1" s="1" a="1"/>
  <c r="K1642" i="1" s="1"/>
  <c r="J1706" i="1" a="1"/>
  <c r="J1706" i="1" s="1"/>
  <c r="K1706" i="1" s="1" a="1"/>
  <c r="K1706" i="1" s="1"/>
  <c r="J1770" i="1" a="1"/>
  <c r="J1770" i="1" s="1"/>
  <c r="K1770" i="1" s="1" a="1"/>
  <c r="K1770" i="1" s="1"/>
  <c r="J1834" i="1" a="1"/>
  <c r="J1834" i="1" s="1"/>
  <c r="K1834" i="1" s="1" a="1"/>
  <c r="K1834" i="1" s="1"/>
  <c r="J1898" i="1" a="1"/>
  <c r="J1898" i="1" s="1"/>
  <c r="K1898" i="1" s="1" a="1"/>
  <c r="K1898" i="1" s="1"/>
  <c r="J1062" i="1" a="1"/>
  <c r="J1062" i="1" s="1"/>
  <c r="K1062" i="1" s="1" a="1"/>
  <c r="K1062" i="1" s="1"/>
  <c r="J1175" i="1" a="1"/>
  <c r="J1175" i="1" s="1"/>
  <c r="K1175" i="1" s="1" a="1"/>
  <c r="K1175" i="1" s="1"/>
  <c r="J1299" i="1" a="1"/>
  <c r="J1299" i="1" s="1"/>
  <c r="K1299" i="1" s="1" a="1"/>
  <c r="K1299" i="1" s="1"/>
  <c r="J1423" i="1" a="1"/>
  <c r="J1423" i="1" s="1"/>
  <c r="K1423" i="1" s="1" a="1"/>
  <c r="K1423" i="1" s="1"/>
  <c r="J1559" i="1" a="1"/>
  <c r="J1559" i="1" s="1"/>
  <c r="K1559" i="1" s="1" a="1"/>
  <c r="K1559" i="1" s="1"/>
  <c r="J1687" i="1" a="1"/>
  <c r="J1687" i="1" s="1"/>
  <c r="K1687" i="1" s="1" a="1"/>
  <c r="K1687" i="1" s="1"/>
  <c r="J1815" i="1" a="1"/>
  <c r="J1815" i="1" s="1"/>
  <c r="K1815" i="1" s="1" a="1"/>
  <c r="K1815" i="1" s="1"/>
  <c r="J1935" i="1" a="1"/>
  <c r="J1935" i="1" s="1"/>
  <c r="K1935" i="1" s="1" a="1"/>
  <c r="K1935" i="1" s="1"/>
  <c r="J2029" i="1" a="1"/>
  <c r="J2029" i="1" s="1"/>
  <c r="K2029" i="1" s="1" a="1"/>
  <c r="K2029" i="1" s="1"/>
  <c r="J2097" i="1" a="1"/>
  <c r="J2097" i="1" s="1"/>
  <c r="K2097" i="1" s="1" a="1"/>
  <c r="K2097" i="1" s="1"/>
  <c r="J2142" i="1" a="1"/>
  <c r="J2142" i="1" s="1"/>
  <c r="K2142" i="1" s="1" a="1"/>
  <c r="K2142" i="1" s="1"/>
  <c r="J2207" i="1" a="1"/>
  <c r="J2207" i="1" s="1"/>
  <c r="K2207" i="1" s="1" a="1"/>
  <c r="K2207" i="1" s="1"/>
  <c r="J2293" i="1" a="1"/>
  <c r="J2293" i="1" s="1"/>
  <c r="K2293" i="1" s="1" a="1"/>
  <c r="K2293" i="1" s="1"/>
  <c r="J2347" i="1" a="1"/>
  <c r="J2347" i="1" s="1"/>
  <c r="K2347" i="1" s="1" a="1"/>
  <c r="K2347" i="1" s="1"/>
  <c r="J2408" i="1" a="1"/>
  <c r="J2408" i="1" s="1"/>
  <c r="K2408" i="1" s="1" a="1"/>
  <c r="K2408" i="1" s="1"/>
  <c r="J2463" i="1" a="1"/>
  <c r="J2463" i="1" s="1"/>
  <c r="K2463" i="1" s="1" a="1"/>
  <c r="K2463" i="1" s="1"/>
  <c r="J2535" i="1" a="1"/>
  <c r="J2535" i="1" s="1"/>
  <c r="K2535" i="1" s="1" a="1"/>
  <c r="K2535" i="1" s="1"/>
  <c r="J2594" i="1" a="1"/>
  <c r="J2594" i="1" s="1"/>
  <c r="K2594" i="1" s="1" a="1"/>
  <c r="K2594" i="1" s="1"/>
  <c r="J2655" i="1" a="1"/>
  <c r="J2655" i="1" s="1"/>
  <c r="K2655" i="1" s="1" a="1"/>
  <c r="K2655" i="1" s="1"/>
  <c r="J2717" i="1" a="1"/>
  <c r="J2717" i="1" s="1"/>
  <c r="K2717" i="1" s="1" a="1"/>
  <c r="K2717" i="1" s="1"/>
  <c r="J2786" i="1" a="1"/>
  <c r="J2786" i="1" s="1"/>
  <c r="K2786" i="1" s="1" a="1"/>
  <c r="K2786" i="1" s="1"/>
  <c r="J2845" i="1" a="1"/>
  <c r="J2845" i="1" s="1"/>
  <c r="K2845" i="1" s="1" a="1"/>
  <c r="K2845" i="1" s="1"/>
  <c r="J2903" i="1" a="1"/>
  <c r="J2903" i="1" s="1"/>
  <c r="K2903" i="1" s="1" a="1"/>
  <c r="K2903" i="1" s="1"/>
  <c r="J2961" i="1" a="1"/>
  <c r="J2961" i="1" s="1"/>
  <c r="K2961" i="1" s="1" a="1"/>
  <c r="K2961" i="1" s="1"/>
  <c r="J3029" i="1" a="1"/>
  <c r="J3029" i="1" s="1"/>
  <c r="K3029" i="1" s="1" a="1"/>
  <c r="K3029" i="1" s="1"/>
  <c r="J3097" i="1" a="1"/>
  <c r="J3097" i="1" s="1"/>
  <c r="K3097" i="1" s="1" a="1"/>
  <c r="K3097" i="1" s="1"/>
  <c r="J3152" i="1" a="1"/>
  <c r="J3152" i="1" s="1"/>
  <c r="K3152" i="1" s="1" a="1"/>
  <c r="K3152" i="1" s="1"/>
  <c r="J3207" i="1" a="1"/>
  <c r="J3207" i="1" s="1"/>
  <c r="K3207" i="1" s="1" a="1"/>
  <c r="K3207" i="1" s="1"/>
  <c r="J3264" i="1" a="1"/>
  <c r="J3264" i="1" s="1"/>
  <c r="K3264" i="1" s="1" a="1"/>
  <c r="K3264" i="1" s="1"/>
  <c r="J3322" i="1" a="1"/>
  <c r="J3322" i="1" s="1"/>
  <c r="K3322" i="1" s="1" a="1"/>
  <c r="K3322" i="1" s="1"/>
  <c r="J3370" i="1" a="1"/>
  <c r="J3370" i="1" s="1"/>
  <c r="K3370" i="1" s="1" a="1"/>
  <c r="K3370" i="1" s="1"/>
  <c r="J3413" i="1" a="1"/>
  <c r="J3413" i="1" s="1"/>
  <c r="K3413" i="1" s="1" a="1"/>
  <c r="K3413" i="1" s="1"/>
  <c r="J3456" i="1" a="1"/>
  <c r="J3456" i="1" s="1"/>
  <c r="K3456" i="1" s="1" a="1"/>
  <c r="K3456" i="1" s="1"/>
  <c r="J3517" i="1" a="1"/>
  <c r="J3517" i="1" s="1"/>
  <c r="K3517" i="1" s="1" a="1"/>
  <c r="K3517" i="1" s="1"/>
  <c r="J3570" i="1" a="1"/>
  <c r="J3570" i="1" s="1"/>
  <c r="K3570" i="1" s="1" a="1"/>
  <c r="K3570" i="1" s="1"/>
  <c r="J921" i="1" a="1"/>
  <c r="J921" i="1" s="1"/>
  <c r="K921" i="1" s="1" a="1"/>
  <c r="K921" i="1" s="1"/>
  <c r="J1120" i="1" a="1"/>
  <c r="J1120" i="1" s="1"/>
  <c r="K1120" i="1" s="1" a="1"/>
  <c r="K1120" i="1" s="1"/>
  <c r="J1258" i="1" a="1"/>
  <c r="J1258" i="1" s="1"/>
  <c r="K1258" i="1" s="1" a="1"/>
  <c r="K1258" i="1" s="1"/>
  <c r="J1388" i="1" a="1"/>
  <c r="J1388" i="1" s="1"/>
  <c r="K1388" i="1" s="1" a="1"/>
  <c r="K1388" i="1" s="1"/>
  <c r="J1497" i="1" a="1"/>
  <c r="J1497" i="1" s="1"/>
  <c r="K1497" i="1" s="1" a="1"/>
  <c r="K1497" i="1" s="1"/>
  <c r="J1624" i="1" a="1"/>
  <c r="J1624" i="1" s="1"/>
  <c r="K1624" i="1" s="1" a="1"/>
  <c r="K1624" i="1" s="1"/>
  <c r="J1752" i="1" a="1"/>
  <c r="J1752" i="1" s="1"/>
  <c r="K1752" i="1" s="1" a="1"/>
  <c r="K1752" i="1" s="1"/>
  <c r="J1880" i="1" a="1"/>
  <c r="J1880" i="1" s="1"/>
  <c r="K1880" i="1" s="1" a="1"/>
  <c r="K1880" i="1" s="1"/>
  <c r="J1966" i="1" a="1"/>
  <c r="J1966" i="1" s="1"/>
  <c r="K1966" i="1" s="1" a="1"/>
  <c r="K1966" i="1" s="1"/>
  <c r="J2018" i="1" a="1"/>
  <c r="J2018" i="1" s="1"/>
  <c r="K2018" i="1" s="1" a="1"/>
  <c r="K2018" i="1" s="1"/>
  <c r="J2088" i="1" a="1"/>
  <c r="J2088" i="1" s="1"/>
  <c r="K2088" i="1" s="1" a="1"/>
  <c r="K2088" i="1" s="1"/>
  <c r="J2158" i="1" a="1"/>
  <c r="J2158" i="1" s="1"/>
  <c r="K2158" i="1" s="1" a="1"/>
  <c r="K2158" i="1" s="1"/>
  <c r="J2208" i="1" a="1"/>
  <c r="J2208" i="1" s="1"/>
  <c r="K2208" i="1" s="1" a="1"/>
  <c r="K2208" i="1" s="1"/>
  <c r="J2263" i="1" a="1"/>
  <c r="J2263" i="1" s="1"/>
  <c r="K2263" i="1" s="1" a="1"/>
  <c r="K2263" i="1" s="1"/>
  <c r="J2336" i="1" a="1"/>
  <c r="J2336" i="1" s="1"/>
  <c r="K2336" i="1" s="1" a="1"/>
  <c r="K2336" i="1" s="1"/>
  <c r="J2409" i="1" a="1"/>
  <c r="J2409" i="1" s="1"/>
  <c r="K2409" i="1" s="1" a="1"/>
  <c r="K2409" i="1" s="1"/>
  <c r="J2486" i="1" a="1"/>
  <c r="J2486" i="1" s="1"/>
  <c r="K2486" i="1" s="1" a="1"/>
  <c r="K2486" i="1" s="1"/>
  <c r="J2544" i="1" a="1"/>
  <c r="J2544" i="1" s="1"/>
  <c r="K2544" i="1" s="1" a="1"/>
  <c r="K2544" i="1" s="1"/>
  <c r="J2617" i="1" a="1"/>
  <c r="J2617" i="1" s="1"/>
  <c r="K2617" i="1" s="1" a="1"/>
  <c r="K2617" i="1" s="1"/>
  <c r="J2679" i="1" a="1"/>
  <c r="J2679" i="1" s="1"/>
  <c r="K2679" i="1" s="1" a="1"/>
  <c r="K2679" i="1" s="1"/>
  <c r="J2740" i="1" a="1"/>
  <c r="J2740" i="1" s="1"/>
  <c r="K2740" i="1" s="1" a="1"/>
  <c r="K2740" i="1" s="1"/>
  <c r="J2810" i="1" a="1"/>
  <c r="J2810" i="1" s="1"/>
  <c r="K2810" i="1" s="1" a="1"/>
  <c r="K2810" i="1" s="1"/>
  <c r="J2868" i="1" a="1"/>
  <c r="J2868" i="1" s="1"/>
  <c r="K2868" i="1" s="1" a="1"/>
  <c r="K2868" i="1" s="1"/>
  <c r="J2933" i="1" a="1"/>
  <c r="J2933" i="1" s="1"/>
  <c r="K2933" i="1" s="1" a="1"/>
  <c r="K2933" i="1" s="1"/>
  <c r="J3002" i="1" a="1"/>
  <c r="J3002" i="1" s="1"/>
  <c r="K3002" i="1" s="1" a="1"/>
  <c r="K3002" i="1" s="1"/>
  <c r="J3063" i="1" a="1"/>
  <c r="J3063" i="1" s="1"/>
  <c r="K3063" i="1" s="1" a="1"/>
  <c r="K3063" i="1" s="1"/>
  <c r="J3132" i="1" a="1"/>
  <c r="J3132" i="1" s="1"/>
  <c r="K3132" i="1" s="1" a="1"/>
  <c r="K3132" i="1" s="1"/>
  <c r="J3194" i="1" a="1"/>
  <c r="J3194" i="1" s="1"/>
  <c r="K3194" i="1" s="1" a="1"/>
  <c r="K3194" i="1" s="1"/>
  <c r="J3272" i="1" a="1"/>
  <c r="J3272" i="1" s="1"/>
  <c r="K3272" i="1" s="1" a="1"/>
  <c r="K3272" i="1" s="1"/>
  <c r="J3338" i="1" a="1"/>
  <c r="J3338" i="1" s="1"/>
  <c r="K3338" i="1" s="1" a="1"/>
  <c r="K3338" i="1" s="1"/>
  <c r="J3457" i="1" a="1"/>
  <c r="J3457" i="1" s="1"/>
  <c r="K3457" i="1" s="1" a="1"/>
  <c r="K3457" i="1" s="1"/>
  <c r="J3506" i="1" a="1"/>
  <c r="J3506" i="1" s="1"/>
  <c r="K3506" i="1" s="1" a="1"/>
  <c r="K3506" i="1" s="1"/>
  <c r="J3571" i="1" a="1"/>
  <c r="J3571" i="1" s="1"/>
  <c r="K3571" i="1" s="1" a="1"/>
  <c r="K3571" i="1" s="1"/>
  <c r="J3629" i="1" a="1"/>
  <c r="J3629" i="1" s="1"/>
  <c r="K3629" i="1" s="1" a="1"/>
  <c r="K3629" i="1" s="1"/>
  <c r="J1038" i="1" a="1"/>
  <c r="J1038" i="1" s="1"/>
  <c r="K1038" i="1" s="1" a="1"/>
  <c r="K1038" i="1" s="1"/>
  <c r="J1162" i="1" a="1"/>
  <c r="J1162" i="1" s="1"/>
  <c r="K1162" i="1" s="1" a="1"/>
  <c r="K1162" i="1" s="1"/>
  <c r="J1273" i="1" a="1"/>
  <c r="J1273" i="1" s="1"/>
  <c r="K1273" i="1" s="1" a="1"/>
  <c r="K1273" i="1" s="1"/>
  <c r="J1437" i="1" a="1"/>
  <c r="J1437" i="1" s="1"/>
  <c r="K1437" i="1" s="1" a="1"/>
  <c r="K1437" i="1" s="1"/>
  <c r="J1545" i="1" a="1"/>
  <c r="J1545" i="1" s="1"/>
  <c r="K1545" i="1" s="1" a="1"/>
  <c r="K1545" i="1" s="1"/>
  <c r="J1673" i="1" a="1"/>
  <c r="J1673" i="1" s="1"/>
  <c r="K1673" i="1" s="1" a="1"/>
  <c r="K1673" i="1" s="1"/>
  <c r="J1801" i="1" a="1"/>
  <c r="J1801" i="1" s="1"/>
  <c r="K1801" i="1" s="1" a="1"/>
  <c r="K1801" i="1" s="1"/>
  <c r="J1919" i="1" a="1"/>
  <c r="J1919" i="1" s="1"/>
  <c r="K1919" i="1" s="1" a="1"/>
  <c r="K1919" i="1" s="1"/>
  <c r="J1972" i="1" a="1"/>
  <c r="J1972" i="1" s="1"/>
  <c r="K1972" i="1" s="1" a="1"/>
  <c r="K1972" i="1" s="1"/>
  <c r="J2019" i="1" a="1"/>
  <c r="J2019" i="1" s="1"/>
  <c r="K2019" i="1" s="1" a="1"/>
  <c r="K2019" i="1" s="1"/>
  <c r="J2078" i="1" a="1"/>
  <c r="J2078" i="1" s="1"/>
  <c r="K2078" i="1" s="1" a="1"/>
  <c r="K2078" i="1" s="1"/>
  <c r="J2143" i="1" a="1"/>
  <c r="J2143" i="1" s="1"/>
  <c r="K2143" i="1" s="1" a="1"/>
  <c r="K2143" i="1" s="1"/>
  <c r="J2229" i="1" a="1"/>
  <c r="J2229" i="1" s="1"/>
  <c r="K2229" i="1" s="1" a="1"/>
  <c r="K2229" i="1" s="1"/>
  <c r="J2289" i="1" a="1"/>
  <c r="J2289" i="1" s="1"/>
  <c r="K2289" i="1" s="1" a="1"/>
  <c r="K2289" i="1" s="1"/>
  <c r="J2342" i="1" a="1"/>
  <c r="J2342" i="1" s="1"/>
  <c r="K2342" i="1" s="1" a="1"/>
  <c r="K2342" i="1" s="1"/>
  <c r="J2403" i="1" a="1"/>
  <c r="J2403" i="1" s="1"/>
  <c r="K2403" i="1" s="1" a="1"/>
  <c r="K2403" i="1" s="1"/>
  <c r="J2458" i="1" a="1"/>
  <c r="J2458" i="1" s="1"/>
  <c r="K2458" i="1" s="1" a="1"/>
  <c r="K2458" i="1" s="1"/>
  <c r="J2537" i="1" a="1"/>
  <c r="J2537" i="1" s="1"/>
  <c r="K2537" i="1" s="1" a="1"/>
  <c r="K2537" i="1" s="1"/>
  <c r="J2596" i="1" a="1"/>
  <c r="J2596" i="1" s="1"/>
  <c r="K2596" i="1" s="1" a="1"/>
  <c r="K2596" i="1" s="1"/>
  <c r="J2657" i="1" a="1"/>
  <c r="J2657" i="1" s="1"/>
  <c r="K2657" i="1" s="1" a="1"/>
  <c r="K2657" i="1" s="1"/>
  <c r="J2719" i="1" a="1"/>
  <c r="J2719" i="1" s="1"/>
  <c r="K2719" i="1" s="1" a="1"/>
  <c r="K2719" i="1" s="1"/>
  <c r="J2788" i="1" a="1"/>
  <c r="J2788" i="1" s="1"/>
  <c r="K2788" i="1" s="1" a="1"/>
  <c r="K2788" i="1" s="1"/>
  <c r="J2847" i="1" a="1"/>
  <c r="J2847" i="1" s="1"/>
  <c r="K2847" i="1" s="1" a="1"/>
  <c r="K2847" i="1" s="1"/>
  <c r="J2913" i="1" a="1"/>
  <c r="J2913" i="1" s="1"/>
  <c r="K2913" i="1" s="1" a="1"/>
  <c r="K2913" i="1" s="1"/>
  <c r="J2975" i="1" a="1"/>
  <c r="J2975" i="1" s="1"/>
  <c r="K2975" i="1" s="1" a="1"/>
  <c r="K2975" i="1" s="1"/>
  <c r="J3030" i="1" a="1"/>
  <c r="J3030" i="1" s="1"/>
  <c r="K3030" i="1" s="1" a="1"/>
  <c r="K3030" i="1" s="1"/>
  <c r="J3092" i="1" a="1"/>
  <c r="J3092" i="1" s="1"/>
  <c r="K3092" i="1" s="1" a="1"/>
  <c r="K3092" i="1" s="1"/>
  <c r="J3160" i="1" a="1"/>
  <c r="J3160" i="1" s="1"/>
  <c r="K3160" i="1" s="1" a="1"/>
  <c r="K3160" i="1" s="1"/>
  <c r="J3222" i="1" a="1"/>
  <c r="J3222" i="1" s="1"/>
  <c r="K3222" i="1" s="1" a="1"/>
  <c r="K3222" i="1" s="1"/>
  <c r="J3280" i="1" a="1"/>
  <c r="J3280" i="1" s="1"/>
  <c r="K3280" i="1" s="1" a="1"/>
  <c r="K3280" i="1" s="1"/>
  <c r="J3350" i="1" a="1"/>
  <c r="J3350" i="1" s="1"/>
  <c r="K3350" i="1" s="1" a="1"/>
  <c r="K3350" i="1" s="1"/>
  <c r="J3393" i="1" a="1"/>
  <c r="J3393" i="1" s="1"/>
  <c r="K3393" i="1" s="1" a="1"/>
  <c r="K3393" i="1" s="1"/>
  <c r="J3436" i="1" a="1"/>
  <c r="J3436" i="1" s="1"/>
  <c r="K3436" i="1" s="1" a="1"/>
  <c r="K3436" i="1" s="1"/>
  <c r="J3501" i="1" a="1"/>
  <c r="J3501" i="1" s="1"/>
  <c r="K3501" i="1" s="1" a="1"/>
  <c r="K3501" i="1" s="1"/>
  <c r="J3561" i="1" a="1"/>
  <c r="J3561" i="1" s="1"/>
  <c r="K3561" i="1" s="1" a="1"/>
  <c r="K3561" i="1" s="1"/>
  <c r="J565" i="1" a="1"/>
  <c r="J565" i="1" s="1"/>
  <c r="K565" i="1" s="1" a="1"/>
  <c r="K565" i="1" s="1"/>
  <c r="J1093" i="1" a="1"/>
  <c r="J1093" i="1" s="1"/>
  <c r="K1093" i="1" s="1" a="1"/>
  <c r="K1093" i="1" s="1"/>
  <c r="J1233" i="1" a="1"/>
  <c r="J1233" i="1" s="1"/>
  <c r="K1233" i="1" s="1" a="1"/>
  <c r="K1233" i="1" s="1"/>
  <c r="J752" i="1" a="1"/>
  <c r="J752" i="1" s="1"/>
  <c r="K752" i="1" s="1" a="1"/>
  <c r="K752" i="1" s="1"/>
  <c r="J1083" i="1" a="1"/>
  <c r="J1083" i="1" s="1"/>
  <c r="K1083" i="1" s="1" a="1"/>
  <c r="K1083" i="1" s="1"/>
  <c r="J1209" i="1" a="1"/>
  <c r="J1209" i="1" s="1"/>
  <c r="K1209" i="1" s="1" a="1"/>
  <c r="K1209" i="1" s="1"/>
  <c r="J376" i="1" a="1"/>
  <c r="J376" i="1" s="1"/>
  <c r="K376" i="1" s="1" a="1"/>
  <c r="K376" i="1" s="1"/>
  <c r="J1058" i="1" a="1"/>
  <c r="J1058" i="1" s="1"/>
  <c r="K1058" i="1" s="1" a="1"/>
  <c r="K1058" i="1" s="1"/>
  <c r="J1197" i="1" a="1"/>
  <c r="J1197" i="1" s="1"/>
  <c r="K1197" i="1" s="1" a="1"/>
  <c r="K1197" i="1" s="1"/>
  <c r="J1308" i="1" a="1"/>
  <c r="J1308" i="1" s="1"/>
  <c r="K1308" i="1" s="1" a="1"/>
  <c r="K1308" i="1" s="1"/>
  <c r="J1418" i="1" a="1"/>
  <c r="J1418" i="1" s="1"/>
  <c r="K1418" i="1" s="1" a="1"/>
  <c r="K1418" i="1" s="1"/>
  <c r="J1537" i="1" a="1"/>
  <c r="J1537" i="1" s="1"/>
  <c r="K1537" i="1" s="1" a="1"/>
  <c r="K1537" i="1" s="1"/>
  <c r="J1665" i="1" a="1"/>
  <c r="J1665" i="1" s="1"/>
  <c r="K1665" i="1" s="1" a="1"/>
  <c r="K1665" i="1" s="1"/>
  <c r="J1793" i="1" a="1"/>
  <c r="J1793" i="1" s="1"/>
  <c r="K1793" i="1" s="1" a="1"/>
  <c r="K1793" i="1" s="1"/>
  <c r="J1916" i="1" a="1"/>
  <c r="J1916" i="1" s="1"/>
  <c r="K1916" i="1" s="1" a="1"/>
  <c r="K1916" i="1" s="1"/>
  <c r="J1969" i="1" a="1"/>
  <c r="J1969" i="1" s="1"/>
  <c r="K1969" i="1" s="1" a="1"/>
  <c r="K1969" i="1" s="1"/>
  <c r="J2053" i="1" a="1"/>
  <c r="J2053" i="1" s="1"/>
  <c r="K2053" i="1" s="1" a="1"/>
  <c r="K2053" i="1" s="1"/>
  <c r="J2126" i="1" a="1"/>
  <c r="J2126" i="1" s="1"/>
  <c r="K2126" i="1" s="1" a="1"/>
  <c r="K2126" i="1" s="1"/>
  <c r="J2176" i="1" a="1"/>
  <c r="J2176" i="1" s="1"/>
  <c r="K2176" i="1" s="1" a="1"/>
  <c r="K2176" i="1" s="1"/>
  <c r="J2231" i="1" a="1"/>
  <c r="J2231" i="1" s="1"/>
  <c r="K2231" i="1" s="1" a="1"/>
  <c r="K2231" i="1" s="1"/>
  <c r="J2309" i="1" a="1"/>
  <c r="J2309" i="1" s="1"/>
  <c r="K2309" i="1" s="1" a="1"/>
  <c r="K2309" i="1" s="1"/>
  <c r="J2379" i="1" a="1"/>
  <c r="J2379" i="1" s="1"/>
  <c r="K2379" i="1" s="1" a="1"/>
  <c r="K2379" i="1" s="1"/>
  <c r="J2448" i="1" a="1"/>
  <c r="J2448" i="1" s="1"/>
  <c r="K2448" i="1" s="1" a="1"/>
  <c r="K2448" i="1" s="1"/>
  <c r="J2519" i="1" a="1"/>
  <c r="J2519" i="1" s="1"/>
  <c r="K2519" i="1" s="1" a="1"/>
  <c r="K2519" i="1" s="1"/>
  <c r="J2578" i="1" a="1"/>
  <c r="J2578" i="1" s="1"/>
  <c r="K2578" i="1" s="1" a="1"/>
  <c r="K2578" i="1" s="1"/>
  <c r="J2645" i="1" a="1"/>
  <c r="J2645" i="1" s="1"/>
  <c r="K2645" i="1" s="1" a="1"/>
  <c r="K2645" i="1" s="1"/>
  <c r="J2707" i="1" a="1"/>
  <c r="J2707" i="1" s="1"/>
  <c r="K2707" i="1" s="1" a="1"/>
  <c r="K2707" i="1" s="1"/>
  <c r="J2769" i="1" a="1"/>
  <c r="J2769" i="1" s="1"/>
  <c r="K2769" i="1" s="1" a="1"/>
  <c r="K2769" i="1" s="1"/>
  <c r="J2843" i="1" a="1"/>
  <c r="J2843" i="1" s="1"/>
  <c r="K2843" i="1" s="1" a="1"/>
  <c r="K2843" i="1" s="1"/>
  <c r="J2901" i="1" a="1"/>
  <c r="J2901" i="1" s="1"/>
  <c r="K2901" i="1" s="1" a="1"/>
  <c r="K2901" i="1" s="1"/>
  <c r="J2972" i="1" a="1"/>
  <c r="J2972" i="1" s="1"/>
  <c r="K2972" i="1" s="1" a="1"/>
  <c r="K2972" i="1" s="1"/>
  <c r="J3034" i="1" a="1"/>
  <c r="J3034" i="1" s="1"/>
  <c r="K3034" i="1" s="1" a="1"/>
  <c r="K3034" i="1" s="1"/>
  <c r="J3095" i="1" a="1"/>
  <c r="J3095" i="1" s="1"/>
  <c r="K3095" i="1" s="1" a="1"/>
  <c r="K3095" i="1" s="1"/>
  <c r="J3163" i="1" a="1"/>
  <c r="J3163" i="1" s="1"/>
  <c r="K3163" i="1" s="1" a="1"/>
  <c r="K3163" i="1" s="1"/>
  <c r="J3226" i="1" a="1"/>
  <c r="J3226" i="1" s="1"/>
  <c r="K3226" i="1" s="1" a="1"/>
  <c r="K3226" i="1" s="1"/>
  <c r="J3291" i="1" a="1"/>
  <c r="J3291" i="1" s="1"/>
  <c r="K3291" i="1" s="1" a="1"/>
  <c r="K3291" i="1" s="1"/>
  <c r="J3348" i="1" a="1"/>
  <c r="J3348" i="1" s="1"/>
  <c r="K3348" i="1" s="1" a="1"/>
  <c r="K3348" i="1" s="1"/>
  <c r="J3396" i="1" a="1"/>
  <c r="J3396" i="1" s="1"/>
  <c r="K3396" i="1" s="1" a="1"/>
  <c r="K3396" i="1" s="1"/>
  <c r="J3438" i="1" a="1"/>
  <c r="J3438" i="1" s="1"/>
  <c r="K3438" i="1" s="1" a="1"/>
  <c r="K3438" i="1" s="1"/>
  <c r="J3481" i="1" a="1"/>
  <c r="J3481" i="1" s="1"/>
  <c r="K3481" i="1" s="1" a="1"/>
  <c r="K3481" i="1" s="1"/>
  <c r="J3544" i="1" a="1"/>
  <c r="J3544" i="1" s="1"/>
  <c r="K3544" i="1" s="1" a="1"/>
  <c r="K3544" i="1" s="1"/>
  <c r="J333" i="1" a="1"/>
  <c r="J333" i="1" s="1"/>
  <c r="K333" i="1" s="1" a="1"/>
  <c r="K333" i="1" s="1"/>
  <c r="J1378" i="1" a="1"/>
  <c r="J1378" i="1" s="1"/>
  <c r="K1378" i="1" s="1" a="1"/>
  <c r="K1378" i="1" s="1"/>
  <c r="J1659" i="1" a="1"/>
  <c r="J1659" i="1" s="1"/>
  <c r="K1659" i="1" s="1" a="1"/>
  <c r="K1659" i="1" s="1"/>
  <c r="J1913" i="1" a="1"/>
  <c r="J1913" i="1" s="1"/>
  <c r="K1913" i="1" s="1" a="1"/>
  <c r="K1913" i="1" s="1"/>
  <c r="J2056" i="1" a="1"/>
  <c r="J2056" i="1" s="1"/>
  <c r="K2056" i="1" s="1" a="1"/>
  <c r="K2056" i="1" s="1"/>
  <c r="J12009" i="1" a="1"/>
  <c r="J12009" i="1" s="1"/>
  <c r="K12009" i="1" s="1" a="1"/>
  <c r="K12009" i="1" s="1"/>
  <c r="J11781" i="1" a="1"/>
  <c r="J11781" i="1" s="1"/>
  <c r="K11781" i="1" s="1" a="1"/>
  <c r="K11781" i="1" s="1"/>
  <c r="J11480" i="1" a="1"/>
  <c r="J11480" i="1" s="1"/>
  <c r="K11480" i="1" s="1" a="1"/>
  <c r="K11480" i="1" s="1"/>
  <c r="J11268" i="1" a="1"/>
  <c r="J11268" i="1" s="1"/>
  <c r="K11268" i="1" s="1" a="1"/>
  <c r="K11268" i="1" s="1"/>
  <c r="J11046" i="1" a="1"/>
  <c r="J11046" i="1" s="1"/>
  <c r="K11046" i="1" s="1" a="1"/>
  <c r="K11046" i="1" s="1"/>
  <c r="J10023" i="1" a="1"/>
  <c r="J10023" i="1" s="1"/>
  <c r="K10023" i="1" s="1" a="1"/>
  <c r="K10023" i="1" s="1"/>
  <c r="J7427" i="1" a="1"/>
  <c r="J7427" i="1" s="1"/>
  <c r="K7427" i="1" s="1" a="1"/>
  <c r="K7427" i="1" s="1"/>
  <c r="J11780" i="1" a="1"/>
  <c r="J11780" i="1" s="1"/>
  <c r="K11780" i="1" s="1" a="1"/>
  <c r="K11780" i="1" s="1"/>
  <c r="J11505" i="1" a="1"/>
  <c r="J11505" i="1" s="1"/>
  <c r="K11505" i="1" s="1" a="1"/>
  <c r="K11505" i="1" s="1"/>
  <c r="J11231" i="1" a="1"/>
  <c r="J11231" i="1" s="1"/>
  <c r="K11231" i="1" s="1" a="1"/>
  <c r="K11231" i="1" s="1"/>
  <c r="J10978" i="1" a="1"/>
  <c r="J10978" i="1" s="1"/>
  <c r="K10978" i="1" s="1" a="1"/>
  <c r="K10978" i="1" s="1"/>
  <c r="J9891" i="1" a="1"/>
  <c r="J9891" i="1" s="1"/>
  <c r="K9891" i="1" s="1" a="1"/>
  <c r="K9891" i="1" s="1"/>
  <c r="J8214" i="1" a="1"/>
  <c r="J8214" i="1" s="1"/>
  <c r="K8214" i="1" s="1" a="1"/>
  <c r="K8214" i="1" s="1"/>
  <c r="J51" i="1" a="1"/>
  <c r="J51" i="1" s="1"/>
  <c r="K51" i="1" s="1" a="1"/>
  <c r="K51" i="1" s="1"/>
  <c r="J103" i="1" a="1"/>
  <c r="J103" i="1" s="1"/>
  <c r="K103" i="1" s="1" a="1"/>
  <c r="K103" i="1" s="1"/>
  <c r="J157" i="1" a="1"/>
  <c r="J157" i="1" s="1"/>
  <c r="K157" i="1" s="1" a="1"/>
  <c r="K157" i="1" s="1"/>
  <c r="J217" i="1" a="1"/>
  <c r="J217" i="1" s="1"/>
  <c r="K217" i="1" s="1" a="1"/>
  <c r="K217" i="1" s="1"/>
  <c r="J282" i="1" a="1"/>
  <c r="J282" i="1" s="1"/>
  <c r="K282" i="1" s="1" a="1"/>
  <c r="K282" i="1" s="1"/>
  <c r="J356" i="1" a="1"/>
  <c r="J356" i="1" s="1"/>
  <c r="K356" i="1" s="1" a="1"/>
  <c r="K356" i="1" s="1"/>
  <c r="J421" i="1" a="1"/>
  <c r="J421" i="1" s="1"/>
  <c r="K421" i="1" s="1" a="1"/>
  <c r="K421" i="1" s="1"/>
  <c r="J485" i="1" a="1"/>
  <c r="J485" i="1" s="1"/>
  <c r="K485" i="1" s="1" a="1"/>
  <c r="K485" i="1" s="1"/>
  <c r="J40" i="1" a="1"/>
  <c r="J40" i="1" s="1"/>
  <c r="K40" i="1" s="1" a="1"/>
  <c r="K40" i="1" s="1"/>
  <c r="J93" i="1" a="1"/>
  <c r="J93" i="1" s="1"/>
  <c r="K93" i="1" s="1" a="1"/>
  <c r="K93" i="1" s="1"/>
  <c r="J153" i="1" a="1"/>
  <c r="J153" i="1" s="1"/>
  <c r="K153" i="1" s="1" a="1"/>
  <c r="K153" i="1" s="1"/>
  <c r="J230" i="1" a="1"/>
  <c r="J230" i="1" s="1"/>
  <c r="K230" i="1" s="1" a="1"/>
  <c r="K230" i="1" s="1"/>
  <c r="J290" i="1" a="1"/>
  <c r="J290" i="1" s="1"/>
  <c r="K290" i="1" s="1" a="1"/>
  <c r="K290" i="1" s="1"/>
  <c r="J374" i="1" a="1"/>
  <c r="J374" i="1" s="1"/>
  <c r="K374" i="1" s="1" a="1"/>
  <c r="K374" i="1" s="1"/>
  <c r="J435" i="1" a="1"/>
  <c r="J435" i="1" s="1"/>
  <c r="K435" i="1" s="1" a="1"/>
  <c r="K435" i="1" s="1"/>
  <c r="J493" i="1" a="1"/>
  <c r="J493" i="1" s="1"/>
  <c r="K493" i="1" s="1" a="1"/>
  <c r="K493" i="1" s="1"/>
  <c r="J60" i="1" a="1"/>
  <c r="J60" i="1" s="1"/>
  <c r="K60" i="1" s="1" a="1"/>
  <c r="K60" i="1" s="1"/>
  <c r="J132" i="1" a="1"/>
  <c r="J132" i="1" s="1"/>
  <c r="K132" i="1" s="1" a="1"/>
  <c r="K132" i="1" s="1"/>
  <c r="J184" i="1" a="1"/>
  <c r="J184" i="1" s="1"/>
  <c r="K184" i="1" s="1" a="1"/>
  <c r="K184" i="1" s="1"/>
  <c r="J244" i="1" a="1"/>
  <c r="J244" i="1" s="1"/>
  <c r="K244" i="1" s="1" a="1"/>
  <c r="K244" i="1" s="1"/>
  <c r="J296" i="1" a="1"/>
  <c r="J296" i="1" s="1"/>
  <c r="K296" i="1" s="1" a="1"/>
  <c r="K296" i="1" s="1"/>
  <c r="J381" i="1" a="1"/>
  <c r="J381" i="1" s="1"/>
  <c r="K381" i="1" s="1" a="1"/>
  <c r="K381" i="1" s="1"/>
  <c r="J437" i="1" a="1"/>
  <c r="J437" i="1" s="1"/>
  <c r="K437" i="1" s="1" a="1"/>
  <c r="K437" i="1" s="1"/>
  <c r="J32" i="1" a="1"/>
  <c r="J32" i="1" s="1"/>
  <c r="K32" i="1" s="1" a="1"/>
  <c r="K32" i="1" s="1"/>
  <c r="J96" i="1" a="1"/>
  <c r="J96" i="1" s="1"/>
  <c r="K96" i="1" s="1" a="1"/>
  <c r="K96" i="1" s="1"/>
  <c r="J156" i="1" a="1"/>
  <c r="J156" i="1" s="1"/>
  <c r="K156" i="1" s="1" a="1"/>
  <c r="K156" i="1" s="1"/>
  <c r="J215" i="1" a="1"/>
  <c r="J215" i="1" s="1"/>
  <c r="K215" i="1" s="1" a="1"/>
  <c r="K215" i="1" s="1"/>
  <c r="J268" i="1" a="1"/>
  <c r="J268" i="1" s="1"/>
  <c r="K268" i="1" s="1" a="1"/>
  <c r="K268" i="1" s="1"/>
  <c r="J340" i="1" a="1"/>
  <c r="J340" i="1" s="1"/>
  <c r="K340" i="1" s="1" a="1"/>
  <c r="K340" i="1" s="1"/>
  <c r="J388" i="1" a="1"/>
  <c r="J388" i="1" s="1"/>
  <c r="K388" i="1" s="1" a="1"/>
  <c r="K388" i="1" s="1"/>
  <c r="J451" i="1" a="1"/>
  <c r="J451" i="1" s="1"/>
  <c r="K451" i="1" s="1" a="1"/>
  <c r="K451" i="1" s="1"/>
  <c r="J16" i="1" a="1"/>
  <c r="J16" i="1" s="1"/>
  <c r="K16" i="1" s="1" a="1"/>
  <c r="K16" i="1" s="1"/>
  <c r="J123" i="1" a="1"/>
  <c r="J123" i="1" s="1"/>
  <c r="K123" i="1" s="1" a="1"/>
  <c r="K123" i="1" s="1"/>
  <c r="J264" i="1" a="1"/>
  <c r="J264" i="1" s="1"/>
  <c r="K264" i="1" s="1" a="1"/>
  <c r="K264" i="1" s="1"/>
  <c r="J368" i="1" a="1"/>
  <c r="J368" i="1" s="1"/>
  <c r="K368" i="1" s="1" a="1"/>
  <c r="K368" i="1" s="1"/>
  <c r="J477" i="1" a="1"/>
  <c r="J477" i="1" s="1"/>
  <c r="K477" i="1" s="1" a="1"/>
  <c r="K477" i="1" s="1"/>
  <c r="J549" i="1" a="1"/>
  <c r="J549" i="1" s="1"/>
  <c r="K549" i="1" s="1" a="1"/>
  <c r="K549" i="1" s="1"/>
  <c r="J607" i="1" a="1"/>
  <c r="J607" i="1" s="1"/>
  <c r="K607" i="1" s="1" a="1"/>
  <c r="K607" i="1" s="1"/>
  <c r="J663" i="1" a="1"/>
  <c r="J663" i="1" s="1"/>
  <c r="K663" i="1" s="1" a="1"/>
  <c r="K663" i="1" s="1"/>
  <c r="J709" i="1" a="1"/>
  <c r="J709" i="1" s="1"/>
  <c r="K709" i="1" s="1" a="1"/>
  <c r="K709" i="1" s="1"/>
  <c r="J54" i="1" a="1"/>
  <c r="J54" i="1" s="1"/>
  <c r="K54" i="1" s="1" a="1"/>
  <c r="K54" i="1" s="1"/>
  <c r="J207" i="1" a="1"/>
  <c r="J207" i="1" s="1"/>
  <c r="K207" i="1" s="1" a="1"/>
  <c r="K207" i="1" s="1"/>
  <c r="J348" i="1" a="1"/>
  <c r="J348" i="1" s="1"/>
  <c r="K348" i="1" s="1" a="1"/>
  <c r="K348" i="1" s="1"/>
  <c r="J489" i="1" a="1"/>
  <c r="J489" i="1" s="1"/>
  <c r="K489" i="1" s="1" a="1"/>
  <c r="K489" i="1" s="1"/>
  <c r="J556" i="1" a="1"/>
  <c r="J556" i="1" s="1"/>
  <c r="K556" i="1" s="1" a="1"/>
  <c r="K556" i="1" s="1"/>
  <c r="J645" i="1" a="1"/>
  <c r="J645" i="1" s="1"/>
  <c r="K645" i="1" s="1" a="1"/>
  <c r="K645" i="1" s="1"/>
  <c r="J728" i="1" a="1"/>
  <c r="J728" i="1" s="1"/>
  <c r="K728" i="1" s="1" a="1"/>
  <c r="K728" i="1" s="1"/>
  <c r="J66" i="1" a="1"/>
  <c r="J66" i="1" s="1"/>
  <c r="K66" i="1" s="1" a="1"/>
  <c r="K66" i="1" s="1"/>
  <c r="J232" i="1" a="1"/>
  <c r="J232" i="1" s="1"/>
  <c r="K232" i="1" s="1" a="1"/>
  <c r="K232" i="1" s="1"/>
  <c r="J339" i="1" a="1"/>
  <c r="J339" i="1" s="1"/>
  <c r="K339" i="1" s="1" a="1"/>
  <c r="K339" i="1" s="1"/>
  <c r="J444" i="1" a="1"/>
  <c r="J444" i="1" s="1"/>
  <c r="K444" i="1" s="1" a="1"/>
  <c r="K444" i="1" s="1"/>
  <c r="J530" i="1" a="1"/>
  <c r="J530" i="1" s="1"/>
  <c r="K530" i="1" s="1" a="1"/>
  <c r="K530" i="1" s="1"/>
  <c r="J586" i="1" a="1"/>
  <c r="J586" i="1" s="1"/>
  <c r="K586" i="1" s="1" a="1"/>
  <c r="K586" i="1" s="1"/>
  <c r="J658" i="1" a="1"/>
  <c r="J658" i="1" s="1"/>
  <c r="K658" i="1" s="1" a="1"/>
  <c r="K658" i="1" s="1"/>
  <c r="J711" i="1" a="1"/>
  <c r="J711" i="1" s="1"/>
  <c r="K711" i="1" s="1" a="1"/>
  <c r="K711" i="1" s="1"/>
  <c r="J81" i="1" a="1"/>
  <c r="J81" i="1" s="1"/>
  <c r="K81" i="1" s="1" a="1"/>
  <c r="K81" i="1" s="1"/>
  <c r="J236" i="1" a="1"/>
  <c r="J236" i="1" s="1"/>
  <c r="K236" i="1" s="1" a="1"/>
  <c r="K236" i="1" s="1"/>
  <c r="J329" i="1" a="1"/>
  <c r="J329" i="1" s="1"/>
  <c r="K329" i="1" s="1" a="1"/>
  <c r="K329" i="1" s="1"/>
  <c r="J447" i="1" a="1"/>
  <c r="J447" i="1" s="1"/>
  <c r="K447" i="1" s="1" a="1"/>
  <c r="K447" i="1" s="1"/>
  <c r="J545" i="1" a="1"/>
  <c r="J545" i="1" s="1"/>
  <c r="K545" i="1" s="1" a="1"/>
  <c r="K545" i="1" s="1"/>
  <c r="J599" i="1" a="1"/>
  <c r="J599" i="1" s="1"/>
  <c r="K599" i="1" s="1" a="1"/>
  <c r="K599" i="1" s="1"/>
  <c r="J660" i="1" a="1"/>
  <c r="J660" i="1" s="1"/>
  <c r="K660" i="1" s="1" a="1"/>
  <c r="K660" i="1" s="1"/>
  <c r="J107" i="1" a="1"/>
  <c r="J107" i="1" s="1"/>
  <c r="K107" i="1" s="1" a="1"/>
  <c r="K107" i="1" s="1"/>
  <c r="J106" i="1" a="1"/>
  <c r="J106" i="1" s="1"/>
  <c r="K106" i="1" s="1" a="1"/>
  <c r="K106" i="1" s="1"/>
  <c r="J427" i="1" a="1"/>
  <c r="J427" i="1" s="1"/>
  <c r="K427" i="1" s="1" a="1"/>
  <c r="K427" i="1" s="1"/>
  <c r="J566" i="1" a="1"/>
  <c r="J566" i="1" s="1"/>
  <c r="K566" i="1" s="1" a="1"/>
  <c r="K566" i="1" s="1"/>
  <c r="J718" i="1" a="1"/>
  <c r="J718" i="1" s="1"/>
  <c r="K718" i="1" s="1" a="1"/>
  <c r="K718" i="1" s="1"/>
  <c r="J791" i="1" a="1"/>
  <c r="J791" i="1" s="1"/>
  <c r="K791" i="1" s="1" a="1"/>
  <c r="K791" i="1" s="1"/>
  <c r="J855" i="1" a="1"/>
  <c r="J855" i="1" s="1"/>
  <c r="K855" i="1" s="1" a="1"/>
  <c r="K855" i="1" s="1"/>
  <c r="J917" i="1" a="1"/>
  <c r="J917" i="1" s="1"/>
  <c r="K917" i="1" s="1" a="1"/>
  <c r="K917" i="1" s="1"/>
  <c r="J47" i="1" a="1"/>
  <c r="J47" i="1" s="1"/>
  <c r="K47" i="1" s="1" a="1"/>
  <c r="K47" i="1" s="1"/>
  <c r="J361" i="1" a="1"/>
  <c r="J361" i="1" s="1"/>
  <c r="K361" i="1" s="1" a="1"/>
  <c r="K361" i="1" s="1"/>
  <c r="J592" i="1" a="1"/>
  <c r="J592" i="1" s="1"/>
  <c r="K592" i="1" s="1" a="1"/>
  <c r="K592" i="1" s="1"/>
  <c r="J690" i="1" a="1"/>
  <c r="J690" i="1" s="1"/>
  <c r="K690" i="1" s="1" a="1"/>
  <c r="K690" i="1" s="1"/>
  <c r="J775" i="1" a="1"/>
  <c r="J775" i="1" s="1"/>
  <c r="K775" i="1" s="1" a="1"/>
  <c r="K775" i="1" s="1"/>
  <c r="J833" i="1" a="1"/>
  <c r="J833" i="1" s="1"/>
  <c r="K833" i="1" s="1" a="1"/>
  <c r="K833" i="1" s="1"/>
  <c r="J900" i="1" a="1"/>
  <c r="J900" i="1" s="1"/>
  <c r="K900" i="1" s="1" a="1"/>
  <c r="K900" i="1" s="1"/>
  <c r="J951" i="1" a="1"/>
  <c r="J951" i="1" s="1"/>
  <c r="K951" i="1" s="1" a="1"/>
  <c r="K951" i="1" s="1"/>
  <c r="J21" i="1" a="1"/>
  <c r="J21" i="1" s="1"/>
  <c r="K21" i="1" s="1" a="1"/>
  <c r="K21" i="1" s="1"/>
  <c r="J271" i="1" a="1"/>
  <c r="J271" i="1" s="1"/>
  <c r="K271" i="1" s="1" a="1"/>
  <c r="K271" i="1" s="1"/>
  <c r="J461" i="1" a="1"/>
  <c r="J461" i="1" s="1"/>
  <c r="K461" i="1" s="1" a="1"/>
  <c r="K461" i="1" s="1"/>
  <c r="J583" i="1" a="1"/>
  <c r="J583" i="1" s="1"/>
  <c r="K583" i="1" s="1" a="1"/>
  <c r="K583" i="1" s="1"/>
  <c r="J748" i="1" a="1"/>
  <c r="J748" i="1" s="1"/>
  <c r="K748" i="1" s="1" a="1"/>
  <c r="K748" i="1" s="1"/>
  <c r="J798" i="1" a="1"/>
  <c r="J798" i="1" s="1"/>
  <c r="K798" i="1" s="1" a="1"/>
  <c r="K798" i="1" s="1"/>
  <c r="J885" i="1" a="1"/>
  <c r="J885" i="1" s="1"/>
  <c r="K885" i="1" s="1" a="1"/>
  <c r="K885" i="1" s="1"/>
  <c r="J963" i="1" a="1"/>
  <c r="J963" i="1" s="1"/>
  <c r="K963" i="1" s="1" a="1"/>
  <c r="K963" i="1" s="1"/>
  <c r="J97" i="1" a="1"/>
  <c r="J97" i="1" s="1"/>
  <c r="K97" i="1" s="1" a="1"/>
  <c r="K97" i="1" s="1"/>
  <c r="J375" i="1" a="1"/>
  <c r="J375" i="1" s="1"/>
  <c r="K375" i="1" s="1" a="1"/>
  <c r="K375" i="1" s="1"/>
  <c r="J588" i="1" a="1"/>
  <c r="J588" i="1" s="1"/>
  <c r="K588" i="1" s="1" a="1"/>
  <c r="K588" i="1" s="1"/>
  <c r="J725" i="1" a="1"/>
  <c r="J725" i="1" s="1"/>
  <c r="K725" i="1" s="1" a="1"/>
  <c r="K725" i="1" s="1"/>
  <c r="J795" i="1" a="1"/>
  <c r="J795" i="1" s="1"/>
  <c r="K795" i="1" s="1" a="1"/>
  <c r="K795" i="1" s="1"/>
  <c r="J858" i="1" a="1"/>
  <c r="J858" i="1" s="1"/>
  <c r="K858" i="1" s="1" a="1"/>
  <c r="K858" i="1" s="1"/>
  <c r="J926" i="1" a="1"/>
  <c r="J926" i="1" s="1"/>
  <c r="K926" i="1" s="1" a="1"/>
  <c r="K926" i="1" s="1"/>
  <c r="J24" i="1" a="1"/>
  <c r="J24" i="1" s="1"/>
  <c r="K24" i="1" s="1" a="1"/>
  <c r="K24" i="1" s="1"/>
  <c r="J486" i="1" a="1"/>
  <c r="J486" i="1" s="1"/>
  <c r="K486" i="1" s="1" a="1"/>
  <c r="K486" i="1" s="1"/>
  <c r="J702" i="1" a="1"/>
  <c r="J702" i="1" s="1"/>
  <c r="K702" i="1" s="1" a="1"/>
  <c r="K702" i="1" s="1"/>
  <c r="J823" i="1" a="1"/>
  <c r="J823" i="1" s="1"/>
  <c r="K823" i="1" s="1" a="1"/>
  <c r="K823" i="1" s="1"/>
  <c r="J935" i="1" a="1"/>
  <c r="J935" i="1" s="1"/>
  <c r="K935" i="1" s="1" a="1"/>
  <c r="K935" i="1" s="1"/>
  <c r="J1027" i="1" a="1"/>
  <c r="J1027" i="1" s="1"/>
  <c r="K1027" i="1" s="1" a="1"/>
  <c r="K1027" i="1" s="1"/>
  <c r="J1087" i="1" a="1"/>
  <c r="J1087" i="1" s="1"/>
  <c r="K1087" i="1" s="1" a="1"/>
  <c r="K1087" i="1" s="1"/>
  <c r="J1144" i="1" a="1"/>
  <c r="J1144" i="1" s="1"/>
  <c r="K1144" i="1" s="1" a="1"/>
  <c r="K1144" i="1" s="1"/>
  <c r="J1199" i="1" a="1"/>
  <c r="J1199" i="1" s="1"/>
  <c r="K1199" i="1" s="1" a="1"/>
  <c r="K1199" i="1" s="1"/>
  <c r="J1255" i="1" a="1"/>
  <c r="J1255" i="1" s="1"/>
  <c r="K1255" i="1" s="1" a="1"/>
  <c r="K1255" i="1" s="1"/>
  <c r="J1324" i="1" a="1"/>
  <c r="J1324" i="1" s="1"/>
  <c r="K1324" i="1" s="1" a="1"/>
  <c r="K1324" i="1" s="1"/>
  <c r="J1397" i="1" a="1"/>
  <c r="J1397" i="1" s="1"/>
  <c r="K1397" i="1" s="1" a="1"/>
  <c r="K1397" i="1" s="1"/>
  <c r="J1457" i="1" a="1"/>
  <c r="J1457" i="1" s="1"/>
  <c r="K1457" i="1" s="1" a="1"/>
  <c r="K1457" i="1" s="1"/>
  <c r="J1516" i="1" a="1"/>
  <c r="J1516" i="1" s="1"/>
  <c r="K1516" i="1" s="1" a="1"/>
  <c r="K1516" i="1" s="1"/>
  <c r="J1580" i="1" a="1"/>
  <c r="J1580" i="1" s="1"/>
  <c r="K1580" i="1" s="1" a="1"/>
  <c r="K1580" i="1" s="1"/>
  <c r="J1644" i="1" a="1"/>
  <c r="J1644" i="1" s="1"/>
  <c r="K1644" i="1" s="1" a="1"/>
  <c r="K1644" i="1" s="1"/>
  <c r="J1708" i="1" a="1"/>
  <c r="J1708" i="1" s="1"/>
  <c r="K1708" i="1" s="1" a="1"/>
  <c r="K1708" i="1" s="1"/>
  <c r="J1772" i="1" a="1"/>
  <c r="J1772" i="1" s="1"/>
  <c r="K1772" i="1" s="1" a="1"/>
  <c r="K1772" i="1" s="1"/>
  <c r="J1836" i="1" a="1"/>
  <c r="J1836" i="1" s="1"/>
  <c r="K1836" i="1" s="1" a="1"/>
  <c r="K1836" i="1" s="1"/>
  <c r="J1900" i="1" a="1"/>
  <c r="J1900" i="1" s="1"/>
  <c r="K1900" i="1" s="1" a="1"/>
  <c r="K1900" i="1" s="1"/>
  <c r="J548" i="1" a="1"/>
  <c r="J548" i="1" s="1"/>
  <c r="K548" i="1" s="1" a="1"/>
  <c r="K548" i="1" s="1"/>
  <c r="J755" i="1" a="1"/>
  <c r="J755" i="1" s="1"/>
  <c r="K755" i="1" s="1" a="1"/>
  <c r="K755" i="1" s="1"/>
  <c r="J891" i="1" a="1"/>
  <c r="J891" i="1" s="1"/>
  <c r="K891" i="1" s="1" a="1"/>
  <c r="K891" i="1" s="1"/>
  <c r="J999" i="1" a="1"/>
  <c r="J999" i="1" s="1"/>
  <c r="K999" i="1" s="1" a="1"/>
  <c r="K999" i="1" s="1"/>
  <c r="J1074" i="1" a="1"/>
  <c r="J1074" i="1" s="1"/>
  <c r="K1074" i="1" s="1" a="1"/>
  <c r="K1074" i="1" s="1"/>
  <c r="J1137" i="1" a="1"/>
  <c r="J1137" i="1" s="1"/>
  <c r="K1137" i="1" s="1" a="1"/>
  <c r="K1137" i="1" s="1"/>
  <c r="J1200" i="1" a="1"/>
  <c r="J1200" i="1" s="1"/>
  <c r="K1200" i="1" s="1" a="1"/>
  <c r="K1200" i="1" s="1"/>
  <c r="J1290" i="1" a="1"/>
  <c r="J1290" i="1" s="1"/>
  <c r="K1290" i="1" s="1" a="1"/>
  <c r="K1290" i="1" s="1"/>
  <c r="J1346" i="1" a="1"/>
  <c r="J1346" i="1" s="1"/>
  <c r="K1346" i="1" s="1" a="1"/>
  <c r="K1346" i="1" s="1"/>
  <c r="J1398" i="1" a="1"/>
  <c r="J1398" i="1" s="1"/>
  <c r="K1398" i="1" s="1" a="1"/>
  <c r="K1398" i="1" s="1"/>
  <c r="J1458" i="1" a="1"/>
  <c r="J1458" i="1" s="1"/>
  <c r="K1458" i="1" s="1" a="1"/>
  <c r="K1458" i="1" s="1"/>
  <c r="J1533" i="1" a="1"/>
  <c r="J1533" i="1" s="1"/>
  <c r="K1533" i="1" s="1" a="1"/>
  <c r="K1533" i="1" s="1"/>
  <c r="J1597" i="1" a="1"/>
  <c r="J1597" i="1" s="1"/>
  <c r="K1597" i="1" s="1" a="1"/>
  <c r="K1597" i="1" s="1"/>
  <c r="J1661" i="1" a="1"/>
  <c r="J1661" i="1" s="1"/>
  <c r="K1661" i="1" s="1" a="1"/>
  <c r="K1661" i="1" s="1"/>
  <c r="J1725" i="1" a="1"/>
  <c r="J1725" i="1" s="1"/>
  <c r="K1725" i="1" s="1" a="1"/>
  <c r="K1725" i="1" s="1"/>
  <c r="J1789" i="1" a="1"/>
  <c r="J1789" i="1" s="1"/>
  <c r="K1789" i="1" s="1" a="1"/>
  <c r="K1789" i="1" s="1"/>
  <c r="J1853" i="1" a="1"/>
  <c r="J1853" i="1" s="1"/>
  <c r="K1853" i="1" s="1" a="1"/>
  <c r="K1853" i="1" s="1"/>
  <c r="J33" i="1" a="1"/>
  <c r="J33" i="1" s="1"/>
  <c r="K33" i="1" s="1" a="1"/>
  <c r="K33" i="1" s="1"/>
  <c r="J620" i="1" a="1"/>
  <c r="J620" i="1" s="1"/>
  <c r="K620" i="1" s="1" a="1"/>
  <c r="K620" i="1" s="1"/>
  <c r="J869" i="1" a="1"/>
  <c r="J869" i="1" s="1"/>
  <c r="K869" i="1" s="1" a="1"/>
  <c r="K869" i="1" s="1"/>
  <c r="J972" i="1" a="1"/>
  <c r="J972" i="1" s="1"/>
  <c r="K972" i="1" s="1" a="1"/>
  <c r="K972" i="1" s="1"/>
  <c r="J1061" i="1" a="1"/>
  <c r="J1061" i="1" s="1"/>
  <c r="K1061" i="1" s="1" a="1"/>
  <c r="K1061" i="1" s="1"/>
  <c r="J1131" i="1" a="1"/>
  <c r="J1131" i="1" s="1"/>
  <c r="K1131" i="1" s="1" a="1"/>
  <c r="K1131" i="1" s="1"/>
  <c r="J1201" i="1" a="1"/>
  <c r="J1201" i="1" s="1"/>
  <c r="K1201" i="1" s="1" a="1"/>
  <c r="K1201" i="1" s="1"/>
  <c r="J1256" i="1" a="1"/>
  <c r="J1256" i="1" s="1"/>
  <c r="K1256" i="1" s="1" a="1"/>
  <c r="K1256" i="1" s="1"/>
  <c r="J1312" i="1" a="1"/>
  <c r="J1312" i="1" s="1"/>
  <c r="K1312" i="1" s="1" a="1"/>
  <c r="K1312" i="1" s="1"/>
  <c r="J1386" i="1" a="1"/>
  <c r="J1386" i="1" s="1"/>
  <c r="K1386" i="1" s="1" a="1"/>
  <c r="K1386" i="1" s="1"/>
  <c r="J1440" i="1" a="1"/>
  <c r="J1440" i="1" s="1"/>
  <c r="K1440" i="1" s="1" a="1"/>
  <c r="K1440" i="1" s="1"/>
  <c r="J1502" i="1" a="1"/>
  <c r="J1502" i="1" s="1"/>
  <c r="K1502" i="1" s="1" a="1"/>
  <c r="K1502" i="1" s="1"/>
  <c r="J1566" i="1" a="1"/>
  <c r="J1566" i="1" s="1"/>
  <c r="K1566" i="1" s="1" a="1"/>
  <c r="K1566" i="1" s="1"/>
  <c r="J1630" i="1" a="1"/>
  <c r="J1630" i="1" s="1"/>
  <c r="K1630" i="1" s="1" a="1"/>
  <c r="K1630" i="1" s="1"/>
  <c r="J1694" i="1" a="1"/>
  <c r="J1694" i="1" s="1"/>
  <c r="K1694" i="1" s="1" a="1"/>
  <c r="K1694" i="1" s="1"/>
  <c r="J1758" i="1" a="1"/>
  <c r="J1758" i="1" s="1"/>
  <c r="K1758" i="1" s="1" a="1"/>
  <c r="K1758" i="1" s="1"/>
  <c r="J1822" i="1" a="1"/>
  <c r="J1822" i="1" s="1"/>
  <c r="K1822" i="1" s="1" a="1"/>
  <c r="K1822" i="1" s="1"/>
  <c r="J1886" i="1" a="1"/>
  <c r="J1886" i="1" s="1"/>
  <c r="K1886" i="1" s="1" a="1"/>
  <c r="K1886" i="1" s="1"/>
  <c r="J450" i="1" a="1"/>
  <c r="J450" i="1" s="1"/>
  <c r="K450" i="1" s="1" a="1"/>
  <c r="K450" i="1" s="1"/>
  <c r="J667" i="1" a="1"/>
  <c r="J667" i="1" s="1"/>
  <c r="K667" i="1" s="1" a="1"/>
  <c r="K667" i="1" s="1"/>
  <c r="J813" i="1" a="1"/>
  <c r="J813" i="1" s="1"/>
  <c r="K813" i="1" s="1" a="1"/>
  <c r="K813" i="1" s="1"/>
  <c r="J937" i="1" a="1"/>
  <c r="J937" i="1" s="1"/>
  <c r="K937" i="1" s="1" a="1"/>
  <c r="K937" i="1" s="1"/>
  <c r="J1023" i="1" a="1"/>
  <c r="J1023" i="1" s="1"/>
  <c r="K1023" i="1" s="1" a="1"/>
  <c r="K1023" i="1" s="1"/>
  <c r="J463" i="1" a="1"/>
  <c r="J463" i="1" s="1"/>
  <c r="K463" i="1" s="1" a="1"/>
  <c r="K463" i="1" s="1"/>
  <c r="J730" i="1" a="1"/>
  <c r="J730" i="1" s="1"/>
  <c r="K730" i="1" s="1" a="1"/>
  <c r="K730" i="1" s="1"/>
  <c r="J874" i="1" a="1"/>
  <c r="J874" i="1" s="1"/>
  <c r="K874" i="1" s="1" a="1"/>
  <c r="K874" i="1" s="1"/>
  <c r="J1011" i="1" a="1"/>
  <c r="J1011" i="1" s="1"/>
  <c r="K1011" i="1" s="1" a="1"/>
  <c r="K1011" i="1" s="1"/>
  <c r="J275" i="1" a="1"/>
  <c r="J275" i="1" s="1"/>
  <c r="K275" i="1" s="1" a="1"/>
  <c r="K275" i="1" s="1"/>
  <c r="J628" i="1" a="1"/>
  <c r="J628" i="1" s="1"/>
  <c r="K628" i="1" s="1" a="1"/>
  <c r="K628" i="1" s="1"/>
  <c r="J793" i="1" a="1"/>
  <c r="J793" i="1" s="1"/>
  <c r="K793" i="1" s="1" a="1"/>
  <c r="K793" i="1" s="1"/>
  <c r="J327" i="1" a="1"/>
  <c r="J327" i="1" s="1"/>
  <c r="K327" i="1" s="1" a="1"/>
  <c r="K327" i="1" s="1"/>
  <c r="J652" i="1" a="1"/>
  <c r="J652" i="1" s="1"/>
  <c r="K652" i="1" s="1" a="1"/>
  <c r="K652" i="1" s="1"/>
  <c r="J830" i="1" a="1"/>
  <c r="J830" i="1" s="1"/>
  <c r="K830" i="1" s="1" a="1"/>
  <c r="K830" i="1" s="1"/>
  <c r="J953" i="1" a="1"/>
  <c r="J953" i="1" s="1"/>
  <c r="K953" i="1" s="1" a="1"/>
  <c r="K953" i="1" s="1"/>
  <c r="J1045" i="1" a="1"/>
  <c r="J1045" i="1" s="1"/>
  <c r="K1045" i="1" s="1" a="1"/>
  <c r="K1045" i="1" s="1"/>
  <c r="J1106" i="1" a="1"/>
  <c r="J1106" i="1" s="1"/>
  <c r="K1106" i="1" s="1" a="1"/>
  <c r="K1106" i="1" s="1"/>
  <c r="J1177" i="1" a="1"/>
  <c r="J1177" i="1" s="1"/>
  <c r="K1177" i="1" s="1" a="1"/>
  <c r="K1177" i="1" s="1"/>
  <c r="J1253" i="1" a="1"/>
  <c r="J1253" i="1" s="1"/>
  <c r="K1253" i="1" s="1" a="1"/>
  <c r="K1253" i="1" s="1"/>
  <c r="J1322" i="1" a="1"/>
  <c r="J1322" i="1" s="1"/>
  <c r="K1322" i="1" s="1" a="1"/>
  <c r="K1322" i="1" s="1"/>
  <c r="J1396" i="1" a="1"/>
  <c r="J1396" i="1" s="1"/>
  <c r="K1396" i="1" s="1" a="1"/>
  <c r="K1396" i="1" s="1"/>
  <c r="J1450" i="1" a="1"/>
  <c r="J1450" i="1" s="1"/>
  <c r="K1450" i="1" s="1" a="1"/>
  <c r="K1450" i="1" s="1"/>
  <c r="J1522" i="1" a="1"/>
  <c r="J1522" i="1" s="1"/>
  <c r="K1522" i="1" s="1" a="1"/>
  <c r="K1522" i="1" s="1"/>
  <c r="J1586" i="1" a="1"/>
  <c r="J1586" i="1" s="1"/>
  <c r="K1586" i="1" s="1" a="1"/>
  <c r="K1586" i="1" s="1"/>
  <c r="J1650" i="1" a="1"/>
  <c r="J1650" i="1" s="1"/>
  <c r="K1650" i="1" s="1" a="1"/>
  <c r="K1650" i="1" s="1"/>
  <c r="J1714" i="1" a="1"/>
  <c r="J1714" i="1" s="1"/>
  <c r="K1714" i="1" s="1" a="1"/>
  <c r="K1714" i="1" s="1"/>
  <c r="J1778" i="1" a="1"/>
  <c r="J1778" i="1" s="1"/>
  <c r="K1778" i="1" s="1" a="1"/>
  <c r="K1778" i="1" s="1"/>
  <c r="J1842" i="1" a="1"/>
  <c r="J1842" i="1" s="1"/>
  <c r="K1842" i="1" s="1" a="1"/>
  <c r="K1842" i="1" s="1"/>
  <c r="J1906" i="1" a="1"/>
  <c r="J1906" i="1" s="1"/>
  <c r="K1906" i="1" s="1" a="1"/>
  <c r="K1906" i="1" s="1"/>
  <c r="J1076" i="1" a="1"/>
  <c r="J1076" i="1" s="1"/>
  <c r="K1076" i="1" s="1" a="1"/>
  <c r="K1076" i="1" s="1"/>
  <c r="J1188" i="1" a="1"/>
  <c r="J1188" i="1" s="1"/>
  <c r="K1188" i="1" s="1" a="1"/>
  <c r="K1188" i="1" s="1"/>
  <c r="J1313" i="1" a="1"/>
  <c r="J1313" i="1" s="1"/>
  <c r="K1313" i="1" s="1" a="1"/>
  <c r="K1313" i="1" s="1"/>
  <c r="J1447" i="1" a="1"/>
  <c r="J1447" i="1" s="1"/>
  <c r="K1447" i="1" s="1" a="1"/>
  <c r="K1447" i="1" s="1"/>
  <c r="J1575" i="1" a="1"/>
  <c r="J1575" i="1" s="1"/>
  <c r="K1575" i="1" s="1" a="1"/>
  <c r="K1575" i="1" s="1"/>
  <c r="J1703" i="1" a="1"/>
  <c r="J1703" i="1" s="1"/>
  <c r="K1703" i="1" s="1" a="1"/>
  <c r="K1703" i="1" s="1"/>
  <c r="J1831" i="1" a="1"/>
  <c r="J1831" i="1" s="1"/>
  <c r="K1831" i="1" s="1" a="1"/>
  <c r="K1831" i="1" s="1"/>
  <c r="J1940" i="1" a="1"/>
  <c r="J1940" i="1" s="1"/>
  <c r="K1940" i="1" s="1" a="1"/>
  <c r="K1940" i="1" s="1"/>
  <c r="J2035" i="1" a="1"/>
  <c r="J2035" i="1" s="1"/>
  <c r="K2035" i="1" s="1" a="1"/>
  <c r="K2035" i="1" s="1"/>
  <c r="J2102" i="1" a="1"/>
  <c r="J2102" i="1" s="1"/>
  <c r="K2102" i="1" s="1" a="1"/>
  <c r="K2102" i="1" s="1"/>
  <c r="J2147" i="1" a="1"/>
  <c r="J2147" i="1" s="1"/>
  <c r="K2147" i="1" s="1" a="1"/>
  <c r="K2147" i="1" s="1"/>
  <c r="J2228" i="1" a="1"/>
  <c r="J2228" i="1" s="1"/>
  <c r="K2228" i="1" s="1" a="1"/>
  <c r="K2228" i="1" s="1"/>
  <c r="J2304" i="1" a="1"/>
  <c r="J2304" i="1" s="1"/>
  <c r="K2304" i="1" s="1" a="1"/>
  <c r="K2304" i="1" s="1"/>
  <c r="J2360" i="1" a="1"/>
  <c r="J2360" i="1" s="1"/>
  <c r="K2360" i="1" s="1" a="1"/>
  <c r="K2360" i="1" s="1"/>
  <c r="J2415" i="1" a="1"/>
  <c r="J2415" i="1" s="1"/>
  <c r="K2415" i="1" s="1" a="1"/>
  <c r="K2415" i="1" s="1"/>
  <c r="J2478" i="1" a="1"/>
  <c r="J2478" i="1" s="1"/>
  <c r="K2478" i="1" s="1" a="1"/>
  <c r="K2478" i="1" s="1"/>
  <c r="J2543" i="1" a="1"/>
  <c r="J2543" i="1" s="1"/>
  <c r="K2543" i="1" s="1" a="1"/>
  <c r="K2543" i="1" s="1"/>
  <c r="J2602" i="1" a="1"/>
  <c r="J2602" i="1" s="1"/>
  <c r="K2602" i="1" s="1" a="1"/>
  <c r="K2602" i="1" s="1"/>
  <c r="J2663" i="1" a="1"/>
  <c r="J2663" i="1" s="1"/>
  <c r="K2663" i="1" s="1" a="1"/>
  <c r="K2663" i="1" s="1"/>
  <c r="J2725" i="1" a="1"/>
  <c r="J2725" i="1" s="1"/>
  <c r="K2725" i="1" s="1" a="1"/>
  <c r="K2725" i="1" s="1"/>
  <c r="J2794" i="1" a="1"/>
  <c r="J2794" i="1" s="1"/>
  <c r="K2794" i="1" s="1" a="1"/>
  <c r="K2794" i="1" s="1"/>
  <c r="J2853" i="1" a="1"/>
  <c r="J2853" i="1" s="1"/>
  <c r="K2853" i="1" s="1" a="1"/>
  <c r="K2853" i="1" s="1"/>
  <c r="J2911" i="1" a="1"/>
  <c r="J2911" i="1" s="1"/>
  <c r="K2911" i="1" s="1" a="1"/>
  <c r="K2911" i="1" s="1"/>
  <c r="J2967" i="1" a="1"/>
  <c r="J2967" i="1" s="1"/>
  <c r="K2967" i="1" s="1" a="1"/>
  <c r="K2967" i="1" s="1"/>
  <c r="J3035" i="1" a="1"/>
  <c r="J3035" i="1" s="1"/>
  <c r="K3035" i="1" s="1" a="1"/>
  <c r="K3035" i="1" s="1"/>
  <c r="J3103" i="1" a="1"/>
  <c r="J3103" i="1" s="1"/>
  <c r="K3103" i="1" s="1" a="1"/>
  <c r="K3103" i="1" s="1"/>
  <c r="J3158" i="1" a="1"/>
  <c r="J3158" i="1" s="1"/>
  <c r="K3158" i="1" s="1" a="1"/>
  <c r="K3158" i="1" s="1"/>
  <c r="J3214" i="1" a="1"/>
  <c r="J3214" i="1" s="1"/>
  <c r="K3214" i="1" s="1" a="1"/>
  <c r="K3214" i="1" s="1"/>
  <c r="J3271" i="1" a="1"/>
  <c r="J3271" i="1" s="1"/>
  <c r="K3271" i="1" s="1" a="1"/>
  <c r="K3271" i="1" s="1"/>
  <c r="J3330" i="1" a="1"/>
  <c r="J3330" i="1" s="1"/>
  <c r="K3330" i="1" s="1" a="1"/>
  <c r="K3330" i="1" s="1"/>
  <c r="J3376" i="1" a="1"/>
  <c r="J3376" i="1" s="1"/>
  <c r="K3376" i="1" s="1" a="1"/>
  <c r="K3376" i="1" s="1"/>
  <c r="J3418" i="1" a="1"/>
  <c r="J3418" i="1" s="1"/>
  <c r="K3418" i="1" s="1" a="1"/>
  <c r="K3418" i="1" s="1"/>
  <c r="J3462" i="1" a="1"/>
  <c r="J3462" i="1" s="1"/>
  <c r="K3462" i="1" s="1" a="1"/>
  <c r="K3462" i="1" s="1"/>
  <c r="J3523" i="1" a="1"/>
  <c r="J3523" i="1" s="1"/>
  <c r="K3523" i="1" s="1" a="1"/>
  <c r="K3523" i="1" s="1"/>
  <c r="J3582" i="1" a="1"/>
  <c r="J3582" i="1" s="1"/>
  <c r="K3582" i="1" s="1" a="1"/>
  <c r="K3582" i="1" s="1"/>
  <c r="J967" i="1" a="1"/>
  <c r="J967" i="1" s="1"/>
  <c r="K967" i="1" s="1" a="1"/>
  <c r="K967" i="1" s="1"/>
  <c r="J1133" i="1" a="1"/>
  <c r="J1133" i="1" s="1"/>
  <c r="K1133" i="1" s="1" a="1"/>
  <c r="K1133" i="1" s="1"/>
  <c r="J1272" i="1" a="1"/>
  <c r="J1272" i="1" s="1"/>
  <c r="K1272" i="1" s="1" a="1"/>
  <c r="K1272" i="1" s="1"/>
  <c r="J1401" i="1" a="1"/>
  <c r="J1401" i="1" s="1"/>
  <c r="K1401" i="1" s="1" a="1"/>
  <c r="K1401" i="1" s="1"/>
  <c r="J1512" i="1" a="1"/>
  <c r="J1512" i="1" s="1"/>
  <c r="K1512" i="1" s="1" a="1"/>
  <c r="K1512" i="1" s="1"/>
  <c r="J1640" i="1" a="1"/>
  <c r="J1640" i="1" s="1"/>
  <c r="K1640" i="1" s="1" a="1"/>
  <c r="K1640" i="1" s="1"/>
  <c r="J1768" i="1" a="1"/>
  <c r="J1768" i="1" s="1"/>
  <c r="K1768" i="1" s="1" a="1"/>
  <c r="K1768" i="1" s="1"/>
  <c r="J1896" i="1" a="1"/>
  <c r="J1896" i="1" s="1"/>
  <c r="K1896" i="1" s="1" a="1"/>
  <c r="K1896" i="1" s="1"/>
  <c r="J1971" i="1" a="1"/>
  <c r="J1971" i="1" s="1"/>
  <c r="K1971" i="1" s="1" a="1"/>
  <c r="K1971" i="1" s="1"/>
  <c r="J2024" i="1" a="1"/>
  <c r="J2024" i="1" s="1"/>
  <c r="K2024" i="1" s="1" a="1"/>
  <c r="K2024" i="1" s="1"/>
  <c r="J2093" i="1" a="1"/>
  <c r="J2093" i="1" s="1"/>
  <c r="K2093" i="1" s="1" a="1"/>
  <c r="K2093" i="1" s="1"/>
  <c r="J2163" i="1" a="1"/>
  <c r="J2163" i="1" s="1"/>
  <c r="K2163" i="1" s="1" a="1"/>
  <c r="K2163" i="1" s="1"/>
  <c r="J2213" i="1" a="1"/>
  <c r="J2213" i="1" s="1"/>
  <c r="K2213" i="1" s="1" a="1"/>
  <c r="K2213" i="1" s="1"/>
  <c r="J2273" i="1" a="1"/>
  <c r="J2273" i="1" s="1"/>
  <c r="K2273" i="1" s="1" a="1"/>
  <c r="K2273" i="1" s="1"/>
  <c r="J2348" i="1" a="1"/>
  <c r="J2348" i="1" s="1"/>
  <c r="K2348" i="1" s="1" a="1"/>
  <c r="K2348" i="1" s="1"/>
  <c r="J2416" i="1" a="1"/>
  <c r="J2416" i="1" s="1"/>
  <c r="K2416" i="1" s="1" a="1"/>
  <c r="K2416" i="1" s="1"/>
  <c r="J2493" i="1" a="1"/>
  <c r="J2493" i="1" s="1"/>
  <c r="K2493" i="1" s="1" a="1"/>
  <c r="K2493" i="1" s="1"/>
  <c r="J2558" i="1" a="1"/>
  <c r="J2558" i="1" s="1"/>
  <c r="K2558" i="1" s="1" a="1"/>
  <c r="K2558" i="1" s="1"/>
  <c r="J2625" i="1" a="1"/>
  <c r="J2625" i="1" s="1"/>
  <c r="K2625" i="1" s="1" a="1"/>
  <c r="K2625" i="1" s="1"/>
  <c r="J2687" i="1" a="1"/>
  <c r="J2687" i="1" s="1"/>
  <c r="K2687" i="1" s="1" a="1"/>
  <c r="K2687" i="1" s="1"/>
  <c r="J2748" i="1" a="1"/>
  <c r="J2748" i="1" s="1"/>
  <c r="K2748" i="1" s="1" a="1"/>
  <c r="K2748" i="1" s="1"/>
  <c r="J2818" i="1" a="1"/>
  <c r="J2818" i="1" s="1"/>
  <c r="K2818" i="1" s="1" a="1"/>
  <c r="K2818" i="1" s="1"/>
  <c r="J2876" i="1" a="1"/>
  <c r="J2876" i="1" s="1"/>
  <c r="K2876" i="1" s="1" a="1"/>
  <c r="K2876" i="1" s="1"/>
  <c r="J2941" i="1" a="1"/>
  <c r="J2941" i="1" s="1"/>
  <c r="K2941" i="1" s="1" a="1"/>
  <c r="K2941" i="1" s="1"/>
  <c r="J3009" i="1" a="1"/>
  <c r="J3009" i="1" s="1"/>
  <c r="K3009" i="1" s="1" a="1"/>
  <c r="K3009" i="1" s="1"/>
  <c r="J3070" i="1" a="1"/>
  <c r="J3070" i="1" s="1"/>
  <c r="K3070" i="1" s="1" a="1"/>
  <c r="K3070" i="1" s="1"/>
  <c r="J3139" i="1" a="1"/>
  <c r="J3139" i="1" s="1"/>
  <c r="K3139" i="1" s="1" a="1"/>
  <c r="K3139" i="1" s="1"/>
  <c r="J3201" i="1" a="1"/>
  <c r="J3201" i="1" s="1"/>
  <c r="K3201" i="1" s="1" a="1"/>
  <c r="K3201" i="1" s="1"/>
  <c r="J3279" i="1" a="1"/>
  <c r="J3279" i="1" s="1"/>
  <c r="K3279" i="1" s="1" a="1"/>
  <c r="K3279" i="1" s="1"/>
  <c r="J3345" i="1" a="1"/>
  <c r="J3345" i="1" s="1"/>
  <c r="K3345" i="1" s="1" a="1"/>
  <c r="K3345" i="1" s="1"/>
  <c r="J3468" i="1" a="1"/>
  <c r="J3468" i="1" s="1"/>
  <c r="K3468" i="1" s="1" a="1"/>
  <c r="K3468" i="1" s="1"/>
  <c r="J3518" i="1" a="1"/>
  <c r="J3518" i="1" s="1"/>
  <c r="K3518" i="1" s="1" a="1"/>
  <c r="K3518" i="1" s="1"/>
  <c r="J3576" i="1" a="1"/>
  <c r="J3576" i="1" s="1"/>
  <c r="K3576" i="1" s="1" a="1"/>
  <c r="K3576" i="1" s="1"/>
  <c r="J3634" i="1" a="1"/>
  <c r="J3634" i="1" s="1"/>
  <c r="K3634" i="1" s="1" a="1"/>
  <c r="K3634" i="1" s="1"/>
  <c r="J1051" i="1" a="1"/>
  <c r="J1051" i="1" s="1"/>
  <c r="K1051" i="1" s="1" a="1"/>
  <c r="K1051" i="1" s="1"/>
  <c r="J1176" i="1" a="1"/>
  <c r="J1176" i="1" s="1"/>
  <c r="K1176" i="1" s="1" a="1"/>
  <c r="K1176" i="1" s="1"/>
  <c r="J1287" i="1" a="1"/>
  <c r="J1287" i="1" s="1"/>
  <c r="K1287" i="1" s="1" a="1"/>
  <c r="K1287" i="1" s="1"/>
  <c r="J1449" i="1" a="1"/>
  <c r="J1449" i="1" s="1"/>
  <c r="K1449" i="1" s="1" a="1"/>
  <c r="K1449" i="1" s="1"/>
  <c r="J1561" i="1" a="1"/>
  <c r="J1561" i="1" s="1"/>
  <c r="K1561" i="1" s="1" a="1"/>
  <c r="K1561" i="1" s="1"/>
  <c r="J1689" i="1" a="1"/>
  <c r="J1689" i="1" s="1"/>
  <c r="K1689" i="1" s="1" a="1"/>
  <c r="K1689" i="1" s="1"/>
  <c r="J1817" i="1" a="1"/>
  <c r="J1817" i="1" s="1"/>
  <c r="K1817" i="1" s="1" a="1"/>
  <c r="K1817" i="1" s="1"/>
  <c r="J1930" i="1" a="1"/>
  <c r="J1930" i="1" s="1"/>
  <c r="K1930" i="1" s="1" a="1"/>
  <c r="K1930" i="1" s="1"/>
  <c r="J1978" i="1" a="1"/>
  <c r="J1978" i="1" s="1"/>
  <c r="K1978" i="1" s="1" a="1"/>
  <c r="K1978" i="1" s="1"/>
  <c r="J2031" i="1" a="1"/>
  <c r="J2031" i="1" s="1"/>
  <c r="K2031" i="1" s="1" a="1"/>
  <c r="K2031" i="1" s="1"/>
  <c r="J2083" i="1" a="1"/>
  <c r="J2083" i="1" s="1"/>
  <c r="K2083" i="1" s="1" a="1"/>
  <c r="K2083" i="1" s="1"/>
  <c r="J2164" i="1" a="1"/>
  <c r="J2164" i="1" s="1"/>
  <c r="K2164" i="1" s="1" a="1"/>
  <c r="K2164" i="1" s="1"/>
  <c r="J2244" i="1" a="1"/>
  <c r="J2244" i="1" s="1"/>
  <c r="K2244" i="1" s="1" a="1"/>
  <c r="K2244" i="1" s="1"/>
  <c r="J2294" i="1" a="1"/>
  <c r="J2294" i="1" s="1"/>
  <c r="K2294" i="1" s="1" a="1"/>
  <c r="K2294" i="1" s="1"/>
  <c r="J2349" i="1" a="1"/>
  <c r="J2349" i="1" s="1"/>
  <c r="K2349" i="1" s="1" a="1"/>
  <c r="K2349" i="1" s="1"/>
  <c r="J2410" i="1" a="1"/>
  <c r="J2410" i="1" s="1"/>
  <c r="K2410" i="1" s="1" a="1"/>
  <c r="K2410" i="1" s="1"/>
  <c r="J2465" i="1" a="1"/>
  <c r="J2465" i="1" s="1"/>
  <c r="K2465" i="1" s="1" a="1"/>
  <c r="K2465" i="1" s="1"/>
  <c r="J2545" i="1" a="1"/>
  <c r="J2545" i="1" s="1"/>
  <c r="K2545" i="1" s="1" a="1"/>
  <c r="K2545" i="1" s="1"/>
  <c r="J2604" i="1" a="1"/>
  <c r="J2604" i="1" s="1"/>
  <c r="K2604" i="1" s="1" a="1"/>
  <c r="K2604" i="1" s="1"/>
  <c r="J2665" i="1" a="1"/>
  <c r="J2665" i="1" s="1"/>
  <c r="K2665" i="1" s="1" a="1"/>
  <c r="K2665" i="1" s="1"/>
  <c r="J2734" i="1" a="1"/>
  <c r="J2734" i="1" s="1"/>
  <c r="K2734" i="1" s="1" a="1"/>
  <c r="K2734" i="1" s="1"/>
  <c r="J2796" i="1" a="1"/>
  <c r="J2796" i="1" s="1"/>
  <c r="K2796" i="1" s="1" a="1"/>
  <c r="K2796" i="1" s="1"/>
  <c r="J2862" i="1" a="1"/>
  <c r="J2862" i="1" s="1"/>
  <c r="K2862" i="1" s="1" a="1"/>
  <c r="K2862" i="1" s="1"/>
  <c r="J2920" i="1" a="1"/>
  <c r="J2920" i="1" s="1"/>
  <c r="K2920" i="1" s="1" a="1"/>
  <c r="K2920" i="1" s="1"/>
  <c r="J2982" i="1" a="1"/>
  <c r="J2982" i="1" s="1"/>
  <c r="K2982" i="1" s="1" a="1"/>
  <c r="K2982" i="1" s="1"/>
  <c r="J3037" i="1" a="1"/>
  <c r="J3037" i="1" s="1"/>
  <c r="K3037" i="1" s="1" a="1"/>
  <c r="K3037" i="1" s="1"/>
  <c r="J3105" i="1" a="1"/>
  <c r="J3105" i="1" s="1"/>
  <c r="K3105" i="1" s="1" a="1"/>
  <c r="K3105" i="1" s="1"/>
  <c r="J3167" i="1" a="1"/>
  <c r="J3167" i="1" s="1"/>
  <c r="K3167" i="1" s="1" a="1"/>
  <c r="K3167" i="1" s="1"/>
  <c r="J3229" i="1" a="1"/>
  <c r="J3229" i="1" s="1"/>
  <c r="K3229" i="1" s="1" a="1"/>
  <c r="K3229" i="1" s="1"/>
  <c r="J3287" i="1" a="1"/>
  <c r="J3287" i="1" s="1"/>
  <c r="K3287" i="1" s="1" a="1"/>
  <c r="K3287" i="1" s="1"/>
  <c r="J3355" i="1" a="1"/>
  <c r="J3355" i="1" s="1"/>
  <c r="K3355" i="1" s="1" a="1"/>
  <c r="K3355" i="1" s="1"/>
  <c r="J3398" i="1" a="1"/>
  <c r="J3398" i="1" s="1"/>
  <c r="K3398" i="1" s="1" a="1"/>
  <c r="K3398" i="1" s="1"/>
  <c r="J3441" i="1" a="1"/>
  <c r="J3441" i="1" s="1"/>
  <c r="K3441" i="1" s="1" a="1"/>
  <c r="K3441" i="1" s="1"/>
  <c r="J3507" i="1" a="1"/>
  <c r="J3507" i="1" s="1"/>
  <c r="K3507" i="1" s="1" a="1"/>
  <c r="K3507" i="1" s="1"/>
  <c r="J3566" i="1" a="1"/>
  <c r="J3566" i="1" s="1"/>
  <c r="K3566" i="1" s="1" a="1"/>
  <c r="K3566" i="1" s="1"/>
  <c r="J832" i="1" a="1"/>
  <c r="J832" i="1" s="1"/>
  <c r="K832" i="1" s="1" a="1"/>
  <c r="K832" i="1" s="1"/>
  <c r="J1107" i="1" a="1"/>
  <c r="J1107" i="1" s="1"/>
  <c r="K1107" i="1" s="1" a="1"/>
  <c r="K1107" i="1" s="1"/>
  <c r="J1247" i="1" a="1"/>
  <c r="J1247" i="1" s="1"/>
  <c r="K1247" i="1" s="1" a="1"/>
  <c r="K1247" i="1" s="1"/>
  <c r="J842" i="1" a="1"/>
  <c r="J842" i="1" s="1"/>
  <c r="K842" i="1" s="1" a="1"/>
  <c r="K842" i="1" s="1"/>
  <c r="J1096" i="1" a="1"/>
  <c r="J1096" i="1" s="1"/>
  <c r="K1096" i="1" s="1" a="1"/>
  <c r="K1096" i="1" s="1"/>
  <c r="J1223" i="1" a="1"/>
  <c r="J1223" i="1" s="1"/>
  <c r="K1223" i="1" s="1" a="1"/>
  <c r="K1223" i="1" s="1"/>
  <c r="J632" i="1" a="1"/>
  <c r="J632" i="1" s="1"/>
  <c r="K632" i="1" s="1" a="1"/>
  <c r="K632" i="1" s="1"/>
  <c r="J1085" i="1" a="1"/>
  <c r="J1085" i="1" s="1"/>
  <c r="K1085" i="1" s="1" a="1"/>
  <c r="K1085" i="1" s="1"/>
  <c r="J1211" i="1" a="1"/>
  <c r="J1211" i="1" s="1"/>
  <c r="K1211" i="1" s="1" a="1"/>
  <c r="K1211" i="1" s="1"/>
  <c r="J1321" i="1" a="1"/>
  <c r="J1321" i="1" s="1"/>
  <c r="K1321" i="1" s="1" a="1"/>
  <c r="K1321" i="1" s="1"/>
  <c r="J1431" i="1" a="1"/>
  <c r="J1431" i="1" s="1"/>
  <c r="K1431" i="1" s="1" a="1"/>
  <c r="K1431" i="1" s="1"/>
  <c r="J11981" i="1" a="1"/>
  <c r="J11981" i="1" s="1"/>
  <c r="K11981" i="1" s="1" a="1"/>
  <c r="K11981" i="1" s="1"/>
  <c r="J11753" i="1" a="1"/>
  <c r="J11753" i="1" s="1"/>
  <c r="K11753" i="1" s="1" a="1"/>
  <c r="K11753" i="1" s="1"/>
  <c r="J11454" i="1" a="1"/>
  <c r="J11454" i="1" s="1"/>
  <c r="K11454" i="1" s="1" a="1"/>
  <c r="K11454" i="1" s="1"/>
  <c r="J11213" i="1" a="1"/>
  <c r="J11213" i="1" s="1"/>
  <c r="K11213" i="1" s="1" a="1"/>
  <c r="K11213" i="1" s="1"/>
  <c r="J10984" i="1" a="1"/>
  <c r="J10984" i="1" s="1"/>
  <c r="K10984" i="1" s="1" a="1"/>
  <c r="K10984" i="1" s="1"/>
  <c r="J9612" i="1" a="1"/>
  <c r="J9612" i="1" s="1"/>
  <c r="K9612" i="1" s="1" a="1"/>
  <c r="K9612" i="1" s="1"/>
  <c r="J6473" i="1" a="1"/>
  <c r="J6473" i="1" s="1"/>
  <c r="K6473" i="1" s="1" a="1"/>
  <c r="K6473" i="1" s="1"/>
  <c r="J11752" i="1" a="1"/>
  <c r="J11752" i="1" s="1"/>
  <c r="K11752" i="1" s="1" a="1"/>
  <c r="K11752" i="1" s="1"/>
  <c r="J11479" i="1" a="1"/>
  <c r="J11479" i="1" s="1"/>
  <c r="K11479" i="1" s="1" a="1"/>
  <c r="K11479" i="1" s="1"/>
  <c r="J11194" i="1" a="1"/>
  <c r="J11194" i="1" s="1"/>
  <c r="K11194" i="1" s="1" a="1"/>
  <c r="K11194" i="1" s="1"/>
  <c r="J10875" i="1" a="1"/>
  <c r="J10875" i="1" s="1"/>
  <c r="K10875" i="1" s="1" a="1"/>
  <c r="K10875" i="1" s="1"/>
  <c r="J9777" i="1" a="1"/>
  <c r="J9777" i="1" s="1"/>
  <c r="K9777" i="1" s="1" a="1"/>
  <c r="K9777" i="1" s="1"/>
  <c r="J7337" i="1" a="1"/>
  <c r="J7337" i="1" s="1"/>
  <c r="K7337" i="1" s="1" a="1"/>
  <c r="K7337" i="1" s="1"/>
  <c r="J57" i="1" a="1"/>
  <c r="J57" i="1" s="1"/>
  <c r="K57" i="1" s="1" a="1"/>
  <c r="K57" i="1" s="1"/>
  <c r="J116" i="1" a="1"/>
  <c r="J116" i="1" s="1"/>
  <c r="K116" i="1" s="1" a="1"/>
  <c r="K116" i="1" s="1"/>
  <c r="J163" i="1" a="1"/>
  <c r="J163" i="1" s="1"/>
  <c r="K163" i="1" s="1" a="1"/>
  <c r="K163" i="1" s="1"/>
  <c r="J223" i="1" a="1"/>
  <c r="J223" i="1" s="1"/>
  <c r="K223" i="1" s="1" a="1"/>
  <c r="K223" i="1" s="1"/>
  <c r="J288" i="1" a="1"/>
  <c r="J288" i="1" s="1"/>
  <c r="K288" i="1" s="1" a="1"/>
  <c r="K288" i="1" s="1"/>
  <c r="J362" i="1" a="1"/>
  <c r="J362" i="1" s="1"/>
  <c r="K362" i="1" s="1" a="1"/>
  <c r="K362" i="1" s="1"/>
  <c r="J433" i="1" a="1"/>
  <c r="J433" i="1" s="1"/>
  <c r="K433" i="1" s="1" a="1"/>
  <c r="K433" i="1" s="1"/>
  <c r="J498" i="1" a="1"/>
  <c r="J498" i="1" s="1"/>
  <c r="K498" i="1" s="1" a="1"/>
  <c r="K498" i="1" s="1"/>
  <c r="J53" i="1" a="1"/>
  <c r="J53" i="1" s="1"/>
  <c r="K53" i="1" s="1" a="1"/>
  <c r="K53" i="1" s="1"/>
  <c r="J100" i="1" a="1"/>
  <c r="J100" i="1" s="1"/>
  <c r="K100" i="1" s="1" a="1"/>
  <c r="K100" i="1" s="1"/>
  <c r="J158" i="1" a="1"/>
  <c r="J158" i="1" s="1"/>
  <c r="K158" i="1" s="1" a="1"/>
  <c r="K158" i="1" s="1"/>
  <c r="J237" i="1" a="1"/>
  <c r="J237" i="1" s="1"/>
  <c r="K237" i="1" s="1" a="1"/>
  <c r="K237" i="1" s="1"/>
  <c r="J307" i="1" a="1"/>
  <c r="J307" i="1" s="1"/>
  <c r="K307" i="1" s="1" a="1"/>
  <c r="K307" i="1" s="1"/>
  <c r="J380" i="1" a="1"/>
  <c r="J380" i="1" s="1"/>
  <c r="K380" i="1" s="1" a="1"/>
  <c r="K380" i="1" s="1"/>
  <c r="J442" i="1" a="1"/>
  <c r="J442" i="1" s="1"/>
  <c r="K442" i="1" s="1" a="1"/>
  <c r="K442" i="1" s="1"/>
  <c r="J500" i="1" a="1"/>
  <c r="J500" i="1" s="1"/>
  <c r="K500" i="1" s="1" a="1"/>
  <c r="K500" i="1" s="1"/>
  <c r="J70" i="1" a="1"/>
  <c r="J70" i="1" s="1"/>
  <c r="K70" i="1" s="1" a="1"/>
  <c r="K70" i="1" s="1"/>
  <c r="J138" i="1" a="1"/>
  <c r="J138" i="1" s="1"/>
  <c r="K138" i="1" s="1" a="1"/>
  <c r="K138" i="1" s="1"/>
  <c r="J191" i="1" a="1"/>
  <c r="J191" i="1" s="1"/>
  <c r="K191" i="1" s="1" a="1"/>
  <c r="K191" i="1" s="1"/>
  <c r="J250" i="1" a="1"/>
  <c r="J250" i="1" s="1"/>
  <c r="K250" i="1" s="1" a="1"/>
  <c r="K250" i="1" s="1"/>
  <c r="J320" i="1" a="1"/>
  <c r="J320" i="1" s="1"/>
  <c r="K320" i="1" s="1" a="1"/>
  <c r="K320" i="1" s="1"/>
  <c r="J387" i="1" a="1"/>
  <c r="J387" i="1" s="1"/>
  <c r="K387" i="1" s="1" a="1"/>
  <c r="K387" i="1" s="1"/>
  <c r="J449" i="1" a="1"/>
  <c r="J449" i="1" s="1"/>
  <c r="K449" i="1" s="1" a="1"/>
  <c r="K449" i="1" s="1"/>
  <c r="J44" i="1" a="1"/>
  <c r="J44" i="1" s="1"/>
  <c r="K44" i="1" s="1" a="1"/>
  <c r="K44" i="1" s="1"/>
  <c r="J102" i="1" a="1"/>
  <c r="J102" i="1" s="1"/>
  <c r="K102" i="1" s="1" a="1"/>
  <c r="K102" i="1" s="1"/>
  <c r="J167" i="1" a="1"/>
  <c r="J167" i="1" s="1"/>
  <c r="K167" i="1" s="1" a="1"/>
  <c r="K167" i="1" s="1"/>
  <c r="J221" i="1" a="1"/>
  <c r="J221" i="1" s="1"/>
  <c r="K221" i="1" s="1" a="1"/>
  <c r="K221" i="1" s="1"/>
  <c r="J274" i="1" a="1"/>
  <c r="J274" i="1" s="1"/>
  <c r="K274" i="1" s="1" a="1"/>
  <c r="K274" i="1" s="1"/>
  <c r="J345" i="1" a="1"/>
  <c r="J345" i="1" s="1"/>
  <c r="K345" i="1" s="1" a="1"/>
  <c r="K345" i="1" s="1"/>
  <c r="J394" i="1" a="1"/>
  <c r="J394" i="1" s="1"/>
  <c r="K394" i="1" s="1" a="1"/>
  <c r="K394" i="1" s="1"/>
  <c r="J458" i="1" a="1"/>
  <c r="J458" i="1" s="1"/>
  <c r="K458" i="1" s="1" a="1"/>
  <c r="K458" i="1" s="1"/>
  <c r="J39" i="1" a="1"/>
  <c r="J39" i="1" s="1"/>
  <c r="K39" i="1" s="1" a="1"/>
  <c r="K39" i="1" s="1"/>
  <c r="J135" i="1" a="1"/>
  <c r="J135" i="1" s="1"/>
  <c r="K135" i="1" s="1" a="1"/>
  <c r="K135" i="1" s="1"/>
  <c r="J277" i="1" a="1"/>
  <c r="J277" i="1" s="1"/>
  <c r="K277" i="1" s="1" a="1"/>
  <c r="K277" i="1" s="1"/>
  <c r="J390" i="1" a="1"/>
  <c r="J390" i="1" s="1"/>
  <c r="K390" i="1" s="1" a="1"/>
  <c r="K390" i="1" s="1"/>
  <c r="J488" i="1" a="1"/>
  <c r="J488" i="1" s="1"/>
  <c r="K488" i="1" s="1" a="1"/>
  <c r="K488" i="1" s="1"/>
  <c r="J567" i="1" a="1"/>
  <c r="J567" i="1" s="1"/>
  <c r="K567" i="1" s="1" a="1"/>
  <c r="K567" i="1" s="1"/>
  <c r="J612" i="1" a="1"/>
  <c r="J612" i="1" s="1"/>
  <c r="K612" i="1" s="1" a="1"/>
  <c r="K612" i="1" s="1"/>
  <c r="J669" i="1" a="1"/>
  <c r="J669" i="1" s="1"/>
  <c r="K669" i="1" s="1" a="1"/>
  <c r="K669" i="1" s="1"/>
  <c r="J715" i="1" a="1"/>
  <c r="J715" i="1" s="1"/>
  <c r="K715" i="1" s="1" a="1"/>
  <c r="K715" i="1" s="1"/>
  <c r="J65" i="1" a="1"/>
  <c r="J65" i="1" s="1"/>
  <c r="K65" i="1" s="1" a="1"/>
  <c r="K65" i="1" s="1"/>
  <c r="J219" i="1" a="1"/>
  <c r="J219" i="1" s="1"/>
  <c r="K219" i="1" s="1" a="1"/>
  <c r="K219" i="1" s="1"/>
  <c r="J358" i="1" a="1"/>
  <c r="J358" i="1" s="1"/>
  <c r="K358" i="1" s="1" a="1"/>
  <c r="K358" i="1" s="1"/>
  <c r="J501" i="1" a="1"/>
  <c r="J501" i="1" s="1"/>
  <c r="K501" i="1" s="1" a="1"/>
  <c r="K501" i="1" s="1"/>
  <c r="J561" i="1" a="1"/>
  <c r="J561" i="1" s="1"/>
  <c r="K561" i="1" s="1" a="1"/>
  <c r="K561" i="1" s="1"/>
  <c r="J651" i="1" a="1"/>
  <c r="J651" i="1" s="1"/>
  <c r="K651" i="1" s="1" a="1"/>
  <c r="K651" i="1" s="1"/>
  <c r="J738" i="1" a="1"/>
  <c r="J738" i="1" s="1"/>
  <c r="K738" i="1" s="1" a="1"/>
  <c r="K738" i="1" s="1"/>
  <c r="J78" i="1" a="1"/>
  <c r="J78" i="1" s="1"/>
  <c r="K78" i="1" s="1" a="1"/>
  <c r="K78" i="1" s="1"/>
  <c r="J245" i="1" a="1"/>
  <c r="J245" i="1" s="1"/>
  <c r="K245" i="1" s="1" a="1"/>
  <c r="K245" i="1" s="1"/>
  <c r="J349" i="1" a="1"/>
  <c r="J349" i="1" s="1"/>
  <c r="K349" i="1" s="1" a="1"/>
  <c r="K349" i="1" s="1"/>
  <c r="J457" i="1" a="1"/>
  <c r="J457" i="1" s="1"/>
  <c r="K457" i="1" s="1" a="1"/>
  <c r="K457" i="1" s="1"/>
  <c r="J538" i="1" a="1"/>
  <c r="J538" i="1" s="1"/>
  <c r="K538" i="1" s="1" a="1"/>
  <c r="K538" i="1" s="1"/>
  <c r="J597" i="1" a="1"/>
  <c r="J597" i="1" s="1"/>
  <c r="K597" i="1" s="1" a="1"/>
  <c r="K597" i="1" s="1"/>
  <c r="J664" i="1" a="1"/>
  <c r="J664" i="1" s="1"/>
  <c r="K664" i="1" s="1" a="1"/>
  <c r="K664" i="1" s="1"/>
  <c r="J716" i="1" a="1"/>
  <c r="J716" i="1" s="1"/>
  <c r="K716" i="1" s="1" a="1"/>
  <c r="K716" i="1" s="1"/>
  <c r="J104" i="1" a="1"/>
  <c r="J104" i="1" s="1"/>
  <c r="K104" i="1" s="1" a="1"/>
  <c r="K104" i="1" s="1"/>
  <c r="J248" i="1" a="1"/>
  <c r="J248" i="1" s="1"/>
  <c r="K248" i="1" s="1" a="1"/>
  <c r="K248" i="1" s="1"/>
  <c r="J342" i="1" a="1"/>
  <c r="J342" i="1" s="1"/>
  <c r="K342" i="1" s="1" a="1"/>
  <c r="K342" i="1" s="1"/>
  <c r="J460" i="1" a="1"/>
  <c r="J460" i="1" s="1"/>
  <c r="K460" i="1" s="1" a="1"/>
  <c r="K460" i="1" s="1"/>
  <c r="J552" i="1" a="1"/>
  <c r="J552" i="1" s="1"/>
  <c r="K552" i="1" s="1" a="1"/>
  <c r="K552" i="1" s="1"/>
  <c r="J604" i="1" a="1"/>
  <c r="J604" i="1" s="1"/>
  <c r="K604" i="1" s="1" a="1"/>
  <c r="K604" i="1" s="1"/>
  <c r="J665" i="1" a="1"/>
  <c r="J665" i="1" s="1"/>
  <c r="K665" i="1" s="1" a="1"/>
  <c r="K665" i="1" s="1"/>
  <c r="J119" i="1" a="1"/>
  <c r="J119" i="1" s="1"/>
  <c r="K119" i="1" s="1" a="1"/>
  <c r="K119" i="1" s="1"/>
  <c r="J140" i="1" a="1"/>
  <c r="J140" i="1" s="1"/>
  <c r="K140" i="1" s="1" a="1"/>
  <c r="K140" i="1" s="1"/>
  <c r="J452" i="1" a="1"/>
  <c r="J452" i="1" s="1"/>
  <c r="K452" i="1" s="1" a="1"/>
  <c r="K452" i="1" s="1"/>
  <c r="J589" i="1" a="1"/>
  <c r="J589" i="1" s="1"/>
  <c r="K589" i="1" s="1" a="1"/>
  <c r="K589" i="1" s="1"/>
  <c r="J727" i="1" a="1"/>
  <c r="J727" i="1" s="1"/>
  <c r="K727" i="1" s="1" a="1"/>
  <c r="K727" i="1" s="1"/>
  <c r="J797" i="1" a="1"/>
  <c r="J797" i="1" s="1"/>
  <c r="K797" i="1" s="1" a="1"/>
  <c r="K797" i="1" s="1"/>
  <c r="J860" i="1" a="1"/>
  <c r="J860" i="1" s="1"/>
  <c r="K860" i="1" s="1" a="1"/>
  <c r="K860" i="1" s="1"/>
  <c r="J932" i="1" a="1"/>
  <c r="J932" i="1" s="1"/>
  <c r="K932" i="1" s="1" a="1"/>
  <c r="K932" i="1" s="1"/>
  <c r="J79" i="1" a="1"/>
  <c r="J79" i="1" s="1"/>
  <c r="K79" i="1" s="1" a="1"/>
  <c r="K79" i="1" s="1"/>
  <c r="J459" i="1" a="1"/>
  <c r="J459" i="1" s="1"/>
  <c r="K459" i="1" s="1" a="1"/>
  <c r="K459" i="1" s="1"/>
  <c r="J603" i="1" a="1"/>
  <c r="J603" i="1" s="1"/>
  <c r="K603" i="1" s="1" a="1"/>
  <c r="K603" i="1" s="1"/>
  <c r="J701" i="1" a="1"/>
  <c r="J701" i="1" s="1"/>
  <c r="K701" i="1" s="1" a="1"/>
  <c r="K701" i="1" s="1"/>
  <c r="J780" i="1" a="1"/>
  <c r="J780" i="1" s="1"/>
  <c r="K780" i="1" s="1" a="1"/>
  <c r="K780" i="1" s="1"/>
  <c r="J839" i="1" a="1"/>
  <c r="J839" i="1" s="1"/>
  <c r="K839" i="1" s="1" a="1"/>
  <c r="K839" i="1" s="1"/>
  <c r="J906" i="1" a="1"/>
  <c r="J906" i="1" s="1"/>
  <c r="K906" i="1" s="1" a="1"/>
  <c r="K906" i="1" s="1"/>
  <c r="J957" i="1" a="1"/>
  <c r="J957" i="1" s="1"/>
  <c r="K957" i="1" s="1" a="1"/>
  <c r="K957" i="1" s="1"/>
  <c r="J50" i="1" a="1"/>
  <c r="J50" i="1" s="1"/>
  <c r="K50" i="1" s="1" a="1"/>
  <c r="K50" i="1" s="1"/>
  <c r="J295" i="1" a="1"/>
  <c r="J295" i="1" s="1"/>
  <c r="K295" i="1" s="1" a="1"/>
  <c r="K295" i="1" s="1"/>
  <c r="J484" i="1" a="1"/>
  <c r="J484" i="1" s="1"/>
  <c r="K484" i="1" s="1" a="1"/>
  <c r="K484" i="1" s="1"/>
  <c r="J605" i="1" a="1"/>
  <c r="J605" i="1" s="1"/>
  <c r="K605" i="1" s="1" a="1"/>
  <c r="K605" i="1" s="1"/>
  <c r="J759" i="1" a="1"/>
  <c r="J759" i="1" s="1"/>
  <c r="K759" i="1" s="1" a="1"/>
  <c r="K759" i="1" s="1"/>
  <c r="J804" i="1" a="1"/>
  <c r="J804" i="1" s="1"/>
  <c r="K804" i="1" s="1" a="1"/>
  <c r="K804" i="1" s="1"/>
  <c r="J901" i="1" a="1"/>
  <c r="J901" i="1" s="1"/>
  <c r="K901" i="1" s="1" a="1"/>
  <c r="K901" i="1" s="1"/>
  <c r="J969" i="1" a="1"/>
  <c r="J969" i="1" s="1"/>
  <c r="K969" i="1" s="1" a="1"/>
  <c r="K969" i="1" s="1"/>
  <c r="J131" i="1" a="1"/>
  <c r="J131" i="1" s="1"/>
  <c r="K131" i="1" s="1" a="1"/>
  <c r="K131" i="1" s="1"/>
  <c r="J397" i="1" a="1"/>
  <c r="J397" i="1" s="1"/>
  <c r="K397" i="1" s="1" a="1"/>
  <c r="K397" i="1" s="1"/>
  <c r="J621" i="1" a="1"/>
  <c r="J621" i="1" s="1"/>
  <c r="K621" i="1" s="1" a="1"/>
  <c r="K621" i="1" s="1"/>
  <c r="J735" i="1" a="1"/>
  <c r="J735" i="1" s="1"/>
  <c r="K735" i="1" s="1" a="1"/>
  <c r="K735" i="1" s="1"/>
  <c r="J801" i="1" a="1"/>
  <c r="J801" i="1" s="1"/>
  <c r="K801" i="1" s="1" a="1"/>
  <c r="K801" i="1" s="1"/>
  <c r="J864" i="1" a="1"/>
  <c r="J864" i="1" s="1"/>
  <c r="K864" i="1" s="1" a="1"/>
  <c r="K864" i="1" s="1"/>
  <c r="J931" i="1" a="1"/>
  <c r="J931" i="1" s="1"/>
  <c r="K931" i="1" s="1" a="1"/>
  <c r="K931" i="1" s="1"/>
  <c r="J86" i="1" a="1"/>
  <c r="J86" i="1" s="1"/>
  <c r="K86" i="1" s="1" a="1"/>
  <c r="K86" i="1" s="1"/>
  <c r="J521" i="1" a="1"/>
  <c r="J521" i="1" s="1"/>
  <c r="K521" i="1" s="1" a="1"/>
  <c r="K521" i="1" s="1"/>
  <c r="J720" i="1" a="1"/>
  <c r="J720" i="1" s="1"/>
  <c r="K720" i="1" s="1" a="1"/>
  <c r="K720" i="1" s="1"/>
  <c r="J834" i="1" a="1"/>
  <c r="J834" i="1" s="1"/>
  <c r="K834" i="1" s="1" a="1"/>
  <c r="K834" i="1" s="1"/>
  <c r="J946" i="1" a="1"/>
  <c r="J946" i="1" s="1"/>
  <c r="K946" i="1" s="1" a="1"/>
  <c r="K946" i="1" s="1"/>
  <c r="J1033" i="1" a="1"/>
  <c r="J1033" i="1" s="1"/>
  <c r="K1033" i="1" s="1" a="1"/>
  <c r="K1033" i="1" s="1"/>
  <c r="J1094" i="1" a="1"/>
  <c r="J1094" i="1" s="1"/>
  <c r="K1094" i="1" s="1" a="1"/>
  <c r="K1094" i="1" s="1"/>
  <c r="J1152" i="1" a="1"/>
  <c r="J1152" i="1" s="1"/>
  <c r="K1152" i="1" s="1" a="1"/>
  <c r="K1152" i="1" s="1"/>
  <c r="J1207" i="1" a="1"/>
  <c r="J1207" i="1" s="1"/>
  <c r="K1207" i="1" s="1" a="1"/>
  <c r="K1207" i="1" s="1"/>
  <c r="J1262" i="1" a="1"/>
  <c r="J1262" i="1" s="1"/>
  <c r="K1262" i="1" s="1" a="1"/>
  <c r="K1262" i="1" s="1"/>
  <c r="J1331" i="1" a="1"/>
  <c r="J1331" i="1" s="1"/>
  <c r="K1331" i="1" s="1" a="1"/>
  <c r="K1331" i="1" s="1"/>
  <c r="J1404" i="1" a="1"/>
  <c r="J1404" i="1" s="1"/>
  <c r="K1404" i="1" s="1" a="1"/>
  <c r="K1404" i="1" s="1"/>
  <c r="J1463" i="1" a="1"/>
  <c r="J1463" i="1" s="1"/>
  <c r="K1463" i="1" s="1" a="1"/>
  <c r="K1463" i="1" s="1"/>
  <c r="J1524" i="1" a="1"/>
  <c r="J1524" i="1" s="1"/>
  <c r="K1524" i="1" s="1" a="1"/>
  <c r="K1524" i="1" s="1"/>
  <c r="J1588" i="1" a="1"/>
  <c r="J1588" i="1" s="1"/>
  <c r="K1588" i="1" s="1" a="1"/>
  <c r="K1588" i="1" s="1"/>
  <c r="J1652" i="1" a="1"/>
  <c r="J1652" i="1" s="1"/>
  <c r="K1652" i="1" s="1" a="1"/>
  <c r="K1652" i="1" s="1"/>
  <c r="J1716" i="1" a="1"/>
  <c r="J1716" i="1" s="1"/>
  <c r="K1716" i="1" s="1" a="1"/>
  <c r="K1716" i="1" s="1"/>
  <c r="J1780" i="1" a="1"/>
  <c r="J1780" i="1" s="1"/>
  <c r="K1780" i="1" s="1" a="1"/>
  <c r="K1780" i="1" s="1"/>
  <c r="J1844" i="1" a="1"/>
  <c r="J1844" i="1" s="1"/>
  <c r="K1844" i="1" s="1" a="1"/>
  <c r="K1844" i="1" s="1"/>
  <c r="J1908" i="1" a="1"/>
  <c r="J1908" i="1" s="1"/>
  <c r="K1908" i="1" s="1" a="1"/>
  <c r="K1908" i="1" s="1"/>
  <c r="J572" i="1" a="1"/>
  <c r="J572" i="1" s="1"/>
  <c r="K572" i="1" s="1" a="1"/>
  <c r="K572" i="1" s="1"/>
  <c r="J777" i="1" a="1"/>
  <c r="J777" i="1" s="1"/>
  <c r="K777" i="1" s="1" a="1"/>
  <c r="K777" i="1" s="1"/>
  <c r="J903" i="1" a="1"/>
  <c r="J903" i="1" s="1"/>
  <c r="K903" i="1" s="1" a="1"/>
  <c r="K903" i="1" s="1"/>
  <c r="J1007" i="1" a="1"/>
  <c r="J1007" i="1" s="1"/>
  <c r="K1007" i="1" s="1" a="1"/>
  <c r="K1007" i="1" s="1"/>
  <c r="J1081" i="1" a="1"/>
  <c r="J1081" i="1" s="1"/>
  <c r="K1081" i="1" s="1" a="1"/>
  <c r="K1081" i="1" s="1"/>
  <c r="J1145" i="1" a="1"/>
  <c r="J1145" i="1" s="1"/>
  <c r="K1145" i="1" s="1" a="1"/>
  <c r="K1145" i="1" s="1"/>
  <c r="J1221" i="1" a="1"/>
  <c r="J1221" i="1" s="1"/>
  <c r="K1221" i="1" s="1" a="1"/>
  <c r="K1221" i="1" s="1"/>
  <c r="J1297" i="1" a="1"/>
  <c r="J1297" i="1" s="1"/>
  <c r="K1297" i="1" s="1" a="1"/>
  <c r="K1297" i="1" s="1"/>
  <c r="J1352" i="1" a="1"/>
  <c r="J1352" i="1" s="1"/>
  <c r="K1352" i="1" s="1" a="1"/>
  <c r="K1352" i="1" s="1"/>
  <c r="J1410" i="1" a="1"/>
  <c r="J1410" i="1" s="1"/>
  <c r="K1410" i="1" s="1" a="1"/>
  <c r="K1410" i="1" s="1"/>
  <c r="J1464" i="1" a="1"/>
  <c r="J1464" i="1" s="1"/>
  <c r="K1464" i="1" s="1" a="1"/>
  <c r="K1464" i="1" s="1"/>
  <c r="J1541" i="1" a="1"/>
  <c r="J1541" i="1" s="1"/>
  <c r="K1541" i="1" s="1" a="1"/>
  <c r="K1541" i="1" s="1"/>
  <c r="J1605" i="1" a="1"/>
  <c r="J1605" i="1" s="1"/>
  <c r="K1605" i="1" s="1" a="1"/>
  <c r="K1605" i="1" s="1"/>
  <c r="J1669" i="1" a="1"/>
  <c r="J1669" i="1" s="1"/>
  <c r="K1669" i="1" s="1" a="1"/>
  <c r="K1669" i="1" s="1"/>
  <c r="J1733" i="1" a="1"/>
  <c r="J1733" i="1" s="1"/>
  <c r="K1733" i="1" s="1" a="1"/>
  <c r="K1733" i="1" s="1"/>
  <c r="J1797" i="1" a="1"/>
  <c r="J1797" i="1" s="1"/>
  <c r="K1797" i="1" s="1" a="1"/>
  <c r="K1797" i="1" s="1"/>
  <c r="J1861" i="1" a="1"/>
  <c r="J1861" i="1" s="1"/>
  <c r="K1861" i="1" s="1" a="1"/>
  <c r="K1861" i="1" s="1"/>
  <c r="J210" i="1" a="1"/>
  <c r="J210" i="1" s="1"/>
  <c r="K210" i="1" s="1" a="1"/>
  <c r="K210" i="1" s="1"/>
  <c r="J684" i="1" a="1"/>
  <c r="J684" i="1" s="1"/>
  <c r="K684" i="1" s="1" a="1"/>
  <c r="K684" i="1" s="1"/>
  <c r="J881" i="1" a="1"/>
  <c r="J881" i="1" s="1"/>
  <c r="K881" i="1" s="1" a="1"/>
  <c r="K881" i="1" s="1"/>
  <c r="J986" i="1" a="1"/>
  <c r="J986" i="1" s="1"/>
  <c r="K986" i="1" s="1" a="1"/>
  <c r="K986" i="1" s="1"/>
  <c r="J1068" i="1" a="1"/>
  <c r="J1068" i="1" s="1"/>
  <c r="K1068" i="1" s="1" a="1"/>
  <c r="K1068" i="1" s="1"/>
  <c r="J1138" i="1" a="1"/>
  <c r="J1138" i="1" s="1"/>
  <c r="K1138" i="1" s="1" a="1"/>
  <c r="K1138" i="1" s="1"/>
  <c r="J1208" i="1" a="1"/>
  <c r="J1208" i="1" s="1"/>
  <c r="K1208" i="1" s="1" a="1"/>
  <c r="K1208" i="1" s="1"/>
  <c r="J1263" i="1" a="1"/>
  <c r="J1263" i="1" s="1"/>
  <c r="K1263" i="1" s="1" a="1"/>
  <c r="K1263" i="1" s="1"/>
  <c r="J1319" i="1" a="1"/>
  <c r="J1319" i="1" s="1"/>
  <c r="K1319" i="1" s="1" a="1"/>
  <c r="K1319" i="1" s="1"/>
  <c r="J1393" i="1" a="1"/>
  <c r="J1393" i="1" s="1"/>
  <c r="K1393" i="1" s="1" a="1"/>
  <c r="K1393" i="1" s="1"/>
  <c r="J1453" i="1" a="1"/>
  <c r="J1453" i="1" s="1"/>
  <c r="K1453" i="1" s="1" a="1"/>
  <c r="K1453" i="1" s="1"/>
  <c r="J1510" i="1" a="1"/>
  <c r="J1510" i="1" s="1"/>
  <c r="K1510" i="1" s="1" a="1"/>
  <c r="K1510" i="1" s="1"/>
  <c r="J1574" i="1" a="1"/>
  <c r="J1574" i="1" s="1"/>
  <c r="K1574" i="1" s="1" a="1"/>
  <c r="K1574" i="1" s="1"/>
  <c r="J1638" i="1" a="1"/>
  <c r="J1638" i="1" s="1"/>
  <c r="K1638" i="1" s="1" a="1"/>
  <c r="K1638" i="1" s="1"/>
  <c r="J1702" i="1" a="1"/>
  <c r="J1702" i="1" s="1"/>
  <c r="K1702" i="1" s="1" a="1"/>
  <c r="K1702" i="1" s="1"/>
  <c r="J1766" i="1" a="1"/>
  <c r="J1766" i="1" s="1"/>
  <c r="K1766" i="1" s="1" a="1"/>
  <c r="K1766" i="1" s="1"/>
  <c r="J1830" i="1" a="1"/>
  <c r="J1830" i="1" s="1"/>
  <c r="K1830" i="1" s="1" a="1"/>
  <c r="K1830" i="1" s="1"/>
  <c r="J1894" i="1" a="1"/>
  <c r="J1894" i="1" s="1"/>
  <c r="K1894" i="1" s="1" a="1"/>
  <c r="K1894" i="1" s="1"/>
  <c r="J496" i="1" a="1"/>
  <c r="J496" i="1" s="1"/>
  <c r="K496" i="1" s="1" a="1"/>
  <c r="K496" i="1" s="1"/>
  <c r="J688" i="1" a="1"/>
  <c r="J688" i="1" s="1"/>
  <c r="K688" i="1" s="1" a="1"/>
  <c r="K688" i="1" s="1"/>
  <c r="J825" i="1" a="1"/>
  <c r="J825" i="1" s="1"/>
  <c r="K825" i="1" s="1" a="1"/>
  <c r="K825" i="1" s="1"/>
  <c r="J949" i="1" a="1"/>
  <c r="J949" i="1" s="1"/>
  <c r="K949" i="1" s="1" a="1"/>
  <c r="K949" i="1" s="1"/>
  <c r="J118" i="1" a="1"/>
  <c r="J118" i="1" s="1"/>
  <c r="K118" i="1" s="1" a="1"/>
  <c r="K118" i="1" s="1"/>
  <c r="J508" i="1" a="1"/>
  <c r="J508" i="1" s="1"/>
  <c r="K508" i="1" s="1" a="1"/>
  <c r="K508" i="1" s="1"/>
  <c r="J782" i="1" a="1"/>
  <c r="J782" i="1" s="1"/>
  <c r="K782" i="1" s="1" a="1"/>
  <c r="K782" i="1" s="1"/>
  <c r="J896" i="1" a="1"/>
  <c r="J896" i="1" s="1"/>
  <c r="K896" i="1" s="1" a="1"/>
  <c r="K896" i="1" s="1"/>
  <c r="J1017" i="1" a="1"/>
  <c r="J1017" i="1" s="1"/>
  <c r="K1017" i="1" s="1" a="1"/>
  <c r="K1017" i="1" s="1"/>
  <c r="J322" i="1" a="1"/>
  <c r="J322" i="1" s="1"/>
  <c r="K322" i="1" s="1" a="1"/>
  <c r="K322" i="1" s="1"/>
  <c r="J695" i="1" a="1"/>
  <c r="J695" i="1" s="1"/>
  <c r="K695" i="1" s="1" a="1"/>
  <c r="K695" i="1" s="1"/>
  <c r="J806" i="1" a="1"/>
  <c r="J806" i="1" s="1"/>
  <c r="K806" i="1" s="1" a="1"/>
  <c r="K806" i="1" s="1"/>
  <c r="J372" i="1" a="1"/>
  <c r="J372" i="1" s="1"/>
  <c r="K372" i="1" s="1" a="1"/>
  <c r="K372" i="1" s="1"/>
  <c r="J676" i="1" a="1"/>
  <c r="J676" i="1" s="1"/>
  <c r="K676" i="1" s="1" a="1"/>
  <c r="K676" i="1" s="1"/>
  <c r="J841" i="1" a="1"/>
  <c r="J841" i="1" s="1"/>
  <c r="K841" i="1" s="1" a="1"/>
  <c r="K841" i="1" s="1"/>
  <c r="J965" i="1" a="1"/>
  <c r="J965" i="1" s="1"/>
  <c r="K965" i="1" s="1" a="1"/>
  <c r="K965" i="1" s="1"/>
  <c r="J1052" i="1" a="1"/>
  <c r="J1052" i="1" s="1"/>
  <c r="K1052" i="1" s="1" a="1"/>
  <c r="K1052" i="1" s="1"/>
  <c r="J1114" i="1" a="1"/>
  <c r="J1114" i="1" s="1"/>
  <c r="K1114" i="1" s="1" a="1"/>
  <c r="K1114" i="1" s="1"/>
  <c r="J1184" i="1" a="1"/>
  <c r="J1184" i="1" s="1"/>
  <c r="K1184" i="1" s="1" a="1"/>
  <c r="K1184" i="1" s="1"/>
  <c r="J1260" i="1" a="1"/>
  <c r="J1260" i="1" s="1"/>
  <c r="K1260" i="1" s="1" a="1"/>
  <c r="K1260" i="1" s="1"/>
  <c r="J1329" i="1" a="1"/>
  <c r="J1329" i="1" s="1"/>
  <c r="K1329" i="1" s="1" a="1"/>
  <c r="K1329" i="1" s="1"/>
  <c r="J1402" i="1" a="1"/>
  <c r="J1402" i="1" s="1"/>
  <c r="K1402" i="1" s="1" a="1"/>
  <c r="K1402" i="1" s="1"/>
  <c r="J1462" i="1" a="1"/>
  <c r="J1462" i="1" s="1"/>
  <c r="K1462" i="1" s="1" a="1"/>
  <c r="K1462" i="1" s="1"/>
  <c r="J1530" i="1" a="1"/>
  <c r="J1530" i="1" s="1"/>
  <c r="K1530" i="1" s="1" a="1"/>
  <c r="K1530" i="1" s="1"/>
  <c r="J1594" i="1" a="1"/>
  <c r="J1594" i="1" s="1"/>
  <c r="K1594" i="1" s="1" a="1"/>
  <c r="K1594" i="1" s="1"/>
  <c r="J1658" i="1" a="1"/>
  <c r="J1658" i="1" s="1"/>
  <c r="K1658" i="1" s="1" a="1"/>
  <c r="K1658" i="1" s="1"/>
  <c r="J1722" i="1" a="1"/>
  <c r="J1722" i="1" s="1"/>
  <c r="K1722" i="1" s="1" a="1"/>
  <c r="K1722" i="1" s="1"/>
  <c r="J1786" i="1" a="1"/>
  <c r="J1786" i="1" s="1"/>
  <c r="K1786" i="1" s="1" a="1"/>
  <c r="K1786" i="1" s="1"/>
  <c r="J1850" i="1" a="1"/>
  <c r="J1850" i="1" s="1"/>
  <c r="K1850" i="1" s="1" a="1"/>
  <c r="K1850" i="1" s="1"/>
  <c r="J679" i="1" a="1"/>
  <c r="J679" i="1" s="1"/>
  <c r="K679" i="1" s="1" a="1"/>
  <c r="K679" i="1" s="1"/>
  <c r="J1090" i="1" a="1"/>
  <c r="J1090" i="1" s="1"/>
  <c r="K1090" i="1" s="1" a="1"/>
  <c r="K1090" i="1" s="1"/>
  <c r="J1202" i="1" a="1"/>
  <c r="J1202" i="1" s="1"/>
  <c r="K1202" i="1" s="1" a="1"/>
  <c r="K1202" i="1" s="1"/>
  <c r="J1341" i="1" a="1"/>
  <c r="J1341" i="1" s="1"/>
  <c r="K1341" i="1" s="1" a="1"/>
  <c r="K1341" i="1" s="1"/>
  <c r="J1459" i="1" a="1"/>
  <c r="J1459" i="1" s="1"/>
  <c r="K1459" i="1" s="1" a="1"/>
  <c r="K1459" i="1" s="1"/>
  <c r="J1591" i="1" a="1"/>
  <c r="J1591" i="1" s="1"/>
  <c r="K1591" i="1" s="1" a="1"/>
  <c r="K1591" i="1" s="1"/>
  <c r="J1719" i="1" a="1"/>
  <c r="J1719" i="1" s="1"/>
  <c r="K1719" i="1" s="1" a="1"/>
  <c r="K1719" i="1" s="1"/>
  <c r="J1847" i="1" a="1"/>
  <c r="J1847" i="1" s="1"/>
  <c r="K1847" i="1" s="1" a="1"/>
  <c r="K1847" i="1" s="1"/>
  <c r="J1952" i="1" a="1"/>
  <c r="J1952" i="1" s="1"/>
  <c r="K1952" i="1" s="1" a="1"/>
  <c r="K1952" i="1" s="1"/>
  <c r="J2042" i="1" a="1"/>
  <c r="J2042" i="1" s="1"/>
  <c r="K2042" i="1" s="1" a="1"/>
  <c r="K2042" i="1" s="1"/>
  <c r="J2107" i="1" a="1"/>
  <c r="J2107" i="1" s="1"/>
  <c r="K2107" i="1" s="1" a="1"/>
  <c r="K2107" i="1" s="1"/>
  <c r="J2162" i="1" a="1"/>
  <c r="J2162" i="1" s="1"/>
  <c r="K2162" i="1" s="1" a="1"/>
  <c r="K2162" i="1" s="1"/>
  <c r="J2242" i="1" a="1"/>
  <c r="J2242" i="1" s="1"/>
  <c r="K2242" i="1" s="1" a="1"/>
  <c r="K2242" i="1" s="1"/>
  <c r="J2310" i="1" a="1"/>
  <c r="J2310" i="1" s="1"/>
  <c r="K2310" i="1" s="1" a="1"/>
  <c r="K2310" i="1" s="1"/>
  <c r="J2366" i="1" a="1"/>
  <c r="J2366" i="1" s="1"/>
  <c r="K2366" i="1" s="1" a="1"/>
  <c r="K2366" i="1" s="1"/>
  <c r="J2422" i="1" a="1"/>
  <c r="J2422" i="1" s="1"/>
  <c r="K2422" i="1" s="1" a="1"/>
  <c r="K2422" i="1" s="1"/>
  <c r="J2485" i="1" a="1"/>
  <c r="J2485" i="1" s="1"/>
  <c r="K2485" i="1" s="1" a="1"/>
  <c r="K2485" i="1" s="1"/>
  <c r="J2550" i="1" a="1"/>
  <c r="J2550" i="1" s="1"/>
  <c r="K2550" i="1" s="1" a="1"/>
  <c r="K2550" i="1" s="1"/>
  <c r="J2610" i="1" a="1"/>
  <c r="J2610" i="1" s="1"/>
  <c r="K2610" i="1" s="1" a="1"/>
  <c r="K2610" i="1" s="1"/>
  <c r="J2671" i="1" a="1"/>
  <c r="J2671" i="1" s="1"/>
  <c r="K2671" i="1" s="1" a="1"/>
  <c r="K2671" i="1" s="1"/>
  <c r="J2732" i="1" a="1"/>
  <c r="J2732" i="1" s="1"/>
  <c r="K2732" i="1" s="1" a="1"/>
  <c r="K2732" i="1" s="1"/>
  <c r="J2802" i="1" a="1"/>
  <c r="J2802" i="1" s="1"/>
  <c r="K2802" i="1" s="1" a="1"/>
  <c r="K2802" i="1" s="1"/>
  <c r="J2860" i="1" a="1"/>
  <c r="J2860" i="1" s="1"/>
  <c r="K2860" i="1" s="1" a="1"/>
  <c r="K2860" i="1" s="1"/>
  <c r="J2918" i="1" a="1"/>
  <c r="J2918" i="1" s="1"/>
  <c r="K2918" i="1" s="1" a="1"/>
  <c r="K2918" i="1" s="1"/>
  <c r="J2980" i="1" a="1"/>
  <c r="J2980" i="1" s="1"/>
  <c r="K2980" i="1" s="1" a="1"/>
  <c r="K2980" i="1" s="1"/>
  <c r="J3048" i="1" a="1"/>
  <c r="J3048" i="1" s="1"/>
  <c r="K3048" i="1" s="1" a="1"/>
  <c r="K3048" i="1" s="1"/>
  <c r="J3110" i="1" a="1"/>
  <c r="J3110" i="1" s="1"/>
  <c r="K3110" i="1" s="1" a="1"/>
  <c r="K3110" i="1" s="1"/>
  <c r="J3165" i="1" a="1"/>
  <c r="J3165" i="1" s="1"/>
  <c r="K3165" i="1" s="1" a="1"/>
  <c r="K3165" i="1" s="1"/>
  <c r="J3221" i="1" a="1"/>
  <c r="J3221" i="1" s="1"/>
  <c r="K3221" i="1" s="1" a="1"/>
  <c r="K3221" i="1" s="1"/>
  <c r="J3278" i="1" a="1"/>
  <c r="J3278" i="1" s="1"/>
  <c r="K3278" i="1" s="1" a="1"/>
  <c r="K3278" i="1" s="1"/>
  <c r="J3337" i="1" a="1"/>
  <c r="J3337" i="1" s="1"/>
  <c r="K3337" i="1" s="1" a="1"/>
  <c r="K3337" i="1" s="1"/>
  <c r="J3381" i="1" a="1"/>
  <c r="J3381" i="1" s="1"/>
  <c r="K3381" i="1" s="1" a="1"/>
  <c r="K3381" i="1" s="1"/>
  <c r="J3424" i="1" a="1"/>
  <c r="J3424" i="1" s="1"/>
  <c r="K3424" i="1" s="1" a="1"/>
  <c r="K3424" i="1" s="1"/>
  <c r="J3467" i="1" a="1"/>
  <c r="J3467" i="1" s="1"/>
  <c r="K3467" i="1" s="1" a="1"/>
  <c r="K3467" i="1" s="1"/>
  <c r="J3529" i="1" a="1"/>
  <c r="J3529" i="1" s="1"/>
  <c r="K3529" i="1" s="1" a="1"/>
  <c r="K3529" i="1" s="1"/>
  <c r="J3587" i="1" a="1"/>
  <c r="J3587" i="1" s="1"/>
  <c r="K3587" i="1" s="1" a="1"/>
  <c r="K3587" i="1" s="1"/>
  <c r="J1013" i="1" a="1"/>
  <c r="J1013" i="1" s="1"/>
  <c r="K1013" i="1" s="1" a="1"/>
  <c r="K1013" i="1" s="1"/>
  <c r="J1148" i="1" a="1"/>
  <c r="J1148" i="1" s="1"/>
  <c r="K1148" i="1" s="1" a="1"/>
  <c r="K1148" i="1" s="1"/>
  <c r="J1286" i="1" a="1"/>
  <c r="J1286" i="1" s="1"/>
  <c r="K1286" i="1" s="1" a="1"/>
  <c r="K1286" i="1" s="1"/>
  <c r="J1412" i="1" a="1"/>
  <c r="J1412" i="1" s="1"/>
  <c r="K1412" i="1" s="1" a="1"/>
  <c r="K1412" i="1" s="1"/>
  <c r="J1528" i="1" a="1"/>
  <c r="J1528" i="1" s="1"/>
  <c r="K1528" i="1" s="1" a="1"/>
  <c r="K1528" i="1" s="1"/>
  <c r="J1656" i="1" a="1"/>
  <c r="J1656" i="1" s="1"/>
  <c r="K1656" i="1" s="1" a="1"/>
  <c r="K1656" i="1" s="1"/>
  <c r="J1784" i="1" a="1"/>
  <c r="J1784" i="1" s="1"/>
  <c r="K1784" i="1" s="1" a="1"/>
  <c r="K1784" i="1" s="1"/>
  <c r="J1911" i="1" a="1"/>
  <c r="J1911" i="1" s="1"/>
  <c r="K1911" i="1" s="1" a="1"/>
  <c r="K1911" i="1" s="1"/>
  <c r="J1977" i="1" a="1"/>
  <c r="J1977" i="1" s="1"/>
  <c r="K1977" i="1" s="1" a="1"/>
  <c r="K1977" i="1" s="1"/>
  <c r="J2030" i="1" a="1"/>
  <c r="J2030" i="1" s="1"/>
  <c r="K2030" i="1" s="1" a="1"/>
  <c r="K2030" i="1" s="1"/>
  <c r="J2108" i="1" a="1"/>
  <c r="J2108" i="1" s="1"/>
  <c r="K2108" i="1" s="1" a="1"/>
  <c r="K2108" i="1" s="1"/>
  <c r="J2168" i="1" a="1"/>
  <c r="J2168" i="1" s="1"/>
  <c r="K2168" i="1" s="1" a="1"/>
  <c r="K2168" i="1" s="1"/>
  <c r="J2218" i="1" a="1"/>
  <c r="J2218" i="1" s="1"/>
  <c r="K2218" i="1" s="1" a="1"/>
  <c r="K2218" i="1" s="1"/>
  <c r="J2278" i="1" a="1"/>
  <c r="J2278" i="1" s="1"/>
  <c r="K2278" i="1" s="1" a="1"/>
  <c r="K2278" i="1" s="1"/>
  <c r="J2354" i="1" a="1"/>
  <c r="J2354" i="1" s="1"/>
  <c r="K2354" i="1" s="1" a="1"/>
  <c r="K2354" i="1" s="1"/>
  <c r="J2437" i="1" a="1"/>
  <c r="J2437" i="1" s="1"/>
  <c r="K2437" i="1" s="1" a="1"/>
  <c r="K2437" i="1" s="1"/>
  <c r="J2500" i="1" a="1"/>
  <c r="J2500" i="1" s="1"/>
  <c r="K2500" i="1" s="1" a="1"/>
  <c r="K2500" i="1" s="1"/>
  <c r="J2565" i="1" a="1"/>
  <c r="J2565" i="1" s="1"/>
  <c r="K2565" i="1" s="1" a="1"/>
  <c r="K2565" i="1" s="1"/>
  <c r="J2633" i="1" a="1"/>
  <c r="J2633" i="1" s="1"/>
  <c r="K2633" i="1" s="1" a="1"/>
  <c r="K2633" i="1" s="1"/>
  <c r="J2695" i="1" a="1"/>
  <c r="J2695" i="1" s="1"/>
  <c r="K2695" i="1" s="1" a="1"/>
  <c r="K2695" i="1" s="1"/>
  <c r="J2756" i="1" a="1"/>
  <c r="J2756" i="1" s="1"/>
  <c r="K2756" i="1" s="1" a="1"/>
  <c r="K2756" i="1" s="1"/>
  <c r="J2825" i="1" a="1"/>
  <c r="J2825" i="1" s="1"/>
  <c r="K2825" i="1" s="1" a="1"/>
  <c r="K2825" i="1" s="1"/>
  <c r="J2883" i="1" a="1"/>
  <c r="J2883" i="1" s="1"/>
  <c r="K2883" i="1" s="1" a="1"/>
  <c r="K2883" i="1" s="1"/>
  <c r="J2948" i="1" a="1"/>
  <c r="J2948" i="1" s="1"/>
  <c r="K2948" i="1" s="1" a="1"/>
  <c r="K2948" i="1" s="1"/>
  <c r="J3016" i="1" a="1"/>
  <c r="J3016" i="1" s="1"/>
  <c r="K3016" i="1" s="1" a="1"/>
  <c r="K3016" i="1" s="1"/>
  <c r="J3085" i="1" a="1"/>
  <c r="J3085" i="1" s="1"/>
  <c r="K3085" i="1" s="1" a="1"/>
  <c r="K3085" i="1" s="1"/>
  <c r="J3146" i="1" a="1"/>
  <c r="J3146" i="1" s="1"/>
  <c r="K3146" i="1" s="1" a="1"/>
  <c r="K3146" i="1" s="1"/>
  <c r="J3208" i="1" a="1"/>
  <c r="J3208" i="1" s="1"/>
  <c r="K3208" i="1" s="1" a="1"/>
  <c r="K3208" i="1" s="1"/>
  <c r="J3286" i="1" a="1"/>
  <c r="J3286" i="1" s="1"/>
  <c r="K3286" i="1" s="1" a="1"/>
  <c r="K3286" i="1" s="1"/>
  <c r="J3371" i="1" a="1"/>
  <c r="J3371" i="1" s="1"/>
  <c r="K3371" i="1" s="1" a="1"/>
  <c r="K3371" i="1" s="1"/>
  <c r="J3473" i="1" a="1"/>
  <c r="J3473" i="1" s="1"/>
  <c r="K3473" i="1" s="1" a="1"/>
  <c r="K3473" i="1" s="1"/>
  <c r="J3524" i="1" a="1"/>
  <c r="J3524" i="1" s="1"/>
  <c r="K3524" i="1" s="1" a="1"/>
  <c r="K3524" i="1" s="1"/>
  <c r="J3583" i="1" a="1"/>
  <c r="J3583" i="1" s="1"/>
  <c r="K3583" i="1" s="1" a="1"/>
  <c r="K3583" i="1" s="1"/>
  <c r="J192" i="1" a="1"/>
  <c r="J192" i="1" s="1"/>
  <c r="K192" i="1" s="1" a="1"/>
  <c r="K192" i="1" s="1"/>
  <c r="J1078" i="1" a="1"/>
  <c r="J1078" i="1" s="1"/>
  <c r="K1078" i="1" s="1" a="1"/>
  <c r="K1078" i="1" s="1"/>
  <c r="J1190" i="1" a="1"/>
  <c r="J1190" i="1" s="1"/>
  <c r="K1190" i="1" s="1" a="1"/>
  <c r="K1190" i="1" s="1"/>
  <c r="J1301" i="1" a="1"/>
  <c r="J1301" i="1" s="1"/>
  <c r="K1301" i="1" s="1" a="1"/>
  <c r="K1301" i="1" s="1"/>
  <c r="J1461" i="1" a="1"/>
  <c r="J1461" i="1" s="1"/>
  <c r="K1461" i="1" s="1" a="1"/>
  <c r="K1461" i="1" s="1"/>
  <c r="J1577" i="1" a="1"/>
  <c r="J1577" i="1" s="1"/>
  <c r="K1577" i="1" s="1" a="1"/>
  <c r="K1577" i="1" s="1"/>
  <c r="J1705" i="1" a="1"/>
  <c r="J1705" i="1" s="1"/>
  <c r="K1705" i="1" s="1" a="1"/>
  <c r="K1705" i="1" s="1"/>
  <c r="J1833" i="1" a="1"/>
  <c r="J1833" i="1" s="1"/>
  <c r="K1833" i="1" s="1" a="1"/>
  <c r="K1833" i="1" s="1"/>
  <c r="J1936" i="1" a="1"/>
  <c r="J1936" i="1" s="1"/>
  <c r="K1936" i="1" s="1" a="1"/>
  <c r="K1936" i="1" s="1"/>
  <c r="J1984" i="1" a="1"/>
  <c r="J1984" i="1" s="1"/>
  <c r="K1984" i="1" s="1" a="1"/>
  <c r="K1984" i="1" s="1"/>
  <c r="J2037" i="1" a="1"/>
  <c r="J2037" i="1" s="1"/>
  <c r="K2037" i="1" s="1" a="1"/>
  <c r="K2037" i="1" s="1"/>
  <c r="J2098" i="1" a="1"/>
  <c r="J2098" i="1" s="1"/>
  <c r="K2098" i="1" s="1" a="1"/>
  <c r="K2098" i="1" s="1"/>
  <c r="J2178" i="1" a="1"/>
  <c r="J2178" i="1" s="1"/>
  <c r="K2178" i="1" s="1" a="1"/>
  <c r="K2178" i="1" s="1"/>
  <c r="J2249" i="1" a="1"/>
  <c r="J2249" i="1" s="1"/>
  <c r="K2249" i="1" s="1" a="1"/>
  <c r="K2249" i="1" s="1"/>
  <c r="J2299" i="1" a="1"/>
  <c r="J2299" i="1" s="1"/>
  <c r="K2299" i="1" s="1" a="1"/>
  <c r="K2299" i="1" s="1"/>
  <c r="J2355" i="1" a="1"/>
  <c r="J2355" i="1" s="1"/>
  <c r="K2355" i="1" s="1" a="1"/>
  <c r="K2355" i="1" s="1"/>
  <c r="J2417" i="1" a="1"/>
  <c r="J2417" i="1" s="1"/>
  <c r="K2417" i="1" s="1" a="1"/>
  <c r="K2417" i="1" s="1"/>
  <c r="J2472" i="1" a="1"/>
  <c r="J2472" i="1" s="1"/>
  <c r="K2472" i="1" s="1" a="1"/>
  <c r="K2472" i="1" s="1"/>
  <c r="J2551" i="1" a="1"/>
  <c r="J2551" i="1" s="1"/>
  <c r="K2551" i="1" s="1" a="1"/>
  <c r="K2551" i="1" s="1"/>
  <c r="J2611" i="1" a="1"/>
  <c r="J2611" i="1" s="1"/>
  <c r="K2611" i="1" s="1" a="1"/>
  <c r="K2611" i="1" s="1"/>
  <c r="J2673" i="1" a="1"/>
  <c r="J2673" i="1" s="1"/>
  <c r="K2673" i="1" s="1" a="1"/>
  <c r="K2673" i="1" s="1"/>
  <c r="J2741" i="1" a="1"/>
  <c r="J2741" i="1" s="1"/>
  <c r="K2741" i="1" s="1" a="1"/>
  <c r="K2741" i="1" s="1"/>
  <c r="J2803" i="1" a="1"/>
  <c r="J2803" i="1" s="1"/>
  <c r="K2803" i="1" s="1" a="1"/>
  <c r="K2803" i="1" s="1"/>
  <c r="J2869" i="1" a="1"/>
  <c r="J2869" i="1" s="1"/>
  <c r="K2869" i="1" s="1" a="1"/>
  <c r="K2869" i="1" s="1"/>
  <c r="J2928" i="1" a="1"/>
  <c r="J2928" i="1" s="1"/>
  <c r="K2928" i="1" s="1" a="1"/>
  <c r="K2928" i="1" s="1"/>
  <c r="J2988" i="1" a="1"/>
  <c r="J2988" i="1" s="1"/>
  <c r="K2988" i="1" s="1" a="1"/>
  <c r="K2988" i="1" s="1"/>
  <c r="J3043" i="1" a="1"/>
  <c r="J3043" i="1" s="1"/>
  <c r="K3043" i="1" s="1" a="1"/>
  <c r="K3043" i="1" s="1"/>
  <c r="J3111" i="1" a="1"/>
  <c r="J3111" i="1" s="1"/>
  <c r="K3111" i="1" s="1" a="1"/>
  <c r="K3111" i="1" s="1"/>
  <c r="J3174" i="1" a="1"/>
  <c r="J3174" i="1" s="1"/>
  <c r="K3174" i="1" s="1" a="1"/>
  <c r="K3174" i="1" s="1"/>
  <c r="J3237" i="1" a="1"/>
  <c r="J3237" i="1" s="1"/>
  <c r="K3237" i="1" s="1" a="1"/>
  <c r="K3237" i="1" s="1"/>
  <c r="J3295" i="1" a="1"/>
  <c r="J3295" i="1" s="1"/>
  <c r="K3295" i="1" s="1" a="1"/>
  <c r="K3295" i="1" s="1"/>
  <c r="J3361" i="1" a="1"/>
  <c r="J3361" i="1" s="1"/>
  <c r="K3361" i="1" s="1" a="1"/>
  <c r="K3361" i="1" s="1"/>
  <c r="J3404" i="1" a="1"/>
  <c r="J3404" i="1" s="1"/>
  <c r="K3404" i="1" s="1" a="1"/>
  <c r="K3404" i="1" s="1"/>
  <c r="J3446" i="1" a="1"/>
  <c r="J3446" i="1" s="1"/>
  <c r="K3446" i="1" s="1" a="1"/>
  <c r="K3446" i="1" s="1"/>
  <c r="J3512" i="1" a="1"/>
  <c r="J3512" i="1" s="1"/>
  <c r="K3512" i="1" s="1" a="1"/>
  <c r="K3512" i="1" s="1"/>
  <c r="J3577" i="1" a="1"/>
  <c r="J3577" i="1" s="1"/>
  <c r="K3577" i="1" s="1" a="1"/>
  <c r="K3577" i="1" s="1"/>
  <c r="J888" i="1" a="1"/>
  <c r="J888" i="1" s="1"/>
  <c r="K888" i="1" s="1" a="1"/>
  <c r="K888" i="1" s="1"/>
  <c r="J1135" i="1" a="1"/>
  <c r="J1135" i="1" s="1"/>
  <c r="K1135" i="1" s="1" a="1"/>
  <c r="K1135" i="1" s="1"/>
  <c r="J1261" i="1" a="1"/>
  <c r="J1261" i="1" s="1"/>
  <c r="K1261" i="1" s="1" a="1"/>
  <c r="K1261" i="1" s="1"/>
  <c r="J940" i="1" a="1"/>
  <c r="J940" i="1" s="1"/>
  <c r="K940" i="1" s="1" a="1"/>
  <c r="K940" i="1" s="1"/>
  <c r="J1111" i="1" a="1"/>
  <c r="J1111" i="1" s="1"/>
  <c r="K1111" i="1" s="1" a="1"/>
  <c r="K1111" i="1" s="1"/>
  <c r="J1237" i="1" a="1"/>
  <c r="J1237" i="1" s="1"/>
  <c r="K1237" i="1" s="1" a="1"/>
  <c r="K1237" i="1" s="1"/>
  <c r="J773" i="1" a="1"/>
  <c r="J773" i="1" s="1"/>
  <c r="K773" i="1" s="1" a="1"/>
  <c r="K773" i="1" s="1"/>
  <c r="J1098" i="1" a="1"/>
  <c r="J1098" i="1" s="1"/>
  <c r="K1098" i="1" s="1" a="1"/>
  <c r="K1098" i="1" s="1"/>
  <c r="J1224" i="1" a="1"/>
  <c r="J1224" i="1" s="1"/>
  <c r="K1224" i="1" s="1" a="1"/>
  <c r="K1224" i="1" s="1"/>
  <c r="J1349" i="1" a="1"/>
  <c r="J1349" i="1" s="1"/>
  <c r="K1349" i="1" s="1" a="1"/>
  <c r="K1349" i="1" s="1"/>
  <c r="J1455" i="1" a="1"/>
  <c r="J1455" i="1" s="1"/>
  <c r="K1455" i="1" s="1" a="1"/>
  <c r="K1455" i="1" s="1"/>
  <c r="J11952" i="1" a="1"/>
  <c r="J11952" i="1" s="1"/>
  <c r="K11952" i="1" s="1" a="1"/>
  <c r="K11952" i="1" s="1"/>
  <c r="J11726" i="1" a="1"/>
  <c r="J11726" i="1" s="1"/>
  <c r="K11726" i="1" s="1" a="1"/>
  <c r="K11726" i="1" s="1"/>
  <c r="J11429" i="1" a="1"/>
  <c r="J11429" i="1" s="1"/>
  <c r="K11429" i="1" s="1" a="1"/>
  <c r="K11429" i="1" s="1"/>
  <c r="J11195" i="1" a="1"/>
  <c r="J11195" i="1" s="1"/>
  <c r="K11195" i="1" s="1" a="1"/>
  <c r="K11195" i="1" s="1"/>
  <c r="J10891" i="1" a="1"/>
  <c r="J10891" i="1" s="1"/>
  <c r="K10891" i="1" s="1" a="1"/>
  <c r="K10891" i="1" s="1"/>
  <c r="J9390" i="1" a="1"/>
  <c r="J9390" i="1" s="1"/>
  <c r="K9390" i="1" s="1" a="1"/>
  <c r="K9390" i="1" s="1"/>
  <c r="J12008" i="1" a="1"/>
  <c r="J12008" i="1" s="1"/>
  <c r="K12008" i="1" s="1" a="1"/>
  <c r="K12008" i="1" s="1"/>
  <c r="J11701" i="1" a="1"/>
  <c r="J11701" i="1" s="1"/>
  <c r="K11701" i="1" s="1" a="1"/>
  <c r="K11701" i="1" s="1"/>
  <c r="J11428" i="1" a="1"/>
  <c r="J11428" i="1" s="1"/>
  <c r="K11428" i="1" s="1" a="1"/>
  <c r="K11428" i="1" s="1"/>
  <c r="J11175" i="1" a="1"/>
  <c r="J11175" i="1" s="1"/>
  <c r="K11175" i="1" s="1" a="1"/>
  <c r="K11175" i="1" s="1"/>
  <c r="J10751" i="1" a="1"/>
  <c r="J10751" i="1" s="1"/>
  <c r="K10751" i="1" s="1" a="1"/>
  <c r="K10751" i="1" s="1"/>
  <c r="J9584" i="1" a="1"/>
  <c r="J9584" i="1" s="1"/>
  <c r="K9584" i="1" s="1" a="1"/>
  <c r="K9584" i="1" s="1"/>
  <c r="J3" i="1" a="1"/>
  <c r="J3" i="1" s="1"/>
  <c r="K3" i="1" s="1" a="1"/>
  <c r="K3" i="1" s="1"/>
  <c r="J62" i="1" a="1"/>
  <c r="J62" i="1" s="1"/>
  <c r="K62" i="1" s="1" a="1"/>
  <c r="K62" i="1" s="1"/>
  <c r="J122" i="1" a="1"/>
  <c r="J122" i="1" s="1"/>
  <c r="K122" i="1" s="1" a="1"/>
  <c r="K122" i="1" s="1"/>
  <c r="J169" i="1" a="1"/>
  <c r="J169" i="1" s="1"/>
  <c r="K169" i="1" s="1" a="1"/>
  <c r="K169" i="1" s="1"/>
  <c r="J229" i="1" a="1"/>
  <c r="J229" i="1" s="1"/>
  <c r="K229" i="1" s="1" a="1"/>
  <c r="K229" i="1" s="1"/>
  <c r="J300" i="1" a="1"/>
  <c r="J300" i="1" s="1"/>
  <c r="K300" i="1" s="1" a="1"/>
  <c r="K300" i="1" s="1"/>
  <c r="J379" i="1" a="1"/>
  <c r="J379" i="1" s="1"/>
  <c r="K379" i="1" s="1" a="1"/>
  <c r="K379" i="1" s="1"/>
  <c r="J440" i="1" a="1"/>
  <c r="J440" i="1" s="1"/>
  <c r="K440" i="1" s="1" a="1"/>
  <c r="K440" i="1" s="1"/>
  <c r="J506" i="1" a="1"/>
  <c r="J506" i="1" s="1"/>
  <c r="K506" i="1" s="1" a="1"/>
  <c r="K506" i="1" s="1"/>
  <c r="J58" i="1" a="1"/>
  <c r="J58" i="1" s="1"/>
  <c r="K58" i="1" s="1" a="1"/>
  <c r="K58" i="1" s="1"/>
  <c r="J105" i="1" a="1"/>
  <c r="J105" i="1" s="1"/>
  <c r="K105" i="1" s="1" a="1"/>
  <c r="K105" i="1" s="1"/>
  <c r="J176" i="1" a="1"/>
  <c r="J176" i="1" s="1"/>
  <c r="K176" i="1" s="1" a="1"/>
  <c r="K176" i="1" s="1"/>
  <c r="J242" i="1" a="1"/>
  <c r="J242" i="1" s="1"/>
  <c r="K242" i="1" s="1" a="1"/>
  <c r="K242" i="1" s="1"/>
  <c r="J318" i="1" a="1"/>
  <c r="J318" i="1" s="1"/>
  <c r="K318" i="1" s="1" a="1"/>
  <c r="K318" i="1" s="1"/>
  <c r="J385" i="1" a="1"/>
  <c r="J385" i="1" s="1"/>
  <c r="K385" i="1" s="1" a="1"/>
  <c r="K385" i="1" s="1"/>
  <c r="J448" i="1" a="1"/>
  <c r="J448" i="1" s="1"/>
  <c r="K448" i="1" s="1" a="1"/>
  <c r="K448" i="1" s="1"/>
  <c r="J6" i="1" a="1"/>
  <c r="J6" i="1" s="1"/>
  <c r="K6" i="1" s="1" a="1"/>
  <c r="K6" i="1" s="1"/>
  <c r="J84" i="1" a="1"/>
  <c r="J84" i="1" s="1"/>
  <c r="K84" i="1" s="1" a="1"/>
  <c r="K84" i="1" s="1"/>
  <c r="J143" i="1" a="1"/>
  <c r="J143" i="1" s="1"/>
  <c r="K143" i="1" s="1" a="1"/>
  <c r="K143" i="1" s="1"/>
  <c r="J197" i="1" a="1"/>
  <c r="J197" i="1" s="1"/>
  <c r="K197" i="1" s="1" a="1"/>
  <c r="K197" i="1" s="1"/>
  <c r="J256" i="1" a="1"/>
  <c r="J256" i="1" s="1"/>
  <c r="K256" i="1" s="1" a="1"/>
  <c r="K256" i="1" s="1"/>
  <c r="J325" i="1" a="1"/>
  <c r="J325" i="1" s="1"/>
  <c r="K325" i="1" s="1" a="1"/>
  <c r="K325" i="1" s="1"/>
  <c r="J392" i="1" a="1"/>
  <c r="J392" i="1" s="1"/>
  <c r="K392" i="1" s="1" a="1"/>
  <c r="K392" i="1" s="1"/>
  <c r="J456" i="1" a="1"/>
  <c r="J456" i="1" s="1"/>
  <c r="K456" i="1" s="1" a="1"/>
  <c r="K456" i="1" s="1"/>
  <c r="J49" i="1" a="1"/>
  <c r="J49" i="1" s="1"/>
  <c r="K49" i="1" s="1" a="1"/>
  <c r="K49" i="1" s="1"/>
  <c r="J108" i="1" a="1"/>
  <c r="J108" i="1" s="1"/>
  <c r="K108" i="1" s="1" a="1"/>
  <c r="K108" i="1" s="1"/>
  <c r="J179" i="1" a="1"/>
  <c r="J179" i="1" s="1"/>
  <c r="K179" i="1" s="1" a="1"/>
  <c r="K179" i="1" s="1"/>
  <c r="J228" i="1" a="1"/>
  <c r="J228" i="1" s="1"/>
  <c r="K228" i="1" s="1" a="1"/>
  <c r="K228" i="1" s="1"/>
  <c r="J286" i="1" a="1"/>
  <c r="J286" i="1" s="1"/>
  <c r="K286" i="1" s="1" a="1"/>
  <c r="K286" i="1" s="1"/>
  <c r="J350" i="1" a="1"/>
  <c r="J350" i="1" s="1"/>
  <c r="K350" i="1" s="1" a="1"/>
  <c r="K350" i="1" s="1"/>
  <c r="J400" i="1" a="1"/>
  <c r="J400" i="1" s="1"/>
  <c r="K400" i="1" s="1" a="1"/>
  <c r="K400" i="1" s="1"/>
  <c r="J464" i="1" a="1"/>
  <c r="J464" i="1" s="1"/>
  <c r="K464" i="1" s="1" a="1"/>
  <c r="K464" i="1" s="1"/>
  <c r="J52" i="1" a="1"/>
  <c r="J52" i="1" s="1"/>
  <c r="K52" i="1" s="1" a="1"/>
  <c r="K52" i="1" s="1"/>
  <c r="J147" i="1" a="1"/>
  <c r="J147" i="1" s="1"/>
  <c r="K147" i="1" s="1" a="1"/>
  <c r="K147" i="1" s="1"/>
  <c r="J289" i="1" a="1"/>
  <c r="J289" i="1" s="1"/>
  <c r="K289" i="1" s="1" a="1"/>
  <c r="K289" i="1" s="1"/>
  <c r="J402" i="1" a="1"/>
  <c r="J402" i="1" s="1"/>
  <c r="K402" i="1" s="1" a="1"/>
  <c r="K402" i="1" s="1"/>
  <c r="J499" i="1" a="1"/>
  <c r="J499" i="1" s="1"/>
  <c r="K499" i="1" s="1" a="1"/>
  <c r="K499" i="1" s="1"/>
  <c r="J573" i="1" a="1"/>
  <c r="J573" i="1" s="1"/>
  <c r="K573" i="1" s="1" a="1"/>
  <c r="K573" i="1" s="1"/>
  <c r="J618" i="1" a="1"/>
  <c r="J618" i="1" s="1"/>
  <c r="K618" i="1" s="1" a="1"/>
  <c r="K618" i="1" s="1"/>
  <c r="J674" i="1" a="1"/>
  <c r="J674" i="1" s="1"/>
  <c r="K674" i="1" s="1" a="1"/>
  <c r="K674" i="1" s="1"/>
  <c r="J721" i="1" a="1"/>
  <c r="J721" i="1" s="1"/>
  <c r="K721" i="1" s="1" a="1"/>
  <c r="K721" i="1" s="1"/>
  <c r="J77" i="1" a="1"/>
  <c r="J77" i="1" s="1"/>
  <c r="K77" i="1" s="1" a="1"/>
  <c r="K77" i="1" s="1"/>
  <c r="J243" i="1" a="1"/>
  <c r="J243" i="1" s="1"/>
  <c r="K243" i="1" s="1" a="1"/>
  <c r="K243" i="1" s="1"/>
  <c r="J369" i="1" a="1"/>
  <c r="J369" i="1" s="1"/>
  <c r="K369" i="1" s="1" a="1"/>
  <c r="K369" i="1" s="1"/>
  <c r="J510" i="1" a="1"/>
  <c r="J510" i="1" s="1"/>
  <c r="K510" i="1" s="1" a="1"/>
  <c r="K510" i="1" s="1"/>
  <c r="J579" i="1" a="1"/>
  <c r="J579" i="1" s="1"/>
  <c r="K579" i="1" s="1" a="1"/>
  <c r="K579" i="1" s="1"/>
  <c r="J657" i="1" a="1"/>
  <c r="J657" i="1" s="1"/>
  <c r="K657" i="1" s="1" a="1"/>
  <c r="K657" i="1" s="1"/>
  <c r="J751" i="1" a="1"/>
  <c r="J751" i="1" s="1"/>
  <c r="K751" i="1" s="1" a="1"/>
  <c r="K751" i="1" s="1"/>
  <c r="J113" i="1" a="1"/>
  <c r="J113" i="1" s="1"/>
  <c r="K113" i="1" s="1" a="1"/>
  <c r="K113" i="1" s="1"/>
  <c r="J257" i="1" a="1"/>
  <c r="J257" i="1" s="1"/>
  <c r="K257" i="1" s="1" a="1"/>
  <c r="K257" i="1" s="1"/>
  <c r="J371" i="1" a="1"/>
  <c r="J371" i="1" s="1"/>
  <c r="K371" i="1" s="1" a="1"/>
  <c r="K371" i="1" s="1"/>
  <c r="J470" i="1" a="1"/>
  <c r="J470" i="1" s="1"/>
  <c r="K470" i="1" s="1" a="1"/>
  <c r="K470" i="1" s="1"/>
  <c r="J544" i="1" a="1"/>
  <c r="J544" i="1" s="1"/>
  <c r="K544" i="1" s="1" a="1"/>
  <c r="K544" i="1" s="1"/>
  <c r="J602" i="1" a="1"/>
  <c r="J602" i="1" s="1"/>
  <c r="K602" i="1" s="1" a="1"/>
  <c r="K602" i="1" s="1"/>
  <c r="J670" i="1" a="1"/>
  <c r="J670" i="1" s="1"/>
  <c r="K670" i="1" s="1" a="1"/>
  <c r="K670" i="1" s="1"/>
  <c r="J723" i="1" a="1"/>
  <c r="J723" i="1" s="1"/>
  <c r="K723" i="1" s="1" a="1"/>
  <c r="K723" i="1" s="1"/>
  <c r="J130" i="1" a="1"/>
  <c r="J130" i="1" s="1"/>
  <c r="K130" i="1" s="1" a="1"/>
  <c r="K130" i="1" s="1"/>
  <c r="J259" i="1" a="1"/>
  <c r="J259" i="1" s="1"/>
  <c r="K259" i="1" s="1" a="1"/>
  <c r="K259" i="1" s="1"/>
  <c r="J363" i="1" a="1"/>
  <c r="J363" i="1" s="1"/>
  <c r="K363" i="1" s="1" a="1"/>
  <c r="K363" i="1" s="1"/>
  <c r="J473" i="1" a="1"/>
  <c r="J473" i="1" s="1"/>
  <c r="K473" i="1" s="1" a="1"/>
  <c r="K473" i="1" s="1"/>
  <c r="J558" i="1" a="1"/>
  <c r="J558" i="1" s="1"/>
  <c r="K558" i="1" s="1" a="1"/>
  <c r="K558" i="1" s="1"/>
  <c r="J609" i="1" a="1"/>
  <c r="J609" i="1" s="1"/>
  <c r="K609" i="1" s="1" a="1"/>
  <c r="K609" i="1" s="1"/>
  <c r="J672" i="1" a="1"/>
  <c r="J672" i="1" s="1"/>
  <c r="K672" i="1" s="1" a="1"/>
  <c r="K672" i="1" s="1"/>
  <c r="J144" i="1" a="1"/>
  <c r="J144" i="1" s="1"/>
  <c r="K144" i="1" s="1" a="1"/>
  <c r="K144" i="1" s="1"/>
  <c r="J168" i="1" a="1"/>
  <c r="J168" i="1" s="1"/>
  <c r="K168" i="1" s="1" a="1"/>
  <c r="K168" i="1" s="1"/>
  <c r="J476" i="1" a="1"/>
  <c r="J476" i="1" s="1"/>
  <c r="K476" i="1" s="1" a="1"/>
  <c r="K476" i="1" s="1"/>
  <c r="J611" i="1" a="1"/>
  <c r="J611" i="1" s="1"/>
  <c r="K611" i="1" s="1" a="1"/>
  <c r="K611" i="1" s="1"/>
  <c r="J736" i="1" a="1"/>
  <c r="J736" i="1" s="1"/>
  <c r="K736" i="1" s="1" a="1"/>
  <c r="K736" i="1" s="1"/>
  <c r="J802" i="1" a="1"/>
  <c r="J802" i="1" s="1"/>
  <c r="K802" i="1" s="1" a="1"/>
  <c r="K802" i="1" s="1"/>
  <c r="J865" i="1" a="1"/>
  <c r="J865" i="1" s="1"/>
  <c r="K865" i="1" s="1" a="1"/>
  <c r="K865" i="1" s="1"/>
  <c r="J950" i="1" a="1"/>
  <c r="J950" i="1" s="1"/>
  <c r="K950" i="1" s="1" a="1"/>
  <c r="K950" i="1" s="1"/>
  <c r="J109" i="1" a="1"/>
  <c r="J109" i="1" s="1"/>
  <c r="K109" i="1" s="1" a="1"/>
  <c r="K109" i="1" s="1"/>
  <c r="J481" i="1" a="1"/>
  <c r="J481" i="1" s="1"/>
  <c r="K481" i="1" s="1" a="1"/>
  <c r="K481" i="1" s="1"/>
  <c r="J615" i="1" a="1"/>
  <c r="J615" i="1" s="1"/>
  <c r="K615" i="1" s="1" a="1"/>
  <c r="K615" i="1" s="1"/>
  <c r="J11923" i="1" a="1"/>
  <c r="J11923" i="1" s="1"/>
  <c r="K11923" i="1" s="1" a="1"/>
  <c r="K11923" i="1" s="1"/>
  <c r="J11653" i="1" a="1"/>
  <c r="J11653" i="1" s="1"/>
  <c r="K11653" i="1" s="1" a="1"/>
  <c r="K11653" i="1" s="1"/>
  <c r="J11404" i="1" a="1"/>
  <c r="J11404" i="1" s="1"/>
  <c r="K11404" i="1" s="1" a="1"/>
  <c r="K11404" i="1" s="1"/>
  <c r="J11176" i="1" a="1"/>
  <c r="J11176" i="1" s="1"/>
  <c r="K11176" i="1" s="1" a="1"/>
  <c r="K11176" i="1" s="1"/>
  <c r="J10767" i="1" a="1"/>
  <c r="J10767" i="1" s="1"/>
  <c r="K10767" i="1" s="1" a="1"/>
  <c r="K10767" i="1" s="1"/>
  <c r="J8946" i="1" a="1"/>
  <c r="J8946" i="1" s="1"/>
  <c r="K8946" i="1" s="1" a="1"/>
  <c r="K8946" i="1" s="1"/>
  <c r="J11980" i="1" a="1"/>
  <c r="J11980" i="1" s="1"/>
  <c r="K11980" i="1" s="1" a="1"/>
  <c r="K11980" i="1" s="1"/>
  <c r="J11677" i="1" a="1"/>
  <c r="J11677" i="1" s="1"/>
  <c r="K11677" i="1" s="1" a="1"/>
  <c r="K11677" i="1" s="1"/>
  <c r="J11382" i="1" a="1"/>
  <c r="J11382" i="1" s="1"/>
  <c r="K11382" i="1" s="1" a="1"/>
  <c r="K11382" i="1" s="1"/>
  <c r="J11152" i="1" a="1"/>
  <c r="J11152" i="1" s="1"/>
  <c r="K11152" i="1" s="1" a="1"/>
  <c r="K11152" i="1" s="1"/>
  <c r="J10627" i="1" a="1"/>
  <c r="J10627" i="1" s="1"/>
  <c r="K10627" i="1" s="1" a="1"/>
  <c r="K10627" i="1" s="1"/>
  <c r="J9361" i="1" a="1"/>
  <c r="J9361" i="1" s="1"/>
  <c r="K9361" i="1" s="1" a="1"/>
  <c r="K9361" i="1" s="1"/>
  <c r="J9" i="1" a="1"/>
  <c r="J9" i="1" s="1"/>
  <c r="K9" i="1" s="1" a="1"/>
  <c r="K9" i="1" s="1"/>
  <c r="J68" i="1" a="1"/>
  <c r="J68" i="1" s="1"/>
  <c r="K68" i="1" s="1" a="1"/>
  <c r="K68" i="1" s="1"/>
  <c r="J129" i="1" a="1"/>
  <c r="J129" i="1" s="1"/>
  <c r="K129" i="1" s="1" a="1"/>
  <c r="K129" i="1" s="1"/>
  <c r="J181" i="1" a="1"/>
  <c r="J181" i="1" s="1"/>
  <c r="K181" i="1" s="1" a="1"/>
  <c r="K181" i="1" s="1"/>
  <c r="J235" i="1" a="1"/>
  <c r="J235" i="1" s="1"/>
  <c r="K235" i="1" s="1" a="1"/>
  <c r="K235" i="1" s="1"/>
  <c r="J305" i="1" a="1"/>
  <c r="J305" i="1" s="1"/>
  <c r="K305" i="1" s="1" a="1"/>
  <c r="K305" i="1" s="1"/>
  <c r="J384" i="1" a="1"/>
  <c r="J384" i="1" s="1"/>
  <c r="K384" i="1" s="1" a="1"/>
  <c r="K384" i="1" s="1"/>
  <c r="J446" i="1" a="1"/>
  <c r="J446" i="1" s="1"/>
  <c r="K446" i="1" s="1" a="1"/>
  <c r="K446" i="1" s="1"/>
  <c r="J11" i="1" a="1"/>
  <c r="J11" i="1" s="1"/>
  <c r="K11" i="1" s="1" a="1"/>
  <c r="K11" i="1" s="1"/>
  <c r="J64" i="1" a="1"/>
  <c r="J64" i="1" s="1"/>
  <c r="K64" i="1" s="1" a="1"/>
  <c r="K64" i="1" s="1"/>
  <c r="J117" i="1" a="1"/>
  <c r="J117" i="1" s="1"/>
  <c r="K117" i="1" s="1" a="1"/>
  <c r="K117" i="1" s="1"/>
  <c r="J189" i="1" a="1"/>
  <c r="J189" i="1" s="1"/>
  <c r="K189" i="1" s="1" a="1"/>
  <c r="K189" i="1" s="1"/>
  <c r="J254" i="1" a="1"/>
  <c r="J254" i="1" s="1"/>
  <c r="K254" i="1" s="1" a="1"/>
  <c r="K254" i="1" s="1"/>
  <c r="J324" i="1" a="1"/>
  <c r="J324" i="1" s="1"/>
  <c r="K324" i="1" s="1" a="1"/>
  <c r="K324" i="1" s="1"/>
  <c r="J391" i="1" a="1"/>
  <c r="J391" i="1" s="1"/>
  <c r="K391" i="1" s="1" a="1"/>
  <c r="K391" i="1" s="1"/>
  <c r="J455" i="1" a="1"/>
  <c r="J455" i="1" s="1"/>
  <c r="K455" i="1" s="1" a="1"/>
  <c r="K455" i="1" s="1"/>
  <c r="J13" i="1" a="1"/>
  <c r="J13" i="1" s="1"/>
  <c r="K13" i="1" s="1" a="1"/>
  <c r="K13" i="1" s="1"/>
  <c r="J89" i="1" a="1"/>
  <c r="J89" i="1" s="1"/>
  <c r="K89" i="1" s="1" a="1"/>
  <c r="K89" i="1" s="1"/>
  <c r="J149" i="1" a="1"/>
  <c r="J149" i="1" s="1"/>
  <c r="K149" i="1" s="1" a="1"/>
  <c r="K149" i="1" s="1"/>
  <c r="J208" i="1" a="1"/>
  <c r="J208" i="1" s="1"/>
  <c r="K208" i="1" s="1" a="1"/>
  <c r="K208" i="1" s="1"/>
  <c r="J261" i="1" a="1"/>
  <c r="J261" i="1" s="1"/>
  <c r="K261" i="1" s="1" a="1"/>
  <c r="K261" i="1" s="1"/>
  <c r="J332" i="1" a="1"/>
  <c r="J332" i="1" s="1"/>
  <c r="K332" i="1" s="1" a="1"/>
  <c r="K332" i="1" s="1"/>
  <c r="J398" i="1" a="1"/>
  <c r="J398" i="1" s="1"/>
  <c r="K398" i="1" s="1" a="1"/>
  <c r="K398" i="1" s="1"/>
  <c r="J462" i="1" a="1"/>
  <c r="J462" i="1" s="1"/>
  <c r="K462" i="1" s="1" a="1"/>
  <c r="K462" i="1" s="1"/>
  <c r="J56" i="1" a="1"/>
  <c r="J56" i="1" s="1"/>
  <c r="K56" i="1" s="1" a="1"/>
  <c r="K56" i="1" s="1"/>
  <c r="J114" i="1" a="1"/>
  <c r="J114" i="1" s="1"/>
  <c r="K114" i="1" s="1" a="1"/>
  <c r="K114" i="1" s="1"/>
  <c r="J186" i="1" a="1"/>
  <c r="J186" i="1" s="1"/>
  <c r="K186" i="1" s="1" a="1"/>
  <c r="K186" i="1" s="1"/>
  <c r="J233" i="1" a="1"/>
  <c r="J233" i="1" s="1"/>
  <c r="K233" i="1" s="1" a="1"/>
  <c r="K233" i="1" s="1"/>
  <c r="J298" i="1" a="1"/>
  <c r="J298" i="1" s="1"/>
  <c r="K298" i="1" s="1" a="1"/>
  <c r="K298" i="1" s="1"/>
  <c r="J355" i="1" a="1"/>
  <c r="J355" i="1" s="1"/>
  <c r="K355" i="1" s="1" a="1"/>
  <c r="K355" i="1" s="1"/>
  <c r="J407" i="1" a="1"/>
  <c r="J407" i="1" s="1"/>
  <c r="K407" i="1" s="1" a="1"/>
  <c r="K407" i="1" s="1"/>
  <c r="J471" i="1" a="1"/>
  <c r="J471" i="1" s="1"/>
  <c r="K471" i="1" s="1" a="1"/>
  <c r="K471" i="1" s="1"/>
  <c r="J63" i="1" a="1"/>
  <c r="J63" i="1" s="1"/>
  <c r="K63" i="1" s="1" a="1"/>
  <c r="K63" i="1" s="1"/>
  <c r="J170" i="1" a="1"/>
  <c r="J170" i="1" s="1"/>
  <c r="K170" i="1" s="1" a="1"/>
  <c r="K170" i="1" s="1"/>
  <c r="J301" i="1" a="1"/>
  <c r="J301" i="1" s="1"/>
  <c r="K301" i="1" s="1" a="1"/>
  <c r="K301" i="1" s="1"/>
  <c r="J415" i="1" a="1"/>
  <c r="J415" i="1" s="1"/>
  <c r="K415" i="1" s="1" a="1"/>
  <c r="K415" i="1" s="1"/>
  <c r="J509" i="1" a="1"/>
  <c r="J509" i="1" s="1"/>
  <c r="K509" i="1" s="1" a="1"/>
  <c r="K509" i="1" s="1"/>
  <c r="J578" i="1" a="1"/>
  <c r="J578" i="1" s="1"/>
  <c r="K578" i="1" s="1" a="1"/>
  <c r="K578" i="1" s="1"/>
  <c r="J633" i="1" a="1"/>
  <c r="J633" i="1" s="1"/>
  <c r="K633" i="1" s="1" a="1"/>
  <c r="K633" i="1" s="1"/>
  <c r="J680" i="1" a="1"/>
  <c r="J680" i="1" s="1"/>
  <c r="K680" i="1" s="1" a="1"/>
  <c r="K680" i="1" s="1"/>
  <c r="J733" i="1" a="1"/>
  <c r="J733" i="1" s="1"/>
  <c r="K733" i="1" s="1" a="1"/>
  <c r="K733" i="1" s="1"/>
  <c r="J111" i="1" a="1"/>
  <c r="J111" i="1" s="1"/>
  <c r="K111" i="1" s="1" a="1"/>
  <c r="K111" i="1" s="1"/>
  <c r="J255" i="1" a="1"/>
  <c r="J255" i="1" s="1"/>
  <c r="K255" i="1" s="1" a="1"/>
  <c r="K255" i="1" s="1"/>
  <c r="J404" i="1" a="1"/>
  <c r="J404" i="1" s="1"/>
  <c r="K404" i="1" s="1" a="1"/>
  <c r="K404" i="1" s="1"/>
  <c r="J517" i="1" a="1"/>
  <c r="J517" i="1" s="1"/>
  <c r="K517" i="1" s="1" a="1"/>
  <c r="K517" i="1" s="1"/>
  <c r="J591" i="1" a="1"/>
  <c r="J591" i="1" s="1"/>
  <c r="K591" i="1" s="1" a="1"/>
  <c r="K591" i="1" s="1"/>
  <c r="J675" i="1" a="1"/>
  <c r="J675" i="1" s="1"/>
  <c r="K675" i="1" s="1" a="1"/>
  <c r="K675" i="1" s="1"/>
  <c r="J7" i="1" a="1"/>
  <c r="J7" i="1" s="1"/>
  <c r="K7" i="1" s="1" a="1"/>
  <c r="K7" i="1" s="1"/>
  <c r="J126" i="1" a="1"/>
  <c r="J126" i="1" s="1"/>
  <c r="K126" i="1" s="1" a="1"/>
  <c r="K126" i="1" s="1"/>
  <c r="J267" i="1" a="1"/>
  <c r="J267" i="1" s="1"/>
  <c r="K267" i="1" s="1" a="1"/>
  <c r="K267" i="1" s="1"/>
  <c r="J382" i="1" a="1"/>
  <c r="J382" i="1" s="1"/>
  <c r="K382" i="1" s="1" a="1"/>
  <c r="K382" i="1" s="1"/>
  <c r="J491" i="1" a="1"/>
  <c r="J491" i="1" s="1"/>
  <c r="K491" i="1" s="1" a="1"/>
  <c r="K491" i="1" s="1"/>
  <c r="J551" i="1" a="1"/>
  <c r="J551" i="1" s="1"/>
  <c r="K551" i="1" s="1" a="1"/>
  <c r="K551" i="1" s="1"/>
  <c r="J608" i="1" a="1"/>
  <c r="J608" i="1" s="1"/>
  <c r="K608" i="1" s="1" a="1"/>
  <c r="K608" i="1" s="1"/>
  <c r="J681" i="1" a="1"/>
  <c r="J681" i="1" s="1"/>
  <c r="K681" i="1" s="1" a="1"/>
  <c r="K681" i="1" s="1"/>
  <c r="J734" i="1" a="1"/>
  <c r="J734" i="1" s="1"/>
  <c r="K734" i="1" s="1" a="1"/>
  <c r="K734" i="1" s="1"/>
  <c r="J164" i="1" a="1"/>
  <c r="J164" i="1" s="1"/>
  <c r="K164" i="1" s="1" a="1"/>
  <c r="K164" i="1" s="1"/>
  <c r="J270" i="1" a="1"/>
  <c r="J270" i="1" s="1"/>
  <c r="K270" i="1" s="1" a="1"/>
  <c r="K270" i="1" s="1"/>
  <c r="J373" i="1" a="1"/>
  <c r="J373" i="1" s="1"/>
  <c r="K373" i="1" s="1" a="1"/>
  <c r="K373" i="1" s="1"/>
  <c r="J482" i="1" a="1"/>
  <c r="J482" i="1" s="1"/>
  <c r="K482" i="1" s="1" a="1"/>
  <c r="K482" i="1" s="1"/>
  <c r="J564" i="1" a="1"/>
  <c r="J564" i="1" s="1"/>
  <c r="K564" i="1" s="1" a="1"/>
  <c r="K564" i="1" s="1"/>
  <c r="J631" i="1" a="1"/>
  <c r="J631" i="1" s="1"/>
  <c r="K631" i="1" s="1" a="1"/>
  <c r="K631" i="1" s="1"/>
  <c r="J677" i="1" a="1"/>
  <c r="J677" i="1" s="1"/>
  <c r="K677" i="1" s="1" a="1"/>
  <c r="K677" i="1" s="1"/>
  <c r="J155" i="1" a="1"/>
  <c r="J155" i="1" s="1"/>
  <c r="K155" i="1" s="1" a="1"/>
  <c r="K155" i="1" s="1"/>
  <c r="J216" i="1" a="1"/>
  <c r="J216" i="1" s="1"/>
  <c r="K216" i="1" s="1" a="1"/>
  <c r="K216" i="1" s="1"/>
  <c r="J497" i="1" a="1"/>
  <c r="J497" i="1" s="1"/>
  <c r="K497" i="1" s="1" a="1"/>
  <c r="K497" i="1" s="1"/>
  <c r="J623" i="1" a="1"/>
  <c r="J623" i="1" s="1"/>
  <c r="K623" i="1" s="1" a="1"/>
  <c r="K623" i="1" s="1"/>
  <c r="J747" i="1" a="1"/>
  <c r="J747" i="1" s="1"/>
  <c r="K747" i="1" s="1" a="1"/>
  <c r="K747" i="1" s="1"/>
  <c r="J814" i="1" a="1"/>
  <c r="J814" i="1" s="1"/>
  <c r="K814" i="1" s="1" a="1"/>
  <c r="K814" i="1" s="1"/>
  <c r="J872" i="1" a="1"/>
  <c r="J872" i="1" s="1"/>
  <c r="K872" i="1" s="1" a="1"/>
  <c r="K872" i="1" s="1"/>
  <c r="J956" i="1" a="1"/>
  <c r="J956" i="1" s="1"/>
  <c r="K956" i="1" s="1" a="1"/>
  <c r="K956" i="1" s="1"/>
  <c r="J174" i="1" a="1"/>
  <c r="J174" i="1" s="1"/>
  <c r="K174" i="1" s="1" a="1"/>
  <c r="K174" i="1" s="1"/>
  <c r="J503" i="1" a="1"/>
  <c r="J503" i="1" s="1"/>
  <c r="K503" i="1" s="1" a="1"/>
  <c r="K503" i="1" s="1"/>
  <c r="J625" i="1" a="1"/>
  <c r="J625" i="1" s="1"/>
  <c r="K625" i="1" s="1" a="1"/>
  <c r="K625" i="1" s="1"/>
  <c r="J719" i="1" a="1"/>
  <c r="J719" i="1" s="1"/>
  <c r="K719" i="1" s="1" a="1"/>
  <c r="K719" i="1" s="1"/>
  <c r="J803" i="1" a="1"/>
  <c r="J803" i="1" s="1"/>
  <c r="K803" i="1" s="1" a="1"/>
  <c r="K803" i="1" s="1"/>
  <c r="J861" i="1" a="1"/>
  <c r="J861" i="1" s="1"/>
  <c r="K861" i="1" s="1" a="1"/>
  <c r="K861" i="1" s="1"/>
  <c r="J922" i="1" a="1"/>
  <c r="J922" i="1" s="1"/>
  <c r="K922" i="1" s="1" a="1"/>
  <c r="K922" i="1" s="1"/>
  <c r="J968" i="1" a="1"/>
  <c r="J968" i="1" s="1"/>
  <c r="K968" i="1" s="1" a="1"/>
  <c r="K968" i="1" s="1"/>
  <c r="J115" i="1" a="1"/>
  <c r="J115" i="1" s="1"/>
  <c r="K115" i="1" s="1" a="1"/>
  <c r="K115" i="1" s="1"/>
  <c r="J343" i="1" a="1"/>
  <c r="J343" i="1" s="1"/>
  <c r="K343" i="1" s="1" a="1"/>
  <c r="K343" i="1" s="1"/>
  <c r="J520" i="1" a="1"/>
  <c r="J520" i="1" s="1"/>
  <c r="K520" i="1" s="1" a="1"/>
  <c r="K520" i="1" s="1"/>
  <c r="J626" i="1" a="1"/>
  <c r="J626" i="1" s="1"/>
  <c r="K626" i="1" s="1" a="1"/>
  <c r="K626" i="1" s="1"/>
  <c r="J769" i="1" a="1"/>
  <c r="J769" i="1" s="1"/>
  <c r="K769" i="1" s="1" a="1"/>
  <c r="K769" i="1" s="1"/>
  <c r="J828" i="1" a="1"/>
  <c r="J828" i="1" s="1"/>
  <c r="K828" i="1" s="1" a="1"/>
  <c r="K828" i="1" s="1"/>
  <c r="J918" i="1" a="1"/>
  <c r="J918" i="1" s="1"/>
  <c r="K918" i="1" s="1" a="1"/>
  <c r="K918" i="1" s="1"/>
  <c r="J983" i="1" a="1"/>
  <c r="J983" i="1" s="1"/>
  <c r="K983" i="1" s="1" a="1"/>
  <c r="K983" i="1" s="1"/>
  <c r="J190" i="1" a="1"/>
  <c r="J190" i="1" s="1"/>
  <c r="K190" i="1" s="1" a="1"/>
  <c r="K190" i="1" s="1"/>
  <c r="J495" i="1" a="1"/>
  <c r="J495" i="1" s="1"/>
  <c r="K495" i="1" s="1" a="1"/>
  <c r="K495" i="1" s="1"/>
  <c r="J666" i="1" a="1"/>
  <c r="J666" i="1" s="1"/>
  <c r="K666" i="1" s="1" a="1"/>
  <c r="K666" i="1" s="1"/>
  <c r="J761" i="1" a="1"/>
  <c r="J761" i="1" s="1"/>
  <c r="K761" i="1" s="1" a="1"/>
  <c r="K761" i="1" s="1"/>
  <c r="J819" i="1" a="1"/>
  <c r="J819" i="1" s="1"/>
  <c r="K819" i="1" s="1" a="1"/>
  <c r="K819" i="1" s="1"/>
  <c r="J876" i="1" a="1"/>
  <c r="J876" i="1" s="1"/>
  <c r="K876" i="1" s="1" a="1"/>
  <c r="K876" i="1" s="1"/>
  <c r="J954" i="1" a="1"/>
  <c r="J954" i="1" s="1"/>
  <c r="K954" i="1" s="1" a="1"/>
  <c r="K954" i="1" s="1"/>
  <c r="J203" i="1" a="1"/>
  <c r="J203" i="1" s="1"/>
  <c r="K203" i="1" s="1" a="1"/>
  <c r="K203" i="1" s="1"/>
  <c r="J571" i="1" a="1"/>
  <c r="J571" i="1" s="1"/>
  <c r="K571" i="1" s="1" a="1"/>
  <c r="K571" i="1" s="1"/>
  <c r="J754" i="1" a="1"/>
  <c r="J754" i="1" s="1"/>
  <c r="K754" i="1" s="1" a="1"/>
  <c r="K754" i="1" s="1"/>
  <c r="J880" i="1" a="1"/>
  <c r="J880" i="1" s="1"/>
  <c r="K880" i="1" s="1" a="1"/>
  <c r="K880" i="1" s="1"/>
  <c r="J970" i="1" a="1"/>
  <c r="J970" i="1" s="1"/>
  <c r="K970" i="1" s="1" a="1"/>
  <c r="K970" i="1" s="1"/>
  <c r="J1047" i="1" a="1"/>
  <c r="J1047" i="1" s="1"/>
  <c r="K1047" i="1" s="1" a="1"/>
  <c r="K1047" i="1" s="1"/>
  <c r="J1108" i="1" a="1"/>
  <c r="J1108" i="1" s="1"/>
  <c r="K1108" i="1" s="1" a="1"/>
  <c r="K1108" i="1" s="1"/>
  <c r="J1165" i="1" a="1"/>
  <c r="J1165" i="1" s="1"/>
  <c r="K1165" i="1" s="1" a="1"/>
  <c r="K1165" i="1" s="1"/>
  <c r="J1220" i="1" a="1"/>
  <c r="J1220" i="1" s="1"/>
  <c r="K1220" i="1" s="1" a="1"/>
  <c r="K1220" i="1" s="1"/>
  <c r="J1276" i="1" a="1"/>
  <c r="J1276" i="1" s="1"/>
  <c r="K1276" i="1" s="1" a="1"/>
  <c r="K1276" i="1" s="1"/>
  <c r="J1345" i="1" a="1"/>
  <c r="J1345" i="1" s="1"/>
  <c r="K1345" i="1" s="1" a="1"/>
  <c r="K1345" i="1" s="1"/>
  <c r="J1427" i="1" a="1"/>
  <c r="J1427" i="1" s="1"/>
  <c r="K1427" i="1" s="1" a="1"/>
  <c r="K1427" i="1" s="1"/>
  <c r="J1475" i="1" a="1"/>
  <c r="J1475" i="1" s="1"/>
  <c r="K1475" i="1" s="1" a="1"/>
  <c r="K1475" i="1" s="1"/>
  <c r="J1540" i="1" a="1"/>
  <c r="J1540" i="1" s="1"/>
  <c r="K1540" i="1" s="1" a="1"/>
  <c r="K1540" i="1" s="1"/>
  <c r="J1604" i="1" a="1"/>
  <c r="J1604" i="1" s="1"/>
  <c r="K1604" i="1" s="1" a="1"/>
  <c r="K1604" i="1" s="1"/>
  <c r="J1668" i="1" a="1"/>
  <c r="J1668" i="1" s="1"/>
  <c r="K1668" i="1" s="1" a="1"/>
  <c r="K1668" i="1" s="1"/>
  <c r="J1732" i="1" a="1"/>
  <c r="J1732" i="1" s="1"/>
  <c r="K1732" i="1" s="1" a="1"/>
  <c r="K1732" i="1" s="1"/>
  <c r="J1796" i="1" a="1"/>
  <c r="J1796" i="1" s="1"/>
  <c r="K1796" i="1" s="1" a="1"/>
  <c r="K1796" i="1" s="1"/>
  <c r="J1860" i="1" a="1"/>
  <c r="J1860" i="1" s="1"/>
  <c r="K1860" i="1" s="1" a="1"/>
  <c r="K1860" i="1" s="1"/>
  <c r="J91" i="1" a="1"/>
  <c r="J91" i="1" s="1"/>
  <c r="K91" i="1" s="1" a="1"/>
  <c r="K91" i="1" s="1"/>
  <c r="J638" i="1" a="1"/>
  <c r="J638" i="1" s="1"/>
  <c r="K638" i="1" s="1" a="1"/>
  <c r="K638" i="1" s="1"/>
  <c r="J811" i="1" a="1"/>
  <c r="J811" i="1" s="1"/>
  <c r="K811" i="1" s="1" a="1"/>
  <c r="K811" i="1" s="1"/>
  <c r="J925" i="1" a="1"/>
  <c r="J925" i="1" s="1"/>
  <c r="K925" i="1" s="1" a="1"/>
  <c r="K925" i="1" s="1"/>
  <c r="J1022" i="1" a="1"/>
  <c r="J1022" i="1" s="1"/>
  <c r="K1022" i="1" s="1" a="1"/>
  <c r="K1022" i="1" s="1"/>
  <c r="J1095" i="1" a="1"/>
  <c r="J1095" i="1" s="1"/>
  <c r="K1095" i="1" s="1" a="1"/>
  <c r="K1095" i="1" s="1"/>
  <c r="J1159" i="1" a="1"/>
  <c r="J1159" i="1" s="1"/>
  <c r="K1159" i="1" s="1" a="1"/>
  <c r="K1159" i="1" s="1"/>
  <c r="J1235" i="1" a="1"/>
  <c r="J1235" i="1" s="1"/>
  <c r="K1235" i="1" s="1" a="1"/>
  <c r="K1235" i="1" s="1"/>
  <c r="J1311" i="1" a="1"/>
  <c r="J1311" i="1" s="1"/>
  <c r="K1311" i="1" s="1" a="1"/>
  <c r="K1311" i="1" s="1"/>
  <c r="J1364" i="1" a="1"/>
  <c r="J1364" i="1" s="1"/>
  <c r="K1364" i="1" s="1" a="1"/>
  <c r="K1364" i="1" s="1"/>
  <c r="J1421" i="1" a="1"/>
  <c r="J1421" i="1" s="1"/>
  <c r="K1421" i="1" s="1" a="1"/>
  <c r="K1421" i="1" s="1"/>
  <c r="J1488" i="1" a="1"/>
  <c r="J1488" i="1" s="1"/>
  <c r="K1488" i="1" s="1" a="1"/>
  <c r="K1488" i="1" s="1"/>
  <c r="J1557" i="1" a="1"/>
  <c r="J1557" i="1" s="1"/>
  <c r="K1557" i="1" s="1" a="1"/>
  <c r="K1557" i="1" s="1"/>
  <c r="J1621" i="1" a="1"/>
  <c r="J1621" i="1" s="1"/>
  <c r="K1621" i="1" s="1" a="1"/>
  <c r="K1621" i="1" s="1"/>
  <c r="J1685" i="1" a="1"/>
  <c r="J1685" i="1" s="1"/>
  <c r="K1685" i="1" s="1" a="1"/>
  <c r="K1685" i="1" s="1"/>
  <c r="J1749" i="1" a="1"/>
  <c r="J1749" i="1" s="1"/>
  <c r="K1749" i="1" s="1" a="1"/>
  <c r="K1749" i="1" s="1"/>
  <c r="J1813" i="1" a="1"/>
  <c r="J1813" i="1" s="1"/>
  <c r="K1813" i="1" s="1" a="1"/>
  <c r="K1813" i="1" s="1"/>
  <c r="J1877" i="1" a="1"/>
  <c r="J1877" i="1" s="1"/>
  <c r="K1877" i="1" s="1" a="1"/>
  <c r="K1877" i="1" s="1"/>
  <c r="J395" i="1" a="1"/>
  <c r="J395" i="1" s="1"/>
  <c r="K395" i="1" s="1" a="1"/>
  <c r="K395" i="1" s="1"/>
  <c r="J756" i="1" a="1"/>
  <c r="J756" i="1" s="1"/>
  <c r="K756" i="1" s="1" a="1"/>
  <c r="K756" i="1" s="1"/>
  <c r="J904" i="1" a="1"/>
  <c r="J904" i="1" s="1"/>
  <c r="K904" i="1" s="1" a="1"/>
  <c r="K904" i="1" s="1"/>
  <c r="J1028" i="1" a="1"/>
  <c r="J1028" i="1" s="1"/>
  <c r="K1028" i="1" s="1" a="1"/>
  <c r="K1028" i="1" s="1"/>
  <c r="J1082" i="1" a="1"/>
  <c r="J1082" i="1" s="1"/>
  <c r="K1082" i="1" s="1" a="1"/>
  <c r="K1082" i="1" s="1"/>
  <c r="J1154" i="1" a="1"/>
  <c r="J1154" i="1" s="1"/>
  <c r="K1154" i="1" s="1" a="1"/>
  <c r="K1154" i="1" s="1"/>
  <c r="J1222" i="1" a="1"/>
  <c r="J1222" i="1" s="1"/>
  <c r="K1222" i="1" s="1" a="1"/>
  <c r="K1222" i="1" s="1"/>
  <c r="J1278" i="1" a="1"/>
  <c r="J1278" i="1" s="1"/>
  <c r="K1278" i="1" s="1" a="1"/>
  <c r="K1278" i="1" s="1"/>
  <c r="J1333" i="1" a="1"/>
  <c r="J1333" i="1" s="1"/>
  <c r="K1333" i="1" s="1" a="1"/>
  <c r="K1333" i="1" s="1"/>
  <c r="J1405" i="1" a="1"/>
  <c r="J1405" i="1" s="1"/>
  <c r="K1405" i="1" s="1" a="1"/>
  <c r="K1405" i="1" s="1"/>
  <c r="J1471" i="1" a="1"/>
  <c r="J1471" i="1" s="1"/>
  <c r="K1471" i="1" s="1" a="1"/>
  <c r="K1471" i="1" s="1"/>
  <c r="J1526" i="1" a="1"/>
  <c r="J1526" i="1" s="1"/>
  <c r="K1526" i="1" s="1" a="1"/>
  <c r="K1526" i="1" s="1"/>
  <c r="J1590" i="1" a="1"/>
  <c r="J1590" i="1" s="1"/>
  <c r="K1590" i="1" s="1" a="1"/>
  <c r="K1590" i="1" s="1"/>
  <c r="J1654" i="1" a="1"/>
  <c r="J1654" i="1" s="1"/>
  <c r="K1654" i="1" s="1" a="1"/>
  <c r="K1654" i="1" s="1"/>
  <c r="J1718" i="1" a="1"/>
  <c r="J1718" i="1" s="1"/>
  <c r="K1718" i="1" s="1" a="1"/>
  <c r="K1718" i="1" s="1"/>
  <c r="J1782" i="1" a="1"/>
  <c r="J1782" i="1" s="1"/>
  <c r="K1782" i="1" s="1" a="1"/>
  <c r="K1782" i="1" s="1"/>
  <c r="J1846" i="1" a="1"/>
  <c r="J1846" i="1" s="1"/>
  <c r="K1846" i="1" s="1" a="1"/>
  <c r="K1846" i="1" s="1"/>
  <c r="J1910" i="1" a="1"/>
  <c r="J1910" i="1" s="1"/>
  <c r="K1910" i="1" s="1" a="1"/>
  <c r="K1910" i="1" s="1"/>
  <c r="J554" i="1" a="1"/>
  <c r="J554" i="1" s="1"/>
  <c r="K554" i="1" s="1" a="1"/>
  <c r="K554" i="1" s="1"/>
  <c r="J726" i="1" a="1"/>
  <c r="J726" i="1" s="1"/>
  <c r="K726" i="1" s="1" a="1"/>
  <c r="K726" i="1" s="1"/>
  <c r="J859" i="1" a="1"/>
  <c r="J859" i="1" s="1"/>
  <c r="K859" i="1" s="1" a="1"/>
  <c r="K859" i="1" s="1"/>
  <c r="J974" i="1" a="1"/>
  <c r="J974" i="1" s="1"/>
  <c r="K974" i="1" s="1" a="1"/>
  <c r="K974" i="1" s="1"/>
  <c r="J227" i="1" a="1"/>
  <c r="J227" i="1" s="1"/>
  <c r="K227" i="1" s="1" a="1"/>
  <c r="K227" i="1" s="1"/>
  <c r="J627" i="1" a="1"/>
  <c r="J627" i="1" s="1"/>
  <c r="K627" i="1" s="1" a="1"/>
  <c r="K627" i="1" s="1"/>
  <c r="J816" i="1" a="1"/>
  <c r="J816" i="1" s="1"/>
  <c r="K816" i="1" s="1" a="1"/>
  <c r="K816" i="1" s="1"/>
  <c r="J929" i="1" a="1"/>
  <c r="J929" i="1" s="1"/>
  <c r="K929" i="1" s="1" a="1"/>
  <c r="K929" i="1" s="1"/>
  <c r="J1030" i="1" a="1"/>
  <c r="J1030" i="1" s="1"/>
  <c r="K1030" i="1" s="1" a="1"/>
  <c r="K1030" i="1" s="1"/>
  <c r="J413" i="1" a="1"/>
  <c r="J413" i="1" s="1"/>
  <c r="K413" i="1" s="1" a="1"/>
  <c r="K413" i="1" s="1"/>
  <c r="J731" i="1" a="1"/>
  <c r="J731" i="1" s="1"/>
  <c r="K731" i="1" s="1" a="1"/>
  <c r="K731" i="1" s="1"/>
  <c r="J852" i="1" a="1"/>
  <c r="J852" i="1" s="1"/>
  <c r="K852" i="1" s="1" a="1"/>
  <c r="K852" i="1" s="1"/>
  <c r="J512" i="1" a="1"/>
  <c r="J512" i="1" s="1"/>
  <c r="K512" i="1" s="1" a="1"/>
  <c r="K512" i="1" s="1"/>
  <c r="J750" i="1" a="1"/>
  <c r="J750" i="1" s="1"/>
  <c r="K750" i="1" s="1" a="1"/>
  <c r="K750" i="1" s="1"/>
  <c r="J897" i="1" a="1"/>
  <c r="J897" i="1" s="1"/>
  <c r="K897" i="1" s="1" a="1"/>
  <c r="K897" i="1" s="1"/>
  <c r="J994" i="1" a="1"/>
  <c r="J994" i="1" s="1"/>
  <c r="K994" i="1" s="1" a="1"/>
  <c r="K994" i="1" s="1"/>
  <c r="J1071" i="1" a="1"/>
  <c r="J1071" i="1" s="1"/>
  <c r="K1071" i="1" s="1" a="1"/>
  <c r="K1071" i="1" s="1"/>
  <c r="J1142" i="1" a="1"/>
  <c r="J1142" i="1" s="1"/>
  <c r="K1142" i="1" s="1" a="1"/>
  <c r="K1142" i="1" s="1"/>
  <c r="J1198" i="1" a="1"/>
  <c r="J1198" i="1" s="1"/>
  <c r="K1198" i="1" s="1" a="1"/>
  <c r="K1198" i="1" s="1"/>
  <c r="J1274" i="1" a="1"/>
  <c r="J1274" i="1" s="1"/>
  <c r="K1274" i="1" s="1" a="1"/>
  <c r="K1274" i="1" s="1"/>
  <c r="J1343" i="1" a="1"/>
  <c r="J1343" i="1" s="1"/>
  <c r="K1343" i="1" s="1" a="1"/>
  <c r="K1343" i="1" s="1"/>
  <c r="J1419" i="1" a="1"/>
  <c r="J1419" i="1" s="1"/>
  <c r="K1419" i="1" s="1" a="1"/>
  <c r="K1419" i="1" s="1"/>
  <c r="J1474" i="1" a="1"/>
  <c r="J1474" i="1" s="1"/>
  <c r="K1474" i="1" s="1" a="1"/>
  <c r="K1474" i="1" s="1"/>
  <c r="J1546" i="1" a="1"/>
  <c r="J1546" i="1" s="1"/>
  <c r="K1546" i="1" s="1" a="1"/>
  <c r="K1546" i="1" s="1"/>
  <c r="J1610" i="1" a="1"/>
  <c r="J1610" i="1" s="1"/>
  <c r="K1610" i="1" s="1" a="1"/>
  <c r="K1610" i="1" s="1"/>
  <c r="J1674" i="1" a="1"/>
  <c r="J1674" i="1" s="1"/>
  <c r="K1674" i="1" s="1" a="1"/>
  <c r="K1674" i="1" s="1"/>
  <c r="J1738" i="1" a="1"/>
  <c r="J1738" i="1" s="1"/>
  <c r="K1738" i="1" s="1" a="1"/>
  <c r="K1738" i="1" s="1"/>
  <c r="J1802" i="1" a="1"/>
  <c r="J1802" i="1" s="1"/>
  <c r="K1802" i="1" s="1" a="1"/>
  <c r="K1802" i="1" s="1"/>
  <c r="J1866" i="1" a="1"/>
  <c r="J1866" i="1" s="1"/>
  <c r="K1866" i="1" s="1" a="1"/>
  <c r="K1866" i="1" s="1"/>
  <c r="J875" i="1" a="1"/>
  <c r="J875" i="1" s="1"/>
  <c r="K875" i="1" s="1" a="1"/>
  <c r="K875" i="1" s="1"/>
  <c r="J1119" i="1" a="1"/>
  <c r="J1119" i="1" s="1"/>
  <c r="K1119" i="1" s="1" a="1"/>
  <c r="K1119" i="1" s="1"/>
  <c r="J1230" i="1" a="1"/>
  <c r="J1230" i="1" s="1"/>
  <c r="K1230" i="1" s="1" a="1"/>
  <c r="K1230" i="1" s="1"/>
  <c r="J1365" i="1" a="1"/>
  <c r="J1365" i="1" s="1"/>
  <c r="K1365" i="1" s="1" a="1"/>
  <c r="K1365" i="1" s="1"/>
  <c r="J1496" i="1" a="1"/>
  <c r="J1496" i="1" s="1"/>
  <c r="K1496" i="1" s="1" a="1"/>
  <c r="K1496" i="1" s="1"/>
  <c r="J1623" i="1" a="1"/>
  <c r="J1623" i="1" s="1"/>
  <c r="K1623" i="1" s="1" a="1"/>
  <c r="K1623" i="1" s="1"/>
  <c r="J1751" i="1" a="1"/>
  <c r="J1751" i="1" s="1"/>
  <c r="K1751" i="1" s="1" a="1"/>
  <c r="K1751" i="1" s="1"/>
  <c r="J1879" i="1" a="1"/>
  <c r="J1879" i="1" s="1"/>
  <c r="K1879" i="1" s="1" a="1"/>
  <c r="K1879" i="1" s="1"/>
  <c r="J1965" i="1" a="1"/>
  <c r="J1965" i="1" s="1"/>
  <c r="K1965" i="1" s="1" a="1"/>
  <c r="K1965" i="1" s="1"/>
  <c r="J2066" i="1" a="1"/>
  <c r="J2066" i="1" s="1"/>
  <c r="K2066" i="1" s="1" a="1"/>
  <c r="K2066" i="1" s="1"/>
  <c r="J2117" i="1" a="1"/>
  <c r="J2117" i="1" s="1"/>
  <c r="K2117" i="1" s="1" a="1"/>
  <c r="K2117" i="1" s="1"/>
  <c r="J2177" i="1" a="1"/>
  <c r="J2177" i="1" s="1"/>
  <c r="K2177" i="1" s="1" a="1"/>
  <c r="K2177" i="1" s="1"/>
  <c r="J2253" i="1" a="1"/>
  <c r="J2253" i="1" s="1"/>
  <c r="K2253" i="1" s="1" a="1"/>
  <c r="K2253" i="1" s="1"/>
  <c r="J2323" i="1" a="1"/>
  <c r="J2323" i="1" s="1"/>
  <c r="K2323" i="1" s="1" a="1"/>
  <c r="K2323" i="1" s="1"/>
  <c r="J2381" i="1" a="1"/>
  <c r="J2381" i="1" s="1"/>
  <c r="K2381" i="1" s="1" a="1"/>
  <c r="K2381" i="1" s="1"/>
  <c r="J2436" i="1" a="1"/>
  <c r="J2436" i="1" s="1"/>
  <c r="K2436" i="1" s="1" a="1"/>
  <c r="K2436" i="1" s="1"/>
  <c r="J2499" i="1" a="1"/>
  <c r="J2499" i="1" s="1"/>
  <c r="K2499" i="1" s="1" a="1"/>
  <c r="K2499" i="1" s="1"/>
  <c r="J2564" i="1" a="1"/>
  <c r="J2564" i="1" s="1"/>
  <c r="K2564" i="1" s="1" a="1"/>
  <c r="K2564" i="1" s="1"/>
  <c r="J2624" i="1" a="1"/>
  <c r="J2624" i="1" s="1"/>
  <c r="K2624" i="1" s="1" a="1"/>
  <c r="K2624" i="1" s="1"/>
  <c r="J2686" i="1" a="1"/>
  <c r="J2686" i="1" s="1"/>
  <c r="K2686" i="1" s="1" a="1"/>
  <c r="K2686" i="1" s="1"/>
  <c r="J2747" i="1" a="1"/>
  <c r="J2747" i="1" s="1"/>
  <c r="K2747" i="1" s="1" a="1"/>
  <c r="K2747" i="1" s="1"/>
  <c r="J2817" i="1" a="1"/>
  <c r="J2817" i="1" s="1"/>
  <c r="K2817" i="1" s="1" a="1"/>
  <c r="K2817" i="1" s="1"/>
  <c r="J2875" i="1" a="1"/>
  <c r="J2875" i="1" s="1"/>
  <c r="K2875" i="1" s="1" a="1"/>
  <c r="K2875" i="1" s="1"/>
  <c r="J2932" i="1" a="1"/>
  <c r="J2932" i="1" s="1"/>
  <c r="K2932" i="1" s="1" a="1"/>
  <c r="K2932" i="1" s="1"/>
  <c r="J3001" i="1" a="1"/>
  <c r="J3001" i="1" s="1"/>
  <c r="K3001" i="1" s="1" a="1"/>
  <c r="K3001" i="1" s="1"/>
  <c r="J3062" i="1" a="1"/>
  <c r="J3062" i="1" s="1"/>
  <c r="K3062" i="1" s="1" a="1"/>
  <c r="K3062" i="1" s="1"/>
  <c r="J3123" i="1" a="1"/>
  <c r="J3123" i="1" s="1"/>
  <c r="K3123" i="1" s="1" a="1"/>
  <c r="K3123" i="1" s="1"/>
  <c r="J3179" i="1" a="1"/>
  <c r="J3179" i="1" s="1"/>
  <c r="K3179" i="1" s="1" a="1"/>
  <c r="K3179" i="1" s="1"/>
  <c r="J3235" i="1" a="1"/>
  <c r="J3235" i="1" s="1"/>
  <c r="K3235" i="1" s="1" a="1"/>
  <c r="K3235" i="1" s="1"/>
  <c r="J3293" i="1" a="1"/>
  <c r="J3293" i="1" s="1"/>
  <c r="K3293" i="1" s="1" a="1"/>
  <c r="K3293" i="1" s="1"/>
  <c r="J3349" i="1" a="1"/>
  <c r="J3349" i="1" s="1"/>
  <c r="K3349" i="1" s="1" a="1"/>
  <c r="K3349" i="1" s="1"/>
  <c r="J3392" i="1" a="1"/>
  <c r="J3392" i="1" s="1"/>
  <c r="K3392" i="1" s="1" a="1"/>
  <c r="K3392" i="1" s="1"/>
  <c r="J3434" i="1" a="1"/>
  <c r="J3434" i="1" s="1"/>
  <c r="K3434" i="1" s="1" a="1"/>
  <c r="K3434" i="1" s="1"/>
  <c r="J3482" i="1" a="1"/>
  <c r="J3482" i="1" s="1"/>
  <c r="K3482" i="1" s="1" a="1"/>
  <c r="K3482" i="1" s="1"/>
  <c r="J3546" i="1" a="1"/>
  <c r="J3546" i="1" s="1"/>
  <c r="K3546" i="1" s="1" a="1"/>
  <c r="K3546" i="1" s="1"/>
  <c r="J3598" i="1" a="1"/>
  <c r="J3598" i="1" s="1"/>
  <c r="K3598" i="1" s="1" a="1"/>
  <c r="K3598" i="1" s="1"/>
  <c r="J1050" i="1" a="1"/>
  <c r="J1050" i="1" s="1"/>
  <c r="K1050" i="1" s="1" a="1"/>
  <c r="K1050" i="1" s="1"/>
  <c r="J1189" i="1" a="1"/>
  <c r="J1189" i="1" s="1"/>
  <c r="K1189" i="1" s="1" a="1"/>
  <c r="K1189" i="1" s="1"/>
  <c r="J1314" i="1" a="1"/>
  <c r="J1314" i="1" s="1"/>
  <c r="K1314" i="1" s="1" a="1"/>
  <c r="K1314" i="1" s="1"/>
  <c r="J1448" i="1" a="1"/>
  <c r="J1448" i="1" s="1"/>
  <c r="K1448" i="1" s="1" a="1"/>
  <c r="K1448" i="1" s="1"/>
  <c r="J1560" i="1" a="1"/>
  <c r="J1560" i="1" s="1"/>
  <c r="K1560" i="1" s="1" a="1"/>
  <c r="K1560" i="1" s="1"/>
  <c r="J1688" i="1" a="1"/>
  <c r="J1688" i="1" s="1"/>
  <c r="K1688" i="1" s="1" a="1"/>
  <c r="K1688" i="1" s="1"/>
  <c r="J1816" i="1" a="1"/>
  <c r="J1816" i="1" s="1"/>
  <c r="K1816" i="1" s="1" a="1"/>
  <c r="K1816" i="1" s="1"/>
  <c r="J1929" i="1" a="1"/>
  <c r="J1929" i="1" s="1"/>
  <c r="K1929" i="1" s="1" a="1"/>
  <c r="K1929" i="1" s="1"/>
  <c r="J1989" i="1" a="1"/>
  <c r="J1989" i="1" s="1"/>
  <c r="K1989" i="1" s="1" a="1"/>
  <c r="K1989" i="1" s="1"/>
  <c r="J2049" i="1" a="1"/>
  <c r="J2049" i="1" s="1"/>
  <c r="K2049" i="1" s="1" a="1"/>
  <c r="K2049" i="1" s="1"/>
  <c r="J2128" i="1" a="1"/>
  <c r="J2128" i="1" s="1"/>
  <c r="K2128" i="1" s="1" a="1"/>
  <c r="K2128" i="1" s="1"/>
  <c r="J2183" i="1" a="1"/>
  <c r="J2183" i="1" s="1"/>
  <c r="K2183" i="1" s="1" a="1"/>
  <c r="K2183" i="1" s="1"/>
  <c r="J2233" i="1" a="1"/>
  <c r="J2233" i="1" s="1"/>
  <c r="K2233" i="1" s="1" a="1"/>
  <c r="K2233" i="1" s="1"/>
  <c r="J2298" i="1" a="1"/>
  <c r="J2298" i="1" s="1"/>
  <c r="K2298" i="1" s="1" a="1"/>
  <c r="K2298" i="1" s="1"/>
  <c r="J2367" i="1" a="1"/>
  <c r="J2367" i="1" s="1"/>
  <c r="K2367" i="1" s="1" a="1"/>
  <c r="K2367" i="1" s="1"/>
  <c r="J2457" i="1" a="1"/>
  <c r="J2457" i="1" s="1"/>
  <c r="K2457" i="1" s="1" a="1"/>
  <c r="K2457" i="1" s="1"/>
  <c r="J2515" i="1" a="1"/>
  <c r="J2515" i="1" s="1"/>
  <c r="K2515" i="1" s="1" a="1"/>
  <c r="K2515" i="1" s="1"/>
  <c r="J2580" i="1" a="1"/>
  <c r="J2580" i="1" s="1"/>
  <c r="K2580" i="1" s="1" a="1"/>
  <c r="K2580" i="1" s="1"/>
  <c r="J2648" i="1" a="1"/>
  <c r="J2648" i="1" s="1"/>
  <c r="K2648" i="1" s="1" a="1"/>
  <c r="K2648" i="1" s="1"/>
  <c r="J2710" i="1" a="1"/>
  <c r="J2710" i="1" s="1"/>
  <c r="K2710" i="1" s="1" a="1"/>
  <c r="K2710" i="1" s="1"/>
  <c r="J2771" i="1" a="1"/>
  <c r="J2771" i="1" s="1"/>
  <c r="K2771" i="1" s="1" a="1"/>
  <c r="K2771" i="1" s="1"/>
  <c r="J2838" i="1" a="1"/>
  <c r="J2838" i="1" s="1"/>
  <c r="K2838" i="1" s="1" a="1"/>
  <c r="K2838" i="1" s="1"/>
  <c r="J2904" i="1" a="1"/>
  <c r="J2904" i="1" s="1"/>
  <c r="K2904" i="1" s="1" a="1"/>
  <c r="K2904" i="1" s="1"/>
  <c r="J2968" i="1" a="1"/>
  <c r="J2968" i="1" s="1"/>
  <c r="K2968" i="1" s="1" a="1"/>
  <c r="K2968" i="1" s="1"/>
  <c r="J3036" i="1" a="1"/>
  <c r="J3036" i="1" s="1"/>
  <c r="K3036" i="1" s="1" a="1"/>
  <c r="K3036" i="1" s="1"/>
  <c r="J3098" i="1" a="1"/>
  <c r="J3098" i="1" s="1"/>
  <c r="K3098" i="1" s="1" a="1"/>
  <c r="K3098" i="1" s="1"/>
  <c r="J3159" i="1" a="1"/>
  <c r="J3159" i="1" s="1"/>
  <c r="K3159" i="1" s="1" a="1"/>
  <c r="K3159" i="1" s="1"/>
  <c r="J3228" i="1" a="1"/>
  <c r="J3228" i="1" s="1"/>
  <c r="K3228" i="1" s="1" a="1"/>
  <c r="K3228" i="1" s="1"/>
  <c r="J3308" i="1" a="1"/>
  <c r="J3308" i="1" s="1"/>
  <c r="K3308" i="1" s="1" a="1"/>
  <c r="K3308" i="1" s="1"/>
  <c r="J3403" i="1" a="1"/>
  <c r="J3403" i="1" s="1"/>
  <c r="K3403" i="1" s="1" a="1"/>
  <c r="K3403" i="1" s="1"/>
  <c r="J3483" i="1" a="1"/>
  <c r="J3483" i="1" s="1"/>
  <c r="K3483" i="1" s="1" a="1"/>
  <c r="K3483" i="1" s="1"/>
  <c r="J3535" i="1" a="1"/>
  <c r="J3535" i="1" s="1"/>
  <c r="K3535" i="1" s="1" a="1"/>
  <c r="K3535" i="1" s="1"/>
  <c r="J3594" i="1" a="1"/>
  <c r="J3594" i="1" s="1"/>
  <c r="K3594" i="1" s="1" a="1"/>
  <c r="K3594" i="1" s="1"/>
  <c r="J820" i="1" a="1"/>
  <c r="J820" i="1" s="1"/>
  <c r="K820" i="1" s="1" a="1"/>
  <c r="K820" i="1" s="1"/>
  <c r="J1105" i="1" a="1"/>
  <c r="J1105" i="1" s="1"/>
  <c r="K1105" i="1" s="1" a="1"/>
  <c r="K1105" i="1" s="1"/>
  <c r="J1218" i="1" a="1"/>
  <c r="J1218" i="1" s="1"/>
  <c r="K1218" i="1" s="1" a="1"/>
  <c r="K1218" i="1" s="1"/>
  <c r="J11895" i="1" a="1"/>
  <c r="J11895" i="1" s="1"/>
  <c r="K11895" i="1" s="1" a="1"/>
  <c r="K11895" i="1" s="1"/>
  <c r="J11629" i="1" a="1"/>
  <c r="J11629" i="1" s="1"/>
  <c r="K11629" i="1" s="1" a="1"/>
  <c r="K11629" i="1" s="1"/>
  <c r="J11383" i="1" a="1"/>
  <c r="J11383" i="1" s="1"/>
  <c r="K11383" i="1" s="1" a="1"/>
  <c r="K11383" i="1" s="1"/>
  <c r="J11153" i="1" a="1"/>
  <c r="J11153" i="1" s="1"/>
  <c r="K11153" i="1" s="1" a="1"/>
  <c r="K11153" i="1" s="1"/>
  <c r="J10518" i="1" a="1"/>
  <c r="J10518" i="1" s="1"/>
  <c r="K10518" i="1" s="1" a="1"/>
  <c r="K10518" i="1" s="1"/>
  <c r="J8698" i="1" a="1"/>
  <c r="J8698" i="1" s="1"/>
  <c r="K8698" i="1" s="1" a="1"/>
  <c r="K8698" i="1" s="1"/>
  <c r="J11951" i="1" a="1"/>
  <c r="J11951" i="1" s="1"/>
  <c r="K11951" i="1" s="1" a="1"/>
  <c r="K11951" i="1" s="1"/>
  <c r="J11652" i="1" a="1"/>
  <c r="J11652" i="1" s="1"/>
  <c r="K11652" i="1" s="1" a="1"/>
  <c r="K11652" i="1" s="1"/>
  <c r="J11361" i="1" a="1"/>
  <c r="J11361" i="1" s="1"/>
  <c r="K11361" i="1" s="1" a="1"/>
  <c r="K11361" i="1" s="1"/>
  <c r="J11128" i="1" a="1"/>
  <c r="J11128" i="1" s="1"/>
  <c r="K11128" i="1" s="1" a="1"/>
  <c r="K11128" i="1" s="1"/>
  <c r="J10503" i="1" a="1"/>
  <c r="J10503" i="1" s="1"/>
  <c r="K10503" i="1" s="1" a="1"/>
  <c r="K10503" i="1" s="1"/>
  <c r="J9141" i="1" a="1"/>
  <c r="J9141" i="1" s="1"/>
  <c r="K9141" i="1" s="1" a="1"/>
  <c r="K9141" i="1" s="1"/>
  <c r="J15" i="1" a="1"/>
  <c r="J15" i="1" s="1"/>
  <c r="K15" i="1" s="1" a="1"/>
  <c r="K15" i="1" s="1"/>
  <c r="J74" i="1" a="1"/>
  <c r="J74" i="1" s="1"/>
  <c r="K74" i="1" s="1" a="1"/>
  <c r="K74" i="1" s="1"/>
  <c r="J134" i="1" a="1"/>
  <c r="J134" i="1" s="1"/>
  <c r="K134" i="1" s="1" a="1"/>
  <c r="K134" i="1" s="1"/>
  <c r="J188" i="1" a="1"/>
  <c r="J188" i="1" s="1"/>
  <c r="K188" i="1" s="1" a="1"/>
  <c r="K188" i="1" s="1"/>
  <c r="J247" i="1" a="1"/>
  <c r="J247" i="1" s="1"/>
  <c r="K247" i="1" s="1" a="1"/>
  <c r="K247" i="1" s="1"/>
  <c r="J311" i="1" a="1"/>
  <c r="J311" i="1" s="1"/>
  <c r="K311" i="1" s="1" a="1"/>
  <c r="K311" i="1" s="1"/>
  <c r="J389" i="1" a="1"/>
  <c r="J389" i="1" s="1"/>
  <c r="K389" i="1" s="1" a="1"/>
  <c r="K389" i="1" s="1"/>
  <c r="J453" i="1" a="1"/>
  <c r="J453" i="1" s="1"/>
  <c r="K453" i="1" s="1" a="1"/>
  <c r="K453" i="1" s="1"/>
  <c r="J17" i="1" a="1"/>
  <c r="J17" i="1" s="1"/>
  <c r="K17" i="1" s="1" a="1"/>
  <c r="K17" i="1" s="1"/>
  <c r="J69" i="1" a="1"/>
  <c r="J69" i="1" s="1"/>
  <c r="K69" i="1" s="1" a="1"/>
  <c r="K69" i="1" s="1"/>
  <c r="J124" i="1" a="1"/>
  <c r="J124" i="1" s="1"/>
  <c r="K124" i="1" s="1" a="1"/>
  <c r="K124" i="1" s="1"/>
  <c r="J196" i="1" a="1"/>
  <c r="J196" i="1" s="1"/>
  <c r="K196" i="1" s="1" a="1"/>
  <c r="K196" i="1" s="1"/>
  <c r="J260" i="1" a="1"/>
  <c r="J260" i="1" s="1"/>
  <c r="K260" i="1" s="1" a="1"/>
  <c r="K260" i="1" s="1"/>
  <c r="J330" i="1" a="1"/>
  <c r="J330" i="1" s="1"/>
  <c r="K330" i="1" s="1" a="1"/>
  <c r="K330" i="1" s="1"/>
  <c r="J403" i="1" a="1"/>
  <c r="J403" i="1" s="1"/>
  <c r="K403" i="1" s="1" a="1"/>
  <c r="K403" i="1" s="1"/>
  <c r="J467" i="1" a="1"/>
  <c r="J467" i="1" s="1"/>
  <c r="K467" i="1" s="1" a="1"/>
  <c r="K467" i="1" s="1"/>
  <c r="J19" i="1" a="1"/>
  <c r="J19" i="1" s="1"/>
  <c r="K19" i="1" s="1" a="1"/>
  <c r="K19" i="1" s="1"/>
  <c r="J94" i="1" a="1"/>
  <c r="J94" i="1" s="1"/>
  <c r="K94" i="1" s="1" a="1"/>
  <c r="K94" i="1" s="1"/>
  <c r="J154" i="1" a="1"/>
  <c r="J154" i="1" s="1"/>
  <c r="K154" i="1" s="1" a="1"/>
  <c r="K154" i="1" s="1"/>
  <c r="J214" i="1" a="1"/>
  <c r="J214" i="1" s="1"/>
  <c r="K214" i="1" s="1" a="1"/>
  <c r="K214" i="1" s="1"/>
  <c r="J272" i="1" a="1"/>
  <c r="J272" i="1" s="1"/>
  <c r="K272" i="1" s="1" a="1"/>
  <c r="K272" i="1" s="1"/>
  <c r="J338" i="1" a="1"/>
  <c r="J338" i="1" s="1"/>
  <c r="K338" i="1" s="1" a="1"/>
  <c r="K338" i="1" s="1"/>
  <c r="J405" i="1" a="1"/>
  <c r="J405" i="1" s="1"/>
  <c r="K405" i="1" s="1" a="1"/>
  <c r="K405" i="1" s="1"/>
  <c r="J469" i="1" a="1"/>
  <c r="J469" i="1" s="1"/>
  <c r="K469" i="1" s="1" a="1"/>
  <c r="K469" i="1" s="1"/>
  <c r="J61" i="1" a="1"/>
  <c r="J61" i="1" s="1"/>
  <c r="K61" i="1" s="1" a="1"/>
  <c r="K61" i="1" s="1"/>
  <c r="J120" i="1" a="1"/>
  <c r="J120" i="1" s="1"/>
  <c r="K120" i="1" s="1" a="1"/>
  <c r="K120" i="1" s="1"/>
  <c r="J193" i="1" a="1"/>
  <c r="J193" i="1" s="1"/>
  <c r="K193" i="1" s="1" a="1"/>
  <c r="K193" i="1" s="1"/>
  <c r="J239" i="1" a="1"/>
  <c r="J239" i="1" s="1"/>
  <c r="K239" i="1" s="1" a="1"/>
  <c r="K239" i="1" s="1"/>
  <c r="J304" i="1" a="1"/>
  <c r="J304" i="1" s="1"/>
  <c r="K304" i="1" s="1" a="1"/>
  <c r="K304" i="1" s="1"/>
  <c r="J360" i="1" a="1"/>
  <c r="J360" i="1" s="1"/>
  <c r="K360" i="1" s="1" a="1"/>
  <c r="K360" i="1" s="1"/>
  <c r="J419" i="1" a="1"/>
  <c r="J419" i="1" s="1"/>
  <c r="K419" i="1" s="1" a="1"/>
  <c r="K419" i="1" s="1"/>
  <c r="J483" i="1" a="1"/>
  <c r="J483" i="1" s="1"/>
  <c r="K483" i="1" s="1" a="1"/>
  <c r="K483" i="1" s="1"/>
  <c r="J75" i="1" a="1"/>
  <c r="J75" i="1" s="1"/>
  <c r="K75" i="1" s="1" a="1"/>
  <c r="K75" i="1" s="1"/>
  <c r="J182" i="1" a="1"/>
  <c r="J182" i="1" s="1"/>
  <c r="K182" i="1" s="1" a="1"/>
  <c r="K182" i="1" s="1"/>
  <c r="J312" i="1" a="1"/>
  <c r="J312" i="1" s="1"/>
  <c r="K312" i="1" s="1" a="1"/>
  <c r="K312" i="1" s="1"/>
  <c r="J428" i="1" a="1"/>
  <c r="J428" i="1" s="1"/>
  <c r="K428" i="1" s="1" a="1"/>
  <c r="K428" i="1" s="1"/>
  <c r="J516" i="1" a="1"/>
  <c r="J516" i="1" s="1"/>
  <c r="K516" i="1" s="1" a="1"/>
  <c r="K516" i="1" s="1"/>
  <c r="J585" i="1" a="1"/>
  <c r="J585" i="1" s="1"/>
  <c r="K585" i="1" s="1" a="1"/>
  <c r="K585" i="1" s="1"/>
  <c r="J639" i="1" a="1"/>
  <c r="J639" i="1" s="1"/>
  <c r="K639" i="1" s="1" a="1"/>
  <c r="K639" i="1" s="1"/>
  <c r="J685" i="1" a="1"/>
  <c r="J685" i="1" s="1"/>
  <c r="K685" i="1" s="1" a="1"/>
  <c r="K685" i="1" s="1"/>
  <c r="J745" i="1" a="1"/>
  <c r="J745" i="1" s="1"/>
  <c r="K745" i="1" s="1" a="1"/>
  <c r="K745" i="1" s="1"/>
  <c r="J137" i="1" a="1"/>
  <c r="J137" i="1" s="1"/>
  <c r="K137" i="1" s="1" a="1"/>
  <c r="K137" i="1" s="1"/>
  <c r="J266" i="1" a="1"/>
  <c r="J266" i="1" s="1"/>
  <c r="K266" i="1" s="1" a="1"/>
  <c r="K266" i="1" s="1"/>
  <c r="J429" i="1" a="1"/>
  <c r="J429" i="1" s="1"/>
  <c r="K429" i="1" s="1" a="1"/>
  <c r="K429" i="1" s="1"/>
  <c r="J529" i="1" a="1"/>
  <c r="J529" i="1" s="1"/>
  <c r="K529" i="1" s="1" a="1"/>
  <c r="K529" i="1" s="1"/>
  <c r="J613" i="1" a="1"/>
  <c r="J613" i="1" s="1"/>
  <c r="K613" i="1" s="1" a="1"/>
  <c r="K613" i="1" s="1"/>
  <c r="J686" i="1" a="1"/>
  <c r="J686" i="1" s="1"/>
  <c r="K686" i="1" s="1" a="1"/>
  <c r="K686" i="1" s="1"/>
  <c r="J20" i="1" a="1"/>
  <c r="J20" i="1" s="1"/>
  <c r="K20" i="1" s="1" a="1"/>
  <c r="K20" i="1" s="1"/>
  <c r="J150" i="1" a="1"/>
  <c r="J150" i="1" s="1"/>
  <c r="K150" i="1" s="1" a="1"/>
  <c r="K150" i="1" s="1"/>
  <c r="J280" i="1" a="1"/>
  <c r="J280" i="1" s="1"/>
  <c r="K280" i="1" s="1" a="1"/>
  <c r="K280" i="1" s="1"/>
  <c r="J393" i="1" a="1"/>
  <c r="J393" i="1" s="1"/>
  <c r="K393" i="1" s="1" a="1"/>
  <c r="K393" i="1" s="1"/>
  <c r="J502" i="1" a="1"/>
  <c r="J502" i="1" s="1"/>
  <c r="K502" i="1" s="1" a="1"/>
  <c r="K502" i="1" s="1"/>
  <c r="J562" i="1" a="1"/>
  <c r="J562" i="1" s="1"/>
  <c r="K562" i="1" s="1" a="1"/>
  <c r="K562" i="1" s="1"/>
  <c r="J614" i="1" a="1"/>
  <c r="J614" i="1" s="1"/>
  <c r="K614" i="1" s="1" a="1"/>
  <c r="K614" i="1" s="1"/>
  <c r="J687" i="1" a="1"/>
  <c r="J687" i="1" s="1"/>
  <c r="K687" i="1" s="1" a="1"/>
  <c r="K687" i="1" s="1"/>
  <c r="J739" i="1" a="1"/>
  <c r="J739" i="1" s="1"/>
  <c r="K739" i="1" s="1" a="1"/>
  <c r="K739" i="1" s="1"/>
  <c r="J175" i="1" a="1"/>
  <c r="J175" i="1" s="1"/>
  <c r="K175" i="1" s="1" a="1"/>
  <c r="K175" i="1" s="1"/>
  <c r="J283" i="1" a="1"/>
  <c r="J283" i="1" s="1"/>
  <c r="K283" i="1" s="1" a="1"/>
  <c r="K283" i="1" s="1"/>
  <c r="J396" i="1" a="1"/>
  <c r="J396" i="1" s="1"/>
  <c r="K396" i="1" s="1" a="1"/>
  <c r="K396" i="1" s="1"/>
  <c r="J494" i="1" a="1"/>
  <c r="J494" i="1" s="1"/>
  <c r="K494" i="1" s="1" a="1"/>
  <c r="K494" i="1" s="1"/>
  <c r="J569" i="1" a="1"/>
  <c r="J569" i="1" s="1"/>
  <c r="K569" i="1" s="1" a="1"/>
  <c r="K569" i="1" s="1"/>
  <c r="J636" i="1" a="1"/>
  <c r="J636" i="1" s="1"/>
  <c r="K636" i="1" s="1" a="1"/>
  <c r="K636" i="1" s="1"/>
  <c r="J25" i="1" a="1"/>
  <c r="J25" i="1" s="1"/>
  <c r="K25" i="1" s="1" a="1"/>
  <c r="K25" i="1" s="1"/>
  <c r="J166" i="1" a="1"/>
  <c r="J166" i="1" s="1"/>
  <c r="K166" i="1" s="1" a="1"/>
  <c r="K166" i="1" s="1"/>
  <c r="J240" i="1" a="1"/>
  <c r="J240" i="1" s="1"/>
  <c r="K240" i="1" s="1" a="1"/>
  <c r="K240" i="1" s="1"/>
  <c r="J515" i="1" a="1"/>
  <c r="J515" i="1" s="1"/>
  <c r="K515" i="1" s="1" a="1"/>
  <c r="K515" i="1" s="1"/>
  <c r="J643" i="1" a="1"/>
  <c r="J643" i="1" s="1"/>
  <c r="K643" i="1" s="1" a="1"/>
  <c r="K643" i="1" s="1"/>
  <c r="J762" i="1" a="1"/>
  <c r="J762" i="1" s="1"/>
  <c r="K762" i="1" s="1" a="1"/>
  <c r="K762" i="1" s="1"/>
  <c r="J826" i="1" a="1"/>
  <c r="J826" i="1" s="1"/>
  <c r="K826" i="1" s="1" a="1"/>
  <c r="K826" i="1" s="1"/>
  <c r="J878" i="1" a="1"/>
  <c r="J878" i="1" s="1"/>
  <c r="K878" i="1" s="1" a="1"/>
  <c r="K878" i="1" s="1"/>
  <c r="J981" i="1" a="1"/>
  <c r="J981" i="1" s="1"/>
  <c r="K981" i="1" s="1" a="1"/>
  <c r="K981" i="1" s="1"/>
  <c r="J222" i="1" a="1"/>
  <c r="J222" i="1" s="1"/>
  <c r="K222" i="1" s="1" a="1"/>
  <c r="K222" i="1" s="1"/>
  <c r="J519" i="1" a="1"/>
  <c r="J519" i="1" s="1"/>
  <c r="K519" i="1" s="1" a="1"/>
  <c r="K519" i="1" s="1"/>
  <c r="J635" i="1" a="1"/>
  <c r="J635" i="1" s="1"/>
  <c r="K635" i="1" s="1" a="1"/>
  <c r="K635" i="1" s="1"/>
  <c r="J11867" i="1" a="1"/>
  <c r="J11867" i="1" s="1"/>
  <c r="K11867" i="1" s="1" a="1"/>
  <c r="K11867" i="1" s="1"/>
  <c r="J11603" i="1" a="1"/>
  <c r="J11603" i="1" s="1"/>
  <c r="K11603" i="1" s="1" a="1"/>
  <c r="K11603" i="1" s="1"/>
  <c r="J11341" i="1" a="1"/>
  <c r="J11341" i="1" s="1"/>
  <c r="K11341" i="1" s="1" a="1"/>
  <c r="K11341" i="1" s="1"/>
  <c r="J11129" i="1" a="1"/>
  <c r="J11129" i="1" s="1"/>
  <c r="K11129" i="1" s="1" a="1"/>
  <c r="K11129" i="1" s="1"/>
  <c r="J10394" i="1" a="1"/>
  <c r="J10394" i="1" s="1"/>
  <c r="K10394" i="1" s="1" a="1"/>
  <c r="K10394" i="1" s="1"/>
  <c r="J8470" i="1" a="1"/>
  <c r="J8470" i="1" s="1"/>
  <c r="K8470" i="1" s="1" a="1"/>
  <c r="K8470" i="1" s="1"/>
  <c r="J11894" i="1" a="1"/>
  <c r="J11894" i="1" s="1"/>
  <c r="K11894" i="1" s="1" a="1"/>
  <c r="K11894" i="1" s="1"/>
  <c r="J11628" i="1" a="1"/>
  <c r="J11628" i="1" s="1"/>
  <c r="K11628" i="1" s="1" a="1"/>
  <c r="K11628" i="1" s="1"/>
  <c r="J11322" i="1" a="1"/>
  <c r="J11322" i="1" s="1"/>
  <c r="K11322" i="1" s="1" a="1"/>
  <c r="K11322" i="1" s="1"/>
  <c r="J11104" i="1" a="1"/>
  <c r="J11104" i="1" s="1"/>
  <c r="K11104" i="1" s="1" a="1"/>
  <c r="K11104" i="1" s="1"/>
  <c r="J10379" i="1" a="1"/>
  <c r="J10379" i="1" s="1"/>
  <c r="K10379" i="1" s="1" a="1"/>
  <c r="K10379" i="1" s="1"/>
  <c r="J8915" i="1" a="1"/>
  <c r="J8915" i="1" s="1"/>
  <c r="K8915" i="1" s="1" a="1"/>
  <c r="K8915" i="1" s="1"/>
  <c r="J22" i="1" a="1"/>
  <c r="J22" i="1" s="1"/>
  <c r="K22" i="1" s="1" a="1"/>
  <c r="K22" i="1" s="1"/>
  <c r="J80" i="1" a="1"/>
  <c r="J80" i="1" s="1"/>
  <c r="K80" i="1" s="1" a="1"/>
  <c r="K80" i="1" s="1"/>
  <c r="J141" i="1" a="1"/>
  <c r="J141" i="1" s="1"/>
  <c r="K141" i="1" s="1" a="1"/>
  <c r="K141" i="1" s="1"/>
  <c r="J194" i="1" a="1"/>
  <c r="J194" i="1" s="1"/>
  <c r="K194" i="1" s="1" a="1"/>
  <c r="K194" i="1" s="1"/>
  <c r="J253" i="1" a="1"/>
  <c r="J253" i="1" s="1"/>
  <c r="K253" i="1" s="1" a="1"/>
  <c r="K253" i="1" s="1"/>
  <c r="J328" i="1" a="1"/>
  <c r="J328" i="1" s="1"/>
  <c r="K328" i="1" s="1" a="1"/>
  <c r="K328" i="1" s="1"/>
  <c r="J401" i="1" a="1"/>
  <c r="J401" i="1" s="1"/>
  <c r="K401" i="1" s="1" a="1"/>
  <c r="K401" i="1" s="1"/>
  <c r="J465" i="1" a="1"/>
  <c r="J465" i="1" s="1"/>
  <c r="K465" i="1" s="1" a="1"/>
  <c r="K465" i="1" s="1"/>
  <c r="J23" i="1" a="1"/>
  <c r="J23" i="1" s="1"/>
  <c r="K23" i="1" s="1" a="1"/>
  <c r="K23" i="1" s="1"/>
  <c r="J76" i="1" a="1"/>
  <c r="J76" i="1" s="1"/>
  <c r="K76" i="1" s="1" a="1"/>
  <c r="K76" i="1" s="1"/>
  <c r="J136" i="1" a="1"/>
  <c r="J136" i="1" s="1"/>
  <c r="K136" i="1" s="1" a="1"/>
  <c r="K136" i="1" s="1"/>
  <c r="J201" i="1" a="1"/>
  <c r="J201" i="1" s="1"/>
  <c r="K201" i="1" s="1" a="1"/>
  <c r="K201" i="1" s="1"/>
  <c r="J265" i="1" a="1"/>
  <c r="J265" i="1" s="1"/>
  <c r="K265" i="1" s="1" a="1"/>
  <c r="K265" i="1" s="1"/>
  <c r="J336" i="1" a="1"/>
  <c r="J336" i="1" s="1"/>
  <c r="K336" i="1" s="1" a="1"/>
  <c r="K336" i="1" s="1"/>
  <c r="J410" i="1" a="1"/>
  <c r="J410" i="1" s="1"/>
  <c r="K410" i="1" s="1" a="1"/>
  <c r="K410" i="1" s="1"/>
  <c r="J474" i="1" a="1"/>
  <c r="J474" i="1" s="1"/>
  <c r="K474" i="1" s="1" a="1"/>
  <c r="K474" i="1" s="1"/>
  <c r="J30" i="1" a="1"/>
  <c r="J30" i="1" s="1"/>
  <c r="K30" i="1" s="1" a="1"/>
  <c r="K30" i="1" s="1"/>
  <c r="J101" i="1" a="1"/>
  <c r="J101" i="1" s="1"/>
  <c r="K101" i="1" s="1" a="1"/>
  <c r="K101" i="1" s="1"/>
  <c r="J160" i="1" a="1"/>
  <c r="J160" i="1" s="1"/>
  <c r="K160" i="1" s="1" a="1"/>
  <c r="K160" i="1" s="1"/>
  <c r="J220" i="1" a="1"/>
  <c r="J220" i="1" s="1"/>
  <c r="K220" i="1" s="1" a="1"/>
  <c r="K220" i="1" s="1"/>
  <c r="J279" i="1" a="1"/>
  <c r="J279" i="1" s="1"/>
  <c r="K279" i="1" s="1" a="1"/>
  <c r="K279" i="1" s="1"/>
  <c r="J354" i="1" a="1"/>
  <c r="J354" i="1" s="1"/>
  <c r="K354" i="1" s="1" a="1"/>
  <c r="K354" i="1" s="1"/>
  <c r="J417" i="1" a="1"/>
  <c r="J417" i="1" s="1"/>
  <c r="K417" i="1" s="1" a="1"/>
  <c r="K417" i="1" s="1"/>
  <c r="J8" i="1" a="1"/>
  <c r="J8" i="1" s="1"/>
  <c r="K8" i="1" s="1" a="1"/>
  <c r="K8" i="1" s="1"/>
  <c r="J72" i="1" a="1"/>
  <c r="J72" i="1" s="1"/>
  <c r="K72" i="1" s="1" a="1"/>
  <c r="K72" i="1" s="1"/>
  <c r="J127" i="1" a="1"/>
  <c r="J127" i="1" s="1"/>
  <c r="K127" i="1" s="1" a="1"/>
  <c r="K127" i="1" s="1"/>
  <c r="J198" i="1" a="1"/>
  <c r="J198" i="1" s="1"/>
  <c r="K198" i="1" s="1" a="1"/>
  <c r="K198" i="1" s="1"/>
  <c r="J246" i="1" a="1"/>
  <c r="J246" i="1" s="1"/>
  <c r="K246" i="1" s="1" a="1"/>
  <c r="K246" i="1" s="1"/>
  <c r="J310" i="1" a="1"/>
  <c r="J310" i="1" s="1"/>
  <c r="K310" i="1" s="1" a="1"/>
  <c r="K310" i="1" s="1"/>
  <c r="J366" i="1" a="1"/>
  <c r="J366" i="1" s="1"/>
  <c r="K366" i="1" s="1" a="1"/>
  <c r="K366" i="1" s="1"/>
  <c r="J426" i="1" a="1"/>
  <c r="J426" i="1" s="1"/>
  <c r="K426" i="1" s="1" a="1"/>
  <c r="K426" i="1" s="1"/>
  <c r="J490" i="1" a="1"/>
  <c r="J490" i="1" s="1"/>
  <c r="K490" i="1" s="1" a="1"/>
  <c r="K490" i="1" s="1"/>
  <c r="J87" i="1" a="1"/>
  <c r="J87" i="1" s="1"/>
  <c r="K87" i="1" s="1" a="1"/>
  <c r="K87" i="1" s="1"/>
  <c r="J195" i="1" a="1"/>
  <c r="J195" i="1" s="1"/>
  <c r="K195" i="1" s="1" a="1"/>
  <c r="K195" i="1" s="1"/>
  <c r="J323" i="1" a="1"/>
  <c r="J323" i="1" s="1"/>
  <c r="K323" i="1" s="1" a="1"/>
  <c r="K323" i="1" s="1"/>
  <c r="J441" i="1" a="1"/>
  <c r="J441" i="1" s="1"/>
  <c r="K441" i="1" s="1" a="1"/>
  <c r="K441" i="1" s="1"/>
  <c r="J523" i="1" a="1"/>
  <c r="J523" i="1" s="1"/>
  <c r="K523" i="1" s="1" a="1"/>
  <c r="K523" i="1" s="1"/>
  <c r="J590" i="1" a="1"/>
  <c r="J590" i="1" s="1"/>
  <c r="K590" i="1" s="1" a="1"/>
  <c r="K590" i="1" s="1"/>
  <c r="J644" i="1" a="1"/>
  <c r="J644" i="1" s="1"/>
  <c r="K644" i="1" s="1" a="1"/>
  <c r="K644" i="1" s="1"/>
  <c r="J692" i="1" a="1"/>
  <c r="J692" i="1" s="1"/>
  <c r="K692" i="1" s="1" a="1"/>
  <c r="K692" i="1" s="1"/>
  <c r="J5" i="1" a="1"/>
  <c r="J5" i="1" s="1"/>
  <c r="K5" i="1" s="1" a="1"/>
  <c r="K5" i="1" s="1"/>
  <c r="J159" i="1" a="1"/>
  <c r="J159" i="1" s="1"/>
  <c r="K159" i="1" s="1" a="1"/>
  <c r="K159" i="1" s="1"/>
  <c r="J302" i="1" a="1"/>
  <c r="J302" i="1" s="1"/>
  <c r="K302" i="1" s="1" a="1"/>
  <c r="K302" i="1" s="1"/>
  <c r="J443" i="1" a="1"/>
  <c r="J443" i="1" s="1"/>
  <c r="K443" i="1" s="1" a="1"/>
  <c r="K443" i="1" s="1"/>
  <c r="J537" i="1" a="1"/>
  <c r="J537" i="1" s="1"/>
  <c r="K537" i="1" s="1" a="1"/>
  <c r="K537" i="1" s="1"/>
  <c r="J619" i="1" a="1"/>
  <c r="J619" i="1" s="1"/>
  <c r="K619" i="1" s="1" a="1"/>
  <c r="K619" i="1" s="1"/>
  <c r="J698" i="1" a="1"/>
  <c r="J698" i="1" s="1"/>
  <c r="K698" i="1" s="1" a="1"/>
  <c r="K698" i="1" s="1"/>
  <c r="J31" i="1" a="1"/>
  <c r="J31" i="1" s="1"/>
  <c r="K31" i="1" s="1" a="1"/>
  <c r="K31" i="1" s="1"/>
  <c r="J161" i="1" a="1"/>
  <c r="J161" i="1" s="1"/>
  <c r="K161" i="1" s="1" a="1"/>
  <c r="K161" i="1" s="1"/>
  <c r="J292" i="1" a="1"/>
  <c r="J292" i="1" s="1"/>
  <c r="K292" i="1" s="1" a="1"/>
  <c r="K292" i="1" s="1"/>
  <c r="J406" i="1" a="1"/>
  <c r="J406" i="1" s="1"/>
  <c r="K406" i="1" s="1" a="1"/>
  <c r="K406" i="1" s="1"/>
  <c r="J511" i="1" a="1"/>
  <c r="J511" i="1" s="1"/>
  <c r="K511" i="1" s="1" a="1"/>
  <c r="K511" i="1" s="1"/>
  <c r="J568" i="1" a="1"/>
  <c r="J568" i="1" s="1"/>
  <c r="K568" i="1" s="1" a="1"/>
  <c r="K568" i="1" s="1"/>
  <c r="J634" i="1" a="1"/>
  <c r="J634" i="1" s="1"/>
  <c r="K634" i="1" s="1" a="1"/>
  <c r="K634" i="1" s="1"/>
  <c r="J693" i="1" a="1"/>
  <c r="J693" i="1" s="1"/>
  <c r="K693" i="1" s="1" a="1"/>
  <c r="K693" i="1" s="1"/>
  <c r="J746" i="1" a="1"/>
  <c r="J746" i="1" s="1"/>
  <c r="K746" i="1" s="1" a="1"/>
  <c r="K746" i="1" s="1"/>
  <c r="J200" i="1" a="1"/>
  <c r="J200" i="1" s="1"/>
  <c r="K200" i="1" s="1" a="1"/>
  <c r="K200" i="1" s="1"/>
  <c r="J294" i="1" a="1"/>
  <c r="J294" i="1" s="1"/>
  <c r="K294" i="1" s="1" a="1"/>
  <c r="K294" i="1" s="1"/>
  <c r="J409" i="1" a="1"/>
  <c r="J409" i="1" s="1"/>
  <c r="K409" i="1" s="1" a="1"/>
  <c r="K409" i="1" s="1"/>
  <c r="J505" i="1" a="1"/>
  <c r="J505" i="1" s="1"/>
  <c r="K505" i="1" s="1" a="1"/>
  <c r="K505" i="1" s="1"/>
  <c r="J576" i="1" a="1"/>
  <c r="J576" i="1" s="1"/>
  <c r="K576" i="1" s="1" a="1"/>
  <c r="K576" i="1" s="1"/>
  <c r="J641" i="1" a="1"/>
  <c r="J641" i="1" s="1"/>
  <c r="K641" i="1" s="1" a="1"/>
  <c r="K641" i="1" s="1"/>
  <c r="J37" i="1" a="1"/>
  <c r="J37" i="1" s="1"/>
  <c r="K37" i="1" s="1" a="1"/>
  <c r="K37" i="1" s="1"/>
  <c r="J12" i="1" a="1"/>
  <c r="J12" i="1" s="1"/>
  <c r="K12" i="1" s="1" a="1"/>
  <c r="K12" i="1" s="1"/>
  <c r="J287" i="1" a="1"/>
  <c r="J287" i="1" s="1"/>
  <c r="K287" i="1" s="1" a="1"/>
  <c r="K287" i="1" s="1"/>
  <c r="J528" i="1" a="1"/>
  <c r="J528" i="1" s="1"/>
  <c r="K528" i="1" s="1" a="1"/>
  <c r="K528" i="1" s="1"/>
  <c r="J668" i="1" a="1"/>
  <c r="J668" i="1" s="1"/>
  <c r="K668" i="1" s="1" a="1"/>
  <c r="K668" i="1" s="1"/>
  <c r="J768" i="1" a="1"/>
  <c r="J768" i="1" s="1"/>
  <c r="K768" i="1" s="1" a="1"/>
  <c r="K768" i="1" s="1"/>
  <c r="J838" i="1" a="1"/>
  <c r="J838" i="1" s="1"/>
  <c r="K838" i="1" s="1" a="1"/>
  <c r="K838" i="1" s="1"/>
  <c r="J884" i="1" a="1"/>
  <c r="J884" i="1" s="1"/>
  <c r="K884" i="1" s="1" a="1"/>
  <c r="K884" i="1" s="1"/>
  <c r="J989" i="1" a="1"/>
  <c r="J989" i="1" s="1"/>
  <c r="K989" i="1" s="1" a="1"/>
  <c r="K989" i="1" s="1"/>
  <c r="J269" i="1" a="1"/>
  <c r="J269" i="1" s="1"/>
  <c r="K269" i="1" s="1" a="1"/>
  <c r="K269" i="1" s="1"/>
  <c r="J531" i="1" a="1"/>
  <c r="J531" i="1" s="1"/>
  <c r="K531" i="1" s="1" a="1"/>
  <c r="K531" i="1" s="1"/>
  <c r="J647" i="1" a="1"/>
  <c r="J647" i="1" s="1"/>
  <c r="K647" i="1" s="1" a="1"/>
  <c r="K647" i="1" s="1"/>
  <c r="J11838" i="1" a="1"/>
  <c r="J11838" i="1" s="1"/>
  <c r="K11838" i="1" s="1" a="1"/>
  <c r="K11838" i="1" s="1"/>
  <c r="J11579" i="1" a="1"/>
  <c r="J11579" i="1" s="1"/>
  <c r="K11579" i="1" s="1" a="1"/>
  <c r="K11579" i="1" s="1"/>
  <c r="J11323" i="1" a="1"/>
  <c r="J11323" i="1" s="1"/>
  <c r="K11323" i="1" s="1" a="1"/>
  <c r="K11323" i="1" s="1"/>
  <c r="J11105" i="1" a="1"/>
  <c r="J11105" i="1" s="1"/>
  <c r="K11105" i="1" s="1" a="1"/>
  <c r="K11105" i="1" s="1"/>
  <c r="J10270" i="1" a="1"/>
  <c r="J10270" i="1" s="1"/>
  <c r="K10270" i="1" s="1" a="1"/>
  <c r="K10270" i="1" s="1"/>
  <c r="J8243" i="1" a="1"/>
  <c r="J8243" i="1" s="1"/>
  <c r="K8243" i="1" s="1" a="1"/>
  <c r="K8243" i="1" s="1"/>
  <c r="J11866" i="1" a="1"/>
  <c r="J11866" i="1" s="1"/>
  <c r="K11866" i="1" s="1" a="1"/>
  <c r="K11866" i="1" s="1"/>
  <c r="J11578" i="1" a="1"/>
  <c r="J11578" i="1" s="1"/>
  <c r="K11578" i="1" s="1" a="1"/>
  <c r="K11578" i="1" s="1"/>
  <c r="J11304" i="1" a="1"/>
  <c r="J11304" i="1" s="1"/>
  <c r="K11304" i="1" s="1" a="1"/>
  <c r="K11304" i="1" s="1"/>
  <c r="J11080" i="1" a="1"/>
  <c r="J11080" i="1" s="1"/>
  <c r="K11080" i="1" s="1" a="1"/>
  <c r="K11080" i="1" s="1"/>
  <c r="J10255" i="1" a="1"/>
  <c r="J10255" i="1" s="1"/>
  <c r="K10255" i="1" s="1" a="1"/>
  <c r="K10255" i="1" s="1"/>
  <c r="J8670" i="1" a="1"/>
  <c r="J8670" i="1" s="1"/>
  <c r="K8670" i="1" s="1" a="1"/>
  <c r="K8670" i="1" s="1"/>
  <c r="J28" i="1" a="1"/>
  <c r="J28" i="1" s="1"/>
  <c r="K28" i="1" s="1" a="1"/>
  <c r="K28" i="1" s="1"/>
  <c r="J92" i="1" a="1"/>
  <c r="J92" i="1" s="1"/>
  <c r="K92" i="1" s="1" a="1"/>
  <c r="K92" i="1" s="1"/>
  <c r="J146" i="1" a="1"/>
  <c r="J146" i="1" s="1"/>
  <c r="K146" i="1" s="1" a="1"/>
  <c r="K146" i="1" s="1"/>
  <c r="J199" i="1" a="1"/>
  <c r="J199" i="1" s="1"/>
  <c r="K199" i="1" s="1" a="1"/>
  <c r="K199" i="1" s="1"/>
  <c r="J263" i="1" a="1"/>
  <c r="J263" i="1" s="1"/>
  <c r="K263" i="1" s="1" a="1"/>
  <c r="K263" i="1" s="1"/>
  <c r="J341" i="1" a="1"/>
  <c r="J341" i="1" s="1"/>
  <c r="K341" i="1" s="1" a="1"/>
  <c r="K341" i="1" s="1"/>
  <c r="J408" i="1" a="1"/>
  <c r="J408" i="1" s="1"/>
  <c r="K408" i="1" s="1" a="1"/>
  <c r="K408" i="1" s="1"/>
  <c r="J472" i="1" a="1"/>
  <c r="J472" i="1" s="1"/>
  <c r="K472" i="1" s="1" a="1"/>
  <c r="K472" i="1" s="1"/>
  <c r="J29" i="1" a="1"/>
  <c r="J29" i="1" s="1"/>
  <c r="K29" i="1" s="1" a="1"/>
  <c r="K29" i="1" s="1"/>
  <c r="J82" i="1" a="1"/>
  <c r="J82" i="1" s="1"/>
  <c r="K82" i="1" s="1" a="1"/>
  <c r="K82" i="1" s="1"/>
  <c r="J142" i="1" a="1"/>
  <c r="J142" i="1" s="1"/>
  <c r="K142" i="1" s="1" a="1"/>
  <c r="K142" i="1" s="1"/>
  <c r="J218" i="1" a="1"/>
  <c r="J218" i="1" s="1"/>
  <c r="K218" i="1" s="1" a="1"/>
  <c r="K218" i="1" s="1"/>
  <c r="J278" i="1" a="1"/>
  <c r="J278" i="1" s="1"/>
  <c r="K278" i="1" s="1" a="1"/>
  <c r="K278" i="1" s="1"/>
  <c r="J352" i="1" a="1"/>
  <c r="J352" i="1" s="1"/>
  <c r="K352" i="1" s="1" a="1"/>
  <c r="K352" i="1" s="1"/>
  <c r="J416" i="1" a="1"/>
  <c r="J416" i="1" s="1"/>
  <c r="K416" i="1" s="1" a="1"/>
  <c r="K416" i="1" s="1"/>
  <c r="J480" i="1" a="1"/>
  <c r="J480" i="1" s="1"/>
  <c r="K480" i="1" s="1" a="1"/>
  <c r="K480" i="1" s="1"/>
  <c r="J42" i="1" a="1"/>
  <c r="J42" i="1" s="1"/>
  <c r="K42" i="1" s="1" a="1"/>
  <c r="K42" i="1" s="1"/>
  <c r="J112" i="1" a="1"/>
  <c r="J112" i="1" s="1"/>
  <c r="K112" i="1" s="1" a="1"/>
  <c r="K112" i="1" s="1"/>
  <c r="J172" i="1" a="1"/>
  <c r="J172" i="1" s="1"/>
  <c r="K172" i="1" s="1" a="1"/>
  <c r="K172" i="1" s="1"/>
  <c r="J231" i="1" a="1"/>
  <c r="J231" i="1" s="1"/>
  <c r="K231" i="1" s="1" a="1"/>
  <c r="K231" i="1" s="1"/>
  <c r="J285" i="1" a="1"/>
  <c r="J285" i="1" s="1"/>
  <c r="K285" i="1" s="1" a="1"/>
  <c r="K285" i="1" s="1"/>
  <c r="J359" i="1" a="1"/>
  <c r="J359" i="1" s="1"/>
  <c r="K359" i="1" s="1" a="1"/>
  <c r="K359" i="1" s="1"/>
  <c r="J424" i="1" a="1"/>
  <c r="J424" i="1" s="1"/>
  <c r="K424" i="1" s="1" a="1"/>
  <c r="K424" i="1" s="1"/>
  <c r="J14" i="1" a="1"/>
  <c r="J14" i="1" s="1"/>
  <c r="K14" i="1" s="1" a="1"/>
  <c r="K14" i="1" s="1"/>
  <c r="J85" i="1" a="1"/>
  <c r="J85" i="1" s="1"/>
  <c r="K85" i="1" s="1" a="1"/>
  <c r="K85" i="1" s="1"/>
  <c r="J133" i="1" a="1"/>
  <c r="J133" i="1" s="1"/>
  <c r="K133" i="1" s="1" a="1"/>
  <c r="K133" i="1" s="1"/>
  <c r="J204" i="1" a="1"/>
  <c r="J204" i="1" s="1"/>
  <c r="K204" i="1" s="1" a="1"/>
  <c r="K204" i="1" s="1"/>
  <c r="J252" i="1" a="1"/>
  <c r="J252" i="1" s="1"/>
  <c r="K252" i="1" s="1" a="1"/>
  <c r="K252" i="1" s="1"/>
  <c r="J315" i="1" a="1"/>
  <c r="J315" i="1" s="1"/>
  <c r="K315" i="1" s="1" a="1"/>
  <c r="K315" i="1" s="1"/>
  <c r="J377" i="1" a="1"/>
  <c r="J377" i="1" s="1"/>
  <c r="K377" i="1" s="1" a="1"/>
  <c r="K377" i="1" s="1"/>
  <c r="J432" i="1" a="1"/>
  <c r="J432" i="1" s="1"/>
  <c r="K432" i="1" s="1" a="1"/>
  <c r="K432" i="1" s="1"/>
  <c r="J504" i="1" a="1"/>
  <c r="J504" i="1" s="1"/>
  <c r="K504" i="1" s="1" a="1"/>
  <c r="K504" i="1" s="1"/>
  <c r="J99" i="1" a="1"/>
  <c r="J99" i="1" s="1"/>
  <c r="K99" i="1" s="1" a="1"/>
  <c r="K99" i="1" s="1"/>
  <c r="J206" i="1" a="1"/>
  <c r="J206" i="1" s="1"/>
  <c r="K206" i="1" s="1" a="1"/>
  <c r="K206" i="1" s="1"/>
  <c r="J335" i="1" a="1"/>
  <c r="J335" i="1" s="1"/>
  <c r="K335" i="1" s="1" a="1"/>
  <c r="K335" i="1" s="1"/>
  <c r="J454" i="1" a="1"/>
  <c r="J454" i="1" s="1"/>
  <c r="K454" i="1" s="1" a="1"/>
  <c r="K454" i="1" s="1"/>
  <c r="J536" i="1" a="1"/>
  <c r="J536" i="1" s="1"/>
  <c r="K536" i="1" s="1" a="1"/>
  <c r="K536" i="1" s="1"/>
  <c r="J596" i="1" a="1"/>
  <c r="J596" i="1" s="1"/>
  <c r="K596" i="1" s="1" a="1"/>
  <c r="K596" i="1" s="1"/>
  <c r="J650" i="1" a="1"/>
  <c r="J650" i="1" s="1"/>
  <c r="K650" i="1" s="1" a="1"/>
  <c r="K650" i="1" s="1"/>
  <c r="J697" i="1" a="1"/>
  <c r="J697" i="1" s="1"/>
  <c r="K697" i="1" s="1" a="1"/>
  <c r="K697" i="1" s="1"/>
  <c r="J18" i="1" a="1"/>
  <c r="J18" i="1" s="1"/>
  <c r="K18" i="1" s="1" a="1"/>
  <c r="K18" i="1" s="1"/>
  <c r="J171" i="1" a="1"/>
  <c r="J171" i="1" s="1"/>
  <c r="K171" i="1" s="1" a="1"/>
  <c r="K171" i="1" s="1"/>
  <c r="J313" i="1" a="1"/>
  <c r="J313" i="1" s="1"/>
  <c r="K313" i="1" s="1" a="1"/>
  <c r="K313" i="1" s="1"/>
  <c r="J468" i="1" a="1"/>
  <c r="J468" i="1" s="1"/>
  <c r="K468" i="1" s="1" a="1"/>
  <c r="K468" i="1" s="1"/>
  <c r="J543" i="1" a="1"/>
  <c r="J543" i="1" s="1"/>
  <c r="K543" i="1" s="1" a="1"/>
  <c r="K543" i="1" s="1"/>
  <c r="J624" i="1" a="1"/>
  <c r="J624" i="1" s="1"/>
  <c r="K624" i="1" s="1" a="1"/>
  <c r="K624" i="1" s="1"/>
  <c r="J710" i="1" a="1"/>
  <c r="J710" i="1" s="1"/>
  <c r="K710" i="1" s="1" a="1"/>
  <c r="K710" i="1" s="1"/>
  <c r="J43" i="1" a="1"/>
  <c r="J43" i="1" s="1"/>
  <c r="K43" i="1" s="1" a="1"/>
  <c r="K43" i="1" s="1"/>
  <c r="J173" i="1" a="1"/>
  <c r="J173" i="1" s="1"/>
  <c r="K173" i="1" s="1" a="1"/>
  <c r="K173" i="1" s="1"/>
  <c r="J303" i="1" a="1"/>
  <c r="J303" i="1" s="1"/>
  <c r="K303" i="1" s="1" a="1"/>
  <c r="K303" i="1" s="1"/>
  <c r="J418" i="1" a="1"/>
  <c r="J418" i="1" s="1"/>
  <c r="K418" i="1" s="1" a="1"/>
  <c r="K418" i="1" s="1"/>
  <c r="J518" i="1" a="1"/>
  <c r="J518" i="1" s="1"/>
  <c r="K518" i="1" s="1" a="1"/>
  <c r="K518" i="1" s="1"/>
  <c r="J574" i="1" a="1"/>
  <c r="J574" i="1" s="1"/>
  <c r="K574" i="1" s="1" a="1"/>
  <c r="K574" i="1" s="1"/>
  <c r="J640" i="1" a="1"/>
  <c r="J640" i="1" s="1"/>
  <c r="K640" i="1" s="1" a="1"/>
  <c r="K640" i="1" s="1"/>
  <c r="J699" i="1" a="1"/>
  <c r="J699" i="1" s="1"/>
  <c r="K699" i="1" s="1" a="1"/>
  <c r="K699" i="1" s="1"/>
  <c r="J10" i="1" a="1"/>
  <c r="J10" i="1" s="1"/>
  <c r="K10" i="1" s="1" a="1"/>
  <c r="K10" i="1" s="1"/>
  <c r="J212" i="1" a="1"/>
  <c r="J212" i="1" s="1"/>
  <c r="K212" i="1" s="1" a="1"/>
  <c r="K212" i="1" s="1"/>
  <c r="J306" i="1" a="1"/>
  <c r="J306" i="1" s="1"/>
  <c r="K306" i="1" s="1" a="1"/>
  <c r="K306" i="1" s="1"/>
  <c r="J422" i="1" a="1"/>
  <c r="J422" i="1" s="1"/>
  <c r="K422" i="1" s="1" a="1"/>
  <c r="K422" i="1" s="1"/>
  <c r="J525" i="1" a="1"/>
  <c r="J525" i="1" s="1"/>
  <c r="K525" i="1" s="1" a="1"/>
  <c r="K525" i="1" s="1"/>
  <c r="J582" i="1" a="1"/>
  <c r="J582" i="1" s="1"/>
  <c r="K582" i="1" s="1" a="1"/>
  <c r="K582" i="1" s="1"/>
  <c r="J648" i="1" a="1"/>
  <c r="J648" i="1" s="1"/>
  <c r="K648" i="1" s="1" a="1"/>
  <c r="K648" i="1" s="1"/>
  <c r="J71" i="1" a="1"/>
  <c r="J71" i="1" s="1"/>
  <c r="K71" i="1" s="1" a="1"/>
  <c r="K71" i="1" s="1"/>
  <c r="J45" i="1" a="1"/>
  <c r="J45" i="1" s="1"/>
  <c r="K45" i="1" s="1" a="1"/>
  <c r="K45" i="1" s="1"/>
  <c r="J334" i="1" a="1"/>
  <c r="J334" i="1" s="1"/>
  <c r="K334" i="1" s="1" a="1"/>
  <c r="K334" i="1" s="1"/>
  <c r="J541" i="1" a="1"/>
  <c r="J541" i="1" s="1"/>
  <c r="K541" i="1" s="1" a="1"/>
  <c r="K541" i="1" s="1"/>
  <c r="J689" i="1" a="1"/>
  <c r="J689" i="1" s="1"/>
  <c r="K689" i="1" s="1" a="1"/>
  <c r="K689" i="1" s="1"/>
  <c r="J774" i="1" a="1"/>
  <c r="J774" i="1" s="1"/>
  <c r="K774" i="1" s="1" a="1"/>
  <c r="K774" i="1" s="1"/>
  <c r="J843" i="1" a="1"/>
  <c r="J843" i="1" s="1"/>
  <c r="K843" i="1" s="1" a="1"/>
  <c r="K843" i="1" s="1"/>
  <c r="J894" i="1" a="1"/>
  <c r="J894" i="1" s="1"/>
  <c r="K894" i="1" s="1" a="1"/>
  <c r="K894" i="1" s="1"/>
  <c r="J1002" i="1" a="1"/>
  <c r="J1002" i="1" s="1"/>
  <c r="K1002" i="1" s="1" a="1"/>
  <c r="K1002" i="1" s="1"/>
  <c r="J293" i="1" a="1"/>
  <c r="J293" i="1" s="1"/>
  <c r="K293" i="1" s="1" a="1"/>
  <c r="K293" i="1" s="1"/>
  <c r="J557" i="1" a="1"/>
  <c r="J557" i="1" s="1"/>
  <c r="K557" i="1" s="1" a="1"/>
  <c r="K557" i="1" s="1"/>
  <c r="J659" i="1" a="1"/>
  <c r="J659" i="1" s="1"/>
  <c r="K659" i="1" s="1" a="1"/>
  <c r="K659" i="1" s="1"/>
  <c r="J821" i="1" a="1"/>
  <c r="J821" i="1" s="1"/>
  <c r="K821" i="1" s="1" a="1"/>
  <c r="K821" i="1" s="1"/>
  <c r="J938" i="1" a="1"/>
  <c r="J938" i="1" s="1"/>
  <c r="K938" i="1" s="1" a="1"/>
  <c r="K938" i="1" s="1"/>
  <c r="J226" i="1" a="1"/>
  <c r="J226" i="1" s="1"/>
  <c r="K226" i="1" s="1" a="1"/>
  <c r="K226" i="1" s="1"/>
  <c r="J559" i="1" a="1"/>
  <c r="J559" i="1" s="1"/>
  <c r="K559" i="1" s="1" a="1"/>
  <c r="K559" i="1" s="1"/>
  <c r="J787" i="1" a="1"/>
  <c r="J787" i="1" s="1"/>
  <c r="K787" i="1" s="1" a="1"/>
  <c r="K787" i="1" s="1"/>
  <c r="J939" i="1" a="1"/>
  <c r="J939" i="1" s="1"/>
  <c r="K939" i="1" s="1" a="1"/>
  <c r="K939" i="1" s="1"/>
  <c r="J331" i="1" a="1"/>
  <c r="J331" i="1" s="1"/>
  <c r="K331" i="1" s="1" a="1"/>
  <c r="K331" i="1" s="1"/>
  <c r="J706" i="1" a="1"/>
  <c r="J706" i="1" s="1"/>
  <c r="K706" i="1" s="1" a="1"/>
  <c r="K706" i="1" s="1"/>
  <c r="J847" i="1" a="1"/>
  <c r="J847" i="1" s="1"/>
  <c r="K847" i="1" s="1" a="1"/>
  <c r="K847" i="1" s="1"/>
  <c r="J987" i="1" a="1"/>
  <c r="J987" i="1" s="1"/>
  <c r="K987" i="1" s="1" a="1"/>
  <c r="K987" i="1" s="1"/>
  <c r="J661" i="1" a="1"/>
  <c r="J661" i="1" s="1"/>
  <c r="K661" i="1" s="1" a="1"/>
  <c r="K661" i="1" s="1"/>
  <c r="J913" i="1" a="1"/>
  <c r="J913" i="1" s="1"/>
  <c r="K913" i="1" s="1" a="1"/>
  <c r="K913" i="1" s="1"/>
  <c r="J1073" i="1" a="1"/>
  <c r="J1073" i="1" s="1"/>
  <c r="K1073" i="1" s="1" a="1"/>
  <c r="K1073" i="1" s="1"/>
  <c r="J1186" i="1" a="1"/>
  <c r="J1186" i="1" s="1"/>
  <c r="K1186" i="1" s="1" a="1"/>
  <c r="K1186" i="1" s="1"/>
  <c r="J1296" i="1" a="1"/>
  <c r="J1296" i="1" s="1"/>
  <c r="K1296" i="1" s="1" a="1"/>
  <c r="K1296" i="1" s="1"/>
  <c r="J1445" i="1" a="1"/>
  <c r="J1445" i="1" s="1"/>
  <c r="K1445" i="1" s="1" a="1"/>
  <c r="K1445" i="1" s="1"/>
  <c r="J1564" i="1" a="1"/>
  <c r="J1564" i="1" s="1"/>
  <c r="K1564" i="1" s="1" a="1"/>
  <c r="K1564" i="1" s="1"/>
  <c r="J1692" i="1" a="1"/>
  <c r="J1692" i="1" s="1"/>
  <c r="K1692" i="1" s="1" a="1"/>
  <c r="K1692" i="1" s="1"/>
  <c r="J1820" i="1" a="1"/>
  <c r="J1820" i="1" s="1"/>
  <c r="K1820" i="1" s="1" a="1"/>
  <c r="K1820" i="1" s="1"/>
  <c r="J346" i="1" a="1"/>
  <c r="J346" i="1" s="1"/>
  <c r="K346" i="1" s="1" a="1"/>
  <c r="K346" i="1" s="1"/>
  <c r="J857" i="1" a="1"/>
  <c r="J857" i="1" s="1"/>
  <c r="K857" i="1" s="1" a="1"/>
  <c r="K857" i="1" s="1"/>
  <c r="J1060" i="1" a="1"/>
  <c r="J1060" i="1" s="1"/>
  <c r="K1060" i="1" s="1" a="1"/>
  <c r="K1060" i="1" s="1"/>
  <c r="J1180" i="1" a="1"/>
  <c r="J1180" i="1" s="1"/>
  <c r="K1180" i="1" s="1" a="1"/>
  <c r="K1180" i="1" s="1"/>
  <c r="J1332" i="1" a="1"/>
  <c r="J1332" i="1" s="1"/>
  <c r="K1332" i="1" s="1" a="1"/>
  <c r="K1332" i="1" s="1"/>
  <c r="J1446" i="1" a="1"/>
  <c r="J1446" i="1" s="1"/>
  <c r="K1446" i="1" s="1" a="1"/>
  <c r="K1446" i="1" s="1"/>
  <c r="J1581" i="1" a="1"/>
  <c r="J1581" i="1" s="1"/>
  <c r="K1581" i="1" s="1" a="1"/>
  <c r="K1581" i="1" s="1"/>
  <c r="J1709" i="1" a="1"/>
  <c r="J1709" i="1" s="1"/>
  <c r="K1709" i="1" s="1" a="1"/>
  <c r="K1709" i="1" s="1"/>
  <c r="J1837" i="1" a="1"/>
  <c r="J1837" i="1" s="1"/>
  <c r="K1837" i="1" s="1" a="1"/>
  <c r="K1837" i="1" s="1"/>
  <c r="J575" i="1" a="1"/>
  <c r="J575" i="1" s="1"/>
  <c r="K575" i="1" s="1" a="1"/>
  <c r="K575" i="1" s="1"/>
  <c r="J948" i="1" a="1"/>
  <c r="J948" i="1" s="1"/>
  <c r="K948" i="1" s="1" a="1"/>
  <c r="K948" i="1" s="1"/>
  <c r="J1118" i="1" a="1"/>
  <c r="J1118" i="1" s="1"/>
  <c r="K1118" i="1" s="1" a="1"/>
  <c r="K1118" i="1" s="1"/>
  <c r="J1243" i="1" a="1"/>
  <c r="J1243" i="1" s="1"/>
  <c r="K1243" i="1" s="1" a="1"/>
  <c r="K1243" i="1" s="1"/>
  <c r="J1359" i="1" a="1"/>
  <c r="J1359" i="1" s="1"/>
  <c r="K1359" i="1" s="1" a="1"/>
  <c r="K1359" i="1" s="1"/>
  <c r="J1489" i="1" a="1"/>
  <c r="J1489" i="1" s="1"/>
  <c r="K1489" i="1" s="1" a="1"/>
  <c r="K1489" i="1" s="1"/>
  <c r="J1614" i="1" a="1"/>
  <c r="J1614" i="1" s="1"/>
  <c r="K1614" i="1" s="1" a="1"/>
  <c r="K1614" i="1" s="1"/>
  <c r="J1742" i="1" a="1"/>
  <c r="J1742" i="1" s="1"/>
  <c r="K1742" i="1" s="1" a="1"/>
  <c r="K1742" i="1" s="1"/>
  <c r="J1870" i="1" a="1"/>
  <c r="J1870" i="1" s="1"/>
  <c r="K1870" i="1" s="1" a="1"/>
  <c r="K1870" i="1" s="1"/>
  <c r="J622" i="1" a="1"/>
  <c r="J622" i="1" s="1"/>
  <c r="K622" i="1" s="1" a="1"/>
  <c r="K622" i="1" s="1"/>
  <c r="J905" i="1" a="1"/>
  <c r="J905" i="1" s="1"/>
  <c r="K905" i="1" s="1" a="1"/>
  <c r="K905" i="1" s="1"/>
  <c r="J365" i="1" a="1"/>
  <c r="J365" i="1" s="1"/>
  <c r="K365" i="1" s="1" a="1"/>
  <c r="K365" i="1" s="1"/>
  <c r="J851" i="1" a="1"/>
  <c r="J851" i="1" s="1"/>
  <c r="K851" i="1" s="1" a="1"/>
  <c r="K851" i="1" s="1"/>
  <c r="J121" i="1" a="1"/>
  <c r="J121" i="1" s="1"/>
  <c r="K121" i="1" s="1" a="1"/>
  <c r="K121" i="1" s="1"/>
  <c r="J770" i="1" a="1"/>
  <c r="J770" i="1" s="1"/>
  <c r="K770" i="1" s="1" a="1"/>
  <c r="K770" i="1" s="1"/>
  <c r="J587" i="1" a="1"/>
  <c r="J587" i="1" s="1"/>
  <c r="K587" i="1" s="1" a="1"/>
  <c r="K587" i="1" s="1"/>
  <c r="J930" i="1" a="1"/>
  <c r="J930" i="1" s="1"/>
  <c r="K930" i="1" s="1" a="1"/>
  <c r="K930" i="1" s="1"/>
  <c r="J1092" i="1" a="1"/>
  <c r="J1092" i="1" s="1"/>
  <c r="K1092" i="1" s="1" a="1"/>
  <c r="K1092" i="1" s="1"/>
  <c r="J1225" i="1" a="1"/>
  <c r="J1225" i="1" s="1"/>
  <c r="K1225" i="1" s="1" a="1"/>
  <c r="K1225" i="1" s="1"/>
  <c r="J1383" i="1" a="1"/>
  <c r="J1383" i="1" s="1"/>
  <c r="K1383" i="1" s="1" a="1"/>
  <c r="K1383" i="1" s="1"/>
  <c r="J1506" i="1" a="1"/>
  <c r="J1506" i="1" s="1"/>
  <c r="K1506" i="1" s="1" a="1"/>
  <c r="K1506" i="1" s="1"/>
  <c r="J1634" i="1" a="1"/>
  <c r="J1634" i="1" s="1"/>
  <c r="K1634" i="1" s="1" a="1"/>
  <c r="K1634" i="1" s="1"/>
  <c r="J1762" i="1" a="1"/>
  <c r="J1762" i="1" s="1"/>
  <c r="K1762" i="1" s="1" a="1"/>
  <c r="K1762" i="1" s="1"/>
  <c r="J1890" i="1" a="1"/>
  <c r="J1890" i="1" s="1"/>
  <c r="K1890" i="1" s="1" a="1"/>
  <c r="K1890" i="1" s="1"/>
  <c r="J1160" i="1" a="1"/>
  <c r="J1160" i="1" s="1"/>
  <c r="K1160" i="1" s="1" a="1"/>
  <c r="K1160" i="1" s="1"/>
  <c r="J1400" i="1" a="1"/>
  <c r="J1400" i="1" s="1"/>
  <c r="K1400" i="1" s="1" a="1"/>
  <c r="K1400" i="1" s="1"/>
  <c r="J1671" i="1" a="1"/>
  <c r="J1671" i="1" s="1"/>
  <c r="K1671" i="1" s="1" a="1"/>
  <c r="K1671" i="1" s="1"/>
  <c r="J1928" i="1" a="1"/>
  <c r="J1928" i="1" s="1"/>
  <c r="K1928" i="1" s="1" a="1"/>
  <c r="K1928" i="1" s="1"/>
  <c r="J2087" i="1" a="1"/>
  <c r="J2087" i="1" s="1"/>
  <c r="K2087" i="1" s="1" a="1"/>
  <c r="K2087" i="1" s="1"/>
  <c r="J2202" i="1" a="1"/>
  <c r="J2202" i="1" s="1"/>
  <c r="K2202" i="1" s="1" a="1"/>
  <c r="K2202" i="1" s="1"/>
  <c r="J2341" i="1" a="1"/>
  <c r="J2341" i="1" s="1"/>
  <c r="K2341" i="1" s="1" a="1"/>
  <c r="K2341" i="1" s="1"/>
  <c r="J2456" i="1" a="1"/>
  <c r="J2456" i="1" s="1"/>
  <c r="K2456" i="1" s="1" a="1"/>
  <c r="K2456" i="1" s="1"/>
  <c r="J2586" i="1" a="1"/>
  <c r="J2586" i="1" s="1"/>
  <c r="K2586" i="1" s="1" a="1"/>
  <c r="K2586" i="1" s="1"/>
  <c r="J2709" i="1" a="1"/>
  <c r="J2709" i="1" s="1"/>
  <c r="K2709" i="1" s="1" a="1"/>
  <c r="K2709" i="1" s="1"/>
  <c r="J2837" i="1" a="1"/>
  <c r="J2837" i="1" s="1"/>
  <c r="K2837" i="1" s="1" a="1"/>
  <c r="K2837" i="1" s="1"/>
  <c r="J2954" i="1" a="1"/>
  <c r="J2954" i="1" s="1"/>
  <c r="K2954" i="1" s="1" a="1"/>
  <c r="K2954" i="1" s="1"/>
  <c r="J3090" i="1" a="1"/>
  <c r="J3090" i="1" s="1"/>
  <c r="K3090" i="1" s="1" a="1"/>
  <c r="K3090" i="1" s="1"/>
  <c r="J3200" i="1" a="1"/>
  <c r="J3200" i="1" s="1"/>
  <c r="K3200" i="1" s="1" a="1"/>
  <c r="K3200" i="1" s="1"/>
  <c r="J3314" i="1" a="1"/>
  <c r="J3314" i="1" s="1"/>
  <c r="K3314" i="1" s="1" a="1"/>
  <c r="K3314" i="1" s="1"/>
  <c r="J3408" i="1" a="1"/>
  <c r="J3408" i="1" s="1"/>
  <c r="K3408" i="1" s="1" a="1"/>
  <c r="K3408" i="1" s="1"/>
  <c r="J3511" i="1" a="1"/>
  <c r="J3511" i="1" s="1"/>
  <c r="K3511" i="1" s="1" a="1"/>
  <c r="K3511" i="1" s="1"/>
  <c r="J877" i="1" a="1"/>
  <c r="J877" i="1" s="1"/>
  <c r="K877" i="1" s="1" a="1"/>
  <c r="K877" i="1" s="1"/>
  <c r="J1245" i="1" a="1"/>
  <c r="J1245" i="1" s="1"/>
  <c r="K1245" i="1" s="1" a="1"/>
  <c r="K1245" i="1" s="1"/>
  <c r="J1485" i="1" a="1"/>
  <c r="J1485" i="1" s="1"/>
  <c r="K1485" i="1" s="1" a="1"/>
  <c r="K1485" i="1" s="1"/>
  <c r="J1736" i="1" a="1"/>
  <c r="J1736" i="1" s="1"/>
  <c r="K1736" i="1" s="1" a="1"/>
  <c r="K1736" i="1" s="1"/>
  <c r="J1953" i="1" a="1"/>
  <c r="J1953" i="1" s="1"/>
  <c r="K1953" i="1" s="1" a="1"/>
  <c r="K1953" i="1" s="1"/>
  <c r="J2082" i="1" a="1"/>
  <c r="J2082" i="1" s="1"/>
  <c r="K2082" i="1" s="1" a="1"/>
  <c r="K2082" i="1" s="1"/>
  <c r="J2203" i="1" a="1"/>
  <c r="J2203" i="1" s="1"/>
  <c r="K2203" i="1" s="1" a="1"/>
  <c r="K2203" i="1" s="1"/>
  <c r="J2324" i="1" a="1"/>
  <c r="J2324" i="1" s="1"/>
  <c r="K2324" i="1" s="1" a="1"/>
  <c r="K2324" i="1" s="1"/>
  <c r="J2479" i="1" a="1"/>
  <c r="J2479" i="1" s="1"/>
  <c r="K2479" i="1" s="1" a="1"/>
  <c r="K2479" i="1" s="1"/>
  <c r="J2603" i="1" a="1"/>
  <c r="J2603" i="1" s="1"/>
  <c r="K2603" i="1" s="1" a="1"/>
  <c r="K2603" i="1" s="1"/>
  <c r="J2733" i="1" a="1"/>
  <c r="J2733" i="1" s="1"/>
  <c r="K2733" i="1" s="1" a="1"/>
  <c r="K2733" i="1" s="1"/>
  <c r="J2861" i="1" a="1"/>
  <c r="J2861" i="1" s="1"/>
  <c r="K2861" i="1" s="1" a="1"/>
  <c r="K2861" i="1" s="1"/>
  <c r="J2987" i="1" a="1"/>
  <c r="J2987" i="1" s="1"/>
  <c r="K2987" i="1" s="1" a="1"/>
  <c r="K2987" i="1" s="1"/>
  <c r="J3124" i="1" a="1"/>
  <c r="J3124" i="1" s="1"/>
  <c r="K3124" i="1" s="1" a="1"/>
  <c r="K3124" i="1" s="1"/>
  <c r="J3265" i="1" a="1"/>
  <c r="J3265" i="1" s="1"/>
  <c r="K3265" i="1" s="1" a="1"/>
  <c r="K3265" i="1" s="1"/>
  <c r="J3451" i="1" a="1"/>
  <c r="J3451" i="1" s="1"/>
  <c r="K3451" i="1" s="1" a="1"/>
  <c r="K3451" i="1" s="1"/>
  <c r="J3560" i="1" a="1"/>
  <c r="J3560" i="1" s="1"/>
  <c r="K3560" i="1" s="1" a="1"/>
  <c r="K3560" i="1" s="1"/>
  <c r="J1018" i="1" a="1"/>
  <c r="J1018" i="1" s="1"/>
  <c r="K1018" i="1" s="1" a="1"/>
  <c r="K1018" i="1" s="1"/>
  <c r="J1259" i="1" a="1"/>
  <c r="J1259" i="1" s="1"/>
  <c r="K1259" i="1" s="1" a="1"/>
  <c r="K1259" i="1" s="1"/>
  <c r="J1498" i="1" a="1"/>
  <c r="J1498" i="1" s="1"/>
  <c r="K1498" i="1" s="1" a="1"/>
  <c r="K1498" i="1" s="1"/>
  <c r="J1721" i="1" a="1"/>
  <c r="J1721" i="1" s="1"/>
  <c r="K1721" i="1" s="1" a="1"/>
  <c r="K1721" i="1" s="1"/>
  <c r="J1897" i="1" a="1"/>
  <c r="J1897" i="1" s="1"/>
  <c r="K1897" i="1" s="1" a="1"/>
  <c r="K1897" i="1" s="1"/>
  <c r="J1995" i="1" a="1"/>
  <c r="J1995" i="1" s="1"/>
  <c r="K1995" i="1" s="1" a="1"/>
  <c r="K1995" i="1" s="1"/>
  <c r="J2073" i="1" a="1"/>
  <c r="J2073" i="1" s="1"/>
  <c r="K2073" i="1" s="1" a="1"/>
  <c r="K2073" i="1" s="1"/>
  <c r="J2204" i="1" a="1"/>
  <c r="J2204" i="1" s="1"/>
  <c r="K2204" i="1" s="1" a="1"/>
  <c r="K2204" i="1" s="1"/>
  <c r="J2312" i="1" a="1"/>
  <c r="J2312" i="1" s="1"/>
  <c r="K2312" i="1" s="1" a="1"/>
  <c r="K2312" i="1" s="1"/>
  <c r="J2389" i="1" a="1"/>
  <c r="J2389" i="1" s="1"/>
  <c r="K2389" i="1" s="1" a="1"/>
  <c r="K2389" i="1" s="1"/>
  <c r="J2501" i="1" a="1"/>
  <c r="J2501" i="1" s="1"/>
  <c r="K2501" i="1" s="1" a="1"/>
  <c r="K2501" i="1" s="1"/>
  <c r="J2588" i="1" a="1"/>
  <c r="J2588" i="1" s="1"/>
  <c r="K2588" i="1" s="1" a="1"/>
  <c r="K2588" i="1" s="1"/>
  <c r="J2696" i="1" a="1"/>
  <c r="J2696" i="1" s="1"/>
  <c r="K2696" i="1" s="1" a="1"/>
  <c r="K2696" i="1" s="1"/>
  <c r="J2811" i="1" a="1"/>
  <c r="J2811" i="1" s="1"/>
  <c r="K2811" i="1" s="1" a="1"/>
  <c r="K2811" i="1" s="1"/>
  <c r="J2898" i="1" a="1"/>
  <c r="J2898" i="1" s="1"/>
  <c r="K2898" i="1" s="1" a="1"/>
  <c r="K2898" i="1" s="1"/>
  <c r="J3003" i="1" a="1"/>
  <c r="J3003" i="1" s="1"/>
  <c r="K3003" i="1" s="1" a="1"/>
  <c r="K3003" i="1" s="1"/>
  <c r="J3078" i="1" a="1"/>
  <c r="J3078" i="1" s="1"/>
  <c r="K3078" i="1" s="1" a="1"/>
  <c r="K3078" i="1" s="1"/>
  <c r="J3202" i="1" a="1"/>
  <c r="J3202" i="1" s="1"/>
  <c r="K3202" i="1" s="1" a="1"/>
  <c r="K3202" i="1" s="1"/>
  <c r="J3302" i="1" a="1"/>
  <c r="J3302" i="1" s="1"/>
  <c r="K3302" i="1" s="1" a="1"/>
  <c r="K3302" i="1" s="1"/>
  <c r="J3382" i="1" a="1"/>
  <c r="J3382" i="1" s="1"/>
  <c r="K3382" i="1" s="1" a="1"/>
  <c r="K3382" i="1" s="1"/>
  <c r="J3463" i="1" a="1"/>
  <c r="J3463" i="1" s="1"/>
  <c r="K3463" i="1" s="1" a="1"/>
  <c r="K3463" i="1" s="1"/>
  <c r="J3554" i="1" a="1"/>
  <c r="J3554" i="1" s="1"/>
  <c r="K3554" i="1" s="1" a="1"/>
  <c r="K3554" i="1" s="1"/>
  <c r="J1039" i="1" a="1"/>
  <c r="J1039" i="1" s="1"/>
  <c r="K1039" i="1" s="1" a="1"/>
  <c r="K1039" i="1" s="1"/>
  <c r="J1275" i="1" a="1"/>
  <c r="J1275" i="1" s="1"/>
  <c r="K1275" i="1" s="1" a="1"/>
  <c r="K1275" i="1" s="1"/>
  <c r="J1056" i="1" a="1"/>
  <c r="J1056" i="1" s="1"/>
  <c r="K1056" i="1" s="1" a="1"/>
  <c r="K1056" i="1" s="1"/>
  <c r="J1279" i="1" a="1"/>
  <c r="J1279" i="1" s="1"/>
  <c r="K1279" i="1" s="1" a="1"/>
  <c r="K1279" i="1" s="1"/>
  <c r="J1044" i="1" a="1"/>
  <c r="J1044" i="1" s="1"/>
  <c r="K1044" i="1" s="1" a="1"/>
  <c r="K1044" i="1" s="1"/>
  <c r="J1266" i="1" a="1"/>
  <c r="J1266" i="1" s="1"/>
  <c r="K1266" i="1" s="1" a="1"/>
  <c r="K1266" i="1" s="1"/>
  <c r="J1467" i="1" a="1"/>
  <c r="J1467" i="1" s="1"/>
  <c r="K1467" i="1" s="1" a="1"/>
  <c r="K1467" i="1" s="1"/>
  <c r="J1601" i="1" a="1"/>
  <c r="J1601" i="1" s="1"/>
  <c r="K1601" i="1" s="1" a="1"/>
  <c r="K1601" i="1" s="1"/>
  <c r="J1745" i="1" a="1"/>
  <c r="J1745" i="1" s="1"/>
  <c r="K1745" i="1" s="1" a="1"/>
  <c r="K1745" i="1" s="1"/>
  <c r="J1889" i="1" a="1"/>
  <c r="J1889" i="1" s="1"/>
  <c r="K1889" i="1" s="1" a="1"/>
  <c r="K1889" i="1" s="1"/>
  <c r="J1963" i="1" a="1"/>
  <c r="J1963" i="1" s="1"/>
  <c r="K1963" i="1" s="1" a="1"/>
  <c r="K1963" i="1" s="1"/>
  <c r="J2059" i="1" a="1"/>
  <c r="J2059" i="1" s="1"/>
  <c r="K2059" i="1" s="1" a="1"/>
  <c r="K2059" i="1" s="1"/>
  <c r="J2136" i="1" a="1"/>
  <c r="J2136" i="1" s="1"/>
  <c r="K2136" i="1" s="1" a="1"/>
  <c r="K2136" i="1" s="1"/>
  <c r="J2191" i="1" a="1"/>
  <c r="J2191" i="1" s="1"/>
  <c r="K2191" i="1" s="1" a="1"/>
  <c r="K2191" i="1" s="1"/>
  <c r="J2266" i="1" a="1"/>
  <c r="J2266" i="1" s="1"/>
  <c r="K2266" i="1" s="1" a="1"/>
  <c r="K2266" i="1" s="1"/>
  <c r="J2358" i="1" a="1"/>
  <c r="J2358" i="1" s="1"/>
  <c r="K2358" i="1" s="1" a="1"/>
  <c r="K2358" i="1" s="1"/>
  <c r="J2434" i="1" a="1"/>
  <c r="J2434" i="1" s="1"/>
  <c r="K2434" i="1" s="1" a="1"/>
  <c r="K2434" i="1" s="1"/>
  <c r="J2513" i="1" a="1"/>
  <c r="J2513" i="1" s="1"/>
  <c r="K2513" i="1" s="1" a="1"/>
  <c r="K2513" i="1" s="1"/>
  <c r="J2584" i="1" a="1"/>
  <c r="J2584" i="1" s="1"/>
  <c r="K2584" i="1" s="1" a="1"/>
  <c r="K2584" i="1" s="1"/>
  <c r="J2661" i="1" a="1"/>
  <c r="J2661" i="1" s="1"/>
  <c r="K2661" i="1" s="1" a="1"/>
  <c r="K2661" i="1" s="1"/>
  <c r="J2730" i="1" a="1"/>
  <c r="J2730" i="1" s="1"/>
  <c r="K2730" i="1" s="1" a="1"/>
  <c r="K2730" i="1" s="1"/>
  <c r="J2800" i="1" a="1"/>
  <c r="J2800" i="1" s="1"/>
  <c r="K2800" i="1" s="1" a="1"/>
  <c r="K2800" i="1" s="1"/>
  <c r="J2881" i="1" a="1"/>
  <c r="J2881" i="1" s="1"/>
  <c r="K2881" i="1" s="1" a="1"/>
  <c r="K2881" i="1" s="1"/>
  <c r="J2952" i="1" a="1"/>
  <c r="J2952" i="1" s="1"/>
  <c r="K2952" i="1" s="1" a="1"/>
  <c r="K2952" i="1" s="1"/>
  <c r="J3027" i="1" a="1"/>
  <c r="J3027" i="1" s="1"/>
  <c r="K3027" i="1" s="1" a="1"/>
  <c r="K3027" i="1" s="1"/>
  <c r="J3108" i="1" a="1"/>
  <c r="J3108" i="1" s="1"/>
  <c r="K3108" i="1" s="1" a="1"/>
  <c r="K3108" i="1" s="1"/>
  <c r="J3178" i="1" a="1"/>
  <c r="J3178" i="1" s="1"/>
  <c r="K3178" i="1" s="1" a="1"/>
  <c r="K3178" i="1" s="1"/>
  <c r="J3247" i="1" a="1"/>
  <c r="J3247" i="1" s="1"/>
  <c r="K3247" i="1" s="1" a="1"/>
  <c r="K3247" i="1" s="1"/>
  <c r="J3320" i="1" a="1"/>
  <c r="J3320" i="1" s="1"/>
  <c r="K3320" i="1" s="1" a="1"/>
  <c r="K3320" i="1" s="1"/>
  <c r="J3380" i="1" a="1"/>
  <c r="J3380" i="1" s="1"/>
  <c r="K3380" i="1" s="1" a="1"/>
  <c r="K3380" i="1" s="1"/>
  <c r="J3428" i="1" a="1"/>
  <c r="J3428" i="1" s="1"/>
  <c r="K3428" i="1" s="1" a="1"/>
  <c r="K3428" i="1" s="1"/>
  <c r="J3476" i="1" a="1"/>
  <c r="J3476" i="1" s="1"/>
  <c r="K3476" i="1" s="1" a="1"/>
  <c r="K3476" i="1" s="1"/>
  <c r="J3568" i="1" a="1"/>
  <c r="J3568" i="1" s="1"/>
  <c r="K3568" i="1" s="1" a="1"/>
  <c r="K3568" i="1" s="1"/>
  <c r="J1097" i="1" a="1"/>
  <c r="J1097" i="1" s="1"/>
  <c r="K1097" i="1" s="1" a="1"/>
  <c r="K1097" i="1" s="1"/>
  <c r="J1499" i="1" a="1"/>
  <c r="J1499" i="1" s="1"/>
  <c r="K1499" i="1" s="1" a="1"/>
  <c r="K1499" i="1" s="1"/>
  <c r="J1787" i="1" a="1"/>
  <c r="J1787" i="1" s="1"/>
  <c r="K1787" i="1" s="1" a="1"/>
  <c r="K1787" i="1" s="1"/>
  <c r="J1996" i="1" a="1"/>
  <c r="J1996" i="1" s="1"/>
  <c r="K1996" i="1" s="1" a="1"/>
  <c r="K1996" i="1" s="1"/>
  <c r="J2129" i="1" a="1"/>
  <c r="J2129" i="1" s="1"/>
  <c r="K2129" i="1" s="1" a="1"/>
  <c r="K2129" i="1" s="1"/>
  <c r="J2220" i="1" a="1"/>
  <c r="J2220" i="1" s="1"/>
  <c r="K2220" i="1" s="1" a="1"/>
  <c r="K2220" i="1" s="1"/>
  <c r="J2390" i="1" a="1"/>
  <c r="J2390" i="1" s="1"/>
  <c r="K2390" i="1" s="1" a="1"/>
  <c r="K2390" i="1" s="1"/>
  <c r="J2517" i="1" a="1"/>
  <c r="J2517" i="1" s="1"/>
  <c r="K2517" i="1" s="1" a="1"/>
  <c r="K2517" i="1" s="1"/>
  <c r="J2635" i="1" a="1"/>
  <c r="J2635" i="1" s="1"/>
  <c r="K2635" i="1" s="1" a="1"/>
  <c r="K2635" i="1" s="1"/>
  <c r="J2758" i="1" a="1"/>
  <c r="J2758" i="1" s="1"/>
  <c r="K2758" i="1" s="1" a="1"/>
  <c r="K2758" i="1" s="1"/>
  <c r="J2892" i="1" a="1"/>
  <c r="J2892" i="1" s="1"/>
  <c r="K2892" i="1" s="1" a="1"/>
  <c r="K2892" i="1" s="1"/>
  <c r="J1046" i="1" a="1"/>
  <c r="J1046" i="1" s="1"/>
  <c r="K1046" i="1" s="1" a="1"/>
  <c r="K1046" i="1" s="1"/>
  <c r="J1406" i="1" a="1"/>
  <c r="J1406" i="1" s="1"/>
  <c r="K1406" i="1" s="1" a="1"/>
  <c r="K1406" i="1" s="1"/>
  <c r="J1663" i="1" a="1"/>
  <c r="J1663" i="1" s="1"/>
  <c r="K1663" i="1" s="1" a="1"/>
  <c r="K1663" i="1" s="1"/>
  <c r="J1914" i="1" a="1"/>
  <c r="J1914" i="1" s="1"/>
  <c r="K1914" i="1" s="1" a="1"/>
  <c r="K1914" i="1" s="1"/>
  <c r="J2009" i="1" a="1"/>
  <c r="J2009" i="1" s="1"/>
  <c r="K2009" i="1" s="1" a="1"/>
  <c r="K2009" i="1" s="1"/>
  <c r="J2120" i="1" a="1"/>
  <c r="J2120" i="1" s="1"/>
  <c r="K2120" i="1" s="1" a="1"/>
  <c r="K2120" i="1" s="1"/>
  <c r="J2250" i="1" a="1"/>
  <c r="J2250" i="1" s="1"/>
  <c r="K2250" i="1" s="1" a="1"/>
  <c r="K2250" i="1" s="1"/>
  <c r="J2377" i="1" a="1"/>
  <c r="J2377" i="1" s="1"/>
  <c r="K2377" i="1" s="1" a="1"/>
  <c r="K2377" i="1" s="1"/>
  <c r="J2518" i="1" a="1"/>
  <c r="J2518" i="1" s="1"/>
  <c r="K2518" i="1" s="1" a="1"/>
  <c r="K2518" i="1" s="1"/>
  <c r="J2651" i="1" a="1"/>
  <c r="J2651" i="1" s="1"/>
  <c r="K2651" i="1" s="1" a="1"/>
  <c r="K2651" i="1" s="1"/>
  <c r="J2774" i="1" a="1"/>
  <c r="J2774" i="1" s="1"/>
  <c r="K2774" i="1" s="1" a="1"/>
  <c r="K2774" i="1" s="1"/>
  <c r="J1112" i="1" a="1"/>
  <c r="J1112" i="1" s="1"/>
  <c r="K1112" i="1" s="1" a="1"/>
  <c r="K1112" i="1" s="1"/>
  <c r="J1568" i="1" a="1"/>
  <c r="J1568" i="1" s="1"/>
  <c r="K1568" i="1" s="1" a="1"/>
  <c r="K1568" i="1" s="1"/>
  <c r="J1824" i="1" a="1"/>
  <c r="J1824" i="1" s="1"/>
  <c r="K1824" i="1" s="1" a="1"/>
  <c r="K1824" i="1" s="1"/>
  <c r="J2010" i="1" a="1"/>
  <c r="J2010" i="1" s="1"/>
  <c r="K2010" i="1" s="1" a="1"/>
  <c r="K2010" i="1" s="1"/>
  <c r="J2130" i="1" a="1"/>
  <c r="J2130" i="1" s="1"/>
  <c r="K2130" i="1" s="1" a="1"/>
  <c r="K2130" i="1" s="1"/>
  <c r="J2291" i="1" a="1"/>
  <c r="J2291" i="1" s="1"/>
  <c r="K2291" i="1" s="1" a="1"/>
  <c r="K2291" i="1" s="1"/>
  <c r="J2433" i="1" a="1"/>
  <c r="J2433" i="1" s="1"/>
  <c r="K2433" i="1" s="1" a="1"/>
  <c r="K2433" i="1" s="1"/>
  <c r="J2577" i="1" a="1"/>
  <c r="J2577" i="1" s="1"/>
  <c r="K2577" i="1" s="1" a="1"/>
  <c r="K2577" i="1" s="1"/>
  <c r="J2699" i="1" a="1"/>
  <c r="J2699" i="1" s="1"/>
  <c r="K2699" i="1" s="1" a="1"/>
  <c r="K2699" i="1" s="1"/>
  <c r="J2822" i="1" a="1"/>
  <c r="J2822" i="1" s="1"/>
  <c r="K2822" i="1" s="1" a="1"/>
  <c r="K2822" i="1" s="1"/>
  <c r="J1362" i="1" a="1"/>
  <c r="J1362" i="1" s="1"/>
  <c r="K1362" i="1" s="1" a="1"/>
  <c r="K1362" i="1" s="1"/>
  <c r="J1072" i="1" a="1"/>
  <c r="J1072" i="1" s="1"/>
  <c r="K1072" i="1" s="1" a="1"/>
  <c r="K1072" i="1" s="1"/>
  <c r="J1441" i="1" a="1"/>
  <c r="J1441" i="1" s="1"/>
  <c r="K1441" i="1" s="1" a="1"/>
  <c r="K1441" i="1" s="1"/>
  <c r="J1679" i="1" a="1"/>
  <c r="J1679" i="1" s="1"/>
  <c r="K1679" i="1" s="1" a="1"/>
  <c r="K1679" i="1" s="1"/>
  <c r="J1920" i="1" a="1"/>
  <c r="J1920" i="1" s="1"/>
  <c r="K1920" i="1" s="1" a="1"/>
  <c r="K1920" i="1" s="1"/>
  <c r="J2039" i="1" a="1"/>
  <c r="J2039" i="1" s="1"/>
  <c r="K2039" i="1" s="1" a="1"/>
  <c r="K2039" i="1" s="1"/>
  <c r="J2195" i="1" a="1"/>
  <c r="J2195" i="1" s="1"/>
  <c r="K2195" i="1" s="1" a="1"/>
  <c r="K2195" i="1" s="1"/>
  <c r="J2275" i="1" a="1"/>
  <c r="J2275" i="1" s="1"/>
  <c r="K2275" i="1" s="1" a="1"/>
  <c r="K2275" i="1" s="1"/>
  <c r="J2384" i="1" a="1"/>
  <c r="J2384" i="1" s="1"/>
  <c r="K2384" i="1" s="1" a="1"/>
  <c r="K2384" i="1" s="1"/>
  <c r="J2511" i="1" a="1"/>
  <c r="J2511" i="1" s="1"/>
  <c r="K2511" i="1" s="1" a="1"/>
  <c r="K2511" i="1" s="1"/>
  <c r="J1420" i="1" a="1"/>
  <c r="J1420" i="1" s="1"/>
  <c r="K1420" i="1" s="1" a="1"/>
  <c r="K1420" i="1" s="1"/>
  <c r="J2023" i="1" a="1"/>
  <c r="J2023" i="1" s="1"/>
  <c r="K2023" i="1" s="1" a="1"/>
  <c r="K2023" i="1" s="1"/>
  <c r="J2192" i="1" a="1"/>
  <c r="J2192" i="1" s="1"/>
  <c r="K2192" i="1" s="1" a="1"/>
  <c r="K2192" i="1" s="1"/>
  <c r="J2449" i="1" a="1"/>
  <c r="J2449" i="1" s="1"/>
  <c r="K2449" i="1" s="1" a="1"/>
  <c r="K2449" i="1" s="1"/>
  <c r="J2670" i="1" a="1"/>
  <c r="J2670" i="1" s="1"/>
  <c r="K2670" i="1" s="1" a="1"/>
  <c r="K2670" i="1" s="1"/>
  <c r="J2872" i="1" a="1"/>
  <c r="J2872" i="1" s="1"/>
  <c r="K2872" i="1" s="1" a="1"/>
  <c r="K2872" i="1" s="1"/>
  <c r="J3013" i="1" a="1"/>
  <c r="J3013" i="1" s="1"/>
  <c r="K3013" i="1" s="1" a="1"/>
  <c r="K3013" i="1" s="1"/>
  <c r="J3121" i="1" a="1"/>
  <c r="J3121" i="1" s="1"/>
  <c r="K3121" i="1" s="1" a="1"/>
  <c r="K3121" i="1" s="1"/>
  <c r="J3261" i="1" a="1"/>
  <c r="J3261" i="1" s="1"/>
  <c r="K3261" i="1" s="1" a="1"/>
  <c r="K3261" i="1" s="1"/>
  <c r="J3379" i="1" a="1"/>
  <c r="J3379" i="1" s="1"/>
  <c r="K3379" i="1" s="1" a="1"/>
  <c r="K3379" i="1" s="1"/>
  <c r="J3533" i="1" a="1"/>
  <c r="J3533" i="1" s="1"/>
  <c r="K3533" i="1" s="1" a="1"/>
  <c r="K3533" i="1" s="1"/>
  <c r="J3648" i="1" a="1"/>
  <c r="J3648" i="1" s="1"/>
  <c r="K3648" i="1" s="1" a="1"/>
  <c r="K3648" i="1" s="1"/>
  <c r="J3695" i="1" a="1"/>
  <c r="J3695" i="1" s="1"/>
  <c r="K3695" i="1" s="1" a="1"/>
  <c r="K3695" i="1" s="1"/>
  <c r="J3759" i="1" a="1"/>
  <c r="J3759" i="1" s="1"/>
  <c r="K3759" i="1" s="1" a="1"/>
  <c r="K3759" i="1" s="1"/>
  <c r="J3815" i="1" a="1"/>
  <c r="J3815" i="1" s="1"/>
  <c r="K3815" i="1" s="1" a="1"/>
  <c r="K3815" i="1" s="1"/>
  <c r="J3888" i="1" a="1"/>
  <c r="J3888" i="1" s="1"/>
  <c r="K3888" i="1" s="1" a="1"/>
  <c r="K3888" i="1" s="1"/>
  <c r="J3958" i="1" a="1"/>
  <c r="J3958" i="1" s="1"/>
  <c r="K3958" i="1" s="1" a="1"/>
  <c r="K3958" i="1" s="1"/>
  <c r="J4009" i="1" a="1"/>
  <c r="J4009" i="1" s="1"/>
  <c r="K4009" i="1" s="1" a="1"/>
  <c r="K4009" i="1" s="1"/>
  <c r="J4086" i="1" a="1"/>
  <c r="J4086" i="1" s="1"/>
  <c r="K4086" i="1" s="1" a="1"/>
  <c r="K4086" i="1" s="1"/>
  <c r="J4168" i="1" a="1"/>
  <c r="J4168" i="1" s="1"/>
  <c r="K4168" i="1" s="1" a="1"/>
  <c r="K4168" i="1" s="1"/>
  <c r="J4237" i="1" a="1"/>
  <c r="J4237" i="1" s="1"/>
  <c r="K4237" i="1" s="1" a="1"/>
  <c r="K4237" i="1" s="1"/>
  <c r="J4296" i="1" a="1"/>
  <c r="J4296" i="1" s="1"/>
  <c r="K4296" i="1" s="1" a="1"/>
  <c r="K4296" i="1" s="1"/>
  <c r="J4360" i="1" a="1"/>
  <c r="J4360" i="1" s="1"/>
  <c r="K4360" i="1" s="1" a="1"/>
  <c r="K4360" i="1" s="1"/>
  <c r="J4423" i="1" a="1"/>
  <c r="J4423" i="1" s="1"/>
  <c r="K4423" i="1" s="1" a="1"/>
  <c r="K4423" i="1" s="1"/>
  <c r="J4477" i="1" a="1"/>
  <c r="J4477" i="1" s="1"/>
  <c r="K4477" i="1" s="1" a="1"/>
  <c r="K4477" i="1" s="1"/>
  <c r="J4549" i="1" a="1"/>
  <c r="J4549" i="1" s="1"/>
  <c r="K4549" i="1" s="1" a="1"/>
  <c r="K4549" i="1" s="1"/>
  <c r="J4620" i="1" a="1"/>
  <c r="J4620" i="1" s="1"/>
  <c r="K4620" i="1" s="1" a="1"/>
  <c r="K4620" i="1" s="1"/>
  <c r="J4691" i="1" a="1"/>
  <c r="J4691" i="1" s="1"/>
  <c r="K4691" i="1" s="1" a="1"/>
  <c r="K4691" i="1" s="1"/>
  <c r="J1493" i="1" a="1"/>
  <c r="J1493" i="1" s="1"/>
  <c r="K1493" i="1" s="1" a="1"/>
  <c r="K1493" i="1" s="1"/>
  <c r="J1955" i="1" a="1"/>
  <c r="J1955" i="1" s="1"/>
  <c r="K1955" i="1" s="1" a="1"/>
  <c r="K1955" i="1" s="1"/>
  <c r="J2174" i="1" a="1"/>
  <c r="J2174" i="1" s="1"/>
  <c r="K2174" i="1" s="1" a="1"/>
  <c r="K2174" i="1" s="1"/>
  <c r="J2397" i="1" a="1"/>
  <c r="J2397" i="1" s="1"/>
  <c r="K2397" i="1" s="1" a="1"/>
  <c r="K2397" i="1" s="1"/>
  <c r="J2623" i="1" a="1"/>
  <c r="J2623" i="1" s="1"/>
  <c r="K2623" i="1" s="1" a="1"/>
  <c r="K2623" i="1" s="1"/>
  <c r="J2816" i="1" a="1"/>
  <c r="J2816" i="1" s="1"/>
  <c r="K2816" i="1" s="1" a="1"/>
  <c r="K2816" i="1" s="1"/>
  <c r="J2971" i="1" a="1"/>
  <c r="J2971" i="1" s="1"/>
  <c r="K2971" i="1" s="1" a="1"/>
  <c r="K2971" i="1" s="1"/>
  <c r="J3083" i="1" a="1"/>
  <c r="J3083" i="1" s="1"/>
  <c r="K3083" i="1" s="1" a="1"/>
  <c r="K3083" i="1" s="1"/>
  <c r="J708" i="1" a="1"/>
  <c r="J708" i="1" s="1"/>
  <c r="K708" i="1" s="1" a="1"/>
  <c r="K708" i="1" s="1"/>
  <c r="J849" i="1" a="1"/>
  <c r="J849" i="1" s="1"/>
  <c r="K849" i="1" s="1" a="1"/>
  <c r="K849" i="1" s="1"/>
  <c r="J962" i="1" a="1"/>
  <c r="J962" i="1" s="1"/>
  <c r="K962" i="1" s="1" a="1"/>
  <c r="K962" i="1" s="1"/>
  <c r="J319" i="1" a="1"/>
  <c r="J319" i="1" s="1"/>
  <c r="K319" i="1" s="1" a="1"/>
  <c r="K319" i="1" s="1"/>
  <c r="J616" i="1" a="1"/>
  <c r="J616" i="1" s="1"/>
  <c r="K616" i="1" s="1" a="1"/>
  <c r="K616" i="1" s="1"/>
  <c r="J822" i="1" a="1"/>
  <c r="J822" i="1" s="1"/>
  <c r="K822" i="1" s="1" a="1"/>
  <c r="K822" i="1" s="1"/>
  <c r="J976" i="1" a="1"/>
  <c r="J976" i="1" s="1"/>
  <c r="K976" i="1" s="1" a="1"/>
  <c r="K976" i="1" s="1"/>
  <c r="J475" i="1" a="1"/>
  <c r="J475" i="1" s="1"/>
  <c r="K475" i="1" s="1" a="1"/>
  <c r="K475" i="1" s="1"/>
  <c r="J743" i="1" a="1"/>
  <c r="J743" i="1" s="1"/>
  <c r="K743" i="1" s="1" a="1"/>
  <c r="K743" i="1" s="1"/>
  <c r="J870" i="1" a="1"/>
  <c r="J870" i="1" s="1"/>
  <c r="K870" i="1" s="1" a="1"/>
  <c r="K870" i="1" s="1"/>
  <c r="J151" i="1" a="1"/>
  <c r="J151" i="1" s="1"/>
  <c r="K151" i="1" s="1" a="1"/>
  <c r="K151" i="1" s="1"/>
  <c r="J740" i="1" a="1"/>
  <c r="J740" i="1" s="1"/>
  <c r="K740" i="1" s="1" a="1"/>
  <c r="K740" i="1" s="1"/>
  <c r="J958" i="1" a="1"/>
  <c r="J958" i="1" s="1"/>
  <c r="K958" i="1" s="1" a="1"/>
  <c r="K958" i="1" s="1"/>
  <c r="J1101" i="1" a="1"/>
  <c r="J1101" i="1" s="1"/>
  <c r="K1101" i="1" s="1" a="1"/>
  <c r="K1101" i="1" s="1"/>
  <c r="J1214" i="1" a="1"/>
  <c r="J1214" i="1" s="1"/>
  <c r="K1214" i="1" s="1" a="1"/>
  <c r="K1214" i="1" s="1"/>
  <c r="J1338" i="1" a="1"/>
  <c r="J1338" i="1" s="1"/>
  <c r="K1338" i="1" s="1" a="1"/>
  <c r="K1338" i="1" s="1"/>
  <c r="J1470" i="1" a="1"/>
  <c r="J1470" i="1" s="1"/>
  <c r="K1470" i="1" s="1" a="1"/>
  <c r="K1470" i="1" s="1"/>
  <c r="J1596" i="1" a="1"/>
  <c r="J1596" i="1" s="1"/>
  <c r="K1596" i="1" s="1" a="1"/>
  <c r="K1596" i="1" s="1"/>
  <c r="J1724" i="1" a="1"/>
  <c r="J1724" i="1" s="1"/>
  <c r="K1724" i="1" s="1" a="1"/>
  <c r="K1724" i="1" s="1"/>
  <c r="J1852" i="1" a="1"/>
  <c r="J1852" i="1" s="1"/>
  <c r="K1852" i="1" s="1" a="1"/>
  <c r="K1852" i="1" s="1"/>
  <c r="J595" i="1" a="1"/>
  <c r="J595" i="1" s="1"/>
  <c r="K595" i="1" s="1" a="1"/>
  <c r="K595" i="1" s="1"/>
  <c r="J914" i="1" a="1"/>
  <c r="J914" i="1" s="1"/>
  <c r="K914" i="1" s="1" a="1"/>
  <c r="K914" i="1" s="1"/>
  <c r="J1088" i="1" a="1"/>
  <c r="J1088" i="1" s="1"/>
  <c r="K1088" i="1" s="1" a="1"/>
  <c r="K1088" i="1" s="1"/>
  <c r="J1228" i="1" a="1"/>
  <c r="J1228" i="1" s="1"/>
  <c r="K1228" i="1" s="1" a="1"/>
  <c r="K1228" i="1" s="1"/>
  <c r="J1358" i="1" a="1"/>
  <c r="J1358" i="1" s="1"/>
  <c r="K1358" i="1" s="1" a="1"/>
  <c r="K1358" i="1" s="1"/>
  <c r="J1476" i="1" a="1"/>
  <c r="J1476" i="1" s="1"/>
  <c r="K1476" i="1" s="1" a="1"/>
  <c r="K1476" i="1" s="1"/>
  <c r="J1613" i="1" a="1"/>
  <c r="J1613" i="1" s="1"/>
  <c r="K1613" i="1" s="1" a="1"/>
  <c r="K1613" i="1" s="1"/>
  <c r="J1741" i="1" a="1"/>
  <c r="J1741" i="1" s="1"/>
  <c r="K1741" i="1" s="1" a="1"/>
  <c r="K1741" i="1" s="1"/>
  <c r="J1869" i="1" a="1"/>
  <c r="J1869" i="1" s="1"/>
  <c r="K1869" i="1" s="1" a="1"/>
  <c r="K1869" i="1" s="1"/>
  <c r="J742" i="1" a="1"/>
  <c r="J742" i="1" s="1"/>
  <c r="K742" i="1" s="1" a="1"/>
  <c r="K742" i="1" s="1"/>
  <c r="J1008" i="1" a="1"/>
  <c r="J1008" i="1" s="1"/>
  <c r="K1008" i="1" s="1" a="1"/>
  <c r="K1008" i="1" s="1"/>
  <c r="J1146" i="1" a="1"/>
  <c r="J1146" i="1" s="1"/>
  <c r="K1146" i="1" s="1" a="1"/>
  <c r="K1146" i="1" s="1"/>
  <c r="J1271" i="1" a="1"/>
  <c r="J1271" i="1" s="1"/>
  <c r="K1271" i="1" s="1" a="1"/>
  <c r="K1271" i="1" s="1"/>
  <c r="J1399" i="1" a="1"/>
  <c r="J1399" i="1" s="1"/>
  <c r="K1399" i="1" s="1" a="1"/>
  <c r="K1399" i="1" s="1"/>
  <c r="J1518" i="1" a="1"/>
  <c r="J1518" i="1" s="1"/>
  <c r="K1518" i="1" s="1" a="1"/>
  <c r="K1518" i="1" s="1"/>
  <c r="J1646" i="1" a="1"/>
  <c r="J1646" i="1" s="1"/>
  <c r="K1646" i="1" s="1" a="1"/>
  <c r="K1646" i="1" s="1"/>
  <c r="J1774" i="1" a="1"/>
  <c r="J1774" i="1" s="1"/>
  <c r="K1774" i="1" s="1" a="1"/>
  <c r="K1774" i="1" s="1"/>
  <c r="J1902" i="1" a="1"/>
  <c r="J1902" i="1" s="1"/>
  <c r="K1902" i="1" s="1" a="1"/>
  <c r="K1902" i="1" s="1"/>
  <c r="J707" i="1" a="1"/>
  <c r="J707" i="1" s="1"/>
  <c r="K707" i="1" s="1" a="1"/>
  <c r="K707" i="1" s="1"/>
  <c r="J961" i="1" a="1"/>
  <c r="J961" i="1" s="1"/>
  <c r="K961" i="1" s="1" a="1"/>
  <c r="K961" i="1" s="1"/>
  <c r="J534" i="1" a="1"/>
  <c r="J534" i="1" s="1"/>
  <c r="K534" i="1" s="1" a="1"/>
  <c r="K534" i="1" s="1"/>
  <c r="J919" i="1" a="1"/>
  <c r="J919" i="1" s="1"/>
  <c r="K919" i="1" s="1" a="1"/>
  <c r="K919" i="1" s="1"/>
  <c r="J367" i="1" a="1"/>
  <c r="J367" i="1" s="1"/>
  <c r="K367" i="1" s="1" a="1"/>
  <c r="K367" i="1" s="1"/>
  <c r="J817" i="1" a="1"/>
  <c r="J817" i="1" s="1"/>
  <c r="K817" i="1" s="1" a="1"/>
  <c r="K817" i="1" s="1"/>
  <c r="J732" i="1" a="1"/>
  <c r="J732" i="1" s="1"/>
  <c r="K732" i="1" s="1" a="1"/>
  <c r="K732" i="1" s="1"/>
  <c r="J979" i="1" a="1"/>
  <c r="J979" i="1" s="1"/>
  <c r="K979" i="1" s="1" a="1"/>
  <c r="K979" i="1" s="1"/>
  <c r="J1122" i="1" a="1"/>
  <c r="J1122" i="1" s="1"/>
  <c r="K1122" i="1" s="1" a="1"/>
  <c r="K1122" i="1" s="1"/>
  <c r="J1267" i="1" a="1"/>
  <c r="J1267" i="1" s="1"/>
  <c r="K1267" i="1" s="1" a="1"/>
  <c r="K1267" i="1" s="1"/>
  <c r="J1413" i="1" a="1"/>
  <c r="J1413" i="1" s="1"/>
  <c r="K1413" i="1" s="1" a="1"/>
  <c r="K1413" i="1" s="1"/>
  <c r="J1538" i="1" a="1"/>
  <c r="J1538" i="1" s="1"/>
  <c r="K1538" i="1" s="1" a="1"/>
  <c r="K1538" i="1" s="1"/>
  <c r="J1666" i="1" a="1"/>
  <c r="J1666" i="1" s="1"/>
  <c r="K1666" i="1" s="1" a="1"/>
  <c r="K1666" i="1" s="1"/>
  <c r="J1794" i="1" a="1"/>
  <c r="J1794" i="1" s="1"/>
  <c r="K1794" i="1" s="1" a="1"/>
  <c r="K1794" i="1" s="1"/>
  <c r="J796" i="1" a="1"/>
  <c r="J796" i="1" s="1"/>
  <c r="K796" i="1" s="1" a="1"/>
  <c r="K796" i="1" s="1"/>
  <c r="J1216" i="1" a="1"/>
  <c r="J1216" i="1" s="1"/>
  <c r="K1216" i="1" s="1" a="1"/>
  <c r="K1216" i="1" s="1"/>
  <c r="J1484" i="1" a="1"/>
  <c r="J1484" i="1" s="1"/>
  <c r="K1484" i="1" s="1" a="1"/>
  <c r="K1484" i="1" s="1"/>
  <c r="J1735" i="1" a="1"/>
  <c r="J1735" i="1" s="1"/>
  <c r="K1735" i="1" s="1" a="1"/>
  <c r="K1735" i="1" s="1"/>
  <c r="J1959" i="1" a="1"/>
  <c r="J1959" i="1" s="1"/>
  <c r="K1959" i="1" s="1" a="1"/>
  <c r="K1959" i="1" s="1"/>
  <c r="J2112" i="1" a="1"/>
  <c r="J2112" i="1" s="1"/>
  <c r="K2112" i="1" s="1" a="1"/>
  <c r="K2112" i="1" s="1"/>
  <c r="J2248" i="1" a="1"/>
  <c r="J2248" i="1" s="1"/>
  <c r="K2248" i="1" s="1" a="1"/>
  <c r="K2248" i="1" s="1"/>
  <c r="J2374" i="1" a="1"/>
  <c r="J2374" i="1" s="1"/>
  <c r="K2374" i="1" s="1" a="1"/>
  <c r="K2374" i="1" s="1"/>
  <c r="J2492" i="1" a="1"/>
  <c r="J2492" i="1" s="1"/>
  <c r="K2492" i="1" s="1" a="1"/>
  <c r="K2492" i="1" s="1"/>
  <c r="J2616" i="1" a="1"/>
  <c r="J2616" i="1" s="1"/>
  <c r="K2616" i="1" s="1" a="1"/>
  <c r="K2616" i="1" s="1"/>
  <c r="J2739" i="1" a="1"/>
  <c r="J2739" i="1" s="1"/>
  <c r="K2739" i="1" s="1" a="1"/>
  <c r="K2739" i="1" s="1"/>
  <c r="J2867" i="1" a="1"/>
  <c r="J2867" i="1" s="1"/>
  <c r="K2867" i="1" s="1" a="1"/>
  <c r="K2867" i="1" s="1"/>
  <c r="J2994" i="1" a="1"/>
  <c r="J2994" i="1" s="1"/>
  <c r="K2994" i="1" s="1" a="1"/>
  <c r="K2994" i="1" s="1"/>
  <c r="J3116" i="1" a="1"/>
  <c r="J3116" i="1" s="1"/>
  <c r="K3116" i="1" s="1" a="1"/>
  <c r="K3116" i="1" s="1"/>
  <c r="J3227" i="1" a="1"/>
  <c r="J3227" i="1" s="1"/>
  <c r="K3227" i="1" s="1" a="1"/>
  <c r="K3227" i="1" s="1"/>
  <c r="J3344" i="1" a="1"/>
  <c r="J3344" i="1" s="1"/>
  <c r="K3344" i="1" s="1" a="1"/>
  <c r="K3344" i="1" s="1"/>
  <c r="J3429" i="1" a="1"/>
  <c r="J3429" i="1" s="1"/>
  <c r="K3429" i="1" s="1" a="1"/>
  <c r="K3429" i="1" s="1"/>
  <c r="J3540" i="1" a="1"/>
  <c r="J3540" i="1" s="1"/>
  <c r="K3540" i="1" s="1" a="1"/>
  <c r="K3540" i="1" s="1"/>
  <c r="J1036" i="1" a="1"/>
  <c r="J1036" i="1" s="1"/>
  <c r="K1036" i="1" s="1" a="1"/>
  <c r="K1036" i="1" s="1"/>
  <c r="J1300" i="1" a="1"/>
  <c r="J1300" i="1" s="1"/>
  <c r="K1300" i="1" s="1" a="1"/>
  <c r="K1300" i="1" s="1"/>
  <c r="J1544" i="1" a="1"/>
  <c r="J1544" i="1" s="1"/>
  <c r="K1544" i="1" s="1" a="1"/>
  <c r="K1544" i="1" s="1"/>
  <c r="J1800" i="1" a="1"/>
  <c r="J1800" i="1" s="1"/>
  <c r="K1800" i="1" s="1" a="1"/>
  <c r="K1800" i="1" s="1"/>
  <c r="J1983" i="1" a="1"/>
  <c r="J1983" i="1" s="1"/>
  <c r="K1983" i="1" s="1" a="1"/>
  <c r="K1983" i="1" s="1"/>
  <c r="J2123" i="1" a="1"/>
  <c r="J2123" i="1" s="1"/>
  <c r="K2123" i="1" s="1" a="1"/>
  <c r="K2123" i="1" s="1"/>
  <c r="J2223" i="1" a="1"/>
  <c r="J2223" i="1" s="1"/>
  <c r="K2223" i="1" s="1" a="1"/>
  <c r="K2223" i="1" s="1"/>
  <c r="J2361" i="1" a="1"/>
  <c r="J2361" i="1" s="1"/>
  <c r="K2361" i="1" s="1" a="1"/>
  <c r="K2361" i="1" s="1"/>
  <c r="J2508" i="1" a="1"/>
  <c r="J2508" i="1" s="1"/>
  <c r="K2508" i="1" s="1" a="1"/>
  <c r="K2508" i="1" s="1"/>
  <c r="J2641" i="1" a="1"/>
  <c r="J2641" i="1" s="1"/>
  <c r="K2641" i="1" s="1" a="1"/>
  <c r="K2641" i="1" s="1"/>
  <c r="J2764" i="1" a="1"/>
  <c r="J2764" i="1" s="1"/>
  <c r="K2764" i="1" s="1" a="1"/>
  <c r="K2764" i="1" s="1"/>
  <c r="J2890" i="1" a="1"/>
  <c r="J2890" i="1" s="1"/>
  <c r="K2890" i="1" s="1" a="1"/>
  <c r="K2890" i="1" s="1"/>
  <c r="J3023" i="1" a="1"/>
  <c r="J3023" i="1" s="1"/>
  <c r="K3023" i="1" s="1" a="1"/>
  <c r="K3023" i="1" s="1"/>
  <c r="J3153" i="1" a="1"/>
  <c r="J3153" i="1" s="1"/>
  <c r="K3153" i="1" s="1" a="1"/>
  <c r="K3153" i="1" s="1"/>
  <c r="J3294" i="1" a="1"/>
  <c r="J3294" i="1" s="1"/>
  <c r="K3294" i="1" s="1" a="1"/>
  <c r="K3294" i="1" s="1"/>
  <c r="J3478" i="1" a="1"/>
  <c r="J3478" i="1" s="1"/>
  <c r="K3478" i="1" s="1" a="1"/>
  <c r="K3478" i="1" s="1"/>
  <c r="J3588" i="1" a="1"/>
  <c r="J3588" i="1" s="1"/>
  <c r="K3588" i="1" s="1" a="1"/>
  <c r="K3588" i="1" s="1"/>
  <c r="J1091" i="1" a="1"/>
  <c r="J1091" i="1" s="1"/>
  <c r="K1091" i="1" s="1" a="1"/>
  <c r="K1091" i="1" s="1"/>
  <c r="J1328" i="1" a="1"/>
  <c r="J1328" i="1" s="1"/>
  <c r="K1328" i="1" s="1" a="1"/>
  <c r="K1328" i="1" s="1"/>
  <c r="J1513" i="1" a="1"/>
  <c r="J1513" i="1" s="1"/>
  <c r="K1513" i="1" s="1" a="1"/>
  <c r="K1513" i="1" s="1"/>
  <c r="J1737" i="1" a="1"/>
  <c r="J1737" i="1" s="1"/>
  <c r="K1737" i="1" s="1" a="1"/>
  <c r="K1737" i="1" s="1"/>
  <c r="J1912" i="1" a="1"/>
  <c r="J1912" i="1" s="1"/>
  <c r="K1912" i="1" s="1" a="1"/>
  <c r="K1912" i="1" s="1"/>
  <c r="J2001" i="1" a="1"/>
  <c r="J2001" i="1" s="1"/>
  <c r="K2001" i="1" s="1" a="1"/>
  <c r="K2001" i="1" s="1"/>
  <c r="J2103" i="1" a="1"/>
  <c r="J2103" i="1" s="1"/>
  <c r="K2103" i="1" s="1" a="1"/>
  <c r="K2103" i="1" s="1"/>
  <c r="J2219" i="1" a="1"/>
  <c r="J2219" i="1" s="1"/>
  <c r="K2219" i="1" s="1" a="1"/>
  <c r="K2219" i="1" s="1"/>
  <c r="J2318" i="1" a="1"/>
  <c r="J2318" i="1" s="1"/>
  <c r="K2318" i="1" s="1" a="1"/>
  <c r="K2318" i="1" s="1"/>
  <c r="J2396" i="1" a="1"/>
  <c r="J2396" i="1" s="1"/>
  <c r="K2396" i="1" s="1" a="1"/>
  <c r="K2396" i="1" s="1"/>
  <c r="J2509" i="1" a="1"/>
  <c r="J2509" i="1" s="1"/>
  <c r="K2509" i="1" s="1" a="1"/>
  <c r="K2509" i="1" s="1"/>
  <c r="J2618" i="1" a="1"/>
  <c r="J2618" i="1" s="1"/>
  <c r="K2618" i="1" s="1" a="1"/>
  <c r="K2618" i="1" s="1"/>
  <c r="J2704" i="1" a="1"/>
  <c r="J2704" i="1" s="1"/>
  <c r="K2704" i="1" s="1" a="1"/>
  <c r="K2704" i="1" s="1"/>
  <c r="J2819" i="1" a="1"/>
  <c r="J2819" i="1" s="1"/>
  <c r="K2819" i="1" s="1" a="1"/>
  <c r="K2819" i="1" s="1"/>
  <c r="J2905" i="1" a="1"/>
  <c r="J2905" i="1" s="1"/>
  <c r="K2905" i="1" s="1" a="1"/>
  <c r="K2905" i="1" s="1"/>
  <c r="J3010" i="1" a="1"/>
  <c r="J3010" i="1" s="1"/>
  <c r="K3010" i="1" s="1" a="1"/>
  <c r="K3010" i="1" s="1"/>
  <c r="J3118" i="1" a="1"/>
  <c r="J3118" i="1" s="1"/>
  <c r="K3118" i="1" s="1" a="1"/>
  <c r="K3118" i="1" s="1"/>
  <c r="J3209" i="1" a="1"/>
  <c r="J3209" i="1" s="1"/>
  <c r="K3209" i="1" s="1" a="1"/>
  <c r="K3209" i="1" s="1"/>
  <c r="J3309" i="1" a="1"/>
  <c r="J3309" i="1" s="1"/>
  <c r="K3309" i="1" s="1" a="1"/>
  <c r="K3309" i="1" s="1"/>
  <c r="J3388" i="1" a="1"/>
  <c r="J3388" i="1" s="1"/>
  <c r="K3388" i="1" s="1" a="1"/>
  <c r="K3388" i="1" s="1"/>
  <c r="J3469" i="1" a="1"/>
  <c r="J3469" i="1" s="1"/>
  <c r="K3469" i="1" s="1" a="1"/>
  <c r="K3469" i="1" s="1"/>
  <c r="J3589" i="1" a="1"/>
  <c r="J3589" i="1" s="1"/>
  <c r="K3589" i="1" s="1" a="1"/>
  <c r="K3589" i="1" s="1"/>
  <c r="J1053" i="1" a="1"/>
  <c r="J1053" i="1" s="1"/>
  <c r="K1053" i="1" s="1" a="1"/>
  <c r="K1053" i="1" s="1"/>
  <c r="J1288" i="1" a="1"/>
  <c r="J1288" i="1" s="1"/>
  <c r="K1288" i="1" s="1" a="1"/>
  <c r="K1288" i="1" s="1"/>
  <c r="J1069" i="1" a="1"/>
  <c r="J1069" i="1" s="1"/>
  <c r="K1069" i="1" s="1" a="1"/>
  <c r="K1069" i="1" s="1"/>
  <c r="J1292" i="1" a="1"/>
  <c r="J1292" i="1" s="1"/>
  <c r="K1292" i="1" s="1" a="1"/>
  <c r="K1292" i="1" s="1"/>
  <c r="J1113" i="1" a="1"/>
  <c r="J1113" i="1" s="1"/>
  <c r="K1113" i="1" s="1" a="1"/>
  <c r="K1113" i="1" s="1"/>
  <c r="J1281" i="1" a="1"/>
  <c r="J1281" i="1" s="1"/>
  <c r="K1281" i="1" s="1" a="1"/>
  <c r="K1281" i="1" s="1"/>
  <c r="J1479" i="1" a="1"/>
  <c r="J1479" i="1" s="1"/>
  <c r="K1479" i="1" s="1" a="1"/>
  <c r="K1479" i="1" s="1"/>
  <c r="J1617" i="1" a="1"/>
  <c r="J1617" i="1" s="1"/>
  <c r="K1617" i="1" s="1" a="1"/>
  <c r="K1617" i="1" s="1"/>
  <c r="J1761" i="1" a="1"/>
  <c r="J1761" i="1" s="1"/>
  <c r="K1761" i="1" s="1" a="1"/>
  <c r="K1761" i="1" s="1"/>
  <c r="J1905" i="1" a="1"/>
  <c r="J1905" i="1" s="1"/>
  <c r="K1905" i="1" s="1" a="1"/>
  <c r="K1905" i="1" s="1"/>
  <c r="J1975" i="1" a="1"/>
  <c r="J1975" i="1" s="1"/>
  <c r="K1975" i="1" s="1" a="1"/>
  <c r="K1975" i="1" s="1"/>
  <c r="J2076" i="1" a="1"/>
  <c r="J2076" i="1" s="1"/>
  <c r="K2076" i="1" s="1" a="1"/>
  <c r="K2076" i="1" s="1"/>
  <c r="J2141" i="1" a="1"/>
  <c r="J2141" i="1" s="1"/>
  <c r="K2141" i="1" s="1" a="1"/>
  <c r="K2141" i="1" s="1"/>
  <c r="J2201" i="1" a="1"/>
  <c r="J2201" i="1" s="1"/>
  <c r="K2201" i="1" s="1" a="1"/>
  <c r="K2201" i="1" s="1"/>
  <c r="J2271" i="1" a="1"/>
  <c r="J2271" i="1" s="1"/>
  <c r="K2271" i="1" s="1" a="1"/>
  <c r="K2271" i="1" s="1"/>
  <c r="J2365" i="1" a="1"/>
  <c r="J2365" i="1" s="1"/>
  <c r="K2365" i="1" s="1" a="1"/>
  <c r="K2365" i="1" s="1"/>
  <c r="J2441" i="1" a="1"/>
  <c r="J2441" i="1" s="1"/>
  <c r="K2441" i="1" s="1" a="1"/>
  <c r="K2441" i="1" s="1"/>
  <c r="J2526" i="1" a="1"/>
  <c r="J2526" i="1" s="1"/>
  <c r="K2526" i="1" s="1" a="1"/>
  <c r="K2526" i="1" s="1"/>
  <c r="J2592" i="1" a="1"/>
  <c r="J2592" i="1" s="1"/>
  <c r="K2592" i="1" s="1" a="1"/>
  <c r="K2592" i="1" s="1"/>
  <c r="J2669" i="1" a="1"/>
  <c r="J2669" i="1" s="1"/>
  <c r="K2669" i="1" s="1" a="1"/>
  <c r="K2669" i="1" s="1"/>
  <c r="J2738" i="1" a="1"/>
  <c r="J2738" i="1" s="1"/>
  <c r="K2738" i="1" s="1" a="1"/>
  <c r="K2738" i="1" s="1"/>
  <c r="J2807" i="1" a="1"/>
  <c r="J2807" i="1" s="1"/>
  <c r="K2807" i="1" s="1" a="1"/>
  <c r="K2807" i="1" s="1"/>
  <c r="J2887" i="1" a="1"/>
  <c r="J2887" i="1" s="1"/>
  <c r="K2887" i="1" s="1" a="1"/>
  <c r="K2887" i="1" s="1"/>
  <c r="J2959" i="1" a="1"/>
  <c r="J2959" i="1" s="1"/>
  <c r="K2959" i="1" s="1" a="1"/>
  <c r="K2959" i="1" s="1"/>
  <c r="J3040" i="1" a="1"/>
  <c r="J3040" i="1" s="1"/>
  <c r="K3040" i="1" s="1" a="1"/>
  <c r="K3040" i="1" s="1"/>
  <c r="J3122" i="1" a="1"/>
  <c r="J3122" i="1" s="1"/>
  <c r="K3122" i="1" s="1" a="1"/>
  <c r="K3122" i="1" s="1"/>
  <c r="J3185" i="1" a="1"/>
  <c r="J3185" i="1" s="1"/>
  <c r="K3185" i="1" s="1" a="1"/>
  <c r="K3185" i="1" s="1"/>
  <c r="J3254" i="1" a="1"/>
  <c r="J3254" i="1" s="1"/>
  <c r="K3254" i="1" s="1" a="1"/>
  <c r="K3254" i="1" s="1"/>
  <c r="J3328" i="1" a="1"/>
  <c r="J3328" i="1" s="1"/>
  <c r="K3328" i="1" s="1" a="1"/>
  <c r="K3328" i="1" s="1"/>
  <c r="J3385" i="1" a="1"/>
  <c r="J3385" i="1" s="1"/>
  <c r="K3385" i="1" s="1" a="1"/>
  <c r="K3385" i="1" s="1"/>
  <c r="J3433" i="1" a="1"/>
  <c r="J3433" i="1" s="1"/>
  <c r="K3433" i="1" s="1" a="1"/>
  <c r="K3433" i="1" s="1"/>
  <c r="J3487" i="1" a="1"/>
  <c r="J3487" i="1" s="1"/>
  <c r="K3487" i="1" s="1" a="1"/>
  <c r="K3487" i="1" s="1"/>
  <c r="J3581" i="1" a="1"/>
  <c r="J3581" i="1" s="1"/>
  <c r="K3581" i="1" s="1" a="1"/>
  <c r="K3581" i="1" s="1"/>
  <c r="J1155" i="1" a="1"/>
  <c r="J1155" i="1" s="1"/>
  <c r="K1155" i="1" s="1" a="1"/>
  <c r="K1155" i="1" s="1"/>
  <c r="J1531" i="1" a="1"/>
  <c r="J1531" i="1" s="1"/>
  <c r="K1531" i="1" s="1" a="1"/>
  <c r="K1531" i="1" s="1"/>
  <c r="J1819" i="1" a="1"/>
  <c r="J1819" i="1" s="1"/>
  <c r="K1819" i="1" s="1" a="1"/>
  <c r="K1819" i="1" s="1"/>
  <c r="J2020" i="1" a="1"/>
  <c r="J2020" i="1" s="1"/>
  <c r="K2020" i="1" s="1" a="1"/>
  <c r="K2020" i="1" s="1"/>
  <c r="J2139" i="1" a="1"/>
  <c r="J2139" i="1" s="1"/>
  <c r="K2139" i="1" s="1" a="1"/>
  <c r="K2139" i="1" s="1"/>
  <c r="J2239" i="1" a="1"/>
  <c r="J2239" i="1" s="1"/>
  <c r="K2239" i="1" s="1" a="1"/>
  <c r="K2239" i="1" s="1"/>
  <c r="J2404" i="1" a="1"/>
  <c r="J2404" i="1" s="1"/>
  <c r="K2404" i="1" s="1" a="1"/>
  <c r="K2404" i="1" s="1"/>
  <c r="J2530" i="1" a="1"/>
  <c r="J2530" i="1" s="1"/>
  <c r="K2530" i="1" s="1" a="1"/>
  <c r="K2530" i="1" s="1"/>
  <c r="J2650" i="1" a="1"/>
  <c r="J2650" i="1" s="1"/>
  <c r="K2650" i="1" s="1" a="1"/>
  <c r="K2650" i="1" s="1"/>
  <c r="J2773" i="1" a="1"/>
  <c r="J2773" i="1" s="1"/>
  <c r="K2773" i="1" s="1" a="1"/>
  <c r="K2773" i="1" s="1"/>
  <c r="J2906" i="1" a="1"/>
  <c r="J2906" i="1" s="1"/>
  <c r="K2906" i="1" s="1" a="1"/>
  <c r="K2906" i="1" s="1"/>
  <c r="J1100" i="1" a="1"/>
  <c r="J1100" i="1" s="1"/>
  <c r="K1100" i="1" s="1" a="1"/>
  <c r="K1100" i="1" s="1"/>
  <c r="J1454" i="1" a="1"/>
  <c r="J1454" i="1" s="1"/>
  <c r="K1454" i="1" s="1" a="1"/>
  <c r="K1454" i="1" s="1"/>
  <c r="J1695" i="1" a="1"/>
  <c r="J1695" i="1" s="1"/>
  <c r="K1695" i="1" s="1" a="1"/>
  <c r="K1695" i="1" s="1"/>
  <c r="J1926" i="1" a="1"/>
  <c r="J1926" i="1" s="1"/>
  <c r="K1926" i="1" s="1" a="1"/>
  <c r="K1926" i="1" s="1"/>
  <c r="J2021" i="1" a="1"/>
  <c r="J2021" i="1" s="1"/>
  <c r="K2021" i="1" s="1" a="1"/>
  <c r="K2021" i="1" s="1"/>
  <c r="J2140" i="1" a="1"/>
  <c r="J2140" i="1" s="1"/>
  <c r="K2140" i="1" s="1" a="1"/>
  <c r="K2140" i="1" s="1"/>
  <c r="J2270" i="1" a="1"/>
  <c r="J2270" i="1" s="1"/>
  <c r="K2270" i="1" s="1" a="1"/>
  <c r="K2270" i="1" s="1"/>
  <c r="J2405" i="1" a="1"/>
  <c r="J2405" i="1" s="1"/>
  <c r="K2405" i="1" s="1" a="1"/>
  <c r="K2405" i="1" s="1"/>
  <c r="J2531" i="1" a="1"/>
  <c r="J2531" i="1" s="1"/>
  <c r="K2531" i="1" s="1" a="1"/>
  <c r="K2531" i="1" s="1"/>
  <c r="J2667" i="1" a="1"/>
  <c r="J2667" i="1" s="1"/>
  <c r="K2667" i="1" s="1" a="1"/>
  <c r="K2667" i="1" s="1"/>
  <c r="J2790" i="1" a="1"/>
  <c r="J2790" i="1" s="1"/>
  <c r="K2790" i="1" s="1" a="1"/>
  <c r="K2790" i="1" s="1"/>
  <c r="J1168" i="1" a="1"/>
  <c r="J1168" i="1" s="1"/>
  <c r="K1168" i="1" s="1" a="1"/>
  <c r="K1168" i="1" s="1"/>
  <c r="J1600" i="1" a="1"/>
  <c r="J1600" i="1" s="1"/>
  <c r="K1600" i="1" s="1" a="1"/>
  <c r="K1600" i="1" s="1"/>
  <c r="J1856" i="1" a="1"/>
  <c r="J1856" i="1" s="1"/>
  <c r="K1856" i="1" s="1" a="1"/>
  <c r="K1856" i="1" s="1"/>
  <c r="J2022" i="1" a="1"/>
  <c r="J2022" i="1" s="1"/>
  <c r="K2022" i="1" s="1" a="1"/>
  <c r="K2022" i="1" s="1"/>
  <c r="J2150" i="1" a="1"/>
  <c r="J2150" i="1" s="1"/>
  <c r="K2150" i="1" s="1" a="1"/>
  <c r="K2150" i="1" s="1"/>
  <c r="J2314" i="1" a="1"/>
  <c r="J2314" i="1" s="1"/>
  <c r="K2314" i="1" s="1" a="1"/>
  <c r="K2314" i="1" s="1"/>
  <c r="J2447" i="1" a="1"/>
  <c r="J2447" i="1" s="1"/>
  <c r="K2447" i="1" s="1" a="1"/>
  <c r="K2447" i="1" s="1"/>
  <c r="J2591" i="1" a="1"/>
  <c r="J2591" i="1" s="1"/>
  <c r="K2591" i="1" s="1" a="1"/>
  <c r="K2591" i="1" s="1"/>
  <c r="J2714" i="1" a="1"/>
  <c r="J2714" i="1" s="1"/>
  <c r="K2714" i="1" s="1" a="1"/>
  <c r="K2714" i="1" s="1"/>
  <c r="J655" i="1" a="1"/>
  <c r="J655" i="1" s="1"/>
  <c r="K655" i="1" s="1" a="1"/>
  <c r="K655" i="1" s="1"/>
  <c r="J1384" i="1" a="1"/>
  <c r="J1384" i="1" s="1"/>
  <c r="K1384" i="1" s="1" a="1"/>
  <c r="K1384" i="1" s="1"/>
  <c r="J1128" i="1" a="1"/>
  <c r="J1128" i="1" s="1"/>
  <c r="K1128" i="1" s="1" a="1"/>
  <c r="K1128" i="1" s="1"/>
  <c r="J1466" i="1" a="1"/>
  <c r="J1466" i="1" s="1"/>
  <c r="K1466" i="1" s="1" a="1"/>
  <c r="K1466" i="1" s="1"/>
  <c r="J1711" i="1" a="1"/>
  <c r="J1711" i="1" s="1"/>
  <c r="K1711" i="1" s="1" a="1"/>
  <c r="K1711" i="1" s="1"/>
  <c r="J1932" i="1" a="1"/>
  <c r="J1932" i="1" s="1"/>
  <c r="K1932" i="1" s="1" a="1"/>
  <c r="K1932" i="1" s="1"/>
  <c r="J2052" i="1" a="1"/>
  <c r="J2052" i="1" s="1"/>
  <c r="K2052" i="1" s="1" a="1"/>
  <c r="K2052" i="1" s="1"/>
  <c r="J2205" i="1" a="1"/>
  <c r="J2205" i="1" s="1"/>
  <c r="K2205" i="1" s="1" a="1"/>
  <c r="K2205" i="1" s="1"/>
  <c r="J2295" i="1" a="1"/>
  <c r="J2295" i="1" s="1"/>
  <c r="K2295" i="1" s="1" a="1"/>
  <c r="K2295" i="1" s="1"/>
  <c r="J2412" i="1" a="1"/>
  <c r="J2412" i="1" s="1"/>
  <c r="K2412" i="1" s="1" a="1"/>
  <c r="K2412" i="1" s="1"/>
  <c r="J2525" i="1" a="1"/>
  <c r="J2525" i="1" s="1"/>
  <c r="K2525" i="1" s="1" a="1"/>
  <c r="K2525" i="1" s="1"/>
  <c r="J1571" i="1" a="1"/>
  <c r="J1571" i="1" s="1"/>
  <c r="K1571" i="1" s="1" a="1"/>
  <c r="K1571" i="1" s="1"/>
  <c r="J2047" i="1" a="1"/>
  <c r="J2047" i="1" s="1"/>
  <c r="K2047" i="1" s="1" a="1"/>
  <c r="K2047" i="1" s="1"/>
  <c r="J2212" i="1" a="1"/>
  <c r="J2212" i="1" s="1"/>
  <c r="K2212" i="1" s="1" a="1"/>
  <c r="K2212" i="1" s="1"/>
  <c r="J2477" i="1" a="1"/>
  <c r="J2477" i="1" s="1"/>
  <c r="K2477" i="1" s="1" a="1"/>
  <c r="K2477" i="1" s="1"/>
  <c r="J2691" i="1" a="1"/>
  <c r="J2691" i="1" s="1"/>
  <c r="K2691" i="1" s="1" a="1"/>
  <c r="K2691" i="1" s="1"/>
  <c r="J2888" i="1" a="1"/>
  <c r="J2888" i="1" s="1"/>
  <c r="K2888" i="1" s="1" a="1"/>
  <c r="K2888" i="1" s="1"/>
  <c r="J3026" i="1" a="1"/>
  <c r="J3026" i="1" s="1"/>
  <c r="K3026" i="1" s="1" a="1"/>
  <c r="K3026" i="1" s="1"/>
  <c r="J3135" i="1" a="1"/>
  <c r="J3135" i="1" s="1"/>
  <c r="K3135" i="1" s="1" a="1"/>
  <c r="K3135" i="1" s="1"/>
  <c r="J3275" i="1" a="1"/>
  <c r="J3275" i="1" s="1"/>
  <c r="K3275" i="1" s="1" a="1"/>
  <c r="K3275" i="1" s="1"/>
  <c r="J729" i="1" a="1"/>
  <c r="J729" i="1" s="1"/>
  <c r="K729" i="1" s="1" a="1"/>
  <c r="K729" i="1" s="1"/>
  <c r="J873" i="1" a="1"/>
  <c r="J873" i="1" s="1"/>
  <c r="K873" i="1" s="1" a="1"/>
  <c r="K873" i="1" s="1"/>
  <c r="J975" i="1" a="1"/>
  <c r="J975" i="1" s="1"/>
  <c r="K975" i="1" s="1" a="1"/>
  <c r="K975" i="1" s="1"/>
  <c r="J364" i="1" a="1"/>
  <c r="J364" i="1" s="1"/>
  <c r="K364" i="1" s="1" a="1"/>
  <c r="K364" i="1" s="1"/>
  <c r="J637" i="1" a="1"/>
  <c r="J637" i="1" s="1"/>
  <c r="K637" i="1" s="1" a="1"/>
  <c r="K637" i="1" s="1"/>
  <c r="J844" i="1" a="1"/>
  <c r="J844" i="1" s="1"/>
  <c r="K844" i="1" s="1" a="1"/>
  <c r="K844" i="1" s="1"/>
  <c r="J991" i="1" a="1"/>
  <c r="J991" i="1" s="1"/>
  <c r="K991" i="1" s="1" a="1"/>
  <c r="K991" i="1" s="1"/>
  <c r="J513" i="1" a="1"/>
  <c r="J513" i="1" s="1"/>
  <c r="K513" i="1" s="1" a="1"/>
  <c r="K513" i="1" s="1"/>
  <c r="J767" i="1" a="1"/>
  <c r="J767" i="1" s="1"/>
  <c r="K767" i="1" s="1" a="1"/>
  <c r="K767" i="1" s="1"/>
  <c r="J882" i="1" a="1"/>
  <c r="J882" i="1" s="1"/>
  <c r="K882" i="1" s="1" a="1"/>
  <c r="K882" i="1" s="1"/>
  <c r="J251" i="1" a="1"/>
  <c r="J251" i="1" s="1"/>
  <c r="K251" i="1" s="1" a="1"/>
  <c r="K251" i="1" s="1"/>
  <c r="J765" i="1" a="1"/>
  <c r="J765" i="1" s="1"/>
  <c r="K765" i="1" s="1" a="1"/>
  <c r="K765" i="1" s="1"/>
  <c r="J984" i="1" a="1"/>
  <c r="J984" i="1" s="1"/>
  <c r="K984" i="1" s="1" a="1"/>
  <c r="K984" i="1" s="1"/>
  <c r="J1116" i="1" a="1"/>
  <c r="J1116" i="1" s="1"/>
  <c r="K1116" i="1" s="1" a="1"/>
  <c r="K1116" i="1" s="1"/>
  <c r="J1227" i="1" a="1"/>
  <c r="J1227" i="1" s="1"/>
  <c r="K1227" i="1" s="1" a="1"/>
  <c r="K1227" i="1" s="1"/>
  <c r="J1363" i="1" a="1"/>
  <c r="J1363" i="1" s="1"/>
  <c r="K1363" i="1" s="1" a="1"/>
  <c r="K1363" i="1" s="1"/>
  <c r="J1482" i="1" a="1"/>
  <c r="J1482" i="1" s="1"/>
  <c r="K1482" i="1" s="1" a="1"/>
  <c r="K1482" i="1" s="1"/>
  <c r="J1612" i="1" a="1"/>
  <c r="J1612" i="1" s="1"/>
  <c r="K1612" i="1" s="1" a="1"/>
  <c r="K1612" i="1" s="1"/>
  <c r="J1740" i="1" a="1"/>
  <c r="J1740" i="1" s="1"/>
  <c r="K1740" i="1" s="1" a="1"/>
  <c r="K1740" i="1" s="1"/>
  <c r="J1868" i="1" a="1"/>
  <c r="J1868" i="1" s="1"/>
  <c r="K1868" i="1" s="1" a="1"/>
  <c r="K1868" i="1" s="1"/>
  <c r="J662" i="1" a="1"/>
  <c r="J662" i="1" s="1"/>
  <c r="K662" i="1" s="1" a="1"/>
  <c r="K662" i="1" s="1"/>
  <c r="J947" i="1" a="1"/>
  <c r="J947" i="1" s="1"/>
  <c r="K947" i="1" s="1" a="1"/>
  <c r="K947" i="1" s="1"/>
  <c r="J1102" i="1" a="1"/>
  <c r="J1102" i="1" s="1"/>
  <c r="K1102" i="1" s="1" a="1"/>
  <c r="K1102" i="1" s="1"/>
  <c r="J1242" i="1" a="1"/>
  <c r="J1242" i="1" s="1"/>
  <c r="K1242" i="1" s="1" a="1"/>
  <c r="K1242" i="1" s="1"/>
  <c r="J1369" i="1" a="1"/>
  <c r="J1369" i="1" s="1"/>
  <c r="K1369" i="1" s="1" a="1"/>
  <c r="K1369" i="1" s="1"/>
  <c r="J1501" i="1" a="1"/>
  <c r="J1501" i="1" s="1"/>
  <c r="K1501" i="1" s="1" a="1"/>
  <c r="K1501" i="1" s="1"/>
  <c r="J1629" i="1" a="1"/>
  <c r="J1629" i="1" s="1"/>
  <c r="K1629" i="1" s="1" a="1"/>
  <c r="K1629" i="1" s="1"/>
  <c r="J1757" i="1" a="1"/>
  <c r="J1757" i="1" s="1"/>
  <c r="K1757" i="1" s="1" a="1"/>
  <c r="K1757" i="1" s="1"/>
  <c r="J1885" i="1" a="1"/>
  <c r="J1885" i="1" s="1"/>
  <c r="K1885" i="1" s="1" a="1"/>
  <c r="K1885" i="1" s="1"/>
  <c r="J766" i="1" a="1"/>
  <c r="J766" i="1" s="1"/>
  <c r="K766" i="1" s="1" a="1"/>
  <c r="K766" i="1" s="1"/>
  <c r="J1035" i="1" a="1"/>
  <c r="J1035" i="1" s="1"/>
  <c r="K1035" i="1" s="1" a="1"/>
  <c r="K1035" i="1" s="1"/>
  <c r="J1174" i="1" a="1"/>
  <c r="J1174" i="1" s="1"/>
  <c r="K1174" i="1" s="1" a="1"/>
  <c r="K1174" i="1" s="1"/>
  <c r="J1284" i="1" a="1"/>
  <c r="J1284" i="1" s="1"/>
  <c r="K1284" i="1" s="1" a="1"/>
  <c r="K1284" i="1" s="1"/>
  <c r="J1411" i="1" a="1"/>
  <c r="J1411" i="1" s="1"/>
  <c r="K1411" i="1" s="1" a="1"/>
  <c r="K1411" i="1" s="1"/>
  <c r="J1534" i="1" a="1"/>
  <c r="J1534" i="1" s="1"/>
  <c r="K1534" i="1" s="1" a="1"/>
  <c r="K1534" i="1" s="1"/>
  <c r="J1662" i="1" a="1"/>
  <c r="J1662" i="1" s="1"/>
  <c r="K1662" i="1" s="1" a="1"/>
  <c r="K1662" i="1" s="1"/>
  <c r="J1790" i="1" a="1"/>
  <c r="J1790" i="1" s="1"/>
  <c r="K1790" i="1" s="1" a="1"/>
  <c r="K1790" i="1" s="1"/>
  <c r="J38" i="1" a="1"/>
  <c r="J38" i="1" s="1"/>
  <c r="K38" i="1" s="1" a="1"/>
  <c r="K38" i="1" s="1"/>
  <c r="J744" i="1" a="1"/>
  <c r="J744" i="1" s="1"/>
  <c r="K744" i="1" s="1" a="1"/>
  <c r="K744" i="1" s="1"/>
  <c r="J988" i="1" a="1"/>
  <c r="J988" i="1" s="1"/>
  <c r="K988" i="1" s="1" a="1"/>
  <c r="K988" i="1" s="1"/>
  <c r="J649" i="1" a="1"/>
  <c r="J649" i="1" s="1"/>
  <c r="K649" i="1" s="1" a="1"/>
  <c r="K649" i="1" s="1"/>
  <c r="J952" i="1" a="1"/>
  <c r="J952" i="1" s="1"/>
  <c r="K952" i="1" s="1" a="1"/>
  <c r="K952" i="1" s="1"/>
  <c r="J535" i="1" a="1"/>
  <c r="J535" i="1" s="1"/>
  <c r="K535" i="1" s="1" a="1"/>
  <c r="K535" i="1" s="1"/>
  <c r="J128" i="1" a="1"/>
  <c r="J128" i="1" s="1"/>
  <c r="K128" i="1" s="1" a="1"/>
  <c r="K128" i="1" s="1"/>
  <c r="J771" i="1" a="1"/>
  <c r="J771" i="1" s="1"/>
  <c r="K771" i="1" s="1" a="1"/>
  <c r="K771" i="1" s="1"/>
  <c r="J1005" i="1" a="1"/>
  <c r="J1005" i="1" s="1"/>
  <c r="K1005" i="1" s="1" a="1"/>
  <c r="K1005" i="1" s="1"/>
  <c r="J1150" i="1" a="1"/>
  <c r="J1150" i="1" s="1"/>
  <c r="K1150" i="1" s="1" a="1"/>
  <c r="K1150" i="1" s="1"/>
  <c r="J1282" i="1" a="1"/>
  <c r="J1282" i="1" s="1"/>
  <c r="K1282" i="1" s="1" a="1"/>
  <c r="K1282" i="1" s="1"/>
  <c r="J1425" i="1" a="1"/>
  <c r="J1425" i="1" s="1"/>
  <c r="K1425" i="1" s="1" a="1"/>
  <c r="K1425" i="1" s="1"/>
  <c r="J1554" i="1" a="1"/>
  <c r="J1554" i="1" s="1"/>
  <c r="K1554" i="1" s="1" a="1"/>
  <c r="K1554" i="1" s="1"/>
  <c r="J1682" i="1" a="1"/>
  <c r="J1682" i="1" s="1"/>
  <c r="K1682" i="1" s="1" a="1"/>
  <c r="K1682" i="1" s="1"/>
  <c r="J1810" i="1" a="1"/>
  <c r="J1810" i="1" s="1"/>
  <c r="K1810" i="1" s="1" a="1"/>
  <c r="K1810" i="1" s="1"/>
  <c r="J964" i="1" a="1"/>
  <c r="J964" i="1" s="1"/>
  <c r="K964" i="1" s="1" a="1"/>
  <c r="K964" i="1" s="1"/>
  <c r="J1244" i="1" a="1"/>
  <c r="J1244" i="1" s="1"/>
  <c r="K1244" i="1" s="1" a="1"/>
  <c r="K1244" i="1" s="1"/>
  <c r="J1511" i="1" a="1"/>
  <c r="J1511" i="1" s="1"/>
  <c r="K1511" i="1" s="1" a="1"/>
  <c r="K1511" i="1" s="1"/>
  <c r="J1767" i="1" a="1"/>
  <c r="J1767" i="1" s="1"/>
  <c r="K1767" i="1" s="1" a="1"/>
  <c r="K1767" i="1" s="1"/>
  <c r="J1993" i="1" a="1"/>
  <c r="J1993" i="1" s="1"/>
  <c r="K1993" i="1" s="1" a="1"/>
  <c r="K1993" i="1" s="1"/>
  <c r="J2122" i="1" a="1"/>
  <c r="J2122" i="1" s="1"/>
  <c r="K2122" i="1" s="1" a="1"/>
  <c r="K2122" i="1" s="1"/>
  <c r="J2268" i="1" a="1"/>
  <c r="J2268" i="1" s="1"/>
  <c r="K2268" i="1" s="1" a="1"/>
  <c r="K2268" i="1" s="1"/>
  <c r="J2387" i="1" a="1"/>
  <c r="J2387" i="1" s="1"/>
  <c r="K2387" i="1" s="1" a="1"/>
  <c r="K2387" i="1" s="1"/>
  <c r="J2507" i="1" a="1"/>
  <c r="J2507" i="1" s="1"/>
  <c r="K2507" i="1" s="1" a="1"/>
  <c r="K2507" i="1" s="1"/>
  <c r="J2632" i="1" a="1"/>
  <c r="J2632" i="1" s="1"/>
  <c r="K2632" i="1" s="1" a="1"/>
  <c r="K2632" i="1" s="1"/>
  <c r="J2755" i="1" a="1"/>
  <c r="J2755" i="1" s="1"/>
  <c r="K2755" i="1" s="1" a="1"/>
  <c r="K2755" i="1" s="1"/>
  <c r="J2882" i="1" a="1"/>
  <c r="J2882" i="1" s="1"/>
  <c r="K2882" i="1" s="1" a="1"/>
  <c r="K2882" i="1" s="1"/>
  <c r="J3008" i="1" a="1"/>
  <c r="J3008" i="1" s="1"/>
  <c r="K3008" i="1" s="1" a="1"/>
  <c r="K3008" i="1" s="1"/>
  <c r="J3131" i="1" a="1"/>
  <c r="J3131" i="1" s="1"/>
  <c r="K3131" i="1" s="1" a="1"/>
  <c r="K3131" i="1" s="1"/>
  <c r="J3242" i="1" a="1"/>
  <c r="J3242" i="1" s="1"/>
  <c r="K3242" i="1" s="1" a="1"/>
  <c r="K3242" i="1" s="1"/>
  <c r="J3354" i="1" a="1"/>
  <c r="J3354" i="1" s="1"/>
  <c r="K3354" i="1" s="1" a="1"/>
  <c r="K3354" i="1" s="1"/>
  <c r="J3440" i="1" a="1"/>
  <c r="J3440" i="1" s="1"/>
  <c r="K3440" i="1" s="1" a="1"/>
  <c r="K3440" i="1" s="1"/>
  <c r="J3553" i="1" a="1"/>
  <c r="J3553" i="1" s="1"/>
  <c r="K3553" i="1" s="1" a="1"/>
  <c r="K3553" i="1" s="1"/>
  <c r="J1063" i="1" a="1"/>
  <c r="J1063" i="1" s="1"/>
  <c r="K1063" i="1" s="1" a="1"/>
  <c r="K1063" i="1" s="1"/>
  <c r="J1327" i="1" a="1"/>
  <c r="J1327" i="1" s="1"/>
  <c r="K1327" i="1" s="1" a="1"/>
  <c r="K1327" i="1" s="1"/>
  <c r="J1576" i="1" a="1"/>
  <c r="J1576" i="1" s="1"/>
  <c r="K1576" i="1" s="1" a="1"/>
  <c r="K1576" i="1" s="1"/>
  <c r="J1832" i="1" a="1"/>
  <c r="J1832" i="1" s="1"/>
  <c r="K1832" i="1" s="1" a="1"/>
  <c r="K1832" i="1" s="1"/>
  <c r="J1994" i="1" a="1"/>
  <c r="J1994" i="1" s="1"/>
  <c r="K1994" i="1" s="1" a="1"/>
  <c r="K1994" i="1" s="1"/>
  <c r="J2133" i="1" a="1"/>
  <c r="J2133" i="1" s="1"/>
  <c r="K2133" i="1" s="1" a="1"/>
  <c r="K2133" i="1" s="1"/>
  <c r="J2238" i="1" a="1"/>
  <c r="J2238" i="1" s="1"/>
  <c r="K2238" i="1" s="1" a="1"/>
  <c r="K2238" i="1" s="1"/>
  <c r="J2388" i="1" a="1"/>
  <c r="J2388" i="1" s="1"/>
  <c r="K2388" i="1" s="1" a="1"/>
  <c r="K2388" i="1" s="1"/>
  <c r="J2522" i="1" a="1"/>
  <c r="J2522" i="1" s="1"/>
  <c r="K2522" i="1" s="1" a="1"/>
  <c r="K2522" i="1" s="1"/>
  <c r="J2656" i="1" a="1"/>
  <c r="J2656" i="1" s="1"/>
  <c r="K2656" i="1" s="1" a="1"/>
  <c r="K2656" i="1" s="1"/>
  <c r="J2779" i="1" a="1"/>
  <c r="J2779" i="1" s="1"/>
  <c r="K2779" i="1" s="1" a="1"/>
  <c r="K2779" i="1" s="1"/>
  <c r="J2912" i="1" a="1"/>
  <c r="J2912" i="1" s="1"/>
  <c r="K2912" i="1" s="1" a="1"/>
  <c r="K2912" i="1" s="1"/>
  <c r="J3042" i="1" a="1"/>
  <c r="J3042" i="1" s="1"/>
  <c r="K3042" i="1" s="1" a="1"/>
  <c r="K3042" i="1" s="1"/>
  <c r="J3166" i="1" a="1"/>
  <c r="J3166" i="1" s="1"/>
  <c r="K3166" i="1" s="1" a="1"/>
  <c r="K3166" i="1" s="1"/>
  <c r="J3315" i="1" a="1"/>
  <c r="J3315" i="1" s="1"/>
  <c r="K3315" i="1" s="1" a="1"/>
  <c r="K3315" i="1" s="1"/>
  <c r="J3489" i="1" a="1"/>
  <c r="J3489" i="1" s="1"/>
  <c r="K3489" i="1" s="1" a="1"/>
  <c r="K3489" i="1" s="1"/>
  <c r="J3604" i="1" a="1"/>
  <c r="J3604" i="1" s="1"/>
  <c r="K3604" i="1" s="1" a="1"/>
  <c r="K3604" i="1" s="1"/>
  <c r="J1121" i="1" a="1"/>
  <c r="J1121" i="1" s="1"/>
  <c r="K1121" i="1" s="1" a="1"/>
  <c r="K1121" i="1" s="1"/>
  <c r="J1356" i="1" a="1"/>
  <c r="J1356" i="1" s="1"/>
  <c r="K1356" i="1" s="1" a="1"/>
  <c r="K1356" i="1" s="1"/>
  <c r="J1529" i="1" a="1"/>
  <c r="J1529" i="1" s="1"/>
  <c r="K1529" i="1" s="1" a="1"/>
  <c r="K1529" i="1" s="1"/>
  <c r="J1753" i="1" a="1"/>
  <c r="J1753" i="1" s="1"/>
  <c r="K1753" i="1" s="1" a="1"/>
  <c r="K1753" i="1" s="1"/>
  <c r="J1942" i="1" a="1"/>
  <c r="J1942" i="1" s="1"/>
  <c r="K1942" i="1" s="1" a="1"/>
  <c r="K1942" i="1" s="1"/>
  <c r="J2008" i="1" a="1"/>
  <c r="J2008" i="1" s="1"/>
  <c r="K2008" i="1" s="1" a="1"/>
  <c r="K2008" i="1" s="1"/>
  <c r="J2113" i="1" a="1"/>
  <c r="J2113" i="1" s="1"/>
  <c r="K2113" i="1" s="1" a="1"/>
  <c r="K2113" i="1" s="1"/>
  <c r="J2224" i="1" a="1"/>
  <c r="J2224" i="1" s="1"/>
  <c r="K2224" i="1" s="1" a="1"/>
  <c r="K2224" i="1" s="1"/>
  <c r="J2325" i="1" a="1"/>
  <c r="J2325" i="1" s="1"/>
  <c r="K2325" i="1" s="1" a="1"/>
  <c r="K2325" i="1" s="1"/>
  <c r="J2423" i="1" a="1"/>
  <c r="J2423" i="1" s="1"/>
  <c r="K2423" i="1" s="1" a="1"/>
  <c r="K2423" i="1" s="1"/>
  <c r="J2516" i="1" a="1"/>
  <c r="J2516" i="1" s="1"/>
  <c r="K2516" i="1" s="1" a="1"/>
  <c r="K2516" i="1" s="1"/>
  <c r="J2626" i="1" a="1"/>
  <c r="J2626" i="1" s="1"/>
  <c r="K2626" i="1" s="1" a="1"/>
  <c r="K2626" i="1" s="1"/>
  <c r="J2711" i="1" a="1"/>
  <c r="J2711" i="1" s="1"/>
  <c r="K2711" i="1" s="1" a="1"/>
  <c r="K2711" i="1" s="1"/>
  <c r="J2826" i="1" a="1"/>
  <c r="J2826" i="1" s="1"/>
  <c r="K2826" i="1" s="1" a="1"/>
  <c r="K2826" i="1" s="1"/>
  <c r="J2934" i="1" a="1"/>
  <c r="J2934" i="1" s="1"/>
  <c r="K2934" i="1" s="1" a="1"/>
  <c r="K2934" i="1" s="1"/>
  <c r="J3017" i="1" a="1"/>
  <c r="J3017" i="1" s="1"/>
  <c r="K3017" i="1" s="1" a="1"/>
  <c r="K3017" i="1" s="1"/>
  <c r="J3125" i="1" a="1"/>
  <c r="J3125" i="1" s="1"/>
  <c r="K3125" i="1" s="1" a="1"/>
  <c r="K3125" i="1" s="1"/>
  <c r="J3216" i="1" a="1"/>
  <c r="J3216" i="1" s="1"/>
  <c r="K3216" i="1" s="1" a="1"/>
  <c r="K3216" i="1" s="1"/>
  <c r="J3316" i="1" a="1"/>
  <c r="J3316" i="1" s="1"/>
  <c r="K3316" i="1" s="1" a="1"/>
  <c r="K3316" i="1" s="1"/>
  <c r="J3409" i="1" a="1"/>
  <c r="J3409" i="1" s="1"/>
  <c r="K3409" i="1" s="1" a="1"/>
  <c r="K3409" i="1" s="1"/>
  <c r="J3484" i="1" a="1"/>
  <c r="J3484" i="1" s="1"/>
  <c r="K3484" i="1" s="1" a="1"/>
  <c r="K3484" i="1" s="1"/>
  <c r="J3599" i="1" a="1"/>
  <c r="J3599" i="1" s="1"/>
  <c r="K3599" i="1" s="1" a="1"/>
  <c r="K3599" i="1" s="1"/>
  <c r="J1065" i="1" a="1"/>
  <c r="J1065" i="1" s="1"/>
  <c r="K1065" i="1" s="1" a="1"/>
  <c r="K1065" i="1" s="1"/>
  <c r="J1303" i="1" a="1"/>
  <c r="J1303" i="1" s="1"/>
  <c r="K1303" i="1" s="1" a="1"/>
  <c r="K1303" i="1" s="1"/>
  <c r="J1125" i="1" a="1"/>
  <c r="J1125" i="1" s="1"/>
  <c r="K1125" i="1" s="1" a="1"/>
  <c r="K1125" i="1" s="1"/>
  <c r="J1306" i="1" a="1"/>
  <c r="J1306" i="1" s="1"/>
  <c r="K1306" i="1" s="1" a="1"/>
  <c r="K1306" i="1" s="1"/>
  <c r="J1127" i="1" a="1"/>
  <c r="J1127" i="1" s="1"/>
  <c r="K1127" i="1" s="1" a="1"/>
  <c r="K1127" i="1" s="1"/>
  <c r="J1294" i="1" a="1"/>
  <c r="J1294" i="1" s="1"/>
  <c r="K1294" i="1" s="1" a="1"/>
  <c r="K1294" i="1" s="1"/>
  <c r="J1491" i="1" a="1"/>
  <c r="J1491" i="1" s="1"/>
  <c r="K1491" i="1" s="1" a="1"/>
  <c r="K1491" i="1" s="1"/>
  <c r="J1633" i="1" a="1"/>
  <c r="J1633" i="1" s="1"/>
  <c r="K1633" i="1" s="1" a="1"/>
  <c r="K1633" i="1" s="1"/>
  <c r="J1777" i="1" a="1"/>
  <c r="J1777" i="1" s="1"/>
  <c r="K1777" i="1" s="1" a="1"/>
  <c r="K1777" i="1" s="1"/>
  <c r="J1922" i="1" a="1"/>
  <c r="J1922" i="1" s="1"/>
  <c r="K1922" i="1" s="1" a="1"/>
  <c r="K1922" i="1" s="1"/>
  <c r="J1981" i="1" a="1"/>
  <c r="J1981" i="1" s="1"/>
  <c r="K1981" i="1" s="1" a="1"/>
  <c r="K1981" i="1" s="1"/>
  <c r="J2091" i="1" a="1"/>
  <c r="J2091" i="1" s="1"/>
  <c r="K2091" i="1" s="1" a="1"/>
  <c r="K2091" i="1" s="1"/>
  <c r="J2151" i="1" a="1"/>
  <c r="J2151" i="1" s="1"/>
  <c r="K2151" i="1" s="1" a="1"/>
  <c r="K2151" i="1" s="1"/>
  <c r="J2206" i="1" a="1"/>
  <c r="J2206" i="1" s="1"/>
  <c r="K2206" i="1" s="1" a="1"/>
  <c r="K2206" i="1" s="1"/>
  <c r="J2292" i="1" a="1"/>
  <c r="J2292" i="1" s="1"/>
  <c r="K2292" i="1" s="1" a="1"/>
  <c r="K2292" i="1" s="1"/>
  <c r="J2372" i="1" a="1"/>
  <c r="J2372" i="1" s="1"/>
  <c r="K2372" i="1" s="1" a="1"/>
  <c r="K2372" i="1" s="1"/>
  <c r="J2469" i="1" a="1"/>
  <c r="J2469" i="1" s="1"/>
  <c r="K2469" i="1" s="1" a="1"/>
  <c r="K2469" i="1" s="1"/>
  <c r="J2533" i="1" a="1"/>
  <c r="J2533" i="1" s="1"/>
  <c r="K2533" i="1" s="1" a="1"/>
  <c r="K2533" i="1" s="1"/>
  <c r="J2600" i="1" a="1"/>
  <c r="J2600" i="1" s="1"/>
  <c r="K2600" i="1" s="1" a="1"/>
  <c r="K2600" i="1" s="1"/>
  <c r="J2676" i="1" a="1"/>
  <c r="J2676" i="1" s="1"/>
  <c r="K2676" i="1" s="1" a="1"/>
  <c r="K2676" i="1" s="1"/>
  <c r="J2745" i="1" a="1"/>
  <c r="J2745" i="1" s="1"/>
  <c r="K2745" i="1" s="1" a="1"/>
  <c r="K2745" i="1" s="1"/>
  <c r="J2815" i="1" a="1"/>
  <c r="J2815" i="1" s="1"/>
  <c r="K2815" i="1" s="1" a="1"/>
  <c r="K2815" i="1" s="1"/>
  <c r="J2895" i="1" a="1"/>
  <c r="J2895" i="1" s="1"/>
  <c r="K2895" i="1" s="1" a="1"/>
  <c r="K2895" i="1" s="1"/>
  <c r="J2978" i="1" a="1"/>
  <c r="J2978" i="1" s="1"/>
  <c r="K2978" i="1" s="1" a="1"/>
  <c r="K2978" i="1" s="1"/>
  <c r="J3053" i="1" a="1"/>
  <c r="J3053" i="1" s="1"/>
  <c r="K3053" i="1" s="1" a="1"/>
  <c r="K3053" i="1" s="1"/>
  <c r="J3129" i="1" a="1"/>
  <c r="J3129" i="1" s="1"/>
  <c r="K3129" i="1" s="1" a="1"/>
  <c r="K3129" i="1" s="1"/>
  <c r="J3191" i="1" a="1"/>
  <c r="J3191" i="1" s="1"/>
  <c r="K3191" i="1" s="1" a="1"/>
  <c r="K3191" i="1" s="1"/>
  <c r="J3262" i="1" a="1"/>
  <c r="J3262" i="1" s="1"/>
  <c r="K3262" i="1" s="1" a="1"/>
  <c r="K3262" i="1" s="1"/>
  <c r="J3335" i="1" a="1"/>
  <c r="J3335" i="1" s="1"/>
  <c r="K3335" i="1" s="1" a="1"/>
  <c r="K3335" i="1" s="1"/>
  <c r="J3390" i="1" a="1"/>
  <c r="J3390" i="1" s="1"/>
  <c r="K3390" i="1" s="1" a="1"/>
  <c r="K3390" i="1" s="1"/>
  <c r="J3444" i="1" a="1"/>
  <c r="J3444" i="1" s="1"/>
  <c r="K3444" i="1" s="1" a="1"/>
  <c r="K3444" i="1" s="1"/>
  <c r="J3492" i="1" a="1"/>
  <c r="J3492" i="1" s="1"/>
  <c r="K3492" i="1" s="1" a="1"/>
  <c r="K3492" i="1" s="1"/>
  <c r="J3586" i="1" a="1"/>
  <c r="J3586" i="1" s="1"/>
  <c r="K3586" i="1" s="1" a="1"/>
  <c r="K3586" i="1" s="1"/>
  <c r="J1210" i="1" a="1"/>
  <c r="J1210" i="1" s="1"/>
  <c r="K1210" i="1" s="1" a="1"/>
  <c r="K1210" i="1" s="1"/>
  <c r="J1563" i="1" a="1"/>
  <c r="J1563" i="1" s="1"/>
  <c r="K1563" i="1" s="1" a="1"/>
  <c r="K1563" i="1" s="1"/>
  <c r="J1851" i="1" a="1"/>
  <c r="J1851" i="1" s="1"/>
  <c r="K1851" i="1" s="1" a="1"/>
  <c r="K1851" i="1" s="1"/>
  <c r="J2044" i="1" a="1"/>
  <c r="J2044" i="1" s="1"/>
  <c r="K2044" i="1" s="1" a="1"/>
  <c r="K2044" i="1" s="1"/>
  <c r="J2149" i="1" a="1"/>
  <c r="J2149" i="1" s="1"/>
  <c r="K2149" i="1" s="1" a="1"/>
  <c r="K2149" i="1" s="1"/>
  <c r="J2260" i="1" a="1"/>
  <c r="J2260" i="1" s="1"/>
  <c r="K2260" i="1" s="1" a="1"/>
  <c r="K2260" i="1" s="1"/>
  <c r="J2418" i="1" a="1"/>
  <c r="J2418" i="1" s="1"/>
  <c r="K2418" i="1" s="1" a="1"/>
  <c r="K2418" i="1" s="1"/>
  <c r="J2546" i="1" a="1"/>
  <c r="J2546" i="1" s="1"/>
  <c r="K2546" i="1" s="1" a="1"/>
  <c r="K2546" i="1" s="1"/>
  <c r="J2666" i="1" a="1"/>
  <c r="J2666" i="1" s="1"/>
  <c r="K2666" i="1" s="1" a="1"/>
  <c r="K2666" i="1" s="1"/>
  <c r="J2789" i="1" a="1"/>
  <c r="J2789" i="1" s="1"/>
  <c r="K2789" i="1" s="1" a="1"/>
  <c r="K2789" i="1" s="1"/>
  <c r="J2921" i="1" a="1"/>
  <c r="J2921" i="1" s="1"/>
  <c r="K2921" i="1" s="1" a="1"/>
  <c r="K2921" i="1" s="1"/>
  <c r="J1157" i="1" a="1"/>
  <c r="J1157" i="1" s="1"/>
  <c r="K1157" i="1" s="1" a="1"/>
  <c r="K1157" i="1" s="1"/>
  <c r="J1478" i="1" a="1"/>
  <c r="J1478" i="1" s="1"/>
  <c r="K1478" i="1" s="1" a="1"/>
  <c r="K1478" i="1" s="1"/>
  <c r="J1727" i="1" a="1"/>
  <c r="J1727" i="1" s="1"/>
  <c r="K1727" i="1" s="1" a="1"/>
  <c r="K1727" i="1" s="1"/>
  <c r="J1937" i="1" a="1"/>
  <c r="J1937" i="1" s="1"/>
  <c r="K1937" i="1" s="1" a="1"/>
  <c r="K1937" i="1" s="1"/>
  <c r="J2032" i="1" a="1"/>
  <c r="J2032" i="1" s="1"/>
  <c r="K2032" i="1" s="1" a="1"/>
  <c r="K2032" i="1" s="1"/>
  <c r="J2160" i="1" a="1"/>
  <c r="J2160" i="1" s="1"/>
  <c r="K2160" i="1" s="1" a="1"/>
  <c r="K2160" i="1" s="1"/>
  <c r="J2290" i="1" a="1"/>
  <c r="J2290" i="1" s="1"/>
  <c r="K2290" i="1" s="1" a="1"/>
  <c r="K2290" i="1" s="1"/>
  <c r="J2432" i="1" a="1"/>
  <c r="J2432" i="1" s="1"/>
  <c r="K2432" i="1" s="1" a="1"/>
  <c r="K2432" i="1" s="1"/>
  <c r="J2561" i="1" a="1"/>
  <c r="J2561" i="1" s="1"/>
  <c r="K2561" i="1" s="1" a="1"/>
  <c r="K2561" i="1" s="1"/>
  <c r="J2682" i="1" a="1"/>
  <c r="J2682" i="1" s="1"/>
  <c r="K2682" i="1" s="1" a="1"/>
  <c r="K2682" i="1" s="1"/>
  <c r="J2805" i="1" a="1"/>
  <c r="J2805" i="1" s="1"/>
  <c r="K2805" i="1" s="1" a="1"/>
  <c r="K2805" i="1" s="1"/>
  <c r="J1280" i="1" a="1"/>
  <c r="J1280" i="1" s="1"/>
  <c r="K1280" i="1" s="1" a="1"/>
  <c r="K1280" i="1" s="1"/>
  <c r="J1632" i="1" a="1"/>
  <c r="J1632" i="1" s="1"/>
  <c r="K1632" i="1" s="1" a="1"/>
  <c r="K1632" i="1" s="1"/>
  <c r="J1888" i="1" a="1"/>
  <c r="J1888" i="1" s="1"/>
  <c r="K1888" i="1" s="1" a="1"/>
  <c r="K1888" i="1" s="1"/>
  <c r="J2046" i="1" a="1"/>
  <c r="J2046" i="1" s="1"/>
  <c r="K2046" i="1" s="1" a="1"/>
  <c r="K2046" i="1" s="1"/>
  <c r="J2170" i="1" a="1"/>
  <c r="J2170" i="1" s="1"/>
  <c r="K2170" i="1" s="1" a="1"/>
  <c r="K2170" i="1" s="1"/>
  <c r="J2351" i="1" a="1"/>
  <c r="J2351" i="1" s="1"/>
  <c r="K2351" i="1" s="1" a="1"/>
  <c r="K2351" i="1" s="1"/>
  <c r="J2461" i="1" a="1"/>
  <c r="J2461" i="1" s="1"/>
  <c r="K2461" i="1" s="1" a="1"/>
  <c r="K2461" i="1" s="1"/>
  <c r="J2607" i="1" a="1"/>
  <c r="J2607" i="1" s="1"/>
  <c r="K2607" i="1" s="1" a="1"/>
  <c r="K2607" i="1" s="1"/>
  <c r="J2729" i="1" a="1"/>
  <c r="J2729" i="1" s="1"/>
  <c r="K2729" i="1" s="1" a="1"/>
  <c r="K2729" i="1" s="1"/>
  <c r="J955" i="1" a="1"/>
  <c r="J955" i="1" s="1"/>
  <c r="K955" i="1" s="1" a="1"/>
  <c r="K955" i="1" s="1"/>
  <c r="J1409" i="1" a="1"/>
  <c r="J1409" i="1" s="1"/>
  <c r="K1409" i="1" s="1" a="1"/>
  <c r="K1409" i="1" s="1"/>
  <c r="J1185" i="1" a="1"/>
  <c r="J1185" i="1" s="1"/>
  <c r="K1185" i="1" s="1" a="1"/>
  <c r="K1185" i="1" s="1"/>
  <c r="J1490" i="1" a="1"/>
  <c r="J1490" i="1" s="1"/>
  <c r="K1490" i="1" s="1" a="1"/>
  <c r="K1490" i="1" s="1"/>
  <c r="J1743" i="1" a="1"/>
  <c r="J1743" i="1" s="1"/>
  <c r="K1743" i="1" s="1" a="1"/>
  <c r="K1743" i="1" s="1"/>
  <c r="J1944" i="1" a="1"/>
  <c r="J1944" i="1" s="1"/>
  <c r="K1944" i="1" s="1" a="1"/>
  <c r="K1944" i="1" s="1"/>
  <c r="J2074" i="1" a="1"/>
  <c r="J2074" i="1" s="1"/>
  <c r="K2074" i="1" s="1" a="1"/>
  <c r="K2074" i="1" s="1"/>
  <c r="J2215" i="1" a="1"/>
  <c r="J2215" i="1" s="1"/>
  <c r="K2215" i="1" s="1" a="1"/>
  <c r="K2215" i="1" s="1"/>
  <c r="J2307" i="1" a="1"/>
  <c r="J2307" i="1" s="1"/>
  <c r="K2307" i="1" s="1" a="1"/>
  <c r="K2307" i="1" s="1"/>
  <c r="J2425" i="1" a="1"/>
  <c r="J2425" i="1" s="1"/>
  <c r="K2425" i="1" s="1" a="1"/>
  <c r="K2425" i="1" s="1"/>
  <c r="J2539" i="1" a="1"/>
  <c r="J2539" i="1" s="1"/>
  <c r="K2539" i="1" s="1" a="1"/>
  <c r="K2539" i="1" s="1"/>
  <c r="J1635" i="1" a="1"/>
  <c r="J1635" i="1" s="1"/>
  <c r="K1635" i="1" s="1" a="1"/>
  <c r="K1635" i="1" s="1"/>
  <c r="J2071" i="1" a="1"/>
  <c r="J2071" i="1" s="1"/>
  <c r="K2071" i="1" s="1" a="1"/>
  <c r="K2071" i="1" s="1"/>
  <c r="J2232" i="1" a="1"/>
  <c r="J2232" i="1" s="1"/>
  <c r="K2232" i="1" s="1" a="1"/>
  <c r="K2232" i="1" s="1"/>
  <c r="J2506" i="1" a="1"/>
  <c r="J2506" i="1" s="1"/>
  <c r="K2506" i="1" s="1" a="1"/>
  <c r="K2506" i="1" s="1"/>
  <c r="J2720" i="1" a="1"/>
  <c r="J2720" i="1" s="1"/>
  <c r="K2720" i="1" s="1" a="1"/>
  <c r="K2720" i="1" s="1"/>
  <c r="J2907" i="1" a="1"/>
  <c r="J2907" i="1" s="1"/>
  <c r="K2907" i="1" s="1" a="1"/>
  <c r="K2907" i="1" s="1"/>
  <c r="J3039" i="1" a="1"/>
  <c r="J3039" i="1" s="1"/>
  <c r="K3039" i="1" s="1" a="1"/>
  <c r="K3039" i="1" s="1"/>
  <c r="J3177" i="1" a="1"/>
  <c r="J3177" i="1" s="1"/>
  <c r="K3177" i="1" s="1" a="1"/>
  <c r="K3177" i="1" s="1"/>
  <c r="J3290" i="1" a="1"/>
  <c r="J3290" i="1" s="1"/>
  <c r="K3290" i="1" s="1" a="1"/>
  <c r="K3290" i="1" s="1"/>
  <c r="J753" i="1" a="1"/>
  <c r="J753" i="1" s="1"/>
  <c r="K753" i="1" s="1" a="1"/>
  <c r="K753" i="1" s="1"/>
  <c r="J879" i="1" a="1"/>
  <c r="J879" i="1" s="1"/>
  <c r="K879" i="1" s="1" a="1"/>
  <c r="K879" i="1" s="1"/>
  <c r="J982" i="1" a="1"/>
  <c r="J982" i="1" s="1"/>
  <c r="K982" i="1" s="1" a="1"/>
  <c r="K982" i="1" s="1"/>
  <c r="J386" i="1" a="1"/>
  <c r="J386" i="1" s="1"/>
  <c r="K386" i="1" s="1" a="1"/>
  <c r="K386" i="1" s="1"/>
  <c r="J682" i="1" a="1"/>
  <c r="J682" i="1" s="1"/>
  <c r="K682" i="1" s="1" a="1"/>
  <c r="K682" i="1" s="1"/>
  <c r="J850" i="1" a="1"/>
  <c r="J850" i="1" s="1"/>
  <c r="K850" i="1" s="1" a="1"/>
  <c r="K850" i="1" s="1"/>
  <c r="J997" i="1" a="1"/>
  <c r="J997" i="1" s="1"/>
  <c r="K997" i="1" s="1" a="1"/>
  <c r="K997" i="1" s="1"/>
  <c r="J526" i="1" a="1"/>
  <c r="J526" i="1" s="1"/>
  <c r="K526" i="1" s="1" a="1"/>
  <c r="K526" i="1" s="1"/>
  <c r="J772" i="1" a="1"/>
  <c r="J772" i="1" s="1"/>
  <c r="K772" i="1" s="1" a="1"/>
  <c r="K772" i="1" s="1"/>
  <c r="J893" i="1" a="1"/>
  <c r="J893" i="1" s="1"/>
  <c r="K893" i="1" s="1" a="1"/>
  <c r="K893" i="1" s="1"/>
  <c r="J297" i="1" a="1"/>
  <c r="J297" i="1" s="1"/>
  <c r="K297" i="1" s="1" a="1"/>
  <c r="K297" i="1" s="1"/>
  <c r="J788" i="1" a="1"/>
  <c r="J788" i="1" s="1"/>
  <c r="K788" i="1" s="1" a="1"/>
  <c r="K788" i="1" s="1"/>
  <c r="J998" i="1" a="1"/>
  <c r="J998" i="1" s="1"/>
  <c r="K998" i="1" s="1" a="1"/>
  <c r="K998" i="1" s="1"/>
  <c r="J1123" i="1" a="1"/>
  <c r="J1123" i="1" s="1"/>
  <c r="K1123" i="1" s="1" a="1"/>
  <c r="K1123" i="1" s="1"/>
  <c r="J1234" i="1" a="1"/>
  <c r="J1234" i="1" s="1"/>
  <c r="K1234" i="1" s="1" a="1"/>
  <c r="K1234" i="1" s="1"/>
  <c r="J1379" i="1" a="1"/>
  <c r="J1379" i="1" s="1"/>
  <c r="K1379" i="1" s="1" a="1"/>
  <c r="K1379" i="1" s="1"/>
  <c r="J1494" i="1" a="1"/>
  <c r="J1494" i="1" s="1"/>
  <c r="K1494" i="1" s="1" a="1"/>
  <c r="K1494" i="1" s="1"/>
  <c r="J1620" i="1" a="1"/>
  <c r="J1620" i="1" s="1"/>
  <c r="K1620" i="1" s="1" a="1"/>
  <c r="K1620" i="1" s="1"/>
  <c r="J1748" i="1" a="1"/>
  <c r="J1748" i="1" s="1"/>
  <c r="K1748" i="1" s="1" a="1"/>
  <c r="K1748" i="1" s="1"/>
  <c r="J1876" i="1" a="1"/>
  <c r="J1876" i="1" s="1"/>
  <c r="K1876" i="1" s="1" a="1"/>
  <c r="K1876" i="1" s="1"/>
  <c r="J703" i="1" a="1"/>
  <c r="J703" i="1" s="1"/>
  <c r="K703" i="1" s="1" a="1"/>
  <c r="K703" i="1" s="1"/>
  <c r="J959" i="1" a="1"/>
  <c r="J959" i="1" s="1"/>
  <c r="K959" i="1" s="1" a="1"/>
  <c r="K959" i="1" s="1"/>
  <c r="J1109" i="1" a="1"/>
  <c r="J1109" i="1" s="1"/>
  <c r="K1109" i="1" s="1" a="1"/>
  <c r="K1109" i="1" s="1"/>
  <c r="J1249" i="1" a="1"/>
  <c r="J1249" i="1" s="1"/>
  <c r="K1249" i="1" s="1" a="1"/>
  <c r="K1249" i="1" s="1"/>
  <c r="J1374" i="1" a="1"/>
  <c r="J1374" i="1" s="1"/>
  <c r="K1374" i="1" s="1" a="1"/>
  <c r="K1374" i="1" s="1"/>
  <c r="J1509" i="1" a="1"/>
  <c r="J1509" i="1" s="1"/>
  <c r="K1509" i="1" s="1" a="1"/>
  <c r="K1509" i="1" s="1"/>
  <c r="J1637" i="1" a="1"/>
  <c r="J1637" i="1" s="1"/>
  <c r="K1637" i="1" s="1" a="1"/>
  <c r="K1637" i="1" s="1"/>
  <c r="J1765" i="1" a="1"/>
  <c r="J1765" i="1" s="1"/>
  <c r="K1765" i="1" s="1" a="1"/>
  <c r="K1765" i="1" s="1"/>
  <c r="J1893" i="1" a="1"/>
  <c r="J1893" i="1" s="1"/>
  <c r="K1893" i="1" s="1" a="1"/>
  <c r="K1893" i="1" s="1"/>
  <c r="J789" i="1" a="1"/>
  <c r="J789" i="1" s="1"/>
  <c r="K789" i="1" s="1" a="1"/>
  <c r="K789" i="1" s="1"/>
  <c r="J1042" i="1" a="1"/>
  <c r="J1042" i="1" s="1"/>
  <c r="K1042" i="1" s="1" a="1"/>
  <c r="K1042" i="1" s="1"/>
  <c r="J1181" i="1" a="1"/>
  <c r="J1181" i="1" s="1"/>
  <c r="K1181" i="1" s="1" a="1"/>
  <c r="K1181" i="1" s="1"/>
  <c r="J1291" i="1" a="1"/>
  <c r="J1291" i="1" s="1"/>
  <c r="K1291" i="1" s="1" a="1"/>
  <c r="K1291" i="1" s="1"/>
  <c r="J1422" i="1" a="1"/>
  <c r="J1422" i="1" s="1"/>
  <c r="K1422" i="1" s="1" a="1"/>
  <c r="K1422" i="1" s="1"/>
  <c r="J1542" i="1" a="1"/>
  <c r="J1542" i="1" s="1"/>
  <c r="K1542" i="1" s="1" a="1"/>
  <c r="K1542" i="1" s="1"/>
  <c r="J1670" i="1" a="1"/>
  <c r="J1670" i="1" s="1"/>
  <c r="K1670" i="1" s="1" a="1"/>
  <c r="K1670" i="1" s="1"/>
  <c r="J1798" i="1" a="1"/>
  <c r="J1798" i="1" s="1"/>
  <c r="K1798" i="1" s="1" a="1"/>
  <c r="K1798" i="1" s="1"/>
  <c r="J165" i="1" a="1"/>
  <c r="J165" i="1" s="1"/>
  <c r="K165" i="1" s="1" a="1"/>
  <c r="K165" i="1" s="1"/>
  <c r="J757" i="1" a="1"/>
  <c r="J757" i="1" s="1"/>
  <c r="K757" i="1" s="1" a="1"/>
  <c r="K757" i="1" s="1"/>
  <c r="J1001" i="1" a="1"/>
  <c r="J1001" i="1" s="1"/>
  <c r="K1001" i="1" s="1" a="1"/>
  <c r="K1001" i="1" s="1"/>
  <c r="J673" i="1" a="1"/>
  <c r="J673" i="1" s="1"/>
  <c r="K673" i="1" s="1" a="1"/>
  <c r="K673" i="1" s="1"/>
  <c r="J977" i="1" a="1"/>
  <c r="J977" i="1" s="1"/>
  <c r="K977" i="1" s="1" a="1"/>
  <c r="K977" i="1" s="1"/>
  <c r="J560" i="1" a="1"/>
  <c r="J560" i="1" s="1"/>
  <c r="K560" i="1" s="1" a="1"/>
  <c r="K560" i="1" s="1"/>
  <c r="J187" i="1" a="1"/>
  <c r="J187" i="1" s="1"/>
  <c r="K187" i="1" s="1" a="1"/>
  <c r="K187" i="1" s="1"/>
  <c r="J794" i="1" a="1"/>
  <c r="J794" i="1" s="1"/>
  <c r="K794" i="1" s="1" a="1"/>
  <c r="K794" i="1" s="1"/>
  <c r="J1012" i="1" a="1"/>
  <c r="J1012" i="1" s="1"/>
  <c r="K1012" i="1" s="1" a="1"/>
  <c r="K1012" i="1" s="1"/>
  <c r="J1156" i="1" a="1"/>
  <c r="J1156" i="1" s="1"/>
  <c r="K1156" i="1" s="1" a="1"/>
  <c r="K1156" i="1" s="1"/>
  <c r="J1302" i="1" a="1"/>
  <c r="J1302" i="1" s="1"/>
  <c r="K1302" i="1" s="1" a="1"/>
  <c r="K1302" i="1" s="1"/>
  <c r="J1432" i="1" a="1"/>
  <c r="J1432" i="1" s="1"/>
  <c r="K1432" i="1" s="1" a="1"/>
  <c r="K1432" i="1" s="1"/>
  <c r="J1562" i="1" a="1"/>
  <c r="J1562" i="1" s="1"/>
  <c r="K1562" i="1" s="1" a="1"/>
  <c r="K1562" i="1" s="1"/>
  <c r="J1690" i="1" a="1"/>
  <c r="J1690" i="1" s="1"/>
  <c r="K1690" i="1" s="1" a="1"/>
  <c r="K1690" i="1" s="1"/>
  <c r="J1818" i="1" a="1"/>
  <c r="J1818" i="1" s="1"/>
  <c r="K1818" i="1" s="1" a="1"/>
  <c r="K1818" i="1" s="1"/>
  <c r="J1032" i="1" a="1"/>
  <c r="J1032" i="1" s="1"/>
  <c r="K1032" i="1" s="1" a="1"/>
  <c r="K1032" i="1" s="1"/>
  <c r="J1257" i="1" a="1"/>
  <c r="J1257" i="1" s="1"/>
  <c r="K1257" i="1" s="1" a="1"/>
  <c r="K1257" i="1" s="1"/>
  <c r="J1527" i="1" a="1"/>
  <c r="J1527" i="1" s="1"/>
  <c r="K1527" i="1" s="1" a="1"/>
  <c r="K1527" i="1" s="1"/>
  <c r="J1783" i="1" a="1"/>
  <c r="J1783" i="1" s="1"/>
  <c r="K1783" i="1" s="1" a="1"/>
  <c r="K1783" i="1" s="1"/>
  <c r="J758" i="1" a="1"/>
  <c r="J758" i="1" s="1"/>
  <c r="K758" i="1" s="1" a="1"/>
  <c r="K758" i="1" s="1"/>
  <c r="J889" i="1" a="1"/>
  <c r="J889" i="1" s="1"/>
  <c r="K889" i="1" s="1" a="1"/>
  <c r="K889" i="1" s="1"/>
  <c r="J990" i="1" a="1"/>
  <c r="J990" i="1" s="1"/>
  <c r="K990" i="1" s="1" a="1"/>
  <c r="K990" i="1" s="1"/>
  <c r="J411" i="1" a="1"/>
  <c r="J411" i="1" s="1"/>
  <c r="K411" i="1" s="1" a="1"/>
  <c r="K411" i="1" s="1"/>
  <c r="J691" i="1" a="1"/>
  <c r="J691" i="1" s="1"/>
  <c r="K691" i="1" s="1" a="1"/>
  <c r="K691" i="1" s="1"/>
  <c r="J856" i="1" a="1"/>
  <c r="J856" i="1" s="1"/>
  <c r="K856" i="1" s="1" a="1"/>
  <c r="K856" i="1" s="1"/>
  <c r="J36" i="1" a="1"/>
  <c r="J36" i="1" s="1"/>
  <c r="K36" i="1" s="1" a="1"/>
  <c r="K36" i="1" s="1"/>
  <c r="J540" i="1" a="1"/>
  <c r="J540" i="1" s="1"/>
  <c r="K540" i="1" s="1" a="1"/>
  <c r="K540" i="1" s="1"/>
  <c r="J778" i="1" a="1"/>
  <c r="J778" i="1" s="1"/>
  <c r="K778" i="1" s="1" a="1"/>
  <c r="K778" i="1" s="1"/>
  <c r="J910" i="1" a="1"/>
  <c r="J910" i="1" s="1"/>
  <c r="K910" i="1" s="1" a="1"/>
  <c r="K910" i="1" s="1"/>
  <c r="J344" i="1" a="1"/>
  <c r="J344" i="1" s="1"/>
  <c r="K344" i="1" s="1" a="1"/>
  <c r="K344" i="1" s="1"/>
  <c r="J799" i="1" a="1"/>
  <c r="J799" i="1" s="1"/>
  <c r="K799" i="1" s="1" a="1"/>
  <c r="K799" i="1" s="1"/>
  <c r="J1014" i="1" a="1"/>
  <c r="J1014" i="1" s="1"/>
  <c r="K1014" i="1" s="1" a="1"/>
  <c r="K1014" i="1" s="1"/>
  <c r="J1129" i="1" a="1"/>
  <c r="J1129" i="1" s="1"/>
  <c r="K1129" i="1" s="1" a="1"/>
  <c r="K1129" i="1" s="1"/>
  <c r="J1241" i="1" a="1"/>
  <c r="J1241" i="1" s="1"/>
  <c r="K1241" i="1" s="1" a="1"/>
  <c r="K1241" i="1" s="1"/>
  <c r="J1385" i="1" a="1"/>
  <c r="J1385" i="1" s="1"/>
  <c r="K1385" i="1" s="1" a="1"/>
  <c r="K1385" i="1" s="1"/>
  <c r="J1500" i="1" a="1"/>
  <c r="J1500" i="1" s="1"/>
  <c r="K1500" i="1" s="1" a="1"/>
  <c r="K1500" i="1" s="1"/>
  <c r="J1628" i="1" a="1"/>
  <c r="J1628" i="1" s="1"/>
  <c r="K1628" i="1" s="1" a="1"/>
  <c r="K1628" i="1" s="1"/>
  <c r="J1756" i="1" a="1"/>
  <c r="J1756" i="1" s="1"/>
  <c r="K1756" i="1" s="1" a="1"/>
  <c r="K1756" i="1" s="1"/>
  <c r="J1884" i="1" a="1"/>
  <c r="J1884" i="1" s="1"/>
  <c r="K1884" i="1" s="1" a="1"/>
  <c r="K1884" i="1" s="1"/>
  <c r="J724" i="1" a="1"/>
  <c r="J724" i="1" s="1"/>
  <c r="K724" i="1" s="1" a="1"/>
  <c r="K724" i="1" s="1"/>
  <c r="J971" i="1" a="1"/>
  <c r="J971" i="1" s="1"/>
  <c r="K971" i="1" s="1" a="1"/>
  <c r="K971" i="1" s="1"/>
  <c r="J1117" i="1" a="1"/>
  <c r="J1117" i="1" s="1"/>
  <c r="K1117" i="1" s="1" a="1"/>
  <c r="K1117" i="1" s="1"/>
  <c r="J1270" i="1" a="1"/>
  <c r="J1270" i="1" s="1"/>
  <c r="K1270" i="1" s="1" a="1"/>
  <c r="K1270" i="1" s="1"/>
  <c r="J1380" i="1" a="1"/>
  <c r="J1380" i="1" s="1"/>
  <c r="K1380" i="1" s="1" a="1"/>
  <c r="K1380" i="1" s="1"/>
  <c r="J1517" i="1" a="1"/>
  <c r="J1517" i="1" s="1"/>
  <c r="K1517" i="1" s="1" a="1"/>
  <c r="K1517" i="1" s="1"/>
  <c r="J1645" i="1" a="1"/>
  <c r="J1645" i="1" s="1"/>
  <c r="K1645" i="1" s="1" a="1"/>
  <c r="K1645" i="1" s="1"/>
  <c r="J1773" i="1" a="1"/>
  <c r="J1773" i="1" s="1"/>
  <c r="K1773" i="1" s="1" a="1"/>
  <c r="K1773" i="1" s="1"/>
  <c r="J1901" i="1" a="1"/>
  <c r="J1901" i="1" s="1"/>
  <c r="K1901" i="1" s="1" a="1"/>
  <c r="K1901" i="1" s="1"/>
  <c r="J824" i="1" a="1"/>
  <c r="J824" i="1" s="1"/>
  <c r="K824" i="1" s="1" a="1"/>
  <c r="K824" i="1" s="1"/>
  <c r="J1048" i="1" a="1"/>
  <c r="J1048" i="1" s="1"/>
  <c r="K1048" i="1" s="1" a="1"/>
  <c r="K1048" i="1" s="1"/>
  <c r="J1187" i="1" a="1"/>
  <c r="J1187" i="1" s="1"/>
  <c r="K1187" i="1" s="1" a="1"/>
  <c r="K1187" i="1" s="1"/>
  <c r="J1298" i="1" a="1"/>
  <c r="J1298" i="1" s="1"/>
  <c r="K1298" i="1" s="1" a="1"/>
  <c r="K1298" i="1" s="1"/>
  <c r="J1429" i="1" a="1"/>
  <c r="J1429" i="1" s="1"/>
  <c r="K1429" i="1" s="1" a="1"/>
  <c r="K1429" i="1" s="1"/>
  <c r="J1550" i="1" a="1"/>
  <c r="J1550" i="1" s="1"/>
  <c r="K1550" i="1" s="1" a="1"/>
  <c r="K1550" i="1" s="1"/>
  <c r="J1678" i="1" a="1"/>
  <c r="J1678" i="1" s="1"/>
  <c r="K1678" i="1" s="1" a="1"/>
  <c r="K1678" i="1" s="1"/>
  <c r="J1806" i="1" a="1"/>
  <c r="J1806" i="1" s="1"/>
  <c r="K1806" i="1" s="1" a="1"/>
  <c r="K1806" i="1" s="1"/>
  <c r="J309" i="1" a="1"/>
  <c r="J309" i="1" s="1"/>
  <c r="K309" i="1" s="1" a="1"/>
  <c r="K309" i="1" s="1"/>
  <c r="J779" i="1" a="1"/>
  <c r="J779" i="1" s="1"/>
  <c r="K779" i="1" s="1" a="1"/>
  <c r="K779" i="1" s="1"/>
  <c r="J1010" i="1" a="1"/>
  <c r="J1010" i="1" s="1"/>
  <c r="K1010" i="1" s="1" a="1"/>
  <c r="K1010" i="1" s="1"/>
  <c r="J694" i="1" a="1"/>
  <c r="J694" i="1" s="1"/>
  <c r="K694" i="1" s="1" a="1"/>
  <c r="K694" i="1" s="1"/>
  <c r="J992" i="1" a="1"/>
  <c r="J992" i="1" s="1"/>
  <c r="K992" i="1" s="1" a="1"/>
  <c r="K992" i="1" s="1"/>
  <c r="J584" i="1" a="1"/>
  <c r="J584" i="1" s="1"/>
  <c r="K584" i="1" s="1" a="1"/>
  <c r="K584" i="1" s="1"/>
  <c r="J234" i="1" a="1"/>
  <c r="J234" i="1" s="1"/>
  <c r="K234" i="1" s="1" a="1"/>
  <c r="K234" i="1" s="1"/>
  <c r="J807" i="1" a="1"/>
  <c r="J807" i="1" s="1"/>
  <c r="K807" i="1" s="1" a="1"/>
  <c r="K807" i="1" s="1"/>
  <c r="J1019" i="1" a="1"/>
  <c r="J1019" i="1" s="1"/>
  <c r="K1019" i="1" s="1" a="1"/>
  <c r="K1019" i="1" s="1"/>
  <c r="J1163" i="1" a="1"/>
  <c r="J1163" i="1" s="1"/>
  <c r="K1163" i="1" s="1" a="1"/>
  <c r="K1163" i="1" s="1"/>
  <c r="J1309" i="1" a="1"/>
  <c r="J1309" i="1" s="1"/>
  <c r="K1309" i="1" s="1" a="1"/>
  <c r="K1309" i="1" s="1"/>
  <c r="J1438" i="1" a="1"/>
  <c r="J1438" i="1" s="1"/>
  <c r="K1438" i="1" s="1" a="1"/>
  <c r="K1438" i="1" s="1"/>
  <c r="J1570" i="1" a="1"/>
  <c r="J1570" i="1" s="1"/>
  <c r="K1570" i="1" s="1" a="1"/>
  <c r="K1570" i="1" s="1"/>
  <c r="J1698" i="1" a="1"/>
  <c r="J1698" i="1" s="1"/>
  <c r="K1698" i="1" s="1" a="1"/>
  <c r="K1698" i="1" s="1"/>
  <c r="J1826" i="1" a="1"/>
  <c r="J1826" i="1" s="1"/>
  <c r="K1826" i="1" s="1" a="1"/>
  <c r="K1826" i="1" s="1"/>
  <c r="J1049" i="1" a="1"/>
  <c r="J1049" i="1" s="1"/>
  <c r="K1049" i="1" s="1" a="1"/>
  <c r="K1049" i="1" s="1"/>
  <c r="J1285" i="1" a="1"/>
  <c r="J1285" i="1" s="1"/>
  <c r="K1285" i="1" s="1" a="1"/>
  <c r="K1285" i="1" s="1"/>
  <c r="J1543" i="1" a="1"/>
  <c r="J1543" i="1" s="1"/>
  <c r="K1543" i="1" s="1" a="1"/>
  <c r="K1543" i="1" s="1"/>
  <c r="J1799" i="1" a="1"/>
  <c r="J1799" i="1" s="1"/>
  <c r="K1799" i="1" s="1" a="1"/>
  <c r="K1799" i="1" s="1"/>
  <c r="J786" i="1" a="1"/>
  <c r="J786" i="1" s="1"/>
  <c r="K786" i="1" s="1" a="1"/>
  <c r="K786" i="1" s="1"/>
  <c r="J912" i="1" a="1"/>
  <c r="J912" i="1" s="1"/>
  <c r="K912" i="1" s="1" a="1"/>
  <c r="K912" i="1" s="1"/>
  <c r="J83" i="1" a="1"/>
  <c r="J83" i="1" s="1"/>
  <c r="K83" i="1" s="1" a="1"/>
  <c r="K83" i="1" s="1"/>
  <c r="J507" i="1" a="1"/>
  <c r="J507" i="1" s="1"/>
  <c r="K507" i="1" s="1" a="1"/>
  <c r="K507" i="1" s="1"/>
  <c r="J764" i="1" a="1"/>
  <c r="J764" i="1" s="1"/>
  <c r="K764" i="1" s="1" a="1"/>
  <c r="K764" i="1" s="1"/>
  <c r="J907" i="1" a="1"/>
  <c r="J907" i="1" s="1"/>
  <c r="K907" i="1" s="1" a="1"/>
  <c r="K907" i="1" s="1"/>
  <c r="J162" i="1" a="1"/>
  <c r="J162" i="1" s="1"/>
  <c r="K162" i="1" s="1" a="1"/>
  <c r="K162" i="1" s="1"/>
  <c r="J654" i="1" a="1"/>
  <c r="J654" i="1" s="1"/>
  <c r="K654" i="1" s="1" a="1"/>
  <c r="K654" i="1" s="1"/>
  <c r="J812" i="1" a="1"/>
  <c r="J812" i="1" s="1"/>
  <c r="K812" i="1" s="1" a="1"/>
  <c r="K812" i="1" s="1"/>
  <c r="J942" i="1" a="1"/>
  <c r="J942" i="1" s="1"/>
  <c r="K942" i="1" s="1" a="1"/>
  <c r="K942" i="1" s="1"/>
  <c r="J547" i="1" a="1"/>
  <c r="J547" i="1" s="1"/>
  <c r="K547" i="1" s="1" a="1"/>
  <c r="K547" i="1" s="1"/>
  <c r="J867" i="1" a="1"/>
  <c r="J867" i="1" s="1"/>
  <c r="K867" i="1" s="1" a="1"/>
  <c r="K867" i="1" s="1"/>
  <c r="J1040" i="1" a="1"/>
  <c r="J1040" i="1" s="1"/>
  <c r="K1040" i="1" s="1" a="1"/>
  <c r="K1040" i="1" s="1"/>
  <c r="J1158" i="1" a="1"/>
  <c r="J1158" i="1" s="1"/>
  <c r="K1158" i="1" s="1" a="1"/>
  <c r="K1158" i="1" s="1"/>
  <c r="J1269" i="1" a="1"/>
  <c r="J1269" i="1" s="1"/>
  <c r="K1269" i="1" s="1" a="1"/>
  <c r="K1269" i="1" s="1"/>
  <c r="J1415" i="1" a="1"/>
  <c r="J1415" i="1" s="1"/>
  <c r="K1415" i="1" s="1" a="1"/>
  <c r="K1415" i="1" s="1"/>
  <c r="J1532" i="1" a="1"/>
  <c r="J1532" i="1" s="1"/>
  <c r="K1532" i="1" s="1" a="1"/>
  <c r="K1532" i="1" s="1"/>
  <c r="J1660" i="1" a="1"/>
  <c r="J1660" i="1" s="1"/>
  <c r="K1660" i="1" s="1" a="1"/>
  <c r="K1660" i="1" s="1"/>
  <c r="J1788" i="1" a="1"/>
  <c r="J1788" i="1" s="1"/>
  <c r="K1788" i="1" s="1" a="1"/>
  <c r="K1788" i="1" s="1"/>
  <c r="J27" i="1" a="1"/>
  <c r="J27" i="1" s="1"/>
  <c r="K27" i="1" s="1" a="1"/>
  <c r="K27" i="1" s="1"/>
  <c r="J800" i="1" a="1"/>
  <c r="J800" i="1" s="1"/>
  <c r="K800" i="1" s="1" a="1"/>
  <c r="K800" i="1" s="1"/>
  <c r="J1015" i="1" a="1"/>
  <c r="J1015" i="1" s="1"/>
  <c r="K1015" i="1" s="1" a="1"/>
  <c r="K1015" i="1" s="1"/>
  <c r="J1153" i="1" a="1"/>
  <c r="J1153" i="1" s="1"/>
  <c r="K1153" i="1" s="1" a="1"/>
  <c r="K1153" i="1" s="1"/>
  <c r="J1304" i="1" a="1"/>
  <c r="J1304" i="1" s="1"/>
  <c r="K1304" i="1" s="1" a="1"/>
  <c r="K1304" i="1" s="1"/>
  <c r="J1416" i="1" a="1"/>
  <c r="J1416" i="1" s="1"/>
  <c r="K1416" i="1" s="1" a="1"/>
  <c r="K1416" i="1" s="1"/>
  <c r="J1549" i="1" a="1"/>
  <c r="J1549" i="1" s="1"/>
  <c r="K1549" i="1" s="1" a="1"/>
  <c r="K1549" i="1" s="1"/>
  <c r="J1677" i="1" a="1"/>
  <c r="J1677" i="1" s="1"/>
  <c r="K1677" i="1" s="1" a="1"/>
  <c r="K1677" i="1" s="1"/>
  <c r="J1805" i="1" a="1"/>
  <c r="J1805" i="1" s="1"/>
  <c r="K1805" i="1" s="1" a="1"/>
  <c r="K1805" i="1" s="1"/>
  <c r="J258" i="1" a="1"/>
  <c r="J258" i="1" s="1"/>
  <c r="K258" i="1" s="1" a="1"/>
  <c r="K258" i="1" s="1"/>
  <c r="J892" i="1" a="1"/>
  <c r="J892" i="1" s="1"/>
  <c r="K892" i="1" s="1" a="1"/>
  <c r="K892" i="1" s="1"/>
  <c r="J1075" i="1" a="1"/>
  <c r="J1075" i="1" s="1"/>
  <c r="K1075" i="1" s="1" a="1"/>
  <c r="K1075" i="1" s="1"/>
  <c r="J1215" i="1" a="1"/>
  <c r="J1215" i="1" s="1"/>
  <c r="K1215" i="1" s="1" a="1"/>
  <c r="K1215" i="1" s="1"/>
  <c r="J1326" i="1" a="1"/>
  <c r="J1326" i="1" s="1"/>
  <c r="K1326" i="1" s="1" a="1"/>
  <c r="K1326" i="1" s="1"/>
  <c r="J1465" i="1" a="1"/>
  <c r="J1465" i="1" s="1"/>
  <c r="K1465" i="1" s="1" a="1"/>
  <c r="K1465" i="1" s="1"/>
  <c r="J1582" i="1" a="1"/>
  <c r="J1582" i="1" s="1"/>
  <c r="K1582" i="1" s="1" a="1"/>
  <c r="K1582" i="1" s="1"/>
  <c r="J1710" i="1" a="1"/>
  <c r="J1710" i="1" s="1"/>
  <c r="K1710" i="1" s="1" a="1"/>
  <c r="K1710" i="1" s="1"/>
  <c r="J1838" i="1" a="1"/>
  <c r="J1838" i="1" s="1"/>
  <c r="K1838" i="1" s="1" a="1"/>
  <c r="K1838" i="1" s="1"/>
  <c r="J527" i="1" a="1"/>
  <c r="J527" i="1" s="1"/>
  <c r="K527" i="1" s="1" a="1"/>
  <c r="K527" i="1" s="1"/>
  <c r="J837" i="1" a="1"/>
  <c r="J837" i="1" s="1"/>
  <c r="K837" i="1" s="1" a="1"/>
  <c r="K837" i="1" s="1"/>
  <c r="J178" i="1" a="1"/>
  <c r="J178" i="1" s="1"/>
  <c r="K178" i="1" s="1" a="1"/>
  <c r="K178" i="1" s="1"/>
  <c r="J805" i="1" a="1"/>
  <c r="J805" i="1" s="1"/>
  <c r="K805" i="1" s="1" a="1"/>
  <c r="K805" i="1" s="1"/>
  <c r="J1024" i="1" a="1"/>
  <c r="J1024" i="1" s="1"/>
  <c r="K1024" i="1" s="1" a="1"/>
  <c r="K1024" i="1" s="1"/>
  <c r="J713" i="1" a="1"/>
  <c r="J713" i="1" s="1"/>
  <c r="K713" i="1" s="1" a="1"/>
  <c r="K713" i="1" s="1"/>
  <c r="J420" i="1" a="1"/>
  <c r="J420" i="1" s="1"/>
  <c r="K420" i="1" s="1" a="1"/>
  <c r="K420" i="1" s="1"/>
  <c r="J887" i="1" a="1"/>
  <c r="J887" i="1" s="1"/>
  <c r="K887" i="1" s="1" a="1"/>
  <c r="K887" i="1" s="1"/>
  <c r="J1064" i="1" a="1"/>
  <c r="J1064" i="1" s="1"/>
  <c r="K1064" i="1" s="1" a="1"/>
  <c r="K1064" i="1" s="1"/>
  <c r="J1191" i="1" a="1"/>
  <c r="J1191" i="1" s="1"/>
  <c r="K1191" i="1" s="1" a="1"/>
  <c r="K1191" i="1" s="1"/>
  <c r="J1336" i="1" a="1"/>
  <c r="J1336" i="1" s="1"/>
  <c r="K1336" i="1" s="1" a="1"/>
  <c r="K1336" i="1" s="1"/>
  <c r="J1468" i="1" a="1"/>
  <c r="J1468" i="1" s="1"/>
  <c r="K1468" i="1" s="1" a="1"/>
  <c r="K1468" i="1" s="1"/>
  <c r="J1602" i="1" a="1"/>
  <c r="J1602" i="1" s="1"/>
  <c r="K1602" i="1" s="1" a="1"/>
  <c r="K1602" i="1" s="1"/>
  <c r="J1730" i="1" a="1"/>
  <c r="J1730" i="1" s="1"/>
  <c r="K1730" i="1" s="1" a="1"/>
  <c r="K1730" i="1" s="1"/>
  <c r="J1858" i="1" a="1"/>
  <c r="J1858" i="1" s="1"/>
  <c r="K1858" i="1" s="1" a="1"/>
  <c r="K1858" i="1" s="1"/>
  <c r="J1103" i="1" a="1"/>
  <c r="J1103" i="1" s="1"/>
  <c r="K1103" i="1" s="1" a="1"/>
  <c r="K1103" i="1" s="1"/>
  <c r="J1354" i="1" a="1"/>
  <c r="J1354" i="1" s="1"/>
  <c r="K1354" i="1" s="1" a="1"/>
  <c r="K1354" i="1" s="1"/>
  <c r="J1607" i="1" a="1"/>
  <c r="J1607" i="1" s="1"/>
  <c r="K1607" i="1" s="1" a="1"/>
  <c r="K1607" i="1" s="1"/>
  <c r="J1863" i="1" a="1"/>
  <c r="J1863" i="1" s="1"/>
  <c r="K1863" i="1" s="1" a="1"/>
  <c r="K1863" i="1" s="1"/>
  <c r="J809" i="1" a="1"/>
  <c r="J809" i="1" s="1"/>
  <c r="K809" i="1" s="1" a="1"/>
  <c r="K809" i="1" s="1"/>
  <c r="J928" i="1" a="1"/>
  <c r="J928" i="1" s="1"/>
  <c r="K928" i="1" s="1" a="1"/>
  <c r="K928" i="1" s="1"/>
  <c r="J145" i="1" a="1"/>
  <c r="J145" i="1" s="1"/>
  <c r="K145" i="1" s="1" a="1"/>
  <c r="K145" i="1" s="1"/>
  <c r="J533" i="1" a="1"/>
  <c r="J533" i="1" s="1"/>
  <c r="K533" i="1" s="1" a="1"/>
  <c r="K533" i="1" s="1"/>
  <c r="J776" i="1" a="1"/>
  <c r="J776" i="1" s="1"/>
  <c r="K776" i="1" s="1" a="1"/>
  <c r="K776" i="1" s="1"/>
  <c r="J923" i="1" a="1"/>
  <c r="J923" i="1" s="1"/>
  <c r="K923" i="1" s="1" a="1"/>
  <c r="K923" i="1" s="1"/>
  <c r="J213" i="1" a="1"/>
  <c r="J213" i="1" s="1"/>
  <c r="K213" i="1" s="1" a="1"/>
  <c r="K213" i="1" s="1"/>
  <c r="J678" i="1" a="1"/>
  <c r="J678" i="1" s="1"/>
  <c r="K678" i="1" s="1" a="1"/>
  <c r="K678" i="1" s="1"/>
  <c r="J831" i="1" a="1"/>
  <c r="J831" i="1" s="1"/>
  <c r="K831" i="1" s="1" a="1"/>
  <c r="K831" i="1" s="1"/>
  <c r="J966" i="1" a="1"/>
  <c r="J966" i="1" s="1"/>
  <c r="K966" i="1" s="1" a="1"/>
  <c r="K966" i="1" s="1"/>
  <c r="J594" i="1" a="1"/>
  <c r="J594" i="1" s="1"/>
  <c r="K594" i="1" s="1" a="1"/>
  <c r="K594" i="1" s="1"/>
  <c r="J890" i="1" a="1"/>
  <c r="J890" i="1" s="1"/>
  <c r="K890" i="1" s="1" a="1"/>
  <c r="K890" i="1" s="1"/>
  <c r="J1054" i="1" a="1"/>
  <c r="J1054" i="1" s="1"/>
  <c r="K1054" i="1" s="1" a="1"/>
  <c r="K1054" i="1" s="1"/>
  <c r="J1172" i="1" a="1"/>
  <c r="J1172" i="1" s="1"/>
  <c r="K1172" i="1" s="1" a="1"/>
  <c r="K1172" i="1" s="1"/>
  <c r="J1283" i="1" a="1"/>
  <c r="J1283" i="1" s="1"/>
  <c r="K1283" i="1" s="1" a="1"/>
  <c r="K1283" i="1" s="1"/>
  <c r="J1433" i="1" a="1"/>
  <c r="J1433" i="1" s="1"/>
  <c r="K1433" i="1" s="1" a="1"/>
  <c r="K1433" i="1" s="1"/>
  <c r="J1548" i="1" a="1"/>
  <c r="J1548" i="1" s="1"/>
  <c r="K1548" i="1" s="1" a="1"/>
  <c r="K1548" i="1" s="1"/>
  <c r="J1676" i="1" a="1"/>
  <c r="J1676" i="1" s="1"/>
  <c r="K1676" i="1" s="1" a="1"/>
  <c r="K1676" i="1" s="1"/>
  <c r="J1804" i="1" a="1"/>
  <c r="J1804" i="1" s="1"/>
  <c r="K1804" i="1" s="1" a="1"/>
  <c r="K1804" i="1" s="1"/>
  <c r="J205" i="1" a="1"/>
  <c r="J205" i="1" s="1"/>
  <c r="K205" i="1" s="1" a="1"/>
  <c r="K205" i="1" s="1"/>
  <c r="J835" i="1" a="1"/>
  <c r="J835" i="1" s="1"/>
  <c r="K835" i="1" s="1" a="1"/>
  <c r="K835" i="1" s="1"/>
  <c r="J1034" i="1" a="1"/>
  <c r="J1034" i="1" s="1"/>
  <c r="K1034" i="1" s="1" a="1"/>
  <c r="K1034" i="1" s="1"/>
  <c r="J1166" i="1" a="1"/>
  <c r="J1166" i="1" s="1"/>
  <c r="K1166" i="1" s="1" a="1"/>
  <c r="K1166" i="1" s="1"/>
  <c r="J1318" i="1" a="1"/>
  <c r="J1318" i="1" s="1"/>
  <c r="K1318" i="1" s="1" a="1"/>
  <c r="K1318" i="1" s="1"/>
  <c r="J1428" i="1" a="1"/>
  <c r="J1428" i="1" s="1"/>
  <c r="K1428" i="1" s="1" a="1"/>
  <c r="K1428" i="1" s="1"/>
  <c r="J1565" i="1" a="1"/>
  <c r="J1565" i="1" s="1"/>
  <c r="K1565" i="1" s="1" a="1"/>
  <c r="K1565" i="1" s="1"/>
  <c r="J1693" i="1" a="1"/>
  <c r="J1693" i="1" s="1"/>
  <c r="K1693" i="1" s="1" a="1"/>
  <c r="K1693" i="1" s="1"/>
  <c r="J1821" i="1" a="1"/>
  <c r="J1821" i="1" s="1"/>
  <c r="K1821" i="1" s="1" a="1"/>
  <c r="K1821" i="1" s="1"/>
  <c r="J445" i="1" a="1"/>
  <c r="J445" i="1" s="1"/>
  <c r="K445" i="1" s="1" a="1"/>
  <c r="K445" i="1" s="1"/>
  <c r="J915" i="1" a="1"/>
  <c r="J915" i="1" s="1"/>
  <c r="K915" i="1" s="1" a="1"/>
  <c r="K915" i="1" s="1"/>
  <c r="J1089" i="1" a="1"/>
  <c r="J1089" i="1" s="1"/>
  <c r="K1089" i="1" s="1" a="1"/>
  <c r="K1089" i="1" s="1"/>
  <c r="J1229" i="1" a="1"/>
  <c r="J1229" i="1" s="1"/>
  <c r="K1229" i="1" s="1" a="1"/>
  <c r="K1229" i="1" s="1"/>
  <c r="J1340" i="1" a="1"/>
  <c r="J1340" i="1" s="1"/>
  <c r="K1340" i="1" s="1" a="1"/>
  <c r="K1340" i="1" s="1"/>
  <c r="J1477" i="1" a="1"/>
  <c r="J1477" i="1" s="1"/>
  <c r="K1477" i="1" s="1" a="1"/>
  <c r="K1477" i="1" s="1"/>
  <c r="J1598" i="1" a="1"/>
  <c r="J1598" i="1" s="1"/>
  <c r="K1598" i="1" s="1" a="1"/>
  <c r="K1598" i="1" s="1"/>
  <c r="J1726" i="1" a="1"/>
  <c r="J1726" i="1" s="1"/>
  <c r="K1726" i="1" s="1" a="1"/>
  <c r="K1726" i="1" s="1"/>
  <c r="J1854" i="1" a="1"/>
  <c r="J1854" i="1" s="1"/>
  <c r="K1854" i="1" s="1" a="1"/>
  <c r="K1854" i="1" s="1"/>
  <c r="J577" i="1" a="1"/>
  <c r="J577" i="1" s="1"/>
  <c r="K577" i="1" s="1" a="1"/>
  <c r="K577" i="1" s="1"/>
  <c r="J871" i="1" a="1"/>
  <c r="J871" i="1" s="1"/>
  <c r="K871" i="1" s="1" a="1"/>
  <c r="K871" i="1" s="1"/>
  <c r="J273" i="1" a="1"/>
  <c r="J273" i="1" s="1"/>
  <c r="K273" i="1" s="1" a="1"/>
  <c r="K273" i="1" s="1"/>
  <c r="J829" i="1" a="1"/>
  <c r="J829" i="1" s="1"/>
  <c r="K829" i="1" s="1" a="1"/>
  <c r="K829" i="1" s="1"/>
  <c r="J1037" i="1" a="1"/>
  <c r="J1037" i="1" s="1"/>
  <c r="K1037" i="1" s="1" a="1"/>
  <c r="K1037" i="1" s="1"/>
  <c r="J749" i="1" a="1"/>
  <c r="J749" i="1" s="1"/>
  <c r="K749" i="1" s="1" a="1"/>
  <c r="K749" i="1" s="1"/>
  <c r="J539" i="1" a="1"/>
  <c r="J539" i="1" s="1"/>
  <c r="K539" i="1" s="1" a="1"/>
  <c r="K539" i="1" s="1"/>
  <c r="J909" i="1" a="1"/>
  <c r="J909" i="1" s="1"/>
  <c r="K909" i="1" s="1" a="1"/>
  <c r="K909" i="1" s="1"/>
  <c r="J1079" i="1" a="1"/>
  <c r="J1079" i="1" s="1"/>
  <c r="K1079" i="1" s="1" a="1"/>
  <c r="K1079" i="1" s="1"/>
  <c r="J1205" i="1" a="1"/>
  <c r="J1205" i="1" s="1"/>
  <c r="K1205" i="1" s="1" a="1"/>
  <c r="K1205" i="1" s="1"/>
  <c r="J1350" i="1" a="1"/>
  <c r="J1350" i="1" s="1"/>
  <c r="K1350" i="1" s="1" a="1"/>
  <c r="K1350" i="1" s="1"/>
  <c r="J1480" i="1" a="1"/>
  <c r="J1480" i="1" s="1"/>
  <c r="K1480" i="1" s="1" a="1"/>
  <c r="K1480" i="1" s="1"/>
  <c r="J1618" i="1" a="1"/>
  <c r="J1618" i="1" s="1"/>
  <c r="K1618" i="1" s="1" a="1"/>
  <c r="K1618" i="1" s="1"/>
  <c r="J1746" i="1" a="1"/>
  <c r="J1746" i="1" s="1"/>
  <c r="K1746" i="1" s="1" a="1"/>
  <c r="K1746" i="1" s="1"/>
  <c r="J1874" i="1" a="1"/>
  <c r="J1874" i="1" s="1"/>
  <c r="K1874" i="1" s="1" a="1"/>
  <c r="K1874" i="1" s="1"/>
  <c r="J1132" i="1" a="1"/>
  <c r="J1132" i="1" s="1"/>
  <c r="K1132" i="1" s="1" a="1"/>
  <c r="K1132" i="1" s="1"/>
  <c r="J1376" i="1" a="1"/>
  <c r="J1376" i="1" s="1"/>
  <c r="K1376" i="1" s="1" a="1"/>
  <c r="K1376" i="1" s="1"/>
  <c r="J1639" i="1" a="1"/>
  <c r="J1639" i="1" s="1"/>
  <c r="K1639" i="1" s="1" a="1"/>
  <c r="K1639" i="1" s="1"/>
  <c r="J1895" i="1" a="1"/>
  <c r="J1895" i="1" s="1"/>
  <c r="K1895" i="1" s="1" a="1"/>
  <c r="K1895" i="1" s="1"/>
  <c r="J815" i="1" a="1"/>
  <c r="J815" i="1" s="1"/>
  <c r="K815" i="1" s="1" a="1"/>
  <c r="K815" i="1" s="1"/>
  <c r="J933" i="1" a="1"/>
  <c r="J933" i="1" s="1"/>
  <c r="K933" i="1" s="1" a="1"/>
  <c r="K933" i="1" s="1"/>
  <c r="J202" i="1" a="1"/>
  <c r="J202" i="1" s="1"/>
  <c r="K202" i="1" s="1" a="1"/>
  <c r="K202" i="1" s="1"/>
  <c r="J546" i="1" a="1"/>
  <c r="J546" i="1" s="1"/>
  <c r="K546" i="1" s="1" a="1"/>
  <c r="K546" i="1" s="1"/>
  <c r="J781" i="1" a="1"/>
  <c r="J781" i="1" s="1"/>
  <c r="K781" i="1" s="1" a="1"/>
  <c r="K781" i="1" s="1"/>
  <c r="J934" i="1" a="1"/>
  <c r="J934" i="1" s="1"/>
  <c r="K934" i="1" s="1" a="1"/>
  <c r="K934" i="1" s="1"/>
  <c r="J308" i="1" a="1"/>
  <c r="J308" i="1" s="1"/>
  <c r="K308" i="1" s="1" a="1"/>
  <c r="K308" i="1" s="1"/>
  <c r="J696" i="1" a="1"/>
  <c r="J696" i="1" s="1"/>
  <c r="K696" i="1" s="1" a="1"/>
  <c r="K696" i="1" s="1"/>
  <c r="J836" i="1" a="1"/>
  <c r="J836" i="1" s="1"/>
  <c r="K836" i="1" s="1" a="1"/>
  <c r="K836" i="1" s="1"/>
  <c r="J973" i="1" a="1"/>
  <c r="J973" i="1" s="1"/>
  <c r="K973" i="1" s="1" a="1"/>
  <c r="K973" i="1" s="1"/>
  <c r="J617" i="1" a="1"/>
  <c r="J617" i="1" s="1"/>
  <c r="K617" i="1" s="1" a="1"/>
  <c r="K617" i="1" s="1"/>
  <c r="J902" i="1" a="1"/>
  <c r="J902" i="1" s="1"/>
  <c r="K902" i="1" s="1" a="1"/>
  <c r="K902" i="1" s="1"/>
  <c r="J1066" i="1" a="1"/>
  <c r="J1066" i="1" s="1"/>
  <c r="K1066" i="1" s="1" a="1"/>
  <c r="K1066" i="1" s="1"/>
  <c r="J1179" i="1" a="1"/>
  <c r="J1179" i="1" s="1"/>
  <c r="K1179" i="1" s="1" a="1"/>
  <c r="K1179" i="1" s="1"/>
  <c r="J1289" i="1" a="1"/>
  <c r="J1289" i="1" s="1"/>
  <c r="K1289" i="1" s="1" a="1"/>
  <c r="K1289" i="1" s="1"/>
  <c r="J1439" i="1" a="1"/>
  <c r="J1439" i="1" s="1"/>
  <c r="K1439" i="1" s="1" a="1"/>
  <c r="K1439" i="1" s="1"/>
  <c r="J1556" i="1" a="1"/>
  <c r="J1556" i="1" s="1"/>
  <c r="K1556" i="1" s="1" a="1"/>
  <c r="K1556" i="1" s="1"/>
  <c r="J1684" i="1" a="1"/>
  <c r="J1684" i="1" s="1"/>
  <c r="K1684" i="1" s="1" a="1"/>
  <c r="K1684" i="1" s="1"/>
  <c r="J1812" i="1" a="1"/>
  <c r="J1812" i="1" s="1"/>
  <c r="K1812" i="1" s="1" a="1"/>
  <c r="K1812" i="1" s="1"/>
  <c r="J299" i="1" a="1"/>
  <c r="J299" i="1" s="1"/>
  <c r="K299" i="1" s="1" a="1"/>
  <c r="K299" i="1" s="1"/>
  <c r="J845" i="1" a="1"/>
  <c r="J845" i="1" s="1"/>
  <c r="K845" i="1" s="1" a="1"/>
  <c r="K845" i="1" s="1"/>
  <c r="J1041" i="1" a="1"/>
  <c r="J1041" i="1" s="1"/>
  <c r="K1041" i="1" s="1" a="1"/>
  <c r="K1041" i="1" s="1"/>
  <c r="J1173" i="1" a="1"/>
  <c r="J1173" i="1" s="1"/>
  <c r="K1173" i="1" s="1" a="1"/>
  <c r="K1173" i="1" s="1"/>
  <c r="J1325" i="1" a="1"/>
  <c r="J1325" i="1" s="1"/>
  <c r="K1325" i="1" s="1" a="1"/>
  <c r="K1325" i="1" s="1"/>
  <c r="J1434" i="1" a="1"/>
  <c r="J1434" i="1" s="1"/>
  <c r="K1434" i="1" s="1" a="1"/>
  <c r="K1434" i="1" s="1"/>
  <c r="J1573" i="1" a="1"/>
  <c r="J1573" i="1" s="1"/>
  <c r="K1573" i="1" s="1" a="1"/>
  <c r="K1573" i="1" s="1"/>
  <c r="J1701" i="1" a="1"/>
  <c r="J1701" i="1" s="1"/>
  <c r="K1701" i="1" s="1" a="1"/>
  <c r="K1701" i="1" s="1"/>
  <c r="J1829" i="1" a="1"/>
  <c r="J1829" i="1" s="1"/>
  <c r="K1829" i="1" s="1" a="1"/>
  <c r="K1829" i="1" s="1"/>
  <c r="J492" i="1" a="1"/>
  <c r="J492" i="1" s="1"/>
  <c r="K492" i="1" s="1" a="1"/>
  <c r="K492" i="1" s="1"/>
  <c r="J936" i="1" a="1"/>
  <c r="J936" i="1" s="1"/>
  <c r="K936" i="1" s="1" a="1"/>
  <c r="K936" i="1" s="1"/>
  <c r="J1110" i="1" a="1"/>
  <c r="J1110" i="1" s="1"/>
  <c r="K1110" i="1" s="1" a="1"/>
  <c r="K1110" i="1" s="1"/>
  <c r="J1236" i="1" a="1"/>
  <c r="J1236" i="1" s="1"/>
  <c r="K1236" i="1" s="1" a="1"/>
  <c r="K1236" i="1" s="1"/>
  <c r="J1353" i="1" a="1"/>
  <c r="J1353" i="1" s="1"/>
  <c r="K1353" i="1" s="1" a="1"/>
  <c r="K1353" i="1" s="1"/>
  <c r="J1483" i="1" a="1"/>
  <c r="J1483" i="1" s="1"/>
  <c r="K1483" i="1" s="1" a="1"/>
  <c r="K1483" i="1" s="1"/>
  <c r="J1606" i="1" a="1"/>
  <c r="J1606" i="1" s="1"/>
  <c r="K1606" i="1" s="1" a="1"/>
  <c r="K1606" i="1" s="1"/>
  <c r="J1734" i="1" a="1"/>
  <c r="J1734" i="1" s="1"/>
  <c r="K1734" i="1" s="1" a="1"/>
  <c r="K1734" i="1" s="1"/>
  <c r="J1862" i="1" a="1"/>
  <c r="J1862" i="1" s="1"/>
  <c r="K1862" i="1" s="1" a="1"/>
  <c r="K1862" i="1" s="1"/>
  <c r="J600" i="1" a="1"/>
  <c r="J600" i="1" s="1"/>
  <c r="K600" i="1" s="1" a="1"/>
  <c r="K600" i="1" s="1"/>
  <c r="J883" i="1" a="1"/>
  <c r="J883" i="1" s="1"/>
  <c r="K883" i="1" s="1" a="1"/>
  <c r="K883" i="1" s="1"/>
  <c r="J321" i="1" a="1"/>
  <c r="J321" i="1" s="1"/>
  <c r="K321" i="1" s="1" a="1"/>
  <c r="K321" i="1" s="1"/>
  <c r="J840" i="1" a="1"/>
  <c r="J840" i="1" s="1"/>
  <c r="K840" i="1" s="1" a="1"/>
  <c r="K840" i="1" s="1"/>
  <c r="J59" i="1" a="1"/>
  <c r="J59" i="1" s="1"/>
  <c r="K59" i="1" s="1" a="1"/>
  <c r="K59" i="1" s="1"/>
  <c r="J760" i="1" a="1"/>
  <c r="J760" i="1" s="1"/>
  <c r="K760" i="1" s="1" a="1"/>
  <c r="K760" i="1" s="1"/>
  <c r="J563" i="1" a="1"/>
  <c r="J563" i="1" s="1"/>
  <c r="K563" i="1" s="1" a="1"/>
  <c r="K563" i="1" s="1"/>
  <c r="J920" i="1" a="1"/>
  <c r="J920" i="1" s="1"/>
  <c r="K920" i="1" s="1" a="1"/>
  <c r="K920" i="1" s="1"/>
  <c r="J1086" i="1" a="1"/>
  <c r="J1086" i="1" s="1"/>
  <c r="K1086" i="1" s="1" a="1"/>
  <c r="K1086" i="1" s="1"/>
  <c r="J1212" i="1" a="1"/>
  <c r="J1212" i="1" s="1"/>
  <c r="K1212" i="1" s="1" a="1"/>
  <c r="K1212" i="1" s="1"/>
  <c r="J1367" i="1" a="1"/>
  <c r="J1367" i="1" s="1"/>
  <c r="K1367" i="1" s="1" a="1"/>
  <c r="K1367" i="1" s="1"/>
  <c r="J1492" i="1" a="1"/>
  <c r="J1492" i="1" s="1"/>
  <c r="K1492" i="1" s="1" a="1"/>
  <c r="K1492" i="1" s="1"/>
  <c r="J1626" i="1" a="1"/>
  <c r="J1626" i="1" s="1"/>
  <c r="K1626" i="1" s="1" a="1"/>
  <c r="K1626" i="1" s="1"/>
  <c r="J1754" i="1" a="1"/>
  <c r="J1754" i="1" s="1"/>
  <c r="K1754" i="1" s="1" a="1"/>
  <c r="K1754" i="1" s="1"/>
  <c r="J1882" i="1" a="1"/>
  <c r="J1882" i="1" s="1"/>
  <c r="K1882" i="1" s="1" a="1"/>
  <c r="K1882" i="1" s="1"/>
  <c r="J1147" i="1" a="1"/>
  <c r="J1147" i="1" s="1"/>
  <c r="K1147" i="1" s="1" a="1"/>
  <c r="K1147" i="1" s="1"/>
  <c r="J1387" i="1" a="1"/>
  <c r="J1387" i="1" s="1"/>
  <c r="K1387" i="1" s="1" a="1"/>
  <c r="K1387" i="1" s="1"/>
  <c r="J1655" i="1" a="1"/>
  <c r="J1655" i="1" s="1"/>
  <c r="K1655" i="1" s="1" a="1"/>
  <c r="K1655" i="1" s="1"/>
  <c r="J1918" i="1" a="1"/>
  <c r="J1918" i="1" s="1"/>
  <c r="K1918" i="1" s="1" a="1"/>
  <c r="K1918" i="1" s="1"/>
  <c r="J2077" i="1" a="1"/>
  <c r="J2077" i="1" s="1"/>
  <c r="K2077" i="1" s="1" a="1"/>
  <c r="K2077" i="1" s="1"/>
  <c r="J2188" i="1" a="1"/>
  <c r="J2188" i="1" s="1"/>
  <c r="K2188" i="1" s="1" a="1"/>
  <c r="K2188" i="1" s="1"/>
  <c r="J2335" i="1" a="1"/>
  <c r="J2335" i="1" s="1"/>
  <c r="K2335" i="1" s="1" a="1"/>
  <c r="K2335" i="1" s="1"/>
  <c r="J2450" i="1" a="1"/>
  <c r="J2450" i="1" s="1"/>
  <c r="K2450" i="1" s="1" a="1"/>
  <c r="K2450" i="1" s="1"/>
  <c r="J2579" i="1" a="1"/>
  <c r="J2579" i="1" s="1"/>
  <c r="K2579" i="1" s="1" a="1"/>
  <c r="K2579" i="1" s="1"/>
  <c r="J2702" i="1" a="1"/>
  <c r="J2702" i="1" s="1"/>
  <c r="K2702" i="1" s="1" a="1"/>
  <c r="K2702" i="1" s="1"/>
  <c r="J2831" i="1" a="1"/>
  <c r="J2831" i="1" s="1"/>
  <c r="K2831" i="1" s="1" a="1"/>
  <c r="K2831" i="1" s="1"/>
  <c r="J2947" i="1" a="1"/>
  <c r="J2947" i="1" s="1"/>
  <c r="K2947" i="1" s="1" a="1"/>
  <c r="K2947" i="1" s="1"/>
  <c r="J3084" i="1" a="1"/>
  <c r="J3084" i="1" s="1"/>
  <c r="K3084" i="1" s="1" a="1"/>
  <c r="K3084" i="1" s="1"/>
  <c r="J3193" i="1" a="1"/>
  <c r="J3193" i="1" s="1"/>
  <c r="K3193" i="1" s="1" a="1"/>
  <c r="K3193" i="1" s="1"/>
  <c r="J3307" i="1" a="1"/>
  <c r="J3307" i="1" s="1"/>
  <c r="K3307" i="1" s="1" a="1"/>
  <c r="K3307" i="1" s="1"/>
  <c r="J3402" i="1" a="1"/>
  <c r="J3402" i="1" s="1"/>
  <c r="K3402" i="1" s="1" a="1"/>
  <c r="K3402" i="1" s="1"/>
  <c r="J3505" i="1" a="1"/>
  <c r="J3505" i="1" s="1"/>
  <c r="K3505" i="1" s="1" a="1"/>
  <c r="K3505" i="1" s="1"/>
  <c r="J808" i="1" a="1"/>
  <c r="J808" i="1" s="1"/>
  <c r="K808" i="1" s="1" a="1"/>
  <c r="K808" i="1" s="1"/>
  <c r="J1217" i="1" a="1"/>
  <c r="J1217" i="1" s="1"/>
  <c r="K1217" i="1" s="1" a="1"/>
  <c r="K1217" i="1" s="1"/>
  <c r="J1472" i="1" a="1"/>
  <c r="J1472" i="1" s="1"/>
  <c r="K1472" i="1" s="1" a="1"/>
  <c r="K1472" i="1" s="1"/>
  <c r="J1720" i="1" a="1"/>
  <c r="J1720" i="1" s="1"/>
  <c r="K1720" i="1" s="1" a="1"/>
  <c r="K1720" i="1" s="1"/>
  <c r="J1947" i="1" a="1"/>
  <c r="J1947" i="1" s="1"/>
  <c r="K1947" i="1" s="1" a="1"/>
  <c r="K1947" i="1" s="1"/>
  <c r="J2061" i="1" a="1"/>
  <c r="J2061" i="1" s="1"/>
  <c r="K2061" i="1" s="1" a="1"/>
  <c r="K2061" i="1" s="1"/>
  <c r="J2198" i="1" a="1"/>
  <c r="J2198" i="1" s="1"/>
  <c r="K2198" i="1" s="1" a="1"/>
  <c r="K2198" i="1" s="1"/>
  <c r="J2311" i="1" a="1"/>
  <c r="J2311" i="1" s="1"/>
  <c r="K2311" i="1" s="1" a="1"/>
  <c r="K2311" i="1" s="1"/>
  <c r="J2471" i="1" a="1"/>
  <c r="J2471" i="1" s="1"/>
  <c r="K2471" i="1" s="1" a="1"/>
  <c r="K2471" i="1" s="1"/>
  <c r="J2595" i="1" a="1"/>
  <c r="J2595" i="1" s="1"/>
  <c r="K2595" i="1" s="1" a="1"/>
  <c r="K2595" i="1" s="1"/>
  <c r="J2726" i="1" a="1"/>
  <c r="J2726" i="1" s="1"/>
  <c r="K2726" i="1" s="1" a="1"/>
  <c r="K2726" i="1" s="1"/>
  <c r="J2854" i="1" a="1"/>
  <c r="J2854" i="1" s="1"/>
  <c r="K2854" i="1" s="1" a="1"/>
  <c r="K2854" i="1" s="1"/>
  <c r="J2981" i="1" a="1"/>
  <c r="J2981" i="1" s="1"/>
  <c r="K2981" i="1" s="1" a="1"/>
  <c r="K2981" i="1" s="1"/>
  <c r="J3117" i="1" a="1"/>
  <c r="J3117" i="1" s="1"/>
  <c r="K3117" i="1" s="1" a="1"/>
  <c r="K3117" i="1" s="1"/>
  <c r="J3257" i="1" a="1"/>
  <c r="J3257" i="1" s="1"/>
  <c r="K3257" i="1" s="1" a="1"/>
  <c r="K3257" i="1" s="1"/>
  <c r="J3435" i="1" a="1"/>
  <c r="J3435" i="1" s="1"/>
  <c r="K3435" i="1" s="1" a="1"/>
  <c r="K3435" i="1" s="1"/>
  <c r="J3547" i="1" a="1"/>
  <c r="J3547" i="1" s="1"/>
  <c r="K3547" i="1" s="1" a="1"/>
  <c r="K3547" i="1" s="1"/>
  <c r="J978" i="1" a="1"/>
  <c r="J978" i="1" s="1"/>
  <c r="K978" i="1" s="1" a="1"/>
  <c r="K978" i="1" s="1"/>
  <c r="J1246" i="1" a="1"/>
  <c r="J1246" i="1" s="1"/>
  <c r="K1246" i="1" s="1" a="1"/>
  <c r="K1246" i="1" s="1"/>
  <c r="J1486" i="1" a="1"/>
  <c r="J1486" i="1" s="1"/>
  <c r="K1486" i="1" s="1" a="1"/>
  <c r="K1486" i="1" s="1"/>
  <c r="J1657" i="1" a="1"/>
  <c r="J1657" i="1" s="1"/>
  <c r="K1657" i="1" s="1" a="1"/>
  <c r="K1657" i="1" s="1"/>
  <c r="J1881" i="1" a="1"/>
  <c r="J1881" i="1" s="1"/>
  <c r="K1881" i="1" s="1" a="1"/>
  <c r="K1881" i="1" s="1"/>
  <c r="J1990" i="1" a="1"/>
  <c r="J1990" i="1" s="1"/>
  <c r="K1990" i="1" s="1" a="1"/>
  <c r="K1990" i="1" s="1"/>
  <c r="J2067" i="1" a="1"/>
  <c r="J2067" i="1" s="1"/>
  <c r="K2067" i="1" s="1" a="1"/>
  <c r="K2067" i="1" s="1"/>
  <c r="J2189" i="1" a="1"/>
  <c r="J2189" i="1" s="1"/>
  <c r="K2189" i="1" s="1" a="1"/>
  <c r="K2189" i="1" s="1"/>
  <c r="J2279" i="1" a="1"/>
  <c r="J2279" i="1" s="1"/>
  <c r="K2279" i="1" s="1" a="1"/>
  <c r="K2279" i="1" s="1"/>
  <c r="J2382" i="1" a="1"/>
  <c r="J2382" i="1" s="1"/>
  <c r="K2382" i="1" s="1" a="1"/>
  <c r="K2382" i="1" s="1"/>
  <c r="J2480" i="1" a="1"/>
  <c r="J2480" i="1" s="1"/>
  <c r="K2480" i="1" s="1" a="1"/>
  <c r="K2480" i="1" s="1"/>
  <c r="J2581" i="1" a="1"/>
  <c r="J2581" i="1" s="1"/>
  <c r="K2581" i="1" s="1" a="1"/>
  <c r="K2581" i="1" s="1"/>
  <c r="J2688" i="1" a="1"/>
  <c r="J2688" i="1" s="1"/>
  <c r="K2688" i="1" s="1" a="1"/>
  <c r="K2688" i="1" s="1"/>
  <c r="J2780" i="1" a="1"/>
  <c r="J2780" i="1" s="1"/>
  <c r="K2780" i="1" s="1" a="1"/>
  <c r="K2780" i="1" s="1"/>
  <c r="J2891" i="1" a="1"/>
  <c r="J2891" i="1" s="1"/>
  <c r="K2891" i="1" s="1" a="1"/>
  <c r="K2891" i="1" s="1"/>
  <c r="J2995" i="1" a="1"/>
  <c r="J2995" i="1" s="1"/>
  <c r="K2995" i="1" s="1" a="1"/>
  <c r="K2995" i="1" s="1"/>
  <c r="J3071" i="1" a="1"/>
  <c r="J3071" i="1" s="1"/>
  <c r="K3071" i="1" s="1" a="1"/>
  <c r="K3071" i="1" s="1"/>
  <c r="J3188" i="1" a="1"/>
  <c r="J3188" i="1" s="1"/>
  <c r="K3188" i="1" s="1" a="1"/>
  <c r="K3188" i="1" s="1"/>
  <c r="J3273" i="1" a="1"/>
  <c r="J3273" i="1" s="1"/>
  <c r="K3273" i="1" s="1" a="1"/>
  <c r="K3273" i="1" s="1"/>
  <c r="J3377" i="1" a="1"/>
  <c r="J3377" i="1" s="1"/>
  <c r="K3377" i="1" s="1" a="1"/>
  <c r="K3377" i="1" s="1"/>
  <c r="J3452" i="1" a="1"/>
  <c r="J3452" i="1" s="1"/>
  <c r="K3452" i="1" s="1" a="1"/>
  <c r="K3452" i="1" s="1"/>
  <c r="J3548" i="1" a="1"/>
  <c r="J3548" i="1" s="1"/>
  <c r="K3548" i="1" s="1" a="1"/>
  <c r="K3548" i="1" s="1"/>
  <c r="J1020" i="1" a="1"/>
  <c r="J1020" i="1" s="1"/>
  <c r="K1020" i="1" s="1" a="1"/>
  <c r="K1020" i="1" s="1"/>
  <c r="J1219" i="1" a="1"/>
  <c r="J1219" i="1" s="1"/>
  <c r="K1219" i="1" s="1" a="1"/>
  <c r="K1219" i="1" s="1"/>
  <c r="J1043" i="1" a="1"/>
  <c r="J1043" i="1" s="1"/>
  <c r="K1043" i="1" s="1" a="1"/>
  <c r="K1043" i="1" s="1"/>
  <c r="J1264" i="1" a="1"/>
  <c r="J1264" i="1" s="1"/>
  <c r="K1264" i="1" s="1" a="1"/>
  <c r="K1264" i="1" s="1"/>
  <c r="J1029" i="1" a="1"/>
  <c r="J1029" i="1" s="1"/>
  <c r="K1029" i="1" s="1" a="1"/>
  <c r="K1029" i="1" s="1"/>
  <c r="J1252" i="1" a="1"/>
  <c r="J1252" i="1" s="1"/>
  <c r="K1252" i="1" s="1" a="1"/>
  <c r="K1252" i="1" s="1"/>
  <c r="J1408" i="1" a="1"/>
  <c r="J1408" i="1" s="1"/>
  <c r="K1408" i="1" s="1" a="1"/>
  <c r="K1408" i="1" s="1"/>
  <c r="J1585" i="1" a="1"/>
  <c r="J1585" i="1" s="1"/>
  <c r="K1585" i="1" s="1" a="1"/>
  <c r="K1585" i="1" s="1"/>
  <c r="J1729" i="1" a="1"/>
  <c r="J1729" i="1" s="1"/>
  <c r="K1729" i="1" s="1" a="1"/>
  <c r="K1729" i="1" s="1"/>
  <c r="J1873" i="1" a="1"/>
  <c r="J1873" i="1" s="1"/>
  <c r="K1873" i="1" s="1" a="1"/>
  <c r="K1873" i="1" s="1"/>
  <c r="J1958" i="1" a="1"/>
  <c r="J1958" i="1" s="1"/>
  <c r="K1958" i="1" s="1" a="1"/>
  <c r="K1958" i="1" s="1"/>
  <c r="J2033" i="1" a="1"/>
  <c r="J2033" i="1" s="1"/>
  <c r="K2033" i="1" s="1" a="1"/>
  <c r="K2033" i="1" s="1"/>
  <c r="J2131" i="1" a="1"/>
  <c r="J2131" i="1" s="1"/>
  <c r="K2131" i="1" s="1" a="1"/>
  <c r="K2131" i="1" s="1"/>
  <c r="J2186" i="1" a="1"/>
  <c r="J2186" i="1" s="1"/>
  <c r="K2186" i="1" s="1" a="1"/>
  <c r="K2186" i="1" s="1"/>
  <c r="J2252" i="1" a="1"/>
  <c r="J2252" i="1" s="1"/>
  <c r="K2252" i="1" s="1" a="1"/>
  <c r="K2252" i="1" s="1"/>
  <c r="J2352" i="1" a="1"/>
  <c r="J2352" i="1" s="1"/>
  <c r="K2352" i="1" s="1" a="1"/>
  <c r="K2352" i="1" s="1"/>
  <c r="J2427" i="1" a="1"/>
  <c r="J2427" i="1" s="1"/>
  <c r="K2427" i="1" s="1" a="1"/>
  <c r="K2427" i="1" s="1"/>
  <c r="J2505" i="1" a="1"/>
  <c r="J2505" i="1" s="1"/>
  <c r="K2505" i="1" s="1" a="1"/>
  <c r="K2505" i="1" s="1"/>
  <c r="J2570" i="1" a="1"/>
  <c r="J2570" i="1" s="1"/>
  <c r="K2570" i="1" s="1" a="1"/>
  <c r="K2570" i="1" s="1"/>
  <c r="J2653" i="1" a="1"/>
  <c r="J2653" i="1" s="1"/>
  <c r="K2653" i="1" s="1" a="1"/>
  <c r="K2653" i="1" s="1"/>
  <c r="J2723" i="1" a="1"/>
  <c r="J2723" i="1" s="1"/>
  <c r="K2723" i="1" s="1" a="1"/>
  <c r="K2723" i="1" s="1"/>
  <c r="J2792" i="1" a="1"/>
  <c r="J2792" i="1" s="1"/>
  <c r="K2792" i="1" s="1" a="1"/>
  <c r="K2792" i="1" s="1"/>
  <c r="J2873" i="1" a="1"/>
  <c r="J2873" i="1" s="1"/>
  <c r="K2873" i="1" s="1" a="1"/>
  <c r="K2873" i="1" s="1"/>
  <c r="J2945" i="1" a="1"/>
  <c r="J2945" i="1" s="1"/>
  <c r="K2945" i="1" s="1" a="1"/>
  <c r="K2945" i="1" s="1"/>
  <c r="J3021" i="1" a="1"/>
  <c r="J3021" i="1" s="1"/>
  <c r="K3021" i="1" s="1" a="1"/>
  <c r="K3021" i="1" s="1"/>
  <c r="J3089" i="1" a="1"/>
  <c r="J3089" i="1" s="1"/>
  <c r="K3089" i="1" s="1" a="1"/>
  <c r="K3089" i="1" s="1"/>
  <c r="J3171" i="1" a="1"/>
  <c r="J3171" i="1" s="1"/>
  <c r="K3171" i="1" s="1" a="1"/>
  <c r="K3171" i="1" s="1"/>
  <c r="J3240" i="1" a="1"/>
  <c r="J3240" i="1" s="1"/>
  <c r="K3240" i="1" s="1" a="1"/>
  <c r="K3240" i="1" s="1"/>
  <c r="J3313" i="1" a="1"/>
  <c r="J3313" i="1" s="1"/>
  <c r="K3313" i="1" s="1" a="1"/>
  <c r="K3313" i="1" s="1"/>
  <c r="J3374" i="1" a="1"/>
  <c r="J3374" i="1" s="1"/>
  <c r="K3374" i="1" s="1" a="1"/>
  <c r="K3374" i="1" s="1"/>
  <c r="J3422" i="1" a="1"/>
  <c r="J3422" i="1" s="1"/>
  <c r="K3422" i="1" s="1" a="1"/>
  <c r="K3422" i="1" s="1"/>
  <c r="J3471" i="1" a="1"/>
  <c r="J3471" i="1" s="1"/>
  <c r="K3471" i="1" s="1" a="1"/>
  <c r="K3471" i="1" s="1"/>
  <c r="J3539" i="1" a="1"/>
  <c r="J3539" i="1" s="1"/>
  <c r="K3539" i="1" s="1" a="1"/>
  <c r="K3539" i="1" s="1"/>
  <c r="J898" i="1" a="1"/>
  <c r="J898" i="1" s="1"/>
  <c r="K898" i="1" s="1" a="1"/>
  <c r="K898" i="1" s="1"/>
  <c r="J1426" i="1" a="1"/>
  <c r="J1426" i="1" s="1"/>
  <c r="K1426" i="1" s="1" a="1"/>
  <c r="K1426" i="1" s="1"/>
  <c r="J1755" i="1" a="1"/>
  <c r="J1755" i="1" s="1"/>
  <c r="K1755" i="1" s="1" a="1"/>
  <c r="K1755" i="1" s="1"/>
  <c r="J1985" i="1" a="1"/>
  <c r="J1985" i="1" s="1"/>
  <c r="K1985" i="1" s="1" a="1"/>
  <c r="K1985" i="1" s="1"/>
  <c r="J2119" i="1" a="1"/>
  <c r="J2119" i="1" s="1"/>
  <c r="K2119" i="1" s="1" a="1"/>
  <c r="K2119" i="1" s="1"/>
  <c r="J2209" i="1" a="1"/>
  <c r="J2209" i="1" s="1"/>
  <c r="K2209" i="1" s="1" a="1"/>
  <c r="K2209" i="1" s="1"/>
  <c r="J2376" i="1" a="1"/>
  <c r="J2376" i="1" s="1"/>
  <c r="K2376" i="1" s="1" a="1"/>
  <c r="K2376" i="1" s="1"/>
  <c r="J2502" i="1" a="1"/>
  <c r="J2502" i="1" s="1"/>
  <c r="K2502" i="1" s="1" a="1"/>
  <c r="K2502" i="1" s="1"/>
  <c r="J2619" i="1" a="1"/>
  <c r="J2619" i="1" s="1"/>
  <c r="K2619" i="1" s="1" a="1"/>
  <c r="K2619" i="1" s="1"/>
  <c r="J2742" i="1" a="1"/>
  <c r="J2742" i="1" s="1"/>
  <c r="K2742" i="1" s="1" a="1"/>
  <c r="K2742" i="1" s="1"/>
  <c r="J2878" i="1" a="1"/>
  <c r="J2878" i="1" s="1"/>
  <c r="K2878" i="1" s="1" a="1"/>
  <c r="K2878" i="1" s="1"/>
  <c r="J911" i="1" a="1"/>
  <c r="J911" i="1" s="1"/>
  <c r="K911" i="1" s="1" a="1"/>
  <c r="K911" i="1" s="1"/>
  <c r="J1381" i="1" a="1"/>
  <c r="J1381" i="1" s="1"/>
  <c r="K1381" i="1" s="1" a="1"/>
  <c r="K1381" i="1" s="1"/>
  <c r="J1631" i="1" a="1"/>
  <c r="J1631" i="1" s="1"/>
  <c r="K1631" i="1" s="1" a="1"/>
  <c r="K1631" i="1" s="1"/>
  <c r="J1887" i="1" a="1"/>
  <c r="J1887" i="1" s="1"/>
  <c r="K1887" i="1" s="1" a="1"/>
  <c r="K1887" i="1" s="1"/>
  <c r="J1997" i="1" a="1"/>
  <c r="J1997" i="1" s="1"/>
  <c r="K1997" i="1" s="1" a="1"/>
  <c r="K1997" i="1" s="1"/>
  <c r="J2100" i="1" a="1"/>
  <c r="J2100" i="1" s="1"/>
  <c r="K2100" i="1" s="1" a="1"/>
  <c r="K2100" i="1" s="1"/>
  <c r="J2240" i="1" a="1"/>
  <c r="J2240" i="1" s="1"/>
  <c r="K2240" i="1" s="1" a="1"/>
  <c r="K2240" i="1" s="1"/>
  <c r="J2363" i="1" a="1"/>
  <c r="J2363" i="1" s="1"/>
  <c r="K2363" i="1" s="1" a="1"/>
  <c r="K2363" i="1" s="1"/>
  <c r="J2503" i="1" a="1"/>
  <c r="J2503" i="1" s="1"/>
  <c r="K2503" i="1" s="1" a="1"/>
  <c r="K2503" i="1" s="1"/>
  <c r="J2636" i="1" a="1"/>
  <c r="J2636" i="1" s="1"/>
  <c r="K2636" i="1" s="1" a="1"/>
  <c r="K2636" i="1" s="1"/>
  <c r="J2759" i="1" a="1"/>
  <c r="J2759" i="1" s="1"/>
  <c r="K2759" i="1" s="1" a="1"/>
  <c r="K2759" i="1" s="1"/>
  <c r="J1057" i="1" a="1"/>
  <c r="J1057" i="1" s="1"/>
  <c r="K1057" i="1" s="1" a="1"/>
  <c r="K1057" i="1" s="1"/>
  <c r="J1536" i="1" a="1"/>
  <c r="J1536" i="1" s="1"/>
  <c r="K1536" i="1" s="1" a="1"/>
  <c r="K1536" i="1" s="1"/>
  <c r="J1792" i="1" a="1"/>
  <c r="J1792" i="1" s="1"/>
  <c r="K1792" i="1" s="1" a="1"/>
  <c r="K1792" i="1" s="1"/>
  <c r="J1998" i="1" a="1"/>
  <c r="J1998" i="1" s="1"/>
  <c r="K1998" i="1" s="1" a="1"/>
  <c r="K1998" i="1" s="1"/>
  <c r="J2110" i="1" a="1"/>
  <c r="J2110" i="1" s="1"/>
  <c r="K2110" i="1" s="1" a="1"/>
  <c r="K2110" i="1" s="1"/>
  <c r="J2281" i="1" a="1"/>
  <c r="J2281" i="1" s="1"/>
  <c r="K2281" i="1" s="1" a="1"/>
  <c r="K2281" i="1" s="1"/>
  <c r="J2419" i="1" a="1"/>
  <c r="J2419" i="1" s="1"/>
  <c r="K2419" i="1" s="1" a="1"/>
  <c r="K2419" i="1" s="1"/>
  <c r="J2000" i="1" a="1"/>
  <c r="J2000" i="1" s="1"/>
  <c r="K2000" i="1" s="1" a="1"/>
  <c r="K2000" i="1" s="1"/>
  <c r="J2283" i="1" a="1"/>
  <c r="J2283" i="1" s="1"/>
  <c r="K2283" i="1" s="1" a="1"/>
  <c r="K2283" i="1" s="1"/>
  <c r="J2521" i="1" a="1"/>
  <c r="J2521" i="1" s="1"/>
  <c r="K2521" i="1" s="1" a="1"/>
  <c r="K2521" i="1" s="1"/>
  <c r="J2763" i="1" a="1"/>
  <c r="J2763" i="1" s="1"/>
  <c r="K2763" i="1" s="1" a="1"/>
  <c r="K2763" i="1" s="1"/>
  <c r="J3015" i="1" a="1"/>
  <c r="J3015" i="1" s="1"/>
  <c r="K3015" i="1" s="1" a="1"/>
  <c r="K3015" i="1" s="1"/>
  <c r="J3249" i="1" a="1"/>
  <c r="J3249" i="1" s="1"/>
  <c r="K3249" i="1" s="1" a="1"/>
  <c r="K3249" i="1" s="1"/>
  <c r="J3445" i="1" a="1"/>
  <c r="J3445" i="1" s="1"/>
  <c r="K3445" i="1" s="1" a="1"/>
  <c r="K3445" i="1" s="1"/>
  <c r="J1077" i="1" a="1"/>
  <c r="J1077" i="1" s="1"/>
  <c r="K1077" i="1" s="1" a="1"/>
  <c r="K1077" i="1" s="1"/>
  <c r="J1592" i="1" a="1"/>
  <c r="J1592" i="1" s="1"/>
  <c r="K1592" i="1" s="1" a="1"/>
  <c r="K1592" i="1" s="1"/>
  <c r="J2007" i="1" a="1"/>
  <c r="J2007" i="1" s="1"/>
  <c r="K2007" i="1" s="1" a="1"/>
  <c r="K2007" i="1" s="1"/>
  <c r="J2243" i="1" a="1"/>
  <c r="J2243" i="1" s="1"/>
  <c r="K2243" i="1" s="1" a="1"/>
  <c r="K2243" i="1" s="1"/>
  <c r="J2529" i="1" a="1"/>
  <c r="J2529" i="1" s="1"/>
  <c r="K2529" i="1" s="1" a="1"/>
  <c r="K2529" i="1" s="1"/>
  <c r="J2787" i="1" a="1"/>
  <c r="J2787" i="1" s="1"/>
  <c r="K2787" i="1" s="1" a="1"/>
  <c r="K2787" i="1" s="1"/>
  <c r="J3049" i="1" a="1"/>
  <c r="J3049" i="1" s="1"/>
  <c r="K3049" i="1" s="1" a="1"/>
  <c r="K3049" i="1" s="1"/>
  <c r="J3323" i="1" a="1"/>
  <c r="J3323" i="1" s="1"/>
  <c r="K3323" i="1" s="1" a="1"/>
  <c r="K3323" i="1" s="1"/>
  <c r="J3610" i="1" a="1"/>
  <c r="J3610" i="1" s="1"/>
  <c r="K3610" i="1" s="1" a="1"/>
  <c r="K3610" i="1" s="1"/>
  <c r="J1366" i="1" a="1"/>
  <c r="J1366" i="1" s="1"/>
  <c r="K1366" i="1" s="1" a="1"/>
  <c r="K1366" i="1" s="1"/>
  <c r="J1769" i="1" a="1"/>
  <c r="J1769" i="1" s="1"/>
  <c r="K1769" i="1" s="1" a="1"/>
  <c r="K1769" i="1" s="1"/>
  <c r="J2013" i="1" a="1"/>
  <c r="J2013" i="1" s="1"/>
  <c r="K2013" i="1" s="1" a="1"/>
  <c r="K2013" i="1" s="1"/>
  <c r="J2254" i="1" a="1"/>
  <c r="J2254" i="1" s="1"/>
  <c r="K2254" i="1" s="1" a="1"/>
  <c r="K2254" i="1" s="1"/>
  <c r="J2430" i="1" a="1"/>
  <c r="J2430" i="1" s="1"/>
  <c r="K2430" i="1" s="1" a="1"/>
  <c r="K2430" i="1" s="1"/>
  <c r="J2634" i="1" a="1"/>
  <c r="J2634" i="1" s="1"/>
  <c r="K2634" i="1" s="1" a="1"/>
  <c r="K2634" i="1" s="1"/>
  <c r="J2833" i="1" a="1"/>
  <c r="J2833" i="1" s="1"/>
  <c r="K2833" i="1" s="1" a="1"/>
  <c r="K2833" i="1" s="1"/>
  <c r="J3024" i="1" a="1"/>
  <c r="J3024" i="1" s="1"/>
  <c r="K3024" i="1" s="1" a="1"/>
  <c r="K3024" i="1" s="1"/>
  <c r="J3243" i="1" a="1"/>
  <c r="J3243" i="1" s="1"/>
  <c r="K3243" i="1" s="1" a="1"/>
  <c r="K3243" i="1" s="1"/>
  <c r="J3414" i="1" a="1"/>
  <c r="J3414" i="1" s="1"/>
  <c r="K3414" i="1" s="1" a="1"/>
  <c r="K3414" i="1" s="1"/>
  <c r="J3605" i="1" a="1"/>
  <c r="J3605" i="1" s="1"/>
  <c r="K3605" i="1" s="1" a="1"/>
  <c r="K3605" i="1" s="1"/>
  <c r="J1316" i="1" a="1"/>
  <c r="J1316" i="1" s="1"/>
  <c r="K1316" i="1" s="1" a="1"/>
  <c r="K1316" i="1" s="1"/>
  <c r="J1334" i="1" a="1"/>
  <c r="J1334" i="1" s="1"/>
  <c r="K1334" i="1" s="1" a="1"/>
  <c r="K1334" i="1" s="1"/>
  <c r="J1361" i="1" a="1"/>
  <c r="J1361" i="1" s="1"/>
  <c r="K1361" i="1" s="1" a="1"/>
  <c r="K1361" i="1" s="1"/>
  <c r="J1649" i="1" a="1"/>
  <c r="J1649" i="1" s="1"/>
  <c r="K1649" i="1" s="1" a="1"/>
  <c r="K1649" i="1" s="1"/>
  <c r="J1927" i="1" a="1"/>
  <c r="J1927" i="1" s="1"/>
  <c r="K1927" i="1" s="1" a="1"/>
  <c r="K1927" i="1" s="1"/>
  <c r="J2096" i="1" a="1"/>
  <c r="J2096" i="1" s="1"/>
  <c r="K2096" i="1" s="1" a="1"/>
  <c r="K2096" i="1" s="1"/>
  <c r="J2211" i="1" a="1"/>
  <c r="J2211" i="1" s="1"/>
  <c r="K2211" i="1" s="1" a="1"/>
  <c r="K2211" i="1" s="1"/>
  <c r="J2386" i="1" a="1"/>
  <c r="J2386" i="1" s="1"/>
  <c r="K2386" i="1" s="1" a="1"/>
  <c r="K2386" i="1" s="1"/>
  <c r="J2541" i="1" a="1"/>
  <c r="J2541" i="1" s="1"/>
  <c r="K2541" i="1" s="1" a="1"/>
  <c r="K2541" i="1" s="1"/>
  <c r="J2684" i="1" a="1"/>
  <c r="J2684" i="1" s="1"/>
  <c r="K2684" i="1" s="1" a="1"/>
  <c r="K2684" i="1" s="1"/>
  <c r="J2835" i="1" a="1"/>
  <c r="J2835" i="1" s="1"/>
  <c r="K2835" i="1" s="1" a="1"/>
  <c r="K2835" i="1" s="1"/>
  <c r="J2985" i="1" a="1"/>
  <c r="J2985" i="1" s="1"/>
  <c r="K2985" i="1" s="1" a="1"/>
  <c r="K2985" i="1" s="1"/>
  <c r="J3136" i="1" a="1"/>
  <c r="J3136" i="1" s="1"/>
  <c r="K3136" i="1" s="1" a="1"/>
  <c r="K3136" i="1" s="1"/>
  <c r="J3276" i="1" a="1"/>
  <c r="J3276" i="1" s="1"/>
  <c r="K3276" i="1" s="1" a="1"/>
  <c r="K3276" i="1" s="1"/>
  <c r="J3401" i="1" a="1"/>
  <c r="J3401" i="1" s="1"/>
  <c r="K3401" i="1" s="1" a="1"/>
  <c r="K3401" i="1" s="1"/>
  <c r="J3503" i="1" a="1"/>
  <c r="J3503" i="1" s="1"/>
  <c r="K3503" i="1" s="1" a="1"/>
  <c r="K3503" i="1" s="1"/>
  <c r="J1265" i="1" a="1"/>
  <c r="J1265" i="1" s="1"/>
  <c r="K1265" i="1" s="1" a="1"/>
  <c r="K1265" i="1" s="1"/>
  <c r="J1883" i="1" a="1"/>
  <c r="J1883" i="1" s="1"/>
  <c r="K1883" i="1" s="1" a="1"/>
  <c r="K1883" i="1" s="1"/>
  <c r="J2159" i="1" a="1"/>
  <c r="J2159" i="1" s="1"/>
  <c r="K2159" i="1" s="1" a="1"/>
  <c r="K2159" i="1" s="1"/>
  <c r="J2431" i="1" a="1"/>
  <c r="J2431" i="1" s="1"/>
  <c r="K2431" i="1" s="1" a="1"/>
  <c r="K2431" i="1" s="1"/>
  <c r="J2681" i="1" a="1"/>
  <c r="J2681" i="1" s="1"/>
  <c r="K2681" i="1" s="1" a="1"/>
  <c r="K2681" i="1" s="1"/>
  <c r="J2935" i="1" a="1"/>
  <c r="J2935" i="1" s="1"/>
  <c r="K2935" i="1" s="1" a="1"/>
  <c r="K2935" i="1" s="1"/>
  <c r="J1503" i="1" a="1"/>
  <c r="J1503" i="1" s="1"/>
  <c r="K1503" i="1" s="1" a="1"/>
  <c r="K1503" i="1" s="1"/>
  <c r="J1950" i="1" a="1"/>
  <c r="J1950" i="1" s="1"/>
  <c r="K1950" i="1" s="1" a="1"/>
  <c r="K1950" i="1" s="1"/>
  <c r="J2180" i="1" a="1"/>
  <c r="J2180" i="1" s="1"/>
  <c r="K2180" i="1" s="1" a="1"/>
  <c r="K2180" i="1" s="1"/>
  <c r="J2446" i="1" a="1"/>
  <c r="J2446" i="1" s="1"/>
  <c r="K2446" i="1" s="1" a="1"/>
  <c r="K2446" i="1" s="1"/>
  <c r="J2698" i="1" a="1"/>
  <c r="J2698" i="1" s="1"/>
  <c r="K2698" i="1" s="1" a="1"/>
  <c r="K2698" i="1" s="1"/>
  <c r="J1335" i="1" a="1"/>
  <c r="J1335" i="1" s="1"/>
  <c r="K1335" i="1" s="1" a="1"/>
  <c r="K1335" i="1" s="1"/>
  <c r="J1915" i="1" a="1"/>
  <c r="J1915" i="1" s="1"/>
  <c r="K1915" i="1" s="1" a="1"/>
  <c r="K1915" i="1" s="1"/>
  <c r="J2210" i="1" a="1"/>
  <c r="J2210" i="1" s="1"/>
  <c r="K2210" i="1" s="1" a="1"/>
  <c r="K2210" i="1" s="1"/>
  <c r="J2475" i="1" a="1"/>
  <c r="J2475" i="1" s="1"/>
  <c r="K2475" i="1" s="1" a="1"/>
  <c r="K2475" i="1" s="1"/>
  <c r="J2668" i="1" a="1"/>
  <c r="J2668" i="1" s="1"/>
  <c r="K2668" i="1" s="1" a="1"/>
  <c r="K2668" i="1" s="1"/>
  <c r="J1115" i="1" a="1"/>
  <c r="J1115" i="1" s="1"/>
  <c r="K1115" i="1" s="1" a="1"/>
  <c r="K1115" i="1" s="1"/>
  <c r="J1006" i="1" a="1"/>
  <c r="J1006" i="1" s="1"/>
  <c r="K1006" i="1" s="1" a="1"/>
  <c r="K1006" i="1" s="1"/>
  <c r="J1583" i="1" a="1"/>
  <c r="J1583" i="1" s="1"/>
  <c r="K1583" i="1" s="1" a="1"/>
  <c r="K1583" i="1" s="1"/>
  <c r="J1956" i="1" a="1"/>
  <c r="J1956" i="1" s="1"/>
  <c r="K1956" i="1" s="1" a="1"/>
  <c r="K1956" i="1" s="1"/>
  <c r="J2165" i="1" a="1"/>
  <c r="J2165" i="1" s="1"/>
  <c r="K2165" i="1" s="1" a="1"/>
  <c r="K2165" i="1" s="1"/>
  <c r="J2332" i="1" a="1"/>
  <c r="J2332" i="1" s="1"/>
  <c r="K2332" i="1" s="1" a="1"/>
  <c r="K2332" i="1" s="1"/>
  <c r="J2495" i="1" a="1"/>
  <c r="J2495" i="1" s="1"/>
  <c r="K2495" i="1" s="1" a="1"/>
  <c r="K2495" i="1" s="1"/>
  <c r="J1827" i="1" a="1"/>
  <c r="J1827" i="1" s="1"/>
  <c r="K1827" i="1" s="1" a="1"/>
  <c r="K1827" i="1" s="1"/>
  <c r="J2272" i="1" a="1"/>
  <c r="J2272" i="1" s="1"/>
  <c r="K2272" i="1" s="1" a="1"/>
  <c r="K2272" i="1" s="1"/>
  <c r="J2615" i="1" a="1"/>
  <c r="J2615" i="1" s="1"/>
  <c r="K2615" i="1" s="1" a="1"/>
  <c r="K2615" i="1" s="1"/>
  <c r="J2939" i="1" a="1"/>
  <c r="J2939" i="1" s="1"/>
  <c r="K2939" i="1" s="1" a="1"/>
  <c r="K2939" i="1" s="1"/>
  <c r="J3107" i="1" a="1"/>
  <c r="J3107" i="1" s="1"/>
  <c r="K3107" i="1" s="1" a="1"/>
  <c r="K3107" i="1" s="1"/>
  <c r="J3334" i="1" a="1"/>
  <c r="J3334" i="1" s="1"/>
  <c r="K3334" i="1" s="1" a="1"/>
  <c r="K3334" i="1" s="1"/>
  <c r="J3509" i="1" a="1"/>
  <c r="J3509" i="1" s="1"/>
  <c r="K3509" i="1" s="1" a="1"/>
  <c r="K3509" i="1" s="1"/>
  <c r="J3641" i="1" a="1"/>
  <c r="J3641" i="1" s="1"/>
  <c r="K3641" i="1" s="1" a="1"/>
  <c r="K3641" i="1" s="1"/>
  <c r="J3709" i="1" a="1"/>
  <c r="J3709" i="1" s="1"/>
  <c r="K3709" i="1" s="1" a="1"/>
  <c r="K3709" i="1" s="1"/>
  <c r="J3778" i="1" a="1"/>
  <c r="J3778" i="1" s="1"/>
  <c r="K3778" i="1" s="1" a="1"/>
  <c r="K3778" i="1" s="1"/>
  <c r="J3840" i="1" a="1"/>
  <c r="J3840" i="1" s="1"/>
  <c r="K3840" i="1" s="1" a="1"/>
  <c r="K3840" i="1" s="1"/>
  <c r="J3914" i="1" a="1"/>
  <c r="J3914" i="1" s="1"/>
  <c r="K3914" i="1" s="1" a="1"/>
  <c r="K3914" i="1" s="1"/>
  <c r="J3990" i="1" a="1"/>
  <c r="J3990" i="1" s="1"/>
  <c r="K3990" i="1" s="1" a="1"/>
  <c r="K3990" i="1" s="1"/>
  <c r="J4060" i="1" a="1"/>
  <c r="J4060" i="1" s="1"/>
  <c r="K4060" i="1" s="1" a="1"/>
  <c r="K4060" i="1" s="1"/>
  <c r="J4153" i="1" a="1"/>
  <c r="J4153" i="1" s="1"/>
  <c r="K4153" i="1" s="1" a="1"/>
  <c r="K4153" i="1" s="1"/>
  <c r="J4243" i="1" a="1"/>
  <c r="J4243" i="1" s="1"/>
  <c r="K4243" i="1" s="1" a="1"/>
  <c r="K4243" i="1" s="1"/>
  <c r="J4312" i="1" a="1"/>
  <c r="J4312" i="1" s="1"/>
  <c r="K4312" i="1" s="1" a="1"/>
  <c r="K4312" i="1" s="1"/>
  <c r="J4384" i="1" a="1"/>
  <c r="J4384" i="1" s="1"/>
  <c r="K4384" i="1" s="1" a="1"/>
  <c r="K4384" i="1" s="1"/>
  <c r="J4450" i="1" a="1"/>
  <c r="J4450" i="1" s="1"/>
  <c r="K4450" i="1" s="1" a="1"/>
  <c r="K4450" i="1" s="1"/>
  <c r="J4513" i="1" a="1"/>
  <c r="J4513" i="1" s="1"/>
  <c r="K4513" i="1" s="1" a="1"/>
  <c r="K4513" i="1" s="1"/>
  <c r="J4605" i="1" a="1"/>
  <c r="J4605" i="1" s="1"/>
  <c r="K4605" i="1" s="1" a="1"/>
  <c r="K4605" i="1" s="1"/>
  <c r="J4684" i="1" a="1"/>
  <c r="J4684" i="1" s="1"/>
  <c r="K4684" i="1" s="1" a="1"/>
  <c r="K4684" i="1" s="1"/>
  <c r="J1579" i="1" a="1"/>
  <c r="J1579" i="1" s="1"/>
  <c r="K1579" i="1" s="1" a="1"/>
  <c r="K1579" i="1" s="1"/>
  <c r="J2002" i="1" a="1"/>
  <c r="J2002" i="1" s="1"/>
  <c r="K2002" i="1" s="1" a="1"/>
  <c r="K2002" i="1" s="1"/>
  <c r="J2234" i="1" a="1"/>
  <c r="J2234" i="1" s="1"/>
  <c r="K2234" i="1" s="1" a="1"/>
  <c r="K2234" i="1" s="1"/>
  <c r="J2510" i="1" a="1"/>
  <c r="J2510" i="1" s="1"/>
  <c r="K2510" i="1" s="1" a="1"/>
  <c r="K2510" i="1" s="1"/>
  <c r="J2746" i="1" a="1"/>
  <c r="J2746" i="1" s="1"/>
  <c r="K2746" i="1" s="1" a="1"/>
  <c r="K2746" i="1" s="1"/>
  <c r="J2925" i="1" a="1"/>
  <c r="J2925" i="1" s="1"/>
  <c r="K2925" i="1" s="1" a="1"/>
  <c r="K2925" i="1" s="1"/>
  <c r="J3069" i="1" a="1"/>
  <c r="J3069" i="1" s="1"/>
  <c r="K3069" i="1" s="1" a="1"/>
  <c r="K3069" i="1" s="1"/>
  <c r="J3220" i="1" a="1"/>
  <c r="J3220" i="1" s="1"/>
  <c r="K3220" i="1" s="1" a="1"/>
  <c r="K3220" i="1" s="1"/>
  <c r="J3359" i="1" a="1"/>
  <c r="J3359" i="1" s="1"/>
  <c r="K3359" i="1" s="1" a="1"/>
  <c r="K3359" i="1" s="1"/>
  <c r="J3558" i="1" a="1"/>
  <c r="J3558" i="1" s="1"/>
  <c r="K3558" i="1" s="1" a="1"/>
  <c r="K3558" i="1" s="1"/>
  <c r="J3649" i="1" a="1"/>
  <c r="J3649" i="1" s="1"/>
  <c r="K3649" i="1" s="1" a="1"/>
  <c r="K3649" i="1" s="1"/>
  <c r="J3703" i="1" a="1"/>
  <c r="J3703" i="1" s="1"/>
  <c r="K3703" i="1" s="1" a="1"/>
  <c r="K3703" i="1" s="1"/>
  <c r="J3760" i="1" a="1"/>
  <c r="J3760" i="1" s="1"/>
  <c r="K3760" i="1" s="1" a="1"/>
  <c r="K3760" i="1" s="1"/>
  <c r="J3829" i="1" a="1"/>
  <c r="J3829" i="1" s="1"/>
  <c r="K3829" i="1" s="1" a="1"/>
  <c r="K3829" i="1" s="1"/>
  <c r="J3884" i="1" a="1"/>
  <c r="J3884" i="1" s="1"/>
  <c r="K3884" i="1" s="1" a="1"/>
  <c r="K3884" i="1" s="1"/>
  <c r="J3945" i="1" a="1"/>
  <c r="J3945" i="1" s="1"/>
  <c r="K3945" i="1" s="1" a="1"/>
  <c r="K3945" i="1" s="1"/>
  <c r="J4010" i="1" a="1"/>
  <c r="J4010" i="1" s="1"/>
  <c r="K4010" i="1" s="1" a="1"/>
  <c r="K4010" i="1" s="1"/>
  <c r="J4071" i="1" a="1"/>
  <c r="J4071" i="1" s="1"/>
  <c r="K4071" i="1" s="1" a="1"/>
  <c r="K4071" i="1" s="1"/>
  <c r="J4133" i="1" a="1"/>
  <c r="J4133" i="1" s="1"/>
  <c r="K4133" i="1" s="1" a="1"/>
  <c r="K4133" i="1" s="1"/>
  <c r="J4180" i="1" a="1"/>
  <c r="J4180" i="1" s="1"/>
  <c r="K4180" i="1" s="1" a="1"/>
  <c r="K4180" i="1" s="1"/>
  <c r="J4244" i="1" a="1"/>
  <c r="J4244" i="1" s="1"/>
  <c r="K4244" i="1" s="1" a="1"/>
  <c r="K4244" i="1" s="1"/>
  <c r="J4313" i="1" a="1"/>
  <c r="J4313" i="1" s="1"/>
  <c r="K4313" i="1" s="1" a="1"/>
  <c r="K4313" i="1" s="1"/>
  <c r="J4377" i="1" a="1"/>
  <c r="J4377" i="1" s="1"/>
  <c r="K4377" i="1" s="1" a="1"/>
  <c r="K4377" i="1" s="1"/>
  <c r="J4437" i="1" a="1"/>
  <c r="J4437" i="1" s="1"/>
  <c r="K4437" i="1" s="1" a="1"/>
  <c r="K4437" i="1" s="1"/>
  <c r="J4514" i="1" a="1"/>
  <c r="J4514" i="1" s="1"/>
  <c r="K4514" i="1" s="1" a="1"/>
  <c r="K4514" i="1" s="1"/>
  <c r="J4578" i="1" a="1"/>
  <c r="J4578" i="1" s="1"/>
  <c r="K4578" i="1" s="1" a="1"/>
  <c r="K4578" i="1" s="1"/>
  <c r="J4642" i="1" a="1"/>
  <c r="J4642" i="1" s="1"/>
  <c r="K4642" i="1" s="1" a="1"/>
  <c r="K4642" i="1" s="1"/>
  <c r="J1648" i="1" a="1"/>
  <c r="J1648" i="1" s="1"/>
  <c r="K1648" i="1" s="1" a="1"/>
  <c r="K1648" i="1" s="1"/>
  <c r="J2027" i="1" a="1"/>
  <c r="J2027" i="1" s="1"/>
  <c r="K2027" i="1" s="1" a="1"/>
  <c r="K2027" i="1" s="1"/>
  <c r="J2216" i="1" a="1"/>
  <c r="J2216" i="1" s="1"/>
  <c r="K2216" i="1" s="1" a="1"/>
  <c r="K2216" i="1" s="1"/>
  <c r="J2398" i="1" a="1"/>
  <c r="J2398" i="1" s="1"/>
  <c r="K2398" i="1" s="1" a="1"/>
  <c r="K2398" i="1" s="1"/>
  <c r="J2646" i="1" a="1"/>
  <c r="J2646" i="1" s="1"/>
  <c r="K2646" i="1" s="1" a="1"/>
  <c r="K2646" i="1" s="1"/>
  <c r="J2859" i="1" a="1"/>
  <c r="J2859" i="1" s="1"/>
  <c r="K2859" i="1" s="1" a="1"/>
  <c r="K2859" i="1" s="1"/>
  <c r="J2989" i="1" a="1"/>
  <c r="J2989" i="1" s="1"/>
  <c r="K2989" i="1" s="1" a="1"/>
  <c r="K2989" i="1" s="1"/>
  <c r="J3099" i="1" a="1"/>
  <c r="J3099" i="1" s="1"/>
  <c r="K3099" i="1" s="1" a="1"/>
  <c r="K3099" i="1" s="1"/>
  <c r="J3210" i="1" a="1"/>
  <c r="J3210" i="1" s="1"/>
  <c r="K3210" i="1" s="1" a="1"/>
  <c r="K3210" i="1" s="1"/>
  <c r="J3339" i="1" a="1"/>
  <c r="J3339" i="1" s="1"/>
  <c r="K3339" i="1" s="1" a="1"/>
  <c r="K3339" i="1" s="1"/>
  <c r="J3513" i="1" a="1"/>
  <c r="J3513" i="1" s="1"/>
  <c r="K3513" i="1" s="1" a="1"/>
  <c r="K3513" i="1" s="1"/>
  <c r="J3622" i="1" a="1"/>
  <c r="J3622" i="1" s="1"/>
  <c r="K3622" i="1" s="1" a="1"/>
  <c r="K3622" i="1" s="1"/>
  <c r="J3711" i="1" a="1"/>
  <c r="J3711" i="1" s="1"/>
  <c r="K3711" i="1" s="1" a="1"/>
  <c r="K3711" i="1" s="1"/>
  <c r="J3786" i="1" a="1"/>
  <c r="J3786" i="1" s="1"/>
  <c r="K3786" i="1" s="1" a="1"/>
  <c r="K3786" i="1" s="1"/>
  <c r="J3835" i="1" a="1"/>
  <c r="J3835" i="1" s="1"/>
  <c r="K3835" i="1" s="1" a="1"/>
  <c r="K3835" i="1" s="1"/>
  <c r="J3896" i="1" a="1"/>
  <c r="J3896" i="1" s="1"/>
  <c r="K3896" i="1" s="1" a="1"/>
  <c r="K3896" i="1" s="1"/>
  <c r="J3959" i="1" a="1"/>
  <c r="J3959" i="1" s="1"/>
  <c r="K3959" i="1" s="1" a="1"/>
  <c r="K3959" i="1" s="1"/>
  <c r="J4023" i="1" a="1"/>
  <c r="J4023" i="1" s="1"/>
  <c r="K4023" i="1" s="1" a="1"/>
  <c r="K4023" i="1" s="1"/>
  <c r="J4087" i="1" a="1"/>
  <c r="J4087" i="1" s="1"/>
  <c r="K4087" i="1" s="1" a="1"/>
  <c r="K4087" i="1" s="1"/>
  <c r="J4154" i="1" a="1"/>
  <c r="J4154" i="1" s="1"/>
  <c r="K4154" i="1" s="1" a="1"/>
  <c r="K4154" i="1" s="1"/>
  <c r="J4226" i="1" a="1"/>
  <c r="J4226" i="1" s="1"/>
  <c r="K4226" i="1" s="1" a="1"/>
  <c r="K4226" i="1" s="1"/>
  <c r="J4290" i="1" a="1"/>
  <c r="J4290" i="1" s="1"/>
  <c r="K4290" i="1" s="1" a="1"/>
  <c r="K4290" i="1" s="1"/>
  <c r="J4354" i="1" a="1"/>
  <c r="J4354" i="1" s="1"/>
  <c r="K4354" i="1" s="1" a="1"/>
  <c r="K4354" i="1" s="1"/>
  <c r="J4417" i="1" a="1"/>
  <c r="J4417" i="1" s="1"/>
  <c r="K4417" i="1" s="1" a="1"/>
  <c r="K4417" i="1" s="1"/>
  <c r="J4473" i="1" a="1"/>
  <c r="J4473" i="1" s="1"/>
  <c r="K4473" i="1" s="1" a="1"/>
  <c r="K4473" i="1" s="1"/>
  <c r="J4536" i="1" a="1"/>
  <c r="J4536" i="1" s="1"/>
  <c r="K4536" i="1" s="1" a="1"/>
  <c r="K4536" i="1" s="1"/>
  <c r="J4600" i="1" a="1"/>
  <c r="J4600" i="1" s="1"/>
  <c r="K4600" i="1" s="1" a="1"/>
  <c r="K4600" i="1" s="1"/>
  <c r="J995" i="1" a="1"/>
  <c r="J995" i="1" s="1"/>
  <c r="K995" i="1" s="1" a="1"/>
  <c r="K995" i="1" s="1"/>
  <c r="J1715" i="1" a="1"/>
  <c r="J1715" i="1" s="1"/>
  <c r="K1715" i="1" s="1" a="1"/>
  <c r="K1715" i="1" s="1"/>
  <c r="J2157" i="1" a="1"/>
  <c r="J2157" i="1" s="1"/>
  <c r="K2157" i="1" s="1" a="1"/>
  <c r="K2157" i="1" s="1"/>
  <c r="J2346" i="1" a="1"/>
  <c r="J2346" i="1" s="1"/>
  <c r="K2346" i="1" s="1" a="1"/>
  <c r="K2346" i="1" s="1"/>
  <c r="J2571" i="1" a="1"/>
  <c r="J2571" i="1" s="1"/>
  <c r="K2571" i="1" s="1" a="1"/>
  <c r="K2571" i="1" s="1"/>
  <c r="J2777" i="1" a="1"/>
  <c r="J2777" i="1" s="1"/>
  <c r="K2777" i="1" s="1" a="1"/>
  <c r="K2777" i="1" s="1"/>
  <c r="J2977" i="1" a="1"/>
  <c r="J2977" i="1" s="1"/>
  <c r="K2977" i="1" s="1" a="1"/>
  <c r="K2977" i="1" s="1"/>
  <c r="J3100" i="1" a="1"/>
  <c r="J3100" i="1" s="1"/>
  <c r="K3100" i="1" s="1" a="1"/>
  <c r="K3100" i="1" s="1"/>
  <c r="J3238" i="1" a="1"/>
  <c r="J3238" i="1" s="1"/>
  <c r="K3238" i="1" s="1" a="1"/>
  <c r="K3238" i="1" s="1"/>
  <c r="J1394" i="1" a="1"/>
  <c r="J1394" i="1" s="1"/>
  <c r="K1394" i="1" s="1" a="1"/>
  <c r="K1394" i="1" s="1"/>
  <c r="J1939" i="1" a="1"/>
  <c r="J1939" i="1" s="1"/>
  <c r="K1939" i="1" s="1" a="1"/>
  <c r="K1939" i="1" s="1"/>
  <c r="J2262" i="1" a="1"/>
  <c r="J2262" i="1" s="1"/>
  <c r="K2262" i="1" s="1" a="1"/>
  <c r="K2262" i="1" s="1"/>
  <c r="J2462" i="1" a="1"/>
  <c r="J2462" i="1" s="1"/>
  <c r="K2462" i="1" s="1" a="1"/>
  <c r="K2462" i="1" s="1"/>
  <c r="J2706" i="1" a="1"/>
  <c r="J2706" i="1" s="1"/>
  <c r="K2706" i="1" s="1" a="1"/>
  <c r="K2706" i="1" s="1"/>
  <c r="J2914" i="1" a="1"/>
  <c r="J2914" i="1" s="1"/>
  <c r="K2914" i="1" s="1" a="1"/>
  <c r="K2914" i="1" s="1"/>
  <c r="J3059" i="1" a="1"/>
  <c r="J3059" i="1" s="1"/>
  <c r="K3059" i="1" s="1" a="1"/>
  <c r="K3059" i="1" s="1"/>
  <c r="J3170" i="1" a="1"/>
  <c r="J3170" i="1" s="1"/>
  <c r="K3170" i="1" s="1" a="1"/>
  <c r="K3170" i="1" s="1"/>
  <c r="J3282" i="1" a="1"/>
  <c r="J3282" i="1" s="1"/>
  <c r="K3282" i="1" s="1" a="1"/>
  <c r="K3282" i="1" s="1"/>
  <c r="J1547" i="1" a="1"/>
  <c r="J1547" i="1" s="1"/>
  <c r="K1547" i="1" s="1" a="1"/>
  <c r="K1547" i="1" s="1"/>
  <c r="J2038" i="1" a="1"/>
  <c r="J2038" i="1" s="1"/>
  <c r="K2038" i="1" s="1" a="1"/>
  <c r="K2038" i="1" s="1"/>
  <c r="J2356" i="1" a="1"/>
  <c r="J2356" i="1" s="1"/>
  <c r="K2356" i="1" s="1" a="1"/>
  <c r="K2356" i="1" s="1"/>
  <c r="J2612" i="1" a="1"/>
  <c r="J2612" i="1" s="1"/>
  <c r="K2612" i="1" s="1" a="1"/>
  <c r="K2612" i="1" s="1"/>
  <c r="J2829" i="1" a="1"/>
  <c r="J2829" i="1" s="1"/>
  <c r="K2829" i="1" s="1" a="1"/>
  <c r="K2829" i="1" s="1"/>
  <c r="J2979" i="1" a="1"/>
  <c r="J2979" i="1" s="1"/>
  <c r="K2979" i="1" s="1" a="1"/>
  <c r="K2979" i="1" s="1"/>
  <c r="J3130" i="1" a="1"/>
  <c r="J3130" i="1" s="1"/>
  <c r="K3130" i="1" s="1" a="1"/>
  <c r="K3130" i="1" s="1"/>
  <c r="J3284" i="1" a="1"/>
  <c r="J3284" i="1" s="1"/>
  <c r="K3284" i="1" s="1" a="1"/>
  <c r="K3284" i="1" s="1"/>
  <c r="J1552" i="1" a="1"/>
  <c r="J1552" i="1" s="1"/>
  <c r="K1552" i="1" s="1" a="1"/>
  <c r="K1552" i="1" s="1"/>
  <c r="J2040" i="1" a="1"/>
  <c r="J2040" i="1" s="1"/>
  <c r="K2040" i="1" s="1" a="1"/>
  <c r="K2040" i="1" s="1"/>
  <c r="J2385" i="1" a="1"/>
  <c r="J2385" i="1" s="1"/>
  <c r="K2385" i="1" s="1" a="1"/>
  <c r="K2385" i="1" s="1"/>
  <c r="J2639" i="1" a="1"/>
  <c r="J2639" i="1" s="1"/>
  <c r="K2639" i="1" s="1" a="1"/>
  <c r="K2639" i="1" s="1"/>
  <c r="J2830" i="1" a="1"/>
  <c r="J2830" i="1" s="1"/>
  <c r="K2830" i="1" s="1" a="1"/>
  <c r="K2830" i="1" s="1"/>
  <c r="J2966" i="1" a="1"/>
  <c r="J2966" i="1" s="1"/>
  <c r="K2966" i="1" s="1" a="1"/>
  <c r="K2966" i="1" s="1"/>
  <c r="J3148" i="1" a="1"/>
  <c r="J3148" i="1" s="1"/>
  <c r="K3148" i="1" s="1" a="1"/>
  <c r="K3148" i="1" s="1"/>
  <c r="J3259" i="1" a="1"/>
  <c r="J3259" i="1" s="1"/>
  <c r="K3259" i="1" s="1" a="1"/>
  <c r="K3259" i="1" s="1"/>
  <c r="J3367" i="1" a="1"/>
  <c r="J3367" i="1" s="1"/>
  <c r="K3367" i="1" s="1" a="1"/>
  <c r="K3367" i="1" s="1"/>
  <c r="J3531" i="1" a="1"/>
  <c r="J3531" i="1" s="1"/>
  <c r="K3531" i="1" s="1" a="1"/>
  <c r="K3531" i="1" s="1"/>
  <c r="J3653" i="1" a="1"/>
  <c r="J3653" i="1" s="1"/>
  <c r="K3653" i="1" s="1" a="1"/>
  <c r="K3653" i="1" s="1"/>
  <c r="J3701" i="1" a="1"/>
  <c r="J3701" i="1" s="1"/>
  <c r="K3701" i="1" s="1" a="1"/>
  <c r="K3701" i="1" s="1"/>
  <c r="J3752" i="1" a="1"/>
  <c r="J3752" i="1" s="1"/>
  <c r="K3752" i="1" s="1" a="1"/>
  <c r="K3752" i="1" s="1"/>
  <c r="J3821" i="1" a="1"/>
  <c r="J3821" i="1" s="1"/>
  <c r="K3821" i="1" s="1" a="1"/>
  <c r="K3821" i="1" s="1"/>
  <c r="J3876" i="1" a="1"/>
  <c r="J3876" i="1" s="1"/>
  <c r="K3876" i="1" s="1" a="1"/>
  <c r="K3876" i="1" s="1"/>
  <c r="J3932" i="1" a="1"/>
  <c r="J3932" i="1" s="1"/>
  <c r="K3932" i="1" s="1" a="1"/>
  <c r="K3932" i="1" s="1"/>
  <c r="J4000" i="1" a="1"/>
  <c r="J4000" i="1" s="1"/>
  <c r="K4000" i="1" s="1" a="1"/>
  <c r="K4000" i="1" s="1"/>
  <c r="J4064" i="1" a="1"/>
  <c r="J4064" i="1" s="1"/>
  <c r="K4064" i="1" s="1" a="1"/>
  <c r="K4064" i="1" s="1"/>
  <c r="J4156" i="1" a="1"/>
  <c r="J4156" i="1" s="1"/>
  <c r="K4156" i="1" s="1" a="1"/>
  <c r="K4156" i="1" s="1"/>
  <c r="J4229" i="1" a="1"/>
  <c r="J4229" i="1" s="1"/>
  <c r="K4229" i="1" s="1" a="1"/>
  <c r="K4229" i="1" s="1"/>
  <c r="J4294" i="1" a="1"/>
  <c r="J4294" i="1" s="1"/>
  <c r="K4294" i="1" s="1" a="1"/>
  <c r="K4294" i="1" s="1"/>
  <c r="J4358" i="1" a="1"/>
  <c r="J4358" i="1" s="1"/>
  <c r="K4358" i="1" s="1" a="1"/>
  <c r="K4358" i="1" s="1"/>
  <c r="J4421" i="1" a="1"/>
  <c r="J4421" i="1" s="1"/>
  <c r="K4421" i="1" s="1" a="1"/>
  <c r="K4421" i="1" s="1"/>
  <c r="J4497" i="1" a="1"/>
  <c r="J4497" i="1" s="1"/>
  <c r="K4497" i="1" s="1" a="1"/>
  <c r="K4497" i="1" s="1"/>
  <c r="J4561" i="1" a="1"/>
  <c r="J4561" i="1" s="1"/>
  <c r="K4561" i="1" s="1" a="1"/>
  <c r="K4561" i="1" s="1"/>
  <c r="J4625" i="1" a="1"/>
  <c r="J4625" i="1" s="1"/>
  <c r="K4625" i="1" s="1" a="1"/>
  <c r="K4625" i="1" s="1"/>
  <c r="J2614" i="1" a="1"/>
  <c r="J2614" i="1" s="1"/>
  <c r="K2614" i="1" s="1" a="1"/>
  <c r="K2614" i="1" s="1"/>
  <c r="J3405" i="1" a="1"/>
  <c r="J3405" i="1" s="1"/>
  <c r="K3405" i="1" s="1" a="1"/>
  <c r="K3405" i="1" s="1"/>
  <c r="J3638" i="1" a="1"/>
  <c r="J3638" i="1" s="1"/>
  <c r="K3638" i="1" s="1" a="1"/>
  <c r="K3638" i="1" s="1"/>
  <c r="J3811" i="1" a="1"/>
  <c r="J3811" i="1" s="1"/>
  <c r="K3811" i="1" s="1" a="1"/>
  <c r="K3811" i="1" s="1"/>
  <c r="J3973" i="1" a="1"/>
  <c r="J3973" i="1" s="1"/>
  <c r="K3973" i="1" s="1" a="1"/>
  <c r="K3973" i="1" s="1"/>
  <c r="J4098" i="1" a="1"/>
  <c r="J4098" i="1" s="1"/>
  <c r="K4098" i="1" s="1" a="1"/>
  <c r="K4098" i="1" s="1"/>
  <c r="J4220" i="1" a="1"/>
  <c r="J4220" i="1" s="1"/>
  <c r="K4220" i="1" s="1" a="1"/>
  <c r="K4220" i="1" s="1"/>
  <c r="J4339" i="1" a="1"/>
  <c r="J4339" i="1" s="1"/>
  <c r="K4339" i="1" s="1" a="1"/>
  <c r="K4339" i="1" s="1"/>
  <c r="J4474" i="1" a="1"/>
  <c r="J4474" i="1" s="1"/>
  <c r="K4474" i="1" s="1" a="1"/>
  <c r="K4474" i="1" s="1"/>
  <c r="J4587" i="1" a="1"/>
  <c r="J4587" i="1" s="1"/>
  <c r="K4587" i="1" s="1" a="1"/>
  <c r="K4587" i="1" s="1"/>
  <c r="J4682" i="1" a="1"/>
  <c r="J4682" i="1" s="1"/>
  <c r="K4682" i="1" s="1" a="1"/>
  <c r="K4682" i="1" s="1"/>
  <c r="J4750" i="1" a="1"/>
  <c r="J4750" i="1" s="1"/>
  <c r="K4750" i="1" s="1" a="1"/>
  <c r="K4750" i="1" s="1"/>
  <c r="J4814" i="1" a="1"/>
  <c r="J4814" i="1" s="1"/>
  <c r="K4814" i="1" s="1" a="1"/>
  <c r="K4814" i="1" s="1"/>
  <c r="J4878" i="1" a="1"/>
  <c r="J4878" i="1" s="1"/>
  <c r="K4878" i="1" s="1" a="1"/>
  <c r="K4878" i="1" s="1"/>
  <c r="J4942" i="1" a="1"/>
  <c r="J4942" i="1" s="1"/>
  <c r="K4942" i="1" s="1" a="1"/>
  <c r="K4942" i="1" s="1"/>
  <c r="J5006" i="1" a="1"/>
  <c r="J5006" i="1" s="1"/>
  <c r="K5006" i="1" s="1" a="1"/>
  <c r="K5006" i="1" s="1"/>
  <c r="J5070" i="1" a="1"/>
  <c r="J5070" i="1" s="1"/>
  <c r="K5070" i="1" s="1" a="1"/>
  <c r="K5070" i="1" s="1"/>
  <c r="J5134" i="1" a="1"/>
  <c r="J5134" i="1" s="1"/>
  <c r="K5134" i="1" s="1" a="1"/>
  <c r="K5134" i="1" s="1"/>
  <c r="J5198" i="1" a="1"/>
  <c r="J5198" i="1" s="1"/>
  <c r="K5198" i="1" s="1" a="1"/>
  <c r="K5198" i="1" s="1"/>
  <c r="J5262" i="1" a="1"/>
  <c r="J5262" i="1" s="1"/>
  <c r="K5262" i="1" s="1" a="1"/>
  <c r="K5262" i="1" s="1"/>
  <c r="J5326" i="1" a="1"/>
  <c r="J5326" i="1" s="1"/>
  <c r="K5326" i="1" s="1" a="1"/>
  <c r="K5326" i="1" s="1"/>
  <c r="J5390" i="1" a="1"/>
  <c r="J5390" i="1" s="1"/>
  <c r="K5390" i="1" s="1" a="1"/>
  <c r="K5390" i="1" s="1"/>
  <c r="J5459" i="1" a="1"/>
  <c r="J5459" i="1" s="1"/>
  <c r="K5459" i="1" s="1" a="1"/>
  <c r="K5459" i="1" s="1"/>
  <c r="J5515" i="1" a="1"/>
  <c r="J5515" i="1" s="1"/>
  <c r="K5515" i="1" s="1" a="1"/>
  <c r="K5515" i="1" s="1"/>
  <c r="J5580" i="1" a="1"/>
  <c r="J5580" i="1" s="1"/>
  <c r="K5580" i="1" s="1" a="1"/>
  <c r="K5580" i="1" s="1"/>
  <c r="J5655" i="1" a="1"/>
  <c r="J5655" i="1" s="1"/>
  <c r="K5655" i="1" s="1" a="1"/>
  <c r="K5655" i="1" s="1"/>
  <c r="J5744" i="1" a="1"/>
  <c r="J5744" i="1" s="1"/>
  <c r="K5744" i="1" s="1" a="1"/>
  <c r="K5744" i="1" s="1"/>
  <c r="J5812" i="1" a="1"/>
  <c r="J5812" i="1" s="1"/>
  <c r="K5812" i="1" s="1" a="1"/>
  <c r="K5812" i="1" s="1"/>
  <c r="J5881" i="1" a="1"/>
  <c r="J5881" i="1" s="1"/>
  <c r="K5881" i="1" s="1" a="1"/>
  <c r="K5881" i="1" s="1"/>
  <c r="J5941" i="1" a="1"/>
  <c r="J5941" i="1" s="1"/>
  <c r="K5941" i="1" s="1" a="1"/>
  <c r="K5941" i="1" s="1"/>
  <c r="J6002" i="1" a="1"/>
  <c r="J6002" i="1" s="1"/>
  <c r="K6002" i="1" s="1" a="1"/>
  <c r="K6002" i="1" s="1"/>
  <c r="J6056" i="1" a="1"/>
  <c r="J6056" i="1" s="1"/>
  <c r="K6056" i="1" s="1" a="1"/>
  <c r="K6056" i="1" s="1"/>
  <c r="J6113" i="1" a="1"/>
  <c r="J6113" i="1" s="1"/>
  <c r="K6113" i="1" s="1" a="1"/>
  <c r="K6113" i="1" s="1"/>
  <c r="J6180" i="1" a="1"/>
  <c r="J6180" i="1" s="1"/>
  <c r="K6180" i="1" s="1" a="1"/>
  <c r="K6180" i="1" s="1"/>
  <c r="J2970" i="1" a="1"/>
  <c r="J2970" i="1" s="1"/>
  <c r="K2970" i="1" s="1" a="1"/>
  <c r="K2970" i="1" s="1"/>
  <c r="J3563" i="1" a="1"/>
  <c r="J3563" i="1" s="1"/>
  <c r="K3563" i="1" s="1" a="1"/>
  <c r="K3563" i="1" s="1"/>
  <c r="J3737" i="1" a="1"/>
  <c r="J3737" i="1" s="1"/>
  <c r="K3737" i="1" s="1" a="1"/>
  <c r="K3737" i="1" s="1"/>
  <c r="J3850" i="1" a="1"/>
  <c r="J3850" i="1" s="1"/>
  <c r="K3850" i="1" s="1" a="1"/>
  <c r="K3850" i="1" s="1"/>
  <c r="J3960" i="1" a="1"/>
  <c r="J3960" i="1" s="1"/>
  <c r="K3960" i="1" s="1" a="1"/>
  <c r="K3960" i="1" s="1"/>
  <c r="J4068" i="1" a="1"/>
  <c r="J4068" i="1" s="1"/>
  <c r="K4068" i="1" s="1" a="1"/>
  <c r="K4068" i="1" s="1"/>
  <c r="J4221" i="1" a="1"/>
  <c r="J4221" i="1" s="1"/>
  <c r="K4221" i="1" s="1" a="1"/>
  <c r="K4221" i="1" s="1"/>
  <c r="J4356" i="1" a="1"/>
  <c r="J4356" i="1" s="1"/>
  <c r="K4356" i="1" s="1" a="1"/>
  <c r="K4356" i="1" s="1"/>
  <c r="J4489" i="1" a="1"/>
  <c r="J4489" i="1" s="1"/>
  <c r="K4489" i="1" s="1" a="1"/>
  <c r="K4489" i="1" s="1"/>
  <c r="J4645" i="1" a="1"/>
  <c r="J4645" i="1" s="1"/>
  <c r="K4645" i="1" s="1" a="1"/>
  <c r="K4645" i="1" s="1"/>
  <c r="J4729" i="1" a="1"/>
  <c r="J4729" i="1" s="1"/>
  <c r="K4729" i="1" s="1" a="1"/>
  <c r="K4729" i="1" s="1"/>
  <c r="J4786" i="1" a="1"/>
  <c r="J4786" i="1" s="1"/>
  <c r="K4786" i="1" s="1" a="1"/>
  <c r="K4786" i="1" s="1"/>
  <c r="J4843" i="1" a="1"/>
  <c r="J4843" i="1" s="1"/>
  <c r="K4843" i="1" s="1" a="1"/>
  <c r="K4843" i="1" s="1"/>
  <c r="J4907" i="1" a="1"/>
  <c r="J4907" i="1" s="1"/>
  <c r="K4907" i="1" s="1" a="1"/>
  <c r="K4907" i="1" s="1"/>
  <c r="J4964" i="1" a="1"/>
  <c r="J4964" i="1" s="1"/>
  <c r="K4964" i="1" s="1" a="1"/>
  <c r="K4964" i="1" s="1"/>
  <c r="J5020" i="1" a="1"/>
  <c r="J5020" i="1" s="1"/>
  <c r="K5020" i="1" s="1" a="1"/>
  <c r="K5020" i="1" s="1"/>
  <c r="J5078" i="1" a="1"/>
  <c r="J5078" i="1" s="1"/>
  <c r="K5078" i="1" s="1" a="1"/>
  <c r="K5078" i="1" s="1"/>
  <c r="J5135" i="1" a="1"/>
  <c r="J5135" i="1" s="1"/>
  <c r="K5135" i="1" s="1" a="1"/>
  <c r="K5135" i="1" s="1"/>
  <c r="J5192" i="1" a="1"/>
  <c r="J5192" i="1" s="1"/>
  <c r="K5192" i="1" s="1" a="1"/>
  <c r="K5192" i="1" s="1"/>
  <c r="J5248" i="1" a="1"/>
  <c r="J5248" i="1" s="1"/>
  <c r="K5248" i="1" s="1" a="1"/>
  <c r="K5248" i="1" s="1"/>
  <c r="J5305" i="1" a="1"/>
  <c r="J5305" i="1" s="1"/>
  <c r="K5305" i="1" s="1" a="1"/>
  <c r="K5305" i="1" s="1"/>
  <c r="J5362" i="1" a="1"/>
  <c r="J5362" i="1" s="1"/>
  <c r="K5362" i="1" s="1" a="1"/>
  <c r="K5362" i="1" s="1"/>
  <c r="J5419" i="1" a="1"/>
  <c r="J5419" i="1" s="1"/>
  <c r="K5419" i="1" s="1" a="1"/>
  <c r="K5419" i="1" s="1"/>
  <c r="J5476" i="1" a="1"/>
  <c r="J5476" i="1" s="1"/>
  <c r="K5476" i="1" s="1" a="1"/>
  <c r="K5476" i="1" s="1"/>
  <c r="J5531" i="1" a="1"/>
  <c r="J5531" i="1" s="1"/>
  <c r="K5531" i="1" s="1" a="1"/>
  <c r="K5531" i="1" s="1"/>
  <c r="J5586" i="1" a="1"/>
  <c r="J5586" i="1" s="1"/>
  <c r="K5586" i="1" s="1" a="1"/>
  <c r="K5586" i="1" s="1"/>
  <c r="J5650" i="1" a="1"/>
  <c r="J5650" i="1" s="1"/>
  <c r="K5650" i="1" s="1" a="1"/>
  <c r="K5650" i="1" s="1"/>
  <c r="J5700" i="1" a="1"/>
  <c r="J5700" i="1" s="1"/>
  <c r="K5700" i="1" s="1" a="1"/>
  <c r="K5700" i="1" s="1"/>
  <c r="J5750" i="1" a="1"/>
  <c r="J5750" i="1" s="1"/>
  <c r="K5750" i="1" s="1" a="1"/>
  <c r="K5750" i="1" s="1"/>
  <c r="J5818" i="1" a="1"/>
  <c r="J5818" i="1" s="1"/>
  <c r="K5818" i="1" s="1" a="1"/>
  <c r="K5818" i="1" s="1"/>
  <c r="J5875" i="1" a="1"/>
  <c r="J5875" i="1" s="1"/>
  <c r="K5875" i="1" s="1" a="1"/>
  <c r="K5875" i="1" s="1"/>
  <c r="J5954" i="1" a="1"/>
  <c r="J5954" i="1" s="1"/>
  <c r="K5954" i="1" s="1" a="1"/>
  <c r="K5954" i="1" s="1"/>
  <c r="J6015" i="1" a="1"/>
  <c r="J6015" i="1" s="1"/>
  <c r="K6015" i="1" s="1" a="1"/>
  <c r="K6015" i="1" s="1"/>
  <c r="J6077" i="1" a="1"/>
  <c r="J6077" i="1" s="1"/>
  <c r="K6077" i="1" s="1" a="1"/>
  <c r="K6077" i="1" s="1"/>
  <c r="J6150" i="1" a="1"/>
  <c r="J6150" i="1" s="1"/>
  <c r="K6150" i="1" s="1" a="1"/>
  <c r="K6150" i="1" s="1"/>
  <c r="J2247" i="1" a="1"/>
  <c r="J2247" i="1" s="1"/>
  <c r="K2247" i="1" s="1" a="1"/>
  <c r="K2247" i="1" s="1"/>
  <c r="J3493" i="1" a="1"/>
  <c r="J3493" i="1" s="1"/>
  <c r="K3493" i="1" s="1" a="1"/>
  <c r="K3493" i="1" s="1"/>
  <c r="J3676" i="1" a="1"/>
  <c r="J3676" i="1" s="1"/>
  <c r="K3676" i="1" s="1" a="1"/>
  <c r="K3676" i="1" s="1"/>
  <c r="J3813" i="1" a="1"/>
  <c r="J3813" i="1" s="1"/>
  <c r="K3813" i="1" s="1" a="1"/>
  <c r="K3813" i="1" s="1"/>
  <c r="J3937" i="1" a="1"/>
  <c r="J3937" i="1" s="1"/>
  <c r="K3937" i="1" s="1" a="1"/>
  <c r="K3937" i="1" s="1"/>
  <c r="J4099" i="1" a="1"/>
  <c r="J4099" i="1" s="1"/>
  <c r="K4099" i="1" s="1" a="1"/>
  <c r="K4099" i="1" s="1"/>
  <c r="J4196" i="1" a="1"/>
  <c r="J4196" i="1" s="1"/>
  <c r="K4196" i="1" s="1" a="1"/>
  <c r="K4196" i="1" s="1"/>
  <c r="J4325" i="1" a="1"/>
  <c r="J4325" i="1" s="1"/>
  <c r="K4325" i="1" s="1" a="1"/>
  <c r="K4325" i="1" s="1"/>
  <c r="J4447" i="1" a="1"/>
  <c r="J4447" i="1" s="1"/>
  <c r="K4447" i="1" s="1" a="1"/>
  <c r="K4447" i="1" s="1"/>
  <c r="J4560" i="1" a="1"/>
  <c r="J4560" i="1" s="1"/>
  <c r="K4560" i="1" s="1" a="1"/>
  <c r="K4560" i="1" s="1"/>
  <c r="J4683" i="1" a="1"/>
  <c r="J4683" i="1" s="1"/>
  <c r="K4683" i="1" s="1" a="1"/>
  <c r="K4683" i="1" s="1"/>
  <c r="J4745" i="1" a="1"/>
  <c r="J4745" i="1" s="1"/>
  <c r="K4745" i="1" s="1" a="1"/>
  <c r="K4745" i="1" s="1"/>
  <c r="J4829" i="1" a="1"/>
  <c r="J4829" i="1" s="1"/>
  <c r="K4829" i="1" s="1" a="1"/>
  <c r="K4829" i="1" s="1"/>
  <c r="J4901" i="1" a="1"/>
  <c r="J4901" i="1" s="1"/>
  <c r="K4901" i="1" s="1" a="1"/>
  <c r="K4901" i="1" s="1"/>
  <c r="J4972" i="1" a="1"/>
  <c r="J4972" i="1" s="1"/>
  <c r="K4972" i="1" s="1" a="1"/>
  <c r="K4972" i="1" s="1"/>
  <c r="J5043" i="1" a="1"/>
  <c r="J5043" i="1" s="1"/>
  <c r="K5043" i="1" s="1" a="1"/>
  <c r="K5043" i="1" s="1"/>
  <c r="J5114" i="1" a="1"/>
  <c r="J5114" i="1" s="1"/>
  <c r="K5114" i="1" s="1" a="1"/>
  <c r="K5114" i="1" s="1"/>
  <c r="J5185" i="1" a="1"/>
  <c r="J5185" i="1" s="1"/>
  <c r="K5185" i="1" s="1" a="1"/>
  <c r="K5185" i="1" s="1"/>
  <c r="J5257" i="1" a="1"/>
  <c r="J5257" i="1" s="1"/>
  <c r="K5257" i="1" s="1" a="1"/>
  <c r="K5257" i="1" s="1"/>
  <c r="J5341" i="1" a="1"/>
  <c r="J5341" i="1" s="1"/>
  <c r="K5341" i="1" s="1" a="1"/>
  <c r="K5341" i="1" s="1"/>
  <c r="J5413" i="1" a="1"/>
  <c r="J5413" i="1" s="1"/>
  <c r="K5413" i="1" s="1" a="1"/>
  <c r="K5413" i="1" s="1"/>
  <c r="J5477" i="1" a="1"/>
  <c r="J5477" i="1" s="1"/>
  <c r="K5477" i="1" s="1" a="1"/>
  <c r="K5477" i="1" s="1"/>
  <c r="J5542" i="1" a="1"/>
  <c r="J5542" i="1" s="1"/>
  <c r="K5542" i="1" s="1" a="1"/>
  <c r="K5542" i="1" s="1"/>
  <c r="J5611" i="1" a="1"/>
  <c r="J5611" i="1" s="1"/>
  <c r="K5611" i="1" s="1" a="1"/>
  <c r="K5611" i="1" s="1"/>
  <c r="J5667" i="1" a="1"/>
  <c r="J5667" i="1" s="1"/>
  <c r="K5667" i="1" s="1" a="1"/>
  <c r="K5667" i="1" s="1"/>
  <c r="J5740" i="1" a="1"/>
  <c r="J5740" i="1" s="1"/>
  <c r="K5740" i="1" s="1" a="1"/>
  <c r="K5740" i="1" s="1"/>
  <c r="J5802" i="1" a="1"/>
  <c r="J5802" i="1" s="1"/>
  <c r="K5802" i="1" s="1" a="1"/>
  <c r="K5802" i="1" s="1"/>
  <c r="J5852" i="1" a="1"/>
  <c r="J5852" i="1" s="1"/>
  <c r="K5852" i="1" s="1" a="1"/>
  <c r="K5852" i="1" s="1"/>
  <c r="J5925" i="1" a="1"/>
  <c r="J5925" i="1" s="1"/>
  <c r="K5925" i="1" s="1" a="1"/>
  <c r="K5925" i="1" s="1"/>
  <c r="J5979" i="1" a="1"/>
  <c r="J5979" i="1" s="1"/>
  <c r="K5979" i="1" s="1" a="1"/>
  <c r="K5979" i="1" s="1"/>
  <c r="J6029" i="1" a="1"/>
  <c r="J6029" i="1" s="1"/>
  <c r="K6029" i="1" s="1" a="1"/>
  <c r="K6029" i="1" s="1"/>
  <c r="J6091" i="1" a="1"/>
  <c r="J6091" i="1" s="1"/>
  <c r="K6091" i="1" s="1" a="1"/>
  <c r="K6091" i="1" s="1"/>
  <c r="J6156" i="1" a="1"/>
  <c r="J6156" i="1" s="1"/>
  <c r="K6156" i="1" s="1" a="1"/>
  <c r="K6156" i="1" s="1"/>
  <c r="J2470" i="1" a="1"/>
  <c r="J2470" i="1" s="1"/>
  <c r="K2470" i="1" s="1" a="1"/>
  <c r="K2470" i="1" s="1"/>
  <c r="J3432" i="1" a="1"/>
  <c r="J3432" i="1" s="1"/>
  <c r="K3432" i="1" s="1" a="1"/>
  <c r="K3432" i="1" s="1"/>
  <c r="J3640" i="1" a="1"/>
  <c r="J3640" i="1" s="1"/>
  <c r="K3640" i="1" s="1" a="1"/>
  <c r="K3640" i="1" s="1"/>
  <c r="J3801" i="1" a="1"/>
  <c r="J3801" i="1" s="1"/>
  <c r="K3801" i="1" s="1" a="1"/>
  <c r="K3801" i="1" s="1"/>
  <c r="J3950" i="1" a="1"/>
  <c r="J3950" i="1" s="1"/>
  <c r="K3950" i="1" s="1" a="1"/>
  <c r="K3950" i="1" s="1"/>
  <c r="J4070" i="1" a="1"/>
  <c r="J4070" i="1" s="1"/>
  <c r="K4070" i="1" s="1" a="1"/>
  <c r="K4070" i="1" s="1"/>
  <c r="J4173" i="1" a="1"/>
  <c r="J4173" i="1" s="1"/>
  <c r="K4173" i="1" s="1" a="1"/>
  <c r="K4173" i="1" s="1"/>
  <c r="J4295" i="1" a="1"/>
  <c r="J4295" i="1" s="1"/>
  <c r="K4295" i="1" s="1" a="1"/>
  <c r="K4295" i="1" s="1"/>
  <c r="J4422" i="1" a="1"/>
  <c r="J4422" i="1" s="1"/>
  <c r="K4422" i="1" s="1" a="1"/>
  <c r="K4422" i="1" s="1"/>
  <c r="J3012" i="1" a="1"/>
  <c r="J3012" i="1" s="1"/>
  <c r="K3012" i="1" s="1" a="1"/>
  <c r="K3012" i="1" s="1"/>
  <c r="J3502" i="1" a="1"/>
  <c r="J3502" i="1" s="1"/>
  <c r="K3502" i="1" s="1" a="1"/>
  <c r="K3502" i="1" s="1"/>
  <c r="J3680" i="1" a="1"/>
  <c r="J3680" i="1" s="1"/>
  <c r="K3680" i="1" s="1" a="1"/>
  <c r="K3680" i="1" s="1"/>
  <c r="J2922" i="1" a="1"/>
  <c r="J2922" i="1" s="1"/>
  <c r="K2922" i="1" s="1" a="1"/>
  <c r="K2922" i="1" s="1"/>
  <c r="J3552" i="1" a="1"/>
  <c r="J3552" i="1" s="1"/>
  <c r="K3552" i="1" s="1" a="1"/>
  <c r="K3552" i="1" s="1"/>
  <c r="J3732" i="1" a="1"/>
  <c r="J3732" i="1" s="1"/>
  <c r="K3732" i="1" s="1" a="1"/>
  <c r="K3732" i="1" s="1"/>
  <c r="J3881" i="1" a="1"/>
  <c r="J3881" i="1" s="1"/>
  <c r="K3881" i="1" s="1" a="1"/>
  <c r="K3881" i="1" s="1"/>
  <c r="J4019" i="1" a="1"/>
  <c r="J4019" i="1" s="1"/>
  <c r="K4019" i="1" s="1" a="1"/>
  <c r="K4019" i="1" s="1"/>
  <c r="J4115" i="1" a="1"/>
  <c r="J4115" i="1" s="1"/>
  <c r="K4115" i="1" s="1" a="1"/>
  <c r="K4115" i="1" s="1"/>
  <c r="J4228" i="1" a="1"/>
  <c r="J4228" i="1" s="1"/>
  <c r="K4228" i="1" s="1" a="1"/>
  <c r="K4228" i="1" s="1"/>
  <c r="J4349" i="1" a="1"/>
  <c r="J4349" i="1" s="1"/>
  <c r="K4349" i="1" s="1" a="1"/>
  <c r="K4349" i="1" s="1"/>
  <c r="J4469" i="1" a="1"/>
  <c r="J4469" i="1" s="1"/>
  <c r="K4469" i="1" s="1" a="1"/>
  <c r="K4469" i="1" s="1"/>
  <c r="J4596" i="1" a="1"/>
  <c r="J4596" i="1" s="1"/>
  <c r="K4596" i="1" s="1" a="1"/>
  <c r="K4596" i="1" s="1"/>
  <c r="J4695" i="1" a="1"/>
  <c r="J4695" i="1" s="1"/>
  <c r="K4695" i="1" s="1" a="1"/>
  <c r="K4695" i="1" s="1"/>
  <c r="J4769" i="1" a="1"/>
  <c r="J4769" i="1" s="1"/>
  <c r="K4769" i="1" s="1" a="1"/>
  <c r="K4769" i="1" s="1"/>
  <c r="J4841" i="1" a="1"/>
  <c r="J4841" i="1" s="1"/>
  <c r="K4841" i="1" s="1" a="1"/>
  <c r="K4841" i="1" s="1"/>
  <c r="J4925" i="1" a="1"/>
  <c r="J4925" i="1" s="1"/>
  <c r="K4925" i="1" s="1" a="1"/>
  <c r="K4925" i="1" s="1"/>
  <c r="J4997" i="1" a="1"/>
  <c r="J4997" i="1" s="1"/>
  <c r="K4997" i="1" s="1" a="1"/>
  <c r="K4997" i="1" s="1"/>
  <c r="J5068" i="1" a="1"/>
  <c r="J5068" i="1" s="1"/>
  <c r="K5068" i="1" s="1" a="1"/>
  <c r="K5068" i="1" s="1"/>
  <c r="J5139" i="1" a="1"/>
  <c r="J5139" i="1" s="1"/>
  <c r="K5139" i="1" s="1" a="1"/>
  <c r="K5139" i="1" s="1"/>
  <c r="J5210" i="1" a="1"/>
  <c r="J5210" i="1" s="1"/>
  <c r="K5210" i="1" s="1" a="1"/>
  <c r="K5210" i="1" s="1"/>
  <c r="J5281" i="1" a="1"/>
  <c r="J5281" i="1" s="1"/>
  <c r="K5281" i="1" s="1" a="1"/>
  <c r="K5281" i="1" s="1"/>
  <c r="J5353" i="1" a="1"/>
  <c r="J5353" i="1" s="1"/>
  <c r="K5353" i="1" s="1" a="1"/>
  <c r="K5353" i="1" s="1"/>
  <c r="J5437" i="1" a="1"/>
  <c r="J5437" i="1" s="1"/>
  <c r="K5437" i="1" s="1" a="1"/>
  <c r="K5437" i="1" s="1"/>
  <c r="J5491" i="1" a="1"/>
  <c r="J5491" i="1" s="1"/>
  <c r="K5491" i="1" s="1" a="1"/>
  <c r="K5491" i="1" s="1"/>
  <c r="J5567" i="1" a="1"/>
  <c r="J5567" i="1" s="1"/>
  <c r="K5567" i="1" s="1" a="1"/>
  <c r="K5567" i="1" s="1"/>
  <c r="J5637" i="1" a="1"/>
  <c r="J5637" i="1" s="1"/>
  <c r="K5637" i="1" s="1" a="1"/>
  <c r="K5637" i="1" s="1"/>
  <c r="J5703" i="1" a="1"/>
  <c r="J5703" i="1" s="1"/>
  <c r="K5703" i="1" s="1" a="1"/>
  <c r="K5703" i="1" s="1"/>
  <c r="J5759" i="1" a="1"/>
  <c r="J5759" i="1" s="1"/>
  <c r="K5759" i="1" s="1" a="1"/>
  <c r="K5759" i="1" s="1"/>
  <c r="J5816" i="1" a="1"/>
  <c r="J5816" i="1" s="1"/>
  <c r="K5816" i="1" s="1" a="1"/>
  <c r="K5816" i="1" s="1"/>
  <c r="J5909" i="1" a="1"/>
  <c r="J5909" i="1" s="1"/>
  <c r="K5909" i="1" s="1" a="1"/>
  <c r="K5909" i="1" s="1"/>
  <c r="J5970" i="1" a="1"/>
  <c r="J5970" i="1" s="1"/>
  <c r="K5970" i="1" s="1" a="1"/>
  <c r="K5970" i="1" s="1"/>
  <c r="J6025" i="1" a="1"/>
  <c r="J6025" i="1" s="1"/>
  <c r="K6025" i="1" s="1" a="1"/>
  <c r="K6025" i="1" s="1"/>
  <c r="J6081" i="1" a="1"/>
  <c r="J6081" i="1" s="1"/>
  <c r="K6081" i="1" s="1" a="1"/>
  <c r="K6081" i="1" s="1"/>
  <c r="J6129" i="1" a="1"/>
  <c r="J6129" i="1" s="1"/>
  <c r="K6129" i="1" s="1" a="1"/>
  <c r="K6129" i="1" s="1"/>
  <c r="J3134" i="1" a="1"/>
  <c r="J3134" i="1" s="1"/>
  <c r="K3134" i="1" s="1" a="1"/>
  <c r="K3134" i="1" s="1"/>
  <c r="J3805" i="1" a="1"/>
  <c r="J3805" i="1" s="1"/>
  <c r="K3805" i="1" s="1" a="1"/>
  <c r="K3805" i="1" s="1"/>
  <c r="J4093" i="1" a="1"/>
  <c r="J4093" i="1" s="1"/>
  <c r="K4093" i="1" s="1" a="1"/>
  <c r="K4093" i="1" s="1"/>
  <c r="J4442" i="1" a="1"/>
  <c r="J4442" i="1" s="1"/>
  <c r="K4442" i="1" s="1" a="1"/>
  <c r="K4442" i="1" s="1"/>
  <c r="J4667" i="1" a="1"/>
  <c r="J4667" i="1" s="1"/>
  <c r="K4667" i="1" s="1" a="1"/>
  <c r="K4667" i="1" s="1"/>
  <c r="J4802" i="1" a="1"/>
  <c r="J4802" i="1" s="1"/>
  <c r="K4802" i="1" s="1" a="1"/>
  <c r="K4802" i="1" s="1"/>
  <c r="J4930" i="1" a="1"/>
  <c r="J4930" i="1" s="1"/>
  <c r="K4930" i="1" s="1" a="1"/>
  <c r="K4930" i="1" s="1"/>
  <c r="J5058" i="1" a="1"/>
  <c r="J5058" i="1" s="1"/>
  <c r="K5058" i="1" s="1" a="1"/>
  <c r="K5058" i="1" s="1"/>
  <c r="J5186" i="1" a="1"/>
  <c r="J5186" i="1" s="1"/>
  <c r="K5186" i="1" s="1" a="1"/>
  <c r="K5186" i="1" s="1"/>
  <c r="J5314" i="1" a="1"/>
  <c r="J5314" i="1" s="1"/>
  <c r="K5314" i="1" s="1" a="1"/>
  <c r="K5314" i="1" s="1"/>
  <c r="J5442" i="1" a="1"/>
  <c r="J5442" i="1" s="1"/>
  <c r="K5442" i="1" s="1" a="1"/>
  <c r="K5442" i="1" s="1"/>
  <c r="J5565" i="1" a="1"/>
  <c r="J5565" i="1" s="1"/>
  <c r="K5565" i="1" s="1" a="1"/>
  <c r="K5565" i="1" s="1"/>
  <c r="J5690" i="1" a="1"/>
  <c r="J5690" i="1" s="1"/>
  <c r="K5690" i="1" s="1" a="1"/>
  <c r="K5690" i="1" s="1"/>
  <c r="J5814" i="1" a="1"/>
  <c r="J5814" i="1" s="1"/>
  <c r="K5814" i="1" s="1" a="1"/>
  <c r="K5814" i="1" s="1"/>
  <c r="J5919" i="1" a="1"/>
  <c r="J5919" i="1" s="1"/>
  <c r="K5919" i="1" s="1" a="1"/>
  <c r="K5919" i="1" s="1"/>
  <c r="J6103" i="1" a="1"/>
  <c r="J6103" i="1" s="1"/>
  <c r="K6103" i="1" s="1" a="1"/>
  <c r="K6103" i="1" s="1"/>
  <c r="J6194" i="1" a="1"/>
  <c r="J6194" i="1" s="1"/>
  <c r="K6194" i="1" s="1" a="1"/>
  <c r="K6194" i="1" s="1"/>
  <c r="J6254" i="1" a="1"/>
  <c r="J6254" i="1" s="1"/>
  <c r="K6254" i="1" s="1" a="1"/>
  <c r="K6254" i="1" s="1"/>
  <c r="J6315" i="1" a="1"/>
  <c r="J6315" i="1" s="1"/>
  <c r="K6315" i="1" s="1" a="1"/>
  <c r="K6315" i="1" s="1"/>
  <c r="J6374" i="1" a="1"/>
  <c r="J6374" i="1" s="1"/>
  <c r="K6374" i="1" s="1" a="1"/>
  <c r="K6374" i="1" s="1"/>
  <c r="J6422" i="1" a="1"/>
  <c r="J6422" i="1" s="1"/>
  <c r="K6422" i="1" s="1" a="1"/>
  <c r="K6422" i="1" s="1"/>
  <c r="J6476" i="1" a="1"/>
  <c r="J6476" i="1" s="1"/>
  <c r="K6476" i="1" s="1" a="1"/>
  <c r="K6476" i="1" s="1"/>
  <c r="J6537" i="1" a="1"/>
  <c r="J6537" i="1" s="1"/>
  <c r="K6537" i="1" s="1" a="1"/>
  <c r="K6537" i="1" s="1"/>
  <c r="J6601" i="1" a="1"/>
  <c r="J6601" i="1" s="1"/>
  <c r="K6601" i="1" s="1" a="1"/>
  <c r="K6601" i="1" s="1"/>
  <c r="J6661" i="1" a="1"/>
  <c r="J6661" i="1" s="1"/>
  <c r="K6661" i="1" s="1" a="1"/>
  <c r="K6661" i="1" s="1"/>
  <c r="J6737" i="1" a="1"/>
  <c r="J6737" i="1" s="1"/>
  <c r="K6737" i="1" s="1" a="1"/>
  <c r="K6737" i="1" s="1"/>
  <c r="J6798" i="1" a="1"/>
  <c r="J6798" i="1" s="1"/>
  <c r="K6798" i="1" s="1" a="1"/>
  <c r="K6798" i="1" s="1"/>
  <c r="J6860" i="1" a="1"/>
  <c r="J6860" i="1" s="1"/>
  <c r="K6860" i="1" s="1" a="1"/>
  <c r="K6860" i="1" s="1"/>
  <c r="J6922" i="1" a="1"/>
  <c r="J6922" i="1" s="1"/>
  <c r="K6922" i="1" s="1" a="1"/>
  <c r="K6922" i="1" s="1"/>
  <c r="J6992" i="1" a="1"/>
  <c r="J6992" i="1" s="1"/>
  <c r="K6992" i="1" s="1" a="1"/>
  <c r="K6992" i="1" s="1"/>
  <c r="J7054" i="1" a="1"/>
  <c r="J7054" i="1" s="1"/>
  <c r="K7054" i="1" s="1" a="1"/>
  <c r="K7054" i="1" s="1"/>
  <c r="J7116" i="1" a="1"/>
  <c r="J7116" i="1" s="1"/>
  <c r="K7116" i="1" s="1" a="1"/>
  <c r="K7116" i="1" s="1"/>
  <c r="J7178" i="1" a="1"/>
  <c r="J7178" i="1" s="1"/>
  <c r="K7178" i="1" s="1" a="1"/>
  <c r="K7178" i="1" s="1"/>
  <c r="J7248" i="1" a="1"/>
  <c r="J7248" i="1" s="1"/>
  <c r="K7248" i="1" s="1" a="1"/>
  <c r="K7248" i="1" s="1"/>
  <c r="J7310" i="1" a="1"/>
  <c r="J7310" i="1" s="1"/>
  <c r="K7310" i="1" s="1" a="1"/>
  <c r="K7310" i="1" s="1"/>
  <c r="J7378" i="1" a="1"/>
  <c r="J7378" i="1" s="1"/>
  <c r="K7378" i="1" s="1" a="1"/>
  <c r="K7378" i="1" s="1"/>
  <c r="J7435" i="1" a="1"/>
  <c r="J7435" i="1" s="1"/>
  <c r="K7435" i="1" s="1" a="1"/>
  <c r="K7435" i="1" s="1"/>
  <c r="J7490" i="1" a="1"/>
  <c r="J7490" i="1" s="1"/>
  <c r="K7490" i="1" s="1" a="1"/>
  <c r="K7490" i="1" s="1"/>
  <c r="J7536" i="1" a="1"/>
  <c r="J7536" i="1" s="1"/>
  <c r="K7536" i="1" s="1" a="1"/>
  <c r="K7536" i="1" s="1"/>
  <c r="J7607" i="1" a="1"/>
  <c r="J7607" i="1" s="1"/>
  <c r="K7607" i="1" s="1" a="1"/>
  <c r="K7607" i="1" s="1"/>
  <c r="J7689" i="1" a="1"/>
  <c r="J7689" i="1" s="1"/>
  <c r="K7689" i="1" s="1" a="1"/>
  <c r="K7689" i="1" s="1"/>
  <c r="J7759" i="1" a="1"/>
  <c r="J7759" i="1" s="1"/>
  <c r="K7759" i="1" s="1" a="1"/>
  <c r="K7759" i="1" s="1"/>
  <c r="J7817" i="1" a="1"/>
  <c r="J7817" i="1" s="1"/>
  <c r="K7817" i="1" s="1" a="1"/>
  <c r="K7817" i="1" s="1"/>
  <c r="J7877" i="1" a="1"/>
  <c r="J7877" i="1" s="1"/>
  <c r="K7877" i="1" s="1" a="1"/>
  <c r="K7877" i="1" s="1"/>
  <c r="J7944" i="1" a="1"/>
  <c r="J7944" i="1" s="1"/>
  <c r="K7944" i="1" s="1" a="1"/>
  <c r="K7944" i="1" s="1"/>
  <c r="J8004" i="1" a="1"/>
  <c r="J8004" i="1" s="1"/>
  <c r="K8004" i="1" s="1" a="1"/>
  <c r="K8004" i="1" s="1"/>
  <c r="J8062" i="1" a="1"/>
  <c r="J8062" i="1" s="1"/>
  <c r="K8062" i="1" s="1" a="1"/>
  <c r="K8062" i="1" s="1"/>
  <c r="J8118" i="1" a="1"/>
  <c r="J8118" i="1" s="1"/>
  <c r="K8118" i="1" s="1" a="1"/>
  <c r="K8118" i="1" s="1"/>
  <c r="J8175" i="1" a="1"/>
  <c r="J8175" i="1" s="1"/>
  <c r="K8175" i="1" s="1" a="1"/>
  <c r="K8175" i="1" s="1"/>
  <c r="J8232" i="1" a="1"/>
  <c r="J8232" i="1" s="1"/>
  <c r="K8232" i="1" s="1" a="1"/>
  <c r="K8232" i="1" s="1"/>
  <c r="J8289" i="1" a="1"/>
  <c r="J8289" i="1" s="1"/>
  <c r="K8289" i="1" s="1" a="1"/>
  <c r="K8289" i="1" s="1"/>
  <c r="J8346" i="1" a="1"/>
  <c r="J8346" i="1" s="1"/>
  <c r="K8346" i="1" s="1" a="1"/>
  <c r="K8346" i="1" s="1"/>
  <c r="J8403" i="1" a="1"/>
  <c r="J8403" i="1" s="1"/>
  <c r="K8403" i="1" s="1" a="1"/>
  <c r="K8403" i="1" s="1"/>
  <c r="J8460" i="1" a="1"/>
  <c r="J8460" i="1" s="1"/>
  <c r="K8460" i="1" s="1" a="1"/>
  <c r="K8460" i="1" s="1"/>
  <c r="J8516" i="1" a="1"/>
  <c r="J8516" i="1" s="1"/>
  <c r="K8516" i="1" s="1" a="1"/>
  <c r="K8516" i="1" s="1"/>
  <c r="J8574" i="1" a="1"/>
  <c r="J8574" i="1" s="1"/>
  <c r="K8574" i="1" s="1" a="1"/>
  <c r="K8574" i="1" s="1"/>
  <c r="J2017" i="1" a="1"/>
  <c r="J2017" i="1" s="1"/>
  <c r="K2017" i="1" s="1" a="1"/>
  <c r="K2017" i="1" s="1"/>
  <c r="J2288" i="1" a="1"/>
  <c r="J2288" i="1" s="1"/>
  <c r="K2288" i="1" s="1" a="1"/>
  <c r="K2288" i="1" s="1"/>
  <c r="J2528" i="1" a="1"/>
  <c r="J2528" i="1" s="1"/>
  <c r="K2528" i="1" s="1" a="1"/>
  <c r="K2528" i="1" s="1"/>
  <c r="J2778" i="1" a="1"/>
  <c r="J2778" i="1" s="1"/>
  <c r="K2778" i="1" s="1" a="1"/>
  <c r="K2778" i="1" s="1"/>
  <c r="J3022" i="1" a="1"/>
  <c r="J3022" i="1" s="1"/>
  <c r="K3022" i="1" s="1" a="1"/>
  <c r="K3022" i="1" s="1"/>
  <c r="J3256" i="1" a="1"/>
  <c r="J3256" i="1" s="1"/>
  <c r="K3256" i="1" s="1" a="1"/>
  <c r="K3256" i="1" s="1"/>
  <c r="J3450" i="1" a="1"/>
  <c r="J3450" i="1" s="1"/>
  <c r="K3450" i="1" s="1" a="1"/>
  <c r="K3450" i="1" s="1"/>
  <c r="J1104" i="1" a="1"/>
  <c r="J1104" i="1" s="1"/>
  <c r="K1104" i="1" s="1" a="1"/>
  <c r="K1104" i="1" s="1"/>
  <c r="J1608" i="1" a="1"/>
  <c r="J1608" i="1" s="1"/>
  <c r="K1608" i="1" s="1" a="1"/>
  <c r="K1608" i="1" s="1"/>
  <c r="J2012" i="1" a="1"/>
  <c r="J2012" i="1" s="1"/>
  <c r="K2012" i="1" s="1" a="1"/>
  <c r="K2012" i="1" s="1"/>
  <c r="J2258" i="1" a="1"/>
  <c r="J2258" i="1" s="1"/>
  <c r="K2258" i="1" s="1" a="1"/>
  <c r="K2258" i="1" s="1"/>
  <c r="J2536" i="1" a="1"/>
  <c r="J2536" i="1" s="1"/>
  <c r="K2536" i="1" s="1" a="1"/>
  <c r="K2536" i="1" s="1"/>
  <c r="J2795" i="1" a="1"/>
  <c r="J2795" i="1" s="1"/>
  <c r="K2795" i="1" s="1" a="1"/>
  <c r="K2795" i="1" s="1"/>
  <c r="J3056" i="1" a="1"/>
  <c r="J3056" i="1" s="1"/>
  <c r="K3056" i="1" s="1" a="1"/>
  <c r="K3056" i="1" s="1"/>
  <c r="J3331" i="1" a="1"/>
  <c r="J3331" i="1" s="1"/>
  <c r="K3331" i="1" s="1" a="1"/>
  <c r="K3331" i="1" s="1"/>
  <c r="J3617" i="1" a="1"/>
  <c r="J3617" i="1" s="1"/>
  <c r="K3617" i="1" s="1" a="1"/>
  <c r="K3617" i="1" s="1"/>
  <c r="J1377" i="1" a="1"/>
  <c r="J1377" i="1" s="1"/>
  <c r="K1377" i="1" s="1" a="1"/>
  <c r="K1377" i="1" s="1"/>
  <c r="J1785" i="1" a="1"/>
  <c r="J1785" i="1" s="1"/>
  <c r="K1785" i="1" s="1" a="1"/>
  <c r="K1785" i="1" s="1"/>
  <c r="J2043" i="1" a="1"/>
  <c r="J2043" i="1" s="1"/>
  <c r="K2043" i="1" s="1" a="1"/>
  <c r="K2043" i="1" s="1"/>
  <c r="J2259" i="1" a="1"/>
  <c r="J2259" i="1" s="1"/>
  <c r="K2259" i="1" s="1" a="1"/>
  <c r="K2259" i="1" s="1"/>
  <c r="J2438" i="1" a="1"/>
  <c r="J2438" i="1" s="1"/>
  <c r="K2438" i="1" s="1" a="1"/>
  <c r="K2438" i="1" s="1"/>
  <c r="J2642" i="1" a="1"/>
  <c r="J2642" i="1" s="1"/>
  <c r="K2642" i="1" s="1" a="1"/>
  <c r="K2642" i="1" s="1"/>
  <c r="J2839" i="1" a="1"/>
  <c r="J2839" i="1" s="1"/>
  <c r="K2839" i="1" s="1" a="1"/>
  <c r="K2839" i="1" s="1"/>
  <c r="J3050" i="1" a="1"/>
  <c r="J3050" i="1" s="1"/>
  <c r="K3050" i="1" s="1" a="1"/>
  <c r="K3050" i="1" s="1"/>
  <c r="J3250" i="1" a="1"/>
  <c r="J3250" i="1" s="1"/>
  <c r="K3250" i="1" s="1" a="1"/>
  <c r="K3250" i="1" s="1"/>
  <c r="J3420" i="1" a="1"/>
  <c r="J3420" i="1" s="1"/>
  <c r="K3420" i="1" s="1" a="1"/>
  <c r="K3420" i="1" s="1"/>
  <c r="J3611" i="1" a="1"/>
  <c r="J3611" i="1" s="1"/>
  <c r="K3611" i="1" s="1" a="1"/>
  <c r="K3611" i="1" s="1"/>
  <c r="J1330" i="1" a="1"/>
  <c r="J1330" i="1" s="1"/>
  <c r="K1330" i="1" s="1" a="1"/>
  <c r="K1330" i="1" s="1"/>
  <c r="J863" i="1" a="1"/>
  <c r="J863" i="1" s="1"/>
  <c r="K863" i="1" s="1" a="1"/>
  <c r="K863" i="1" s="1"/>
  <c r="J1372" i="1" a="1"/>
  <c r="J1372" i="1" s="1"/>
  <c r="K1372" i="1" s="1" a="1"/>
  <c r="K1372" i="1" s="1"/>
  <c r="J1681" i="1" a="1"/>
  <c r="J1681" i="1" s="1"/>
  <c r="K1681" i="1" s="1" a="1"/>
  <c r="K1681" i="1" s="1"/>
  <c r="J1933" i="1" a="1"/>
  <c r="J1933" i="1" s="1"/>
  <c r="K1933" i="1" s="1" a="1"/>
  <c r="K1933" i="1" s="1"/>
  <c r="J2101" i="1" a="1"/>
  <c r="J2101" i="1" s="1"/>
  <c r="K2101" i="1" s="1" a="1"/>
  <c r="K2101" i="1" s="1"/>
  <c r="J2226" i="1" a="1"/>
  <c r="J2226" i="1" s="1"/>
  <c r="K2226" i="1" s="1" a="1"/>
  <c r="K2226" i="1" s="1"/>
  <c r="J2392" i="1" a="1"/>
  <c r="J2392" i="1" s="1"/>
  <c r="K2392" i="1" s="1" a="1"/>
  <c r="K2392" i="1" s="1"/>
  <c r="J2548" i="1" a="1"/>
  <c r="J2548" i="1" s="1"/>
  <c r="K2548" i="1" s="1" a="1"/>
  <c r="K2548" i="1" s="1"/>
  <c r="J2692" i="1" a="1"/>
  <c r="J2692" i="1" s="1"/>
  <c r="K2692" i="1" s="1" a="1"/>
  <c r="K2692" i="1" s="1"/>
  <c r="J2851" i="1" a="1"/>
  <c r="J2851" i="1" s="1"/>
  <c r="K2851" i="1" s="1" a="1"/>
  <c r="K2851" i="1" s="1"/>
  <c r="J2992" i="1" a="1"/>
  <c r="J2992" i="1" s="1"/>
  <c r="K2992" i="1" s="1" a="1"/>
  <c r="K2992" i="1" s="1"/>
  <c r="J3143" i="1" a="1"/>
  <c r="J3143" i="1" s="1"/>
  <c r="K3143" i="1" s="1" a="1"/>
  <c r="K3143" i="1" s="1"/>
  <c r="J3283" i="1" a="1"/>
  <c r="J3283" i="1" s="1"/>
  <c r="K3283" i="1" s="1" a="1"/>
  <c r="K3283" i="1" s="1"/>
  <c r="J3406" i="1" a="1"/>
  <c r="J3406" i="1" s="1"/>
  <c r="K3406" i="1" s="1" a="1"/>
  <c r="K3406" i="1" s="1"/>
  <c r="J3510" i="1" a="1"/>
  <c r="J3510" i="1" s="1"/>
  <c r="K3510" i="1" s="1" a="1"/>
  <c r="K3510" i="1" s="1"/>
  <c r="J1320" i="1" a="1"/>
  <c r="J1320" i="1" s="1"/>
  <c r="K1320" i="1" s="1" a="1"/>
  <c r="K1320" i="1" s="1"/>
  <c r="J1925" i="1" a="1"/>
  <c r="J1925" i="1" s="1"/>
  <c r="K1925" i="1" s="1" a="1"/>
  <c r="K1925" i="1" s="1"/>
  <c r="J2169" i="1" a="1"/>
  <c r="J2169" i="1" s="1"/>
  <c r="K2169" i="1" s="1" a="1"/>
  <c r="K2169" i="1" s="1"/>
  <c r="J2459" i="1" a="1"/>
  <c r="J2459" i="1" s="1"/>
  <c r="K2459" i="1" s="1" a="1"/>
  <c r="K2459" i="1" s="1"/>
  <c r="J2697" i="1" a="1"/>
  <c r="J2697" i="1" s="1"/>
  <c r="K2697" i="1" s="1" a="1"/>
  <c r="K2697" i="1" s="1"/>
  <c r="J2963" i="1" a="1"/>
  <c r="J2963" i="1" s="1"/>
  <c r="K2963" i="1" s="1" a="1"/>
  <c r="K2963" i="1" s="1"/>
  <c r="J1535" i="1" a="1"/>
  <c r="J1535" i="1" s="1"/>
  <c r="K1535" i="1" s="1" a="1"/>
  <c r="K1535" i="1" s="1"/>
  <c r="J1961" i="1" a="1"/>
  <c r="J1961" i="1" s="1"/>
  <c r="K1961" i="1" s="1" a="1"/>
  <c r="K1961" i="1" s="1"/>
  <c r="J2190" i="1" a="1"/>
  <c r="J2190" i="1" s="1"/>
  <c r="K2190" i="1" s="1" a="1"/>
  <c r="K2190" i="1" s="1"/>
  <c r="J2460" i="1" a="1"/>
  <c r="J2460" i="1" s="1"/>
  <c r="K2460" i="1" s="1" a="1"/>
  <c r="K2460" i="1" s="1"/>
  <c r="J2713" i="1" a="1"/>
  <c r="J2713" i="1" s="1"/>
  <c r="K2713" i="1" s="1" a="1"/>
  <c r="K2713" i="1" s="1"/>
  <c r="J1407" i="1" a="1"/>
  <c r="J1407" i="1" s="1"/>
  <c r="K1407" i="1" s="1" a="1"/>
  <c r="K1407" i="1" s="1"/>
  <c r="J1938" i="1" a="1"/>
  <c r="J1938" i="1" s="1"/>
  <c r="K1938" i="1" s="1" a="1"/>
  <c r="K1938" i="1" s="1"/>
  <c r="J2221" i="1" a="1"/>
  <c r="J2221" i="1" s="1"/>
  <c r="K2221" i="1" s="1" a="1"/>
  <c r="K2221" i="1" s="1"/>
  <c r="J2489" i="1" a="1"/>
  <c r="J2489" i="1" s="1"/>
  <c r="K2489" i="1" s="1" a="1"/>
  <c r="K2489" i="1" s="1"/>
  <c r="J2683" i="1" a="1"/>
  <c r="J2683" i="1" s="1"/>
  <c r="K2683" i="1" s="1" a="1"/>
  <c r="K2683" i="1" s="1"/>
  <c r="J1171" i="1" a="1"/>
  <c r="J1171" i="1" s="1"/>
  <c r="K1171" i="1" s="1" a="1"/>
  <c r="K1171" i="1" s="1"/>
  <c r="J1240" i="1" a="1"/>
  <c r="J1240" i="1" s="1"/>
  <c r="K1240" i="1" s="1" a="1"/>
  <c r="K1240" i="1" s="1"/>
  <c r="J1615" i="1" a="1"/>
  <c r="J1615" i="1" s="1"/>
  <c r="K1615" i="1" s="1" a="1"/>
  <c r="K1615" i="1" s="1"/>
  <c r="J1968" i="1" a="1"/>
  <c r="J1968" i="1" s="1"/>
  <c r="K1968" i="1" s="1" a="1"/>
  <c r="K1968" i="1" s="1"/>
  <c r="J2185" i="1" a="1"/>
  <c r="J2185" i="1" s="1"/>
  <c r="K2185" i="1" s="1" a="1"/>
  <c r="K2185" i="1" s="1"/>
  <c r="J2344" i="1" a="1"/>
  <c r="J2344" i="1" s="1"/>
  <c r="K2344" i="1" s="1" a="1"/>
  <c r="K2344" i="1" s="1"/>
  <c r="J2553" i="1" a="1"/>
  <c r="J2553" i="1" s="1"/>
  <c r="K2553" i="1" s="1" a="1"/>
  <c r="K2553" i="1" s="1"/>
  <c r="J1891" i="1" a="1"/>
  <c r="J1891" i="1" s="1"/>
  <c r="K1891" i="1" s="1" a="1"/>
  <c r="K1891" i="1" s="1"/>
  <c r="J2316" i="1" a="1"/>
  <c r="J2316" i="1" s="1"/>
  <c r="K2316" i="1" s="1" a="1"/>
  <c r="K2316" i="1" s="1"/>
  <c r="J2643" i="1" a="1"/>
  <c r="J2643" i="1" s="1"/>
  <c r="K2643" i="1" s="1" a="1"/>
  <c r="K2643" i="1" s="1"/>
  <c r="J2957" i="1" a="1"/>
  <c r="J2957" i="1" s="1"/>
  <c r="K2957" i="1" s="1" a="1"/>
  <c r="K2957" i="1" s="1"/>
  <c r="J3190" i="1" a="1"/>
  <c r="J3190" i="1" s="1"/>
  <c r="K3190" i="1" s="1" a="1"/>
  <c r="K3190" i="1" s="1"/>
  <c r="J3347" i="1" a="1"/>
  <c r="J3347" i="1" s="1"/>
  <c r="K3347" i="1" s="1" a="1"/>
  <c r="K3347" i="1" s="1"/>
  <c r="J3521" i="1" a="1"/>
  <c r="J3521" i="1" s="1"/>
  <c r="K3521" i="1" s="1" a="1"/>
  <c r="K3521" i="1" s="1"/>
  <c r="J3654" i="1" a="1"/>
  <c r="J3654" i="1" s="1"/>
  <c r="K3654" i="1" s="1" a="1"/>
  <c r="K3654" i="1" s="1"/>
  <c r="J3716" i="1" a="1"/>
  <c r="J3716" i="1" s="1"/>
  <c r="K3716" i="1" s="1" a="1"/>
  <c r="K3716" i="1" s="1"/>
  <c r="J3784" i="1" a="1"/>
  <c r="J3784" i="1" s="1"/>
  <c r="K3784" i="1" s="1" a="1"/>
  <c r="K3784" i="1" s="1"/>
  <c r="J3846" i="1" a="1"/>
  <c r="J3846" i="1" s="1"/>
  <c r="K3846" i="1" s="1" a="1"/>
  <c r="K3846" i="1" s="1"/>
  <c r="J3920" i="1" a="1"/>
  <c r="J3920" i="1" s="1"/>
  <c r="K3920" i="1" s="1" a="1"/>
  <c r="K3920" i="1" s="1"/>
  <c r="J3996" i="1" a="1"/>
  <c r="J3996" i="1" s="1"/>
  <c r="K3996" i="1" s="1" a="1"/>
  <c r="K3996" i="1" s="1"/>
  <c r="J4076" i="1" a="1"/>
  <c r="J4076" i="1" s="1"/>
  <c r="K4076" i="1" s="1" a="1"/>
  <c r="K4076" i="1" s="1"/>
  <c r="J4179" i="1" a="1"/>
  <c r="J4179" i="1" s="1"/>
  <c r="K4179" i="1" s="1" a="1"/>
  <c r="K4179" i="1" s="1"/>
  <c r="J4250" i="1" a="1"/>
  <c r="J4250" i="1" s="1"/>
  <c r="K4250" i="1" s="1" a="1"/>
  <c r="K4250" i="1" s="1"/>
  <c r="J4320" i="1" a="1"/>
  <c r="J4320" i="1" s="1"/>
  <c r="K4320" i="1" s="1" a="1"/>
  <c r="K4320" i="1" s="1"/>
  <c r="J4392" i="1" a="1"/>
  <c r="J4392" i="1" s="1"/>
  <c r="K4392" i="1" s="1" a="1"/>
  <c r="K4392" i="1" s="1"/>
  <c r="J4458" i="1" a="1"/>
  <c r="J4458" i="1" s="1"/>
  <c r="K4458" i="1" s="1" a="1"/>
  <c r="K4458" i="1" s="1"/>
  <c r="J4521" i="1" a="1"/>
  <c r="J4521" i="1" s="1"/>
  <c r="K4521" i="1" s="1" a="1"/>
  <c r="K4521" i="1" s="1"/>
  <c r="J4613" i="1" a="1"/>
  <c r="J4613" i="1" s="1"/>
  <c r="K4613" i="1" s="1" a="1"/>
  <c r="K4613" i="1" s="1"/>
  <c r="J4698" i="1" a="1"/>
  <c r="J4698" i="1" s="1"/>
  <c r="K4698" i="1" s="1" a="1"/>
  <c r="K4698" i="1" s="1"/>
  <c r="J1643" i="1" a="1"/>
  <c r="J1643" i="1" s="1"/>
  <c r="K1643" i="1" s="1" a="1"/>
  <c r="K1643" i="1" s="1"/>
  <c r="J2025" i="1" a="1"/>
  <c r="J2025" i="1" s="1"/>
  <c r="K2025" i="1" s="1" a="1"/>
  <c r="K2025" i="1" s="1"/>
  <c r="J2274" i="1" a="1"/>
  <c r="J2274" i="1" s="1"/>
  <c r="K2274" i="1" s="1" a="1"/>
  <c r="K2274" i="1" s="1"/>
  <c r="J2538" i="1" a="1"/>
  <c r="J2538" i="1" s="1"/>
  <c r="K2538" i="1" s="1" a="1"/>
  <c r="K2538" i="1" s="1"/>
  <c r="J2768" i="1" a="1"/>
  <c r="J2768" i="1" s="1"/>
  <c r="K2768" i="1" s="1" a="1"/>
  <c r="K2768" i="1" s="1"/>
  <c r="J2942" i="1" a="1"/>
  <c r="J2942" i="1" s="1"/>
  <c r="K2942" i="1" s="1" a="1"/>
  <c r="K2942" i="1" s="1"/>
  <c r="J3096" i="1" a="1"/>
  <c r="J3096" i="1" s="1"/>
  <c r="K3096" i="1" s="1" a="1"/>
  <c r="K3096" i="1" s="1"/>
  <c r="J3234" i="1" a="1"/>
  <c r="J3234" i="1" s="1"/>
  <c r="K3234" i="1" s="1" a="1"/>
  <c r="K3234" i="1" s="1"/>
  <c r="J3391" i="1" a="1"/>
  <c r="J3391" i="1" s="1"/>
  <c r="K3391" i="1" s="1" a="1"/>
  <c r="K3391" i="1" s="1"/>
  <c r="J3569" i="1" a="1"/>
  <c r="J3569" i="1" s="1"/>
  <c r="K3569" i="1" s="1" a="1"/>
  <c r="K3569" i="1" s="1"/>
  <c r="J3661" i="1" a="1"/>
  <c r="J3661" i="1" s="1"/>
  <c r="K3661" i="1" s="1" a="1"/>
  <c r="K3661" i="1" s="1"/>
  <c r="J3710" i="1" a="1"/>
  <c r="J3710" i="1" s="1"/>
  <c r="K3710" i="1" s="1" a="1"/>
  <c r="K3710" i="1" s="1"/>
  <c r="J3767" i="1" a="1"/>
  <c r="J3767" i="1" s="1"/>
  <c r="K3767" i="1" s="1" a="1"/>
  <c r="K3767" i="1" s="1"/>
  <c r="J3834" i="1" a="1"/>
  <c r="J3834" i="1" s="1"/>
  <c r="K3834" i="1" s="1" a="1"/>
  <c r="K3834" i="1" s="1"/>
  <c r="J3889" i="1" a="1"/>
  <c r="J3889" i="1" s="1"/>
  <c r="K3889" i="1" s="1" a="1"/>
  <c r="K3889" i="1" s="1"/>
  <c r="J3951" i="1" a="1"/>
  <c r="J3951" i="1" s="1"/>
  <c r="K3951" i="1" s="1" a="1"/>
  <c r="K3951" i="1" s="1"/>
  <c r="J4015" i="1" a="1"/>
  <c r="J4015" i="1" s="1"/>
  <c r="K4015" i="1" s="1" a="1"/>
  <c r="K4015" i="1" s="1"/>
  <c r="J4077" i="1" a="1"/>
  <c r="J4077" i="1" s="1"/>
  <c r="K4077" i="1" s="1" a="1"/>
  <c r="K4077" i="1" s="1"/>
  <c r="J4138" i="1" a="1"/>
  <c r="J4138" i="1" s="1"/>
  <c r="K4138" i="1" s="1" a="1"/>
  <c r="K4138" i="1" s="1"/>
  <c r="J4193" i="1" a="1"/>
  <c r="J4193" i="1" s="1"/>
  <c r="K4193" i="1" s="1" a="1"/>
  <c r="K4193" i="1" s="1"/>
  <c r="J4257" i="1" a="1"/>
  <c r="J4257" i="1" s="1"/>
  <c r="K4257" i="1" s="1" a="1"/>
  <c r="K4257" i="1" s="1"/>
  <c r="J4321" i="1" a="1"/>
  <c r="J4321" i="1" s="1"/>
  <c r="K4321" i="1" s="1" a="1"/>
  <c r="K4321" i="1" s="1"/>
  <c r="J4385" i="1" a="1"/>
  <c r="J4385" i="1" s="1"/>
  <c r="K4385" i="1" s="1" a="1"/>
  <c r="K4385" i="1" s="1"/>
  <c r="J4451" i="1" a="1"/>
  <c r="J4451" i="1" s="1"/>
  <c r="K4451" i="1" s="1" a="1"/>
  <c r="K4451" i="1" s="1"/>
  <c r="J4522" i="1" a="1"/>
  <c r="J4522" i="1" s="1"/>
  <c r="K4522" i="1" s="1" a="1"/>
  <c r="K4522" i="1" s="1"/>
  <c r="J4586" i="1" a="1"/>
  <c r="J4586" i="1" s="1"/>
  <c r="K4586" i="1" s="1" a="1"/>
  <c r="K4586" i="1" s="1"/>
  <c r="J4650" i="1" a="1"/>
  <c r="J4650" i="1" s="1"/>
  <c r="K4650" i="1" s="1" a="1"/>
  <c r="K4650" i="1" s="1"/>
  <c r="J1712" i="1" a="1"/>
  <c r="J1712" i="1" s="1"/>
  <c r="K1712" i="1" s="1" a="1"/>
  <c r="K1712" i="1" s="1"/>
  <c r="J2075" i="1" a="1"/>
  <c r="J2075" i="1" s="1"/>
  <c r="K2075" i="1" s="1" a="1"/>
  <c r="K2075" i="1" s="1"/>
  <c r="J2236" i="1" a="1"/>
  <c r="J2236" i="1" s="1"/>
  <c r="K2236" i="1" s="1" a="1"/>
  <c r="K2236" i="1" s="1"/>
  <c r="J2426" i="1" a="1"/>
  <c r="J2426" i="1" s="1"/>
  <c r="K2426" i="1" s="1" a="1"/>
  <c r="K2426" i="1" s="1"/>
  <c r="J2701" i="1" a="1"/>
  <c r="J2701" i="1" s="1"/>
  <c r="K2701" i="1" s="1" a="1"/>
  <c r="K2701" i="1" s="1"/>
  <c r="J2879" i="1" a="1"/>
  <c r="J2879" i="1" s="1"/>
  <c r="K2879" i="1" s="1" a="1"/>
  <c r="K2879" i="1" s="1"/>
  <c r="J3004" i="1" a="1"/>
  <c r="J3004" i="1" s="1"/>
  <c r="K3004" i="1" s="1" a="1"/>
  <c r="K3004" i="1" s="1"/>
  <c r="J3112" i="1" a="1"/>
  <c r="J3112" i="1" s="1"/>
  <c r="K3112" i="1" s="1" a="1"/>
  <c r="K3112" i="1" s="1"/>
  <c r="J3223" i="1" a="1"/>
  <c r="J3223" i="1" s="1"/>
  <c r="K3223" i="1" s="1" a="1"/>
  <c r="K3223" i="1" s="1"/>
  <c r="J3351" i="1" a="1"/>
  <c r="J3351" i="1" s="1"/>
  <c r="K3351" i="1" s="1" a="1"/>
  <c r="K3351" i="1" s="1"/>
  <c r="J3536" i="1" a="1"/>
  <c r="J3536" i="1" s="1"/>
  <c r="K3536" i="1" s="1" a="1"/>
  <c r="K3536" i="1" s="1"/>
  <c r="J3637" i="1" a="1"/>
  <c r="J3637" i="1" s="1"/>
  <c r="K3637" i="1" s="1" a="1"/>
  <c r="K3637" i="1" s="1"/>
  <c r="J3725" i="1" a="1"/>
  <c r="J3725" i="1" s="1"/>
  <c r="K3725" i="1" s="1" a="1"/>
  <c r="K3725" i="1" s="1"/>
  <c r="J3791" i="1" a="1"/>
  <c r="J3791" i="1" s="1"/>
  <c r="K3791" i="1" s="1" a="1"/>
  <c r="K3791" i="1" s="1"/>
  <c r="J3848" i="1" a="1"/>
  <c r="J3848" i="1" s="1"/>
  <c r="K3848" i="1" s="1" a="1"/>
  <c r="K3848" i="1" s="1"/>
  <c r="J3916" i="1" a="1"/>
  <c r="J3916" i="1" s="1"/>
  <c r="K3916" i="1" s="1" a="1"/>
  <c r="K3916" i="1" s="1"/>
  <c r="J3972" i="1" a="1"/>
  <c r="J3972" i="1" s="1"/>
  <c r="K3972" i="1" s="1" a="1"/>
  <c r="K3972" i="1" s="1"/>
  <c r="J4029" i="1" a="1"/>
  <c r="J4029" i="1" s="1"/>
  <c r="K4029" i="1" s="1" a="1"/>
  <c r="K4029" i="1" s="1"/>
  <c r="J4092" i="1" a="1"/>
  <c r="J4092" i="1" s="1"/>
  <c r="K4092" i="1" s="1" a="1"/>
  <c r="K4092" i="1" s="1"/>
  <c r="J4164" i="1" a="1"/>
  <c r="J4164" i="1" s="1"/>
  <c r="K4164" i="1" s="1" a="1"/>
  <c r="K4164" i="1" s="1"/>
  <c r="J4232" i="1" a="1"/>
  <c r="J4232" i="1" s="1"/>
  <c r="K4232" i="1" s="1" a="1"/>
  <c r="K4232" i="1" s="1"/>
  <c r="J4298" i="1" a="1"/>
  <c r="J4298" i="1" s="1"/>
  <c r="K4298" i="1" s="1" a="1"/>
  <c r="K4298" i="1" s="1"/>
  <c r="J4362" i="1" a="1"/>
  <c r="J4362" i="1" s="1"/>
  <c r="K4362" i="1" s="1" a="1"/>
  <c r="K4362" i="1" s="1"/>
  <c r="J4425" i="1" a="1"/>
  <c r="J4425" i="1" s="1"/>
  <c r="K4425" i="1" s="1" a="1"/>
  <c r="K4425" i="1" s="1"/>
  <c r="J4479" i="1" a="1"/>
  <c r="J4479" i="1" s="1"/>
  <c r="K4479" i="1" s="1" a="1"/>
  <c r="K4479" i="1" s="1"/>
  <c r="J4543" i="1" a="1"/>
  <c r="J4543" i="1" s="1"/>
  <c r="K4543" i="1" s="1" a="1"/>
  <c r="K4543" i="1" s="1"/>
  <c r="J4607" i="1" a="1"/>
  <c r="J4607" i="1" s="1"/>
  <c r="K4607" i="1" s="1" a="1"/>
  <c r="K4607" i="1" s="1"/>
  <c r="J1143" i="1" a="1"/>
  <c r="J1143" i="1" s="1"/>
  <c r="K1143" i="1" s="1" a="1"/>
  <c r="K1143" i="1" s="1"/>
  <c r="J1779" i="1" a="1"/>
  <c r="J1779" i="1" s="1"/>
  <c r="K1779" i="1" s="1" a="1"/>
  <c r="K1779" i="1" s="1"/>
  <c r="J2197" i="1" a="1"/>
  <c r="J2197" i="1" s="1"/>
  <c r="K2197" i="1" s="1" a="1"/>
  <c r="K2197" i="1" s="1"/>
  <c r="J2373" i="1" a="1"/>
  <c r="J2373" i="1" s="1"/>
  <c r="K2373" i="1" s="1" a="1"/>
  <c r="K2373" i="1" s="1"/>
  <c r="J2601" i="1" a="1"/>
  <c r="J2601" i="1" s="1"/>
  <c r="K2601" i="1" s="1" a="1"/>
  <c r="K2601" i="1" s="1"/>
  <c r="J2799" i="1" a="1"/>
  <c r="J2799" i="1" s="1"/>
  <c r="K2799" i="1" s="1" a="1"/>
  <c r="K2799" i="1" s="1"/>
  <c r="J2990" i="1" a="1"/>
  <c r="J2990" i="1" s="1"/>
  <c r="K2990" i="1" s="1" a="1"/>
  <c r="K2990" i="1" s="1"/>
  <c r="J3113" i="1" a="1"/>
  <c r="J3113" i="1" s="1"/>
  <c r="K3113" i="1" s="1" a="1"/>
  <c r="K3113" i="1" s="1"/>
  <c r="J3252" i="1" a="1"/>
  <c r="J3252" i="1" s="1"/>
  <c r="K3252" i="1" s="1" a="1"/>
  <c r="K3252" i="1" s="1"/>
  <c r="J1523" i="1" a="1"/>
  <c r="J1523" i="1" s="1"/>
  <c r="K1523" i="1" s="1" a="1"/>
  <c r="K1523" i="1" s="1"/>
  <c r="J1964" i="1" a="1"/>
  <c r="J1964" i="1" s="1"/>
  <c r="K1964" i="1" s="1" a="1"/>
  <c r="K1964" i="1" s="1"/>
  <c r="J2282" i="1" a="1"/>
  <c r="J2282" i="1" s="1"/>
  <c r="K2282" i="1" s="1" a="1"/>
  <c r="K2282" i="1" s="1"/>
  <c r="J2491" i="1" a="1"/>
  <c r="J2491" i="1" s="1"/>
  <c r="K2491" i="1" s="1" a="1"/>
  <c r="K2491" i="1" s="1"/>
  <c r="J2731" i="1" a="1"/>
  <c r="J2731" i="1" s="1"/>
  <c r="K2731" i="1" s="1" a="1"/>
  <c r="K2731" i="1" s="1"/>
  <c r="J2930" i="1" a="1"/>
  <c r="J2930" i="1" s="1"/>
  <c r="K2930" i="1" s="1" a="1"/>
  <c r="K2930" i="1" s="1"/>
  <c r="J3074" i="1" a="1"/>
  <c r="J3074" i="1" s="1"/>
  <c r="K3074" i="1" s="1" a="1"/>
  <c r="K3074" i="1" s="1"/>
  <c r="J3184" i="1" a="1"/>
  <c r="J3184" i="1" s="1"/>
  <c r="K3184" i="1" s="1" a="1"/>
  <c r="K3184" i="1" s="1"/>
  <c r="J3298" i="1" a="1"/>
  <c r="J3298" i="1" s="1"/>
  <c r="K3298" i="1" s="1" a="1"/>
  <c r="K3298" i="1" s="1"/>
  <c r="J1611" i="1" a="1"/>
  <c r="J1611" i="1" s="1"/>
  <c r="K1611" i="1" s="1" a="1"/>
  <c r="K1611" i="1" s="1"/>
  <c r="J2063" i="1" a="1"/>
  <c r="J2063" i="1" s="1"/>
  <c r="K2063" i="1" s="1" a="1"/>
  <c r="K2063" i="1" s="1"/>
  <c r="J2383" i="1" a="1"/>
  <c r="J2383" i="1" s="1"/>
  <c r="K2383" i="1" s="1" a="1"/>
  <c r="K2383" i="1" s="1"/>
  <c r="J2631" i="1" a="1"/>
  <c r="J2631" i="1" s="1"/>
  <c r="K2631" i="1" s="1" a="1"/>
  <c r="K2631" i="1" s="1"/>
  <c r="J2850" i="1" a="1"/>
  <c r="J2850" i="1" s="1"/>
  <c r="K2850" i="1" s="1" a="1"/>
  <c r="K2850" i="1" s="1"/>
  <c r="J2993" i="1" a="1"/>
  <c r="J2993" i="1" s="1"/>
  <c r="K2993" i="1" s="1" a="1"/>
  <c r="K2993" i="1" s="1"/>
  <c r="J3144" i="1" a="1"/>
  <c r="J3144" i="1" s="1"/>
  <c r="K3144" i="1" s="1" a="1"/>
  <c r="K3144" i="1" s="1"/>
  <c r="J3300" i="1" a="1"/>
  <c r="J3300" i="1" s="1"/>
  <c r="K3300" i="1" s="1" a="1"/>
  <c r="K3300" i="1" s="1"/>
  <c r="J1616" i="1" a="1"/>
  <c r="J1616" i="1" s="1"/>
  <c r="K1616" i="1" s="1" a="1"/>
  <c r="K1616" i="1" s="1"/>
  <c r="J2064" i="1" a="1"/>
  <c r="J2064" i="1" s="1"/>
  <c r="K2064" i="1" s="1" a="1"/>
  <c r="K2064" i="1" s="1"/>
  <c r="J2413" i="1" a="1"/>
  <c r="J2413" i="1" s="1"/>
  <c r="K2413" i="1" s="1" a="1"/>
  <c r="K2413" i="1" s="1"/>
  <c r="J2660" i="1" a="1"/>
  <c r="J2660" i="1" s="1"/>
  <c r="K2660" i="1" s="1" a="1"/>
  <c r="K2660" i="1" s="1"/>
  <c r="J2852" i="1" a="1"/>
  <c r="J2852" i="1" s="1"/>
  <c r="K2852" i="1" s="1" a="1"/>
  <c r="K2852" i="1" s="1"/>
  <c r="J2996" i="1" a="1"/>
  <c r="J2996" i="1" s="1"/>
  <c r="K2996" i="1" s="1" a="1"/>
  <c r="K2996" i="1" s="1"/>
  <c r="J3161" i="1" a="1"/>
  <c r="J3161" i="1" s="1"/>
  <c r="K3161" i="1" s="1" a="1"/>
  <c r="K3161" i="1" s="1"/>
  <c r="J3274" i="1" a="1"/>
  <c r="J3274" i="1" s="1"/>
  <c r="K3274" i="1" s="1" a="1"/>
  <c r="K3274" i="1" s="1"/>
  <c r="J3399" i="1" a="1"/>
  <c r="J3399" i="1" s="1"/>
  <c r="K3399" i="1" s="1" a="1"/>
  <c r="K3399" i="1" s="1"/>
  <c r="J3555" i="1" a="1"/>
  <c r="J3555" i="1" s="1"/>
  <c r="K3555" i="1" s="1" a="1"/>
  <c r="K3555" i="1" s="1"/>
  <c r="J3659" i="1" a="1"/>
  <c r="J3659" i="1" s="1"/>
  <c r="K3659" i="1" s="1" a="1"/>
  <c r="K3659" i="1" s="1"/>
  <c r="J3707" i="1" a="1"/>
  <c r="J3707" i="1" s="1"/>
  <c r="K3707" i="1" s="1" a="1"/>
  <c r="K3707" i="1" s="1"/>
  <c r="J3758" i="1" a="1"/>
  <c r="J3758" i="1" s="1"/>
  <c r="K3758" i="1" s="1" a="1"/>
  <c r="K3758" i="1" s="1"/>
  <c r="J3826" i="1" a="1"/>
  <c r="J3826" i="1" s="1"/>
  <c r="K3826" i="1" s="1" a="1"/>
  <c r="K3826" i="1" s="1"/>
  <c r="J3882" i="1" a="1"/>
  <c r="J3882" i="1" s="1"/>
  <c r="K3882" i="1" s="1" a="1"/>
  <c r="K3882" i="1" s="1"/>
  <c r="J3956" i="1" a="1"/>
  <c r="J3956" i="1" s="1"/>
  <c r="K3956" i="1" s="1" a="1"/>
  <c r="K3956" i="1" s="1"/>
  <c r="J4007" i="1" a="1"/>
  <c r="J4007" i="1" s="1"/>
  <c r="K4007" i="1" s="1" a="1"/>
  <c r="K4007" i="1" s="1"/>
  <c r="J4080" i="1" a="1"/>
  <c r="J4080" i="1" s="1"/>
  <c r="K4080" i="1" s="1" a="1"/>
  <c r="K4080" i="1" s="1"/>
  <c r="J4172" i="1" a="1"/>
  <c r="J4172" i="1" s="1"/>
  <c r="K4172" i="1" s="1" a="1"/>
  <c r="K4172" i="1" s="1"/>
  <c r="J4235" i="1" a="1"/>
  <c r="J4235" i="1" s="1"/>
  <c r="K4235" i="1" s="1" a="1"/>
  <c r="K4235" i="1" s="1"/>
  <c r="J4302" i="1" a="1"/>
  <c r="J4302" i="1" s="1"/>
  <c r="K4302" i="1" s="1" a="1"/>
  <c r="K4302" i="1" s="1"/>
  <c r="J4366" i="1" a="1"/>
  <c r="J4366" i="1" s="1"/>
  <c r="K4366" i="1" s="1" a="1"/>
  <c r="K4366" i="1" s="1"/>
  <c r="J4434" i="1" a="1"/>
  <c r="J4434" i="1" s="1"/>
  <c r="K4434" i="1" s="1" a="1"/>
  <c r="K4434" i="1" s="1"/>
  <c r="J4504" i="1" a="1"/>
  <c r="J4504" i="1" s="1"/>
  <c r="K4504" i="1" s="1" a="1"/>
  <c r="K4504" i="1" s="1"/>
  <c r="J4568" i="1" a="1"/>
  <c r="J4568" i="1" s="1"/>
  <c r="K4568" i="1" s="1" a="1"/>
  <c r="K4568" i="1" s="1"/>
  <c r="J4632" i="1" a="1"/>
  <c r="J4632" i="1" s="1"/>
  <c r="K4632" i="1" s="1" a="1"/>
  <c r="K4632" i="1" s="1"/>
  <c r="J2813" i="1" a="1"/>
  <c r="J2813" i="1" s="1"/>
  <c r="K2813" i="1" s="1" a="1"/>
  <c r="K2813" i="1" s="1"/>
  <c r="J3426" i="1" a="1"/>
  <c r="J3426" i="1" s="1"/>
  <c r="K3426" i="1" s="1" a="1"/>
  <c r="K3426" i="1" s="1"/>
  <c r="J3650" i="1" a="1"/>
  <c r="J3650" i="1" s="1"/>
  <c r="K3650" i="1" s="1" a="1"/>
  <c r="K3650" i="1" s="1"/>
  <c r="J3836" i="1" a="1"/>
  <c r="J3836" i="1" s="1"/>
  <c r="K3836" i="1" s="1" a="1"/>
  <c r="K3836" i="1" s="1"/>
  <c r="J3986" i="1" a="1"/>
  <c r="J3986" i="1" s="1"/>
  <c r="K3986" i="1" s="1" a="1"/>
  <c r="K3986" i="1" s="1"/>
  <c r="J4109" i="1" a="1"/>
  <c r="J4109" i="1" s="1"/>
  <c r="K4109" i="1" s="1" a="1"/>
  <c r="K4109" i="1" s="1"/>
  <c r="J4233" i="1" a="1"/>
  <c r="J4233" i="1" s="1"/>
  <c r="K4233" i="1" s="1" a="1"/>
  <c r="K4233" i="1" s="1"/>
  <c r="J4355" i="1" a="1"/>
  <c r="J4355" i="1" s="1"/>
  <c r="K4355" i="1" s="1" a="1"/>
  <c r="K4355" i="1" s="1"/>
  <c r="J4488" i="1" a="1"/>
  <c r="J4488" i="1" s="1"/>
  <c r="K4488" i="1" s="1" a="1"/>
  <c r="K4488" i="1" s="1"/>
  <c r="J4601" i="1" a="1"/>
  <c r="J4601" i="1" s="1"/>
  <c r="K4601" i="1" s="1" a="1"/>
  <c r="K4601" i="1" s="1"/>
  <c r="J4689" i="1" a="1"/>
  <c r="J4689" i="1" s="1"/>
  <c r="K4689" i="1" s="1" a="1"/>
  <c r="K4689" i="1" s="1"/>
  <c r="J4757" i="1" a="1"/>
  <c r="J4757" i="1" s="1"/>
  <c r="K4757" i="1" s="1" a="1"/>
  <c r="K4757" i="1" s="1"/>
  <c r="J4821" i="1" a="1"/>
  <c r="J4821" i="1" s="1"/>
  <c r="K4821" i="1" s="1" a="1"/>
  <c r="K4821" i="1" s="1"/>
  <c r="J4885" i="1" a="1"/>
  <c r="J4885" i="1" s="1"/>
  <c r="K4885" i="1" s="1" a="1"/>
  <c r="K4885" i="1" s="1"/>
  <c r="J4949" i="1" a="1"/>
  <c r="J4949" i="1" s="1"/>
  <c r="K4949" i="1" s="1" a="1"/>
  <c r="K4949" i="1" s="1"/>
  <c r="J5013" i="1" a="1"/>
  <c r="J5013" i="1" s="1"/>
  <c r="K5013" i="1" s="1" a="1"/>
  <c r="K5013" i="1" s="1"/>
  <c r="J5077" i="1" a="1"/>
  <c r="J5077" i="1" s="1"/>
  <c r="K5077" i="1" s="1" a="1"/>
  <c r="K5077" i="1" s="1"/>
  <c r="J5141" i="1" a="1"/>
  <c r="J5141" i="1" s="1"/>
  <c r="K5141" i="1" s="1" a="1"/>
  <c r="K5141" i="1" s="1"/>
  <c r="J5205" i="1" a="1"/>
  <c r="J5205" i="1" s="1"/>
  <c r="K5205" i="1" s="1" a="1"/>
  <c r="K5205" i="1" s="1"/>
  <c r="J5269" i="1" a="1"/>
  <c r="J5269" i="1" s="1"/>
  <c r="K5269" i="1" s="1" a="1"/>
  <c r="K5269" i="1" s="1"/>
  <c r="J5333" i="1" a="1"/>
  <c r="J5333" i="1" s="1"/>
  <c r="K5333" i="1" s="1" a="1"/>
  <c r="K5333" i="1" s="1"/>
  <c r="J5397" i="1" a="1"/>
  <c r="J5397" i="1" s="1"/>
  <c r="K5397" i="1" s="1" a="1"/>
  <c r="K5397" i="1" s="1"/>
  <c r="J5464" i="1" a="1"/>
  <c r="J5464" i="1" s="1"/>
  <c r="K5464" i="1" s="1" a="1"/>
  <c r="K5464" i="1" s="1"/>
  <c r="J5520" i="1" a="1"/>
  <c r="J5520" i="1" s="1"/>
  <c r="K5520" i="1" s="1" a="1"/>
  <c r="K5520" i="1" s="1"/>
  <c r="J5604" i="1" a="1"/>
  <c r="J5604" i="1" s="1"/>
  <c r="K5604" i="1" s="1" a="1"/>
  <c r="K5604" i="1" s="1"/>
  <c r="J5665" i="1" a="1"/>
  <c r="J5665" i="1" s="1"/>
  <c r="K5665" i="1" s="1" a="1"/>
  <c r="K5665" i="1" s="1"/>
  <c r="J5755" i="1" a="1"/>
  <c r="J5755" i="1" s="1"/>
  <c r="K5755" i="1" s="1" a="1"/>
  <c r="K5755" i="1" s="1"/>
  <c r="J5823" i="1" a="1"/>
  <c r="J5823" i="1" s="1"/>
  <c r="K5823" i="1" s="1" a="1"/>
  <c r="K5823" i="1" s="1"/>
  <c r="J5887" i="1" a="1"/>
  <c r="J5887" i="1" s="1"/>
  <c r="K5887" i="1" s="1" a="1"/>
  <c r="K5887" i="1" s="1"/>
  <c r="J5947" i="1" a="1"/>
  <c r="J5947" i="1" s="1"/>
  <c r="K5947" i="1" s="1" a="1"/>
  <c r="K5947" i="1" s="1"/>
  <c r="J6008" i="1" a="1"/>
  <c r="J6008" i="1" s="1"/>
  <c r="K6008" i="1" s="1" a="1"/>
  <c r="K6008" i="1" s="1"/>
  <c r="J6069" i="1" a="1"/>
  <c r="J6069" i="1" s="1"/>
  <c r="K6069" i="1" s="1" a="1"/>
  <c r="K6069" i="1" s="1"/>
  <c r="J6118" i="1" a="1"/>
  <c r="J6118" i="1" s="1"/>
  <c r="K6118" i="1" s="1" a="1"/>
  <c r="K6118" i="1" s="1"/>
  <c r="J6185" i="1" a="1"/>
  <c r="J6185" i="1" s="1"/>
  <c r="K6185" i="1" s="1" a="1"/>
  <c r="K6185" i="1" s="1"/>
  <c r="J3080" i="1" a="1"/>
  <c r="J3080" i="1" s="1"/>
  <c r="K3080" i="1" s="1" a="1"/>
  <c r="K3080" i="1" s="1"/>
  <c r="J3625" i="1" a="1"/>
  <c r="J3625" i="1" s="1"/>
  <c r="K3625" i="1" s="1" a="1"/>
  <c r="K3625" i="1" s="1"/>
  <c r="J3750" i="1" a="1"/>
  <c r="J3750" i="1" s="1"/>
  <c r="K3750" i="1" s="1" a="1"/>
  <c r="K3750" i="1" s="1"/>
  <c r="J3862" i="1" a="1"/>
  <c r="J3862" i="1" s="1"/>
  <c r="K3862" i="1" s="1" a="1"/>
  <c r="K3862" i="1" s="1"/>
  <c r="J3987" i="1" a="1"/>
  <c r="J3987" i="1" s="1"/>
  <c r="K3987" i="1" s="1" a="1"/>
  <c r="K3987" i="1" s="1"/>
  <c r="J4089" i="1" a="1"/>
  <c r="J4089" i="1" s="1"/>
  <c r="K4089" i="1" s="1" a="1"/>
  <c r="K4089" i="1" s="1"/>
  <c r="J4234" i="1" a="1"/>
  <c r="J4234" i="1" s="1"/>
  <c r="K4234" i="1" s="1" a="1"/>
  <c r="K4234" i="1" s="1"/>
  <c r="J4372" i="1" a="1"/>
  <c r="J4372" i="1" s="1"/>
  <c r="K4372" i="1" s="1" a="1"/>
  <c r="K4372" i="1" s="1"/>
  <c r="J4517" i="1" a="1"/>
  <c r="J4517" i="1" s="1"/>
  <c r="K4517" i="1" s="1" a="1"/>
  <c r="K4517" i="1" s="1"/>
  <c r="J4658" i="1" a="1"/>
  <c r="J4658" i="1" s="1"/>
  <c r="K4658" i="1" s="1" a="1"/>
  <c r="K4658" i="1" s="1"/>
  <c r="J4736" i="1" a="1"/>
  <c r="J4736" i="1" s="1"/>
  <c r="K4736" i="1" s="1" a="1"/>
  <c r="K4736" i="1" s="1"/>
  <c r="J4793" i="1" a="1"/>
  <c r="J4793" i="1" s="1"/>
  <c r="K4793" i="1" s="1" a="1"/>
  <c r="K4793" i="1" s="1"/>
  <c r="J4850" i="1" a="1"/>
  <c r="J4850" i="1" s="1"/>
  <c r="K4850" i="1" s="1" a="1"/>
  <c r="K4850" i="1" s="1"/>
  <c r="J4914" i="1" a="1"/>
  <c r="J4914" i="1" s="1"/>
  <c r="K4914" i="1" s="1" a="1"/>
  <c r="K4914" i="1" s="1"/>
  <c r="J4971" i="1" a="1"/>
  <c r="J4971" i="1" s="1"/>
  <c r="K4971" i="1" s="1" a="1"/>
  <c r="K4971" i="1" s="1"/>
  <c r="J5028" i="1" a="1"/>
  <c r="J5028" i="1" s="1"/>
  <c r="K5028" i="1" s="1" a="1"/>
  <c r="K5028" i="1" s="1"/>
  <c r="J5084" i="1" a="1"/>
  <c r="J5084" i="1" s="1"/>
  <c r="K5084" i="1" s="1" a="1"/>
  <c r="K5084" i="1" s="1"/>
  <c r="J5142" i="1" a="1"/>
  <c r="J5142" i="1" s="1"/>
  <c r="K5142" i="1" s="1" a="1"/>
  <c r="K5142" i="1" s="1"/>
  <c r="J5199" i="1" a="1"/>
  <c r="J5199" i="1" s="1"/>
  <c r="K5199" i="1" s="1" a="1"/>
  <c r="K5199" i="1" s="1"/>
  <c r="J5256" i="1" a="1"/>
  <c r="J5256" i="1" s="1"/>
  <c r="K5256" i="1" s="1" a="1"/>
  <c r="K5256" i="1" s="1"/>
  <c r="J5312" i="1" a="1"/>
  <c r="J5312" i="1" s="1"/>
  <c r="K5312" i="1" s="1" a="1"/>
  <c r="K5312" i="1" s="1"/>
  <c r="J5369" i="1" a="1"/>
  <c r="J5369" i="1" s="1"/>
  <c r="K5369" i="1" s="1" a="1"/>
  <c r="K5369" i="1" s="1"/>
  <c r="J5426" i="1" a="1"/>
  <c r="J5426" i="1" s="1"/>
  <c r="K5426" i="1" s="1" a="1"/>
  <c r="K5426" i="1" s="1"/>
  <c r="J5482" i="1" a="1"/>
  <c r="J5482" i="1" s="1"/>
  <c r="K5482" i="1" s="1" a="1"/>
  <c r="K5482" i="1" s="1"/>
  <c r="J5536" i="1" a="1"/>
  <c r="J5536" i="1" s="1"/>
  <c r="K5536" i="1" s="1" a="1"/>
  <c r="K5536" i="1" s="1"/>
  <c r="J5592" i="1" a="1"/>
  <c r="J5592" i="1" s="1"/>
  <c r="K5592" i="1" s="1" a="1"/>
  <c r="K5592" i="1" s="1"/>
  <c r="J5660" i="1" a="1"/>
  <c r="J5660" i="1" s="1"/>
  <c r="K5660" i="1" s="1" a="1"/>
  <c r="K5660" i="1" s="1"/>
  <c r="J5705" i="1" a="1"/>
  <c r="J5705" i="1" s="1"/>
  <c r="K5705" i="1" s="1" a="1"/>
  <c r="K5705" i="1" s="1"/>
  <c r="J5762" i="1" a="1"/>
  <c r="J5762" i="1" s="1"/>
  <c r="K5762" i="1" s="1" a="1"/>
  <c r="K5762" i="1" s="1"/>
  <c r="J5824" i="1" a="1"/>
  <c r="J5824" i="1" s="1"/>
  <c r="K5824" i="1" s="1" a="1"/>
  <c r="K5824" i="1" s="1"/>
  <c r="J5888" i="1" a="1"/>
  <c r="J5888" i="1" s="1"/>
  <c r="K5888" i="1" s="1" a="1"/>
  <c r="K5888" i="1" s="1"/>
  <c r="J5959" i="1" a="1"/>
  <c r="J5959" i="1" s="1"/>
  <c r="K5959" i="1" s="1" a="1"/>
  <c r="K5959" i="1" s="1"/>
  <c r="J6028" i="1" a="1"/>
  <c r="J6028" i="1" s="1"/>
  <c r="K6028" i="1" s="1" a="1"/>
  <c r="K6028" i="1" s="1"/>
  <c r="J6084" i="1" a="1"/>
  <c r="J6084" i="1" s="1"/>
  <c r="K6084" i="1" s="1" a="1"/>
  <c r="K6084" i="1" s="1"/>
  <c r="J6161" i="1" a="1"/>
  <c r="J6161" i="1" s="1"/>
  <c r="K6161" i="1" s="1" a="1"/>
  <c r="K6161" i="1" s="1"/>
  <c r="J2442" i="1" a="1"/>
  <c r="J2442" i="1" s="1"/>
  <c r="K2442" i="1" s="1" a="1"/>
  <c r="K2442" i="1" s="1"/>
  <c r="J3516" i="1" a="1"/>
  <c r="J3516" i="1" s="1"/>
  <c r="K3516" i="1" s="1" a="1"/>
  <c r="K3516" i="1" s="1"/>
  <c r="J3700" i="1" a="1"/>
  <c r="J3700" i="1" s="1"/>
  <c r="K3700" i="1" s="1" a="1"/>
  <c r="K3700" i="1" s="1"/>
  <c r="J3825" i="1" a="1"/>
  <c r="J3825" i="1" s="1"/>
  <c r="K3825" i="1" s="1" a="1"/>
  <c r="K3825" i="1" s="1"/>
  <c r="J3949" i="1" a="1"/>
  <c r="J3949" i="1" s="1"/>
  <c r="K3949" i="1" s="1" a="1"/>
  <c r="K3949" i="1" s="1"/>
  <c r="J4110" i="1" a="1"/>
  <c r="J4110" i="1" s="1"/>
  <c r="K4110" i="1" s="1" a="1"/>
  <c r="K4110" i="1" s="1"/>
  <c r="J4209" i="1" a="1"/>
  <c r="J4209" i="1" s="1"/>
  <c r="K4209" i="1" s="1" a="1"/>
  <c r="K4209" i="1" s="1"/>
  <c r="J4341" i="1" a="1"/>
  <c r="J4341" i="1" s="1"/>
  <c r="K4341" i="1" s="1" a="1"/>
  <c r="K4341" i="1" s="1"/>
  <c r="J4462" i="1" a="1"/>
  <c r="J4462" i="1" s="1"/>
  <c r="K4462" i="1" s="1" a="1"/>
  <c r="K4462" i="1" s="1"/>
  <c r="J4574" i="1" a="1"/>
  <c r="J4574" i="1" s="1"/>
  <c r="K4574" i="1" s="1" a="1"/>
  <c r="K4574" i="1" s="1"/>
  <c r="J4692" i="1" a="1"/>
  <c r="J4692" i="1" s="1"/>
  <c r="K4692" i="1" s="1" a="1"/>
  <c r="K4692" i="1" s="1"/>
  <c r="J4765" i="1" a="1"/>
  <c r="J4765" i="1" s="1"/>
  <c r="K4765" i="1" s="1" a="1"/>
  <c r="K4765" i="1" s="1"/>
  <c r="J4837" i="1" a="1"/>
  <c r="J4837" i="1" s="1"/>
  <c r="K4837" i="1" s="1" a="1"/>
  <c r="K4837" i="1" s="1"/>
  <c r="J4908" i="1" a="1"/>
  <c r="J4908" i="1" s="1"/>
  <c r="K4908" i="1" s="1" a="1"/>
  <c r="K4908" i="1" s="1"/>
  <c r="J4979" i="1" a="1"/>
  <c r="J4979" i="1" s="1"/>
  <c r="K4979" i="1" s="1" a="1"/>
  <c r="K4979" i="1" s="1"/>
  <c r="J5050" i="1" a="1"/>
  <c r="J5050" i="1" s="1"/>
  <c r="K5050" i="1" s="1" a="1"/>
  <c r="K5050" i="1" s="1"/>
  <c r="J5121" i="1" a="1"/>
  <c r="J5121" i="1" s="1"/>
  <c r="K5121" i="1" s="1" a="1"/>
  <c r="K5121" i="1" s="1"/>
  <c r="J5193" i="1" a="1"/>
  <c r="J5193" i="1" s="1"/>
  <c r="K5193" i="1" s="1" a="1"/>
  <c r="K5193" i="1" s="1"/>
  <c r="J5277" i="1" a="1"/>
  <c r="J5277" i="1" s="1"/>
  <c r="K5277" i="1" s="1" a="1"/>
  <c r="K5277" i="1" s="1"/>
  <c r="J5349" i="1" a="1"/>
  <c r="J5349" i="1" s="1"/>
  <c r="K5349" i="1" s="1" a="1"/>
  <c r="K5349" i="1" s="1"/>
  <c r="J5420" i="1" a="1"/>
  <c r="J5420" i="1" s="1"/>
  <c r="K5420" i="1" s="1" a="1"/>
  <c r="K5420" i="1" s="1"/>
  <c r="J5487" i="1" a="1"/>
  <c r="J5487" i="1" s="1"/>
  <c r="K5487" i="1" s="1" a="1"/>
  <c r="K5487" i="1" s="1"/>
  <c r="J5553" i="1" a="1"/>
  <c r="J5553" i="1" s="1"/>
  <c r="K5553" i="1" s="1" a="1"/>
  <c r="K5553" i="1" s="1"/>
  <c r="J5616" i="1" a="1"/>
  <c r="J5616" i="1" s="1"/>
  <c r="K5616" i="1" s="1" a="1"/>
  <c r="K5616" i="1" s="1"/>
  <c r="J5672" i="1" a="1"/>
  <c r="J5672" i="1" s="1"/>
  <c r="K5672" i="1" s="1" a="1"/>
  <c r="K5672" i="1" s="1"/>
  <c r="J5751" i="1" a="1"/>
  <c r="J5751" i="1" s="1"/>
  <c r="K5751" i="1" s="1" a="1"/>
  <c r="K5751" i="1" s="1"/>
  <c r="J5808" i="1" a="1"/>
  <c r="J5808" i="1" s="1"/>
  <c r="K5808" i="1" s="1" a="1"/>
  <c r="K5808" i="1" s="1"/>
  <c r="J5876" i="1" a="1"/>
  <c r="J5876" i="1" s="1"/>
  <c r="K5876" i="1" s="1" a="1"/>
  <c r="K5876" i="1" s="1"/>
  <c r="J5930" i="1" a="1"/>
  <c r="J5930" i="1" s="1"/>
  <c r="K5930" i="1" s="1" a="1"/>
  <c r="K5930" i="1" s="1"/>
  <c r="J5985" i="1" a="1"/>
  <c r="J5985" i="1" s="1"/>
  <c r="K5985" i="1" s="1" a="1"/>
  <c r="K5985" i="1" s="1"/>
  <c r="J6035" i="1" a="1"/>
  <c r="J6035" i="1" s="1"/>
  <c r="K6035" i="1" s="1" a="1"/>
  <c r="K6035" i="1" s="1"/>
  <c r="J6096" i="1" a="1"/>
  <c r="J6096" i="1" s="1"/>
  <c r="K6096" i="1" s="1" a="1"/>
  <c r="K6096" i="1" s="1"/>
  <c r="J6162" i="1" a="1"/>
  <c r="J6162" i="1" s="1"/>
  <c r="K6162" i="1" s="1" a="1"/>
  <c r="K6162" i="1" s="1"/>
  <c r="J2690" i="1" a="1"/>
  <c r="J2690" i="1" s="1"/>
  <c r="K2690" i="1" s="1" a="1"/>
  <c r="K2690" i="1" s="1"/>
  <c r="J3475" i="1" a="1"/>
  <c r="J3475" i="1" s="1"/>
  <c r="K3475" i="1" s="1" a="1"/>
  <c r="K3475" i="1" s="1"/>
  <c r="J3665" i="1" a="1"/>
  <c r="J3665" i="1" s="1"/>
  <c r="K3665" i="1" s="1" a="1"/>
  <c r="K3665" i="1" s="1"/>
  <c r="J3814" i="1" a="1"/>
  <c r="J3814" i="1" s="1"/>
  <c r="K3814" i="1" s="1" a="1"/>
  <c r="K3814" i="1" s="1"/>
  <c r="J3963" i="1" a="1"/>
  <c r="J3963" i="1" s="1"/>
  <c r="K3963" i="1" s="1" a="1"/>
  <c r="K3963" i="1" s="1"/>
  <c r="J4081" i="1" a="1"/>
  <c r="J4081" i="1" s="1"/>
  <c r="K4081" i="1" s="1" a="1"/>
  <c r="K4081" i="1" s="1"/>
  <c r="J4185" i="1" a="1"/>
  <c r="J4185" i="1" s="1"/>
  <c r="K4185" i="1" s="1" a="1"/>
  <c r="K4185" i="1" s="1"/>
  <c r="J4311" i="1" a="1"/>
  <c r="J4311" i="1" s="1"/>
  <c r="K4311" i="1" s="1" a="1"/>
  <c r="K4311" i="1" s="1"/>
  <c r="J4435" i="1" a="1"/>
  <c r="J4435" i="1" s="1"/>
  <c r="K4435" i="1" s="1" a="1"/>
  <c r="K4435" i="1" s="1"/>
  <c r="J3120" i="1" a="1"/>
  <c r="J3120" i="1" s="1"/>
  <c r="K3120" i="1" s="1" a="1"/>
  <c r="K3120" i="1" s="1"/>
  <c r="J3526" i="1" a="1"/>
  <c r="J3526" i="1" s="1"/>
  <c r="K3526" i="1" s="1" a="1"/>
  <c r="K3526" i="1" s="1"/>
  <c r="J3692" i="1" a="1"/>
  <c r="J3692" i="1" s="1"/>
  <c r="K3692" i="1" s="1" a="1"/>
  <c r="K3692" i="1" s="1"/>
  <c r="J3038" i="1" a="1"/>
  <c r="J3038" i="1" s="1"/>
  <c r="K3038" i="1" s="1" a="1"/>
  <c r="K3038" i="1" s="1"/>
  <c r="J3575" i="1" a="1"/>
  <c r="J3575" i="1" s="1"/>
  <c r="K3575" i="1" s="1" a="1"/>
  <c r="K3575" i="1" s="1"/>
  <c r="J3744" i="1" a="1"/>
  <c r="J3744" i="1" s="1"/>
  <c r="K3744" i="1" s="1" a="1"/>
  <c r="K3744" i="1" s="1"/>
  <c r="J3893" i="1" a="1"/>
  <c r="J3893" i="1" s="1"/>
  <c r="K3893" i="1" s="1" a="1"/>
  <c r="K3893" i="1" s="1"/>
  <c r="J4044" i="1" a="1"/>
  <c r="J4044" i="1" s="1"/>
  <c r="K4044" i="1" s="1" a="1"/>
  <c r="K4044" i="1" s="1"/>
  <c r="J4125" i="1" a="1"/>
  <c r="J4125" i="1" s="1"/>
  <c r="K4125" i="1" s="1" a="1"/>
  <c r="K4125" i="1" s="1"/>
  <c r="J4241" i="1" a="1"/>
  <c r="J4241" i="1" s="1"/>
  <c r="K4241" i="1" s="1" a="1"/>
  <c r="K4241" i="1" s="1"/>
  <c r="J4365" i="1" a="1"/>
  <c r="J4365" i="1" s="1"/>
  <c r="K4365" i="1" s="1" a="1"/>
  <c r="K4365" i="1" s="1"/>
  <c r="J4482" i="1" a="1"/>
  <c r="J4482" i="1" s="1"/>
  <c r="K4482" i="1" s="1" a="1"/>
  <c r="K4482" i="1" s="1"/>
  <c r="J4610" i="1" a="1"/>
  <c r="J4610" i="1" s="1"/>
  <c r="K4610" i="1" s="1" a="1"/>
  <c r="K4610" i="1" s="1"/>
  <c r="J4703" i="1" a="1"/>
  <c r="J4703" i="1" s="1"/>
  <c r="K4703" i="1" s="1" a="1"/>
  <c r="K4703" i="1" s="1"/>
  <c r="J4777" i="1" a="1"/>
  <c r="J4777" i="1" s="1"/>
  <c r="K4777" i="1" s="1" a="1"/>
  <c r="K4777" i="1" s="1"/>
  <c r="J4861" i="1" a="1"/>
  <c r="J4861" i="1" s="1"/>
  <c r="K4861" i="1" s="1" a="1"/>
  <c r="K4861" i="1" s="1"/>
  <c r="J4933" i="1" a="1"/>
  <c r="J4933" i="1" s="1"/>
  <c r="K4933" i="1" s="1" a="1"/>
  <c r="K4933" i="1" s="1"/>
  <c r="J5004" i="1" a="1"/>
  <c r="J5004" i="1" s="1"/>
  <c r="K5004" i="1" s="1" a="1"/>
  <c r="K5004" i="1" s="1"/>
  <c r="J5075" i="1" a="1"/>
  <c r="J5075" i="1" s="1"/>
  <c r="K5075" i="1" s="1" a="1"/>
  <c r="K5075" i="1" s="1"/>
  <c r="J5146" i="1" a="1"/>
  <c r="J5146" i="1" s="1"/>
  <c r="K5146" i="1" s="1" a="1"/>
  <c r="K5146" i="1" s="1"/>
  <c r="J5217" i="1" a="1"/>
  <c r="J5217" i="1" s="1"/>
  <c r="K5217" i="1" s="1" a="1"/>
  <c r="K5217" i="1" s="1"/>
  <c r="J5289" i="1" a="1"/>
  <c r="J5289" i="1" s="1"/>
  <c r="K5289" i="1" s="1" a="1"/>
  <c r="K5289" i="1" s="1"/>
  <c r="J5373" i="1" a="1"/>
  <c r="J5373" i="1" s="1"/>
  <c r="K5373" i="1" s="1" a="1"/>
  <c r="K5373" i="1" s="1"/>
  <c r="J5445" i="1" a="1"/>
  <c r="J5445" i="1" s="1"/>
  <c r="K5445" i="1" s="1" a="1"/>
  <c r="K5445" i="1" s="1"/>
  <c r="J5496" i="1" a="1"/>
  <c r="J5496" i="1" s="1"/>
  <c r="K5496" i="1" s="1" a="1"/>
  <c r="K5496" i="1" s="1"/>
  <c r="J5578" i="1" a="1"/>
  <c r="J5578" i="1" s="1"/>
  <c r="K5578" i="1" s="1" a="1"/>
  <c r="K5578" i="1" s="1"/>
  <c r="J5642" i="1" a="1"/>
  <c r="J5642" i="1" s="1"/>
  <c r="K5642" i="1" s="1" a="1"/>
  <c r="K5642" i="1" s="1"/>
  <c r="J5709" i="1" a="1"/>
  <c r="J5709" i="1" s="1"/>
  <c r="K5709" i="1" s="1" a="1"/>
  <c r="K5709" i="1" s="1"/>
  <c r="J5766" i="1" a="1"/>
  <c r="J5766" i="1" s="1"/>
  <c r="K5766" i="1" s="1" a="1"/>
  <c r="K5766" i="1" s="1"/>
  <c r="J5832" i="1" a="1"/>
  <c r="J5832" i="1" s="1"/>
  <c r="K5832" i="1" s="1" a="1"/>
  <c r="K5832" i="1" s="1"/>
  <c r="J5915" i="1" a="1"/>
  <c r="J5915" i="1" s="1"/>
  <c r="K5915" i="1" s="1" a="1"/>
  <c r="K5915" i="1" s="1"/>
  <c r="J5976" i="1" a="1"/>
  <c r="J5976" i="1" s="1"/>
  <c r="K5976" i="1" s="1" a="1"/>
  <c r="K5976" i="1" s="1"/>
  <c r="J6038" i="1" a="1"/>
  <c r="J6038" i="1" s="1"/>
  <c r="K6038" i="1" s="1" a="1"/>
  <c r="K6038" i="1" s="1"/>
  <c r="J6087" i="1" a="1"/>
  <c r="J6087" i="1" s="1"/>
  <c r="K6087" i="1" s="1" a="1"/>
  <c r="K6087" i="1" s="1"/>
  <c r="J6148" i="1" a="1"/>
  <c r="J6148" i="1" s="1"/>
  <c r="K6148" i="1" s="1" a="1"/>
  <c r="K6148" i="1" s="1"/>
  <c r="J3395" i="1" a="1"/>
  <c r="J3395" i="1" s="1"/>
  <c r="K3395" i="1" s="1" a="1"/>
  <c r="K3395" i="1" s="1"/>
  <c r="J3833" i="1" a="1"/>
  <c r="J3833" i="1" s="1"/>
  <c r="K3833" i="1" s="1" a="1"/>
  <c r="K3833" i="1" s="1"/>
  <c r="J4116" i="1" a="1"/>
  <c r="J4116" i="1" s="1"/>
  <c r="K4116" i="1" s="1" a="1"/>
  <c r="K4116" i="1" s="1"/>
  <c r="J4476" i="1" a="1"/>
  <c r="J4476" i="1" s="1"/>
  <c r="K4476" i="1" s="1" a="1"/>
  <c r="K4476" i="1" s="1"/>
  <c r="J4685" i="1" a="1"/>
  <c r="J4685" i="1" s="1"/>
  <c r="K4685" i="1" s="1" a="1"/>
  <c r="K4685" i="1" s="1"/>
  <c r="J4816" i="1" a="1"/>
  <c r="J4816" i="1" s="1"/>
  <c r="K4816" i="1" s="1" a="1"/>
  <c r="K4816" i="1" s="1"/>
  <c r="J4944" i="1" a="1"/>
  <c r="J4944" i="1" s="1"/>
  <c r="K4944" i="1" s="1" a="1"/>
  <c r="K4944" i="1" s="1"/>
  <c r="J5072" i="1" a="1"/>
  <c r="J5072" i="1" s="1"/>
  <c r="K5072" i="1" s="1" a="1"/>
  <c r="K5072" i="1" s="1"/>
  <c r="J5200" i="1" a="1"/>
  <c r="J5200" i="1" s="1"/>
  <c r="K5200" i="1" s="1" a="1"/>
  <c r="K5200" i="1" s="1"/>
  <c r="J5328" i="1" a="1"/>
  <c r="J5328" i="1" s="1"/>
  <c r="K5328" i="1" s="1" a="1"/>
  <c r="K5328" i="1" s="1"/>
  <c r="J5455" i="1" a="1"/>
  <c r="J5455" i="1" s="1"/>
  <c r="K5455" i="1" s="1" a="1"/>
  <c r="K5455" i="1" s="1"/>
  <c r="J5576" i="1" a="1"/>
  <c r="J5576" i="1" s="1"/>
  <c r="K5576" i="1" s="1" a="1"/>
  <c r="K5576" i="1" s="1"/>
  <c r="J5712" i="1" a="1"/>
  <c r="J5712" i="1" s="1"/>
  <c r="K5712" i="1" s="1" a="1"/>
  <c r="K5712" i="1" s="1"/>
  <c r="J5826" i="1" a="1"/>
  <c r="J5826" i="1" s="1"/>
  <c r="K5826" i="1" s="1" a="1"/>
  <c r="K5826" i="1" s="1"/>
  <c r="J5931" i="1" a="1"/>
  <c r="J5931" i="1" s="1"/>
  <c r="K5931" i="1" s="1" a="1"/>
  <c r="K5931" i="1" s="1"/>
  <c r="J6115" i="1" a="1"/>
  <c r="J6115" i="1" s="1"/>
  <c r="K6115" i="1" s="1" a="1"/>
  <c r="K6115" i="1" s="1"/>
  <c r="J6200" i="1" a="1"/>
  <c r="J6200" i="1" s="1"/>
  <c r="K6200" i="1" s="1" a="1"/>
  <c r="K6200" i="1" s="1"/>
  <c r="J2048" i="1" a="1"/>
  <c r="J2048" i="1" s="1"/>
  <c r="K2048" i="1" s="1" a="1"/>
  <c r="K2048" i="1" s="1"/>
  <c r="J2317" i="1" a="1"/>
  <c r="J2317" i="1" s="1"/>
  <c r="K2317" i="1" s="1" a="1"/>
  <c r="K2317" i="1" s="1"/>
  <c r="J2557" i="1" a="1"/>
  <c r="J2557" i="1" s="1"/>
  <c r="K2557" i="1" s="1" a="1"/>
  <c r="K2557" i="1" s="1"/>
  <c r="J2809" i="1" a="1"/>
  <c r="J2809" i="1" s="1"/>
  <c r="K2809" i="1" s="1" a="1"/>
  <c r="K2809" i="1" s="1"/>
  <c r="J3055" i="1" a="1"/>
  <c r="J3055" i="1" s="1"/>
  <c r="K3055" i="1" s="1" a="1"/>
  <c r="K3055" i="1" s="1"/>
  <c r="J3285" i="1" a="1"/>
  <c r="J3285" i="1" s="1"/>
  <c r="K3285" i="1" s="1" a="1"/>
  <c r="K3285" i="1" s="1"/>
  <c r="J3472" i="1" a="1"/>
  <c r="J3472" i="1" s="1"/>
  <c r="K3472" i="1" s="1" a="1"/>
  <c r="K3472" i="1" s="1"/>
  <c r="J1161" i="1" a="1"/>
  <c r="J1161" i="1" s="1"/>
  <c r="K1161" i="1" s="1" a="1"/>
  <c r="K1161" i="1" s="1"/>
  <c r="J1672" i="1" a="1"/>
  <c r="J1672" i="1" s="1"/>
  <c r="K1672" i="1" s="1" a="1"/>
  <c r="K1672" i="1" s="1"/>
  <c r="J2036" i="1" a="1"/>
  <c r="J2036" i="1" s="1"/>
  <c r="K2036" i="1" s="1" a="1"/>
  <c r="K2036" i="1" s="1"/>
  <c r="J2284" i="1" a="1"/>
  <c r="J2284" i="1" s="1"/>
  <c r="K2284" i="1" s="1" a="1"/>
  <c r="K2284" i="1" s="1"/>
  <c r="J2573" i="1" a="1"/>
  <c r="J2573" i="1" s="1"/>
  <c r="K2573" i="1" s="1" a="1"/>
  <c r="K2573" i="1" s="1"/>
  <c r="J2832" i="1" a="1"/>
  <c r="J2832" i="1" s="1"/>
  <c r="K2832" i="1" s="1" a="1"/>
  <c r="K2832" i="1" s="1"/>
  <c r="J3091" i="1" a="1"/>
  <c r="J3091" i="1" s="1"/>
  <c r="K3091" i="1" s="1" a="1"/>
  <c r="K3091" i="1" s="1"/>
  <c r="J3387" i="1" a="1"/>
  <c r="J3387" i="1" s="1"/>
  <c r="K3387" i="1" s="1" a="1"/>
  <c r="K3387" i="1" s="1"/>
  <c r="J717" i="1" a="1"/>
  <c r="J717" i="1" s="1"/>
  <c r="K717" i="1" s="1" a="1"/>
  <c r="K717" i="1" s="1"/>
  <c r="J1424" i="1" a="1"/>
  <c r="J1424" i="1" s="1"/>
  <c r="K1424" i="1" s="1" a="1"/>
  <c r="K1424" i="1" s="1"/>
  <c r="J1849" i="1" a="1"/>
  <c r="J1849" i="1" s="1"/>
  <c r="K1849" i="1" s="1" a="1"/>
  <c r="K1849" i="1" s="1"/>
  <c r="J2050" i="1" a="1"/>
  <c r="J2050" i="1" s="1"/>
  <c r="K2050" i="1" s="1" a="1"/>
  <c r="K2050" i="1" s="1"/>
  <c r="J2264" i="1" a="1"/>
  <c r="J2264" i="1" s="1"/>
  <c r="K2264" i="1" s="1" a="1"/>
  <c r="K2264" i="1" s="1"/>
  <c r="J2445" i="1" a="1"/>
  <c r="J2445" i="1" s="1"/>
  <c r="K2445" i="1" s="1" a="1"/>
  <c r="K2445" i="1" s="1"/>
  <c r="J2649" i="1" a="1"/>
  <c r="J2649" i="1" s="1"/>
  <c r="K2649" i="1" s="1" a="1"/>
  <c r="K2649" i="1" s="1"/>
  <c r="J2877" i="1" a="1"/>
  <c r="J2877" i="1" s="1"/>
  <c r="K2877" i="1" s="1" a="1"/>
  <c r="K2877" i="1" s="1"/>
  <c r="J3057" i="1" a="1"/>
  <c r="J3057" i="1" s="1"/>
  <c r="K3057" i="1" s="1" a="1"/>
  <c r="K3057" i="1" s="1"/>
  <c r="J3258" i="1" a="1"/>
  <c r="J3258" i="1" s="1"/>
  <c r="K3258" i="1" s="1" a="1"/>
  <c r="K3258" i="1" s="1"/>
  <c r="J3425" i="1" a="1"/>
  <c r="J3425" i="1" s="1"/>
  <c r="K3425" i="1" s="1" a="1"/>
  <c r="K3425" i="1" s="1"/>
  <c r="J3623" i="1" a="1"/>
  <c r="J3623" i="1" s="1"/>
  <c r="K3623" i="1" s="1" a="1"/>
  <c r="K3623" i="1" s="1"/>
  <c r="J993" i="1" a="1"/>
  <c r="J993" i="1" s="1"/>
  <c r="K993" i="1" s="1" a="1"/>
  <c r="K993" i="1" s="1"/>
  <c r="J908" i="1" a="1"/>
  <c r="J908" i="1" s="1"/>
  <c r="K908" i="1" s="1" a="1"/>
  <c r="K908" i="1" s="1"/>
  <c r="J1382" i="1" a="1"/>
  <c r="J1382" i="1" s="1"/>
  <c r="K1382" i="1" s="1" a="1"/>
  <c r="K1382" i="1" s="1"/>
  <c r="J1697" i="1" a="1"/>
  <c r="J1697" i="1" s="1"/>
  <c r="K1697" i="1" s="1" a="1"/>
  <c r="K1697" i="1" s="1"/>
  <c r="J1945" i="1" a="1"/>
  <c r="J1945" i="1" s="1"/>
  <c r="K1945" i="1" s="1" a="1"/>
  <c r="K1945" i="1" s="1"/>
  <c r="J2116" i="1" a="1"/>
  <c r="J2116" i="1" s="1"/>
  <c r="K2116" i="1" s="1" a="1"/>
  <c r="K2116" i="1" s="1"/>
  <c r="J2241" i="1" a="1"/>
  <c r="J2241" i="1" s="1"/>
  <c r="K2241" i="1" s="1" a="1"/>
  <c r="K2241" i="1" s="1"/>
  <c r="J2399" i="1" a="1"/>
  <c r="J2399" i="1" s="1"/>
  <c r="K2399" i="1" s="1" a="1"/>
  <c r="K2399" i="1" s="1"/>
  <c r="J2555" i="1" a="1"/>
  <c r="J2555" i="1" s="1"/>
  <c r="K2555" i="1" s="1" a="1"/>
  <c r="K2555" i="1" s="1"/>
  <c r="J2700" i="1" a="1"/>
  <c r="J2700" i="1" s="1"/>
  <c r="K2700" i="1" s="1" a="1"/>
  <c r="K2700" i="1" s="1"/>
  <c r="J2858" i="1" a="1"/>
  <c r="J2858" i="1" s="1"/>
  <c r="K2858" i="1" s="1" a="1"/>
  <c r="K2858" i="1" s="1"/>
  <c r="J2999" i="1" a="1"/>
  <c r="J2999" i="1" s="1"/>
  <c r="K2999" i="1" s="1" a="1"/>
  <c r="K2999" i="1" s="1"/>
  <c r="J3150" i="1" a="1"/>
  <c r="J3150" i="1" s="1"/>
  <c r="K3150" i="1" s="1" a="1"/>
  <c r="K3150" i="1" s="1"/>
  <c r="J3299" i="1" a="1"/>
  <c r="J3299" i="1" s="1"/>
  <c r="K3299" i="1" s="1" a="1"/>
  <c r="K3299" i="1" s="1"/>
  <c r="J3412" i="1" a="1"/>
  <c r="J3412" i="1" s="1"/>
  <c r="K3412" i="1" s="1" a="1"/>
  <c r="K3412" i="1" s="1"/>
  <c r="J3515" i="1" a="1"/>
  <c r="J3515" i="1" s="1"/>
  <c r="K3515" i="1" s="1" a="1"/>
  <c r="K3515" i="1" s="1"/>
  <c r="J1357" i="1" a="1"/>
  <c r="J1357" i="1" s="1"/>
  <c r="K1357" i="1" s="1" a="1"/>
  <c r="K1357" i="1" s="1"/>
  <c r="J1949" i="1" a="1"/>
  <c r="J1949" i="1" s="1"/>
  <c r="K1949" i="1" s="1" a="1"/>
  <c r="K1949" i="1" s="1"/>
  <c r="J2179" i="1" a="1"/>
  <c r="J2179" i="1" s="1"/>
  <c r="K2179" i="1" s="1" a="1"/>
  <c r="K2179" i="1" s="1"/>
  <c r="J2473" i="1" a="1"/>
  <c r="J2473" i="1" s="1"/>
  <c r="K2473" i="1" s="1" a="1"/>
  <c r="K2473" i="1" s="1"/>
  <c r="J2712" i="1" a="1"/>
  <c r="J2712" i="1" s="1"/>
  <c r="K2712" i="1" s="1" a="1"/>
  <c r="K2712" i="1" s="1"/>
  <c r="J2976" i="1" a="1"/>
  <c r="J2976" i="1" s="1"/>
  <c r="K2976" i="1" s="1" a="1"/>
  <c r="K2976" i="1" s="1"/>
  <c r="J1567" i="1" a="1"/>
  <c r="J1567" i="1" s="1"/>
  <c r="K1567" i="1" s="1" a="1"/>
  <c r="K1567" i="1" s="1"/>
  <c r="J1974" i="1" a="1"/>
  <c r="J1974" i="1" s="1"/>
  <c r="K1974" i="1" s="1" a="1"/>
  <c r="K1974" i="1" s="1"/>
  <c r="J2200" i="1" a="1"/>
  <c r="J2200" i="1" s="1"/>
  <c r="K2200" i="1" s="1" a="1"/>
  <c r="K2200" i="1" s="1"/>
  <c r="J2474" i="1" a="1"/>
  <c r="J2474" i="1" s="1"/>
  <c r="K2474" i="1" s="1" a="1"/>
  <c r="K2474" i="1" s="1"/>
  <c r="J2728" i="1" a="1"/>
  <c r="J2728" i="1" s="1"/>
  <c r="K2728" i="1" s="1" a="1"/>
  <c r="K2728" i="1" s="1"/>
  <c r="J1430" i="1" a="1"/>
  <c r="J1430" i="1" s="1"/>
  <c r="K1430" i="1" s="1" a="1"/>
  <c r="K1430" i="1" s="1"/>
  <c r="J1962" i="1" a="1"/>
  <c r="J1962" i="1" s="1"/>
  <c r="K1962" i="1" s="1" a="1"/>
  <c r="K1962" i="1" s="1"/>
  <c r="J2251" i="1" a="1"/>
  <c r="J2251" i="1" s="1"/>
  <c r="K2251" i="1" s="1" a="1"/>
  <c r="K2251" i="1" s="1"/>
  <c r="J2504" i="1" a="1"/>
  <c r="J2504" i="1" s="1"/>
  <c r="K2504" i="1" s="1" a="1"/>
  <c r="K2504" i="1" s="1"/>
  <c r="J2744" i="1" a="1"/>
  <c r="J2744" i="1" s="1"/>
  <c r="K2744" i="1" s="1" a="1"/>
  <c r="K2744" i="1" s="1"/>
  <c r="J1226" i="1" a="1"/>
  <c r="J1226" i="1" s="1"/>
  <c r="K1226" i="1" s="1" a="1"/>
  <c r="K1226" i="1" s="1"/>
  <c r="J1295" i="1" a="1"/>
  <c r="J1295" i="1" s="1"/>
  <c r="K1295" i="1" s="1" a="1"/>
  <c r="K1295" i="1" s="1"/>
  <c r="J1647" i="1" a="1"/>
  <c r="J1647" i="1" s="1"/>
  <c r="K1647" i="1" s="1" a="1"/>
  <c r="K1647" i="1" s="1"/>
  <c r="J1991" i="1" a="1"/>
  <c r="J1991" i="1" s="1"/>
  <c r="K1991" i="1" s="1" a="1"/>
  <c r="K1991" i="1" s="1"/>
  <c r="J2225" i="1" a="1"/>
  <c r="J2225" i="1" s="1"/>
  <c r="K2225" i="1" s="1" a="1"/>
  <c r="K2225" i="1" s="1"/>
  <c r="J2357" i="1" a="1"/>
  <c r="J2357" i="1" s="1"/>
  <c r="K2357" i="1" s="1" a="1"/>
  <c r="K2357" i="1" s="1"/>
  <c r="J2568" i="1" a="1"/>
  <c r="J2568" i="1" s="1"/>
  <c r="K2568" i="1" s="1" a="1"/>
  <c r="K2568" i="1" s="1"/>
  <c r="J1976" i="1" a="1"/>
  <c r="J1976" i="1" s="1"/>
  <c r="K1976" i="1" s="1" a="1"/>
  <c r="K1976" i="1" s="1"/>
  <c r="J2340" i="1" a="1"/>
  <c r="J2340" i="1" s="1"/>
  <c r="K2340" i="1" s="1" a="1"/>
  <c r="K2340" i="1" s="1"/>
  <c r="J2767" i="1" a="1"/>
  <c r="J2767" i="1" s="1"/>
  <c r="K2767" i="1" s="1" a="1"/>
  <c r="K2767" i="1" s="1"/>
  <c r="J2984" i="1" a="1"/>
  <c r="J2984" i="1" s="1"/>
  <c r="K2984" i="1" s="1" a="1"/>
  <c r="K2984" i="1" s="1"/>
  <c r="J3205" i="1" a="1"/>
  <c r="J3205" i="1" s="1"/>
  <c r="K3205" i="1" s="1" a="1"/>
  <c r="K3205" i="1" s="1"/>
  <c r="J3358" i="1" a="1"/>
  <c r="J3358" i="1" s="1"/>
  <c r="K3358" i="1" s="1" a="1"/>
  <c r="K3358" i="1" s="1"/>
  <c r="J3557" i="1" a="1"/>
  <c r="J3557" i="1" s="1"/>
  <c r="K3557" i="1" s="1" a="1"/>
  <c r="K3557" i="1" s="1"/>
  <c r="J3660" i="1" a="1"/>
  <c r="J3660" i="1" s="1"/>
  <c r="K3660" i="1" s="1" a="1"/>
  <c r="K3660" i="1" s="1"/>
  <c r="J3723" i="1" a="1"/>
  <c r="J3723" i="1" s="1"/>
  <c r="K3723" i="1" s="1" a="1"/>
  <c r="K3723" i="1" s="1"/>
  <c r="J3790" i="1" a="1"/>
  <c r="J3790" i="1" s="1"/>
  <c r="K3790" i="1" s="1" a="1"/>
  <c r="K3790" i="1" s="1"/>
  <c r="J3853" i="1" a="1"/>
  <c r="J3853" i="1" s="1"/>
  <c r="K3853" i="1" s="1" a="1"/>
  <c r="K3853" i="1" s="1"/>
  <c r="J3927" i="1" a="1"/>
  <c r="J3927" i="1" s="1"/>
  <c r="K3927" i="1" s="1" a="1"/>
  <c r="K3927" i="1" s="1"/>
  <c r="J4002" i="1" a="1"/>
  <c r="J4002" i="1" s="1"/>
  <c r="K4002" i="1" s="1" a="1"/>
  <c r="K4002" i="1" s="1"/>
  <c r="J4091" i="1" a="1"/>
  <c r="J4091" i="1" s="1"/>
  <c r="K4091" i="1" s="1" a="1"/>
  <c r="K4091" i="1" s="1"/>
  <c r="J4186" i="1" a="1"/>
  <c r="J4186" i="1" s="1"/>
  <c r="K4186" i="1" s="1" a="1"/>
  <c r="K4186" i="1" s="1"/>
  <c r="J4256" i="1" a="1"/>
  <c r="J4256" i="1" s="1"/>
  <c r="K4256" i="1" s="1" a="1"/>
  <c r="K4256" i="1" s="1"/>
  <c r="J4328" i="1" a="1"/>
  <c r="J4328" i="1" s="1"/>
  <c r="K4328" i="1" s="1" a="1"/>
  <c r="K4328" i="1" s="1"/>
  <c r="J4400" i="1" a="1"/>
  <c r="J4400" i="1" s="1"/>
  <c r="K4400" i="1" s="1" a="1"/>
  <c r="K4400" i="1" s="1"/>
  <c r="J4464" i="1" a="1"/>
  <c r="J4464" i="1" s="1"/>
  <c r="K4464" i="1" s="1" a="1"/>
  <c r="K4464" i="1" s="1"/>
  <c r="J4541" i="1" a="1"/>
  <c r="J4541" i="1" s="1"/>
  <c r="K4541" i="1" s="1" a="1"/>
  <c r="K4541" i="1" s="1"/>
  <c r="J4627" i="1" a="1"/>
  <c r="J4627" i="1" s="1"/>
  <c r="K4627" i="1" s="1" a="1"/>
  <c r="K4627" i="1" s="1"/>
  <c r="J4705" i="1" a="1"/>
  <c r="J4705" i="1" s="1"/>
  <c r="K4705" i="1" s="1" a="1"/>
  <c r="K4705" i="1" s="1"/>
  <c r="J1707" i="1" a="1"/>
  <c r="J1707" i="1" s="1"/>
  <c r="K1707" i="1" s="1" a="1"/>
  <c r="K1707" i="1" s="1"/>
  <c r="J2051" i="1" a="1"/>
  <c r="J2051" i="1" s="1"/>
  <c r="K2051" i="1" s="1" a="1"/>
  <c r="K2051" i="1" s="1"/>
  <c r="J2319" i="1" a="1"/>
  <c r="J2319" i="1" s="1"/>
  <c r="K2319" i="1" s="1" a="1"/>
  <c r="K2319" i="1" s="1"/>
  <c r="J2567" i="1" a="1"/>
  <c r="J2567" i="1" s="1"/>
  <c r="K2567" i="1" s="1" a="1"/>
  <c r="K2567" i="1" s="1"/>
  <c r="J2797" i="1" a="1"/>
  <c r="J2797" i="1" s="1"/>
  <c r="K2797" i="1" s="1" a="1"/>
  <c r="K2797" i="1" s="1"/>
  <c r="J2986" i="1" a="1"/>
  <c r="J2986" i="1" s="1"/>
  <c r="K2986" i="1" s="1" a="1"/>
  <c r="K2986" i="1" s="1"/>
  <c r="J3109" i="1" a="1"/>
  <c r="J3109" i="1" s="1"/>
  <c r="K3109" i="1" s="1" a="1"/>
  <c r="K3109" i="1" s="1"/>
  <c r="J3248" i="1" a="1"/>
  <c r="J3248" i="1" s="1"/>
  <c r="K3248" i="1" s="1" a="1"/>
  <c r="K3248" i="1" s="1"/>
  <c r="J3423" i="1" a="1"/>
  <c r="J3423" i="1" s="1"/>
  <c r="K3423" i="1" s="1" a="1"/>
  <c r="K3423" i="1" s="1"/>
  <c r="J3592" i="1" a="1"/>
  <c r="J3592" i="1" s="1"/>
  <c r="K3592" i="1" s="1" a="1"/>
  <c r="K3592" i="1" s="1"/>
  <c r="J3667" i="1" a="1"/>
  <c r="J3667" i="1" s="1"/>
  <c r="K3667" i="1" s="1" a="1"/>
  <c r="K3667" i="1" s="1"/>
  <c r="J3717" i="1" a="1"/>
  <c r="J3717" i="1" s="1"/>
  <c r="K3717" i="1" s="1" a="1"/>
  <c r="K3717" i="1" s="1"/>
  <c r="J3773" i="1" a="1"/>
  <c r="J3773" i="1" s="1"/>
  <c r="K3773" i="1" s="1" a="1"/>
  <c r="K3773" i="1" s="1"/>
  <c r="J3841" i="1" a="1"/>
  <c r="J3841" i="1" s="1"/>
  <c r="K3841" i="1" s="1" a="1"/>
  <c r="K3841" i="1" s="1"/>
  <c r="J3903" i="1" a="1"/>
  <c r="J3903" i="1" s="1"/>
  <c r="K3903" i="1" s="1" a="1"/>
  <c r="K3903" i="1" s="1"/>
  <c r="J3965" i="1" a="1"/>
  <c r="J3965" i="1" s="1"/>
  <c r="K3965" i="1" s="1" a="1"/>
  <c r="K3965" i="1" s="1"/>
  <c r="J4028" i="1" a="1"/>
  <c r="J4028" i="1" s="1"/>
  <c r="K4028" i="1" s="1" a="1"/>
  <c r="K4028" i="1" s="1"/>
  <c r="J4082" i="1" a="1"/>
  <c r="J4082" i="1" s="1"/>
  <c r="K4082" i="1" s="1" a="1"/>
  <c r="K4082" i="1" s="1"/>
  <c r="J4143" i="1" a="1"/>
  <c r="J4143" i="1" s="1"/>
  <c r="K4143" i="1" s="1" a="1"/>
  <c r="K4143" i="1" s="1"/>
  <c r="J4199" i="1" a="1"/>
  <c r="J4199" i="1" s="1"/>
  <c r="K4199" i="1" s="1" a="1"/>
  <c r="K4199" i="1" s="1"/>
  <c r="J4265" i="1" a="1"/>
  <c r="J4265" i="1" s="1"/>
  <c r="K4265" i="1" s="1" a="1"/>
  <c r="K4265" i="1" s="1"/>
  <c r="J4329" i="1" a="1"/>
  <c r="J4329" i="1" s="1"/>
  <c r="K4329" i="1" s="1" a="1"/>
  <c r="K4329" i="1" s="1"/>
  <c r="J4393" i="1" a="1"/>
  <c r="J4393" i="1" s="1"/>
  <c r="K4393" i="1" s="1" a="1"/>
  <c r="K4393" i="1" s="1"/>
  <c r="J4465" i="1" a="1"/>
  <c r="J4465" i="1" s="1"/>
  <c r="K4465" i="1" s="1" a="1"/>
  <c r="K4465" i="1" s="1"/>
  <c r="J4528" i="1" a="1"/>
  <c r="J4528" i="1" s="1"/>
  <c r="K4528" i="1" s="1" a="1"/>
  <c r="K4528" i="1" s="1"/>
  <c r="J4592" i="1" a="1"/>
  <c r="J4592" i="1" s="1"/>
  <c r="K4592" i="1" s="1" a="1"/>
  <c r="K4592" i="1" s="1"/>
  <c r="J1140" i="1" a="1"/>
  <c r="J1140" i="1" s="1"/>
  <c r="K1140" i="1" s="1" a="1"/>
  <c r="K1140" i="1" s="1"/>
  <c r="J1776" i="1" a="1"/>
  <c r="J1776" i="1" s="1"/>
  <c r="K1776" i="1" s="1" a="1"/>
  <c r="K1776" i="1" s="1"/>
  <c r="J2095" i="1" a="1"/>
  <c r="J2095" i="1" s="1"/>
  <c r="K2095" i="1" s="1" a="1"/>
  <c r="K2095" i="1" s="1"/>
  <c r="J2256" i="1" a="1"/>
  <c r="J2256" i="1" s="1"/>
  <c r="K2256" i="1" s="1" a="1"/>
  <c r="K2256" i="1" s="1"/>
  <c r="J2454" i="1" a="1"/>
  <c r="J2454" i="1" s="1"/>
  <c r="K2454" i="1" s="1" a="1"/>
  <c r="K2454" i="1" s="1"/>
  <c r="J2722" i="1" a="1"/>
  <c r="J2722" i="1" s="1"/>
  <c r="K2722" i="1" s="1" a="1"/>
  <c r="K2722" i="1" s="1"/>
  <c r="J2894" i="1" a="1"/>
  <c r="J2894" i="1" s="1"/>
  <c r="K2894" i="1" s="1" a="1"/>
  <c r="K2894" i="1" s="1"/>
  <c r="J3018" i="1" a="1"/>
  <c r="J3018" i="1" s="1"/>
  <c r="K3018" i="1" s="1" a="1"/>
  <c r="K3018" i="1" s="1"/>
  <c r="J3126" i="1" a="1"/>
  <c r="J3126" i="1" s="1"/>
  <c r="K3126" i="1" s="1" a="1"/>
  <c r="K3126" i="1" s="1"/>
  <c r="J3251" i="1" a="1"/>
  <c r="J3251" i="1" s="1"/>
  <c r="K3251" i="1" s="1" a="1"/>
  <c r="K3251" i="1" s="1"/>
  <c r="J3383" i="1" a="1"/>
  <c r="J3383" i="1" s="1"/>
  <c r="K3383" i="1" s="1" a="1"/>
  <c r="K3383" i="1" s="1"/>
  <c r="J3549" i="1" a="1"/>
  <c r="J3549" i="1" s="1"/>
  <c r="K3549" i="1" s="1" a="1"/>
  <c r="K3549" i="1" s="1"/>
  <c r="J3643" i="1" a="1"/>
  <c r="J3643" i="1" s="1"/>
  <c r="K3643" i="1" s="1" a="1"/>
  <c r="K3643" i="1" s="1"/>
  <c r="J3730" i="1" a="1"/>
  <c r="J3730" i="1" s="1"/>
  <c r="K3730" i="1" s="1" a="1"/>
  <c r="K3730" i="1" s="1"/>
  <c r="J3798" i="1" a="1"/>
  <c r="J3798" i="1" s="1"/>
  <c r="K3798" i="1" s="1" a="1"/>
  <c r="K3798" i="1" s="1"/>
  <c r="J3854" i="1" a="1"/>
  <c r="J3854" i="1" s="1"/>
  <c r="K3854" i="1" s="1" a="1"/>
  <c r="K3854" i="1" s="1"/>
  <c r="J3922" i="1" a="1"/>
  <c r="J3922" i="1" s="1"/>
  <c r="K3922" i="1" s="1" a="1"/>
  <c r="K3922" i="1" s="1"/>
  <c r="J3979" i="1" a="1"/>
  <c r="J3979" i="1" s="1"/>
  <c r="K3979" i="1" s="1" a="1"/>
  <c r="K3979" i="1" s="1"/>
  <c r="J4035" i="1" a="1"/>
  <c r="J4035" i="1" s="1"/>
  <c r="K4035" i="1" s="1" a="1"/>
  <c r="K4035" i="1" s="1"/>
  <c r="J4108" i="1" a="1"/>
  <c r="J4108" i="1" s="1"/>
  <c r="K4108" i="1" s="1" a="1"/>
  <c r="K4108" i="1" s="1"/>
  <c r="J4181" i="1" a="1"/>
  <c r="J4181" i="1" s="1"/>
  <c r="K4181" i="1" s="1" a="1"/>
  <c r="K4181" i="1" s="1"/>
  <c r="J4245" i="1" a="1"/>
  <c r="J4245" i="1" s="1"/>
  <c r="K4245" i="1" s="1" a="1"/>
  <c r="K4245" i="1" s="1"/>
  <c r="J4306" i="1" a="1"/>
  <c r="J4306" i="1" s="1"/>
  <c r="K4306" i="1" s="1" a="1"/>
  <c r="K4306" i="1" s="1"/>
  <c r="J4370" i="1" a="1"/>
  <c r="J4370" i="1" s="1"/>
  <c r="K4370" i="1" s="1" a="1"/>
  <c r="K4370" i="1" s="1"/>
  <c r="J4431" i="1" a="1"/>
  <c r="J4431" i="1" s="1"/>
  <c r="K4431" i="1" s="1" a="1"/>
  <c r="K4431" i="1" s="1"/>
  <c r="J4487" i="1" a="1"/>
  <c r="J4487" i="1" s="1"/>
  <c r="K4487" i="1" s="1" a="1"/>
  <c r="K4487" i="1" s="1"/>
  <c r="J4551" i="1" a="1"/>
  <c r="J4551" i="1" s="1"/>
  <c r="K4551" i="1" s="1" a="1"/>
  <c r="K4551" i="1" s="1"/>
  <c r="J4615" i="1" a="1"/>
  <c r="J4615" i="1" s="1"/>
  <c r="K4615" i="1" s="1" a="1"/>
  <c r="K4615" i="1" s="1"/>
  <c r="J1307" i="1" a="1"/>
  <c r="J1307" i="1" s="1"/>
  <c r="K1307" i="1" s="1" a="1"/>
  <c r="K1307" i="1" s="1"/>
  <c r="J1843" i="1" a="1"/>
  <c r="J1843" i="1" s="1"/>
  <c r="K1843" i="1" s="1" a="1"/>
  <c r="K1843" i="1" s="1"/>
  <c r="J2217" i="1" a="1"/>
  <c r="J2217" i="1" s="1"/>
  <c r="K2217" i="1" s="1" a="1"/>
  <c r="K2217" i="1" s="1"/>
  <c r="J2400" i="1" a="1"/>
  <c r="J2400" i="1" s="1"/>
  <c r="K2400" i="1" s="1" a="1"/>
  <c r="K2400" i="1" s="1"/>
  <c r="J2628" i="1" a="1"/>
  <c r="J2628" i="1" s="1"/>
  <c r="K2628" i="1" s="1" a="1"/>
  <c r="K2628" i="1" s="1"/>
  <c r="J2827" i="1" a="1"/>
  <c r="J2827" i="1" s="1"/>
  <c r="K2827" i="1" s="1" a="1"/>
  <c r="K2827" i="1" s="1"/>
  <c r="J3005" i="1" a="1"/>
  <c r="J3005" i="1" s="1"/>
  <c r="K3005" i="1" s="1" a="1"/>
  <c r="K3005" i="1" s="1"/>
  <c r="J3127" i="1" a="1"/>
  <c r="J3127" i="1" s="1"/>
  <c r="K3127" i="1" s="1" a="1"/>
  <c r="K3127" i="1" s="1"/>
  <c r="J3268" i="1" a="1"/>
  <c r="J3268" i="1" s="1"/>
  <c r="K3268" i="1" s="1" a="1"/>
  <c r="K3268" i="1" s="1"/>
  <c r="J1603" i="1" a="1"/>
  <c r="J1603" i="1" s="1"/>
  <c r="K1603" i="1" s="1" a="1"/>
  <c r="K1603" i="1" s="1"/>
  <c r="J1988" i="1" a="1"/>
  <c r="J1988" i="1" s="1"/>
  <c r="K1988" i="1" s="1" a="1"/>
  <c r="K1988" i="1" s="1"/>
  <c r="J2303" i="1" a="1"/>
  <c r="J2303" i="1" s="1"/>
  <c r="K2303" i="1" s="1" a="1"/>
  <c r="K2303" i="1" s="1"/>
  <c r="J2520" i="1" a="1"/>
  <c r="J2520" i="1" s="1"/>
  <c r="K2520" i="1" s="1" a="1"/>
  <c r="K2520" i="1" s="1"/>
  <c r="J2752" i="1" a="1"/>
  <c r="J2752" i="1" s="1"/>
  <c r="K2752" i="1" s="1" a="1"/>
  <c r="K2752" i="1" s="1"/>
  <c r="J2946" i="1" a="1"/>
  <c r="J2946" i="1" s="1"/>
  <c r="K2946" i="1" s="1" a="1"/>
  <c r="K2946" i="1" s="1"/>
  <c r="J3088" i="1" a="1"/>
  <c r="J3088" i="1" s="1"/>
  <c r="K3088" i="1" s="1" a="1"/>
  <c r="K3088" i="1" s="1"/>
  <c r="J3197" i="1" a="1"/>
  <c r="J3197" i="1" s="1"/>
  <c r="K3197" i="1" s="1" a="1"/>
  <c r="K3197" i="1" s="1"/>
  <c r="J3312" i="1" a="1"/>
  <c r="J3312" i="1" s="1"/>
  <c r="K3312" i="1" s="1" a="1"/>
  <c r="K3312" i="1" s="1"/>
  <c r="J1675" i="1" a="1"/>
  <c r="J1675" i="1" s="1"/>
  <c r="K1675" i="1" s="1" a="1"/>
  <c r="K1675" i="1" s="1"/>
  <c r="J2084" i="1" a="1"/>
  <c r="J2084" i="1" s="1"/>
  <c r="K2084" i="1" s="1" a="1"/>
  <c r="K2084" i="1" s="1"/>
  <c r="J2411" i="1" a="1"/>
  <c r="J2411" i="1" s="1"/>
  <c r="K2411" i="1" s="1" a="1"/>
  <c r="K2411" i="1" s="1"/>
  <c r="J2659" i="1" a="1"/>
  <c r="J2659" i="1" s="1"/>
  <c r="K2659" i="1" s="1" a="1"/>
  <c r="K2659" i="1" s="1"/>
  <c r="J2885" i="1" a="1"/>
  <c r="J2885" i="1" s="1"/>
  <c r="K2885" i="1" s="1" a="1"/>
  <c r="K2885" i="1" s="1"/>
  <c r="J3007" i="1" a="1"/>
  <c r="J3007" i="1" s="1"/>
  <c r="K3007" i="1" s="1" a="1"/>
  <c r="K3007" i="1" s="1"/>
  <c r="J3172" i="1" a="1"/>
  <c r="J3172" i="1" s="1"/>
  <c r="K3172" i="1" s="1" a="1"/>
  <c r="K3172" i="1" s="1"/>
  <c r="J3329" i="1" a="1"/>
  <c r="J3329" i="1" s="1"/>
  <c r="K3329" i="1" s="1" a="1"/>
  <c r="K3329" i="1" s="1"/>
  <c r="J1680" i="1" a="1"/>
  <c r="J1680" i="1" s="1"/>
  <c r="K1680" i="1" s="1" a="1"/>
  <c r="K1680" i="1" s="1"/>
  <c r="J2085" i="1" a="1"/>
  <c r="J2085" i="1" s="1"/>
  <c r="K2085" i="1" s="1" a="1"/>
  <c r="K2085" i="1" s="1"/>
  <c r="J2440" i="1" a="1"/>
  <c r="J2440" i="1" s="1"/>
  <c r="K2440" i="1" s="1" a="1"/>
  <c r="K2440" i="1" s="1"/>
  <c r="J2689" i="1" a="1"/>
  <c r="J2689" i="1" s="1"/>
  <c r="K2689" i="1" s="1" a="1"/>
  <c r="K2689" i="1" s="1"/>
  <c r="J2870" i="1" a="1"/>
  <c r="J2870" i="1" s="1"/>
  <c r="K2870" i="1" s="1" a="1"/>
  <c r="K2870" i="1" s="1"/>
  <c r="J3011" i="1" a="1"/>
  <c r="J3011" i="1" s="1"/>
  <c r="K3011" i="1" s="1" a="1"/>
  <c r="K3011" i="1" s="1"/>
  <c r="J3175" i="1" a="1"/>
  <c r="J3175" i="1" s="1"/>
  <c r="K3175" i="1" s="1" a="1"/>
  <c r="K3175" i="1" s="1"/>
  <c r="J3288" i="1" a="1"/>
  <c r="J3288" i="1" s="1"/>
  <c r="K3288" i="1" s="1" a="1"/>
  <c r="K3288" i="1" s="1"/>
  <c r="J3431" i="1" a="1"/>
  <c r="J3431" i="1" s="1"/>
  <c r="K3431" i="1" s="1" a="1"/>
  <c r="K3431" i="1" s="1"/>
  <c r="J3578" i="1" a="1"/>
  <c r="J3578" i="1" s="1"/>
  <c r="K3578" i="1" s="1" a="1"/>
  <c r="K3578" i="1" s="1"/>
  <c r="J3664" i="1" a="1"/>
  <c r="J3664" i="1" s="1"/>
  <c r="K3664" i="1" s="1" a="1"/>
  <c r="K3664" i="1" s="1"/>
  <c r="J3714" i="1" a="1"/>
  <c r="J3714" i="1" s="1"/>
  <c r="K3714" i="1" s="1" a="1"/>
  <c r="K3714" i="1" s="1"/>
  <c r="J3765" i="1" a="1"/>
  <c r="J3765" i="1" s="1"/>
  <c r="K3765" i="1" s="1" a="1"/>
  <c r="K3765" i="1" s="1"/>
  <c r="J3832" i="1" a="1"/>
  <c r="J3832" i="1" s="1"/>
  <c r="K3832" i="1" s="1" a="1"/>
  <c r="K3832" i="1" s="1"/>
  <c r="J3887" i="1" a="1"/>
  <c r="J3887" i="1" s="1"/>
  <c r="K3887" i="1" s="1" a="1"/>
  <c r="K3887" i="1" s="1"/>
  <c r="J3962" i="1" a="1"/>
  <c r="J3962" i="1" s="1"/>
  <c r="K3962" i="1" s="1" a="1"/>
  <c r="K3962" i="1" s="1"/>
  <c r="J4020" i="1" a="1"/>
  <c r="J4020" i="1" s="1"/>
  <c r="K4020" i="1" s="1" a="1"/>
  <c r="K4020" i="1" s="1"/>
  <c r="J4085" i="1" a="1"/>
  <c r="J4085" i="1" s="1"/>
  <c r="K4085" i="1" s="1" a="1"/>
  <c r="K4085" i="1" s="1"/>
  <c r="J4178" i="1" a="1"/>
  <c r="J4178" i="1" s="1"/>
  <c r="K4178" i="1" s="1" a="1"/>
  <c r="K4178" i="1" s="1"/>
  <c r="J4242" i="1" a="1"/>
  <c r="J4242" i="1" s="1"/>
  <c r="K4242" i="1" s="1" a="1"/>
  <c r="K4242" i="1" s="1"/>
  <c r="J4310" i="1" a="1"/>
  <c r="J4310" i="1" s="1"/>
  <c r="K4310" i="1" s="1" a="1"/>
  <c r="K4310" i="1" s="1"/>
  <c r="J4374" i="1" a="1"/>
  <c r="J4374" i="1" s="1"/>
  <c r="K4374" i="1" s="1" a="1"/>
  <c r="K4374" i="1" s="1"/>
  <c r="J4441" i="1" a="1"/>
  <c r="J4441" i="1" s="1"/>
  <c r="K4441" i="1" s="1" a="1"/>
  <c r="K4441" i="1" s="1"/>
  <c r="J4511" i="1" a="1"/>
  <c r="J4511" i="1" s="1"/>
  <c r="K4511" i="1" s="1" a="1"/>
  <c r="K4511" i="1" s="1"/>
  <c r="J4575" i="1" a="1"/>
  <c r="J4575" i="1" s="1"/>
  <c r="K4575" i="1" s="1" a="1"/>
  <c r="K4575" i="1" s="1"/>
  <c r="J4639" i="1" a="1"/>
  <c r="J4639" i="1" s="1"/>
  <c r="K4639" i="1" s="1" a="1"/>
  <c r="K4639" i="1" s="1"/>
  <c r="J2953" i="1" a="1"/>
  <c r="J2953" i="1" s="1"/>
  <c r="K2953" i="1" s="1" a="1"/>
  <c r="K2953" i="1" s="1"/>
  <c r="J3448" i="1" a="1"/>
  <c r="J3448" i="1" s="1"/>
  <c r="K3448" i="1" s="1" a="1"/>
  <c r="K3448" i="1" s="1"/>
  <c r="J3662" i="1" a="1"/>
  <c r="J3662" i="1" s="1"/>
  <c r="K3662" i="1" s="1" a="1"/>
  <c r="K3662" i="1" s="1"/>
  <c r="J3849" i="1" a="1"/>
  <c r="J3849" i="1" s="1"/>
  <c r="K3849" i="1" s="1" a="1"/>
  <c r="K3849" i="1" s="1"/>
  <c r="J3998" i="1" a="1"/>
  <c r="J3998" i="1" s="1"/>
  <c r="K3998" i="1" s="1" a="1"/>
  <c r="K3998" i="1" s="1"/>
  <c r="J4129" i="1" a="1"/>
  <c r="J4129" i="1" s="1"/>
  <c r="K4129" i="1" s="1" a="1"/>
  <c r="K4129" i="1" s="1"/>
  <c r="J4246" i="1" a="1"/>
  <c r="J4246" i="1" s="1"/>
  <c r="K4246" i="1" s="1" a="1"/>
  <c r="K4246" i="1" s="1"/>
  <c r="J4371" i="1" a="1"/>
  <c r="J4371" i="1" s="1"/>
  <c r="K4371" i="1" s="1" a="1"/>
  <c r="K4371" i="1" s="1"/>
  <c r="J4502" i="1" a="1"/>
  <c r="J4502" i="1" s="1"/>
  <c r="K4502" i="1" s="1" a="1"/>
  <c r="K4502" i="1" s="1"/>
  <c r="J4616" i="1" a="1"/>
  <c r="J4616" i="1" s="1"/>
  <c r="K4616" i="1" s="1" a="1"/>
  <c r="K4616" i="1" s="1"/>
  <c r="J4697" i="1" a="1"/>
  <c r="J4697" i="1" s="1"/>
  <c r="K4697" i="1" s="1" a="1"/>
  <c r="K4697" i="1" s="1"/>
  <c r="J4763" i="1" a="1"/>
  <c r="J4763" i="1" s="1"/>
  <c r="K4763" i="1" s="1" a="1"/>
  <c r="K4763" i="1" s="1"/>
  <c r="J4827" i="1" a="1"/>
  <c r="J4827" i="1" s="1"/>
  <c r="K4827" i="1" s="1" a="1"/>
  <c r="K4827" i="1" s="1"/>
  <c r="J4891" i="1" a="1"/>
  <c r="J4891" i="1" s="1"/>
  <c r="K4891" i="1" s="1" a="1"/>
  <c r="K4891" i="1" s="1"/>
  <c r="J4955" i="1" a="1"/>
  <c r="J4955" i="1" s="1"/>
  <c r="K4955" i="1" s="1" a="1"/>
  <c r="K4955" i="1" s="1"/>
  <c r="J5019" i="1" a="1"/>
  <c r="J5019" i="1" s="1"/>
  <c r="K5019" i="1" s="1" a="1"/>
  <c r="K5019" i="1" s="1"/>
  <c r="J5083" i="1" a="1"/>
  <c r="J5083" i="1" s="1"/>
  <c r="K5083" i="1" s="1" a="1"/>
  <c r="K5083" i="1" s="1"/>
  <c r="J5147" i="1" a="1"/>
  <c r="J5147" i="1" s="1"/>
  <c r="K5147" i="1" s="1" a="1"/>
  <c r="K5147" i="1" s="1"/>
  <c r="J5211" i="1" a="1"/>
  <c r="J5211" i="1" s="1"/>
  <c r="K5211" i="1" s="1" a="1"/>
  <c r="K5211" i="1" s="1"/>
  <c r="J5275" i="1" a="1"/>
  <c r="J5275" i="1" s="1"/>
  <c r="K5275" i="1" s="1" a="1"/>
  <c r="K5275" i="1" s="1"/>
  <c r="J5339" i="1" a="1"/>
  <c r="J5339" i="1" s="1"/>
  <c r="K5339" i="1" s="1" a="1"/>
  <c r="K5339" i="1" s="1"/>
  <c r="J5403" i="1" a="1"/>
  <c r="J5403" i="1" s="1"/>
  <c r="K5403" i="1" s="1" a="1"/>
  <c r="K5403" i="1" s="1"/>
  <c r="J5470" i="1" a="1"/>
  <c r="J5470" i="1" s="1"/>
  <c r="K5470" i="1" s="1" a="1"/>
  <c r="K5470" i="1" s="1"/>
  <c r="J5535" i="1" a="1"/>
  <c r="J5535" i="1" s="1"/>
  <c r="K5535" i="1" s="1" a="1"/>
  <c r="K5535" i="1" s="1"/>
  <c r="J5615" i="1" a="1"/>
  <c r="J5615" i="1" s="1"/>
  <c r="K5615" i="1" s="1" a="1"/>
  <c r="K5615" i="1" s="1"/>
  <c r="J5677" i="1" a="1"/>
  <c r="J5677" i="1" s="1"/>
  <c r="K5677" i="1" s="1" a="1"/>
  <c r="K5677" i="1" s="1"/>
  <c r="J5761" i="1" a="1"/>
  <c r="J5761" i="1" s="1"/>
  <c r="K5761" i="1" s="1" a="1"/>
  <c r="K5761" i="1" s="1"/>
  <c r="J5829" i="1" a="1"/>
  <c r="J5829" i="1" s="1"/>
  <c r="K5829" i="1" s="1" a="1"/>
  <c r="K5829" i="1" s="1"/>
  <c r="J5893" i="1" a="1"/>
  <c r="J5893" i="1" s="1"/>
  <c r="K5893" i="1" s="1" a="1"/>
  <c r="K5893" i="1" s="1"/>
  <c r="J5953" i="1" a="1"/>
  <c r="J5953" i="1" s="1"/>
  <c r="K5953" i="1" s="1" a="1"/>
  <c r="K5953" i="1" s="1"/>
  <c r="J6014" i="1" a="1"/>
  <c r="J6014" i="1" s="1"/>
  <c r="K6014" i="1" s="1" a="1"/>
  <c r="K6014" i="1" s="1"/>
  <c r="J6076" i="1" a="1"/>
  <c r="J6076" i="1" s="1"/>
  <c r="K6076" i="1" s="1" a="1"/>
  <c r="K6076" i="1" s="1"/>
  <c r="J6125" i="1" a="1"/>
  <c r="J6125" i="1" s="1"/>
  <c r="K6125" i="1" s="1" a="1"/>
  <c r="K6125" i="1" s="1"/>
  <c r="J1238" i="1" a="1"/>
  <c r="J1238" i="1" s="1"/>
  <c r="K1238" i="1" s="1" a="1"/>
  <c r="K1238" i="1" s="1"/>
  <c r="J3304" i="1" a="1"/>
  <c r="J3304" i="1" s="1"/>
  <c r="K3304" i="1" s="1" a="1"/>
  <c r="K3304" i="1" s="1"/>
  <c r="J3651" i="1" a="1"/>
  <c r="J3651" i="1" s="1"/>
  <c r="K3651" i="1" s="1" a="1"/>
  <c r="K3651" i="1" s="1"/>
  <c r="J3763" i="1" a="1"/>
  <c r="J3763" i="1" s="1"/>
  <c r="K3763" i="1" s="1" a="1"/>
  <c r="K3763" i="1" s="1"/>
  <c r="J3874" i="1" a="1"/>
  <c r="J3874" i="1" s="1"/>
  <c r="K3874" i="1" s="1" a="1"/>
  <c r="K3874" i="1" s="1"/>
  <c r="J3999" i="1" a="1"/>
  <c r="J3999" i="1" s="1"/>
  <c r="K3999" i="1" s="1" a="1"/>
  <c r="K3999" i="1" s="1"/>
  <c r="J4119" i="1" a="1"/>
  <c r="J4119" i="1" s="1"/>
  <c r="K4119" i="1" s="1" a="1"/>
  <c r="K4119" i="1" s="1"/>
  <c r="J4260" i="1" a="1"/>
  <c r="J4260" i="1" s="1"/>
  <c r="K4260" i="1" s="1" a="1"/>
  <c r="K4260" i="1" s="1"/>
  <c r="J4388" i="1" a="1"/>
  <c r="J4388" i="1" s="1"/>
  <c r="K4388" i="1" s="1" a="1"/>
  <c r="K4388" i="1" s="1"/>
  <c r="J4531" i="1" a="1"/>
  <c r="J4531" i="1" s="1"/>
  <c r="K4531" i="1" s="1" a="1"/>
  <c r="K4531" i="1" s="1"/>
  <c r="J4666" i="1" a="1"/>
  <c r="J4666" i="1" s="1"/>
  <c r="K4666" i="1" s="1" a="1"/>
  <c r="K4666" i="1" s="1"/>
  <c r="J4744" i="1" a="1"/>
  <c r="J4744" i="1" s="1"/>
  <c r="K4744" i="1" s="1" a="1"/>
  <c r="K4744" i="1" s="1"/>
  <c r="J4800" i="1" a="1"/>
  <c r="J4800" i="1" s="1"/>
  <c r="K4800" i="1" s="1" a="1"/>
  <c r="K4800" i="1" s="1"/>
  <c r="J4857" i="1" a="1"/>
  <c r="J4857" i="1" s="1"/>
  <c r="K4857" i="1" s="1" a="1"/>
  <c r="K4857" i="1" s="1"/>
  <c r="J4921" i="1" a="1"/>
  <c r="J4921" i="1" s="1"/>
  <c r="K4921" i="1" s="1" a="1"/>
  <c r="K4921" i="1" s="1"/>
  <c r="J4978" i="1" a="1"/>
  <c r="J4978" i="1" s="1"/>
  <c r="K4978" i="1" s="1" a="1"/>
  <c r="K4978" i="1" s="1"/>
  <c r="J5035" i="1" a="1"/>
  <c r="J5035" i="1" s="1"/>
  <c r="K5035" i="1" s="1" a="1"/>
  <c r="K5035" i="1" s="1"/>
  <c r="J5092" i="1" a="1"/>
  <c r="J5092" i="1" s="1"/>
  <c r="K5092" i="1" s="1" a="1"/>
  <c r="K5092" i="1" s="1"/>
  <c r="J5148" i="1" a="1"/>
  <c r="J5148" i="1" s="1"/>
  <c r="K5148" i="1" s="1" a="1"/>
  <c r="K5148" i="1" s="1"/>
  <c r="J5206" i="1" a="1"/>
  <c r="J5206" i="1" s="1"/>
  <c r="K5206" i="1" s="1" a="1"/>
  <c r="K5206" i="1" s="1"/>
  <c r="J5263" i="1" a="1"/>
  <c r="J5263" i="1" s="1"/>
  <c r="K5263" i="1" s="1" a="1"/>
  <c r="K5263" i="1" s="1"/>
  <c r="J5320" i="1" a="1"/>
  <c r="J5320" i="1" s="1"/>
  <c r="K5320" i="1" s="1" a="1"/>
  <c r="K5320" i="1" s="1"/>
  <c r="J5376" i="1" a="1"/>
  <c r="J5376" i="1" s="1"/>
  <c r="K5376" i="1" s="1" a="1"/>
  <c r="K5376" i="1" s="1"/>
  <c r="J5433" i="1" a="1"/>
  <c r="J5433" i="1" s="1"/>
  <c r="K5433" i="1" s="1" a="1"/>
  <c r="K5433" i="1" s="1"/>
  <c r="J5493" i="1" a="1"/>
  <c r="J5493" i="1" s="1"/>
  <c r="K5493" i="1" s="1" a="1"/>
  <c r="K5493" i="1" s="1"/>
  <c r="J5547" i="1" a="1"/>
  <c r="J5547" i="1" s="1"/>
  <c r="K5547" i="1" s="1" a="1"/>
  <c r="K5547" i="1" s="1"/>
  <c r="J5598" i="1" a="1"/>
  <c r="J5598" i="1" s="1"/>
  <c r="K5598" i="1" s="1" a="1"/>
  <c r="K5598" i="1" s="1"/>
  <c r="J5666" i="1" a="1"/>
  <c r="J5666" i="1" s="1"/>
  <c r="K5666" i="1" s="1" a="1"/>
  <c r="K5666" i="1" s="1"/>
  <c r="J5711" i="1" a="1"/>
  <c r="J5711" i="1" s="1"/>
  <c r="K5711" i="1" s="1" a="1"/>
  <c r="K5711" i="1" s="1"/>
  <c r="J5768" i="1" a="1"/>
  <c r="J5768" i="1" s="1"/>
  <c r="K5768" i="1" s="1" a="1"/>
  <c r="K5768" i="1" s="1"/>
  <c r="J5834" i="1" a="1"/>
  <c r="J5834" i="1" s="1"/>
  <c r="K5834" i="1" s="1" a="1"/>
  <c r="K5834" i="1" s="1"/>
  <c r="J5899" i="1" a="1"/>
  <c r="J5899" i="1" s="1"/>
  <c r="K5899" i="1" s="1" a="1"/>
  <c r="K5899" i="1" s="1"/>
  <c r="J5973" i="1" a="1"/>
  <c r="J5973" i="1" s="1"/>
  <c r="K5973" i="1" s="1" a="1"/>
  <c r="K5973" i="1" s="1"/>
  <c r="J6034" i="1" a="1"/>
  <c r="J6034" i="1" s="1"/>
  <c r="K6034" i="1" s="1" a="1"/>
  <c r="K6034" i="1" s="1"/>
  <c r="J6090" i="1" a="1"/>
  <c r="J6090" i="1" s="1"/>
  <c r="K6090" i="1" s="1" a="1"/>
  <c r="K6090" i="1" s="1"/>
  <c r="J6168" i="1" a="1"/>
  <c r="J6168" i="1" s="1"/>
  <c r="K6168" i="1" s="1" a="1"/>
  <c r="K6168" i="1" s="1"/>
  <c r="J2662" i="1" a="1"/>
  <c r="J2662" i="1" s="1"/>
  <c r="K2662" i="1" s="1" a="1"/>
  <c r="K2662" i="1" s="1"/>
  <c r="J3564" i="1" a="1"/>
  <c r="J3564" i="1" s="1"/>
  <c r="K3564" i="1" s="1" a="1"/>
  <c r="K3564" i="1" s="1"/>
  <c r="J3713" i="1" a="1"/>
  <c r="J3713" i="1" s="1"/>
  <c r="K3713" i="1" s="1" a="1"/>
  <c r="K3713" i="1" s="1"/>
  <c r="J3838" i="1" a="1"/>
  <c r="J3838" i="1" s="1"/>
  <c r="K3838" i="1" s="1" a="1"/>
  <c r="K3838" i="1" s="1"/>
  <c r="J3961" i="1" a="1"/>
  <c r="J3961" i="1" s="1"/>
  <c r="K3961" i="1" s="1" a="1"/>
  <c r="K3961" i="1" s="1"/>
  <c r="J4120" i="1" a="1"/>
  <c r="J4120" i="1" s="1"/>
  <c r="K4120" i="1" s="1" a="1"/>
  <c r="K4120" i="1" s="1"/>
  <c r="J4222" i="1" a="1"/>
  <c r="J4222" i="1" s="1"/>
  <c r="K4222" i="1" s="1" a="1"/>
  <c r="K4222" i="1" s="1"/>
  <c r="J4357" i="1" a="1"/>
  <c r="J4357" i="1" s="1"/>
  <c r="K4357" i="1" s="1" a="1"/>
  <c r="K4357" i="1" s="1"/>
  <c r="J4475" i="1" a="1"/>
  <c r="J4475" i="1" s="1"/>
  <c r="K4475" i="1" s="1" a="1"/>
  <c r="K4475" i="1" s="1"/>
  <c r="J4589" i="1" a="1"/>
  <c r="J4589" i="1" s="1"/>
  <c r="K4589" i="1" s="1" a="1"/>
  <c r="K4589" i="1" s="1"/>
  <c r="J4699" i="1" a="1"/>
  <c r="J4699" i="1" s="1"/>
  <c r="K4699" i="1" s="1" a="1"/>
  <c r="K4699" i="1" s="1"/>
  <c r="J4773" i="1" a="1"/>
  <c r="J4773" i="1" s="1"/>
  <c r="K4773" i="1" s="1" a="1"/>
  <c r="K4773" i="1" s="1"/>
  <c r="J4844" i="1" a="1"/>
  <c r="J4844" i="1" s="1"/>
  <c r="K4844" i="1" s="1" a="1"/>
  <c r="K4844" i="1" s="1"/>
  <c r="J4915" i="1" a="1"/>
  <c r="J4915" i="1" s="1"/>
  <c r="K4915" i="1" s="1" a="1"/>
  <c r="K4915" i="1" s="1"/>
  <c r="J4986" i="1" a="1"/>
  <c r="J4986" i="1" s="1"/>
  <c r="K4986" i="1" s="1" a="1"/>
  <c r="K4986" i="1" s="1"/>
  <c r="J5057" i="1" a="1"/>
  <c r="J5057" i="1" s="1"/>
  <c r="K5057" i="1" s="1" a="1"/>
  <c r="K5057" i="1" s="1"/>
  <c r="J5129" i="1" a="1"/>
  <c r="J5129" i="1" s="1"/>
  <c r="K5129" i="1" s="1" a="1"/>
  <c r="K5129" i="1" s="1"/>
  <c r="J5213" i="1" a="1"/>
  <c r="J5213" i="1" s="1"/>
  <c r="K5213" i="1" s="1" a="1"/>
  <c r="K5213" i="1" s="1"/>
  <c r="J5285" i="1" a="1"/>
  <c r="J5285" i="1" s="1"/>
  <c r="K5285" i="1" s="1" a="1"/>
  <c r="K5285" i="1" s="1"/>
  <c r="J5356" i="1" a="1"/>
  <c r="J5356" i="1" s="1"/>
  <c r="K5356" i="1" s="1" a="1"/>
  <c r="K5356" i="1" s="1"/>
  <c r="J5427" i="1" a="1"/>
  <c r="J5427" i="1" s="1"/>
  <c r="K5427" i="1" s="1" a="1"/>
  <c r="K5427" i="1" s="1"/>
  <c r="J5494" i="1" a="1"/>
  <c r="J5494" i="1" s="1"/>
  <c r="K5494" i="1" s="1" a="1"/>
  <c r="K5494" i="1" s="1"/>
  <c r="J5559" i="1" a="1"/>
  <c r="J5559" i="1" s="1"/>
  <c r="K5559" i="1" s="1" a="1"/>
  <c r="K5559" i="1" s="1"/>
  <c r="J5627" i="1" a="1"/>
  <c r="J5627" i="1" s="1"/>
  <c r="K5627" i="1" s="1" a="1"/>
  <c r="K5627" i="1" s="1"/>
  <c r="J5684" i="1" a="1"/>
  <c r="J5684" i="1" s="1"/>
  <c r="K5684" i="1" s="1" a="1"/>
  <c r="K5684" i="1" s="1"/>
  <c r="J5756" i="1" a="1"/>
  <c r="J5756" i="1" s="1"/>
  <c r="K5756" i="1" s="1" a="1"/>
  <c r="K5756" i="1" s="1"/>
  <c r="J5819" i="1" a="1"/>
  <c r="J5819" i="1" s="1"/>
  <c r="K5819" i="1" s="1" a="1"/>
  <c r="K5819" i="1" s="1"/>
  <c r="J5882" i="1" a="1"/>
  <c r="J5882" i="1" s="1"/>
  <c r="K5882" i="1" s="1" a="1"/>
  <c r="K5882" i="1" s="1"/>
  <c r="J5936" i="1" a="1"/>
  <c r="J5936" i="1" s="1"/>
  <c r="K5936" i="1" s="1" a="1"/>
  <c r="K5936" i="1" s="1"/>
  <c r="J5991" i="1" a="1"/>
  <c r="J5991" i="1" s="1"/>
  <c r="K5991" i="1" s="1" a="1"/>
  <c r="K5991" i="1" s="1"/>
  <c r="J6041" i="1" a="1"/>
  <c r="J6041" i="1" s="1"/>
  <c r="K6041" i="1" s="1" a="1"/>
  <c r="K6041" i="1" s="1"/>
  <c r="J6102" i="1" a="1"/>
  <c r="J6102" i="1" s="1"/>
  <c r="K6102" i="1" s="1" a="1"/>
  <c r="K6102" i="1" s="1"/>
  <c r="J6169" i="1" a="1"/>
  <c r="J6169" i="1" s="1"/>
  <c r="K6169" i="1" s="1" a="1"/>
  <c r="K6169" i="1" s="1"/>
  <c r="J2871" i="1" a="1"/>
  <c r="J2871" i="1" s="1"/>
  <c r="K2871" i="1" s="1" a="1"/>
  <c r="K2871" i="1" s="1"/>
  <c r="J3497" i="1" a="1"/>
  <c r="J3497" i="1" s="1"/>
  <c r="K3497" i="1" s="1" a="1"/>
  <c r="K3497" i="1" s="1"/>
  <c r="J3688" i="1" a="1"/>
  <c r="J3688" i="1" s="1"/>
  <c r="K3688" i="1" s="1" a="1"/>
  <c r="K3688" i="1" s="1"/>
  <c r="J3827" i="1" a="1"/>
  <c r="J3827" i="1" s="1"/>
  <c r="K3827" i="1" s="1" a="1"/>
  <c r="K3827" i="1" s="1"/>
  <c r="J3976" i="1" a="1"/>
  <c r="J3976" i="1" s="1"/>
  <c r="K3976" i="1" s="1" a="1"/>
  <c r="K3976" i="1" s="1"/>
  <c r="J4101" i="1" a="1"/>
  <c r="J4101" i="1" s="1"/>
  <c r="K4101" i="1" s="1" a="1"/>
  <c r="K4101" i="1" s="1"/>
  <c r="J4198" i="1" a="1"/>
  <c r="J4198" i="1" s="1"/>
  <c r="K4198" i="1" s="1" a="1"/>
  <c r="K4198" i="1" s="1"/>
  <c r="J4327" i="1" a="1"/>
  <c r="J4327" i="1" s="1"/>
  <c r="K4327" i="1" s="1" a="1"/>
  <c r="K4327" i="1" s="1"/>
  <c r="J4449" i="1" a="1"/>
  <c r="J4449" i="1" s="1"/>
  <c r="K4449" i="1" s="1" a="1"/>
  <c r="K4449" i="1" s="1"/>
  <c r="J3231" i="1" a="1"/>
  <c r="J3231" i="1" s="1"/>
  <c r="K3231" i="1" s="1" a="1"/>
  <c r="K3231" i="1" s="1"/>
  <c r="J3550" i="1" a="1"/>
  <c r="J3550" i="1" s="1"/>
  <c r="K3550" i="1" s="1" a="1"/>
  <c r="K3550" i="1" s="1"/>
  <c r="J3704" i="1" a="1"/>
  <c r="J3704" i="1" s="1"/>
  <c r="K3704" i="1" s="1" a="1"/>
  <c r="K3704" i="1" s="1"/>
  <c r="J3149" i="1" a="1"/>
  <c r="J3149" i="1" s="1"/>
  <c r="K3149" i="1" s="1" a="1"/>
  <c r="K3149" i="1" s="1"/>
  <c r="J3618" i="1" a="1"/>
  <c r="J3618" i="1" s="1"/>
  <c r="K3618" i="1" s="1" a="1"/>
  <c r="K3618" i="1" s="1"/>
  <c r="J3782" i="1" a="1"/>
  <c r="J3782" i="1" s="1"/>
  <c r="K3782" i="1" s="1" a="1"/>
  <c r="K3782" i="1" s="1"/>
  <c r="J3918" i="1" a="1"/>
  <c r="J3918" i="1" s="1"/>
  <c r="K3918" i="1" s="1" a="1"/>
  <c r="K3918" i="1" s="1"/>
  <c r="J4054" i="1" a="1"/>
  <c r="J4054" i="1" s="1"/>
  <c r="K4054" i="1" s="1" a="1"/>
  <c r="K4054" i="1" s="1"/>
  <c r="J4135" i="1" a="1"/>
  <c r="J4135" i="1" s="1"/>
  <c r="K4135" i="1" s="1" a="1"/>
  <c r="K4135" i="1" s="1"/>
  <c r="J4254" i="1" a="1"/>
  <c r="J4254" i="1" s="1"/>
  <c r="K4254" i="1" s="1" a="1"/>
  <c r="K4254" i="1" s="1"/>
  <c r="J4381" i="1" a="1"/>
  <c r="J4381" i="1" s="1"/>
  <c r="K4381" i="1" s="1" a="1"/>
  <c r="K4381" i="1" s="1"/>
  <c r="J4496" i="1" a="1"/>
  <c r="J4496" i="1" s="1"/>
  <c r="K4496" i="1" s="1" a="1"/>
  <c r="K4496" i="1" s="1"/>
  <c r="J4624" i="1" a="1"/>
  <c r="J4624" i="1" s="1"/>
  <c r="K4624" i="1" s="1" a="1"/>
  <c r="K4624" i="1" s="1"/>
  <c r="J4712" i="1" a="1"/>
  <c r="J4712" i="1" s="1"/>
  <c r="K4712" i="1" s="1" a="1"/>
  <c r="K4712" i="1" s="1"/>
  <c r="J4797" i="1" a="1"/>
  <c r="J4797" i="1" s="1"/>
  <c r="K4797" i="1" s="1" a="1"/>
  <c r="K4797" i="1" s="1"/>
  <c r="J4869" i="1" a="1"/>
  <c r="J4869" i="1" s="1"/>
  <c r="K4869" i="1" s="1" a="1"/>
  <c r="K4869" i="1" s="1"/>
  <c r="J4940" i="1" a="1"/>
  <c r="J4940" i="1" s="1"/>
  <c r="K4940" i="1" s="1" a="1"/>
  <c r="K4940" i="1" s="1"/>
  <c r="J5011" i="1" a="1"/>
  <c r="J5011" i="1" s="1"/>
  <c r="K5011" i="1" s="1" a="1"/>
  <c r="K5011" i="1" s="1"/>
  <c r="J5082" i="1" a="1"/>
  <c r="J5082" i="1" s="1"/>
  <c r="K5082" i="1" s="1" a="1"/>
  <c r="K5082" i="1" s="1"/>
  <c r="J5153" i="1" a="1"/>
  <c r="J5153" i="1" s="1"/>
  <c r="K5153" i="1" s="1" a="1"/>
  <c r="K5153" i="1" s="1"/>
  <c r="J5225" i="1" a="1"/>
  <c r="J5225" i="1" s="1"/>
  <c r="K5225" i="1" s="1" a="1"/>
  <c r="K5225" i="1" s="1"/>
  <c r="J5309" i="1" a="1"/>
  <c r="J5309" i="1" s="1"/>
  <c r="K5309" i="1" s="1" a="1"/>
  <c r="K5309" i="1" s="1"/>
  <c r="J5381" i="1" a="1"/>
  <c r="J5381" i="1" s="1"/>
  <c r="K5381" i="1" s="1" a="1"/>
  <c r="K5381" i="1" s="1"/>
  <c r="J5452" i="1" a="1"/>
  <c r="J5452" i="1" s="1"/>
  <c r="K5452" i="1" s="1" a="1"/>
  <c r="K5452" i="1" s="1"/>
  <c r="J5508" i="1" a="1"/>
  <c r="J5508" i="1" s="1"/>
  <c r="K5508" i="1" s="1" a="1"/>
  <c r="K5508" i="1" s="1"/>
  <c r="J5584" i="1" a="1"/>
  <c r="J5584" i="1" s="1"/>
  <c r="K5584" i="1" s="1" a="1"/>
  <c r="K5584" i="1" s="1"/>
  <c r="J5648" i="1" a="1"/>
  <c r="J5648" i="1" s="1"/>
  <c r="K5648" i="1" s="1" a="1"/>
  <c r="K5648" i="1" s="1"/>
  <c r="J5714" i="1" a="1"/>
  <c r="J5714" i="1" s="1"/>
  <c r="K5714" i="1" s="1" a="1"/>
  <c r="K5714" i="1" s="1"/>
  <c r="J5772" i="1" a="1"/>
  <c r="J5772" i="1" s="1"/>
  <c r="K5772" i="1" s="1" a="1"/>
  <c r="K5772" i="1" s="1"/>
  <c r="J5843" i="1" a="1"/>
  <c r="J5843" i="1" s="1"/>
  <c r="K5843" i="1" s="1" a="1"/>
  <c r="K5843" i="1" s="1"/>
  <c r="J5922" i="1" a="1"/>
  <c r="J5922" i="1" s="1"/>
  <c r="K5922" i="1" s="1" a="1"/>
  <c r="K5922" i="1" s="1"/>
  <c r="J5982" i="1" a="1"/>
  <c r="J5982" i="1" s="1"/>
  <c r="K5982" i="1" s="1" a="1"/>
  <c r="K5982" i="1" s="1"/>
  <c r="J6043" i="1" a="1"/>
  <c r="J6043" i="1" s="1"/>
  <c r="K6043" i="1" s="1" a="1"/>
  <c r="K6043" i="1" s="1"/>
  <c r="J6094" i="1" a="1"/>
  <c r="J6094" i="1" s="1"/>
  <c r="K6094" i="1" s="1" a="1"/>
  <c r="K6094" i="1" s="1"/>
  <c r="J6153" i="1" a="1"/>
  <c r="J6153" i="1" s="1"/>
  <c r="K6153" i="1" s="1" a="1"/>
  <c r="K6153" i="1" s="1"/>
  <c r="J3480" i="1" a="1"/>
  <c r="J3480" i="1" s="1"/>
  <c r="K3480" i="1" s="1" a="1"/>
  <c r="K3480" i="1" s="1"/>
  <c r="J3868" i="1" a="1"/>
  <c r="J3868" i="1" s="1"/>
  <c r="K3868" i="1" s="1" a="1"/>
  <c r="K3868" i="1" s="1"/>
  <c r="J4175" i="1" a="1"/>
  <c r="J4175" i="1" s="1"/>
  <c r="K4175" i="1" s="1" a="1"/>
  <c r="K4175" i="1" s="1"/>
  <c r="J4505" i="1" a="1"/>
  <c r="J4505" i="1" s="1"/>
  <c r="K4505" i="1" s="1" a="1"/>
  <c r="K4505" i="1" s="1"/>
  <c r="J4700" i="1" a="1"/>
  <c r="J4700" i="1" s="1"/>
  <c r="K4700" i="1" s="1" a="1"/>
  <c r="K4700" i="1" s="1"/>
  <c r="J4830" i="1" a="1"/>
  <c r="J4830" i="1" s="1"/>
  <c r="K4830" i="1" s="1" a="1"/>
  <c r="K4830" i="1" s="1"/>
  <c r="J4958" i="1" a="1"/>
  <c r="J4958" i="1" s="1"/>
  <c r="K4958" i="1" s="1" a="1"/>
  <c r="K4958" i="1" s="1"/>
  <c r="J5086" i="1" a="1"/>
  <c r="J5086" i="1" s="1"/>
  <c r="K5086" i="1" s="1" a="1"/>
  <c r="K5086" i="1" s="1"/>
  <c r="J5214" i="1" a="1"/>
  <c r="J5214" i="1" s="1"/>
  <c r="K5214" i="1" s="1" a="1"/>
  <c r="K5214" i="1" s="1"/>
  <c r="J5342" i="1" a="1"/>
  <c r="J5342" i="1" s="1"/>
  <c r="K5342" i="1" s="1" a="1"/>
  <c r="K5342" i="1" s="1"/>
  <c r="J5466" i="1" a="1"/>
  <c r="J5466" i="1" s="1"/>
  <c r="K5466" i="1" s="1" a="1"/>
  <c r="K5466" i="1" s="1"/>
  <c r="J5587" i="1" a="1"/>
  <c r="J5587" i="1" s="1"/>
  <c r="K5587" i="1" s="1" a="1"/>
  <c r="K5587" i="1" s="1"/>
  <c r="J5735" i="1" a="1"/>
  <c r="J5735" i="1" s="1"/>
  <c r="K5735" i="1" s="1" a="1"/>
  <c r="K5735" i="1" s="1"/>
  <c r="J5836" i="1" a="1"/>
  <c r="J5836" i="1" s="1"/>
  <c r="K5836" i="1" s="1" a="1"/>
  <c r="K5836" i="1" s="1"/>
  <c r="J5980" i="1" a="1"/>
  <c r="J5980" i="1" s="1"/>
  <c r="K5980" i="1" s="1" a="1"/>
  <c r="K5980" i="1" s="1"/>
  <c r="J6127" i="1" a="1"/>
  <c r="J6127" i="1" s="1"/>
  <c r="K6127" i="1" s="1" a="1"/>
  <c r="K6127" i="1" s="1"/>
  <c r="J6206" i="1" a="1"/>
  <c r="J6206" i="1" s="1"/>
  <c r="K6206" i="1" s="1" a="1"/>
  <c r="K6206" i="1" s="1"/>
  <c r="J2072" i="1" a="1"/>
  <c r="J2072" i="1" s="1"/>
  <c r="K2072" i="1" s="1" a="1"/>
  <c r="K2072" i="1" s="1"/>
  <c r="J2329" i="1" a="1"/>
  <c r="J2329" i="1" s="1"/>
  <c r="K2329" i="1" s="1" a="1"/>
  <c r="K2329" i="1" s="1"/>
  <c r="J2572" i="1" a="1"/>
  <c r="J2572" i="1" s="1"/>
  <c r="K2572" i="1" s="1" a="1"/>
  <c r="K2572" i="1" s="1"/>
  <c r="J2824" i="1" a="1"/>
  <c r="J2824" i="1" s="1"/>
  <c r="K2824" i="1" s="1" a="1"/>
  <c r="K2824" i="1" s="1"/>
  <c r="J3077" i="1" a="1"/>
  <c r="J3077" i="1" s="1"/>
  <c r="K3077" i="1" s="1" a="1"/>
  <c r="K3077" i="1" s="1"/>
  <c r="J3301" i="1" a="1"/>
  <c r="J3301" i="1" s="1"/>
  <c r="K3301" i="1" s="1" a="1"/>
  <c r="K3301" i="1" s="1"/>
  <c r="J3488" i="1" a="1"/>
  <c r="J3488" i="1" s="1"/>
  <c r="K3488" i="1" s="1" a="1"/>
  <c r="K3488" i="1" s="1"/>
  <c r="J1203" i="1" a="1"/>
  <c r="J1203" i="1" s="1"/>
  <c r="K1203" i="1" s="1" a="1"/>
  <c r="K1203" i="1" s="1"/>
  <c r="J1704" i="1" a="1"/>
  <c r="J1704" i="1" s="1"/>
  <c r="K1704" i="1" s="1" a="1"/>
  <c r="K1704" i="1" s="1"/>
  <c r="J2055" i="1" a="1"/>
  <c r="J2055" i="1" s="1"/>
  <c r="K2055" i="1" s="1" a="1"/>
  <c r="K2055" i="1" s="1"/>
  <c r="J2305" i="1" a="1"/>
  <c r="J2305" i="1" s="1"/>
  <c r="K2305" i="1" s="1" a="1"/>
  <c r="K2305" i="1" s="1"/>
  <c r="J2587" i="1" a="1"/>
  <c r="J2587" i="1" s="1"/>
  <c r="K2587" i="1" s="1" a="1"/>
  <c r="K2587" i="1" s="1"/>
  <c r="J2846" i="1" a="1"/>
  <c r="J2846" i="1" s="1"/>
  <c r="K2846" i="1" s="1" a="1"/>
  <c r="K2846" i="1" s="1"/>
  <c r="J3104" i="1" a="1"/>
  <c r="J3104" i="1" s="1"/>
  <c r="K3104" i="1" s="1" a="1"/>
  <c r="K3104" i="1" s="1"/>
  <c r="J3419" i="1" a="1"/>
  <c r="J3419" i="1" s="1"/>
  <c r="K3419" i="1" s="1" a="1"/>
  <c r="K3419" i="1" s="1"/>
  <c r="J886" i="1" a="1"/>
  <c r="J886" i="1" s="1"/>
  <c r="K886" i="1" s="1" a="1"/>
  <c r="K886" i="1" s="1"/>
  <c r="J1473" i="1" a="1"/>
  <c r="J1473" i="1" s="1"/>
  <c r="K1473" i="1" s="1" a="1"/>
  <c r="K1473" i="1" s="1"/>
  <c r="J1865" i="1" a="1"/>
  <c r="J1865" i="1" s="1"/>
  <c r="K1865" i="1" s="1" a="1"/>
  <c r="K1865" i="1" s="1"/>
  <c r="J2062" i="1" a="1"/>
  <c r="J2062" i="1" s="1"/>
  <c r="K2062" i="1" s="1" a="1"/>
  <c r="K2062" i="1" s="1"/>
  <c r="J2269" i="1" a="1"/>
  <c r="J2269" i="1" s="1"/>
  <c r="K2269" i="1" s="1" a="1"/>
  <c r="K2269" i="1" s="1"/>
  <c r="J2451" i="1" a="1"/>
  <c r="J2451" i="1" s="1"/>
  <c r="K2451" i="1" s="1" a="1"/>
  <c r="K2451" i="1" s="1"/>
  <c r="J2680" i="1" a="1"/>
  <c r="J2680" i="1" s="1"/>
  <c r="K2680" i="1" s="1" a="1"/>
  <c r="K2680" i="1" s="1"/>
  <c r="J2884" i="1" a="1"/>
  <c r="J2884" i="1" s="1"/>
  <c r="K2884" i="1" s="1" a="1"/>
  <c r="K2884" i="1" s="1"/>
  <c r="J3064" i="1" a="1"/>
  <c r="J3064" i="1" s="1"/>
  <c r="K3064" i="1" s="1" a="1"/>
  <c r="K3064" i="1" s="1"/>
  <c r="J3266" i="1" a="1"/>
  <c r="J3266" i="1" s="1"/>
  <c r="K3266" i="1" s="1" a="1"/>
  <c r="K3266" i="1" s="1"/>
  <c r="J3430" i="1" a="1"/>
  <c r="J3430" i="1" s="1"/>
  <c r="K3430" i="1" s="1" a="1"/>
  <c r="K3430" i="1" s="1"/>
  <c r="J980" i="1" a="1"/>
  <c r="J980" i="1" s="1"/>
  <c r="K980" i="1" s="1" a="1"/>
  <c r="K980" i="1" s="1"/>
  <c r="J1025" i="1" a="1"/>
  <c r="J1025" i="1" s="1"/>
  <c r="K1025" i="1" s="1" a="1"/>
  <c r="K1025" i="1" s="1"/>
  <c r="J1004" i="1" a="1"/>
  <c r="J1004" i="1" s="1"/>
  <c r="K1004" i="1" s="1" a="1"/>
  <c r="K1004" i="1" s="1"/>
  <c r="J1395" i="1" a="1"/>
  <c r="J1395" i="1" s="1"/>
  <c r="K1395" i="1" s="1" a="1"/>
  <c r="K1395" i="1" s="1"/>
  <c r="J1713" i="1" a="1"/>
  <c r="J1713" i="1" s="1"/>
  <c r="K1713" i="1" s="1" a="1"/>
  <c r="K1713" i="1" s="1"/>
  <c r="J1951" i="1" a="1"/>
  <c r="J1951" i="1" s="1"/>
  <c r="K1951" i="1" s="1" a="1"/>
  <c r="K1951" i="1" s="1"/>
  <c r="J2121" i="1" a="1"/>
  <c r="J2121" i="1" s="1"/>
  <c r="K2121" i="1" s="1" a="1"/>
  <c r="K2121" i="1" s="1"/>
  <c r="J2246" i="1" a="1"/>
  <c r="J2246" i="1" s="1"/>
  <c r="K2246" i="1" s="1" a="1"/>
  <c r="K2246" i="1" s="1"/>
  <c r="J2420" i="1" a="1"/>
  <c r="J2420" i="1" s="1"/>
  <c r="K2420" i="1" s="1" a="1"/>
  <c r="K2420" i="1" s="1"/>
  <c r="J2562" i="1" a="1"/>
  <c r="J2562" i="1" s="1"/>
  <c r="K2562" i="1" s="1" a="1"/>
  <c r="K2562" i="1" s="1"/>
  <c r="J2715" i="1" a="1"/>
  <c r="J2715" i="1" s="1"/>
  <c r="K2715" i="1" s="1" a="1"/>
  <c r="K2715" i="1" s="1"/>
  <c r="J2866" i="1" a="1"/>
  <c r="J2866" i="1" s="1"/>
  <c r="K2866" i="1" s="1" a="1"/>
  <c r="K2866" i="1" s="1"/>
  <c r="J3006" i="1" a="1"/>
  <c r="J3006" i="1" s="1"/>
  <c r="K3006" i="1" s="1" a="1"/>
  <c r="K3006" i="1" s="1"/>
  <c r="J3157" i="1" a="1"/>
  <c r="J3157" i="1" s="1"/>
  <c r="K3157" i="1" s="1" a="1"/>
  <c r="K3157" i="1" s="1"/>
  <c r="J3306" i="1" a="1"/>
  <c r="J3306" i="1" s="1"/>
  <c r="K3306" i="1" s="1" a="1"/>
  <c r="K3306" i="1" s="1"/>
  <c r="J3417" i="1" a="1"/>
  <c r="J3417" i="1" s="1"/>
  <c r="K3417" i="1" s="1" a="1"/>
  <c r="K3417" i="1" s="1"/>
  <c r="J3527" i="1" a="1"/>
  <c r="J3527" i="1" s="1"/>
  <c r="K3527" i="1" s="1" a="1"/>
  <c r="K3527" i="1" s="1"/>
  <c r="J1403" i="1" a="1"/>
  <c r="J1403" i="1" s="1"/>
  <c r="K1403" i="1" s="1" a="1"/>
  <c r="K1403" i="1" s="1"/>
  <c r="J1973" i="1" a="1"/>
  <c r="J1973" i="1" s="1"/>
  <c r="K1973" i="1" s="1" a="1"/>
  <c r="K1973" i="1" s="1"/>
  <c r="J2199" i="1" a="1"/>
  <c r="J2199" i="1" s="1"/>
  <c r="K2199" i="1" s="1" a="1"/>
  <c r="K2199" i="1" s="1"/>
  <c r="J2487" i="1" a="1"/>
  <c r="J2487" i="1" s="1"/>
  <c r="K2487" i="1" s="1" a="1"/>
  <c r="K2487" i="1" s="1"/>
  <c r="J2727" i="1" a="1"/>
  <c r="J2727" i="1" s="1"/>
  <c r="K2727" i="1" s="1" a="1"/>
  <c r="K2727" i="1" s="1"/>
  <c r="J425" i="1" a="1"/>
  <c r="J425" i="1" s="1"/>
  <c r="K425" i="1" s="1" a="1"/>
  <c r="K425" i="1" s="1"/>
  <c r="J1599" i="1" a="1"/>
  <c r="J1599" i="1" s="1"/>
  <c r="K1599" i="1" s="1" a="1"/>
  <c r="K1599" i="1" s="1"/>
  <c r="J1986" i="1" a="1"/>
  <c r="J1986" i="1" s="1"/>
  <c r="K1986" i="1" s="1" a="1"/>
  <c r="K1986" i="1" s="1"/>
  <c r="J2230" i="1" a="1"/>
  <c r="J2230" i="1" s="1"/>
  <c r="K2230" i="1" s="1" a="1"/>
  <c r="K2230" i="1" s="1"/>
  <c r="J2488" i="1" a="1"/>
  <c r="J2488" i="1" s="1"/>
  <c r="K2488" i="1" s="1" a="1"/>
  <c r="K2488" i="1" s="1"/>
  <c r="J2743" i="1" a="1"/>
  <c r="J2743" i="1" s="1"/>
  <c r="K2743" i="1" s="1" a="1"/>
  <c r="K2743" i="1" s="1"/>
  <c r="J1504" i="1" a="1"/>
  <c r="J1504" i="1" s="1"/>
  <c r="K1504" i="1" s="1" a="1"/>
  <c r="K1504" i="1" s="1"/>
  <c r="J1987" i="1" a="1"/>
  <c r="J1987" i="1" s="1"/>
  <c r="K1987" i="1" s="1" a="1"/>
  <c r="K1987" i="1" s="1"/>
  <c r="J2261" i="1" a="1"/>
  <c r="J2261" i="1" s="1"/>
  <c r="K2261" i="1" s="1" a="1"/>
  <c r="K2261" i="1" s="1"/>
  <c r="J2532" i="1" a="1"/>
  <c r="J2532" i="1" s="1"/>
  <c r="K2532" i="1" s="1" a="1"/>
  <c r="K2532" i="1" s="1"/>
  <c r="J2760" i="1" a="1"/>
  <c r="J2760" i="1" s="1"/>
  <c r="K2760" i="1" s="1" a="1"/>
  <c r="K2760" i="1" s="1"/>
  <c r="J1337" i="1" a="1"/>
  <c r="J1337" i="1" s="1"/>
  <c r="K1337" i="1" s="1" a="1"/>
  <c r="K1337" i="1" s="1"/>
  <c r="J1347" i="1" a="1"/>
  <c r="J1347" i="1" s="1"/>
  <c r="K1347" i="1" s="1" a="1"/>
  <c r="K1347" i="1" s="1"/>
  <c r="J1775" i="1" a="1"/>
  <c r="J1775" i="1" s="1"/>
  <c r="K1775" i="1" s="1" a="1"/>
  <c r="K1775" i="1" s="1"/>
  <c r="J2003" i="1" a="1"/>
  <c r="J2003" i="1" s="1"/>
  <c r="K2003" i="1" s="1" a="1"/>
  <c r="K2003" i="1" s="1"/>
  <c r="J2235" i="1" a="1"/>
  <c r="J2235" i="1" s="1"/>
  <c r="K2235" i="1" s="1" a="1"/>
  <c r="K2235" i="1" s="1"/>
  <c r="J2370" i="1" a="1"/>
  <c r="J2370" i="1" s="1"/>
  <c r="K2370" i="1" s="1" a="1"/>
  <c r="K2370" i="1" s="1"/>
  <c r="J2598" i="1" a="1"/>
  <c r="J2598" i="1" s="1"/>
  <c r="K2598" i="1" s="1" a="1"/>
  <c r="K2598" i="1" s="1"/>
  <c r="J2092" i="1" a="1"/>
  <c r="J2092" i="1" s="1"/>
  <c r="K2092" i="1" s="1" a="1"/>
  <c r="K2092" i="1" s="1"/>
  <c r="J2393" i="1" a="1"/>
  <c r="J2393" i="1" s="1"/>
  <c r="K2393" i="1" s="1" a="1"/>
  <c r="K2393" i="1" s="1"/>
  <c r="J2793" i="1" a="1"/>
  <c r="J2793" i="1" s="1"/>
  <c r="K2793" i="1" s="1" a="1"/>
  <c r="K2793" i="1" s="1"/>
  <c r="J2998" i="1" a="1"/>
  <c r="J2998" i="1" s="1"/>
  <c r="K2998" i="1" s="1" a="1"/>
  <c r="K2998" i="1" s="1"/>
  <c r="J3218" i="1" a="1"/>
  <c r="J3218" i="1" s="1"/>
  <c r="K3218" i="1" s="1" a="1"/>
  <c r="K3218" i="1" s="1"/>
  <c r="J3411" i="1" a="1"/>
  <c r="J3411" i="1" s="1"/>
  <c r="K3411" i="1" s="1" a="1"/>
  <c r="K3411" i="1" s="1"/>
  <c r="J3580" i="1" a="1"/>
  <c r="J3580" i="1" s="1"/>
  <c r="K3580" i="1" s="1" a="1"/>
  <c r="K3580" i="1" s="1"/>
  <c r="J3666" i="1" a="1"/>
  <c r="J3666" i="1" s="1"/>
  <c r="K3666" i="1" s="1" a="1"/>
  <c r="K3666" i="1" s="1"/>
  <c r="J3728" i="1" a="1"/>
  <c r="J3728" i="1" s="1"/>
  <c r="K3728" i="1" s="1" a="1"/>
  <c r="K3728" i="1" s="1"/>
  <c r="J3796" i="1" a="1"/>
  <c r="J3796" i="1" s="1"/>
  <c r="K3796" i="1" s="1" a="1"/>
  <c r="K3796" i="1" s="1"/>
  <c r="J3858" i="1" a="1"/>
  <c r="J3858" i="1" s="1"/>
  <c r="K3858" i="1" s="1" a="1"/>
  <c r="K3858" i="1" s="1"/>
  <c r="J3944" i="1" a="1"/>
  <c r="J3944" i="1" s="1"/>
  <c r="K3944" i="1" s="1" a="1"/>
  <c r="K3944" i="1" s="1"/>
  <c r="J4022" i="1" a="1"/>
  <c r="J4022" i="1" s="1"/>
  <c r="K4022" i="1" s="1" a="1"/>
  <c r="K4022" i="1" s="1"/>
  <c r="J4096" i="1" a="1"/>
  <c r="J4096" i="1" s="1"/>
  <c r="K4096" i="1" s="1" a="1"/>
  <c r="K4096" i="1" s="1"/>
  <c r="J4192" i="1" a="1"/>
  <c r="J4192" i="1" s="1"/>
  <c r="K4192" i="1" s="1" a="1"/>
  <c r="K4192" i="1" s="1"/>
  <c r="J4264" i="1" a="1"/>
  <c r="J4264" i="1" s="1"/>
  <c r="K4264" i="1" s="1" a="1"/>
  <c r="K4264" i="1" s="1"/>
  <c r="J4336" i="1" a="1"/>
  <c r="J4336" i="1" s="1"/>
  <c r="K4336" i="1" s="1" a="1"/>
  <c r="K4336" i="1" s="1"/>
  <c r="J4408" i="1" a="1"/>
  <c r="J4408" i="1" s="1"/>
  <c r="K4408" i="1" s="1" a="1"/>
  <c r="K4408" i="1" s="1"/>
  <c r="J4471" i="1" a="1"/>
  <c r="J4471" i="1" s="1"/>
  <c r="K4471" i="1" s="1" a="1"/>
  <c r="K4471" i="1" s="1"/>
  <c r="J4556" i="1" a="1"/>
  <c r="J4556" i="1" s="1"/>
  <c r="K4556" i="1" s="1" a="1"/>
  <c r="K4556" i="1" s="1"/>
  <c r="J4634" i="1" a="1"/>
  <c r="J4634" i="1" s="1"/>
  <c r="K4634" i="1" s="1" a="1"/>
  <c r="K4634" i="1" s="1"/>
  <c r="J4713" i="1" a="1"/>
  <c r="J4713" i="1" s="1"/>
  <c r="K4713" i="1" s="1" a="1"/>
  <c r="K4713" i="1" s="1"/>
  <c r="J1771" i="1" a="1"/>
  <c r="J1771" i="1" s="1"/>
  <c r="K1771" i="1" s="1" a="1"/>
  <c r="K1771" i="1" s="1"/>
  <c r="J2094" i="1" a="1"/>
  <c r="J2094" i="1" s="1"/>
  <c r="K2094" i="1" s="1" a="1"/>
  <c r="K2094" i="1" s="1"/>
  <c r="J2343" i="1" a="1"/>
  <c r="J2343" i="1" s="1"/>
  <c r="K2343" i="1" s="1" a="1"/>
  <c r="K2343" i="1" s="1"/>
  <c r="J2597" i="1" a="1"/>
  <c r="J2597" i="1" s="1"/>
  <c r="K2597" i="1" s="1" a="1"/>
  <c r="K2597" i="1" s="1"/>
  <c r="J2841" i="1" a="1"/>
  <c r="J2841" i="1" s="1"/>
  <c r="K2841" i="1" s="1" a="1"/>
  <c r="K2841" i="1" s="1"/>
  <c r="J3000" i="1" a="1"/>
  <c r="J3000" i="1" s="1"/>
  <c r="K3000" i="1" s="1" a="1"/>
  <c r="K3000" i="1" s="1"/>
  <c r="J3137" i="1" a="1"/>
  <c r="J3137" i="1" s="1"/>
  <c r="K3137" i="1" s="1" a="1"/>
  <c r="K3137" i="1" s="1"/>
  <c r="J3263" i="1" a="1"/>
  <c r="J3263" i="1" s="1"/>
  <c r="K3263" i="1" s="1" a="1"/>
  <c r="K3263" i="1" s="1"/>
  <c r="J3477" i="1" a="1"/>
  <c r="J3477" i="1" s="1"/>
  <c r="K3477" i="1" s="1" a="1"/>
  <c r="K3477" i="1" s="1"/>
  <c r="J3603" i="1" a="1"/>
  <c r="J3603" i="1" s="1"/>
  <c r="K3603" i="1" s="1" a="1"/>
  <c r="K3603" i="1" s="1"/>
  <c r="J3673" i="1" a="1"/>
  <c r="J3673" i="1" s="1"/>
  <c r="K3673" i="1" s="1" a="1"/>
  <c r="K3673" i="1" s="1"/>
  <c r="J3724" i="1" a="1"/>
  <c r="J3724" i="1" s="1"/>
  <c r="K3724" i="1" s="1" a="1"/>
  <c r="K3724" i="1" s="1"/>
  <c r="J3779" i="1" a="1"/>
  <c r="J3779" i="1" s="1"/>
  <c r="K3779" i="1" s="1" a="1"/>
  <c r="K3779" i="1" s="1"/>
  <c r="J3847" i="1" a="1"/>
  <c r="J3847" i="1" s="1"/>
  <c r="K3847" i="1" s="1" a="1"/>
  <c r="K3847" i="1" s="1"/>
  <c r="J3909" i="1" a="1"/>
  <c r="J3909" i="1" s="1"/>
  <c r="K3909" i="1" s="1" a="1"/>
  <c r="K3909" i="1" s="1"/>
  <c r="J3971" i="1" a="1"/>
  <c r="J3971" i="1" s="1"/>
  <c r="K3971" i="1" s="1" a="1"/>
  <c r="K3971" i="1" s="1"/>
  <c r="J4034" i="1" a="1"/>
  <c r="J4034" i="1" s="1"/>
  <c r="K4034" i="1" s="1" a="1"/>
  <c r="K4034" i="1" s="1"/>
  <c r="J4097" i="1" a="1"/>
  <c r="J4097" i="1" s="1"/>
  <c r="K4097" i="1" s="1" a="1"/>
  <c r="K4097" i="1" s="1"/>
  <c r="J4148" i="1" a="1"/>
  <c r="J4148" i="1" s="1"/>
  <c r="K4148" i="1" s="1" a="1"/>
  <c r="K4148" i="1" s="1"/>
  <c r="J4206" i="1" a="1"/>
  <c r="J4206" i="1" s="1"/>
  <c r="K4206" i="1" s="1" a="1"/>
  <c r="K4206" i="1" s="1"/>
  <c r="J4273" i="1" a="1"/>
  <c r="J4273" i="1" s="1"/>
  <c r="K4273" i="1" s="1" a="1"/>
  <c r="K4273" i="1" s="1"/>
  <c r="J2127" i="1" a="1"/>
  <c r="J2127" i="1" s="1"/>
  <c r="K2127" i="1" s="1" a="1"/>
  <c r="K2127" i="1" s="1"/>
  <c r="J2394" i="1" a="1"/>
  <c r="J2394" i="1" s="1"/>
  <c r="K2394" i="1" s="1" a="1"/>
  <c r="K2394" i="1" s="1"/>
  <c r="J2640" i="1" a="1"/>
  <c r="J2640" i="1" s="1"/>
  <c r="K2640" i="1" s="1" a="1"/>
  <c r="K2640" i="1" s="1"/>
  <c r="J2889" i="1" a="1"/>
  <c r="J2889" i="1" s="1"/>
  <c r="K2889" i="1" s="1" a="1"/>
  <c r="K2889" i="1" s="1"/>
  <c r="J3138" i="1" a="1"/>
  <c r="J3138" i="1" s="1"/>
  <c r="K3138" i="1" s="1" a="1"/>
  <c r="K3138" i="1" s="1"/>
  <c r="J3360" i="1" a="1"/>
  <c r="J3360" i="1" s="1"/>
  <c r="K3360" i="1" s="1" a="1"/>
  <c r="K3360" i="1" s="1"/>
  <c r="J3559" i="1" a="1"/>
  <c r="J3559" i="1" s="1"/>
  <c r="K3559" i="1" s="1" a="1"/>
  <c r="K3559" i="1" s="1"/>
  <c r="J1342" i="1" a="1"/>
  <c r="J1342" i="1" s="1"/>
  <c r="K1342" i="1" s="1" a="1"/>
  <c r="K1342" i="1" s="1"/>
  <c r="J1848" i="1" a="1"/>
  <c r="J1848" i="1" s="1"/>
  <c r="K1848" i="1" s="1" a="1"/>
  <c r="K1848" i="1" s="1"/>
  <c r="J2148" i="1" a="1"/>
  <c r="J2148" i="1" s="1"/>
  <c r="K2148" i="1" s="1" a="1"/>
  <c r="K2148" i="1" s="1"/>
  <c r="J2395" i="1" a="1"/>
  <c r="J2395" i="1" s="1"/>
  <c r="K2395" i="1" s="1" a="1"/>
  <c r="K2395" i="1" s="1"/>
  <c r="J2664" i="1" a="1"/>
  <c r="J2664" i="1" s="1"/>
  <c r="K2664" i="1" s="1" a="1"/>
  <c r="K2664" i="1" s="1"/>
  <c r="J2919" i="1" a="1"/>
  <c r="J2919" i="1" s="1"/>
  <c r="K2919" i="1" s="1" a="1"/>
  <c r="K2919" i="1" s="1"/>
  <c r="J3180" i="1" a="1"/>
  <c r="J3180" i="1" s="1"/>
  <c r="K3180" i="1" s="1" a="1"/>
  <c r="K3180" i="1" s="1"/>
  <c r="J3494" i="1" a="1"/>
  <c r="J3494" i="1" s="1"/>
  <c r="K3494" i="1" s="1" a="1"/>
  <c r="K3494" i="1" s="1"/>
  <c r="J1134" i="1" a="1"/>
  <c r="J1134" i="1" s="1"/>
  <c r="K1134" i="1" s="1" a="1"/>
  <c r="K1134" i="1" s="1"/>
  <c r="J1593" i="1" a="1"/>
  <c r="J1593" i="1" s="1"/>
  <c r="K1593" i="1" s="1" a="1"/>
  <c r="K1593" i="1" s="1"/>
  <c r="J1948" i="1" a="1"/>
  <c r="J1948" i="1" s="1"/>
  <c r="K1948" i="1" s="1" a="1"/>
  <c r="K1948" i="1" s="1"/>
  <c r="J2118" i="1" a="1"/>
  <c r="J2118" i="1" s="1"/>
  <c r="K2118" i="1" s="1" a="1"/>
  <c r="K2118" i="1" s="1"/>
  <c r="J2330" i="1" a="1"/>
  <c r="J2330" i="1" s="1"/>
  <c r="K2330" i="1" s="1" a="1"/>
  <c r="K2330" i="1" s="1"/>
  <c r="J2523" i="1" a="1"/>
  <c r="J2523" i="1" s="1"/>
  <c r="K2523" i="1" s="1" a="1"/>
  <c r="K2523" i="1" s="1"/>
  <c r="J2749" i="1" a="1"/>
  <c r="J2749" i="1" s="1"/>
  <c r="K2749" i="1" s="1" a="1"/>
  <c r="K2749" i="1" s="1"/>
  <c r="J2949" i="1" a="1"/>
  <c r="J2949" i="1" s="1"/>
  <c r="K2949" i="1" s="1" a="1"/>
  <c r="K2949" i="1" s="1"/>
  <c r="J3133" i="1" a="1"/>
  <c r="J3133" i="1" s="1"/>
  <c r="K3133" i="1" s="1" a="1"/>
  <c r="K3133" i="1" s="1"/>
  <c r="J3324" i="1" a="1"/>
  <c r="J3324" i="1" s="1"/>
  <c r="K3324" i="1" s="1" a="1"/>
  <c r="K3324" i="1" s="1"/>
  <c r="J3495" i="1" a="1"/>
  <c r="J3495" i="1" s="1"/>
  <c r="K3495" i="1" s="1" a="1"/>
  <c r="K3495" i="1" s="1"/>
  <c r="J1151" i="1" a="1"/>
  <c r="J1151" i="1" s="1"/>
  <c r="K1151" i="1" s="1" a="1"/>
  <c r="K1151" i="1" s="1"/>
  <c r="J1139" i="1" a="1"/>
  <c r="J1139" i="1" s="1"/>
  <c r="K1139" i="1" s="1" a="1"/>
  <c r="K1139" i="1" s="1"/>
  <c r="J1141" i="1" a="1"/>
  <c r="J1141" i="1" s="1"/>
  <c r="K1141" i="1" s="1" a="1"/>
  <c r="K1141" i="1" s="1"/>
  <c r="J1505" i="1" a="1"/>
  <c r="J1505" i="1" s="1"/>
  <c r="K1505" i="1" s="1" a="1"/>
  <c r="K1505" i="1" s="1"/>
  <c r="J1809" i="1" a="1"/>
  <c r="J1809" i="1" s="1"/>
  <c r="K1809" i="1" s="1" a="1"/>
  <c r="K1809" i="1" s="1"/>
  <c r="J1992" i="1" a="1"/>
  <c r="J1992" i="1" s="1"/>
  <c r="K1992" i="1" s="1" a="1"/>
  <c r="K1992" i="1" s="1"/>
  <c r="J2161" i="1" a="1"/>
  <c r="J2161" i="1" s="1"/>
  <c r="K2161" i="1" s="1" a="1"/>
  <c r="K2161" i="1" s="1"/>
  <c r="J2302" i="1" a="1"/>
  <c r="J2302" i="1" s="1"/>
  <c r="K2302" i="1" s="1" a="1"/>
  <c r="K2302" i="1" s="1"/>
  <c r="J2476" i="1" a="1"/>
  <c r="J2476" i="1" s="1"/>
  <c r="K2476" i="1" s="1" a="1"/>
  <c r="K2476" i="1" s="1"/>
  <c r="J2608" i="1" a="1"/>
  <c r="J2608" i="1" s="1"/>
  <c r="K2608" i="1" s="1" a="1"/>
  <c r="K2608" i="1" s="1"/>
  <c r="J2753" i="1" a="1"/>
  <c r="J2753" i="1" s="1"/>
  <c r="K2753" i="1" s="1" a="1"/>
  <c r="K2753" i="1" s="1"/>
  <c r="J2909" i="1" a="1"/>
  <c r="J2909" i="1" s="1"/>
  <c r="K2909" i="1" s="1" a="1"/>
  <c r="K2909" i="1" s="1"/>
  <c r="J3060" i="1" a="1"/>
  <c r="J3060" i="1" s="1"/>
  <c r="K3060" i="1" s="1" a="1"/>
  <c r="K3060" i="1" s="1"/>
  <c r="J3198" i="1" a="1"/>
  <c r="J3198" i="1" s="1"/>
  <c r="K3198" i="1" s="1" a="1"/>
  <c r="K3198" i="1" s="1"/>
  <c r="J3342" i="1" a="1"/>
  <c r="J3342" i="1" s="1"/>
  <c r="K3342" i="1" s="1" a="1"/>
  <c r="K3342" i="1" s="1"/>
  <c r="J3449" i="1" a="1"/>
  <c r="J3449" i="1" s="1"/>
  <c r="K3449" i="1" s="1" a="1"/>
  <c r="K3449" i="1" s="1"/>
  <c r="J3591" i="1" a="1"/>
  <c r="J3591" i="1" s="1"/>
  <c r="K3591" i="1" s="1" a="1"/>
  <c r="K3591" i="1" s="1"/>
  <c r="J1595" i="1" a="1"/>
  <c r="J1595" i="1" s="1"/>
  <c r="K1595" i="1" s="1" a="1"/>
  <c r="K1595" i="1" s="1"/>
  <c r="J2068" i="1" a="1"/>
  <c r="J2068" i="1" s="1"/>
  <c r="K2068" i="1" s="1" a="1"/>
  <c r="K2068" i="1" s="1"/>
  <c r="J2280" i="1" a="1"/>
  <c r="J2280" i="1" s="1"/>
  <c r="K2280" i="1" s="1" a="1"/>
  <c r="K2280" i="1" s="1"/>
  <c r="J2560" i="1" a="1"/>
  <c r="J2560" i="1" s="1"/>
  <c r="K2560" i="1" s="1" a="1"/>
  <c r="K2560" i="1" s="1"/>
  <c r="J2804" i="1" a="1"/>
  <c r="J2804" i="1" s="1"/>
  <c r="K2804" i="1" s="1" a="1"/>
  <c r="K2804" i="1" s="1"/>
  <c r="J1213" i="1" a="1"/>
  <c r="J1213" i="1" s="1"/>
  <c r="K1213" i="1" s="1" a="1"/>
  <c r="K1213" i="1" s="1"/>
  <c r="J1759" i="1" a="1"/>
  <c r="J1759" i="1" s="1"/>
  <c r="K1759" i="1" s="1" a="1"/>
  <c r="K1759" i="1" s="1"/>
  <c r="J2045" i="1" a="1"/>
  <c r="J2045" i="1" s="1"/>
  <c r="K2045" i="1" s="1" a="1"/>
  <c r="K2045" i="1" s="1"/>
  <c r="J2301" i="1" a="1"/>
  <c r="J2301" i="1" s="1"/>
  <c r="K2301" i="1" s="1" a="1"/>
  <c r="K2301" i="1" s="1"/>
  <c r="J2576" i="1" a="1"/>
  <c r="J2576" i="1" s="1"/>
  <c r="K2576" i="1" s="1" a="1"/>
  <c r="K2576" i="1" s="1"/>
  <c r="J2821" i="1" a="1"/>
  <c r="J2821" i="1" s="1"/>
  <c r="K2821" i="1" s="1" a="1"/>
  <c r="K2821" i="1" s="1"/>
  <c r="J1664" i="1" a="1"/>
  <c r="J1664" i="1" s="1"/>
  <c r="K1664" i="1" s="1" a="1"/>
  <c r="K1664" i="1" s="1"/>
  <c r="J2058" i="1" a="1"/>
  <c r="J2058" i="1" s="1"/>
  <c r="K2058" i="1" s="1" a="1"/>
  <c r="K2058" i="1" s="1"/>
  <c r="J2364" i="1" a="1"/>
  <c r="J2364" i="1" s="1"/>
  <c r="K2364" i="1" s="1" a="1"/>
  <c r="K2364" i="1" s="1"/>
  <c r="J2547" i="1" a="1"/>
  <c r="J2547" i="1" s="1"/>
  <c r="K2547" i="1" s="1" a="1"/>
  <c r="K2547" i="1" s="1"/>
  <c r="J2775" i="1" a="1"/>
  <c r="J2775" i="1" s="1"/>
  <c r="K2775" i="1" s="1" a="1"/>
  <c r="K2775" i="1" s="1"/>
  <c r="J1456" i="1" a="1"/>
  <c r="J1456" i="1" s="1"/>
  <c r="K1456" i="1" s="1" a="1"/>
  <c r="K1456" i="1" s="1"/>
  <c r="J1370" i="1" a="1"/>
  <c r="J1370" i="1" s="1"/>
  <c r="K1370" i="1" s="1" a="1"/>
  <c r="K1370" i="1" s="1"/>
  <c r="J1807" i="1" a="1"/>
  <c r="J1807" i="1" s="1"/>
  <c r="K1807" i="1" s="1" a="1"/>
  <c r="K1807" i="1" s="1"/>
  <c r="J2026" i="1" a="1"/>
  <c r="J2026" i="1" s="1"/>
  <c r="K2026" i="1" s="1" a="1"/>
  <c r="K2026" i="1" s="1"/>
  <c r="J2245" i="1" a="1"/>
  <c r="J2245" i="1" s="1"/>
  <c r="K2245" i="1" s="1" a="1"/>
  <c r="K2245" i="1" s="1"/>
  <c r="J2439" i="1" a="1"/>
  <c r="J2439" i="1" s="1"/>
  <c r="K2439" i="1" s="1" a="1"/>
  <c r="K2439" i="1" s="1"/>
  <c r="J1251" i="1" a="1"/>
  <c r="J1251" i="1" s="1"/>
  <c r="K1251" i="1" s="1" a="1"/>
  <c r="K1251" i="1" s="1"/>
  <c r="J2111" i="1" a="1"/>
  <c r="J2111" i="1" s="1"/>
  <c r="K2111" i="1" s="1" a="1"/>
  <c r="K2111" i="1" s="1"/>
  <c r="J2421" i="1" a="1"/>
  <c r="J2421" i="1" s="1"/>
  <c r="K2421" i="1" s="1" a="1"/>
  <c r="K2421" i="1" s="1"/>
  <c r="J2814" i="1" a="1"/>
  <c r="J2814" i="1" s="1"/>
  <c r="K2814" i="1" s="1" a="1"/>
  <c r="K2814" i="1" s="1"/>
  <c r="J3052" i="1" a="1"/>
  <c r="J3052" i="1" s="1"/>
  <c r="K3052" i="1" s="1" a="1"/>
  <c r="K3052" i="1" s="1"/>
  <c r="J3232" i="1" a="1"/>
  <c r="J3232" i="1" s="1"/>
  <c r="K3232" i="1" s="1" a="1"/>
  <c r="K3232" i="1" s="1"/>
  <c r="J3443" i="1" a="1"/>
  <c r="J3443" i="1" s="1"/>
  <c r="K3443" i="1" s="1" a="1"/>
  <c r="K3443" i="1" s="1"/>
  <c r="J3601" i="1" a="1"/>
  <c r="J3601" i="1" s="1"/>
  <c r="K3601" i="1" s="1" a="1"/>
  <c r="K3601" i="1" s="1"/>
  <c r="J3672" i="1" a="1"/>
  <c r="J3672" i="1" s="1"/>
  <c r="K3672" i="1" s="1" a="1"/>
  <c r="K3672" i="1" s="1"/>
  <c r="J3741" i="1" a="1"/>
  <c r="J3741" i="1" s="1"/>
  <c r="K3741" i="1" s="1" a="1"/>
  <c r="K3741" i="1" s="1"/>
  <c r="J3802" i="1" a="1"/>
  <c r="J3802" i="1" s="1"/>
  <c r="K3802" i="1" s="1" a="1"/>
  <c r="K3802" i="1" s="1"/>
  <c r="J3864" i="1" a="1"/>
  <c r="J3864" i="1" s="1"/>
  <c r="K3864" i="1" s="1" a="1"/>
  <c r="K3864" i="1" s="1"/>
  <c r="J3964" i="1" a="1"/>
  <c r="J3964" i="1" s="1"/>
  <c r="K3964" i="1" s="1" a="1"/>
  <c r="K3964" i="1" s="1"/>
  <c r="J4027" i="1" a="1"/>
  <c r="J4027" i="1" s="1"/>
  <c r="K4027" i="1" s="1" a="1"/>
  <c r="K4027" i="1" s="1"/>
  <c r="J4112" i="1" a="1"/>
  <c r="J4112" i="1" s="1"/>
  <c r="K4112" i="1" s="1" a="1"/>
  <c r="K4112" i="1" s="1"/>
  <c r="J4205" i="1" a="1"/>
  <c r="J4205" i="1" s="1"/>
  <c r="K4205" i="1" s="1" a="1"/>
  <c r="K4205" i="1" s="1"/>
  <c r="J4272" i="1" a="1"/>
  <c r="J4272" i="1" s="1"/>
  <c r="K4272" i="1" s="1" a="1"/>
  <c r="K4272" i="1" s="1"/>
  <c r="J4344" i="1" a="1"/>
  <c r="J4344" i="1" s="1"/>
  <c r="K4344" i="1" s="1" a="1"/>
  <c r="K4344" i="1" s="1"/>
  <c r="J4415" i="1" a="1"/>
  <c r="J4415" i="1" s="1"/>
  <c r="K4415" i="1" s="1" a="1"/>
  <c r="K4415" i="1" s="1"/>
  <c r="J4485" i="1" a="1"/>
  <c r="J4485" i="1" s="1"/>
  <c r="K4485" i="1" s="1" a="1"/>
  <c r="K4485" i="1" s="1"/>
  <c r="J4563" i="1" a="1"/>
  <c r="J4563" i="1" s="1"/>
  <c r="K4563" i="1" s="1" a="1"/>
  <c r="K4563" i="1" s="1"/>
  <c r="J4641" i="1" a="1"/>
  <c r="J4641" i="1" s="1"/>
  <c r="K4641" i="1" s="1" a="1"/>
  <c r="K4641" i="1" s="1"/>
  <c r="J854" i="1" a="1"/>
  <c r="J854" i="1" s="1"/>
  <c r="K854" i="1" s="1" a="1"/>
  <c r="K854" i="1" s="1"/>
  <c r="J1835" i="1" a="1"/>
  <c r="J1835" i="1" s="1"/>
  <c r="K1835" i="1" s="1" a="1"/>
  <c r="K1835" i="1" s="1"/>
  <c r="J2134" i="1" a="1"/>
  <c r="J2134" i="1" s="1"/>
  <c r="K2134" i="1" s="1" a="1"/>
  <c r="K2134" i="1" s="1"/>
  <c r="J2369" i="1" a="1"/>
  <c r="J2369" i="1" s="1"/>
  <c r="K2369" i="1" s="1" a="1"/>
  <c r="K2369" i="1" s="1"/>
  <c r="J2644" i="1" a="1"/>
  <c r="J2644" i="1" s="1"/>
  <c r="K2644" i="1" s="1" a="1"/>
  <c r="K2644" i="1" s="1"/>
  <c r="J2857" i="1" a="1"/>
  <c r="J2857" i="1" s="1"/>
  <c r="K2857" i="1" s="1" a="1"/>
  <c r="K2857" i="1" s="1"/>
  <c r="J3014" i="1" a="1"/>
  <c r="J3014" i="1" s="1"/>
  <c r="K3014" i="1" s="1" a="1"/>
  <c r="K3014" i="1" s="1"/>
  <c r="J3151" i="1" a="1"/>
  <c r="J3151" i="1" s="1"/>
  <c r="K3151" i="1" s="1" a="1"/>
  <c r="K3151" i="1" s="1"/>
  <c r="J3277" i="1" a="1"/>
  <c r="J3277" i="1" s="1"/>
  <c r="K3277" i="1" s="1" a="1"/>
  <c r="K3277" i="1" s="1"/>
  <c r="J3499" i="1" a="1"/>
  <c r="J3499" i="1" s="1"/>
  <c r="K3499" i="1" s="1" a="1"/>
  <c r="K3499" i="1" s="1"/>
  <c r="J3613" i="1" a="1"/>
  <c r="J3613" i="1" s="1"/>
  <c r="K3613" i="1" s="1" a="1"/>
  <c r="K3613" i="1" s="1"/>
  <c r="J3679" i="1" a="1"/>
  <c r="J3679" i="1" s="1"/>
  <c r="K3679" i="1" s="1" a="1"/>
  <c r="K3679" i="1" s="1"/>
  <c r="J3729" i="1" a="1"/>
  <c r="J3729" i="1" s="1"/>
  <c r="K3729" i="1" s="1" a="1"/>
  <c r="K3729" i="1" s="1"/>
  <c r="J3785" i="1" a="1"/>
  <c r="J3785" i="1" s="1"/>
  <c r="K3785" i="1" s="1" a="1"/>
  <c r="K3785" i="1" s="1"/>
  <c r="J3859" i="1" a="1"/>
  <c r="J3859" i="1" s="1"/>
  <c r="K3859" i="1" s="1" a="1"/>
  <c r="K3859" i="1" s="1"/>
  <c r="J3915" i="1" a="1"/>
  <c r="J3915" i="1" s="1"/>
  <c r="K3915" i="1" s="1" a="1"/>
  <c r="K3915" i="1" s="1"/>
  <c r="J3978" i="1" a="1"/>
  <c r="J3978" i="1" s="1"/>
  <c r="K3978" i="1" s="1" a="1"/>
  <c r="K3978" i="1" s="1"/>
  <c r="J4041" i="1" a="1"/>
  <c r="J4041" i="1" s="1"/>
  <c r="K4041" i="1" s="1" a="1"/>
  <c r="K4041" i="1" s="1"/>
  <c r="J4102" i="1" a="1"/>
  <c r="J4102" i="1" s="1"/>
  <c r="K4102" i="1" s="1" a="1"/>
  <c r="K4102" i="1" s="1"/>
  <c r="J4158" i="1" a="1"/>
  <c r="J4158" i="1" s="1"/>
  <c r="K4158" i="1" s="1" a="1"/>
  <c r="K4158" i="1" s="1"/>
  <c r="J4212" i="1" a="1"/>
  <c r="J4212" i="1" s="1"/>
  <c r="K4212" i="1" s="1" a="1"/>
  <c r="K4212" i="1" s="1"/>
  <c r="J4281" i="1" a="1"/>
  <c r="J4281" i="1" s="1"/>
  <c r="K4281" i="1" s="1" a="1"/>
  <c r="K4281" i="1" s="1"/>
  <c r="J2137" i="1" a="1"/>
  <c r="J2137" i="1" s="1"/>
  <c r="K2137" i="1" s="1" a="1"/>
  <c r="K2137" i="1" s="1"/>
  <c r="J2401" i="1" a="1"/>
  <c r="J2401" i="1" s="1"/>
  <c r="K2401" i="1" s="1" a="1"/>
  <c r="K2401" i="1" s="1"/>
  <c r="J2647" i="1" a="1"/>
  <c r="J2647" i="1" s="1"/>
  <c r="K2647" i="1" s="1" a="1"/>
  <c r="K2647" i="1" s="1"/>
  <c r="J2897" i="1" a="1"/>
  <c r="J2897" i="1" s="1"/>
  <c r="K2897" i="1" s="1" a="1"/>
  <c r="K2897" i="1" s="1"/>
  <c r="J3145" i="1" a="1"/>
  <c r="J3145" i="1" s="1"/>
  <c r="K3145" i="1" s="1" a="1"/>
  <c r="K3145" i="1" s="1"/>
  <c r="J3365" i="1" a="1"/>
  <c r="J3365" i="1" s="1"/>
  <c r="K3365" i="1" s="1" a="1"/>
  <c r="K3365" i="1" s="1"/>
  <c r="J3565" i="1" a="1"/>
  <c r="J3565" i="1" s="1"/>
  <c r="K3565" i="1" s="1" a="1"/>
  <c r="K3565" i="1" s="1"/>
  <c r="J1355" i="1" a="1"/>
  <c r="J1355" i="1" s="1"/>
  <c r="K1355" i="1" s="1" a="1"/>
  <c r="K1355" i="1" s="1"/>
  <c r="J1864" i="1" a="1"/>
  <c r="J1864" i="1" s="1"/>
  <c r="K1864" i="1" s="1" a="1"/>
  <c r="K1864" i="1" s="1"/>
  <c r="J2153" i="1" a="1"/>
  <c r="J2153" i="1" s="1"/>
  <c r="K2153" i="1" s="1" a="1"/>
  <c r="K2153" i="1" s="1"/>
  <c r="J2402" i="1" a="1"/>
  <c r="J2402" i="1" s="1"/>
  <c r="K2402" i="1" s="1" a="1"/>
  <c r="K2402" i="1" s="1"/>
  <c r="J2672" i="1" a="1"/>
  <c r="J2672" i="1" s="1"/>
  <c r="K2672" i="1" s="1" a="1"/>
  <c r="K2672" i="1" s="1"/>
  <c r="J2927" i="1" a="1"/>
  <c r="J2927" i="1" s="1"/>
  <c r="K2927" i="1" s="1" a="1"/>
  <c r="K2927" i="1" s="1"/>
  <c r="J3187" i="1" a="1"/>
  <c r="J3187" i="1" s="1"/>
  <c r="K3187" i="1" s="1" a="1"/>
  <c r="K3187" i="1" s="1"/>
  <c r="J3500" i="1" a="1"/>
  <c r="J3500" i="1" s="1"/>
  <c r="K3500" i="1" s="1" a="1"/>
  <c r="K3500" i="1" s="1"/>
  <c r="J1149" i="1" a="1"/>
  <c r="J1149" i="1" s="1"/>
  <c r="K1149" i="1" s="1" a="1"/>
  <c r="K1149" i="1" s="1"/>
  <c r="J1609" i="1" a="1"/>
  <c r="J1609" i="1" s="1"/>
  <c r="K1609" i="1" s="1" a="1"/>
  <c r="K1609" i="1" s="1"/>
  <c r="J1954" i="1" a="1"/>
  <c r="J1954" i="1" s="1"/>
  <c r="K1954" i="1" s="1" a="1"/>
  <c r="K1954" i="1" s="1"/>
  <c r="J2124" i="1" a="1"/>
  <c r="J2124" i="1" s="1"/>
  <c r="K2124" i="1" s="1" a="1"/>
  <c r="K2124" i="1" s="1"/>
  <c r="J2337" i="1" a="1"/>
  <c r="J2337" i="1" s="1"/>
  <c r="K2337" i="1" s="1" a="1"/>
  <c r="K2337" i="1" s="1"/>
  <c r="J2559" i="1" a="1"/>
  <c r="J2559" i="1" s="1"/>
  <c r="K2559" i="1" s="1" a="1"/>
  <c r="K2559" i="1" s="1"/>
  <c r="J2757" i="1" a="1"/>
  <c r="J2757" i="1" s="1"/>
  <c r="K2757" i="1" s="1" a="1"/>
  <c r="K2757" i="1" s="1"/>
  <c r="J2956" i="1" a="1"/>
  <c r="J2956" i="1" s="1"/>
  <c r="K2956" i="1" s="1" a="1"/>
  <c r="K2956" i="1" s="1"/>
  <c r="J3140" i="1" a="1"/>
  <c r="J3140" i="1" s="1"/>
  <c r="K3140" i="1" s="1" a="1"/>
  <c r="K3140" i="1" s="1"/>
  <c r="J3332" i="1" a="1"/>
  <c r="J3332" i="1" s="1"/>
  <c r="K3332" i="1" s="1" a="1"/>
  <c r="K3332" i="1" s="1"/>
  <c r="J3519" i="1" a="1"/>
  <c r="J3519" i="1" s="1"/>
  <c r="K3519" i="1" s="1" a="1"/>
  <c r="K3519" i="1" s="1"/>
  <c r="J1164" i="1" a="1"/>
  <c r="J1164" i="1" s="1"/>
  <c r="K1164" i="1" s="1" a="1"/>
  <c r="K1164" i="1" s="1"/>
  <c r="J1167" i="1" a="1"/>
  <c r="J1167" i="1" s="1"/>
  <c r="K1167" i="1" s="1" a="1"/>
  <c r="K1167" i="1" s="1"/>
  <c r="J1169" i="1" a="1"/>
  <c r="J1169" i="1" s="1"/>
  <c r="K1169" i="1" s="1" a="1"/>
  <c r="K1169" i="1" s="1"/>
  <c r="J1521" i="1" a="1"/>
  <c r="J1521" i="1" s="1"/>
  <c r="K1521" i="1" s="1" a="1"/>
  <c r="K1521" i="1" s="1"/>
  <c r="J1825" i="1" a="1"/>
  <c r="J1825" i="1" s="1"/>
  <c r="K1825" i="1" s="1" a="1"/>
  <c r="K1825" i="1" s="1"/>
  <c r="J1999" i="1" a="1"/>
  <c r="J1999" i="1" s="1"/>
  <c r="K1999" i="1" s="1" a="1"/>
  <c r="K1999" i="1" s="1"/>
  <c r="J2166" i="1" a="1"/>
  <c r="J2166" i="1" s="1"/>
  <c r="K2166" i="1" s="1" a="1"/>
  <c r="K2166" i="1" s="1"/>
  <c r="J2315" i="1" a="1"/>
  <c r="J2315" i="1" s="1"/>
  <c r="K2315" i="1" s="1" a="1"/>
  <c r="K2315" i="1" s="1"/>
  <c r="J2483" i="1" a="1"/>
  <c r="J2483" i="1" s="1"/>
  <c r="K2483" i="1" s="1" a="1"/>
  <c r="K2483" i="1" s="1"/>
  <c r="J2622" i="1" a="1"/>
  <c r="J2622" i="1" s="1"/>
  <c r="K2622" i="1" s="1" a="1"/>
  <c r="K2622" i="1" s="1"/>
  <c r="J2761" i="1" a="1"/>
  <c r="J2761" i="1" s="1"/>
  <c r="K2761" i="1" s="1" a="1"/>
  <c r="K2761" i="1" s="1"/>
  <c r="J2916" i="1" a="1"/>
  <c r="J2916" i="1" s="1"/>
  <c r="K2916" i="1" s="1" a="1"/>
  <c r="K2916" i="1" s="1"/>
  <c r="J3068" i="1" a="1"/>
  <c r="J3068" i="1" s="1"/>
  <c r="K3068" i="1" s="1" a="1"/>
  <c r="K3068" i="1" s="1"/>
  <c r="J3212" i="1" a="1"/>
  <c r="J3212" i="1" s="1"/>
  <c r="K3212" i="1" s="1" a="1"/>
  <c r="K3212" i="1" s="1"/>
  <c r="J3353" i="1" a="1"/>
  <c r="J3353" i="1" s="1"/>
  <c r="K3353" i="1" s="1" a="1"/>
  <c r="K3353" i="1" s="1"/>
  <c r="J3455" i="1" a="1"/>
  <c r="J3455" i="1" s="1"/>
  <c r="K3455" i="1" s="1" a="1"/>
  <c r="K3455" i="1" s="1"/>
  <c r="J3597" i="1" a="1"/>
  <c r="J3597" i="1" s="1"/>
  <c r="K3597" i="1" s="1" a="1"/>
  <c r="K3597" i="1" s="1"/>
  <c r="J1627" i="1" a="1"/>
  <c r="J1627" i="1" s="1"/>
  <c r="K1627" i="1" s="1" a="1"/>
  <c r="K1627" i="1" s="1"/>
  <c r="J2089" i="1" a="1"/>
  <c r="J2089" i="1" s="1"/>
  <c r="K2089" i="1" s="1" a="1"/>
  <c r="K2089" i="1" s="1"/>
  <c r="J2300" i="1" a="1"/>
  <c r="J2300" i="1" s="1"/>
  <c r="K2300" i="1" s="1" a="1"/>
  <c r="K2300" i="1" s="1"/>
  <c r="J2575" i="1" a="1"/>
  <c r="J2575" i="1" s="1"/>
  <c r="K2575" i="1" s="1" a="1"/>
  <c r="K2575" i="1" s="1"/>
  <c r="J2820" i="1" a="1"/>
  <c r="J2820" i="1" s="1"/>
  <c r="K2820" i="1" s="1" a="1"/>
  <c r="K2820" i="1" s="1"/>
  <c r="J1268" i="1" a="1"/>
  <c r="J1268" i="1" s="1"/>
  <c r="K1268" i="1" s="1" a="1"/>
  <c r="K1268" i="1" s="1"/>
  <c r="J1791" i="1" a="1"/>
  <c r="J1791" i="1" s="1"/>
  <c r="K1791" i="1" s="1" a="1"/>
  <c r="K1791" i="1" s="1"/>
  <c r="J2057" i="1" a="1"/>
  <c r="J2057" i="1" s="1"/>
  <c r="K2057" i="1" s="1" a="1"/>
  <c r="K2057" i="1" s="1"/>
  <c r="J2326" i="1" a="1"/>
  <c r="J2326" i="1" s="1"/>
  <c r="K2326" i="1" s="1" a="1"/>
  <c r="K2326" i="1" s="1"/>
  <c r="J2590" i="1" a="1"/>
  <c r="J2590" i="1" s="1"/>
  <c r="K2590" i="1" s="1" a="1"/>
  <c r="K2590" i="1" s="1"/>
  <c r="J2834" i="1" a="1"/>
  <c r="J2834" i="1" s="1"/>
  <c r="K2834" i="1" s="1" a="1"/>
  <c r="K2834" i="1" s="1"/>
  <c r="J1696" i="1" a="1"/>
  <c r="J1696" i="1" s="1"/>
  <c r="K1696" i="1" s="1" a="1"/>
  <c r="K1696" i="1" s="1"/>
  <c r="J2070" i="1" a="1"/>
  <c r="J2070" i="1" s="1"/>
  <c r="K2070" i="1" s="1" a="1"/>
  <c r="K2070" i="1" s="1"/>
  <c r="J2378" i="1" a="1"/>
  <c r="J2378" i="1" s="1"/>
  <c r="K2378" i="1" s="1" a="1"/>
  <c r="K2378" i="1" s="1"/>
  <c r="J2621" i="1" a="1"/>
  <c r="J2621" i="1" s="1"/>
  <c r="K2621" i="1" s="1" a="1"/>
  <c r="K2621" i="1" s="1"/>
  <c r="J2791" i="1" a="1"/>
  <c r="J2791" i="1" s="1"/>
  <c r="K2791" i="1" s="1" a="1"/>
  <c r="K2791" i="1" s="1"/>
  <c r="J1481" i="1" a="1"/>
  <c r="J1481" i="1" s="1"/>
  <c r="K1481" i="1" s="1" a="1"/>
  <c r="K1481" i="1" s="1"/>
  <c r="J1417" i="1" a="1"/>
  <c r="J1417" i="1" s="1"/>
  <c r="K1417" i="1" s="1" a="1"/>
  <c r="K1417" i="1" s="1"/>
  <c r="J1839" i="1" a="1"/>
  <c r="J1839" i="1" s="1"/>
  <c r="K1839" i="1" s="1" a="1"/>
  <c r="K1839" i="1" s="1"/>
  <c r="J2114" i="1" a="1"/>
  <c r="J2114" i="1" s="1"/>
  <c r="K2114" i="1" s="1" a="1"/>
  <c r="K2114" i="1" s="1"/>
  <c r="J2255" i="1" a="1"/>
  <c r="J2255" i="1" s="1"/>
  <c r="K2255" i="1" s="1" a="1"/>
  <c r="K2255" i="1" s="1"/>
  <c r="J2453" i="1" a="1"/>
  <c r="J2453" i="1" s="1"/>
  <c r="K2453" i="1" s="1" a="1"/>
  <c r="K2453" i="1" s="1"/>
  <c r="J1368" i="1" a="1"/>
  <c r="J1368" i="1" s="1"/>
  <c r="K1368" i="1" s="1" a="1"/>
  <c r="K1368" i="1" s="1"/>
  <c r="J2132" i="1" a="1"/>
  <c r="J2132" i="1" s="1"/>
  <c r="K2132" i="1" s="1" a="1"/>
  <c r="K2132" i="1" s="1"/>
  <c r="J2534" i="1" a="1"/>
  <c r="J2534" i="1" s="1"/>
  <c r="K2534" i="1" s="1" a="1"/>
  <c r="K2534" i="1" s="1"/>
  <c r="J2840" i="1" a="1"/>
  <c r="J2840" i="1" s="1"/>
  <c r="K2840" i="1" s="1" a="1"/>
  <c r="K2840" i="1" s="1"/>
  <c r="J3067" i="1" a="1"/>
  <c r="J3067" i="1" s="1"/>
  <c r="K3067" i="1" s="1" a="1"/>
  <c r="K3067" i="1" s="1"/>
  <c r="J3246" i="1" a="1"/>
  <c r="J3246" i="1" s="1"/>
  <c r="K3246" i="1" s="1" a="1"/>
  <c r="K3246" i="1" s="1"/>
  <c r="J3454" i="1" a="1"/>
  <c r="J3454" i="1" s="1"/>
  <c r="K3454" i="1" s="1" a="1"/>
  <c r="K3454" i="1" s="1"/>
  <c r="J3612" i="1" a="1"/>
  <c r="J3612" i="1" s="1"/>
  <c r="K3612" i="1" s="1" a="1"/>
  <c r="K3612" i="1" s="1"/>
  <c r="J3678" i="1" a="1"/>
  <c r="J3678" i="1" s="1"/>
  <c r="K3678" i="1" s="1" a="1"/>
  <c r="K3678" i="1" s="1"/>
  <c r="J3747" i="1" a="1"/>
  <c r="J3747" i="1" s="1"/>
  <c r="K3747" i="1" s="1" a="1"/>
  <c r="K3747" i="1" s="1"/>
  <c r="J3809" i="1" a="1"/>
  <c r="J3809" i="1" s="1"/>
  <c r="K3809" i="1" s="1" a="1"/>
  <c r="K3809" i="1" s="1"/>
  <c r="J3895" i="1" a="1"/>
  <c r="J3895" i="1" s="1"/>
  <c r="K3895" i="1" s="1" a="1"/>
  <c r="K3895" i="1" s="1"/>
  <c r="J3970" i="1" a="1"/>
  <c r="J3970" i="1" s="1"/>
  <c r="K3970" i="1" s="1" a="1"/>
  <c r="K3970" i="1" s="1"/>
  <c r="J4040" i="1" a="1"/>
  <c r="J4040" i="1" s="1"/>
  <c r="K4040" i="1" s="1" a="1"/>
  <c r="K4040" i="1" s="1"/>
  <c r="J4117" i="1" a="1"/>
  <c r="J4117" i="1" s="1"/>
  <c r="K4117" i="1" s="1" a="1"/>
  <c r="K4117" i="1" s="1"/>
  <c r="J4211" i="1" a="1"/>
  <c r="J4211" i="1" s="1"/>
  <c r="K4211" i="1" s="1" a="1"/>
  <c r="K4211" i="1" s="1"/>
  <c r="J4280" i="1" a="1"/>
  <c r="J4280" i="1" s="1"/>
  <c r="K4280" i="1" s="1" a="1"/>
  <c r="K4280" i="1" s="1"/>
  <c r="J4352" i="1" a="1"/>
  <c r="J4352" i="1" s="1"/>
  <c r="K4352" i="1" s="1" a="1"/>
  <c r="K4352" i="1" s="1"/>
  <c r="J4429" i="1" a="1"/>
  <c r="J4429" i="1" s="1"/>
  <c r="K4429" i="1" s="1" a="1"/>
  <c r="K4429" i="1" s="1"/>
  <c r="J4492" i="1" a="1"/>
  <c r="J4492" i="1" s="1"/>
  <c r="K4492" i="1" s="1" a="1"/>
  <c r="K4492" i="1" s="1"/>
  <c r="J4570" i="1" a="1"/>
  <c r="J4570" i="1" s="1"/>
  <c r="K4570" i="1" s="1" a="1"/>
  <c r="K4570" i="1" s="1"/>
  <c r="J4649" i="1" a="1"/>
  <c r="J4649" i="1" s="1"/>
  <c r="K4649" i="1" s="1" a="1"/>
  <c r="K4649" i="1" s="1"/>
  <c r="J1126" i="1" a="1"/>
  <c r="J1126" i="1" s="1"/>
  <c r="K1126" i="1" s="1" a="1"/>
  <c r="K1126" i="1" s="1"/>
  <c r="J1899" i="1" a="1"/>
  <c r="J1899" i="1" s="1"/>
  <c r="K1899" i="1" s="1" a="1"/>
  <c r="K1899" i="1" s="1"/>
  <c r="J2154" i="1" a="1"/>
  <c r="J2154" i="1" s="1"/>
  <c r="K2154" i="1" s="1" a="1"/>
  <c r="K2154" i="1" s="1"/>
  <c r="J2424" i="1" a="1"/>
  <c r="J2424" i="1" s="1"/>
  <c r="K2424" i="1" s="1" a="1"/>
  <c r="K2424" i="1" s="1"/>
  <c r="J2674" i="1" a="1"/>
  <c r="J2674" i="1" s="1"/>
  <c r="K2674" i="1" s="1" a="1"/>
  <c r="K2674" i="1" s="1"/>
  <c r="J2874" i="1" a="1"/>
  <c r="J2874" i="1" s="1"/>
  <c r="K2874" i="1" s="1" a="1"/>
  <c r="K2874" i="1" s="1"/>
  <c r="J3028" i="1" a="1"/>
  <c r="J3028" i="1" s="1"/>
  <c r="K3028" i="1" s="1" a="1"/>
  <c r="K3028" i="1" s="1"/>
  <c r="J3164" i="1" a="1"/>
  <c r="J3164" i="1" s="1"/>
  <c r="K3164" i="1" s="1" a="1"/>
  <c r="K3164" i="1" s="1"/>
  <c r="J3292" i="1" a="1"/>
  <c r="J3292" i="1" s="1"/>
  <c r="K3292" i="1" s="1" a="1"/>
  <c r="K3292" i="1" s="1"/>
  <c r="J3522" i="1" a="1"/>
  <c r="J3522" i="1" s="1"/>
  <c r="K3522" i="1" s="1" a="1"/>
  <c r="K3522" i="1" s="1"/>
  <c r="J3630" i="1" a="1"/>
  <c r="J3630" i="1" s="1"/>
  <c r="K3630" i="1" s="1" a="1"/>
  <c r="K3630" i="1" s="1"/>
  <c r="J3684" i="1" a="1"/>
  <c r="J3684" i="1" s="1"/>
  <c r="K3684" i="1" s="1" a="1"/>
  <c r="K3684" i="1" s="1"/>
  <c r="J3735" i="1" a="1"/>
  <c r="J3735" i="1" s="1"/>
  <c r="K3735" i="1" s="1" a="1"/>
  <c r="K3735" i="1" s="1"/>
  <c r="J3797" i="1" a="1"/>
  <c r="J3797" i="1" s="1"/>
  <c r="K3797" i="1" s="1" a="1"/>
  <c r="K3797" i="1" s="1"/>
  <c r="J3865" i="1" a="1"/>
  <c r="J3865" i="1" s="1"/>
  <c r="K3865" i="1" s="1" a="1"/>
  <c r="K3865" i="1" s="1"/>
  <c r="J3921" i="1" a="1"/>
  <c r="J3921" i="1" s="1"/>
  <c r="K3921" i="1" s="1" a="1"/>
  <c r="K3921" i="1" s="1"/>
  <c r="J3984" i="1" a="1"/>
  <c r="J3984" i="1" s="1"/>
  <c r="K3984" i="1" s="1" a="1"/>
  <c r="K3984" i="1" s="1"/>
  <c r="J4056" i="1" a="1"/>
  <c r="J4056" i="1" s="1"/>
  <c r="K4056" i="1" s="1" a="1"/>
  <c r="K4056" i="1" s="1"/>
  <c r="J4107" i="1" a="1"/>
  <c r="J4107" i="1" s="1"/>
  <c r="K4107" i="1" s="1" a="1"/>
  <c r="K4107" i="1" s="1"/>
  <c r="J4163" i="1" a="1"/>
  <c r="J4163" i="1" s="1"/>
  <c r="K4163" i="1" s="1" a="1"/>
  <c r="K4163" i="1" s="1"/>
  <c r="J4225" i="1" a="1"/>
  <c r="J4225" i="1" s="1"/>
  <c r="K4225" i="1" s="1" a="1"/>
  <c r="K4225" i="1" s="1"/>
  <c r="J4289" i="1" a="1"/>
  <c r="J4289" i="1" s="1"/>
  <c r="K4289" i="1" s="1" a="1"/>
  <c r="K4289" i="1" s="1"/>
  <c r="J2167" i="1" a="1"/>
  <c r="J2167" i="1" s="1"/>
  <c r="K2167" i="1" s="1" a="1"/>
  <c r="K2167" i="1" s="1"/>
  <c r="J2429" i="1" a="1"/>
  <c r="J2429" i="1" s="1"/>
  <c r="K2429" i="1" s="1" a="1"/>
  <c r="K2429" i="1" s="1"/>
  <c r="J2678" i="1" a="1"/>
  <c r="J2678" i="1" s="1"/>
  <c r="K2678" i="1" s="1" a="1"/>
  <c r="K2678" i="1" s="1"/>
  <c r="J2926" i="1" a="1"/>
  <c r="J2926" i="1" s="1"/>
  <c r="K2926" i="1" s="1" a="1"/>
  <c r="K2926" i="1" s="1"/>
  <c r="J3173" i="1" a="1"/>
  <c r="J3173" i="1" s="1"/>
  <c r="K3173" i="1" s="1" a="1"/>
  <c r="K3173" i="1" s="1"/>
  <c r="J3386" i="1" a="1"/>
  <c r="J3386" i="1" s="1"/>
  <c r="K3386" i="1" s="1" a="1"/>
  <c r="K3386" i="1" s="1"/>
  <c r="J3593" i="1" a="1"/>
  <c r="J3593" i="1" s="1"/>
  <c r="K3593" i="1" s="1" a="1"/>
  <c r="K3593" i="1" s="1"/>
  <c r="J1436" i="1" a="1"/>
  <c r="J1436" i="1" s="1"/>
  <c r="K1436" i="1" s="1" a="1"/>
  <c r="K1436" i="1" s="1"/>
  <c r="J1924" i="1" a="1"/>
  <c r="J1924" i="1" s="1"/>
  <c r="K1924" i="1" s="1" a="1"/>
  <c r="K1924" i="1" s="1"/>
  <c r="J2173" i="1" a="1"/>
  <c r="J2173" i="1" s="1"/>
  <c r="K2173" i="1" s="1" a="1"/>
  <c r="K2173" i="1" s="1"/>
  <c r="J2444" i="1" a="1"/>
  <c r="J2444" i="1" s="1"/>
  <c r="K2444" i="1" s="1" a="1"/>
  <c r="K2444" i="1" s="1"/>
  <c r="J2703" i="1" a="1"/>
  <c r="J2703" i="1" s="1"/>
  <c r="K2703" i="1" s="1" a="1"/>
  <c r="K2703" i="1" s="1"/>
  <c r="J2955" i="1" a="1"/>
  <c r="J2955" i="1" s="1"/>
  <c r="K2955" i="1" s="1" a="1"/>
  <c r="K2955" i="1" s="1"/>
  <c r="J3215" i="1" a="1"/>
  <c r="J3215" i="1" s="1"/>
  <c r="K3215" i="1" s="1" a="1"/>
  <c r="K3215" i="1" s="1"/>
  <c r="J3530" i="1" a="1"/>
  <c r="J3530" i="1" s="1"/>
  <c r="K3530" i="1" s="1" a="1"/>
  <c r="K3530" i="1" s="1"/>
  <c r="J1204" i="1" a="1"/>
  <c r="J1204" i="1" s="1"/>
  <c r="K1204" i="1" s="1" a="1"/>
  <c r="K1204" i="1" s="1"/>
  <c r="J1625" i="1" a="1"/>
  <c r="J1625" i="1" s="1"/>
  <c r="K1625" i="1" s="1" a="1"/>
  <c r="K1625" i="1" s="1"/>
  <c r="J1960" i="1" a="1"/>
  <c r="J1960" i="1" s="1"/>
  <c r="K1960" i="1" s="1" a="1"/>
  <c r="K1960" i="1" s="1"/>
  <c r="J2138" i="1" a="1"/>
  <c r="J2138" i="1" s="1"/>
  <c r="K2138" i="1" s="1" a="1"/>
  <c r="K2138" i="1" s="1"/>
  <c r="J2368" i="1" a="1"/>
  <c r="J2368" i="1" s="1"/>
  <c r="K2368" i="1" s="1" a="1"/>
  <c r="K2368" i="1" s="1"/>
  <c r="J2566" i="1" a="1"/>
  <c r="J2566" i="1" s="1"/>
  <c r="K2566" i="1" s="1" a="1"/>
  <c r="K2566" i="1" s="1"/>
  <c r="J2765" i="1" a="1"/>
  <c r="J2765" i="1" s="1"/>
  <c r="K2765" i="1" s="1" a="1"/>
  <c r="K2765" i="1" s="1"/>
  <c r="J2962" i="1" a="1"/>
  <c r="J2962" i="1" s="1"/>
  <c r="K2962" i="1" s="1" a="1"/>
  <c r="K2962" i="1" s="1"/>
  <c r="J3147" i="1" a="1"/>
  <c r="J3147" i="1" s="1"/>
  <c r="K3147" i="1" s="1" a="1"/>
  <c r="K3147" i="1" s="1"/>
  <c r="J3366" i="1" a="1"/>
  <c r="J3366" i="1" s="1"/>
  <c r="K3366" i="1" s="1" a="1"/>
  <c r="K3366" i="1" s="1"/>
  <c r="J3525" i="1" a="1"/>
  <c r="J3525" i="1" s="1"/>
  <c r="K3525" i="1" s="1" a="1"/>
  <c r="K3525" i="1" s="1"/>
  <c r="J1178" i="1" a="1"/>
  <c r="J1178" i="1" s="1"/>
  <c r="K1178" i="1" s="1" a="1"/>
  <c r="K1178" i="1" s="1"/>
  <c r="J1182" i="1" a="1"/>
  <c r="J1182" i="1" s="1"/>
  <c r="K1182" i="1" s="1" a="1"/>
  <c r="K1182" i="1" s="1"/>
  <c r="J1183" i="1" a="1"/>
  <c r="J1183" i="1" s="1"/>
  <c r="K1183" i="1" s="1" a="1"/>
  <c r="K1183" i="1" s="1"/>
  <c r="J1553" i="1" a="1"/>
  <c r="J1553" i="1" s="1"/>
  <c r="K1553" i="1" s="1" a="1"/>
  <c r="K1553" i="1" s="1"/>
  <c r="J1841" i="1" a="1"/>
  <c r="J1841" i="1" s="1"/>
  <c r="K1841" i="1" s="1" a="1"/>
  <c r="K1841" i="1" s="1"/>
  <c r="J2005" i="1" a="1"/>
  <c r="J2005" i="1" s="1"/>
  <c r="K2005" i="1" s="1" a="1"/>
  <c r="K2005" i="1" s="1"/>
  <c r="J2171" i="1" a="1"/>
  <c r="J2171" i="1" s="1"/>
  <c r="K2171" i="1" s="1" a="1"/>
  <c r="K2171" i="1" s="1"/>
  <c r="J2327" i="1" a="1"/>
  <c r="J2327" i="1" s="1"/>
  <c r="K2327" i="1" s="1" a="1"/>
  <c r="K2327" i="1" s="1"/>
  <c r="J2490" i="1" a="1"/>
  <c r="J2490" i="1" s="1"/>
  <c r="K2490" i="1" s="1" a="1"/>
  <c r="K2490" i="1" s="1"/>
  <c r="J2630" i="1" a="1"/>
  <c r="J2630" i="1" s="1"/>
  <c r="K2630" i="1" s="1" a="1"/>
  <c r="K2630" i="1" s="1"/>
  <c r="J2776" i="1" a="1"/>
  <c r="J2776" i="1" s="1"/>
  <c r="K2776" i="1" s="1" a="1"/>
  <c r="K2776" i="1" s="1"/>
  <c r="J2924" i="1" a="1"/>
  <c r="J2924" i="1" s="1"/>
  <c r="K2924" i="1" s="1" a="1"/>
  <c r="K2924" i="1" s="1"/>
  <c r="J3075" i="1" a="1"/>
  <c r="J3075" i="1" s="1"/>
  <c r="K3075" i="1" s="1" a="1"/>
  <c r="K3075" i="1" s="1"/>
  <c r="J3219" i="1" a="1"/>
  <c r="J3219" i="1" s="1"/>
  <c r="K3219" i="1" s="1" a="1"/>
  <c r="K3219" i="1" s="1"/>
  <c r="J3364" i="1" a="1"/>
  <c r="J3364" i="1" s="1"/>
  <c r="K3364" i="1" s="1" a="1"/>
  <c r="K3364" i="1" s="1"/>
  <c r="J3461" i="1" a="1"/>
  <c r="J3461" i="1" s="1"/>
  <c r="K3461" i="1" s="1" a="1"/>
  <c r="K3461" i="1" s="1"/>
  <c r="J3602" i="1" a="1"/>
  <c r="J3602" i="1" s="1"/>
  <c r="K3602" i="1" s="1" a="1"/>
  <c r="K3602" i="1" s="1"/>
  <c r="J1691" i="1" a="1"/>
  <c r="J1691" i="1" s="1"/>
  <c r="K1691" i="1" s="1" a="1"/>
  <c r="K1691" i="1" s="1"/>
  <c r="J2099" i="1" a="1"/>
  <c r="J2099" i="1" s="1"/>
  <c r="K2099" i="1" s="1" a="1"/>
  <c r="K2099" i="1" s="1"/>
  <c r="J2313" i="1" a="1"/>
  <c r="J2313" i="1" s="1"/>
  <c r="K2313" i="1" s="1" a="1"/>
  <c r="K2313" i="1" s="1"/>
  <c r="J2589" i="1" a="1"/>
  <c r="J2589" i="1" s="1"/>
  <c r="K2589" i="1" s="1" a="1"/>
  <c r="K2589" i="1" s="1"/>
  <c r="J2848" i="1" a="1"/>
  <c r="J2848" i="1" s="1"/>
  <c r="K2848" i="1" s="1" a="1"/>
  <c r="K2848" i="1" s="1"/>
  <c r="J1323" i="1" a="1"/>
  <c r="J1323" i="1" s="1"/>
  <c r="K1323" i="1" s="1" a="1"/>
  <c r="K1323" i="1" s="1"/>
  <c r="J1823" i="1" a="1"/>
  <c r="J1823" i="1" s="1"/>
  <c r="K1823" i="1" s="1" a="1"/>
  <c r="K1823" i="1" s="1"/>
  <c r="J2069" i="1" a="1"/>
  <c r="J2069" i="1" s="1"/>
  <c r="K2069" i="1" s="1" a="1"/>
  <c r="K2069" i="1" s="1"/>
  <c r="J2338" i="1" a="1"/>
  <c r="J2338" i="1" s="1"/>
  <c r="K2338" i="1" s="1" a="1"/>
  <c r="K2338" i="1" s="1"/>
  <c r="J2606" i="1" a="1"/>
  <c r="J2606" i="1" s="1"/>
  <c r="K2606" i="1" s="1" a="1"/>
  <c r="K2606" i="1" s="1"/>
  <c r="J610" i="1" a="1"/>
  <c r="J610" i="1" s="1"/>
  <c r="K610" i="1" s="1" a="1"/>
  <c r="K610" i="1" s="1"/>
  <c r="J1728" i="1" a="1"/>
  <c r="J1728" i="1" s="1"/>
  <c r="K1728" i="1" s="1" a="1"/>
  <c r="K1728" i="1" s="1"/>
  <c r="J2080" i="1" a="1"/>
  <c r="J2080" i="1" s="1"/>
  <c r="K2080" i="1" s="1" a="1"/>
  <c r="K2080" i="1" s="1"/>
  <c r="J2391" i="1" a="1"/>
  <c r="J2391" i="1" s="1"/>
  <c r="K2391" i="1" s="1" a="1"/>
  <c r="K2391" i="1" s="1"/>
  <c r="J2637" i="1" a="1"/>
  <c r="J2637" i="1" s="1"/>
  <c r="K2637" i="1" s="1" a="1"/>
  <c r="K2637" i="1" s="1"/>
  <c r="J2806" i="1" a="1"/>
  <c r="J2806" i="1" s="1"/>
  <c r="K2806" i="1" s="1" a="1"/>
  <c r="K2806" i="1" s="1"/>
  <c r="J1507" i="1" a="1"/>
  <c r="J1507" i="1" s="1"/>
  <c r="K1507" i="1" s="1" a="1"/>
  <c r="K1507" i="1" s="1"/>
  <c r="J1519" i="1" a="1"/>
  <c r="J1519" i="1" s="1"/>
  <c r="K1519" i="1" s="1" a="1"/>
  <c r="K1519" i="1" s="1"/>
  <c r="J1871" i="1" a="1"/>
  <c r="J1871" i="1" s="1"/>
  <c r="K1871" i="1" s="1" a="1"/>
  <c r="K1871" i="1" s="1"/>
  <c r="J2125" i="1" a="1"/>
  <c r="J2125" i="1" s="1"/>
  <c r="K2125" i="1" s="1" a="1"/>
  <c r="K2125" i="1" s="1"/>
  <c r="J2265" i="1" a="1"/>
  <c r="J2265" i="1" s="1"/>
  <c r="K2265" i="1" s="1" a="1"/>
  <c r="K2265" i="1" s="1"/>
  <c r="J2467" i="1" a="1"/>
  <c r="J2467" i="1" s="1"/>
  <c r="K2467" i="1" s="1" a="1"/>
  <c r="K2467" i="1" s="1"/>
  <c r="J1699" i="1" a="1"/>
  <c r="J1699" i="1" s="1"/>
  <c r="K1699" i="1" s="1" a="1"/>
  <c r="K1699" i="1" s="1"/>
  <c r="J2152" i="1" a="1"/>
  <c r="J2152" i="1" s="1"/>
  <c r="K2152" i="1" s="1" a="1"/>
  <c r="K2152" i="1" s="1"/>
  <c r="J2563" i="1" a="1"/>
  <c r="J2563" i="1" s="1"/>
  <c r="K2563" i="1" s="1" a="1"/>
  <c r="K2563" i="1" s="1"/>
  <c r="J2856" i="1" a="1"/>
  <c r="J2856" i="1" s="1"/>
  <c r="K2856" i="1" s="1" a="1"/>
  <c r="K2856" i="1" s="1"/>
  <c r="J3081" i="1" a="1"/>
  <c r="J3081" i="1" s="1"/>
  <c r="K3081" i="1" s="1" a="1"/>
  <c r="K3081" i="1" s="1"/>
  <c r="J3305" i="1" a="1"/>
  <c r="J3305" i="1" s="1"/>
  <c r="K3305" i="1" s="1" a="1"/>
  <c r="K3305" i="1" s="1"/>
  <c r="J3486" i="1" a="1"/>
  <c r="J3486" i="1" s="1"/>
  <c r="K3486" i="1" s="1" a="1"/>
  <c r="K3486" i="1" s="1"/>
  <c r="J3621" i="1" a="1"/>
  <c r="J3621" i="1" s="1"/>
  <c r="K3621" i="1" s="1" a="1"/>
  <c r="K3621" i="1" s="1"/>
  <c r="J3683" i="1" a="1"/>
  <c r="J3683" i="1" s="1"/>
  <c r="K3683" i="1" s="1" a="1"/>
  <c r="K3683" i="1" s="1"/>
  <c r="J3754" i="1" a="1"/>
  <c r="J3754" i="1" s="1"/>
  <c r="K3754" i="1" s="1" a="1"/>
  <c r="K3754" i="1" s="1"/>
  <c r="J3822" i="1" a="1"/>
  <c r="J3822" i="1" s="1"/>
  <c r="K3822" i="1" s="1" a="1"/>
  <c r="K3822" i="1" s="1"/>
  <c r="J3902" i="1" a="1"/>
  <c r="J3902" i="1" s="1"/>
  <c r="K3902" i="1" s="1" a="1"/>
  <c r="K3902" i="1" s="1"/>
  <c r="J3977" i="1" a="1"/>
  <c r="J3977" i="1" s="1"/>
  <c r="K3977" i="1" s="1" a="1"/>
  <c r="K3977" i="1" s="1"/>
  <c r="J4046" i="1" a="1"/>
  <c r="J4046" i="1" s="1"/>
  <c r="K4046" i="1" s="1" a="1"/>
  <c r="K4046" i="1" s="1"/>
  <c r="J4122" i="1" a="1"/>
  <c r="J4122" i="1" s="1"/>
  <c r="K4122" i="1" s="1" a="1"/>
  <c r="K4122" i="1" s="1"/>
  <c r="J4218" i="1" a="1"/>
  <c r="J4218" i="1" s="1"/>
  <c r="K4218" i="1" s="1" a="1"/>
  <c r="K4218" i="1" s="1"/>
  <c r="J4288" i="1" a="1"/>
  <c r="J4288" i="1" s="1"/>
  <c r="K4288" i="1" s="1" a="1"/>
  <c r="K4288" i="1" s="1"/>
  <c r="J4368" i="1" a="1"/>
  <c r="J4368" i="1" s="1"/>
  <c r="K4368" i="1" s="1" a="1"/>
  <c r="K4368" i="1" s="1"/>
  <c r="J4436" i="1" a="1"/>
  <c r="J4436" i="1" s="1"/>
  <c r="K4436" i="1" s="1" a="1"/>
  <c r="K4436" i="1" s="1"/>
  <c r="J4499" i="1" a="1"/>
  <c r="J4499" i="1" s="1"/>
  <c r="K4499" i="1" s="1" a="1"/>
  <c r="K4499" i="1" s="1"/>
  <c r="J4577" i="1" a="1"/>
  <c r="J4577" i="1" s="1"/>
  <c r="K4577" i="1" s="1" a="1"/>
  <c r="K4577" i="1" s="1"/>
  <c r="J4669" i="1" a="1"/>
  <c r="J4669" i="1" s="1"/>
  <c r="K4669" i="1" s="1" a="1"/>
  <c r="K4669" i="1" s="1"/>
  <c r="J1254" i="1" a="1"/>
  <c r="J1254" i="1" s="1"/>
  <c r="K1254" i="1" s="1" a="1"/>
  <c r="K1254" i="1" s="1"/>
  <c r="J1931" i="1" a="1"/>
  <c r="J1931" i="1" s="1"/>
  <c r="K1931" i="1" s="1" a="1"/>
  <c r="K1931" i="1" s="1"/>
  <c r="J2194" i="1" a="1"/>
  <c r="J2194" i="1" s="1"/>
  <c r="K2194" i="1" s="1" a="1"/>
  <c r="K2194" i="1" s="1"/>
  <c r="J2452" i="1" a="1"/>
  <c r="J2452" i="1" s="1"/>
  <c r="K2452" i="1" s="1" a="1"/>
  <c r="K2452" i="1" s="1"/>
  <c r="J2693" i="1" a="1"/>
  <c r="J2693" i="1" s="1"/>
  <c r="K2693" i="1" s="1" a="1"/>
  <c r="K2693" i="1" s="1"/>
  <c r="J2893" i="1" a="1"/>
  <c r="J2893" i="1" s="1"/>
  <c r="K2893" i="1" s="1" a="1"/>
  <c r="K2893" i="1" s="1"/>
  <c r="J3041" i="1" a="1"/>
  <c r="J3041" i="1" s="1"/>
  <c r="K3041" i="1" s="1" a="1"/>
  <c r="K3041" i="1" s="1"/>
  <c r="J3192" i="1" a="1"/>
  <c r="J3192" i="1" s="1"/>
  <c r="K3192" i="1" s="1" a="1"/>
  <c r="K3192" i="1" s="1"/>
  <c r="J3321" i="1" a="1"/>
  <c r="J3321" i="1" s="1"/>
  <c r="K3321" i="1" s="1" a="1"/>
  <c r="K3321" i="1" s="1"/>
  <c r="J3534" i="1" a="1"/>
  <c r="J3534" i="1" s="1"/>
  <c r="K3534" i="1" s="1" a="1"/>
  <c r="K3534" i="1" s="1"/>
  <c r="J3636" i="1" a="1"/>
  <c r="J3636" i="1" s="1"/>
  <c r="K3636" i="1" s="1" a="1"/>
  <c r="K3636" i="1" s="1"/>
  <c r="J3690" i="1" a="1"/>
  <c r="J3690" i="1" s="1"/>
  <c r="K3690" i="1" s="1" a="1"/>
  <c r="K3690" i="1" s="1"/>
  <c r="J3748" i="1" a="1"/>
  <c r="J3748" i="1" s="1"/>
  <c r="K3748" i="1" s="1" a="1"/>
  <c r="K3748" i="1" s="1"/>
  <c r="J3803" i="1" a="1"/>
  <c r="J3803" i="1" s="1"/>
  <c r="K3803" i="1" s="1" a="1"/>
  <c r="K3803" i="1" s="1"/>
  <c r="J3872" i="1" a="1"/>
  <c r="J3872" i="1" s="1"/>
  <c r="K3872" i="1" s="1" a="1"/>
  <c r="K3872" i="1" s="1"/>
  <c r="J3934" i="1" a="1"/>
  <c r="J3934" i="1" s="1"/>
  <c r="K3934" i="1" s="1" a="1"/>
  <c r="K3934" i="1" s="1"/>
  <c r="J3997" i="1" a="1"/>
  <c r="J3997" i="1" s="1"/>
  <c r="K3997" i="1" s="1" a="1"/>
  <c r="K3997" i="1" s="1"/>
  <c r="J4061" i="1" a="1"/>
  <c r="J4061" i="1" s="1"/>
  <c r="K4061" i="1" s="1" a="1"/>
  <c r="K4061" i="1" s="1"/>
  <c r="J4113" i="1" a="1"/>
  <c r="J4113" i="1" s="1"/>
  <c r="K4113" i="1" s="1" a="1"/>
  <c r="K4113" i="1" s="1"/>
  <c r="J4169" i="1" a="1"/>
  <c r="J4169" i="1" s="1"/>
  <c r="K4169" i="1" s="1" a="1"/>
  <c r="K4169" i="1" s="1"/>
  <c r="J4231" i="1" a="1"/>
  <c r="J4231" i="1" s="1"/>
  <c r="K4231" i="1" s="1" a="1"/>
  <c r="K4231" i="1" s="1"/>
  <c r="J4297" i="1" a="1"/>
  <c r="J4297" i="1" s="1"/>
  <c r="K4297" i="1" s="1" a="1"/>
  <c r="K4297" i="1" s="1"/>
  <c r="J2182" i="1" a="1"/>
  <c r="J2182" i="1" s="1"/>
  <c r="K2182" i="1" s="1" a="1"/>
  <c r="K2182" i="1" s="1"/>
  <c r="J2443" i="1" a="1"/>
  <c r="J2443" i="1" s="1"/>
  <c r="K2443" i="1" s="1" a="1"/>
  <c r="K2443" i="1" s="1"/>
  <c r="J2694" i="1" a="1"/>
  <c r="J2694" i="1" s="1"/>
  <c r="K2694" i="1" s="1" a="1"/>
  <c r="K2694" i="1" s="1"/>
  <c r="J2940" i="1" a="1"/>
  <c r="J2940" i="1" s="1"/>
  <c r="K2940" i="1" s="1" a="1"/>
  <c r="K2940" i="1" s="1"/>
  <c r="J3186" i="1" a="1"/>
  <c r="J3186" i="1" s="1"/>
  <c r="K3186" i="1" s="1" a="1"/>
  <c r="K3186" i="1" s="1"/>
  <c r="J3397" i="1" a="1"/>
  <c r="J3397" i="1" s="1"/>
  <c r="K3397" i="1" s="1" a="1"/>
  <c r="K3397" i="1" s="1"/>
  <c r="J514" i="1" a="1"/>
  <c r="J514" i="1" s="1"/>
  <c r="K514" i="1" s="1" a="1"/>
  <c r="K514" i="1" s="1"/>
  <c r="J1460" i="1" a="1"/>
  <c r="J1460" i="1" s="1"/>
  <c r="K1460" i="1" s="1" a="1"/>
  <c r="K1460" i="1" s="1"/>
  <c r="J1941" i="1" a="1"/>
  <c r="J1941" i="1" s="1"/>
  <c r="K1941" i="1" s="1" a="1"/>
  <c r="K1941" i="1" s="1"/>
  <c r="J2193" i="1" a="1"/>
  <c r="J2193" i="1" s="1"/>
  <c r="K2193" i="1" s="1" a="1"/>
  <c r="K2193" i="1" s="1"/>
  <c r="J2464" i="1" a="1"/>
  <c r="J2464" i="1" s="1"/>
  <c r="K2464" i="1" s="1" a="1"/>
  <c r="K2464" i="1" s="1"/>
  <c r="J2718" i="1" a="1"/>
  <c r="J2718" i="1" s="1"/>
  <c r="K2718" i="1" s="1" a="1"/>
  <c r="K2718" i="1" s="1"/>
  <c r="J2974" i="1" a="1"/>
  <c r="J2974" i="1" s="1"/>
  <c r="K2974" i="1" s="1" a="1"/>
  <c r="K2974" i="1" s="1"/>
  <c r="J3236" i="1" a="1"/>
  <c r="J3236" i="1" s="1"/>
  <c r="K3236" i="1" s="1" a="1"/>
  <c r="K3236" i="1" s="1"/>
  <c r="J3541" i="1" a="1"/>
  <c r="J3541" i="1" s="1"/>
  <c r="K3541" i="1" s="1" a="1"/>
  <c r="K3541" i="1" s="1"/>
  <c r="J1231" i="1" a="1"/>
  <c r="J1231" i="1" s="1"/>
  <c r="K1231" i="1" s="1" a="1"/>
  <c r="K1231" i="1" s="1"/>
  <c r="J1641" i="1" a="1"/>
  <c r="J1641" i="1" s="1"/>
  <c r="K1641" i="1" s="1" a="1"/>
  <c r="K1641" i="1" s="1"/>
  <c r="J1967" i="1" a="1"/>
  <c r="J1967" i="1" s="1"/>
  <c r="K1967" i="1" s="1" a="1"/>
  <c r="K1967" i="1" s="1"/>
  <c r="J2184" i="1" a="1"/>
  <c r="J2184" i="1" s="1"/>
  <c r="K2184" i="1" s="1" a="1"/>
  <c r="K2184" i="1" s="1"/>
  <c r="J2375" i="1" a="1"/>
  <c r="J2375" i="1" s="1"/>
  <c r="K2375" i="1" s="1" a="1"/>
  <c r="K2375" i="1" s="1"/>
  <c r="J2574" i="1" a="1"/>
  <c r="J2574" i="1" s="1"/>
  <c r="K2574" i="1" s="1" a="1"/>
  <c r="K2574" i="1" s="1"/>
  <c r="J2772" i="1" a="1"/>
  <c r="J2772" i="1" s="1"/>
  <c r="K2772" i="1" s="1" a="1"/>
  <c r="K2772" i="1" s="1"/>
  <c r="J2969" i="1" a="1"/>
  <c r="J2969" i="1" s="1"/>
  <c r="K2969" i="1" s="1" a="1"/>
  <c r="K2969" i="1" s="1"/>
  <c r="J3181" i="1" a="1"/>
  <c r="J3181" i="1" s="1"/>
  <c r="K3181" i="1" s="1" a="1"/>
  <c r="K3181" i="1" s="1"/>
  <c r="J3372" i="1" a="1"/>
  <c r="J3372" i="1" s="1"/>
  <c r="K3372" i="1" s="1" a="1"/>
  <c r="K3372" i="1" s="1"/>
  <c r="J3542" i="1" a="1"/>
  <c r="J3542" i="1" s="1"/>
  <c r="K3542" i="1" s="1" a="1"/>
  <c r="K3542" i="1" s="1"/>
  <c r="J1206" i="1" a="1"/>
  <c r="J1206" i="1" s="1"/>
  <c r="K1206" i="1" s="1" a="1"/>
  <c r="K1206" i="1" s="1"/>
  <c r="J1195" i="1" a="1"/>
  <c r="J1195" i="1" s="1"/>
  <c r="K1195" i="1" s="1" a="1"/>
  <c r="K1195" i="1" s="1"/>
  <c r="J1239" i="1" a="1"/>
  <c r="J1239" i="1" s="1"/>
  <c r="K1239" i="1" s="1" a="1"/>
  <c r="K1239" i="1" s="1"/>
  <c r="J1569" i="1" a="1"/>
  <c r="J1569" i="1" s="1"/>
  <c r="K1569" i="1" s="1" a="1"/>
  <c r="K1569" i="1" s="1"/>
  <c r="J1857" i="1" a="1"/>
  <c r="J1857" i="1" s="1"/>
  <c r="K1857" i="1" s="1" a="1"/>
  <c r="K1857" i="1" s="1"/>
  <c r="J2028" i="1" a="1"/>
  <c r="J2028" i="1" s="1"/>
  <c r="K2028" i="1" s="1" a="1"/>
  <c r="K2028" i="1" s="1"/>
  <c r="J2181" i="1" a="1"/>
  <c r="J2181" i="1" s="1"/>
  <c r="K2181" i="1" s="1" a="1"/>
  <c r="K2181" i="1" s="1"/>
  <c r="J2339" i="1" a="1"/>
  <c r="J2339" i="1" s="1"/>
  <c r="K2339" i="1" s="1" a="1"/>
  <c r="K2339" i="1" s="1"/>
  <c r="J2497" i="1" a="1"/>
  <c r="J2497" i="1" s="1"/>
  <c r="K2497" i="1" s="1" a="1"/>
  <c r="K2497" i="1" s="1"/>
  <c r="J2638" i="1" a="1"/>
  <c r="J2638" i="1" s="1"/>
  <c r="K2638" i="1" s="1" a="1"/>
  <c r="K2638" i="1" s="1"/>
  <c r="J2784" i="1" a="1"/>
  <c r="J2784" i="1" s="1"/>
  <c r="K2784" i="1" s="1" a="1"/>
  <c r="K2784" i="1" s="1"/>
  <c r="J2938" i="1" a="1"/>
  <c r="J2938" i="1" s="1"/>
  <c r="K2938" i="1" s="1" a="1"/>
  <c r="K2938" i="1" s="1"/>
  <c r="J3082" i="1" a="1"/>
  <c r="J3082" i="1" s="1"/>
  <c r="K3082" i="1" s="1" a="1"/>
  <c r="K3082" i="1" s="1"/>
  <c r="J3233" i="1" a="1"/>
  <c r="J3233" i="1" s="1"/>
  <c r="K3233" i="1" s="1" a="1"/>
  <c r="K3233" i="1" s="1"/>
  <c r="J3369" i="1" a="1"/>
  <c r="J3369" i="1" s="1"/>
  <c r="K3369" i="1" s="1" a="1"/>
  <c r="K3369" i="1" s="1"/>
  <c r="J3466" i="1" a="1"/>
  <c r="J3466" i="1" s="1"/>
  <c r="K3466" i="1" s="1" a="1"/>
  <c r="K3466" i="1" s="1"/>
  <c r="J3615" i="1" a="1"/>
  <c r="J3615" i="1" s="1"/>
  <c r="K3615" i="1" s="1" a="1"/>
  <c r="K3615" i="1" s="1"/>
  <c r="J1723" i="1" a="1"/>
  <c r="J1723" i="1" s="1"/>
  <c r="K1723" i="1" s="1" a="1"/>
  <c r="K1723" i="1" s="1"/>
  <c r="J2109" i="1" a="1"/>
  <c r="J2109" i="1" s="1"/>
  <c r="K2109" i="1" s="1" a="1"/>
  <c r="K2109" i="1" s="1"/>
  <c r="J2362" i="1" a="1"/>
  <c r="J2362" i="1" s="1"/>
  <c r="K2362" i="1" s="1" a="1"/>
  <c r="K2362" i="1" s="1"/>
  <c r="J2605" i="1" a="1"/>
  <c r="J2605" i="1" s="1"/>
  <c r="K2605" i="1" s="1" a="1"/>
  <c r="K2605" i="1" s="1"/>
  <c r="J2863" i="1" a="1"/>
  <c r="J2863" i="1" s="1"/>
  <c r="K2863" i="1" s="1" a="1"/>
  <c r="K2863" i="1" s="1"/>
  <c r="J1360" i="1" a="1"/>
  <c r="J1360" i="1" s="1"/>
  <c r="K1360" i="1" s="1" a="1"/>
  <c r="K1360" i="1" s="1"/>
  <c r="J1855" i="1" a="1"/>
  <c r="J1855" i="1" s="1"/>
  <c r="K1855" i="1" s="1" a="1"/>
  <c r="K1855" i="1" s="1"/>
  <c r="J2079" i="1" a="1"/>
  <c r="J2079" i="1" s="1"/>
  <c r="K2079" i="1" s="1" a="1"/>
  <c r="K2079" i="1" s="1"/>
  <c r="J2350" i="1" a="1"/>
  <c r="J2350" i="1" s="1"/>
  <c r="K2350" i="1" s="1" a="1"/>
  <c r="K2350" i="1" s="1"/>
  <c r="J2620" i="1" a="1"/>
  <c r="J2620" i="1" s="1"/>
  <c r="K2620" i="1" s="1" a="1"/>
  <c r="K2620" i="1" s="1"/>
  <c r="J943" i="1" a="1"/>
  <c r="J943" i="1" s="1"/>
  <c r="K943" i="1" s="1" a="1"/>
  <c r="K943" i="1" s="1"/>
  <c r="J1760" i="1" a="1"/>
  <c r="J1760" i="1" s="1"/>
  <c r="K1760" i="1" s="1" a="1"/>
  <c r="K1760" i="1" s="1"/>
  <c r="J2090" i="1" a="1"/>
  <c r="J2090" i="1" s="1"/>
  <c r="K2090" i="1" s="1" a="1"/>
  <c r="K2090" i="1" s="1"/>
  <c r="J2406" i="1" a="1"/>
  <c r="J2406" i="1" s="1"/>
  <c r="K2406" i="1" s="1" a="1"/>
  <c r="K2406" i="1" s="1"/>
  <c r="J2652" i="1" a="1"/>
  <c r="J2652" i="1" s="1"/>
  <c r="K2652" i="1" s="1" a="1"/>
  <c r="K2652" i="1" s="1"/>
  <c r="J1059" i="1" a="1"/>
  <c r="J1059" i="1" s="1"/>
  <c r="K1059" i="1" s="1" a="1"/>
  <c r="K1059" i="1" s="1"/>
  <c r="J1539" i="1" a="1"/>
  <c r="J1539" i="1" s="1"/>
  <c r="K1539" i="1" s="1" a="1"/>
  <c r="K1539" i="1" s="1"/>
  <c r="J1551" i="1" a="1"/>
  <c r="J1551" i="1" s="1"/>
  <c r="K1551" i="1" s="1" a="1"/>
  <c r="K1551" i="1" s="1"/>
  <c r="J1903" i="1" a="1"/>
  <c r="J1903" i="1" s="1"/>
  <c r="K1903" i="1" s="1" a="1"/>
  <c r="K1903" i="1" s="1"/>
  <c r="J2155" i="1" a="1"/>
  <c r="J2155" i="1" s="1"/>
  <c r="K2155" i="1" s="1" a="1"/>
  <c r="K2155" i="1" s="1"/>
  <c r="J2320" i="1" a="1"/>
  <c r="J2320" i="1" s="1"/>
  <c r="K2320" i="1" s="1" a="1"/>
  <c r="K2320" i="1" s="1"/>
  <c r="J2482" i="1" a="1"/>
  <c r="J2482" i="1" s="1"/>
  <c r="K2482" i="1" s="1" a="1"/>
  <c r="K2482" i="1" s="1"/>
  <c r="J1763" i="1" a="1"/>
  <c r="J1763" i="1" s="1"/>
  <c r="K1763" i="1" s="1" a="1"/>
  <c r="K1763" i="1" s="1"/>
  <c r="J2172" i="1" a="1"/>
  <c r="J2172" i="1" s="1"/>
  <c r="K2172" i="1" s="1" a="1"/>
  <c r="K2172" i="1" s="1"/>
  <c r="J2593" i="1" a="1"/>
  <c r="J2593" i="1" s="1"/>
  <c r="K2593" i="1" s="1" a="1"/>
  <c r="K2593" i="1" s="1"/>
  <c r="J2923" i="1" a="1"/>
  <c r="J2923" i="1" s="1"/>
  <c r="K2923" i="1" s="1" a="1"/>
  <c r="K2923" i="1" s="1"/>
  <c r="J3094" i="1" a="1"/>
  <c r="J3094" i="1" s="1"/>
  <c r="K3094" i="1" s="1" a="1"/>
  <c r="K3094" i="1" s="1"/>
  <c r="J3319" i="1" a="1"/>
  <c r="J3319" i="1" s="1"/>
  <c r="K3319" i="1" s="1" a="1"/>
  <c r="K3319" i="1" s="1"/>
  <c r="J3498" i="1" a="1"/>
  <c r="J3498" i="1" s="1"/>
  <c r="K3498" i="1" s="1" a="1"/>
  <c r="K3498" i="1" s="1"/>
  <c r="J3628" i="1" a="1"/>
  <c r="J3628" i="1" s="1"/>
  <c r="K3628" i="1" s="1" a="1"/>
  <c r="K3628" i="1" s="1"/>
  <c r="J3689" i="1" a="1"/>
  <c r="J3689" i="1" s="1"/>
  <c r="K3689" i="1" s="1" a="1"/>
  <c r="K3689" i="1" s="1"/>
  <c r="J3772" i="1" a="1"/>
  <c r="J3772" i="1" s="1"/>
  <c r="K3772" i="1" s="1" a="1"/>
  <c r="K3772" i="1" s="1"/>
  <c r="J3828" i="1" a="1"/>
  <c r="J3828" i="1" s="1"/>
  <c r="K3828" i="1" s="1" a="1"/>
  <c r="K3828" i="1" s="1"/>
  <c r="J3908" i="1" a="1"/>
  <c r="J3908" i="1" s="1"/>
  <c r="K3908" i="1" s="1" a="1"/>
  <c r="K3908" i="1" s="1"/>
  <c r="J3983" i="1" a="1"/>
  <c r="J3983" i="1" s="1"/>
  <c r="K3983" i="1" s="1" a="1"/>
  <c r="K3983" i="1" s="1"/>
  <c r="J4051" i="1" a="1"/>
  <c r="J4051" i="1" s="1"/>
  <c r="K4051" i="1" s="1" a="1"/>
  <c r="K4051" i="1" s="1"/>
  <c r="J4132" i="1" a="1"/>
  <c r="J4132" i="1" s="1"/>
  <c r="K4132" i="1" s="1" a="1"/>
  <c r="K4132" i="1" s="1"/>
  <c r="J4224" i="1" a="1"/>
  <c r="J4224" i="1" s="1"/>
  <c r="K4224" i="1" s="1" a="1"/>
  <c r="K4224" i="1" s="1"/>
  <c r="J4304" i="1" a="1"/>
  <c r="J4304" i="1" s="1"/>
  <c r="K4304" i="1" s="1" a="1"/>
  <c r="K4304" i="1" s="1"/>
  <c r="J4376" i="1" a="1"/>
  <c r="J4376" i="1" s="1"/>
  <c r="K4376" i="1" s="1" a="1"/>
  <c r="K4376" i="1" s="1"/>
  <c r="J4443" i="1" a="1"/>
  <c r="J4443" i="1" s="1"/>
  <c r="K4443" i="1" s="1" a="1"/>
  <c r="K4443" i="1" s="1"/>
  <c r="J4506" i="1" a="1"/>
  <c r="J4506" i="1" s="1"/>
  <c r="K4506" i="1" s="1" a="1"/>
  <c r="K4506" i="1" s="1"/>
  <c r="J4585" i="1" a="1"/>
  <c r="J4585" i="1" s="1"/>
  <c r="K4585" i="1" s="1" a="1"/>
  <c r="K4585" i="1" s="1"/>
  <c r="J4677" i="1" a="1"/>
  <c r="J4677" i="1" s="1"/>
  <c r="K4677" i="1" s="1" a="1"/>
  <c r="K4677" i="1" s="1"/>
  <c r="J1371" i="1" a="1"/>
  <c r="J1371" i="1" s="1"/>
  <c r="K1371" i="1" s="1" a="1"/>
  <c r="K1371" i="1" s="1"/>
  <c r="J1979" i="1" a="1"/>
  <c r="J1979" i="1" s="1"/>
  <c r="K1979" i="1" s="1" a="1"/>
  <c r="K1979" i="1" s="1"/>
  <c r="J2214" i="1" a="1"/>
  <c r="J2214" i="1" s="1"/>
  <c r="K2214" i="1" s="1" a="1"/>
  <c r="K2214" i="1" s="1"/>
  <c r="J2481" i="1" a="1"/>
  <c r="J2481" i="1" s="1"/>
  <c r="K2481" i="1" s="1" a="1"/>
  <c r="K2481" i="1" s="1"/>
  <c r="J2721" i="1" a="1"/>
  <c r="J2721" i="1" s="1"/>
  <c r="K2721" i="1" s="1" a="1"/>
  <c r="K2721" i="1" s="1"/>
  <c r="J2908" i="1" a="1"/>
  <c r="J2908" i="1" s="1"/>
  <c r="K2908" i="1" s="1" a="1"/>
  <c r="K2908" i="1" s="1"/>
  <c r="J3054" i="1" a="1"/>
  <c r="J3054" i="1" s="1"/>
  <c r="K3054" i="1" s="1" a="1"/>
  <c r="K3054" i="1" s="1"/>
  <c r="J3206" i="1" a="1"/>
  <c r="J3206" i="1" s="1"/>
  <c r="K3206" i="1" s="1" a="1"/>
  <c r="K3206" i="1" s="1"/>
  <c r="J3336" i="1" a="1"/>
  <c r="J3336" i="1" s="1"/>
  <c r="K3336" i="1" s="1" a="1"/>
  <c r="K3336" i="1" s="1"/>
  <c r="J3545" i="1" a="1"/>
  <c r="J3545" i="1" s="1"/>
  <c r="K3545" i="1" s="1" a="1"/>
  <c r="K3545" i="1" s="1"/>
  <c r="J3642" i="1" a="1"/>
  <c r="J3642" i="1" s="1"/>
  <c r="K3642" i="1" s="1" a="1"/>
  <c r="K3642" i="1" s="1"/>
  <c r="J3696" i="1" a="1"/>
  <c r="J3696" i="1" s="1"/>
  <c r="K3696" i="1" s="1" a="1"/>
  <c r="K3696" i="1" s="1"/>
  <c r="J3755" i="1" a="1"/>
  <c r="J3755" i="1" s="1"/>
  <c r="K3755" i="1" s="1" a="1"/>
  <c r="K3755" i="1" s="1"/>
  <c r="J3816" i="1" a="1"/>
  <c r="J3816" i="1" s="1"/>
  <c r="K3816" i="1" s="1" a="1"/>
  <c r="K3816" i="1" s="1"/>
  <c r="J3878" i="1" a="1"/>
  <c r="J3878" i="1" s="1"/>
  <c r="K3878" i="1" s="1" a="1"/>
  <c r="K3878" i="1" s="1"/>
  <c r="J3939" i="1" a="1"/>
  <c r="J3939" i="1" s="1"/>
  <c r="K3939" i="1" s="1" a="1"/>
  <c r="K3939" i="1" s="1"/>
  <c r="J4003" i="1" a="1"/>
  <c r="J4003" i="1" s="1"/>
  <c r="K4003" i="1" s="1" a="1"/>
  <c r="K4003" i="1" s="1"/>
  <c r="J4066" i="1" a="1"/>
  <c r="J4066" i="1" s="1"/>
  <c r="K4066" i="1" s="1" a="1"/>
  <c r="K4066" i="1" s="1"/>
  <c r="J4127" i="1" a="1"/>
  <c r="J4127" i="1" s="1"/>
  <c r="K4127" i="1" s="1" a="1"/>
  <c r="K4127" i="1" s="1"/>
  <c r="J4174" i="1" a="1"/>
  <c r="J4174" i="1" s="1"/>
  <c r="K4174" i="1" s="1" a="1"/>
  <c r="K4174" i="1" s="1"/>
  <c r="J4238" i="1" a="1"/>
  <c r="J4238" i="1" s="1"/>
  <c r="K4238" i="1" s="1" a="1"/>
  <c r="K4238" i="1" s="1"/>
  <c r="J4305" i="1" a="1"/>
  <c r="J4305" i="1" s="1"/>
  <c r="K4305" i="1" s="1" a="1"/>
  <c r="K4305" i="1" s="1"/>
  <c r="J4369" i="1" a="1"/>
  <c r="J4369" i="1" s="1"/>
  <c r="K4369" i="1" s="1" a="1"/>
  <c r="K4369" i="1" s="1"/>
  <c r="J4430" i="1" a="1"/>
  <c r="J4430" i="1" s="1"/>
  <c r="K4430" i="1" s="1" a="1"/>
  <c r="K4430" i="1" s="1"/>
  <c r="J4500" i="1" a="1"/>
  <c r="J4500" i="1" s="1"/>
  <c r="K4500" i="1" s="1" a="1"/>
  <c r="K4500" i="1" s="1"/>
  <c r="J4564" i="1" a="1"/>
  <c r="J4564" i="1" s="1"/>
  <c r="K4564" i="1" s="1" a="1"/>
  <c r="K4564" i="1" s="1"/>
  <c r="J4628" i="1" a="1"/>
  <c r="J4628" i="1" s="1"/>
  <c r="K4628" i="1" s="1" a="1"/>
  <c r="K4628" i="1" s="1"/>
  <c r="J1584" i="1" a="1"/>
  <c r="J1584" i="1" s="1"/>
  <c r="K1584" i="1" s="1" a="1"/>
  <c r="K1584" i="1" s="1"/>
  <c r="J2004" i="1" a="1"/>
  <c r="J2004" i="1" s="1"/>
  <c r="K2004" i="1" s="1" a="1"/>
  <c r="K2004" i="1" s="1"/>
  <c r="J2196" i="1" a="1"/>
  <c r="J2196" i="1" s="1"/>
  <c r="K2196" i="1" s="1" a="1"/>
  <c r="K2196" i="1" s="1"/>
  <c r="J2371" i="1" a="1"/>
  <c r="J2371" i="1" s="1"/>
  <c r="K2371" i="1" s="1" a="1"/>
  <c r="K2371" i="1" s="1"/>
  <c r="J2627" i="1" a="1"/>
  <c r="J2627" i="1" s="1"/>
  <c r="K2627" i="1" s="1" a="1"/>
  <c r="K2627" i="1" s="1"/>
  <c r="J2842" i="1" a="1"/>
  <c r="J2842" i="1" s="1"/>
  <c r="K2842" i="1" s="1" a="1"/>
  <c r="K2842" i="1" s="1"/>
  <c r="J2973" i="1" a="1"/>
  <c r="J2973" i="1" s="1"/>
  <c r="K2973" i="1" s="1" a="1"/>
  <c r="K2973" i="1" s="1"/>
  <c r="J3086" i="1" a="1"/>
  <c r="J3086" i="1" s="1"/>
  <c r="K3086" i="1" s="1" a="1"/>
  <c r="K3086" i="1" s="1"/>
  <c r="J3195" i="1" a="1"/>
  <c r="J3195" i="1" s="1"/>
  <c r="K3195" i="1" s="1" a="1"/>
  <c r="K3195" i="1" s="1"/>
  <c r="J3325" i="1" a="1"/>
  <c r="J3325" i="1" s="1"/>
  <c r="K3325" i="1" s="1" a="1"/>
  <c r="K3325" i="1" s="1"/>
  <c r="J3490" i="1" a="1"/>
  <c r="J3490" i="1" s="1"/>
  <c r="K3490" i="1" s="1" a="1"/>
  <c r="K3490" i="1" s="1"/>
  <c r="J3614" i="1" a="1"/>
  <c r="J3614" i="1" s="1"/>
  <c r="K3614" i="1" s="1" a="1"/>
  <c r="K3614" i="1" s="1"/>
  <c r="J3697" i="1" a="1"/>
  <c r="J3697" i="1" s="1"/>
  <c r="K3697" i="1" s="1" a="1"/>
  <c r="K3697" i="1" s="1"/>
  <c r="J3780" i="1" a="1"/>
  <c r="J3780" i="1" s="1"/>
  <c r="K3780" i="1" s="1" a="1"/>
  <c r="K3780" i="1" s="1"/>
  <c r="J3830" i="1" a="1"/>
  <c r="J3830" i="1" s="1"/>
  <c r="K3830" i="1" s="1" a="1"/>
  <c r="K3830" i="1" s="1"/>
  <c r="J3890" i="1" a="1"/>
  <c r="J3890" i="1" s="1"/>
  <c r="K3890" i="1" s="1" a="1"/>
  <c r="K3890" i="1" s="1"/>
  <c r="J3952" i="1" a="1"/>
  <c r="J3952" i="1" s="1"/>
  <c r="K3952" i="1" s="1" a="1"/>
  <c r="K3952" i="1" s="1"/>
  <c r="J4016" i="1" a="1"/>
  <c r="J4016" i="1" s="1"/>
  <c r="K4016" i="1" s="1" a="1"/>
  <c r="K4016" i="1" s="1"/>
  <c r="J4072" i="1" a="1"/>
  <c r="J4072" i="1" s="1"/>
  <c r="K4072" i="1" s="1" a="1"/>
  <c r="K4072" i="1" s="1"/>
  <c r="J4149" i="1" a="1"/>
  <c r="J4149" i="1" s="1"/>
  <c r="K4149" i="1" s="1" a="1"/>
  <c r="K4149" i="1" s="1"/>
  <c r="J4219" i="1" a="1"/>
  <c r="J4219" i="1" s="1"/>
  <c r="K4219" i="1" s="1" a="1"/>
  <c r="K4219" i="1" s="1"/>
  <c r="J4282" i="1" a="1"/>
  <c r="J4282" i="1" s="1"/>
  <c r="K4282" i="1" s="1" a="1"/>
  <c r="K4282" i="1" s="1"/>
  <c r="J4346" i="1" a="1"/>
  <c r="J4346" i="1" s="1"/>
  <c r="K4346" i="1" s="1" a="1"/>
  <c r="K4346" i="1" s="1"/>
  <c r="J4410" i="1" a="1"/>
  <c r="J4410" i="1" s="1"/>
  <c r="K4410" i="1" s="1" a="1"/>
  <c r="K4410" i="1" s="1"/>
  <c r="J4466" i="1" a="1"/>
  <c r="J4466" i="1" s="1"/>
  <c r="K4466" i="1" s="1" a="1"/>
  <c r="K4466" i="1" s="1"/>
  <c r="J4529" i="1" a="1"/>
  <c r="J4529" i="1" s="1"/>
  <c r="K4529" i="1" s="1" a="1"/>
  <c r="K4529" i="1" s="1"/>
  <c r="J4593" i="1" a="1"/>
  <c r="J4593" i="1" s="1"/>
  <c r="K4593" i="1" s="1" a="1"/>
  <c r="K4593" i="1" s="1"/>
  <c r="J4657" i="1" a="1"/>
  <c r="J4657" i="1" s="1"/>
  <c r="K4657" i="1" s="1" a="1"/>
  <c r="K4657" i="1" s="1"/>
  <c r="J1651" i="1" a="1"/>
  <c r="J1651" i="1" s="1"/>
  <c r="K1651" i="1" s="1" a="1"/>
  <c r="K1651" i="1" s="1"/>
  <c r="J2054" i="1" a="1"/>
  <c r="J2054" i="1" s="1"/>
  <c r="K2054" i="1" s="1" a="1"/>
  <c r="K2054" i="1" s="1"/>
  <c r="J2322" i="1" a="1"/>
  <c r="J2322" i="1" s="1"/>
  <c r="K2322" i="1" s="1" a="1"/>
  <c r="K2322" i="1" s="1"/>
  <c r="J2542" i="1" a="1"/>
  <c r="J2542" i="1" s="1"/>
  <c r="K2542" i="1" s="1" a="1"/>
  <c r="K2542" i="1" s="1"/>
  <c r="J2751" i="1" a="1"/>
  <c r="J2751" i="1" s="1"/>
  <c r="K2751" i="1" s="1" a="1"/>
  <c r="K2751" i="1" s="1"/>
  <c r="J2960" i="1" a="1"/>
  <c r="J2960" i="1" s="1"/>
  <c r="K2960" i="1" s="1" a="1"/>
  <c r="K2960" i="1" s="1"/>
  <c r="J3087" i="1" a="1"/>
  <c r="J3087" i="1" s="1"/>
  <c r="K3087" i="1" s="1" a="1"/>
  <c r="K3087" i="1" s="1"/>
  <c r="J3224" i="1" a="1"/>
  <c r="J3224" i="1" s="1"/>
  <c r="K3224" i="1" s="1" a="1"/>
  <c r="K3224" i="1" s="1"/>
  <c r="J1310" i="1" a="1"/>
  <c r="J1310" i="1" s="1"/>
  <c r="K1310" i="1" s="1" a="1"/>
  <c r="K1310" i="1" s="1"/>
  <c r="J1917" i="1" a="1"/>
  <c r="J1917" i="1" s="1"/>
  <c r="K1917" i="1" s="1" a="1"/>
  <c r="K1917" i="1" s="1"/>
  <c r="J2222" i="1" a="1"/>
  <c r="J2222" i="1" s="1"/>
  <c r="K2222" i="1" s="1" a="1"/>
  <c r="K2222" i="1" s="1"/>
  <c r="J2435" i="1" a="1"/>
  <c r="J2435" i="1" s="1"/>
  <c r="K2435" i="1" s="1" a="1"/>
  <c r="K2435" i="1" s="1"/>
  <c r="J2677" i="1" a="1"/>
  <c r="J2677" i="1" s="1"/>
  <c r="K2677" i="1" s="1" a="1"/>
  <c r="K2677" i="1" s="1"/>
  <c r="J2865" i="1" a="1"/>
  <c r="J2865" i="1" s="1"/>
  <c r="K2865" i="1" s="1" a="1"/>
  <c r="K2865" i="1" s="1"/>
  <c r="J3046" i="1" a="1"/>
  <c r="J3046" i="1" s="1"/>
  <c r="K3046" i="1" s="1" a="1"/>
  <c r="K3046" i="1" s="1"/>
  <c r="J3156" i="1" a="1"/>
  <c r="J3156" i="1" s="1"/>
  <c r="K3156" i="1" s="1" a="1"/>
  <c r="K3156" i="1" s="1"/>
  <c r="J3269" i="1" a="1"/>
  <c r="J3269" i="1" s="1"/>
  <c r="K3269" i="1" s="1" a="1"/>
  <c r="K3269" i="1" s="1"/>
  <c r="J1344" i="1" a="1"/>
  <c r="J1344" i="1" s="1"/>
  <c r="K1344" i="1" s="1" a="1"/>
  <c r="K1344" i="1" s="1"/>
  <c r="J2014" i="1" a="1"/>
  <c r="J2014" i="1" s="1"/>
  <c r="K2014" i="1" s="1" a="1"/>
  <c r="K2014" i="1" s="1"/>
  <c r="J2331" i="1" a="1"/>
  <c r="J2331" i="1" s="1"/>
  <c r="K2331" i="1" s="1" a="1"/>
  <c r="K2331" i="1" s="1"/>
  <c r="J2582" i="1" a="1"/>
  <c r="J2582" i="1" s="1"/>
  <c r="K2582" i="1" s="1" a="1"/>
  <c r="K2582" i="1" s="1"/>
  <c r="J2808" i="1" a="1"/>
  <c r="J2808" i="1" s="1"/>
  <c r="K2808" i="1" s="1" a="1"/>
  <c r="K2808" i="1" s="1"/>
  <c r="J2965" i="1" a="1"/>
  <c r="J2965" i="1" s="1"/>
  <c r="K2965" i="1" s="1" a="1"/>
  <c r="K2965" i="1" s="1"/>
  <c r="J3115" i="1" a="1"/>
  <c r="J3115" i="1" s="1"/>
  <c r="K3115" i="1" s="1" a="1"/>
  <c r="K3115" i="1" s="1"/>
  <c r="J3270" i="1" a="1"/>
  <c r="J3270" i="1" s="1"/>
  <c r="K3270" i="1" s="1" a="1"/>
  <c r="K3270" i="1" s="1"/>
  <c r="J1469" i="1" a="1"/>
  <c r="J1469" i="1" s="1"/>
  <c r="K1469" i="1" s="1" a="1"/>
  <c r="K1469" i="1" s="1"/>
  <c r="J2015" i="1" a="1"/>
  <c r="J2015" i="1" s="1"/>
  <c r="K2015" i="1" s="1" a="1"/>
  <c r="K2015" i="1" s="1"/>
  <c r="J2333" i="1" a="1"/>
  <c r="J2333" i="1" s="1"/>
  <c r="K2333" i="1" s="1" a="1"/>
  <c r="K2333" i="1" s="1"/>
  <c r="J2613" i="1" a="1"/>
  <c r="J2613" i="1" s="1"/>
  <c r="K2613" i="1" s="1" a="1"/>
  <c r="K2613" i="1" s="1"/>
  <c r="J2812" i="1" a="1"/>
  <c r="J2812" i="1" s="1"/>
  <c r="K2812" i="1" s="1" a="1"/>
  <c r="K2812" i="1" s="1"/>
  <c r="J2951" i="1" a="1"/>
  <c r="J2951" i="1" s="1"/>
  <c r="K2951" i="1" s="1" a="1"/>
  <c r="K2951" i="1" s="1"/>
  <c r="J3119" i="1" a="1"/>
  <c r="J3119" i="1" s="1"/>
  <c r="K3119" i="1" s="1" a="1"/>
  <c r="K3119" i="1" s="1"/>
  <c r="J3244" i="1" a="1"/>
  <c r="J3244" i="1" s="1"/>
  <c r="K3244" i="1" s="1" a="1"/>
  <c r="K3244" i="1" s="1"/>
  <c r="J3356" i="1" a="1"/>
  <c r="J3356" i="1" s="1"/>
  <c r="K3356" i="1" s="1" a="1"/>
  <c r="K3356" i="1" s="1"/>
  <c r="J3496" i="1" a="1"/>
  <c r="J3496" i="1" s="1"/>
  <c r="K3496" i="1" s="1" a="1"/>
  <c r="K3496" i="1" s="1"/>
  <c r="J3647" i="1" a="1"/>
  <c r="J3647" i="1" s="1"/>
  <c r="K3647" i="1" s="1" a="1"/>
  <c r="K3647" i="1" s="1"/>
  <c r="J3694" i="1" a="1"/>
  <c r="J3694" i="1" s="1"/>
  <c r="K3694" i="1" s="1" a="1"/>
  <c r="K3694" i="1" s="1"/>
  <c r="J3745" i="1" a="1"/>
  <c r="J3745" i="1" s="1"/>
  <c r="K3745" i="1" s="1" a="1"/>
  <c r="K3745" i="1" s="1"/>
  <c r="J3800" i="1" a="1"/>
  <c r="J3800" i="1" s="1"/>
  <c r="K3800" i="1" s="1" a="1"/>
  <c r="K3800" i="1" s="1"/>
  <c r="J3870" i="1" a="1"/>
  <c r="J3870" i="1" s="1"/>
  <c r="K3870" i="1" s="1" a="1"/>
  <c r="K3870" i="1" s="1"/>
  <c r="J3926" i="1" a="1"/>
  <c r="J3926" i="1" s="1"/>
  <c r="K3926" i="1" s="1" a="1"/>
  <c r="K3926" i="1" s="1"/>
  <c r="J3994" i="1" a="1"/>
  <c r="J3994" i="1" s="1"/>
  <c r="K3994" i="1" s="1" a="1"/>
  <c r="K3994" i="1" s="1"/>
  <c r="J4059" i="1" a="1"/>
  <c r="J4059" i="1" s="1"/>
  <c r="K4059" i="1" s="1" a="1"/>
  <c r="K4059" i="1" s="1"/>
  <c r="J4151" i="1" a="1"/>
  <c r="J4151" i="1" s="1"/>
  <c r="K4151" i="1" s="1" a="1"/>
  <c r="K4151" i="1" s="1"/>
  <c r="J4216" i="1" a="1"/>
  <c r="J4216" i="1" s="1"/>
  <c r="K4216" i="1" s="1" a="1"/>
  <c r="K4216" i="1" s="1"/>
  <c r="J4286" i="1" a="1"/>
  <c r="J4286" i="1" s="1"/>
  <c r="K4286" i="1" s="1" a="1"/>
  <c r="K4286" i="1" s="1"/>
  <c r="J4350" i="1" a="1"/>
  <c r="J4350" i="1" s="1"/>
  <c r="K4350" i="1" s="1" a="1"/>
  <c r="K4350" i="1" s="1"/>
  <c r="J4413" i="1" a="1"/>
  <c r="J4413" i="1" s="1"/>
  <c r="K4413" i="1" s="1" a="1"/>
  <c r="K4413" i="1" s="1"/>
  <c r="J4483" i="1" a="1"/>
  <c r="J4483" i="1" s="1"/>
  <c r="K4483" i="1" s="1" a="1"/>
  <c r="K4483" i="1" s="1"/>
  <c r="J4547" i="1" a="1"/>
  <c r="J4547" i="1" s="1"/>
  <c r="K4547" i="1" s="1" a="1"/>
  <c r="K4547" i="1" s="1"/>
  <c r="J4611" i="1" a="1"/>
  <c r="J4611" i="1" s="1"/>
  <c r="K4611" i="1" s="1" a="1"/>
  <c r="K4611" i="1" s="1"/>
  <c r="J2041" i="1" a="1"/>
  <c r="J2041" i="1" s="1"/>
  <c r="K2041" i="1" s="1" a="1"/>
  <c r="K2041" i="1" s="1"/>
  <c r="J3384" i="1" a="1"/>
  <c r="J3384" i="1" s="1"/>
  <c r="K3384" i="1" s="1" a="1"/>
  <c r="K3384" i="1" s="1"/>
  <c r="J3624" i="1" a="1"/>
  <c r="J3624" i="1" s="1"/>
  <c r="K3624" i="1" s="1" a="1"/>
  <c r="K3624" i="1" s="1"/>
  <c r="J3775" i="1" a="1"/>
  <c r="J3775" i="1" s="1"/>
  <c r="K3775" i="1" s="1" a="1"/>
  <c r="K3775" i="1" s="1"/>
  <c r="J3947" i="1" a="1"/>
  <c r="J3947" i="1" s="1"/>
  <c r="K3947" i="1" s="1" a="1"/>
  <c r="K3947" i="1" s="1"/>
  <c r="J4088" i="1" a="1"/>
  <c r="J4088" i="1" s="1"/>
  <c r="K4088" i="1" s="1" a="1"/>
  <c r="K4088" i="1" s="1"/>
  <c r="J4207" i="1" a="1"/>
  <c r="J4207" i="1" s="1"/>
  <c r="K4207" i="1" s="1" a="1"/>
  <c r="K4207" i="1" s="1"/>
  <c r="J4323" i="1" a="1"/>
  <c r="J4323" i="1" s="1"/>
  <c r="K4323" i="1" s="1" a="1"/>
  <c r="K4323" i="1" s="1"/>
  <c r="J4460" i="1" a="1"/>
  <c r="J4460" i="1" s="1"/>
  <c r="K4460" i="1" s="1" a="1"/>
  <c r="K4460" i="1" s="1"/>
  <c r="J4572" i="1" a="1"/>
  <c r="J4572" i="1" s="1"/>
  <c r="K4572" i="1" s="1" a="1"/>
  <c r="K4572" i="1" s="1"/>
  <c r="J4673" i="1" a="1"/>
  <c r="J4673" i="1" s="1"/>
  <c r="K4673" i="1" s="1" a="1"/>
  <c r="K4673" i="1" s="1"/>
  <c r="J4743" i="1" a="1"/>
  <c r="J4743" i="1" s="1"/>
  <c r="K4743" i="1" s="1" a="1"/>
  <c r="K4743" i="1" s="1"/>
  <c r="J4807" i="1" a="1"/>
  <c r="J4807" i="1" s="1"/>
  <c r="K4807" i="1" s="1" a="1"/>
  <c r="K4807" i="1" s="1"/>
  <c r="J4871" i="1" a="1"/>
  <c r="J4871" i="1" s="1"/>
  <c r="K4871" i="1" s="1" a="1"/>
  <c r="K4871" i="1" s="1"/>
  <c r="J4935" i="1" a="1"/>
  <c r="J4935" i="1" s="1"/>
  <c r="K4935" i="1" s="1" a="1"/>
  <c r="K4935" i="1" s="1"/>
  <c r="J4999" i="1" a="1"/>
  <c r="J4999" i="1" s="1"/>
  <c r="K4999" i="1" s="1" a="1"/>
  <c r="K4999" i="1" s="1"/>
  <c r="J5063" i="1" a="1"/>
  <c r="J5063" i="1" s="1"/>
  <c r="K5063" i="1" s="1" a="1"/>
  <c r="K5063" i="1" s="1"/>
  <c r="J5127" i="1" a="1"/>
  <c r="J5127" i="1" s="1"/>
  <c r="K5127" i="1" s="1" a="1"/>
  <c r="K5127" i="1" s="1"/>
  <c r="J5191" i="1" a="1"/>
  <c r="J5191" i="1" s="1"/>
  <c r="K5191" i="1" s="1" a="1"/>
  <c r="K5191" i="1" s="1"/>
  <c r="J5255" i="1" a="1"/>
  <c r="J5255" i="1" s="1"/>
  <c r="K5255" i="1" s="1" a="1"/>
  <c r="K5255" i="1" s="1"/>
  <c r="J5319" i="1" a="1"/>
  <c r="J5319" i="1" s="1"/>
  <c r="K5319" i="1" s="1" a="1"/>
  <c r="K5319" i="1" s="1"/>
  <c r="J5383" i="1" a="1"/>
  <c r="J5383" i="1" s="1"/>
  <c r="K5383" i="1" s="1" a="1"/>
  <c r="K5383" i="1" s="1"/>
  <c r="J5447" i="1" a="1"/>
  <c r="J5447" i="1" s="1"/>
  <c r="K5447" i="1" s="1" a="1"/>
  <c r="K5447" i="1" s="1"/>
  <c r="J5498" i="1" a="1"/>
  <c r="J5498" i="1" s="1"/>
  <c r="K5498" i="1" s="1" a="1"/>
  <c r="K5498" i="1" s="1"/>
  <c r="J5569" i="1" a="1"/>
  <c r="J5569" i="1" s="1"/>
  <c r="K5569" i="1" s="1" a="1"/>
  <c r="K5569" i="1" s="1"/>
  <c r="J5644" i="1" a="1"/>
  <c r="J5644" i="1" s="1"/>
  <c r="K5644" i="1" s="1" a="1"/>
  <c r="K5644" i="1" s="1"/>
  <c r="J5739" i="1" a="1"/>
  <c r="J5739" i="1" s="1"/>
  <c r="K5739" i="1" s="1" a="1"/>
  <c r="K5739" i="1" s="1"/>
  <c r="J5807" i="1" a="1"/>
  <c r="J5807" i="1" s="1"/>
  <c r="K5807" i="1" s="1" a="1"/>
  <c r="K5807" i="1" s="1"/>
  <c r="J5874" i="1" a="1"/>
  <c r="J5874" i="1" s="1"/>
  <c r="K5874" i="1" s="1" a="1"/>
  <c r="K5874" i="1" s="1"/>
  <c r="J5935" i="1" a="1"/>
  <c r="J5935" i="1" s="1"/>
  <c r="K5935" i="1" s="1" a="1"/>
  <c r="K5935" i="1" s="1"/>
  <c r="J5996" i="1" a="1"/>
  <c r="J5996" i="1" s="1"/>
  <c r="K5996" i="1" s="1" a="1"/>
  <c r="K5996" i="1" s="1"/>
  <c r="J6051" i="1" a="1"/>
  <c r="J6051" i="1" s="1"/>
  <c r="K6051" i="1" s="1" a="1"/>
  <c r="K6051" i="1" s="1"/>
  <c r="J6106" i="1" a="1"/>
  <c r="J6106" i="1" s="1"/>
  <c r="K6106" i="1" s="1" a="1"/>
  <c r="K6106" i="1" s="1"/>
  <c r="J6160" i="1" a="1"/>
  <c r="J6160" i="1" s="1"/>
  <c r="K6160" i="1" s="1" a="1"/>
  <c r="K6160" i="1" s="1"/>
  <c r="J2836" i="1" a="1"/>
  <c r="J2836" i="1" s="1"/>
  <c r="K2836" i="1" s="1" a="1"/>
  <c r="K2836" i="1" s="1"/>
  <c r="J3538" i="1" a="1"/>
  <c r="J3538" i="1" s="1"/>
  <c r="K3538" i="1" s="1" a="1"/>
  <c r="K3538" i="1" s="1"/>
  <c r="J3726" i="1" a="1"/>
  <c r="J3726" i="1" s="1"/>
  <c r="K3726" i="1" s="1" a="1"/>
  <c r="K3726" i="1" s="1"/>
  <c r="J3837" i="1" a="1"/>
  <c r="J3837" i="1" s="1"/>
  <c r="K3837" i="1" s="1" a="1"/>
  <c r="K3837" i="1" s="1"/>
  <c r="J3948" i="1" a="1"/>
  <c r="J3948" i="1" s="1"/>
  <c r="K3948" i="1" s="1" a="1"/>
  <c r="K3948" i="1" s="1"/>
  <c r="J4058" i="1" a="1"/>
  <c r="J4058" i="1" s="1"/>
  <c r="K4058" i="1" s="1" a="1"/>
  <c r="K4058" i="1" s="1"/>
  <c r="J4208" i="1" a="1"/>
  <c r="J4208" i="1" s="1"/>
  <c r="K4208" i="1" s="1" a="1"/>
  <c r="K4208" i="1" s="1"/>
  <c r="J4340" i="1" a="1"/>
  <c r="J4340" i="1" s="1"/>
  <c r="K4340" i="1" s="1" a="1"/>
  <c r="K4340" i="1" s="1"/>
  <c r="J4461" i="1" a="1"/>
  <c r="J4461" i="1" s="1"/>
  <c r="K4461" i="1" s="1" a="1"/>
  <c r="K4461" i="1" s="1"/>
  <c r="J4617" i="1" a="1"/>
  <c r="J4617" i="1" s="1"/>
  <c r="K4617" i="1" s="1" a="1"/>
  <c r="K4617" i="1" s="1"/>
  <c r="J4722" i="1" a="1"/>
  <c r="J4722" i="1" s="1"/>
  <c r="K4722" i="1" s="1" a="1"/>
  <c r="K4722" i="1" s="1"/>
  <c r="J4779" i="1" a="1"/>
  <c r="J4779" i="1" s="1"/>
  <c r="K4779" i="1" s="1" a="1"/>
  <c r="K4779" i="1" s="1"/>
  <c r="J4836" i="1" a="1"/>
  <c r="J4836" i="1" s="1"/>
  <c r="K4836" i="1" s="1" a="1"/>
  <c r="K4836" i="1" s="1"/>
  <c r="J4900" i="1" a="1"/>
  <c r="J4900" i="1" s="1"/>
  <c r="K4900" i="1" s="1" a="1"/>
  <c r="K4900" i="1" s="1"/>
  <c r="J4956" i="1" a="1"/>
  <c r="J4956" i="1" s="1"/>
  <c r="K4956" i="1" s="1" a="1"/>
  <c r="K4956" i="1" s="1"/>
  <c r="J5014" i="1" a="1"/>
  <c r="J5014" i="1" s="1"/>
  <c r="K5014" i="1" s="1" a="1"/>
  <c r="K5014" i="1" s="1"/>
  <c r="J5071" i="1" a="1"/>
  <c r="J5071" i="1" s="1"/>
  <c r="K5071" i="1" s="1" a="1"/>
  <c r="K5071" i="1" s="1"/>
  <c r="J5128" i="1" a="1"/>
  <c r="J5128" i="1" s="1"/>
  <c r="K5128" i="1" s="1" a="1"/>
  <c r="K5128" i="1" s="1"/>
  <c r="J5184" i="1" a="1"/>
  <c r="J5184" i="1" s="1"/>
  <c r="K5184" i="1" s="1" a="1"/>
  <c r="K5184" i="1" s="1"/>
  <c r="J5241" i="1" a="1"/>
  <c r="J5241" i="1" s="1"/>
  <c r="K5241" i="1" s="1" a="1"/>
  <c r="K5241" i="1" s="1"/>
  <c r="J5298" i="1" a="1"/>
  <c r="J5298" i="1" s="1"/>
  <c r="K5298" i="1" s="1" a="1"/>
  <c r="K5298" i="1" s="1"/>
  <c r="J5355" i="1" a="1"/>
  <c r="J5355" i="1" s="1"/>
  <c r="K5355" i="1" s="1" a="1"/>
  <c r="K5355" i="1" s="1"/>
  <c r="J5412" i="1" a="1"/>
  <c r="J5412" i="1" s="1"/>
  <c r="K5412" i="1" s="1" a="1"/>
  <c r="K5412" i="1" s="1"/>
  <c r="J5465" i="1" a="1"/>
  <c r="J5465" i="1" s="1"/>
  <c r="K5465" i="1" s="1" a="1"/>
  <c r="K5465" i="1" s="1"/>
  <c r="J5526" i="1" a="1"/>
  <c r="J5526" i="1" s="1"/>
  <c r="K5526" i="1" s="1" a="1"/>
  <c r="K5526" i="1" s="1"/>
  <c r="J5581" i="1" a="1"/>
  <c r="J5581" i="1" s="1"/>
  <c r="K5581" i="1" s="1" a="1"/>
  <c r="K5581" i="1" s="1"/>
  <c r="J5645" i="1" a="1"/>
  <c r="J5645" i="1" s="1"/>
  <c r="K5645" i="1" s="1" a="1"/>
  <c r="K5645" i="1" s="1"/>
  <c r="J5694" i="1" a="1"/>
  <c r="J5694" i="1" s="1"/>
  <c r="K5694" i="1" s="1" a="1"/>
  <c r="K5694" i="1" s="1"/>
  <c r="J5745" i="1" a="1"/>
  <c r="J5745" i="1" s="1"/>
  <c r="K5745" i="1" s="1" a="1"/>
  <c r="K5745" i="1" s="1"/>
  <c r="J5813" i="1" a="1"/>
  <c r="J5813" i="1" s="1"/>
  <c r="K5813" i="1" s="1" a="1"/>
  <c r="K5813" i="1" s="1"/>
  <c r="J5870" i="1" a="1"/>
  <c r="J5870" i="1" s="1"/>
  <c r="K5870" i="1" s="1" a="1"/>
  <c r="K5870" i="1" s="1"/>
  <c r="J5948" i="1" a="1"/>
  <c r="J5948" i="1" s="1"/>
  <c r="K5948" i="1" s="1" a="1"/>
  <c r="K5948" i="1" s="1"/>
  <c r="J6009" i="1" a="1"/>
  <c r="J6009" i="1" s="1"/>
  <c r="K6009" i="1" s="1" a="1"/>
  <c r="K6009" i="1" s="1"/>
  <c r="J6070" i="1" a="1"/>
  <c r="J6070" i="1" s="1"/>
  <c r="K6070" i="1" s="1" a="1"/>
  <c r="K6070" i="1" s="1"/>
  <c r="J6144" i="1" a="1"/>
  <c r="J6144" i="1" s="1"/>
  <c r="K6144" i="1" s="1" a="1"/>
  <c r="K6144" i="1" s="1"/>
  <c r="J2086" i="1" a="1"/>
  <c r="J2086" i="1" s="1"/>
  <c r="K2086" i="1" s="1" a="1"/>
  <c r="K2086" i="1" s="1"/>
  <c r="J3407" i="1" a="1"/>
  <c r="J3407" i="1" s="1"/>
  <c r="K3407" i="1" s="1" a="1"/>
  <c r="K3407" i="1" s="1"/>
  <c r="J3663" i="1" a="1"/>
  <c r="J3663" i="1" s="1"/>
  <c r="K3663" i="1" s="1" a="1"/>
  <c r="K3663" i="1" s="1"/>
  <c r="J3788" i="1" a="1"/>
  <c r="J3788" i="1" s="1"/>
  <c r="K3788" i="1" s="1" a="1"/>
  <c r="K3788" i="1" s="1"/>
  <c r="J3925" i="1" a="1"/>
  <c r="J3925" i="1" s="1"/>
  <c r="K3925" i="1" s="1" a="1"/>
  <c r="K3925" i="1" s="1"/>
  <c r="J4079" i="1" a="1"/>
  <c r="J4079" i="1" s="1"/>
  <c r="K4079" i="1" s="1" a="1"/>
  <c r="K4079" i="1" s="1"/>
  <c r="J4183" i="1" a="1"/>
  <c r="J4183" i="1" s="1"/>
  <c r="K4183" i="1" s="1" a="1"/>
  <c r="K4183" i="1" s="1"/>
  <c r="J4309" i="1" a="1"/>
  <c r="J4309" i="1" s="1"/>
  <c r="K4309" i="1" s="1" a="1"/>
  <c r="K4309" i="1" s="1"/>
  <c r="J4433" i="1" a="1"/>
  <c r="J4433" i="1" s="1"/>
  <c r="K4433" i="1" s="1" a="1"/>
  <c r="K4433" i="1" s="1"/>
  <c r="J4546" i="1" a="1"/>
  <c r="J4546" i="1" s="1"/>
  <c r="K4546" i="1" s="1" a="1"/>
  <c r="K4546" i="1" s="1"/>
  <c r="J4675" i="1" a="1"/>
  <c r="J4675" i="1" s="1"/>
  <c r="K4675" i="1" s="1" a="1"/>
  <c r="K4675" i="1" s="1"/>
  <c r="J4737" i="1" a="1"/>
  <c r="J4737" i="1" s="1"/>
  <c r="K4737" i="1" s="1" a="1"/>
  <c r="K4737" i="1" s="1"/>
  <c r="J4809" i="1" a="1"/>
  <c r="J4809" i="1" s="1"/>
  <c r="K4809" i="1" s="1" a="1"/>
  <c r="K4809" i="1" s="1"/>
  <c r="J4893" i="1" a="1"/>
  <c r="J4893" i="1" s="1"/>
  <c r="K4893" i="1" s="1" a="1"/>
  <c r="K4893" i="1" s="1"/>
  <c r="J4965" i="1" a="1"/>
  <c r="J4965" i="1" s="1"/>
  <c r="K4965" i="1" s="1" a="1"/>
  <c r="K4965" i="1" s="1"/>
  <c r="J5036" i="1" a="1"/>
  <c r="J5036" i="1" s="1"/>
  <c r="K5036" i="1" s="1" a="1"/>
  <c r="K5036" i="1" s="1"/>
  <c r="J5107" i="1" a="1"/>
  <c r="J5107" i="1" s="1"/>
  <c r="K5107" i="1" s="1" a="1"/>
  <c r="K5107" i="1" s="1"/>
  <c r="J5178" i="1" a="1"/>
  <c r="J5178" i="1" s="1"/>
  <c r="K5178" i="1" s="1" a="1"/>
  <c r="K5178" i="1" s="1"/>
  <c r="J5249" i="1" a="1"/>
  <c r="J5249" i="1" s="1"/>
  <c r="K5249" i="1" s="1" a="1"/>
  <c r="K5249" i="1" s="1"/>
  <c r="J5321" i="1" a="1"/>
  <c r="J5321" i="1" s="1"/>
  <c r="K5321" i="1" s="1" a="1"/>
  <c r="K5321" i="1" s="1"/>
  <c r="J5405" i="1" a="1"/>
  <c r="J5405" i="1" s="1"/>
  <c r="K5405" i="1" s="1" a="1"/>
  <c r="K5405" i="1" s="1"/>
  <c r="J5471" i="1" a="1"/>
  <c r="J5471" i="1" s="1"/>
  <c r="K5471" i="1" s="1" a="1"/>
  <c r="K5471" i="1" s="1"/>
  <c r="J5537" i="1" a="1"/>
  <c r="J5537" i="1" s="1"/>
  <c r="K5537" i="1" s="1" a="1"/>
  <c r="K5537" i="1" s="1"/>
  <c r="J5599" i="1" a="1"/>
  <c r="J5599" i="1" s="1"/>
  <c r="K5599" i="1" s="1" a="1"/>
  <c r="K5599" i="1" s="1"/>
  <c r="J5661" i="1" a="1"/>
  <c r="J5661" i="1" s="1"/>
  <c r="K5661" i="1" s="1" a="1"/>
  <c r="K5661" i="1" s="1"/>
  <c r="J5729" i="1" a="1"/>
  <c r="J5729" i="1" s="1"/>
  <c r="K5729" i="1" s="1" a="1"/>
  <c r="K5729" i="1" s="1"/>
  <c r="J5797" i="1" a="1"/>
  <c r="J5797" i="1" s="1"/>
  <c r="K5797" i="1" s="1" a="1"/>
  <c r="K5797" i="1" s="1"/>
  <c r="J5846" i="1" a="1"/>
  <c r="J5846" i="1" s="1"/>
  <c r="K5846" i="1" s="1" a="1"/>
  <c r="K5846" i="1" s="1"/>
  <c r="J5918" i="1" a="1"/>
  <c r="J5918" i="1" s="1"/>
  <c r="K5918" i="1" s="1" a="1"/>
  <c r="K5918" i="1" s="1"/>
  <c r="J5967" i="1" a="1"/>
  <c r="J5967" i="1" s="1"/>
  <c r="K5967" i="1" s="1" a="1"/>
  <c r="K5967" i="1" s="1"/>
  <c r="J6022" i="1" a="1"/>
  <c r="J6022" i="1" s="1"/>
  <c r="K6022" i="1" s="1" a="1"/>
  <c r="K6022" i="1" s="1"/>
  <c r="J6085" i="1" a="1"/>
  <c r="J6085" i="1" s="1"/>
  <c r="K6085" i="1" s="1" a="1"/>
  <c r="K6085" i="1" s="1"/>
  <c r="J6145" i="1" a="1"/>
  <c r="J6145" i="1" s="1"/>
  <c r="K6145" i="1" s="1" a="1"/>
  <c r="K6145" i="1" s="1"/>
  <c r="J2267" i="1" a="1"/>
  <c r="J2267" i="1" s="1"/>
  <c r="K2267" i="1" s="1" a="1"/>
  <c r="K2267" i="1" s="1"/>
  <c r="J3410" i="1" a="1"/>
  <c r="J3410" i="1" s="1"/>
  <c r="K3410" i="1" s="1" a="1"/>
  <c r="K3410" i="1" s="1"/>
  <c r="J3609" i="1" a="1"/>
  <c r="J3609" i="1" s="1"/>
  <c r="K3609" i="1" s="1" a="1"/>
  <c r="K3609" i="1" s="1"/>
  <c r="J3766" i="1" a="1"/>
  <c r="J3766" i="1" s="1"/>
  <c r="K3766" i="1" s="1" a="1"/>
  <c r="K3766" i="1" s="1"/>
  <c r="J3938" i="1" a="1"/>
  <c r="J3938" i="1" s="1"/>
  <c r="K3938" i="1" s="1" a="1"/>
  <c r="K3938" i="1" s="1"/>
  <c r="J4039" i="1" a="1"/>
  <c r="J4039" i="1" s="1"/>
  <c r="K4039" i="1" s="1" a="1"/>
  <c r="K4039" i="1" s="1"/>
  <c r="J4162" i="1" a="1"/>
  <c r="J4162" i="1" s="1"/>
  <c r="K4162" i="1" s="1" a="1"/>
  <c r="K4162" i="1" s="1"/>
  <c r="J4279" i="1" a="1"/>
  <c r="J4279" i="1" s="1"/>
  <c r="K4279" i="1" s="1" a="1"/>
  <c r="K4279" i="1" s="1"/>
  <c r="J4407" i="1" a="1"/>
  <c r="J4407" i="1" s="1"/>
  <c r="K4407" i="1" s="1" a="1"/>
  <c r="K4407" i="1" s="1"/>
  <c r="J2716" i="1" a="1"/>
  <c r="J2716" i="1" s="1"/>
  <c r="K2716" i="1" s="1" a="1"/>
  <c r="K2716" i="1" s="1"/>
  <c r="J3459" i="1" a="1"/>
  <c r="J3459" i="1" s="1"/>
  <c r="K3459" i="1" s="1" a="1"/>
  <c r="K3459" i="1" s="1"/>
  <c r="J3669" i="1" a="1"/>
  <c r="J3669" i="1" s="1"/>
  <c r="K3669" i="1" s="1" a="1"/>
  <c r="K3669" i="1" s="1"/>
  <c r="J2766" i="1" a="1"/>
  <c r="J2766" i="1" s="1"/>
  <c r="K2766" i="1" s="1" a="1"/>
  <c r="K2766" i="1" s="1"/>
  <c r="J3528" i="1" a="1"/>
  <c r="J3528" i="1" s="1"/>
  <c r="K3528" i="1" s="1" a="1"/>
  <c r="K3528" i="1" s="1"/>
  <c r="J3720" i="1" a="1"/>
  <c r="J3720" i="1" s="1"/>
  <c r="K3720" i="1" s="1" a="1"/>
  <c r="K3720" i="1" s="1"/>
  <c r="J3869" i="1" a="1"/>
  <c r="J3869" i="1" s="1"/>
  <c r="K3869" i="1" s="1" a="1"/>
  <c r="K3869" i="1" s="1"/>
  <c r="J4006" i="1" a="1"/>
  <c r="J4006" i="1" s="1"/>
  <c r="K4006" i="1" s="1" a="1"/>
  <c r="K4006" i="1" s="1"/>
  <c r="J4105" i="1" a="1"/>
  <c r="J4105" i="1" s="1"/>
  <c r="K4105" i="1" s="1" a="1"/>
  <c r="K4105" i="1" s="1"/>
  <c r="J4215" i="1" a="1"/>
  <c r="J4215" i="1" s="1"/>
  <c r="K4215" i="1" s="1" a="1"/>
  <c r="K4215" i="1" s="1"/>
  <c r="J4333" i="1" a="1"/>
  <c r="J4333" i="1" s="1"/>
  <c r="K4333" i="1" s="1" a="1"/>
  <c r="K4333" i="1" s="1"/>
  <c r="J4455" i="1" a="1"/>
  <c r="J4455" i="1" s="1"/>
  <c r="K4455" i="1" s="1" a="1"/>
  <c r="K4455" i="1" s="1"/>
  <c r="J4582" i="1" a="1"/>
  <c r="J4582" i="1" s="1"/>
  <c r="K4582" i="1" s="1" a="1"/>
  <c r="K4582" i="1" s="1"/>
  <c r="J4680" i="1" a="1"/>
  <c r="J4680" i="1" s="1"/>
  <c r="K4680" i="1" s="1" a="1"/>
  <c r="K4680" i="1" s="1"/>
  <c r="J4762" i="1" a="1"/>
  <c r="J4762" i="1" s="1"/>
  <c r="K4762" i="1" s="1" a="1"/>
  <c r="K4762" i="1" s="1"/>
  <c r="J4833" i="1" a="1"/>
  <c r="J4833" i="1" s="1"/>
  <c r="K4833" i="1" s="1" a="1"/>
  <c r="K4833" i="1" s="1"/>
  <c r="J4905" i="1" a="1"/>
  <c r="J4905" i="1" s="1"/>
  <c r="K4905" i="1" s="1" a="1"/>
  <c r="K4905" i="1" s="1"/>
  <c r="J4989" i="1" a="1"/>
  <c r="J4989" i="1" s="1"/>
  <c r="K4989" i="1" s="1" a="1"/>
  <c r="K4989" i="1" s="1"/>
  <c r="J5061" i="1" a="1"/>
  <c r="J5061" i="1" s="1"/>
  <c r="K5061" i="1" s="1" a="1"/>
  <c r="K5061" i="1" s="1"/>
  <c r="J5132" i="1" a="1"/>
  <c r="J5132" i="1" s="1"/>
  <c r="K5132" i="1" s="1" a="1"/>
  <c r="K5132" i="1" s="1"/>
  <c r="J5203" i="1" a="1"/>
  <c r="J5203" i="1" s="1"/>
  <c r="K5203" i="1" s="1" a="1"/>
  <c r="K5203" i="1" s="1"/>
  <c r="J5274" i="1" a="1"/>
  <c r="J5274" i="1" s="1"/>
  <c r="K5274" i="1" s="1" a="1"/>
  <c r="K5274" i="1" s="1"/>
  <c r="J5345" i="1" a="1"/>
  <c r="J5345" i="1" s="1"/>
  <c r="K5345" i="1" s="1" a="1"/>
  <c r="K5345" i="1" s="1"/>
  <c r="J5417" i="1" a="1"/>
  <c r="J5417" i="1" s="1"/>
  <c r="K5417" i="1" s="1" a="1"/>
  <c r="K5417" i="1" s="1"/>
  <c r="J5485" i="1" a="1"/>
  <c r="J5485" i="1" s="1"/>
  <c r="K5485" i="1" s="1" a="1"/>
  <c r="K5485" i="1" s="1"/>
  <c r="J5555" i="1" a="1"/>
  <c r="J5555" i="1" s="1"/>
  <c r="K5555" i="1" s="1" a="1"/>
  <c r="K5555" i="1" s="1"/>
  <c r="J5624" i="1" a="1"/>
  <c r="J5624" i="1" s="1"/>
  <c r="K5624" i="1" s="1" a="1"/>
  <c r="K5624" i="1" s="1"/>
  <c r="J5692" i="1" a="1"/>
  <c r="J5692" i="1" s="1"/>
  <c r="K5692" i="1" s="1" a="1"/>
  <c r="K5692" i="1" s="1"/>
  <c r="J5754" i="1" a="1"/>
  <c r="J5754" i="1" s="1"/>
  <c r="K5754" i="1" s="1" a="1"/>
  <c r="K5754" i="1" s="1"/>
  <c r="J5806" i="1" a="1"/>
  <c r="J5806" i="1" s="1"/>
  <c r="K5806" i="1" s="1" a="1"/>
  <c r="K5806" i="1" s="1"/>
  <c r="J5896" i="1" a="1"/>
  <c r="J5896" i="1" s="1"/>
  <c r="K5896" i="1" s="1" a="1"/>
  <c r="K5896" i="1" s="1"/>
  <c r="J5964" i="1" a="1"/>
  <c r="J5964" i="1" s="1"/>
  <c r="K5964" i="1" s="1" a="1"/>
  <c r="K5964" i="1" s="1"/>
  <c r="J6013" i="1" a="1"/>
  <c r="J6013" i="1" s="1"/>
  <c r="K6013" i="1" s="1" a="1"/>
  <c r="K6013" i="1" s="1"/>
  <c r="J6074" i="1" a="1"/>
  <c r="J6074" i="1" s="1"/>
  <c r="K6074" i="1" s="1" a="1"/>
  <c r="K6074" i="1" s="1"/>
  <c r="J6123" i="1" a="1"/>
  <c r="J6123" i="1" s="1"/>
  <c r="K6123" i="1" s="1" a="1"/>
  <c r="K6123" i="1" s="1"/>
  <c r="J1555" i="1" a="1"/>
  <c r="J1555" i="1" s="1"/>
  <c r="K1555" i="1" s="1" a="1"/>
  <c r="K1555" i="1" s="1"/>
  <c r="J3769" i="1" a="1"/>
  <c r="J3769" i="1" s="1"/>
  <c r="K3769" i="1" s="1" a="1"/>
  <c r="K3769" i="1" s="1"/>
  <c r="J4337" i="1" a="1"/>
  <c r="J4337" i="1" s="1"/>
  <c r="K4337" i="1" s="1" a="1"/>
  <c r="K4337" i="1" s="1"/>
  <c r="J4472" i="1" a="1"/>
  <c r="J4472" i="1" s="1"/>
  <c r="K4472" i="1" s="1" a="1"/>
  <c r="K4472" i="1" s="1"/>
  <c r="J4599" i="1" a="1"/>
  <c r="J4599" i="1" s="1"/>
  <c r="K4599" i="1" s="1" a="1"/>
  <c r="K4599" i="1" s="1"/>
  <c r="J1840" i="1" a="1"/>
  <c r="J1840" i="1" s="1"/>
  <c r="K1840" i="1" s="1" a="1"/>
  <c r="K1840" i="1" s="1"/>
  <c r="J2276" i="1" a="1"/>
  <c r="J2276" i="1" s="1"/>
  <c r="K2276" i="1" s="1" a="1"/>
  <c r="K2276" i="1" s="1"/>
  <c r="J2750" i="1" a="1"/>
  <c r="J2750" i="1" s="1"/>
  <c r="K2750" i="1" s="1" a="1"/>
  <c r="K2750" i="1" s="1"/>
  <c r="J3031" i="1" a="1"/>
  <c r="J3031" i="1" s="1"/>
  <c r="K3031" i="1" s="1" a="1"/>
  <c r="K3031" i="1" s="1"/>
  <c r="J3267" i="1" a="1"/>
  <c r="J3267" i="1" s="1"/>
  <c r="K3267" i="1" s="1" a="1"/>
  <c r="K3267" i="1" s="1"/>
  <c r="J3562" i="1" a="1"/>
  <c r="J3562" i="1" s="1"/>
  <c r="K3562" i="1" s="1" a="1"/>
  <c r="K3562" i="1" s="1"/>
  <c r="J3742" i="1" a="1"/>
  <c r="J3742" i="1" s="1"/>
  <c r="K3742" i="1" s="1" a="1"/>
  <c r="K3742" i="1" s="1"/>
  <c r="J3860" i="1" a="1"/>
  <c r="J3860" i="1" s="1"/>
  <c r="K3860" i="1" s="1" a="1"/>
  <c r="K3860" i="1" s="1"/>
  <c r="J3985" i="1" a="1"/>
  <c r="J3985" i="1" s="1"/>
  <c r="K3985" i="1" s="1" a="1"/>
  <c r="K3985" i="1" s="1"/>
  <c r="J4118" i="1" a="1"/>
  <c r="J4118" i="1" s="1"/>
  <c r="K4118" i="1" s="1" a="1"/>
  <c r="K4118" i="1" s="1"/>
  <c r="J4251" i="1" a="1"/>
  <c r="J4251" i="1" s="1"/>
  <c r="K4251" i="1" s="1" a="1"/>
  <c r="K4251" i="1" s="1"/>
  <c r="J4378" i="1" a="1"/>
  <c r="J4378" i="1" s="1"/>
  <c r="K4378" i="1" s="1" a="1"/>
  <c r="K4378" i="1" s="1"/>
  <c r="J4494" i="1" a="1"/>
  <c r="J4494" i="1" s="1"/>
  <c r="K4494" i="1" s="1" a="1"/>
  <c r="K4494" i="1" s="1"/>
  <c r="J4622" i="1" a="1"/>
  <c r="J4622" i="1" s="1"/>
  <c r="K4622" i="1" s="1" a="1"/>
  <c r="K4622" i="1" s="1"/>
  <c r="J1907" i="1" a="1"/>
  <c r="J1907" i="1" s="1"/>
  <c r="K1907" i="1" s="1" a="1"/>
  <c r="K1907" i="1" s="1"/>
  <c r="J2428" i="1" a="1"/>
  <c r="J2428" i="1" s="1"/>
  <c r="K2428" i="1" s="1" a="1"/>
  <c r="K2428" i="1" s="1"/>
  <c r="J2844" i="1" a="1"/>
  <c r="J2844" i="1" s="1"/>
  <c r="K2844" i="1" s="1" a="1"/>
  <c r="K2844" i="1" s="1"/>
  <c r="J3155" i="1" a="1"/>
  <c r="J3155" i="1" s="1"/>
  <c r="K3155" i="1" s="1" a="1"/>
  <c r="K3155" i="1" s="1"/>
  <c r="J1667" i="1" a="1"/>
  <c r="J1667" i="1" s="1"/>
  <c r="K1667" i="1" s="1" a="1"/>
  <c r="K1667" i="1" s="1"/>
  <c r="J2328" i="1" a="1"/>
  <c r="J2328" i="1" s="1"/>
  <c r="K2328" i="1" s="1" a="1"/>
  <c r="K2328" i="1" s="1"/>
  <c r="J2781" i="1" a="1"/>
  <c r="J2781" i="1" s="1"/>
  <c r="K2781" i="1" s="1" a="1"/>
  <c r="K2781" i="1" s="1"/>
  <c r="J3101" i="1" a="1"/>
  <c r="J3101" i="1" s="1"/>
  <c r="K3101" i="1" s="1" a="1"/>
  <c r="K3101" i="1" s="1"/>
  <c r="J3327" i="1" a="1"/>
  <c r="J3327" i="1" s="1"/>
  <c r="K3327" i="1" s="1" a="1"/>
  <c r="K3327" i="1" s="1"/>
  <c r="J2104" i="1" a="1"/>
  <c r="J2104" i="1" s="1"/>
  <c r="K2104" i="1" s="1" a="1"/>
  <c r="K2104" i="1" s="1"/>
  <c r="J2685" i="1" a="1"/>
  <c r="J2685" i="1" s="1"/>
  <c r="K2685" i="1" s="1" a="1"/>
  <c r="K2685" i="1" s="1"/>
  <c r="J3047" i="1" a="1"/>
  <c r="J3047" i="1" s="1"/>
  <c r="K3047" i="1" s="1" a="1"/>
  <c r="K3047" i="1" s="1"/>
  <c r="J3343" i="1" a="1"/>
  <c r="J3343" i="1" s="1"/>
  <c r="K3343" i="1" s="1" a="1"/>
  <c r="K3343" i="1" s="1"/>
  <c r="J2105" i="1" a="1"/>
  <c r="J2105" i="1" s="1"/>
  <c r="K2105" i="1" s="1" a="1"/>
  <c r="K2105" i="1" s="1"/>
  <c r="J2708" i="1" a="1"/>
  <c r="J2708" i="1" s="1"/>
  <c r="K2708" i="1" s="1" a="1"/>
  <c r="K2708" i="1" s="1"/>
  <c r="J3025" i="1" a="1"/>
  <c r="J3025" i="1" s="1"/>
  <c r="K3025" i="1" s="1" a="1"/>
  <c r="K3025" i="1" s="1"/>
  <c r="J3303" i="1" a="1"/>
  <c r="J3303" i="1" s="1"/>
  <c r="K3303" i="1" s="1" a="1"/>
  <c r="K3303" i="1" s="1"/>
  <c r="J3608" i="1" a="1"/>
  <c r="J3608" i="1" s="1"/>
  <c r="K3608" i="1" s="1" a="1"/>
  <c r="K3608" i="1" s="1"/>
  <c r="J3721" i="1" a="1"/>
  <c r="J3721" i="1" s="1"/>
  <c r="K3721" i="1" s="1" a="1"/>
  <c r="K3721" i="1" s="1"/>
  <c r="J3839" i="1" a="1"/>
  <c r="J3839" i="1" s="1"/>
  <c r="K3839" i="1" s="1" a="1"/>
  <c r="K3839" i="1" s="1"/>
  <c r="J3968" i="1" a="1"/>
  <c r="J3968" i="1" s="1"/>
  <c r="K3968" i="1" s="1" a="1"/>
  <c r="K3968" i="1" s="1"/>
  <c r="J4090" i="1" a="1"/>
  <c r="J4090" i="1" s="1"/>
  <c r="K4090" i="1" s="1" a="1"/>
  <c r="K4090" i="1" s="1"/>
  <c r="J4248" i="1" a="1"/>
  <c r="J4248" i="1" s="1"/>
  <c r="K4248" i="1" s="1" a="1"/>
  <c r="K4248" i="1" s="1"/>
  <c r="J4382" i="1" a="1"/>
  <c r="J4382" i="1" s="1"/>
  <c r="K4382" i="1" s="1" a="1"/>
  <c r="K4382" i="1" s="1"/>
  <c r="J4519" i="1" a="1"/>
  <c r="J4519" i="1" s="1"/>
  <c r="K4519" i="1" s="1" a="1"/>
  <c r="K4519" i="1" s="1"/>
  <c r="J4647" i="1" a="1"/>
  <c r="J4647" i="1" s="1"/>
  <c r="K4647" i="1" s="1" a="1"/>
  <c r="K4647" i="1" s="1"/>
  <c r="J3470" i="1" a="1"/>
  <c r="J3470" i="1" s="1"/>
  <c r="K3470" i="1" s="1" a="1"/>
  <c r="K3470" i="1" s="1"/>
  <c r="J3861" i="1" a="1"/>
  <c r="J3861" i="1" s="1"/>
  <c r="K3861" i="1" s="1" a="1"/>
  <c r="K3861" i="1" s="1"/>
  <c r="J4139" i="1" a="1"/>
  <c r="J4139" i="1" s="1"/>
  <c r="K4139" i="1" s="1" a="1"/>
  <c r="K4139" i="1" s="1"/>
  <c r="J4387" i="1" a="1"/>
  <c r="J4387" i="1" s="1"/>
  <c r="K4387" i="1" s="1" a="1"/>
  <c r="K4387" i="1" s="1"/>
  <c r="J4630" i="1" a="1"/>
  <c r="J4630" i="1" s="1"/>
  <c r="K4630" i="1" s="1" a="1"/>
  <c r="K4630" i="1" s="1"/>
  <c r="J4771" i="1" a="1"/>
  <c r="J4771" i="1" s="1"/>
  <c r="K4771" i="1" s="1" a="1"/>
  <c r="K4771" i="1" s="1"/>
  <c r="J4899" i="1" a="1"/>
  <c r="J4899" i="1" s="1"/>
  <c r="K4899" i="1" s="1" a="1"/>
  <c r="K4899" i="1" s="1"/>
  <c r="J5027" i="1" a="1"/>
  <c r="J5027" i="1" s="1"/>
  <c r="K5027" i="1" s="1" a="1"/>
  <c r="K5027" i="1" s="1"/>
  <c r="J5155" i="1" a="1"/>
  <c r="J5155" i="1" s="1"/>
  <c r="K5155" i="1" s="1" a="1"/>
  <c r="K5155" i="1" s="1"/>
  <c r="J5283" i="1" a="1"/>
  <c r="J5283" i="1" s="1"/>
  <c r="K5283" i="1" s="1" a="1"/>
  <c r="K5283" i="1" s="1"/>
  <c r="J5411" i="1" a="1"/>
  <c r="J5411" i="1" s="1"/>
  <c r="K5411" i="1" s="1" a="1"/>
  <c r="K5411" i="1" s="1"/>
  <c r="J5541" i="1" a="1"/>
  <c r="J5541" i="1" s="1"/>
  <c r="K5541" i="1" s="1" a="1"/>
  <c r="K5541" i="1" s="1"/>
  <c r="J5688" i="1" a="1"/>
  <c r="J5688" i="1" s="1"/>
  <c r="K5688" i="1" s="1" a="1"/>
  <c r="K5688" i="1" s="1"/>
  <c r="J5845" i="1" a="1"/>
  <c r="J5845" i="1" s="1"/>
  <c r="K5845" i="1" s="1" a="1"/>
  <c r="K5845" i="1" s="1"/>
  <c r="J5966" i="1" a="1"/>
  <c r="J5966" i="1" s="1"/>
  <c r="K5966" i="1" s="1" a="1"/>
  <c r="K5966" i="1" s="1"/>
  <c r="J6083" i="1" a="1"/>
  <c r="J6083" i="1" s="1"/>
  <c r="K6083" i="1" s="1" a="1"/>
  <c r="K6083" i="1" s="1"/>
  <c r="J1811" i="1" a="1"/>
  <c r="J1811" i="1" s="1"/>
  <c r="K1811" i="1" s="1" a="1"/>
  <c r="K1811" i="1" s="1"/>
  <c r="J3675" i="1" a="1"/>
  <c r="J3675" i="1" s="1"/>
  <c r="K3675" i="1" s="1" a="1"/>
  <c r="K3675" i="1" s="1"/>
  <c r="J3886" i="1" a="1"/>
  <c r="J3886" i="1" s="1"/>
  <c r="K3886" i="1" s="1" a="1"/>
  <c r="K3886" i="1" s="1"/>
  <c r="J4140" i="1" a="1"/>
  <c r="J4140" i="1" s="1"/>
  <c r="K4140" i="1" s="1" a="1"/>
  <c r="K4140" i="1" s="1"/>
  <c r="J4404" i="1" a="1"/>
  <c r="J4404" i="1" s="1"/>
  <c r="K4404" i="1" s="1" a="1"/>
  <c r="K4404" i="1" s="1"/>
  <c r="J4674" i="1" a="1"/>
  <c r="J4674" i="1" s="1"/>
  <c r="K4674" i="1" s="1" a="1"/>
  <c r="K4674" i="1" s="1"/>
  <c r="J4808" i="1" a="1"/>
  <c r="J4808" i="1" s="1"/>
  <c r="K4808" i="1" s="1" a="1"/>
  <c r="K4808" i="1" s="1"/>
  <c r="J4928" i="1" a="1"/>
  <c r="J4928" i="1" s="1"/>
  <c r="K4928" i="1" s="1" a="1"/>
  <c r="K4928" i="1" s="1"/>
  <c r="J5042" i="1" a="1"/>
  <c r="J5042" i="1" s="1"/>
  <c r="K5042" i="1" s="1" a="1"/>
  <c r="K5042" i="1" s="1"/>
  <c r="J5156" i="1" a="1"/>
  <c r="J5156" i="1" s="1"/>
  <c r="K5156" i="1" s="1" a="1"/>
  <c r="K5156" i="1" s="1"/>
  <c r="J5270" i="1" a="1"/>
  <c r="J5270" i="1" s="1"/>
  <c r="K5270" i="1" s="1" a="1"/>
  <c r="K5270" i="1" s="1"/>
  <c r="J5384" i="1" a="1"/>
  <c r="J5384" i="1" s="1"/>
  <c r="K5384" i="1" s="1" a="1"/>
  <c r="K5384" i="1" s="1"/>
  <c r="J5499" i="1" a="1"/>
  <c r="J5499" i="1" s="1"/>
  <c r="K5499" i="1" s="1" a="1"/>
  <c r="K5499" i="1" s="1"/>
  <c r="J5605" i="1" a="1"/>
  <c r="J5605" i="1" s="1"/>
  <c r="K5605" i="1" s="1" a="1"/>
  <c r="K5605" i="1" s="1"/>
  <c r="J5716" i="1" a="1"/>
  <c r="J5716" i="1" s="1"/>
  <c r="K5716" i="1" s="1" a="1"/>
  <c r="K5716" i="1" s="1"/>
  <c r="J5840" i="1" a="1"/>
  <c r="J5840" i="1" s="1"/>
  <c r="K5840" i="1" s="1" a="1"/>
  <c r="K5840" i="1" s="1"/>
  <c r="J5978" i="1" a="1"/>
  <c r="J5978" i="1" s="1"/>
  <c r="K5978" i="1" s="1" a="1"/>
  <c r="K5978" i="1" s="1"/>
  <c r="J6107" i="1" a="1"/>
  <c r="J6107" i="1" s="1"/>
  <c r="K6107" i="1" s="1" a="1"/>
  <c r="K6107" i="1" s="1"/>
  <c r="J2855" i="1" a="1"/>
  <c r="J2855" i="1" s="1"/>
  <c r="K2855" i="1" s="1" a="1"/>
  <c r="K2855" i="1" s="1"/>
  <c r="J3738" i="1" a="1"/>
  <c r="J3738" i="1" s="1"/>
  <c r="K3738" i="1" s="1" a="1"/>
  <c r="K3738" i="1" s="1"/>
  <c r="J3974" i="1" a="1"/>
  <c r="J3974" i="1" s="1"/>
  <c r="K3974" i="1" s="1" a="1"/>
  <c r="K3974" i="1" s="1"/>
  <c r="J4247" i="1" a="1"/>
  <c r="J4247" i="1" s="1"/>
  <c r="K4247" i="1" s="1" a="1"/>
  <c r="K4247" i="1" s="1"/>
  <c r="J4490" i="1" a="1"/>
  <c r="J4490" i="1" s="1"/>
  <c r="K4490" i="1" s="1" a="1"/>
  <c r="K4490" i="1" s="1"/>
  <c r="J4708" i="1" a="1"/>
  <c r="J4708" i="1" s="1"/>
  <c r="K4708" i="1" s="1" a="1"/>
  <c r="K4708" i="1" s="1"/>
  <c r="J4851" i="1" a="1"/>
  <c r="J4851" i="1" s="1"/>
  <c r="K4851" i="1" s="1" a="1"/>
  <c r="K4851" i="1" s="1"/>
  <c r="J4993" i="1" a="1"/>
  <c r="J4993" i="1" s="1"/>
  <c r="K4993" i="1" s="1" a="1"/>
  <c r="K4993" i="1" s="1"/>
  <c r="J5149" i="1" a="1"/>
  <c r="J5149" i="1" s="1"/>
  <c r="K5149" i="1" s="1" a="1"/>
  <c r="K5149" i="1" s="1"/>
  <c r="J5292" i="1" a="1"/>
  <c r="J5292" i="1" s="1"/>
  <c r="K5292" i="1" s="1" a="1"/>
  <c r="K5292" i="1" s="1"/>
  <c r="J5434" i="1" a="1"/>
  <c r="J5434" i="1" s="1"/>
  <c r="K5434" i="1" s="1" a="1"/>
  <c r="K5434" i="1" s="1"/>
  <c r="J5564" i="1" a="1"/>
  <c r="J5564" i="1" s="1"/>
  <c r="K5564" i="1" s="1" a="1"/>
  <c r="K5564" i="1" s="1"/>
  <c r="J5695" i="1" a="1"/>
  <c r="J5695" i="1" s="1"/>
  <c r="K5695" i="1" s="1" a="1"/>
  <c r="K5695" i="1" s="1"/>
  <c r="J5825" i="1" a="1"/>
  <c r="J5825" i="1" s="1"/>
  <c r="K5825" i="1" s="1" a="1"/>
  <c r="K5825" i="1" s="1"/>
  <c r="J5943" i="1" a="1"/>
  <c r="J5943" i="1" s="1"/>
  <c r="K5943" i="1" s="1" a="1"/>
  <c r="K5943" i="1" s="1"/>
  <c r="J6046" i="1" a="1"/>
  <c r="J6046" i="1" s="1"/>
  <c r="K6046" i="1" s="1" a="1"/>
  <c r="K6046" i="1" s="1"/>
  <c r="J6175" i="1" a="1"/>
  <c r="J6175" i="1" s="1"/>
  <c r="K6175" i="1" s="1" a="1"/>
  <c r="K6175" i="1" s="1"/>
  <c r="J3520" i="1" a="1"/>
  <c r="J3520" i="1" s="1"/>
  <c r="K3520" i="1" s="1" a="1"/>
  <c r="K3520" i="1" s="1"/>
  <c r="J3852" i="1" a="1"/>
  <c r="J3852" i="1" s="1"/>
  <c r="K3852" i="1" s="1" a="1"/>
  <c r="K3852" i="1" s="1"/>
  <c r="J4111" i="1" a="1"/>
  <c r="J4111" i="1" s="1"/>
  <c r="K4111" i="1" s="1" a="1"/>
  <c r="K4111" i="1" s="1"/>
  <c r="J4343" i="1" a="1"/>
  <c r="J4343" i="1" s="1"/>
  <c r="K4343" i="1" s="1" a="1"/>
  <c r="K4343" i="1" s="1"/>
  <c r="J3373" i="1" a="1"/>
  <c r="J3373" i="1" s="1"/>
  <c r="K3373" i="1" s="1" a="1"/>
  <c r="K3373" i="1" s="1"/>
  <c r="J3718" i="1" a="1"/>
  <c r="J3718" i="1" s="1"/>
  <c r="K3718" i="1" s="1" a="1"/>
  <c r="K3718" i="1" s="1"/>
  <c r="J3632" i="1" a="1"/>
  <c r="J3632" i="1" s="1"/>
  <c r="K3632" i="1" s="1" a="1"/>
  <c r="K3632" i="1" s="1"/>
  <c r="J3931" i="1" a="1"/>
  <c r="J3931" i="1" s="1"/>
  <c r="K3931" i="1" s="1" a="1"/>
  <c r="K3931" i="1" s="1"/>
  <c r="J4146" i="1" a="1"/>
  <c r="J4146" i="1" s="1"/>
  <c r="K4146" i="1" s="1" a="1"/>
  <c r="K4146" i="1" s="1"/>
  <c r="J4397" i="1" a="1"/>
  <c r="J4397" i="1" s="1"/>
  <c r="K4397" i="1" s="1" a="1"/>
  <c r="K4397" i="1" s="1"/>
  <c r="J4638" i="1" a="1"/>
  <c r="J4638" i="1" s="1"/>
  <c r="K4638" i="1" s="1" a="1"/>
  <c r="K4638" i="1" s="1"/>
  <c r="J4805" i="1" a="1"/>
  <c r="J4805" i="1" s="1"/>
  <c r="K4805" i="1" s="1" a="1"/>
  <c r="K4805" i="1" s="1"/>
  <c r="J4947" i="1" a="1"/>
  <c r="J4947" i="1" s="1"/>
  <c r="K4947" i="1" s="1" a="1"/>
  <c r="K4947" i="1" s="1"/>
  <c r="J5089" i="1" a="1"/>
  <c r="J5089" i="1" s="1"/>
  <c r="K5089" i="1" s="1" a="1"/>
  <c r="K5089" i="1" s="1"/>
  <c r="J5245" i="1" a="1"/>
  <c r="J5245" i="1" s="1"/>
  <c r="K5245" i="1" s="1" a="1"/>
  <c r="K5245" i="1" s="1"/>
  <c r="J5388" i="1" a="1"/>
  <c r="J5388" i="1" s="1"/>
  <c r="K5388" i="1" s="1" a="1"/>
  <c r="K5388" i="1" s="1"/>
  <c r="J5519" i="1" a="1"/>
  <c r="J5519" i="1" s="1"/>
  <c r="K5519" i="1" s="1" a="1"/>
  <c r="K5519" i="1" s="1"/>
  <c r="J5663" i="1" a="1"/>
  <c r="J5663" i="1" s="1"/>
  <c r="K5663" i="1" s="1" a="1"/>
  <c r="K5663" i="1" s="1"/>
  <c r="J5783" i="1" a="1"/>
  <c r="J5783" i="1" s="1"/>
  <c r="K5783" i="1" s="1" a="1"/>
  <c r="K5783" i="1" s="1"/>
  <c r="J5927" i="1" a="1"/>
  <c r="J5927" i="1" s="1"/>
  <c r="K5927" i="1" s="1" a="1"/>
  <c r="K5927" i="1" s="1"/>
  <c r="J6049" i="1" a="1"/>
  <c r="J6049" i="1" s="1"/>
  <c r="K6049" i="1" s="1" a="1"/>
  <c r="K6049" i="1" s="1"/>
  <c r="J6159" i="1" a="1"/>
  <c r="J6159" i="1" s="1"/>
  <c r="K6159" i="1" s="1" a="1"/>
  <c r="K6159" i="1" s="1"/>
  <c r="J3904" i="1" a="1"/>
  <c r="J3904" i="1" s="1"/>
  <c r="K3904" i="1" s="1" a="1"/>
  <c r="K3904" i="1" s="1"/>
  <c r="J4319" i="1" a="1"/>
  <c r="J4319" i="1" s="1"/>
  <c r="K4319" i="1" s="1" a="1"/>
  <c r="K4319" i="1" s="1"/>
  <c r="J4746" i="1" a="1"/>
  <c r="J4746" i="1" s="1"/>
  <c r="K4746" i="1" s="1" a="1"/>
  <c r="K4746" i="1" s="1"/>
  <c r="J4916" i="1" a="1"/>
  <c r="J4916" i="1" s="1"/>
  <c r="K4916" i="1" s="1" a="1"/>
  <c r="K4916" i="1" s="1"/>
  <c r="J5143" i="1" a="1"/>
  <c r="J5143" i="1" s="1"/>
  <c r="K5143" i="1" s="1" a="1"/>
  <c r="K5143" i="1" s="1"/>
  <c r="J5357" i="1" a="1"/>
  <c r="J5357" i="1" s="1"/>
  <c r="K5357" i="1" s="1" a="1"/>
  <c r="K5357" i="1" s="1"/>
  <c r="J5522" i="1" a="1"/>
  <c r="J5522" i="1" s="1"/>
  <c r="K5522" i="1" s="1" a="1"/>
  <c r="K5522" i="1" s="1"/>
  <c r="J5757" i="1" a="1"/>
  <c r="J5757" i="1" s="1"/>
  <c r="K5757" i="1" s="1" a="1"/>
  <c r="K5757" i="1" s="1"/>
  <c r="J5906" i="1" a="1"/>
  <c r="J5906" i="1" s="1"/>
  <c r="K5906" i="1" s="1" a="1"/>
  <c r="K5906" i="1" s="1"/>
  <c r="J6163" i="1" a="1"/>
  <c r="J6163" i="1" s="1"/>
  <c r="K6163" i="1" s="1" a="1"/>
  <c r="K6163" i="1" s="1"/>
  <c r="J6260" i="1" a="1"/>
  <c r="J6260" i="1" s="1"/>
  <c r="K6260" i="1" s="1" a="1"/>
  <c r="K6260" i="1" s="1"/>
  <c r="J6340" i="1" a="1"/>
  <c r="J6340" i="1" s="1"/>
  <c r="K6340" i="1" s="1" a="1"/>
  <c r="K6340" i="1" s="1"/>
  <c r="J6392" i="1" a="1"/>
  <c r="J6392" i="1" s="1"/>
  <c r="K6392" i="1" s="1" a="1"/>
  <c r="K6392" i="1" s="1"/>
  <c r="J6450" i="1" a="1"/>
  <c r="J6450" i="1" s="1"/>
  <c r="K6450" i="1" s="1" a="1"/>
  <c r="K6450" i="1" s="1"/>
  <c r="J6513" i="1" a="1"/>
  <c r="J6513" i="1" s="1"/>
  <c r="K6513" i="1" s="1" a="1"/>
  <c r="K6513" i="1" s="1"/>
  <c r="J6585" i="1" a="1"/>
  <c r="J6585" i="1" s="1"/>
  <c r="K6585" i="1" s="1" a="1"/>
  <c r="K6585" i="1" s="1"/>
  <c r="J6654" i="1" a="1"/>
  <c r="J6654" i="1" s="1"/>
  <c r="K6654" i="1" s="1" a="1"/>
  <c r="K6654" i="1" s="1"/>
  <c r="J6744" i="1" a="1"/>
  <c r="J6744" i="1" s="1"/>
  <c r="K6744" i="1" s="1" a="1"/>
  <c r="K6744" i="1" s="1"/>
  <c r="J6813" i="1" a="1"/>
  <c r="J6813" i="1" s="1"/>
  <c r="K6813" i="1" s="1" a="1"/>
  <c r="K6813" i="1" s="1"/>
  <c r="J6883" i="1" a="1"/>
  <c r="J6883" i="1" s="1"/>
  <c r="K6883" i="1" s="1" a="1"/>
  <c r="K6883" i="1" s="1"/>
  <c r="J6961" i="1" a="1"/>
  <c r="J6961" i="1" s="1"/>
  <c r="K6961" i="1" s="1" a="1"/>
  <c r="K6961" i="1" s="1"/>
  <c r="J7030" i="1" a="1"/>
  <c r="J7030" i="1" s="1"/>
  <c r="K7030" i="1" s="1" a="1"/>
  <c r="K7030" i="1" s="1"/>
  <c r="J7100" i="1" a="1"/>
  <c r="J7100" i="1" s="1"/>
  <c r="K7100" i="1" s="1" a="1"/>
  <c r="K7100" i="1" s="1"/>
  <c r="J7170" i="1" a="1"/>
  <c r="J7170" i="1" s="1"/>
  <c r="K7170" i="1" s="1" a="1"/>
  <c r="K7170" i="1" s="1"/>
  <c r="J7255" i="1" a="1"/>
  <c r="J7255" i="1" s="1"/>
  <c r="K7255" i="1" s="1" a="1"/>
  <c r="K7255" i="1" s="1"/>
  <c r="J7325" i="1" a="1"/>
  <c r="J7325" i="1" s="1"/>
  <c r="K7325" i="1" s="1" a="1"/>
  <c r="K7325" i="1" s="1"/>
  <c r="J7400" i="1" a="1"/>
  <c r="J7400" i="1" s="1"/>
  <c r="K7400" i="1" s="1" a="1"/>
  <c r="K7400" i="1" s="1"/>
  <c r="J7455" i="1" a="1"/>
  <c r="J7455" i="1" s="1"/>
  <c r="K7455" i="1" s="1" a="1"/>
  <c r="K7455" i="1" s="1"/>
  <c r="J7521" i="1" a="1"/>
  <c r="J7521" i="1" s="1"/>
  <c r="K7521" i="1" s="1" a="1"/>
  <c r="K7521" i="1" s="1"/>
  <c r="J7582" i="1" a="1"/>
  <c r="J7582" i="1" s="1"/>
  <c r="K7582" i="1" s="1" a="1"/>
  <c r="K7582" i="1" s="1"/>
  <c r="J7683" i="1" a="1"/>
  <c r="J7683" i="1" s="1"/>
  <c r="K7683" i="1" s="1" a="1"/>
  <c r="K7683" i="1" s="1"/>
  <c r="J7769" i="1" a="1"/>
  <c r="J7769" i="1" s="1"/>
  <c r="K7769" i="1" s="1" a="1"/>
  <c r="K7769" i="1" s="1"/>
  <c r="J7829" i="1" a="1"/>
  <c r="J7829" i="1" s="1"/>
  <c r="K7829" i="1" s="1" a="1"/>
  <c r="K7829" i="1" s="1"/>
  <c r="J7897" i="1" a="1"/>
  <c r="J7897" i="1" s="1"/>
  <c r="K7897" i="1" s="1" a="1"/>
  <c r="K7897" i="1" s="1"/>
  <c r="J7978" i="1" a="1"/>
  <c r="J7978" i="1" s="1"/>
  <c r="K7978" i="1" s="1" a="1"/>
  <c r="K7978" i="1" s="1"/>
  <c r="J8040" i="1" a="1"/>
  <c r="J8040" i="1" s="1"/>
  <c r="K8040" i="1" s="1" a="1"/>
  <c r="K8040" i="1" s="1"/>
  <c r="J8104" i="1" a="1"/>
  <c r="J8104" i="1" s="1"/>
  <c r="K8104" i="1" s="1" a="1"/>
  <c r="K8104" i="1" s="1"/>
  <c r="J8168" i="1" a="1"/>
  <c r="J8168" i="1" s="1"/>
  <c r="K8168" i="1" s="1" a="1"/>
  <c r="K8168" i="1" s="1"/>
  <c r="J8239" i="1" a="1"/>
  <c r="J8239" i="1" s="1"/>
  <c r="K8239" i="1" s="1" a="1"/>
  <c r="K8239" i="1" s="1"/>
  <c r="J8303" i="1" a="1"/>
  <c r="J8303" i="1" s="1"/>
  <c r="K8303" i="1" s="1" a="1"/>
  <c r="K8303" i="1" s="1"/>
  <c r="J8367" i="1" a="1"/>
  <c r="J8367" i="1" s="1"/>
  <c r="K8367" i="1" s="1" a="1"/>
  <c r="K8367" i="1" s="1"/>
  <c r="J8431" i="1" a="1"/>
  <c r="J8431" i="1" s="1"/>
  <c r="K8431" i="1" s="1" a="1"/>
  <c r="K8431" i="1" s="1"/>
  <c r="J8495" i="1" a="1"/>
  <c r="J8495" i="1" s="1"/>
  <c r="K8495" i="1" s="1" a="1"/>
  <c r="K8495" i="1" s="1"/>
  <c r="J8559" i="1" a="1"/>
  <c r="J8559" i="1" s="1"/>
  <c r="K8559" i="1" s="1" a="1"/>
  <c r="K8559" i="1" s="1"/>
  <c r="J8623" i="1" a="1"/>
  <c r="J8623" i="1" s="1"/>
  <c r="K8623" i="1" s="1" a="1"/>
  <c r="K8623" i="1" s="1"/>
  <c r="J8680" i="1" a="1"/>
  <c r="J8680" i="1" s="1"/>
  <c r="K8680" i="1" s="1" a="1"/>
  <c r="K8680" i="1" s="1"/>
  <c r="J8740" i="1" a="1"/>
  <c r="J8740" i="1" s="1"/>
  <c r="K8740" i="1" s="1" a="1"/>
  <c r="K8740" i="1" s="1"/>
  <c r="J8802" i="1" a="1"/>
  <c r="J8802" i="1" s="1"/>
  <c r="K8802" i="1" s="1" a="1"/>
  <c r="K8802" i="1" s="1"/>
  <c r="J8864" i="1" a="1"/>
  <c r="J8864" i="1" s="1"/>
  <c r="K8864" i="1" s="1" a="1"/>
  <c r="K8864" i="1" s="1"/>
  <c r="J8934" i="1" a="1"/>
  <c r="J8934" i="1" s="1"/>
  <c r="K8934" i="1" s="1" a="1"/>
  <c r="K8934" i="1" s="1"/>
  <c r="J8996" i="1" a="1"/>
  <c r="J8996" i="1" s="1"/>
  <c r="K8996" i="1" s="1" a="1"/>
  <c r="K8996" i="1" s="1"/>
  <c r="J9057" i="1" a="1"/>
  <c r="J9057" i="1" s="1"/>
  <c r="K9057" i="1" s="1" a="1"/>
  <c r="K9057" i="1" s="1"/>
  <c r="J9124" i="1" a="1"/>
  <c r="J9124" i="1" s="1"/>
  <c r="K9124" i="1" s="1" a="1"/>
  <c r="K9124" i="1" s="1"/>
  <c r="J9184" i="1" a="1"/>
  <c r="J9184" i="1" s="1"/>
  <c r="K9184" i="1" s="1" a="1"/>
  <c r="K9184" i="1" s="1"/>
  <c r="J9247" i="1" a="1"/>
  <c r="J9247" i="1" s="1"/>
  <c r="K9247" i="1" s="1" a="1"/>
  <c r="K9247" i="1" s="1"/>
  <c r="J9316" i="1" a="1"/>
  <c r="J9316" i="1" s="1"/>
  <c r="K9316" i="1" s="1" a="1"/>
  <c r="K9316" i="1" s="1"/>
  <c r="J9378" i="1" a="1"/>
  <c r="J9378" i="1" s="1"/>
  <c r="K9378" i="1" s="1" a="1"/>
  <c r="K9378" i="1" s="1"/>
  <c r="J9435" i="1" a="1"/>
  <c r="J9435" i="1" s="1"/>
  <c r="K9435" i="1" s="1" a="1"/>
  <c r="K9435" i="1" s="1"/>
  <c r="J9497" i="1" a="1"/>
  <c r="J9497" i="1" s="1"/>
  <c r="K9497" i="1" s="1" a="1"/>
  <c r="K9497" i="1" s="1"/>
  <c r="J9581" i="1" a="1"/>
  <c r="J9581" i="1" s="1"/>
  <c r="K9581" i="1" s="1" a="1"/>
  <c r="K9581" i="1" s="1"/>
  <c r="J9636" i="1" a="1"/>
  <c r="J9636" i="1" s="1"/>
  <c r="K9636" i="1" s="1" a="1"/>
  <c r="K9636" i="1" s="1"/>
  <c r="J9691" i="1" a="1"/>
  <c r="J9691" i="1" s="1"/>
  <c r="K9691" i="1" s="1" a="1"/>
  <c r="K9691" i="1" s="1"/>
  <c r="J1683" i="1" a="1"/>
  <c r="J1683" i="1" s="1"/>
  <c r="K1683" i="1" s="1" a="1"/>
  <c r="K1683" i="1" s="1"/>
  <c r="J3842" i="1" a="1"/>
  <c r="J3842" i="1" s="1"/>
  <c r="K3842" i="1" s="1" a="1"/>
  <c r="K3842" i="1" s="1"/>
  <c r="J4214" i="1" a="1"/>
  <c r="J4214" i="1" s="1"/>
  <c r="K4214" i="1" s="1" a="1"/>
  <c r="K4214" i="1" s="1"/>
  <c r="J4537" i="1" a="1"/>
  <c r="J4537" i="1" s="1"/>
  <c r="K4537" i="1" s="1" a="1"/>
  <c r="K4537" i="1" s="1"/>
  <c r="J4718" i="1" a="1"/>
  <c r="J4718" i="1" s="1"/>
  <c r="K4718" i="1" s="1" a="1"/>
  <c r="K4718" i="1" s="1"/>
  <c r="J4846" i="1" a="1"/>
  <c r="J4846" i="1" s="1"/>
  <c r="K4846" i="1" s="1" a="1"/>
  <c r="K4846" i="1" s="1"/>
  <c r="J4974" i="1" a="1"/>
  <c r="J4974" i="1" s="1"/>
  <c r="K4974" i="1" s="1" a="1"/>
  <c r="K4974" i="1" s="1"/>
  <c r="J5102" i="1" a="1"/>
  <c r="J5102" i="1" s="1"/>
  <c r="K5102" i="1" s="1" a="1"/>
  <c r="K5102" i="1" s="1"/>
  <c r="J5230" i="1" a="1"/>
  <c r="J5230" i="1" s="1"/>
  <c r="K5230" i="1" s="1" a="1"/>
  <c r="K5230" i="1" s="1"/>
  <c r="J5358" i="1" a="1"/>
  <c r="J5358" i="1" s="1"/>
  <c r="K5358" i="1" s="1" a="1"/>
  <c r="K5358" i="1" s="1"/>
  <c r="J5489" i="1" a="1"/>
  <c r="J5489" i="1" s="1"/>
  <c r="K5489" i="1" s="1" a="1"/>
  <c r="K5489" i="1" s="1"/>
  <c r="J5612" i="1" a="1"/>
  <c r="J5612" i="1" s="1"/>
  <c r="K5612" i="1" s="1" a="1"/>
  <c r="K5612" i="1" s="1"/>
  <c r="J5724" i="1" a="1"/>
  <c r="J5724" i="1" s="1"/>
  <c r="K5724" i="1" s="1" a="1"/>
  <c r="K5724" i="1" s="1"/>
  <c r="J5884" i="1" a="1"/>
  <c r="J5884" i="1" s="1"/>
  <c r="K5884" i="1" s="1" a="1"/>
  <c r="K5884" i="1" s="1"/>
  <c r="J5981" i="1" a="1"/>
  <c r="J5981" i="1" s="1"/>
  <c r="K5981" i="1" s="1" a="1"/>
  <c r="K5981" i="1" s="1"/>
  <c r="J6140" i="1" a="1"/>
  <c r="J6140" i="1" s="1"/>
  <c r="K6140" i="1" s="1" a="1"/>
  <c r="K6140" i="1" s="1"/>
  <c r="J6243" i="1" a="1"/>
  <c r="J6243" i="1" s="1"/>
  <c r="K6243" i="1" s="1" a="1"/>
  <c r="K6243" i="1" s="1"/>
  <c r="J6303" i="1" a="1"/>
  <c r="J6303" i="1" s="1"/>
  <c r="K6303" i="1" s="1" a="1"/>
  <c r="K6303" i="1" s="1"/>
  <c r="J6387" i="1" a="1"/>
  <c r="J6387" i="1" s="1"/>
  <c r="K6387" i="1" s="1" a="1"/>
  <c r="K6387" i="1" s="1"/>
  <c r="J6446" i="1" a="1"/>
  <c r="J6446" i="1" s="1"/>
  <c r="K6446" i="1" s="1" a="1"/>
  <c r="K6446" i="1" s="1"/>
  <c r="J6514" i="1" a="1"/>
  <c r="J6514" i="1" s="1"/>
  <c r="K6514" i="1" s="1" a="1"/>
  <c r="K6514" i="1" s="1"/>
  <c r="J6578" i="1" a="1"/>
  <c r="J6578" i="1" s="1"/>
  <c r="K6578" i="1" s="1" a="1"/>
  <c r="K6578" i="1" s="1"/>
  <c r="J6641" i="1" a="1"/>
  <c r="J6641" i="1" s="1"/>
  <c r="K6641" i="1" s="1" a="1"/>
  <c r="K6641" i="1" s="1"/>
  <c r="J6699" i="1" a="1"/>
  <c r="J6699" i="1" s="1"/>
  <c r="K6699" i="1" s="1" a="1"/>
  <c r="K6699" i="1" s="1"/>
  <c r="J6768" i="1" a="1"/>
  <c r="J6768" i="1" s="1"/>
  <c r="K6768" i="1" s="1" a="1"/>
  <c r="K6768" i="1" s="1"/>
  <c r="J6830" i="1" a="1"/>
  <c r="J6830" i="1" s="1"/>
  <c r="K6830" i="1" s="1" a="1"/>
  <c r="K6830" i="1" s="1"/>
  <c r="J6892" i="1" a="1"/>
  <c r="J6892" i="1" s="1"/>
  <c r="K6892" i="1" s="1" a="1"/>
  <c r="K6892" i="1" s="1"/>
  <c r="J6954" i="1" a="1"/>
  <c r="J6954" i="1" s="1"/>
  <c r="K6954" i="1" s="1" a="1"/>
  <c r="K6954" i="1" s="1"/>
  <c r="J7024" i="1" a="1"/>
  <c r="J7024" i="1" s="1"/>
  <c r="K7024" i="1" s="1" a="1"/>
  <c r="K7024" i="1" s="1"/>
  <c r="J7086" i="1" a="1"/>
  <c r="J7086" i="1" s="1"/>
  <c r="K7086" i="1" s="1" a="1"/>
  <c r="K7086" i="1" s="1"/>
  <c r="J7148" i="1" a="1"/>
  <c r="J7148" i="1" s="1"/>
  <c r="K7148" i="1" s="1" a="1"/>
  <c r="K7148" i="1" s="1"/>
  <c r="J7210" i="1" a="1"/>
  <c r="J7210" i="1" s="1"/>
  <c r="K7210" i="1" s="1" a="1"/>
  <c r="K7210" i="1" s="1"/>
  <c r="J7280" i="1" a="1"/>
  <c r="J7280" i="1" s="1"/>
  <c r="K7280" i="1" s="1" a="1"/>
  <c r="K7280" i="1" s="1"/>
  <c r="J7342" i="1" a="1"/>
  <c r="J7342" i="1" s="1"/>
  <c r="K7342" i="1" s="1" a="1"/>
  <c r="K7342" i="1" s="1"/>
  <c r="J7415" i="1" a="1"/>
  <c r="J7415" i="1" s="1"/>
  <c r="K7415" i="1" s="1" a="1"/>
  <c r="K7415" i="1" s="1"/>
  <c r="J7486" i="1" a="1"/>
  <c r="J7486" i="1" s="1"/>
  <c r="K7486" i="1" s="1" a="1"/>
  <c r="K7486" i="1" s="1"/>
  <c r="J7572" i="1" a="1"/>
  <c r="J7572" i="1" s="1"/>
  <c r="K7572" i="1" s="1" a="1"/>
  <c r="K7572" i="1" s="1"/>
  <c r="J7629" i="1" a="1"/>
  <c r="J7629" i="1" s="1"/>
  <c r="K7629" i="1" s="1" a="1"/>
  <c r="K7629" i="1" s="1"/>
  <c r="J7674" i="1" a="1"/>
  <c r="J7674" i="1" s="1"/>
  <c r="K7674" i="1" s="1" a="1"/>
  <c r="K7674" i="1" s="1"/>
  <c r="J7734" i="1" a="1"/>
  <c r="J7734" i="1" s="1"/>
  <c r="K7734" i="1" s="1" a="1"/>
  <c r="K7734" i="1" s="1"/>
  <c r="J7818" i="1" a="1"/>
  <c r="J7818" i="1" s="1"/>
  <c r="K7818" i="1" s="1" a="1"/>
  <c r="K7818" i="1" s="1"/>
  <c r="J7884" i="1" a="1"/>
  <c r="J7884" i="1" s="1"/>
  <c r="K7884" i="1" s="1" a="1"/>
  <c r="K7884" i="1" s="1"/>
  <c r="J7938" i="1" a="1"/>
  <c r="J7938" i="1" s="1"/>
  <c r="K7938" i="1" s="1" a="1"/>
  <c r="K7938" i="1" s="1"/>
  <c r="J8013" i="1" a="1"/>
  <c r="J8013" i="1" s="1"/>
  <c r="K8013" i="1" s="1" a="1"/>
  <c r="K8013" i="1" s="1"/>
  <c r="J8091" i="1" a="1"/>
  <c r="J8091" i="1" s="1"/>
  <c r="K8091" i="1" s="1" a="1"/>
  <c r="K8091" i="1" s="1"/>
  <c r="J8162" i="1" a="1"/>
  <c r="J8162" i="1" s="1"/>
  <c r="K8162" i="1" s="1" a="1"/>
  <c r="K8162" i="1" s="1"/>
  <c r="J8233" i="1" a="1"/>
  <c r="J8233" i="1" s="1"/>
  <c r="K8233" i="1" s="1" a="1"/>
  <c r="K8233" i="1" s="1"/>
  <c r="J8304" i="1" a="1"/>
  <c r="J8304" i="1" s="1"/>
  <c r="K8304" i="1" s="1" a="1"/>
  <c r="K8304" i="1" s="1"/>
  <c r="J8375" i="1" a="1"/>
  <c r="J8375" i="1" s="1"/>
  <c r="K8375" i="1" s="1" a="1"/>
  <c r="K8375" i="1" s="1"/>
  <c r="J8453" i="1" a="1"/>
  <c r="J8453" i="1" s="1"/>
  <c r="K8453" i="1" s="1" a="1"/>
  <c r="K8453" i="1" s="1"/>
  <c r="J8525" i="1" a="1"/>
  <c r="J8525" i="1" s="1"/>
  <c r="K8525" i="1" s="1" a="1"/>
  <c r="K8525" i="1" s="1"/>
  <c r="J8603" i="1" a="1"/>
  <c r="J8603" i="1" s="1"/>
  <c r="K8603" i="1" s="1" a="1"/>
  <c r="K8603" i="1" s="1"/>
  <c r="J8674" i="1" a="1"/>
  <c r="J8674" i="1" s="1"/>
  <c r="K8674" i="1" s="1" a="1"/>
  <c r="K8674" i="1" s="1"/>
  <c r="J8741" i="1" a="1"/>
  <c r="J8741" i="1" s="1"/>
  <c r="K8741" i="1" s="1" a="1"/>
  <c r="K8741" i="1" s="1"/>
  <c r="J8803" i="1" a="1"/>
  <c r="J8803" i="1" s="1"/>
  <c r="K8803" i="1" s="1" a="1"/>
  <c r="K8803" i="1" s="1"/>
  <c r="J8865" i="1" a="1"/>
  <c r="J8865" i="1" s="1"/>
  <c r="K8865" i="1" s="1" a="1"/>
  <c r="K8865" i="1" s="1"/>
  <c r="J8927" i="1" a="1"/>
  <c r="J8927" i="1" s="1"/>
  <c r="K8927" i="1" s="1" a="1"/>
  <c r="K8927" i="1" s="1"/>
  <c r="J8997" i="1" a="1"/>
  <c r="J8997" i="1" s="1"/>
  <c r="K8997" i="1" s="1" a="1"/>
  <c r="K8997" i="1" s="1"/>
  <c r="J9058" i="1" a="1"/>
  <c r="J9058" i="1" s="1"/>
  <c r="K9058" i="1" s="1" a="1"/>
  <c r="K9058" i="1" s="1"/>
  <c r="J9106" i="1" a="1"/>
  <c r="J9106" i="1" s="1"/>
  <c r="K9106" i="1" s="1" a="1"/>
  <c r="K9106" i="1" s="1"/>
  <c r="J9165" i="1" a="1"/>
  <c r="J9165" i="1" s="1"/>
  <c r="K9165" i="1" s="1" a="1"/>
  <c r="K9165" i="1" s="1"/>
  <c r="J9234" i="1" a="1"/>
  <c r="J9234" i="1" s="1"/>
  <c r="K9234" i="1" s="1" a="1"/>
  <c r="K9234" i="1" s="1"/>
  <c r="J9296" i="1" a="1"/>
  <c r="J9296" i="1" s="1"/>
  <c r="K9296" i="1" s="1" a="1"/>
  <c r="K9296" i="1" s="1"/>
  <c r="J9359" i="1" a="1"/>
  <c r="J9359" i="1" s="1"/>
  <c r="K9359" i="1" s="1" a="1"/>
  <c r="K9359" i="1" s="1"/>
  <c r="J9436" i="1" a="1"/>
  <c r="J9436" i="1" s="1"/>
  <c r="K9436" i="1" s="1" a="1"/>
  <c r="K9436" i="1" s="1"/>
  <c r="J9505" i="1" a="1"/>
  <c r="J9505" i="1" s="1"/>
  <c r="K9505" i="1" s="1" a="1"/>
  <c r="K9505" i="1" s="1"/>
  <c r="J9560" i="1" a="1"/>
  <c r="J9560" i="1" s="1"/>
  <c r="K9560" i="1" s="1" a="1"/>
  <c r="K9560" i="1" s="1"/>
  <c r="J9616" i="1" a="1"/>
  <c r="J9616" i="1" s="1"/>
  <c r="K9616" i="1" s="1" a="1"/>
  <c r="K9616" i="1" s="1"/>
  <c r="J9692" i="1" a="1"/>
  <c r="J9692" i="1" s="1"/>
  <c r="K9692" i="1" s="1" a="1"/>
  <c r="K9692" i="1" s="1"/>
  <c r="J2737" i="1" a="1"/>
  <c r="J2737" i="1" s="1"/>
  <c r="K2737" i="1" s="1" a="1"/>
  <c r="K2737" i="1" s="1"/>
  <c r="J3879" i="1" a="1"/>
  <c r="J3879" i="1" s="1"/>
  <c r="K3879" i="1" s="1" a="1"/>
  <c r="K3879" i="1" s="1"/>
  <c r="J4252" i="1" a="1"/>
  <c r="J4252" i="1" s="1"/>
  <c r="K4252" i="1" s="1" a="1"/>
  <c r="K4252" i="1" s="1"/>
  <c r="J4538" i="1" a="1"/>
  <c r="J4538" i="1" s="1"/>
  <c r="K4538" i="1" s="1" a="1"/>
  <c r="K4538" i="1" s="1"/>
  <c r="J4747" i="1" a="1"/>
  <c r="J4747" i="1" s="1"/>
  <c r="K4747" i="1" s="1" a="1"/>
  <c r="K4747" i="1" s="1"/>
  <c r="J4860" i="1" a="1"/>
  <c r="J4860" i="1" s="1"/>
  <c r="K4860" i="1" s="1" a="1"/>
  <c r="K4860" i="1" s="1"/>
  <c r="J4975" i="1" a="1"/>
  <c r="J4975" i="1" s="1"/>
  <c r="K4975" i="1" s="1" a="1"/>
  <c r="K4975" i="1" s="1"/>
  <c r="J5088" i="1" a="1"/>
  <c r="J5088" i="1" s="1"/>
  <c r="K5088" i="1" s="1" a="1"/>
  <c r="K5088" i="1" s="1"/>
  <c r="J5202" i="1" a="1"/>
  <c r="J5202" i="1" s="1"/>
  <c r="K5202" i="1" s="1" a="1"/>
  <c r="K5202" i="1" s="1"/>
  <c r="J5316" i="1" a="1"/>
  <c r="J5316" i="1" s="1"/>
  <c r="K5316" i="1" s="1" a="1"/>
  <c r="K5316" i="1" s="1"/>
  <c r="J5430" i="1" a="1"/>
  <c r="J5430" i="1" s="1"/>
  <c r="K5430" i="1" s="1" a="1"/>
  <c r="K5430" i="1" s="1"/>
  <c r="J5544" i="1" a="1"/>
  <c r="J5544" i="1" s="1"/>
  <c r="K5544" i="1" s="1" a="1"/>
  <c r="K5544" i="1" s="1"/>
  <c r="J5680" i="1" a="1"/>
  <c r="J5680" i="1" s="1"/>
  <c r="K5680" i="1" s="1" a="1"/>
  <c r="K5680" i="1" s="1"/>
  <c r="J5805" i="1" a="1"/>
  <c r="J5805" i="1" s="1"/>
  <c r="K5805" i="1" s="1" a="1"/>
  <c r="K5805" i="1" s="1"/>
  <c r="J5921" i="1" a="1"/>
  <c r="J5921" i="1" s="1"/>
  <c r="K5921" i="1" s="1" a="1"/>
  <c r="K5921" i="1" s="1"/>
  <c r="J6031" i="1" a="1"/>
  <c r="J6031" i="1" s="1"/>
  <c r="K6031" i="1" s="1" a="1"/>
  <c r="K6031" i="1" s="1"/>
  <c r="J6152" i="1" a="1"/>
  <c r="J6152" i="1" s="1"/>
  <c r="K6152" i="1" s="1" a="1"/>
  <c r="K6152" i="1" s="1"/>
  <c r="J6224" i="1" a="1"/>
  <c r="J6224" i="1" s="1"/>
  <c r="K6224" i="1" s="1" a="1"/>
  <c r="K6224" i="1" s="1"/>
  <c r="J6298" i="1" a="1"/>
  <c r="J6298" i="1" s="1"/>
  <c r="K6298" i="1" s="1" a="1"/>
  <c r="K6298" i="1" s="1"/>
  <c r="J6358" i="1" a="1"/>
  <c r="J6358" i="1" s="1"/>
  <c r="K6358" i="1" s="1" a="1"/>
  <c r="K6358" i="1" s="1"/>
  <c r="J6412" i="1" a="1"/>
  <c r="J6412" i="1" s="1"/>
  <c r="K6412" i="1" s="1" a="1"/>
  <c r="K6412" i="1" s="1"/>
  <c r="J6478" i="1" a="1"/>
  <c r="J6478" i="1" s="1"/>
  <c r="K6478" i="1" s="1" a="1"/>
  <c r="K6478" i="1" s="1"/>
  <c r="J6539" i="1" a="1"/>
  <c r="J6539" i="1" s="1"/>
  <c r="K6539" i="1" s="1" a="1"/>
  <c r="K6539" i="1" s="1"/>
  <c r="J6603" i="1" a="1"/>
  <c r="J6603" i="1" s="1"/>
  <c r="K6603" i="1" s="1" a="1"/>
  <c r="K6603" i="1" s="1"/>
  <c r="J6677" i="1" a="1"/>
  <c r="J6677" i="1" s="1"/>
  <c r="K6677" i="1" s="1" a="1"/>
  <c r="K6677" i="1" s="1"/>
  <c r="J6738" i="1" a="1"/>
  <c r="J6738" i="1" s="1"/>
  <c r="K6738" i="1" s="1" a="1"/>
  <c r="K6738" i="1" s="1"/>
  <c r="J6800" i="1" a="1"/>
  <c r="J6800" i="1" s="1"/>
  <c r="K6800" i="1" s="1" a="1"/>
  <c r="K6800" i="1" s="1"/>
  <c r="J6862" i="1" a="1"/>
  <c r="J6862" i="1" s="1"/>
  <c r="K6862" i="1" s="1" a="1"/>
  <c r="K6862" i="1" s="1"/>
  <c r="J6924" i="1" a="1"/>
  <c r="J6924" i="1" s="1"/>
  <c r="K6924" i="1" s="1" a="1"/>
  <c r="K6924" i="1" s="1"/>
  <c r="J6986" i="1" a="1"/>
  <c r="J6986" i="1" s="1"/>
  <c r="K6986" i="1" s="1" a="1"/>
  <c r="K6986" i="1" s="1"/>
  <c r="J7056" i="1" a="1"/>
  <c r="J7056" i="1" s="1"/>
  <c r="K7056" i="1" s="1" a="1"/>
  <c r="K7056" i="1" s="1"/>
  <c r="J7118" i="1" a="1"/>
  <c r="J7118" i="1" s="1"/>
  <c r="K7118" i="1" s="1" a="1"/>
  <c r="K7118" i="1" s="1"/>
  <c r="J7180" i="1" a="1"/>
  <c r="J7180" i="1" s="1"/>
  <c r="K7180" i="1" s="1" a="1"/>
  <c r="K7180" i="1" s="1"/>
  <c r="J7242" i="1" a="1"/>
  <c r="J7242" i="1" s="1"/>
  <c r="K7242" i="1" s="1" a="1"/>
  <c r="K7242" i="1" s="1"/>
  <c r="J7312" i="1" a="1"/>
  <c r="J7312" i="1" s="1"/>
  <c r="K7312" i="1" s="1" a="1"/>
  <c r="K7312" i="1" s="1"/>
  <c r="J7368" i="1" a="1"/>
  <c r="J7368" i="1" s="1"/>
  <c r="K7368" i="1" s="1" a="1"/>
  <c r="K7368" i="1" s="1"/>
  <c r="J7426" i="1" a="1"/>
  <c r="J7426" i="1" s="1"/>
  <c r="K7426" i="1" s="1" a="1"/>
  <c r="K7426" i="1" s="1"/>
  <c r="J7497" i="1" a="1"/>
  <c r="J7497" i="1" s="1"/>
  <c r="K7497" i="1" s="1" a="1"/>
  <c r="K7497" i="1" s="1"/>
  <c r="J7547" i="1" a="1"/>
  <c r="J7547" i="1" s="1"/>
  <c r="K7547" i="1" s="1" a="1"/>
  <c r="K7547" i="1" s="1"/>
  <c r="J7614" i="1" a="1"/>
  <c r="J7614" i="1" s="1"/>
  <c r="K7614" i="1" s="1" a="1"/>
  <c r="K7614" i="1" s="1"/>
  <c r="J7695" i="1" a="1"/>
  <c r="J7695" i="1" s="1"/>
  <c r="K7695" i="1" s="1" a="1"/>
  <c r="K7695" i="1" s="1"/>
  <c r="J7755" i="1" a="1"/>
  <c r="J7755" i="1" s="1"/>
  <c r="K7755" i="1" s="1" a="1"/>
  <c r="K7755" i="1" s="1"/>
  <c r="J7807" i="1" a="1"/>
  <c r="J7807" i="1" s="1"/>
  <c r="K7807" i="1" s="1" a="1"/>
  <c r="K7807" i="1" s="1"/>
  <c r="J7867" i="1" a="1"/>
  <c r="J7867" i="1" s="1"/>
  <c r="K7867" i="1" s="1" a="1"/>
  <c r="K7867" i="1" s="1"/>
  <c r="J7946" i="1" a="1"/>
  <c r="J7946" i="1" s="1"/>
  <c r="K7946" i="1" s="1" a="1"/>
  <c r="K7946" i="1" s="1"/>
  <c r="J7999" i="1" a="1"/>
  <c r="J7999" i="1" s="1"/>
  <c r="K7999" i="1" s="1" a="1"/>
  <c r="K7999" i="1" s="1"/>
  <c r="J8056" i="1" a="1"/>
  <c r="J8056" i="1" s="1"/>
  <c r="K8056" i="1" s="1" a="1"/>
  <c r="K8056" i="1" s="1"/>
  <c r="J8113" i="1" a="1"/>
  <c r="J8113" i="1" s="1"/>
  <c r="K8113" i="1" s="1" a="1"/>
  <c r="K8113" i="1" s="1"/>
  <c r="J8170" i="1" a="1"/>
  <c r="J8170" i="1" s="1"/>
  <c r="K8170" i="1" s="1" a="1"/>
  <c r="K8170" i="1" s="1"/>
  <c r="J8227" i="1" a="1"/>
  <c r="J8227" i="1" s="1"/>
  <c r="K8227" i="1" s="1" a="1"/>
  <c r="K8227" i="1" s="1"/>
  <c r="J8284" i="1" a="1"/>
  <c r="J8284" i="1" s="1"/>
  <c r="K8284" i="1" s="1" a="1"/>
  <c r="K8284" i="1" s="1"/>
  <c r="J8340" i="1" a="1"/>
  <c r="J8340" i="1" s="1"/>
  <c r="K8340" i="1" s="1" a="1"/>
  <c r="K8340" i="1" s="1"/>
  <c r="J8398" i="1" a="1"/>
  <c r="J8398" i="1" s="1"/>
  <c r="K8398" i="1" s="1" a="1"/>
  <c r="K8398" i="1" s="1"/>
  <c r="J8454" i="1" a="1"/>
  <c r="J8454" i="1" s="1"/>
  <c r="K8454" i="1" s="1" a="1"/>
  <c r="K8454" i="1" s="1"/>
  <c r="J8511" i="1" a="1"/>
  <c r="J8511" i="1" s="1"/>
  <c r="K8511" i="1" s="1" a="1"/>
  <c r="K8511" i="1" s="1"/>
  <c r="J8568" i="1" a="1"/>
  <c r="J8568" i="1" s="1"/>
  <c r="K8568" i="1" s="1" a="1"/>
  <c r="K8568" i="1" s="1"/>
  <c r="J8625" i="1" a="1"/>
  <c r="J8625" i="1" s="1"/>
  <c r="K8625" i="1" s="1" a="1"/>
  <c r="K8625" i="1" s="1"/>
  <c r="J8682" i="1" a="1"/>
  <c r="J8682" i="1" s="1"/>
  <c r="K8682" i="1" s="1" a="1"/>
  <c r="K8682" i="1" s="1"/>
  <c r="J8750" i="1" a="1"/>
  <c r="J8750" i="1" s="1"/>
  <c r="K8750" i="1" s="1" a="1"/>
  <c r="K8750" i="1" s="1"/>
  <c r="J8812" i="1" a="1"/>
  <c r="J8812" i="1" s="1"/>
  <c r="K8812" i="1" s="1" a="1"/>
  <c r="K8812" i="1" s="1"/>
  <c r="J8874" i="1" a="1"/>
  <c r="J8874" i="1" s="1"/>
  <c r="K8874" i="1" s="1" a="1"/>
  <c r="K8874" i="1" s="1"/>
  <c r="J8936" i="1" a="1"/>
  <c r="J8936" i="1" s="1"/>
  <c r="K8936" i="1" s="1" a="1"/>
  <c r="K8936" i="1" s="1"/>
  <c r="J9006" i="1" a="1"/>
  <c r="J9006" i="1" s="1"/>
  <c r="K9006" i="1" s="1" a="1"/>
  <c r="K9006" i="1" s="1"/>
  <c r="J9075" i="1" a="1"/>
  <c r="J9075" i="1" s="1"/>
  <c r="K9075" i="1" s="1" a="1"/>
  <c r="K9075" i="1" s="1"/>
  <c r="J9146" i="1" a="1"/>
  <c r="J9146" i="1" s="1"/>
  <c r="K9146" i="1" s="1" a="1"/>
  <c r="K9146" i="1" s="1"/>
  <c r="J9200" i="1" a="1"/>
  <c r="J9200" i="1" s="1"/>
  <c r="K9200" i="1" s="1" a="1"/>
  <c r="K9200" i="1" s="1"/>
  <c r="J9263" i="1" a="1"/>
  <c r="J9263" i="1" s="1"/>
  <c r="K9263" i="1" s="1" a="1"/>
  <c r="K9263" i="1" s="1"/>
  <c r="J9325" i="1" a="1"/>
  <c r="J9325" i="1" s="1"/>
  <c r="K9325" i="1" s="1" a="1"/>
  <c r="K9325" i="1" s="1"/>
  <c r="J9395" i="1" a="1"/>
  <c r="J9395" i="1" s="1"/>
  <c r="K9395" i="1" s="1" a="1"/>
  <c r="K9395" i="1" s="1"/>
  <c r="J9451" i="1" a="1"/>
  <c r="J9451" i="1" s="1"/>
  <c r="K9451" i="1" s="1" a="1"/>
  <c r="K9451" i="1" s="1"/>
  <c r="J9506" i="1" a="1"/>
  <c r="J9506" i="1" s="1"/>
  <c r="K9506" i="1" s="1" a="1"/>
  <c r="K9506" i="1" s="1"/>
  <c r="J9568" i="1" a="1"/>
  <c r="J9568" i="1" s="1"/>
  <c r="K9568" i="1" s="1" a="1"/>
  <c r="K9568" i="1" s="1"/>
  <c r="J9651" i="1" a="1"/>
  <c r="J9651" i="1" s="1"/>
  <c r="K9651" i="1" s="1" a="1"/>
  <c r="K9651" i="1" s="1"/>
  <c r="J9707" i="1" a="1"/>
  <c r="J9707" i="1" s="1"/>
  <c r="K9707" i="1" s="1" a="1"/>
  <c r="K9707" i="1" s="1"/>
  <c r="J3421" i="1" a="1"/>
  <c r="J3421" i="1" s="1"/>
  <c r="K3421" i="1" s="1" a="1"/>
  <c r="K3421" i="1" s="1"/>
  <c r="J3943" i="1" a="1"/>
  <c r="J3943" i="1" s="1"/>
  <c r="K3943" i="1" s="1" a="1"/>
  <c r="K3943" i="1" s="1"/>
  <c r="J4253" i="1" a="1"/>
  <c r="J4253" i="1" s="1"/>
  <c r="K4253" i="1" s="1" a="1"/>
  <c r="K4253" i="1" s="1"/>
  <c r="J4540" i="1" a="1"/>
  <c r="J4540" i="1" s="1"/>
  <c r="K4540" i="1" s="1" a="1"/>
  <c r="K4540" i="1" s="1"/>
  <c r="J4720" i="1" a="1"/>
  <c r="J4720" i="1" s="1"/>
  <c r="K4720" i="1" s="1" a="1"/>
  <c r="K4720" i="1" s="1"/>
  <c r="J4848" i="1" a="1"/>
  <c r="J4848" i="1" s="1"/>
  <c r="K4848" i="1" s="1" a="1"/>
  <c r="K4848" i="1" s="1"/>
  <c r="J4976" i="1" a="1"/>
  <c r="J4976" i="1" s="1"/>
  <c r="K4976" i="1" s="1" a="1"/>
  <c r="K4976" i="1" s="1"/>
  <c r="J5104" i="1" a="1"/>
  <c r="J5104" i="1" s="1"/>
  <c r="K5104" i="1" s="1" a="1"/>
  <c r="K5104" i="1" s="1"/>
  <c r="J5232" i="1" a="1"/>
  <c r="J5232" i="1" s="1"/>
  <c r="K5232" i="1" s="1" a="1"/>
  <c r="K5232" i="1" s="1"/>
  <c r="J5360" i="1" a="1"/>
  <c r="J5360" i="1" s="1"/>
  <c r="K5360" i="1" s="1" a="1"/>
  <c r="K5360" i="1" s="1"/>
  <c r="J3670" i="1" a="1"/>
  <c r="J3670" i="1" s="1"/>
  <c r="K3670" i="1" s="1" a="1"/>
  <c r="K3670" i="1" s="1"/>
  <c r="J4053" i="1" a="1"/>
  <c r="J4053" i="1" s="1"/>
  <c r="K4053" i="1" s="1" a="1"/>
  <c r="K4053" i="1" s="1"/>
  <c r="J4347" i="1" a="1"/>
  <c r="J4347" i="1" s="1"/>
  <c r="K4347" i="1" s="1" a="1"/>
  <c r="K4347" i="1" s="1"/>
  <c r="J4660" i="1" a="1"/>
  <c r="J4660" i="1" s="1"/>
  <c r="K4660" i="1" s="1" a="1"/>
  <c r="K4660" i="1" s="1"/>
  <c r="J4781" i="1" a="1"/>
  <c r="J4781" i="1" s="1"/>
  <c r="K4781" i="1" s="1" a="1"/>
  <c r="K4781" i="1" s="1"/>
  <c r="J4909" i="1" a="1"/>
  <c r="J4909" i="1" s="1"/>
  <c r="K4909" i="1" s="1" a="1"/>
  <c r="K4909" i="1" s="1"/>
  <c r="J5037" i="1" a="1"/>
  <c r="J5037" i="1" s="1"/>
  <c r="K5037" i="1" s="1" a="1"/>
  <c r="K5037" i="1" s="1"/>
  <c r="J5165" i="1" a="1"/>
  <c r="J5165" i="1" s="1"/>
  <c r="K5165" i="1" s="1" a="1"/>
  <c r="K5165" i="1" s="1"/>
  <c r="J5293" i="1" a="1"/>
  <c r="J5293" i="1" s="1"/>
  <c r="K5293" i="1" s="1" a="1"/>
  <c r="K5293" i="1" s="1"/>
  <c r="J5421" i="1" a="1"/>
  <c r="J5421" i="1" s="1"/>
  <c r="K5421" i="1" s="1" a="1"/>
  <c r="K5421" i="1" s="1"/>
  <c r="J5606" i="1" a="1"/>
  <c r="J5606" i="1" s="1"/>
  <c r="K5606" i="1" s="1" a="1"/>
  <c r="K5606" i="1" s="1"/>
  <c r="J5718" i="1" a="1"/>
  <c r="J5718" i="1" s="1"/>
  <c r="K5718" i="1" s="1" a="1"/>
  <c r="K5718" i="1" s="1"/>
  <c r="J5877" i="1" a="1"/>
  <c r="J5877" i="1" s="1"/>
  <c r="K5877" i="1" s="1" a="1"/>
  <c r="K5877" i="1" s="1"/>
  <c r="J6036" i="1" a="1"/>
  <c r="J6036" i="1" s="1"/>
  <c r="K6036" i="1" s="1" a="1"/>
  <c r="K6036" i="1" s="1"/>
  <c r="J6182" i="1" a="1"/>
  <c r="J6182" i="1" s="1"/>
  <c r="K6182" i="1" s="1" a="1"/>
  <c r="K6182" i="1" s="1"/>
  <c r="J6256" i="1" a="1"/>
  <c r="J6256" i="1" s="1"/>
  <c r="K6256" i="1" s="1" a="1"/>
  <c r="K6256" i="1" s="1"/>
  <c r="J3620" i="1" a="1"/>
  <c r="J3620" i="1" s="1"/>
  <c r="K3620" i="1" s="1" a="1"/>
  <c r="K3620" i="1" s="1"/>
  <c r="J4021" i="1" a="1"/>
  <c r="J4021" i="1" s="1"/>
  <c r="K4021" i="1" s="1" a="1"/>
  <c r="K4021" i="1" s="1"/>
  <c r="J4348" i="1" a="1"/>
  <c r="J4348" i="1" s="1"/>
  <c r="K4348" i="1" s="1" a="1"/>
  <c r="K4348" i="1" s="1"/>
  <c r="J4608" i="1" a="1"/>
  <c r="J4608" i="1" s="1"/>
  <c r="K4608" i="1" s="1" a="1"/>
  <c r="K4608" i="1" s="1"/>
  <c r="J4753" i="1" a="1"/>
  <c r="J4753" i="1" s="1"/>
  <c r="K4753" i="1" s="1" a="1"/>
  <c r="K4753" i="1" s="1"/>
  <c r="J4881" i="1" a="1"/>
  <c r="J4881" i="1" s="1"/>
  <c r="K4881" i="1" s="1" a="1"/>
  <c r="K4881" i="1" s="1"/>
  <c r="J5009" i="1" a="1"/>
  <c r="J5009" i="1" s="1"/>
  <c r="K5009" i="1" s="1" a="1"/>
  <c r="K5009" i="1" s="1"/>
  <c r="J5137" i="1" a="1"/>
  <c r="J5137" i="1" s="1"/>
  <c r="K5137" i="1" s="1" a="1"/>
  <c r="K5137" i="1" s="1"/>
  <c r="J5265" i="1" a="1"/>
  <c r="J5265" i="1" s="1"/>
  <c r="K5265" i="1" s="1" a="1"/>
  <c r="K5265" i="1" s="1"/>
  <c r="J5393" i="1" a="1"/>
  <c r="J5393" i="1" s="1"/>
  <c r="K5393" i="1" s="1" a="1"/>
  <c r="K5393" i="1" s="1"/>
  <c r="J5528" i="1" a="1"/>
  <c r="J5528" i="1" s="1"/>
  <c r="K5528" i="1" s="1" a="1"/>
  <c r="K5528" i="1" s="1"/>
  <c r="J3857" i="1" a="1"/>
  <c r="J3857" i="1" s="1"/>
  <c r="K3857" i="1" s="1" a="1"/>
  <c r="K3857" i="1" s="1"/>
  <c r="J4137" i="1" a="1"/>
  <c r="J4137" i="1" s="1"/>
  <c r="K4137" i="1" s="1" a="1"/>
  <c r="K4137" i="1" s="1"/>
  <c r="J4524" i="1" a="1"/>
  <c r="J4524" i="1" s="1"/>
  <c r="K4524" i="1" s="1" a="1"/>
  <c r="K4524" i="1" s="1"/>
  <c r="J4726" i="1" a="1"/>
  <c r="J4726" i="1" s="1"/>
  <c r="K4726" i="1" s="1" a="1"/>
  <c r="K4726" i="1" s="1"/>
  <c r="J4840" i="1" a="1"/>
  <c r="J4840" i="1" s="1"/>
  <c r="K4840" i="1" s="1" a="1"/>
  <c r="K4840" i="1" s="1"/>
  <c r="J4953" i="1" a="1"/>
  <c r="J4953" i="1" s="1"/>
  <c r="K4953" i="1" s="1" a="1"/>
  <c r="K4953" i="1" s="1"/>
  <c r="J5067" i="1" a="1"/>
  <c r="J5067" i="1" s="1"/>
  <c r="K5067" i="1" s="1" a="1"/>
  <c r="K5067" i="1" s="1"/>
  <c r="J5180" i="1" a="1"/>
  <c r="J5180" i="1" s="1"/>
  <c r="K5180" i="1" s="1" a="1"/>
  <c r="K5180" i="1" s="1"/>
  <c r="J5295" i="1" a="1"/>
  <c r="J5295" i="1" s="1"/>
  <c r="K5295" i="1" s="1" a="1"/>
  <c r="K5295" i="1" s="1"/>
  <c r="J5408" i="1" a="1"/>
  <c r="J5408" i="1" s="1"/>
  <c r="K5408" i="1" s="1" a="1"/>
  <c r="K5408" i="1" s="1"/>
  <c r="J5539" i="1" a="1"/>
  <c r="J5539" i="1" s="1"/>
  <c r="K5539" i="1" s="1" a="1"/>
  <c r="K5539" i="1" s="1"/>
  <c r="J5674" i="1" a="1"/>
  <c r="J5674" i="1" s="1"/>
  <c r="K5674" i="1" s="1" a="1"/>
  <c r="K5674" i="1" s="1"/>
  <c r="J5854" i="1" a="1"/>
  <c r="J5854" i="1" s="1"/>
  <c r="K5854" i="1" s="1" a="1"/>
  <c r="K5854" i="1" s="1"/>
  <c r="J5988" i="1" a="1"/>
  <c r="J5988" i="1" s="1"/>
  <c r="K5988" i="1" s="1" a="1"/>
  <c r="K5988" i="1" s="1"/>
  <c r="J6122" i="1" a="1"/>
  <c r="J6122" i="1" s="1"/>
  <c r="K6122" i="1" s="1" a="1"/>
  <c r="K6122" i="1" s="1"/>
  <c r="J6222" i="1" a="1"/>
  <c r="J6222" i="1" s="1"/>
  <c r="K6222" i="1" s="1" a="1"/>
  <c r="K6222" i="1" s="1"/>
  <c r="J6283" i="1" a="1"/>
  <c r="J6283" i="1" s="1"/>
  <c r="K6283" i="1" s="1" a="1"/>
  <c r="K6283" i="1" s="1"/>
  <c r="J6355" i="1" a="1"/>
  <c r="J6355" i="1" s="1"/>
  <c r="K6355" i="1" s="1" a="1"/>
  <c r="K6355" i="1" s="1"/>
  <c r="J6415" i="1" a="1"/>
  <c r="J6415" i="1" s="1"/>
  <c r="K6415" i="1" s="1" a="1"/>
  <c r="K6415" i="1" s="1"/>
  <c r="J6495" i="1" a="1"/>
  <c r="J6495" i="1" s="1"/>
  <c r="K6495" i="1" s="1" a="1"/>
  <c r="K6495" i="1" s="1"/>
  <c r="J6559" i="1" a="1"/>
  <c r="J6559" i="1" s="1"/>
  <c r="K6559" i="1" s="1" a="1"/>
  <c r="K6559" i="1" s="1"/>
  <c r="J6623" i="1" a="1"/>
  <c r="J6623" i="1" s="1"/>
  <c r="K6623" i="1" s="1" a="1"/>
  <c r="K6623" i="1" s="1"/>
  <c r="J6681" i="1" a="1"/>
  <c r="J6681" i="1" s="1"/>
  <c r="K6681" i="1" s="1" a="1"/>
  <c r="K6681" i="1" s="1"/>
  <c r="J6742" i="1" a="1"/>
  <c r="J6742" i="1" s="1"/>
  <c r="K6742" i="1" s="1" a="1"/>
  <c r="K6742" i="1" s="1"/>
  <c r="J6803" i="1" a="1"/>
  <c r="J6803" i="1" s="1"/>
  <c r="K6803" i="1" s="1" a="1"/>
  <c r="K6803" i="1" s="1"/>
  <c r="J6873" i="1" a="1"/>
  <c r="J6873" i="1" s="1"/>
  <c r="K6873" i="1" s="1" a="1"/>
  <c r="K6873" i="1" s="1"/>
  <c r="J6935" i="1" a="1"/>
  <c r="J6935" i="1" s="1"/>
  <c r="K6935" i="1" s="1" a="1"/>
  <c r="K6935" i="1" s="1"/>
  <c r="J6997" i="1" a="1"/>
  <c r="J6997" i="1" s="1"/>
  <c r="K6997" i="1" s="1" a="1"/>
  <c r="K6997" i="1" s="1"/>
  <c r="J7059" i="1" a="1"/>
  <c r="J7059" i="1" s="1"/>
  <c r="K7059" i="1" s="1" a="1"/>
  <c r="K7059" i="1" s="1"/>
  <c r="J7129" i="1" a="1"/>
  <c r="J7129" i="1" s="1"/>
  <c r="K7129" i="1" s="1" a="1"/>
  <c r="K7129" i="1" s="1"/>
  <c r="J7191" i="1" a="1"/>
  <c r="J7191" i="1" s="1"/>
  <c r="K7191" i="1" s="1" a="1"/>
  <c r="K7191" i="1" s="1"/>
  <c r="J7253" i="1" a="1"/>
  <c r="J7253" i="1" s="1"/>
  <c r="K7253" i="1" s="1" a="1"/>
  <c r="K7253" i="1" s="1"/>
  <c r="J7315" i="1" a="1"/>
  <c r="J7315" i="1" s="1"/>
  <c r="K7315" i="1" s="1" a="1"/>
  <c r="K7315" i="1" s="1"/>
  <c r="J7377" i="1" a="1"/>
  <c r="J7377" i="1" s="1"/>
  <c r="K7377" i="1" s="1" a="1"/>
  <c r="K7377" i="1" s="1"/>
  <c r="J7449" i="1" a="1"/>
  <c r="J7449" i="1" s="1"/>
  <c r="K7449" i="1" s="1" a="1"/>
  <c r="K7449" i="1" s="1"/>
  <c r="J7505" i="1" a="1"/>
  <c r="J7505" i="1" s="1"/>
  <c r="K7505" i="1" s="1" a="1"/>
  <c r="K7505" i="1" s="1"/>
  <c r="J7596" i="1" a="1"/>
  <c r="J7596" i="1" s="1"/>
  <c r="K7596" i="1" s="1" a="1"/>
  <c r="K7596" i="1" s="1"/>
  <c r="J7652" i="1" a="1"/>
  <c r="J7652" i="1" s="1"/>
  <c r="K7652" i="1" s="1" a="1"/>
  <c r="K7652" i="1" s="1"/>
  <c r="J7712" i="1" a="1"/>
  <c r="J7712" i="1" s="1"/>
  <c r="K7712" i="1" s="1" a="1"/>
  <c r="K7712" i="1" s="1"/>
  <c r="J7793" i="1" a="1"/>
  <c r="J7793" i="1" s="1"/>
  <c r="K7793" i="1" s="1" a="1"/>
  <c r="K7793" i="1" s="1"/>
  <c r="J7846" i="1" a="1"/>
  <c r="J7846" i="1" s="1"/>
  <c r="K7846" i="1" s="1" a="1"/>
  <c r="K7846" i="1" s="1"/>
  <c r="J7915" i="1" a="1"/>
  <c r="J7915" i="1" s="1"/>
  <c r="K7915" i="1" s="1" a="1"/>
  <c r="K7915" i="1" s="1"/>
  <c r="J7989" i="1" a="1"/>
  <c r="J7989" i="1" s="1"/>
  <c r="K7989" i="1" s="1" a="1"/>
  <c r="K7989" i="1" s="1"/>
  <c r="J8046" i="1" a="1"/>
  <c r="J8046" i="1" s="1"/>
  <c r="K8046" i="1" s="1" a="1"/>
  <c r="K8046" i="1" s="1"/>
  <c r="J8102" i="1" a="1"/>
  <c r="J8102" i="1" s="1"/>
  <c r="K8102" i="1" s="1" a="1"/>
  <c r="K8102" i="1" s="1"/>
  <c r="J8159" i="1" a="1"/>
  <c r="J8159" i="1" s="1"/>
  <c r="K8159" i="1" s="1" a="1"/>
  <c r="K8159" i="1" s="1"/>
  <c r="J8216" i="1" a="1"/>
  <c r="J8216" i="1" s="1"/>
  <c r="K8216" i="1" s="1" a="1"/>
  <c r="K8216" i="1" s="1"/>
  <c r="J8273" i="1" a="1"/>
  <c r="J8273" i="1" s="1"/>
  <c r="K8273" i="1" s="1" a="1"/>
  <c r="K8273" i="1" s="1"/>
  <c r="J8330" i="1" a="1"/>
  <c r="J8330" i="1" s="1"/>
  <c r="K8330" i="1" s="1" a="1"/>
  <c r="K8330" i="1" s="1"/>
  <c r="J8387" i="1" a="1"/>
  <c r="J8387" i="1" s="1"/>
  <c r="K8387" i="1" s="1" a="1"/>
  <c r="K8387" i="1" s="1"/>
  <c r="J8444" i="1" a="1"/>
  <c r="J8444" i="1" s="1"/>
  <c r="K8444" i="1" s="1" a="1"/>
  <c r="K8444" i="1" s="1"/>
  <c r="J8500" i="1" a="1"/>
  <c r="J8500" i="1" s="1"/>
  <c r="K8500" i="1" s="1" a="1"/>
  <c r="K8500" i="1" s="1"/>
  <c r="J8558" i="1" a="1"/>
  <c r="J8558" i="1" s="1"/>
  <c r="K8558" i="1" s="1" a="1"/>
  <c r="K8558" i="1" s="1"/>
  <c r="J8614" i="1" a="1"/>
  <c r="J8614" i="1" s="1"/>
  <c r="K8614" i="1" s="1" a="1"/>
  <c r="K8614" i="1" s="1"/>
  <c r="J8671" i="1" a="1"/>
  <c r="J8671" i="1" s="1"/>
  <c r="K8671" i="1" s="1" a="1"/>
  <c r="K8671" i="1" s="1"/>
  <c r="J8731" i="1" a="1"/>
  <c r="J8731" i="1" s="1"/>
  <c r="K8731" i="1" s="1" a="1"/>
  <c r="K8731" i="1" s="1"/>
  <c r="J8793" i="1" a="1"/>
  <c r="J8793" i="1" s="1"/>
  <c r="K8793" i="1" s="1" a="1"/>
  <c r="K8793" i="1" s="1"/>
  <c r="J8855" i="1" a="1"/>
  <c r="J8855" i="1" s="1"/>
  <c r="K8855" i="1" s="1" a="1"/>
  <c r="K8855" i="1" s="1"/>
  <c r="J8925" i="1" a="1"/>
  <c r="J8925" i="1" s="1"/>
  <c r="K8925" i="1" s="1" a="1"/>
  <c r="K8925" i="1" s="1"/>
  <c r="J8987" i="1" a="1"/>
  <c r="J8987" i="1" s="1"/>
  <c r="K8987" i="1" s="1" a="1"/>
  <c r="K8987" i="1" s="1"/>
  <c r="J9049" i="1" a="1"/>
  <c r="J9049" i="1" s="1"/>
  <c r="K9049" i="1" s="1" a="1"/>
  <c r="K9049" i="1" s="1"/>
  <c r="J9129" i="1" a="1"/>
  <c r="J9129" i="1" s="1"/>
  <c r="K9129" i="1" s="1" a="1"/>
  <c r="K9129" i="1" s="1"/>
  <c r="J9197" i="1" a="1"/>
  <c r="J9197" i="1" s="1"/>
  <c r="K9197" i="1" s="1" a="1"/>
  <c r="K9197" i="1" s="1"/>
  <c r="J9266" i="1" a="1"/>
  <c r="J9266" i="1" s="1"/>
  <c r="K9266" i="1" s="1" a="1"/>
  <c r="K9266" i="1" s="1"/>
  <c r="J9328" i="1" a="1"/>
  <c r="J9328" i="1" s="1"/>
  <c r="K9328" i="1" s="1" a="1"/>
  <c r="K9328" i="1" s="1"/>
  <c r="J9392" i="1" a="1"/>
  <c r="J9392" i="1" s="1"/>
  <c r="K9392" i="1" s="1" a="1"/>
  <c r="K9392" i="1" s="1"/>
  <c r="J9468" i="1" a="1"/>
  <c r="J9468" i="1" s="1"/>
  <c r="K9468" i="1" s="1" a="1"/>
  <c r="K9468" i="1" s="1"/>
  <c r="J9537" i="1" a="1"/>
  <c r="J9537" i="1" s="1"/>
  <c r="K9537" i="1" s="1" a="1"/>
  <c r="K9537" i="1" s="1"/>
  <c r="J9592" i="1" a="1"/>
  <c r="J9592" i="1" s="1"/>
  <c r="K9592" i="1" s="1" a="1"/>
  <c r="K9592" i="1" s="1"/>
  <c r="J9648" i="1" a="1"/>
  <c r="J9648" i="1" s="1"/>
  <c r="K9648" i="1" s="1" a="1"/>
  <c r="K9648" i="1" s="1"/>
  <c r="J9724" i="1" a="1"/>
  <c r="J9724" i="1" s="1"/>
  <c r="K9724" i="1" s="1" a="1"/>
  <c r="K9724" i="1" s="1"/>
  <c r="J4555" i="1" a="1"/>
  <c r="J4555" i="1" s="1"/>
  <c r="K4555" i="1" s="1" a="1"/>
  <c r="K4555" i="1" s="1"/>
  <c r="J5556" i="1" a="1"/>
  <c r="J5556" i="1" s="1"/>
  <c r="K5556" i="1" s="1" a="1"/>
  <c r="K5556" i="1" s="1"/>
  <c r="J5800" i="1" a="1"/>
  <c r="J5800" i="1" s="1"/>
  <c r="K5800" i="1" s="1" a="1"/>
  <c r="K5800" i="1" s="1"/>
  <c r="J6121" i="1" a="1"/>
  <c r="J6121" i="1" s="1"/>
  <c r="K6121" i="1" s="1" a="1"/>
  <c r="K6121" i="1" s="1"/>
  <c r="J6295" i="1" a="1"/>
  <c r="J6295" i="1" s="1"/>
  <c r="K6295" i="1" s="1" a="1"/>
  <c r="K6295" i="1" s="1"/>
  <c r="J6437" i="1" a="1"/>
  <c r="J6437" i="1" s="1"/>
  <c r="K6437" i="1" s="1" a="1"/>
  <c r="K6437" i="1" s="1"/>
  <c r="J6566" i="1" a="1"/>
  <c r="J6566" i="1" s="1"/>
  <c r="K6566" i="1" s="1" a="1"/>
  <c r="K6566" i="1" s="1"/>
  <c r="J6718" i="1" a="1"/>
  <c r="J6718" i="1" s="1"/>
  <c r="K6718" i="1" s="1" a="1"/>
  <c r="K6718" i="1" s="1"/>
  <c r="J6841" i="1" a="1"/>
  <c r="J6841" i="1" s="1"/>
  <c r="K6841" i="1" s="1" a="1"/>
  <c r="K6841" i="1" s="1"/>
  <c r="J6965" i="1" a="1"/>
  <c r="J6965" i="1" s="1"/>
  <c r="K6965" i="1" s="1" a="1"/>
  <c r="K6965" i="1" s="1"/>
  <c r="J7105" i="1" a="1"/>
  <c r="J7105" i="1" s="1"/>
  <c r="K7105" i="1" s="1" a="1"/>
  <c r="K7105" i="1" s="1"/>
  <c r="J7229" i="1" a="1"/>
  <c r="J7229" i="1" s="1"/>
  <c r="K7229" i="1" s="1" a="1"/>
  <c r="K7229" i="1" s="1"/>
  <c r="J7353" i="1" a="1"/>
  <c r="J7353" i="1" s="1"/>
  <c r="K7353" i="1" s="1" a="1"/>
  <c r="K7353" i="1" s="1"/>
  <c r="J7458" i="1" a="1"/>
  <c r="J7458" i="1" s="1"/>
  <c r="K7458" i="1" s="1" a="1"/>
  <c r="K7458" i="1" s="1"/>
  <c r="J7570" i="1" a="1"/>
  <c r="J7570" i="1" s="1"/>
  <c r="K7570" i="1" s="1" a="1"/>
  <c r="K7570" i="1" s="1"/>
  <c r="J7671" i="1" a="1"/>
  <c r="J7671" i="1" s="1"/>
  <c r="K7671" i="1" s="1" a="1"/>
  <c r="K7671" i="1" s="1"/>
  <c r="J7792" i="1" a="1"/>
  <c r="J7792" i="1" s="1"/>
  <c r="K7792" i="1" s="1" a="1"/>
  <c r="K7792" i="1" s="1"/>
  <c r="J7901" i="1" a="1"/>
  <c r="J7901" i="1" s="1"/>
  <c r="K7901" i="1" s="1" a="1"/>
  <c r="K7901" i="1" s="1"/>
  <c r="J8023" i="1" a="1"/>
  <c r="J8023" i="1" s="1"/>
  <c r="K8023" i="1" s="1" a="1"/>
  <c r="K8023" i="1" s="1"/>
  <c r="J8165" i="1" a="1"/>
  <c r="J8165" i="1" s="1"/>
  <c r="K8165" i="1" s="1" a="1"/>
  <c r="K8165" i="1" s="1"/>
  <c r="J8322" i="1" a="1"/>
  <c r="J8322" i="1" s="1"/>
  <c r="K8322" i="1" s="1" a="1"/>
  <c r="K8322" i="1" s="1"/>
  <c r="J8464" i="1" a="1"/>
  <c r="J8464" i="1" s="1"/>
  <c r="K8464" i="1" s="1" a="1"/>
  <c r="K8464" i="1" s="1"/>
  <c r="J8621" i="1" a="1"/>
  <c r="J8621" i="1" s="1"/>
  <c r="K8621" i="1" s="1" a="1"/>
  <c r="K8621" i="1" s="1"/>
  <c r="J8753" i="1" a="1"/>
  <c r="J8753" i="1" s="1"/>
  <c r="K8753" i="1" s="1" a="1"/>
  <c r="K8753" i="1" s="1"/>
  <c r="J8893" i="1" a="1"/>
  <c r="J8893" i="1" s="1"/>
  <c r="K8893" i="1" s="1" a="1"/>
  <c r="K8893" i="1" s="1"/>
  <c r="J9017" i="1" a="1"/>
  <c r="J9017" i="1" s="1"/>
  <c r="K9017" i="1" s="1" a="1"/>
  <c r="K9017" i="1" s="1"/>
  <c r="J9122" i="1" a="1"/>
  <c r="J9122" i="1" s="1"/>
  <c r="K9122" i="1" s="1" a="1"/>
  <c r="K9122" i="1" s="1"/>
  <c r="J9244" i="1" a="1"/>
  <c r="J9244" i="1" s="1"/>
  <c r="K9244" i="1" s="1" a="1"/>
  <c r="K9244" i="1" s="1"/>
  <c r="J9383" i="1" a="1"/>
  <c r="J9383" i="1" s="1"/>
  <c r="K9383" i="1" s="1" a="1"/>
  <c r="K9383" i="1" s="1"/>
  <c r="J9495" i="1" a="1"/>
  <c r="J9495" i="1" s="1"/>
  <c r="K9495" i="1" s="1" a="1"/>
  <c r="K9495" i="1" s="1"/>
  <c r="J9647" i="1" a="1"/>
  <c r="J9647" i="1" s="1"/>
  <c r="K9647" i="1" s="1" a="1"/>
  <c r="K9647" i="1" s="1"/>
  <c r="J9753" i="1" a="1"/>
  <c r="J9753" i="1" s="1"/>
  <c r="K9753" i="1" s="1" a="1"/>
  <c r="K9753" i="1" s="1"/>
  <c r="J9838" i="1" a="1"/>
  <c r="J9838" i="1" s="1"/>
  <c r="K9838" i="1" s="1" a="1"/>
  <c r="K9838" i="1" s="1"/>
  <c r="J9904" i="1" a="1"/>
  <c r="J9904" i="1" s="1"/>
  <c r="K9904" i="1" s="1" a="1"/>
  <c r="K9904" i="1" s="1"/>
  <c r="J9962" i="1" a="1"/>
  <c r="J9962" i="1" s="1"/>
  <c r="K9962" i="1" s="1" a="1"/>
  <c r="K9962" i="1" s="1"/>
  <c r="J10020" i="1" a="1"/>
  <c r="J10020" i="1" s="1"/>
  <c r="K10020" i="1" s="1" a="1"/>
  <c r="K10020" i="1" s="1"/>
  <c r="J10081" i="1" a="1"/>
  <c r="J10081" i="1" s="1"/>
  <c r="K10081" i="1" s="1" a="1"/>
  <c r="K10081" i="1" s="1"/>
  <c r="J10143" i="1" a="1"/>
  <c r="J10143" i="1" s="1"/>
  <c r="K10143" i="1" s="1" a="1"/>
  <c r="K10143" i="1" s="1"/>
  <c r="J10205" i="1" a="1"/>
  <c r="J10205" i="1" s="1"/>
  <c r="K10205" i="1" s="1" a="1"/>
  <c r="K10205" i="1" s="1"/>
  <c r="J10267" i="1" a="1"/>
  <c r="J10267" i="1" s="1"/>
  <c r="K10267" i="1" s="1" a="1"/>
  <c r="K10267" i="1" s="1"/>
  <c r="J10337" i="1" a="1"/>
  <c r="J10337" i="1" s="1"/>
  <c r="K10337" i="1" s="1" a="1"/>
  <c r="K10337" i="1" s="1"/>
  <c r="J10399" i="1" a="1"/>
  <c r="J10399" i="1" s="1"/>
  <c r="K10399" i="1" s="1" a="1"/>
  <c r="K10399" i="1" s="1"/>
  <c r="J10461" i="1" a="1"/>
  <c r="J10461" i="1" s="1"/>
  <c r="K10461" i="1" s="1" a="1"/>
  <c r="K10461" i="1" s="1"/>
  <c r="J10523" i="1" a="1"/>
  <c r="J10523" i="1" s="1"/>
  <c r="K10523" i="1" s="1" a="1"/>
  <c r="K10523" i="1" s="1"/>
  <c r="J10593" i="1" a="1"/>
  <c r="J10593" i="1" s="1"/>
  <c r="K10593" i="1" s="1" a="1"/>
  <c r="K10593" i="1" s="1"/>
  <c r="J10655" i="1" a="1"/>
  <c r="J10655" i="1" s="1"/>
  <c r="K10655" i="1" s="1" a="1"/>
  <c r="K10655" i="1" s="1"/>
  <c r="J10717" i="1" a="1"/>
  <c r="J10717" i="1" s="1"/>
  <c r="K10717" i="1" s="1" a="1"/>
  <c r="K10717" i="1" s="1"/>
  <c r="J10779" i="1" a="1"/>
  <c r="J10779" i="1" s="1"/>
  <c r="K10779" i="1" s="1" a="1"/>
  <c r="K10779" i="1" s="1"/>
  <c r="J10849" i="1" a="1"/>
  <c r="J10849" i="1" s="1"/>
  <c r="K10849" i="1" s="1" a="1"/>
  <c r="K10849" i="1" s="1"/>
  <c r="J10911" i="1" a="1"/>
  <c r="J10911" i="1" s="1"/>
  <c r="K10911" i="1" s="1" a="1"/>
  <c r="K10911" i="1" s="1"/>
  <c r="J10973" i="1" a="1"/>
  <c r="J10973" i="1" s="1"/>
  <c r="K10973" i="1" s="1" a="1"/>
  <c r="K10973" i="1" s="1"/>
  <c r="J11035" i="1" a="1"/>
  <c r="J11035" i="1" s="1"/>
  <c r="K11035" i="1" s="1" a="1"/>
  <c r="K11035" i="1" s="1"/>
  <c r="J11100" i="1" a="1"/>
  <c r="J11100" i="1" s="1"/>
  <c r="K11100" i="1" s="1" a="1"/>
  <c r="K11100" i="1" s="1"/>
  <c r="J11160" i="1" a="1"/>
  <c r="J11160" i="1" s="1"/>
  <c r="K11160" i="1" s="1" a="1"/>
  <c r="K11160" i="1" s="1"/>
  <c r="J11215" i="1" a="1"/>
  <c r="J11215" i="1" s="1"/>
  <c r="K11215" i="1" s="1" a="1"/>
  <c r="K11215" i="1" s="1"/>
  <c r="J11279" i="1" a="1"/>
  <c r="J11279" i="1" s="1"/>
  <c r="K11279" i="1" s="1" a="1"/>
  <c r="K11279" i="1" s="1"/>
  <c r="J11343" i="1" a="1"/>
  <c r="J11343" i="1" s="1"/>
  <c r="K11343" i="1" s="1" a="1"/>
  <c r="K11343" i="1" s="1"/>
  <c r="J11406" i="1" a="1"/>
  <c r="J11406" i="1" s="1"/>
  <c r="K11406" i="1" s="1" a="1"/>
  <c r="K11406" i="1" s="1"/>
  <c r="J11463" i="1" a="1"/>
  <c r="J11463" i="1" s="1"/>
  <c r="K11463" i="1" s="1" a="1"/>
  <c r="K11463" i="1" s="1"/>
  <c r="J11526" i="1" a="1"/>
  <c r="J11526" i="1" s="1"/>
  <c r="K11526" i="1" s="1" a="1"/>
  <c r="K11526" i="1" s="1"/>
  <c r="J11600" i="1" a="1"/>
  <c r="J11600" i="1" s="1"/>
  <c r="K11600" i="1" s="1" a="1"/>
  <c r="K11600" i="1" s="1"/>
  <c r="J11680" i="1" a="1"/>
  <c r="J11680" i="1" s="1"/>
  <c r="K11680" i="1" s="1" a="1"/>
  <c r="K11680" i="1" s="1"/>
  <c r="J11734" i="1" a="1"/>
  <c r="J11734" i="1" s="1"/>
  <c r="K11734" i="1" s="1" a="1"/>
  <c r="K11734" i="1" s="1"/>
  <c r="J11812" i="1" a="1"/>
  <c r="J11812" i="1" s="1"/>
  <c r="K11812" i="1" s="1" a="1"/>
  <c r="K11812" i="1" s="1"/>
  <c r="J11884" i="1" a="1"/>
  <c r="J11884" i="1" s="1"/>
  <c r="K11884" i="1" s="1" a="1"/>
  <c r="K11884" i="1" s="1"/>
  <c r="J11962" i="1" a="1"/>
  <c r="J11962" i="1" s="1"/>
  <c r="K11962" i="1" s="1" a="1"/>
  <c r="K11962" i="1" s="1"/>
  <c r="J12033" i="1" a="1"/>
  <c r="J12033" i="1" s="1"/>
  <c r="K12033" i="1" s="1" a="1"/>
  <c r="K12033" i="1" s="1"/>
  <c r="J5197" i="1" a="1"/>
  <c r="J5197" i="1" s="1"/>
  <c r="K5197" i="1" s="1" a="1"/>
  <c r="K5197" i="1" s="1"/>
  <c r="J5776" i="1" a="1"/>
  <c r="J5776" i="1" s="1"/>
  <c r="K5776" i="1" s="1" a="1"/>
  <c r="K5776" i="1" s="1"/>
  <c r="J6158" i="1" a="1"/>
  <c r="J6158" i="1" s="1"/>
  <c r="K6158" i="1" s="1" a="1"/>
  <c r="K6158" i="1" s="1"/>
  <c r="J6308" i="1" a="1"/>
  <c r="J6308" i="1" s="1"/>
  <c r="K6308" i="1" s="1" a="1"/>
  <c r="K6308" i="1" s="1"/>
  <c r="J6475" i="1" a="1"/>
  <c r="J6475" i="1" s="1"/>
  <c r="K6475" i="1" s="1" a="1"/>
  <c r="K6475" i="1" s="1"/>
  <c r="J6600" i="1" a="1"/>
  <c r="J6600" i="1" s="1"/>
  <c r="K6600" i="1" s="1" a="1"/>
  <c r="K6600" i="1" s="1"/>
  <c r="J6736" i="1" a="1"/>
  <c r="J6736" i="1" s="1"/>
  <c r="K6736" i="1" s="1" a="1"/>
  <c r="K6736" i="1" s="1"/>
  <c r="J6859" i="1" a="1"/>
  <c r="J6859" i="1" s="1"/>
  <c r="K6859" i="1" s="1" a="1"/>
  <c r="K6859" i="1" s="1"/>
  <c r="J6983" i="1" a="1"/>
  <c r="J6983" i="1" s="1"/>
  <c r="K6983" i="1" s="1" a="1"/>
  <c r="K6983" i="1" s="1"/>
  <c r="J7107" i="1" a="1"/>
  <c r="J7107" i="1" s="1"/>
  <c r="K7107" i="1" s="1" a="1"/>
  <c r="K7107" i="1" s="1"/>
  <c r="J7247" i="1" a="1"/>
  <c r="J7247" i="1" s="1"/>
  <c r="K7247" i="1" s="1" a="1"/>
  <c r="K7247" i="1" s="1"/>
  <c r="J7399" i="1" a="1"/>
  <c r="J7399" i="1" s="1"/>
  <c r="K7399" i="1" s="1" a="1"/>
  <c r="K7399" i="1" s="1"/>
  <c r="J7540" i="1" a="1"/>
  <c r="J7540" i="1" s="1"/>
  <c r="K7540" i="1" s="1" a="1"/>
  <c r="K7540" i="1" s="1"/>
  <c r="J7653" i="1" a="1"/>
  <c r="J7653" i="1" s="1"/>
  <c r="K7653" i="1" s="1" a="1"/>
  <c r="K7653" i="1" s="1"/>
  <c r="J7783" i="1" a="1"/>
  <c r="J7783" i="1" s="1"/>
  <c r="K7783" i="1" s="1" a="1"/>
  <c r="K7783" i="1" s="1"/>
  <c r="J7889" i="1" a="1"/>
  <c r="J7889" i="1" s="1"/>
  <c r="K7889" i="1" s="1" a="1"/>
  <c r="K7889" i="1" s="1"/>
  <c r="J8011" i="1" a="1"/>
  <c r="J8011" i="1" s="1"/>
  <c r="K8011" i="1" s="1" a="1"/>
  <c r="K8011" i="1" s="1"/>
  <c r="J8153" i="1" a="1"/>
  <c r="J8153" i="1" s="1"/>
  <c r="K8153" i="1" s="1" a="1"/>
  <c r="K8153" i="1" s="1"/>
  <c r="J8295" i="1" a="1"/>
  <c r="J8295" i="1" s="1"/>
  <c r="K8295" i="1" s="1" a="1"/>
  <c r="K8295" i="1" s="1"/>
  <c r="J8437" i="1" a="1"/>
  <c r="J8437" i="1" s="1"/>
  <c r="K8437" i="1" s="1" a="1"/>
  <c r="K8437" i="1" s="1"/>
  <c r="J8594" i="1" a="1"/>
  <c r="J8594" i="1" s="1"/>
  <c r="K8594" i="1" s="1" a="1"/>
  <c r="K8594" i="1" s="1"/>
  <c r="J8724" i="1" a="1"/>
  <c r="J8724" i="1" s="1"/>
  <c r="K8724" i="1" s="1" a="1"/>
  <c r="K8724" i="1" s="1"/>
  <c r="J8848" i="1" a="1"/>
  <c r="J8848" i="1" s="1"/>
  <c r="K8848" i="1" s="1" a="1"/>
  <c r="K8848" i="1" s="1"/>
  <c r="J8988" i="1" a="1"/>
  <c r="J8988" i="1" s="1"/>
  <c r="K8988" i="1" s="1" a="1"/>
  <c r="K8988" i="1" s="1"/>
  <c r="J9111" i="1" a="1"/>
  <c r="J9111" i="1" s="1"/>
  <c r="K9111" i="1" s="1" a="1"/>
  <c r="K9111" i="1" s="1"/>
  <c r="J9218" i="1" a="1"/>
  <c r="J9218" i="1" s="1"/>
  <c r="K9218" i="1" s="1" a="1"/>
  <c r="K9218" i="1" s="1"/>
  <c r="J9329" i="1" a="1"/>
  <c r="J9329" i="1" s="1"/>
  <c r="K9329" i="1" s="1" a="1"/>
  <c r="K9329" i="1" s="1"/>
  <c r="J9469" i="1" a="1"/>
  <c r="J9469" i="1" s="1"/>
  <c r="K9469" i="1" s="1" a="1"/>
  <c r="K9469" i="1" s="1"/>
  <c r="J9580" i="1" a="1"/>
  <c r="J9580" i="1" s="1"/>
  <c r="K9580" i="1" s="1" a="1"/>
  <c r="K9580" i="1" s="1"/>
  <c r="J9718" i="1" a="1"/>
  <c r="J9718" i="1" s="1"/>
  <c r="K9718" i="1" s="1" a="1"/>
  <c r="K9718" i="1" s="1"/>
  <c r="J9789" i="1" a="1"/>
  <c r="J9789" i="1" s="1"/>
  <c r="K9789" i="1" s="1" a="1"/>
  <c r="K9789" i="1" s="1"/>
  <c r="J9846" i="1" a="1"/>
  <c r="J9846" i="1" s="1"/>
  <c r="K9846" i="1" s="1" a="1"/>
  <c r="K9846" i="1" s="1"/>
  <c r="J9905" i="1" a="1"/>
  <c r="J9905" i="1" s="1"/>
  <c r="K9905" i="1" s="1" a="1"/>
  <c r="K9905" i="1" s="1"/>
  <c r="J9984" i="1" a="1"/>
  <c r="J9984" i="1" s="1"/>
  <c r="K9984" i="1" s="1" a="1"/>
  <c r="K9984" i="1" s="1"/>
  <c r="J10043" i="1" a="1"/>
  <c r="J10043" i="1" s="1"/>
  <c r="K10043" i="1" s="1" a="1"/>
  <c r="K10043" i="1" s="1"/>
  <c r="J10113" i="1" a="1"/>
  <c r="J10113" i="1" s="1"/>
  <c r="K10113" i="1" s="1" a="1"/>
  <c r="K10113" i="1" s="1"/>
  <c r="J10175" i="1" a="1"/>
  <c r="J10175" i="1" s="1"/>
  <c r="K10175" i="1" s="1" a="1"/>
  <c r="K10175" i="1" s="1"/>
  <c r="J10237" i="1" a="1"/>
  <c r="J10237" i="1" s="1"/>
  <c r="K10237" i="1" s="1" a="1"/>
  <c r="K10237" i="1" s="1"/>
  <c r="J10299" i="1" a="1"/>
  <c r="J10299" i="1" s="1"/>
  <c r="K10299" i="1" s="1" a="1"/>
  <c r="K10299" i="1" s="1"/>
  <c r="J10369" i="1" a="1"/>
  <c r="J10369" i="1" s="1"/>
  <c r="K10369" i="1" s="1" a="1"/>
  <c r="K10369" i="1" s="1"/>
  <c r="J10431" i="1" a="1"/>
  <c r="J10431" i="1" s="1"/>
  <c r="K10431" i="1" s="1" a="1"/>
  <c r="K10431" i="1" s="1"/>
  <c r="J10493" i="1" a="1"/>
  <c r="J10493" i="1" s="1"/>
  <c r="K10493" i="1" s="1" a="1"/>
  <c r="K10493" i="1" s="1"/>
  <c r="J10555" i="1" a="1"/>
  <c r="J10555" i="1" s="1"/>
  <c r="K10555" i="1" s="1" a="1"/>
  <c r="K10555" i="1" s="1"/>
  <c r="J10625" i="1" a="1"/>
  <c r="J10625" i="1" s="1"/>
  <c r="K10625" i="1" s="1" a="1"/>
  <c r="K10625" i="1" s="1"/>
  <c r="J10687" i="1" a="1"/>
  <c r="J10687" i="1" s="1"/>
  <c r="K10687" i="1" s="1" a="1"/>
  <c r="K10687" i="1" s="1"/>
  <c r="J10757" i="1" a="1"/>
  <c r="J10757" i="1" s="1"/>
  <c r="K10757" i="1" s="1" a="1"/>
  <c r="K10757" i="1" s="1"/>
  <c r="J10819" i="1" a="1"/>
  <c r="J10819" i="1" s="1"/>
  <c r="K10819" i="1" s="1" a="1"/>
  <c r="K10819" i="1" s="1"/>
  <c r="J10889" i="1" a="1"/>
  <c r="J10889" i="1" s="1"/>
  <c r="K10889" i="1" s="1" a="1"/>
  <c r="K10889" i="1" s="1"/>
  <c r="J10951" i="1" a="1"/>
  <c r="J10951" i="1" s="1"/>
  <c r="K10951" i="1" s="1" a="1"/>
  <c r="K10951" i="1" s="1"/>
  <c r="J11013" i="1" a="1"/>
  <c r="J11013" i="1" s="1"/>
  <c r="K11013" i="1" s="1" a="1"/>
  <c r="K11013" i="1" s="1"/>
  <c r="J11083" i="1" a="1"/>
  <c r="J11083" i="1" s="1"/>
  <c r="K11083" i="1" s="1" a="1"/>
  <c r="K11083" i="1" s="1"/>
  <c r="J11161" i="1" a="1"/>
  <c r="J11161" i="1" s="1"/>
  <c r="K11161" i="1" s="1" a="1"/>
  <c r="K11161" i="1" s="1"/>
  <c r="J11220" i="1" a="1"/>
  <c r="J11220" i="1" s="1"/>
  <c r="K11220" i="1" s="1" a="1"/>
  <c r="K11220" i="1" s="1"/>
  <c r="J11284" i="1" a="1"/>
  <c r="J11284" i="1" s="1"/>
  <c r="K11284" i="1" s="1" a="1"/>
  <c r="K11284" i="1" s="1"/>
  <c r="J11348" i="1" a="1"/>
  <c r="J11348" i="1" s="1"/>
  <c r="K11348" i="1" s="1" a="1"/>
  <c r="K11348" i="1" s="1"/>
  <c r="J11413" i="1" a="1"/>
  <c r="J11413" i="1" s="1"/>
  <c r="K11413" i="1" s="1" a="1"/>
  <c r="K11413" i="1" s="1"/>
  <c r="J11477" i="1" a="1"/>
  <c r="J11477" i="1" s="1"/>
  <c r="K11477" i="1" s="1" a="1"/>
  <c r="K11477" i="1" s="1"/>
  <c r="J11552" i="1" a="1"/>
  <c r="J11552" i="1" s="1"/>
  <c r="K11552" i="1" s="1" a="1"/>
  <c r="K11552" i="1" s="1"/>
  <c r="J11606" i="1" a="1"/>
  <c r="J11606" i="1" s="1"/>
  <c r="K11606" i="1" s="1" a="1"/>
  <c r="K11606" i="1" s="1"/>
  <c r="J11674" i="1" a="1"/>
  <c r="J11674" i="1" s="1"/>
  <c r="K11674" i="1" s="1" a="1"/>
  <c r="K11674" i="1" s="1"/>
  <c r="J11735" i="1" a="1"/>
  <c r="J11735" i="1" s="1"/>
  <c r="K11735" i="1" s="1" a="1"/>
  <c r="K11735" i="1" s="1"/>
  <c r="J11792" i="1" a="1"/>
  <c r="J11792" i="1" s="1"/>
  <c r="K11792" i="1" s="1" a="1"/>
  <c r="K11792" i="1" s="1"/>
  <c r="J11849" i="1" a="1"/>
  <c r="J11849" i="1" s="1"/>
  <c r="K11849" i="1" s="1" a="1"/>
  <c r="K11849" i="1" s="1"/>
  <c r="J11906" i="1" a="1"/>
  <c r="J11906" i="1" s="1"/>
  <c r="K11906" i="1" s="1" a="1"/>
  <c r="K11906" i="1" s="1"/>
  <c r="J11963" i="1" a="1"/>
  <c r="J11963" i="1" s="1"/>
  <c r="K11963" i="1" s="1" a="1"/>
  <c r="K11963" i="1" s="1"/>
  <c r="J12019" i="1" a="1"/>
  <c r="J12019" i="1" s="1"/>
  <c r="K12019" i="1" s="1" a="1"/>
  <c r="K12019" i="1" s="1"/>
  <c r="J4870" i="1" a="1"/>
  <c r="J4870" i="1" s="1"/>
  <c r="K4870" i="1" s="1" a="1"/>
  <c r="K4870" i="1" s="1"/>
  <c r="J5628" i="1" a="1"/>
  <c r="J5628" i="1" s="1"/>
  <c r="K5628" i="1" s="1" a="1"/>
  <c r="K5628" i="1" s="1"/>
  <c r="J5965" i="1" a="1"/>
  <c r="J5965" i="1" s="1"/>
  <c r="K5965" i="1" s="1" a="1"/>
  <c r="K5965" i="1" s="1"/>
  <c r="J6299" i="1" a="1"/>
  <c r="J6299" i="1" s="1"/>
  <c r="K6299" i="1" s="1" a="1"/>
  <c r="K6299" i="1" s="1"/>
  <c r="J6441" i="1" a="1"/>
  <c r="J6441" i="1" s="1"/>
  <c r="K6441" i="1" s="1" a="1"/>
  <c r="K6441" i="1" s="1"/>
  <c r="J6572" i="1" a="1"/>
  <c r="J6572" i="1" s="1"/>
  <c r="K6572" i="1" s="1" a="1"/>
  <c r="K6572" i="1" s="1"/>
  <c r="J6693" i="1" a="1"/>
  <c r="J6693" i="1" s="1"/>
  <c r="K6693" i="1" s="1" a="1"/>
  <c r="K6693" i="1" s="1"/>
  <c r="J6847" i="1" a="1"/>
  <c r="J6847" i="1" s="1"/>
  <c r="K6847" i="1" s="1" a="1"/>
  <c r="K6847" i="1" s="1"/>
  <c r="J6971" i="1" a="1"/>
  <c r="J6971" i="1" s="1"/>
  <c r="K6971" i="1" s="1" a="1"/>
  <c r="K6971" i="1" s="1"/>
  <c r="J7095" i="1" a="1"/>
  <c r="J7095" i="1" s="1"/>
  <c r="K7095" i="1" s="1" a="1"/>
  <c r="K7095" i="1" s="1"/>
  <c r="J7219" i="1" a="1"/>
  <c r="J7219" i="1" s="1"/>
  <c r="K7219" i="1" s="1" a="1"/>
  <c r="K7219" i="1" s="1"/>
  <c r="J7380" i="1" a="1"/>
  <c r="J7380" i="1" s="1"/>
  <c r="K7380" i="1" s="1" a="1"/>
  <c r="K7380" i="1" s="1"/>
  <c r="J7482" i="1" a="1"/>
  <c r="J7482" i="1" s="1"/>
  <c r="K7482" i="1" s="1" a="1"/>
  <c r="K7482" i="1" s="1"/>
  <c r="J7625" i="1" a="1"/>
  <c r="J7625" i="1" s="1"/>
  <c r="K7625" i="1" s="1" a="1"/>
  <c r="K7625" i="1" s="1"/>
  <c r="J7786" i="1" a="1"/>
  <c r="J7786" i="1" s="1"/>
  <c r="K7786" i="1" s="1" a="1"/>
  <c r="K7786" i="1" s="1"/>
  <c r="J7919" i="1" a="1"/>
  <c r="J7919" i="1" s="1"/>
  <c r="K7919" i="1" s="1" a="1"/>
  <c r="K7919" i="1" s="1"/>
  <c r="J8057" i="1" a="1"/>
  <c r="J8057" i="1" s="1"/>
  <c r="K8057" i="1" s="1" a="1"/>
  <c r="K8057" i="1" s="1"/>
  <c r="J8199" i="1" a="1"/>
  <c r="J8199" i="1" s="1"/>
  <c r="K8199" i="1" s="1" a="1"/>
  <c r="K8199" i="1" s="1"/>
  <c r="J8341" i="1" a="1"/>
  <c r="J8341" i="1" s="1"/>
  <c r="K8341" i="1" s="1" a="1"/>
  <c r="K8341" i="1" s="1"/>
  <c r="J8498" i="1" a="1"/>
  <c r="J8498" i="1" s="1"/>
  <c r="K8498" i="1" s="1" a="1"/>
  <c r="K8498" i="1" s="1"/>
  <c r="J8640" i="1" a="1"/>
  <c r="J8640" i="1" s="1"/>
  <c r="K8640" i="1" s="1" a="1"/>
  <c r="K8640" i="1" s="1"/>
  <c r="J8774" i="1" a="1"/>
  <c r="J8774" i="1" s="1"/>
  <c r="K8774" i="1" s="1" a="1"/>
  <c r="K8774" i="1" s="1"/>
  <c r="J8898" i="1" a="1"/>
  <c r="J8898" i="1" s="1"/>
  <c r="K8898" i="1" s="1" a="1"/>
  <c r="K8898" i="1" s="1"/>
  <c r="J9038" i="1" a="1"/>
  <c r="J9038" i="1" s="1"/>
  <c r="K9038" i="1" s="1" a="1"/>
  <c r="K9038" i="1" s="1"/>
  <c r="J9153" i="1" a="1"/>
  <c r="J9153" i="1" s="1"/>
  <c r="K9153" i="1" s="1" a="1"/>
  <c r="K9153" i="1" s="1"/>
  <c r="J9291" i="1" a="1"/>
  <c r="J9291" i="1" s="1"/>
  <c r="K9291" i="1" s="1" a="1"/>
  <c r="K9291" i="1" s="1"/>
  <c r="J9403" i="1" a="1"/>
  <c r="J9403" i="1" s="1"/>
  <c r="K9403" i="1" s="1" a="1"/>
  <c r="K9403" i="1" s="1"/>
  <c r="J9555" i="1" a="1"/>
  <c r="J9555" i="1" s="1"/>
  <c r="K9555" i="1" s="1" a="1"/>
  <c r="K9555" i="1" s="1"/>
  <c r="J9666" i="1" a="1"/>
  <c r="J9666" i="1" s="1"/>
  <c r="K9666" i="1" s="1" a="1"/>
  <c r="K9666" i="1" s="1"/>
  <c r="J9769" i="1" a="1"/>
  <c r="J9769" i="1" s="1"/>
  <c r="K9769" i="1" s="1" a="1"/>
  <c r="K9769" i="1" s="1"/>
  <c r="J9832" i="1" a="1"/>
  <c r="J9832" i="1" s="1"/>
  <c r="K9832" i="1" s="1" a="1"/>
  <c r="K9832" i="1" s="1"/>
  <c r="J9890" i="1" a="1"/>
  <c r="J9890" i="1" s="1"/>
  <c r="K9890" i="1" s="1" a="1"/>
  <c r="K9890" i="1" s="1"/>
  <c r="J9949" i="1" a="1"/>
  <c r="J9949" i="1" s="1"/>
  <c r="K9949" i="1" s="1" a="1"/>
  <c r="K9949" i="1" s="1"/>
  <c r="J10022" i="1" a="1"/>
  <c r="J10022" i="1" s="1"/>
  <c r="K10022" i="1" s="1" a="1"/>
  <c r="K10022" i="1" s="1"/>
  <c r="J10083" i="1" a="1"/>
  <c r="J10083" i="1" s="1"/>
  <c r="K10083" i="1" s="1" a="1"/>
  <c r="K10083" i="1" s="1"/>
  <c r="J10153" i="1" a="1"/>
  <c r="J10153" i="1" s="1"/>
  <c r="K10153" i="1" s="1" a="1"/>
  <c r="K10153" i="1" s="1"/>
  <c r="J10215" i="1" a="1"/>
  <c r="J10215" i="1" s="1"/>
  <c r="K10215" i="1" s="1" a="1"/>
  <c r="K10215" i="1" s="1"/>
  <c r="J10277" i="1" a="1"/>
  <c r="J10277" i="1" s="1"/>
  <c r="K10277" i="1" s="1" a="1"/>
  <c r="K10277" i="1" s="1"/>
  <c r="J10339" i="1" a="1"/>
  <c r="J10339" i="1" s="1"/>
  <c r="K10339" i="1" s="1" a="1"/>
  <c r="K10339" i="1" s="1"/>
  <c r="J10409" i="1" a="1"/>
  <c r="J10409" i="1" s="1"/>
  <c r="K10409" i="1" s="1" a="1"/>
  <c r="K10409" i="1" s="1"/>
  <c r="J10471" i="1" a="1"/>
  <c r="J10471" i="1" s="1"/>
  <c r="K10471" i="1" s="1" a="1"/>
  <c r="K10471" i="1" s="1"/>
  <c r="J10533" i="1" a="1"/>
  <c r="J10533" i="1" s="1"/>
  <c r="K10533" i="1" s="1" a="1"/>
  <c r="K10533" i="1" s="1"/>
  <c r="J10595" i="1" a="1"/>
  <c r="J10595" i="1" s="1"/>
  <c r="K10595" i="1" s="1" a="1"/>
  <c r="K10595" i="1" s="1"/>
  <c r="J10665" i="1" a="1"/>
  <c r="J10665" i="1" s="1"/>
  <c r="K10665" i="1" s="1" a="1"/>
  <c r="K10665" i="1" s="1"/>
  <c r="J10727" i="1" a="1"/>
  <c r="J10727" i="1" s="1"/>
  <c r="K10727" i="1" s="1" a="1"/>
  <c r="K10727" i="1" s="1"/>
  <c r="J10789" i="1" a="1"/>
  <c r="J10789" i="1" s="1"/>
  <c r="K10789" i="1" s="1" a="1"/>
  <c r="K10789" i="1" s="1"/>
  <c r="J10851" i="1" a="1"/>
  <c r="J10851" i="1" s="1"/>
  <c r="K10851" i="1" s="1" a="1"/>
  <c r="K10851" i="1" s="1"/>
  <c r="J10921" i="1" a="1"/>
  <c r="J10921" i="1" s="1"/>
  <c r="K10921" i="1" s="1" a="1"/>
  <c r="K10921" i="1" s="1"/>
  <c r="J10983" i="1" a="1"/>
  <c r="J10983" i="1" s="1"/>
  <c r="K10983" i="1" s="1" a="1"/>
  <c r="K10983" i="1" s="1"/>
  <c r="J11045" i="1" a="1"/>
  <c r="J11045" i="1" s="1"/>
  <c r="K11045" i="1" s="1" a="1"/>
  <c r="K11045" i="1" s="1"/>
  <c r="J11096" i="1" a="1"/>
  <c r="J11096" i="1" s="1"/>
  <c r="K11096" i="1" s="1" a="1"/>
  <c r="K11096" i="1" s="1"/>
  <c r="J11145" i="1" a="1"/>
  <c r="J11145" i="1" s="1"/>
  <c r="K11145" i="1" s="1" a="1"/>
  <c r="K11145" i="1" s="1"/>
  <c r="J11216" i="1" a="1"/>
  <c r="J11216" i="1" s="1"/>
  <c r="K11216" i="1" s="1" a="1"/>
  <c r="K11216" i="1" s="1"/>
  <c r="J11280" i="1" a="1"/>
  <c r="J11280" i="1" s="1"/>
  <c r="K11280" i="1" s="1" a="1"/>
  <c r="K11280" i="1" s="1"/>
  <c r="J11344" i="1" a="1"/>
  <c r="J11344" i="1" s="1"/>
  <c r="K11344" i="1" s="1" a="1"/>
  <c r="K11344" i="1" s="1"/>
  <c r="J11402" i="1" a="1"/>
  <c r="J11402" i="1" s="1"/>
  <c r="K11402" i="1" s="1" a="1"/>
  <c r="K11402" i="1" s="1"/>
  <c r="J11471" i="1" a="1"/>
  <c r="J11471" i="1" s="1"/>
  <c r="K11471" i="1" s="1" a="1"/>
  <c r="K11471" i="1" s="1"/>
  <c r="J11534" i="1" a="1"/>
  <c r="J11534" i="1" s="1"/>
  <c r="K11534" i="1" s="1" a="1"/>
  <c r="K11534" i="1" s="1"/>
  <c r="J11589" i="1" a="1"/>
  <c r="J11589" i="1" s="1"/>
  <c r="K11589" i="1" s="1" a="1"/>
  <c r="K11589" i="1" s="1"/>
  <c r="J11645" i="1" a="1"/>
  <c r="J11645" i="1" s="1"/>
  <c r="K11645" i="1" s="1" a="1"/>
  <c r="K11645" i="1" s="1"/>
  <c r="J11724" i="1" a="1"/>
  <c r="J11724" i="1" s="1"/>
  <c r="K11724" i="1" s="1" a="1"/>
  <c r="K11724" i="1" s="1"/>
  <c r="J11793" i="1" a="1"/>
  <c r="J11793" i="1" s="1"/>
  <c r="K11793" i="1" s="1" a="1"/>
  <c r="K11793" i="1" s="1"/>
  <c r="J11864" i="1" a="1"/>
  <c r="J11864" i="1" s="1"/>
  <c r="K11864" i="1" s="1" a="1"/>
  <c r="K11864" i="1" s="1"/>
  <c r="J11935" i="1" a="1"/>
  <c r="J11935" i="1" s="1"/>
  <c r="K11935" i="1" s="1" a="1"/>
  <c r="K11935" i="1" s="1"/>
  <c r="J12006" i="1" a="1"/>
  <c r="J12006" i="1" s="1"/>
  <c r="K12006" i="1" s="1" a="1"/>
  <c r="K12006" i="1" s="1"/>
  <c r="J4884" i="1" a="1"/>
  <c r="J4884" i="1" s="1"/>
  <c r="K4884" i="1" s="1" a="1"/>
  <c r="K4884" i="1" s="1"/>
  <c r="J5630" i="1" a="1"/>
  <c r="J5630" i="1" s="1"/>
  <c r="K5630" i="1" s="1" a="1"/>
  <c r="K5630" i="1" s="1"/>
  <c r="J5971" i="1" a="1"/>
  <c r="J5971" i="1" s="1"/>
  <c r="K5971" i="1" s="1" a="1"/>
  <c r="K5971" i="1" s="1"/>
  <c r="J6210" i="1" a="1"/>
  <c r="J6210" i="1" s="1"/>
  <c r="K6210" i="1" s="1" a="1"/>
  <c r="K6210" i="1" s="1"/>
  <c r="J6348" i="1" a="1"/>
  <c r="J6348" i="1" s="1"/>
  <c r="K6348" i="1" s="1" a="1"/>
  <c r="K6348" i="1" s="1"/>
  <c r="J6467" i="1" a="1"/>
  <c r="J6467" i="1" s="1"/>
  <c r="K6467" i="1" s="1" a="1"/>
  <c r="K6467" i="1" s="1"/>
  <c r="J6589" i="1" a="1"/>
  <c r="J6589" i="1" s="1"/>
  <c r="K6589" i="1" s="1" a="1"/>
  <c r="K6589" i="1" s="1"/>
  <c r="J6709" i="1" a="1"/>
  <c r="J6709" i="1" s="1"/>
  <c r="K6709" i="1" s="1" a="1"/>
  <c r="K6709" i="1" s="1"/>
  <c r="J6848" i="1" a="1"/>
  <c r="J6848" i="1" s="1"/>
  <c r="K6848" i="1" s="1" a="1"/>
  <c r="K6848" i="1" s="1"/>
  <c r="J6972" i="1" a="1"/>
  <c r="J6972" i="1" s="1"/>
  <c r="K6972" i="1" s="1" a="1"/>
  <c r="K6972" i="1" s="1"/>
  <c r="J7096" i="1" a="1"/>
  <c r="J7096" i="1" s="1"/>
  <c r="K7096" i="1" s="1" a="1"/>
  <c r="K7096" i="1" s="1"/>
  <c r="J7220" i="1" a="1"/>
  <c r="J7220" i="1" s="1"/>
  <c r="K7220" i="1" s="1" a="1"/>
  <c r="K7220" i="1" s="1"/>
  <c r="J7357" i="1" a="1"/>
  <c r="J7357" i="1" s="1"/>
  <c r="K7357" i="1" s="1" a="1"/>
  <c r="K7357" i="1" s="1"/>
  <c r="J7493" i="1" a="1"/>
  <c r="J7493" i="1" s="1"/>
  <c r="K7493" i="1" s="1" a="1"/>
  <c r="K7493" i="1" s="1"/>
  <c r="J7615" i="1" a="1"/>
  <c r="J7615" i="1" s="1"/>
  <c r="K7615" i="1" s="1" a="1"/>
  <c r="K7615" i="1" s="1"/>
  <c r="J7716" i="1" a="1"/>
  <c r="J7716" i="1" s="1"/>
  <c r="K7716" i="1" s="1" a="1"/>
  <c r="K7716" i="1" s="1"/>
  <c r="J7820" i="1" a="1"/>
  <c r="J7820" i="1" s="1"/>
  <c r="K7820" i="1" s="1" a="1"/>
  <c r="K7820" i="1" s="1"/>
  <c r="J7920" i="1" a="1"/>
  <c r="J7920" i="1" s="1"/>
  <c r="K7920" i="1" s="1" a="1"/>
  <c r="K7920" i="1" s="1"/>
  <c r="J5012" i="1" a="1"/>
  <c r="J5012" i="1" s="1"/>
  <c r="K5012" i="1" s="1" a="1"/>
  <c r="K5012" i="1" s="1"/>
  <c r="J5726" i="1" a="1"/>
  <c r="J5726" i="1" s="1"/>
  <c r="K5726" i="1" s="1" a="1"/>
  <c r="K5726" i="1" s="1"/>
  <c r="J6039" i="1" a="1"/>
  <c r="J6039" i="1" s="1"/>
  <c r="K6039" i="1" s="1" a="1"/>
  <c r="K6039" i="1" s="1"/>
  <c r="J6259" i="1" a="1"/>
  <c r="J6259" i="1" s="1"/>
  <c r="K6259" i="1" s="1" a="1"/>
  <c r="K6259" i="1" s="1"/>
  <c r="J6360" i="1" a="1"/>
  <c r="J6360" i="1" s="1"/>
  <c r="K6360" i="1" s="1" a="1"/>
  <c r="K6360" i="1" s="1"/>
  <c r="J6494" i="1" a="1"/>
  <c r="J6494" i="1" s="1"/>
  <c r="K6494" i="1" s="1" a="1"/>
  <c r="K6494" i="1" s="1"/>
  <c r="J6622" i="1" a="1"/>
  <c r="J6622" i="1" s="1"/>
  <c r="K6622" i="1" s="1" a="1"/>
  <c r="K6622" i="1" s="1"/>
  <c r="J6741" i="1" a="1"/>
  <c r="J6741" i="1" s="1"/>
  <c r="K6741" i="1" s="1" a="1"/>
  <c r="K6741" i="1" s="1"/>
  <c r="J6880" i="1" a="1"/>
  <c r="J6880" i="1" s="1"/>
  <c r="K6880" i="1" s="1" a="1"/>
  <c r="K6880" i="1" s="1"/>
  <c r="J7004" i="1" a="1"/>
  <c r="J7004" i="1" s="1"/>
  <c r="K7004" i="1" s="1" a="1"/>
  <c r="K7004" i="1" s="1"/>
  <c r="J7128" i="1" a="1"/>
  <c r="J7128" i="1" s="1"/>
  <c r="K7128" i="1" s="1" a="1"/>
  <c r="K7128" i="1" s="1"/>
  <c r="J7252" i="1" a="1"/>
  <c r="J7252" i="1" s="1"/>
  <c r="K7252" i="1" s="1" a="1"/>
  <c r="K7252" i="1" s="1"/>
  <c r="J7382" i="1" a="1"/>
  <c r="J7382" i="1" s="1"/>
  <c r="K7382" i="1" s="1" a="1"/>
  <c r="K7382" i="1" s="1"/>
  <c r="J7504" i="1" a="1"/>
  <c r="J7504" i="1" s="1"/>
  <c r="K7504" i="1" s="1" a="1"/>
  <c r="K7504" i="1" s="1"/>
  <c r="J7595" i="1" a="1"/>
  <c r="J7595" i="1" s="1"/>
  <c r="K7595" i="1" s="1" a="1"/>
  <c r="K7595" i="1" s="1"/>
  <c r="J7737" i="1" a="1"/>
  <c r="J7737" i="1" s="1"/>
  <c r="K7737" i="1" s="1" a="1"/>
  <c r="K7737" i="1" s="1"/>
  <c r="J7858" i="1" a="1"/>
  <c r="J7858" i="1" s="1"/>
  <c r="K7858" i="1" s="1" a="1"/>
  <c r="K7858" i="1" s="1"/>
  <c r="J3635" i="1" a="1"/>
  <c r="J3635" i="1" s="1"/>
  <c r="K3635" i="1" s="1" a="1"/>
  <c r="K3635" i="1" s="1"/>
  <c r="J5254" i="1" a="1"/>
  <c r="J5254" i="1" s="1"/>
  <c r="K5254" i="1" s="1" a="1"/>
  <c r="K5254" i="1" s="1"/>
  <c r="J5670" i="1" a="1"/>
  <c r="J5670" i="1" s="1"/>
  <c r="K5670" i="1" s="1" a="1"/>
  <c r="K5670" i="1" s="1"/>
  <c r="J5977" i="1" a="1"/>
  <c r="J5977" i="1" s="1"/>
  <c r="K5977" i="1" s="1" a="1"/>
  <c r="K5977" i="1" s="1"/>
  <c r="J6228" i="1" a="1"/>
  <c r="J6228" i="1" s="1"/>
  <c r="K6228" i="1" s="1" a="1"/>
  <c r="K6228" i="1" s="1"/>
  <c r="J6385" i="1" a="1"/>
  <c r="J6385" i="1" s="1"/>
  <c r="K6385" i="1" s="1" a="1"/>
  <c r="K6385" i="1" s="1"/>
  <c r="J6528" i="1" a="1"/>
  <c r="J6528" i="1" s="1"/>
  <c r="K6528" i="1" s="1" a="1"/>
  <c r="K6528" i="1" s="1"/>
  <c r="J6653" i="1" a="1"/>
  <c r="J6653" i="1" s="1"/>
  <c r="K6653" i="1" s="1" a="1"/>
  <c r="K6653" i="1" s="1"/>
  <c r="J6773" i="1" a="1"/>
  <c r="J6773" i="1" s="1"/>
  <c r="K6773" i="1" s="1" a="1"/>
  <c r="K6773" i="1" s="1"/>
  <c r="J6913" i="1" a="1"/>
  <c r="J6913" i="1" s="1"/>
  <c r="K6913" i="1" s="1" a="1"/>
  <c r="K6913" i="1" s="1"/>
  <c r="J7037" i="1" a="1"/>
  <c r="J7037" i="1" s="1"/>
  <c r="K7037" i="1" s="1" a="1"/>
  <c r="K7037" i="1" s="1"/>
  <c r="J7161" i="1" a="1"/>
  <c r="J7161" i="1" s="1"/>
  <c r="K7161" i="1" s="1" a="1"/>
  <c r="K7161" i="1" s="1"/>
  <c r="J7285" i="1" a="1"/>
  <c r="J7285" i="1" s="1"/>
  <c r="K7285" i="1" s="1" a="1"/>
  <c r="K7285" i="1" s="1"/>
  <c r="J7394" i="1" a="1"/>
  <c r="J7394" i="1" s="1"/>
  <c r="K7394" i="1" s="1" a="1"/>
  <c r="K7394" i="1" s="1"/>
  <c r="J7535" i="1" a="1"/>
  <c r="J7535" i="1" s="1"/>
  <c r="K7535" i="1" s="1" a="1"/>
  <c r="K7535" i="1" s="1"/>
  <c r="J7658" i="1" a="1"/>
  <c r="J7658" i="1" s="1"/>
  <c r="K7658" i="1" s="1" a="1"/>
  <c r="K7658" i="1" s="1"/>
  <c r="J7748" i="1" a="1"/>
  <c r="J7748" i="1" s="1"/>
  <c r="K7748" i="1" s="1" a="1"/>
  <c r="K7748" i="1" s="1"/>
  <c r="J7923" i="1" a="1"/>
  <c r="J7923" i="1" s="1"/>
  <c r="K7923" i="1" s="1" a="1"/>
  <c r="K7923" i="1" s="1"/>
  <c r="J4813" i="1" a="1"/>
  <c r="J4813" i="1" s="1"/>
  <c r="K4813" i="1" s="1" a="1"/>
  <c r="K4813" i="1" s="1"/>
  <c r="J5583" i="1" a="1"/>
  <c r="J5583" i="1" s="1"/>
  <c r="K5583" i="1" s="1" a="1"/>
  <c r="K5583" i="1" s="1"/>
  <c r="J5950" i="1" a="1"/>
  <c r="J5950" i="1" s="1"/>
  <c r="K5950" i="1" s="1" a="1"/>
  <c r="K5950" i="1" s="1"/>
  <c r="J6305" i="1" a="1"/>
  <c r="J6305" i="1" s="1"/>
  <c r="K6305" i="1" s="1" a="1"/>
  <c r="K6305" i="1" s="1"/>
  <c r="J6413" i="1" a="1"/>
  <c r="J6413" i="1" s="1"/>
  <c r="K6413" i="1" s="1" a="1"/>
  <c r="K6413" i="1" s="1"/>
  <c r="J6532" i="1" a="1"/>
  <c r="J6532" i="1" s="1"/>
  <c r="K6532" i="1" s="1" a="1"/>
  <c r="K6532" i="1" s="1"/>
  <c r="J6657" i="1" a="1"/>
  <c r="J6657" i="1" s="1"/>
  <c r="K6657" i="1" s="1" a="1"/>
  <c r="K6657" i="1" s="1"/>
  <c r="J6777" i="1" a="1"/>
  <c r="J6777" i="1" s="1"/>
  <c r="K6777" i="1" s="1" a="1"/>
  <c r="K6777" i="1" s="1"/>
  <c r="J6901" i="1" a="1"/>
  <c r="J6901" i="1" s="1"/>
  <c r="K6901" i="1" s="1" a="1"/>
  <c r="K6901" i="1" s="1"/>
  <c r="J7041" i="1" a="1"/>
  <c r="J7041" i="1" s="1"/>
  <c r="K7041" i="1" s="1" a="1"/>
  <c r="K7041" i="1" s="1"/>
  <c r="J7165" i="1" a="1"/>
  <c r="J7165" i="1" s="1"/>
  <c r="K7165" i="1" s="1" a="1"/>
  <c r="K7165" i="1" s="1"/>
  <c r="J7289" i="1" a="1"/>
  <c r="J7289" i="1" s="1"/>
  <c r="K7289" i="1" s="1" a="1"/>
  <c r="K7289" i="1" s="1"/>
  <c r="J7417" i="1" a="1"/>
  <c r="J7417" i="1" s="1"/>
  <c r="K7417" i="1" s="1" a="1"/>
  <c r="K7417" i="1" s="1"/>
  <c r="J7548" i="1" a="1"/>
  <c r="J7548" i="1" s="1"/>
  <c r="K7548" i="1" s="1" a="1"/>
  <c r="K7548" i="1" s="1"/>
  <c r="J7650" i="1" a="1"/>
  <c r="J7650" i="1" s="1"/>
  <c r="K7650" i="1" s="1" a="1"/>
  <c r="K7650" i="1" s="1"/>
  <c r="J7781" i="1" a="1"/>
  <c r="J7781" i="1" s="1"/>
  <c r="K7781" i="1" s="1" a="1"/>
  <c r="K7781" i="1" s="1"/>
  <c r="J7874" i="1" a="1"/>
  <c r="J7874" i="1" s="1"/>
  <c r="K7874" i="1" s="1" a="1"/>
  <c r="K7874" i="1" s="1"/>
  <c r="J8007" i="1" a="1"/>
  <c r="J8007" i="1" s="1"/>
  <c r="K8007" i="1" s="1" a="1"/>
  <c r="K8007" i="1" s="1"/>
  <c r="J8149" i="1" a="1"/>
  <c r="J8149" i="1" s="1"/>
  <c r="K8149" i="1" s="1" a="1"/>
  <c r="K8149" i="1" s="1"/>
  <c r="J8306" i="1" a="1"/>
  <c r="J8306" i="1" s="1"/>
  <c r="K8306" i="1" s="1" a="1"/>
  <c r="K8306" i="1" s="1"/>
  <c r="J8448" i="1" a="1"/>
  <c r="J8448" i="1" s="1"/>
  <c r="K8448" i="1" s="1" a="1"/>
  <c r="K8448" i="1" s="1"/>
  <c r="J8605" i="1" a="1"/>
  <c r="J8605" i="1" s="1"/>
  <c r="K8605" i="1" s="1" a="1"/>
  <c r="K8605" i="1" s="1"/>
  <c r="J8735" i="1" a="1"/>
  <c r="J8735" i="1" s="1"/>
  <c r="K8735" i="1" s="1" a="1"/>
  <c r="K8735" i="1" s="1"/>
  <c r="J8875" i="1" a="1"/>
  <c r="J8875" i="1" s="1"/>
  <c r="K8875" i="1" s="1" a="1"/>
  <c r="K8875" i="1" s="1"/>
  <c r="J8999" i="1" a="1"/>
  <c r="J8999" i="1" s="1"/>
  <c r="K8999" i="1" s="1" a="1"/>
  <c r="K8999" i="1" s="1"/>
  <c r="J9133" i="1" a="1"/>
  <c r="J9133" i="1" s="1"/>
  <c r="K9133" i="1" s="1" a="1"/>
  <c r="K9133" i="1" s="1"/>
  <c r="J9271" i="1" a="1"/>
  <c r="J9271" i="1" s="1"/>
  <c r="K9271" i="1" s="1" a="1"/>
  <c r="K9271" i="1" s="1"/>
  <c r="J9410" i="1" a="1"/>
  <c r="J9410" i="1" s="1"/>
  <c r="K9410" i="1" s="1" a="1"/>
  <c r="K9410" i="1" s="1"/>
  <c r="J9549" i="1" a="1"/>
  <c r="J9549" i="1" s="1"/>
  <c r="K9549" i="1" s="1" a="1"/>
  <c r="K9549" i="1" s="1"/>
  <c r="J9659" i="1" a="1"/>
  <c r="J9659" i="1" s="1"/>
  <c r="K9659" i="1" s="1" a="1"/>
  <c r="K9659" i="1" s="1"/>
  <c r="J9786" i="1" a="1"/>
  <c r="J9786" i="1" s="1"/>
  <c r="K9786" i="1" s="1" a="1"/>
  <c r="K9786" i="1" s="1"/>
  <c r="J9843" i="1" a="1"/>
  <c r="J9843" i="1" s="1"/>
  <c r="K9843" i="1" s="1" a="1"/>
  <c r="K9843" i="1" s="1"/>
  <c r="J9916" i="1" a="1"/>
  <c r="J9916" i="1" s="1"/>
  <c r="K9916" i="1" s="1" a="1"/>
  <c r="K9916" i="1" s="1"/>
  <c r="J9982" i="1" a="1"/>
  <c r="J9982" i="1" s="1"/>
  <c r="K9982" i="1" s="1" a="1"/>
  <c r="K9982" i="1" s="1"/>
  <c r="J10040" i="1" a="1"/>
  <c r="J10040" i="1" s="1"/>
  <c r="K10040" i="1" s="1" a="1"/>
  <c r="K10040" i="1" s="1"/>
  <c r="J10102" i="1" a="1"/>
  <c r="J10102" i="1" s="1"/>
  <c r="K10102" i="1" s="1" a="1"/>
  <c r="K10102" i="1" s="1"/>
  <c r="J10164" i="1" a="1"/>
  <c r="J10164" i="1" s="1"/>
  <c r="K10164" i="1" s="1" a="1"/>
  <c r="K10164" i="1" s="1"/>
  <c r="J10234" i="1" a="1"/>
  <c r="J10234" i="1" s="1"/>
  <c r="K10234" i="1" s="1" a="1"/>
  <c r="K10234" i="1" s="1"/>
  <c r="J10296" i="1" a="1"/>
  <c r="J10296" i="1" s="1"/>
  <c r="K10296" i="1" s="1" a="1"/>
  <c r="K10296" i="1" s="1"/>
  <c r="J10358" i="1" a="1"/>
  <c r="J10358" i="1" s="1"/>
  <c r="K10358" i="1" s="1" a="1"/>
  <c r="K10358" i="1" s="1"/>
  <c r="J10420" i="1" a="1"/>
  <c r="J10420" i="1" s="1"/>
  <c r="K10420" i="1" s="1" a="1"/>
  <c r="K10420" i="1" s="1"/>
  <c r="J10490" i="1" a="1"/>
  <c r="J10490" i="1" s="1"/>
  <c r="K10490" i="1" s="1" a="1"/>
  <c r="K10490" i="1" s="1"/>
  <c r="J10552" i="1" a="1"/>
  <c r="J10552" i="1" s="1"/>
  <c r="K10552" i="1" s="1" a="1"/>
  <c r="K10552" i="1" s="1"/>
  <c r="J10614" i="1" a="1"/>
  <c r="J10614" i="1" s="1"/>
  <c r="K10614" i="1" s="1" a="1"/>
  <c r="K10614" i="1" s="1"/>
  <c r="J10676" i="1" a="1"/>
  <c r="J10676" i="1" s="1"/>
  <c r="K10676" i="1" s="1" a="1"/>
  <c r="K10676" i="1" s="1"/>
  <c r="J10746" i="1" a="1"/>
  <c r="J10746" i="1" s="1"/>
  <c r="K10746" i="1" s="1" a="1"/>
  <c r="K10746" i="1" s="1"/>
  <c r="J10808" i="1" a="1"/>
  <c r="J10808" i="1" s="1"/>
  <c r="K10808" i="1" s="1" a="1"/>
  <c r="K10808" i="1" s="1"/>
  <c r="J10870" i="1" a="1"/>
  <c r="J10870" i="1" s="1"/>
  <c r="K10870" i="1" s="1" a="1"/>
  <c r="K10870" i="1" s="1"/>
  <c r="J10932" i="1" a="1"/>
  <c r="J10932" i="1" s="1"/>
  <c r="K10932" i="1" s="1" a="1"/>
  <c r="K10932" i="1" s="1"/>
  <c r="J11002" i="1" a="1"/>
  <c r="J11002" i="1" s="1"/>
  <c r="K11002" i="1" s="1" a="1"/>
  <c r="K11002" i="1" s="1"/>
  <c r="J11064" i="1" a="1"/>
  <c r="J11064" i="1" s="1"/>
  <c r="K11064" i="1" s="1" a="1"/>
  <c r="K11064" i="1" s="1"/>
  <c r="J11159" i="1" a="1"/>
  <c r="J11159" i="1" s="1"/>
  <c r="K11159" i="1" s="1" a="1"/>
  <c r="K11159" i="1" s="1"/>
  <c r="J11223" i="1" a="1"/>
  <c r="J11223" i="1" s="1"/>
  <c r="K11223" i="1" s="1" a="1"/>
  <c r="K11223" i="1" s="1"/>
  <c r="J11287" i="1" a="1"/>
  <c r="J11287" i="1" s="1"/>
  <c r="K11287" i="1" s="1" a="1"/>
  <c r="K11287" i="1" s="1"/>
  <c r="J11357" i="1" a="1"/>
  <c r="J11357" i="1" s="1"/>
  <c r="K11357" i="1" s="1" a="1"/>
  <c r="K11357" i="1" s="1"/>
  <c r="J11417" i="1" a="1"/>
  <c r="J11417" i="1" s="1"/>
  <c r="K11417" i="1" s="1" a="1"/>
  <c r="K11417" i="1" s="1"/>
  <c r="J11481" i="1" a="1"/>
  <c r="J11481" i="1" s="1"/>
  <c r="K11481" i="1" s="1" a="1"/>
  <c r="K11481" i="1" s="1"/>
  <c r="J11543" i="1" a="1"/>
  <c r="J11543" i="1" s="1"/>
  <c r="K11543" i="1" s="1" a="1"/>
  <c r="K11543" i="1" s="1"/>
  <c r="J11611" i="1" a="1"/>
  <c r="J11611" i="1" s="1"/>
  <c r="K11611" i="1" s="1" a="1"/>
  <c r="K11611" i="1" s="1"/>
  <c r="J11684" i="1" a="1"/>
  <c r="J11684" i="1" s="1"/>
  <c r="K11684" i="1" s="1" a="1"/>
  <c r="K11684" i="1" s="1"/>
  <c r="J11740" i="1" a="1"/>
  <c r="J11740" i="1" s="1"/>
  <c r="K11740" i="1" s="1" a="1"/>
  <c r="K11740" i="1" s="1"/>
  <c r="J11818" i="1" a="1"/>
  <c r="J11818" i="1" s="1"/>
  <c r="K11818" i="1" s="1" a="1"/>
  <c r="K11818" i="1" s="1"/>
  <c r="J4345" i="1" a="1"/>
  <c r="J4345" i="1" s="1"/>
  <c r="K4345" i="1" s="1" a="1"/>
  <c r="K4345" i="1" s="1"/>
  <c r="J4478" i="1" a="1"/>
  <c r="J4478" i="1" s="1"/>
  <c r="K4478" i="1" s="1" a="1"/>
  <c r="K4478" i="1" s="1"/>
  <c r="J4606" i="1" a="1"/>
  <c r="J4606" i="1" s="1"/>
  <c r="K4606" i="1" s="1" a="1"/>
  <c r="K4606" i="1" s="1"/>
  <c r="J1904" i="1" a="1"/>
  <c r="J1904" i="1" s="1"/>
  <c r="K1904" i="1" s="1" a="1"/>
  <c r="K1904" i="1" s="1"/>
  <c r="J2296" i="1" a="1"/>
  <c r="J2296" i="1" s="1"/>
  <c r="K2296" i="1" s="1" a="1"/>
  <c r="K2296" i="1" s="1"/>
  <c r="J2770" i="1" a="1"/>
  <c r="J2770" i="1" s="1"/>
  <c r="K2770" i="1" s="1" a="1"/>
  <c r="K2770" i="1" s="1"/>
  <c r="J3044" i="1" a="1"/>
  <c r="J3044" i="1" s="1"/>
  <c r="K3044" i="1" s="1" a="1"/>
  <c r="K3044" i="1" s="1"/>
  <c r="J3281" i="1" a="1"/>
  <c r="J3281" i="1" s="1"/>
  <c r="K3281" i="1" s="1" a="1"/>
  <c r="K3281" i="1" s="1"/>
  <c r="J3572" i="1" a="1"/>
  <c r="J3572" i="1" s="1"/>
  <c r="K3572" i="1" s="1" a="1"/>
  <c r="K3572" i="1" s="1"/>
  <c r="J3749" i="1" a="1"/>
  <c r="J3749" i="1" s="1"/>
  <c r="K3749" i="1" s="1" a="1"/>
  <c r="K3749" i="1" s="1"/>
  <c r="J3866" i="1" a="1"/>
  <c r="J3866" i="1" s="1"/>
  <c r="K3866" i="1" s="1" a="1"/>
  <c r="K3866" i="1" s="1"/>
  <c r="J3991" i="1" a="1"/>
  <c r="J3991" i="1" s="1"/>
  <c r="K3991" i="1" s="1" a="1"/>
  <c r="K3991" i="1" s="1"/>
  <c r="J4123" i="1" a="1"/>
  <c r="J4123" i="1" s="1"/>
  <c r="K4123" i="1" s="1" a="1"/>
  <c r="K4123" i="1" s="1"/>
  <c r="J4258" i="1" a="1"/>
  <c r="J4258" i="1" s="1"/>
  <c r="K4258" i="1" s="1" a="1"/>
  <c r="K4258" i="1" s="1"/>
  <c r="J4386" i="1" a="1"/>
  <c r="J4386" i="1" s="1"/>
  <c r="K4386" i="1" s="1" a="1"/>
  <c r="K4386" i="1" s="1"/>
  <c r="J4501" i="1" a="1"/>
  <c r="J4501" i="1" s="1"/>
  <c r="K4501" i="1" s="1" a="1"/>
  <c r="K4501" i="1" s="1"/>
  <c r="J4629" i="1" a="1"/>
  <c r="J4629" i="1" s="1"/>
  <c r="K4629" i="1" s="1" a="1"/>
  <c r="K4629" i="1" s="1"/>
  <c r="J1934" i="1" a="1"/>
  <c r="J1934" i="1" s="1"/>
  <c r="K1934" i="1" s="1" a="1"/>
  <c r="K1934" i="1" s="1"/>
  <c r="J2455" i="1" a="1"/>
  <c r="J2455" i="1" s="1"/>
  <c r="K2455" i="1" s="1" a="1"/>
  <c r="K2455" i="1" s="1"/>
  <c r="J2880" i="1" a="1"/>
  <c r="J2880" i="1" s="1"/>
  <c r="K2880" i="1" s="1" a="1"/>
  <c r="K2880" i="1" s="1"/>
  <c r="J3169" i="1" a="1"/>
  <c r="J3169" i="1" s="1"/>
  <c r="K3169" i="1" s="1" a="1"/>
  <c r="K3169" i="1" s="1"/>
  <c r="J1731" i="1" a="1"/>
  <c r="J1731" i="1" s="1"/>
  <c r="K1731" i="1" s="1" a="1"/>
  <c r="K1731" i="1" s="1"/>
  <c r="J2353" i="1" a="1"/>
  <c r="J2353" i="1" s="1"/>
  <c r="K2353" i="1" s="1" a="1"/>
  <c r="K2353" i="1" s="1"/>
  <c r="J2801" i="1" a="1"/>
  <c r="J2801" i="1" s="1"/>
  <c r="K2801" i="1" s="1" a="1"/>
  <c r="K2801" i="1" s="1"/>
  <c r="J3114" i="1" a="1"/>
  <c r="J3114" i="1" s="1"/>
  <c r="K3114" i="1" s="1" a="1"/>
  <c r="K3114" i="1" s="1"/>
  <c r="J3341" i="1" a="1"/>
  <c r="J3341" i="1" s="1"/>
  <c r="K3341" i="1" s="1" a="1"/>
  <c r="K3341" i="1" s="1"/>
  <c r="J2144" i="1" a="1"/>
  <c r="J2144" i="1" s="1"/>
  <c r="K2144" i="1" s="1" a="1"/>
  <c r="K2144" i="1" s="1"/>
  <c r="J2735" i="1" a="1"/>
  <c r="J2735" i="1" s="1"/>
  <c r="K2735" i="1" s="1" a="1"/>
  <c r="K2735" i="1" s="1"/>
  <c r="J3061" i="1" a="1"/>
  <c r="J3061" i="1" s="1"/>
  <c r="K3061" i="1" s="1" a="1"/>
  <c r="K3061" i="1" s="1"/>
  <c r="J1070" i="1" a="1"/>
  <c r="J1070" i="1" s="1"/>
  <c r="K1070" i="1" s="1" a="1"/>
  <c r="K1070" i="1" s="1"/>
  <c r="J2145" i="1" a="1"/>
  <c r="J2145" i="1" s="1"/>
  <c r="K2145" i="1" s="1" a="1"/>
  <c r="K2145" i="1" s="1"/>
  <c r="J2736" i="1" a="1"/>
  <c r="J2736" i="1" s="1"/>
  <c r="K2736" i="1" s="1" a="1"/>
  <c r="K2736" i="1" s="1"/>
  <c r="J3065" i="1" a="1"/>
  <c r="J3065" i="1" s="1"/>
  <c r="K3065" i="1" s="1" a="1"/>
  <c r="K3065" i="1" s="1"/>
  <c r="J3317" i="1" a="1"/>
  <c r="J3317" i="1" s="1"/>
  <c r="K3317" i="1" s="1" a="1"/>
  <c r="K3317" i="1" s="1"/>
  <c r="J3619" i="1" a="1"/>
  <c r="J3619" i="1" s="1"/>
  <c r="K3619" i="1" s="1" a="1"/>
  <c r="K3619" i="1" s="1"/>
  <c r="J3727" i="1" a="1"/>
  <c r="J3727" i="1" s="1"/>
  <c r="K3727" i="1" s="1" a="1"/>
  <c r="K3727" i="1" s="1"/>
  <c r="J3845" i="1" a="1"/>
  <c r="J3845" i="1" s="1"/>
  <c r="K3845" i="1" s="1" a="1"/>
  <c r="K3845" i="1" s="1"/>
  <c r="J3975" i="1" a="1"/>
  <c r="J3975" i="1" s="1"/>
  <c r="K3975" i="1" s="1" a="1"/>
  <c r="K3975" i="1" s="1"/>
  <c r="J4100" i="1" a="1"/>
  <c r="J4100" i="1" s="1"/>
  <c r="K4100" i="1" s="1" a="1"/>
  <c r="K4100" i="1" s="1"/>
  <c r="J4262" i="1" a="1"/>
  <c r="J4262" i="1" s="1"/>
  <c r="K4262" i="1" s="1" a="1"/>
  <c r="K4262" i="1" s="1"/>
  <c r="J4390" i="1" a="1"/>
  <c r="J4390" i="1" s="1"/>
  <c r="K4390" i="1" s="1" a="1"/>
  <c r="K4390" i="1" s="1"/>
  <c r="J4526" i="1" a="1"/>
  <c r="J4526" i="1" s="1"/>
  <c r="K4526" i="1" s="1" a="1"/>
  <c r="K4526" i="1" s="1"/>
  <c r="J4654" i="1" a="1"/>
  <c r="J4654" i="1" s="1"/>
  <c r="K4654" i="1" s="1" a="1"/>
  <c r="K4654" i="1" s="1"/>
  <c r="J3537" i="1" a="1"/>
  <c r="J3537" i="1" s="1"/>
  <c r="K3537" i="1" s="1" a="1"/>
  <c r="K3537" i="1" s="1"/>
  <c r="J3897" i="1" a="1"/>
  <c r="J3897" i="1" s="1"/>
  <c r="K3897" i="1" s="1" a="1"/>
  <c r="K3897" i="1" s="1"/>
  <c r="J4159" i="1" a="1"/>
  <c r="J4159" i="1" s="1"/>
  <c r="K4159" i="1" s="1" a="1"/>
  <c r="K4159" i="1" s="1"/>
  <c r="J4403" i="1" a="1"/>
  <c r="J4403" i="1" s="1"/>
  <c r="K4403" i="1" s="1" a="1"/>
  <c r="K4403" i="1" s="1"/>
  <c r="J4644" i="1" a="1"/>
  <c r="J4644" i="1" s="1"/>
  <c r="K4644" i="1" s="1" a="1"/>
  <c r="K4644" i="1" s="1"/>
  <c r="J4785" i="1" a="1"/>
  <c r="J4785" i="1" s="1"/>
  <c r="K4785" i="1" s="1" a="1"/>
  <c r="K4785" i="1" s="1"/>
  <c r="J4913" i="1" a="1"/>
  <c r="J4913" i="1" s="1"/>
  <c r="K4913" i="1" s="1" a="1"/>
  <c r="K4913" i="1" s="1"/>
  <c r="J5041" i="1" a="1"/>
  <c r="J5041" i="1" s="1"/>
  <c r="K5041" i="1" s="1" a="1"/>
  <c r="K5041" i="1" s="1"/>
  <c r="J5169" i="1" a="1"/>
  <c r="J5169" i="1" s="1"/>
  <c r="K5169" i="1" s="1" a="1"/>
  <c r="K5169" i="1" s="1"/>
  <c r="J5297" i="1" a="1"/>
  <c r="J5297" i="1" s="1"/>
  <c r="K5297" i="1" s="1" a="1"/>
  <c r="K5297" i="1" s="1"/>
  <c r="J5425" i="1" a="1"/>
  <c r="J5425" i="1" s="1"/>
  <c r="K5425" i="1" s="1" a="1"/>
  <c r="K5425" i="1" s="1"/>
  <c r="J5546" i="1" a="1"/>
  <c r="J5546" i="1" s="1"/>
  <c r="K5546" i="1" s="1" a="1"/>
  <c r="K5546" i="1" s="1"/>
  <c r="J5704" i="1" a="1"/>
  <c r="J5704" i="1" s="1"/>
  <c r="K5704" i="1" s="1" a="1"/>
  <c r="K5704" i="1" s="1"/>
  <c r="J5850" i="1" a="1"/>
  <c r="J5850" i="1" s="1"/>
  <c r="K5850" i="1" s="1" a="1"/>
  <c r="K5850" i="1" s="1"/>
  <c r="J5972" i="1" a="1"/>
  <c r="J5972" i="1" s="1"/>
  <c r="K5972" i="1" s="1" a="1"/>
  <c r="K5972" i="1" s="1"/>
  <c r="J6089" i="1" a="1"/>
  <c r="J6089" i="1" s="1"/>
  <c r="K6089" i="1" s="1" a="1"/>
  <c r="K6089" i="1" s="1"/>
  <c r="J2065" i="1" a="1"/>
  <c r="J2065" i="1" s="1"/>
  <c r="K2065" i="1" s="1" a="1"/>
  <c r="K2065" i="1" s="1"/>
  <c r="J3686" i="1" a="1"/>
  <c r="J3686" i="1" s="1"/>
  <c r="K3686" i="1" s="1" a="1"/>
  <c r="K3686" i="1" s="1"/>
  <c r="J3898" i="1" a="1"/>
  <c r="J3898" i="1" s="1"/>
  <c r="K3898" i="1" s="1" a="1"/>
  <c r="K3898" i="1" s="1"/>
  <c r="J4150" i="1" a="1"/>
  <c r="J4150" i="1" s="1"/>
  <c r="K4150" i="1" s="1" a="1"/>
  <c r="K4150" i="1" s="1"/>
  <c r="J4419" i="1" a="1"/>
  <c r="J4419" i="1" s="1"/>
  <c r="K4419" i="1" s="1" a="1"/>
  <c r="K4419" i="1" s="1"/>
  <c r="J4690" i="1" a="1"/>
  <c r="J4690" i="1" s="1"/>
  <c r="K4690" i="1" s="1" a="1"/>
  <c r="K4690" i="1" s="1"/>
  <c r="J4815" i="1" a="1"/>
  <c r="J4815" i="1" s="1"/>
  <c r="K4815" i="1" s="1" a="1"/>
  <c r="K4815" i="1" s="1"/>
  <c r="J4936" i="1" a="1"/>
  <c r="J4936" i="1" s="1"/>
  <c r="K4936" i="1" s="1" a="1"/>
  <c r="K4936" i="1" s="1"/>
  <c r="J5049" i="1" a="1"/>
  <c r="J5049" i="1" s="1"/>
  <c r="K5049" i="1" s="1" a="1"/>
  <c r="K5049" i="1" s="1"/>
  <c r="J5163" i="1" a="1"/>
  <c r="J5163" i="1" s="1"/>
  <c r="K5163" i="1" s="1" a="1"/>
  <c r="K5163" i="1" s="1"/>
  <c r="J5276" i="1" a="1"/>
  <c r="J5276" i="1" s="1"/>
  <c r="K5276" i="1" s="1" a="1"/>
  <c r="K5276" i="1" s="1"/>
  <c r="J5391" i="1" a="1"/>
  <c r="J5391" i="1" s="1"/>
  <c r="K5391" i="1" s="1" a="1"/>
  <c r="K5391" i="1" s="1"/>
  <c r="J5504" i="1" a="1"/>
  <c r="J5504" i="1" s="1"/>
  <c r="K5504" i="1" s="1" a="1"/>
  <c r="K5504" i="1" s="1"/>
  <c r="J5610" i="1" a="1"/>
  <c r="J5610" i="1" s="1"/>
  <c r="K5610" i="1" s="1" a="1"/>
  <c r="K5610" i="1" s="1"/>
  <c r="J5722" i="1" a="1"/>
  <c r="J5722" i="1" s="1"/>
  <c r="K5722" i="1" s="1" a="1"/>
  <c r="K5722" i="1" s="1"/>
  <c r="J5851" i="1" a="1"/>
  <c r="J5851" i="1" s="1"/>
  <c r="K5851" i="1" s="1" a="1"/>
  <c r="K5851" i="1" s="1"/>
  <c r="J5984" i="1" a="1"/>
  <c r="J5984" i="1" s="1"/>
  <c r="K5984" i="1" s="1" a="1"/>
  <c r="K5984" i="1" s="1"/>
  <c r="J6114" i="1" a="1"/>
  <c r="J6114" i="1" s="1"/>
  <c r="K6114" i="1" s="1" a="1"/>
  <c r="K6114" i="1" s="1"/>
  <c r="J2983" i="1" a="1"/>
  <c r="J2983" i="1" s="1"/>
  <c r="K2983" i="1" s="1" a="1"/>
  <c r="K2983" i="1" s="1"/>
  <c r="J3751" i="1" a="1"/>
  <c r="J3751" i="1" s="1"/>
  <c r="K3751" i="1" s="1" a="1"/>
  <c r="K3751" i="1" s="1"/>
  <c r="J4013" i="1" a="1"/>
  <c r="J4013" i="1" s="1"/>
  <c r="K4013" i="1" s="1" a="1"/>
  <c r="K4013" i="1" s="1"/>
  <c r="J4261" i="1" a="1"/>
  <c r="J4261" i="1" s="1"/>
  <c r="K4261" i="1" s="1" a="1"/>
  <c r="K4261" i="1" s="1"/>
  <c r="J4503" i="1" a="1"/>
  <c r="J4503" i="1" s="1"/>
  <c r="K4503" i="1" s="1" a="1"/>
  <c r="K4503" i="1" s="1"/>
  <c r="J4716" i="1" a="1"/>
  <c r="J4716" i="1" s="1"/>
  <c r="K4716" i="1" s="1" a="1"/>
  <c r="K4716" i="1" s="1"/>
  <c r="J4858" i="1" a="1"/>
  <c r="J4858" i="1" s="1"/>
  <c r="K4858" i="1" s="1" a="1"/>
  <c r="K4858" i="1" s="1"/>
  <c r="J5001" i="1" a="1"/>
  <c r="J5001" i="1" s="1"/>
  <c r="K5001" i="1" s="1" a="1"/>
  <c r="K5001" i="1" s="1"/>
  <c r="J5157" i="1" a="1"/>
  <c r="J5157" i="1" s="1"/>
  <c r="K5157" i="1" s="1" a="1"/>
  <c r="K5157" i="1" s="1"/>
  <c r="J5299" i="1" a="1"/>
  <c r="J5299" i="1" s="1"/>
  <c r="K5299" i="1" s="1" a="1"/>
  <c r="K5299" i="1" s="1"/>
  <c r="J5441" i="1" a="1"/>
  <c r="J5441" i="1" s="1"/>
  <c r="K5441" i="1" s="1" a="1"/>
  <c r="K5441" i="1" s="1"/>
  <c r="J5571" i="1" a="1"/>
  <c r="J5571" i="1" s="1"/>
  <c r="K5571" i="1" s="1" a="1"/>
  <c r="K5571" i="1" s="1"/>
  <c r="J5701" i="1" a="1"/>
  <c r="J5701" i="1" s="1"/>
  <c r="K5701" i="1" s="1" a="1"/>
  <c r="K5701" i="1" s="1"/>
  <c r="J5830" i="1" a="1"/>
  <c r="J5830" i="1" s="1"/>
  <c r="K5830" i="1" s="1" a="1"/>
  <c r="K5830" i="1" s="1"/>
  <c r="J5949" i="1" a="1"/>
  <c r="J5949" i="1" s="1"/>
  <c r="K5949" i="1" s="1" a="1"/>
  <c r="K5949" i="1" s="1"/>
  <c r="J6053" i="1" a="1"/>
  <c r="J6053" i="1" s="1"/>
  <c r="K6053" i="1" s="1" a="1"/>
  <c r="K6053" i="1" s="1"/>
  <c r="J6187" i="1" a="1"/>
  <c r="J6187" i="1" s="1"/>
  <c r="K6187" i="1" s="1" a="1"/>
  <c r="K6187" i="1" s="1"/>
  <c r="J3543" i="1" a="1"/>
  <c r="J3543" i="1" s="1"/>
  <c r="K3543" i="1" s="1" a="1"/>
  <c r="K3543" i="1" s="1"/>
  <c r="J3877" i="1" a="1"/>
  <c r="J3877" i="1" s="1"/>
  <c r="K3877" i="1" s="1" a="1"/>
  <c r="K3877" i="1" s="1"/>
  <c r="J4131" i="1" a="1"/>
  <c r="J4131" i="1" s="1"/>
  <c r="K4131" i="1" s="1" a="1"/>
  <c r="K4131" i="1" s="1"/>
  <c r="J4359" i="1" a="1"/>
  <c r="J4359" i="1" s="1"/>
  <c r="K4359" i="1" s="1" a="1"/>
  <c r="K4359" i="1" s="1"/>
  <c r="J3394" i="1" a="1"/>
  <c r="J3394" i="1" s="1"/>
  <c r="K3394" i="1" s="1" a="1"/>
  <c r="K3394" i="1" s="1"/>
  <c r="J1619" i="1" a="1"/>
  <c r="J1619" i="1" s="1"/>
  <c r="K1619" i="1" s="1" a="1"/>
  <c r="K1619" i="1" s="1"/>
  <c r="J3646" i="1" a="1"/>
  <c r="J3646" i="1" s="1"/>
  <c r="K3646" i="1" s="1" a="1"/>
  <c r="K3646" i="1" s="1"/>
  <c r="J3942" i="1" a="1"/>
  <c r="J3942" i="1" s="1"/>
  <c r="K3942" i="1" s="1" a="1"/>
  <c r="K3942" i="1" s="1"/>
  <c r="J4166" i="1" a="1"/>
  <c r="J4166" i="1" s="1"/>
  <c r="K4166" i="1" s="1" a="1"/>
  <c r="K4166" i="1" s="1"/>
  <c r="J4412" i="1" a="1"/>
  <c r="J4412" i="1" s="1"/>
  <c r="K4412" i="1" s="1" a="1"/>
  <c r="K4412" i="1" s="1"/>
  <c r="J4653" i="1" a="1"/>
  <c r="J4653" i="1" s="1"/>
  <c r="K4653" i="1" s="1" a="1"/>
  <c r="K4653" i="1" s="1"/>
  <c r="J4812" i="1" a="1"/>
  <c r="J4812" i="1" s="1"/>
  <c r="K4812" i="1" s="1" a="1"/>
  <c r="K4812" i="1" s="1"/>
  <c r="J4954" i="1" a="1"/>
  <c r="J4954" i="1" s="1"/>
  <c r="K4954" i="1" s="1" a="1"/>
  <c r="K4954" i="1" s="1"/>
  <c r="J5097" i="1" a="1"/>
  <c r="J5097" i="1" s="1"/>
  <c r="K5097" i="1" s="1" a="1"/>
  <c r="K5097" i="1" s="1"/>
  <c r="J5253" i="1" a="1"/>
  <c r="J5253" i="1" s="1"/>
  <c r="K5253" i="1" s="1" a="1"/>
  <c r="K5253" i="1" s="1"/>
  <c r="J5395" i="1" a="1"/>
  <c r="J5395" i="1" s="1"/>
  <c r="K5395" i="1" s="1" a="1"/>
  <c r="K5395" i="1" s="1"/>
  <c r="J5524" i="1" a="1"/>
  <c r="J5524" i="1" s="1"/>
  <c r="K5524" i="1" s="1" a="1"/>
  <c r="K5524" i="1" s="1"/>
  <c r="J5675" i="1" a="1"/>
  <c r="J5675" i="1" s="1"/>
  <c r="K5675" i="1" s="1" a="1"/>
  <c r="K5675" i="1" s="1"/>
  <c r="J5788" i="1" a="1"/>
  <c r="J5788" i="1" s="1"/>
  <c r="K5788" i="1" s="1" a="1"/>
  <c r="K5788" i="1" s="1"/>
  <c r="J5934" i="1" a="1"/>
  <c r="J5934" i="1" s="1"/>
  <c r="K5934" i="1" s="1" a="1"/>
  <c r="K5934" i="1" s="1"/>
  <c r="J6055" i="1" a="1"/>
  <c r="J6055" i="1" s="1"/>
  <c r="K6055" i="1" s="1" a="1"/>
  <c r="K6055" i="1" s="1"/>
  <c r="J6166" i="1" a="1"/>
  <c r="J6166" i="1" s="1"/>
  <c r="K6166" i="1" s="1" a="1"/>
  <c r="K6166" i="1" s="1"/>
  <c r="J3933" i="1" a="1"/>
  <c r="J3933" i="1" s="1"/>
  <c r="K3933" i="1" s="1" a="1"/>
  <c r="K3933" i="1" s="1"/>
  <c r="J4364" i="1" a="1"/>
  <c r="J4364" i="1" s="1"/>
  <c r="K4364" i="1" s="1" a="1"/>
  <c r="K4364" i="1" s="1"/>
  <c r="J4759" i="1" a="1"/>
  <c r="J4759" i="1" s="1"/>
  <c r="K4759" i="1" s="1" a="1"/>
  <c r="K4759" i="1" s="1"/>
  <c r="J4973" i="1" a="1"/>
  <c r="J4973" i="1" s="1"/>
  <c r="K4973" i="1" s="1" a="1"/>
  <c r="K4973" i="1" s="1"/>
  <c r="J5158" i="1" a="1"/>
  <c r="J5158" i="1" s="1"/>
  <c r="K5158" i="1" s="1" a="1"/>
  <c r="K5158" i="1" s="1"/>
  <c r="J5386" i="1" a="1"/>
  <c r="J5386" i="1" s="1"/>
  <c r="K5386" i="1" s="1" a="1"/>
  <c r="K5386" i="1" s="1"/>
  <c r="J5532" i="1" a="1"/>
  <c r="J5532" i="1" s="1"/>
  <c r="K5532" i="1" s="1" a="1"/>
  <c r="K5532" i="1" s="1"/>
  <c r="J5781" i="1" a="1"/>
  <c r="J5781" i="1" s="1"/>
  <c r="K5781" i="1" s="1" a="1"/>
  <c r="K5781" i="1" s="1"/>
  <c r="J6005" i="1" a="1"/>
  <c r="J6005" i="1" s="1"/>
  <c r="K6005" i="1" s="1" a="1"/>
  <c r="K6005" i="1" s="1"/>
  <c r="J6176" i="1" a="1"/>
  <c r="J6176" i="1" s="1"/>
  <c r="K6176" i="1" s="1" a="1"/>
  <c r="K6176" i="1" s="1"/>
  <c r="J6266" i="1" a="1"/>
  <c r="J6266" i="1" s="1"/>
  <c r="K6266" i="1" s="1" a="1"/>
  <c r="K6266" i="1" s="1"/>
  <c r="J6345" i="1" a="1"/>
  <c r="J6345" i="1" s="1"/>
  <c r="K6345" i="1" s="1" a="1"/>
  <c r="K6345" i="1" s="1"/>
  <c r="J6398" i="1" a="1"/>
  <c r="J6398" i="1" s="1"/>
  <c r="K6398" i="1" s="1" a="1"/>
  <c r="K6398" i="1" s="1"/>
  <c r="J6457" i="1" a="1"/>
  <c r="J6457" i="1" s="1"/>
  <c r="K6457" i="1" s="1" a="1"/>
  <c r="K6457" i="1" s="1"/>
  <c r="J6521" i="1" a="1"/>
  <c r="J6521" i="1" s="1"/>
  <c r="K6521" i="1" s="1" a="1"/>
  <c r="K6521" i="1" s="1"/>
  <c r="J6593" i="1" a="1"/>
  <c r="J6593" i="1" s="1"/>
  <c r="K6593" i="1" s="1" a="1"/>
  <c r="K6593" i="1" s="1"/>
  <c r="J6669" i="1" a="1"/>
  <c r="J6669" i="1" s="1"/>
  <c r="K6669" i="1" s="1" a="1"/>
  <c r="K6669" i="1" s="1"/>
  <c r="J6752" i="1" a="1"/>
  <c r="J6752" i="1" s="1"/>
  <c r="K6752" i="1" s="1" a="1"/>
  <c r="K6752" i="1" s="1"/>
  <c r="J6821" i="1" a="1"/>
  <c r="J6821" i="1" s="1"/>
  <c r="K6821" i="1" s="1" a="1"/>
  <c r="K6821" i="1" s="1"/>
  <c r="J6891" i="1" a="1"/>
  <c r="J6891" i="1" s="1"/>
  <c r="K6891" i="1" s="1" a="1"/>
  <c r="K6891" i="1" s="1"/>
  <c r="J6968" i="1" a="1"/>
  <c r="J6968" i="1" s="1"/>
  <c r="K6968" i="1" s="1" a="1"/>
  <c r="K6968" i="1" s="1"/>
  <c r="J7038" i="1" a="1"/>
  <c r="J7038" i="1" s="1"/>
  <c r="K7038" i="1" s="1" a="1"/>
  <c r="K7038" i="1" s="1"/>
  <c r="J7108" i="1" a="1"/>
  <c r="J7108" i="1" s="1"/>
  <c r="K7108" i="1" s="1" a="1"/>
  <c r="K7108" i="1" s="1"/>
  <c r="J7193" i="1" a="1"/>
  <c r="J7193" i="1" s="1"/>
  <c r="K7193" i="1" s="1" a="1"/>
  <c r="K7193" i="1" s="1"/>
  <c r="J7263" i="1" a="1"/>
  <c r="J7263" i="1" s="1"/>
  <c r="K7263" i="1" s="1" a="1"/>
  <c r="K7263" i="1" s="1"/>
  <c r="J7333" i="1" a="1"/>
  <c r="J7333" i="1" s="1"/>
  <c r="K7333" i="1" s="1" a="1"/>
  <c r="K7333" i="1" s="1"/>
  <c r="J7410" i="1" a="1"/>
  <c r="J7410" i="1" s="1"/>
  <c r="K7410" i="1" s="1" a="1"/>
  <c r="K7410" i="1" s="1"/>
  <c r="J7460" i="1" a="1"/>
  <c r="J7460" i="1" s="1"/>
  <c r="K7460" i="1" s="1" a="1"/>
  <c r="K7460" i="1" s="1"/>
  <c r="J7526" i="1" a="1"/>
  <c r="J7526" i="1" s="1"/>
  <c r="K7526" i="1" s="1" a="1"/>
  <c r="K7526" i="1" s="1"/>
  <c r="J7592" i="1" a="1"/>
  <c r="J7592" i="1" s="1"/>
  <c r="K7592" i="1" s="1" a="1"/>
  <c r="K7592" i="1" s="1"/>
  <c r="J7694" i="1" a="1"/>
  <c r="J7694" i="1" s="1"/>
  <c r="K7694" i="1" s="1" a="1"/>
  <c r="K7694" i="1" s="1"/>
  <c r="J7774" i="1" a="1"/>
  <c r="J7774" i="1" s="1"/>
  <c r="K7774" i="1" s="1" a="1"/>
  <c r="K7774" i="1" s="1"/>
  <c r="J7835" i="1" a="1"/>
  <c r="J7835" i="1" s="1"/>
  <c r="K7835" i="1" s="1" a="1"/>
  <c r="K7835" i="1" s="1"/>
  <c r="J7903" i="1" a="1"/>
  <c r="J7903" i="1" s="1"/>
  <c r="K7903" i="1" s="1" a="1"/>
  <c r="K7903" i="1" s="1"/>
  <c r="J7984" i="1" a="1"/>
  <c r="J7984" i="1" s="1"/>
  <c r="K7984" i="1" s="1" a="1"/>
  <c r="K7984" i="1" s="1"/>
  <c r="J8047" i="1" a="1"/>
  <c r="J8047" i="1" s="1"/>
  <c r="K8047" i="1" s="1" a="1"/>
  <c r="K8047" i="1" s="1"/>
  <c r="J8111" i="1" a="1"/>
  <c r="J8111" i="1" s="1"/>
  <c r="K8111" i="1" s="1" a="1"/>
  <c r="K8111" i="1" s="1"/>
  <c r="J8182" i="1" a="1"/>
  <c r="J8182" i="1" s="1"/>
  <c r="K8182" i="1" s="1" a="1"/>
  <c r="K8182" i="1" s="1"/>
  <c r="J8246" i="1" a="1"/>
  <c r="J8246" i="1" s="1"/>
  <c r="K8246" i="1" s="1" a="1"/>
  <c r="K8246" i="1" s="1"/>
  <c r="J8310" i="1" a="1"/>
  <c r="J8310" i="1" s="1"/>
  <c r="K8310" i="1" s="1" a="1"/>
  <c r="K8310" i="1" s="1"/>
  <c r="J8374" i="1" a="1"/>
  <c r="J8374" i="1" s="1"/>
  <c r="K8374" i="1" s="1" a="1"/>
  <c r="K8374" i="1" s="1"/>
  <c r="J8438" i="1" a="1"/>
  <c r="J8438" i="1" s="1"/>
  <c r="K8438" i="1" s="1" a="1"/>
  <c r="K8438" i="1" s="1"/>
  <c r="J8502" i="1" a="1"/>
  <c r="J8502" i="1" s="1"/>
  <c r="K8502" i="1" s="1" a="1"/>
  <c r="K8502" i="1" s="1"/>
  <c r="J8566" i="1" a="1"/>
  <c r="J8566" i="1" s="1"/>
  <c r="K8566" i="1" s="1" a="1"/>
  <c r="K8566" i="1" s="1"/>
  <c r="J8630" i="1" a="1"/>
  <c r="J8630" i="1" s="1"/>
  <c r="K8630" i="1" s="1" a="1"/>
  <c r="K8630" i="1" s="1"/>
  <c r="J8687" i="1" a="1"/>
  <c r="J8687" i="1" s="1"/>
  <c r="K8687" i="1" s="1" a="1"/>
  <c r="K8687" i="1" s="1"/>
  <c r="J8748" i="1" a="1"/>
  <c r="J8748" i="1" s="1"/>
  <c r="K8748" i="1" s="1" a="1"/>
  <c r="K8748" i="1" s="1"/>
  <c r="J8810" i="1" a="1"/>
  <c r="J8810" i="1" s="1"/>
  <c r="K8810" i="1" s="1" a="1"/>
  <c r="K8810" i="1" s="1"/>
  <c r="J8872" i="1" a="1"/>
  <c r="J8872" i="1" s="1"/>
  <c r="K8872" i="1" s="1" a="1"/>
  <c r="K8872" i="1" s="1"/>
  <c r="J8942" i="1" a="1"/>
  <c r="J8942" i="1" s="1"/>
  <c r="K8942" i="1" s="1" a="1"/>
  <c r="K8942" i="1" s="1"/>
  <c r="J9004" i="1" a="1"/>
  <c r="J9004" i="1" s="1"/>
  <c r="K9004" i="1" s="1" a="1"/>
  <c r="K9004" i="1" s="1"/>
  <c r="J9068" i="1" a="1"/>
  <c r="J9068" i="1" s="1"/>
  <c r="K9068" i="1" s="1" a="1"/>
  <c r="K9068" i="1" s="1"/>
  <c r="J9137" i="1" a="1"/>
  <c r="J9137" i="1" s="1"/>
  <c r="K9137" i="1" s="1" a="1"/>
  <c r="K9137" i="1" s="1"/>
  <c r="J9192" i="1" a="1"/>
  <c r="J9192" i="1" s="1"/>
  <c r="K9192" i="1" s="1" a="1"/>
  <c r="K9192" i="1" s="1"/>
  <c r="J9254" i="1" a="1"/>
  <c r="J9254" i="1" s="1"/>
  <c r="K9254" i="1" s="1" a="1"/>
  <c r="K9254" i="1" s="1"/>
  <c r="J9323" i="1" a="1"/>
  <c r="J9323" i="1" s="1"/>
  <c r="K9323" i="1" s="1" a="1"/>
  <c r="K9323" i="1" s="1"/>
  <c r="J9386" i="1" a="1"/>
  <c r="J9386" i="1" s="1"/>
  <c r="K9386" i="1" s="1" a="1"/>
  <c r="K9386" i="1" s="1"/>
  <c r="J9442" i="1" a="1"/>
  <c r="J9442" i="1" s="1"/>
  <c r="K9442" i="1" s="1" a="1"/>
  <c r="K9442" i="1" s="1"/>
  <c r="J9504" i="1" a="1"/>
  <c r="J9504" i="1" s="1"/>
  <c r="K9504" i="1" s="1" a="1"/>
  <c r="K9504" i="1" s="1"/>
  <c r="J9587" i="1" a="1"/>
  <c r="J9587" i="1" s="1"/>
  <c r="K9587" i="1" s="1" a="1"/>
  <c r="K9587" i="1" s="1"/>
  <c r="J9643" i="1" a="1"/>
  <c r="J9643" i="1" s="1"/>
  <c r="K9643" i="1" s="1" a="1"/>
  <c r="K9643" i="1" s="1"/>
  <c r="J9698" i="1" a="1"/>
  <c r="J9698" i="1" s="1"/>
  <c r="K9698" i="1" s="1" a="1"/>
  <c r="K9698" i="1" s="1"/>
  <c r="J2585" i="1" a="1"/>
  <c r="J2585" i="1" s="1"/>
  <c r="K2585" i="1" s="1" a="1"/>
  <c r="K2585" i="1" s="1"/>
  <c r="J3871" i="1" a="1"/>
  <c r="J3871" i="1" s="1"/>
  <c r="K3871" i="1" s="1" a="1"/>
  <c r="K3871" i="1" s="1"/>
  <c r="J4284" i="1" a="1"/>
  <c r="J4284" i="1" s="1"/>
  <c r="K4284" i="1" s="1" a="1"/>
  <c r="K4284" i="1" s="1"/>
  <c r="J4566" i="1" a="1"/>
  <c r="J4566" i="1" s="1"/>
  <c r="K4566" i="1" s="1" a="1"/>
  <c r="K4566" i="1" s="1"/>
  <c r="J4731" i="1" a="1"/>
  <c r="J4731" i="1" s="1"/>
  <c r="K4731" i="1" s="1" a="1"/>
  <c r="K4731" i="1" s="1"/>
  <c r="J4859" i="1" a="1"/>
  <c r="J4859" i="1" s="1"/>
  <c r="K4859" i="1" s="1" a="1"/>
  <c r="K4859" i="1" s="1"/>
  <c r="J4987" i="1" a="1"/>
  <c r="J4987" i="1" s="1"/>
  <c r="K4987" i="1" s="1" a="1"/>
  <c r="K4987" i="1" s="1"/>
  <c r="J5115" i="1" a="1"/>
  <c r="J5115" i="1" s="1"/>
  <c r="K5115" i="1" s="1" a="1"/>
  <c r="K5115" i="1" s="1"/>
  <c r="J5243" i="1" a="1"/>
  <c r="J5243" i="1" s="1"/>
  <c r="K5243" i="1" s="1" a="1"/>
  <c r="K5243" i="1" s="1"/>
  <c r="J5371" i="1" a="1"/>
  <c r="J5371" i="1" s="1"/>
  <c r="K5371" i="1" s="1" a="1"/>
  <c r="K5371" i="1" s="1"/>
  <c r="J5512" i="1" a="1"/>
  <c r="J5512" i="1" s="1"/>
  <c r="K5512" i="1" s="1" a="1"/>
  <c r="K5512" i="1" s="1"/>
  <c r="J5623" i="1" a="1"/>
  <c r="J5623" i="1" s="1"/>
  <c r="K5623" i="1" s="1" a="1"/>
  <c r="K5623" i="1" s="1"/>
  <c r="J5736" i="1" a="1"/>
  <c r="J5736" i="1" s="1"/>
  <c r="K5736" i="1" s="1" a="1"/>
  <c r="K5736" i="1" s="1"/>
  <c r="J5895" i="1" a="1"/>
  <c r="J5895" i="1" s="1"/>
  <c r="K5895" i="1" s="1" a="1"/>
  <c r="K5895" i="1" s="1"/>
  <c r="J5992" i="1" a="1"/>
  <c r="J5992" i="1" s="1"/>
  <c r="K5992" i="1" s="1" a="1"/>
  <c r="K5992" i="1" s="1"/>
  <c r="J6164" i="1" a="1"/>
  <c r="J6164" i="1" s="1"/>
  <c r="K6164" i="1" s="1" a="1"/>
  <c r="K6164" i="1" s="1"/>
  <c r="J6248" i="1" a="1"/>
  <c r="J6248" i="1" s="1"/>
  <c r="K6248" i="1" s="1" a="1"/>
  <c r="K6248" i="1" s="1"/>
  <c r="J6321" i="1" a="1"/>
  <c r="J6321" i="1" s="1"/>
  <c r="K6321" i="1" s="1" a="1"/>
  <c r="K6321" i="1" s="1"/>
  <c r="J6393" i="1" a="1"/>
  <c r="J6393" i="1" s="1"/>
  <c r="K6393" i="1" s="1" a="1"/>
  <c r="K6393" i="1" s="1"/>
  <c r="J6451" i="1" a="1"/>
  <c r="J6451" i="1" s="1"/>
  <c r="K6451" i="1" s="1" a="1"/>
  <c r="K6451" i="1" s="1"/>
  <c r="J6522" i="1" a="1"/>
  <c r="J6522" i="1" s="1"/>
  <c r="K6522" i="1" s="1" a="1"/>
  <c r="K6522" i="1" s="1"/>
  <c r="J6586" i="1" a="1"/>
  <c r="J6586" i="1" s="1"/>
  <c r="K6586" i="1" s="1" a="1"/>
  <c r="K6586" i="1" s="1"/>
  <c r="J6647" i="1" a="1"/>
  <c r="J6647" i="1" s="1"/>
  <c r="K6647" i="1" s="1" a="1"/>
  <c r="K6647" i="1" s="1"/>
  <c r="J6706" i="1" a="1"/>
  <c r="J6706" i="1" s="1"/>
  <c r="K6706" i="1" s="1" a="1"/>
  <c r="K6706" i="1" s="1"/>
  <c r="J6775" i="1" a="1"/>
  <c r="J6775" i="1" s="1"/>
  <c r="K6775" i="1" s="1" a="1"/>
  <c r="K6775" i="1" s="1"/>
  <c r="J6837" i="1" a="1"/>
  <c r="J6837" i="1" s="1"/>
  <c r="K6837" i="1" s="1" a="1"/>
  <c r="K6837" i="1" s="1"/>
  <c r="J6899" i="1" a="1"/>
  <c r="J6899" i="1" s="1"/>
  <c r="K6899" i="1" s="1" a="1"/>
  <c r="K6899" i="1" s="1"/>
  <c r="J6969" i="1" a="1"/>
  <c r="J6969" i="1" s="1"/>
  <c r="K6969" i="1" s="1" a="1"/>
  <c r="K6969" i="1" s="1"/>
  <c r="J7031" i="1" a="1"/>
  <c r="J7031" i="1" s="1"/>
  <c r="K7031" i="1" s="1" a="1"/>
  <c r="K7031" i="1" s="1"/>
  <c r="J7093" i="1" a="1"/>
  <c r="J7093" i="1" s="1"/>
  <c r="K7093" i="1" s="1" a="1"/>
  <c r="K7093" i="1" s="1"/>
  <c r="J7155" i="1" a="1"/>
  <c r="J7155" i="1" s="1"/>
  <c r="K7155" i="1" s="1" a="1"/>
  <c r="K7155" i="1" s="1"/>
  <c r="J7225" i="1" a="1"/>
  <c r="J7225" i="1" s="1"/>
  <c r="K7225" i="1" s="1" a="1"/>
  <c r="K7225" i="1" s="1"/>
  <c r="J7287" i="1" a="1"/>
  <c r="J7287" i="1" s="1"/>
  <c r="K7287" i="1" s="1" a="1"/>
  <c r="K7287" i="1" s="1"/>
  <c r="J7349" i="1" a="1"/>
  <c r="J7349" i="1" s="1"/>
  <c r="K7349" i="1" s="1" a="1"/>
  <c r="K7349" i="1" s="1"/>
  <c r="J7421" i="1" a="1"/>
  <c r="J7421" i="1" s="1"/>
  <c r="K7421" i="1" s="1" a="1"/>
  <c r="K7421" i="1" s="1"/>
  <c r="J7496" i="1" a="1"/>
  <c r="J7496" i="1" s="1"/>
  <c r="K7496" i="1" s="1" a="1"/>
  <c r="K7496" i="1" s="1"/>
  <c r="J7587" i="1" a="1"/>
  <c r="J7587" i="1" s="1"/>
  <c r="K7587" i="1" s="1" a="1"/>
  <c r="K7587" i="1" s="1"/>
  <c r="J7634" i="1" a="1"/>
  <c r="J7634" i="1" s="1"/>
  <c r="K7634" i="1" s="1" a="1"/>
  <c r="K7634" i="1" s="1"/>
  <c r="J7679" i="1" a="1"/>
  <c r="J7679" i="1" s="1"/>
  <c r="K7679" i="1" s="1" a="1"/>
  <c r="K7679" i="1" s="1"/>
  <c r="J7739" i="1" a="1"/>
  <c r="J7739" i="1" s="1"/>
  <c r="K7739" i="1" s="1" a="1"/>
  <c r="K7739" i="1" s="1"/>
  <c r="J7824" i="1" a="1"/>
  <c r="J7824" i="1" s="1"/>
  <c r="K7824" i="1" s="1" a="1"/>
  <c r="K7824" i="1" s="1"/>
  <c r="J7891" i="1" a="1"/>
  <c r="J7891" i="1" s="1"/>
  <c r="K7891" i="1" s="1" a="1"/>
  <c r="K7891" i="1" s="1"/>
  <c r="J7945" i="1" a="1"/>
  <c r="J7945" i="1" s="1"/>
  <c r="K7945" i="1" s="1" a="1"/>
  <c r="K7945" i="1" s="1"/>
  <c r="J8027" i="1" a="1"/>
  <c r="J8027" i="1" s="1"/>
  <c r="K8027" i="1" s="1" a="1"/>
  <c r="K8027" i="1" s="1"/>
  <c r="J8098" i="1" a="1"/>
  <c r="J8098" i="1" s="1"/>
  <c r="K8098" i="1" s="1" a="1"/>
  <c r="K8098" i="1" s="1"/>
  <c r="J8169" i="1" a="1"/>
  <c r="J8169" i="1" s="1"/>
  <c r="K8169" i="1" s="1" a="1"/>
  <c r="K8169" i="1" s="1"/>
  <c r="J8240" i="1" a="1"/>
  <c r="J8240" i="1" s="1"/>
  <c r="K8240" i="1" s="1" a="1"/>
  <c r="K8240" i="1" s="1"/>
  <c r="J8311" i="1" a="1"/>
  <c r="J8311" i="1" s="1"/>
  <c r="K8311" i="1" s="1" a="1"/>
  <c r="K8311" i="1" s="1"/>
  <c r="J8389" i="1" a="1"/>
  <c r="J8389" i="1" s="1"/>
  <c r="K8389" i="1" s="1" a="1"/>
  <c r="K8389" i="1" s="1"/>
  <c r="J8461" i="1" a="1"/>
  <c r="J8461" i="1" s="1"/>
  <c r="K8461" i="1" s="1" a="1"/>
  <c r="K8461" i="1" s="1"/>
  <c r="J8539" i="1" a="1"/>
  <c r="J8539" i="1" s="1"/>
  <c r="K8539" i="1" s="1" a="1"/>
  <c r="K8539" i="1" s="1"/>
  <c r="J8610" i="1" a="1"/>
  <c r="J8610" i="1" s="1"/>
  <c r="K8610" i="1" s="1" a="1"/>
  <c r="K8610" i="1" s="1"/>
  <c r="J8681" i="1" a="1"/>
  <c r="J8681" i="1" s="1"/>
  <c r="K8681" i="1" s="1" a="1"/>
  <c r="K8681" i="1" s="1"/>
  <c r="J8749" i="1" a="1"/>
  <c r="J8749" i="1" s="1"/>
  <c r="K8749" i="1" s="1" a="1"/>
  <c r="K8749" i="1" s="1"/>
  <c r="J8811" i="1" a="1"/>
  <c r="J8811" i="1" s="1"/>
  <c r="K8811" i="1" s="1" a="1"/>
  <c r="K8811" i="1" s="1"/>
  <c r="J8873" i="1" a="1"/>
  <c r="J8873" i="1" s="1"/>
  <c r="K8873" i="1" s="1" a="1"/>
  <c r="K8873" i="1" s="1"/>
  <c r="J8935" i="1" a="1"/>
  <c r="J8935" i="1" s="1"/>
  <c r="K8935" i="1" s="1" a="1"/>
  <c r="K8935" i="1" s="1"/>
  <c r="J9005" i="1" a="1"/>
  <c r="J9005" i="1" s="1"/>
  <c r="K9005" i="1" s="1" a="1"/>
  <c r="K9005" i="1" s="1"/>
  <c r="J9063" i="1" a="1"/>
  <c r="J9063" i="1" s="1"/>
  <c r="K9063" i="1" s="1" a="1"/>
  <c r="K9063" i="1" s="1"/>
  <c r="J9112" i="1" a="1"/>
  <c r="J9112" i="1" s="1"/>
  <c r="K9112" i="1" s="1" a="1"/>
  <c r="K9112" i="1" s="1"/>
  <c r="J9172" i="1" a="1"/>
  <c r="J9172" i="1" s="1"/>
  <c r="K9172" i="1" s="1" a="1"/>
  <c r="K9172" i="1" s="1"/>
  <c r="J9241" i="1" a="1"/>
  <c r="J9241" i="1" s="1"/>
  <c r="K9241" i="1" s="1" a="1"/>
  <c r="K9241" i="1" s="1"/>
  <c r="J9310" i="1" a="1"/>
  <c r="J9310" i="1" s="1"/>
  <c r="K9310" i="1" s="1" a="1"/>
  <c r="K9310" i="1" s="1"/>
  <c r="J9366" i="1" a="1"/>
  <c r="J9366" i="1" s="1"/>
  <c r="K9366" i="1" s="1" a="1"/>
  <c r="K9366" i="1" s="1"/>
  <c r="J9443" i="1" a="1"/>
  <c r="J9443" i="1" s="1"/>
  <c r="K9443" i="1" s="1" a="1"/>
  <c r="K9443" i="1" s="1"/>
  <c r="J9512" i="1" a="1"/>
  <c r="J9512" i="1" s="1"/>
  <c r="K9512" i="1" s="1" a="1"/>
  <c r="K9512" i="1" s="1"/>
  <c r="J9567" i="1" a="1"/>
  <c r="J9567" i="1" s="1"/>
  <c r="K9567" i="1" s="1" a="1"/>
  <c r="K9567" i="1" s="1"/>
  <c r="J9623" i="1" a="1"/>
  <c r="J9623" i="1" s="1"/>
  <c r="K9623" i="1" s="1" a="1"/>
  <c r="K9623" i="1" s="1"/>
  <c r="J9699" i="1" a="1"/>
  <c r="J9699" i="1" s="1"/>
  <c r="K9699" i="1" s="1" a="1"/>
  <c r="K9699" i="1" s="1"/>
  <c r="J3245" i="1" a="1"/>
  <c r="J3245" i="1" s="1"/>
  <c r="K3245" i="1" s="1" a="1"/>
  <c r="K3245" i="1" s="1"/>
  <c r="J3907" i="1" a="1"/>
  <c r="J3907" i="1" s="1"/>
  <c r="K3907" i="1" s="1" a="1"/>
  <c r="K3907" i="1" s="1"/>
  <c r="J4287" i="1" a="1"/>
  <c r="J4287" i="1" s="1"/>
  <c r="K4287" i="1" s="1" a="1"/>
  <c r="K4287" i="1" s="1"/>
  <c r="J4595" i="1" a="1"/>
  <c r="J4595" i="1" s="1"/>
  <c r="K4595" i="1" s="1" a="1"/>
  <c r="K4595" i="1" s="1"/>
  <c r="J4761" i="1" a="1"/>
  <c r="J4761" i="1" s="1"/>
  <c r="K4761" i="1" s="1" a="1"/>
  <c r="K4761" i="1" s="1"/>
  <c r="J4875" i="1" a="1"/>
  <c r="J4875" i="1" s="1"/>
  <c r="K4875" i="1" s="1" a="1"/>
  <c r="K4875" i="1" s="1"/>
  <c r="J4988" i="1" a="1"/>
  <c r="J4988" i="1" s="1"/>
  <c r="K4988" i="1" s="1" a="1"/>
  <c r="K4988" i="1" s="1"/>
  <c r="J5103" i="1" a="1"/>
  <c r="J5103" i="1" s="1"/>
  <c r="K5103" i="1" s="1" a="1"/>
  <c r="K5103" i="1" s="1"/>
  <c r="J5216" i="1" a="1"/>
  <c r="J5216" i="1" s="1"/>
  <c r="K5216" i="1" s="1" a="1"/>
  <c r="K5216" i="1" s="1"/>
  <c r="J5330" i="1" a="1"/>
  <c r="J5330" i="1" s="1"/>
  <c r="K5330" i="1" s="1" a="1"/>
  <c r="K5330" i="1" s="1"/>
  <c r="J5444" i="1" a="1"/>
  <c r="J5444" i="1" s="1"/>
  <c r="K5444" i="1" s="1" a="1"/>
  <c r="K5444" i="1" s="1"/>
  <c r="J5566" i="1" a="1"/>
  <c r="J5566" i="1" s="1"/>
  <c r="K5566" i="1" s="1" a="1"/>
  <c r="K5566" i="1" s="1"/>
  <c r="J5725" i="1" a="1"/>
  <c r="J5725" i="1" s="1"/>
  <c r="K5725" i="1" s="1" a="1"/>
  <c r="K5725" i="1" s="1"/>
  <c r="J5827" i="1" a="1"/>
  <c r="J5827" i="1" s="1"/>
  <c r="K5827" i="1" s="1" a="1"/>
  <c r="K5827" i="1" s="1"/>
  <c r="J5933" i="1" a="1"/>
  <c r="J5933" i="1" s="1"/>
  <c r="K5933" i="1" s="1" a="1"/>
  <c r="K5933" i="1" s="1"/>
  <c r="J6066" i="1" a="1"/>
  <c r="J6066" i="1" s="1"/>
  <c r="K6066" i="1" s="1" a="1"/>
  <c r="K6066" i="1" s="1"/>
  <c r="J6165" i="1" a="1"/>
  <c r="J6165" i="1" s="1"/>
  <c r="K6165" i="1" s="1" a="1"/>
  <c r="K6165" i="1" s="1"/>
  <c r="J6231" i="1" a="1"/>
  <c r="J6231" i="1" s="1"/>
  <c r="K6231" i="1" s="1" a="1"/>
  <c r="K6231" i="1" s="1"/>
  <c r="J6304" i="1" a="1"/>
  <c r="J6304" i="1" s="1"/>
  <c r="K6304" i="1" s="1" a="1"/>
  <c r="K6304" i="1" s="1"/>
  <c r="J6364" i="1" a="1"/>
  <c r="J6364" i="1" s="1"/>
  <c r="K6364" i="1" s="1" a="1"/>
  <c r="K6364" i="1" s="1"/>
  <c r="J6429" i="1" a="1"/>
  <c r="J6429" i="1" s="1"/>
  <c r="K6429" i="1" s="1" a="1"/>
  <c r="K6429" i="1" s="1"/>
  <c r="J6484" i="1" a="1"/>
  <c r="J6484" i="1" s="1"/>
  <c r="K6484" i="1" s="1" a="1"/>
  <c r="K6484" i="1" s="1"/>
  <c r="J6547" i="1" a="1"/>
  <c r="J6547" i="1" s="1"/>
  <c r="K6547" i="1" s="1" a="1"/>
  <c r="K6547" i="1" s="1"/>
  <c r="J6611" i="1" a="1"/>
  <c r="J6611" i="1" s="1"/>
  <c r="K6611" i="1" s="1" a="1"/>
  <c r="K6611" i="1" s="1"/>
  <c r="J6685" i="1" a="1"/>
  <c r="J6685" i="1" s="1"/>
  <c r="K6685" i="1" s="1" a="1"/>
  <c r="K6685" i="1" s="1"/>
  <c r="J6746" i="1" a="1"/>
  <c r="J6746" i="1" s="1"/>
  <c r="K6746" i="1" s="1" a="1"/>
  <c r="K6746" i="1" s="1"/>
  <c r="J6807" i="1" a="1"/>
  <c r="J6807" i="1" s="1"/>
  <c r="K6807" i="1" s="1" a="1"/>
  <c r="K6807" i="1" s="1"/>
  <c r="J6869" i="1" a="1"/>
  <c r="J6869" i="1" s="1"/>
  <c r="K6869" i="1" s="1" a="1"/>
  <c r="K6869" i="1" s="1"/>
  <c r="J6931" i="1" a="1"/>
  <c r="J6931" i="1" s="1"/>
  <c r="K6931" i="1" s="1" a="1"/>
  <c r="K6931" i="1" s="1"/>
  <c r="J7001" i="1" a="1"/>
  <c r="J7001" i="1" s="1"/>
  <c r="K7001" i="1" s="1" a="1"/>
  <c r="K7001" i="1" s="1"/>
  <c r="J7063" i="1" a="1"/>
  <c r="J7063" i="1" s="1"/>
  <c r="K7063" i="1" s="1" a="1"/>
  <c r="K7063" i="1" s="1"/>
  <c r="J7125" i="1" a="1"/>
  <c r="J7125" i="1" s="1"/>
  <c r="K7125" i="1" s="1" a="1"/>
  <c r="K7125" i="1" s="1"/>
  <c r="J7187" i="1" a="1"/>
  <c r="J7187" i="1" s="1"/>
  <c r="K7187" i="1" s="1" a="1"/>
  <c r="K7187" i="1" s="1"/>
  <c r="J7257" i="1" a="1"/>
  <c r="J7257" i="1" s="1"/>
  <c r="K7257" i="1" s="1" a="1"/>
  <c r="K7257" i="1" s="1"/>
  <c r="J7319" i="1" a="1"/>
  <c r="J7319" i="1" s="1"/>
  <c r="K7319" i="1" s="1" a="1"/>
  <c r="K7319" i="1" s="1"/>
  <c r="J7374" i="1" a="1"/>
  <c r="J7374" i="1" s="1"/>
  <c r="K7374" i="1" s="1" a="1"/>
  <c r="K7374" i="1" s="1"/>
  <c r="J7431" i="1" a="1"/>
  <c r="J7431" i="1" s="1"/>
  <c r="K7431" i="1" s="1" a="1"/>
  <c r="K7431" i="1" s="1"/>
  <c r="J7502" i="1" a="1"/>
  <c r="J7502" i="1" s="1"/>
  <c r="K7502" i="1" s="1" a="1"/>
  <c r="K7502" i="1" s="1"/>
  <c r="J7552" i="1" a="1"/>
  <c r="J7552" i="1" s="1"/>
  <c r="K7552" i="1" s="1" a="1"/>
  <c r="K7552" i="1" s="1"/>
  <c r="J7624" i="1" a="1"/>
  <c r="J7624" i="1" s="1"/>
  <c r="K7624" i="1" s="1" a="1"/>
  <c r="K7624" i="1" s="1"/>
  <c r="J7705" i="1" a="1"/>
  <c r="J7705" i="1" s="1"/>
  <c r="K7705" i="1" s="1" a="1"/>
  <c r="K7705" i="1" s="1"/>
  <c r="J7760" i="1" a="1"/>
  <c r="J7760" i="1" s="1"/>
  <c r="K7760" i="1" s="1" a="1"/>
  <c r="K7760" i="1" s="1"/>
  <c r="J7812" i="1" a="1"/>
  <c r="J7812" i="1" s="1"/>
  <c r="K7812" i="1" s="1" a="1"/>
  <c r="K7812" i="1" s="1"/>
  <c r="J7873" i="1" a="1"/>
  <c r="J7873" i="1" s="1"/>
  <c r="K7873" i="1" s="1" a="1"/>
  <c r="K7873" i="1" s="1"/>
  <c r="J7952" i="1" a="1"/>
  <c r="J7952" i="1" s="1"/>
  <c r="K7952" i="1" s="1" a="1"/>
  <c r="K7952" i="1" s="1"/>
  <c r="J8006" i="1" a="1"/>
  <c r="J8006" i="1" s="1"/>
  <c r="K8006" i="1" s="1" a="1"/>
  <c r="K8006" i="1" s="1"/>
  <c r="J8063" i="1" a="1"/>
  <c r="J8063" i="1" s="1"/>
  <c r="K8063" i="1" s="1" a="1"/>
  <c r="K8063" i="1" s="1"/>
  <c r="J8120" i="1" a="1"/>
  <c r="J8120" i="1" s="1"/>
  <c r="K8120" i="1" s="1" a="1"/>
  <c r="K8120" i="1" s="1"/>
  <c r="J8177" i="1" a="1"/>
  <c r="J8177" i="1" s="1"/>
  <c r="K8177" i="1" s="1" a="1"/>
  <c r="K8177" i="1" s="1"/>
  <c r="J8234" i="1" a="1"/>
  <c r="J8234" i="1" s="1"/>
  <c r="K8234" i="1" s="1" a="1"/>
  <c r="K8234" i="1" s="1"/>
  <c r="J8291" i="1" a="1"/>
  <c r="J8291" i="1" s="1"/>
  <c r="K8291" i="1" s="1" a="1"/>
  <c r="K8291" i="1" s="1"/>
  <c r="J8348" i="1" a="1"/>
  <c r="J8348" i="1" s="1"/>
  <c r="K8348" i="1" s="1" a="1"/>
  <c r="K8348" i="1" s="1"/>
  <c r="J8404" i="1" a="1"/>
  <c r="J8404" i="1" s="1"/>
  <c r="K8404" i="1" s="1" a="1"/>
  <c r="K8404" i="1" s="1"/>
  <c r="J8462" i="1" a="1"/>
  <c r="J8462" i="1" s="1"/>
  <c r="K8462" i="1" s="1" a="1"/>
  <c r="K8462" i="1" s="1"/>
  <c r="J8518" i="1" a="1"/>
  <c r="J8518" i="1" s="1"/>
  <c r="K8518" i="1" s="1" a="1"/>
  <c r="K8518" i="1" s="1"/>
  <c r="J8575" i="1" a="1"/>
  <c r="J8575" i="1" s="1"/>
  <c r="K8575" i="1" s="1" a="1"/>
  <c r="K8575" i="1" s="1"/>
  <c r="J8632" i="1" a="1"/>
  <c r="J8632" i="1" s="1"/>
  <c r="K8632" i="1" s="1" a="1"/>
  <c r="K8632" i="1" s="1"/>
  <c r="J8689" i="1" a="1"/>
  <c r="J8689" i="1" s="1"/>
  <c r="K8689" i="1" s="1" a="1"/>
  <c r="K8689" i="1" s="1"/>
  <c r="J8758" i="1" a="1"/>
  <c r="J8758" i="1" s="1"/>
  <c r="K8758" i="1" s="1" a="1"/>
  <c r="K8758" i="1" s="1"/>
  <c r="J8820" i="1" a="1"/>
  <c r="J8820" i="1" s="1"/>
  <c r="K8820" i="1" s="1" a="1"/>
  <c r="K8820" i="1" s="1"/>
  <c r="J8882" i="1" a="1"/>
  <c r="J8882" i="1" s="1"/>
  <c r="K8882" i="1" s="1" a="1"/>
  <c r="K8882" i="1" s="1"/>
  <c r="J8944" i="1" a="1"/>
  <c r="J8944" i="1" s="1"/>
  <c r="K8944" i="1" s="1" a="1"/>
  <c r="K8944" i="1" s="1"/>
  <c r="J9014" i="1" a="1"/>
  <c r="J9014" i="1" s="1"/>
  <c r="K9014" i="1" s="1" a="1"/>
  <c r="K9014" i="1" s="1"/>
  <c r="J9082" i="1" a="1"/>
  <c r="J9082" i="1" s="1"/>
  <c r="K9082" i="1" s="1" a="1"/>
  <c r="K9082" i="1" s="1"/>
  <c r="J9152" i="1" a="1"/>
  <c r="J9152" i="1" s="1"/>
  <c r="K9152" i="1" s="1" a="1"/>
  <c r="K9152" i="1" s="1"/>
  <c r="J9214" i="1" a="1"/>
  <c r="J9214" i="1" s="1"/>
  <c r="K9214" i="1" s="1" a="1"/>
  <c r="K9214" i="1" s="1"/>
  <c r="J9270" i="1" a="1"/>
  <c r="J9270" i="1" s="1"/>
  <c r="K9270" i="1" s="1" a="1"/>
  <c r="K9270" i="1" s="1"/>
  <c r="J9332" i="1" a="1"/>
  <c r="J9332" i="1" s="1"/>
  <c r="K9332" i="1" s="1" a="1"/>
  <c r="K9332" i="1" s="1"/>
  <c r="J9402" i="1" a="1"/>
  <c r="J9402" i="1" s="1"/>
  <c r="K9402" i="1" s="1" a="1"/>
  <c r="K9402" i="1" s="1"/>
  <c r="J9458" i="1" a="1"/>
  <c r="J9458" i="1" s="1"/>
  <c r="K9458" i="1" s="1" a="1"/>
  <c r="K9458" i="1" s="1"/>
  <c r="J9513" i="1" a="1"/>
  <c r="J9513" i="1" s="1"/>
  <c r="K9513" i="1" s="1" a="1"/>
  <c r="K9513" i="1" s="1"/>
  <c r="J9589" i="1" a="1"/>
  <c r="J9589" i="1" s="1"/>
  <c r="K9589" i="1" s="1" a="1"/>
  <c r="K9589" i="1" s="1"/>
  <c r="J9658" i="1" a="1"/>
  <c r="J9658" i="1" s="1"/>
  <c r="K9658" i="1" s="1" a="1"/>
  <c r="K9658" i="1" s="1"/>
  <c r="J9714" i="1" a="1"/>
  <c r="J9714" i="1" s="1"/>
  <c r="K9714" i="1" s="1" a="1"/>
  <c r="K9714" i="1" s="1"/>
  <c r="J3508" i="1" a="1"/>
  <c r="J3508" i="1" s="1"/>
  <c r="K3508" i="1" s="1" a="1"/>
  <c r="K3508" i="1" s="1"/>
  <c r="J3981" i="1" a="1"/>
  <c r="J3981" i="1" s="1"/>
  <c r="K3981" i="1" s="1" a="1"/>
  <c r="K3981" i="1" s="1"/>
  <c r="J4299" i="1" a="1"/>
  <c r="J4299" i="1" s="1"/>
  <c r="K4299" i="1" s="1" a="1"/>
  <c r="K4299" i="1" s="1"/>
  <c r="J4569" i="1" a="1"/>
  <c r="J4569" i="1" s="1"/>
  <c r="K4569" i="1" s="1" a="1"/>
  <c r="K4569" i="1" s="1"/>
  <c r="J4734" i="1" a="1"/>
  <c r="J4734" i="1" s="1"/>
  <c r="K4734" i="1" s="1" a="1"/>
  <c r="K4734" i="1" s="1"/>
  <c r="J4862" i="1" a="1"/>
  <c r="J4862" i="1" s="1"/>
  <c r="K4862" i="1" s="1" a="1"/>
  <c r="K4862" i="1" s="1"/>
  <c r="J4990" i="1" a="1"/>
  <c r="J4990" i="1" s="1"/>
  <c r="K4990" i="1" s="1" a="1"/>
  <c r="K4990" i="1" s="1"/>
  <c r="J5118" i="1" a="1"/>
  <c r="J5118" i="1" s="1"/>
  <c r="K5118" i="1" s="1" a="1"/>
  <c r="K5118" i="1" s="1"/>
  <c r="J5246" i="1" a="1"/>
  <c r="J5246" i="1" s="1"/>
  <c r="K5246" i="1" s="1" a="1"/>
  <c r="K5246" i="1" s="1"/>
  <c r="J5374" i="1" a="1"/>
  <c r="J5374" i="1" s="1"/>
  <c r="K5374" i="1" s="1" a="1"/>
  <c r="K5374" i="1" s="1"/>
  <c r="J3719" i="1" a="1"/>
  <c r="J3719" i="1" s="1"/>
  <c r="K3719" i="1" s="1" a="1"/>
  <c r="K3719" i="1" s="1"/>
  <c r="J4075" i="1" a="1"/>
  <c r="J4075" i="1" s="1"/>
  <c r="K4075" i="1" s="1" a="1"/>
  <c r="K4075" i="1" s="1"/>
  <c r="J4383" i="1" a="1"/>
  <c r="J4383" i="1" s="1"/>
  <c r="K4383" i="1" s="1" a="1"/>
  <c r="K4383" i="1" s="1"/>
  <c r="J4676" i="1" a="1"/>
  <c r="J4676" i="1" s="1"/>
  <c r="K4676" i="1" s="1" a="1"/>
  <c r="K4676" i="1" s="1"/>
  <c r="J4810" i="1" a="1"/>
  <c r="J4810" i="1" s="1"/>
  <c r="K4810" i="1" s="1" a="1"/>
  <c r="K4810" i="1" s="1"/>
  <c r="J4938" i="1" a="1"/>
  <c r="J4938" i="1" s="1"/>
  <c r="K4938" i="1" s="1" a="1"/>
  <c r="K4938" i="1" s="1"/>
  <c r="J5066" i="1" a="1"/>
  <c r="J5066" i="1" s="1"/>
  <c r="K5066" i="1" s="1" a="1"/>
  <c r="K5066" i="1" s="1"/>
  <c r="J5194" i="1" a="1"/>
  <c r="J5194" i="1" s="1"/>
  <c r="K5194" i="1" s="1" a="1"/>
  <c r="K5194" i="1" s="1"/>
  <c r="J5322" i="1" a="1"/>
  <c r="J5322" i="1" s="1"/>
  <c r="K5322" i="1" s="1" a="1"/>
  <c r="K5322" i="1" s="1"/>
  <c r="J5450" i="1" a="1"/>
  <c r="J5450" i="1" s="1"/>
  <c r="K5450" i="1" s="1" a="1"/>
  <c r="K5450" i="1" s="1"/>
  <c r="J5617" i="1" a="1"/>
  <c r="J5617" i="1" s="1"/>
  <c r="K5617" i="1" s="1" a="1"/>
  <c r="K5617" i="1" s="1"/>
  <c r="J5730" i="1" a="1"/>
  <c r="J5730" i="1" s="1"/>
  <c r="K5730" i="1" s="1" a="1"/>
  <c r="K5730" i="1" s="1"/>
  <c r="J5890" i="1" a="1"/>
  <c r="J5890" i="1" s="1"/>
  <c r="K5890" i="1" s="1" a="1"/>
  <c r="K5890" i="1" s="1"/>
  <c r="J6059" i="1" a="1"/>
  <c r="J6059" i="1" s="1"/>
  <c r="K6059" i="1" s="1" a="1"/>
  <c r="K6059" i="1" s="1"/>
  <c r="J6191" i="1" a="1"/>
  <c r="J6191" i="1" s="1"/>
  <c r="K6191" i="1" s="1" a="1"/>
  <c r="K6191" i="1" s="1"/>
  <c r="J6263" i="1" a="1"/>
  <c r="J6263" i="1" s="1"/>
  <c r="K6263" i="1" s="1" a="1"/>
  <c r="K6263" i="1" s="1"/>
  <c r="J3722" i="1" a="1"/>
  <c r="J3722" i="1" s="1"/>
  <c r="K3722" i="1" s="1" a="1"/>
  <c r="K3722" i="1" s="1"/>
  <c r="J4083" i="1" a="1"/>
  <c r="J4083" i="1" s="1"/>
  <c r="K4083" i="1" s="1" a="1"/>
  <c r="K4083" i="1" s="1"/>
  <c r="J4395" i="1" a="1"/>
  <c r="J4395" i="1" s="1"/>
  <c r="K4395" i="1" s="1" a="1"/>
  <c r="K4395" i="1" s="1"/>
  <c r="J4636" i="1" a="1"/>
  <c r="J4636" i="1" s="1"/>
  <c r="K4636" i="1" s="1" a="1"/>
  <c r="K4636" i="1" s="1"/>
  <c r="J4767" i="1" a="1"/>
  <c r="J4767" i="1" s="1"/>
  <c r="K4767" i="1" s="1" a="1"/>
  <c r="K4767" i="1" s="1"/>
  <c r="J4895" i="1" a="1"/>
  <c r="J4895" i="1" s="1"/>
  <c r="K4895" i="1" s="1" a="1"/>
  <c r="K4895" i="1" s="1"/>
  <c r="J5023" i="1" a="1"/>
  <c r="J5023" i="1" s="1"/>
  <c r="K5023" i="1" s="1" a="1"/>
  <c r="K5023" i="1" s="1"/>
  <c r="J5151" i="1" a="1"/>
  <c r="J5151" i="1" s="1"/>
  <c r="K5151" i="1" s="1" a="1"/>
  <c r="K5151" i="1" s="1"/>
  <c r="J5279" i="1" a="1"/>
  <c r="J5279" i="1" s="1"/>
  <c r="K5279" i="1" s="1" a="1"/>
  <c r="K5279" i="1" s="1"/>
  <c r="J5407" i="1" a="1"/>
  <c r="J5407" i="1" s="1"/>
  <c r="K5407" i="1" s="1" a="1"/>
  <c r="K5407" i="1" s="1"/>
  <c r="J5549" i="1" a="1"/>
  <c r="J5549" i="1" s="1"/>
  <c r="K5549" i="1" s="1" a="1"/>
  <c r="K5549" i="1" s="1"/>
  <c r="J3892" i="1" a="1"/>
  <c r="J3892" i="1" s="1"/>
  <c r="K3892" i="1" s="1" a="1"/>
  <c r="K3892" i="1" s="1"/>
  <c r="J4201" i="1" a="1"/>
  <c r="J4201" i="1" s="1"/>
  <c r="K4201" i="1" s="1" a="1"/>
  <c r="K4201" i="1" s="1"/>
  <c r="J4553" i="1" a="1"/>
  <c r="J4553" i="1" s="1"/>
  <c r="K4553" i="1" s="1" a="1"/>
  <c r="K4553" i="1" s="1"/>
  <c r="J4740" i="1" a="1"/>
  <c r="J4740" i="1" s="1"/>
  <c r="K4740" i="1" s="1" a="1"/>
  <c r="K4740" i="1" s="1"/>
  <c r="J4854" i="1" a="1"/>
  <c r="J4854" i="1" s="1"/>
  <c r="K4854" i="1" s="1" a="1"/>
  <c r="K4854" i="1" s="1"/>
  <c r="J4968" i="1" a="1"/>
  <c r="J4968" i="1" s="1"/>
  <c r="K4968" i="1" s="1" a="1"/>
  <c r="K4968" i="1" s="1"/>
  <c r="J5081" i="1" a="1"/>
  <c r="J5081" i="1" s="1"/>
  <c r="K5081" i="1" s="1" a="1"/>
  <c r="K5081" i="1" s="1"/>
  <c r="J5195" i="1" a="1"/>
  <c r="J5195" i="1" s="1"/>
  <c r="K5195" i="1" s="1" a="1"/>
  <c r="K5195" i="1" s="1"/>
  <c r="J5308" i="1" a="1"/>
  <c r="J5308" i="1" s="1"/>
  <c r="K5308" i="1" s="1" a="1"/>
  <c r="K5308" i="1" s="1"/>
  <c r="J5423" i="1" a="1"/>
  <c r="J5423" i="1" s="1"/>
  <c r="K5423" i="1" s="1" a="1"/>
  <c r="K5423" i="1" s="1"/>
  <c r="J5550" i="1" a="1"/>
  <c r="J5550" i="1" s="1"/>
  <c r="K5550" i="1" s="1" a="1"/>
  <c r="K5550" i="1" s="1"/>
  <c r="J5686" i="1" a="1"/>
  <c r="J5686" i="1" s="1"/>
  <c r="K5686" i="1" s="1" a="1"/>
  <c r="K5686" i="1" s="1"/>
  <c r="J5866" i="1" a="1"/>
  <c r="J5866" i="1" s="1"/>
  <c r="K5866" i="1" s="1" a="1"/>
  <c r="K5866" i="1" s="1"/>
  <c r="J6012" i="1" a="1"/>
  <c r="J6012" i="1" s="1"/>
  <c r="K6012" i="1" s="1" a="1"/>
  <c r="K6012" i="1" s="1"/>
  <c r="J6135" i="1" a="1"/>
  <c r="J6135" i="1" s="1"/>
  <c r="K6135" i="1" s="1" a="1"/>
  <c r="K6135" i="1" s="1"/>
  <c r="J6227" i="1" a="1"/>
  <c r="J6227" i="1" s="1"/>
  <c r="K6227" i="1" s="1" a="1"/>
  <c r="K6227" i="1" s="1"/>
  <c r="J6289" i="1" a="1"/>
  <c r="J6289" i="1" s="1"/>
  <c r="K6289" i="1" s="1" a="1"/>
  <c r="K6289" i="1" s="1"/>
  <c r="J6361" i="1" a="1"/>
  <c r="J6361" i="1" s="1"/>
  <c r="K6361" i="1" s="1" a="1"/>
  <c r="K6361" i="1" s="1"/>
  <c r="J6421" i="1" a="1"/>
  <c r="J6421" i="1" s="1"/>
  <c r="K6421" i="1" s="1" a="1"/>
  <c r="K6421" i="1" s="1"/>
  <c r="J6503" i="1" a="1"/>
  <c r="J6503" i="1" s="1"/>
  <c r="K6503" i="1" s="1" a="1"/>
  <c r="K6503" i="1" s="1"/>
  <c r="J6567" i="1" a="1"/>
  <c r="J6567" i="1" s="1"/>
  <c r="K6567" i="1" s="1" a="1"/>
  <c r="K6567" i="1" s="1"/>
  <c r="J6630" i="1" a="1"/>
  <c r="J6630" i="1" s="1"/>
  <c r="K6630" i="1" s="1" a="1"/>
  <c r="K6630" i="1" s="1"/>
  <c r="J6689" i="1" a="1"/>
  <c r="J6689" i="1" s="1"/>
  <c r="K6689" i="1" s="1" a="1"/>
  <c r="K6689" i="1" s="1"/>
  <c r="J6750" i="1" a="1"/>
  <c r="J6750" i="1" s="1"/>
  <c r="K6750" i="1" s="1" a="1"/>
  <c r="K6750" i="1" s="1"/>
  <c r="J6811" i="1" a="1"/>
  <c r="J6811" i="1" s="1"/>
  <c r="K6811" i="1" s="1" a="1"/>
  <c r="K6811" i="1" s="1"/>
  <c r="J6881" i="1" a="1"/>
  <c r="J6881" i="1" s="1"/>
  <c r="K6881" i="1" s="1" a="1"/>
  <c r="K6881" i="1" s="1"/>
  <c r="J6943" i="1" a="1"/>
  <c r="J6943" i="1" s="1"/>
  <c r="K6943" i="1" s="1" a="1"/>
  <c r="K6943" i="1" s="1"/>
  <c r="J7005" i="1" a="1"/>
  <c r="J7005" i="1" s="1"/>
  <c r="K7005" i="1" s="1" a="1"/>
  <c r="K7005" i="1" s="1"/>
  <c r="J7067" i="1" a="1"/>
  <c r="J7067" i="1" s="1"/>
  <c r="K7067" i="1" s="1" a="1"/>
  <c r="K7067" i="1" s="1"/>
  <c r="J7137" i="1" a="1"/>
  <c r="J7137" i="1" s="1"/>
  <c r="K7137" i="1" s="1" a="1"/>
  <c r="K7137" i="1" s="1"/>
  <c r="J7199" i="1" a="1"/>
  <c r="J7199" i="1" s="1"/>
  <c r="K7199" i="1" s="1" a="1"/>
  <c r="K7199" i="1" s="1"/>
  <c r="J7261" i="1" a="1"/>
  <c r="J7261" i="1" s="1"/>
  <c r="K7261" i="1" s="1" a="1"/>
  <c r="K7261" i="1" s="1"/>
  <c r="J7323" i="1" a="1"/>
  <c r="J7323" i="1" s="1"/>
  <c r="K7323" i="1" s="1" a="1"/>
  <c r="K7323" i="1" s="1"/>
  <c r="J7383" i="1" a="1"/>
  <c r="J7383" i="1" s="1"/>
  <c r="K7383" i="1" s="1" a="1"/>
  <c r="K7383" i="1" s="1"/>
  <c r="J7454" i="1" a="1"/>
  <c r="J7454" i="1" s="1"/>
  <c r="K7454" i="1" s="1" a="1"/>
  <c r="K7454" i="1" s="1"/>
  <c r="J7525" i="1" a="1"/>
  <c r="J7525" i="1" s="1"/>
  <c r="K7525" i="1" s="1" a="1"/>
  <c r="K7525" i="1" s="1"/>
  <c r="J7606" i="1" a="1"/>
  <c r="J7606" i="1" s="1"/>
  <c r="K7606" i="1" s="1" a="1"/>
  <c r="K7606" i="1" s="1"/>
  <c r="J7667" i="1" a="1"/>
  <c r="J7667" i="1" s="1"/>
  <c r="K7667" i="1" s="1" a="1"/>
  <c r="K7667" i="1" s="1"/>
  <c r="J7732" i="1" a="1"/>
  <c r="J7732" i="1" s="1"/>
  <c r="K7732" i="1" s="1" a="1"/>
  <c r="K7732" i="1" s="1"/>
  <c r="J7798" i="1" a="1"/>
  <c r="J7798" i="1" s="1"/>
  <c r="K7798" i="1" s="1" a="1"/>
  <c r="K7798" i="1" s="1"/>
  <c r="J7852" i="1" a="1"/>
  <c r="J7852" i="1" s="1"/>
  <c r="K7852" i="1" s="1" a="1"/>
  <c r="K7852" i="1" s="1"/>
  <c r="J7922" i="1" a="1"/>
  <c r="J7922" i="1" s="1"/>
  <c r="K7922" i="1" s="1" a="1"/>
  <c r="K7922" i="1" s="1"/>
  <c r="J7996" i="1" a="1"/>
  <c r="J7996" i="1" s="1"/>
  <c r="K7996" i="1" s="1" a="1"/>
  <c r="K7996" i="1" s="1"/>
  <c r="J8052" i="1" a="1"/>
  <c r="J8052" i="1" s="1"/>
  <c r="K8052" i="1" s="1" a="1"/>
  <c r="K8052" i="1" s="1"/>
  <c r="J8110" i="1" a="1"/>
  <c r="J8110" i="1" s="1"/>
  <c r="K8110" i="1" s="1" a="1"/>
  <c r="K8110" i="1" s="1"/>
  <c r="J8166" i="1" a="1"/>
  <c r="J8166" i="1" s="1"/>
  <c r="K8166" i="1" s="1" a="1"/>
  <c r="K8166" i="1" s="1"/>
  <c r="J8223" i="1" a="1"/>
  <c r="J8223" i="1" s="1"/>
  <c r="K8223" i="1" s="1" a="1"/>
  <c r="K8223" i="1" s="1"/>
  <c r="J8280" i="1" a="1"/>
  <c r="J8280" i="1" s="1"/>
  <c r="K8280" i="1" s="1" a="1"/>
  <c r="K8280" i="1" s="1"/>
  <c r="J8337" i="1" a="1"/>
  <c r="J8337" i="1" s="1"/>
  <c r="K8337" i="1" s="1" a="1"/>
  <c r="K8337" i="1" s="1"/>
  <c r="J8394" i="1" a="1"/>
  <c r="J8394" i="1" s="1"/>
  <c r="K8394" i="1" s="1" a="1"/>
  <c r="K8394" i="1" s="1"/>
  <c r="J8451" i="1" a="1"/>
  <c r="J8451" i="1" s="1"/>
  <c r="K8451" i="1" s="1" a="1"/>
  <c r="K8451" i="1" s="1"/>
  <c r="J8508" i="1" a="1"/>
  <c r="J8508" i="1" s="1"/>
  <c r="K8508" i="1" s="1" a="1"/>
  <c r="K8508" i="1" s="1"/>
  <c r="J8564" i="1" a="1"/>
  <c r="J8564" i="1" s="1"/>
  <c r="K8564" i="1" s="1" a="1"/>
  <c r="K8564" i="1" s="1"/>
  <c r="J8622" i="1" a="1"/>
  <c r="J8622" i="1" s="1"/>
  <c r="K8622" i="1" s="1" a="1"/>
  <c r="K8622" i="1" s="1"/>
  <c r="J8678" i="1" a="1"/>
  <c r="J8678" i="1" s="1"/>
  <c r="K8678" i="1" s="1" a="1"/>
  <c r="K8678" i="1" s="1"/>
  <c r="J8738" i="1" a="1"/>
  <c r="J8738" i="1" s="1"/>
  <c r="K8738" i="1" s="1" a="1"/>
  <c r="K8738" i="1" s="1"/>
  <c r="J8800" i="1" a="1"/>
  <c r="J8800" i="1" s="1"/>
  <c r="K8800" i="1" s="1" a="1"/>
  <c r="K8800" i="1" s="1"/>
  <c r="J8870" i="1" a="1"/>
  <c r="J8870" i="1" s="1"/>
  <c r="K8870" i="1" s="1" a="1"/>
  <c r="K8870" i="1" s="1"/>
  <c r="J8932" i="1" a="1"/>
  <c r="J8932" i="1" s="1"/>
  <c r="K8932" i="1" s="1" a="1"/>
  <c r="K8932" i="1" s="1"/>
  <c r="J8994" i="1" a="1"/>
  <c r="J8994" i="1" s="1"/>
  <c r="K8994" i="1" s="1" a="1"/>
  <c r="K8994" i="1" s="1"/>
  <c r="J9055" i="1" a="1"/>
  <c r="J9055" i="1" s="1"/>
  <c r="K9055" i="1" s="1" a="1"/>
  <c r="K9055" i="1" s="1"/>
  <c r="J9143" i="1" a="1"/>
  <c r="J9143" i="1" s="1"/>
  <c r="K9143" i="1" s="1" a="1"/>
  <c r="K9143" i="1" s="1"/>
  <c r="J9204" i="1" a="1"/>
  <c r="J9204" i="1" s="1"/>
  <c r="K9204" i="1" s="1" a="1"/>
  <c r="K9204" i="1" s="1"/>
  <c r="J9273" i="1" a="1"/>
  <c r="J9273" i="1" s="1"/>
  <c r="K9273" i="1" s="1" a="1"/>
  <c r="K9273" i="1" s="1"/>
  <c r="J9342" i="1" a="1"/>
  <c r="J9342" i="1" s="1"/>
  <c r="K9342" i="1" s="1" a="1"/>
  <c r="K9342" i="1" s="1"/>
  <c r="J9399" i="1" a="1"/>
  <c r="J9399" i="1" s="1"/>
  <c r="K9399" i="1" s="1" a="1"/>
  <c r="K9399" i="1" s="1"/>
  <c r="J9475" i="1" a="1"/>
  <c r="J9475" i="1" s="1"/>
  <c r="K9475" i="1" s="1" a="1"/>
  <c r="K9475" i="1" s="1"/>
  <c r="J9544" i="1" a="1"/>
  <c r="J9544" i="1" s="1"/>
  <c r="K9544" i="1" s="1" a="1"/>
  <c r="K9544" i="1" s="1"/>
  <c r="J9599" i="1" a="1"/>
  <c r="J9599" i="1" s="1"/>
  <c r="K9599" i="1" s="1" a="1"/>
  <c r="K9599" i="1" s="1"/>
  <c r="J9655" i="1" a="1"/>
  <c r="J9655" i="1" s="1"/>
  <c r="K9655" i="1" s="1" a="1"/>
  <c r="K9655" i="1" s="1"/>
  <c r="J9731" i="1" a="1"/>
  <c r="J9731" i="1" s="1"/>
  <c r="K9731" i="1" s="1" a="1"/>
  <c r="K9731" i="1" s="1"/>
  <c r="J4727" i="1" a="1"/>
  <c r="J4727" i="1" s="1"/>
  <c r="K4727" i="1" s="1" a="1"/>
  <c r="K4727" i="1" s="1"/>
  <c r="J5591" i="1" a="1"/>
  <c r="J5591" i="1" s="1"/>
  <c r="K5591" i="1" s="1" a="1"/>
  <c r="K5591" i="1" s="1"/>
  <c r="J5831" i="1" a="1"/>
  <c r="J5831" i="1" s="1"/>
  <c r="K5831" i="1" s="1" a="1"/>
  <c r="K5831" i="1" s="1"/>
  <c r="J6154" i="1" a="1"/>
  <c r="J6154" i="1" s="1"/>
  <c r="K6154" i="1" s="1" a="1"/>
  <c r="K6154" i="1" s="1"/>
  <c r="J6307" i="1" a="1"/>
  <c r="J6307" i="1" s="1"/>
  <c r="K6307" i="1" s="1" a="1"/>
  <c r="K6307" i="1" s="1"/>
  <c r="J6448" i="1" a="1"/>
  <c r="J6448" i="1" s="1"/>
  <c r="K6448" i="1" s="1" a="1"/>
  <c r="K6448" i="1" s="1"/>
  <c r="J6582" i="1" a="1"/>
  <c r="J6582" i="1" s="1"/>
  <c r="K6582" i="1" s="1" a="1"/>
  <c r="K6582" i="1" s="1"/>
  <c r="J6734" i="1" a="1"/>
  <c r="J6734" i="1" s="1"/>
  <c r="K6734" i="1" s="1" a="1"/>
  <c r="K6734" i="1" s="1"/>
  <c r="J6857" i="1" a="1"/>
  <c r="J6857" i="1" s="1"/>
  <c r="K6857" i="1" s="1" a="1"/>
  <c r="K6857" i="1" s="1"/>
  <c r="J6981" i="1" a="1"/>
  <c r="J6981" i="1" s="1"/>
  <c r="K6981" i="1" s="1" a="1"/>
  <c r="K6981" i="1" s="1"/>
  <c r="J7121" i="1" a="1"/>
  <c r="J7121" i="1" s="1"/>
  <c r="K7121" i="1" s="1" a="1"/>
  <c r="K7121" i="1" s="1"/>
  <c r="J7245" i="1" a="1"/>
  <c r="J7245" i="1" s="1"/>
  <c r="K7245" i="1" s="1" a="1"/>
  <c r="K7245" i="1" s="1"/>
  <c r="J7364" i="1" a="1"/>
  <c r="J7364" i="1" s="1"/>
  <c r="K7364" i="1" s="1" a="1"/>
  <c r="K7364" i="1" s="1"/>
  <c r="J7469" i="1" a="1"/>
  <c r="J7469" i="1" s="1"/>
  <c r="K7469" i="1" s="1" a="1"/>
  <c r="K7469" i="1" s="1"/>
  <c r="J7580" i="1" a="1"/>
  <c r="J7580" i="1" s="1"/>
  <c r="K7580" i="1" s="1" a="1"/>
  <c r="K7580" i="1" s="1"/>
  <c r="J7692" i="1" a="1"/>
  <c r="J7692" i="1" s="1"/>
  <c r="K7692" i="1" s="1" a="1"/>
  <c r="K7692" i="1" s="1"/>
  <c r="J7803" i="1" a="1"/>
  <c r="J7803" i="1" s="1"/>
  <c r="K7803" i="1" s="1" a="1"/>
  <c r="K7803" i="1" s="1"/>
  <c r="J7928" i="1" a="1"/>
  <c r="J7928" i="1" s="1"/>
  <c r="K7928" i="1" s="1" a="1"/>
  <c r="K7928" i="1" s="1"/>
  <c r="J8037" i="1" a="1"/>
  <c r="J8037" i="1" s="1"/>
  <c r="K8037" i="1" s="1" a="1"/>
  <c r="K8037" i="1" s="1"/>
  <c r="J8194" i="1" a="1"/>
  <c r="J8194" i="1" s="1"/>
  <c r="K8194" i="1" s="1" a="1"/>
  <c r="K8194" i="1" s="1"/>
  <c r="J8336" i="1" a="1"/>
  <c r="J8336" i="1" s="1"/>
  <c r="K8336" i="1" s="1" a="1"/>
  <c r="K8336" i="1" s="1"/>
  <c r="J8493" i="1" a="1"/>
  <c r="J8493" i="1" s="1"/>
  <c r="K8493" i="1" s="1" a="1"/>
  <c r="K8493" i="1" s="1"/>
  <c r="J8635" i="1" a="1"/>
  <c r="J8635" i="1" s="1"/>
  <c r="K8635" i="1" s="1" a="1"/>
  <c r="K8635" i="1" s="1"/>
  <c r="J8768" i="1" a="1"/>
  <c r="J8768" i="1" s="1"/>
  <c r="K8768" i="1" s="1" a="1"/>
  <c r="K8768" i="1" s="1"/>
  <c r="J8908" i="1" a="1"/>
  <c r="J8908" i="1" s="1"/>
  <c r="K8908" i="1" s="1" a="1"/>
  <c r="K8908" i="1" s="1"/>
  <c r="J9032" i="1" a="1"/>
  <c r="J9032" i="1" s="1"/>
  <c r="K9032" i="1" s="1" a="1"/>
  <c r="K9032" i="1" s="1"/>
  <c r="J9135" i="1" a="1"/>
  <c r="J9135" i="1" s="1"/>
  <c r="K9135" i="1" s="1" a="1"/>
  <c r="K9135" i="1" s="1"/>
  <c r="J9272" i="1" a="1"/>
  <c r="J9272" i="1" s="1"/>
  <c r="K9272" i="1" s="1" a="1"/>
  <c r="K9272" i="1" s="1"/>
  <c r="J9398" i="1" a="1"/>
  <c r="J9398" i="1" s="1"/>
  <c r="K9398" i="1" s="1" a="1"/>
  <c r="K9398" i="1" s="1"/>
  <c r="J9509" i="1" a="1"/>
  <c r="J9509" i="1" s="1"/>
  <c r="K9509" i="1" s="1" a="1"/>
  <c r="K9509" i="1" s="1"/>
  <c r="J9661" i="1" a="1"/>
  <c r="J9661" i="1" s="1"/>
  <c r="K9661" i="1" s="1" a="1"/>
  <c r="K9661" i="1" s="1"/>
  <c r="J9760" i="1" a="1"/>
  <c r="J9760" i="1" s="1"/>
  <c r="K9760" i="1" s="1" a="1"/>
  <c r="K9760" i="1" s="1"/>
  <c r="J9845" i="1" a="1"/>
  <c r="J9845" i="1" s="1"/>
  <c r="K9845" i="1" s="1" a="1"/>
  <c r="K9845" i="1" s="1"/>
  <c r="J9911" i="1" a="1"/>
  <c r="J9911" i="1" s="1"/>
  <c r="K9911" i="1" s="1" a="1"/>
  <c r="K9911" i="1" s="1"/>
  <c r="J9970" i="1" a="1"/>
  <c r="J9970" i="1" s="1"/>
  <c r="K9970" i="1" s="1" a="1"/>
  <c r="K9970" i="1" s="1"/>
  <c r="J10028" i="1" a="1"/>
  <c r="J10028" i="1" s="1"/>
  <c r="K10028" i="1" s="1" a="1"/>
  <c r="K10028" i="1" s="1"/>
  <c r="J10089" i="1" a="1"/>
  <c r="J10089" i="1" s="1"/>
  <c r="K10089" i="1" s="1" a="1"/>
  <c r="K10089" i="1" s="1"/>
  <c r="J10151" i="1" a="1"/>
  <c r="J10151" i="1" s="1"/>
  <c r="K10151" i="1" s="1" a="1"/>
  <c r="K10151" i="1" s="1"/>
  <c r="J10213" i="1" a="1"/>
  <c r="J10213" i="1" s="1"/>
  <c r="K10213" i="1" s="1" a="1"/>
  <c r="K10213" i="1" s="1"/>
  <c r="J10275" i="1" a="1"/>
  <c r="J10275" i="1" s="1"/>
  <c r="K10275" i="1" s="1" a="1"/>
  <c r="K10275" i="1" s="1"/>
  <c r="J10345" i="1" a="1"/>
  <c r="J10345" i="1" s="1"/>
  <c r="K10345" i="1" s="1" a="1"/>
  <c r="K10345" i="1" s="1"/>
  <c r="J10407" i="1" a="1"/>
  <c r="J10407" i="1" s="1"/>
  <c r="K10407" i="1" s="1" a="1"/>
  <c r="K10407" i="1" s="1"/>
  <c r="J10469" i="1" a="1"/>
  <c r="J10469" i="1" s="1"/>
  <c r="K10469" i="1" s="1" a="1"/>
  <c r="K10469" i="1" s="1"/>
  <c r="J10531" i="1" a="1"/>
  <c r="J10531" i="1" s="1"/>
  <c r="K10531" i="1" s="1" a="1"/>
  <c r="K10531" i="1" s="1"/>
  <c r="J10601" i="1" a="1"/>
  <c r="J10601" i="1" s="1"/>
  <c r="K10601" i="1" s="1" a="1"/>
  <c r="K10601" i="1" s="1"/>
  <c r="J10663" i="1" a="1"/>
  <c r="J10663" i="1" s="1"/>
  <c r="K10663" i="1" s="1" a="1"/>
  <c r="K10663" i="1" s="1"/>
  <c r="J10725" i="1" a="1"/>
  <c r="J10725" i="1" s="1"/>
  <c r="K10725" i="1" s="1" a="1"/>
  <c r="K10725" i="1" s="1"/>
  <c r="J10787" i="1" a="1"/>
  <c r="J10787" i="1" s="1"/>
  <c r="K10787" i="1" s="1" a="1"/>
  <c r="K10787" i="1" s="1"/>
  <c r="J10857" i="1" a="1"/>
  <c r="J10857" i="1" s="1"/>
  <c r="K10857" i="1" s="1" a="1"/>
  <c r="K10857" i="1" s="1"/>
  <c r="J10919" i="1" a="1"/>
  <c r="J10919" i="1" s="1"/>
  <c r="K10919" i="1" s="1" a="1"/>
  <c r="K10919" i="1" s="1"/>
  <c r="J10981" i="1" a="1"/>
  <c r="J10981" i="1" s="1"/>
  <c r="K10981" i="1" s="1" a="1"/>
  <c r="K10981" i="1" s="1"/>
  <c r="J11043" i="1" a="1"/>
  <c r="J11043" i="1" s="1"/>
  <c r="K11043" i="1" s="1" a="1"/>
  <c r="K11043" i="1" s="1"/>
  <c r="J11107" i="1" a="1"/>
  <c r="J11107" i="1" s="1"/>
  <c r="K11107" i="1" s="1" a="1"/>
  <c r="K11107" i="1" s="1"/>
  <c r="J11165" i="1" a="1"/>
  <c r="J11165" i="1" s="1"/>
  <c r="K11165" i="1" s="1" a="1"/>
  <c r="K11165" i="1" s="1"/>
  <c r="J11224" i="1" a="1"/>
  <c r="J11224" i="1" s="1"/>
  <c r="K11224" i="1" s="1" a="1"/>
  <c r="K11224" i="1" s="1"/>
  <c r="J11288" i="1" a="1"/>
  <c r="J11288" i="1" s="1"/>
  <c r="K11288" i="1" s="1" a="1"/>
  <c r="K11288" i="1" s="1"/>
  <c r="J11353" i="1" a="1"/>
  <c r="J11353" i="1" s="1"/>
  <c r="K11353" i="1" s="1" a="1"/>
  <c r="K11353" i="1" s="1"/>
  <c r="J11412" i="1" a="1"/>
  <c r="J11412" i="1" s="1"/>
  <c r="K11412" i="1" s="1" a="1"/>
  <c r="K11412" i="1" s="1"/>
  <c r="J11476" i="1" a="1"/>
  <c r="J11476" i="1" s="1"/>
  <c r="K11476" i="1" s="1" a="1"/>
  <c r="K11476" i="1" s="1"/>
  <c r="J11533" i="1" a="1"/>
  <c r="J11533" i="1" s="1"/>
  <c r="K11533" i="1" s="1" a="1"/>
  <c r="K11533" i="1" s="1"/>
  <c r="J11613" i="1" a="1"/>
  <c r="J11613" i="1" s="1"/>
  <c r="K11613" i="1" s="1" a="1"/>
  <c r="K11613" i="1" s="1"/>
  <c r="J11692" i="1" a="1"/>
  <c r="J11692" i="1" s="1"/>
  <c r="K11692" i="1" s="1" a="1"/>
  <c r="K11692" i="1" s="1"/>
  <c r="J11748" i="1" a="1"/>
  <c r="J11748" i="1" s="1"/>
  <c r="K11748" i="1" s="1" a="1"/>
  <c r="K11748" i="1" s="1"/>
  <c r="J11820" i="1" a="1"/>
  <c r="J11820" i="1" s="1"/>
  <c r="K11820" i="1" s="1" a="1"/>
  <c r="K11820" i="1" s="1"/>
  <c r="J11898" i="1" a="1"/>
  <c r="J11898" i="1" s="1"/>
  <c r="K11898" i="1" s="1" a="1"/>
  <c r="K11898" i="1" s="1"/>
  <c r="J11969" i="1" a="1"/>
  <c r="J11969" i="1" s="1"/>
  <c r="K11969" i="1" s="1" a="1"/>
  <c r="K11969" i="1" s="1"/>
  <c r="J3051" i="1" a="1"/>
  <c r="J3051" i="1" s="1"/>
  <c r="K3051" i="1" s="1" a="1"/>
  <c r="K3051" i="1" s="1"/>
  <c r="J5310" i="1" a="1"/>
  <c r="J5310" i="1" s="1"/>
  <c r="K5310" i="1" s="1" a="1"/>
  <c r="K5310" i="1" s="1"/>
  <c r="J5833" i="1" a="1"/>
  <c r="J5833" i="1" s="1"/>
  <c r="K5833" i="1" s="1" a="1"/>
  <c r="K5833" i="1" s="1"/>
  <c r="J6190" i="1" a="1"/>
  <c r="J6190" i="1" s="1"/>
  <c r="K6190" i="1" s="1" a="1"/>
  <c r="K6190" i="1" s="1"/>
  <c r="J6333" i="1" a="1"/>
  <c r="J6333" i="1" s="1"/>
  <c r="K6333" i="1" s="1" a="1"/>
  <c r="K6333" i="1" s="1"/>
  <c r="J6488" i="1" a="1"/>
  <c r="J6488" i="1" s="1"/>
  <c r="K6488" i="1" s="1" a="1"/>
  <c r="K6488" i="1" s="1"/>
  <c r="J6616" i="1" a="1"/>
  <c r="J6616" i="1" s="1"/>
  <c r="K6616" i="1" s="1" a="1"/>
  <c r="K6616" i="1" s="1"/>
  <c r="J6751" i="1" a="1"/>
  <c r="J6751" i="1" s="1"/>
  <c r="K6751" i="1" s="1" a="1"/>
  <c r="K6751" i="1" s="1"/>
  <c r="J6874" i="1" a="1"/>
  <c r="J6874" i="1" s="1"/>
  <c r="K6874" i="1" s="1" a="1"/>
  <c r="K6874" i="1" s="1"/>
  <c r="J6998" i="1" a="1"/>
  <c r="J6998" i="1" s="1"/>
  <c r="K6998" i="1" s="1" a="1"/>
  <c r="K6998" i="1" s="1"/>
  <c r="J7122" i="1" a="1"/>
  <c r="J7122" i="1" s="1"/>
  <c r="K7122" i="1" s="1" a="1"/>
  <c r="K7122" i="1" s="1"/>
  <c r="J7262" i="1" a="1"/>
  <c r="J7262" i="1" s="1"/>
  <c r="K7262" i="1" s="1" a="1"/>
  <c r="K7262" i="1" s="1"/>
  <c r="J7419" i="1" a="1"/>
  <c r="J7419" i="1" s="1"/>
  <c r="K7419" i="1" s="1" a="1"/>
  <c r="K7419" i="1" s="1"/>
  <c r="J7561" i="1" a="1"/>
  <c r="J7561" i="1" s="1"/>
  <c r="K7561" i="1" s="1" a="1"/>
  <c r="K7561" i="1" s="1"/>
  <c r="J7663" i="1" a="1"/>
  <c r="J7663" i="1" s="1"/>
  <c r="K7663" i="1" s="1" a="1"/>
  <c r="K7663" i="1" s="1"/>
  <c r="J7805" i="1" a="1"/>
  <c r="J7805" i="1" s="1"/>
  <c r="K7805" i="1" s="1" a="1"/>
  <c r="K7805" i="1" s="1"/>
  <c r="J7916" i="1" a="1"/>
  <c r="J7916" i="1" s="1"/>
  <c r="K7916" i="1" s="1" a="1"/>
  <c r="K7916" i="1" s="1"/>
  <c r="J8025" i="1" a="1"/>
  <c r="J8025" i="1" s="1"/>
  <c r="K8025" i="1" s="1" a="1"/>
  <c r="K8025" i="1" s="1"/>
  <c r="J8167" i="1" a="1"/>
  <c r="J8167" i="1" s="1"/>
  <c r="K8167" i="1" s="1" a="1"/>
  <c r="K8167" i="1" s="1"/>
  <c r="J8309" i="1" a="1"/>
  <c r="J8309" i="1" s="1"/>
  <c r="K8309" i="1" s="1" a="1"/>
  <c r="K8309" i="1" s="1"/>
  <c r="J8466" i="1" a="1"/>
  <c r="J8466" i="1" s="1"/>
  <c r="K8466" i="1" s="1" a="1"/>
  <c r="K8466" i="1" s="1"/>
  <c r="J8608" i="1" a="1"/>
  <c r="J8608" i="1" s="1"/>
  <c r="K8608" i="1" s="1" a="1"/>
  <c r="K8608" i="1" s="1"/>
  <c r="J8739" i="1" a="1"/>
  <c r="J8739" i="1" s="1"/>
  <c r="K8739" i="1" s="1" a="1"/>
  <c r="K8739" i="1" s="1"/>
  <c r="J8863" i="1" a="1"/>
  <c r="J8863" i="1" s="1"/>
  <c r="K8863" i="1" s="1" a="1"/>
  <c r="K8863" i="1" s="1"/>
  <c r="J9003" i="1" a="1"/>
  <c r="J9003" i="1" s="1"/>
  <c r="K9003" i="1" s="1" a="1"/>
  <c r="K9003" i="1" s="1"/>
  <c r="J9123" i="1" a="1"/>
  <c r="J9123" i="1" s="1"/>
  <c r="K9123" i="1" s="1" a="1"/>
  <c r="K9123" i="1" s="1"/>
  <c r="J9232" i="1" a="1"/>
  <c r="J9232" i="1" s="1"/>
  <c r="K9232" i="1" s="1" a="1"/>
  <c r="K9232" i="1" s="1"/>
  <c r="J9343" i="1" a="1"/>
  <c r="J9343" i="1" s="1"/>
  <c r="K9343" i="1" s="1" a="1"/>
  <c r="K9343" i="1" s="1"/>
  <c r="J9483" i="1" a="1"/>
  <c r="J9483" i="1" s="1"/>
  <c r="K9483" i="1" s="1" a="1"/>
  <c r="K9483" i="1" s="1"/>
  <c r="J9593" i="1" a="1"/>
  <c r="J9593" i="1" s="1"/>
  <c r="K9593" i="1" s="1" a="1"/>
  <c r="K9593" i="1" s="1"/>
  <c r="J9732" i="1" a="1"/>
  <c r="J9732" i="1" s="1"/>
  <c r="K9732" i="1" s="1" a="1"/>
  <c r="K9732" i="1" s="1"/>
  <c r="J9796" i="1" a="1"/>
  <c r="J9796" i="1" s="1"/>
  <c r="K9796" i="1" s="1" a="1"/>
  <c r="K9796" i="1" s="1"/>
  <c r="J9853" i="1" a="1"/>
  <c r="J9853" i="1" s="1"/>
  <c r="K9853" i="1" s="1" a="1"/>
  <c r="K9853" i="1" s="1"/>
  <c r="J9926" i="1" a="1"/>
  <c r="J9926" i="1" s="1"/>
  <c r="K9926" i="1" s="1" a="1"/>
  <c r="K9926" i="1" s="1"/>
  <c r="J9992" i="1" a="1"/>
  <c r="J9992" i="1" s="1"/>
  <c r="K9992" i="1" s="1" a="1"/>
  <c r="K9992" i="1" s="1"/>
  <c r="J10051" i="1" a="1"/>
  <c r="J10051" i="1" s="1"/>
  <c r="K10051" i="1" s="1" a="1"/>
  <c r="K10051" i="1" s="1"/>
  <c r="J10121" i="1" a="1"/>
  <c r="J10121" i="1" s="1"/>
  <c r="K10121" i="1" s="1" a="1"/>
  <c r="K10121" i="1" s="1"/>
  <c r="J10183" i="1" a="1"/>
  <c r="J10183" i="1" s="1"/>
  <c r="K10183" i="1" s="1" a="1"/>
  <c r="K10183" i="1" s="1"/>
  <c r="J10245" i="1" a="1"/>
  <c r="J10245" i="1" s="1"/>
  <c r="K10245" i="1" s="1" a="1"/>
  <c r="K10245" i="1" s="1"/>
  <c r="J10307" i="1" a="1"/>
  <c r="J10307" i="1" s="1"/>
  <c r="K10307" i="1" s="1" a="1"/>
  <c r="K10307" i="1" s="1"/>
  <c r="J10377" i="1" a="1"/>
  <c r="J10377" i="1" s="1"/>
  <c r="K10377" i="1" s="1" a="1"/>
  <c r="K10377" i="1" s="1"/>
  <c r="J10439" i="1" a="1"/>
  <c r="J10439" i="1" s="1"/>
  <c r="K10439" i="1" s="1" a="1"/>
  <c r="K10439" i="1" s="1"/>
  <c r="J10501" i="1" a="1"/>
  <c r="J10501" i="1" s="1"/>
  <c r="K10501" i="1" s="1" a="1"/>
  <c r="K10501" i="1" s="1"/>
  <c r="J10563" i="1" a="1"/>
  <c r="J10563" i="1" s="1"/>
  <c r="K10563" i="1" s="1" a="1"/>
  <c r="K10563" i="1" s="1"/>
  <c r="J10633" i="1" a="1"/>
  <c r="J10633" i="1" s="1"/>
  <c r="K10633" i="1" s="1" a="1"/>
  <c r="K10633" i="1" s="1"/>
  <c r="J10703" i="1" a="1"/>
  <c r="J10703" i="1" s="1"/>
  <c r="K10703" i="1" s="1" a="1"/>
  <c r="K10703" i="1" s="1"/>
  <c r="J10765" i="1" a="1"/>
  <c r="J10765" i="1" s="1"/>
  <c r="K10765" i="1" s="1" a="1"/>
  <c r="K10765" i="1" s="1"/>
  <c r="J10827" i="1" a="1"/>
  <c r="J10827" i="1" s="1"/>
  <c r="K10827" i="1" s="1" a="1"/>
  <c r="K10827" i="1" s="1"/>
  <c r="J10897" i="1" a="1"/>
  <c r="J10897" i="1" s="1"/>
  <c r="K10897" i="1" s="1" a="1"/>
  <c r="K10897" i="1" s="1"/>
  <c r="J10959" i="1" a="1"/>
  <c r="J10959" i="1" s="1"/>
  <c r="K10959" i="1" s="1" a="1"/>
  <c r="K10959" i="1" s="1"/>
  <c r="J11021" i="1" a="1"/>
  <c r="J11021" i="1" s="1"/>
  <c r="K11021" i="1" s="1" a="1"/>
  <c r="K11021" i="1" s="1"/>
  <c r="J11101" i="1" a="1"/>
  <c r="J11101" i="1" s="1"/>
  <c r="K11101" i="1" s="1" a="1"/>
  <c r="K11101" i="1" s="1"/>
  <c r="J11166" i="1" a="1"/>
  <c r="J11166" i="1" s="1"/>
  <c r="K11166" i="1" s="1" a="1"/>
  <c r="K11166" i="1" s="1"/>
  <c r="J11229" i="1" a="1"/>
  <c r="J11229" i="1" s="1"/>
  <c r="K11229" i="1" s="1" a="1"/>
  <c r="K11229" i="1" s="1"/>
  <c r="J11293" i="1" a="1"/>
  <c r="J11293" i="1" s="1"/>
  <c r="K11293" i="1" s="1" a="1"/>
  <c r="K11293" i="1" s="1"/>
  <c r="J11359" i="1" a="1"/>
  <c r="J11359" i="1" s="1"/>
  <c r="K11359" i="1" s="1" a="1"/>
  <c r="K11359" i="1" s="1"/>
  <c r="J11419" i="1" a="1"/>
  <c r="J11419" i="1" s="1"/>
  <c r="K11419" i="1" s="1" a="1"/>
  <c r="K11419" i="1" s="1"/>
  <c r="J11483" i="1" a="1"/>
  <c r="J11483" i="1" s="1"/>
  <c r="K11483" i="1" s="1" a="1"/>
  <c r="K11483" i="1" s="1"/>
  <c r="J11564" i="1" a="1"/>
  <c r="J11564" i="1" s="1"/>
  <c r="K11564" i="1" s="1" a="1"/>
  <c r="K11564" i="1" s="1"/>
  <c r="J11619" i="1" a="1"/>
  <c r="J11619" i="1" s="1"/>
  <c r="K11619" i="1" s="1" a="1"/>
  <c r="K11619" i="1" s="1"/>
  <c r="J11681" i="1" a="1"/>
  <c r="J11681" i="1" s="1"/>
  <c r="K11681" i="1" s="1" a="1"/>
  <c r="K11681" i="1" s="1"/>
  <c r="J11742" i="1" a="1"/>
  <c r="J11742" i="1" s="1"/>
  <c r="K11742" i="1" s="1" a="1"/>
  <c r="K11742" i="1" s="1"/>
  <c r="J11799" i="1" a="1"/>
  <c r="J11799" i="1" s="1"/>
  <c r="K11799" i="1" s="1" a="1"/>
  <c r="K11799" i="1" s="1"/>
  <c r="J11856" i="1" a="1"/>
  <c r="J11856" i="1" s="1"/>
  <c r="K11856" i="1" s="1" a="1"/>
  <c r="K11856" i="1" s="1"/>
  <c r="J11913" i="1" a="1"/>
  <c r="J11913" i="1" s="1"/>
  <c r="K11913" i="1" s="1" a="1"/>
  <c r="K11913" i="1" s="1"/>
  <c r="J11970" i="1" a="1"/>
  <c r="J11970" i="1" s="1"/>
  <c r="K11970" i="1" s="1" a="1"/>
  <c r="K11970" i="1" s="1"/>
  <c r="J12027" i="1" a="1"/>
  <c r="J12027" i="1" s="1"/>
  <c r="K12027" i="1" s="1" a="1"/>
  <c r="K12027" i="1" s="1"/>
  <c r="J4983" i="1" a="1"/>
  <c r="J4983" i="1" s="1"/>
  <c r="K4983" i="1" s="1" a="1"/>
  <c r="K4983" i="1" s="1"/>
  <c r="J5659" i="1" a="1"/>
  <c r="J5659" i="1" s="1"/>
  <c r="K5659" i="1" s="1" a="1"/>
  <c r="K5659" i="1" s="1"/>
  <c r="J5999" i="1" a="1"/>
  <c r="J5999" i="1" s="1"/>
  <c r="K5999" i="1" s="1" a="1"/>
  <c r="K5999" i="1" s="1"/>
  <c r="J6323" i="1" a="1"/>
  <c r="J6323" i="1" s="1"/>
  <c r="K6323" i="1" s="1" a="1"/>
  <c r="K6323" i="1" s="1"/>
  <c r="J6453" i="1" a="1"/>
  <c r="J6453" i="1" s="1"/>
  <c r="K6453" i="1" s="1" a="1"/>
  <c r="K6453" i="1" s="1"/>
  <c r="J6588" i="1" a="1"/>
  <c r="J6588" i="1" s="1"/>
  <c r="K6588" i="1" s="1" a="1"/>
  <c r="K6588" i="1" s="1"/>
  <c r="J6708" i="1" a="1"/>
  <c r="J6708" i="1" s="1"/>
  <c r="K6708" i="1" s="1" a="1"/>
  <c r="K6708" i="1" s="1"/>
  <c r="J6863" i="1" a="1"/>
  <c r="J6863" i="1" s="1"/>
  <c r="K6863" i="1" s="1" a="1"/>
  <c r="K6863" i="1" s="1"/>
  <c r="J6987" i="1" a="1"/>
  <c r="J6987" i="1" s="1"/>
  <c r="K6987" i="1" s="1" a="1"/>
  <c r="K6987" i="1" s="1"/>
  <c r="J7111" i="1" a="1"/>
  <c r="J7111" i="1" s="1"/>
  <c r="K7111" i="1" s="1" a="1"/>
  <c r="K7111" i="1" s="1"/>
  <c r="J7235" i="1" a="1"/>
  <c r="J7235" i="1" s="1"/>
  <c r="K7235" i="1" s="1" a="1"/>
  <c r="K7235" i="1" s="1"/>
  <c r="J7402" i="1" a="1"/>
  <c r="J7402" i="1" s="1"/>
  <c r="K7402" i="1" s="1" a="1"/>
  <c r="K7402" i="1" s="1"/>
  <c r="J7492" i="1" a="1"/>
  <c r="J7492" i="1" s="1"/>
  <c r="K7492" i="1" s="1" a="1"/>
  <c r="K7492" i="1" s="1"/>
  <c r="J7635" i="1" a="1"/>
  <c r="J7635" i="1" s="1"/>
  <c r="K7635" i="1" s="1" a="1"/>
  <c r="K7635" i="1" s="1"/>
  <c r="J7819" i="1" a="1"/>
  <c r="J7819" i="1" s="1"/>
  <c r="K7819" i="1" s="1" a="1"/>
  <c r="K7819" i="1" s="1"/>
  <c r="J7933" i="1" a="1"/>
  <c r="J7933" i="1" s="1"/>
  <c r="K7933" i="1" s="1" a="1"/>
  <c r="K7933" i="1" s="1"/>
  <c r="J8071" i="1" a="1"/>
  <c r="J8071" i="1" s="1"/>
  <c r="K8071" i="1" s="1" a="1"/>
  <c r="K8071" i="1" s="1"/>
  <c r="J8213" i="1" a="1"/>
  <c r="J8213" i="1" s="1"/>
  <c r="K8213" i="1" s="1" a="1"/>
  <c r="K8213" i="1" s="1"/>
  <c r="J8370" i="1" a="1"/>
  <c r="J8370" i="1" s="1"/>
  <c r="K8370" i="1" s="1" a="1"/>
  <c r="K8370" i="1" s="1"/>
  <c r="J8512" i="1" a="1"/>
  <c r="J8512" i="1" s="1"/>
  <c r="K8512" i="1" s="1" a="1"/>
  <c r="K8512" i="1" s="1"/>
  <c r="J8669" i="1" a="1"/>
  <c r="J8669" i="1" s="1"/>
  <c r="K8669" i="1" s="1" a="1"/>
  <c r="K8669" i="1" s="1"/>
  <c r="J8790" i="1" a="1"/>
  <c r="J8790" i="1" s="1"/>
  <c r="K8790" i="1" s="1" a="1"/>
  <c r="K8790" i="1" s="1"/>
  <c r="J8914" i="1" a="1"/>
  <c r="J8914" i="1" s="1"/>
  <c r="K8914" i="1" s="1" a="1"/>
  <c r="K8914" i="1" s="1"/>
  <c r="J9064" i="1" a="1"/>
  <c r="J9064" i="1" s="1"/>
  <c r="K9064" i="1" s="1" a="1"/>
  <c r="K9064" i="1" s="1"/>
  <c r="J9167" i="1" a="1"/>
  <c r="J9167" i="1" s="1"/>
  <c r="K9167" i="1" s="1" a="1"/>
  <c r="K9167" i="1" s="1"/>
  <c r="J9305" i="1" a="1"/>
  <c r="J9305" i="1" s="1"/>
  <c r="K9305" i="1" s="1" a="1"/>
  <c r="K9305" i="1" s="1"/>
  <c r="J9417" i="1" a="1"/>
  <c r="J9417" i="1" s="1"/>
  <c r="K9417" i="1" s="1" a="1"/>
  <c r="K9417" i="1" s="1"/>
  <c r="J9569" i="1" a="1"/>
  <c r="J9569" i="1" s="1"/>
  <c r="K9569" i="1" s="1" a="1"/>
  <c r="K9569" i="1" s="1"/>
  <c r="J9680" i="1" a="1"/>
  <c r="J9680" i="1" s="1"/>
  <c r="K9680" i="1" s="1" a="1"/>
  <c r="K9680" i="1" s="1"/>
  <c r="J9776" i="1" a="1"/>
  <c r="J9776" i="1" s="1"/>
  <c r="K9776" i="1" s="1" a="1"/>
  <c r="K9776" i="1" s="1"/>
  <c r="J9840" i="1" a="1"/>
  <c r="J9840" i="1" s="1"/>
  <c r="K9840" i="1" s="1" a="1"/>
  <c r="K9840" i="1" s="1"/>
  <c r="J9898" i="1" a="1"/>
  <c r="J9898" i="1" s="1"/>
  <c r="K9898" i="1" s="1" a="1"/>
  <c r="K9898" i="1" s="1"/>
  <c r="J9956" i="1" a="1"/>
  <c r="J9956" i="1" s="1"/>
  <c r="K9956" i="1" s="1" a="1"/>
  <c r="K9956" i="1" s="1"/>
  <c r="J10030" i="1" a="1"/>
  <c r="J10030" i="1" s="1"/>
  <c r="K10030" i="1" s="1" a="1"/>
  <c r="K10030" i="1" s="1"/>
  <c r="J10091" i="1" a="1"/>
  <c r="J10091" i="1" s="1"/>
  <c r="K10091" i="1" s="1" a="1"/>
  <c r="K10091" i="1" s="1"/>
  <c r="J10161" i="1" a="1"/>
  <c r="J10161" i="1" s="1"/>
  <c r="K10161" i="1" s="1" a="1"/>
  <c r="K10161" i="1" s="1"/>
  <c r="J10223" i="1" a="1"/>
  <c r="J10223" i="1" s="1"/>
  <c r="K10223" i="1" s="1" a="1"/>
  <c r="K10223" i="1" s="1"/>
  <c r="J10285" i="1" a="1"/>
  <c r="J10285" i="1" s="1"/>
  <c r="K10285" i="1" s="1" a="1"/>
  <c r="K10285" i="1" s="1"/>
  <c r="J10347" i="1" a="1"/>
  <c r="J10347" i="1" s="1"/>
  <c r="K10347" i="1" s="1" a="1"/>
  <c r="K10347" i="1" s="1"/>
  <c r="J10417" i="1" a="1"/>
  <c r="J10417" i="1" s="1"/>
  <c r="K10417" i="1" s="1" a="1"/>
  <c r="K10417" i="1" s="1"/>
  <c r="J10479" i="1" a="1"/>
  <c r="J10479" i="1" s="1"/>
  <c r="K10479" i="1" s="1" a="1"/>
  <c r="K10479" i="1" s="1"/>
  <c r="J10541" i="1" a="1"/>
  <c r="J10541" i="1" s="1"/>
  <c r="K10541" i="1" s="1" a="1"/>
  <c r="K10541" i="1" s="1"/>
  <c r="J10603" i="1" a="1"/>
  <c r="J10603" i="1" s="1"/>
  <c r="K10603" i="1" s="1" a="1"/>
  <c r="K10603" i="1" s="1"/>
  <c r="J10673" i="1" a="1"/>
  <c r="J10673" i="1" s="1"/>
  <c r="K10673" i="1" s="1" a="1"/>
  <c r="K10673" i="1" s="1"/>
  <c r="J10735" i="1" a="1"/>
  <c r="J10735" i="1" s="1"/>
  <c r="K10735" i="1" s="1" a="1"/>
  <c r="K10735" i="1" s="1"/>
  <c r="J10797" i="1" a="1"/>
  <c r="J10797" i="1" s="1"/>
  <c r="K10797" i="1" s="1" a="1"/>
  <c r="K10797" i="1" s="1"/>
  <c r="J10859" i="1" a="1"/>
  <c r="J10859" i="1" s="1"/>
  <c r="K10859" i="1" s="1" a="1"/>
  <c r="K10859" i="1" s="1"/>
  <c r="J10929" i="1" a="1"/>
  <c r="J10929" i="1" s="1"/>
  <c r="K10929" i="1" s="1" a="1"/>
  <c r="K10929" i="1" s="1"/>
  <c r="J10991" i="1" a="1"/>
  <c r="J10991" i="1" s="1"/>
  <c r="K10991" i="1" s="1" a="1"/>
  <c r="K10991" i="1" s="1"/>
  <c r="J11053" i="1" a="1"/>
  <c r="J11053" i="1" s="1"/>
  <c r="K11053" i="1" s="1" a="1"/>
  <c r="K11053" i="1" s="1"/>
  <c r="J11102" i="1" a="1"/>
  <c r="J11102" i="1" s="1"/>
  <c r="K11102" i="1" s="1" a="1"/>
  <c r="K11102" i="1" s="1"/>
  <c r="J11151" i="1" a="1"/>
  <c r="J11151" i="1" s="1"/>
  <c r="K11151" i="1" s="1" a="1"/>
  <c r="K11151" i="1" s="1"/>
  <c r="J11225" i="1" a="1"/>
  <c r="J11225" i="1" s="1"/>
  <c r="K11225" i="1" s="1" a="1"/>
  <c r="K11225" i="1" s="1"/>
  <c r="J11289" i="1" a="1"/>
  <c r="J11289" i="1" s="1"/>
  <c r="K11289" i="1" s="1" a="1"/>
  <c r="K11289" i="1" s="1"/>
  <c r="J11349" i="1" a="1"/>
  <c r="J11349" i="1" s="1"/>
  <c r="K11349" i="1" s="1" a="1"/>
  <c r="K11349" i="1" s="1"/>
  <c r="J11420" i="1" a="1"/>
  <c r="J11420" i="1" s="1"/>
  <c r="K11420" i="1" s="1" a="1"/>
  <c r="K11420" i="1" s="1"/>
  <c r="J11484" i="1" a="1"/>
  <c r="J11484" i="1" s="1"/>
  <c r="K11484" i="1" s="1" a="1"/>
  <c r="K11484" i="1" s="1"/>
  <c r="J11540" i="1" a="1"/>
  <c r="J11540" i="1" s="1"/>
  <c r="K11540" i="1" s="1" a="1"/>
  <c r="K11540" i="1" s="1"/>
  <c r="J11595" i="1" a="1"/>
  <c r="J11595" i="1" s="1"/>
  <c r="K11595" i="1" s="1" a="1"/>
  <c r="K11595" i="1" s="1"/>
  <c r="J11657" i="1" a="1"/>
  <c r="J11657" i="1" s="1"/>
  <c r="K11657" i="1" s="1" a="1"/>
  <c r="K11657" i="1" s="1"/>
  <c r="J11730" i="1" a="1"/>
  <c r="J11730" i="1" s="1"/>
  <c r="K11730" i="1" s="1" a="1"/>
  <c r="K11730" i="1" s="1"/>
  <c r="J11800" i="1" a="1"/>
  <c r="J11800" i="1" s="1"/>
  <c r="K11800" i="1" s="1" a="1"/>
  <c r="K11800" i="1" s="1"/>
  <c r="J11871" i="1" a="1"/>
  <c r="J11871" i="1" s="1"/>
  <c r="K11871" i="1" s="1" a="1"/>
  <c r="K11871" i="1" s="1"/>
  <c r="J11942" i="1" a="1"/>
  <c r="J11942" i="1" s="1"/>
  <c r="K11942" i="1" s="1" a="1"/>
  <c r="K11942" i="1" s="1"/>
  <c r="J12020" i="1" a="1"/>
  <c r="J12020" i="1" s="1"/>
  <c r="K12020" i="1" s="1" a="1"/>
  <c r="K12020" i="1" s="1"/>
  <c r="J4998" i="1" a="1"/>
  <c r="J4998" i="1" s="1"/>
  <c r="K4998" i="1" s="1" a="1"/>
  <c r="K4998" i="1" s="1"/>
  <c r="J5662" i="1" a="1"/>
  <c r="J5662" i="1" s="1"/>
  <c r="K5662" i="1" s="1" a="1"/>
  <c r="K5662" i="1" s="1"/>
  <c r="J6001" i="1" a="1"/>
  <c r="J6001" i="1" s="1"/>
  <c r="K6001" i="1" s="1" a="1"/>
  <c r="K6001" i="1" s="1"/>
  <c r="J6225" i="1" a="1"/>
  <c r="J6225" i="1" s="1"/>
  <c r="K6225" i="1" s="1" a="1"/>
  <c r="K6225" i="1" s="1"/>
  <c r="J6383" i="1" a="1"/>
  <c r="J6383" i="1" s="1"/>
  <c r="K6383" i="1" s="1" a="1"/>
  <c r="K6383" i="1" s="1"/>
  <c r="J6479" i="1" a="1"/>
  <c r="J6479" i="1" s="1"/>
  <c r="K6479" i="1" s="1" a="1"/>
  <c r="K6479" i="1" s="1"/>
  <c r="J6605" i="1" a="1"/>
  <c r="J6605" i="1" s="1"/>
  <c r="K6605" i="1" s="1" a="1"/>
  <c r="K6605" i="1" s="1"/>
  <c r="J6725" i="1" a="1"/>
  <c r="J6725" i="1" s="1"/>
  <c r="K6725" i="1" s="1" a="1"/>
  <c r="K6725" i="1" s="1"/>
  <c r="J6864" i="1" a="1"/>
  <c r="J6864" i="1" s="1"/>
  <c r="K6864" i="1" s="1" a="1"/>
  <c r="K6864" i="1" s="1"/>
  <c r="J6988" i="1" a="1"/>
  <c r="J6988" i="1" s="1"/>
  <c r="K6988" i="1" s="1" a="1"/>
  <c r="K6988" i="1" s="1"/>
  <c r="J7112" i="1" a="1"/>
  <c r="J7112" i="1" s="1"/>
  <c r="K7112" i="1" s="1" a="1"/>
  <c r="K7112" i="1" s="1"/>
  <c r="J7236" i="1" a="1"/>
  <c r="J7236" i="1" s="1"/>
  <c r="K7236" i="1" s="1" a="1"/>
  <c r="K7236" i="1" s="1"/>
  <c r="J7369" i="1" a="1"/>
  <c r="J7369" i="1" s="1"/>
  <c r="K7369" i="1" s="1" a="1"/>
  <c r="K7369" i="1" s="1"/>
  <c r="J7503" i="1" a="1"/>
  <c r="J7503" i="1" s="1"/>
  <c r="K7503" i="1" s="1" a="1"/>
  <c r="K7503" i="1" s="1"/>
  <c r="J7646" i="1" a="1"/>
  <c r="J7646" i="1" s="1"/>
  <c r="K7646" i="1" s="1" a="1"/>
  <c r="K7646" i="1" s="1"/>
  <c r="J7736" i="1" a="1"/>
  <c r="J7736" i="1" s="1"/>
  <c r="K7736" i="1" s="1" a="1"/>
  <c r="K7736" i="1" s="1"/>
  <c r="J7832" i="1" a="1"/>
  <c r="J7832" i="1" s="1"/>
  <c r="K7832" i="1" s="1" a="1"/>
  <c r="K7832" i="1" s="1"/>
  <c r="J7934" i="1" a="1"/>
  <c r="J7934" i="1" s="1"/>
  <c r="K7934" i="1" s="1" a="1"/>
  <c r="K7934" i="1" s="1"/>
  <c r="J5126" i="1" a="1"/>
  <c r="J5126" i="1" s="1"/>
  <c r="K5126" i="1" s="1" a="1"/>
  <c r="K5126" i="1" s="1"/>
  <c r="J5787" i="1" a="1"/>
  <c r="J5787" i="1" s="1"/>
  <c r="K5787" i="1" s="1" a="1"/>
  <c r="K5787" i="1" s="1"/>
  <c r="J6072" i="1" a="1"/>
  <c r="J6072" i="1" s="1"/>
  <c r="K6072" i="1" s="1" a="1"/>
  <c r="K6072" i="1" s="1"/>
  <c r="J6277" i="1" a="1"/>
  <c r="J6277" i="1" s="1"/>
  <c r="K6277" i="1" s="1" a="1"/>
  <c r="K6277" i="1" s="1"/>
  <c r="J6372" i="1" a="1"/>
  <c r="J6372" i="1" s="1"/>
  <c r="K6372" i="1" s="1" a="1"/>
  <c r="K6372" i="1" s="1"/>
  <c r="J6510" i="1" a="1"/>
  <c r="J6510" i="1" s="1"/>
  <c r="K6510" i="1" s="1" a="1"/>
  <c r="K6510" i="1" s="1"/>
  <c r="J6637" i="1" a="1"/>
  <c r="J6637" i="1" s="1"/>
  <c r="K6637" i="1" s="1" a="1"/>
  <c r="K6637" i="1" s="1"/>
  <c r="J6756" i="1" a="1"/>
  <c r="J6756" i="1" s="1"/>
  <c r="K6756" i="1" s="1" a="1"/>
  <c r="K6756" i="1" s="1"/>
  <c r="J6896" i="1" a="1"/>
  <c r="J6896" i="1" s="1"/>
  <c r="K6896" i="1" s="1" a="1"/>
  <c r="K6896" i="1" s="1"/>
  <c r="J7020" i="1" a="1"/>
  <c r="J7020" i="1" s="1"/>
  <c r="K7020" i="1" s="1" a="1"/>
  <c r="K7020" i="1" s="1"/>
  <c r="J7144" i="1" a="1"/>
  <c r="J7144" i="1" s="1"/>
  <c r="K7144" i="1" s="1" a="1"/>
  <c r="K7144" i="1" s="1"/>
  <c r="J7268" i="1" a="1"/>
  <c r="J7268" i="1" s="1"/>
  <c r="K7268" i="1" s="1" a="1"/>
  <c r="K7268" i="1" s="1"/>
  <c r="J7393" i="1" a="1"/>
  <c r="J7393" i="1" s="1"/>
  <c r="K7393" i="1" s="1" a="1"/>
  <c r="K7393" i="1" s="1"/>
  <c r="J7514" i="1" a="1"/>
  <c r="J7514" i="1" s="1"/>
  <c r="K7514" i="1" s="1" a="1"/>
  <c r="K7514" i="1" s="1"/>
  <c r="J7626" i="1" a="1"/>
  <c r="J7626" i="1" s="1"/>
  <c r="K7626" i="1" s="1" a="1"/>
  <c r="K7626" i="1" s="1"/>
  <c r="J7777" i="1" a="1"/>
  <c r="J7777" i="1" s="1"/>
  <c r="K7777" i="1" s="1" a="1"/>
  <c r="K7777" i="1" s="1"/>
  <c r="J7870" i="1" a="1"/>
  <c r="J7870" i="1" s="1"/>
  <c r="K7870" i="1" s="1" a="1"/>
  <c r="K7870" i="1" s="1"/>
  <c r="J3930" i="1" a="1"/>
  <c r="J3930" i="1" s="1"/>
  <c r="K3930" i="1" s="1" a="1"/>
  <c r="K3930" i="1" s="1"/>
  <c r="J5367" i="1" a="1"/>
  <c r="J5367" i="1" s="1"/>
  <c r="K5367" i="1" s="1" a="1"/>
  <c r="K5367" i="1" s="1"/>
  <c r="J5699" i="1" a="1"/>
  <c r="J5699" i="1" s="1"/>
  <c r="K5699" i="1" s="1" a="1"/>
  <c r="K5699" i="1" s="1"/>
  <c r="J6011" i="1" a="1"/>
  <c r="J6011" i="1" s="1"/>
  <c r="K6011" i="1" s="1" a="1"/>
  <c r="K6011" i="1" s="1"/>
  <c r="J6246" i="1" a="1"/>
  <c r="J6246" i="1" s="1"/>
  <c r="K6246" i="1" s="1" a="1"/>
  <c r="K6246" i="1" s="1"/>
  <c r="J6410" i="1" a="1"/>
  <c r="J6410" i="1" s="1"/>
  <c r="K6410" i="1" s="1" a="1"/>
  <c r="K6410" i="1" s="1"/>
  <c r="J6544" i="1" a="1"/>
  <c r="J6544" i="1" s="1"/>
  <c r="K6544" i="1" s="1" a="1"/>
  <c r="K6544" i="1" s="1"/>
  <c r="J6668" i="1" a="1"/>
  <c r="J6668" i="1" s="1"/>
  <c r="K6668" i="1" s="1" a="1"/>
  <c r="K6668" i="1" s="1"/>
  <c r="J6789" i="1" a="1"/>
  <c r="J6789" i="1" s="1"/>
  <c r="K6789" i="1" s="1" a="1"/>
  <c r="K6789" i="1" s="1"/>
  <c r="J6929" i="1" a="1"/>
  <c r="J6929" i="1" s="1"/>
  <c r="K6929" i="1" s="1" a="1"/>
  <c r="K6929" i="1" s="1"/>
  <c r="J7053" i="1" a="1"/>
  <c r="J7053" i="1" s="1"/>
  <c r="K7053" i="1" s="1" a="1"/>
  <c r="K7053" i="1" s="1"/>
  <c r="J7177" i="1" a="1"/>
  <c r="J7177" i="1" s="1"/>
  <c r="K7177" i="1" s="1" a="1"/>
  <c r="K7177" i="1" s="1"/>
  <c r="J7301" i="1" a="1"/>
  <c r="J7301" i="1" s="1"/>
  <c r="K7301" i="1" s="1" a="1"/>
  <c r="K7301" i="1" s="1"/>
  <c r="J7405" i="1" a="1"/>
  <c r="J7405" i="1" s="1"/>
  <c r="K7405" i="1" s="1" a="1"/>
  <c r="K7405" i="1" s="1"/>
  <c r="J7555" i="1" a="1"/>
  <c r="J7555" i="1" s="1"/>
  <c r="K7555" i="1" s="1" a="1"/>
  <c r="K7555" i="1" s="1"/>
  <c r="J7678" i="1" a="1"/>
  <c r="J7678" i="1" s="1"/>
  <c r="K7678" i="1" s="1" a="1"/>
  <c r="K7678" i="1" s="1"/>
  <c r="J7768" i="1" a="1"/>
  <c r="J7768" i="1" s="1"/>
  <c r="K7768" i="1" s="1" a="1"/>
  <c r="K7768" i="1" s="1"/>
  <c r="J7936" i="1" a="1"/>
  <c r="J7936" i="1" s="1"/>
  <c r="K7936" i="1" s="1" a="1"/>
  <c r="K7936" i="1" s="1"/>
  <c r="J4926" i="1" a="1"/>
  <c r="J4926" i="1" s="1"/>
  <c r="K4926" i="1" s="1" a="1"/>
  <c r="K4926" i="1" s="1"/>
  <c r="J5643" i="1" a="1"/>
  <c r="J5643" i="1" s="1"/>
  <c r="K5643" i="1" s="1" a="1"/>
  <c r="K5643" i="1" s="1"/>
  <c r="J6047" i="1" a="1"/>
  <c r="J6047" i="1" s="1"/>
  <c r="K6047" i="1" s="1" a="1"/>
  <c r="K6047" i="1" s="1"/>
  <c r="J4353" i="1" a="1"/>
  <c r="J4353" i="1" s="1"/>
  <c r="K4353" i="1" s="1" a="1"/>
  <c r="K4353" i="1" s="1"/>
  <c r="J4486" i="1" a="1"/>
  <c r="J4486" i="1" s="1"/>
  <c r="K4486" i="1" s="1" a="1"/>
  <c r="K4486" i="1" s="1"/>
  <c r="J4614" i="1" a="1"/>
  <c r="J4614" i="1" s="1"/>
  <c r="K4614" i="1" s="1" a="1"/>
  <c r="K4614" i="1" s="1"/>
  <c r="J1957" i="1" a="1"/>
  <c r="J1957" i="1" s="1"/>
  <c r="K1957" i="1" s="1" a="1"/>
  <c r="K1957" i="1" s="1"/>
  <c r="J2321" i="1" a="1"/>
  <c r="J2321" i="1" s="1"/>
  <c r="K2321" i="1" s="1" a="1"/>
  <c r="K2321" i="1" s="1"/>
  <c r="J2798" i="1" a="1"/>
  <c r="J2798" i="1" s="1"/>
  <c r="K2798" i="1" s="1" a="1"/>
  <c r="K2798" i="1" s="1"/>
  <c r="J3058" i="1" a="1"/>
  <c r="J3058" i="1" s="1"/>
  <c r="K3058" i="1" s="1" a="1"/>
  <c r="K3058" i="1" s="1"/>
  <c r="J3296" i="1" a="1"/>
  <c r="J3296" i="1" s="1"/>
  <c r="K3296" i="1" s="1" a="1"/>
  <c r="K3296" i="1" s="1"/>
  <c r="J3584" i="1" a="1"/>
  <c r="J3584" i="1" s="1"/>
  <c r="K3584" i="1" s="1" a="1"/>
  <c r="K3584" i="1" s="1"/>
  <c r="J3761" i="1" a="1"/>
  <c r="J3761" i="1" s="1"/>
  <c r="K3761" i="1" s="1" a="1"/>
  <c r="K3761" i="1" s="1"/>
  <c r="J3873" i="1" a="1"/>
  <c r="J3873" i="1" s="1"/>
  <c r="K3873" i="1" s="1" a="1"/>
  <c r="K3873" i="1" s="1"/>
  <c r="J4004" i="1" a="1"/>
  <c r="J4004" i="1" s="1"/>
  <c r="K4004" i="1" s="1" a="1"/>
  <c r="K4004" i="1" s="1"/>
  <c r="J4128" i="1" a="1"/>
  <c r="J4128" i="1" s="1"/>
  <c r="K4128" i="1" s="1" a="1"/>
  <c r="K4128" i="1" s="1"/>
  <c r="J4266" i="1" a="1"/>
  <c r="J4266" i="1" s="1"/>
  <c r="K4266" i="1" s="1" a="1"/>
  <c r="K4266" i="1" s="1"/>
  <c r="J4394" i="1" a="1"/>
  <c r="J4394" i="1" s="1"/>
  <c r="K4394" i="1" s="1" a="1"/>
  <c r="K4394" i="1" s="1"/>
  <c r="J4507" i="1" a="1"/>
  <c r="J4507" i="1" s="1"/>
  <c r="K4507" i="1" s="1" a="1"/>
  <c r="K4507" i="1" s="1"/>
  <c r="J4635" i="1" a="1"/>
  <c r="J4635" i="1" s="1"/>
  <c r="K4635" i="1" s="1" a="1"/>
  <c r="K4635" i="1" s="1"/>
  <c r="J1982" i="1" a="1"/>
  <c r="J1982" i="1" s="1"/>
  <c r="K1982" i="1" s="1" a="1"/>
  <c r="K1982" i="1" s="1"/>
  <c r="J2484" i="1" a="1"/>
  <c r="J2484" i="1" s="1"/>
  <c r="K2484" i="1" s="1" a="1"/>
  <c r="K2484" i="1" s="1"/>
  <c r="J2896" i="1" a="1"/>
  <c r="J2896" i="1" s="1"/>
  <c r="K2896" i="1" s="1" a="1"/>
  <c r="K2896" i="1" s="1"/>
  <c r="J3183" i="1" a="1"/>
  <c r="J3183" i="1" s="1"/>
  <c r="K3183" i="1" s="1" a="1"/>
  <c r="K3183" i="1" s="1"/>
  <c r="J1795" i="1" a="1"/>
  <c r="J1795" i="1" s="1"/>
  <c r="K1795" i="1" s="1" a="1"/>
  <c r="K1795" i="1" s="1"/>
  <c r="J2380" i="1" a="1"/>
  <c r="J2380" i="1" s="1"/>
  <c r="K2380" i="1" s="1" a="1"/>
  <c r="K2380" i="1" s="1"/>
  <c r="J2828" i="1" a="1"/>
  <c r="J2828" i="1" s="1"/>
  <c r="K2828" i="1" s="1" a="1"/>
  <c r="K2828" i="1" s="1"/>
  <c r="J3128" i="1" a="1"/>
  <c r="J3128" i="1" s="1"/>
  <c r="K3128" i="1" s="1" a="1"/>
  <c r="K3128" i="1" s="1"/>
  <c r="J1031" i="1" a="1"/>
  <c r="J1031" i="1" s="1"/>
  <c r="K1031" i="1" s="1" a="1"/>
  <c r="K1031" i="1" s="1"/>
  <c r="J2285" i="1" a="1"/>
  <c r="J2285" i="1" s="1"/>
  <c r="K2285" i="1" s="1" a="1"/>
  <c r="K2285" i="1" s="1"/>
  <c r="J2754" i="1" a="1"/>
  <c r="J2754" i="1" s="1"/>
  <c r="K2754" i="1" s="1" a="1"/>
  <c r="K2754" i="1" s="1"/>
  <c r="J3076" i="1" a="1"/>
  <c r="J3076" i="1" s="1"/>
  <c r="K3076" i="1" s="1" a="1"/>
  <c r="K3076" i="1" s="1"/>
  <c r="J1348" i="1" a="1"/>
  <c r="J1348" i="1" s="1"/>
  <c r="K1348" i="1" s="1" a="1"/>
  <c r="K1348" i="1" s="1"/>
  <c r="J2286" i="1" a="1"/>
  <c r="J2286" i="1" s="1"/>
  <c r="K2286" i="1" s="1" a="1"/>
  <c r="K2286" i="1" s="1"/>
  <c r="J2762" i="1" a="1"/>
  <c r="J2762" i="1" s="1"/>
  <c r="K2762" i="1" s="1" a="1"/>
  <c r="K2762" i="1" s="1"/>
  <c r="J3079" i="1" a="1"/>
  <c r="J3079" i="1" s="1"/>
  <c r="K3079" i="1" s="1" a="1"/>
  <c r="K3079" i="1" s="1"/>
  <c r="J3333" i="1" a="1"/>
  <c r="J3333" i="1" s="1"/>
  <c r="K3333" i="1" s="1" a="1"/>
  <c r="K3333" i="1" s="1"/>
  <c r="J3627" i="1" a="1"/>
  <c r="J3627" i="1" s="1"/>
  <c r="K3627" i="1" s="1" a="1"/>
  <c r="K3627" i="1" s="1"/>
  <c r="J3733" i="1" a="1"/>
  <c r="J3733" i="1" s="1"/>
  <c r="K3733" i="1" s="1" a="1"/>
  <c r="K3733" i="1" s="1"/>
  <c r="J3856" i="1" a="1"/>
  <c r="J3856" i="1" s="1"/>
  <c r="K3856" i="1" s="1" a="1"/>
  <c r="K3856" i="1" s="1"/>
  <c r="J3982" i="1" a="1"/>
  <c r="J3982" i="1" s="1"/>
  <c r="K3982" i="1" s="1" a="1"/>
  <c r="K3982" i="1" s="1"/>
  <c r="J4121" i="1" a="1"/>
  <c r="J4121" i="1" s="1"/>
  <c r="K4121" i="1" s="1" a="1"/>
  <c r="K4121" i="1" s="1"/>
  <c r="J4270" i="1" a="1"/>
  <c r="J4270" i="1" s="1"/>
  <c r="K4270" i="1" s="1" a="1"/>
  <c r="K4270" i="1" s="1"/>
  <c r="J4398" i="1" a="1"/>
  <c r="J4398" i="1" s="1"/>
  <c r="K4398" i="1" s="1" a="1"/>
  <c r="K4398" i="1" s="1"/>
  <c r="J4533" i="1" a="1"/>
  <c r="J4533" i="1" s="1"/>
  <c r="K4533" i="1" s="1" a="1"/>
  <c r="K4533" i="1" s="1"/>
  <c r="J1084" i="1" a="1"/>
  <c r="J1084" i="1" s="1"/>
  <c r="K1084" i="1" s="1" a="1"/>
  <c r="K1084" i="1" s="1"/>
  <c r="J3585" i="1" a="1"/>
  <c r="J3585" i="1" s="1"/>
  <c r="K3585" i="1" s="1" a="1"/>
  <c r="K3585" i="1" s="1"/>
  <c r="J3910" i="1" a="1"/>
  <c r="J3910" i="1" s="1"/>
  <c r="K3910" i="1" s="1" a="1"/>
  <c r="K3910" i="1" s="1"/>
  <c r="J4170" i="1" a="1"/>
  <c r="J4170" i="1" s="1"/>
  <c r="K4170" i="1" s="1" a="1"/>
  <c r="K4170" i="1" s="1"/>
  <c r="J4418" i="1" a="1"/>
  <c r="J4418" i="1" s="1"/>
  <c r="K4418" i="1" s="1" a="1"/>
  <c r="K4418" i="1" s="1"/>
  <c r="J4656" i="1" a="1"/>
  <c r="J4656" i="1" s="1"/>
  <c r="K4656" i="1" s="1" a="1"/>
  <c r="K4656" i="1" s="1"/>
  <c r="J4792" i="1" a="1"/>
  <c r="J4792" i="1" s="1"/>
  <c r="K4792" i="1" s="1" a="1"/>
  <c r="K4792" i="1" s="1"/>
  <c r="J4920" i="1" a="1"/>
  <c r="J4920" i="1" s="1"/>
  <c r="K4920" i="1" s="1" a="1"/>
  <c r="K4920" i="1" s="1"/>
  <c r="J5048" i="1" a="1"/>
  <c r="J5048" i="1" s="1"/>
  <c r="K5048" i="1" s="1" a="1"/>
  <c r="K5048" i="1" s="1"/>
  <c r="J5176" i="1" a="1"/>
  <c r="J5176" i="1" s="1"/>
  <c r="K5176" i="1" s="1" a="1"/>
  <c r="K5176" i="1" s="1"/>
  <c r="J5304" i="1" a="1"/>
  <c r="J5304" i="1" s="1"/>
  <c r="K5304" i="1" s="1" a="1"/>
  <c r="K5304" i="1" s="1"/>
  <c r="J5432" i="1" a="1"/>
  <c r="J5432" i="1" s="1"/>
  <c r="K5432" i="1" s="1" a="1"/>
  <c r="K5432" i="1" s="1"/>
  <c r="J5557" i="1" a="1"/>
  <c r="J5557" i="1" s="1"/>
  <c r="K5557" i="1" s="1" a="1"/>
  <c r="K5557" i="1" s="1"/>
  <c r="J5715" i="1" a="1"/>
  <c r="J5715" i="1" s="1"/>
  <c r="K5715" i="1" s="1" a="1"/>
  <c r="K5715" i="1" s="1"/>
  <c r="J5857" i="1" a="1"/>
  <c r="J5857" i="1" s="1"/>
  <c r="K5857" i="1" s="1" a="1"/>
  <c r="K5857" i="1" s="1"/>
  <c r="J5983" i="1" a="1"/>
  <c r="J5983" i="1" s="1"/>
  <c r="K5983" i="1" s="1" a="1"/>
  <c r="K5983" i="1" s="1"/>
  <c r="J6095" i="1" a="1"/>
  <c r="J6095" i="1" s="1"/>
  <c r="K6095" i="1" s="1" a="1"/>
  <c r="K6095" i="1" s="1"/>
  <c r="J2227" i="1" a="1"/>
  <c r="J2227" i="1" s="1"/>
  <c r="K2227" i="1" s="1" a="1"/>
  <c r="K2227" i="1" s="1"/>
  <c r="J3699" i="1" a="1"/>
  <c r="J3699" i="1" s="1"/>
  <c r="K3699" i="1" s="1" a="1"/>
  <c r="K3699" i="1" s="1"/>
  <c r="J3924" i="1" a="1"/>
  <c r="J3924" i="1" s="1"/>
  <c r="K3924" i="1" s="1" a="1"/>
  <c r="K3924" i="1" s="1"/>
  <c r="J4160" i="1" a="1"/>
  <c r="J4160" i="1" s="1"/>
  <c r="K4160" i="1" s="1" a="1"/>
  <c r="K4160" i="1" s="1"/>
  <c r="J4432" i="1" a="1"/>
  <c r="J4432" i="1" s="1"/>
  <c r="K4432" i="1" s="1" a="1"/>
  <c r="K4432" i="1" s="1"/>
  <c r="J4707" i="1" a="1"/>
  <c r="J4707" i="1" s="1"/>
  <c r="K4707" i="1" s="1" a="1"/>
  <c r="K4707" i="1" s="1"/>
  <c r="J4822" i="1" a="1"/>
  <c r="J4822" i="1" s="1"/>
  <c r="K4822" i="1" s="1" a="1"/>
  <c r="K4822" i="1" s="1"/>
  <c r="J4943" i="1" a="1"/>
  <c r="J4943" i="1" s="1"/>
  <c r="K4943" i="1" s="1" a="1"/>
  <c r="K4943" i="1" s="1"/>
  <c r="J5056" i="1" a="1"/>
  <c r="J5056" i="1" s="1"/>
  <c r="K5056" i="1" s="1" a="1"/>
  <c r="K5056" i="1" s="1"/>
  <c r="J5170" i="1" a="1"/>
  <c r="J5170" i="1" s="1"/>
  <c r="K5170" i="1" s="1" a="1"/>
  <c r="K5170" i="1" s="1"/>
  <c r="J5284" i="1" a="1"/>
  <c r="J5284" i="1" s="1"/>
  <c r="K5284" i="1" s="1" a="1"/>
  <c r="K5284" i="1" s="1"/>
  <c r="J5398" i="1" a="1"/>
  <c r="J5398" i="1" s="1"/>
  <c r="K5398" i="1" s="1" a="1"/>
  <c r="K5398" i="1" s="1"/>
  <c r="J5510" i="1" a="1"/>
  <c r="J5510" i="1" s="1"/>
  <c r="K5510" i="1" s="1" a="1"/>
  <c r="K5510" i="1" s="1"/>
  <c r="J5621" i="1" a="1"/>
  <c r="J5621" i="1" s="1"/>
  <c r="K5621" i="1" s="1" a="1"/>
  <c r="K5621" i="1" s="1"/>
  <c r="J5728" i="1" a="1"/>
  <c r="J5728" i="1" s="1"/>
  <c r="K5728" i="1" s="1" a="1"/>
  <c r="K5728" i="1" s="1"/>
  <c r="J5858" i="1" a="1"/>
  <c r="J5858" i="1" s="1"/>
  <c r="K5858" i="1" s="1" a="1"/>
  <c r="K5858" i="1" s="1"/>
  <c r="J5997" i="1" a="1"/>
  <c r="J5997" i="1" s="1"/>
  <c r="K5997" i="1" s="1" a="1"/>
  <c r="K5997" i="1" s="1"/>
  <c r="J6126" i="1" a="1"/>
  <c r="J6126" i="1" s="1"/>
  <c r="K6126" i="1" s="1" a="1"/>
  <c r="K6126" i="1" s="1"/>
  <c r="J3204" i="1" a="1"/>
  <c r="J3204" i="1" s="1"/>
  <c r="K3204" i="1" s="1" a="1"/>
  <c r="K3204" i="1" s="1"/>
  <c r="J3764" i="1" a="1"/>
  <c r="J3764" i="1" s="1"/>
  <c r="K3764" i="1" s="1" a="1"/>
  <c r="K3764" i="1" s="1"/>
  <c r="J4025" i="1" a="1"/>
  <c r="J4025" i="1" s="1"/>
  <c r="K4025" i="1" s="1" a="1"/>
  <c r="K4025" i="1" s="1"/>
  <c r="J4277" i="1" a="1"/>
  <c r="J4277" i="1" s="1"/>
  <c r="K4277" i="1" s="1" a="1"/>
  <c r="K4277" i="1" s="1"/>
  <c r="J4518" i="1" a="1"/>
  <c r="J4518" i="1" s="1"/>
  <c r="K4518" i="1" s="1" a="1"/>
  <c r="K4518" i="1" s="1"/>
  <c r="J4723" i="1" a="1"/>
  <c r="J4723" i="1" s="1"/>
  <c r="K4723" i="1" s="1" a="1"/>
  <c r="K4723" i="1" s="1"/>
  <c r="J4865" i="1" a="1"/>
  <c r="J4865" i="1" s="1"/>
  <c r="K4865" i="1" s="1" a="1"/>
  <c r="K4865" i="1" s="1"/>
  <c r="J5021" i="1" a="1"/>
  <c r="J5021" i="1" s="1"/>
  <c r="K5021" i="1" s="1" a="1"/>
  <c r="K5021" i="1" s="1"/>
  <c r="J5164" i="1" a="1"/>
  <c r="J5164" i="1" s="1"/>
  <c r="K5164" i="1" s="1" a="1"/>
  <c r="K5164" i="1" s="1"/>
  <c r="J5306" i="1" a="1"/>
  <c r="J5306" i="1" s="1"/>
  <c r="K5306" i="1" s="1" a="1"/>
  <c r="K5306" i="1" s="1"/>
  <c r="J5449" i="1" a="1"/>
  <c r="J5449" i="1" s="1"/>
  <c r="K5449" i="1" s="1" a="1"/>
  <c r="K5449" i="1" s="1"/>
  <c r="J5582" i="1" a="1"/>
  <c r="J5582" i="1" s="1"/>
  <c r="K5582" i="1" s="1" a="1"/>
  <c r="K5582" i="1" s="1"/>
  <c r="J5717" i="1" a="1"/>
  <c r="J5717" i="1" s="1"/>
  <c r="K5717" i="1" s="1" a="1"/>
  <c r="K5717" i="1" s="1"/>
  <c r="J5835" i="1" a="1"/>
  <c r="J5835" i="1" s="1"/>
  <c r="K5835" i="1" s="1" a="1"/>
  <c r="K5835" i="1" s="1"/>
  <c r="J5955" i="1" a="1"/>
  <c r="J5955" i="1" s="1"/>
  <c r="K5955" i="1" s="1" a="1"/>
  <c r="K5955" i="1" s="1"/>
  <c r="J6058" i="1" a="1"/>
  <c r="J6058" i="1" s="1"/>
  <c r="K6058" i="1" s="1" a="1"/>
  <c r="K6058" i="1" s="1"/>
  <c r="J1923" i="1" a="1"/>
  <c r="J1923" i="1" s="1"/>
  <c r="K1923" i="1" s="1" a="1"/>
  <c r="K1923" i="1" s="1"/>
  <c r="J3567" i="1" a="1"/>
  <c r="J3567" i="1" s="1"/>
  <c r="K3567" i="1" s="1" a="1"/>
  <c r="K3567" i="1" s="1"/>
  <c r="J3901" i="1" a="1"/>
  <c r="J3901" i="1" s="1"/>
  <c r="K3901" i="1" s="1" a="1"/>
  <c r="K3901" i="1" s="1"/>
  <c r="J4142" i="1" a="1"/>
  <c r="J4142" i="1" s="1"/>
  <c r="K4142" i="1" s="1" a="1"/>
  <c r="K4142" i="1" s="1"/>
  <c r="J4375" i="1" a="1"/>
  <c r="J4375" i="1" s="1"/>
  <c r="K4375" i="1" s="1" a="1"/>
  <c r="K4375" i="1" s="1"/>
  <c r="J3416" i="1" a="1"/>
  <c r="J3416" i="1" s="1"/>
  <c r="K3416" i="1" s="1" a="1"/>
  <c r="K3416" i="1" s="1"/>
  <c r="J2334" i="1" a="1"/>
  <c r="J2334" i="1" s="1"/>
  <c r="K2334" i="1" s="1" a="1"/>
  <c r="K2334" i="1" s="1"/>
  <c r="J3658" i="1" a="1"/>
  <c r="J3658" i="1" s="1"/>
  <c r="K3658" i="1" s="1" a="1"/>
  <c r="K3658" i="1" s="1"/>
  <c r="J3955" i="1" a="1"/>
  <c r="J3955" i="1" s="1"/>
  <c r="K3955" i="1" s="1" a="1"/>
  <c r="K3955" i="1" s="1"/>
  <c r="J4177" i="1" a="1"/>
  <c r="J4177" i="1" s="1"/>
  <c r="K4177" i="1" s="1" a="1"/>
  <c r="K4177" i="1" s="1"/>
  <c r="J4427" i="1" a="1"/>
  <c r="J4427" i="1" s="1"/>
  <c r="K4427" i="1" s="1" a="1"/>
  <c r="K4427" i="1" s="1"/>
  <c r="J4663" i="1" a="1"/>
  <c r="J4663" i="1" s="1"/>
  <c r="K4663" i="1" s="1" a="1"/>
  <c r="K4663" i="1" s="1"/>
  <c r="J4819" i="1" a="1"/>
  <c r="J4819" i="1" s="1"/>
  <c r="K4819" i="1" s="1" a="1"/>
  <c r="K4819" i="1" s="1"/>
  <c r="J4961" i="1" a="1"/>
  <c r="J4961" i="1" s="1"/>
  <c r="K4961" i="1" s="1" a="1"/>
  <c r="K4961" i="1" s="1"/>
  <c r="J5117" i="1" a="1"/>
  <c r="J5117" i="1" s="1"/>
  <c r="K5117" i="1" s="1" a="1"/>
  <c r="K5117" i="1" s="1"/>
  <c r="J5260" i="1" a="1"/>
  <c r="J5260" i="1" s="1"/>
  <c r="K5260" i="1" s="1" a="1"/>
  <c r="K5260" i="1" s="1"/>
  <c r="J5402" i="1" a="1"/>
  <c r="J5402" i="1" s="1"/>
  <c r="K5402" i="1" s="1" a="1"/>
  <c r="K5402" i="1" s="1"/>
  <c r="J5534" i="1" a="1"/>
  <c r="J5534" i="1" s="1"/>
  <c r="K5534" i="1" s="1" a="1"/>
  <c r="K5534" i="1" s="1"/>
  <c r="J5681" i="1" a="1"/>
  <c r="J5681" i="1" s="1"/>
  <c r="K5681" i="1" s="1" a="1"/>
  <c r="K5681" i="1" s="1"/>
  <c r="J5794" i="1" a="1"/>
  <c r="J5794" i="1" s="1"/>
  <c r="K5794" i="1" s="1" a="1"/>
  <c r="K5794" i="1" s="1"/>
  <c r="J5939" i="1" a="1"/>
  <c r="J5939" i="1" s="1"/>
  <c r="K5939" i="1" s="1" a="1"/>
  <c r="K5939" i="1" s="1"/>
  <c r="J6061" i="1" a="1"/>
  <c r="J6061" i="1" s="1"/>
  <c r="K6061" i="1" s="1" a="1"/>
  <c r="K6061" i="1" s="1"/>
  <c r="J6172" i="1" a="1"/>
  <c r="J6172" i="1" s="1"/>
  <c r="K6172" i="1" s="1" a="1"/>
  <c r="K6172" i="1" s="1"/>
  <c r="J3967" i="1" a="1"/>
  <c r="J3967" i="1" s="1"/>
  <c r="K3967" i="1" s="1" a="1"/>
  <c r="K3967" i="1" s="1"/>
  <c r="J4534" i="1" a="1"/>
  <c r="J4534" i="1" s="1"/>
  <c r="K4534" i="1" s="1" a="1"/>
  <c r="K4534" i="1" s="1"/>
  <c r="J4774" i="1" a="1"/>
  <c r="J4774" i="1" s="1"/>
  <c r="K4774" i="1" s="1" a="1"/>
  <c r="K4774" i="1" s="1"/>
  <c r="J5002" i="1" a="1"/>
  <c r="J5002" i="1" s="1"/>
  <c r="K5002" i="1" s="1" a="1"/>
  <c r="K5002" i="1" s="1"/>
  <c r="J5172" i="1" a="1"/>
  <c r="J5172" i="1" s="1"/>
  <c r="K5172" i="1" s="1" a="1"/>
  <c r="K5172" i="1" s="1"/>
  <c r="J5399" i="1" a="1"/>
  <c r="J5399" i="1" s="1"/>
  <c r="K5399" i="1" s="1" a="1"/>
  <c r="K5399" i="1" s="1"/>
  <c r="J5600" i="1" a="1"/>
  <c r="J5600" i="1" s="1"/>
  <c r="K5600" i="1" s="1" a="1"/>
  <c r="K5600" i="1" s="1"/>
  <c r="J5791" i="1" a="1"/>
  <c r="J5791" i="1" s="1"/>
  <c r="K5791" i="1" s="1" a="1"/>
  <c r="K5791" i="1" s="1"/>
  <c r="J6017" i="1" a="1"/>
  <c r="J6017" i="1" s="1"/>
  <c r="K6017" i="1" s="1" a="1"/>
  <c r="K6017" i="1" s="1"/>
  <c r="J6186" i="1" a="1"/>
  <c r="J6186" i="1" s="1"/>
  <c r="K6186" i="1" s="1" a="1"/>
  <c r="K6186" i="1" s="1"/>
  <c r="J6273" i="1" a="1"/>
  <c r="J6273" i="1" s="1"/>
  <c r="K6273" i="1" s="1" a="1"/>
  <c r="K6273" i="1" s="1"/>
  <c r="J6351" i="1" a="1"/>
  <c r="J6351" i="1" s="1"/>
  <c r="K6351" i="1" s="1" a="1"/>
  <c r="K6351" i="1" s="1"/>
  <c r="J6405" i="1" a="1"/>
  <c r="J6405" i="1" s="1"/>
  <c r="K6405" i="1" s="1" a="1"/>
  <c r="K6405" i="1" s="1"/>
  <c r="J6463" i="1" a="1"/>
  <c r="J6463" i="1" s="1"/>
  <c r="K6463" i="1" s="1" a="1"/>
  <c r="K6463" i="1" s="1"/>
  <c r="J6529" i="1" a="1"/>
  <c r="J6529" i="1" s="1"/>
  <c r="K6529" i="1" s="1" a="1"/>
  <c r="K6529" i="1" s="1"/>
  <c r="J6609" i="1" a="1"/>
  <c r="J6609" i="1" s="1"/>
  <c r="K6609" i="1" s="1" a="1"/>
  <c r="K6609" i="1" s="1"/>
  <c r="J6675" i="1" a="1"/>
  <c r="J6675" i="1" s="1"/>
  <c r="K6675" i="1" s="1" a="1"/>
  <c r="K6675" i="1" s="1"/>
  <c r="J6759" i="1" a="1"/>
  <c r="J6759" i="1" s="1"/>
  <c r="K6759" i="1" s="1" a="1"/>
  <c r="K6759" i="1" s="1"/>
  <c r="J6829" i="1" a="1"/>
  <c r="J6829" i="1" s="1"/>
  <c r="K6829" i="1" s="1" a="1"/>
  <c r="K6829" i="1" s="1"/>
  <c r="J6898" i="1" a="1"/>
  <c r="J6898" i="1" s="1"/>
  <c r="K6898" i="1" s="1" a="1"/>
  <c r="K6898" i="1" s="1"/>
  <c r="J6976" i="1" a="1"/>
  <c r="J6976" i="1" s="1"/>
  <c r="K6976" i="1" s="1" a="1"/>
  <c r="K6976" i="1" s="1"/>
  <c r="J7046" i="1" a="1"/>
  <c r="J7046" i="1" s="1"/>
  <c r="K7046" i="1" s="1" a="1"/>
  <c r="K7046" i="1" s="1"/>
  <c r="J7123" i="1" a="1"/>
  <c r="J7123" i="1" s="1"/>
  <c r="K7123" i="1" s="1" a="1"/>
  <c r="K7123" i="1" s="1"/>
  <c r="J7201" i="1" a="1"/>
  <c r="J7201" i="1" s="1"/>
  <c r="K7201" i="1" s="1" a="1"/>
  <c r="K7201" i="1" s="1"/>
  <c r="J7271" i="1" a="1"/>
  <c r="J7271" i="1" s="1"/>
  <c r="K7271" i="1" s="1" a="1"/>
  <c r="K7271" i="1" s="1"/>
  <c r="J7341" i="1" a="1"/>
  <c r="J7341" i="1" s="1"/>
  <c r="K7341" i="1" s="1" a="1"/>
  <c r="K7341" i="1" s="1"/>
  <c r="J7420" i="1" a="1"/>
  <c r="J7420" i="1" s="1"/>
  <c r="K7420" i="1" s="1" a="1"/>
  <c r="K7420" i="1" s="1"/>
  <c r="J7475" i="1" a="1"/>
  <c r="J7475" i="1" s="1"/>
  <c r="K7475" i="1" s="1" a="1"/>
  <c r="K7475" i="1" s="1"/>
  <c r="J7531" i="1" a="1"/>
  <c r="J7531" i="1" s="1"/>
  <c r="K7531" i="1" s="1" a="1"/>
  <c r="K7531" i="1" s="1"/>
  <c r="J7613" i="1" a="1"/>
  <c r="J7613" i="1" s="1"/>
  <c r="K7613" i="1" s="1" a="1"/>
  <c r="K7613" i="1" s="1"/>
  <c r="J7703" i="1" a="1"/>
  <c r="J7703" i="1" s="1"/>
  <c r="K7703" i="1" s="1" a="1"/>
  <c r="K7703" i="1" s="1"/>
  <c r="J7784" i="1" a="1"/>
  <c r="J7784" i="1" s="1"/>
  <c r="K7784" i="1" s="1" a="1"/>
  <c r="K7784" i="1" s="1"/>
  <c r="J7842" i="1" a="1"/>
  <c r="J7842" i="1" s="1"/>
  <c r="K7842" i="1" s="1" a="1"/>
  <c r="K7842" i="1" s="1"/>
  <c r="J7910" i="1" a="1"/>
  <c r="J7910" i="1" s="1"/>
  <c r="K7910" i="1" s="1" a="1"/>
  <c r="K7910" i="1" s="1"/>
  <c r="J7991" i="1" a="1"/>
  <c r="J7991" i="1" s="1"/>
  <c r="K7991" i="1" s="1" a="1"/>
  <c r="K7991" i="1" s="1"/>
  <c r="J8054" i="1" a="1"/>
  <c r="J8054" i="1" s="1"/>
  <c r="K8054" i="1" s="1" a="1"/>
  <c r="K8054" i="1" s="1"/>
  <c r="J8126" i="1" a="1"/>
  <c r="J8126" i="1" s="1"/>
  <c r="K8126" i="1" s="1" a="1"/>
  <c r="K8126" i="1" s="1"/>
  <c r="J8190" i="1" a="1"/>
  <c r="J8190" i="1" s="1"/>
  <c r="K8190" i="1" s="1" a="1"/>
  <c r="K8190" i="1" s="1"/>
  <c r="J8254" i="1" a="1"/>
  <c r="J8254" i="1" s="1"/>
  <c r="K8254" i="1" s="1" a="1"/>
  <c r="K8254" i="1" s="1"/>
  <c r="J8318" i="1" a="1"/>
  <c r="J8318" i="1" s="1"/>
  <c r="K8318" i="1" s="1" a="1"/>
  <c r="K8318" i="1" s="1"/>
  <c r="J8382" i="1" a="1"/>
  <c r="J8382" i="1" s="1"/>
  <c r="K8382" i="1" s="1" a="1"/>
  <c r="K8382" i="1" s="1"/>
  <c r="J8446" i="1" a="1"/>
  <c r="J8446" i="1" s="1"/>
  <c r="K8446" i="1" s="1" a="1"/>
  <c r="K8446" i="1" s="1"/>
  <c r="J8510" i="1" a="1"/>
  <c r="J8510" i="1" s="1"/>
  <c r="K8510" i="1" s="1" a="1"/>
  <c r="K8510" i="1" s="1"/>
  <c r="J8580" i="1" a="1"/>
  <c r="J8580" i="1" s="1"/>
  <c r="K8580" i="1" s="1" a="1"/>
  <c r="K8580" i="1" s="1"/>
  <c r="J8638" i="1" a="1"/>
  <c r="J8638" i="1" s="1"/>
  <c r="K8638" i="1" s="1" a="1"/>
  <c r="K8638" i="1" s="1"/>
  <c r="J8694" i="1" a="1"/>
  <c r="J8694" i="1" s="1"/>
  <c r="K8694" i="1" s="1" a="1"/>
  <c r="K8694" i="1" s="1"/>
  <c r="J8756" i="1" a="1"/>
  <c r="J8756" i="1" s="1"/>
  <c r="K8756" i="1" s="1" a="1"/>
  <c r="K8756" i="1" s="1"/>
  <c r="J8818" i="1" a="1"/>
  <c r="J8818" i="1" s="1"/>
  <c r="K8818" i="1" s="1" a="1"/>
  <c r="K8818" i="1" s="1"/>
  <c r="J8880" i="1" a="1"/>
  <c r="J8880" i="1" s="1"/>
  <c r="K8880" i="1" s="1" a="1"/>
  <c r="K8880" i="1" s="1"/>
  <c r="J8950" i="1" a="1"/>
  <c r="J8950" i="1" s="1"/>
  <c r="K8950" i="1" s="1" a="1"/>
  <c r="K8950" i="1" s="1"/>
  <c r="J9012" i="1" a="1"/>
  <c r="J9012" i="1" s="1"/>
  <c r="K9012" i="1" s="1" a="1"/>
  <c r="K9012" i="1" s="1"/>
  <c r="J9073" i="1" a="1"/>
  <c r="J9073" i="1" s="1"/>
  <c r="K9073" i="1" s="1" a="1"/>
  <c r="K9073" i="1" s="1"/>
  <c r="J9144" i="1" a="1"/>
  <c r="J9144" i="1" s="1"/>
  <c r="K9144" i="1" s="1" a="1"/>
  <c r="K9144" i="1" s="1"/>
  <c r="J9199" i="1" a="1"/>
  <c r="J9199" i="1" s="1"/>
  <c r="K9199" i="1" s="1" a="1"/>
  <c r="K9199" i="1" s="1"/>
  <c r="J9261" i="1" a="1"/>
  <c r="J9261" i="1" s="1"/>
  <c r="K9261" i="1" s="1" a="1"/>
  <c r="K9261" i="1" s="1"/>
  <c r="J9330" i="1" a="1"/>
  <c r="J9330" i="1" s="1"/>
  <c r="K9330" i="1" s="1" a="1"/>
  <c r="K9330" i="1" s="1"/>
  <c r="J9394" i="1" a="1"/>
  <c r="J9394" i="1" s="1"/>
  <c r="K9394" i="1" s="1" a="1"/>
  <c r="K9394" i="1" s="1"/>
  <c r="J9449" i="1" a="1"/>
  <c r="J9449" i="1" s="1"/>
  <c r="K9449" i="1" s="1" a="1"/>
  <c r="K9449" i="1" s="1"/>
  <c r="J9525" i="1" a="1"/>
  <c r="J9525" i="1" s="1"/>
  <c r="K9525" i="1" s="1" a="1"/>
  <c r="K9525" i="1" s="1"/>
  <c r="J9594" i="1" a="1"/>
  <c r="J9594" i="1" s="1"/>
  <c r="K9594" i="1" s="1" a="1"/>
  <c r="K9594" i="1" s="1"/>
  <c r="J9650" i="1" a="1"/>
  <c r="J9650" i="1" s="1"/>
  <c r="K9650" i="1" s="1" a="1"/>
  <c r="K9650" i="1" s="1"/>
  <c r="J9705" i="1" a="1"/>
  <c r="J9705" i="1" s="1"/>
  <c r="K9705" i="1" s="1" a="1"/>
  <c r="K9705" i="1" s="1"/>
  <c r="J3162" i="1" a="1"/>
  <c r="J3162" i="1" s="1"/>
  <c r="K3162" i="1" s="1" a="1"/>
  <c r="K3162" i="1" s="1"/>
  <c r="J3905" i="1" a="1"/>
  <c r="J3905" i="1" s="1"/>
  <c r="K3905" i="1" s="1" a="1"/>
  <c r="K3905" i="1" s="1"/>
  <c r="J4331" i="1" a="1"/>
  <c r="J4331" i="1" s="1"/>
  <c r="K4331" i="1" s="1" a="1"/>
  <c r="K4331" i="1" s="1"/>
  <c r="J4594" i="1" a="1"/>
  <c r="J4594" i="1" s="1"/>
  <c r="K4594" i="1" s="1" a="1"/>
  <c r="K4594" i="1" s="1"/>
  <c r="J4760" i="1" a="1"/>
  <c r="J4760" i="1" s="1"/>
  <c r="K4760" i="1" s="1" a="1"/>
  <c r="K4760" i="1" s="1"/>
  <c r="J4888" i="1" a="1"/>
  <c r="J4888" i="1" s="1"/>
  <c r="K4888" i="1" s="1" a="1"/>
  <c r="K4888" i="1" s="1"/>
  <c r="J5016" i="1" a="1"/>
  <c r="J5016" i="1" s="1"/>
  <c r="K5016" i="1" s="1" a="1"/>
  <c r="K5016" i="1" s="1"/>
  <c r="J5144" i="1" a="1"/>
  <c r="J5144" i="1" s="1"/>
  <c r="K5144" i="1" s="1" a="1"/>
  <c r="K5144" i="1" s="1"/>
  <c r="J5272" i="1" a="1"/>
  <c r="J5272" i="1" s="1"/>
  <c r="K5272" i="1" s="1" a="1"/>
  <c r="K5272" i="1" s="1"/>
  <c r="J5400" i="1" a="1"/>
  <c r="J5400" i="1" s="1"/>
  <c r="K5400" i="1" s="1" a="1"/>
  <c r="K5400" i="1" s="1"/>
  <c r="J5533" i="1" a="1"/>
  <c r="J5533" i="1" s="1"/>
  <c r="K5533" i="1" s="1" a="1"/>
  <c r="K5533" i="1" s="1"/>
  <c r="J5635" i="1" a="1"/>
  <c r="J5635" i="1" s="1"/>
  <c r="K5635" i="1" s="1" a="1"/>
  <c r="K5635" i="1" s="1"/>
  <c r="J5770" i="1" a="1"/>
  <c r="J5770" i="1" s="1"/>
  <c r="K5770" i="1" s="1" a="1"/>
  <c r="K5770" i="1" s="1"/>
  <c r="J5907" i="1" a="1"/>
  <c r="J5907" i="1" s="1"/>
  <c r="K5907" i="1" s="1" a="1"/>
  <c r="K5907" i="1" s="1"/>
  <c r="J6018" i="1" a="1"/>
  <c r="J6018" i="1" s="1"/>
  <c r="K6018" i="1" s="1" a="1"/>
  <c r="K6018" i="1" s="1"/>
  <c r="J6177" i="1" a="1"/>
  <c r="J6177" i="1" s="1"/>
  <c r="K6177" i="1" s="1" a="1"/>
  <c r="K6177" i="1" s="1"/>
  <c r="J6261" i="1" a="1"/>
  <c r="J6261" i="1" s="1"/>
  <c r="K6261" i="1" s="1" a="1"/>
  <c r="K6261" i="1" s="1"/>
  <c r="J6328" i="1" a="1"/>
  <c r="J6328" i="1" s="1"/>
  <c r="K6328" i="1" s="1" a="1"/>
  <c r="K6328" i="1" s="1"/>
  <c r="J6399" i="1" a="1"/>
  <c r="J6399" i="1" s="1"/>
  <c r="K6399" i="1" s="1" a="1"/>
  <c r="K6399" i="1" s="1"/>
  <c r="J6464" i="1" a="1"/>
  <c r="J6464" i="1" s="1"/>
  <c r="K6464" i="1" s="1" a="1"/>
  <c r="K6464" i="1" s="1"/>
  <c r="J6530" i="1" a="1"/>
  <c r="J6530" i="1" s="1"/>
  <c r="K6530" i="1" s="1" a="1"/>
  <c r="K6530" i="1" s="1"/>
  <c r="J6594" i="1" a="1"/>
  <c r="J6594" i="1" s="1"/>
  <c r="K6594" i="1" s="1" a="1"/>
  <c r="K6594" i="1" s="1"/>
  <c r="J6655" i="1" a="1"/>
  <c r="J6655" i="1" s="1"/>
  <c r="K6655" i="1" s="1" a="1"/>
  <c r="K6655" i="1" s="1"/>
  <c r="J6714" i="1" a="1"/>
  <c r="J6714" i="1" s="1"/>
  <c r="K6714" i="1" s="1" a="1"/>
  <c r="K6714" i="1" s="1"/>
  <c r="J6783" i="1" a="1"/>
  <c r="J6783" i="1" s="1"/>
  <c r="K6783" i="1" s="1" a="1"/>
  <c r="K6783" i="1" s="1"/>
  <c r="J6845" i="1" a="1"/>
  <c r="J6845" i="1" s="1"/>
  <c r="K6845" i="1" s="1" a="1"/>
  <c r="K6845" i="1" s="1"/>
  <c r="J6907" i="1" a="1"/>
  <c r="J6907" i="1" s="1"/>
  <c r="K6907" i="1" s="1" a="1"/>
  <c r="K6907" i="1" s="1"/>
  <c r="J6977" i="1" a="1"/>
  <c r="J6977" i="1" s="1"/>
  <c r="K6977" i="1" s="1" a="1"/>
  <c r="K6977" i="1" s="1"/>
  <c r="J7039" i="1" a="1"/>
  <c r="J7039" i="1" s="1"/>
  <c r="K7039" i="1" s="1" a="1"/>
  <c r="K7039" i="1" s="1"/>
  <c r="J7101" i="1" a="1"/>
  <c r="J7101" i="1" s="1"/>
  <c r="K7101" i="1" s="1" a="1"/>
  <c r="K7101" i="1" s="1"/>
  <c r="J7163" i="1" a="1"/>
  <c r="J7163" i="1" s="1"/>
  <c r="K7163" i="1" s="1" a="1"/>
  <c r="K7163" i="1" s="1"/>
  <c r="J7233" i="1" a="1"/>
  <c r="J7233" i="1" s="1"/>
  <c r="K7233" i="1" s="1" a="1"/>
  <c r="K7233" i="1" s="1"/>
  <c r="J7295" i="1" a="1"/>
  <c r="J7295" i="1" s="1"/>
  <c r="K7295" i="1" s="1" a="1"/>
  <c r="K7295" i="1" s="1"/>
  <c r="J7355" i="1" a="1"/>
  <c r="J7355" i="1" s="1"/>
  <c r="K7355" i="1" s="1" a="1"/>
  <c r="K7355" i="1" s="1"/>
  <c r="J7436" i="1" a="1"/>
  <c r="J7436" i="1" s="1"/>
  <c r="K7436" i="1" s="1" a="1"/>
  <c r="K7436" i="1" s="1"/>
  <c r="J7511" i="1" a="1"/>
  <c r="J7511" i="1" s="1"/>
  <c r="K7511" i="1" s="1" a="1"/>
  <c r="K7511" i="1" s="1"/>
  <c r="J7593" i="1" a="1"/>
  <c r="J7593" i="1" s="1"/>
  <c r="K7593" i="1" s="1" a="1"/>
  <c r="K7593" i="1" s="1"/>
  <c r="J7644" i="1" a="1"/>
  <c r="J7644" i="1" s="1"/>
  <c r="K7644" i="1" s="1" a="1"/>
  <c r="K7644" i="1" s="1"/>
  <c r="J7684" i="1" a="1"/>
  <c r="J7684" i="1" s="1"/>
  <c r="K7684" i="1" s="1" a="1"/>
  <c r="K7684" i="1" s="1"/>
  <c r="J7744" i="1" a="1"/>
  <c r="J7744" i="1" s="1"/>
  <c r="K7744" i="1" s="1" a="1"/>
  <c r="K7744" i="1" s="1"/>
  <c r="J7830" i="1" a="1"/>
  <c r="J7830" i="1" s="1"/>
  <c r="K7830" i="1" s="1" a="1"/>
  <c r="K7830" i="1" s="1"/>
  <c r="J7898" i="1" a="1"/>
  <c r="J7898" i="1" s="1"/>
  <c r="K7898" i="1" s="1" a="1"/>
  <c r="K7898" i="1" s="1"/>
  <c r="J7951" i="1" a="1"/>
  <c r="J7951" i="1" s="1"/>
  <c r="K7951" i="1" s="1" a="1"/>
  <c r="K7951" i="1" s="1"/>
  <c r="J8034" i="1" a="1"/>
  <c r="J8034" i="1" s="1"/>
  <c r="K8034" i="1" s="1" a="1"/>
  <c r="K8034" i="1" s="1"/>
  <c r="J8105" i="1" a="1"/>
  <c r="J8105" i="1" s="1"/>
  <c r="K8105" i="1" s="1" a="1"/>
  <c r="K8105" i="1" s="1"/>
  <c r="J8176" i="1" a="1"/>
  <c r="J8176" i="1" s="1"/>
  <c r="K8176" i="1" s="1" a="1"/>
  <c r="K8176" i="1" s="1"/>
  <c r="J8247" i="1" a="1"/>
  <c r="J8247" i="1" s="1"/>
  <c r="K8247" i="1" s="1" a="1"/>
  <c r="K8247" i="1" s="1"/>
  <c r="J8325" i="1" a="1"/>
  <c r="J8325" i="1" s="1"/>
  <c r="K8325" i="1" s="1" a="1"/>
  <c r="K8325" i="1" s="1"/>
  <c r="J8397" i="1" a="1"/>
  <c r="J8397" i="1" s="1"/>
  <c r="K8397" i="1" s="1" a="1"/>
  <c r="K8397" i="1" s="1"/>
  <c r="J8475" i="1" a="1"/>
  <c r="J8475" i="1" s="1"/>
  <c r="K8475" i="1" s="1" a="1"/>
  <c r="K8475" i="1" s="1"/>
  <c r="J8546" i="1" a="1"/>
  <c r="J8546" i="1" s="1"/>
  <c r="K8546" i="1" s="1" a="1"/>
  <c r="K8546" i="1" s="1"/>
  <c r="J8617" i="1" a="1"/>
  <c r="J8617" i="1" s="1"/>
  <c r="K8617" i="1" s="1" a="1"/>
  <c r="K8617" i="1" s="1"/>
  <c r="J8688" i="1" a="1"/>
  <c r="J8688" i="1" s="1"/>
  <c r="K8688" i="1" s="1" a="1"/>
  <c r="K8688" i="1" s="1"/>
  <c r="J8757" i="1" a="1"/>
  <c r="J8757" i="1" s="1"/>
  <c r="K8757" i="1" s="1" a="1"/>
  <c r="K8757" i="1" s="1"/>
  <c r="J8819" i="1" a="1"/>
  <c r="J8819" i="1" s="1"/>
  <c r="K8819" i="1" s="1" a="1"/>
  <c r="K8819" i="1" s="1"/>
  <c r="J8881" i="1" a="1"/>
  <c r="J8881" i="1" s="1"/>
  <c r="K8881" i="1" s="1" a="1"/>
  <c r="K8881" i="1" s="1"/>
  <c r="J8943" i="1" a="1"/>
  <c r="J8943" i="1" s="1"/>
  <c r="K8943" i="1" s="1" a="1"/>
  <c r="K8943" i="1" s="1"/>
  <c r="J9013" i="1" a="1"/>
  <c r="J9013" i="1" s="1"/>
  <c r="K9013" i="1" s="1" a="1"/>
  <c r="K9013" i="1" s="1"/>
  <c r="J9069" i="1" a="1"/>
  <c r="J9069" i="1" s="1"/>
  <c r="K9069" i="1" s="1" a="1"/>
  <c r="K9069" i="1" s="1"/>
  <c r="J9119" i="1" a="1"/>
  <c r="J9119" i="1" s="1"/>
  <c r="K9119" i="1" s="1" a="1"/>
  <c r="K9119" i="1" s="1"/>
  <c r="J9185" i="1" a="1"/>
  <c r="J9185" i="1" s="1"/>
  <c r="K9185" i="1" s="1" a="1"/>
  <c r="K9185" i="1" s="1"/>
  <c r="J9255" i="1" a="1"/>
  <c r="J9255" i="1" s="1"/>
  <c r="K9255" i="1" s="1" a="1"/>
  <c r="K9255" i="1" s="1"/>
  <c r="J9317" i="1" a="1"/>
  <c r="J9317" i="1" s="1"/>
  <c r="K9317" i="1" s="1" a="1"/>
  <c r="K9317" i="1" s="1"/>
  <c r="J9372" i="1" a="1"/>
  <c r="J9372" i="1" s="1"/>
  <c r="K9372" i="1" s="1" a="1"/>
  <c r="K9372" i="1" s="1"/>
  <c r="J9450" i="1" a="1"/>
  <c r="J9450" i="1" s="1"/>
  <c r="K9450" i="1" s="1" a="1"/>
  <c r="K9450" i="1" s="1"/>
  <c r="J9519" i="1" a="1"/>
  <c r="J9519" i="1" s="1"/>
  <c r="K9519" i="1" s="1" a="1"/>
  <c r="K9519" i="1" s="1"/>
  <c r="J9575" i="1" a="1"/>
  <c r="J9575" i="1" s="1"/>
  <c r="K9575" i="1" s="1" a="1"/>
  <c r="K9575" i="1" s="1"/>
  <c r="J9630" i="1" a="1"/>
  <c r="J9630" i="1" s="1"/>
  <c r="K9630" i="1" s="1" a="1"/>
  <c r="K9630" i="1" s="1"/>
  <c r="J9706" i="1" a="1"/>
  <c r="J9706" i="1" s="1"/>
  <c r="K9706" i="1" s="1" a="1"/>
  <c r="K9706" i="1" s="1"/>
  <c r="J3596" i="1" a="1"/>
  <c r="J3596" i="1" s="1"/>
  <c r="K3596" i="1" s="1" a="1"/>
  <c r="K3596" i="1" s="1"/>
  <c r="J3980" i="1" a="1"/>
  <c r="J3980" i="1" s="1"/>
  <c r="K3980" i="1" s="1" a="1"/>
  <c r="K3980" i="1" s="1"/>
  <c r="J4332" i="1" a="1"/>
  <c r="J4332" i="1" s="1"/>
  <c r="K4332" i="1" s="1" a="1"/>
  <c r="K4332" i="1" s="1"/>
  <c r="J4652" i="1" a="1"/>
  <c r="J4652" i="1" s="1"/>
  <c r="K4652" i="1" s="1" a="1"/>
  <c r="K4652" i="1" s="1"/>
  <c r="J4776" i="1" a="1"/>
  <c r="J4776" i="1" s="1"/>
  <c r="K4776" i="1" s="1" a="1"/>
  <c r="K4776" i="1" s="1"/>
  <c r="J4889" i="1" a="1"/>
  <c r="J4889" i="1" s="1"/>
  <c r="K4889" i="1" s="1" a="1"/>
  <c r="K4889" i="1" s="1"/>
  <c r="J5003" i="1" a="1"/>
  <c r="J5003" i="1" s="1"/>
  <c r="K5003" i="1" s="1" a="1"/>
  <c r="K5003" i="1" s="1"/>
  <c r="J5116" i="1" a="1"/>
  <c r="J5116" i="1" s="1"/>
  <c r="K5116" i="1" s="1" a="1"/>
  <c r="K5116" i="1" s="1"/>
  <c r="J5231" i="1" a="1"/>
  <c r="J5231" i="1" s="1"/>
  <c r="K5231" i="1" s="1" a="1"/>
  <c r="K5231" i="1" s="1"/>
  <c r="J5344" i="1" a="1"/>
  <c r="J5344" i="1" s="1"/>
  <c r="K5344" i="1" s="1" a="1"/>
  <c r="K5344" i="1" s="1"/>
  <c r="J5456" i="1" a="1"/>
  <c r="J5456" i="1" s="1"/>
  <c r="K5456" i="1" s="1" a="1"/>
  <c r="K5456" i="1" s="1"/>
  <c r="J5589" i="1" a="1"/>
  <c r="J5589" i="1" s="1"/>
  <c r="K5589" i="1" s="1" a="1"/>
  <c r="K5589" i="1" s="1"/>
  <c r="J5737" i="1" a="1"/>
  <c r="J5737" i="1" s="1"/>
  <c r="K5737" i="1" s="1" a="1"/>
  <c r="K5737" i="1" s="1"/>
  <c r="J5838" i="1" a="1"/>
  <c r="J5838" i="1" s="1"/>
  <c r="K5838" i="1" s="1" a="1"/>
  <c r="K5838" i="1" s="1"/>
  <c r="J5945" i="1" a="1"/>
  <c r="J5945" i="1" s="1"/>
  <c r="K5945" i="1" s="1" a="1"/>
  <c r="K5945" i="1" s="1"/>
  <c r="J6080" i="1" a="1"/>
  <c r="J6080" i="1" s="1"/>
  <c r="K6080" i="1" s="1" a="1"/>
  <c r="K6080" i="1" s="1"/>
  <c r="J6178" i="1" a="1"/>
  <c r="J6178" i="1" s="1"/>
  <c r="K6178" i="1" s="1" a="1"/>
  <c r="K6178" i="1" s="1"/>
  <c r="J6244" i="1" a="1"/>
  <c r="J6244" i="1" s="1"/>
  <c r="K6244" i="1" s="1" a="1"/>
  <c r="K6244" i="1" s="1"/>
  <c r="J6310" i="1" a="1"/>
  <c r="J6310" i="1" s="1"/>
  <c r="K6310" i="1" s="1" a="1"/>
  <c r="K6310" i="1" s="1"/>
  <c r="J6370" i="1" a="1"/>
  <c r="J6370" i="1" s="1"/>
  <c r="K6370" i="1" s="1" a="1"/>
  <c r="K6370" i="1" s="1"/>
  <c r="J6435" i="1" a="1"/>
  <c r="J6435" i="1" s="1"/>
  <c r="K6435" i="1" s="1" a="1"/>
  <c r="K6435" i="1" s="1"/>
  <c r="J6491" i="1" a="1"/>
  <c r="J6491" i="1" s="1"/>
  <c r="K6491" i="1" s="1" a="1"/>
  <c r="K6491" i="1" s="1"/>
  <c r="J6555" i="1" a="1"/>
  <c r="J6555" i="1" s="1"/>
  <c r="K6555" i="1" s="1" a="1"/>
  <c r="K6555" i="1" s="1"/>
  <c r="J6619" i="1" a="1"/>
  <c r="J6619" i="1" s="1"/>
  <c r="K6619" i="1" s="1" a="1"/>
  <c r="K6619" i="1" s="1"/>
  <c r="J6692" i="1" a="1"/>
  <c r="J6692" i="1" s="1"/>
  <c r="K6692" i="1" s="1" a="1"/>
  <c r="K6692" i="1" s="1"/>
  <c r="J6754" i="1" a="1"/>
  <c r="J6754" i="1" s="1"/>
  <c r="K6754" i="1" s="1" a="1"/>
  <c r="K6754" i="1" s="1"/>
  <c r="J6815" i="1" a="1"/>
  <c r="J6815" i="1" s="1"/>
  <c r="K6815" i="1" s="1" a="1"/>
  <c r="K6815" i="1" s="1"/>
  <c r="J6877" i="1" a="1"/>
  <c r="J6877" i="1" s="1"/>
  <c r="K6877" i="1" s="1" a="1"/>
  <c r="K6877" i="1" s="1"/>
  <c r="J6939" i="1" a="1"/>
  <c r="J6939" i="1" s="1"/>
  <c r="K6939" i="1" s="1" a="1"/>
  <c r="K6939" i="1" s="1"/>
  <c r="J7009" i="1" a="1"/>
  <c r="J7009" i="1" s="1"/>
  <c r="K7009" i="1" s="1" a="1"/>
  <c r="K7009" i="1" s="1"/>
  <c r="J7071" i="1" a="1"/>
  <c r="J7071" i="1" s="1"/>
  <c r="K7071" i="1" s="1" a="1"/>
  <c r="K7071" i="1" s="1"/>
  <c r="J7133" i="1" a="1"/>
  <c r="J7133" i="1" s="1"/>
  <c r="K7133" i="1" s="1" a="1"/>
  <c r="K7133" i="1" s="1"/>
  <c r="J7195" i="1" a="1"/>
  <c r="J7195" i="1" s="1"/>
  <c r="K7195" i="1" s="1" a="1"/>
  <c r="K7195" i="1" s="1"/>
  <c r="J7265" i="1" a="1"/>
  <c r="J7265" i="1" s="1"/>
  <c r="K7265" i="1" s="1" a="1"/>
  <c r="K7265" i="1" s="1"/>
  <c r="J7327" i="1" a="1"/>
  <c r="J7327" i="1" s="1"/>
  <c r="K7327" i="1" s="1" a="1"/>
  <c r="K7327" i="1" s="1"/>
  <c r="J7379" i="1" a="1"/>
  <c r="J7379" i="1" s="1"/>
  <c r="K7379" i="1" s="1" a="1"/>
  <c r="K7379" i="1" s="1"/>
  <c r="J7437" i="1" a="1"/>
  <c r="J7437" i="1" s="1"/>
  <c r="K7437" i="1" s="1" a="1"/>
  <c r="K7437" i="1" s="1"/>
  <c r="J7507" i="1" a="1"/>
  <c r="J7507" i="1" s="1"/>
  <c r="K7507" i="1" s="1" a="1"/>
  <c r="K7507" i="1" s="1"/>
  <c r="J7568" i="1" a="1"/>
  <c r="J7568" i="1" s="1"/>
  <c r="K7568" i="1" s="1" a="1"/>
  <c r="K7568" i="1" s="1"/>
  <c r="J7639" i="1" a="1"/>
  <c r="J7639" i="1" s="1"/>
  <c r="K7639" i="1" s="1" a="1"/>
  <c r="K7639" i="1" s="1"/>
  <c r="J7710" i="1" a="1"/>
  <c r="J7710" i="1" s="1"/>
  <c r="K7710" i="1" s="1" a="1"/>
  <c r="K7710" i="1" s="1"/>
  <c r="J7765" i="1" a="1"/>
  <c r="J7765" i="1" s="1"/>
  <c r="K7765" i="1" s="1" a="1"/>
  <c r="K7765" i="1" s="1"/>
  <c r="J7825" i="1" a="1"/>
  <c r="J7825" i="1" s="1"/>
  <c r="K7825" i="1" s="1" a="1"/>
  <c r="K7825" i="1" s="1"/>
  <c r="J7885" i="1" a="1"/>
  <c r="J7885" i="1" s="1"/>
  <c r="K7885" i="1" s="1" a="1"/>
  <c r="K7885" i="1" s="1"/>
  <c r="J7959" i="1" a="1"/>
  <c r="J7959" i="1" s="1"/>
  <c r="K7959" i="1" s="1" a="1"/>
  <c r="K7959" i="1" s="1"/>
  <c r="J8014" i="1" a="1"/>
  <c r="J8014" i="1" s="1"/>
  <c r="K8014" i="1" s="1" a="1"/>
  <c r="K8014" i="1" s="1"/>
  <c r="J8070" i="1" a="1"/>
  <c r="J8070" i="1" s="1"/>
  <c r="K8070" i="1" s="1" a="1"/>
  <c r="K8070" i="1" s="1"/>
  <c r="J8127" i="1" a="1"/>
  <c r="J8127" i="1" s="1"/>
  <c r="K8127" i="1" s="1" a="1"/>
  <c r="K8127" i="1" s="1"/>
  <c r="J8184" i="1" a="1"/>
  <c r="J8184" i="1" s="1"/>
  <c r="K8184" i="1" s="1" a="1"/>
  <c r="K8184" i="1" s="1"/>
  <c r="J8241" i="1" a="1"/>
  <c r="J8241" i="1" s="1"/>
  <c r="K8241" i="1" s="1" a="1"/>
  <c r="K8241" i="1" s="1"/>
  <c r="J8298" i="1" a="1"/>
  <c r="J8298" i="1" s="1"/>
  <c r="K8298" i="1" s="1" a="1"/>
  <c r="K8298" i="1" s="1"/>
  <c r="J8355" i="1" a="1"/>
  <c r="J8355" i="1" s="1"/>
  <c r="K8355" i="1" s="1" a="1"/>
  <c r="K8355" i="1" s="1"/>
  <c r="J8412" i="1" a="1"/>
  <c r="J8412" i="1" s="1"/>
  <c r="K8412" i="1" s="1" a="1"/>
  <c r="K8412" i="1" s="1"/>
  <c r="J8468" i="1" a="1"/>
  <c r="J8468" i="1" s="1"/>
  <c r="K8468" i="1" s="1" a="1"/>
  <c r="K8468" i="1" s="1"/>
  <c r="J8526" i="1" a="1"/>
  <c r="J8526" i="1" s="1"/>
  <c r="K8526" i="1" s="1" a="1"/>
  <c r="K8526" i="1" s="1"/>
  <c r="J8582" i="1" a="1"/>
  <c r="J8582" i="1" s="1"/>
  <c r="K8582" i="1" s="1" a="1"/>
  <c r="K8582" i="1" s="1"/>
  <c r="J8639" i="1" a="1"/>
  <c r="J8639" i="1" s="1"/>
  <c r="K8639" i="1" s="1" a="1"/>
  <c r="K8639" i="1" s="1"/>
  <c r="J8696" i="1" a="1"/>
  <c r="J8696" i="1" s="1"/>
  <c r="K8696" i="1" s="1" a="1"/>
  <c r="K8696" i="1" s="1"/>
  <c r="J8766" i="1" a="1"/>
  <c r="J8766" i="1" s="1"/>
  <c r="K8766" i="1" s="1" a="1"/>
  <c r="K8766" i="1" s="1"/>
  <c r="J8828" i="1" a="1"/>
  <c r="J8828" i="1" s="1"/>
  <c r="K8828" i="1" s="1" a="1"/>
  <c r="K8828" i="1" s="1"/>
  <c r="J8890" i="1" a="1"/>
  <c r="J8890" i="1" s="1"/>
  <c r="K8890" i="1" s="1" a="1"/>
  <c r="K8890" i="1" s="1"/>
  <c r="J8952" i="1" a="1"/>
  <c r="J8952" i="1" s="1"/>
  <c r="K8952" i="1" s="1" a="1"/>
  <c r="K8952" i="1" s="1"/>
  <c r="J9022" i="1" a="1"/>
  <c r="J9022" i="1" s="1"/>
  <c r="K9022" i="1" s="1" a="1"/>
  <c r="K9022" i="1" s="1"/>
  <c r="J9094" i="1" a="1"/>
  <c r="J9094" i="1" s="1"/>
  <c r="K9094" i="1" s="1" a="1"/>
  <c r="K9094" i="1" s="1"/>
  <c r="J9159" i="1" a="1"/>
  <c r="J9159" i="1" s="1"/>
  <c r="K9159" i="1" s="1" a="1"/>
  <c r="K9159" i="1" s="1"/>
  <c r="J9221" i="1" a="1"/>
  <c r="J9221" i="1" s="1"/>
  <c r="K9221" i="1" s="1" a="1"/>
  <c r="K9221" i="1" s="1"/>
  <c r="J9276" i="1" a="1"/>
  <c r="J9276" i="1" s="1"/>
  <c r="K9276" i="1" s="1" a="1"/>
  <c r="K9276" i="1" s="1"/>
  <c r="J9345" i="1" a="1"/>
  <c r="J9345" i="1" s="1"/>
  <c r="K9345" i="1" s="1" a="1"/>
  <c r="K9345" i="1" s="1"/>
  <c r="J9409" i="1" a="1"/>
  <c r="J9409" i="1" s="1"/>
  <c r="K9409" i="1" s="1" a="1"/>
  <c r="K9409" i="1" s="1"/>
  <c r="J9464" i="1" a="1"/>
  <c r="J9464" i="1" s="1"/>
  <c r="K9464" i="1" s="1" a="1"/>
  <c r="K9464" i="1" s="1"/>
  <c r="J9520" i="1" a="1"/>
  <c r="J9520" i="1" s="1"/>
  <c r="K9520" i="1" s="1" a="1"/>
  <c r="K9520" i="1" s="1"/>
  <c r="J9596" i="1" a="1"/>
  <c r="J9596" i="1" s="1"/>
  <c r="K9596" i="1" s="1" a="1"/>
  <c r="K9596" i="1" s="1"/>
  <c r="J9665" i="1" a="1"/>
  <c r="J9665" i="1" s="1"/>
  <c r="K9665" i="1" s="1" a="1"/>
  <c r="K9665" i="1" s="1"/>
  <c r="J9720" i="1" a="1"/>
  <c r="J9720" i="1" s="1"/>
  <c r="K9720" i="1" s="1" a="1"/>
  <c r="K9720" i="1" s="1"/>
  <c r="J3600" i="1" a="1"/>
  <c r="J3600" i="1" s="1"/>
  <c r="K3600" i="1" s="1" a="1"/>
  <c r="K3600" i="1" s="1"/>
  <c r="J4017" i="1" a="1"/>
  <c r="J4017" i="1" s="1"/>
  <c r="K4017" i="1" s="1" a="1"/>
  <c r="K4017" i="1" s="1"/>
  <c r="J4335" i="1" a="1"/>
  <c r="J4335" i="1" s="1"/>
  <c r="K4335" i="1" s="1" a="1"/>
  <c r="K4335" i="1" s="1"/>
  <c r="J4598" i="1" a="1"/>
  <c r="J4598" i="1" s="1"/>
  <c r="K4598" i="1" s="1" a="1"/>
  <c r="K4598" i="1" s="1"/>
  <c r="J4749" i="1" a="1"/>
  <c r="J4749" i="1" s="1"/>
  <c r="K4749" i="1" s="1" a="1"/>
  <c r="K4749" i="1" s="1"/>
  <c r="J4877" i="1" a="1"/>
  <c r="J4877" i="1" s="1"/>
  <c r="K4877" i="1" s="1" a="1"/>
  <c r="K4877" i="1" s="1"/>
  <c r="J5005" i="1" a="1"/>
  <c r="J5005" i="1" s="1"/>
  <c r="K5005" i="1" s="1" a="1"/>
  <c r="K5005" i="1" s="1"/>
  <c r="J5133" i="1" a="1"/>
  <c r="J5133" i="1" s="1"/>
  <c r="K5133" i="1" s="1" a="1"/>
  <c r="K5133" i="1" s="1"/>
  <c r="J5261" i="1" a="1"/>
  <c r="J5261" i="1" s="1"/>
  <c r="K5261" i="1" s="1" a="1"/>
  <c r="K5261" i="1" s="1"/>
  <c r="J5389" i="1" a="1"/>
  <c r="J5389" i="1" s="1"/>
  <c r="K5389" i="1" s="1" a="1"/>
  <c r="K5389" i="1" s="1"/>
  <c r="J3756" i="1" a="1"/>
  <c r="J3756" i="1" s="1"/>
  <c r="K3756" i="1" s="1" a="1"/>
  <c r="K3756" i="1" s="1"/>
  <c r="J4104" i="1" a="1"/>
  <c r="J4104" i="1" s="1"/>
  <c r="K4104" i="1" s="1" a="1"/>
  <c r="K4104" i="1" s="1"/>
  <c r="J4491" i="1" a="1"/>
  <c r="J4491" i="1" s="1"/>
  <c r="K4491" i="1" s="1" a="1"/>
  <c r="K4491" i="1" s="1"/>
  <c r="J4693" i="1" a="1"/>
  <c r="J4693" i="1" s="1"/>
  <c r="K4693" i="1" s="1" a="1"/>
  <c r="K4693" i="1" s="1"/>
  <c r="J4823" i="1" a="1"/>
  <c r="J4823" i="1" s="1"/>
  <c r="K4823" i="1" s="1" a="1"/>
  <c r="K4823" i="1" s="1"/>
  <c r="J4951" i="1" a="1"/>
  <c r="J4951" i="1" s="1"/>
  <c r="K4951" i="1" s="1" a="1"/>
  <c r="K4951" i="1" s="1"/>
  <c r="J5079" i="1" a="1"/>
  <c r="J5079" i="1" s="1"/>
  <c r="K5079" i="1" s="1" a="1"/>
  <c r="K5079" i="1" s="1"/>
  <c r="J5207" i="1" a="1"/>
  <c r="J5207" i="1" s="1"/>
  <c r="K5207" i="1" s="1" a="1"/>
  <c r="K5207" i="1" s="1"/>
  <c r="J5335" i="1" a="1"/>
  <c r="J5335" i="1" s="1"/>
  <c r="K5335" i="1" s="1" a="1"/>
  <c r="K5335" i="1" s="1"/>
  <c r="J5483" i="1" a="1"/>
  <c r="J5483" i="1" s="1"/>
  <c r="K5483" i="1" s="1" a="1"/>
  <c r="K5483" i="1" s="1"/>
  <c r="J5640" i="1" a="1"/>
  <c r="J5640" i="1" s="1"/>
  <c r="K5640" i="1" s="1" a="1"/>
  <c r="K5640" i="1" s="1"/>
  <c r="J5741" i="1" a="1"/>
  <c r="J5741" i="1" s="1"/>
  <c r="K5741" i="1" s="1" a="1"/>
  <c r="K5741" i="1" s="1"/>
  <c r="J5900" i="1" a="1"/>
  <c r="J5900" i="1" s="1"/>
  <c r="K5900" i="1" s="1" a="1"/>
  <c r="K5900" i="1" s="1"/>
  <c r="J6097" i="1" a="1"/>
  <c r="J6097" i="1" s="1"/>
  <c r="K6097" i="1" s="1" a="1"/>
  <c r="K6097" i="1" s="1"/>
  <c r="J6197" i="1" a="1"/>
  <c r="J6197" i="1" s="1"/>
  <c r="K6197" i="1" s="1" a="1"/>
  <c r="K6197" i="1" s="1"/>
  <c r="J6276" i="1" a="1"/>
  <c r="J6276" i="1" s="1"/>
  <c r="K6276" i="1" s="1" a="1"/>
  <c r="K6276" i="1" s="1"/>
  <c r="J3757" i="1" a="1"/>
  <c r="J3757" i="1" s="1"/>
  <c r="K3757" i="1" s="1" a="1"/>
  <c r="K3757" i="1" s="1"/>
  <c r="J4106" i="1" a="1"/>
  <c r="J4106" i="1" s="1"/>
  <c r="K4106" i="1" s="1" a="1"/>
  <c r="K4106" i="1" s="1"/>
  <c r="J4428" i="1" a="1"/>
  <c r="J4428" i="1" s="1"/>
  <c r="K4428" i="1" s="1" a="1"/>
  <c r="K4428" i="1" s="1"/>
  <c r="J4661" i="1" a="1"/>
  <c r="J4661" i="1" s="1"/>
  <c r="K4661" i="1" s="1" a="1"/>
  <c r="K4661" i="1" s="1"/>
  <c r="J4782" i="1" a="1"/>
  <c r="J4782" i="1" s="1"/>
  <c r="K4782" i="1" s="1" a="1"/>
  <c r="K4782" i="1" s="1"/>
  <c r="J4910" i="1" a="1"/>
  <c r="J4910" i="1" s="1"/>
  <c r="K4910" i="1" s="1" a="1"/>
  <c r="K4910" i="1" s="1"/>
  <c r="J5038" i="1" a="1"/>
  <c r="J5038" i="1" s="1"/>
  <c r="K5038" i="1" s="1" a="1"/>
  <c r="K5038" i="1" s="1"/>
  <c r="J5166" i="1" a="1"/>
  <c r="J5166" i="1" s="1"/>
  <c r="K5166" i="1" s="1" a="1"/>
  <c r="K5166" i="1" s="1"/>
  <c r="J5294" i="1" a="1"/>
  <c r="J5294" i="1" s="1"/>
  <c r="K5294" i="1" s="1" a="1"/>
  <c r="K5294" i="1" s="1"/>
  <c r="J5422" i="1" a="1"/>
  <c r="J5422" i="1" s="1"/>
  <c r="K5422" i="1" s="1" a="1"/>
  <c r="K5422" i="1" s="1"/>
  <c r="J5560" i="1" a="1"/>
  <c r="J5560" i="1" s="1"/>
  <c r="K5560" i="1" s="1" a="1"/>
  <c r="K5560" i="1" s="1"/>
  <c r="J3929" i="1" a="1"/>
  <c r="J3929" i="1" s="1"/>
  <c r="K3929" i="1" s="1" a="1"/>
  <c r="K3929" i="1" s="1"/>
  <c r="J4230" i="1" a="1"/>
  <c r="J4230" i="1" s="1"/>
  <c r="K4230" i="1" s="1" a="1"/>
  <c r="K4230" i="1" s="1"/>
  <c r="J4581" i="1" a="1"/>
  <c r="J4581" i="1" s="1"/>
  <c r="K4581" i="1" s="1" a="1"/>
  <c r="K4581" i="1" s="1"/>
  <c r="J4754" i="1" a="1"/>
  <c r="J4754" i="1" s="1"/>
  <c r="K4754" i="1" s="1" a="1"/>
  <c r="K4754" i="1" s="1"/>
  <c r="J4868" i="1" a="1"/>
  <c r="J4868" i="1" s="1"/>
  <c r="K4868" i="1" s="1" a="1"/>
  <c r="K4868" i="1" s="1"/>
  <c r="J4982" i="1" a="1"/>
  <c r="J4982" i="1" s="1"/>
  <c r="K4982" i="1" s="1" a="1"/>
  <c r="K4982" i="1" s="1"/>
  <c r="J5096" i="1" a="1"/>
  <c r="J5096" i="1" s="1"/>
  <c r="K5096" i="1" s="1" a="1"/>
  <c r="K5096" i="1" s="1"/>
  <c r="J5209" i="1" a="1"/>
  <c r="J5209" i="1" s="1"/>
  <c r="K5209" i="1" s="1" a="1"/>
  <c r="K5209" i="1" s="1"/>
  <c r="J5323" i="1" a="1"/>
  <c r="J5323" i="1" s="1"/>
  <c r="K5323" i="1" s="1" a="1"/>
  <c r="K5323" i="1" s="1"/>
  <c r="J5436" i="1" a="1"/>
  <c r="J5436" i="1" s="1"/>
  <c r="K5436" i="1" s="1" a="1"/>
  <c r="K5436" i="1" s="1"/>
  <c r="J5561" i="1" a="1"/>
  <c r="J5561" i="1" s="1"/>
  <c r="K5561" i="1" s="1" a="1"/>
  <c r="K5561" i="1" s="1"/>
  <c r="J5698" i="1" a="1"/>
  <c r="J5698" i="1" s="1"/>
  <c r="K5698" i="1" s="1" a="1"/>
  <c r="K5698" i="1" s="1"/>
  <c r="J5879" i="1" a="1"/>
  <c r="J5879" i="1" s="1"/>
  <c r="K5879" i="1" s="1" a="1"/>
  <c r="K5879" i="1" s="1"/>
  <c r="J6024" i="1" a="1"/>
  <c r="J6024" i="1" s="1"/>
  <c r="K6024" i="1" s="1" a="1"/>
  <c r="K6024" i="1" s="1"/>
  <c r="J6147" i="1" a="1"/>
  <c r="J6147" i="1" s="1"/>
  <c r="K6147" i="1" s="1" a="1"/>
  <c r="K6147" i="1" s="1"/>
  <c r="J6234" i="1" a="1"/>
  <c r="J6234" i="1" s="1"/>
  <c r="K6234" i="1" s="1" a="1"/>
  <c r="K6234" i="1" s="1"/>
  <c r="J6313" i="1" a="1"/>
  <c r="J6313" i="1" s="1"/>
  <c r="K6313" i="1" s="1" a="1"/>
  <c r="K6313" i="1" s="1"/>
  <c r="J6373" i="1" a="1"/>
  <c r="J6373" i="1" s="1"/>
  <c r="K6373" i="1" s="1" a="1"/>
  <c r="K6373" i="1" s="1"/>
  <c r="J6426" i="1" a="1"/>
  <c r="J6426" i="1" s="1"/>
  <c r="K6426" i="1" s="1" a="1"/>
  <c r="K6426" i="1" s="1"/>
  <c r="J6511" i="1" a="1"/>
  <c r="J6511" i="1" s="1"/>
  <c r="K6511" i="1" s="1" a="1"/>
  <c r="K6511" i="1" s="1"/>
  <c r="J6575" i="1" a="1"/>
  <c r="J6575" i="1" s="1"/>
  <c r="K6575" i="1" s="1" a="1"/>
  <c r="K6575" i="1" s="1"/>
  <c r="J6638" i="1" a="1"/>
  <c r="J6638" i="1" s="1"/>
  <c r="K6638" i="1" s="1" a="1"/>
  <c r="K6638" i="1" s="1"/>
  <c r="J6696" i="1" a="1"/>
  <c r="J6696" i="1" s="1"/>
  <c r="K6696" i="1" s="1" a="1"/>
  <c r="K6696" i="1" s="1"/>
  <c r="J6757" i="1" a="1"/>
  <c r="J6757" i="1" s="1"/>
  <c r="K6757" i="1" s="1" a="1"/>
  <c r="K6757" i="1" s="1"/>
  <c r="J6819" i="1" a="1"/>
  <c r="J6819" i="1" s="1"/>
  <c r="K6819" i="1" s="1" a="1"/>
  <c r="K6819" i="1" s="1"/>
  <c r="J6889" i="1" a="1"/>
  <c r="J6889" i="1" s="1"/>
  <c r="K6889" i="1" s="1" a="1"/>
  <c r="K6889" i="1" s="1"/>
  <c r="J6951" i="1" a="1"/>
  <c r="J6951" i="1" s="1"/>
  <c r="K6951" i="1" s="1" a="1"/>
  <c r="K6951" i="1" s="1"/>
  <c r="J7013" i="1" a="1"/>
  <c r="J7013" i="1" s="1"/>
  <c r="K7013" i="1" s="1" a="1"/>
  <c r="K7013" i="1" s="1"/>
  <c r="J7075" i="1" a="1"/>
  <c r="J7075" i="1" s="1"/>
  <c r="K7075" i="1" s="1" a="1"/>
  <c r="K7075" i="1" s="1"/>
  <c r="J7145" i="1" a="1"/>
  <c r="J7145" i="1" s="1"/>
  <c r="K7145" i="1" s="1" a="1"/>
  <c r="K7145" i="1" s="1"/>
  <c r="J7207" i="1" a="1"/>
  <c r="J7207" i="1" s="1"/>
  <c r="K7207" i="1" s="1" a="1"/>
  <c r="K7207" i="1" s="1"/>
  <c r="J7269" i="1" a="1"/>
  <c r="J7269" i="1" s="1"/>
  <c r="K7269" i="1" s="1" a="1"/>
  <c r="K7269" i="1" s="1"/>
  <c r="J7331" i="1" a="1"/>
  <c r="J7331" i="1" s="1"/>
  <c r="K7331" i="1" s="1" a="1"/>
  <c r="K7331" i="1" s="1"/>
  <c r="J7389" i="1" a="1"/>
  <c r="J7389" i="1" s="1"/>
  <c r="K7389" i="1" s="1" a="1"/>
  <c r="K7389" i="1" s="1"/>
  <c r="J7464" i="1" a="1"/>
  <c r="J7464" i="1" s="1"/>
  <c r="K7464" i="1" s="1" a="1"/>
  <c r="K7464" i="1" s="1"/>
  <c r="J7530" i="1" a="1"/>
  <c r="J7530" i="1" s="1"/>
  <c r="K7530" i="1" s="1" a="1"/>
  <c r="K7530" i="1" s="1"/>
  <c r="J7611" i="1" a="1"/>
  <c r="J7611" i="1" s="1"/>
  <c r="K7611" i="1" s="1" a="1"/>
  <c r="K7611" i="1" s="1"/>
  <c r="J7672" i="1" a="1"/>
  <c r="J7672" i="1" s="1"/>
  <c r="K7672" i="1" s="1" a="1"/>
  <c r="K7672" i="1" s="1"/>
  <c r="J7747" i="1" a="1"/>
  <c r="J7747" i="1" s="1"/>
  <c r="K7747" i="1" s="1" a="1"/>
  <c r="K7747" i="1" s="1"/>
  <c r="J7804" i="1" a="1"/>
  <c r="J7804" i="1" s="1"/>
  <c r="K7804" i="1" s="1" a="1"/>
  <c r="K7804" i="1" s="1"/>
  <c r="J7864" i="1" a="1"/>
  <c r="J7864" i="1" s="1"/>
  <c r="K7864" i="1" s="1" a="1"/>
  <c r="K7864" i="1" s="1"/>
  <c r="J7929" i="1" a="1"/>
  <c r="J7929" i="1" s="1"/>
  <c r="K7929" i="1" s="1" a="1"/>
  <c r="K7929" i="1" s="1"/>
  <c r="J8003" i="1" a="1"/>
  <c r="J8003" i="1" s="1"/>
  <c r="K8003" i="1" s="1" a="1"/>
  <c r="K8003" i="1" s="1"/>
  <c r="J8060" i="1" a="1"/>
  <c r="J8060" i="1" s="1"/>
  <c r="K8060" i="1" s="1" a="1"/>
  <c r="K8060" i="1" s="1"/>
  <c r="J8116" i="1" a="1"/>
  <c r="J8116" i="1" s="1"/>
  <c r="K8116" i="1" s="1" a="1"/>
  <c r="K8116" i="1" s="1"/>
  <c r="J8174" i="1" a="1"/>
  <c r="J8174" i="1" s="1"/>
  <c r="K8174" i="1" s="1" a="1"/>
  <c r="K8174" i="1" s="1"/>
  <c r="J8230" i="1" a="1"/>
  <c r="J8230" i="1" s="1"/>
  <c r="K8230" i="1" s="1" a="1"/>
  <c r="K8230" i="1" s="1"/>
  <c r="J8287" i="1" a="1"/>
  <c r="J8287" i="1" s="1"/>
  <c r="K8287" i="1" s="1" a="1"/>
  <c r="K8287" i="1" s="1"/>
  <c r="J8344" i="1" a="1"/>
  <c r="J8344" i="1" s="1"/>
  <c r="K8344" i="1" s="1" a="1"/>
  <c r="K8344" i="1" s="1"/>
  <c r="J8401" i="1" a="1"/>
  <c r="J8401" i="1" s="1"/>
  <c r="K8401" i="1" s="1" a="1"/>
  <c r="K8401" i="1" s="1"/>
  <c r="J8458" i="1" a="1"/>
  <c r="J8458" i="1" s="1"/>
  <c r="K8458" i="1" s="1" a="1"/>
  <c r="K8458" i="1" s="1"/>
  <c r="J8515" i="1" a="1"/>
  <c r="J8515" i="1" s="1"/>
  <c r="K8515" i="1" s="1" a="1"/>
  <c r="K8515" i="1" s="1"/>
  <c r="J8572" i="1" a="1"/>
  <c r="J8572" i="1" s="1"/>
  <c r="K8572" i="1" s="1" a="1"/>
  <c r="K8572" i="1" s="1"/>
  <c r="J8628" i="1" a="1"/>
  <c r="J8628" i="1" s="1"/>
  <c r="K8628" i="1" s="1" a="1"/>
  <c r="K8628" i="1" s="1"/>
  <c r="J8686" i="1" a="1"/>
  <c r="J8686" i="1" s="1"/>
  <c r="K8686" i="1" s="1" a="1"/>
  <c r="K8686" i="1" s="1"/>
  <c r="J8746" i="1" a="1"/>
  <c r="J8746" i="1" s="1"/>
  <c r="K8746" i="1" s="1" a="1"/>
  <c r="K8746" i="1" s="1"/>
  <c r="J8808" i="1" a="1"/>
  <c r="J8808" i="1" s="1"/>
  <c r="K8808" i="1" s="1" a="1"/>
  <c r="K8808" i="1" s="1"/>
  <c r="J8878" i="1" a="1"/>
  <c r="J8878" i="1" s="1"/>
  <c r="K8878" i="1" s="1" a="1"/>
  <c r="K8878" i="1" s="1"/>
  <c r="J8940" i="1" a="1"/>
  <c r="J8940" i="1" s="1"/>
  <c r="K8940" i="1" s="1" a="1"/>
  <c r="K8940" i="1" s="1"/>
  <c r="J9002" i="1" a="1"/>
  <c r="J9002" i="1" s="1"/>
  <c r="K9002" i="1" s="1" a="1"/>
  <c r="K9002" i="1" s="1"/>
  <c r="J9067" i="1" a="1"/>
  <c r="J9067" i="1" s="1"/>
  <c r="K9067" i="1" s="1" a="1"/>
  <c r="K9067" i="1" s="1"/>
  <c r="J9149" i="1" a="1"/>
  <c r="J9149" i="1" s="1"/>
  <c r="K9149" i="1" s="1" a="1"/>
  <c r="K9149" i="1" s="1"/>
  <c r="J9217" i="1" a="1"/>
  <c r="J9217" i="1" s="1"/>
  <c r="K9217" i="1" s="1" a="1"/>
  <c r="K9217" i="1" s="1"/>
  <c r="J9287" i="1" a="1"/>
  <c r="J9287" i="1" s="1"/>
  <c r="K9287" i="1" s="1" a="1"/>
  <c r="K9287" i="1" s="1"/>
  <c r="J9349" i="1" a="1"/>
  <c r="J9349" i="1" s="1"/>
  <c r="K9349" i="1" s="1" a="1"/>
  <c r="K9349" i="1" s="1"/>
  <c r="J9406" i="1" a="1"/>
  <c r="J9406" i="1" s="1"/>
  <c r="K9406" i="1" s="1" a="1"/>
  <c r="K9406" i="1" s="1"/>
  <c r="J9482" i="1" a="1"/>
  <c r="J9482" i="1" s="1"/>
  <c r="K9482" i="1" s="1" a="1"/>
  <c r="K9482" i="1" s="1"/>
  <c r="J9551" i="1" a="1"/>
  <c r="J9551" i="1" s="1"/>
  <c r="K9551" i="1" s="1" a="1"/>
  <c r="K9551" i="1" s="1"/>
  <c r="J9607" i="1" a="1"/>
  <c r="J9607" i="1" s="1"/>
  <c r="K9607" i="1" s="1" a="1"/>
  <c r="K9607" i="1" s="1"/>
  <c r="J9662" i="1" a="1"/>
  <c r="J9662" i="1" s="1"/>
  <c r="K9662" i="1" s="1" a="1"/>
  <c r="K9662" i="1" s="1"/>
  <c r="J9738" i="1" a="1"/>
  <c r="J9738" i="1" s="1"/>
  <c r="K9738" i="1" s="1" a="1"/>
  <c r="K9738" i="1" s="1"/>
  <c r="J4842" i="1" a="1"/>
  <c r="J4842" i="1" s="1"/>
  <c r="K4842" i="1" s="1" a="1"/>
  <c r="K4842" i="1" s="1"/>
  <c r="J5619" i="1" a="1"/>
  <c r="J5619" i="1" s="1"/>
  <c r="K5619" i="1" s="1" a="1"/>
  <c r="K5619" i="1" s="1"/>
  <c r="J5862" i="1" a="1"/>
  <c r="J5862" i="1" s="1"/>
  <c r="K5862" i="1" s="1" a="1"/>
  <c r="K5862" i="1" s="1"/>
  <c r="J6184" i="1" a="1"/>
  <c r="J6184" i="1" s="1"/>
  <c r="K6184" i="1" s="1" a="1"/>
  <c r="K6184" i="1" s="1"/>
  <c r="J6331" i="1" a="1"/>
  <c r="J6331" i="1" s="1"/>
  <c r="K6331" i="1" s="1" a="1"/>
  <c r="K6331" i="1" s="1"/>
  <c r="J6461" i="1" a="1"/>
  <c r="J6461" i="1" s="1"/>
  <c r="K6461" i="1" s="1" a="1"/>
  <c r="K6461" i="1" s="1"/>
  <c r="J6598" i="1" a="1"/>
  <c r="J6598" i="1" s="1"/>
  <c r="K6598" i="1" s="1" a="1"/>
  <c r="K6598" i="1" s="1"/>
  <c r="J6749" i="1" a="1"/>
  <c r="J6749" i="1" s="1"/>
  <c r="K6749" i="1" s="1" a="1"/>
  <c r="K6749" i="1" s="1"/>
  <c r="J6872" i="1" a="1"/>
  <c r="J6872" i="1" s="1"/>
  <c r="K6872" i="1" s="1" a="1"/>
  <c r="K6872" i="1" s="1"/>
  <c r="J6996" i="1" a="1"/>
  <c r="J6996" i="1" s="1"/>
  <c r="K6996" i="1" s="1" a="1"/>
  <c r="K6996" i="1" s="1"/>
  <c r="J7136" i="1" a="1"/>
  <c r="J7136" i="1" s="1"/>
  <c r="K7136" i="1" s="1" a="1"/>
  <c r="K7136" i="1" s="1"/>
  <c r="J7260" i="1" a="1"/>
  <c r="J7260" i="1" s="1"/>
  <c r="K7260" i="1" s="1" a="1"/>
  <c r="K7260" i="1" s="1"/>
  <c r="J7388" i="1" a="1"/>
  <c r="J7388" i="1" s="1"/>
  <c r="K7388" i="1" s="1" a="1"/>
  <c r="K7388" i="1" s="1"/>
  <c r="J7478" i="1" a="1"/>
  <c r="J7478" i="1" s="1"/>
  <c r="K7478" i="1" s="1" a="1"/>
  <c r="K7478" i="1" s="1"/>
  <c r="J7590" i="1" a="1"/>
  <c r="J7590" i="1" s="1"/>
  <c r="K7590" i="1" s="1" a="1"/>
  <c r="K7590" i="1" s="1"/>
  <c r="J7722" i="1" a="1"/>
  <c r="J7722" i="1" s="1"/>
  <c r="K7722" i="1" s="1" a="1"/>
  <c r="K7722" i="1" s="1"/>
  <c r="J7827" i="1" a="1"/>
  <c r="J7827" i="1" s="1"/>
  <c r="K7827" i="1" s="1" a="1"/>
  <c r="K7827" i="1" s="1"/>
  <c r="J7941" i="1" a="1"/>
  <c r="J7941" i="1" s="1"/>
  <c r="K7941" i="1" s="1" a="1"/>
  <c r="K7941" i="1" s="1"/>
  <c r="J8066" i="1" a="1"/>
  <c r="J8066" i="1" s="1"/>
  <c r="K8066" i="1" s="1" a="1"/>
  <c r="K8066" i="1" s="1"/>
  <c r="J8208" i="1" a="1"/>
  <c r="J8208" i="1" s="1"/>
  <c r="K8208" i="1" s="1" a="1"/>
  <c r="K8208" i="1" s="1"/>
  <c r="J8365" i="1" a="1"/>
  <c r="J8365" i="1" s="1"/>
  <c r="K8365" i="1" s="1" a="1"/>
  <c r="K8365" i="1" s="1"/>
  <c r="J8507" i="1" a="1"/>
  <c r="J8507" i="1" s="1"/>
  <c r="K8507" i="1" s="1" a="1"/>
  <c r="K8507" i="1" s="1"/>
  <c r="J8649" i="1" a="1"/>
  <c r="J8649" i="1" s="1"/>
  <c r="K8649" i="1" s="1" a="1"/>
  <c r="K8649" i="1" s="1"/>
  <c r="J8784" i="1" a="1"/>
  <c r="J8784" i="1" s="1"/>
  <c r="K8784" i="1" s="1" a="1"/>
  <c r="K8784" i="1" s="1"/>
  <c r="J8924" i="1" a="1"/>
  <c r="J8924" i="1" s="1"/>
  <c r="K8924" i="1" s="1" a="1"/>
  <c r="K8924" i="1" s="1"/>
  <c r="J9048" i="1" a="1"/>
  <c r="J9048" i="1" s="1"/>
  <c r="K9048" i="1" s="1" a="1"/>
  <c r="K9048" i="1" s="1"/>
  <c r="J9148" i="1" a="1"/>
  <c r="J9148" i="1" s="1"/>
  <c r="K9148" i="1" s="1" a="1"/>
  <c r="K9148" i="1" s="1"/>
  <c r="J9286" i="1" a="1"/>
  <c r="J9286" i="1" s="1"/>
  <c r="K9286" i="1" s="1" a="1"/>
  <c r="K9286" i="1" s="1"/>
  <c r="J9412" i="1" a="1"/>
  <c r="J9412" i="1" s="1"/>
  <c r="K9412" i="1" s="1" a="1"/>
  <c r="K9412" i="1" s="1"/>
  <c r="J9536" i="1" a="1"/>
  <c r="J9536" i="1" s="1"/>
  <c r="K9536" i="1" s="1" a="1"/>
  <c r="K9536" i="1" s="1"/>
  <c r="J9675" i="1" a="1"/>
  <c r="J9675" i="1" s="1"/>
  <c r="K9675" i="1" s="1" a="1"/>
  <c r="K9675" i="1" s="1"/>
  <c r="J9781" i="1" a="1"/>
  <c r="J9781" i="1" s="1"/>
  <c r="K9781" i="1" s="1" a="1"/>
  <c r="K9781" i="1" s="1"/>
  <c r="J9852" i="1" a="1"/>
  <c r="J9852" i="1" s="1"/>
  <c r="K9852" i="1" s="1" a="1"/>
  <c r="K9852" i="1" s="1"/>
  <c r="J9918" i="1" a="1"/>
  <c r="J9918" i="1" s="1"/>
  <c r="K9918" i="1" s="1" a="1"/>
  <c r="K9918" i="1" s="1"/>
  <c r="J9976" i="1" a="1"/>
  <c r="J9976" i="1" s="1"/>
  <c r="K9976" i="1" s="1" a="1"/>
  <c r="K9976" i="1" s="1"/>
  <c r="J10035" i="1" a="1"/>
  <c r="J10035" i="1" s="1"/>
  <c r="K10035" i="1" s="1" a="1"/>
  <c r="K10035" i="1" s="1"/>
  <c r="J10097" i="1" a="1"/>
  <c r="J10097" i="1" s="1"/>
  <c r="K10097" i="1" s="1" a="1"/>
  <c r="K10097" i="1" s="1"/>
  <c r="J10159" i="1" a="1"/>
  <c r="J10159" i="1" s="1"/>
  <c r="K10159" i="1" s="1" a="1"/>
  <c r="K10159" i="1" s="1"/>
  <c r="J10221" i="1" a="1"/>
  <c r="J10221" i="1" s="1"/>
  <c r="K10221" i="1" s="1" a="1"/>
  <c r="K10221" i="1" s="1"/>
  <c r="J10283" i="1" a="1"/>
  <c r="J10283" i="1" s="1"/>
  <c r="K10283" i="1" s="1" a="1"/>
  <c r="K10283" i="1" s="1"/>
  <c r="J10353" i="1" a="1"/>
  <c r="J10353" i="1" s="1"/>
  <c r="K10353" i="1" s="1" a="1"/>
  <c r="K10353" i="1" s="1"/>
  <c r="J10415" i="1" a="1"/>
  <c r="J10415" i="1" s="1"/>
  <c r="K10415" i="1" s="1" a="1"/>
  <c r="K10415" i="1" s="1"/>
  <c r="J10477" i="1" a="1"/>
  <c r="J10477" i="1" s="1"/>
  <c r="K10477" i="1" s="1" a="1"/>
  <c r="K10477" i="1" s="1"/>
  <c r="J10539" i="1" a="1"/>
  <c r="J10539" i="1" s="1"/>
  <c r="K10539" i="1" s="1" a="1"/>
  <c r="K10539" i="1" s="1"/>
  <c r="J10609" i="1" a="1"/>
  <c r="J10609" i="1" s="1"/>
  <c r="K10609" i="1" s="1" a="1"/>
  <c r="K10609" i="1" s="1"/>
  <c r="J10671" i="1" a="1"/>
  <c r="J10671" i="1" s="1"/>
  <c r="K10671" i="1" s="1" a="1"/>
  <c r="K10671" i="1" s="1"/>
  <c r="J10733" i="1" a="1"/>
  <c r="J10733" i="1" s="1"/>
  <c r="K10733" i="1" s="1" a="1"/>
  <c r="K10733" i="1" s="1"/>
  <c r="J10795" i="1" a="1"/>
  <c r="J10795" i="1" s="1"/>
  <c r="K10795" i="1" s="1" a="1"/>
  <c r="K10795" i="1" s="1"/>
  <c r="J10865" i="1" a="1"/>
  <c r="J10865" i="1" s="1"/>
  <c r="K10865" i="1" s="1" a="1"/>
  <c r="K10865" i="1" s="1"/>
  <c r="J10927" i="1" a="1"/>
  <c r="J10927" i="1" s="1"/>
  <c r="K10927" i="1" s="1" a="1"/>
  <c r="K10927" i="1" s="1"/>
  <c r="J10989" i="1" a="1"/>
  <c r="J10989" i="1" s="1"/>
  <c r="K10989" i="1" s="1" a="1"/>
  <c r="K10989" i="1" s="1"/>
  <c r="J11051" i="1" a="1"/>
  <c r="J11051" i="1" s="1"/>
  <c r="K11051" i="1" s="1" a="1"/>
  <c r="K11051" i="1" s="1"/>
  <c r="J11113" i="1" a="1"/>
  <c r="J11113" i="1" s="1"/>
  <c r="K11113" i="1" s="1" a="1"/>
  <c r="K11113" i="1" s="1"/>
  <c r="J11172" i="1" a="1"/>
  <c r="J11172" i="1" s="1"/>
  <c r="K11172" i="1" s="1" a="1"/>
  <c r="K11172" i="1" s="1"/>
  <c r="J11233" i="1" a="1"/>
  <c r="J11233" i="1" s="1"/>
  <c r="K11233" i="1" s="1" a="1"/>
  <c r="K11233" i="1" s="1"/>
  <c r="J11297" i="1" a="1"/>
  <c r="J11297" i="1" s="1"/>
  <c r="K11297" i="1" s="1" a="1"/>
  <c r="K11297" i="1" s="1"/>
  <c r="J11358" i="1" a="1"/>
  <c r="J11358" i="1" s="1"/>
  <c r="K11358" i="1" s="1" a="1"/>
  <c r="K11358" i="1" s="1"/>
  <c r="J11418" i="1" a="1"/>
  <c r="J11418" i="1" s="1"/>
  <c r="K11418" i="1" s="1" a="1"/>
  <c r="K11418" i="1" s="1"/>
  <c r="J11482" i="1" a="1"/>
  <c r="J11482" i="1" s="1"/>
  <c r="K11482" i="1" s="1" a="1"/>
  <c r="K11482" i="1" s="1"/>
  <c r="J11545" i="1" a="1"/>
  <c r="J11545" i="1" s="1"/>
  <c r="K11545" i="1" s="1" a="1"/>
  <c r="K11545" i="1" s="1"/>
  <c r="J11625" i="1" a="1"/>
  <c r="J11625" i="1" s="1"/>
  <c r="K11625" i="1" s="1" a="1"/>
  <c r="K11625" i="1" s="1"/>
  <c r="J11698" i="1" a="1"/>
  <c r="J11698" i="1" s="1"/>
  <c r="K11698" i="1" s="1" a="1"/>
  <c r="K11698" i="1" s="1"/>
  <c r="J11756" i="1" a="1"/>
  <c r="J11756" i="1" s="1"/>
  <c r="K11756" i="1" s="1" a="1"/>
  <c r="K11756" i="1" s="1"/>
  <c r="J11834" i="1" a="1"/>
  <c r="J11834" i="1" s="1"/>
  <c r="K11834" i="1" s="1" a="1"/>
  <c r="K11834" i="1" s="1"/>
  <c r="J11905" i="1" a="1"/>
  <c r="J11905" i="1" s="1"/>
  <c r="K11905" i="1" s="1" a="1"/>
  <c r="K11905" i="1" s="1"/>
  <c r="J11976" i="1" a="1"/>
  <c r="J11976" i="1" s="1"/>
  <c r="K11976" i="1" s="1" a="1"/>
  <c r="K11976" i="1" s="1"/>
  <c r="J4062" i="1" a="1"/>
  <c r="J4062" i="1" s="1"/>
  <c r="K4062" i="1" s="1" a="1"/>
  <c r="K4062" i="1" s="1"/>
  <c r="J5424" i="1" a="1"/>
  <c r="J5424" i="1" s="1"/>
  <c r="K5424" i="1" s="1" a="1"/>
  <c r="K5424" i="1" s="1"/>
  <c r="J5865" i="1" a="1"/>
  <c r="J5865" i="1" s="1"/>
  <c r="K5865" i="1" s="1" a="1"/>
  <c r="K5865" i="1" s="1"/>
  <c r="J6221" i="1" a="1"/>
  <c r="J6221" i="1" s="1"/>
  <c r="K6221" i="1" s="1" a="1"/>
  <c r="K6221" i="1" s="1"/>
  <c r="J6344" i="1" a="1"/>
  <c r="J6344" i="1" s="1"/>
  <c r="K6344" i="1" s="1" a="1"/>
  <c r="K6344" i="1" s="1"/>
  <c r="J6504" i="1" a="1"/>
  <c r="J6504" i="1" s="1"/>
  <c r="K6504" i="1" s="1" a="1"/>
  <c r="K6504" i="1" s="1"/>
  <c r="J6631" i="1" a="1"/>
  <c r="J6631" i="1" s="1"/>
  <c r="K6631" i="1" s="1" a="1"/>
  <c r="K6631" i="1" s="1"/>
  <c r="J6766" i="1" a="1"/>
  <c r="J6766" i="1" s="1"/>
  <c r="K6766" i="1" s="1" a="1"/>
  <c r="K6766" i="1" s="1"/>
  <c r="J6890" i="1" a="1"/>
  <c r="J6890" i="1" s="1"/>
  <c r="K6890" i="1" s="1" a="1"/>
  <c r="K6890" i="1" s="1"/>
  <c r="J7014" i="1" a="1"/>
  <c r="J7014" i="1" s="1"/>
  <c r="K7014" i="1" s="1" a="1"/>
  <c r="K7014" i="1" s="1"/>
  <c r="J7138" i="1" a="1"/>
  <c r="J7138" i="1" s="1"/>
  <c r="K7138" i="1" s="1" a="1"/>
  <c r="K7138" i="1" s="1"/>
  <c r="J7278" i="1" a="1"/>
  <c r="J7278" i="1" s="1"/>
  <c r="K7278" i="1" s="1" a="1"/>
  <c r="K7278" i="1" s="1"/>
  <c r="J7459" i="1" a="1"/>
  <c r="J7459" i="1" s="1"/>
  <c r="K7459" i="1" s="1" a="1"/>
  <c r="K7459" i="1" s="1"/>
  <c r="J7571" i="1" a="1"/>
  <c r="J7571" i="1" s="1"/>
  <c r="K7571" i="1" s="1" a="1"/>
  <c r="K7571" i="1" s="1"/>
  <c r="J7673" i="1" a="1"/>
  <c r="J7673" i="1" s="1"/>
  <c r="K7673" i="1" s="1" a="1"/>
  <c r="K7673" i="1" s="1"/>
  <c r="J7816" i="1" a="1"/>
  <c r="J7816" i="1" s="1"/>
  <c r="K7816" i="1" s="1" a="1"/>
  <c r="K7816" i="1" s="1"/>
  <c r="J7930" i="1" a="1"/>
  <c r="J7930" i="1" s="1"/>
  <c r="K7930" i="1" s="1" a="1"/>
  <c r="K7930" i="1" s="1"/>
  <c r="J8039" i="1" a="1"/>
  <c r="J8039" i="1" s="1"/>
  <c r="K8039" i="1" s="1" a="1"/>
  <c r="K8039" i="1" s="1"/>
  <c r="J8181" i="1" a="1"/>
  <c r="J8181" i="1" s="1"/>
  <c r="K8181" i="1" s="1" a="1"/>
  <c r="K8181" i="1" s="1"/>
  <c r="J8338" i="1" a="1"/>
  <c r="J8338" i="1" s="1"/>
  <c r="K8338" i="1" s="1" a="1"/>
  <c r="K8338" i="1" s="1"/>
  <c r="J8480" i="1" a="1"/>
  <c r="J8480" i="1" s="1"/>
  <c r="K8480" i="1" s="1" a="1"/>
  <c r="K8480" i="1" s="1"/>
  <c r="J8637" i="1" a="1"/>
  <c r="J8637" i="1" s="1"/>
  <c r="K8637" i="1" s="1" a="1"/>
  <c r="K8637" i="1" s="1"/>
  <c r="J8755" i="1" a="1"/>
  <c r="J8755" i="1" s="1"/>
  <c r="K8755" i="1" s="1" a="1"/>
  <c r="K8755" i="1" s="1"/>
  <c r="J8879" i="1" a="1"/>
  <c r="J8879" i="1" s="1"/>
  <c r="K8879" i="1" s="1" a="1"/>
  <c r="K8879" i="1" s="1"/>
  <c r="J9019" i="1" a="1"/>
  <c r="J9019" i="1" s="1"/>
  <c r="K9019" i="1" s="1" a="1"/>
  <c r="K9019" i="1" s="1"/>
  <c r="J9136" i="1" a="1"/>
  <c r="J9136" i="1" s="1"/>
  <c r="K9136" i="1" s="1" a="1"/>
  <c r="K9136" i="1" s="1"/>
  <c r="J9246" i="1" a="1"/>
  <c r="J9246" i="1" s="1"/>
  <c r="K9246" i="1" s="1" a="1"/>
  <c r="K9246" i="1" s="1"/>
  <c r="J9357" i="1" a="1"/>
  <c r="J9357" i="1" s="1"/>
  <c r="K9357" i="1" s="1" a="1"/>
  <c r="K9357" i="1" s="1"/>
  <c r="J9496" i="1" a="1"/>
  <c r="J9496" i="1" s="1"/>
  <c r="K9496" i="1" s="1" a="1"/>
  <c r="K9496" i="1" s="1"/>
  <c r="J9621" i="1" a="1"/>
  <c r="J9621" i="1" s="1"/>
  <c r="K9621" i="1" s="1" a="1"/>
  <c r="K9621" i="1" s="1"/>
  <c r="J9746" i="1" a="1"/>
  <c r="J9746" i="1" s="1"/>
  <c r="K9746" i="1" s="1" a="1"/>
  <c r="K9746" i="1" s="1"/>
  <c r="J9803" i="1" a="1"/>
  <c r="J9803" i="1" s="1"/>
  <c r="K9803" i="1" s="1" a="1"/>
  <c r="K9803" i="1" s="1"/>
  <c r="J9860" i="1" a="1"/>
  <c r="J9860" i="1" s="1"/>
  <c r="K9860" i="1" s="1" a="1"/>
  <c r="K9860" i="1" s="1"/>
  <c r="J9934" i="1" a="1"/>
  <c r="J9934" i="1" s="1"/>
  <c r="K9934" i="1" s="1" a="1"/>
  <c r="K9934" i="1" s="1"/>
  <c r="J10000" i="1" a="1"/>
  <c r="J10000" i="1" s="1"/>
  <c r="K10000" i="1" s="1" a="1"/>
  <c r="K10000" i="1" s="1"/>
  <c r="J10059" i="1" a="1"/>
  <c r="J10059" i="1" s="1"/>
  <c r="K10059" i="1" s="1" a="1"/>
  <c r="K10059" i="1" s="1"/>
  <c r="J10129" i="1" a="1"/>
  <c r="J10129" i="1" s="1"/>
  <c r="K10129" i="1" s="1" a="1"/>
  <c r="K10129" i="1" s="1"/>
  <c r="J10191" i="1" a="1"/>
  <c r="J10191" i="1" s="1"/>
  <c r="K10191" i="1" s="1" a="1"/>
  <c r="K10191" i="1" s="1"/>
  <c r="J10253" i="1" a="1"/>
  <c r="J10253" i="1" s="1"/>
  <c r="K10253" i="1" s="1" a="1"/>
  <c r="K10253" i="1" s="1"/>
  <c r="J10315" i="1" a="1"/>
  <c r="J10315" i="1" s="1"/>
  <c r="K10315" i="1" s="1" a="1"/>
  <c r="K10315" i="1" s="1"/>
  <c r="J10385" i="1" a="1"/>
  <c r="J10385" i="1" s="1"/>
  <c r="K10385" i="1" s="1" a="1"/>
  <c r="K10385" i="1" s="1"/>
  <c r="J10447" i="1" a="1"/>
  <c r="J10447" i="1" s="1"/>
  <c r="K10447" i="1" s="1" a="1"/>
  <c r="K10447" i="1" s="1"/>
  <c r="J10509" i="1" a="1"/>
  <c r="J10509" i="1" s="1"/>
  <c r="K10509" i="1" s="1" a="1"/>
  <c r="K10509" i="1" s="1"/>
  <c r="J10571" i="1" a="1"/>
  <c r="J10571" i="1" s="1"/>
  <c r="K10571" i="1" s="1" a="1"/>
  <c r="K10571" i="1" s="1"/>
  <c r="J10641" i="1" a="1"/>
  <c r="J10641" i="1" s="1"/>
  <c r="K10641" i="1" s="1" a="1"/>
  <c r="K10641" i="1" s="1"/>
  <c r="J10710" i="1" a="1"/>
  <c r="J10710" i="1" s="1"/>
  <c r="K10710" i="1" s="1" a="1"/>
  <c r="K10710" i="1" s="1"/>
  <c r="J10772" i="1" a="1"/>
  <c r="J10772" i="1" s="1"/>
  <c r="K10772" i="1" s="1" a="1"/>
  <c r="K10772" i="1" s="1"/>
  <c r="J10842" i="1" a="1"/>
  <c r="J10842" i="1" s="1"/>
  <c r="K10842" i="1" s="1" a="1"/>
  <c r="K10842" i="1" s="1"/>
  <c r="J10904" i="1" a="1"/>
  <c r="J10904" i="1" s="1"/>
  <c r="K10904" i="1" s="1" a="1"/>
  <c r="K10904" i="1" s="1"/>
  <c r="J10966" i="1" a="1"/>
  <c r="J10966" i="1" s="1"/>
  <c r="K10966" i="1" s="1" a="1"/>
  <c r="K10966" i="1" s="1"/>
  <c r="J11028" i="1" a="1"/>
  <c r="J11028" i="1" s="1"/>
  <c r="K11028" i="1" s="1" a="1"/>
  <c r="K11028" i="1" s="1"/>
  <c r="J11119" i="1" a="1"/>
  <c r="J11119" i="1" s="1"/>
  <c r="K11119" i="1" s="1" a="1"/>
  <c r="K11119" i="1" s="1"/>
  <c r="J11173" i="1" a="1"/>
  <c r="J11173" i="1" s="1"/>
  <c r="K11173" i="1" s="1" a="1"/>
  <c r="K11173" i="1" s="1"/>
  <c r="J11238" i="1" a="1"/>
  <c r="J11238" i="1" s="1"/>
  <c r="K11238" i="1" s="1" a="1"/>
  <c r="K11238" i="1" s="1"/>
  <c r="J11302" i="1" a="1"/>
  <c r="J11302" i="1" s="1"/>
  <c r="K11302" i="1" s="1" a="1"/>
  <c r="K11302" i="1" s="1"/>
  <c r="J11364" i="1" a="1"/>
  <c r="J11364" i="1" s="1"/>
  <c r="K11364" i="1" s="1" a="1"/>
  <c r="K11364" i="1" s="1"/>
  <c r="J11432" i="1" a="1"/>
  <c r="J11432" i="1" s="1"/>
  <c r="K11432" i="1" s="1" a="1"/>
  <c r="K11432" i="1" s="1"/>
  <c r="J11496" i="1" a="1"/>
  <c r="J11496" i="1" s="1"/>
  <c r="K11496" i="1" s="1" a="1"/>
  <c r="K11496" i="1" s="1"/>
  <c r="J11570" i="1" a="1"/>
  <c r="J11570" i="1" s="1"/>
  <c r="K11570" i="1" s="1" a="1"/>
  <c r="K11570" i="1" s="1"/>
  <c r="J11632" i="1" a="1"/>
  <c r="J11632" i="1" s="1"/>
  <c r="K11632" i="1" s="1" a="1"/>
  <c r="K11632" i="1" s="1"/>
  <c r="J11686" i="1" a="1"/>
  <c r="J11686" i="1" s="1"/>
  <c r="K11686" i="1" s="1" a="1"/>
  <c r="K11686" i="1" s="1"/>
  <c r="J11749" i="1" a="1"/>
  <c r="J11749" i="1" s="1"/>
  <c r="K11749" i="1" s="1" a="1"/>
  <c r="K11749" i="1" s="1"/>
  <c r="J11806" i="1" a="1"/>
  <c r="J11806" i="1" s="1"/>
  <c r="K11806" i="1" s="1" a="1"/>
  <c r="K11806" i="1" s="1"/>
  <c r="J11863" i="1" a="1"/>
  <c r="J11863" i="1" s="1"/>
  <c r="K11863" i="1" s="1" a="1"/>
  <c r="K11863" i="1" s="1"/>
  <c r="J11920" i="1" a="1"/>
  <c r="J11920" i="1" s="1"/>
  <c r="K11920" i="1" s="1" a="1"/>
  <c r="K11920" i="1" s="1"/>
  <c r="J11977" i="1" a="1"/>
  <c r="J11977" i="1" s="1"/>
  <c r="K11977" i="1" s="1" a="1"/>
  <c r="K11977" i="1" s="1"/>
  <c r="J12034" i="1" a="1"/>
  <c r="J12034" i="1" s="1"/>
  <c r="K12034" i="1" s="1" a="1"/>
  <c r="K12034" i="1" s="1"/>
  <c r="J5098" i="1" a="1"/>
  <c r="J5098" i="1" s="1"/>
  <c r="K5098" i="1" s="1" a="1"/>
  <c r="K5098" i="1" s="1"/>
  <c r="J5719" i="1" a="1"/>
  <c r="J5719" i="1" s="1"/>
  <c r="K5719" i="1" s="1" a="1"/>
  <c r="K5719" i="1" s="1"/>
  <c r="J6032" i="1" a="1"/>
  <c r="J6032" i="1" s="1"/>
  <c r="K6032" i="1" s="1" a="1"/>
  <c r="K6032" i="1" s="1"/>
  <c r="J6335" i="1" a="1"/>
  <c r="J6335" i="1" s="1"/>
  <c r="K6335" i="1" s="1" a="1"/>
  <c r="K6335" i="1" s="1"/>
  <c r="J6466" i="1" a="1"/>
  <c r="J6466" i="1" s="1"/>
  <c r="K6466" i="1" s="1" a="1"/>
  <c r="K6466" i="1" s="1"/>
  <c r="J6604" i="1" a="1"/>
  <c r="J6604" i="1" s="1"/>
  <c r="K6604" i="1" s="1" a="1"/>
  <c r="K6604" i="1" s="1"/>
  <c r="J6724" i="1" a="1"/>
  <c r="J6724" i="1" s="1"/>
  <c r="K6724" i="1" s="1" a="1"/>
  <c r="K6724" i="1" s="1"/>
  <c r="J6878" i="1" a="1"/>
  <c r="J6878" i="1" s="1"/>
  <c r="K6878" i="1" s="1" a="1"/>
  <c r="K6878" i="1" s="1"/>
  <c r="J7002" i="1" a="1"/>
  <c r="J7002" i="1" s="1"/>
  <c r="K7002" i="1" s="1" a="1"/>
  <c r="K7002" i="1" s="1"/>
  <c r="J7126" i="1" a="1"/>
  <c r="J7126" i="1" s="1"/>
  <c r="K7126" i="1" s="1" a="1"/>
  <c r="K7126" i="1" s="1"/>
  <c r="J7250" i="1" a="1"/>
  <c r="J7250" i="1" s="1"/>
  <c r="K7250" i="1" s="1" a="1"/>
  <c r="K7250" i="1" s="1"/>
  <c r="J7422" i="1" a="1"/>
  <c r="J7422" i="1" s="1"/>
  <c r="K7422" i="1" s="1" a="1"/>
  <c r="K7422" i="1" s="1"/>
  <c r="J7513" i="1" a="1"/>
  <c r="J7513" i="1" s="1"/>
  <c r="K7513" i="1" s="1" a="1"/>
  <c r="K7513" i="1" s="1"/>
  <c r="J7655" i="1" a="1"/>
  <c r="J7655" i="1" s="1"/>
  <c r="K7655" i="1" s="1" a="1"/>
  <c r="K7655" i="1" s="1"/>
  <c r="J7831" i="1" a="1"/>
  <c r="J7831" i="1" s="1"/>
  <c r="K7831" i="1" s="1" a="1"/>
  <c r="K7831" i="1" s="1"/>
  <c r="J7960" i="1" a="1"/>
  <c r="J7960" i="1" s="1"/>
  <c r="K7960" i="1" s="1" a="1"/>
  <c r="K7960" i="1" s="1"/>
  <c r="J8085" i="1" a="1"/>
  <c r="J8085" i="1" s="1"/>
  <c r="K8085" i="1" s="1" a="1"/>
  <c r="K8085" i="1" s="1"/>
  <c r="J8242" i="1" a="1"/>
  <c r="J8242" i="1" s="1"/>
  <c r="K8242" i="1" s="1" a="1"/>
  <c r="K8242" i="1" s="1"/>
  <c r="J8384" i="1" a="1"/>
  <c r="J8384" i="1" s="1"/>
  <c r="K8384" i="1" s="1" a="1"/>
  <c r="K8384" i="1" s="1"/>
  <c r="J8541" i="1" a="1"/>
  <c r="J8541" i="1" s="1"/>
  <c r="K8541" i="1" s="1" a="1"/>
  <c r="K8541" i="1" s="1"/>
  <c r="J8683" i="1" a="1"/>
  <c r="J8683" i="1" s="1"/>
  <c r="K8683" i="1" s="1" a="1"/>
  <c r="K8683" i="1" s="1"/>
  <c r="J8805" i="1" a="1"/>
  <c r="J8805" i="1" s="1"/>
  <c r="K8805" i="1" s="1" a="1"/>
  <c r="K8805" i="1" s="1"/>
  <c r="J8929" i="1" a="1"/>
  <c r="J8929" i="1" s="1"/>
  <c r="K8929" i="1" s="1" a="1"/>
  <c r="K8929" i="1" s="1"/>
  <c r="J9076" i="1" a="1"/>
  <c r="J9076" i="1" s="1"/>
  <c r="K9076" i="1" s="1" a="1"/>
  <c r="K9076" i="1" s="1"/>
  <c r="J9180" i="1" a="1"/>
  <c r="J9180" i="1" s="1"/>
  <c r="K9180" i="1" s="1" a="1"/>
  <c r="K9180" i="1" s="1"/>
  <c r="J9319" i="1" a="1"/>
  <c r="J9319" i="1" s="1"/>
  <c r="K9319" i="1" s="1" a="1"/>
  <c r="K9319" i="1" s="1"/>
  <c r="J9431" i="1" a="1"/>
  <c r="J9431" i="1" s="1"/>
  <c r="K9431" i="1" s="1" a="1"/>
  <c r="K9431" i="1" s="1"/>
  <c r="J9583" i="1" a="1"/>
  <c r="J9583" i="1" s="1"/>
  <c r="K9583" i="1" s="1" a="1"/>
  <c r="K9583" i="1" s="1"/>
  <c r="J9694" i="1" a="1"/>
  <c r="J9694" i="1" s="1"/>
  <c r="K9694" i="1" s="1" a="1"/>
  <c r="K9694" i="1" s="1"/>
  <c r="J9783" i="1" a="1"/>
  <c r="J9783" i="1" s="1"/>
  <c r="K9783" i="1" s="1" a="1"/>
  <c r="K9783" i="1" s="1"/>
  <c r="J9847" i="1" a="1"/>
  <c r="J9847" i="1" s="1"/>
  <c r="K9847" i="1" s="1" a="1"/>
  <c r="K9847" i="1" s="1"/>
  <c r="J9906" i="1" a="1"/>
  <c r="J9906" i="1" s="1"/>
  <c r="K9906" i="1" s="1" a="1"/>
  <c r="K9906" i="1" s="1"/>
  <c r="J9964" i="1" a="1"/>
  <c r="J9964" i="1" s="1"/>
  <c r="K9964" i="1" s="1" a="1"/>
  <c r="K9964" i="1" s="1"/>
  <c r="J10037" i="1" a="1"/>
  <c r="J10037" i="1" s="1"/>
  <c r="K10037" i="1" s="1" a="1"/>
  <c r="K10037" i="1" s="1"/>
  <c r="J10106" i="1" a="1"/>
  <c r="J10106" i="1" s="1"/>
  <c r="K10106" i="1" s="1" a="1"/>
  <c r="K10106" i="1" s="1"/>
  <c r="J10168" i="1" a="1"/>
  <c r="J10168" i="1" s="1"/>
  <c r="K10168" i="1" s="1" a="1"/>
  <c r="K10168" i="1" s="1"/>
  <c r="J10230" i="1" a="1"/>
  <c r="J10230" i="1" s="1"/>
  <c r="K10230" i="1" s="1" a="1"/>
  <c r="K10230" i="1" s="1"/>
  <c r="J10292" i="1" a="1"/>
  <c r="J10292" i="1" s="1"/>
  <c r="K10292" i="1" s="1" a="1"/>
  <c r="K10292" i="1" s="1"/>
  <c r="J10362" i="1" a="1"/>
  <c r="J10362" i="1" s="1"/>
  <c r="K10362" i="1" s="1" a="1"/>
  <c r="K10362" i="1" s="1"/>
  <c r="J10424" i="1" a="1"/>
  <c r="J10424" i="1" s="1"/>
  <c r="K10424" i="1" s="1" a="1"/>
  <c r="K10424" i="1" s="1"/>
  <c r="J10486" i="1" a="1"/>
  <c r="J10486" i="1" s="1"/>
  <c r="K10486" i="1" s="1" a="1"/>
  <c r="K10486" i="1" s="1"/>
  <c r="J10548" i="1" a="1"/>
  <c r="J10548" i="1" s="1"/>
  <c r="K10548" i="1" s="1" a="1"/>
  <c r="K10548" i="1" s="1"/>
  <c r="J10618" i="1" a="1"/>
  <c r="J10618" i="1" s="1"/>
  <c r="K10618" i="1" s="1" a="1"/>
  <c r="K10618" i="1" s="1"/>
  <c r="J10680" i="1" a="1"/>
  <c r="J10680" i="1" s="1"/>
  <c r="K10680" i="1" s="1" a="1"/>
  <c r="K10680" i="1" s="1"/>
  <c r="J10742" i="1" a="1"/>
  <c r="J10742" i="1" s="1"/>
  <c r="K10742" i="1" s="1" a="1"/>
  <c r="K10742" i="1" s="1"/>
  <c r="J10804" i="1" a="1"/>
  <c r="J10804" i="1" s="1"/>
  <c r="K10804" i="1" s="1" a="1"/>
  <c r="K10804" i="1" s="1"/>
  <c r="J10874" i="1" a="1"/>
  <c r="J10874" i="1" s="1"/>
  <c r="K10874" i="1" s="1" a="1"/>
  <c r="K10874" i="1" s="1"/>
  <c r="J10936" i="1" a="1"/>
  <c r="J10936" i="1" s="1"/>
  <c r="K10936" i="1" s="1" a="1"/>
  <c r="K10936" i="1" s="1"/>
  <c r="J10998" i="1" a="1"/>
  <c r="J10998" i="1" s="1"/>
  <c r="K10998" i="1" s="1" a="1"/>
  <c r="K10998" i="1" s="1"/>
  <c r="J11060" i="1" a="1"/>
  <c r="J11060" i="1" s="1"/>
  <c r="K11060" i="1" s="1" a="1"/>
  <c r="K11060" i="1" s="1"/>
  <c r="J11108" i="1" a="1"/>
  <c r="J11108" i="1" s="1"/>
  <c r="K11108" i="1" s="1" a="1"/>
  <c r="K11108" i="1" s="1"/>
  <c r="J11167" i="1" a="1"/>
  <c r="J11167" i="1" s="1"/>
  <c r="K11167" i="1" s="1" a="1"/>
  <c r="K11167" i="1" s="1"/>
  <c r="J11234" i="1" a="1"/>
  <c r="J11234" i="1" s="1"/>
  <c r="K11234" i="1" s="1" a="1"/>
  <c r="K11234" i="1" s="1"/>
  <c r="J11298" i="1" a="1"/>
  <c r="J11298" i="1" s="1"/>
  <c r="K11298" i="1" s="1" a="1"/>
  <c r="K11298" i="1" s="1"/>
  <c r="J11354" i="1" a="1"/>
  <c r="J11354" i="1" s="1"/>
  <c r="K11354" i="1" s="1" a="1"/>
  <c r="K11354" i="1" s="1"/>
  <c r="J11426" i="1" a="1"/>
  <c r="J11426" i="1" s="1"/>
  <c r="K11426" i="1" s="1" a="1"/>
  <c r="K11426" i="1" s="1"/>
  <c r="J11490" i="1" a="1"/>
  <c r="J11490" i="1" s="1"/>
  <c r="K11490" i="1" s="1" a="1"/>
  <c r="K11490" i="1" s="1"/>
  <c r="J11546" i="1" a="1"/>
  <c r="J11546" i="1" s="1"/>
  <c r="K11546" i="1" s="1" a="1"/>
  <c r="K11546" i="1" s="1"/>
  <c r="J11607" i="1" a="1"/>
  <c r="J11607" i="1" s="1"/>
  <c r="K11607" i="1" s="1" a="1"/>
  <c r="K11607" i="1" s="1"/>
  <c r="J11663" i="1" a="1"/>
  <c r="J11663" i="1" s="1"/>
  <c r="K11663" i="1" s="1" a="1"/>
  <c r="K11663" i="1" s="1"/>
  <c r="J11736" i="1" a="1"/>
  <c r="J11736" i="1" s="1"/>
  <c r="K11736" i="1" s="1" a="1"/>
  <c r="K11736" i="1" s="1"/>
  <c r="J11807" i="1" a="1"/>
  <c r="J11807" i="1" s="1"/>
  <c r="K11807" i="1" s="1" a="1"/>
  <c r="K11807" i="1" s="1"/>
  <c r="J11878" i="1" a="1"/>
  <c r="J11878" i="1" s="1"/>
  <c r="K11878" i="1" s="1" a="1"/>
  <c r="K11878" i="1" s="1"/>
  <c r="J11956" i="1" a="1"/>
  <c r="J11956" i="1" s="1"/>
  <c r="K11956" i="1" s="1" a="1"/>
  <c r="K11956" i="1" s="1"/>
  <c r="J12028" i="1" a="1"/>
  <c r="J12028" i="1" s="1"/>
  <c r="K12028" i="1" s="1" a="1"/>
  <c r="K12028" i="1" s="1"/>
  <c r="J5111" i="1" a="1"/>
  <c r="J5111" i="1" s="1"/>
  <c r="K5111" i="1" s="1" a="1"/>
  <c r="K5111" i="1" s="1"/>
  <c r="J5693" i="1" a="1"/>
  <c r="J5693" i="1" s="1"/>
  <c r="K5693" i="1" s="1" a="1"/>
  <c r="K5693" i="1" s="1"/>
  <c r="J6037" i="1" a="1"/>
  <c r="J6037" i="1" s="1"/>
  <c r="K6037" i="1" s="1" a="1"/>
  <c r="K6037" i="1" s="1"/>
  <c r="J6242" i="1" a="1"/>
  <c r="J6242" i="1" s="1"/>
  <c r="K6242" i="1" s="1" a="1"/>
  <c r="K6242" i="1" s="1"/>
  <c r="J6395" i="1" a="1"/>
  <c r="J6395" i="1" s="1"/>
  <c r="K6395" i="1" s="1" a="1"/>
  <c r="K6395" i="1" s="1"/>
  <c r="J6493" i="1" a="1"/>
  <c r="J6493" i="1" s="1"/>
  <c r="K6493" i="1" s="1" a="1"/>
  <c r="K6493" i="1" s="1"/>
  <c r="J6621" i="1" a="1"/>
  <c r="J6621" i="1" s="1"/>
  <c r="K6621" i="1" s="1" a="1"/>
  <c r="K6621" i="1" s="1"/>
  <c r="J6740" i="1" a="1"/>
  <c r="J6740" i="1" s="1"/>
  <c r="K6740" i="1" s="1" a="1"/>
  <c r="K6740" i="1" s="1"/>
  <c r="J6879" i="1" a="1"/>
  <c r="J6879" i="1" s="1"/>
  <c r="K6879" i="1" s="1" a="1"/>
  <c r="K6879" i="1" s="1"/>
  <c r="J7003" i="1" a="1"/>
  <c r="J7003" i="1" s="1"/>
  <c r="K7003" i="1" s="1" a="1"/>
  <c r="K7003" i="1" s="1"/>
  <c r="J7127" i="1" a="1"/>
  <c r="J7127" i="1" s="1"/>
  <c r="K7127" i="1" s="1" a="1"/>
  <c r="K7127" i="1" s="1"/>
  <c r="J7251" i="1" a="1"/>
  <c r="J7251" i="1" s="1"/>
  <c r="K7251" i="1" s="1" a="1"/>
  <c r="K7251" i="1" s="1"/>
  <c r="J7381" i="1" a="1"/>
  <c r="J7381" i="1" s="1"/>
  <c r="K7381" i="1" s="1" a="1"/>
  <c r="K7381" i="1" s="1"/>
  <c r="J7523" i="1" a="1"/>
  <c r="J7523" i="1" s="1"/>
  <c r="K7523" i="1" s="1" a="1"/>
  <c r="K7523" i="1" s="1"/>
  <c r="J7656" i="1" a="1"/>
  <c r="J7656" i="1" s="1"/>
  <c r="K7656" i="1" s="1" a="1"/>
  <c r="K7656" i="1" s="1"/>
  <c r="J7746" i="1" a="1"/>
  <c r="J7746" i="1" s="1"/>
  <c r="K7746" i="1" s="1" a="1"/>
  <c r="K7746" i="1" s="1"/>
  <c r="J7844" i="1" a="1"/>
  <c r="J7844" i="1" s="1"/>
  <c r="K7844" i="1" s="1" a="1"/>
  <c r="K7844" i="1" s="1"/>
  <c r="J3556" i="1" a="1"/>
  <c r="J3556" i="1" s="1"/>
  <c r="K3556" i="1" s="1" a="1"/>
  <c r="K3556" i="1" s="1"/>
  <c r="J5239" i="1" a="1"/>
  <c r="J5239" i="1" s="1"/>
  <c r="K5239" i="1" s="1" a="1"/>
  <c r="K5239" i="1" s="1"/>
  <c r="J5817" i="1" a="1"/>
  <c r="J5817" i="1" s="1"/>
  <c r="K5817" i="1" s="1" a="1"/>
  <c r="K5817" i="1" s="1"/>
  <c r="J6136" i="1" a="1"/>
  <c r="J6136" i="1" s="1"/>
  <c r="K6136" i="1" s="1" a="1"/>
  <c r="K6136" i="1" s="1"/>
  <c r="J6288" i="1" a="1"/>
  <c r="J6288" i="1" s="1"/>
  <c r="K6288" i="1" s="1" a="1"/>
  <c r="K6288" i="1" s="1"/>
  <c r="J6396" i="1" a="1"/>
  <c r="J6396" i="1" s="1"/>
  <c r="K6396" i="1" s="1" a="1"/>
  <c r="K6396" i="1" s="1"/>
  <c r="J6526" i="1" a="1"/>
  <c r="J6526" i="1" s="1"/>
  <c r="K6526" i="1" s="1" a="1"/>
  <c r="K6526" i="1" s="1"/>
  <c r="J6651" i="1" a="1"/>
  <c r="J6651" i="1" s="1"/>
  <c r="K6651" i="1" s="1" a="1"/>
  <c r="K6651" i="1" s="1"/>
  <c r="J6771" i="1" a="1"/>
  <c r="J6771" i="1" s="1"/>
  <c r="K6771" i="1" s="1" a="1"/>
  <c r="K6771" i="1" s="1"/>
  <c r="J6911" i="1" a="1"/>
  <c r="J6911" i="1" s="1"/>
  <c r="K6911" i="1" s="1" a="1"/>
  <c r="K6911" i="1" s="1"/>
  <c r="J7035" i="1" a="1"/>
  <c r="J7035" i="1" s="1"/>
  <c r="K7035" i="1" s="1" a="1"/>
  <c r="K7035" i="1" s="1"/>
  <c r="J7159" i="1" a="1"/>
  <c r="J7159" i="1" s="1"/>
  <c r="K7159" i="1" s="1" a="1"/>
  <c r="K7159" i="1" s="1"/>
  <c r="J7283" i="1" a="1"/>
  <c r="J7283" i="1" s="1"/>
  <c r="K7283" i="1" s="1" a="1"/>
  <c r="K7283" i="1" s="1"/>
  <c r="J7403" i="1" a="1"/>
  <c r="J7403" i="1" s="1"/>
  <c r="K7403" i="1" s="1" a="1"/>
  <c r="K7403" i="1" s="1"/>
  <c r="J7524" i="1" a="1"/>
  <c r="J7524" i="1" s="1"/>
  <c r="K7524" i="1" s="1" a="1"/>
  <c r="K7524" i="1" s="1"/>
  <c r="J7636" i="1" a="1"/>
  <c r="J7636" i="1" s="1"/>
  <c r="K7636" i="1" s="1" a="1"/>
  <c r="K7636" i="1" s="1"/>
  <c r="J7787" i="1" a="1"/>
  <c r="J7787" i="1" s="1"/>
  <c r="K7787" i="1" s="1" a="1"/>
  <c r="K7787" i="1" s="1"/>
  <c r="J7881" i="1" a="1"/>
  <c r="J7881" i="1" s="1"/>
  <c r="K7881" i="1" s="1" a="1"/>
  <c r="K7881" i="1" s="1"/>
  <c r="J4167" i="1" a="1"/>
  <c r="J4167" i="1" s="1"/>
  <c r="K4167" i="1" s="1" a="1"/>
  <c r="K4167" i="1" s="1"/>
  <c r="J5453" i="1" a="1"/>
  <c r="J5453" i="1" s="1"/>
  <c r="K5453" i="1" s="1" a="1"/>
  <c r="K5453" i="1" s="1"/>
  <c r="J5731" i="1" a="1"/>
  <c r="J5731" i="1" s="1"/>
  <c r="K5731" i="1" s="1" a="1"/>
  <c r="K5731" i="1" s="1"/>
  <c r="J6044" i="1" a="1"/>
  <c r="J6044" i="1" s="1"/>
  <c r="K6044" i="1" s="1" a="1"/>
  <c r="K6044" i="1" s="1"/>
  <c r="J6262" i="1" a="1"/>
  <c r="J6262" i="1" s="1"/>
  <c r="K6262" i="1" s="1" a="1"/>
  <c r="K6262" i="1" s="1"/>
  <c r="J6432" i="1" a="1"/>
  <c r="J6432" i="1" s="1"/>
  <c r="K6432" i="1" s="1" a="1"/>
  <c r="K6432" i="1" s="1"/>
  <c r="J6560" i="1" a="1"/>
  <c r="J6560" i="1" s="1"/>
  <c r="K6560" i="1" s="1" a="1"/>
  <c r="K6560" i="1" s="1"/>
  <c r="J6682" i="1" a="1"/>
  <c r="J6682" i="1" s="1"/>
  <c r="K6682" i="1" s="1" a="1"/>
  <c r="K6682" i="1" s="1"/>
  <c r="J6804" i="1" a="1"/>
  <c r="J6804" i="1" s="1"/>
  <c r="K6804" i="1" s="1" a="1"/>
  <c r="K6804" i="1" s="1"/>
  <c r="J6944" i="1" a="1"/>
  <c r="J6944" i="1" s="1"/>
  <c r="K6944" i="1" s="1" a="1"/>
  <c r="K6944" i="1" s="1"/>
  <c r="J7068" i="1" a="1"/>
  <c r="J7068" i="1" s="1"/>
  <c r="K7068" i="1" s="1" a="1"/>
  <c r="K7068" i="1" s="1"/>
  <c r="J7192" i="1" a="1"/>
  <c r="J7192" i="1" s="1"/>
  <c r="K7192" i="1" s="1" a="1"/>
  <c r="K7192" i="1" s="1"/>
  <c r="J7316" i="1" a="1"/>
  <c r="J7316" i="1" s="1"/>
  <c r="K7316" i="1" s="1" a="1"/>
  <c r="K7316" i="1" s="1"/>
  <c r="J7414" i="1" a="1"/>
  <c r="J7414" i="1" s="1"/>
  <c r="K7414" i="1" s="1" a="1"/>
  <c r="K7414" i="1" s="1"/>
  <c r="J7566" i="1" a="1"/>
  <c r="J7566" i="1" s="1"/>
  <c r="K7566" i="1" s="1" a="1"/>
  <c r="K7566" i="1" s="1"/>
  <c r="J7688" i="1" a="1"/>
  <c r="J7688" i="1" s="1"/>
  <c r="K7688" i="1" s="1" a="1"/>
  <c r="K7688" i="1" s="1"/>
  <c r="J7778" i="1" a="1"/>
  <c r="J7778" i="1" s="1"/>
  <c r="K7778" i="1" s="1" a="1"/>
  <c r="K7778" i="1" s="1"/>
  <c r="J7950" i="1" a="1"/>
  <c r="J7950" i="1" s="1"/>
  <c r="K7950" i="1" s="1" a="1"/>
  <c r="K7950" i="1" s="1"/>
  <c r="J5040" i="1" a="1"/>
  <c r="J5040" i="1" s="1"/>
  <c r="K5040" i="1" s="1" a="1"/>
  <c r="K5040" i="1" s="1"/>
  <c r="J5733" i="1" a="1"/>
  <c r="J5733" i="1" s="1"/>
  <c r="K5733" i="1" s="1" a="1"/>
  <c r="K5733" i="1" s="1"/>
  <c r="J4401" i="1" a="1"/>
  <c r="J4401" i="1" s="1"/>
  <c r="K4401" i="1" s="1" a="1"/>
  <c r="K4401" i="1" s="1"/>
  <c r="J4535" i="1" a="1"/>
  <c r="J4535" i="1" s="1"/>
  <c r="K4535" i="1" s="1" a="1"/>
  <c r="K4535" i="1" s="1"/>
  <c r="J1293" i="1" a="1"/>
  <c r="J1293" i="1" s="1"/>
  <c r="K1293" i="1" s="1" a="1"/>
  <c r="K1293" i="1" s="1"/>
  <c r="J2115" i="1" a="1"/>
  <c r="J2115" i="1" s="1"/>
  <c r="K2115" i="1" s="1" a="1"/>
  <c r="K2115" i="1" s="1"/>
  <c r="J2512" i="1" a="1"/>
  <c r="J2512" i="1" s="1"/>
  <c r="K2512" i="1" s="1" a="1"/>
  <c r="K2512" i="1" s="1"/>
  <c r="J2910" i="1" a="1"/>
  <c r="J2910" i="1" s="1"/>
  <c r="K2910" i="1" s="1" a="1"/>
  <c r="K2910" i="1" s="1"/>
  <c r="J3141" i="1" a="1"/>
  <c r="J3141" i="1" s="1"/>
  <c r="K3141" i="1" s="1" a="1"/>
  <c r="K3141" i="1" s="1"/>
  <c r="J3415" i="1" a="1"/>
  <c r="J3415" i="1" s="1"/>
  <c r="K3415" i="1" s="1" a="1"/>
  <c r="K3415" i="1" s="1"/>
  <c r="J3655" i="1" a="1"/>
  <c r="J3655" i="1" s="1"/>
  <c r="K3655" i="1" s="1" a="1"/>
  <c r="K3655" i="1" s="1"/>
  <c r="J3804" i="1" a="1"/>
  <c r="J3804" i="1" s="1"/>
  <c r="K3804" i="1" s="1" a="1"/>
  <c r="K3804" i="1" s="1"/>
  <c r="J3928" i="1" a="1"/>
  <c r="J3928" i="1" s="1"/>
  <c r="K3928" i="1" s="1" a="1"/>
  <c r="K3928" i="1" s="1"/>
  <c r="J4042" i="1" a="1"/>
  <c r="J4042" i="1" s="1"/>
  <c r="K4042" i="1" s="1" a="1"/>
  <c r="K4042" i="1" s="1"/>
  <c r="J4187" i="1" a="1"/>
  <c r="J4187" i="1" s="1"/>
  <c r="K4187" i="1" s="1" a="1"/>
  <c r="K4187" i="1" s="1"/>
  <c r="J4314" i="1" a="1"/>
  <c r="J4314" i="1" s="1"/>
  <c r="K4314" i="1" s="1" a="1"/>
  <c r="K4314" i="1" s="1"/>
  <c r="J4438" i="1" a="1"/>
  <c r="J4438" i="1" s="1"/>
  <c r="K4438" i="1" s="1" a="1"/>
  <c r="K4438" i="1" s="1"/>
  <c r="J4558" i="1" a="1"/>
  <c r="J4558" i="1" s="1"/>
  <c r="K4558" i="1" s="1" a="1"/>
  <c r="K4558" i="1" s="1"/>
  <c r="J1390" i="1" a="1"/>
  <c r="J1390" i="1" s="1"/>
  <c r="K1390" i="1" s="1" a="1"/>
  <c r="K1390" i="1" s="1"/>
  <c r="J2237" i="1" a="1"/>
  <c r="J2237" i="1" s="1"/>
  <c r="K2237" i="1" s="1" a="1"/>
  <c r="K2237" i="1" s="1"/>
  <c r="J2654" i="1" a="1"/>
  <c r="J2654" i="1" s="1"/>
  <c r="K2654" i="1" s="1" a="1"/>
  <c r="K2654" i="1" s="1"/>
  <c r="J3019" i="1" a="1"/>
  <c r="J3019" i="1" s="1"/>
  <c r="K3019" i="1" s="1" a="1"/>
  <c r="K3019" i="1" s="1"/>
  <c r="J3297" i="1" a="1"/>
  <c r="J3297" i="1" s="1"/>
  <c r="K3297" i="1" s="1" a="1"/>
  <c r="K3297" i="1" s="1"/>
  <c r="J2011" i="1" a="1"/>
  <c r="J2011" i="1" s="1"/>
  <c r="K2011" i="1" s="1" a="1"/>
  <c r="K2011" i="1" s="1"/>
  <c r="J2549" i="1" a="1"/>
  <c r="J2549" i="1" s="1"/>
  <c r="K2549" i="1" s="1" a="1"/>
  <c r="K2549" i="1" s="1"/>
  <c r="J2964" i="1" a="1"/>
  <c r="J2964" i="1" s="1"/>
  <c r="K2964" i="1" s="1" a="1"/>
  <c r="K2964" i="1" s="1"/>
  <c r="J3211" i="1" a="1"/>
  <c r="J3211" i="1" s="1"/>
  <c r="K3211" i="1" s="1" a="1"/>
  <c r="K3211" i="1" s="1"/>
  <c r="J1739" i="1" a="1"/>
  <c r="J1739" i="1" s="1"/>
  <c r="K1739" i="1" s="1" a="1"/>
  <c r="K1739" i="1" s="1"/>
  <c r="J2466" i="1" a="1"/>
  <c r="J2466" i="1" s="1"/>
  <c r="K2466" i="1" s="1" a="1"/>
  <c r="K2466" i="1" s="1"/>
  <c r="J2899" i="1" a="1"/>
  <c r="J2899" i="1" s="1"/>
  <c r="K2899" i="1" s="1" a="1"/>
  <c r="K2899" i="1" s="1"/>
  <c r="J3199" i="1" a="1"/>
  <c r="J3199" i="1" s="1"/>
  <c r="K3199" i="1" s="1" a="1"/>
  <c r="K3199" i="1" s="1"/>
  <c r="J1744" i="1" a="1"/>
  <c r="J1744" i="1" s="1"/>
  <c r="K1744" i="1" s="1" a="1"/>
  <c r="K1744" i="1" s="1"/>
  <c r="J2468" i="1" a="1"/>
  <c r="J2468" i="1" s="1"/>
  <c r="K2468" i="1" s="1" a="1"/>
  <c r="K2468" i="1" s="1"/>
  <c r="J2886" i="1" a="1"/>
  <c r="J2886" i="1" s="1"/>
  <c r="K2886" i="1" s="1" a="1"/>
  <c r="K2886" i="1" s="1"/>
  <c r="J3189" i="1" a="1"/>
  <c r="J3189" i="1" s="1"/>
  <c r="K3189" i="1" s="1" a="1"/>
  <c r="K3189" i="1" s="1"/>
  <c r="J3453" i="1" a="1"/>
  <c r="J3453" i="1" s="1"/>
  <c r="K3453" i="1" s="1" a="1"/>
  <c r="K3453" i="1" s="1"/>
  <c r="J3671" i="1" a="1"/>
  <c r="J3671" i="1" s="1"/>
  <c r="K3671" i="1" s="1" a="1"/>
  <c r="K3671" i="1" s="1"/>
  <c r="J3770" i="1" a="1"/>
  <c r="J3770" i="1" s="1"/>
  <c r="K3770" i="1" s="1" a="1"/>
  <c r="K3770" i="1" s="1"/>
  <c r="J3894" i="1" a="1"/>
  <c r="J3894" i="1" s="1"/>
  <c r="K3894" i="1" s="1" a="1"/>
  <c r="K3894" i="1" s="1"/>
  <c r="J4032" i="1" a="1"/>
  <c r="J4032" i="1" s="1"/>
  <c r="K4032" i="1" s="1" a="1"/>
  <c r="K4032" i="1" s="1"/>
  <c r="J4184" i="1" a="1"/>
  <c r="J4184" i="1" s="1"/>
  <c r="K4184" i="1" s="1" a="1"/>
  <c r="K4184" i="1" s="1"/>
  <c r="J4318" i="1" a="1"/>
  <c r="J4318" i="1" s="1"/>
  <c r="K4318" i="1" s="1" a="1"/>
  <c r="K4318" i="1" s="1"/>
  <c r="J4448" i="1" a="1"/>
  <c r="J4448" i="1" s="1"/>
  <c r="K4448" i="1" s="1" a="1"/>
  <c r="K4448" i="1" s="1"/>
  <c r="J4583" i="1" a="1"/>
  <c r="J4583" i="1" s="1"/>
  <c r="K4583" i="1" s="1" a="1"/>
  <c r="K4583" i="1" s="1"/>
  <c r="J3066" i="1" a="1"/>
  <c r="J3066" i="1" s="1"/>
  <c r="K3066" i="1" s="1" a="1"/>
  <c r="K3066" i="1" s="1"/>
  <c r="J3674" i="1" a="1"/>
  <c r="J3674" i="1" s="1"/>
  <c r="K3674" i="1" s="1" a="1"/>
  <c r="K3674" i="1" s="1"/>
  <c r="J4036" i="1" a="1"/>
  <c r="J4036" i="1" s="1"/>
  <c r="K4036" i="1" s="1" a="1"/>
  <c r="K4036" i="1" s="1"/>
  <c r="J4259" i="1" a="1"/>
  <c r="J4259" i="1" s="1"/>
  <c r="K4259" i="1" s="1" a="1"/>
  <c r="K4259" i="1" s="1"/>
  <c r="J4516" i="1" a="1"/>
  <c r="J4516" i="1" s="1"/>
  <c r="K4516" i="1" s="1" a="1"/>
  <c r="K4516" i="1" s="1"/>
  <c r="J4706" i="1" a="1"/>
  <c r="J4706" i="1" s="1"/>
  <c r="K4706" i="1" s="1" a="1"/>
  <c r="K4706" i="1" s="1"/>
  <c r="J4835" i="1" a="1"/>
  <c r="J4835" i="1" s="1"/>
  <c r="K4835" i="1" s="1" a="1"/>
  <c r="K4835" i="1" s="1"/>
  <c r="J4963" i="1" a="1"/>
  <c r="J4963" i="1" s="1"/>
  <c r="K4963" i="1" s="1" a="1"/>
  <c r="K4963" i="1" s="1"/>
  <c r="J5091" i="1" a="1"/>
  <c r="J5091" i="1" s="1"/>
  <c r="K5091" i="1" s="1" a="1"/>
  <c r="K5091" i="1" s="1"/>
  <c r="J5219" i="1" a="1"/>
  <c r="J5219" i="1" s="1"/>
  <c r="K5219" i="1" s="1" a="1"/>
  <c r="K5219" i="1" s="1"/>
  <c r="J5347" i="1" a="1"/>
  <c r="J5347" i="1" s="1"/>
  <c r="K5347" i="1" s="1" a="1"/>
  <c r="K5347" i="1" s="1"/>
  <c r="J5475" i="1" a="1"/>
  <c r="J5475" i="1" s="1"/>
  <c r="K5475" i="1" s="1" a="1"/>
  <c r="K5475" i="1" s="1"/>
  <c r="J5620" i="1" a="1"/>
  <c r="J5620" i="1" s="1"/>
  <c r="K5620" i="1" s="1" a="1"/>
  <c r="K5620" i="1" s="1"/>
  <c r="J5767" i="1" a="1"/>
  <c r="J5767" i="1" s="1"/>
  <c r="K5767" i="1" s="1" a="1"/>
  <c r="K5767" i="1" s="1"/>
  <c r="J5898" i="1" a="1"/>
  <c r="J5898" i="1" s="1"/>
  <c r="K5898" i="1" s="1" a="1"/>
  <c r="K5898" i="1" s="1"/>
  <c r="J6021" i="1" a="1"/>
  <c r="J6021" i="1" s="1"/>
  <c r="K6021" i="1" s="1" a="1"/>
  <c r="K6021" i="1" s="1"/>
  <c r="J6130" i="1" a="1"/>
  <c r="J6130" i="1" s="1"/>
  <c r="K6130" i="1" s="1" a="1"/>
  <c r="K6130" i="1" s="1"/>
  <c r="J3363" i="1" a="1"/>
  <c r="J3363" i="1" s="1"/>
  <c r="K3363" i="1" s="1" a="1"/>
  <c r="K3363" i="1" s="1"/>
  <c r="J3787" i="1" a="1"/>
  <c r="J3787" i="1" s="1"/>
  <c r="K3787" i="1" s="1" a="1"/>
  <c r="K3787" i="1" s="1"/>
  <c r="J4012" i="1" a="1"/>
  <c r="J4012" i="1" s="1"/>
  <c r="K4012" i="1" s="1" a="1"/>
  <c r="K4012" i="1" s="1"/>
  <c r="J4276" i="1" a="1"/>
  <c r="J4276" i="1" s="1"/>
  <c r="K4276" i="1" s="1" a="1"/>
  <c r="K4276" i="1" s="1"/>
  <c r="J4545" i="1" a="1"/>
  <c r="J4545" i="1" s="1"/>
  <c r="K4545" i="1" s="1" a="1"/>
  <c r="K4545" i="1" s="1"/>
  <c r="J4751" i="1" a="1"/>
  <c r="J4751" i="1" s="1"/>
  <c r="K4751" i="1" s="1" a="1"/>
  <c r="K4751" i="1" s="1"/>
  <c r="J4864" i="1" a="1"/>
  <c r="J4864" i="1" s="1"/>
  <c r="K4864" i="1" s="1" a="1"/>
  <c r="K4864" i="1" s="1"/>
  <c r="J4985" i="1" a="1"/>
  <c r="J4985" i="1" s="1"/>
  <c r="K4985" i="1" s="1" a="1"/>
  <c r="K4985" i="1" s="1"/>
  <c r="J5099" i="1" a="1"/>
  <c r="J5099" i="1" s="1"/>
  <c r="K5099" i="1" s="1" a="1"/>
  <c r="K5099" i="1" s="1"/>
  <c r="J5212" i="1" a="1"/>
  <c r="J5212" i="1" s="1"/>
  <c r="K5212" i="1" s="1" a="1"/>
  <c r="K5212" i="1" s="1"/>
  <c r="J5327" i="1" a="1"/>
  <c r="J5327" i="1" s="1"/>
  <c r="K5327" i="1" s="1" a="1"/>
  <c r="K5327" i="1" s="1"/>
  <c r="J5440" i="1" a="1"/>
  <c r="J5440" i="1" s="1"/>
  <c r="K5440" i="1" s="1" a="1"/>
  <c r="K5440" i="1" s="1"/>
  <c r="J5552" i="1" a="1"/>
  <c r="J5552" i="1" s="1"/>
  <c r="K5552" i="1" s="1" a="1"/>
  <c r="K5552" i="1" s="1"/>
  <c r="J4409" i="1" a="1"/>
  <c r="J4409" i="1" s="1"/>
  <c r="K4409" i="1" s="1" a="1"/>
  <c r="K4409" i="1" s="1"/>
  <c r="J4542" i="1" a="1"/>
  <c r="J4542" i="1" s="1"/>
  <c r="K4542" i="1" s="1" a="1"/>
  <c r="K4542" i="1" s="1"/>
  <c r="J1373" i="1" a="1"/>
  <c r="J1373" i="1" s="1"/>
  <c r="K1373" i="1" s="1" a="1"/>
  <c r="K1373" i="1" s="1"/>
  <c r="J2135" i="1" a="1"/>
  <c r="J2135" i="1" s="1"/>
  <c r="K2135" i="1" s="1" a="1"/>
  <c r="K2135" i="1" s="1"/>
  <c r="J2540" i="1" a="1"/>
  <c r="J2540" i="1" s="1"/>
  <c r="K2540" i="1" s="1" a="1"/>
  <c r="K2540" i="1" s="1"/>
  <c r="J2929" i="1" a="1"/>
  <c r="J2929" i="1" s="1"/>
  <c r="K2929" i="1" s="1" a="1"/>
  <c r="K2929" i="1" s="1"/>
  <c r="J3154" i="1" a="1"/>
  <c r="J3154" i="1" s="1"/>
  <c r="K3154" i="1" s="1" a="1"/>
  <c r="K3154" i="1" s="1"/>
  <c r="J3447" i="1" a="1"/>
  <c r="J3447" i="1" s="1"/>
  <c r="K3447" i="1" s="1" a="1"/>
  <c r="K3447" i="1" s="1"/>
  <c r="J3668" i="1" a="1"/>
  <c r="J3668" i="1" s="1"/>
  <c r="K3668" i="1" s="1" a="1"/>
  <c r="K3668" i="1" s="1"/>
  <c r="J3810" i="1" a="1"/>
  <c r="J3810" i="1" s="1"/>
  <c r="K3810" i="1" s="1" a="1"/>
  <c r="K3810" i="1" s="1"/>
  <c r="J3935" i="1" a="1"/>
  <c r="J3935" i="1" s="1"/>
  <c r="K3935" i="1" s="1" a="1"/>
  <c r="K3935" i="1" s="1"/>
  <c r="J4047" i="1" a="1"/>
  <c r="J4047" i="1" s="1"/>
  <c r="K4047" i="1" s="1" a="1"/>
  <c r="K4047" i="1" s="1"/>
  <c r="J4194" i="1" a="1"/>
  <c r="J4194" i="1" s="1"/>
  <c r="K4194" i="1" s="1" a="1"/>
  <c r="K4194" i="1" s="1"/>
  <c r="J4322" i="1" a="1"/>
  <c r="J4322" i="1" s="1"/>
  <c r="K4322" i="1" s="1" a="1"/>
  <c r="K4322" i="1" s="1"/>
  <c r="J4444" i="1" a="1"/>
  <c r="J4444" i="1" s="1"/>
  <c r="K4444" i="1" s="1" a="1"/>
  <c r="K4444" i="1" s="1"/>
  <c r="J4565" i="1" a="1"/>
  <c r="J4565" i="1" s="1"/>
  <c r="K4565" i="1" s="1" a="1"/>
  <c r="K4565" i="1" s="1"/>
  <c r="J1444" i="1" a="1"/>
  <c r="J1444" i="1" s="1"/>
  <c r="K1444" i="1" s="1" a="1"/>
  <c r="K1444" i="1" s="1"/>
  <c r="J2257" i="1" a="1"/>
  <c r="J2257" i="1" s="1"/>
  <c r="K2257" i="1" s="1" a="1"/>
  <c r="K2257" i="1" s="1"/>
  <c r="J2675" i="1" a="1"/>
  <c r="J2675" i="1" s="1"/>
  <c r="K2675" i="1" s="1" a="1"/>
  <c r="K2675" i="1" s="1"/>
  <c r="J3032" i="1" a="1"/>
  <c r="J3032" i="1" s="1"/>
  <c r="K3032" i="1" s="1" a="1"/>
  <c r="K3032" i="1" s="1"/>
  <c r="J3311" i="1" a="1"/>
  <c r="J3311" i="1" s="1"/>
  <c r="K3311" i="1" s="1" a="1"/>
  <c r="K3311" i="1" s="1"/>
  <c r="J2034" i="1" a="1"/>
  <c r="J2034" i="1" s="1"/>
  <c r="K2034" i="1" s="1" a="1"/>
  <c r="K2034" i="1" s="1"/>
  <c r="J2609" i="1" a="1"/>
  <c r="J2609" i="1" s="1"/>
  <c r="K2609" i="1" s="1" a="1"/>
  <c r="K2609" i="1" s="1"/>
  <c r="J2991" i="1" a="1"/>
  <c r="J2991" i="1" s="1"/>
  <c r="K2991" i="1" s="1" a="1"/>
  <c r="K2991" i="1" s="1"/>
  <c r="J3225" i="1" a="1"/>
  <c r="J3225" i="1" s="1"/>
  <c r="K3225" i="1" s="1" a="1"/>
  <c r="K3225" i="1" s="1"/>
  <c r="J1803" i="1" a="1"/>
  <c r="J1803" i="1" s="1"/>
  <c r="K1803" i="1" s="1" a="1"/>
  <c r="K1803" i="1" s="1"/>
  <c r="J2494" i="1" a="1"/>
  <c r="J2494" i="1" s="1"/>
  <c r="K2494" i="1" s="1" a="1"/>
  <c r="K2494" i="1" s="1"/>
  <c r="J2915" i="1" a="1"/>
  <c r="J2915" i="1" s="1"/>
  <c r="K2915" i="1" s="1" a="1"/>
  <c r="K2915" i="1" s="1"/>
  <c r="J3213" i="1" a="1"/>
  <c r="J3213" i="1" s="1"/>
  <c r="K3213" i="1" s="1" a="1"/>
  <c r="K3213" i="1" s="1"/>
  <c r="J1808" i="1" a="1"/>
  <c r="J1808" i="1" s="1"/>
  <c r="K1808" i="1" s="1" a="1"/>
  <c r="K1808" i="1" s="1"/>
  <c r="J2496" i="1" a="1"/>
  <c r="J2496" i="1" s="1"/>
  <c r="K2496" i="1" s="1" a="1"/>
  <c r="K2496" i="1" s="1"/>
  <c r="J2900" i="1" a="1"/>
  <c r="J2900" i="1" s="1"/>
  <c r="K2900" i="1" s="1" a="1"/>
  <c r="K2900" i="1" s="1"/>
  <c r="J3203" i="1" a="1"/>
  <c r="J3203" i="1" s="1"/>
  <c r="K3203" i="1" s="1" a="1"/>
  <c r="K3203" i="1" s="1"/>
  <c r="J3464" i="1" a="1"/>
  <c r="J3464" i="1" s="1"/>
  <c r="K3464" i="1" s="1" a="1"/>
  <c r="K3464" i="1" s="1"/>
  <c r="J3677" i="1" a="1"/>
  <c r="J3677" i="1" s="1"/>
  <c r="K3677" i="1" s="1" a="1"/>
  <c r="K3677" i="1" s="1"/>
  <c r="J3777" i="1" a="1"/>
  <c r="J3777" i="1" s="1"/>
  <c r="K3777" i="1" s="1" a="1"/>
  <c r="K3777" i="1" s="1"/>
  <c r="J3900" i="1" a="1"/>
  <c r="J3900" i="1" s="1"/>
  <c r="K3900" i="1" s="1" a="1"/>
  <c r="K3900" i="1" s="1"/>
  <c r="J4038" i="1" a="1"/>
  <c r="J4038" i="1" s="1"/>
  <c r="K4038" i="1" s="1" a="1"/>
  <c r="K4038" i="1" s="1"/>
  <c r="J4197" i="1" a="1"/>
  <c r="J4197" i="1" s="1"/>
  <c r="K4197" i="1" s="1" a="1"/>
  <c r="K4197" i="1" s="1"/>
  <c r="J4326" i="1" a="1"/>
  <c r="J4326" i="1" s="1"/>
  <c r="K4326" i="1" s="1" a="1"/>
  <c r="K4326" i="1" s="1"/>
  <c r="J4456" i="1" a="1"/>
  <c r="J4456" i="1" s="1"/>
  <c r="K4456" i="1" s="1" a="1"/>
  <c r="K4456" i="1" s="1"/>
  <c r="J4590" i="1" a="1"/>
  <c r="J4590" i="1" s="1"/>
  <c r="K4590" i="1" s="1" a="1"/>
  <c r="K4590" i="1" s="1"/>
  <c r="J3176" i="1" a="1"/>
  <c r="J3176" i="1" s="1"/>
  <c r="K3176" i="1" s="1" a="1"/>
  <c r="K3176" i="1" s="1"/>
  <c r="J3698" i="1" a="1"/>
  <c r="J3698" i="1" s="1"/>
  <c r="K3698" i="1" s="1" a="1"/>
  <c r="K3698" i="1" s="1"/>
  <c r="J4048" i="1" a="1"/>
  <c r="J4048" i="1" s="1"/>
  <c r="K4048" i="1" s="1" a="1"/>
  <c r="K4048" i="1" s="1"/>
  <c r="J4275" i="1" a="1"/>
  <c r="J4275" i="1" s="1"/>
  <c r="K4275" i="1" s="1" a="1"/>
  <c r="K4275" i="1" s="1"/>
  <c r="J4530" i="1" a="1"/>
  <c r="J4530" i="1" s="1"/>
  <c r="K4530" i="1" s="1" a="1"/>
  <c r="K4530" i="1" s="1"/>
  <c r="J4721" i="1" a="1"/>
  <c r="J4721" i="1" s="1"/>
  <c r="K4721" i="1" s="1" a="1"/>
  <c r="K4721" i="1" s="1"/>
  <c r="J4849" i="1" a="1"/>
  <c r="J4849" i="1" s="1"/>
  <c r="K4849" i="1" s="1" a="1"/>
  <c r="K4849" i="1" s="1"/>
  <c r="J4977" i="1" a="1"/>
  <c r="J4977" i="1" s="1"/>
  <c r="K4977" i="1" s="1" a="1"/>
  <c r="K4977" i="1" s="1"/>
  <c r="J5105" i="1" a="1"/>
  <c r="J5105" i="1" s="1"/>
  <c r="K5105" i="1" s="1" a="1"/>
  <c r="K5105" i="1" s="1"/>
  <c r="J5233" i="1" a="1"/>
  <c r="J5233" i="1" s="1"/>
  <c r="K5233" i="1" s="1" a="1"/>
  <c r="K5233" i="1" s="1"/>
  <c r="J5361" i="1" a="1"/>
  <c r="J5361" i="1" s="1"/>
  <c r="K5361" i="1" s="1" a="1"/>
  <c r="K5361" i="1" s="1"/>
  <c r="J5481" i="1" a="1"/>
  <c r="J5481" i="1" s="1"/>
  <c r="K5481" i="1" s="1" a="1"/>
  <c r="K5481" i="1" s="1"/>
  <c r="J5626" i="1" a="1"/>
  <c r="J5626" i="1" s="1"/>
  <c r="K5626" i="1" s="1" a="1"/>
  <c r="K5626" i="1" s="1"/>
  <c r="J5774" i="1" a="1"/>
  <c r="J5774" i="1" s="1"/>
  <c r="K5774" i="1" s="1" a="1"/>
  <c r="K5774" i="1" s="1"/>
  <c r="J5911" i="1" a="1"/>
  <c r="J5911" i="1" s="1"/>
  <c r="K5911" i="1" s="1" a="1"/>
  <c r="K5911" i="1" s="1"/>
  <c r="J6027" i="1" a="1"/>
  <c r="J6027" i="1" s="1"/>
  <c r="K6027" i="1" s="1" a="1"/>
  <c r="K6027" i="1" s="1"/>
  <c r="J6137" i="1" a="1"/>
  <c r="J6137" i="1" s="1"/>
  <c r="K6137" i="1" s="1" a="1"/>
  <c r="K6137" i="1" s="1"/>
  <c r="J3427" i="1" a="1"/>
  <c r="J3427" i="1" s="1"/>
  <c r="K3427" i="1" s="1" a="1"/>
  <c r="K3427" i="1" s="1"/>
  <c r="J3799" i="1" a="1"/>
  <c r="J3799" i="1" s="1"/>
  <c r="K3799" i="1" s="1" a="1"/>
  <c r="K3799" i="1" s="1"/>
  <c r="J4024" i="1" a="1"/>
  <c r="J4024" i="1" s="1"/>
  <c r="K4024" i="1" s="1" a="1"/>
  <c r="K4024" i="1" s="1"/>
  <c r="J4292" i="1" a="1"/>
  <c r="J4292" i="1" s="1"/>
  <c r="K4292" i="1" s="1" a="1"/>
  <c r="K4292" i="1" s="1"/>
  <c r="J4573" i="1" a="1"/>
  <c r="J4573" i="1" s="1"/>
  <c r="K4573" i="1" s="1" a="1"/>
  <c r="K4573" i="1" s="1"/>
  <c r="J4758" i="1" a="1"/>
  <c r="J4758" i="1" s="1"/>
  <c r="K4758" i="1" s="1" a="1"/>
  <c r="K4758" i="1" s="1"/>
  <c r="J4872" i="1" a="1"/>
  <c r="J4872" i="1" s="1"/>
  <c r="K4872" i="1" s="1" a="1"/>
  <c r="K4872" i="1" s="1"/>
  <c r="J4992" i="1" a="1"/>
  <c r="J4992" i="1" s="1"/>
  <c r="K4992" i="1" s="1" a="1"/>
  <c r="K4992" i="1" s="1"/>
  <c r="J5106" i="1" a="1"/>
  <c r="J5106" i="1" s="1"/>
  <c r="K5106" i="1" s="1" a="1"/>
  <c r="K5106" i="1" s="1"/>
  <c r="J5220" i="1" a="1"/>
  <c r="J5220" i="1" s="1"/>
  <c r="K5220" i="1" s="1" a="1"/>
  <c r="K5220" i="1" s="1"/>
  <c r="J5334" i="1" a="1"/>
  <c r="J5334" i="1" s="1"/>
  <c r="K5334" i="1" s="1" a="1"/>
  <c r="K5334" i="1" s="1"/>
  <c r="J5448" i="1" a="1"/>
  <c r="J5448" i="1" s="1"/>
  <c r="K5448" i="1" s="1" a="1"/>
  <c r="K5448" i="1" s="1"/>
  <c r="J5558" i="1" a="1"/>
  <c r="J5558" i="1" s="1"/>
  <c r="K5558" i="1" s="1" a="1"/>
  <c r="K5558" i="1" s="1"/>
  <c r="J5678" i="1" a="1"/>
  <c r="J5678" i="1" s="1"/>
  <c r="K5678" i="1" s="1" a="1"/>
  <c r="K5678" i="1" s="1"/>
  <c r="J5785" i="1" a="1"/>
  <c r="J5785" i="1" s="1"/>
  <c r="K5785" i="1" s="1" a="1"/>
  <c r="K5785" i="1" s="1"/>
  <c r="J5924" i="1" a="1"/>
  <c r="J5924" i="1" s="1"/>
  <c r="K5924" i="1" s="1" a="1"/>
  <c r="K5924" i="1" s="1"/>
  <c r="J6052" i="1" a="1"/>
  <c r="J6052" i="1" s="1"/>
  <c r="K6052" i="1" s="1" a="1"/>
  <c r="K6052" i="1" s="1"/>
  <c r="J6181" i="1" a="1"/>
  <c r="J6181" i="1" s="1"/>
  <c r="K6181" i="1" s="1" a="1"/>
  <c r="K6181" i="1" s="1"/>
  <c r="J3626" i="1" a="1"/>
  <c r="J3626" i="1" s="1"/>
  <c r="K3626" i="1" s="1" a="1"/>
  <c r="K3626" i="1" s="1"/>
  <c r="J3875" i="1" a="1"/>
  <c r="J3875" i="1" s="1"/>
  <c r="K3875" i="1" s="1" a="1"/>
  <c r="K3875" i="1" s="1"/>
  <c r="J4141" i="1" a="1"/>
  <c r="J4141" i="1" s="1"/>
  <c r="K4141" i="1" s="1" a="1"/>
  <c r="K4141" i="1" s="1"/>
  <c r="J4389" i="1" a="1"/>
  <c r="J4389" i="1" s="1"/>
  <c r="K4389" i="1" s="1" a="1"/>
  <c r="K4389" i="1" s="1"/>
  <c r="J4631" i="1" a="1"/>
  <c r="J4631" i="1" s="1"/>
  <c r="K4631" i="1" s="1" a="1"/>
  <c r="K4631" i="1" s="1"/>
  <c r="J4787" i="1" a="1"/>
  <c r="J4787" i="1" s="1"/>
  <c r="K4787" i="1" s="1" a="1"/>
  <c r="K4787" i="1" s="1"/>
  <c r="J4929" i="1" a="1"/>
  <c r="J4929" i="1" s="1"/>
  <c r="K4929" i="1" s="1" a="1"/>
  <c r="K4929" i="1" s="1"/>
  <c r="J5085" i="1" a="1"/>
  <c r="J5085" i="1" s="1"/>
  <c r="K5085" i="1" s="1" a="1"/>
  <c r="K5085" i="1" s="1"/>
  <c r="J5228" i="1" a="1"/>
  <c r="J5228" i="1" s="1"/>
  <c r="K5228" i="1" s="1" a="1"/>
  <c r="K5228" i="1" s="1"/>
  <c r="J5370" i="1" a="1"/>
  <c r="J5370" i="1" s="1"/>
  <c r="K5370" i="1" s="1" a="1"/>
  <c r="K5370" i="1" s="1"/>
  <c r="J5505" i="1" a="1"/>
  <c r="J5505" i="1" s="1"/>
  <c r="K5505" i="1" s="1" a="1"/>
  <c r="K5505" i="1" s="1"/>
  <c r="J5639" i="1" a="1"/>
  <c r="J5639" i="1" s="1"/>
  <c r="K5639" i="1" s="1" a="1"/>
  <c r="K5639" i="1" s="1"/>
  <c r="J5769" i="1" a="1"/>
  <c r="J5769" i="1" s="1"/>
  <c r="K5769" i="1" s="1" a="1"/>
  <c r="K5769" i="1" s="1"/>
  <c r="J5894" i="1" a="1"/>
  <c r="J5894" i="1" s="1"/>
  <c r="K5894" i="1" s="1" a="1"/>
  <c r="K5894" i="1" s="1"/>
  <c r="J6004" i="1" a="1"/>
  <c r="J6004" i="1" s="1"/>
  <c r="K6004" i="1" s="1" a="1"/>
  <c r="K6004" i="1" s="1"/>
  <c r="J6119" i="1" a="1"/>
  <c r="J6119" i="1" s="1"/>
  <c r="K6119" i="1" s="1" a="1"/>
  <c r="K6119" i="1" s="1"/>
  <c r="J3106" i="1" a="1"/>
  <c r="J3106" i="1" s="1"/>
  <c r="K3106" i="1" s="1" a="1"/>
  <c r="K3106" i="1" s="1"/>
  <c r="J3715" i="1" a="1"/>
  <c r="J3715" i="1" s="1"/>
  <c r="K3715" i="1" s="1" a="1"/>
  <c r="K3715" i="1" s="1"/>
  <c r="J4001" i="1" a="1"/>
  <c r="J4001" i="1" s="1"/>
  <c r="K4001" i="1" s="1" a="1"/>
  <c r="K4001" i="1" s="1"/>
  <c r="J4236" i="1" a="1"/>
  <c r="J4236" i="1" s="1"/>
  <c r="K4236" i="1" s="1" a="1"/>
  <c r="K4236" i="1" s="1"/>
  <c r="J1946" i="1" a="1"/>
  <c r="J1946" i="1" s="1"/>
  <c r="K1946" i="1" s="1" a="1"/>
  <c r="K1946" i="1" s="1"/>
  <c r="J3631" i="1" a="1"/>
  <c r="J3631" i="1" s="1"/>
  <c r="K3631" i="1" s="1" a="1"/>
  <c r="K3631" i="1" s="1"/>
  <c r="J3375" i="1" a="1"/>
  <c r="J3375" i="1" s="1"/>
  <c r="K3375" i="1" s="1" a="1"/>
  <c r="K3375" i="1" s="1"/>
  <c r="J3807" i="1" a="1"/>
  <c r="J3807" i="1" s="1"/>
  <c r="K3807" i="1" s="1" a="1"/>
  <c r="K3807" i="1" s="1"/>
  <c r="J4074" i="1" a="1"/>
  <c r="J4074" i="1" s="1"/>
  <c r="K4074" i="1" s="1" a="1"/>
  <c r="K4074" i="1" s="1"/>
  <c r="J4285" i="1" a="1"/>
  <c r="J4285" i="1" s="1"/>
  <c r="K4285" i="1" s="1" a="1"/>
  <c r="K4285" i="1" s="1"/>
  <c r="J4525" i="1" a="1"/>
  <c r="J4525" i="1" s="1"/>
  <c r="K4525" i="1" s="1" a="1"/>
  <c r="K4525" i="1" s="1"/>
  <c r="J4741" i="1" a="1"/>
  <c r="J4741" i="1" s="1"/>
  <c r="K4741" i="1" s="1" a="1"/>
  <c r="K4741" i="1" s="1"/>
  <c r="J4883" i="1" a="1"/>
  <c r="J4883" i="1" s="1"/>
  <c r="K4883" i="1" s="1" a="1"/>
  <c r="K4883" i="1" s="1"/>
  <c r="J5025" i="1" a="1"/>
  <c r="J5025" i="1" s="1"/>
  <c r="K5025" i="1" s="1" a="1"/>
  <c r="K5025" i="1" s="1"/>
  <c r="J5181" i="1" a="1"/>
  <c r="J5181" i="1" s="1"/>
  <c r="K5181" i="1" s="1" a="1"/>
  <c r="K5181" i="1" s="1"/>
  <c r="J5324" i="1" a="1"/>
  <c r="J5324" i="1" s="1"/>
  <c r="K5324" i="1" s="1" a="1"/>
  <c r="K5324" i="1" s="1"/>
  <c r="J5463" i="1" a="1"/>
  <c r="J5463" i="1" s="1"/>
  <c r="K5463" i="1" s="1" a="1"/>
  <c r="K5463" i="1" s="1"/>
  <c r="J5596" i="1" a="1"/>
  <c r="J5596" i="1" s="1"/>
  <c r="K5596" i="1" s="1" a="1"/>
  <c r="K5596" i="1" s="1"/>
  <c r="J5732" i="1" a="1"/>
  <c r="J5732" i="1" s="1"/>
  <c r="K5732" i="1" s="1" a="1"/>
  <c r="K5732" i="1" s="1"/>
  <c r="J5855" i="1" a="1"/>
  <c r="J5855" i="1" s="1"/>
  <c r="K5855" i="1" s="1" a="1"/>
  <c r="K5855" i="1" s="1"/>
  <c r="J5994" i="1" a="1"/>
  <c r="J5994" i="1" s="1"/>
  <c r="K5994" i="1" s="1" a="1"/>
  <c r="K5994" i="1" s="1"/>
  <c r="J6105" i="1" a="1"/>
  <c r="J6105" i="1" s="1"/>
  <c r="K6105" i="1" s="1" a="1"/>
  <c r="K6105" i="1" s="1"/>
  <c r="J3645" i="1" a="1"/>
  <c r="J3645" i="1" s="1"/>
  <c r="K3645" i="1" s="1" a="1"/>
  <c r="K3645" i="1" s="1"/>
  <c r="J4204" i="1" a="1"/>
  <c r="J4204" i="1" s="1"/>
  <c r="K4204" i="1" s="1" a="1"/>
  <c r="K4204" i="1" s="1"/>
  <c r="J4619" i="1" a="1"/>
  <c r="J4619" i="1" s="1"/>
  <c r="K4619" i="1" s="1" a="1"/>
  <c r="K4619" i="1" s="1"/>
  <c r="J4874" i="1" a="1"/>
  <c r="J4874" i="1" s="1"/>
  <c r="K4874" i="1" s="1" a="1"/>
  <c r="K4874" i="1" s="1"/>
  <c r="J5044" i="1" a="1"/>
  <c r="J5044" i="1" s="1"/>
  <c r="K5044" i="1" s="1" a="1"/>
  <c r="K5044" i="1" s="1"/>
  <c r="J5271" i="1" a="1"/>
  <c r="J5271" i="1" s="1"/>
  <c r="K5271" i="1" s="1" a="1"/>
  <c r="K5271" i="1" s="1"/>
  <c r="J5488" i="1" a="1"/>
  <c r="J5488" i="1" s="1"/>
  <c r="K5488" i="1" s="1" a="1"/>
  <c r="K5488" i="1" s="1"/>
  <c r="J5657" i="1" a="1"/>
  <c r="J5657" i="1" s="1"/>
  <c r="K5657" i="1" s="1" a="1"/>
  <c r="K5657" i="1" s="1"/>
  <c r="J5859" i="1" a="1"/>
  <c r="J5859" i="1" s="1"/>
  <c r="K5859" i="1" s="1" a="1"/>
  <c r="K5859" i="1" s="1"/>
  <c r="J6078" i="1" a="1"/>
  <c r="J6078" i="1" s="1"/>
  <c r="K6078" i="1" s="1" a="1"/>
  <c r="K6078" i="1" s="1"/>
  <c r="J6223" i="1" a="1"/>
  <c r="J6223" i="1" s="1"/>
  <c r="K6223" i="1" s="1" a="1"/>
  <c r="K6223" i="1" s="1"/>
  <c r="J6297" i="1" a="1"/>
  <c r="J6297" i="1" s="1"/>
  <c r="K6297" i="1" s="1" a="1"/>
  <c r="K6297" i="1" s="1"/>
  <c r="J6368" i="1" a="1"/>
  <c r="J6368" i="1" s="1"/>
  <c r="K6368" i="1" s="1" a="1"/>
  <c r="K6368" i="1" s="1"/>
  <c r="J6427" i="1" a="1"/>
  <c r="J6427" i="1" s="1"/>
  <c r="K6427" i="1" s="1" a="1"/>
  <c r="K6427" i="1" s="1"/>
  <c r="J6489" i="1" a="1"/>
  <c r="J6489" i="1" s="1"/>
  <c r="K6489" i="1" s="1" a="1"/>
  <c r="K6489" i="1" s="1"/>
  <c r="J6561" i="1" a="1"/>
  <c r="J6561" i="1" s="1"/>
  <c r="K6561" i="1" s="1" a="1"/>
  <c r="K6561" i="1" s="1"/>
  <c r="J6632" i="1" a="1"/>
  <c r="J6632" i="1" s="1"/>
  <c r="K6632" i="1" s="1" a="1"/>
  <c r="K6632" i="1" s="1"/>
  <c r="J6713" i="1" a="1"/>
  <c r="J6713" i="1" s="1"/>
  <c r="K6713" i="1" s="1" a="1"/>
  <c r="K6713" i="1" s="1"/>
  <c r="J6782" i="1" a="1"/>
  <c r="J6782" i="1" s="1"/>
  <c r="K6782" i="1" s="1" a="1"/>
  <c r="K6782" i="1" s="1"/>
  <c r="J6852" i="1" a="1"/>
  <c r="J6852" i="1" s="1"/>
  <c r="K6852" i="1" s="1" a="1"/>
  <c r="K6852" i="1" s="1"/>
  <c r="J6937" i="1" a="1"/>
  <c r="J6937" i="1" s="1"/>
  <c r="K6937" i="1" s="1" a="1"/>
  <c r="K6937" i="1" s="1"/>
  <c r="J7007" i="1" a="1"/>
  <c r="J7007" i="1" s="1"/>
  <c r="K7007" i="1" s="1" a="1"/>
  <c r="K7007" i="1" s="1"/>
  <c r="J7077" i="1" a="1"/>
  <c r="J7077" i="1" s="1"/>
  <c r="K7077" i="1" s="1" a="1"/>
  <c r="K7077" i="1" s="1"/>
  <c r="J7147" i="1" a="1"/>
  <c r="J7147" i="1" s="1"/>
  <c r="K7147" i="1" s="1" a="1"/>
  <c r="K7147" i="1" s="1"/>
  <c r="J7224" i="1" a="1"/>
  <c r="J7224" i="1" s="1"/>
  <c r="K7224" i="1" s="1" a="1"/>
  <c r="K7224" i="1" s="1"/>
  <c r="J7294" i="1" a="1"/>
  <c r="J7294" i="1" s="1"/>
  <c r="K7294" i="1" s="1" a="1"/>
  <c r="K7294" i="1" s="1"/>
  <c r="J7373" i="1" a="1"/>
  <c r="J7373" i="1" s="1"/>
  <c r="K7373" i="1" s="1" a="1"/>
  <c r="K7373" i="1" s="1"/>
  <c r="J7440" i="1" a="1"/>
  <c r="J7440" i="1" s="1"/>
  <c r="K7440" i="1" s="1" a="1"/>
  <c r="K7440" i="1" s="1"/>
  <c r="J7501" i="1" a="1"/>
  <c r="J7501" i="1" s="1"/>
  <c r="K7501" i="1" s="1" a="1"/>
  <c r="K7501" i="1" s="1"/>
  <c r="J7551" i="1" a="1"/>
  <c r="J7551" i="1" s="1"/>
  <c r="K7551" i="1" s="1" a="1"/>
  <c r="K7551" i="1" s="1"/>
  <c r="J7643" i="1" a="1"/>
  <c r="J7643" i="1" s="1"/>
  <c r="K7643" i="1" s="1" a="1"/>
  <c r="K7643" i="1" s="1"/>
  <c r="J7729" i="1" a="1"/>
  <c r="J7729" i="1" s="1"/>
  <c r="K7729" i="1" s="1" a="1"/>
  <c r="K7729" i="1" s="1"/>
  <c r="J7806" i="1" a="1"/>
  <c r="J7806" i="1" s="1"/>
  <c r="K7806" i="1" s="1" a="1"/>
  <c r="K7806" i="1" s="1"/>
  <c r="J7866" i="1" a="1"/>
  <c r="J7866" i="1" s="1"/>
  <c r="K7866" i="1" s="1" a="1"/>
  <c r="K7866" i="1" s="1"/>
  <c r="J7957" i="1" a="1"/>
  <c r="J7957" i="1" s="1"/>
  <c r="K7957" i="1" s="1" a="1"/>
  <c r="K7957" i="1" s="1"/>
  <c r="J8019" i="1" a="1"/>
  <c r="J8019" i="1" s="1"/>
  <c r="K8019" i="1" s="1" a="1"/>
  <c r="K8019" i="1" s="1"/>
  <c r="J8083" i="1" a="1"/>
  <c r="J8083" i="1" s="1"/>
  <c r="K8083" i="1" s="1" a="1"/>
  <c r="K8083" i="1" s="1"/>
  <c r="J8147" i="1" a="1"/>
  <c r="J8147" i="1" s="1"/>
  <c r="K8147" i="1" s="1" a="1"/>
  <c r="K8147" i="1" s="1"/>
  <c r="J8211" i="1" a="1"/>
  <c r="J8211" i="1" s="1"/>
  <c r="K8211" i="1" s="1" a="1"/>
  <c r="K8211" i="1" s="1"/>
  <c r="J8275" i="1" a="1"/>
  <c r="J8275" i="1" s="1"/>
  <c r="K8275" i="1" s="1" a="1"/>
  <c r="K8275" i="1" s="1"/>
  <c r="J8339" i="1" a="1"/>
  <c r="J8339" i="1" s="1"/>
  <c r="K8339" i="1" s="1" a="1"/>
  <c r="K8339" i="1" s="1"/>
  <c r="J8410" i="1" a="1"/>
  <c r="J8410" i="1" s="1"/>
  <c r="K8410" i="1" s="1" a="1"/>
  <c r="K8410" i="1" s="1"/>
  <c r="J8474" i="1" a="1"/>
  <c r="J8474" i="1" s="1"/>
  <c r="K8474" i="1" s="1" a="1"/>
  <c r="K8474" i="1" s="1"/>
  <c r="J8538" i="1" a="1"/>
  <c r="J8538" i="1" s="1"/>
  <c r="K8538" i="1" s="1" a="1"/>
  <c r="K8538" i="1" s="1"/>
  <c r="J8602" i="1" a="1"/>
  <c r="J8602" i="1" s="1"/>
  <c r="K8602" i="1" s="1" a="1"/>
  <c r="K8602" i="1" s="1"/>
  <c r="J8659" i="1" a="1"/>
  <c r="J8659" i="1" s="1"/>
  <c r="K8659" i="1" s="1" a="1"/>
  <c r="K8659" i="1" s="1"/>
  <c r="J8717" i="1" a="1"/>
  <c r="J8717" i="1" s="1"/>
  <c r="K8717" i="1" s="1" a="1"/>
  <c r="K8717" i="1" s="1"/>
  <c r="J8779" i="1" a="1"/>
  <c r="J8779" i="1" s="1"/>
  <c r="K8779" i="1" s="1" a="1"/>
  <c r="K8779" i="1" s="1"/>
  <c r="J8841" i="1" a="1"/>
  <c r="J8841" i="1" s="1"/>
  <c r="K8841" i="1" s="1" a="1"/>
  <c r="K8841" i="1" s="1"/>
  <c r="J8903" i="1" a="1"/>
  <c r="J8903" i="1" s="1"/>
  <c r="K8903" i="1" s="1" a="1"/>
  <c r="K8903" i="1" s="1"/>
  <c r="J8973" i="1" a="1"/>
  <c r="J8973" i="1" s="1"/>
  <c r="K8973" i="1" s="1" a="1"/>
  <c r="K8973" i="1" s="1"/>
  <c r="J9035" i="1" a="1"/>
  <c r="J9035" i="1" s="1"/>
  <c r="K9035" i="1" s="1" a="1"/>
  <c r="K9035" i="1" s="1"/>
  <c r="J9092" i="1" a="1"/>
  <c r="J9092" i="1" s="1"/>
  <c r="K9092" i="1" s="1" a="1"/>
  <c r="K9092" i="1" s="1"/>
  <c r="J9164" i="1" a="1"/>
  <c r="J9164" i="1" s="1"/>
  <c r="K9164" i="1" s="1" a="1"/>
  <c r="K9164" i="1" s="1"/>
  <c r="J9219" i="1" a="1"/>
  <c r="J9219" i="1" s="1"/>
  <c r="K9219" i="1" s="1" a="1"/>
  <c r="K9219" i="1" s="1"/>
  <c r="J9289" i="1" a="1"/>
  <c r="J9289" i="1" s="1"/>
  <c r="K9289" i="1" s="1" a="1"/>
  <c r="K9289" i="1" s="1"/>
  <c r="J9358" i="1" a="1"/>
  <c r="J9358" i="1" s="1"/>
  <c r="K9358" i="1" s="1" a="1"/>
  <c r="K9358" i="1" s="1"/>
  <c r="J9415" i="1" a="1"/>
  <c r="J9415" i="1" s="1"/>
  <c r="K9415" i="1" s="1" a="1"/>
  <c r="K9415" i="1" s="1"/>
  <c r="J9470" i="1" a="1"/>
  <c r="J9470" i="1" s="1"/>
  <c r="K9470" i="1" s="1" a="1"/>
  <c r="K9470" i="1" s="1"/>
  <c r="J9546" i="1" a="1"/>
  <c r="J9546" i="1" s="1"/>
  <c r="K9546" i="1" s="1" a="1"/>
  <c r="K9546" i="1" s="1"/>
  <c r="J9615" i="1" a="1"/>
  <c r="J9615" i="1" s="1"/>
  <c r="K9615" i="1" s="1" a="1"/>
  <c r="K9615" i="1" s="1"/>
  <c r="J9671" i="1" a="1"/>
  <c r="J9671" i="1" s="1"/>
  <c r="K9671" i="1" s="1" a="1"/>
  <c r="K9671" i="1" s="1"/>
  <c r="J9726" i="1" a="1"/>
  <c r="J9726" i="1" s="1"/>
  <c r="K9726" i="1" s="1" a="1"/>
  <c r="K9726" i="1" s="1"/>
  <c r="J3743" i="1" a="1"/>
  <c r="J3743" i="1" s="1"/>
  <c r="K3743" i="1" s="1" a="1"/>
  <c r="K3743" i="1" s="1"/>
  <c r="J4065" i="1" a="1"/>
  <c r="J4065" i="1" s="1"/>
  <c r="K4065" i="1" s="1" a="1"/>
  <c r="K4065" i="1" s="1"/>
  <c r="J4453" i="1" a="1"/>
  <c r="J4453" i="1" s="1"/>
  <c r="K4453" i="1" s="1" a="1"/>
  <c r="K4453" i="1" s="1"/>
  <c r="J4668" i="1" a="1"/>
  <c r="J4668" i="1" s="1"/>
  <c r="K4668" i="1" s="1" a="1"/>
  <c r="K4668" i="1" s="1"/>
  <c r="J4803" i="1" a="1"/>
  <c r="J4803" i="1" s="1"/>
  <c r="K4803" i="1" s="1" a="1"/>
  <c r="K4803" i="1" s="1"/>
  <c r="J4931" i="1" a="1"/>
  <c r="J4931" i="1" s="1"/>
  <c r="K4931" i="1" s="1" a="1"/>
  <c r="K4931" i="1" s="1"/>
  <c r="J5059" i="1" a="1"/>
  <c r="J5059" i="1" s="1"/>
  <c r="K5059" i="1" s="1" a="1"/>
  <c r="K5059" i="1" s="1"/>
  <c r="J5187" i="1" a="1"/>
  <c r="J5187" i="1" s="1"/>
  <c r="K5187" i="1" s="1" a="1"/>
  <c r="K5187" i="1" s="1"/>
  <c r="J5315" i="1" a="1"/>
  <c r="J5315" i="1" s="1"/>
  <c r="K5315" i="1" s="1" a="1"/>
  <c r="K5315" i="1" s="1"/>
  <c r="J5443" i="1" a="1"/>
  <c r="J5443" i="1" s="1"/>
  <c r="K5443" i="1" s="1" a="1"/>
  <c r="K5443" i="1" s="1"/>
  <c r="J5577" i="1" a="1"/>
  <c r="J5577" i="1" s="1"/>
  <c r="K5577" i="1" s="1" a="1"/>
  <c r="K5577" i="1" s="1"/>
  <c r="J5691" i="1" a="1"/>
  <c r="J5691" i="1" s="1"/>
  <c r="K5691" i="1" s="1" a="1"/>
  <c r="K5691" i="1" s="1"/>
  <c r="J5815" i="1" a="1"/>
  <c r="J5815" i="1" s="1"/>
  <c r="K5815" i="1" s="1" a="1"/>
  <c r="K5815" i="1" s="1"/>
  <c r="J5944" i="1" a="1"/>
  <c r="J5944" i="1" s="1"/>
  <c r="K5944" i="1" s="1" a="1"/>
  <c r="K5944" i="1" s="1"/>
  <c r="J6065" i="1" a="1"/>
  <c r="J6065" i="1" s="1"/>
  <c r="K6065" i="1" s="1" a="1"/>
  <c r="K6065" i="1" s="1"/>
  <c r="J6213" i="1" a="1"/>
  <c r="J6213" i="1" s="1"/>
  <c r="K6213" i="1" s="1" a="1"/>
  <c r="K6213" i="1" s="1"/>
  <c r="J6279" i="1" a="1"/>
  <c r="J6279" i="1" s="1"/>
  <c r="K6279" i="1" s="1" a="1"/>
  <c r="K6279" i="1" s="1"/>
  <c r="J6363" i="1" a="1"/>
  <c r="J6363" i="1" s="1"/>
  <c r="K6363" i="1" s="1" a="1"/>
  <c r="K6363" i="1" s="1"/>
  <c r="J6428" i="1" a="1"/>
  <c r="J6428" i="1" s="1"/>
  <c r="K6428" i="1" s="1" a="1"/>
  <c r="K6428" i="1" s="1"/>
  <c r="J4416" i="1" a="1"/>
  <c r="J4416" i="1" s="1"/>
  <c r="K4416" i="1" s="1" a="1"/>
  <c r="K4416" i="1" s="1"/>
  <c r="J4550" i="1" a="1"/>
  <c r="J4550" i="1" s="1"/>
  <c r="K4550" i="1" s="1" a="1"/>
  <c r="K4550" i="1" s="1"/>
  <c r="J1442" i="1" a="1"/>
  <c r="J1442" i="1" s="1"/>
  <c r="K1442" i="1" s="1" a="1"/>
  <c r="K1442" i="1" s="1"/>
  <c r="J2156" i="1" a="1"/>
  <c r="J2156" i="1" s="1"/>
  <c r="K2156" i="1" s="1" a="1"/>
  <c r="K2156" i="1" s="1"/>
  <c r="J2569" i="1" a="1"/>
  <c r="J2569" i="1" s="1"/>
  <c r="K2569" i="1" s="1" a="1"/>
  <c r="K2569" i="1" s="1"/>
  <c r="J2943" i="1" a="1"/>
  <c r="J2943" i="1" s="1"/>
  <c r="K2943" i="1" s="1" a="1"/>
  <c r="K2943" i="1" s="1"/>
  <c r="J3168" i="1" a="1"/>
  <c r="J3168" i="1" s="1"/>
  <c r="K3168" i="1" s="1" a="1"/>
  <c r="K3168" i="1" s="1"/>
  <c r="J3458" i="1" a="1"/>
  <c r="J3458" i="1" s="1"/>
  <c r="K3458" i="1" s="1" a="1"/>
  <c r="K3458" i="1" s="1"/>
  <c r="J3685" i="1" a="1"/>
  <c r="J3685" i="1" s="1"/>
  <c r="K3685" i="1" s="1" a="1"/>
  <c r="K3685" i="1" s="1"/>
  <c r="J3817" i="1" a="1"/>
  <c r="J3817" i="1" s="1"/>
  <c r="K3817" i="1" s="1" a="1"/>
  <c r="K3817" i="1" s="1"/>
  <c r="J3940" i="1" a="1"/>
  <c r="J3940" i="1" s="1"/>
  <c r="K3940" i="1" s="1" a="1"/>
  <c r="K3940" i="1" s="1"/>
  <c r="J4052" i="1" a="1"/>
  <c r="J4052" i="1" s="1"/>
  <c r="K4052" i="1" s="1" a="1"/>
  <c r="K4052" i="1" s="1"/>
  <c r="J4200" i="1" a="1"/>
  <c r="J4200" i="1" s="1"/>
  <c r="K4200" i="1" s="1" a="1"/>
  <c r="K4200" i="1" s="1"/>
  <c r="J4330" i="1" a="1"/>
  <c r="J4330" i="1" s="1"/>
  <c r="K4330" i="1" s="1" a="1"/>
  <c r="K4330" i="1" s="1"/>
  <c r="J4452" i="1" a="1"/>
  <c r="J4452" i="1" s="1"/>
  <c r="K4452" i="1" s="1" a="1"/>
  <c r="K4452" i="1" s="1"/>
  <c r="J4571" i="1" a="1"/>
  <c r="J4571" i="1" s="1"/>
  <c r="K4571" i="1" s="1" a="1"/>
  <c r="K4571" i="1" s="1"/>
  <c r="J1520" i="1" a="1"/>
  <c r="J1520" i="1" s="1"/>
  <c r="K1520" i="1" s="1" a="1"/>
  <c r="K1520" i="1" s="1"/>
  <c r="J2277" i="1" a="1"/>
  <c r="J2277" i="1" s="1"/>
  <c r="K2277" i="1" s="1" a="1"/>
  <c r="K2277" i="1" s="1"/>
  <c r="J2705" i="1" a="1"/>
  <c r="J2705" i="1" s="1"/>
  <c r="K2705" i="1" s="1" a="1"/>
  <c r="K2705" i="1" s="1"/>
  <c r="J3045" i="1" a="1"/>
  <c r="J3045" i="1" s="1"/>
  <c r="K3045" i="1" s="1" a="1"/>
  <c r="K3045" i="1" s="1"/>
  <c r="J3326" i="1" a="1"/>
  <c r="J3326" i="1" s="1"/>
  <c r="K3326" i="1" s="1" a="1"/>
  <c r="K3326" i="1" s="1"/>
  <c r="J2060" i="1" a="1"/>
  <c r="J2060" i="1" s="1"/>
  <c r="K2060" i="1" s="1" a="1"/>
  <c r="K2060" i="1" s="1"/>
  <c r="J2629" i="1" a="1"/>
  <c r="J2629" i="1" s="1"/>
  <c r="K2629" i="1" s="1" a="1"/>
  <c r="K2629" i="1" s="1"/>
  <c r="J3020" i="1" a="1"/>
  <c r="J3020" i="1" s="1"/>
  <c r="K3020" i="1" s="1" a="1"/>
  <c r="K3020" i="1" s="1"/>
  <c r="J3239" i="1" a="1"/>
  <c r="J3239" i="1" s="1"/>
  <c r="K3239" i="1" s="1" a="1"/>
  <c r="K3239" i="1" s="1"/>
  <c r="J1867" i="1" a="1"/>
  <c r="J1867" i="1" s="1"/>
  <c r="K1867" i="1" s="1" a="1"/>
  <c r="K1867" i="1" s="1"/>
  <c r="J2524" i="1" a="1"/>
  <c r="J2524" i="1" s="1"/>
  <c r="K2524" i="1" s="1" a="1"/>
  <c r="K2524" i="1" s="1"/>
  <c r="J2931" i="1" a="1"/>
  <c r="J2931" i="1" s="1"/>
  <c r="K2931" i="1" s="1" a="1"/>
  <c r="K2931" i="1" s="1"/>
  <c r="J3241" i="1" a="1"/>
  <c r="J3241" i="1" s="1"/>
  <c r="K3241" i="1" s="1" a="1"/>
  <c r="K3241" i="1" s="1"/>
  <c r="J1872" i="1" a="1"/>
  <c r="J1872" i="1" s="1"/>
  <c r="K1872" i="1" s="1" a="1"/>
  <c r="K1872" i="1" s="1"/>
  <c r="J2554" i="1" a="1"/>
  <c r="J2554" i="1" s="1"/>
  <c r="K2554" i="1" s="1" a="1"/>
  <c r="K2554" i="1" s="1"/>
  <c r="J2917" i="1" a="1"/>
  <c r="J2917" i="1" s="1"/>
  <c r="K2917" i="1" s="1" a="1"/>
  <c r="K2917" i="1" s="1"/>
  <c r="J3217" i="1" a="1"/>
  <c r="J3217" i="1" s="1"/>
  <c r="K3217" i="1" s="1" a="1"/>
  <c r="K3217" i="1" s="1"/>
  <c r="J3474" i="1" a="1"/>
  <c r="J3474" i="1" s="1"/>
  <c r="K3474" i="1" s="1" a="1"/>
  <c r="K3474" i="1" s="1"/>
  <c r="J3682" i="1" a="1"/>
  <c r="J3682" i="1" s="1"/>
  <c r="K3682" i="1" s="1" a="1"/>
  <c r="K3682" i="1" s="1"/>
  <c r="J3789" i="1" a="1"/>
  <c r="J3789" i="1" s="1"/>
  <c r="K3789" i="1" s="1" a="1"/>
  <c r="K3789" i="1" s="1"/>
  <c r="J3906" i="1" a="1"/>
  <c r="J3906" i="1" s="1"/>
  <c r="K3906" i="1" s="1" a="1"/>
  <c r="K3906" i="1" s="1"/>
  <c r="J4045" i="1" a="1"/>
  <c r="J4045" i="1" s="1"/>
  <c r="K4045" i="1" s="1" a="1"/>
  <c r="K4045" i="1" s="1"/>
  <c r="J4203" i="1" a="1"/>
  <c r="J4203" i="1" s="1"/>
  <c r="K4203" i="1" s="1" a="1"/>
  <c r="K4203" i="1" s="1"/>
  <c r="J4334" i="1" a="1"/>
  <c r="J4334" i="1" s="1"/>
  <c r="K4334" i="1" s="1" a="1"/>
  <c r="K4334" i="1" s="1"/>
  <c r="J4463" i="1" a="1"/>
  <c r="J4463" i="1" s="1"/>
  <c r="K4463" i="1" s="1" a="1"/>
  <c r="K4463" i="1" s="1"/>
  <c r="J4597" i="1" a="1"/>
  <c r="J4597" i="1" s="1"/>
  <c r="K4597" i="1" s="1" a="1"/>
  <c r="K4597" i="1" s="1"/>
  <c r="J3289" i="1" a="1"/>
  <c r="J3289" i="1" s="1"/>
  <c r="K3289" i="1" s="1" a="1"/>
  <c r="K3289" i="1" s="1"/>
  <c r="J3736" i="1" a="1"/>
  <c r="J3736" i="1" s="1"/>
  <c r="K3736" i="1" s="1" a="1"/>
  <c r="K3736" i="1" s="1"/>
  <c r="J4067" i="1" a="1"/>
  <c r="J4067" i="1" s="1"/>
  <c r="K4067" i="1" s="1" a="1"/>
  <c r="K4067" i="1" s="1"/>
  <c r="J4291" i="1" a="1"/>
  <c r="J4291" i="1" s="1"/>
  <c r="K4291" i="1" s="1" a="1"/>
  <c r="K4291" i="1" s="1"/>
  <c r="J4544" i="1" a="1"/>
  <c r="J4544" i="1" s="1"/>
  <c r="K4544" i="1" s="1" a="1"/>
  <c r="K4544" i="1" s="1"/>
  <c r="J4728" i="1" a="1"/>
  <c r="J4728" i="1" s="1"/>
  <c r="K4728" i="1" s="1" a="1"/>
  <c r="K4728" i="1" s="1"/>
  <c r="J4856" i="1" a="1"/>
  <c r="J4856" i="1" s="1"/>
  <c r="K4856" i="1" s="1" a="1"/>
  <c r="K4856" i="1" s="1"/>
  <c r="J4984" i="1" a="1"/>
  <c r="J4984" i="1" s="1"/>
  <c r="K4984" i="1" s="1" a="1"/>
  <c r="K4984" i="1" s="1"/>
  <c r="J5112" i="1" a="1"/>
  <c r="J5112" i="1" s="1"/>
  <c r="K5112" i="1" s="1" a="1"/>
  <c r="K5112" i="1" s="1"/>
  <c r="J5240" i="1" a="1"/>
  <c r="J5240" i="1" s="1"/>
  <c r="K5240" i="1" s="1" a="1"/>
  <c r="K5240" i="1" s="1"/>
  <c r="J5368" i="1" a="1"/>
  <c r="J5368" i="1" s="1"/>
  <c r="K5368" i="1" s="1" a="1"/>
  <c r="K5368" i="1" s="1"/>
  <c r="J5486" i="1" a="1"/>
  <c r="J5486" i="1" s="1"/>
  <c r="K5486" i="1" s="1" a="1"/>
  <c r="K5486" i="1" s="1"/>
  <c r="J5631" i="1" a="1"/>
  <c r="J5631" i="1" s="1"/>
  <c r="K5631" i="1" s="1" a="1"/>
  <c r="K5631" i="1" s="1"/>
  <c r="J5784" i="1" a="1"/>
  <c r="J5784" i="1" s="1"/>
  <c r="K5784" i="1" s="1" a="1"/>
  <c r="K5784" i="1" s="1"/>
  <c r="J5917" i="1" a="1"/>
  <c r="J5917" i="1" s="1"/>
  <c r="K5917" i="1" s="1" a="1"/>
  <c r="K5917" i="1" s="1"/>
  <c r="J6033" i="1" a="1"/>
  <c r="J6033" i="1" s="1"/>
  <c r="K6033" i="1" s="1" a="1"/>
  <c r="K6033" i="1" s="1"/>
  <c r="J6143" i="1" a="1"/>
  <c r="J6143" i="1" s="1"/>
  <c r="K6143" i="1" s="1" a="1"/>
  <c r="K6143" i="1" s="1"/>
  <c r="J3491" i="1" a="1"/>
  <c r="J3491" i="1" s="1"/>
  <c r="K3491" i="1" s="1" a="1"/>
  <c r="K3491" i="1" s="1"/>
  <c r="J3812" i="1" a="1"/>
  <c r="J3812" i="1" s="1"/>
  <c r="K3812" i="1" s="1" a="1"/>
  <c r="K3812" i="1" s="1"/>
  <c r="J4037" i="1" a="1"/>
  <c r="J4037" i="1" s="1"/>
  <c r="K4037" i="1" s="1" a="1"/>
  <c r="K4037" i="1" s="1"/>
  <c r="J4308" i="1" a="1"/>
  <c r="J4308" i="1" s="1"/>
  <c r="K4308" i="1" s="1" a="1"/>
  <c r="K4308" i="1" s="1"/>
  <c r="J4588" i="1" a="1"/>
  <c r="J4588" i="1" s="1"/>
  <c r="K4588" i="1" s="1" a="1"/>
  <c r="K4588" i="1" s="1"/>
  <c r="J4764" i="1" a="1"/>
  <c r="J4764" i="1" s="1"/>
  <c r="K4764" i="1" s="1" a="1"/>
  <c r="K4764" i="1" s="1"/>
  <c r="J4879" i="1" a="1"/>
  <c r="J4879" i="1" s="1"/>
  <c r="K4879" i="1" s="1" a="1"/>
  <c r="K4879" i="1" s="1"/>
  <c r="J5000" i="1" a="1"/>
  <c r="J5000" i="1" s="1"/>
  <c r="K5000" i="1" s="1" a="1"/>
  <c r="K5000" i="1" s="1"/>
  <c r="J5113" i="1" a="1"/>
  <c r="J5113" i="1" s="1"/>
  <c r="K5113" i="1" s="1" a="1"/>
  <c r="K5113" i="1" s="1"/>
  <c r="J5227" i="1" a="1"/>
  <c r="J5227" i="1" s="1"/>
  <c r="K5227" i="1" s="1" a="1"/>
  <c r="K5227" i="1" s="1"/>
  <c r="J5340" i="1" a="1"/>
  <c r="J5340" i="1" s="1"/>
  <c r="K5340" i="1" s="1" a="1"/>
  <c r="K5340" i="1" s="1"/>
  <c r="J5454" i="1" a="1"/>
  <c r="J5454" i="1" s="1"/>
  <c r="K5454" i="1" s="1" a="1"/>
  <c r="K5454" i="1" s="1"/>
  <c r="J5570" i="1" a="1"/>
  <c r="J5570" i="1" s="1"/>
  <c r="K5570" i="1" s="1" a="1"/>
  <c r="K5570" i="1" s="1"/>
  <c r="J5683" i="1" a="1"/>
  <c r="J5683" i="1" s="1"/>
  <c r="K5683" i="1" s="1" a="1"/>
  <c r="K5683" i="1" s="1"/>
  <c r="J5790" i="1" a="1"/>
  <c r="J5790" i="1" s="1"/>
  <c r="K5790" i="1" s="1" a="1"/>
  <c r="K5790" i="1" s="1"/>
  <c r="J5929" i="1" a="1"/>
  <c r="J5929" i="1" s="1"/>
  <c r="K5929" i="1" s="1" a="1"/>
  <c r="K5929" i="1" s="1"/>
  <c r="J6057" i="1" a="1"/>
  <c r="J6057" i="1" s="1"/>
  <c r="K6057" i="1" s="1" a="1"/>
  <c r="K6057" i="1" s="1"/>
  <c r="J1351" i="1" a="1"/>
  <c r="J1351" i="1" s="1"/>
  <c r="K1351" i="1" s="1" a="1"/>
  <c r="K1351" i="1" s="1"/>
  <c r="J3639" i="1" a="1"/>
  <c r="J3639" i="1" s="1"/>
  <c r="K3639" i="1" s="1" a="1"/>
  <c r="K3639" i="1" s="1"/>
  <c r="J3899" i="1" a="1"/>
  <c r="J3899" i="1" s="1"/>
  <c r="K3899" i="1" s="1" a="1"/>
  <c r="K3899" i="1" s="1"/>
  <c r="J4161" i="1" a="1"/>
  <c r="J4161" i="1" s="1"/>
  <c r="K4161" i="1" s="1" a="1"/>
  <c r="K4161" i="1" s="1"/>
  <c r="J4405" i="1" a="1"/>
  <c r="J4405" i="1" s="1"/>
  <c r="K4405" i="1" s="1" a="1"/>
  <c r="K4405" i="1" s="1"/>
  <c r="J4646" i="1" a="1"/>
  <c r="J4646" i="1" s="1"/>
  <c r="K4646" i="1" s="1" a="1"/>
  <c r="K4646" i="1" s="1"/>
  <c r="J4794" i="1" a="1"/>
  <c r="J4794" i="1" s="1"/>
  <c r="K4794" i="1" s="1" a="1"/>
  <c r="K4794" i="1" s="1"/>
  <c r="J4937" i="1" a="1"/>
  <c r="J4937" i="1" s="1"/>
  <c r="K4937" i="1" s="1" a="1"/>
  <c r="K4937" i="1" s="1"/>
  <c r="J5093" i="1" a="1"/>
  <c r="J5093" i="1" s="1"/>
  <c r="K5093" i="1" s="1" a="1"/>
  <c r="K5093" i="1" s="1"/>
  <c r="J5235" i="1" a="1"/>
  <c r="J5235" i="1" s="1"/>
  <c r="K5235" i="1" s="1" a="1"/>
  <c r="K5235" i="1" s="1"/>
  <c r="J5377" i="1" a="1"/>
  <c r="J5377" i="1" s="1"/>
  <c r="K5377" i="1" s="1" a="1"/>
  <c r="K5377" i="1" s="1"/>
  <c r="J5516" i="1" a="1"/>
  <c r="J5516" i="1" s="1"/>
  <c r="K5516" i="1" s="1" a="1"/>
  <c r="K5516" i="1" s="1"/>
  <c r="J5646" i="1" a="1"/>
  <c r="J5646" i="1" s="1"/>
  <c r="K5646" i="1" s="1" a="1"/>
  <c r="K5646" i="1" s="1"/>
  <c r="J5775" i="1" a="1"/>
  <c r="J5775" i="1" s="1"/>
  <c r="K5775" i="1" s="1" a="1"/>
  <c r="K5775" i="1" s="1"/>
  <c r="J5905" i="1" a="1"/>
  <c r="J5905" i="1" s="1"/>
  <c r="K5905" i="1" s="1" a="1"/>
  <c r="K5905" i="1" s="1"/>
  <c r="J6010" i="1" a="1"/>
  <c r="J6010" i="1" s="1"/>
  <c r="K6010" i="1" s="1" a="1"/>
  <c r="K6010" i="1" s="1"/>
  <c r="J6132" i="1" a="1"/>
  <c r="J6132" i="1" s="1"/>
  <c r="K6132" i="1" s="1" a="1"/>
  <c r="K6132" i="1" s="1"/>
  <c r="J3368" i="1" a="1"/>
  <c r="J3368" i="1" s="1"/>
  <c r="K3368" i="1" s="1" a="1"/>
  <c r="K3368" i="1" s="1"/>
  <c r="J3740" i="1" a="1"/>
  <c r="J3740" i="1" s="1"/>
  <c r="K3740" i="1" s="1" a="1"/>
  <c r="K3740" i="1" s="1"/>
  <c r="J4014" i="1" a="1"/>
  <c r="J4014" i="1" s="1"/>
  <c r="K4014" i="1" s="1" a="1"/>
  <c r="K4014" i="1" s="1"/>
  <c r="J4249" i="1" a="1"/>
  <c r="J4249" i="1" s="1"/>
  <c r="K4249" i="1" s="1" a="1"/>
  <c r="K4249" i="1" s="1"/>
  <c r="J2287" i="1" a="1"/>
  <c r="J2287" i="1" s="1"/>
  <c r="K2287" i="1" s="1" a="1"/>
  <c r="K2287" i="1" s="1"/>
  <c r="J3644" i="1" a="1"/>
  <c r="J3644" i="1" s="1"/>
  <c r="K3644" i="1" s="1" a="1"/>
  <c r="K3644" i="1" s="1"/>
  <c r="J3439" i="1" a="1"/>
  <c r="J3439" i="1" s="1"/>
  <c r="K3439" i="1" s="1" a="1"/>
  <c r="K3439" i="1" s="1"/>
  <c r="J3820" i="1" a="1"/>
  <c r="J3820" i="1" s="1"/>
  <c r="K3820" i="1" s="1" a="1"/>
  <c r="K3820" i="1" s="1"/>
  <c r="J4084" i="1" a="1"/>
  <c r="J4084" i="1" s="1"/>
  <c r="K4084" i="1" s="1" a="1"/>
  <c r="K4084" i="1" s="1"/>
  <c r="J4301" i="1" a="1"/>
  <c r="J4301" i="1" s="1"/>
  <c r="K4301" i="1" s="1" a="1"/>
  <c r="K4301" i="1" s="1"/>
  <c r="J4554" i="1" a="1"/>
  <c r="J4554" i="1" s="1"/>
  <c r="K4554" i="1" s="1" a="1"/>
  <c r="K4554" i="1" s="1"/>
  <c r="J4748" i="1" a="1"/>
  <c r="J4748" i="1" s="1"/>
  <c r="K4748" i="1" s="1" a="1"/>
  <c r="K4748" i="1" s="1"/>
  <c r="J4890" i="1" a="1"/>
  <c r="J4890" i="1" s="1"/>
  <c r="K4890" i="1" s="1" a="1"/>
  <c r="K4890" i="1" s="1"/>
  <c r="J5033" i="1" a="1"/>
  <c r="J5033" i="1" s="1"/>
  <c r="K5033" i="1" s="1" a="1"/>
  <c r="K5033" i="1" s="1"/>
  <c r="J5189" i="1" a="1"/>
  <c r="J5189" i="1" s="1"/>
  <c r="K5189" i="1" s="1" a="1"/>
  <c r="K5189" i="1" s="1"/>
  <c r="J5331" i="1" a="1"/>
  <c r="J5331" i="1" s="1"/>
  <c r="K5331" i="1" s="1" a="1"/>
  <c r="K5331" i="1" s="1"/>
  <c r="J5469" i="1" a="1"/>
  <c r="J5469" i="1" s="1"/>
  <c r="K5469" i="1" s="1" a="1"/>
  <c r="K5469" i="1" s="1"/>
  <c r="J5608" i="1" a="1"/>
  <c r="J5608" i="1" s="1"/>
  <c r="K5608" i="1" s="1" a="1"/>
  <c r="K5608" i="1" s="1"/>
  <c r="J5743" i="1" a="1"/>
  <c r="J5743" i="1" s="1"/>
  <c r="K5743" i="1" s="1" a="1"/>
  <c r="K5743" i="1" s="1"/>
  <c r="J5867" i="1" a="1"/>
  <c r="J5867" i="1" s="1"/>
  <c r="K5867" i="1" s="1" a="1"/>
  <c r="K5867" i="1" s="1"/>
  <c r="J6000" i="1" a="1"/>
  <c r="J6000" i="1" s="1"/>
  <c r="K6000" i="1" s="1" a="1"/>
  <c r="K6000" i="1" s="1"/>
  <c r="J6111" i="1" a="1"/>
  <c r="J6111" i="1" s="1"/>
  <c r="K6111" i="1" s="1" a="1"/>
  <c r="K6111" i="1" s="1"/>
  <c r="J3693" i="1" a="1"/>
  <c r="J3693" i="1" s="1"/>
  <c r="K3693" i="1" s="1" a="1"/>
  <c r="K3693" i="1" s="1"/>
  <c r="J4240" i="1" a="1"/>
  <c r="J4240" i="1" s="1"/>
  <c r="K4240" i="1" s="1" a="1"/>
  <c r="K4240" i="1" s="1"/>
  <c r="J4648" i="1" a="1"/>
  <c r="J4648" i="1" s="1"/>
  <c r="K4648" i="1" s="1" a="1"/>
  <c r="K4648" i="1" s="1"/>
  <c r="J4887" i="1" a="1"/>
  <c r="J4887" i="1" s="1"/>
  <c r="K4887" i="1" s="1" a="1"/>
  <c r="K4887" i="1" s="1"/>
  <c r="J5101" i="1" a="1"/>
  <c r="J5101" i="1" s="1"/>
  <c r="K5101" i="1" s="1" a="1"/>
  <c r="K5101" i="1" s="1"/>
  <c r="J5286" i="1" a="1"/>
  <c r="J5286" i="1" s="1"/>
  <c r="K5286" i="1" s="1" a="1"/>
  <c r="K5286" i="1" s="1"/>
  <c r="J5501" i="1" a="1"/>
  <c r="J5501" i="1" s="1"/>
  <c r="K5501" i="1" s="1" a="1"/>
  <c r="K5501" i="1" s="1"/>
  <c r="J5679" i="1" a="1"/>
  <c r="J5679" i="1" s="1"/>
  <c r="K5679" i="1" s="1" a="1"/>
  <c r="K5679" i="1" s="1"/>
  <c r="J5871" i="1" a="1"/>
  <c r="J5871" i="1" s="1"/>
  <c r="K5871" i="1" s="1" a="1"/>
  <c r="K5871" i="1" s="1"/>
  <c r="J6139" i="1" a="1"/>
  <c r="J6139" i="1" s="1"/>
  <c r="K6139" i="1" s="1" a="1"/>
  <c r="K6139" i="1" s="1"/>
  <c r="J6229" i="1" a="1"/>
  <c r="J6229" i="1" s="1"/>
  <c r="K6229" i="1" s="1" a="1"/>
  <c r="K6229" i="1" s="1"/>
  <c r="J6309" i="1" a="1"/>
  <c r="J6309" i="1" s="1"/>
  <c r="K6309" i="1" s="1" a="1"/>
  <c r="K6309" i="1" s="1"/>
  <c r="J6380" i="1" a="1"/>
  <c r="J6380" i="1" s="1"/>
  <c r="K6380" i="1" s="1" a="1"/>
  <c r="K6380" i="1" s="1"/>
  <c r="J6433" i="1" a="1"/>
  <c r="J6433" i="1" s="1"/>
  <c r="K6433" i="1" s="1" a="1"/>
  <c r="K6433" i="1" s="1"/>
  <c r="J6497" i="1" a="1"/>
  <c r="J6497" i="1" s="1"/>
  <c r="K6497" i="1" s="1" a="1"/>
  <c r="K6497" i="1" s="1"/>
  <c r="J6569" i="1" a="1"/>
  <c r="J6569" i="1" s="1"/>
  <c r="K6569" i="1" s="1" a="1"/>
  <c r="K6569" i="1" s="1"/>
  <c r="J6640" i="1" a="1"/>
  <c r="J6640" i="1" s="1"/>
  <c r="K6640" i="1" s="1" a="1"/>
  <c r="K6640" i="1" s="1"/>
  <c r="J6721" i="1" a="1"/>
  <c r="J6721" i="1" s="1"/>
  <c r="K6721" i="1" s="1" a="1"/>
  <c r="K6721" i="1" s="1"/>
  <c r="J6790" i="1" a="1"/>
  <c r="J6790" i="1" s="1"/>
  <c r="K6790" i="1" s="1" a="1"/>
  <c r="K6790" i="1" s="1"/>
  <c r="J6867" i="1" a="1"/>
  <c r="J6867" i="1" s="1"/>
  <c r="K6867" i="1" s="1" a="1"/>
  <c r="K6867" i="1" s="1"/>
  <c r="J6945" i="1" a="1"/>
  <c r="J6945" i="1" s="1"/>
  <c r="K6945" i="1" s="1" a="1"/>
  <c r="K6945" i="1" s="1"/>
  <c r="J7015" i="1" a="1"/>
  <c r="J7015" i="1" s="1"/>
  <c r="K7015" i="1" s="1" a="1"/>
  <c r="K7015" i="1" s="1"/>
  <c r="J7085" i="1" a="1"/>
  <c r="J7085" i="1" s="1"/>
  <c r="K7085" i="1" s="1" a="1"/>
  <c r="K7085" i="1" s="1"/>
  <c r="J7154" i="1" a="1"/>
  <c r="J7154" i="1" s="1"/>
  <c r="K7154" i="1" s="1" a="1"/>
  <c r="K7154" i="1" s="1"/>
  <c r="J7232" i="1" a="1"/>
  <c r="J7232" i="1" s="1"/>
  <c r="K7232" i="1" s="1" a="1"/>
  <c r="K7232" i="1" s="1"/>
  <c r="J7302" i="1" a="1"/>
  <c r="J7302" i="1" s="1"/>
  <c r="K7302" i="1" s="1" a="1"/>
  <c r="K7302" i="1" s="1"/>
  <c r="J7385" i="1" a="1"/>
  <c r="J7385" i="1" s="1"/>
  <c r="K7385" i="1" s="1" a="1"/>
  <c r="K7385" i="1" s="1"/>
  <c r="J7445" i="1" a="1"/>
  <c r="J7445" i="1" s="1"/>
  <c r="K7445" i="1" s="1" a="1"/>
  <c r="K7445" i="1" s="1"/>
  <c r="J7506" i="1" a="1"/>
  <c r="J7506" i="1" s="1"/>
  <c r="K7506" i="1" s="1" a="1"/>
  <c r="K7506" i="1" s="1"/>
  <c r="J7556" i="1" a="1"/>
  <c r="J7556" i="1" s="1"/>
  <c r="K7556" i="1" s="1" a="1"/>
  <c r="K7556" i="1" s="1"/>
  <c r="J7648" i="1" a="1"/>
  <c r="J7648" i="1" s="1"/>
  <c r="K7648" i="1" s="1" a="1"/>
  <c r="K7648" i="1" s="1"/>
  <c r="J7749" i="1" a="1"/>
  <c r="J7749" i="1" s="1"/>
  <c r="K7749" i="1" s="1" a="1"/>
  <c r="K7749" i="1" s="1"/>
  <c r="J7811" i="1" a="1"/>
  <c r="J7811" i="1" s="1"/>
  <c r="K7811" i="1" s="1" a="1"/>
  <c r="K7811" i="1" s="1"/>
  <c r="J7883" i="1" a="1"/>
  <c r="J7883" i="1" s="1"/>
  <c r="K7883" i="1" s="1" a="1"/>
  <c r="K7883" i="1" s="1"/>
  <c r="J7964" i="1" a="1"/>
  <c r="J7964" i="1" s="1"/>
  <c r="K7964" i="1" s="1" a="1"/>
  <c r="K7964" i="1" s="1"/>
  <c r="J8026" i="1" a="1"/>
  <c r="J8026" i="1" s="1"/>
  <c r="K8026" i="1" s="1" a="1"/>
  <c r="K8026" i="1" s="1"/>
  <c r="J8090" i="1" a="1"/>
  <c r="J8090" i="1" s="1"/>
  <c r="K8090" i="1" s="1" a="1"/>
  <c r="K8090" i="1" s="1"/>
  <c r="J8154" i="1" a="1"/>
  <c r="J8154" i="1" s="1"/>
  <c r="K8154" i="1" s="1" a="1"/>
  <c r="K8154" i="1" s="1"/>
  <c r="J8218" i="1" a="1"/>
  <c r="J8218" i="1" s="1"/>
  <c r="K8218" i="1" s="1" a="1"/>
  <c r="K8218" i="1" s="1"/>
  <c r="J8282" i="1" a="1"/>
  <c r="J8282" i="1" s="1"/>
  <c r="K8282" i="1" s="1" a="1"/>
  <c r="K8282" i="1" s="1"/>
  <c r="J8353" i="1" a="1"/>
  <c r="J8353" i="1" s="1"/>
  <c r="K8353" i="1" s="1" a="1"/>
  <c r="K8353" i="1" s="1"/>
  <c r="J8417" i="1" a="1"/>
  <c r="J8417" i="1" s="1"/>
  <c r="K8417" i="1" s="1" a="1"/>
  <c r="K8417" i="1" s="1"/>
  <c r="J8481" i="1" a="1"/>
  <c r="J8481" i="1" s="1"/>
  <c r="K8481" i="1" s="1" a="1"/>
  <c r="K8481" i="1" s="1"/>
  <c r="J8545" i="1" a="1"/>
  <c r="J8545" i="1" s="1"/>
  <c r="K8545" i="1" s="1" a="1"/>
  <c r="K8545" i="1" s="1"/>
  <c r="J8609" i="1" a="1"/>
  <c r="J8609" i="1" s="1"/>
  <c r="K8609" i="1" s="1" a="1"/>
  <c r="K8609" i="1" s="1"/>
  <c r="J8666" i="1" a="1"/>
  <c r="J8666" i="1" s="1"/>
  <c r="K8666" i="1" s="1" a="1"/>
  <c r="K8666" i="1" s="1"/>
  <c r="J8725" i="1" a="1"/>
  <c r="J8725" i="1" s="1"/>
  <c r="K8725" i="1" s="1" a="1"/>
  <c r="K8725" i="1" s="1"/>
  <c r="J8787" i="1" a="1"/>
  <c r="J8787" i="1" s="1"/>
  <c r="K8787" i="1" s="1" a="1"/>
  <c r="K8787" i="1" s="1"/>
  <c r="J8849" i="1" a="1"/>
  <c r="J8849" i="1" s="1"/>
  <c r="K8849" i="1" s="1" a="1"/>
  <c r="K8849" i="1" s="1"/>
  <c r="J8911" i="1" a="1"/>
  <c r="J8911" i="1" s="1"/>
  <c r="K8911" i="1" s="1" a="1"/>
  <c r="K8911" i="1" s="1"/>
  <c r="J8981" i="1" a="1"/>
  <c r="J8981" i="1" s="1"/>
  <c r="K8981" i="1" s="1" a="1"/>
  <c r="K8981" i="1" s="1"/>
  <c r="J9043" i="1" a="1"/>
  <c r="J9043" i="1" s="1"/>
  <c r="K9043" i="1" s="1" a="1"/>
  <c r="K9043" i="1" s="1"/>
  <c r="J9105" i="1" a="1"/>
  <c r="J9105" i="1" s="1"/>
  <c r="K9105" i="1" s="1" a="1"/>
  <c r="K9105" i="1" s="1"/>
  <c r="J9171" i="1" a="1"/>
  <c r="J9171" i="1" s="1"/>
  <c r="K9171" i="1" s="1" a="1"/>
  <c r="K9171" i="1" s="1"/>
  <c r="J9233" i="1" a="1"/>
  <c r="J9233" i="1" s="1"/>
  <c r="K9233" i="1" s="1" a="1"/>
  <c r="K9233" i="1" s="1"/>
  <c r="J9303" i="1" a="1"/>
  <c r="J9303" i="1" s="1"/>
  <c r="K9303" i="1" s="1" a="1"/>
  <c r="K9303" i="1" s="1"/>
  <c r="J9365" i="1" a="1"/>
  <c r="J9365" i="1" s="1"/>
  <c r="K9365" i="1" s="1" a="1"/>
  <c r="K9365" i="1" s="1"/>
  <c r="J9422" i="1" a="1"/>
  <c r="J9422" i="1" s="1"/>
  <c r="K9422" i="1" s="1" a="1"/>
  <c r="K9422" i="1" s="1"/>
  <c r="J9477" i="1" a="1"/>
  <c r="J9477" i="1" s="1"/>
  <c r="K9477" i="1" s="1" a="1"/>
  <c r="K9477" i="1" s="1"/>
  <c r="J9553" i="1" a="1"/>
  <c r="J9553" i="1" s="1"/>
  <c r="K9553" i="1" s="1" a="1"/>
  <c r="K9553" i="1" s="1"/>
  <c r="J9622" i="1" a="1"/>
  <c r="J9622" i="1" s="1"/>
  <c r="K9622" i="1" s="1" a="1"/>
  <c r="K9622" i="1" s="1"/>
  <c r="J9678" i="1" a="1"/>
  <c r="J9678" i="1" s="1"/>
  <c r="K9678" i="1" s="1" a="1"/>
  <c r="K9678" i="1" s="1"/>
  <c r="J9733" i="1" a="1"/>
  <c r="J9733" i="1" s="1"/>
  <c r="K9733" i="1" s="1" a="1"/>
  <c r="K9733" i="1" s="1"/>
  <c r="J3771" i="1" a="1"/>
  <c r="J3771" i="1" s="1"/>
  <c r="K3771" i="1" s="1" a="1"/>
  <c r="K3771" i="1" s="1"/>
  <c r="J4147" i="1" a="1"/>
  <c r="J4147" i="1" s="1"/>
  <c r="K4147" i="1" s="1" a="1"/>
  <c r="K4147" i="1" s="1"/>
  <c r="J4480" i="1" a="1"/>
  <c r="J4480" i="1" s="1"/>
  <c r="K4480" i="1" s="1" a="1"/>
  <c r="K4480" i="1" s="1"/>
  <c r="J4686" i="1" a="1"/>
  <c r="J4686" i="1" s="1"/>
  <c r="K4686" i="1" s="1" a="1"/>
  <c r="K4686" i="1" s="1"/>
  <c r="J4817" i="1" a="1"/>
  <c r="J4817" i="1" s="1"/>
  <c r="K4817" i="1" s="1" a="1"/>
  <c r="K4817" i="1" s="1"/>
  <c r="J4945" i="1" a="1"/>
  <c r="J4945" i="1" s="1"/>
  <c r="K4945" i="1" s="1" a="1"/>
  <c r="K4945" i="1" s="1"/>
  <c r="J5073" i="1" a="1"/>
  <c r="J5073" i="1" s="1"/>
  <c r="K5073" i="1" s="1" a="1"/>
  <c r="K5073" i="1" s="1"/>
  <c r="J5201" i="1" a="1"/>
  <c r="J5201" i="1" s="1"/>
  <c r="K5201" i="1" s="1" a="1"/>
  <c r="K5201" i="1" s="1"/>
  <c r="J5329" i="1" a="1"/>
  <c r="J5329" i="1" s="1"/>
  <c r="K5329" i="1" s="1" a="1"/>
  <c r="K5329" i="1" s="1"/>
  <c r="J5467" i="1" a="1"/>
  <c r="J5467" i="1" s="1"/>
  <c r="K5467" i="1" s="1" a="1"/>
  <c r="K5467" i="1" s="1"/>
  <c r="J5588" i="1" a="1"/>
  <c r="J5588" i="1" s="1"/>
  <c r="K5588" i="1" s="1" a="1"/>
  <c r="K5588" i="1" s="1"/>
  <c r="J5702" i="1" a="1"/>
  <c r="J5702" i="1" s="1"/>
  <c r="K5702" i="1" s="1" a="1"/>
  <c r="K5702" i="1" s="1"/>
  <c r="J5837" i="1" a="1"/>
  <c r="J5837" i="1" s="1"/>
  <c r="K5837" i="1" s="1" a="1"/>
  <c r="K5837" i="1" s="1"/>
  <c r="J5956" i="1" a="1"/>
  <c r="J5956" i="1" s="1"/>
  <c r="K5956" i="1" s="1" a="1"/>
  <c r="K5956" i="1" s="1"/>
  <c r="J6079" i="1" a="1"/>
  <c r="J6079" i="1" s="1"/>
  <c r="K6079" i="1" s="1" a="1"/>
  <c r="K6079" i="1" s="1"/>
  <c r="J6230" i="1" a="1"/>
  <c r="J6230" i="1" s="1"/>
  <c r="K6230" i="1" s="1" a="1"/>
  <c r="K6230" i="1" s="1"/>
  <c r="J6286" i="1" a="1"/>
  <c r="J6286" i="1" s="1"/>
  <c r="K6286" i="1" s="1" a="1"/>
  <c r="K6286" i="1" s="1"/>
  <c r="J6369" i="1" a="1"/>
  <c r="J6369" i="1" s="1"/>
  <c r="K6369" i="1" s="1" a="1"/>
  <c r="K6369" i="1" s="1"/>
  <c r="J6434" i="1" a="1"/>
  <c r="J6434" i="1" s="1"/>
  <c r="K6434" i="1" s="1" a="1"/>
  <c r="K6434" i="1" s="1"/>
  <c r="J6498" i="1" a="1"/>
  <c r="J6498" i="1" s="1"/>
  <c r="K6498" i="1" s="1" a="1"/>
  <c r="K6498" i="1" s="1"/>
  <c r="J6562" i="1" a="1"/>
  <c r="J6562" i="1" s="1"/>
  <c r="K6562" i="1" s="1" a="1"/>
  <c r="K6562" i="1" s="1"/>
  <c r="J6626" i="1" a="1"/>
  <c r="J6626" i="1" s="1"/>
  <c r="K6626" i="1" s="1" a="1"/>
  <c r="K6626" i="1" s="1"/>
  <c r="J6684" i="1" a="1"/>
  <c r="J6684" i="1" s="1"/>
  <c r="K6684" i="1" s="1" a="1"/>
  <c r="K6684" i="1" s="1"/>
  <c r="J6753" i="1" a="1"/>
  <c r="J6753" i="1" s="1"/>
  <c r="K6753" i="1" s="1" a="1"/>
  <c r="K6753" i="1" s="1"/>
  <c r="J6814" i="1" a="1"/>
  <c r="J6814" i="1" s="1"/>
  <c r="K6814" i="1" s="1" a="1"/>
  <c r="K6814" i="1" s="1"/>
  <c r="J6876" i="1" a="1"/>
  <c r="J6876" i="1" s="1"/>
  <c r="K6876" i="1" s="1" a="1"/>
  <c r="K6876" i="1" s="1"/>
  <c r="J6938" i="1" a="1"/>
  <c r="J6938" i="1" s="1"/>
  <c r="K6938" i="1" s="1" a="1"/>
  <c r="K6938" i="1" s="1"/>
  <c r="J7008" i="1" a="1"/>
  <c r="J7008" i="1" s="1"/>
  <c r="K7008" i="1" s="1" a="1"/>
  <c r="K7008" i="1" s="1"/>
  <c r="J7070" i="1" a="1"/>
  <c r="J7070" i="1" s="1"/>
  <c r="K7070" i="1" s="1" a="1"/>
  <c r="K7070" i="1" s="1"/>
  <c r="J7132" i="1" a="1"/>
  <c r="J7132" i="1" s="1"/>
  <c r="K7132" i="1" s="1" a="1"/>
  <c r="K7132" i="1" s="1"/>
  <c r="J7194" i="1" a="1"/>
  <c r="J7194" i="1" s="1"/>
  <c r="K7194" i="1" s="1" a="1"/>
  <c r="K7194" i="1" s="1"/>
  <c r="J7264" i="1" a="1"/>
  <c r="J7264" i="1" s="1"/>
  <c r="K7264" i="1" s="1" a="1"/>
  <c r="K7264" i="1" s="1"/>
  <c r="J7326" i="1" a="1"/>
  <c r="J7326" i="1" s="1"/>
  <c r="K7326" i="1" s="1" a="1"/>
  <c r="K7326" i="1" s="1"/>
  <c r="J7401" i="1" a="1"/>
  <c r="J7401" i="1" s="1"/>
  <c r="K7401" i="1" s="1" a="1"/>
  <c r="K7401" i="1" s="1"/>
  <c r="J7471" i="1" a="1"/>
  <c r="J7471" i="1" s="1"/>
  <c r="K7471" i="1" s="1" a="1"/>
  <c r="K7471" i="1" s="1"/>
  <c r="J7562" i="1" a="1"/>
  <c r="J7562" i="1" s="1"/>
  <c r="K7562" i="1" s="1" a="1"/>
  <c r="K7562" i="1" s="1"/>
  <c r="J7618" i="1" a="1"/>
  <c r="J7618" i="1" s="1"/>
  <c r="K7618" i="1" s="1" a="1"/>
  <c r="K7618" i="1" s="1"/>
  <c r="J7664" i="1" a="1"/>
  <c r="J7664" i="1" s="1"/>
  <c r="K7664" i="1" s="1" a="1"/>
  <c r="K7664" i="1" s="1"/>
  <c r="J7719" i="1" a="1"/>
  <c r="J7719" i="1" s="1"/>
  <c r="K7719" i="1" s="1" a="1"/>
  <c r="K7719" i="1" s="1"/>
  <c r="J7790" i="1" a="1"/>
  <c r="J7790" i="1" s="1"/>
  <c r="K7790" i="1" s="1" a="1"/>
  <c r="K7790" i="1" s="1"/>
  <c r="J7872" i="1" a="1"/>
  <c r="J7872" i="1" s="1"/>
  <c r="K7872" i="1" s="1" a="1"/>
  <c r="K7872" i="1" s="1"/>
  <c r="J7924" i="1" a="1"/>
  <c r="J7924" i="1" s="1"/>
  <c r="K7924" i="1" s="1" a="1"/>
  <c r="K7924" i="1" s="1"/>
  <c r="J7992" i="1" a="1"/>
  <c r="J7992" i="1" s="1"/>
  <c r="K7992" i="1" s="1" a="1"/>
  <c r="K7992" i="1" s="1"/>
  <c r="J8069" i="1" a="1"/>
  <c r="J8069" i="1" s="1"/>
  <c r="K8069" i="1" s="1" a="1"/>
  <c r="K8069" i="1" s="1"/>
  <c r="J8141" i="1" a="1"/>
  <c r="J8141" i="1" s="1"/>
  <c r="K8141" i="1" s="1" a="1"/>
  <c r="K8141" i="1" s="1"/>
  <c r="J8219" i="1" a="1"/>
  <c r="J8219" i="1" s="1"/>
  <c r="K8219" i="1" s="1" a="1"/>
  <c r="K8219" i="1" s="1"/>
  <c r="J8290" i="1" a="1"/>
  <c r="J8290" i="1" s="1"/>
  <c r="K8290" i="1" s="1" a="1"/>
  <c r="K8290" i="1" s="1"/>
  <c r="J8361" i="1" a="1"/>
  <c r="J8361" i="1" s="1"/>
  <c r="K8361" i="1" s="1" a="1"/>
  <c r="K8361" i="1" s="1"/>
  <c r="J8432" i="1" a="1"/>
  <c r="J8432" i="1" s="1"/>
  <c r="K8432" i="1" s="1" a="1"/>
  <c r="K8432" i="1" s="1"/>
  <c r="J8503" i="1" a="1"/>
  <c r="J8503" i="1" s="1"/>
  <c r="K8503" i="1" s="1" a="1"/>
  <c r="K8503" i="1" s="1"/>
  <c r="J8581" i="1" a="1"/>
  <c r="J8581" i="1" s="1"/>
  <c r="K8581" i="1" s="1" a="1"/>
  <c r="K8581" i="1" s="1"/>
  <c r="J8653" i="1" a="1"/>
  <c r="J8653" i="1" s="1"/>
  <c r="K8653" i="1" s="1" a="1"/>
  <c r="K8653" i="1" s="1"/>
  <c r="J8726" i="1" a="1"/>
  <c r="J8726" i="1" s="1"/>
  <c r="K8726" i="1" s="1" a="1"/>
  <c r="K8726" i="1" s="1"/>
  <c r="J8788" i="1" a="1"/>
  <c r="J8788" i="1" s="1"/>
  <c r="K8788" i="1" s="1" a="1"/>
  <c r="K8788" i="1" s="1"/>
  <c r="J8850" i="1" a="1"/>
  <c r="J8850" i="1" s="1"/>
  <c r="K8850" i="1" s="1" a="1"/>
  <c r="K8850" i="1" s="1"/>
  <c r="J8912" i="1" a="1"/>
  <c r="J8912" i="1" s="1"/>
  <c r="K8912" i="1" s="1" a="1"/>
  <c r="K8912" i="1" s="1"/>
  <c r="J8982" i="1" a="1"/>
  <c r="J8982" i="1" s="1"/>
  <c r="K8982" i="1" s="1" a="1"/>
  <c r="K8982" i="1" s="1"/>
  <c r="J9044" i="1" a="1"/>
  <c r="J9044" i="1" s="1"/>
  <c r="K9044" i="1" s="1" a="1"/>
  <c r="K9044" i="1" s="1"/>
  <c r="J9093" i="1" a="1"/>
  <c r="J9093" i="1" s="1"/>
  <c r="K9093" i="1" s="1" a="1"/>
  <c r="K9093" i="1" s="1"/>
  <c r="J9145" i="1" a="1"/>
  <c r="J9145" i="1" s="1"/>
  <c r="K9145" i="1" s="1" a="1"/>
  <c r="K9145" i="1" s="1"/>
  <c r="J9220" i="1" a="1"/>
  <c r="J9220" i="1" s="1"/>
  <c r="K9220" i="1" s="1" a="1"/>
  <c r="K9220" i="1" s="1"/>
  <c r="J9282" i="1" a="1"/>
  <c r="J9282" i="1" s="1"/>
  <c r="K9282" i="1" s="1" a="1"/>
  <c r="K9282" i="1" s="1"/>
  <c r="J9344" i="1" a="1"/>
  <c r="J9344" i="1" s="1"/>
  <c r="K9344" i="1" s="1" a="1"/>
  <c r="K9344" i="1" s="1"/>
  <c r="J9408" i="1" a="1"/>
  <c r="J9408" i="1" s="1"/>
  <c r="K9408" i="1" s="1" a="1"/>
  <c r="K9408" i="1" s="1"/>
  <c r="J9491" i="1" a="1"/>
  <c r="J9491" i="1" s="1"/>
  <c r="K9491" i="1" s="1" a="1"/>
  <c r="K9491" i="1" s="1"/>
  <c r="J9547" i="1" a="1"/>
  <c r="J9547" i="1" s="1"/>
  <c r="K9547" i="1" s="1" a="1"/>
  <c r="K9547" i="1" s="1"/>
  <c r="J9602" i="1" a="1"/>
  <c r="J9602" i="1" s="1"/>
  <c r="K9602" i="1" s="1" a="1"/>
  <c r="K9602" i="1" s="1"/>
  <c r="J9664" i="1" a="1"/>
  <c r="J9664" i="1" s="1"/>
  <c r="K9664" i="1" s="1" a="1"/>
  <c r="K9664" i="1" s="1"/>
  <c r="J9747" i="1" a="1"/>
  <c r="J9747" i="1" s="1"/>
  <c r="K9747" i="1" s="1" a="1"/>
  <c r="K9747" i="1" s="1"/>
  <c r="J3808" i="1" a="1"/>
  <c r="J3808" i="1" s="1"/>
  <c r="K3808" i="1" s="1" a="1"/>
  <c r="K3808" i="1" s="1"/>
  <c r="J4095" i="1" a="1"/>
  <c r="J4095" i="1" s="1"/>
  <c r="K4095" i="1" s="1" a="1"/>
  <c r="K4095" i="1" s="1"/>
  <c r="J4481" i="1" a="1"/>
  <c r="J4481" i="1" s="1"/>
  <c r="K4481" i="1" s="1" a="1"/>
  <c r="K4481" i="1" s="1"/>
  <c r="J4719" i="1" a="1"/>
  <c r="J4719" i="1" s="1"/>
  <c r="K4719" i="1" s="1" a="1"/>
  <c r="K4719" i="1" s="1"/>
  <c r="J4832" i="1" a="1"/>
  <c r="J4832" i="1" s="1"/>
  <c r="K4832" i="1" s="1" a="1"/>
  <c r="K4832" i="1" s="1"/>
  <c r="J4946" i="1" a="1"/>
  <c r="J4946" i="1" s="1"/>
  <c r="K4946" i="1" s="1" a="1"/>
  <c r="K4946" i="1" s="1"/>
  <c r="J5060" i="1" a="1"/>
  <c r="J5060" i="1" s="1"/>
  <c r="K5060" i="1" s="1" a="1"/>
  <c r="K5060" i="1" s="1"/>
  <c r="J5174" i="1" a="1"/>
  <c r="J5174" i="1" s="1"/>
  <c r="K5174" i="1" s="1" a="1"/>
  <c r="K5174" i="1" s="1"/>
  <c r="J5288" i="1" a="1"/>
  <c r="J5288" i="1" s="1"/>
  <c r="K5288" i="1" s="1" a="1"/>
  <c r="K5288" i="1" s="1"/>
  <c r="J5401" i="1" a="1"/>
  <c r="J5401" i="1" s="1"/>
  <c r="K5401" i="1" s="1" a="1"/>
  <c r="K5401" i="1" s="1"/>
  <c r="J5513" i="1" a="1"/>
  <c r="J5513" i="1" s="1"/>
  <c r="K5513" i="1" s="1" a="1"/>
  <c r="K5513" i="1" s="1"/>
  <c r="J5658" i="1" a="1"/>
  <c r="J5658" i="1" s="1"/>
  <c r="K5658" i="1" s="1" a="1"/>
  <c r="K5658" i="1" s="1"/>
  <c r="J5782" i="1" a="1"/>
  <c r="J5782" i="1" s="1"/>
  <c r="K5782" i="1" s="1" a="1"/>
  <c r="K5782" i="1" s="1"/>
  <c r="J5885" i="1" a="1"/>
  <c r="J5885" i="1" s="1"/>
  <c r="K5885" i="1" s="1" a="1"/>
  <c r="K5885" i="1" s="1"/>
  <c r="J6006" i="1" a="1"/>
  <c r="J6006" i="1" s="1"/>
  <c r="K6006" i="1" s="1" a="1"/>
  <c r="K6006" i="1" s="1"/>
  <c r="J6128" i="1" a="1"/>
  <c r="J6128" i="1" s="1"/>
  <c r="K6128" i="1" s="1" a="1"/>
  <c r="K6128" i="1" s="1"/>
  <c r="J6207" i="1" a="1"/>
  <c r="J6207" i="1" s="1"/>
  <c r="K6207" i="1" s="1" a="1"/>
  <c r="K6207" i="1" s="1"/>
  <c r="J6275" i="1" a="1"/>
  <c r="J6275" i="1" s="1"/>
  <c r="K6275" i="1" s="1" a="1"/>
  <c r="K6275" i="1" s="1"/>
  <c r="J6346" i="1" a="1"/>
  <c r="J6346" i="1" s="1"/>
  <c r="K6346" i="1" s="1" a="1"/>
  <c r="K6346" i="1" s="1"/>
  <c r="J6400" i="1" a="1"/>
  <c r="J6400" i="1" s="1"/>
  <c r="K6400" i="1" s="1" a="1"/>
  <c r="K6400" i="1" s="1"/>
  <c r="J6465" i="1" a="1"/>
  <c r="J6465" i="1" s="1"/>
  <c r="K6465" i="1" s="1" a="1"/>
  <c r="K6465" i="1" s="1"/>
  <c r="J6523" i="1" a="1"/>
  <c r="J6523" i="1" s="1"/>
  <c r="K6523" i="1" s="1" a="1"/>
  <c r="K6523" i="1" s="1"/>
  <c r="J6587" i="1" a="1"/>
  <c r="J6587" i="1" s="1"/>
  <c r="K6587" i="1" s="1" a="1"/>
  <c r="K6587" i="1" s="1"/>
  <c r="J6663" i="1" a="1"/>
  <c r="J6663" i="1" s="1"/>
  <c r="K6663" i="1" s="1" a="1"/>
  <c r="K6663" i="1" s="1"/>
  <c r="J6723" i="1" a="1"/>
  <c r="J6723" i="1" s="1"/>
  <c r="K6723" i="1" s="1" a="1"/>
  <c r="K6723" i="1" s="1"/>
  <c r="J6784" i="1" a="1"/>
  <c r="J6784" i="1" s="1"/>
  <c r="K6784" i="1" s="1" a="1"/>
  <c r="K6784" i="1" s="1"/>
  <c r="J6846" i="1" a="1"/>
  <c r="J6846" i="1" s="1"/>
  <c r="K6846" i="1" s="1" a="1"/>
  <c r="K6846" i="1" s="1"/>
  <c r="J6908" i="1" a="1"/>
  <c r="J6908" i="1" s="1"/>
  <c r="K6908" i="1" s="1" a="1"/>
  <c r="K6908" i="1" s="1"/>
  <c r="J6970" i="1" a="1"/>
  <c r="J6970" i="1" s="1"/>
  <c r="K6970" i="1" s="1" a="1"/>
  <c r="K6970" i="1" s="1"/>
  <c r="J7040" i="1" a="1"/>
  <c r="J7040" i="1" s="1"/>
  <c r="K7040" i="1" s="1" a="1"/>
  <c r="K7040" i="1" s="1"/>
  <c r="J7102" i="1" a="1"/>
  <c r="J7102" i="1" s="1"/>
  <c r="K7102" i="1" s="1" a="1"/>
  <c r="K7102" i="1" s="1"/>
  <c r="J7164" i="1" a="1"/>
  <c r="J7164" i="1" s="1"/>
  <c r="K7164" i="1" s="1" a="1"/>
  <c r="K7164" i="1" s="1"/>
  <c r="J7226" i="1" a="1"/>
  <c r="J7226" i="1" s="1"/>
  <c r="K7226" i="1" s="1" a="1"/>
  <c r="K7226" i="1" s="1"/>
  <c r="J7296" i="1" a="1"/>
  <c r="J7296" i="1" s="1"/>
  <c r="K7296" i="1" s="1" a="1"/>
  <c r="K7296" i="1" s="1"/>
  <c r="J7356" i="1" a="1"/>
  <c r="J7356" i="1" s="1"/>
  <c r="K7356" i="1" s="1" a="1"/>
  <c r="K7356" i="1" s="1"/>
  <c r="J7411" i="1" a="1"/>
  <c r="J7411" i="1" s="1"/>
  <c r="K7411" i="1" s="1" a="1"/>
  <c r="K7411" i="1" s="1"/>
  <c r="J7476" i="1" a="1"/>
  <c r="J7476" i="1" s="1"/>
  <c r="K7476" i="1" s="1" a="1"/>
  <c r="K7476" i="1" s="1"/>
  <c r="J7532" i="1" a="1"/>
  <c r="J7532" i="1" s="1"/>
  <c r="K7532" i="1" s="1" a="1"/>
  <c r="K7532" i="1" s="1"/>
  <c r="J7588" i="1" a="1"/>
  <c r="J7588" i="1" s="1"/>
  <c r="K7588" i="1" s="1" a="1"/>
  <c r="K7588" i="1" s="1"/>
  <c r="J7685" i="1" a="1"/>
  <c r="J7685" i="1" s="1"/>
  <c r="K7685" i="1" s="1" a="1"/>
  <c r="K7685" i="1" s="1"/>
  <c r="J7745" i="1" a="1"/>
  <c r="J7745" i="1" s="1"/>
  <c r="K7745" i="1" s="1" a="1"/>
  <c r="K7745" i="1" s="1"/>
  <c r="J7795" i="1" a="1"/>
  <c r="J7795" i="1" s="1"/>
  <c r="K7795" i="1" s="1" a="1"/>
  <c r="K7795" i="1" s="1"/>
  <c r="J7855" i="1" a="1"/>
  <c r="J7855" i="1" s="1"/>
  <c r="K7855" i="1" s="1" a="1"/>
  <c r="K7855" i="1" s="1"/>
  <c r="J7932" i="1" a="1"/>
  <c r="J7932" i="1" s="1"/>
  <c r="K7932" i="1" s="1" a="1"/>
  <c r="K7932" i="1" s="1"/>
  <c r="J7986" i="1" a="1"/>
  <c r="J7986" i="1" s="1"/>
  <c r="K7986" i="1" s="1" a="1"/>
  <c r="K7986" i="1" s="1"/>
  <c r="J8042" i="1" a="1"/>
  <c r="J8042" i="1" s="1"/>
  <c r="K8042" i="1" s="1" a="1"/>
  <c r="K8042" i="1" s="1"/>
  <c r="J8099" i="1" a="1"/>
  <c r="J8099" i="1" s="1"/>
  <c r="K8099" i="1" s="1" a="1"/>
  <c r="K8099" i="1" s="1"/>
  <c r="J8156" i="1" a="1"/>
  <c r="J8156" i="1" s="1"/>
  <c r="K8156" i="1" s="1" a="1"/>
  <c r="K8156" i="1" s="1"/>
  <c r="J8212" i="1" a="1"/>
  <c r="J8212" i="1" s="1"/>
  <c r="K8212" i="1" s="1" a="1"/>
  <c r="K8212" i="1" s="1"/>
  <c r="J8270" i="1" a="1"/>
  <c r="J8270" i="1" s="1"/>
  <c r="K8270" i="1" s="1" a="1"/>
  <c r="K8270" i="1" s="1"/>
  <c r="J8326" i="1" a="1"/>
  <c r="J8326" i="1" s="1"/>
  <c r="K8326" i="1" s="1" a="1"/>
  <c r="K8326" i="1" s="1"/>
  <c r="J8383" i="1" a="1"/>
  <c r="J8383" i="1" s="1"/>
  <c r="K8383" i="1" s="1" a="1"/>
  <c r="K8383" i="1" s="1"/>
  <c r="J8440" i="1" a="1"/>
  <c r="J8440" i="1" s="1"/>
  <c r="K8440" i="1" s="1" a="1"/>
  <c r="K8440" i="1" s="1"/>
  <c r="J8497" i="1" a="1"/>
  <c r="J8497" i="1" s="1"/>
  <c r="K8497" i="1" s="1" a="1"/>
  <c r="K8497" i="1" s="1"/>
  <c r="J8554" i="1" a="1"/>
  <c r="J8554" i="1" s="1"/>
  <c r="K8554" i="1" s="1" a="1"/>
  <c r="K8554" i="1" s="1"/>
  <c r="J8611" i="1" a="1"/>
  <c r="J8611" i="1" s="1"/>
  <c r="K8611" i="1" s="1" a="1"/>
  <c r="K8611" i="1" s="1"/>
  <c r="J8668" i="1" a="1"/>
  <c r="J8668" i="1" s="1"/>
  <c r="K8668" i="1" s="1" a="1"/>
  <c r="K8668" i="1" s="1"/>
  <c r="J8727" i="1" a="1"/>
  <c r="J8727" i="1" s="1"/>
  <c r="K8727" i="1" s="1" a="1"/>
  <c r="K8727" i="1" s="1"/>
  <c r="J8797" i="1" a="1"/>
  <c r="J8797" i="1" s="1"/>
  <c r="K8797" i="1" s="1" a="1"/>
  <c r="K8797" i="1" s="1"/>
  <c r="J8859" i="1" a="1"/>
  <c r="J8859" i="1" s="1"/>
  <c r="K8859" i="1" s="1" a="1"/>
  <c r="K8859" i="1" s="1"/>
  <c r="J8921" i="1" a="1"/>
  <c r="J8921" i="1" s="1"/>
  <c r="K8921" i="1" s="1" a="1"/>
  <c r="K8921" i="1" s="1"/>
  <c r="J8983" i="1" a="1"/>
  <c r="J8983" i="1" s="1"/>
  <c r="K8983" i="1" s="1" a="1"/>
  <c r="K8983" i="1" s="1"/>
  <c r="J9053" i="1" a="1"/>
  <c r="J9053" i="1" s="1"/>
  <c r="K9053" i="1" s="1" a="1"/>
  <c r="K9053" i="1" s="1"/>
  <c r="J9132" i="1" a="1"/>
  <c r="J9132" i="1" s="1"/>
  <c r="K9132" i="1" s="1" a="1"/>
  <c r="K9132" i="1" s="1"/>
  <c r="J9186" i="1" a="1"/>
  <c r="J9186" i="1" s="1"/>
  <c r="K9186" i="1" s="1" a="1"/>
  <c r="K9186" i="1" s="1"/>
  <c r="J9248" i="1" a="1"/>
  <c r="J9248" i="1" s="1"/>
  <c r="K9248" i="1" s="1" a="1"/>
  <c r="K9248" i="1" s="1"/>
  <c r="J9311" i="1" a="1"/>
  <c r="J9311" i="1" s="1"/>
  <c r="K9311" i="1" s="1" a="1"/>
  <c r="K9311" i="1" s="1"/>
  <c r="J9380" i="1" a="1"/>
  <c r="J9380" i="1" s="1"/>
  <c r="K9380" i="1" s="1" a="1"/>
  <c r="K9380" i="1" s="1"/>
  <c r="J9437" i="1" a="1"/>
  <c r="J9437" i="1" s="1"/>
  <c r="K9437" i="1" s="1" a="1"/>
  <c r="K9437" i="1" s="1"/>
  <c r="J9492" i="1" a="1"/>
  <c r="J9492" i="1" s="1"/>
  <c r="K9492" i="1" s="1" a="1"/>
  <c r="K9492" i="1" s="1"/>
  <c r="J9548" i="1" a="1"/>
  <c r="J9548" i="1" s="1"/>
  <c r="K9548" i="1" s="1" a="1"/>
  <c r="K9548" i="1" s="1"/>
  <c r="J9638" i="1" a="1"/>
  <c r="J9638" i="1" s="1"/>
  <c r="K9638" i="1" s="1" a="1"/>
  <c r="K9638" i="1" s="1"/>
  <c r="J9693" i="1" a="1"/>
  <c r="J9693" i="1" s="1"/>
  <c r="K9693" i="1" s="1" a="1"/>
  <c r="K9693" i="1" s="1"/>
  <c r="J2016" i="1" a="1"/>
  <c r="J2016" i="1" s="1"/>
  <c r="K2016" i="1" s="1" a="1"/>
  <c r="K2016" i="1" s="1"/>
  <c r="J3880" i="1" a="1"/>
  <c r="J3880" i="1" s="1"/>
  <c r="K3880" i="1" s="1" a="1"/>
  <c r="K3880" i="1" s="1"/>
  <c r="J4188" i="1" a="1"/>
  <c r="J4188" i="1" s="1"/>
  <c r="K4188" i="1" s="1" a="1"/>
  <c r="K4188" i="1" s="1"/>
  <c r="J4484" i="1" a="1"/>
  <c r="J4484" i="1" s="1"/>
  <c r="K4484" i="1" s="1" a="1"/>
  <c r="K4484" i="1" s="1"/>
  <c r="J4688" i="1" a="1"/>
  <c r="J4688" i="1" s="1"/>
  <c r="K4688" i="1" s="1" a="1"/>
  <c r="K4688" i="1" s="1"/>
  <c r="J4820" i="1" a="1"/>
  <c r="J4820" i="1" s="1"/>
  <c r="K4820" i="1" s="1" a="1"/>
  <c r="K4820" i="1" s="1"/>
  <c r="J4948" i="1" a="1"/>
  <c r="J4948" i="1" s="1"/>
  <c r="K4948" i="1" s="1" a="1"/>
  <c r="K4948" i="1" s="1"/>
  <c r="J5076" i="1" a="1"/>
  <c r="J5076" i="1" s="1"/>
  <c r="K5076" i="1" s="1" a="1"/>
  <c r="K5076" i="1" s="1"/>
  <c r="J5204" i="1" a="1"/>
  <c r="J5204" i="1" s="1"/>
  <c r="K5204" i="1" s="1" a="1"/>
  <c r="K5204" i="1" s="1"/>
  <c r="J5332" i="1" a="1"/>
  <c r="J5332" i="1" s="1"/>
  <c r="K5332" i="1" s="1" a="1"/>
  <c r="K5332" i="1" s="1"/>
  <c r="J3352" i="1" a="1"/>
  <c r="J3352" i="1" s="1"/>
  <c r="K3352" i="1" s="1" a="1"/>
  <c r="K3352" i="1" s="1"/>
  <c r="J3953" i="1" a="1"/>
  <c r="J3953" i="1" s="1"/>
  <c r="K3953" i="1" s="1" a="1"/>
  <c r="K3953" i="1" s="1"/>
  <c r="J4255" i="1" a="1"/>
  <c r="J4255" i="1" s="1"/>
  <c r="K4255" i="1" s="1" a="1"/>
  <c r="K4255" i="1" s="1"/>
  <c r="J4604" i="1" a="1"/>
  <c r="J4604" i="1" s="1"/>
  <c r="K4604" i="1" s="1" a="1"/>
  <c r="K4604" i="1" s="1"/>
  <c r="J4752" i="1" a="1"/>
  <c r="J4752" i="1" s="1"/>
  <c r="K4752" i="1" s="1" a="1"/>
  <c r="K4752" i="1" s="1"/>
  <c r="J4880" i="1" a="1"/>
  <c r="J4880" i="1" s="1"/>
  <c r="K4880" i="1" s="1" a="1"/>
  <c r="K4880" i="1" s="1"/>
  <c r="J5008" i="1" a="1"/>
  <c r="J5008" i="1" s="1"/>
  <c r="K5008" i="1" s="1" a="1"/>
  <c r="K5008" i="1" s="1"/>
  <c r="J5136" i="1" a="1"/>
  <c r="J5136" i="1" s="1"/>
  <c r="K5136" i="1" s="1" a="1"/>
  <c r="K5136" i="1" s="1"/>
  <c r="J5264" i="1" a="1"/>
  <c r="J5264" i="1" s="1"/>
  <c r="K5264" i="1" s="1" a="1"/>
  <c r="K5264" i="1" s="1"/>
  <c r="J5392" i="1" a="1"/>
  <c r="J5392" i="1" s="1"/>
  <c r="K5392" i="1" s="1" a="1"/>
  <c r="K5392" i="1" s="1"/>
  <c r="J5548" i="1" a="1"/>
  <c r="J5548" i="1" s="1"/>
  <c r="K5548" i="1" s="1" a="1"/>
  <c r="K5548" i="1" s="1"/>
  <c r="J5696" i="1" a="1"/>
  <c r="J5696" i="1" s="1"/>
  <c r="K5696" i="1" s="1" a="1"/>
  <c r="K5696" i="1" s="1"/>
  <c r="J5853" i="1" a="1"/>
  <c r="J5853" i="1" s="1"/>
  <c r="K5853" i="1" s="1" a="1"/>
  <c r="K5853" i="1" s="1"/>
  <c r="J5974" i="1" a="1"/>
  <c r="J5974" i="1" s="1"/>
  <c r="K5974" i="1" s="1" a="1"/>
  <c r="K5974" i="1" s="1"/>
  <c r="J6146" i="1" a="1"/>
  <c r="J6146" i="1" s="1"/>
  <c r="K6146" i="1" s="1" a="1"/>
  <c r="K6146" i="1" s="1"/>
  <c r="J6239" i="1" a="1"/>
  <c r="J6239" i="1" s="1"/>
  <c r="K6239" i="1" s="1" a="1"/>
  <c r="K6239" i="1" s="1"/>
  <c r="J3442" i="1" a="1"/>
  <c r="J3442" i="1" s="1"/>
  <c r="K3442" i="1" s="1" a="1"/>
  <c r="K3442" i="1" s="1"/>
  <c r="J3919" i="1" a="1"/>
  <c r="J3919" i="1" s="1"/>
  <c r="K3919" i="1" s="1" a="1"/>
  <c r="K3919" i="1" s="1"/>
  <c r="J4267" i="1" a="1"/>
  <c r="J4267" i="1" s="1"/>
  <c r="K4267" i="1" s="1" a="1"/>
  <c r="K4267" i="1" s="1"/>
  <c r="J4552" i="1" a="1"/>
  <c r="J4552" i="1" s="1"/>
  <c r="K4552" i="1" s="1" a="1"/>
  <c r="K4552" i="1" s="1"/>
  <c r="J4725" i="1" a="1"/>
  <c r="J4725" i="1" s="1"/>
  <c r="K4725" i="1" s="1" a="1"/>
  <c r="K4725" i="1" s="1"/>
  <c r="J4853" i="1" a="1"/>
  <c r="J4853" i="1" s="1"/>
  <c r="K4853" i="1" s="1" a="1"/>
  <c r="K4853" i="1" s="1"/>
  <c r="J4981" i="1" a="1"/>
  <c r="J4981" i="1" s="1"/>
  <c r="K4981" i="1" s="1" a="1"/>
  <c r="K4981" i="1" s="1"/>
  <c r="J5109" i="1" a="1"/>
  <c r="J5109" i="1" s="1"/>
  <c r="K5109" i="1" s="1" a="1"/>
  <c r="K5109" i="1" s="1"/>
  <c r="J5237" i="1" a="1"/>
  <c r="J5237" i="1" s="1"/>
  <c r="K5237" i="1" s="1" a="1"/>
  <c r="K5237" i="1" s="1"/>
  <c r="J5365" i="1" a="1"/>
  <c r="J5365" i="1" s="1"/>
  <c r="K5365" i="1" s="1" a="1"/>
  <c r="K5365" i="1" s="1"/>
  <c r="J5495" i="1" a="1"/>
  <c r="J5495" i="1" s="1"/>
  <c r="K5495" i="1" s="1" a="1"/>
  <c r="K5495" i="1" s="1"/>
  <c r="J3731" i="1" a="1"/>
  <c r="J3731" i="1" s="1"/>
  <c r="K3731" i="1" s="1" a="1"/>
  <c r="K3731" i="1" s="1"/>
  <c r="J4055" i="1" a="1"/>
  <c r="J4055" i="1" s="1"/>
  <c r="K4055" i="1" s="1" a="1"/>
  <c r="K4055" i="1" s="1"/>
  <c r="J4396" i="1" a="1"/>
  <c r="J4396" i="1" s="1"/>
  <c r="K4396" i="1" s="1" a="1"/>
  <c r="K4396" i="1" s="1"/>
  <c r="J4679" i="1" a="1"/>
  <c r="J4679" i="1" s="1"/>
  <c r="K4679" i="1" s="1" a="1"/>
  <c r="K4679" i="1" s="1"/>
  <c r="J4811" i="1" a="1"/>
  <c r="J4811" i="1" s="1"/>
  <c r="K4811" i="1" s="1" a="1"/>
  <c r="K4811" i="1" s="1"/>
  <c r="J4924" i="1" a="1"/>
  <c r="J4924" i="1" s="1"/>
  <c r="K4924" i="1" s="1" a="1"/>
  <c r="K4924" i="1" s="1"/>
  <c r="J5039" i="1" a="1"/>
  <c r="J5039" i="1" s="1"/>
  <c r="K5039" i="1" s="1" a="1"/>
  <c r="K5039" i="1" s="1"/>
  <c r="J5152" i="1" a="1"/>
  <c r="J5152" i="1" s="1"/>
  <c r="K5152" i="1" s="1" a="1"/>
  <c r="K5152" i="1" s="1"/>
  <c r="J5266" i="1" a="1"/>
  <c r="J5266" i="1" s="1"/>
  <c r="K5266" i="1" s="1" a="1"/>
  <c r="K5266" i="1" s="1"/>
  <c r="J5380" i="1" a="1"/>
  <c r="J5380" i="1" s="1"/>
  <c r="K5380" i="1" s="1" a="1"/>
  <c r="K5380" i="1" s="1"/>
  <c r="J5507" i="1" a="1"/>
  <c r="J5507" i="1" s="1"/>
  <c r="K5507" i="1" s="1" a="1"/>
  <c r="K5507" i="1" s="1"/>
  <c r="J5629" i="1" a="1"/>
  <c r="J5629" i="1" s="1"/>
  <c r="K5629" i="1" s="1" a="1"/>
  <c r="K5629" i="1" s="1"/>
  <c r="J5810" i="1" a="1"/>
  <c r="J5810" i="1" s="1"/>
  <c r="K5810" i="1" s="1" a="1"/>
  <c r="K5810" i="1" s="1"/>
  <c r="J5938" i="1" a="1"/>
  <c r="J5938" i="1" s="1"/>
  <c r="K5938" i="1" s="1" a="1"/>
  <c r="K5938" i="1" s="1"/>
  <c r="J6098" i="1" a="1"/>
  <c r="J6098" i="1" s="1"/>
  <c r="K6098" i="1" s="1" a="1"/>
  <c r="K6098" i="1" s="1"/>
  <c r="J6199" i="1" a="1"/>
  <c r="J6199" i="1" s="1"/>
  <c r="K6199" i="1" s="1" a="1"/>
  <c r="K6199" i="1" s="1"/>
  <c r="J6264" i="1" a="1"/>
  <c r="J6264" i="1" s="1"/>
  <c r="K6264" i="1" s="1" a="1"/>
  <c r="K6264" i="1" s="1"/>
  <c r="J6338" i="1" a="1"/>
  <c r="J6338" i="1" s="1"/>
  <c r="K6338" i="1" s="1" a="1"/>
  <c r="K6338" i="1" s="1"/>
  <c r="J6397" i="1" a="1"/>
  <c r="J6397" i="1" s="1"/>
  <c r="K6397" i="1" s="1" a="1"/>
  <c r="K6397" i="1" s="1"/>
  <c r="J6474" i="1" a="1"/>
  <c r="J6474" i="1" s="1"/>
  <c r="K6474" i="1" s="1" a="1"/>
  <c r="K6474" i="1" s="1"/>
  <c r="J6543" i="1" a="1"/>
  <c r="J6543" i="1" s="1"/>
  <c r="K6543" i="1" s="1" a="1"/>
  <c r="K6543" i="1" s="1"/>
  <c r="J6607" i="1" a="1"/>
  <c r="J6607" i="1" s="1"/>
  <c r="K6607" i="1" s="1" a="1"/>
  <c r="K6607" i="1" s="1"/>
  <c r="J6667" i="1" a="1"/>
  <c r="J6667" i="1" s="1"/>
  <c r="K6667" i="1" s="1" a="1"/>
  <c r="K6667" i="1" s="1"/>
  <c r="J6727" i="1" a="1"/>
  <c r="J6727" i="1" s="1"/>
  <c r="K6727" i="1" s="1" a="1"/>
  <c r="K6727" i="1" s="1"/>
  <c r="J6788" i="1" a="1"/>
  <c r="J6788" i="1" s="1"/>
  <c r="K6788" i="1" s="1" a="1"/>
  <c r="K6788" i="1" s="1"/>
  <c r="J6850" i="1" a="1"/>
  <c r="J6850" i="1" s="1"/>
  <c r="K6850" i="1" s="1" a="1"/>
  <c r="K6850" i="1" s="1"/>
  <c r="J6920" i="1" a="1"/>
  <c r="J6920" i="1" s="1"/>
  <c r="K6920" i="1" s="1" a="1"/>
  <c r="K6920" i="1" s="1"/>
  <c r="J6982" i="1" a="1"/>
  <c r="J6982" i="1" s="1"/>
  <c r="K6982" i="1" s="1" a="1"/>
  <c r="K6982" i="1" s="1"/>
  <c r="J7044" i="1" a="1"/>
  <c r="J7044" i="1" s="1"/>
  <c r="K7044" i="1" s="1" a="1"/>
  <c r="K7044" i="1" s="1"/>
  <c r="J7106" i="1" a="1"/>
  <c r="J7106" i="1" s="1"/>
  <c r="K7106" i="1" s="1" a="1"/>
  <c r="K7106" i="1" s="1"/>
  <c r="J7176" i="1" a="1"/>
  <c r="J7176" i="1" s="1"/>
  <c r="K7176" i="1" s="1" a="1"/>
  <c r="K7176" i="1" s="1"/>
  <c r="J7238" i="1" a="1"/>
  <c r="J7238" i="1" s="1"/>
  <c r="K7238" i="1" s="1" a="1"/>
  <c r="K7238" i="1" s="1"/>
  <c r="J7300" i="1" a="1"/>
  <c r="J7300" i="1" s="1"/>
  <c r="K7300" i="1" s="1" a="1"/>
  <c r="K7300" i="1" s="1"/>
  <c r="J7365" i="1" a="1"/>
  <c r="J7365" i="1" s="1"/>
  <c r="K7365" i="1" s="1" a="1"/>
  <c r="K7365" i="1" s="1"/>
  <c r="J7434" i="1" a="1"/>
  <c r="J7434" i="1" s="1"/>
  <c r="K7434" i="1" s="1" a="1"/>
  <c r="K7434" i="1" s="1"/>
  <c r="J7494" i="1" a="1"/>
  <c r="J7494" i="1" s="1"/>
  <c r="K7494" i="1" s="1" a="1"/>
  <c r="K7494" i="1" s="1"/>
  <c r="J7575" i="1" a="1"/>
  <c r="J7575" i="1" s="1"/>
  <c r="K7575" i="1" s="1" a="1"/>
  <c r="K7575" i="1" s="1"/>
  <c r="J7642" i="1" a="1"/>
  <c r="J7642" i="1" s="1"/>
  <c r="K7642" i="1" s="1" a="1"/>
  <c r="K7642" i="1" s="1"/>
  <c r="J7702" i="1" a="1"/>
  <c r="J7702" i="1" s="1"/>
  <c r="K7702" i="1" s="1" a="1"/>
  <c r="K7702" i="1" s="1"/>
  <c r="J7773" i="1" a="1"/>
  <c r="J7773" i="1" s="1"/>
  <c r="K7773" i="1" s="1" a="1"/>
  <c r="K7773" i="1" s="1"/>
  <c r="J7834" i="1" a="1"/>
  <c r="J7834" i="1" s="1"/>
  <c r="K7834" i="1" s="1" a="1"/>
  <c r="K7834" i="1" s="1"/>
  <c r="J7902" i="1" a="1"/>
  <c r="J7902" i="1" s="1"/>
  <c r="K7902" i="1" s="1" a="1"/>
  <c r="K7902" i="1" s="1"/>
  <c r="J7969" i="1" a="1"/>
  <c r="J7969" i="1" s="1"/>
  <c r="K7969" i="1" s="1" a="1"/>
  <c r="K7969" i="1" s="1"/>
  <c r="J8031" i="1" a="1"/>
  <c r="J8031" i="1" s="1"/>
  <c r="K8031" i="1" s="1" a="1"/>
  <c r="K8031" i="1" s="1"/>
  <c r="J8088" i="1" a="1"/>
  <c r="J8088" i="1" s="1"/>
  <c r="K8088" i="1" s="1" a="1"/>
  <c r="K8088" i="1" s="1"/>
  <c r="J8145" i="1" a="1"/>
  <c r="J8145" i="1" s="1"/>
  <c r="K8145" i="1" s="1" a="1"/>
  <c r="K8145" i="1" s="1"/>
  <c r="J8202" i="1" a="1"/>
  <c r="J8202" i="1" s="1"/>
  <c r="K8202" i="1" s="1" a="1"/>
  <c r="K8202" i="1" s="1"/>
  <c r="J8259" i="1" a="1"/>
  <c r="J8259" i="1" s="1"/>
  <c r="K8259" i="1" s="1" a="1"/>
  <c r="K8259" i="1" s="1"/>
  <c r="J8316" i="1" a="1"/>
  <c r="J8316" i="1" s="1"/>
  <c r="K8316" i="1" s="1" a="1"/>
  <c r="K8316" i="1" s="1"/>
  <c r="J8372" i="1" a="1"/>
  <c r="J8372" i="1" s="1"/>
  <c r="K8372" i="1" s="1" a="1"/>
  <c r="K8372" i="1" s="1"/>
  <c r="J8430" i="1" a="1"/>
  <c r="J8430" i="1" s="1"/>
  <c r="K8430" i="1" s="1" a="1"/>
  <c r="K8430" i="1" s="1"/>
  <c r="J8486" i="1" a="1"/>
  <c r="J8486" i="1" s="1"/>
  <c r="K8486" i="1" s="1" a="1"/>
  <c r="K8486" i="1" s="1"/>
  <c r="J8543" i="1" a="1"/>
  <c r="J8543" i="1" s="1"/>
  <c r="K8543" i="1" s="1" a="1"/>
  <c r="K8543" i="1" s="1"/>
  <c r="J8600" i="1" a="1"/>
  <c r="J8600" i="1" s="1"/>
  <c r="K8600" i="1" s="1" a="1"/>
  <c r="K8600" i="1" s="1"/>
  <c r="J8657" i="1" a="1"/>
  <c r="J8657" i="1" s="1"/>
  <c r="K8657" i="1" s="1" a="1"/>
  <c r="K8657" i="1" s="1"/>
  <c r="J8715" i="1" a="1"/>
  <c r="J8715" i="1" s="1"/>
  <c r="K8715" i="1" s="1" a="1"/>
  <c r="K8715" i="1" s="1"/>
  <c r="J8777" i="1" a="1"/>
  <c r="J8777" i="1" s="1"/>
  <c r="K8777" i="1" s="1" a="1"/>
  <c r="K8777" i="1" s="1"/>
  <c r="J8839" i="1" a="1"/>
  <c r="J8839" i="1" s="1"/>
  <c r="K8839" i="1" s="1" a="1"/>
  <c r="K8839" i="1" s="1"/>
  <c r="J8909" i="1" a="1"/>
  <c r="J8909" i="1" s="1"/>
  <c r="K8909" i="1" s="1" a="1"/>
  <c r="K8909" i="1" s="1"/>
  <c r="J8971" i="1" a="1"/>
  <c r="J8971" i="1" s="1"/>
  <c r="K8971" i="1" s="1" a="1"/>
  <c r="K8971" i="1" s="1"/>
  <c r="J9033" i="1" a="1"/>
  <c r="J9033" i="1" s="1"/>
  <c r="K9033" i="1" s="1" a="1"/>
  <c r="K9033" i="1" s="1"/>
  <c r="J9110" i="1" a="1"/>
  <c r="J9110" i="1" s="1"/>
  <c r="K9110" i="1" s="1" a="1"/>
  <c r="K9110" i="1" s="1"/>
  <c r="J9183" i="1" a="1"/>
  <c r="J9183" i="1" s="1"/>
  <c r="K9183" i="1" s="1" a="1"/>
  <c r="K9183" i="1" s="1"/>
  <c r="J9252" i="1" a="1"/>
  <c r="J9252" i="1" s="1"/>
  <c r="K9252" i="1" s="1" a="1"/>
  <c r="K9252" i="1" s="1"/>
  <c r="J9314" i="1" a="1"/>
  <c r="J9314" i="1" s="1"/>
  <c r="K9314" i="1" s="1" a="1"/>
  <c r="K9314" i="1" s="1"/>
  <c r="J9376" i="1" a="1"/>
  <c r="J9376" i="1" s="1"/>
  <c r="K9376" i="1" s="1" a="1"/>
  <c r="K9376" i="1" s="1"/>
  <c r="J9440" i="1" a="1"/>
  <c r="J9440" i="1" s="1"/>
  <c r="K9440" i="1" s="1" a="1"/>
  <c r="K9440" i="1" s="1"/>
  <c r="J9523" i="1" a="1"/>
  <c r="J9523" i="1" s="1"/>
  <c r="K9523" i="1" s="1" a="1"/>
  <c r="K9523" i="1" s="1"/>
  <c r="J9579" i="1" a="1"/>
  <c r="J9579" i="1" s="1"/>
  <c r="K9579" i="1" s="1" a="1"/>
  <c r="K9579" i="1" s="1"/>
  <c r="J9634" i="1" a="1"/>
  <c r="J9634" i="1" s="1"/>
  <c r="K9634" i="1" s="1" a="1"/>
  <c r="K9634" i="1" s="1"/>
  <c r="J9696" i="1" a="1"/>
  <c r="J9696" i="1" s="1"/>
  <c r="K9696" i="1" s="1" a="1"/>
  <c r="K9696" i="1" s="1"/>
  <c r="J4031" i="1" a="1"/>
  <c r="J4031" i="1" s="1"/>
  <c r="K4031" i="1" s="1" a="1"/>
  <c r="K4031" i="1" s="1"/>
  <c r="J5410" i="1" a="1"/>
  <c r="J5410" i="1" s="1"/>
  <c r="K5410" i="1" s="1" a="1"/>
  <c r="K5410" i="1" s="1"/>
  <c r="J5742" i="1" a="1"/>
  <c r="J5742" i="1" s="1"/>
  <c r="K5742" i="1" s="1" a="1"/>
  <c r="K5742" i="1" s="1"/>
  <c r="J6023" i="1" a="1"/>
  <c r="J6023" i="1" s="1"/>
  <c r="K6023" i="1" s="1" a="1"/>
  <c r="K6023" i="1" s="1"/>
  <c r="J6269" i="1" a="1"/>
  <c r="J6269" i="1" s="1"/>
  <c r="K6269" i="1" s="1" a="1"/>
  <c r="K6269" i="1" s="1"/>
  <c r="J6390" i="1" a="1"/>
  <c r="J6390" i="1" s="1"/>
  <c r="K6390" i="1" s="1" a="1"/>
  <c r="K6390" i="1" s="1"/>
  <c r="J6534" i="1" a="1"/>
  <c r="J6534" i="1" s="1"/>
  <c r="K6534" i="1" s="1" a="1"/>
  <c r="K6534" i="1" s="1"/>
  <c r="J6688" i="1" a="1"/>
  <c r="J6688" i="1" s="1"/>
  <c r="K6688" i="1" s="1" a="1"/>
  <c r="K6688" i="1" s="1"/>
  <c r="J6810" i="1" a="1"/>
  <c r="J6810" i="1" s="1"/>
  <c r="K6810" i="1" s="1" a="1"/>
  <c r="K6810" i="1" s="1"/>
  <c r="J6934" i="1" a="1"/>
  <c r="J6934" i="1" s="1"/>
  <c r="K6934" i="1" s="1" a="1"/>
  <c r="K6934" i="1" s="1"/>
  <c r="J7058" i="1" a="1"/>
  <c r="J7058" i="1" s="1"/>
  <c r="K7058" i="1" s="1" a="1"/>
  <c r="K7058" i="1" s="1"/>
  <c r="J7198" i="1" a="1"/>
  <c r="J7198" i="1" s="1"/>
  <c r="K7198" i="1" s="1" a="1"/>
  <c r="K7198" i="1" s="1"/>
  <c r="J7322" i="1" a="1"/>
  <c r="J7322" i="1" s="1"/>
  <c r="K7322" i="1" s="1" a="1"/>
  <c r="K7322" i="1" s="1"/>
  <c r="J7428" i="1" a="1"/>
  <c r="J7428" i="1" s="1"/>
  <c r="K7428" i="1" s="1" a="1"/>
  <c r="K7428" i="1" s="1"/>
  <c r="J7539" i="1" a="1"/>
  <c r="J7539" i="1" s="1"/>
  <c r="K7539" i="1" s="1" a="1"/>
  <c r="K7539" i="1" s="1"/>
  <c r="J7651" i="1" a="1"/>
  <c r="J7651" i="1" s="1"/>
  <c r="K7651" i="1" s="1" a="1"/>
  <c r="K7651" i="1" s="1"/>
  <c r="J7772" i="1" a="1"/>
  <c r="J7772" i="1" s="1"/>
  <c r="K7772" i="1" s="1" a="1"/>
  <c r="K7772" i="1" s="1"/>
  <c r="J7875" i="1" a="1"/>
  <c r="J7875" i="1" s="1"/>
  <c r="K7875" i="1" s="1" a="1"/>
  <c r="K7875" i="1" s="1"/>
  <c r="J7995" i="1" a="1"/>
  <c r="J7995" i="1" s="1"/>
  <c r="K7995" i="1" s="1" a="1"/>
  <c r="K7995" i="1" s="1"/>
  <c r="J8137" i="1" a="1"/>
  <c r="J8137" i="1" s="1"/>
  <c r="K8137" i="1" s="1" a="1"/>
  <c r="K8137" i="1" s="1"/>
  <c r="J8279" i="1" a="1"/>
  <c r="J8279" i="1" s="1"/>
  <c r="K8279" i="1" s="1" a="1"/>
  <c r="K8279" i="1" s="1"/>
  <c r="J8421" i="1" a="1"/>
  <c r="J8421" i="1" s="1"/>
  <c r="K8421" i="1" s="1" a="1"/>
  <c r="K8421" i="1" s="1"/>
  <c r="J8578" i="1" a="1"/>
  <c r="J8578" i="1" s="1"/>
  <c r="K8578" i="1" s="1" a="1"/>
  <c r="K8578" i="1" s="1"/>
  <c r="J8722" i="1" a="1"/>
  <c r="J8722" i="1" s="1"/>
  <c r="K8722" i="1" s="1" a="1"/>
  <c r="K8722" i="1" s="1"/>
  <c r="J8862" i="1" a="1"/>
  <c r="J8862" i="1" s="1"/>
  <c r="K8862" i="1" s="1" a="1"/>
  <c r="K8862" i="1" s="1"/>
  <c r="J8986" i="1" a="1"/>
  <c r="J8986" i="1" s="1"/>
  <c r="K8986" i="1" s="1" a="1"/>
  <c r="K8986" i="1" s="1"/>
  <c r="J9096" i="1" a="1"/>
  <c r="J9096" i="1" s="1"/>
  <c r="K9096" i="1" s="1" a="1"/>
  <c r="K9096" i="1" s="1"/>
  <c r="J9216" i="1" a="1"/>
  <c r="J9216" i="1" s="1"/>
  <c r="K9216" i="1" s="1" a="1"/>
  <c r="K9216" i="1" s="1"/>
  <c r="J9355" i="1" a="1"/>
  <c r="J9355" i="1" s="1"/>
  <c r="K9355" i="1" s="1" a="1"/>
  <c r="K9355" i="1" s="1"/>
  <c r="J9467" i="1" a="1"/>
  <c r="J9467" i="1" s="1"/>
  <c r="K9467" i="1" s="1" a="1"/>
  <c r="K9467" i="1" s="1"/>
  <c r="J9619" i="1" a="1"/>
  <c r="J9619" i="1" s="1"/>
  <c r="K9619" i="1" s="1" a="1"/>
  <c r="K9619" i="1" s="1"/>
  <c r="J9730" i="1" a="1"/>
  <c r="J9730" i="1" s="1"/>
  <c r="K9730" i="1" s="1" a="1"/>
  <c r="K9730" i="1" s="1"/>
  <c r="J9809" i="1" a="1"/>
  <c r="J9809" i="1" s="1"/>
  <c r="K9809" i="1" s="1" a="1"/>
  <c r="K9809" i="1" s="1"/>
  <c r="J9888" i="1" a="1"/>
  <c r="J9888" i="1" s="1"/>
  <c r="K9888" i="1" s="1" a="1"/>
  <c r="K9888" i="1" s="1"/>
  <c r="J9947" i="1" a="1"/>
  <c r="J9947" i="1" s="1"/>
  <c r="K9947" i="1" s="1" a="1"/>
  <c r="K9947" i="1" s="1"/>
  <c r="J10006" i="1" a="1"/>
  <c r="J10006" i="1" s="1"/>
  <c r="K10006" i="1" s="1" a="1"/>
  <c r="K10006" i="1" s="1"/>
  <c r="J10066" i="1" a="1"/>
  <c r="J10066" i="1" s="1"/>
  <c r="K10066" i="1" s="1" a="1"/>
  <c r="K10066" i="1" s="1"/>
  <c r="J10128" i="1" a="1"/>
  <c r="J10128" i="1" s="1"/>
  <c r="K10128" i="1" s="1" a="1"/>
  <c r="K10128" i="1" s="1"/>
  <c r="J10190" i="1" a="1"/>
  <c r="J10190" i="1" s="1"/>
  <c r="K10190" i="1" s="1" a="1"/>
  <c r="K10190" i="1" s="1"/>
  <c r="J10252" i="1" a="1"/>
  <c r="J10252" i="1" s="1"/>
  <c r="K10252" i="1" s="1" a="1"/>
  <c r="K10252" i="1" s="1"/>
  <c r="J10322" i="1" a="1"/>
  <c r="J10322" i="1" s="1"/>
  <c r="K10322" i="1" s="1" a="1"/>
  <c r="K10322" i="1" s="1"/>
  <c r="J10384" i="1" a="1"/>
  <c r="J10384" i="1" s="1"/>
  <c r="K10384" i="1" s="1" a="1"/>
  <c r="K10384" i="1" s="1"/>
  <c r="J10446" i="1" a="1"/>
  <c r="J10446" i="1" s="1"/>
  <c r="K10446" i="1" s="1" a="1"/>
  <c r="K10446" i="1" s="1"/>
  <c r="J10508" i="1" a="1"/>
  <c r="J10508" i="1" s="1"/>
  <c r="K10508" i="1" s="1" a="1"/>
  <c r="K10508" i="1" s="1"/>
  <c r="J10578" i="1" a="1"/>
  <c r="J10578" i="1" s="1"/>
  <c r="K10578" i="1" s="1" a="1"/>
  <c r="K10578" i="1" s="1"/>
  <c r="J10640" i="1" a="1"/>
  <c r="J10640" i="1" s="1"/>
  <c r="K10640" i="1" s="1" a="1"/>
  <c r="K10640" i="1" s="1"/>
  <c r="J10702" i="1" a="1"/>
  <c r="J10702" i="1" s="1"/>
  <c r="K10702" i="1" s="1" a="1"/>
  <c r="K10702" i="1" s="1"/>
  <c r="J10764" i="1" a="1"/>
  <c r="J10764" i="1" s="1"/>
  <c r="K10764" i="1" s="1" a="1"/>
  <c r="K10764" i="1" s="1"/>
  <c r="J10834" i="1" a="1"/>
  <c r="J10834" i="1" s="1"/>
  <c r="K10834" i="1" s="1" a="1"/>
  <c r="K10834" i="1" s="1"/>
  <c r="J10896" i="1" a="1"/>
  <c r="J10896" i="1" s="1"/>
  <c r="K10896" i="1" s="1" a="1"/>
  <c r="K10896" i="1" s="1"/>
  <c r="J10958" i="1" a="1"/>
  <c r="J10958" i="1" s="1"/>
  <c r="K10958" i="1" s="1" a="1"/>
  <c r="K10958" i="1" s="1"/>
  <c r="J11020" i="1" a="1"/>
  <c r="J11020" i="1" s="1"/>
  <c r="K11020" i="1" s="1" a="1"/>
  <c r="K11020" i="1" s="1"/>
  <c r="J11089" i="1" a="1"/>
  <c r="J11089" i="1" s="1"/>
  <c r="K11089" i="1" s="1" a="1"/>
  <c r="K11089" i="1" s="1"/>
  <c r="J11143" i="1" a="1"/>
  <c r="J11143" i="1" s="1"/>
  <c r="K11143" i="1" s="1" a="1"/>
  <c r="K11143" i="1" s="1"/>
  <c r="J11201" i="1" a="1"/>
  <c r="J11201" i="1" s="1"/>
  <c r="K11201" i="1" s="1" a="1"/>
  <c r="K11201" i="1" s="1"/>
  <c r="J11265" i="1" a="1"/>
  <c r="J11265" i="1" s="1"/>
  <c r="K11265" i="1" s="1" a="1"/>
  <c r="K11265" i="1" s="1"/>
  <c r="J11329" i="1" a="1"/>
  <c r="J11329" i="1" s="1"/>
  <c r="K11329" i="1" s="1" a="1"/>
  <c r="K11329" i="1" s="1"/>
  <c r="J11390" i="1" a="1"/>
  <c r="J11390" i="1" s="1"/>
  <c r="K11390" i="1" s="1" a="1"/>
  <c r="K11390" i="1" s="1"/>
  <c r="J11450" i="1" a="1"/>
  <c r="J11450" i="1" s="1"/>
  <c r="K11450" i="1" s="1" a="1"/>
  <c r="K11450" i="1" s="1"/>
  <c r="J11514" i="1" a="1"/>
  <c r="J11514" i="1" s="1"/>
  <c r="K11514" i="1" s="1" a="1"/>
  <c r="K11514" i="1" s="1"/>
  <c r="J11575" i="1" a="1"/>
  <c r="J11575" i="1" s="1"/>
  <c r="K11575" i="1" s="1" a="1"/>
  <c r="K11575" i="1" s="1"/>
  <c r="J11655" i="1" a="1"/>
  <c r="J11655" i="1" s="1"/>
  <c r="K11655" i="1" s="1" a="1"/>
  <c r="K11655" i="1" s="1"/>
  <c r="J11722" i="1" a="1"/>
  <c r="J11722" i="1" s="1"/>
  <c r="K11722" i="1" s="1" a="1"/>
  <c r="K11722" i="1" s="1"/>
  <c r="J11791" i="1" a="1"/>
  <c r="J11791" i="1" s="1"/>
  <c r="K11791" i="1" s="1" a="1"/>
  <c r="K11791" i="1" s="1"/>
  <c r="J11862" i="1" a="1"/>
  <c r="J11862" i="1" s="1"/>
  <c r="K11862" i="1" s="1" a="1"/>
  <c r="K11862" i="1" s="1"/>
  <c r="J11940" i="1" a="1"/>
  <c r="J11940" i="1" s="1"/>
  <c r="K11940" i="1" s="1" a="1"/>
  <c r="K11940" i="1" s="1"/>
  <c r="J12012" i="1" a="1"/>
  <c r="J12012" i="1" s="1"/>
  <c r="K12012" i="1" s="1" a="1"/>
  <c r="K12012" i="1" s="1"/>
  <c r="J4855" i="1" a="1"/>
  <c r="J4855" i="1" s="1"/>
  <c r="K4855" i="1" s="1" a="1"/>
  <c r="K4855" i="1" s="1"/>
  <c r="J5625" i="1" a="1"/>
  <c r="J5625" i="1" s="1"/>
  <c r="K5625" i="1" s="1" a="1"/>
  <c r="K5625" i="1" s="1"/>
  <c r="J6026" i="1" a="1"/>
  <c r="J6026" i="1" s="1"/>
  <c r="K6026" i="1" s="1" a="1"/>
  <c r="K6026" i="1" s="1"/>
  <c r="J6284" i="1" a="1"/>
  <c r="J6284" i="1" s="1"/>
  <c r="K6284" i="1" s="1" a="1"/>
  <c r="K6284" i="1" s="1"/>
  <c r="J6438" i="1" a="1"/>
  <c r="J6438" i="1" s="1"/>
  <c r="K6438" i="1" s="1" a="1"/>
  <c r="K6438" i="1" s="1"/>
  <c r="J6568" i="1" a="1"/>
  <c r="J6568" i="1" s="1"/>
  <c r="K6568" i="1" s="1" a="1"/>
  <c r="K6568" i="1" s="1"/>
  <c r="J6705" i="1" a="1"/>
  <c r="J6705" i="1" s="1"/>
  <c r="K6705" i="1" s="1" a="1"/>
  <c r="K6705" i="1" s="1"/>
  <c r="J6828" i="1" a="1"/>
  <c r="J6828" i="1" s="1"/>
  <c r="K6828" i="1" s="1" a="1"/>
  <c r="K6828" i="1" s="1"/>
  <c r="J6952" i="1" a="1"/>
  <c r="J6952" i="1" s="1"/>
  <c r="K6952" i="1" s="1" a="1"/>
  <c r="K6952" i="1" s="1"/>
  <c r="J7076" i="1" a="1"/>
  <c r="J7076" i="1" s="1"/>
  <c r="K7076" i="1" s="1" a="1"/>
  <c r="K7076" i="1" s="1"/>
  <c r="J7216" i="1" a="1"/>
  <c r="J7216" i="1" s="1"/>
  <c r="K7216" i="1" s="1" a="1"/>
  <c r="K7216" i="1" s="1"/>
  <c r="J7340" i="1" a="1"/>
  <c r="J7340" i="1" s="1"/>
  <c r="K7340" i="1" s="1" a="1"/>
  <c r="K7340" i="1" s="1"/>
  <c r="J7510" i="1" a="1"/>
  <c r="J7510" i="1" s="1"/>
  <c r="K7510" i="1" s="1" a="1"/>
  <c r="K7510" i="1" s="1"/>
  <c r="J7622" i="1" a="1"/>
  <c r="J7622" i="1" s="1"/>
  <c r="K7622" i="1" s="1" a="1"/>
  <c r="K7622" i="1" s="1"/>
  <c r="J7743" i="1" a="1"/>
  <c r="J7743" i="1" s="1"/>
  <c r="K7743" i="1" s="1" a="1"/>
  <c r="K7743" i="1" s="1"/>
  <c r="J7865" i="1" a="1"/>
  <c r="J7865" i="1" s="1"/>
  <c r="K7865" i="1" s="1" a="1"/>
  <c r="K7865" i="1" s="1"/>
  <c r="J7983" i="1" a="1"/>
  <c r="J7983" i="1" s="1"/>
  <c r="K7983" i="1" s="1" a="1"/>
  <c r="K7983" i="1" s="1"/>
  <c r="J8125" i="1" a="1"/>
  <c r="J8125" i="1" s="1"/>
  <c r="K8125" i="1" s="1" a="1"/>
  <c r="K8125" i="1" s="1"/>
  <c r="J8267" i="1" a="1"/>
  <c r="J8267" i="1" s="1"/>
  <c r="K8267" i="1" s="1" a="1"/>
  <c r="K8267" i="1" s="1"/>
  <c r="J8409" i="1" a="1"/>
  <c r="J8409" i="1" s="1"/>
  <c r="K8409" i="1" s="1" a="1"/>
  <c r="K8409" i="1" s="1"/>
  <c r="J8551" i="1" a="1"/>
  <c r="J8551" i="1" s="1"/>
  <c r="K8551" i="1" s="1" a="1"/>
  <c r="K8551" i="1" s="1"/>
  <c r="J8693" i="1" a="1"/>
  <c r="J8693" i="1" s="1"/>
  <c r="K8693" i="1" s="1" a="1"/>
  <c r="K8693" i="1" s="1"/>
  <c r="J8817" i="1" a="1"/>
  <c r="J8817" i="1" s="1"/>
  <c r="K8817" i="1" s="1" a="1"/>
  <c r="K8817" i="1" s="1"/>
  <c r="J8957" i="1" a="1"/>
  <c r="J8957" i="1" s="1"/>
  <c r="K8957" i="1" s="1" a="1"/>
  <c r="K8957" i="1" s="1"/>
  <c r="J9072" i="1" a="1"/>
  <c r="J9072" i="1" s="1"/>
  <c r="K9072" i="1" s="1" a="1"/>
  <c r="K9072" i="1" s="1"/>
  <c r="J9191" i="1" a="1"/>
  <c r="J9191" i="1" s="1"/>
  <c r="K9191" i="1" s="1" a="1"/>
  <c r="K9191" i="1" s="1"/>
  <c r="J9302" i="1" a="1"/>
  <c r="J9302" i="1" s="1"/>
  <c r="K9302" i="1" s="1" a="1"/>
  <c r="K9302" i="1" s="1"/>
  <c r="J9441" i="1" a="1"/>
  <c r="J9441" i="1" s="1"/>
  <c r="K9441" i="1" s="1" a="1"/>
  <c r="K9441" i="1" s="1"/>
  <c r="J9552" i="1" a="1"/>
  <c r="J9552" i="1" s="1"/>
  <c r="K9552" i="1" s="1" a="1"/>
  <c r="K9552" i="1" s="1"/>
  <c r="J9690" i="1" a="1"/>
  <c r="J9690" i="1" s="1"/>
  <c r="K9690" i="1" s="1" a="1"/>
  <c r="K9690" i="1" s="1"/>
  <c r="J9775" i="1" a="1"/>
  <c r="J9775" i="1" s="1"/>
  <c r="K9775" i="1" s="1" a="1"/>
  <c r="K9775" i="1" s="1"/>
  <c r="J9831" i="1" a="1"/>
  <c r="J9831" i="1" s="1"/>
  <c r="K9831" i="1" s="1" a="1"/>
  <c r="K9831" i="1" s="1"/>
  <c r="J9889" i="1" a="1"/>
  <c r="J9889" i="1" s="1"/>
  <c r="K9889" i="1" s="1" a="1"/>
  <c r="K9889" i="1" s="1"/>
  <c r="J9963" i="1" a="1"/>
  <c r="J9963" i="1" s="1"/>
  <c r="K9963" i="1" s="1" a="1"/>
  <c r="K9963" i="1" s="1"/>
  <c r="J10029" i="1" a="1"/>
  <c r="J10029" i="1" s="1"/>
  <c r="K10029" i="1" s="1" a="1"/>
  <c r="K10029" i="1" s="1"/>
  <c r="J10098" i="1" a="1"/>
  <c r="J10098" i="1" s="1"/>
  <c r="K10098" i="1" s="1" a="1"/>
  <c r="K10098" i="1" s="1"/>
  <c r="J10160" i="1" a="1"/>
  <c r="J10160" i="1" s="1"/>
  <c r="K10160" i="1" s="1" a="1"/>
  <c r="K10160" i="1" s="1"/>
  <c r="J10222" i="1" a="1"/>
  <c r="J10222" i="1" s="1"/>
  <c r="K10222" i="1" s="1" a="1"/>
  <c r="K10222" i="1" s="1"/>
  <c r="J10284" i="1" a="1"/>
  <c r="J10284" i="1" s="1"/>
  <c r="K10284" i="1" s="1" a="1"/>
  <c r="K10284" i="1" s="1"/>
  <c r="J10354" i="1" a="1"/>
  <c r="J10354" i="1" s="1"/>
  <c r="K10354" i="1" s="1" a="1"/>
  <c r="K10354" i="1" s="1"/>
  <c r="J10416" i="1" a="1"/>
  <c r="J10416" i="1" s="1"/>
  <c r="K10416" i="1" s="1" a="1"/>
  <c r="K10416" i="1" s="1"/>
  <c r="J10478" i="1" a="1"/>
  <c r="J10478" i="1" s="1"/>
  <c r="K10478" i="1" s="1" a="1"/>
  <c r="K10478" i="1" s="1"/>
  <c r="J10540" i="1" a="1"/>
  <c r="J10540" i="1" s="1"/>
  <c r="K10540" i="1" s="1" a="1"/>
  <c r="K10540" i="1" s="1"/>
  <c r="J10610" i="1" a="1"/>
  <c r="J10610" i="1" s="1"/>
  <c r="K10610" i="1" s="1" a="1"/>
  <c r="K10610" i="1" s="1"/>
  <c r="J10672" i="1" a="1"/>
  <c r="J10672" i="1" s="1"/>
  <c r="K10672" i="1" s="1" a="1"/>
  <c r="K10672" i="1" s="1"/>
  <c r="J10741" i="1" a="1"/>
  <c r="J10741" i="1" s="1"/>
  <c r="K10741" i="1" s="1" a="1"/>
  <c r="K10741" i="1" s="1"/>
  <c r="J10803" i="1" a="1"/>
  <c r="J10803" i="1" s="1"/>
  <c r="K10803" i="1" s="1" a="1"/>
  <c r="K10803" i="1" s="1"/>
  <c r="J10873" i="1" a="1"/>
  <c r="J10873" i="1" s="1"/>
  <c r="K10873" i="1" s="1" a="1"/>
  <c r="K10873" i="1" s="1"/>
  <c r="J10935" i="1" a="1"/>
  <c r="J10935" i="1" s="1"/>
  <c r="K10935" i="1" s="1" a="1"/>
  <c r="K10935" i="1" s="1"/>
  <c r="J10997" i="1" a="1"/>
  <c r="J10997" i="1" s="1"/>
  <c r="K10997" i="1" s="1" a="1"/>
  <c r="K10997" i="1" s="1"/>
  <c r="J11059" i="1" a="1"/>
  <c r="J11059" i="1" s="1"/>
  <c r="K11059" i="1" s="1" a="1"/>
  <c r="K11059" i="1" s="1"/>
  <c r="J11150" i="1" a="1"/>
  <c r="J11150" i="1" s="1"/>
  <c r="K11150" i="1" s="1" a="1"/>
  <c r="K11150" i="1" s="1"/>
  <c r="J11206" i="1" a="1"/>
  <c r="J11206" i="1" s="1"/>
  <c r="K11206" i="1" s="1" a="1"/>
  <c r="K11206" i="1" s="1"/>
  <c r="J11270" i="1" a="1"/>
  <c r="J11270" i="1" s="1"/>
  <c r="K11270" i="1" s="1" a="1"/>
  <c r="K11270" i="1" s="1"/>
  <c r="J11334" i="1" a="1"/>
  <c r="J11334" i="1" s="1"/>
  <c r="K11334" i="1" s="1" a="1"/>
  <c r="K11334" i="1" s="1"/>
  <c r="J11396" i="1" a="1"/>
  <c r="J11396" i="1" s="1"/>
  <c r="K11396" i="1" s="1" a="1"/>
  <c r="K11396" i="1" s="1"/>
  <c r="J11464" i="1" a="1"/>
  <c r="J11464" i="1" s="1"/>
  <c r="K11464" i="1" s="1" a="1"/>
  <c r="K11464" i="1" s="1"/>
  <c r="J11527" i="1" a="1"/>
  <c r="J11527" i="1" s="1"/>
  <c r="K11527" i="1" s="1" a="1"/>
  <c r="K11527" i="1" s="1"/>
  <c r="J11594" i="1" a="1"/>
  <c r="J11594" i="1" s="1"/>
  <c r="K11594" i="1" s="1" a="1"/>
  <c r="K11594" i="1" s="1"/>
  <c r="J11662" i="1" a="1"/>
  <c r="J11662" i="1" s="1"/>
  <c r="K11662" i="1" s="1" a="1"/>
  <c r="K11662" i="1" s="1"/>
  <c r="J11717" i="1" a="1"/>
  <c r="J11717" i="1" s="1"/>
  <c r="K11717" i="1" s="1" a="1"/>
  <c r="K11717" i="1" s="1"/>
  <c r="J11778" i="1" a="1"/>
  <c r="J11778" i="1" s="1"/>
  <c r="K11778" i="1" s="1" a="1"/>
  <c r="K11778" i="1" s="1"/>
  <c r="J11835" i="1" a="1"/>
  <c r="J11835" i="1" s="1"/>
  <c r="K11835" i="1" s="1" a="1"/>
  <c r="K11835" i="1" s="1"/>
  <c r="J11891" i="1" a="1"/>
  <c r="J11891" i="1" s="1"/>
  <c r="K11891" i="1" s="1" a="1"/>
  <c r="K11891" i="1" s="1"/>
  <c r="J11949" i="1" a="1"/>
  <c r="J11949" i="1" s="1"/>
  <c r="K11949" i="1" s="1" a="1"/>
  <c r="K11949" i="1" s="1"/>
  <c r="J12005" i="1" a="1"/>
  <c r="J12005" i="1" s="1"/>
  <c r="K12005" i="1" s="1" a="1"/>
  <c r="K12005" i="1" s="1"/>
  <c r="J4612" i="1" a="1"/>
  <c r="J4612" i="1" s="1"/>
  <c r="K4612" i="1" s="1" a="1"/>
  <c r="K4612" i="1" s="1"/>
  <c r="J5568" i="1" a="1"/>
  <c r="J5568" i="1" s="1"/>
  <c r="K5568" i="1" s="1" a="1"/>
  <c r="K5568" i="1" s="1"/>
  <c r="J5868" i="1" a="1"/>
  <c r="J5868" i="1" s="1"/>
  <c r="K5868" i="1" s="1" a="1"/>
  <c r="K5868" i="1" s="1"/>
  <c r="J6272" i="1" a="1"/>
  <c r="J6272" i="1" s="1"/>
  <c r="K6272" i="1" s="1" a="1"/>
  <c r="K6272" i="1" s="1"/>
  <c r="J6394" i="1" a="1"/>
  <c r="J6394" i="1" s="1"/>
  <c r="K6394" i="1" s="1" a="1"/>
  <c r="K6394" i="1" s="1"/>
  <c r="J6540" i="1" a="1"/>
  <c r="J6540" i="1" s="1"/>
  <c r="K6540" i="1" s="1" a="1"/>
  <c r="K6540" i="1" s="1"/>
  <c r="J6664" i="1" a="1"/>
  <c r="J6664" i="1" s="1"/>
  <c r="K6664" i="1" s="1" a="1"/>
  <c r="K6664" i="1" s="1"/>
  <c r="J6816" i="1" a="1"/>
  <c r="J6816" i="1" s="1"/>
  <c r="K6816" i="1" s="1" a="1"/>
  <c r="K6816" i="1" s="1"/>
  <c r="J6940" i="1" a="1"/>
  <c r="J6940" i="1" s="1"/>
  <c r="K6940" i="1" s="1" a="1"/>
  <c r="K6940" i="1" s="1"/>
  <c r="J7064" i="1" a="1"/>
  <c r="J7064" i="1" s="1"/>
  <c r="K7064" i="1" s="1" a="1"/>
  <c r="K7064" i="1" s="1"/>
  <c r="J7188" i="1" a="1"/>
  <c r="J7188" i="1" s="1"/>
  <c r="K7188" i="1" s="1" a="1"/>
  <c r="K7188" i="1" s="1"/>
  <c r="J7328" i="1" a="1"/>
  <c r="J7328" i="1" s="1"/>
  <c r="K7328" i="1" s="1" a="1"/>
  <c r="K7328" i="1" s="1"/>
  <c r="J7462" i="1" a="1"/>
  <c r="J7462" i="1" s="1"/>
  <c r="K7462" i="1" s="1" a="1"/>
  <c r="K7462" i="1" s="1"/>
  <c r="J7594" i="1" a="1"/>
  <c r="J7594" i="1" s="1"/>
  <c r="K7594" i="1" s="1" a="1"/>
  <c r="K7594" i="1" s="1"/>
  <c r="J7735" i="1" a="1"/>
  <c r="J7735" i="1" s="1"/>
  <c r="K7735" i="1" s="1" a="1"/>
  <c r="K7735" i="1" s="1"/>
  <c r="J7892" i="1" a="1"/>
  <c r="J7892" i="1" s="1"/>
  <c r="K7892" i="1" s="1" a="1"/>
  <c r="K7892" i="1" s="1"/>
  <c r="J8029" i="1" a="1"/>
  <c r="J8029" i="1" s="1"/>
  <c r="K8029" i="1" s="1" a="1"/>
  <c r="K8029" i="1" s="1"/>
  <c r="J8171" i="1" a="1"/>
  <c r="J8171" i="1" s="1"/>
  <c r="K8171" i="1" s="1" a="1"/>
  <c r="K8171" i="1" s="1"/>
  <c r="J8313" i="1" a="1"/>
  <c r="J8313" i="1" s="1"/>
  <c r="K8313" i="1" s="1" a="1"/>
  <c r="K8313" i="1" s="1"/>
  <c r="J8455" i="1" a="1"/>
  <c r="J8455" i="1" s="1"/>
  <c r="K8455" i="1" s="1" a="1"/>
  <c r="K8455" i="1" s="1"/>
  <c r="J8597" i="1" a="1"/>
  <c r="J8597" i="1" s="1"/>
  <c r="K8597" i="1" s="1" a="1"/>
  <c r="K8597" i="1" s="1"/>
  <c r="J8743" i="1" a="1"/>
  <c r="J8743" i="1" s="1"/>
  <c r="K8743" i="1" s="1" a="1"/>
  <c r="K8743" i="1" s="1"/>
  <c r="J8867" i="1" a="1"/>
  <c r="J8867" i="1" s="1"/>
  <c r="K8867" i="1" s="1" a="1"/>
  <c r="K8867" i="1" s="1"/>
  <c r="J8991" i="1" a="1"/>
  <c r="J8991" i="1" s="1"/>
  <c r="K8991" i="1" s="1" a="1"/>
  <c r="K8991" i="1" s="1"/>
  <c r="J9127" i="1" a="1"/>
  <c r="J9127" i="1" s="1"/>
  <c r="K9127" i="1" s="1" a="1"/>
  <c r="K9127" i="1" s="1"/>
  <c r="J9249" i="1" a="1"/>
  <c r="J9249" i="1" s="1"/>
  <c r="K9249" i="1" s="1" a="1"/>
  <c r="K9249" i="1" s="1"/>
  <c r="J9374" i="1" a="1"/>
  <c r="J9374" i="1" s="1"/>
  <c r="K9374" i="1" s="1" a="1"/>
  <c r="K9374" i="1" s="1"/>
  <c r="J9514" i="1" a="1"/>
  <c r="J9514" i="1" s="1"/>
  <c r="K9514" i="1" s="1" a="1"/>
  <c r="K9514" i="1" s="1"/>
  <c r="J9639" i="1" a="1"/>
  <c r="J9639" i="1" s="1"/>
  <c r="K9639" i="1" s="1" a="1"/>
  <c r="K9639" i="1" s="1"/>
  <c r="J9755" i="1" a="1"/>
  <c r="J9755" i="1" s="1"/>
  <c r="K9755" i="1" s="1" a="1"/>
  <c r="K9755" i="1" s="1"/>
  <c r="J9817" i="1" a="1"/>
  <c r="J9817" i="1" s="1"/>
  <c r="K9817" i="1" s="1" a="1"/>
  <c r="K9817" i="1" s="1"/>
  <c r="J9876" i="1" a="1"/>
  <c r="J9876" i="1" s="1"/>
  <c r="K9876" i="1" s="1" a="1"/>
  <c r="K9876" i="1" s="1"/>
  <c r="J9935" i="1" a="1"/>
  <c r="J9935" i="1" s="1"/>
  <c r="K9935" i="1" s="1" a="1"/>
  <c r="K9935" i="1" s="1"/>
  <c r="J9993" i="1" a="1"/>
  <c r="J9993" i="1" s="1"/>
  <c r="K9993" i="1" s="1" a="1"/>
  <c r="K9993" i="1" s="1"/>
  <c r="J10067" i="1" a="1"/>
  <c r="J10067" i="1" s="1"/>
  <c r="K10067" i="1" s="1" a="1"/>
  <c r="K10067" i="1" s="1"/>
  <c r="J10137" i="1" a="1"/>
  <c r="J10137" i="1" s="1"/>
  <c r="K10137" i="1" s="1" a="1"/>
  <c r="K10137" i="1" s="1"/>
  <c r="J10199" i="1" a="1"/>
  <c r="J10199" i="1" s="1"/>
  <c r="K10199" i="1" s="1" a="1"/>
  <c r="K10199" i="1" s="1"/>
  <c r="J10261" i="1" a="1"/>
  <c r="J10261" i="1" s="1"/>
  <c r="K10261" i="1" s="1" a="1"/>
  <c r="K10261" i="1" s="1"/>
  <c r="J10323" i="1" a="1"/>
  <c r="J10323" i="1" s="1"/>
  <c r="K10323" i="1" s="1" a="1"/>
  <c r="K10323" i="1" s="1"/>
  <c r="J10393" i="1" a="1"/>
  <c r="J10393" i="1" s="1"/>
  <c r="K10393" i="1" s="1" a="1"/>
  <c r="K10393" i="1" s="1"/>
  <c r="J10455" i="1" a="1"/>
  <c r="J10455" i="1" s="1"/>
  <c r="K10455" i="1" s="1" a="1"/>
  <c r="K10455" i="1" s="1"/>
  <c r="J10517" i="1" a="1"/>
  <c r="J10517" i="1" s="1"/>
  <c r="K10517" i="1" s="1" a="1"/>
  <c r="K10517" i="1" s="1"/>
  <c r="J10579" i="1" a="1"/>
  <c r="J10579" i="1" s="1"/>
  <c r="K10579" i="1" s="1" a="1"/>
  <c r="K10579" i="1" s="1"/>
  <c r="J10649" i="1" a="1"/>
  <c r="J10649" i="1" s="1"/>
  <c r="K10649" i="1" s="1" a="1"/>
  <c r="K10649" i="1" s="1"/>
  <c r="J10711" i="1" a="1"/>
  <c r="J10711" i="1" s="1"/>
  <c r="K10711" i="1" s="1" a="1"/>
  <c r="K10711" i="1" s="1"/>
  <c r="J10773" i="1" a="1"/>
  <c r="J10773" i="1" s="1"/>
  <c r="K10773" i="1" s="1" a="1"/>
  <c r="K10773" i="1" s="1"/>
  <c r="J10835" i="1" a="1"/>
  <c r="J10835" i="1" s="1"/>
  <c r="K10835" i="1" s="1" a="1"/>
  <c r="K10835" i="1" s="1"/>
  <c r="J10905" i="1" a="1"/>
  <c r="J10905" i="1" s="1"/>
  <c r="K10905" i="1" s="1" a="1"/>
  <c r="K10905" i="1" s="1"/>
  <c r="J10967" i="1" a="1"/>
  <c r="J10967" i="1" s="1"/>
  <c r="K10967" i="1" s="1" a="1"/>
  <c r="K10967" i="1" s="1"/>
  <c r="J11029" i="1" a="1"/>
  <c r="J11029" i="1" s="1"/>
  <c r="K11029" i="1" s="1" a="1"/>
  <c r="K11029" i="1" s="1"/>
  <c r="J11084" i="1" a="1"/>
  <c r="J11084" i="1" s="1"/>
  <c r="K11084" i="1" s="1" a="1"/>
  <c r="K11084" i="1" s="1"/>
  <c r="J11132" i="1" a="1"/>
  <c r="J11132" i="1" s="1"/>
  <c r="K11132" i="1" s="1" a="1"/>
  <c r="K11132" i="1" s="1"/>
  <c r="J11202" i="1" a="1"/>
  <c r="J11202" i="1" s="1"/>
  <c r="K11202" i="1" s="1" a="1"/>
  <c r="K11202" i="1" s="1"/>
  <c r="J11266" i="1" a="1"/>
  <c r="J11266" i="1" s="1"/>
  <c r="K11266" i="1" s="1" a="1"/>
  <c r="K11266" i="1" s="1"/>
  <c r="J11330" i="1" a="1"/>
  <c r="J11330" i="1" s="1"/>
  <c r="K11330" i="1" s="1" a="1"/>
  <c r="K11330" i="1" s="1"/>
  <c r="J11386" i="1" a="1"/>
  <c r="J11386" i="1" s="1"/>
  <c r="K11386" i="1" s="1" a="1"/>
  <c r="K11386" i="1" s="1"/>
  <c r="J11458" i="1" a="1"/>
  <c r="J11458" i="1" s="1"/>
  <c r="K11458" i="1" s="1" a="1"/>
  <c r="K11458" i="1" s="1"/>
  <c r="J11522" i="1" a="1"/>
  <c r="J11522" i="1" s="1"/>
  <c r="K11522" i="1" s="1" a="1"/>
  <c r="K11522" i="1" s="1"/>
  <c r="J11577" i="1" a="1"/>
  <c r="J11577" i="1" s="1"/>
  <c r="K11577" i="1" s="1" a="1"/>
  <c r="K11577" i="1" s="1"/>
  <c r="J11633" i="1" a="1"/>
  <c r="J11633" i="1" s="1"/>
  <c r="K11633" i="1" s="1" a="1"/>
  <c r="K11633" i="1" s="1"/>
  <c r="J11699" i="1" a="1"/>
  <c r="J11699" i="1" s="1"/>
  <c r="K11699" i="1" s="1" a="1"/>
  <c r="K11699" i="1" s="1"/>
  <c r="J11772" i="1" a="1"/>
  <c r="J11772" i="1" s="1"/>
  <c r="K11772" i="1" s="1" a="1"/>
  <c r="K11772" i="1" s="1"/>
  <c r="J11850" i="1" a="1"/>
  <c r="J11850" i="1" s="1"/>
  <c r="K11850" i="1" s="1" a="1"/>
  <c r="K11850" i="1" s="1"/>
  <c r="J11921" i="1" a="1"/>
  <c r="J11921" i="1" s="1"/>
  <c r="K11921" i="1" s="1" a="1"/>
  <c r="K11921" i="1" s="1"/>
  <c r="J11992" i="1" a="1"/>
  <c r="J11992" i="1" s="1"/>
  <c r="K11992" i="1" s="1" a="1"/>
  <c r="K11992" i="1" s="1"/>
  <c r="J4640" i="1" a="1"/>
  <c r="J4640" i="1" s="1"/>
  <c r="K4640" i="1" s="1" a="1"/>
  <c r="K4640" i="1" s="1"/>
  <c r="J5572" i="1" a="1"/>
  <c r="J5572" i="1" s="1"/>
  <c r="K5572" i="1" s="1" a="1"/>
  <c r="K5572" i="1" s="1"/>
  <c r="J5842" i="1" a="1"/>
  <c r="J5842" i="1" s="1"/>
  <c r="K5842" i="1" s="1" a="1"/>
  <c r="K5842" i="1" s="1"/>
  <c r="J6167" i="1" a="1"/>
  <c r="J6167" i="1" s="1"/>
  <c r="K6167" i="1" s="1" a="1"/>
  <c r="K6167" i="1" s="1"/>
  <c r="J6324" i="1" a="1"/>
  <c r="J6324" i="1" s="1"/>
  <c r="K6324" i="1" s="1" a="1"/>
  <c r="K6324" i="1" s="1"/>
  <c r="J6442" i="1" a="1"/>
  <c r="J6442" i="1" s="1"/>
  <c r="K6442" i="1" s="1" a="1"/>
  <c r="K6442" i="1" s="1"/>
  <c r="J6557" i="1" a="1"/>
  <c r="J6557" i="1" s="1"/>
  <c r="K6557" i="1" s="1" a="1"/>
  <c r="K6557" i="1" s="1"/>
  <c r="J6679" i="1" a="1"/>
  <c r="J6679" i="1" s="1"/>
  <c r="K6679" i="1" s="1" a="1"/>
  <c r="K6679" i="1" s="1"/>
  <c r="J6817" i="1" a="1"/>
  <c r="J6817" i="1" s="1"/>
  <c r="K6817" i="1" s="1" a="1"/>
  <c r="K6817" i="1" s="1"/>
  <c r="J6941" i="1" a="1"/>
  <c r="J6941" i="1" s="1"/>
  <c r="K6941" i="1" s="1" a="1"/>
  <c r="K6941" i="1" s="1"/>
  <c r="J7065" i="1" a="1"/>
  <c r="J7065" i="1" s="1"/>
  <c r="K7065" i="1" s="1" a="1"/>
  <c r="K7065" i="1" s="1"/>
  <c r="J7189" i="1" a="1"/>
  <c r="J7189" i="1" s="1"/>
  <c r="K7189" i="1" s="1" a="1"/>
  <c r="K7189" i="1" s="1"/>
  <c r="J7329" i="1" a="1"/>
  <c r="J7329" i="1" s="1"/>
  <c r="K7329" i="1" s="1" a="1"/>
  <c r="K7329" i="1" s="1"/>
  <c r="J7453" i="1" a="1"/>
  <c r="J7453" i="1" s="1"/>
  <c r="K7453" i="1" s="1" a="1"/>
  <c r="K7453" i="1" s="1"/>
  <c r="J7584" i="1" a="1"/>
  <c r="J7584" i="1" s="1"/>
  <c r="K7584" i="1" s="1" a="1"/>
  <c r="K7584" i="1" s="1"/>
  <c r="J7696" i="1" a="1"/>
  <c r="J7696" i="1" s="1"/>
  <c r="K7696" i="1" s="1" a="1"/>
  <c r="K7696" i="1" s="1"/>
  <c r="J7796" i="1" a="1"/>
  <c r="J7796" i="1" s="1"/>
  <c r="K7796" i="1" s="1" a="1"/>
  <c r="K7796" i="1" s="1"/>
  <c r="J7893" i="1" a="1"/>
  <c r="J7893" i="1" s="1"/>
  <c r="K7893" i="1" s="1" a="1"/>
  <c r="K7893" i="1" s="1"/>
  <c r="J4784" i="1" a="1"/>
  <c r="J4784" i="1" s="1"/>
  <c r="K4784" i="1" s="1" a="1"/>
  <c r="K4784" i="1" s="1"/>
  <c r="J5664" i="1" a="1"/>
  <c r="J5664" i="1" s="1"/>
  <c r="K5664" i="1" s="1" a="1"/>
  <c r="K5664" i="1" s="1"/>
  <c r="J5940" i="1" a="1"/>
  <c r="J5940" i="1" s="1"/>
  <c r="K5940" i="1" s="1" a="1"/>
  <c r="K5940" i="1" s="1"/>
  <c r="J6226" i="1" a="1"/>
  <c r="J6226" i="1" s="1"/>
  <c r="K6226" i="1" s="1" a="1"/>
  <c r="K6226" i="1" s="1"/>
  <c r="J6337" i="1" a="1"/>
  <c r="J6337" i="1" s="1"/>
  <c r="K6337" i="1" s="1" a="1"/>
  <c r="K6337" i="1" s="1"/>
  <c r="J6455" i="1" a="1"/>
  <c r="J6455" i="1" s="1"/>
  <c r="K6455" i="1" s="1" a="1"/>
  <c r="K6455" i="1" s="1"/>
  <c r="J6590" i="1" a="1"/>
  <c r="J6590" i="1" s="1"/>
  <c r="K6590" i="1" s="1" a="1"/>
  <c r="K6590" i="1" s="1"/>
  <c r="J6710" i="1" a="1"/>
  <c r="J6710" i="1" s="1"/>
  <c r="K6710" i="1" s="1" a="1"/>
  <c r="K6710" i="1" s="1"/>
  <c r="J6849" i="1" a="1"/>
  <c r="J6849" i="1" s="1"/>
  <c r="K6849" i="1" s="1" a="1"/>
  <c r="K6849" i="1" s="1"/>
  <c r="J6973" i="1" a="1"/>
  <c r="J6973" i="1" s="1"/>
  <c r="K6973" i="1" s="1" a="1"/>
  <c r="K6973" i="1" s="1"/>
  <c r="J7097" i="1" a="1"/>
  <c r="J7097" i="1" s="1"/>
  <c r="K7097" i="1" s="1" a="1"/>
  <c r="K7097" i="1" s="1"/>
  <c r="J7221" i="1" a="1"/>
  <c r="J7221" i="1" s="1"/>
  <c r="K7221" i="1" s="1" a="1"/>
  <c r="K7221" i="1" s="1"/>
  <c r="J7358" i="1" a="1"/>
  <c r="J7358" i="1" s="1"/>
  <c r="K7358" i="1" s="1" a="1"/>
  <c r="K7358" i="1" s="1"/>
  <c r="J7463" i="1" a="1"/>
  <c r="J7463" i="1" s="1"/>
  <c r="K7463" i="1" s="1" a="1"/>
  <c r="K7463" i="1" s="1"/>
  <c r="J7565" i="1" a="1"/>
  <c r="J7565" i="1" s="1"/>
  <c r="K7565" i="1" s="1" a="1"/>
  <c r="K7565" i="1" s="1"/>
  <c r="J7717" i="1" a="1"/>
  <c r="J7717" i="1" s="1"/>
  <c r="K7717" i="1" s="1" a="1"/>
  <c r="K7717" i="1" s="1"/>
  <c r="J7833" i="1" a="1"/>
  <c r="J7833" i="1" s="1"/>
  <c r="K7833" i="1" s="1" a="1"/>
  <c r="K7833" i="1" s="1"/>
  <c r="J7962" i="1" a="1"/>
  <c r="J7962" i="1" s="1"/>
  <c r="K7962" i="1" s="1" a="1"/>
  <c r="K7962" i="1" s="1"/>
  <c r="J5026" i="1" a="1"/>
  <c r="J5026" i="1" s="1"/>
  <c r="K5026" i="1" s="1" a="1"/>
  <c r="K5026" i="1" s="1"/>
  <c r="J5609" i="1" a="1"/>
  <c r="J5609" i="1" s="1"/>
  <c r="K5609" i="1" s="1" a="1"/>
  <c r="K5609" i="1" s="1"/>
  <c r="J5880" i="1" a="1"/>
  <c r="J5880" i="1" s="1"/>
  <c r="K5880" i="1" s="1" a="1"/>
  <c r="K5880" i="1" s="1"/>
  <c r="J6198" i="1" a="1"/>
  <c r="J6198" i="1" s="1"/>
  <c r="K6198" i="1" s="1" a="1"/>
  <c r="K6198" i="1" s="1"/>
  <c r="J6327" i="1" a="1"/>
  <c r="J6327" i="1" s="1"/>
  <c r="K6327" i="1" s="1" a="1"/>
  <c r="K6327" i="1" s="1"/>
  <c r="J6496" i="1" a="1"/>
  <c r="J6496" i="1" s="1"/>
  <c r="K6496" i="1" s="1" a="1"/>
  <c r="K6496" i="1" s="1"/>
  <c r="J6624" i="1" a="1"/>
  <c r="J6624" i="1" s="1"/>
  <c r="K6624" i="1" s="1" a="1"/>
  <c r="K6624" i="1" s="1"/>
  <c r="J6743" i="1" a="1"/>
  <c r="J6743" i="1" s="1"/>
  <c r="K6743" i="1" s="1" a="1"/>
  <c r="K6743" i="1" s="1"/>
  <c r="J6866" i="1" a="1"/>
  <c r="J6866" i="1" s="1"/>
  <c r="K6866" i="1" s="1" a="1"/>
  <c r="K6866" i="1" s="1"/>
  <c r="J7006" i="1" a="1"/>
  <c r="J7006" i="1" s="1"/>
  <c r="K7006" i="1" s="1" a="1"/>
  <c r="K7006" i="1" s="1"/>
  <c r="J7130" i="1" a="1"/>
  <c r="J7130" i="1" s="1"/>
  <c r="K7130" i="1" s="1" a="1"/>
  <c r="K7130" i="1" s="1"/>
  <c r="J7254" i="1" a="1"/>
  <c r="J7254" i="1" s="1"/>
  <c r="K7254" i="1" s="1" a="1"/>
  <c r="K7254" i="1" s="1"/>
  <c r="J7372" i="1" a="1"/>
  <c r="J7372" i="1" s="1"/>
  <c r="K7372" i="1" s="1" a="1"/>
  <c r="K7372" i="1" s="1"/>
  <c r="J7485" i="1" a="1"/>
  <c r="J7485" i="1" s="1"/>
  <c r="K7485" i="1" s="1" a="1"/>
  <c r="K7485" i="1" s="1"/>
  <c r="J7617" i="1" a="1"/>
  <c r="J7617" i="1" s="1"/>
  <c r="K7617" i="1" s="1" a="1"/>
  <c r="K7617" i="1" s="1"/>
  <c r="J7728" i="1" a="1"/>
  <c r="J7728" i="1" s="1"/>
  <c r="K7728" i="1" s="1" a="1"/>
  <c r="K7728" i="1" s="1"/>
  <c r="J7896" i="1" a="1"/>
  <c r="J7896" i="1" s="1"/>
  <c r="K7896" i="1" s="1" a="1"/>
  <c r="K7896" i="1" s="1"/>
  <c r="J4498" i="1" a="1"/>
  <c r="J4498" i="1" s="1"/>
  <c r="K4498" i="1" s="1" a="1"/>
  <c r="K4498" i="1" s="1"/>
  <c r="J5458" i="1" a="1"/>
  <c r="J5458" i="1" s="1"/>
  <c r="K5458" i="1" s="1" a="1"/>
  <c r="K5458" i="1" s="1"/>
  <c r="J5886" i="1" a="1"/>
  <c r="J5886" i="1" s="1"/>
  <c r="K5886" i="1" s="1" a="1"/>
  <c r="K5886" i="1" s="1"/>
  <c r="J4424" i="1" a="1"/>
  <c r="J4424" i="1" s="1"/>
  <c r="K4424" i="1" s="1" a="1"/>
  <c r="K4424" i="1" s="1"/>
  <c r="J4557" i="1" a="1"/>
  <c r="J4557" i="1" s="1"/>
  <c r="K4557" i="1" s="1" a="1"/>
  <c r="K4557" i="1" s="1"/>
  <c r="J1515" i="1" a="1"/>
  <c r="J1515" i="1" s="1"/>
  <c r="K1515" i="1" s="1" a="1"/>
  <c r="K1515" i="1" s="1"/>
  <c r="J2175" i="1" a="1"/>
  <c r="J2175" i="1" s="1"/>
  <c r="K2175" i="1" s="1" a="1"/>
  <c r="K2175" i="1" s="1"/>
  <c r="J2599" i="1" a="1"/>
  <c r="J2599" i="1" s="1"/>
  <c r="K2599" i="1" s="1" a="1"/>
  <c r="K2599" i="1" s="1"/>
  <c r="J2958" i="1" a="1"/>
  <c r="J2958" i="1" s="1"/>
  <c r="K2958" i="1" s="1" a="1"/>
  <c r="K2958" i="1" s="1"/>
  <c r="J3182" i="1" a="1"/>
  <c r="J3182" i="1" s="1"/>
  <c r="K3182" i="1" s="1" a="1"/>
  <c r="K3182" i="1" s="1"/>
  <c r="J3479" i="1" a="1"/>
  <c r="J3479" i="1" s="1"/>
  <c r="K3479" i="1" s="1" a="1"/>
  <c r="K3479" i="1" s="1"/>
  <c r="J3691" i="1" a="1"/>
  <c r="J3691" i="1" s="1"/>
  <c r="K3691" i="1" s="1" a="1"/>
  <c r="K3691" i="1" s="1"/>
  <c r="J3823" i="1" a="1"/>
  <c r="J3823" i="1" s="1"/>
  <c r="K3823" i="1" s="1" a="1"/>
  <c r="K3823" i="1" s="1"/>
  <c r="J3946" i="1" a="1"/>
  <c r="J3946" i="1" s="1"/>
  <c r="K3946" i="1" s="1" a="1"/>
  <c r="K3946" i="1" s="1"/>
  <c r="J4057" i="1" a="1"/>
  <c r="J4057" i="1" s="1"/>
  <c r="K4057" i="1" s="1" a="1"/>
  <c r="K4057" i="1" s="1"/>
  <c r="J4213" i="1" a="1"/>
  <c r="J4213" i="1" s="1"/>
  <c r="K4213" i="1" s="1" a="1"/>
  <c r="K4213" i="1" s="1"/>
  <c r="J4338" i="1" a="1"/>
  <c r="J4338" i="1" s="1"/>
  <c r="K4338" i="1" s="1" a="1"/>
  <c r="K4338" i="1" s="1"/>
  <c r="J4459" i="1" a="1"/>
  <c r="J4459" i="1" s="1"/>
  <c r="K4459" i="1" s="1" a="1"/>
  <c r="K4459" i="1" s="1"/>
  <c r="J4579" i="1" a="1"/>
  <c r="J4579" i="1" s="1"/>
  <c r="K4579" i="1" s="1" a="1"/>
  <c r="K4579" i="1" s="1"/>
  <c r="J1587" i="1" a="1"/>
  <c r="J1587" i="1" s="1"/>
  <c r="K1587" i="1" s="1" a="1"/>
  <c r="K1587" i="1" s="1"/>
  <c r="J2297" i="1" a="1"/>
  <c r="J2297" i="1" s="1"/>
  <c r="K2297" i="1" s="1" a="1"/>
  <c r="K2297" i="1" s="1"/>
  <c r="J2724" i="1" a="1"/>
  <c r="J2724" i="1" s="1"/>
  <c r="K2724" i="1" s="1" a="1"/>
  <c r="K2724" i="1" s="1"/>
  <c r="J3073" i="1" a="1"/>
  <c r="J3073" i="1" s="1"/>
  <c r="K3073" i="1" s="1" a="1"/>
  <c r="K3073" i="1" s="1"/>
  <c r="J3340" i="1" a="1"/>
  <c r="J3340" i="1" s="1"/>
  <c r="K3340" i="1" s="1" a="1"/>
  <c r="K3340" i="1" s="1"/>
  <c r="J2081" i="1" a="1"/>
  <c r="J2081" i="1" s="1"/>
  <c r="K2081" i="1" s="1" a="1"/>
  <c r="K2081" i="1" s="1"/>
  <c r="J2658" i="1" a="1"/>
  <c r="J2658" i="1" s="1"/>
  <c r="K2658" i="1" s="1" a="1"/>
  <c r="K2658" i="1" s="1"/>
  <c r="J3033" i="1" a="1"/>
  <c r="J3033" i="1" s="1"/>
  <c r="K3033" i="1" s="1" a="1"/>
  <c r="K3033" i="1" s="1"/>
  <c r="J3253" i="1" a="1"/>
  <c r="J3253" i="1" s="1"/>
  <c r="K3253" i="1" s="1" a="1"/>
  <c r="K3253" i="1" s="1"/>
  <c r="J1943" i="1" a="1"/>
  <c r="J1943" i="1" s="1"/>
  <c r="K1943" i="1" s="1" a="1"/>
  <c r="K1943" i="1" s="1"/>
  <c r="J2552" i="1" a="1"/>
  <c r="J2552" i="1" s="1"/>
  <c r="K2552" i="1" s="1" a="1"/>
  <c r="K2552" i="1" s="1"/>
  <c r="J2950" i="1" a="1"/>
  <c r="J2950" i="1" s="1"/>
  <c r="K2950" i="1" s="1" a="1"/>
  <c r="K2950" i="1" s="1"/>
  <c r="J3255" i="1" a="1"/>
  <c r="J3255" i="1" s="1"/>
  <c r="K3255" i="1" s="1" a="1"/>
  <c r="K3255" i="1" s="1"/>
  <c r="J1921" i="1" a="1"/>
  <c r="J1921" i="1" s="1"/>
  <c r="K1921" i="1" s="1" a="1"/>
  <c r="K1921" i="1" s="1"/>
  <c r="J2583" i="1" a="1"/>
  <c r="J2583" i="1" s="1"/>
  <c r="K2583" i="1" s="1" a="1"/>
  <c r="K2583" i="1" s="1"/>
  <c r="J2936" i="1" a="1"/>
  <c r="J2936" i="1" s="1"/>
  <c r="K2936" i="1" s="1" a="1"/>
  <c r="K2936" i="1" s="1"/>
  <c r="J3230" i="1" a="1"/>
  <c r="J3230" i="1" s="1"/>
  <c r="K3230" i="1" s="1" a="1"/>
  <c r="K3230" i="1" s="1"/>
  <c r="J3485" i="1" a="1"/>
  <c r="J3485" i="1" s="1"/>
  <c r="K3485" i="1" s="1" a="1"/>
  <c r="K3485" i="1" s="1"/>
  <c r="J3687" i="1" a="1"/>
  <c r="J3687" i="1" s="1"/>
  <c r="K3687" i="1" s="1" a="1"/>
  <c r="K3687" i="1" s="1"/>
  <c r="J3795" i="1" a="1"/>
  <c r="J3795" i="1" s="1"/>
  <c r="K3795" i="1" s="1" a="1"/>
  <c r="K3795" i="1" s="1"/>
  <c r="J3912" i="1" a="1"/>
  <c r="J3912" i="1" s="1"/>
  <c r="K3912" i="1" s="1" a="1"/>
  <c r="K3912" i="1" s="1"/>
  <c r="J4050" i="1" a="1"/>
  <c r="J4050" i="1" s="1"/>
  <c r="K4050" i="1" s="1" a="1"/>
  <c r="K4050" i="1" s="1"/>
  <c r="J4210" i="1" a="1"/>
  <c r="J4210" i="1" s="1"/>
  <c r="K4210" i="1" s="1" a="1"/>
  <c r="K4210" i="1" s="1"/>
  <c r="J4342" i="1" a="1"/>
  <c r="J4342" i="1" s="1"/>
  <c r="K4342" i="1" s="1" a="1"/>
  <c r="K4342" i="1" s="1"/>
  <c r="J4470" i="1" a="1"/>
  <c r="J4470" i="1" s="1"/>
  <c r="K4470" i="1" s="1" a="1"/>
  <c r="K4470" i="1" s="1"/>
  <c r="J4603" i="1" a="1"/>
  <c r="J4603" i="1" s="1"/>
  <c r="K4603" i="1" s="1" a="1"/>
  <c r="K4603" i="1" s="1"/>
  <c r="J3362" i="1" a="1"/>
  <c r="J3362" i="1" s="1"/>
  <c r="K3362" i="1" s="1" a="1"/>
  <c r="K3362" i="1" s="1"/>
  <c r="J3762" i="1" a="1"/>
  <c r="J3762" i="1" s="1"/>
  <c r="K3762" i="1" s="1" a="1"/>
  <c r="K3762" i="1" s="1"/>
  <c r="J4078" i="1" a="1"/>
  <c r="J4078" i="1" s="1"/>
  <c r="K4078" i="1" s="1" a="1"/>
  <c r="K4078" i="1" s="1"/>
  <c r="J4307" i="1" a="1"/>
  <c r="J4307" i="1" s="1"/>
  <c r="K4307" i="1" s="1" a="1"/>
  <c r="K4307" i="1" s="1"/>
  <c r="J4559" i="1" a="1"/>
  <c r="J4559" i="1" s="1"/>
  <c r="K4559" i="1" s="1" a="1"/>
  <c r="K4559" i="1" s="1"/>
  <c r="J4735" i="1" a="1"/>
  <c r="J4735" i="1" s="1"/>
  <c r="K4735" i="1" s="1" a="1"/>
  <c r="K4735" i="1" s="1"/>
  <c r="J4863" i="1" a="1"/>
  <c r="J4863" i="1" s="1"/>
  <c r="K4863" i="1" s="1" a="1"/>
  <c r="K4863" i="1" s="1"/>
  <c r="J4991" i="1" a="1"/>
  <c r="J4991" i="1" s="1"/>
  <c r="K4991" i="1" s="1" a="1"/>
  <c r="K4991" i="1" s="1"/>
  <c r="J5119" i="1" a="1"/>
  <c r="J5119" i="1" s="1"/>
  <c r="K5119" i="1" s="1" a="1"/>
  <c r="K5119" i="1" s="1"/>
  <c r="J5247" i="1" a="1"/>
  <c r="J5247" i="1" s="1"/>
  <c r="K5247" i="1" s="1" a="1"/>
  <c r="K5247" i="1" s="1"/>
  <c r="J5375" i="1" a="1"/>
  <c r="J5375" i="1" s="1"/>
  <c r="K5375" i="1" s="1" a="1"/>
  <c r="K5375" i="1" s="1"/>
  <c r="J5492" i="1" a="1"/>
  <c r="J5492" i="1" s="1"/>
  <c r="K5492" i="1" s="1" a="1"/>
  <c r="K5492" i="1" s="1"/>
  <c r="J5638" i="1" a="1"/>
  <c r="J5638" i="1" s="1"/>
  <c r="K5638" i="1" s="1" a="1"/>
  <c r="K5638" i="1" s="1"/>
  <c r="J5801" i="1" a="1"/>
  <c r="J5801" i="1" s="1"/>
  <c r="K5801" i="1" s="1" a="1"/>
  <c r="K5801" i="1" s="1"/>
  <c r="J5928" i="1" a="1"/>
  <c r="J5928" i="1" s="1"/>
  <c r="K5928" i="1" s="1" a="1"/>
  <c r="K5928" i="1" s="1"/>
  <c r="J6045" i="1" a="1"/>
  <c r="J6045" i="1" s="1"/>
  <c r="K6045" i="1" s="1" a="1"/>
  <c r="K6045" i="1" s="1"/>
  <c r="J6155" i="1" a="1"/>
  <c r="J6155" i="1" s="1"/>
  <c r="K6155" i="1" s="1" a="1"/>
  <c r="K6155" i="1" s="1"/>
  <c r="J3514" i="1" a="1"/>
  <c r="J3514" i="1" s="1"/>
  <c r="K3514" i="1" s="1" a="1"/>
  <c r="K3514" i="1" s="1"/>
  <c r="J3824" i="1" a="1"/>
  <c r="J3824" i="1" s="1"/>
  <c r="K3824" i="1" s="1" a="1"/>
  <c r="K3824" i="1" s="1"/>
  <c r="J4049" i="1" a="1"/>
  <c r="J4049" i="1" s="1"/>
  <c r="K4049" i="1" s="1" a="1"/>
  <c r="K4049" i="1" s="1"/>
  <c r="J4324" i="1" a="1"/>
  <c r="J4324" i="1" s="1"/>
  <c r="K4324" i="1" s="1" a="1"/>
  <c r="K4324" i="1" s="1"/>
  <c r="J4602" i="1" a="1"/>
  <c r="J4602" i="1" s="1"/>
  <c r="K4602" i="1" s="1" a="1"/>
  <c r="K4602" i="1" s="1"/>
  <c r="J4772" i="1" a="1"/>
  <c r="J4772" i="1" s="1"/>
  <c r="K4772" i="1" s="1" a="1"/>
  <c r="K4772" i="1" s="1"/>
  <c r="J4886" i="1" a="1"/>
  <c r="J4886" i="1" s="1"/>
  <c r="K4886" i="1" s="1" a="1"/>
  <c r="K4886" i="1" s="1"/>
  <c r="J5007" i="1" a="1"/>
  <c r="J5007" i="1" s="1"/>
  <c r="K5007" i="1" s="1" a="1"/>
  <c r="K5007" i="1" s="1"/>
  <c r="J5120" i="1" a="1"/>
  <c r="J5120" i="1" s="1"/>
  <c r="K5120" i="1" s="1" a="1"/>
  <c r="K5120" i="1" s="1"/>
  <c r="J5234" i="1" a="1"/>
  <c r="J5234" i="1" s="1"/>
  <c r="K5234" i="1" s="1" a="1"/>
  <c r="K5234" i="1" s="1"/>
  <c r="J5348" i="1" a="1"/>
  <c r="J5348" i="1" s="1"/>
  <c r="K5348" i="1" s="1" a="1"/>
  <c r="K5348" i="1" s="1"/>
  <c r="J5460" i="1" a="1"/>
  <c r="J5460" i="1" s="1"/>
  <c r="K5460" i="1" s="1" a="1"/>
  <c r="K5460" i="1" s="1"/>
  <c r="J5575" i="1" a="1"/>
  <c r="J5575" i="1" s="1"/>
  <c r="K5575" i="1" s="1" a="1"/>
  <c r="K5575" i="1" s="1"/>
  <c r="J5689" i="1" a="1"/>
  <c r="J5689" i="1" s="1"/>
  <c r="K5689" i="1" s="1" a="1"/>
  <c r="K5689" i="1" s="1"/>
  <c r="J5796" i="1" a="1"/>
  <c r="J5796" i="1" s="1"/>
  <c r="K5796" i="1" s="1" a="1"/>
  <c r="K5796" i="1" s="1"/>
  <c r="J5942" i="1" a="1"/>
  <c r="J5942" i="1" s="1"/>
  <c r="K5942" i="1" s="1" a="1"/>
  <c r="K5942" i="1" s="1"/>
  <c r="J6063" i="1" a="1"/>
  <c r="J6063" i="1" s="1"/>
  <c r="K6063" i="1" s="1" a="1"/>
  <c r="K6063" i="1" s="1"/>
  <c r="J1875" i="1" a="1"/>
  <c r="J1875" i="1" s="1"/>
  <c r="K1875" i="1" s="1" a="1"/>
  <c r="K1875" i="1" s="1"/>
  <c r="J3652" i="1" a="1"/>
  <c r="J3652" i="1" s="1"/>
  <c r="K3652" i="1" s="1" a="1"/>
  <c r="K3652" i="1" s="1"/>
  <c r="J3911" i="1" a="1"/>
  <c r="J3911" i="1" s="1"/>
  <c r="K3911" i="1" s="1" a="1"/>
  <c r="K3911" i="1" s="1"/>
  <c r="J4171" i="1" a="1"/>
  <c r="J4171" i="1" s="1"/>
  <c r="K4171" i="1" s="1" a="1"/>
  <c r="K4171" i="1" s="1"/>
  <c r="J4420" i="1" a="1"/>
  <c r="J4420" i="1" s="1"/>
  <c r="K4420" i="1" s="1" a="1"/>
  <c r="K4420" i="1" s="1"/>
  <c r="J4659" i="1" a="1"/>
  <c r="J4659" i="1" s="1"/>
  <c r="K4659" i="1" s="1" a="1"/>
  <c r="K4659" i="1" s="1"/>
  <c r="J4801" i="1" a="1"/>
  <c r="J4801" i="1" s="1"/>
  <c r="K4801" i="1" s="1" a="1"/>
  <c r="K4801" i="1" s="1"/>
  <c r="J4957" i="1" a="1"/>
  <c r="J4957" i="1" s="1"/>
  <c r="K4957" i="1" s="1" a="1"/>
  <c r="K4957" i="1" s="1"/>
  <c r="J5100" i="1" a="1"/>
  <c r="J5100" i="1" s="1"/>
  <c r="K5100" i="1" s="1" a="1"/>
  <c r="K5100" i="1" s="1"/>
  <c r="J5242" i="1" a="1"/>
  <c r="J5242" i="1" s="1"/>
  <c r="K5242" i="1" s="1" a="1"/>
  <c r="K5242" i="1" s="1"/>
  <c r="J5385" i="1" a="1"/>
  <c r="J5385" i="1" s="1"/>
  <c r="K5385" i="1" s="1" a="1"/>
  <c r="K5385" i="1" s="1"/>
  <c r="J5527" i="1" a="1"/>
  <c r="J5527" i="1" s="1"/>
  <c r="K5527" i="1" s="1" a="1"/>
  <c r="K5527" i="1" s="1"/>
  <c r="J5656" i="1" a="1"/>
  <c r="J5656" i="1" s="1"/>
  <c r="K5656" i="1" s="1" a="1"/>
  <c r="K5656" i="1" s="1"/>
  <c r="J5780" i="1" a="1"/>
  <c r="J5780" i="1" s="1"/>
  <c r="K5780" i="1" s="1" a="1"/>
  <c r="K5780" i="1" s="1"/>
  <c r="J5912" i="1" a="1"/>
  <c r="J5912" i="1" s="1"/>
  <c r="K5912" i="1" s="1" a="1"/>
  <c r="K5912" i="1" s="1"/>
  <c r="J6016" i="1" a="1"/>
  <c r="J6016" i="1" s="1"/>
  <c r="K6016" i="1" s="1" a="1"/>
  <c r="K6016" i="1" s="1"/>
  <c r="J6138" i="1" a="1"/>
  <c r="J6138" i="1" s="1"/>
  <c r="K6138" i="1" s="1" a="1"/>
  <c r="K6138" i="1" s="1"/>
  <c r="J3389" i="1" a="1"/>
  <c r="J3389" i="1" s="1"/>
  <c r="K3389" i="1" s="1" a="1"/>
  <c r="K3389" i="1" s="1"/>
  <c r="J3753" i="1" a="1"/>
  <c r="J3753" i="1" s="1"/>
  <c r="K3753" i="1" s="1" a="1"/>
  <c r="K3753" i="1" s="1"/>
  <c r="J4026" i="1" a="1"/>
  <c r="J4026" i="1" s="1"/>
  <c r="K4026" i="1" s="1" a="1"/>
  <c r="K4026" i="1" s="1"/>
  <c r="J4263" i="1" a="1"/>
  <c r="J4263" i="1" s="1"/>
  <c r="K4263" i="1" s="1" a="1"/>
  <c r="K4263" i="1" s="1"/>
  <c r="J2498" i="1" a="1"/>
  <c r="J2498" i="1" s="1"/>
  <c r="K2498" i="1" s="1" a="1"/>
  <c r="K2498" i="1" s="1"/>
  <c r="J3656" i="1" a="1"/>
  <c r="J3656" i="1" s="1"/>
  <c r="K3656" i="1" s="1" a="1"/>
  <c r="K3656" i="1" s="1"/>
  <c r="J3504" i="1" a="1"/>
  <c r="J3504" i="1" s="1"/>
  <c r="K3504" i="1" s="1" a="1"/>
  <c r="K3504" i="1" s="1"/>
  <c r="J3844" i="1" a="1"/>
  <c r="J3844" i="1" s="1"/>
  <c r="K3844" i="1" s="1" a="1"/>
  <c r="K3844" i="1" s="1"/>
  <c r="J4094" i="1" a="1"/>
  <c r="J4094" i="1" s="1"/>
  <c r="K4094" i="1" s="1" a="1"/>
  <c r="K4094" i="1" s="1"/>
  <c r="J4317" i="1" a="1"/>
  <c r="J4317" i="1" s="1"/>
  <c r="K4317" i="1" s="1" a="1"/>
  <c r="K4317" i="1" s="1"/>
  <c r="J4567" i="1" a="1"/>
  <c r="J4567" i="1" s="1"/>
  <c r="K4567" i="1" s="1" a="1"/>
  <c r="K4567" i="1" s="1"/>
  <c r="J4755" i="1" a="1"/>
  <c r="J4755" i="1" s="1"/>
  <c r="K4755" i="1" s="1" a="1"/>
  <c r="K4755" i="1" s="1"/>
  <c r="J4897" i="1" a="1"/>
  <c r="J4897" i="1" s="1"/>
  <c r="K4897" i="1" s="1" a="1"/>
  <c r="K4897" i="1" s="1"/>
  <c r="J5053" i="1" a="1"/>
  <c r="J5053" i="1" s="1"/>
  <c r="K5053" i="1" s="1" a="1"/>
  <c r="K5053" i="1" s="1"/>
  <c r="J5196" i="1" a="1"/>
  <c r="J5196" i="1" s="1"/>
  <c r="K5196" i="1" s="1" a="1"/>
  <c r="K5196" i="1" s="1"/>
  <c r="J5338" i="1" a="1"/>
  <c r="J5338" i="1" s="1"/>
  <c r="K5338" i="1" s="1" a="1"/>
  <c r="K5338" i="1" s="1"/>
  <c r="J5479" i="1" a="1"/>
  <c r="J5479" i="1" s="1"/>
  <c r="K5479" i="1" s="1" a="1"/>
  <c r="K5479" i="1" s="1"/>
  <c r="J5614" i="1" a="1"/>
  <c r="J5614" i="1" s="1"/>
  <c r="K5614" i="1" s="1" a="1"/>
  <c r="K5614" i="1" s="1"/>
  <c r="J5748" i="1" a="1"/>
  <c r="J5748" i="1" s="1"/>
  <c r="K5748" i="1" s="1" a="1"/>
  <c r="K5748" i="1" s="1"/>
  <c r="J5873" i="1" a="1"/>
  <c r="J5873" i="1" s="1"/>
  <c r="K5873" i="1" s="1" a="1"/>
  <c r="K5873" i="1" s="1"/>
  <c r="J6007" i="1" a="1"/>
  <c r="J6007" i="1" s="1"/>
  <c r="K6007" i="1" s="1" a="1"/>
  <c r="K6007" i="1" s="1"/>
  <c r="J6117" i="1" a="1"/>
  <c r="J6117" i="1" s="1"/>
  <c r="K6117" i="1" s="1" a="1"/>
  <c r="K6117" i="1" s="1"/>
  <c r="J3734" i="1" a="1"/>
  <c r="J3734" i="1" s="1"/>
  <c r="K3734" i="1" s="1" a="1"/>
  <c r="K3734" i="1" s="1"/>
  <c r="J4283" i="1" a="1"/>
  <c r="J4283" i="1" s="1"/>
  <c r="K4283" i="1" s="1" a="1"/>
  <c r="K4283" i="1" s="1"/>
  <c r="J4717" i="1" a="1"/>
  <c r="J4717" i="1" s="1"/>
  <c r="K4717" i="1" s="1" a="1"/>
  <c r="K4717" i="1" s="1"/>
  <c r="J4902" i="1" a="1"/>
  <c r="J4902" i="1" s="1"/>
  <c r="K4902" i="1" s="1" a="1"/>
  <c r="K4902" i="1" s="1"/>
  <c r="J5130" i="1" a="1"/>
  <c r="J5130" i="1" s="1"/>
  <c r="K5130" i="1" s="1" a="1"/>
  <c r="K5130" i="1" s="1"/>
  <c r="J5300" i="1" a="1"/>
  <c r="J5300" i="1" s="1"/>
  <c r="K5300" i="1" s="1" a="1"/>
  <c r="K5300" i="1" s="1"/>
  <c r="J5511" i="1" a="1"/>
  <c r="J5511" i="1" s="1"/>
  <c r="K5511" i="1" s="1" a="1"/>
  <c r="K5511" i="1" s="1"/>
  <c r="J5746" i="1" a="1"/>
  <c r="J5746" i="1" s="1"/>
  <c r="K5746" i="1" s="1" a="1"/>
  <c r="K5746" i="1" s="1"/>
  <c r="J5883" i="1" a="1"/>
  <c r="J5883" i="1" s="1"/>
  <c r="K5883" i="1" s="1" a="1"/>
  <c r="K5883" i="1" s="1"/>
  <c r="J6151" i="1" a="1"/>
  <c r="J6151" i="1" s="1"/>
  <c r="K6151" i="1" s="1" a="1"/>
  <c r="K6151" i="1" s="1"/>
  <c r="J6236" i="1" a="1"/>
  <c r="J6236" i="1" s="1"/>
  <c r="K6236" i="1" s="1" a="1"/>
  <c r="K6236" i="1" s="1"/>
  <c r="J6320" i="1" a="1"/>
  <c r="J6320" i="1" s="1"/>
  <c r="K6320" i="1" s="1" a="1"/>
  <c r="K6320" i="1" s="1"/>
  <c r="J6386" i="1" a="1"/>
  <c r="J6386" i="1" s="1"/>
  <c r="K6386" i="1" s="1" a="1"/>
  <c r="K6386" i="1" s="1"/>
  <c r="J6445" i="1" a="1"/>
  <c r="J6445" i="1" s="1"/>
  <c r="K6445" i="1" s="1" a="1"/>
  <c r="K6445" i="1" s="1"/>
  <c r="J6505" i="1" a="1"/>
  <c r="J6505" i="1" s="1"/>
  <c r="K6505" i="1" s="1" a="1"/>
  <c r="K6505" i="1" s="1"/>
  <c r="J6577" i="1" a="1"/>
  <c r="J6577" i="1" s="1"/>
  <c r="K6577" i="1" s="1" a="1"/>
  <c r="K6577" i="1" s="1"/>
  <c r="J6646" i="1" a="1"/>
  <c r="J6646" i="1" s="1"/>
  <c r="K6646" i="1" s="1" a="1"/>
  <c r="K6646" i="1" s="1"/>
  <c r="J6729" i="1" a="1"/>
  <c r="J6729" i="1" s="1"/>
  <c r="K6729" i="1" s="1" a="1"/>
  <c r="K6729" i="1" s="1"/>
  <c r="J6805" i="1" a="1"/>
  <c r="J6805" i="1" s="1"/>
  <c r="K6805" i="1" s="1" a="1"/>
  <c r="K6805" i="1" s="1"/>
  <c r="J6875" i="1" a="1"/>
  <c r="J6875" i="1" s="1"/>
  <c r="K6875" i="1" s="1" a="1"/>
  <c r="K6875" i="1" s="1"/>
  <c r="J6953" i="1" a="1"/>
  <c r="J6953" i="1" s="1"/>
  <c r="K6953" i="1" s="1" a="1"/>
  <c r="K6953" i="1" s="1"/>
  <c r="J7023" i="1" a="1"/>
  <c r="J7023" i="1" s="1"/>
  <c r="K7023" i="1" s="1" a="1"/>
  <c r="K7023" i="1" s="1"/>
  <c r="J7092" i="1" a="1"/>
  <c r="J7092" i="1" s="1"/>
  <c r="K7092" i="1" s="1" a="1"/>
  <c r="K7092" i="1" s="1"/>
  <c r="J7162" i="1" a="1"/>
  <c r="J7162" i="1" s="1"/>
  <c r="K7162" i="1" s="1" a="1"/>
  <c r="K7162" i="1" s="1"/>
  <c r="J7240" i="1" a="1"/>
  <c r="J7240" i="1" s="1"/>
  <c r="K7240" i="1" s="1" a="1"/>
  <c r="K7240" i="1" s="1"/>
  <c r="J7317" i="1" a="1"/>
  <c r="J7317" i="1" s="1"/>
  <c r="K7317" i="1" s="1" a="1"/>
  <c r="K7317" i="1" s="1"/>
  <c r="J7390" i="1" a="1"/>
  <c r="J7390" i="1" s="1"/>
  <c r="K7390" i="1" s="1" a="1"/>
  <c r="K7390" i="1" s="1"/>
  <c r="J7450" i="1" a="1"/>
  <c r="J7450" i="1" s="1"/>
  <c r="K7450" i="1" s="1" a="1"/>
  <c r="K7450" i="1" s="1"/>
  <c r="J7516" i="1" a="1"/>
  <c r="J7516" i="1" s="1"/>
  <c r="K7516" i="1" s="1" a="1"/>
  <c r="K7516" i="1" s="1"/>
  <c r="J7577" i="1" a="1"/>
  <c r="J7577" i="1" s="1"/>
  <c r="K7577" i="1" s="1" a="1"/>
  <c r="K7577" i="1" s="1"/>
  <c r="J7668" i="1" a="1"/>
  <c r="J7668" i="1" s="1"/>
  <c r="K7668" i="1" s="1" a="1"/>
  <c r="K7668" i="1" s="1"/>
  <c r="J7754" i="1" a="1"/>
  <c r="J7754" i="1" s="1"/>
  <c r="K7754" i="1" s="1" a="1"/>
  <c r="K7754" i="1" s="1"/>
  <c r="J7823" i="1" a="1"/>
  <c r="J7823" i="1" s="1"/>
  <c r="K7823" i="1" s="1" a="1"/>
  <c r="K7823" i="1" s="1"/>
  <c r="J7890" i="1" a="1"/>
  <c r="J7890" i="1" s="1"/>
  <c r="K7890" i="1" s="1" a="1"/>
  <c r="K7890" i="1" s="1"/>
  <c r="J7971" i="1" a="1"/>
  <c r="J7971" i="1" s="1"/>
  <c r="K7971" i="1" s="1" a="1"/>
  <c r="K7971" i="1" s="1"/>
  <c r="J8033" i="1" a="1"/>
  <c r="J8033" i="1" s="1"/>
  <c r="K8033" i="1" s="1" a="1"/>
  <c r="K8033" i="1" s="1"/>
  <c r="J8097" i="1" a="1"/>
  <c r="J8097" i="1" s="1"/>
  <c r="K8097" i="1" s="1" a="1"/>
  <c r="K8097" i="1" s="1"/>
  <c r="J8161" i="1" a="1"/>
  <c r="J8161" i="1" s="1"/>
  <c r="K8161" i="1" s="1" a="1"/>
  <c r="K8161" i="1" s="1"/>
  <c r="J8225" i="1" a="1"/>
  <c r="J8225" i="1" s="1"/>
  <c r="K8225" i="1" s="1" a="1"/>
  <c r="K8225" i="1" s="1"/>
  <c r="J8296" i="1" a="1"/>
  <c r="J8296" i="1" s="1"/>
  <c r="K8296" i="1" s="1" a="1"/>
  <c r="K8296" i="1" s="1"/>
  <c r="J8360" i="1" a="1"/>
  <c r="J8360" i="1" s="1"/>
  <c r="K8360" i="1" s="1" a="1"/>
  <c r="K8360" i="1" s="1"/>
  <c r="J8424" i="1" a="1"/>
  <c r="J8424" i="1" s="1"/>
  <c r="K8424" i="1" s="1" a="1"/>
  <c r="K8424" i="1" s="1"/>
  <c r="J8488" i="1" a="1"/>
  <c r="J8488" i="1" s="1"/>
  <c r="K8488" i="1" s="1" a="1"/>
  <c r="K8488" i="1" s="1"/>
  <c r="J8552" i="1" a="1"/>
  <c r="J8552" i="1" s="1"/>
  <c r="K8552" i="1" s="1" a="1"/>
  <c r="K8552" i="1" s="1"/>
  <c r="J8616" i="1" a="1"/>
  <c r="J8616" i="1" s="1"/>
  <c r="K8616" i="1" s="1" a="1"/>
  <c r="K8616" i="1" s="1"/>
  <c r="J8673" i="1" a="1"/>
  <c r="J8673" i="1" s="1"/>
  <c r="K8673" i="1" s="1" a="1"/>
  <c r="K8673" i="1" s="1"/>
  <c r="J8733" i="1" a="1"/>
  <c r="J8733" i="1" s="1"/>
  <c r="K8733" i="1" s="1" a="1"/>
  <c r="K8733" i="1" s="1"/>
  <c r="J8795" i="1" a="1"/>
  <c r="J8795" i="1" s="1"/>
  <c r="K8795" i="1" s="1" a="1"/>
  <c r="K8795" i="1" s="1"/>
  <c r="J8857" i="1" a="1"/>
  <c r="J8857" i="1" s="1"/>
  <c r="K8857" i="1" s="1" a="1"/>
  <c r="K8857" i="1" s="1"/>
  <c r="J8919" i="1" a="1"/>
  <c r="J8919" i="1" s="1"/>
  <c r="K8919" i="1" s="1" a="1"/>
  <c r="K8919" i="1" s="1"/>
  <c r="J8989" i="1" a="1"/>
  <c r="J8989" i="1" s="1"/>
  <c r="K8989" i="1" s="1" a="1"/>
  <c r="K8989" i="1" s="1"/>
  <c r="J9051" i="1" a="1"/>
  <c r="J9051" i="1" s="1"/>
  <c r="K9051" i="1" s="1" a="1"/>
  <c r="K9051" i="1" s="1"/>
  <c r="J9118" i="1" a="1"/>
  <c r="J9118" i="1" s="1"/>
  <c r="K9118" i="1" s="1" a="1"/>
  <c r="K9118" i="1" s="1"/>
  <c r="J9178" i="1" a="1"/>
  <c r="J9178" i="1" s="1"/>
  <c r="K9178" i="1" s="1" a="1"/>
  <c r="K9178" i="1" s="1"/>
  <c r="J9240" i="1" a="1"/>
  <c r="J9240" i="1" s="1"/>
  <c r="K9240" i="1" s="1" a="1"/>
  <c r="K9240" i="1" s="1"/>
  <c r="J9309" i="1" a="1"/>
  <c r="J9309" i="1" s="1"/>
  <c r="K9309" i="1" s="1" a="1"/>
  <c r="K9309" i="1" s="1"/>
  <c r="J9371" i="1" a="1"/>
  <c r="J9371" i="1" s="1"/>
  <c r="K9371" i="1" s="1" a="1"/>
  <c r="K9371" i="1" s="1"/>
  <c r="J9428" i="1" a="1"/>
  <c r="J9428" i="1" s="1"/>
  <c r="K9428" i="1" s="1" a="1"/>
  <c r="K9428" i="1" s="1"/>
  <c r="J9484" i="1" a="1"/>
  <c r="J9484" i="1" s="1"/>
  <c r="K9484" i="1" s="1" a="1"/>
  <c r="K9484" i="1" s="1"/>
  <c r="J9574" i="1" a="1"/>
  <c r="J9574" i="1" s="1"/>
  <c r="K9574" i="1" s="1" a="1"/>
  <c r="K9574" i="1" s="1"/>
  <c r="J9629" i="1" a="1"/>
  <c r="J9629" i="1" s="1"/>
  <c r="K9629" i="1" s="1" a="1"/>
  <c r="K9629" i="1" s="1"/>
  <c r="J9684" i="1" a="1"/>
  <c r="J9684" i="1" s="1"/>
  <c r="K9684" i="1" s="1" a="1"/>
  <c r="K9684" i="1" s="1"/>
  <c r="J9740" i="1" a="1"/>
  <c r="J9740" i="1" s="1"/>
  <c r="K9740" i="1" s="1" a="1"/>
  <c r="K9740" i="1" s="1"/>
  <c r="J3806" i="1" a="1"/>
  <c r="J3806" i="1" s="1"/>
  <c r="K3806" i="1" s="1" a="1"/>
  <c r="K3806" i="1" s="1"/>
  <c r="J4176" i="1" a="1"/>
  <c r="J4176" i="1" s="1"/>
  <c r="K4176" i="1" s="1" a="1"/>
  <c r="K4176" i="1" s="1"/>
  <c r="J4508" i="1" a="1"/>
  <c r="J4508" i="1" s="1"/>
  <c r="K4508" i="1" s="1" a="1"/>
  <c r="K4508" i="1" s="1"/>
  <c r="J4701" i="1" a="1"/>
  <c r="J4701" i="1" s="1"/>
  <c r="K4701" i="1" s="1" a="1"/>
  <c r="K4701" i="1" s="1"/>
  <c r="J4831" i="1" a="1"/>
  <c r="J4831" i="1" s="1"/>
  <c r="K4831" i="1" s="1" a="1"/>
  <c r="K4831" i="1" s="1"/>
  <c r="J4959" i="1" a="1"/>
  <c r="J4959" i="1" s="1"/>
  <c r="K4959" i="1" s="1" a="1"/>
  <c r="K4959" i="1" s="1"/>
  <c r="J5087" i="1" a="1"/>
  <c r="J5087" i="1" s="1"/>
  <c r="K5087" i="1" s="1" a="1"/>
  <c r="K5087" i="1" s="1"/>
  <c r="J5215" i="1" a="1"/>
  <c r="J5215" i="1" s="1"/>
  <c r="K5215" i="1" s="1" a="1"/>
  <c r="K5215" i="1" s="1"/>
  <c r="J5343" i="1" a="1"/>
  <c r="J5343" i="1" s="1"/>
  <c r="K5343" i="1" s="1" a="1"/>
  <c r="K5343" i="1" s="1"/>
  <c r="J5478" i="1" a="1"/>
  <c r="J5478" i="1" s="1"/>
  <c r="K5478" i="1" s="1" a="1"/>
  <c r="K5478" i="1" s="1"/>
  <c r="J5601" i="1" a="1"/>
  <c r="J5601" i="1" s="1"/>
  <c r="K5601" i="1" s="1" a="1"/>
  <c r="K5601" i="1" s="1"/>
  <c r="J5713" i="1" a="1"/>
  <c r="J5713" i="1" s="1"/>
  <c r="K5713" i="1" s="1" a="1"/>
  <c r="K5713" i="1" s="1"/>
  <c r="J5860" i="1" a="1"/>
  <c r="J5860" i="1" s="1"/>
  <c r="K5860" i="1" s="1" a="1"/>
  <c r="K5860" i="1" s="1"/>
  <c r="J5968" i="1" a="1"/>
  <c r="J5968" i="1" s="1"/>
  <c r="K5968" i="1" s="1" a="1"/>
  <c r="K5968" i="1" s="1"/>
  <c r="J6092" i="1" a="1"/>
  <c r="J6092" i="1" s="1"/>
  <c r="K6092" i="1" s="1" a="1"/>
  <c r="K6092" i="1" s="1"/>
  <c r="J6237" i="1" a="1"/>
  <c r="J6237" i="1" s="1"/>
  <c r="K6237" i="1" s="1" a="1"/>
  <c r="K6237" i="1" s="1"/>
  <c r="J6291" i="1" a="1"/>
  <c r="J6291" i="1" s="1"/>
  <c r="K6291" i="1" s="1" a="1"/>
  <c r="K6291" i="1" s="1"/>
  <c r="J6381" i="1" a="1"/>
  <c r="J6381" i="1" s="1"/>
  <c r="K6381" i="1" s="1" a="1"/>
  <c r="K6381" i="1" s="1"/>
  <c r="J6439" i="1" a="1"/>
  <c r="J6439" i="1" s="1"/>
  <c r="K6439" i="1" s="1" a="1"/>
  <c r="K6439" i="1" s="1"/>
  <c r="J4361" i="1" a="1"/>
  <c r="J4361" i="1" s="1"/>
  <c r="K4361" i="1" s="1" a="1"/>
  <c r="K4361" i="1" s="1"/>
  <c r="J3595" i="1" a="1"/>
  <c r="J3595" i="1" s="1"/>
  <c r="K3595" i="1" s="1" a="1"/>
  <c r="K3595" i="1" s="1"/>
  <c r="J4643" i="1" a="1"/>
  <c r="J4643" i="1" s="1"/>
  <c r="K4643" i="1" s="1" a="1"/>
  <c r="K4643" i="1" s="1"/>
  <c r="J3142" i="1" a="1"/>
  <c r="J3142" i="1" s="1"/>
  <c r="K3142" i="1" s="1" a="1"/>
  <c r="K3142" i="1" s="1"/>
  <c r="J3093" i="1" a="1"/>
  <c r="J3093" i="1" s="1"/>
  <c r="K3093" i="1" s="1" a="1"/>
  <c r="K3093" i="1" s="1"/>
  <c r="J4406" i="1" a="1"/>
  <c r="J4406" i="1" s="1"/>
  <c r="K4406" i="1" s="1" a="1"/>
  <c r="K4406" i="1" s="1"/>
  <c r="J4799" i="1" a="1"/>
  <c r="J4799" i="1" s="1"/>
  <c r="K4799" i="1" s="1" a="1"/>
  <c r="K4799" i="1" s="1"/>
  <c r="J5869" i="1" a="1"/>
  <c r="J5869" i="1" s="1"/>
  <c r="K5869" i="1" s="1" a="1"/>
  <c r="K5869" i="1" s="1"/>
  <c r="J4715" i="1" a="1"/>
  <c r="J4715" i="1" s="1"/>
  <c r="K4715" i="1" s="1" a="1"/>
  <c r="K4715" i="1" s="1"/>
  <c r="J5632" i="1" a="1"/>
  <c r="J5632" i="1" s="1"/>
  <c r="K5632" i="1" s="1" a="1"/>
  <c r="K5632" i="1" s="1"/>
  <c r="J6131" i="1" a="1"/>
  <c r="J6131" i="1" s="1"/>
  <c r="K6131" i="1" s="1" a="1"/>
  <c r="K6131" i="1" s="1"/>
  <c r="J4293" i="1" a="1"/>
  <c r="J4293" i="1" s="1"/>
  <c r="K4293" i="1" s="1" a="1"/>
  <c r="K4293" i="1" s="1"/>
  <c r="J5029" i="1" a="1"/>
  <c r="J5029" i="1" s="1"/>
  <c r="K5029" i="1" s="1" a="1"/>
  <c r="K5029" i="1" s="1"/>
  <c r="J5593" i="1" a="1"/>
  <c r="J5593" i="1" s="1"/>
  <c r="K5593" i="1" s="1" a="1"/>
  <c r="K5593" i="1" s="1"/>
  <c r="J6071" i="1" a="1"/>
  <c r="J6071" i="1" s="1"/>
  <c r="K6071" i="1" s="1" a="1"/>
  <c r="K6071" i="1" s="1"/>
  <c r="J4152" i="1" a="1"/>
  <c r="J4152" i="1" s="1"/>
  <c r="K4152" i="1" s="1" a="1"/>
  <c r="K4152" i="1" s="1"/>
  <c r="J3706" i="1" a="1"/>
  <c r="J3706" i="1" s="1"/>
  <c r="K3706" i="1" s="1" a="1"/>
  <c r="K3706" i="1" s="1"/>
  <c r="J4671" i="1" a="1"/>
  <c r="J4671" i="1" s="1"/>
  <c r="K4671" i="1" s="1" a="1"/>
  <c r="K4671" i="1" s="1"/>
  <c r="J5267" i="1" a="1"/>
  <c r="J5267" i="1" s="1"/>
  <c r="K5267" i="1" s="1" a="1"/>
  <c r="K5267" i="1" s="1"/>
  <c r="J5799" i="1" a="1"/>
  <c r="J5799" i="1" s="1"/>
  <c r="K5799" i="1" s="1" a="1"/>
  <c r="K5799" i="1" s="1"/>
  <c r="J4005" i="1" a="1"/>
  <c r="J4005" i="1" s="1"/>
  <c r="K4005" i="1" s="1" a="1"/>
  <c r="K4005" i="1" s="1"/>
  <c r="J5229" i="1" a="1"/>
  <c r="J5229" i="1" s="1"/>
  <c r="K5229" i="1" s="1" a="1"/>
  <c r="K5229" i="1" s="1"/>
  <c r="J6030" i="1" a="1"/>
  <c r="J6030" i="1" s="1"/>
  <c r="K6030" i="1" s="1" a="1"/>
  <c r="K6030" i="1" s="1"/>
  <c r="J6411" i="1" a="1"/>
  <c r="J6411" i="1" s="1"/>
  <c r="K6411" i="1" s="1" a="1"/>
  <c r="K6411" i="1" s="1"/>
  <c r="J6683" i="1" a="1"/>
  <c r="J6683" i="1" s="1"/>
  <c r="K6683" i="1" s="1" a="1"/>
  <c r="K6683" i="1" s="1"/>
  <c r="J6984" i="1" a="1"/>
  <c r="J6984" i="1" s="1"/>
  <c r="K6984" i="1" s="1" a="1"/>
  <c r="K6984" i="1" s="1"/>
  <c r="J7279" i="1" a="1"/>
  <c r="J7279" i="1" s="1"/>
  <c r="K7279" i="1" s="1" a="1"/>
  <c r="K7279" i="1" s="1"/>
  <c r="J7541" i="1" a="1"/>
  <c r="J7541" i="1" s="1"/>
  <c r="K7541" i="1" s="1" a="1"/>
  <c r="K7541" i="1" s="1"/>
  <c r="J7847" i="1" a="1"/>
  <c r="J7847" i="1" s="1"/>
  <c r="K7847" i="1" s="1" a="1"/>
  <c r="K7847" i="1" s="1"/>
  <c r="J8132" i="1" a="1"/>
  <c r="J8132" i="1" s="1"/>
  <c r="K8132" i="1" s="1" a="1"/>
  <c r="K8132" i="1" s="1"/>
  <c r="J8388" i="1" a="1"/>
  <c r="J8388" i="1" s="1"/>
  <c r="K8388" i="1" s="1" a="1"/>
  <c r="K8388" i="1" s="1"/>
  <c r="J8644" i="1" a="1"/>
  <c r="J8644" i="1" s="1"/>
  <c r="K8644" i="1" s="1" a="1"/>
  <c r="K8644" i="1" s="1"/>
  <c r="J8888" i="1" a="1"/>
  <c r="J8888" i="1" s="1"/>
  <c r="K8888" i="1" s="1" a="1"/>
  <c r="K8888" i="1" s="1"/>
  <c r="J9151" i="1" a="1"/>
  <c r="J9151" i="1" s="1"/>
  <c r="K9151" i="1" s="1" a="1"/>
  <c r="K9151" i="1" s="1"/>
  <c r="J9400" i="1" a="1"/>
  <c r="J9400" i="1" s="1"/>
  <c r="K9400" i="1" s="1" a="1"/>
  <c r="K9400" i="1" s="1"/>
  <c r="J9656" i="1" a="1"/>
  <c r="J9656" i="1" s="1"/>
  <c r="K9656" i="1" s="1" a="1"/>
  <c r="K9656" i="1" s="1"/>
  <c r="J4367" i="1" a="1"/>
  <c r="J4367" i="1" s="1"/>
  <c r="K4367" i="1" s="1" a="1"/>
  <c r="K4367" i="1" s="1"/>
  <c r="J5031" i="1" a="1"/>
  <c r="J5031" i="1" s="1"/>
  <c r="K5031" i="1" s="1" a="1"/>
  <c r="K5031" i="1" s="1"/>
  <c r="J5543" i="1" a="1"/>
  <c r="J5543" i="1" s="1"/>
  <c r="K5543" i="1" s="1" a="1"/>
  <c r="K5543" i="1" s="1"/>
  <c r="J6042" i="1" a="1"/>
  <c r="J6042" i="1" s="1"/>
  <c r="K6042" i="1" s="1" a="1"/>
  <c r="K6042" i="1" s="1"/>
  <c r="J6417" i="1" a="1"/>
  <c r="J6417" i="1" s="1"/>
  <c r="K6417" i="1" s="1" a="1"/>
  <c r="K6417" i="1" s="1"/>
  <c r="J6554" i="1" a="1"/>
  <c r="J6554" i="1" s="1"/>
  <c r="K6554" i="1" s="1" a="1"/>
  <c r="K6554" i="1" s="1"/>
  <c r="J6676" i="1" a="1"/>
  <c r="J6676" i="1" s="1"/>
  <c r="K6676" i="1" s="1" a="1"/>
  <c r="K6676" i="1" s="1"/>
  <c r="J6806" i="1" a="1"/>
  <c r="J6806" i="1" s="1"/>
  <c r="K6806" i="1" s="1" a="1"/>
  <c r="K6806" i="1" s="1"/>
  <c r="J6930" i="1" a="1"/>
  <c r="J6930" i="1" s="1"/>
  <c r="K6930" i="1" s="1" a="1"/>
  <c r="K6930" i="1" s="1"/>
  <c r="J7062" i="1" a="1"/>
  <c r="J7062" i="1" s="1"/>
  <c r="K7062" i="1" s="1" a="1"/>
  <c r="K7062" i="1" s="1"/>
  <c r="J7186" i="1" a="1"/>
  <c r="J7186" i="1" s="1"/>
  <c r="K7186" i="1" s="1" a="1"/>
  <c r="K7186" i="1" s="1"/>
  <c r="J7318" i="1" a="1"/>
  <c r="J7318" i="1" s="1"/>
  <c r="K7318" i="1" s="1" a="1"/>
  <c r="K7318" i="1" s="1"/>
  <c r="J7466" i="1" a="1"/>
  <c r="J7466" i="1" s="1"/>
  <c r="K7466" i="1" s="1" a="1"/>
  <c r="K7466" i="1" s="1"/>
  <c r="J7608" i="1" a="1"/>
  <c r="J7608" i="1" s="1"/>
  <c r="K7608" i="1" s="1" a="1"/>
  <c r="K7608" i="1" s="1"/>
  <c r="J7714" i="1" a="1"/>
  <c r="J7714" i="1" s="1"/>
  <c r="K7714" i="1" s="1" a="1"/>
  <c r="K7714" i="1" s="1"/>
  <c r="J7860" i="1" a="1"/>
  <c r="J7860" i="1" s="1"/>
  <c r="K7860" i="1" s="1" a="1"/>
  <c r="K7860" i="1" s="1"/>
  <c r="J7985" i="1" a="1"/>
  <c r="J7985" i="1" s="1"/>
  <c r="K7985" i="1" s="1" a="1"/>
  <c r="K7985" i="1" s="1"/>
  <c r="J8133" i="1" a="1"/>
  <c r="J8133" i="1" s="1"/>
  <c r="K8133" i="1" s="1" a="1"/>
  <c r="K8133" i="1" s="1"/>
  <c r="J8283" i="1" a="1"/>
  <c r="J8283" i="1" s="1"/>
  <c r="K8283" i="1" s="1" a="1"/>
  <c r="K8283" i="1" s="1"/>
  <c r="J8425" i="1" a="1"/>
  <c r="J8425" i="1" s="1"/>
  <c r="K8425" i="1" s="1" a="1"/>
  <c r="K8425" i="1" s="1"/>
  <c r="J8567" i="1" a="1"/>
  <c r="J8567" i="1" s="1"/>
  <c r="K8567" i="1" s="1" a="1"/>
  <c r="K8567" i="1" s="1"/>
  <c r="J8718" i="1" a="1"/>
  <c r="J8718" i="1" s="1"/>
  <c r="K8718" i="1" s="1" a="1"/>
  <c r="K8718" i="1" s="1"/>
  <c r="J8842" i="1" a="1"/>
  <c r="J8842" i="1" s="1"/>
  <c r="K8842" i="1" s="1" a="1"/>
  <c r="K8842" i="1" s="1"/>
  <c r="J8974" i="1" a="1"/>
  <c r="J8974" i="1" s="1"/>
  <c r="K8974" i="1" s="1" a="1"/>
  <c r="K8974" i="1" s="1"/>
  <c r="J9087" i="1" a="1"/>
  <c r="J9087" i="1" s="1"/>
  <c r="K9087" i="1" s="1" a="1"/>
  <c r="K9087" i="1" s="1"/>
  <c r="J9213" i="1" a="1"/>
  <c r="J9213" i="1" s="1"/>
  <c r="K9213" i="1" s="1" a="1"/>
  <c r="K9213" i="1" s="1"/>
  <c r="J9338" i="1" a="1"/>
  <c r="J9338" i="1" s="1"/>
  <c r="K9338" i="1" s="1" a="1"/>
  <c r="K9338" i="1" s="1"/>
  <c r="J9485" i="1" a="1"/>
  <c r="J9485" i="1" s="1"/>
  <c r="K9485" i="1" s="1" a="1"/>
  <c r="K9485" i="1" s="1"/>
  <c r="J9595" i="1" a="1"/>
  <c r="J9595" i="1" s="1"/>
  <c r="K9595" i="1" s="1" a="1"/>
  <c r="K9595" i="1" s="1"/>
  <c r="J9741" i="1" a="1"/>
  <c r="J9741" i="1" s="1"/>
  <c r="K9741" i="1" s="1" a="1"/>
  <c r="K9741" i="1" s="1"/>
  <c r="J4073" i="1" a="1"/>
  <c r="J4073" i="1" s="1"/>
  <c r="K4073" i="1" s="1" a="1"/>
  <c r="K4073" i="1" s="1"/>
  <c r="J4702" i="1" a="1"/>
  <c r="J4702" i="1" s="1"/>
  <c r="K4702" i="1" s="1" a="1"/>
  <c r="K4702" i="1" s="1"/>
  <c r="J4932" i="1" a="1"/>
  <c r="J4932" i="1" s="1"/>
  <c r="K4932" i="1" s="1" a="1"/>
  <c r="K4932" i="1" s="1"/>
  <c r="J5160" i="1" a="1"/>
  <c r="J5160" i="1" s="1"/>
  <c r="K5160" i="1" s="1" a="1"/>
  <c r="K5160" i="1" s="1"/>
  <c r="J5387" i="1" a="1"/>
  <c r="J5387" i="1" s="1"/>
  <c r="K5387" i="1" s="1" a="1"/>
  <c r="K5387" i="1" s="1"/>
  <c r="J5636" i="1" a="1"/>
  <c r="J5636" i="1" s="1"/>
  <c r="K5636" i="1" s="1" a="1"/>
  <c r="K5636" i="1" s="1"/>
  <c r="J5872" i="1" a="1"/>
  <c r="J5872" i="1" s="1"/>
  <c r="K5872" i="1" s="1" a="1"/>
  <c r="K5872" i="1" s="1"/>
  <c r="J6116" i="1" a="1"/>
  <c r="J6116" i="1" s="1"/>
  <c r="K6116" i="1" s="1" a="1"/>
  <c r="K6116" i="1" s="1"/>
  <c r="J6268" i="1" a="1"/>
  <c r="J6268" i="1" s="1"/>
  <c r="K6268" i="1" s="1" a="1"/>
  <c r="K6268" i="1" s="1"/>
  <c r="J6388" i="1" a="1"/>
  <c r="J6388" i="1" s="1"/>
  <c r="K6388" i="1" s="1" a="1"/>
  <c r="K6388" i="1" s="1"/>
  <c r="J6515" i="1" a="1"/>
  <c r="J6515" i="1" s="1"/>
  <c r="K6515" i="1" s="1" a="1"/>
  <c r="K6515" i="1" s="1"/>
  <c r="J6656" i="1" a="1"/>
  <c r="J6656" i="1" s="1"/>
  <c r="K6656" i="1" s="1" a="1"/>
  <c r="K6656" i="1" s="1"/>
  <c r="J6776" i="1" a="1"/>
  <c r="J6776" i="1" s="1"/>
  <c r="K6776" i="1" s="1" a="1"/>
  <c r="K6776" i="1" s="1"/>
  <c r="J6900" i="1" a="1"/>
  <c r="J6900" i="1" s="1"/>
  <c r="K6900" i="1" s="1" a="1"/>
  <c r="K6900" i="1" s="1"/>
  <c r="J7032" i="1" a="1"/>
  <c r="J7032" i="1" s="1"/>
  <c r="K7032" i="1" s="1" a="1"/>
  <c r="K7032" i="1" s="1"/>
  <c r="J7156" i="1" a="1"/>
  <c r="J7156" i="1" s="1"/>
  <c r="K7156" i="1" s="1" a="1"/>
  <c r="K7156" i="1" s="1"/>
  <c r="J7288" i="1" a="1"/>
  <c r="J7288" i="1" s="1"/>
  <c r="K7288" i="1" s="1" a="1"/>
  <c r="K7288" i="1" s="1"/>
  <c r="J7396" i="1" a="1"/>
  <c r="J7396" i="1" s="1"/>
  <c r="K7396" i="1" s="1" a="1"/>
  <c r="K7396" i="1" s="1"/>
  <c r="J7527" i="1" a="1"/>
  <c r="J7527" i="1" s="1"/>
  <c r="K7527" i="1" s="1" a="1"/>
  <c r="K7527" i="1" s="1"/>
  <c r="J7665" i="1" a="1"/>
  <c r="J7665" i="1" s="1"/>
  <c r="K7665" i="1" s="1" a="1"/>
  <c r="K7665" i="1" s="1"/>
  <c r="J7780" i="1" a="1"/>
  <c r="J7780" i="1" s="1"/>
  <c r="K7780" i="1" s="1" a="1"/>
  <c r="K7780" i="1" s="1"/>
  <c r="J7925" i="1" a="1"/>
  <c r="J7925" i="1" s="1"/>
  <c r="K7925" i="1" s="1" a="1"/>
  <c r="K7925" i="1" s="1"/>
  <c r="J8035" i="1" a="1"/>
  <c r="J8035" i="1" s="1"/>
  <c r="K8035" i="1" s="1" a="1"/>
  <c r="K8035" i="1" s="1"/>
  <c r="J8148" i="1" a="1"/>
  <c r="J8148" i="1" s="1"/>
  <c r="K8148" i="1" s="1" a="1"/>
  <c r="K8148" i="1" s="1"/>
  <c r="J8262" i="1" a="1"/>
  <c r="J8262" i="1" s="1"/>
  <c r="K8262" i="1" s="1" a="1"/>
  <c r="K8262" i="1" s="1"/>
  <c r="J8376" i="1" a="1"/>
  <c r="J8376" i="1" s="1"/>
  <c r="K8376" i="1" s="1" a="1"/>
  <c r="K8376" i="1" s="1"/>
  <c r="J8490" i="1" a="1"/>
  <c r="J8490" i="1" s="1"/>
  <c r="K8490" i="1" s="1" a="1"/>
  <c r="K8490" i="1" s="1"/>
  <c r="J8604" i="1" a="1"/>
  <c r="J8604" i="1" s="1"/>
  <c r="K8604" i="1" s="1" a="1"/>
  <c r="K8604" i="1" s="1"/>
  <c r="J8719" i="1" a="1"/>
  <c r="J8719" i="1" s="1"/>
  <c r="K8719" i="1" s="1" a="1"/>
  <c r="K8719" i="1" s="1"/>
  <c r="J8851" i="1" a="1"/>
  <c r="J8851" i="1" s="1"/>
  <c r="K8851" i="1" s="1" a="1"/>
  <c r="K8851" i="1" s="1"/>
  <c r="J8975" i="1" a="1"/>
  <c r="J8975" i="1" s="1"/>
  <c r="K8975" i="1" s="1" a="1"/>
  <c r="K8975" i="1" s="1"/>
  <c r="J9126" i="1" a="1"/>
  <c r="J9126" i="1" s="1"/>
  <c r="K9126" i="1" s="1" a="1"/>
  <c r="K9126" i="1" s="1"/>
  <c r="J9242" i="1" a="1"/>
  <c r="J9242" i="1" s="1"/>
  <c r="K9242" i="1" s="1" a="1"/>
  <c r="K9242" i="1" s="1"/>
  <c r="J9373" i="1" a="1"/>
  <c r="J9373" i="1" s="1"/>
  <c r="K9373" i="1" s="1" a="1"/>
  <c r="K9373" i="1" s="1"/>
  <c r="J9486" i="1" a="1"/>
  <c r="J9486" i="1" s="1"/>
  <c r="K9486" i="1" s="1" a="1"/>
  <c r="K9486" i="1" s="1"/>
  <c r="J9617" i="1" a="1"/>
  <c r="J9617" i="1" s="1"/>
  <c r="K9617" i="1" s="1" a="1"/>
  <c r="K9617" i="1" s="1"/>
  <c r="J9742" i="1" a="1"/>
  <c r="J9742" i="1" s="1"/>
  <c r="K9742" i="1" s="1" a="1"/>
  <c r="K9742" i="1" s="1"/>
  <c r="J4155" i="1" a="1"/>
  <c r="J4155" i="1" s="1"/>
  <c r="K4155" i="1" s="1" a="1"/>
  <c r="K4155" i="1" s="1"/>
  <c r="J4672" i="1" a="1"/>
  <c r="J4672" i="1" s="1"/>
  <c r="K4672" i="1" s="1" a="1"/>
  <c r="K4672" i="1" s="1"/>
  <c r="J4934" i="1" a="1"/>
  <c r="J4934" i="1" s="1"/>
  <c r="K4934" i="1" s="1" a="1"/>
  <c r="K4934" i="1" s="1"/>
  <c r="J5190" i="1" a="1"/>
  <c r="J5190" i="1" s="1"/>
  <c r="K5190" i="1" s="1" a="1"/>
  <c r="K5190" i="1" s="1"/>
  <c r="J2902" i="1" a="1"/>
  <c r="J2902" i="1" s="1"/>
  <c r="K2902" i="1" s="1" a="1"/>
  <c r="K2902" i="1" s="1"/>
  <c r="J4189" i="1" a="1"/>
  <c r="J4189" i="1" s="1"/>
  <c r="K4189" i="1" s="1" a="1"/>
  <c r="K4189" i="1" s="1"/>
  <c r="J4738" i="1" a="1"/>
  <c r="J4738" i="1" s="1"/>
  <c r="K4738" i="1" s="1" a="1"/>
  <c r="K4738" i="1" s="1"/>
  <c r="J4994" i="1" a="1"/>
  <c r="J4994" i="1" s="1"/>
  <c r="K4994" i="1" s="1" a="1"/>
  <c r="K4994" i="1" s="1"/>
  <c r="J5250" i="1" a="1"/>
  <c r="J5250" i="1" s="1"/>
  <c r="K5250" i="1" s="1" a="1"/>
  <c r="K5250" i="1" s="1"/>
  <c r="J5538" i="1" a="1"/>
  <c r="J5538" i="1" s="1"/>
  <c r="K5538" i="1" s="1" a="1"/>
  <c r="K5538" i="1" s="1"/>
  <c r="J5809" i="1" a="1"/>
  <c r="J5809" i="1" s="1"/>
  <c r="K5809" i="1" s="1" a="1"/>
  <c r="K5809" i="1" s="1"/>
  <c r="J6133" i="1" a="1"/>
  <c r="J6133" i="1" s="1"/>
  <c r="K6133" i="1" s="1" a="1"/>
  <c r="K6133" i="1" s="1"/>
  <c r="J3357" i="1" a="1"/>
  <c r="J3357" i="1" s="1"/>
  <c r="K3357" i="1" s="1" a="1"/>
  <c r="K3357" i="1" s="1"/>
  <c r="J4227" i="1" a="1"/>
  <c r="J4227" i="1" s="1"/>
  <c r="K4227" i="1" s="1" a="1"/>
  <c r="K4227" i="1" s="1"/>
  <c r="J4710" i="1" a="1"/>
  <c r="J4710" i="1" s="1"/>
  <c r="K4710" i="1" s="1" a="1"/>
  <c r="K4710" i="1" s="1"/>
  <c r="J4967" i="1" a="1"/>
  <c r="J4967" i="1" s="1"/>
  <c r="K4967" i="1" s="1" a="1"/>
  <c r="K4967" i="1" s="1"/>
  <c r="J5223" i="1" a="1"/>
  <c r="J5223" i="1" s="1"/>
  <c r="K5223" i="1" s="1" a="1"/>
  <c r="K5223" i="1" s="1"/>
  <c r="J5472" i="1" a="1"/>
  <c r="J5472" i="1" s="1"/>
  <c r="K5472" i="1" s="1" a="1"/>
  <c r="K5472" i="1" s="1"/>
  <c r="J4030" i="1" a="1"/>
  <c r="J4030" i="1" s="1"/>
  <c r="K4030" i="1" s="1" a="1"/>
  <c r="K4030" i="1" s="1"/>
  <c r="J4662" i="1" a="1"/>
  <c r="J4662" i="1" s="1"/>
  <c r="K4662" i="1" s="1" a="1"/>
  <c r="K4662" i="1" s="1"/>
  <c r="J4911" i="1" a="1"/>
  <c r="J4911" i="1" s="1"/>
  <c r="K4911" i="1" s="1" a="1"/>
  <c r="K4911" i="1" s="1"/>
  <c r="J5138" i="1" a="1"/>
  <c r="J5138" i="1" s="1"/>
  <c r="K5138" i="1" s="1" a="1"/>
  <c r="K5138" i="1" s="1"/>
  <c r="J5366" i="1" a="1"/>
  <c r="J5366" i="1" s="1"/>
  <c r="K5366" i="1" s="1" a="1"/>
  <c r="K5366" i="1" s="1"/>
  <c r="J5618" i="1" a="1"/>
  <c r="J5618" i="1" s="1"/>
  <c r="K5618" i="1" s="1" a="1"/>
  <c r="K5618" i="1" s="1"/>
  <c r="J5914" i="1" a="1"/>
  <c r="J5914" i="1" s="1"/>
  <c r="K5914" i="1" s="1" a="1"/>
  <c r="K5914" i="1" s="1"/>
  <c r="J6192" i="1" a="1"/>
  <c r="J6192" i="1" s="1"/>
  <c r="K6192" i="1" s="1" a="1"/>
  <c r="K6192" i="1" s="1"/>
  <c r="J6332" i="1" a="1"/>
  <c r="J6332" i="1" s="1"/>
  <c r="K6332" i="1" s="1" a="1"/>
  <c r="K6332" i="1" s="1"/>
  <c r="J6469" i="1" a="1"/>
  <c r="J6469" i="1" s="1"/>
  <c r="K6469" i="1" s="1" a="1"/>
  <c r="K6469" i="1" s="1"/>
  <c r="J6599" i="1" a="1"/>
  <c r="J6599" i="1" s="1"/>
  <c r="K6599" i="1" s="1" a="1"/>
  <c r="K6599" i="1" s="1"/>
  <c r="J6719" i="1" a="1"/>
  <c r="J6719" i="1" s="1"/>
  <c r="K6719" i="1" s="1" a="1"/>
  <c r="K6719" i="1" s="1"/>
  <c r="J6842" i="1" a="1"/>
  <c r="J6842" i="1" s="1"/>
  <c r="K6842" i="1" s="1" a="1"/>
  <c r="K6842" i="1" s="1"/>
  <c r="J6974" i="1" a="1"/>
  <c r="J6974" i="1" s="1"/>
  <c r="K6974" i="1" s="1" a="1"/>
  <c r="K6974" i="1" s="1"/>
  <c r="J7098" i="1" a="1"/>
  <c r="J7098" i="1" s="1"/>
  <c r="K7098" i="1" s="1" a="1"/>
  <c r="K7098" i="1" s="1"/>
  <c r="J7230" i="1" a="1"/>
  <c r="J7230" i="1" s="1"/>
  <c r="K7230" i="1" s="1" a="1"/>
  <c r="K7230" i="1" s="1"/>
  <c r="J7359" i="1" a="1"/>
  <c r="J7359" i="1" s="1"/>
  <c r="K7359" i="1" s="1" a="1"/>
  <c r="K7359" i="1" s="1"/>
  <c r="J7489" i="1" a="1"/>
  <c r="J7489" i="1" s="1"/>
  <c r="K7489" i="1" s="1" a="1"/>
  <c r="K7489" i="1" s="1"/>
  <c r="J7637" i="1" a="1"/>
  <c r="J7637" i="1" s="1"/>
  <c r="K7637" i="1" s="1" a="1"/>
  <c r="K7637" i="1" s="1"/>
  <c r="J7767" i="1" a="1"/>
  <c r="J7767" i="1" s="1"/>
  <c r="K7767" i="1" s="1" a="1"/>
  <c r="K7767" i="1" s="1"/>
  <c r="J7895" i="1" a="1"/>
  <c r="J7895" i="1" s="1"/>
  <c r="K7895" i="1" s="1" a="1"/>
  <c r="K7895" i="1" s="1"/>
  <c r="J8024" i="1" a="1"/>
  <c r="J8024" i="1" s="1"/>
  <c r="K8024" i="1" s="1" a="1"/>
  <c r="K8024" i="1" s="1"/>
  <c r="J8138" i="1" a="1"/>
  <c r="J8138" i="1" s="1"/>
  <c r="K8138" i="1" s="1" a="1"/>
  <c r="K8138" i="1" s="1"/>
  <c r="J8252" i="1" a="1"/>
  <c r="J8252" i="1" s="1"/>
  <c r="K8252" i="1" s="1" a="1"/>
  <c r="K8252" i="1" s="1"/>
  <c r="J8366" i="1" a="1"/>
  <c r="J8366" i="1" s="1"/>
  <c r="K8366" i="1" s="1" a="1"/>
  <c r="K8366" i="1" s="1"/>
  <c r="J8479" i="1" a="1"/>
  <c r="J8479" i="1" s="1"/>
  <c r="K8479" i="1" s="1" a="1"/>
  <c r="K8479" i="1" s="1"/>
  <c r="J8593" i="1" a="1"/>
  <c r="J8593" i="1" s="1"/>
  <c r="K8593" i="1" s="1" a="1"/>
  <c r="K8593" i="1" s="1"/>
  <c r="J8707" i="1" a="1"/>
  <c r="J8707" i="1" s="1"/>
  <c r="K8707" i="1" s="1" a="1"/>
  <c r="K8707" i="1" s="1"/>
  <c r="J8831" i="1" a="1"/>
  <c r="J8831" i="1" s="1"/>
  <c r="K8831" i="1" s="1" a="1"/>
  <c r="K8831" i="1" s="1"/>
  <c r="J8963" i="1" a="1"/>
  <c r="J8963" i="1" s="1"/>
  <c r="K8963" i="1" s="1" a="1"/>
  <c r="K8963" i="1" s="1"/>
  <c r="J9097" i="1" a="1"/>
  <c r="J9097" i="1" s="1"/>
  <c r="K9097" i="1" s="1" a="1"/>
  <c r="K9097" i="1" s="1"/>
  <c r="J9245" i="1" a="1"/>
  <c r="J9245" i="1" s="1"/>
  <c r="K9245" i="1" s="1" a="1"/>
  <c r="K9245" i="1" s="1"/>
  <c r="J9370" i="1" a="1"/>
  <c r="J9370" i="1" s="1"/>
  <c r="K9370" i="1" s="1" a="1"/>
  <c r="K9370" i="1" s="1"/>
  <c r="J9517" i="1" a="1"/>
  <c r="J9517" i="1" s="1"/>
  <c r="K9517" i="1" s="1" a="1"/>
  <c r="K9517" i="1" s="1"/>
  <c r="J9627" i="1" a="1"/>
  <c r="J9627" i="1" s="1"/>
  <c r="K9627" i="1" s="1" a="1"/>
  <c r="K9627" i="1" s="1"/>
  <c r="J3768" i="1" a="1"/>
  <c r="J3768" i="1" s="1"/>
  <c r="K3768" i="1" s="1" a="1"/>
  <c r="K3768" i="1" s="1"/>
  <c r="J5710" i="1" a="1"/>
  <c r="J5710" i="1" s="1"/>
  <c r="K5710" i="1" s="1" a="1"/>
  <c r="K5710" i="1" s="1"/>
  <c r="J6235" i="1" a="1"/>
  <c r="J6235" i="1" s="1"/>
  <c r="K6235" i="1" s="1" a="1"/>
  <c r="K6235" i="1" s="1"/>
  <c r="J6518" i="1" a="1"/>
  <c r="J6518" i="1" s="1"/>
  <c r="K6518" i="1" s="1" a="1"/>
  <c r="K6518" i="1" s="1"/>
  <c r="J6795" i="1" a="1"/>
  <c r="J6795" i="1" s="1"/>
  <c r="K6795" i="1" s="1" a="1"/>
  <c r="K6795" i="1" s="1"/>
  <c r="J7043" i="1" a="1"/>
  <c r="J7043" i="1" s="1"/>
  <c r="K7043" i="1" s="1" a="1"/>
  <c r="K7043" i="1" s="1"/>
  <c r="J7307" i="1" a="1"/>
  <c r="J7307" i="1" s="1"/>
  <c r="K7307" i="1" s="1" a="1"/>
  <c r="K7307" i="1" s="1"/>
  <c r="J7519" i="1" a="1"/>
  <c r="J7519" i="1" s="1"/>
  <c r="K7519" i="1" s="1" a="1"/>
  <c r="K7519" i="1" s="1"/>
  <c r="J7762" i="1" a="1"/>
  <c r="J7762" i="1" s="1"/>
  <c r="K7762" i="1" s="1" a="1"/>
  <c r="K7762" i="1" s="1"/>
  <c r="J7982" i="1" a="1"/>
  <c r="J7982" i="1" s="1"/>
  <c r="K7982" i="1" s="1" a="1"/>
  <c r="K7982" i="1" s="1"/>
  <c r="J8265" i="1" a="1"/>
  <c r="J8265" i="1" s="1"/>
  <c r="K8265" i="1" s="1" a="1"/>
  <c r="K8265" i="1" s="1"/>
  <c r="J8549" i="1" a="1"/>
  <c r="J8549" i="1" s="1"/>
  <c r="K8549" i="1" s="1" a="1"/>
  <c r="K8549" i="1" s="1"/>
  <c r="J8846" i="1" a="1"/>
  <c r="J8846" i="1" s="1"/>
  <c r="K8846" i="1" s="1" a="1"/>
  <c r="K8846" i="1" s="1"/>
  <c r="J9084" i="1" a="1"/>
  <c r="J9084" i="1" s="1"/>
  <c r="K9084" i="1" s="1" a="1"/>
  <c r="K9084" i="1" s="1"/>
  <c r="J9341" i="1" a="1"/>
  <c r="J9341" i="1" s="1"/>
  <c r="K9341" i="1" s="1" a="1"/>
  <c r="K9341" i="1" s="1"/>
  <c r="J9606" i="1" a="1"/>
  <c r="J9606" i="1" s="1"/>
  <c r="K9606" i="1" s="1" a="1"/>
  <c r="K9606" i="1" s="1"/>
  <c r="J9802" i="1" a="1"/>
  <c r="J9802" i="1" s="1"/>
  <c r="K9802" i="1" s="1" a="1"/>
  <c r="K9802" i="1" s="1"/>
  <c r="J9940" i="1" a="1"/>
  <c r="J9940" i="1" s="1"/>
  <c r="K9940" i="1" s="1" a="1"/>
  <c r="K9940" i="1" s="1"/>
  <c r="J10058" i="1" a="1"/>
  <c r="J10058" i="1" s="1"/>
  <c r="K10058" i="1" s="1" a="1"/>
  <c r="K10058" i="1" s="1"/>
  <c r="J10182" i="1" a="1"/>
  <c r="J10182" i="1" s="1"/>
  <c r="K10182" i="1" s="1" a="1"/>
  <c r="K10182" i="1" s="1"/>
  <c r="J10314" i="1" a="1"/>
  <c r="J10314" i="1" s="1"/>
  <c r="K10314" i="1" s="1" a="1"/>
  <c r="K10314" i="1" s="1"/>
  <c r="J10438" i="1" a="1"/>
  <c r="J10438" i="1" s="1"/>
  <c r="K10438" i="1" s="1" a="1"/>
  <c r="K10438" i="1" s="1"/>
  <c r="J10570" i="1" a="1"/>
  <c r="J10570" i="1" s="1"/>
  <c r="K10570" i="1" s="1" a="1"/>
  <c r="K10570" i="1" s="1"/>
  <c r="J10694" i="1" a="1"/>
  <c r="J10694" i="1" s="1"/>
  <c r="K10694" i="1" s="1" a="1"/>
  <c r="K10694" i="1" s="1"/>
  <c r="J10826" i="1" a="1"/>
  <c r="J10826" i="1" s="1"/>
  <c r="K10826" i="1" s="1" a="1"/>
  <c r="K10826" i="1" s="1"/>
  <c r="J10950" i="1" a="1"/>
  <c r="J10950" i="1" s="1"/>
  <c r="K10950" i="1" s="1" a="1"/>
  <c r="K10950" i="1" s="1"/>
  <c r="J11077" i="1" a="1"/>
  <c r="J11077" i="1" s="1"/>
  <c r="K11077" i="1" s="1" a="1"/>
  <c r="K11077" i="1" s="1"/>
  <c r="J11192" i="1" a="1"/>
  <c r="J11192" i="1" s="1"/>
  <c r="K11192" i="1" s="1" a="1"/>
  <c r="K11192" i="1" s="1"/>
  <c r="J11320" i="1" a="1"/>
  <c r="J11320" i="1" s="1"/>
  <c r="K11320" i="1" s="1" a="1"/>
  <c r="K11320" i="1" s="1"/>
  <c r="J11444" i="1" a="1"/>
  <c r="J11444" i="1" s="1"/>
  <c r="K11444" i="1" s="1" a="1"/>
  <c r="K11444" i="1" s="1"/>
  <c r="J11563" i="1" a="1"/>
  <c r="J11563" i="1" s="1"/>
  <c r="K11563" i="1" s="1" a="1"/>
  <c r="K11563" i="1" s="1"/>
  <c r="J11716" i="1" a="1"/>
  <c r="J11716" i="1" s="1"/>
  <c r="K11716" i="1" s="1" a="1"/>
  <c r="K11716" i="1" s="1"/>
  <c r="J11855" i="1" a="1"/>
  <c r="J11855" i="1" s="1"/>
  <c r="K11855" i="1" s="1" a="1"/>
  <c r="K11855" i="1" s="1"/>
  <c r="J12004" i="1" a="1"/>
  <c r="J12004" i="1" s="1"/>
  <c r="K12004" i="1" s="1" a="1"/>
  <c r="K12004" i="1" s="1"/>
  <c r="J5595" i="1" a="1"/>
  <c r="J5595" i="1" s="1"/>
  <c r="K5595" i="1" s="1" a="1"/>
  <c r="K5595" i="1" s="1"/>
  <c r="J6270" i="1" a="1"/>
  <c r="J6270" i="1" s="1"/>
  <c r="K6270" i="1" s="1" a="1"/>
  <c r="K6270" i="1" s="1"/>
  <c r="J6552" i="1" a="1"/>
  <c r="J6552" i="1" s="1"/>
  <c r="K6552" i="1" s="1" a="1"/>
  <c r="K6552" i="1" s="1"/>
  <c r="J6812" i="1" a="1"/>
  <c r="J6812" i="1" s="1"/>
  <c r="K6812" i="1" s="1" a="1"/>
  <c r="K6812" i="1" s="1"/>
  <c r="J7060" i="1" a="1"/>
  <c r="J7060" i="1" s="1"/>
  <c r="K7060" i="1" s="1" a="1"/>
  <c r="K7060" i="1" s="1"/>
  <c r="J7324" i="1" a="1"/>
  <c r="J7324" i="1" s="1"/>
  <c r="K7324" i="1" s="1" a="1"/>
  <c r="K7324" i="1" s="1"/>
  <c r="J7612" i="1" a="1"/>
  <c r="J7612" i="1" s="1"/>
  <c r="K7612" i="1" s="1" a="1"/>
  <c r="K7612" i="1" s="1"/>
  <c r="J7853" i="1" a="1"/>
  <c r="J7853" i="1" s="1"/>
  <c r="K7853" i="1" s="1" a="1"/>
  <c r="K7853" i="1" s="1"/>
  <c r="J8096" i="1" a="1"/>
  <c r="J8096" i="1" s="1"/>
  <c r="K8096" i="1" s="1" a="1"/>
  <c r="K8096" i="1" s="1"/>
  <c r="J8395" i="1" a="1"/>
  <c r="J8395" i="1" s="1"/>
  <c r="K8395" i="1" s="1" a="1"/>
  <c r="K8395" i="1" s="1"/>
  <c r="J8679" i="1" a="1"/>
  <c r="J8679" i="1" s="1"/>
  <c r="K8679" i="1" s="1" a="1"/>
  <c r="K8679" i="1" s="1"/>
  <c r="J8941" i="1" a="1"/>
  <c r="J8941" i="1" s="1"/>
  <c r="K8941" i="1" s="1" a="1"/>
  <c r="K8941" i="1" s="1"/>
  <c r="J9177" i="1" a="1"/>
  <c r="J9177" i="1" s="1"/>
  <c r="K9177" i="1" s="1" a="1"/>
  <c r="K9177" i="1" s="1"/>
  <c r="J9427" i="1" a="1"/>
  <c r="J9427" i="1" s="1"/>
  <c r="K9427" i="1" s="1" a="1"/>
  <c r="K9427" i="1" s="1"/>
  <c r="J9677" i="1" a="1"/>
  <c r="J9677" i="1" s="1"/>
  <c r="K9677" i="1" s="1" a="1"/>
  <c r="K9677" i="1" s="1"/>
  <c r="J9823" i="1" a="1"/>
  <c r="J9823" i="1" s="1"/>
  <c r="K9823" i="1" s="1" a="1"/>
  <c r="K9823" i="1" s="1"/>
  <c r="J9955" i="1" a="1"/>
  <c r="J9955" i="1" s="1"/>
  <c r="K9955" i="1" s="1" a="1"/>
  <c r="K9955" i="1" s="1"/>
  <c r="J10090" i="1" a="1"/>
  <c r="J10090" i="1" s="1"/>
  <c r="K10090" i="1" s="1" a="1"/>
  <c r="K10090" i="1" s="1"/>
  <c r="J10214" i="1" a="1"/>
  <c r="J10214" i="1" s="1"/>
  <c r="K10214" i="1" s="1" a="1"/>
  <c r="K10214" i="1" s="1"/>
  <c r="J10346" i="1" a="1"/>
  <c r="J10346" i="1" s="1"/>
  <c r="K10346" i="1" s="1" a="1"/>
  <c r="K10346" i="1" s="1"/>
  <c r="J10470" i="1" a="1"/>
  <c r="J10470" i="1" s="1"/>
  <c r="K10470" i="1" s="1" a="1"/>
  <c r="K10470" i="1" s="1"/>
  <c r="J10602" i="1" a="1"/>
  <c r="J10602" i="1" s="1"/>
  <c r="K10602" i="1" s="1" a="1"/>
  <c r="K10602" i="1" s="1"/>
  <c r="J10734" i="1" a="1"/>
  <c r="J10734" i="1" s="1"/>
  <c r="K10734" i="1" s="1" a="1"/>
  <c r="K10734" i="1" s="1"/>
  <c r="J10866" i="1" a="1"/>
  <c r="J10866" i="1" s="1"/>
  <c r="K10866" i="1" s="1" a="1"/>
  <c r="K10866" i="1" s="1"/>
  <c r="J10990" i="1" a="1"/>
  <c r="J10990" i="1" s="1"/>
  <c r="K10990" i="1" s="1" a="1"/>
  <c r="K10990" i="1" s="1"/>
  <c r="J11144" i="1" a="1"/>
  <c r="J11144" i="1" s="1"/>
  <c r="K11144" i="1" s="1" a="1"/>
  <c r="K11144" i="1" s="1"/>
  <c r="J11261" i="1" a="1"/>
  <c r="J11261" i="1" s="1"/>
  <c r="K11261" i="1" s="1" a="1"/>
  <c r="K11261" i="1" s="1"/>
  <c r="J11391" i="1" a="1"/>
  <c r="J11391" i="1" s="1"/>
  <c r="K11391" i="1" s="1" a="1"/>
  <c r="K11391" i="1" s="1"/>
  <c r="J11515" i="1" a="1"/>
  <c r="J11515" i="1" s="1"/>
  <c r="K11515" i="1" s="1" a="1"/>
  <c r="K11515" i="1" s="1"/>
  <c r="J11656" i="1" a="1"/>
  <c r="J11656" i="1" s="1"/>
  <c r="K11656" i="1" s="1" a="1"/>
  <c r="K11656" i="1" s="1"/>
  <c r="J11771" i="1" a="1"/>
  <c r="J11771" i="1" s="1"/>
  <c r="K11771" i="1" s="1" a="1"/>
  <c r="K11771" i="1" s="1"/>
  <c r="J11885" i="1" a="1"/>
  <c r="J11885" i="1" s="1"/>
  <c r="K11885" i="1" s="1" a="1"/>
  <c r="K11885" i="1" s="1"/>
  <c r="J11998" i="1" a="1"/>
  <c r="J11998" i="1" s="1"/>
  <c r="K11998" i="1" s="1" a="1"/>
  <c r="K11998" i="1" s="1"/>
  <c r="J5525" i="1" a="1"/>
  <c r="J5525" i="1" s="1"/>
  <c r="K5525" i="1" s="1" a="1"/>
  <c r="K5525" i="1" s="1"/>
  <c r="J6240" i="1" a="1"/>
  <c r="J6240" i="1" s="1"/>
  <c r="K6240" i="1" s="1" a="1"/>
  <c r="K6240" i="1" s="1"/>
  <c r="J6524" i="1" a="1"/>
  <c r="J6524" i="1" s="1"/>
  <c r="K6524" i="1" s="1" a="1"/>
  <c r="K6524" i="1" s="1"/>
  <c r="J6801" i="1" a="1"/>
  <c r="J6801" i="1" s="1"/>
  <c r="K6801" i="1" s="1" a="1"/>
  <c r="K6801" i="1" s="1"/>
  <c r="J7049" i="1" a="1"/>
  <c r="J7049" i="1" s="1"/>
  <c r="K7049" i="1" s="1" a="1"/>
  <c r="K7049" i="1" s="1"/>
  <c r="J7313" i="1" a="1"/>
  <c r="J7313" i="1" s="1"/>
  <c r="K7313" i="1" s="1" a="1"/>
  <c r="K7313" i="1" s="1"/>
  <c r="J7563" i="1" a="1"/>
  <c r="J7563" i="1" s="1"/>
  <c r="K7563" i="1" s="1" a="1"/>
  <c r="K7563" i="1" s="1"/>
  <c r="J7879" i="1" a="1"/>
  <c r="J7879" i="1" s="1"/>
  <c r="K7879" i="1" s="1" a="1"/>
  <c r="K7879" i="1" s="1"/>
  <c r="J8157" i="1" a="1"/>
  <c r="J8157" i="1" s="1"/>
  <c r="K8157" i="1" s="1" a="1"/>
  <c r="K8157" i="1" s="1"/>
  <c r="J8441" i="1" a="1"/>
  <c r="J8441" i="1" s="1"/>
  <c r="K8441" i="1" s="1" a="1"/>
  <c r="K8441" i="1" s="1"/>
  <c r="J8728" i="1" a="1"/>
  <c r="J8728" i="1" s="1"/>
  <c r="K8728" i="1" s="1" a="1"/>
  <c r="K8728" i="1" s="1"/>
  <c r="J8976" i="1" a="1"/>
  <c r="J8976" i="1" s="1"/>
  <c r="K8976" i="1" s="1" a="1"/>
  <c r="K8976" i="1" s="1"/>
  <c r="J9236" i="1" a="1"/>
  <c r="J9236" i="1" s="1"/>
  <c r="K9236" i="1" s="1" a="1"/>
  <c r="K9236" i="1" s="1"/>
  <c r="J9500" i="1" a="1"/>
  <c r="J9500" i="1" s="1"/>
  <c r="K9500" i="1" s="1" a="1"/>
  <c r="K9500" i="1" s="1"/>
  <c r="J9748" i="1" a="1"/>
  <c r="J9748" i="1" s="1"/>
  <c r="K9748" i="1" s="1" a="1"/>
  <c r="K9748" i="1" s="1"/>
  <c r="J9869" i="1" a="1"/>
  <c r="J9869" i="1" s="1"/>
  <c r="K9869" i="1" s="1" a="1"/>
  <c r="K9869" i="1" s="1"/>
  <c r="J9985" i="1" a="1"/>
  <c r="J9985" i="1" s="1"/>
  <c r="K9985" i="1" s="1" a="1"/>
  <c r="K9985" i="1" s="1"/>
  <c r="J10130" i="1" a="1"/>
  <c r="J10130" i="1" s="1"/>
  <c r="K10130" i="1" s="1" a="1"/>
  <c r="K10130" i="1" s="1"/>
  <c r="J10254" i="1" a="1"/>
  <c r="J10254" i="1" s="1"/>
  <c r="K10254" i="1" s="1" a="1"/>
  <c r="K10254" i="1" s="1"/>
  <c r="J10386" i="1" a="1"/>
  <c r="J10386" i="1" s="1"/>
  <c r="K10386" i="1" s="1" a="1"/>
  <c r="K10386" i="1" s="1"/>
  <c r="J10510" i="1" a="1"/>
  <c r="J10510" i="1" s="1"/>
  <c r="K10510" i="1" s="1" a="1"/>
  <c r="K10510" i="1" s="1"/>
  <c r="J10642" i="1" a="1"/>
  <c r="J10642" i="1" s="1"/>
  <c r="K10642" i="1" s="1" a="1"/>
  <c r="K10642" i="1" s="1"/>
  <c r="J10766" i="1" a="1"/>
  <c r="J10766" i="1" s="1"/>
  <c r="K10766" i="1" s="1" a="1"/>
  <c r="K10766" i="1" s="1"/>
  <c r="J10898" i="1" a="1"/>
  <c r="J10898" i="1" s="1"/>
  <c r="K10898" i="1" s="1" a="1"/>
  <c r="K10898" i="1" s="1"/>
  <c r="J11022" i="1" a="1"/>
  <c r="J11022" i="1" s="1"/>
  <c r="K11022" i="1" s="1" a="1"/>
  <c r="K11022" i="1" s="1"/>
  <c r="J11126" i="1" a="1"/>
  <c r="J11126" i="1" s="1"/>
  <c r="K11126" i="1" s="1" a="1"/>
  <c r="K11126" i="1" s="1"/>
  <c r="J11257" i="1" a="1"/>
  <c r="J11257" i="1" s="1"/>
  <c r="K11257" i="1" s="1" a="1"/>
  <c r="K11257" i="1" s="1"/>
  <c r="J11381" i="1" a="1"/>
  <c r="J11381" i="1" s="1"/>
  <c r="K11381" i="1" s="1" a="1"/>
  <c r="K11381" i="1" s="1"/>
  <c r="J11516" i="1" a="1"/>
  <c r="J11516" i="1" s="1"/>
  <c r="K11516" i="1" s="1" a="1"/>
  <c r="K11516" i="1" s="1"/>
  <c r="J11626" i="1" a="1"/>
  <c r="J11626" i="1" s="1"/>
  <c r="K11626" i="1" s="1" a="1"/>
  <c r="K11626" i="1" s="1"/>
  <c r="J11764" i="1" a="1"/>
  <c r="J11764" i="1" s="1"/>
  <c r="K11764" i="1" s="1" a="1"/>
  <c r="K11764" i="1" s="1"/>
  <c r="J11914" i="1" a="1"/>
  <c r="J11914" i="1" s="1"/>
  <c r="K11914" i="1" s="1" a="1"/>
  <c r="K11914" i="1" s="1"/>
  <c r="J4399" i="1" a="1"/>
  <c r="J4399" i="1" s="1"/>
  <c r="K4399" i="1" s="1" a="1"/>
  <c r="K4399" i="1" s="1"/>
  <c r="J5811" i="1" a="1"/>
  <c r="J5811" i="1" s="1"/>
  <c r="K5811" i="1" s="1" a="1"/>
  <c r="K5811" i="1" s="1"/>
  <c r="J6311" i="1" a="1"/>
  <c r="J6311" i="1" s="1"/>
  <c r="K6311" i="1" s="1" a="1"/>
  <c r="K6311" i="1" s="1"/>
  <c r="J6541" i="1" a="1"/>
  <c r="J6541" i="1" s="1"/>
  <c r="K6541" i="1" s="1" a="1"/>
  <c r="K6541" i="1" s="1"/>
  <c r="J6786" i="1" a="1"/>
  <c r="J6786" i="1" s="1"/>
  <c r="K6786" i="1" s="1" a="1"/>
  <c r="K6786" i="1" s="1"/>
  <c r="J7050" i="1" a="1"/>
  <c r="J7050" i="1" s="1"/>
  <c r="K7050" i="1" s="1" a="1"/>
  <c r="K7050" i="1" s="1"/>
  <c r="J7298" i="1" a="1"/>
  <c r="J7298" i="1" s="1"/>
  <c r="K7298" i="1" s="1" a="1"/>
  <c r="K7298" i="1" s="1"/>
  <c r="J7574" i="1" a="1"/>
  <c r="J7574" i="1" s="1"/>
  <c r="K7574" i="1" s="1" a="1"/>
  <c r="K7574" i="1" s="1"/>
  <c r="J7776" i="1" a="1"/>
  <c r="J7776" i="1" s="1"/>
  <c r="K7776" i="1" s="1" a="1"/>
  <c r="K7776" i="1" s="1"/>
  <c r="J4664" i="1" a="1"/>
  <c r="J4664" i="1" s="1"/>
  <c r="K4664" i="1" s="1" a="1"/>
  <c r="K4664" i="1" s="1"/>
  <c r="J5910" i="1" a="1"/>
  <c r="J5910" i="1" s="1"/>
  <c r="K5910" i="1" s="1" a="1"/>
  <c r="K5910" i="1" s="1"/>
  <c r="J6325" i="1" a="1"/>
  <c r="J6325" i="1" s="1"/>
  <c r="K6325" i="1" s="1" a="1"/>
  <c r="K6325" i="1" s="1"/>
  <c r="J6574" i="1" a="1"/>
  <c r="J6574" i="1" s="1"/>
  <c r="K6574" i="1" s="1" a="1"/>
  <c r="K6574" i="1" s="1"/>
  <c r="J6818" i="1" a="1"/>
  <c r="J6818" i="1" s="1"/>
  <c r="K6818" i="1" s="1" a="1"/>
  <c r="K6818" i="1" s="1"/>
  <c r="J7082" i="1" a="1"/>
  <c r="J7082" i="1" s="1"/>
  <c r="K7082" i="1" s="1" a="1"/>
  <c r="K7082" i="1" s="1"/>
  <c r="J7330" i="1" a="1"/>
  <c r="J7330" i="1" s="1"/>
  <c r="K7330" i="1" s="1" a="1"/>
  <c r="K7330" i="1" s="1"/>
  <c r="J7554" i="1" a="1"/>
  <c r="J7554" i="1" s="1"/>
  <c r="K7554" i="1" s="1" a="1"/>
  <c r="K7554" i="1" s="1"/>
  <c r="J7821" i="1" a="1"/>
  <c r="J7821" i="1" s="1"/>
  <c r="K7821" i="1" s="1" a="1"/>
  <c r="K7821" i="1" s="1"/>
  <c r="J4912" i="1" a="1"/>
  <c r="J4912" i="1" s="1"/>
  <c r="K4912" i="1" s="1" a="1"/>
  <c r="K4912" i="1" s="1"/>
  <c r="J5820" i="1" a="1"/>
  <c r="J5820" i="1" s="1"/>
  <c r="K5820" i="1" s="1" a="1"/>
  <c r="K5820" i="1" s="1"/>
  <c r="J6314" i="1" a="1"/>
  <c r="J6314" i="1" s="1"/>
  <c r="K6314" i="1" s="1" a="1"/>
  <c r="K6314" i="1" s="1"/>
  <c r="J6608" i="1" a="1"/>
  <c r="J6608" i="1" s="1"/>
  <c r="K6608" i="1" s="1" a="1"/>
  <c r="K6608" i="1" s="1"/>
  <c r="J6851" i="1" a="1"/>
  <c r="J6851" i="1" s="1"/>
  <c r="K6851" i="1" s="1" a="1"/>
  <c r="K6851" i="1" s="1"/>
  <c r="J7115" i="1" a="1"/>
  <c r="J7115" i="1" s="1"/>
  <c r="K7115" i="1" s="1" a="1"/>
  <c r="K7115" i="1" s="1"/>
  <c r="J7360" i="1" a="1"/>
  <c r="J7360" i="1" s="1"/>
  <c r="K7360" i="1" s="1" a="1"/>
  <c r="K7360" i="1" s="1"/>
  <c r="J7597" i="1" a="1"/>
  <c r="J7597" i="1" s="1"/>
  <c r="K7597" i="1" s="1" a="1"/>
  <c r="K7597" i="1" s="1"/>
  <c r="J7871" i="1" a="1"/>
  <c r="J7871" i="1" s="1"/>
  <c r="K7871" i="1" s="1" a="1"/>
  <c r="K7871" i="1" s="1"/>
  <c r="J5382" i="1" a="1"/>
  <c r="J5382" i="1" s="1"/>
  <c r="K5382" i="1" s="1" a="1"/>
  <c r="K5382" i="1" s="1"/>
  <c r="J6215" i="1" a="1"/>
  <c r="J6215" i="1" s="1"/>
  <c r="K6215" i="1" s="1" a="1"/>
  <c r="K6215" i="1" s="1"/>
  <c r="J6376" i="1" a="1"/>
  <c r="J6376" i="1" s="1"/>
  <c r="K6376" i="1" s="1" a="1"/>
  <c r="K6376" i="1" s="1"/>
  <c r="J6500" i="1" a="1"/>
  <c r="J6500" i="1" s="1"/>
  <c r="K6500" i="1" s="1" a="1"/>
  <c r="K6500" i="1" s="1"/>
  <c r="J6642" i="1" a="1"/>
  <c r="J6642" i="1" s="1"/>
  <c r="K6642" i="1" s="1" a="1"/>
  <c r="K6642" i="1" s="1"/>
  <c r="J6793" i="1" a="1"/>
  <c r="J6793" i="1" s="1"/>
  <c r="K6793" i="1" s="1" a="1"/>
  <c r="K6793" i="1" s="1"/>
  <c r="J6932" i="1" a="1"/>
  <c r="J6932" i="1" s="1"/>
  <c r="K6932" i="1" s="1" a="1"/>
  <c r="K6932" i="1" s="1"/>
  <c r="J7088" i="1" a="1"/>
  <c r="J7088" i="1" s="1"/>
  <c r="K7088" i="1" s="1" a="1"/>
  <c r="K7088" i="1" s="1"/>
  <c r="J7227" i="1" a="1"/>
  <c r="J7227" i="1" s="1"/>
  <c r="K7227" i="1" s="1" a="1"/>
  <c r="K7227" i="1" s="1"/>
  <c r="J7375" i="1" a="1"/>
  <c r="J7375" i="1" s="1"/>
  <c r="K7375" i="1" s="1" a="1"/>
  <c r="K7375" i="1" s="1"/>
  <c r="J7528" i="1" a="1"/>
  <c r="J7528" i="1" s="1"/>
  <c r="K7528" i="1" s="1" a="1"/>
  <c r="K7528" i="1" s="1"/>
  <c r="J7640" i="1" a="1"/>
  <c r="J7640" i="1" s="1"/>
  <c r="K7640" i="1" s="1" a="1"/>
  <c r="K7640" i="1" s="1"/>
  <c r="J7791" i="1" a="1"/>
  <c r="J7791" i="1" s="1"/>
  <c r="K7791" i="1" s="1" a="1"/>
  <c r="K7791" i="1" s="1"/>
  <c r="J7899" i="1" a="1"/>
  <c r="J7899" i="1" s="1"/>
  <c r="K7899" i="1" s="1" a="1"/>
  <c r="K7899" i="1" s="1"/>
  <c r="J8064" i="1" a="1"/>
  <c r="J8064" i="1" s="1"/>
  <c r="K8064" i="1" s="1" a="1"/>
  <c r="K8064" i="1" s="1"/>
  <c r="J8235" i="1" a="1"/>
  <c r="J8235" i="1" s="1"/>
  <c r="K8235" i="1" s="1" a="1"/>
  <c r="K8235" i="1" s="1"/>
  <c r="J8391" i="1" a="1"/>
  <c r="J8391" i="1" s="1"/>
  <c r="K8391" i="1" s="1" a="1"/>
  <c r="K8391" i="1" s="1"/>
  <c r="J8562" i="1" a="1"/>
  <c r="J8562" i="1" s="1"/>
  <c r="K8562" i="1" s="1" a="1"/>
  <c r="K8562" i="1" s="1"/>
  <c r="J8720" i="1" a="1"/>
  <c r="J8720" i="1" s="1"/>
  <c r="K8720" i="1" s="1" a="1"/>
  <c r="K8720" i="1" s="1"/>
  <c r="J8891" i="1" a="1"/>
  <c r="J8891" i="1" s="1"/>
  <c r="K8891" i="1" s="1" a="1"/>
  <c r="K8891" i="1" s="1"/>
  <c r="J9030" i="1" a="1"/>
  <c r="J9030" i="1" s="1"/>
  <c r="K9030" i="1" s="1" a="1"/>
  <c r="K9030" i="1" s="1"/>
  <c r="J9187" i="1" a="1"/>
  <c r="J9187" i="1" s="1"/>
  <c r="K9187" i="1" s="1" a="1"/>
  <c r="K9187" i="1" s="1"/>
  <c r="J9339" i="1" a="1"/>
  <c r="J9339" i="1" s="1"/>
  <c r="K9339" i="1" s="1" a="1"/>
  <c r="K9339" i="1" s="1"/>
  <c r="J9493" i="1" a="1"/>
  <c r="J9493" i="1" s="1"/>
  <c r="K9493" i="1" s="1" a="1"/>
  <c r="K9493" i="1" s="1"/>
  <c r="J9631" i="1" a="1"/>
  <c r="J9631" i="1" s="1"/>
  <c r="K9631" i="1" s="1" a="1"/>
  <c r="K9631" i="1" s="1"/>
  <c r="J9779" i="1" a="1"/>
  <c r="J9779" i="1" s="1"/>
  <c r="K9779" i="1" s="1" a="1"/>
  <c r="K9779" i="1" s="1"/>
  <c r="J9850" i="1" a="1"/>
  <c r="J9850" i="1" s="1"/>
  <c r="K9850" i="1" s="1" a="1"/>
  <c r="K9850" i="1" s="1"/>
  <c r="J9931" i="1" a="1"/>
  <c r="J9931" i="1" s="1"/>
  <c r="K9931" i="1" s="1" a="1"/>
  <c r="K9931" i="1" s="1"/>
  <c r="J10004" i="1" a="1"/>
  <c r="J10004" i="1" s="1"/>
  <c r="K10004" i="1" s="1" a="1"/>
  <c r="K10004" i="1" s="1"/>
  <c r="J10071" i="1" a="1"/>
  <c r="J10071" i="1" s="1"/>
  <c r="K10071" i="1" s="1" a="1"/>
  <c r="K10071" i="1" s="1"/>
  <c r="J10141" i="1" a="1"/>
  <c r="J10141" i="1" s="1"/>
  <c r="K10141" i="1" s="1" a="1"/>
  <c r="K10141" i="1" s="1"/>
  <c r="J10211" i="1" a="1"/>
  <c r="J10211" i="1" s="1"/>
  <c r="K10211" i="1" s="1" a="1"/>
  <c r="K10211" i="1" s="1"/>
  <c r="J10289" i="1" a="1"/>
  <c r="J10289" i="1" s="1"/>
  <c r="K10289" i="1" s="1" a="1"/>
  <c r="K10289" i="1" s="1"/>
  <c r="J10366" i="1" a="1"/>
  <c r="J10366" i="1" s="1"/>
  <c r="K10366" i="1" s="1" a="1"/>
  <c r="K10366" i="1" s="1"/>
  <c r="J10436" i="1" a="1"/>
  <c r="J10436" i="1" s="1"/>
  <c r="K10436" i="1" s="1" a="1"/>
  <c r="K10436" i="1" s="1"/>
  <c r="J10514" i="1" a="1"/>
  <c r="J10514" i="1" s="1"/>
  <c r="K10514" i="1" s="1" a="1"/>
  <c r="K10514" i="1" s="1"/>
  <c r="J10583" i="1" a="1"/>
  <c r="J10583" i="1" s="1"/>
  <c r="K10583" i="1" s="1" a="1"/>
  <c r="K10583" i="1" s="1"/>
  <c r="J10653" i="1" a="1"/>
  <c r="J10653" i="1" s="1"/>
  <c r="K10653" i="1" s="1" a="1"/>
  <c r="K10653" i="1" s="1"/>
  <c r="J10723" i="1" a="1"/>
  <c r="J10723" i="1" s="1"/>
  <c r="K10723" i="1" s="1" a="1"/>
  <c r="K10723" i="1" s="1"/>
  <c r="J10801" i="1" a="1"/>
  <c r="J10801" i="1" s="1"/>
  <c r="K10801" i="1" s="1" a="1"/>
  <c r="K10801" i="1" s="1"/>
  <c r="J10878" i="1" a="1"/>
  <c r="J10878" i="1" s="1"/>
  <c r="K10878" i="1" s="1" a="1"/>
  <c r="K10878" i="1" s="1"/>
  <c r="J10948" i="1" a="1"/>
  <c r="J10948" i="1" s="1"/>
  <c r="K10948" i="1" s="1" a="1"/>
  <c r="K10948" i="1" s="1"/>
  <c r="J11026" i="1" a="1"/>
  <c r="J11026" i="1" s="1"/>
  <c r="K11026" i="1" s="1" a="1"/>
  <c r="K11026" i="1" s="1"/>
  <c r="J11117" i="1" a="1"/>
  <c r="J11117" i="1" s="1"/>
  <c r="K11117" i="1" s="1" a="1"/>
  <c r="K11117" i="1" s="1"/>
  <c r="J11200" i="1" a="1"/>
  <c r="J11200" i="1" s="1"/>
  <c r="K11200" i="1" s="1" a="1"/>
  <c r="K11200" i="1" s="1"/>
  <c r="J11273" i="1" a="1"/>
  <c r="J11273" i="1" s="1"/>
  <c r="K11273" i="1" s="1" a="1"/>
  <c r="K11273" i="1" s="1"/>
  <c r="J11346" i="1" a="1"/>
  <c r="J11346" i="1" s="1"/>
  <c r="K11346" i="1" s="1" a="1"/>
  <c r="K11346" i="1" s="1"/>
  <c r="J11423" i="1" a="1"/>
  <c r="J11423" i="1" s="1"/>
  <c r="K11423" i="1" s="1" a="1"/>
  <c r="K11423" i="1" s="1"/>
  <c r="J11500" i="1" a="1"/>
  <c r="J11500" i="1" s="1"/>
  <c r="K11500" i="1" s="1" a="1"/>
  <c r="K11500" i="1" s="1"/>
  <c r="J11580" i="1" a="1"/>
  <c r="J11580" i="1" s="1"/>
  <c r="K11580" i="1" s="1" a="1"/>
  <c r="K11580" i="1" s="1"/>
  <c r="J11660" i="1" a="1"/>
  <c r="J11660" i="1" s="1"/>
  <c r="K11660" i="1" s="1" a="1"/>
  <c r="K11660" i="1" s="1"/>
  <c r="J11721" i="1" a="1"/>
  <c r="J11721" i="1" s="1"/>
  <c r="K11721" i="1" s="1" a="1"/>
  <c r="K11721" i="1" s="1"/>
  <c r="J11796" i="1" a="1"/>
  <c r="J11796" i="1" s="1"/>
  <c r="K11796" i="1" s="1" a="1"/>
  <c r="K11796" i="1" s="1"/>
  <c r="J11882" i="1" a="1"/>
  <c r="J11882" i="1" s="1"/>
  <c r="K11882" i="1" s="1" a="1"/>
  <c r="K11882" i="1" s="1"/>
  <c r="J11953" i="1" a="1"/>
  <c r="J11953" i="1" s="1"/>
  <c r="K11953" i="1" s="1" a="1"/>
  <c r="K11953" i="1" s="1"/>
  <c r="J12024" i="1" a="1"/>
  <c r="J12024" i="1" s="1"/>
  <c r="K12024" i="1" s="1" a="1"/>
  <c r="K12024" i="1" s="1"/>
  <c r="J6733" i="1" a="1"/>
  <c r="J6733" i="1" s="1"/>
  <c r="K6733" i="1" s="1" a="1"/>
  <c r="K6733" i="1" s="1"/>
  <c r="J7681" i="1" a="1"/>
  <c r="J7681" i="1" s="1"/>
  <c r="K7681" i="1" s="1" a="1"/>
  <c r="K7681" i="1" s="1"/>
  <c r="J8187" i="1" a="1"/>
  <c r="J8187" i="1" s="1"/>
  <c r="K8187" i="1" s="1" a="1"/>
  <c r="K8187" i="1" s="1"/>
  <c r="J8471" i="1" a="1"/>
  <c r="J8471" i="1" s="1"/>
  <c r="K8471" i="1" s="1" a="1"/>
  <c r="K8471" i="1" s="1"/>
  <c r="J8761" i="1" a="1"/>
  <c r="J8761" i="1" s="1"/>
  <c r="K8761" i="1" s="1" a="1"/>
  <c r="K8761" i="1" s="1"/>
  <c r="J9009" i="1" a="1"/>
  <c r="J9009" i="1" s="1"/>
  <c r="K9009" i="1" s="1" a="1"/>
  <c r="K9009" i="1" s="1"/>
  <c r="J9224" i="1" a="1"/>
  <c r="J9224" i="1" s="1"/>
  <c r="K9224" i="1" s="1" a="1"/>
  <c r="K9224" i="1" s="1"/>
  <c r="J9474" i="1" a="1"/>
  <c r="J9474" i="1" s="1"/>
  <c r="K9474" i="1" s="1" a="1"/>
  <c r="K9474" i="1" s="1"/>
  <c r="J9695" i="1" a="1"/>
  <c r="J9695" i="1" s="1"/>
  <c r="K9695" i="1" s="1" a="1"/>
  <c r="K9695" i="1" s="1"/>
  <c r="J9834" i="1" a="1"/>
  <c r="J9834" i="1" s="1"/>
  <c r="K9834" i="1" s="1" a="1"/>
  <c r="K9834" i="1" s="1"/>
  <c r="J9966" i="1" a="1"/>
  <c r="J9966" i="1" s="1"/>
  <c r="K9966" i="1" s="1" a="1"/>
  <c r="K9966" i="1" s="1"/>
  <c r="J10085" i="1" a="1"/>
  <c r="J10085" i="1" s="1"/>
  <c r="K10085" i="1" s="1" a="1"/>
  <c r="K10085" i="1" s="1"/>
  <c r="J10225" i="1" a="1"/>
  <c r="J10225" i="1" s="1"/>
  <c r="K10225" i="1" s="1" a="1"/>
  <c r="K10225" i="1" s="1"/>
  <c r="J10349" i="1" a="1"/>
  <c r="J10349" i="1" s="1"/>
  <c r="K10349" i="1" s="1" a="1"/>
  <c r="K10349" i="1" s="1"/>
  <c r="J10473" i="1" a="1"/>
  <c r="J10473" i="1" s="1"/>
  <c r="K10473" i="1" s="1" a="1"/>
  <c r="K10473" i="1" s="1"/>
  <c r="J10597" i="1" a="1"/>
  <c r="J10597" i="1" s="1"/>
  <c r="K10597" i="1" s="1" a="1"/>
  <c r="K10597" i="1" s="1"/>
  <c r="J10737" i="1" a="1"/>
  <c r="J10737" i="1" s="1"/>
  <c r="K10737" i="1" s="1" a="1"/>
  <c r="K10737" i="1" s="1"/>
  <c r="J10861" i="1" a="1"/>
  <c r="J10861" i="1" s="1"/>
  <c r="K10861" i="1" s="1" a="1"/>
  <c r="K10861" i="1" s="1"/>
  <c r="J10985" i="1" a="1"/>
  <c r="J10985" i="1" s="1"/>
  <c r="K10985" i="1" s="1" a="1"/>
  <c r="K10985" i="1" s="1"/>
  <c r="J11110" i="1" a="1"/>
  <c r="J11110" i="1" s="1"/>
  <c r="K11110" i="1" s="1" a="1"/>
  <c r="K11110" i="1" s="1"/>
  <c r="J11263" i="1" a="1"/>
  <c r="J11263" i="1" s="1"/>
  <c r="K11263" i="1" s="1" a="1"/>
  <c r="K11263" i="1" s="1"/>
  <c r="J11377" i="1" a="1"/>
  <c r="J11377" i="1" s="1"/>
  <c r="K11377" i="1" s="1" a="1"/>
  <c r="K11377" i="1" s="1"/>
  <c r="J11511" i="1" a="1"/>
  <c r="J11511" i="1" s="1"/>
  <c r="K11511" i="1" s="1" a="1"/>
  <c r="K11511" i="1" s="1"/>
  <c r="J11609" i="1" a="1"/>
  <c r="J11609" i="1" s="1"/>
  <c r="K11609" i="1" s="1" a="1"/>
  <c r="K11609" i="1" s="1"/>
  <c r="J11731" i="1" a="1"/>
  <c r="J11731" i="1" s="1"/>
  <c r="K11731" i="1" s="1" a="1"/>
  <c r="K11731" i="1" s="1"/>
  <c r="J11873" i="1" a="1"/>
  <c r="J11873" i="1" s="1"/>
  <c r="K11873" i="1" s="1" a="1"/>
  <c r="K11873" i="1" s="1"/>
  <c r="J12015" i="1" a="1"/>
  <c r="J12015" i="1" s="1"/>
  <c r="K12015" i="1" s="1" a="1"/>
  <c r="K12015" i="1" s="1"/>
  <c r="J6628" i="1" a="1"/>
  <c r="J6628" i="1" s="1"/>
  <c r="K6628" i="1" s="1" a="1"/>
  <c r="K6628" i="1" s="1"/>
  <c r="J7529" i="1" a="1"/>
  <c r="J7529" i="1" s="1"/>
  <c r="K7529" i="1" s="1" a="1"/>
  <c r="K7529" i="1" s="1"/>
  <c r="J8103" i="1" a="1"/>
  <c r="J8103" i="1" s="1"/>
  <c r="K8103" i="1" s="1" a="1"/>
  <c r="K8103" i="1" s="1"/>
  <c r="J8416" i="1" a="1"/>
  <c r="J8416" i="1" s="1"/>
  <c r="K8416" i="1" s="1" a="1"/>
  <c r="K8416" i="1" s="1"/>
  <c r="J8701" i="1" a="1"/>
  <c r="J8701" i="1" s="1"/>
  <c r="K8701" i="1" s="1" a="1"/>
  <c r="K8701" i="1" s="1"/>
  <c r="J8949" i="1" a="1"/>
  <c r="J8949" i="1" s="1"/>
  <c r="K8949" i="1" s="1" a="1"/>
  <c r="K8949" i="1" s="1"/>
  <c r="J9226" i="1" a="1"/>
  <c r="J9226" i="1" s="1"/>
  <c r="K9226" i="1" s="1" a="1"/>
  <c r="K9226" i="1" s="1"/>
  <c r="J9448" i="1" a="1"/>
  <c r="J9448" i="1" s="1"/>
  <c r="K9448" i="1" s="1" a="1"/>
  <c r="K9448" i="1" s="1"/>
  <c r="J9725" i="1" a="1"/>
  <c r="J9725" i="1" s="1"/>
  <c r="K9725" i="1" s="1" a="1"/>
  <c r="K9725" i="1" s="1"/>
  <c r="J9879" i="1" a="1"/>
  <c r="J9879" i="1" s="1"/>
  <c r="K9879" i="1" s="1" a="1"/>
  <c r="K9879" i="1" s="1"/>
  <c r="J9996" i="1" a="1"/>
  <c r="J9996" i="1" s="1"/>
  <c r="K9996" i="1" s="1" a="1"/>
  <c r="K9996" i="1" s="1"/>
  <c r="J10132" i="1" a="1"/>
  <c r="J10132" i="1" s="1"/>
  <c r="K10132" i="1" s="1" a="1"/>
  <c r="K10132" i="1" s="1"/>
  <c r="J10272" i="1" a="1"/>
  <c r="J10272" i="1" s="1"/>
  <c r="K10272" i="1" s="1" a="1"/>
  <c r="K10272" i="1" s="1"/>
  <c r="J10396" i="1" a="1"/>
  <c r="J10396" i="1" s="1"/>
  <c r="K10396" i="1" s="1" a="1"/>
  <c r="K10396" i="1" s="1"/>
  <c r="J10520" i="1" a="1"/>
  <c r="J10520" i="1" s="1"/>
  <c r="K10520" i="1" s="1" a="1"/>
  <c r="K10520" i="1" s="1"/>
  <c r="J10644" i="1" a="1"/>
  <c r="J10644" i="1" s="1"/>
  <c r="K10644" i="1" s="1" a="1"/>
  <c r="K10644" i="1" s="1"/>
  <c r="J10784" i="1" a="1"/>
  <c r="J10784" i="1" s="1"/>
  <c r="K10784" i="1" s="1" a="1"/>
  <c r="K10784" i="1" s="1"/>
  <c r="J10908" i="1" a="1"/>
  <c r="J10908" i="1" s="1"/>
  <c r="K10908" i="1" s="1" a="1"/>
  <c r="K10908" i="1" s="1"/>
  <c r="J11032" i="1" a="1"/>
  <c r="J11032" i="1" s="1"/>
  <c r="K11032" i="1" s="1" a="1"/>
  <c r="K11032" i="1" s="1"/>
  <c r="J11170" i="1" a="1"/>
  <c r="J11170" i="1" s="1"/>
  <c r="K11170" i="1" s="1" a="1"/>
  <c r="K11170" i="1" s="1"/>
  <c r="J11300" i="1" a="1"/>
  <c r="J11300" i="1" s="1"/>
  <c r="K11300" i="1" s="1" a="1"/>
  <c r="K11300" i="1" s="1"/>
  <c r="J11435" i="1" a="1"/>
  <c r="J11435" i="1" s="1"/>
  <c r="K11435" i="1" s="1" a="1"/>
  <c r="K11435" i="1" s="1"/>
  <c r="J11549" i="1" a="1"/>
  <c r="J11549" i="1" s="1"/>
  <c r="K11549" i="1" s="1" a="1"/>
  <c r="K11549" i="1" s="1"/>
  <c r="J11683" i="1" a="1"/>
  <c r="J11683" i="1" s="1"/>
  <c r="K11683" i="1" s="1" a="1"/>
  <c r="K11683" i="1" s="1"/>
  <c r="J11789" i="1" a="1"/>
  <c r="J11789" i="1" s="1"/>
  <c r="K11789" i="1" s="1" a="1"/>
  <c r="K11789" i="1" s="1"/>
  <c r="J11902" i="1" a="1"/>
  <c r="J11902" i="1" s="1"/>
  <c r="K11902" i="1" s="1" a="1"/>
  <c r="K11902" i="1" s="1"/>
  <c r="J12016" i="1" a="1"/>
  <c r="J12016" i="1" s="1"/>
  <c r="K12016" i="1" s="1" a="1"/>
  <c r="K12016" i="1" s="1"/>
  <c r="J6414" i="1" a="1"/>
  <c r="J6414" i="1" s="1"/>
  <c r="K6414" i="1" s="1" a="1"/>
  <c r="K6414" i="1" s="1"/>
  <c r="J7620" i="1" a="1"/>
  <c r="J7620" i="1" s="1"/>
  <c r="K7620" i="1" s="1" a="1"/>
  <c r="K7620" i="1" s="1"/>
  <c r="J8164" i="1" a="1"/>
  <c r="J8164" i="1" s="1"/>
  <c r="K8164" i="1" s="1" a="1"/>
  <c r="K8164" i="1" s="1"/>
  <c r="J8392" i="1" a="1"/>
  <c r="J8392" i="1" s="1"/>
  <c r="K8392" i="1" s="1" a="1"/>
  <c r="K8392" i="1" s="1"/>
  <c r="J8620" i="1" a="1"/>
  <c r="J8620" i="1" s="1"/>
  <c r="K8620" i="1" s="1" a="1"/>
  <c r="K8620" i="1" s="1"/>
  <c r="J8892" i="1" a="1"/>
  <c r="J8892" i="1" s="1"/>
  <c r="K8892" i="1" s="1" a="1"/>
  <c r="K8892" i="1" s="1"/>
  <c r="J9175" i="1" a="1"/>
  <c r="J9175" i="1" s="1"/>
  <c r="K9175" i="1" s="1" a="1"/>
  <c r="K9175" i="1" s="1"/>
  <c r="J9397" i="1" a="1"/>
  <c r="J9397" i="1" s="1"/>
  <c r="K9397" i="1" s="1" a="1"/>
  <c r="K9397" i="1" s="1"/>
  <c r="J9674" i="1" a="1"/>
  <c r="J9674" i="1" s="1"/>
  <c r="K9674" i="1" s="1" a="1"/>
  <c r="K9674" i="1" s="1"/>
  <c r="J9822" i="1" a="1"/>
  <c r="J9822" i="1" s="1"/>
  <c r="K9822" i="1" s="1" a="1"/>
  <c r="K9822" i="1" s="1"/>
  <c r="J9939" i="1" a="1"/>
  <c r="J9939" i="1" s="1"/>
  <c r="K9939" i="1" s="1" a="1"/>
  <c r="K9939" i="1" s="1"/>
  <c r="J10072" i="1" a="1"/>
  <c r="J10072" i="1" s="1"/>
  <c r="K10072" i="1" s="1" a="1"/>
  <c r="K10072" i="1" s="1"/>
  <c r="J10196" i="1" a="1"/>
  <c r="J10196" i="1" s="1"/>
  <c r="K10196" i="1" s="1" a="1"/>
  <c r="K10196" i="1" s="1"/>
  <c r="J10336" i="1" a="1"/>
  <c r="J10336" i="1" s="1"/>
  <c r="K10336" i="1" s="1" a="1"/>
  <c r="K10336" i="1" s="1"/>
  <c r="J10460" i="1" a="1"/>
  <c r="J10460" i="1" s="1"/>
  <c r="K10460" i="1" s="1" a="1"/>
  <c r="K10460" i="1" s="1"/>
  <c r="J10584" i="1" a="1"/>
  <c r="J10584" i="1" s="1"/>
  <c r="K10584" i="1" s="1" a="1"/>
  <c r="K10584" i="1" s="1"/>
  <c r="J10708" i="1" a="1"/>
  <c r="J10708" i="1" s="1"/>
  <c r="K10708" i="1" s="1" a="1"/>
  <c r="K10708" i="1" s="1"/>
  <c r="J10848" i="1" a="1"/>
  <c r="J10848" i="1" s="1"/>
  <c r="K10848" i="1" s="1" a="1"/>
  <c r="K10848" i="1" s="1"/>
  <c r="J10972" i="1" a="1"/>
  <c r="J10972" i="1" s="1"/>
  <c r="K10972" i="1" s="1" a="1"/>
  <c r="K10972" i="1" s="1"/>
  <c r="J11088" i="1" a="1"/>
  <c r="J11088" i="1" s="1"/>
  <c r="K11088" i="1" s="1" a="1"/>
  <c r="K11088" i="1" s="1"/>
  <c r="J11237" i="1" a="1"/>
  <c r="J11237" i="1" s="1"/>
  <c r="K11237" i="1" s="1" a="1"/>
  <c r="K11237" i="1" s="1"/>
  <c r="J11379" i="1" a="1"/>
  <c r="J11379" i="1" s="1"/>
  <c r="K11379" i="1" s="1" a="1"/>
  <c r="K11379" i="1" s="1"/>
  <c r="J11501" i="1" a="1"/>
  <c r="J11501" i="1" s="1"/>
  <c r="K11501" i="1" s="1" a="1"/>
  <c r="K11501" i="1" s="1"/>
  <c r="J11636" i="1" a="1"/>
  <c r="J11636" i="1" s="1"/>
  <c r="K11636" i="1" s="1" a="1"/>
  <c r="K11636" i="1" s="1"/>
  <c r="J11790" i="1" a="1"/>
  <c r="J11790" i="1" s="1"/>
  <c r="K11790" i="1" s="1" a="1"/>
  <c r="K11790" i="1" s="1"/>
  <c r="J11904" i="1" a="1"/>
  <c r="J11904" i="1" s="1"/>
  <c r="K11904" i="1" s="1" a="1"/>
  <c r="K11904" i="1" s="1"/>
  <c r="J12018" i="1" a="1"/>
  <c r="J12018" i="1" s="1"/>
  <c r="K12018" i="1" s="1" a="1"/>
  <c r="K12018" i="1" s="1"/>
  <c r="J6533" i="1" a="1"/>
  <c r="J6533" i="1" s="1"/>
  <c r="K6533" i="1" s="1" a="1"/>
  <c r="K6533" i="1" s="1"/>
  <c r="J7468" i="1" a="1"/>
  <c r="J7468" i="1" s="1"/>
  <c r="K7468" i="1" s="1" a="1"/>
  <c r="K7468" i="1" s="1"/>
  <c r="J8115" i="1" a="1"/>
  <c r="J8115" i="1" s="1"/>
  <c r="K8115" i="1" s="1" a="1"/>
  <c r="K8115" i="1" s="1"/>
  <c r="J8342" i="1" a="1"/>
  <c r="J8342" i="1" s="1"/>
  <c r="K8342" i="1" s="1" a="1"/>
  <c r="K8342" i="1" s="1"/>
  <c r="J8570" i="1" a="1"/>
  <c r="J8570" i="1" s="1"/>
  <c r="K8570" i="1" s="1" a="1"/>
  <c r="K8570" i="1" s="1"/>
  <c r="J8806" i="1" a="1"/>
  <c r="J8806" i="1" s="1"/>
  <c r="K8806" i="1" s="1" a="1"/>
  <c r="K8806" i="1" s="1"/>
  <c r="J9054" i="1" a="1"/>
  <c r="J9054" i="1" s="1"/>
  <c r="K9054" i="1" s="1" a="1"/>
  <c r="K9054" i="1" s="1"/>
  <c r="J9292" i="1" a="1"/>
  <c r="J9292" i="1" s="1"/>
  <c r="K9292" i="1" s="1" a="1"/>
  <c r="K9292" i="1" s="1"/>
  <c r="J9543" i="1" a="1"/>
  <c r="J9543" i="1" s="1"/>
  <c r="K9543" i="1" s="1" a="1"/>
  <c r="K9543" i="1" s="1"/>
  <c r="J9756" i="1" a="1"/>
  <c r="J9756" i="1" s="1"/>
  <c r="K9756" i="1" s="1" a="1"/>
  <c r="K9756" i="1" s="1"/>
  <c r="J9899" i="1" a="1"/>
  <c r="J9899" i="1" s="1"/>
  <c r="K9899" i="1" s="1" a="1"/>
  <c r="K9899" i="1" s="1"/>
  <c r="J10015" i="1" a="1"/>
  <c r="J10015" i="1" s="1"/>
  <c r="K10015" i="1" s="1" a="1"/>
  <c r="K10015" i="1" s="1"/>
  <c r="J10138" i="1" a="1"/>
  <c r="J10138" i="1" s="1"/>
  <c r="K10138" i="1" s="1" a="1"/>
  <c r="K10138" i="1" s="1"/>
  <c r="J10262" i="1" a="1"/>
  <c r="J10262" i="1" s="1"/>
  <c r="K10262" i="1" s="1" a="1"/>
  <c r="K10262" i="1" s="1"/>
  <c r="J10402" i="1" a="1"/>
  <c r="J10402" i="1" s="1"/>
  <c r="K10402" i="1" s="1" a="1"/>
  <c r="K10402" i="1" s="1"/>
  <c r="J10526" i="1" a="1"/>
  <c r="J10526" i="1" s="1"/>
  <c r="K10526" i="1" s="1" a="1"/>
  <c r="K10526" i="1" s="1"/>
  <c r="J10650" i="1" a="1"/>
  <c r="J10650" i="1" s="1"/>
  <c r="K10650" i="1" s="1" a="1"/>
  <c r="K10650" i="1" s="1"/>
  <c r="J10774" i="1" a="1"/>
  <c r="J10774" i="1" s="1"/>
  <c r="K10774" i="1" s="1" a="1"/>
  <c r="K10774" i="1" s="1"/>
  <c r="J10914" i="1" a="1"/>
  <c r="J10914" i="1" s="1"/>
  <c r="K10914" i="1" s="1" a="1"/>
  <c r="K10914" i="1" s="1"/>
  <c r="J11038" i="1" a="1"/>
  <c r="J11038" i="1" s="1"/>
  <c r="K11038" i="1" s="1" a="1"/>
  <c r="K11038" i="1" s="1"/>
  <c r="J6673" i="1" a="1"/>
  <c r="J6673" i="1" s="1"/>
  <c r="K6673" i="1" s="1" a="1"/>
  <c r="K6673" i="1" s="1"/>
  <c r="J7974" i="1" a="1"/>
  <c r="J7974" i="1" s="1"/>
  <c r="K7974" i="1" s="1" a="1"/>
  <c r="K7974" i="1" s="1"/>
  <c r="J8258" i="1" a="1"/>
  <c r="J8258" i="1" s="1"/>
  <c r="K8258" i="1" s="1" a="1"/>
  <c r="K8258" i="1" s="1"/>
  <c r="J8571" i="1" a="1"/>
  <c r="J8571" i="1" s="1"/>
  <c r="K8571" i="1" s="1" a="1"/>
  <c r="K8571" i="1" s="1"/>
  <c r="J8838" i="1" a="1"/>
  <c r="J8838" i="1" s="1"/>
  <c r="K8838" i="1" s="1" a="1"/>
  <c r="K8838" i="1" s="1"/>
  <c r="J9103" i="1" a="1"/>
  <c r="J9103" i="1" s="1"/>
  <c r="K9103" i="1" s="1" a="1"/>
  <c r="K9103" i="1" s="1"/>
  <c r="J9348" i="1" a="1"/>
  <c r="J9348" i="1" s="1"/>
  <c r="K9348" i="1" s="1" a="1"/>
  <c r="K9348" i="1" s="1"/>
  <c r="J9654" i="1" a="1"/>
  <c r="J9654" i="1" s="1"/>
  <c r="K9654" i="1" s="1" a="1"/>
  <c r="K9654" i="1" s="1"/>
  <c r="J9812" i="1" a="1"/>
  <c r="J9812" i="1" s="1"/>
  <c r="K9812" i="1" s="1" a="1"/>
  <c r="K9812" i="1" s="1"/>
  <c r="J9929" i="1" a="1"/>
  <c r="J9929" i="1" s="1"/>
  <c r="K9929" i="1" s="1" a="1"/>
  <c r="K9929" i="1" s="1"/>
  <c r="J10077" i="1" a="1"/>
  <c r="J10077" i="1" s="1"/>
  <c r="K10077" i="1" s="1" a="1"/>
  <c r="K10077" i="1" s="1"/>
  <c r="J10201" i="1" a="1"/>
  <c r="J10201" i="1" s="1"/>
  <c r="K10201" i="1" s="1" a="1"/>
  <c r="K10201" i="1" s="1"/>
  <c r="J10325" i="1" a="1"/>
  <c r="J10325" i="1" s="1"/>
  <c r="K10325" i="1" s="1" a="1"/>
  <c r="K10325" i="1" s="1"/>
  <c r="J10465" i="1" a="1"/>
  <c r="J10465" i="1" s="1"/>
  <c r="K10465" i="1" s="1" a="1"/>
  <c r="K10465" i="1" s="1"/>
  <c r="J10589" i="1" a="1"/>
  <c r="J10589" i="1" s="1"/>
  <c r="K10589" i="1" s="1" a="1"/>
  <c r="K10589" i="1" s="1"/>
  <c r="J10713" i="1" a="1"/>
  <c r="J10713" i="1" s="1"/>
  <c r="K10713" i="1" s="1" a="1"/>
  <c r="K10713" i="1" s="1"/>
  <c r="J10837" i="1" a="1"/>
  <c r="J10837" i="1" s="1"/>
  <c r="K10837" i="1" s="1" a="1"/>
  <c r="K10837" i="1" s="1"/>
  <c r="J10977" i="1" a="1"/>
  <c r="J10977" i="1" s="1"/>
  <c r="K10977" i="1" s="1" a="1"/>
  <c r="K10977" i="1" s="1"/>
  <c r="J5798" i="1" a="1"/>
  <c r="J5798" i="1" s="1"/>
  <c r="K5798" i="1" s="1" a="1"/>
  <c r="K5798" i="1" s="1"/>
  <c r="J7182" i="1" a="1"/>
  <c r="J7182" i="1" s="1"/>
  <c r="K7182" i="1" s="1" a="1"/>
  <c r="K7182" i="1" s="1"/>
  <c r="J8089" i="1" a="1"/>
  <c r="J8089" i="1" s="1"/>
  <c r="K8089" i="1" s="1" a="1"/>
  <c r="K8089" i="1" s="1"/>
  <c r="J8373" i="1" a="1"/>
  <c r="J8373" i="1" s="1"/>
  <c r="K8373" i="1" s="1" a="1"/>
  <c r="K8373" i="1" s="1"/>
  <c r="J8658" i="1" a="1"/>
  <c r="J8658" i="1" s="1"/>
  <c r="K8658" i="1" s="1" a="1"/>
  <c r="K8658" i="1" s="1"/>
  <c r="J8933" i="1" a="1"/>
  <c r="J8933" i="1" s="1"/>
  <c r="K8933" i="1" s="1" a="1"/>
  <c r="K8933" i="1" s="1"/>
  <c r="J9211" i="1" a="1"/>
  <c r="J9211" i="1" s="1"/>
  <c r="K9211" i="1" s="1" a="1"/>
  <c r="K9211" i="1" s="1"/>
  <c r="J9518" i="1" a="1"/>
  <c r="J9518" i="1" s="1"/>
  <c r="K9518" i="1" s="1" a="1"/>
  <c r="K9518" i="1" s="1"/>
  <c r="J9758" i="1" a="1"/>
  <c r="J9758" i="1" s="1"/>
  <c r="K9758" i="1" s="1" a="1"/>
  <c r="K9758" i="1" s="1"/>
  <c r="J9901" i="1" a="1"/>
  <c r="J9901" i="1" s="1"/>
  <c r="K9901" i="1" s="1" a="1"/>
  <c r="K9901" i="1" s="1"/>
  <c r="J10017" i="1" a="1"/>
  <c r="J10017" i="1" s="1"/>
  <c r="K10017" i="1" s="1" a="1"/>
  <c r="K10017" i="1" s="1"/>
  <c r="J10140" i="1" a="1"/>
  <c r="J10140" i="1" s="1"/>
  <c r="K10140" i="1" s="1" a="1"/>
  <c r="K10140" i="1" s="1"/>
  <c r="J10264" i="1" a="1"/>
  <c r="J10264" i="1" s="1"/>
  <c r="K10264" i="1" s="1" a="1"/>
  <c r="K10264" i="1" s="1"/>
  <c r="J10388" i="1" a="1"/>
  <c r="J10388" i="1" s="1"/>
  <c r="K10388" i="1" s="1" a="1"/>
  <c r="K10388" i="1" s="1"/>
  <c r="J10528" i="1" a="1"/>
  <c r="J10528" i="1" s="1"/>
  <c r="K10528" i="1" s="1" a="1"/>
  <c r="K10528" i="1" s="1"/>
  <c r="J10652" i="1" a="1"/>
  <c r="J10652" i="1" s="1"/>
  <c r="K10652" i="1" s="1" a="1"/>
  <c r="K10652" i="1" s="1"/>
  <c r="J10776" i="1" a="1"/>
  <c r="J10776" i="1" s="1"/>
  <c r="K10776" i="1" s="1" a="1"/>
  <c r="K10776" i="1" s="1"/>
  <c r="J10900" i="1" a="1"/>
  <c r="J10900" i="1" s="1"/>
  <c r="K10900" i="1" s="1" a="1"/>
  <c r="K10900" i="1" s="1"/>
  <c r="J6265" i="1" a="1"/>
  <c r="J6265" i="1" s="1"/>
  <c r="K6265" i="1" s="1" a="1"/>
  <c r="K6265" i="1" s="1"/>
  <c r="J7321" i="1" a="1"/>
  <c r="J7321" i="1" s="1"/>
  <c r="K7321" i="1" s="1" a="1"/>
  <c r="K7321" i="1" s="1"/>
  <c r="J8094" i="1" a="1"/>
  <c r="J8094" i="1" s="1"/>
  <c r="K8094" i="1" s="1" a="1"/>
  <c r="K8094" i="1" s="1"/>
  <c r="J8321" i="1" a="1"/>
  <c r="J8321" i="1" s="1"/>
  <c r="K8321" i="1" s="1" a="1"/>
  <c r="K8321" i="1" s="1"/>
  <c r="J8548" i="1" a="1"/>
  <c r="J8548" i="1" s="1"/>
  <c r="K8548" i="1" s="1" a="1"/>
  <c r="K8548" i="1" s="1"/>
  <c r="J8783" i="1" a="1"/>
  <c r="J8783" i="1" s="1"/>
  <c r="K8783" i="1" s="1" a="1"/>
  <c r="K8783" i="1" s="1"/>
  <c r="J9031" i="1" a="1"/>
  <c r="J9031" i="1" s="1"/>
  <c r="K9031" i="1" s="1" a="1"/>
  <c r="K9031" i="1" s="1"/>
  <c r="J9299" i="1" a="1"/>
  <c r="J9299" i="1" s="1"/>
  <c r="K9299" i="1" s="1" a="1"/>
  <c r="K9299" i="1" s="1"/>
  <c r="J9577" i="1" a="1"/>
  <c r="J9577" i="1" s="1"/>
  <c r="K9577" i="1" s="1" a="1"/>
  <c r="K9577" i="1" s="1"/>
  <c r="J9787" i="1" a="1"/>
  <c r="J9787" i="1" s="1"/>
  <c r="K9787" i="1" s="1" a="1"/>
  <c r="K9787" i="1" s="1"/>
  <c r="J9903" i="1" a="1"/>
  <c r="J9903" i="1" s="1"/>
  <c r="K9903" i="1" s="1" a="1"/>
  <c r="K9903" i="1" s="1"/>
  <c r="J10049" i="1" a="1"/>
  <c r="J10049" i="1" s="1"/>
  <c r="K10049" i="1" s="1" a="1"/>
  <c r="K10049" i="1" s="1"/>
  <c r="J10173" i="1" a="1"/>
  <c r="J10173" i="1" s="1"/>
  <c r="K10173" i="1" s="1" a="1"/>
  <c r="K10173" i="1" s="1"/>
  <c r="J10297" i="1" a="1"/>
  <c r="J10297" i="1" s="1"/>
  <c r="K10297" i="1" s="1" a="1"/>
  <c r="K10297" i="1" s="1"/>
  <c r="J10421" i="1" a="1"/>
  <c r="J10421" i="1" s="1"/>
  <c r="K10421" i="1" s="1" a="1"/>
  <c r="K10421" i="1" s="1"/>
  <c r="J10561" i="1" a="1"/>
  <c r="J10561" i="1" s="1"/>
  <c r="K10561" i="1" s="1" a="1"/>
  <c r="K10561" i="1" s="1"/>
  <c r="J10685" i="1" a="1"/>
  <c r="J10685" i="1" s="1"/>
  <c r="K10685" i="1" s="1" a="1"/>
  <c r="K10685" i="1" s="1"/>
  <c r="J10809" i="1" a="1"/>
  <c r="J10809" i="1" s="1"/>
  <c r="K10809" i="1" s="1" a="1"/>
  <c r="K10809" i="1" s="1"/>
  <c r="J10933" i="1" a="1"/>
  <c r="J10933" i="1" s="1"/>
  <c r="K10933" i="1" s="1" a="1"/>
  <c r="K10933" i="1" s="1"/>
  <c r="J11070" i="1" a="1"/>
  <c r="J11070" i="1" s="1"/>
  <c r="K11070" i="1" s="1" a="1"/>
  <c r="K11070" i="1" s="1"/>
  <c r="J11187" i="1" a="1"/>
  <c r="J11187" i="1" s="1"/>
  <c r="K11187" i="1" s="1" a="1"/>
  <c r="K11187" i="1" s="1"/>
  <c r="J11315" i="1" a="1"/>
  <c r="J11315" i="1" s="1"/>
  <c r="K11315" i="1" s="1" a="1"/>
  <c r="K11315" i="1" s="1"/>
  <c r="J11430" i="1" a="1"/>
  <c r="J11430" i="1" s="1"/>
  <c r="K11430" i="1" s="1" a="1"/>
  <c r="K11430" i="1" s="1"/>
  <c r="J11544" i="1" a="1"/>
  <c r="J11544" i="1" s="1"/>
  <c r="K11544" i="1" s="1" a="1"/>
  <c r="K11544" i="1" s="1"/>
  <c r="J11642" i="1" a="1"/>
  <c r="J11642" i="1" s="1"/>
  <c r="K11642" i="1" s="1" a="1"/>
  <c r="K11642" i="1" s="1"/>
  <c r="J11755" i="1" a="1"/>
  <c r="J11755" i="1" s="1"/>
  <c r="K11755" i="1" s="1" a="1"/>
  <c r="K11755" i="1" s="1"/>
  <c r="J11869" i="1" a="1"/>
  <c r="J11869" i="1" s="1"/>
  <c r="K11869" i="1" s="1" a="1"/>
  <c r="K11869" i="1" s="1"/>
  <c r="J11982" i="1" a="1"/>
  <c r="J11982" i="1" s="1"/>
  <c r="K11982" i="1" s="1" a="1"/>
  <c r="K11982" i="1" s="1"/>
  <c r="J11922" i="1" a="1"/>
  <c r="J11922" i="1" s="1"/>
  <c r="K11922" i="1" s="1" a="1"/>
  <c r="K11922" i="1" s="1"/>
  <c r="J11700" i="1" a="1"/>
  <c r="J11700" i="1" s="1"/>
  <c r="K11700" i="1" s="1" a="1"/>
  <c r="K11700" i="1" s="1"/>
  <c r="J11453" i="1" a="1"/>
  <c r="J11453" i="1" s="1"/>
  <c r="K11453" i="1" s="1" a="1"/>
  <c r="K11453" i="1" s="1"/>
  <c r="J11212" i="1" a="1"/>
  <c r="J11212" i="1" s="1"/>
  <c r="K11212" i="1" s="1" a="1"/>
  <c r="K11212" i="1" s="1"/>
  <c r="J10611" i="1" a="1"/>
  <c r="J10611" i="1" s="1"/>
  <c r="K10611" i="1" s="1" a="1"/>
  <c r="K10611" i="1" s="1"/>
  <c r="J9556" i="1" a="1"/>
  <c r="J9556" i="1" s="1"/>
  <c r="K9556" i="1" s="1" a="1"/>
  <c r="K9556" i="1" s="1"/>
  <c r="J6281" i="1" a="1"/>
  <c r="J6281" i="1" s="1"/>
  <c r="K6281" i="1" s="1" a="1"/>
  <c r="K6281" i="1" s="1"/>
  <c r="J11829" i="1" a="1"/>
  <c r="J11829" i="1" s="1"/>
  <c r="K11829" i="1" s="1" a="1"/>
  <c r="K11829" i="1" s="1"/>
  <c r="J11571" i="1" a="1"/>
  <c r="J11571" i="1" s="1"/>
  <c r="K11571" i="1" s="1" a="1"/>
  <c r="K11571" i="1" s="1"/>
  <c r="J11299" i="1" a="1"/>
  <c r="J11299" i="1" s="1"/>
  <c r="K11299" i="1" s="1" a="1"/>
  <c r="K11299" i="1" s="1"/>
  <c r="J11025" i="1" a="1"/>
  <c r="J11025" i="1" s="1"/>
  <c r="K11025" i="1" s="1" a="1"/>
  <c r="K11025" i="1" s="1"/>
  <c r="J9979" i="1" a="1"/>
  <c r="J9979" i="1" s="1"/>
  <c r="K9979" i="1" s="1" a="1"/>
  <c r="K9979" i="1" s="1"/>
  <c r="J8385" i="1" a="1"/>
  <c r="J8385" i="1" s="1"/>
  <c r="K8385" i="1" s="1" a="1"/>
  <c r="K8385" i="1" s="1"/>
  <c r="J11881" i="1" a="1"/>
  <c r="J11881" i="1" s="1"/>
  <c r="K11881" i="1" s="1" a="1"/>
  <c r="K11881" i="1" s="1"/>
  <c r="J11617" i="1" a="1"/>
  <c r="J11617" i="1" s="1"/>
  <c r="K11617" i="1" s="1" a="1"/>
  <c r="K11617" i="1" s="1"/>
  <c r="J11372" i="1" a="1"/>
  <c r="J11372" i="1" s="1"/>
  <c r="K11372" i="1" s="1" a="1"/>
  <c r="K11372" i="1" s="1"/>
  <c r="J11141" i="1" a="1"/>
  <c r="J11141" i="1" s="1"/>
  <c r="K11141" i="1" s="1" a="1"/>
  <c r="K11141" i="1" s="1"/>
  <c r="J10580" i="1" a="1"/>
  <c r="J10580" i="1" s="1"/>
  <c r="K10580" i="1" s="1" a="1"/>
  <c r="K10580" i="1" s="1"/>
  <c r="J9278" i="1" a="1"/>
  <c r="J9278" i="1" s="1"/>
  <c r="K9278" i="1" s="1" a="1"/>
  <c r="K9278" i="1" s="1"/>
  <c r="J5856" i="1" a="1"/>
  <c r="J5856" i="1" s="1"/>
  <c r="K5856" i="1" s="1" a="1"/>
  <c r="K5856" i="1" s="1"/>
  <c r="J11766" i="1" a="1"/>
  <c r="J11766" i="1" s="1"/>
  <c r="K11766" i="1" s="1" a="1"/>
  <c r="K11766" i="1" s="1"/>
  <c r="J11492" i="1" a="1"/>
  <c r="J11492" i="1" s="1"/>
  <c r="K11492" i="1" s="1" a="1"/>
  <c r="K11492" i="1" s="1"/>
  <c r="J11258" i="1" a="1"/>
  <c r="J11258" i="1" s="1"/>
  <c r="K11258" i="1" s="1" a="1"/>
  <c r="K11258" i="1" s="1"/>
  <c r="J10689" i="1" a="1"/>
  <c r="J10689" i="1" s="1"/>
  <c r="K10689" i="1" s="1" a="1"/>
  <c r="K10689" i="1" s="1"/>
  <c r="J9473" i="1" a="1"/>
  <c r="J9473" i="1" s="1"/>
  <c r="K9473" i="1" s="1" a="1"/>
  <c r="K9473" i="1" s="1"/>
  <c r="J12021" i="1" a="1"/>
  <c r="J12021" i="1" s="1"/>
  <c r="K12021" i="1" s="1" a="1"/>
  <c r="K12021" i="1" s="1"/>
  <c r="J11794" i="1" a="1"/>
  <c r="J11794" i="1" s="1"/>
  <c r="K11794" i="1" s="1" a="1"/>
  <c r="K11794" i="1" s="1"/>
  <c r="J11541" i="1" a="1"/>
  <c r="J11541" i="1" s="1"/>
  <c r="K11541" i="1" s="1" a="1"/>
  <c r="K11541" i="1" s="1"/>
  <c r="J11294" i="1" a="1"/>
  <c r="J11294" i="1" s="1"/>
  <c r="K11294" i="1" s="1" a="1"/>
  <c r="K11294" i="1" s="1"/>
  <c r="J10922" i="1" a="1"/>
  <c r="J10922" i="1" s="1"/>
  <c r="K10922" i="1" s="1" a="1"/>
  <c r="K10922" i="1" s="1"/>
  <c r="J9936" i="1" a="1"/>
  <c r="J9936" i="1" s="1"/>
  <c r="K9936" i="1" s="1" a="1"/>
  <c r="K9936" i="1" s="1"/>
  <c r="J8300" i="1" a="1"/>
  <c r="J8300" i="1" s="1"/>
  <c r="K8300" i="1" s="1" a="1"/>
  <c r="K8300" i="1" s="1"/>
  <c r="J10280" i="1" a="1"/>
  <c r="J10280" i="1" s="1"/>
  <c r="K10280" i="1" s="1" a="1"/>
  <c r="K10280" i="1" s="1"/>
  <c r="J10916" i="1" a="1"/>
  <c r="J10916" i="1" s="1"/>
  <c r="K10916" i="1" s="1" a="1"/>
  <c r="K10916" i="1" s="1"/>
  <c r="J7498" i="1" a="1"/>
  <c r="J7498" i="1" s="1"/>
  <c r="K7498" i="1" s="1" a="1"/>
  <c r="K7498" i="1" s="1"/>
  <c r="J8350" i="1" a="1"/>
  <c r="J8350" i="1" s="1"/>
  <c r="K8350" i="1" s="1" a="1"/>
  <c r="K8350" i="1" s="1"/>
  <c r="J8814" i="1" a="1"/>
  <c r="J8814" i="1" s="1"/>
  <c r="K8814" i="1" s="1" a="1"/>
  <c r="K8814" i="1" s="1"/>
  <c r="J9327" i="1" a="1"/>
  <c r="J9327" i="1" s="1"/>
  <c r="K9327" i="1" s="1" a="1"/>
  <c r="K9327" i="1" s="1"/>
  <c r="J9605" i="1" a="1"/>
  <c r="J9605" i="1" s="1"/>
  <c r="K9605" i="1" s="1" a="1"/>
  <c r="K9605" i="1" s="1"/>
  <c r="J9917" i="1" a="1"/>
  <c r="J9917" i="1" s="1"/>
  <c r="K9917" i="1" s="1" a="1"/>
  <c r="K9917" i="1" s="1"/>
  <c r="J10065" i="1" a="1"/>
  <c r="J10065" i="1" s="1"/>
  <c r="K10065" i="1" s="1" a="1"/>
  <c r="K10065" i="1" s="1"/>
  <c r="J10313" i="1" a="1"/>
  <c r="J10313" i="1" s="1"/>
  <c r="K10313" i="1" s="1" a="1"/>
  <c r="K10313" i="1" s="1"/>
  <c r="J10437" i="1" a="1"/>
  <c r="J10437" i="1" s="1"/>
  <c r="K10437" i="1" s="1" a="1"/>
  <c r="K10437" i="1" s="1"/>
  <c r="J10701" i="1" a="1"/>
  <c r="J10701" i="1" s="1"/>
  <c r="K10701" i="1" s="1" a="1"/>
  <c r="K10701" i="1" s="1"/>
  <c r="J10825" i="1" a="1"/>
  <c r="J10825" i="1" s="1"/>
  <c r="K10825" i="1" s="1" a="1"/>
  <c r="K10825" i="1" s="1"/>
  <c r="J11082" i="1" a="1"/>
  <c r="J11082" i="1" s="1"/>
  <c r="K11082" i="1" s="1" a="1"/>
  <c r="K11082" i="1" s="1"/>
  <c r="J11196" i="1" a="1"/>
  <c r="J11196" i="1" s="1"/>
  <c r="K11196" i="1" s="1" a="1"/>
  <c r="K11196" i="1" s="1"/>
  <c r="J11443" i="1" a="1"/>
  <c r="J11443" i="1" s="1"/>
  <c r="K11443" i="1" s="1" a="1"/>
  <c r="K11443" i="1" s="1"/>
  <c r="J11556" i="1" a="1"/>
  <c r="J11556" i="1" s="1"/>
  <c r="K11556" i="1" s="1" a="1"/>
  <c r="K11556" i="1" s="1"/>
  <c r="J11769" i="1" a="1"/>
  <c r="J11769" i="1" s="1"/>
  <c r="K11769" i="1" s="1" a="1"/>
  <c r="K11769" i="1" s="1"/>
  <c r="J11883" i="1" a="1"/>
  <c r="J11883" i="1" s="1"/>
  <c r="K11883" i="1" s="1" a="1"/>
  <c r="K11883" i="1" s="1"/>
  <c r="J11997" i="1" a="1"/>
  <c r="J11997" i="1" s="1"/>
  <c r="K11997" i="1" s="1" a="1"/>
  <c r="K11997" i="1" s="1"/>
  <c r="J11676" i="1" a="1"/>
  <c r="J11676" i="1" s="1"/>
  <c r="K11676" i="1" s="1" a="1"/>
  <c r="K11676" i="1" s="1"/>
  <c r="J11427" i="1" a="1"/>
  <c r="J11427" i="1" s="1"/>
  <c r="K11427" i="1" s="1" a="1"/>
  <c r="K11427" i="1" s="1"/>
  <c r="J10487" i="1" a="1"/>
  <c r="J10487" i="1" s="1"/>
  <c r="K10487" i="1" s="1" a="1"/>
  <c r="K10487" i="1" s="1"/>
  <c r="J9334" i="1" a="1"/>
  <c r="J9334" i="1" s="1"/>
  <c r="K9334" i="1" s="1" a="1"/>
  <c r="K9334" i="1" s="1"/>
  <c r="J11801" i="1" a="1"/>
  <c r="J11801" i="1" s="1"/>
  <c r="K11801" i="1" s="1" a="1"/>
  <c r="K11801" i="1" s="1"/>
  <c r="J11547" i="1" a="1"/>
  <c r="J11547" i="1" s="1"/>
  <c r="K11547" i="1" s="1" a="1"/>
  <c r="K11547" i="1" s="1"/>
  <c r="J10844" i="1" a="1"/>
  <c r="J10844" i="1" s="1"/>
  <c r="K10844" i="1" s="1" a="1"/>
  <c r="K10844" i="1" s="1"/>
  <c r="J9862" i="1" a="1"/>
  <c r="J9862" i="1" s="1"/>
  <c r="K9862" i="1" s="1" a="1"/>
  <c r="K9862" i="1" s="1"/>
  <c r="J11853" i="1" a="1"/>
  <c r="J11853" i="1" s="1"/>
  <c r="K11853" i="1" s="1" a="1"/>
  <c r="K11853" i="1" s="1"/>
  <c r="J11591" i="1" a="1"/>
  <c r="J11591" i="1" s="1"/>
  <c r="K11591" i="1" s="1" a="1"/>
  <c r="K11591" i="1" s="1"/>
  <c r="J11116" i="1" a="1"/>
  <c r="J11116" i="1" s="1"/>
  <c r="K11116" i="1" s="1" a="1"/>
  <c r="K11116" i="1" s="1"/>
  <c r="J10456" i="1" a="1"/>
  <c r="J10456" i="1" s="1"/>
  <c r="K10456" i="1" s="1" a="1"/>
  <c r="K10456" i="1" s="1"/>
  <c r="J12022" i="1" a="1"/>
  <c r="J12022" i="1" s="1"/>
  <c r="K12022" i="1" s="1" a="1"/>
  <c r="K12022" i="1" s="1"/>
  <c r="J11738" i="1" a="1"/>
  <c r="J11738" i="1" s="1"/>
  <c r="K11738" i="1" s="1" a="1"/>
  <c r="K11738" i="1" s="1"/>
  <c r="J11240" i="1" a="1"/>
  <c r="J11240" i="1" s="1"/>
  <c r="K11240" i="1" s="1" a="1"/>
  <c r="K11240" i="1" s="1"/>
  <c r="J10565" i="1" a="1"/>
  <c r="J10565" i="1" s="1"/>
  <c r="K10565" i="1" s="1" a="1"/>
  <c r="K10565" i="1" s="1"/>
  <c r="J11993" i="1" a="1"/>
  <c r="J11993" i="1" s="1"/>
  <c r="K11993" i="1" s="1" a="1"/>
  <c r="K11993" i="1" s="1"/>
  <c r="J11765" i="1" a="1"/>
  <c r="J11765" i="1" s="1"/>
  <c r="K11765" i="1" s="1" a="1"/>
  <c r="K11765" i="1" s="1"/>
  <c r="J11276" i="1" a="1"/>
  <c r="J11276" i="1" s="1"/>
  <c r="K11276" i="1" s="1" a="1"/>
  <c r="K11276" i="1" s="1"/>
  <c r="J10798" i="1" a="1"/>
  <c r="J10798" i="1" s="1"/>
  <c r="K10798" i="1" s="1" a="1"/>
  <c r="K10798" i="1" s="1"/>
  <c r="J8072" i="1" a="1"/>
  <c r="J8072" i="1" s="1"/>
  <c r="K8072" i="1" s="1" a="1"/>
  <c r="K8072" i="1" s="1"/>
  <c r="J7089" i="1" a="1"/>
  <c r="J7089" i="1" s="1"/>
  <c r="K7089" i="1" s="1" a="1"/>
  <c r="K7089" i="1" s="1"/>
  <c r="J11092" i="1" a="1"/>
  <c r="J11092" i="1" s="1"/>
  <c r="K11092" i="1" s="1" a="1"/>
  <c r="K11092" i="1" s="1"/>
  <c r="J11994" i="1" a="1"/>
  <c r="J11994" i="1" s="1"/>
  <c r="K11994" i="1" s="1" a="1"/>
  <c r="K11994" i="1" s="1"/>
  <c r="J11185" i="1" a="1"/>
  <c r="J11185" i="1" s="1"/>
  <c r="K11185" i="1" s="1" a="1"/>
  <c r="K11185" i="1" s="1"/>
  <c r="J11965" i="1" a="1"/>
  <c r="J11965" i="1" s="1"/>
  <c r="K11965" i="1" s="1" a="1"/>
  <c r="K11965" i="1" s="1"/>
  <c r="J11221" i="1" a="1"/>
  <c r="J11221" i="1" s="1"/>
  <c r="K11221" i="1" s="1" a="1"/>
  <c r="K11221" i="1" s="1"/>
  <c r="J9667" i="1" a="1"/>
  <c r="J9667" i="1" s="1"/>
  <c r="K9667" i="1" s="1" a="1"/>
  <c r="K9667" i="1" s="1"/>
  <c r="J4011" i="1" a="1"/>
  <c r="J4011" i="1" s="1"/>
  <c r="K4011" i="1" s="1" a="1"/>
  <c r="K4011" i="1" s="1"/>
  <c r="J3739" i="1" a="1"/>
  <c r="J3739" i="1" s="1"/>
  <c r="K3739" i="1" s="1" a="1"/>
  <c r="K3739" i="1" s="1"/>
  <c r="J2414" i="1" a="1"/>
  <c r="J2414" i="1" s="1"/>
  <c r="K2414" i="1" s="1" a="1"/>
  <c r="K2414" i="1" s="1"/>
  <c r="J3607" i="1" a="1"/>
  <c r="J3607" i="1" s="1"/>
  <c r="K3607" i="1" s="1" a="1"/>
  <c r="K3607" i="1" s="1"/>
  <c r="J5221" i="1" a="1"/>
  <c r="J5221" i="1" s="1"/>
  <c r="K5221" i="1" s="1" a="1"/>
  <c r="K5221" i="1" s="1"/>
  <c r="J1487" i="1" a="1"/>
  <c r="J1487" i="1" s="1"/>
  <c r="K1487" i="1" s="1" a="1"/>
  <c r="K1487" i="1" s="1"/>
  <c r="J5457" i="1" a="1"/>
  <c r="J5457" i="1" s="1"/>
  <c r="K5457" i="1" s="1" a="1"/>
  <c r="K5457" i="1" s="1"/>
  <c r="J5428" i="1" a="1"/>
  <c r="J5428" i="1" s="1"/>
  <c r="K5428" i="1" s="1" a="1"/>
  <c r="K5428" i="1" s="1"/>
  <c r="J6774" i="1" a="1"/>
  <c r="J6774" i="1" s="1"/>
  <c r="K6774" i="1" s="1" a="1"/>
  <c r="K6774" i="1" s="1"/>
  <c r="J7937" i="1" a="1"/>
  <c r="J7937" i="1" s="1"/>
  <c r="K7937" i="1" s="1" a="1"/>
  <c r="K7937" i="1" s="1"/>
  <c r="J8709" i="1" a="1"/>
  <c r="J8709" i="1" s="1"/>
  <c r="K8709" i="1" s="1" a="1"/>
  <c r="K8709" i="1" s="1"/>
  <c r="J9463" i="1" a="1"/>
  <c r="J9463" i="1" s="1"/>
  <c r="K9463" i="1" s="1" a="1"/>
  <c r="K9463" i="1" s="1"/>
  <c r="J4651" i="1" a="1"/>
  <c r="J4651" i="1" s="1"/>
  <c r="K4651" i="1" s="1" a="1"/>
  <c r="K4651" i="1" s="1"/>
  <c r="J6483" i="1" a="1"/>
  <c r="J6483" i="1" s="1"/>
  <c r="K6483" i="1" s="1" a="1"/>
  <c r="K6483" i="1" s="1"/>
  <c r="J6861" i="1" a="1"/>
  <c r="J6861" i="1" s="1"/>
  <c r="K6861" i="1" s="1" a="1"/>
  <c r="K6861" i="1" s="1"/>
  <c r="J7249" i="1" a="1"/>
  <c r="J7249" i="1" s="1"/>
  <c r="K7249" i="1" s="1" a="1"/>
  <c r="K7249" i="1" s="1"/>
  <c r="J7654" i="1" a="1"/>
  <c r="J7654" i="1" s="1"/>
  <c r="K7654" i="1" s="1" a="1"/>
  <c r="K7654" i="1" s="1"/>
  <c r="J8048" i="1" a="1"/>
  <c r="J8048" i="1" s="1"/>
  <c r="K8048" i="1" s="1" a="1"/>
  <c r="K8048" i="1" s="1"/>
  <c r="J8489" i="1" a="1"/>
  <c r="J8489" i="1" s="1"/>
  <c r="K8489" i="1" s="1" a="1"/>
  <c r="K8489" i="1" s="1"/>
  <c r="J8896" i="1" a="1"/>
  <c r="J8896" i="1" s="1"/>
  <c r="K8896" i="1" s="1" a="1"/>
  <c r="K8896" i="1" s="1"/>
  <c r="J9269" i="1" a="1"/>
  <c r="J9269" i="1" s="1"/>
  <c r="K9269" i="1" s="1" a="1"/>
  <c r="K9269" i="1" s="1"/>
  <c r="J9644" i="1" a="1"/>
  <c r="J9644" i="1" s="1"/>
  <c r="K9644" i="1" s="1" a="1"/>
  <c r="K9644" i="1" s="1"/>
  <c r="J4804" i="1" a="1"/>
  <c r="J4804" i="1" s="1"/>
  <c r="K4804" i="1" s="1" a="1"/>
  <c r="K4804" i="1" s="1"/>
  <c r="J5490" i="1" a="1"/>
  <c r="J5490" i="1" s="1"/>
  <c r="K5490" i="1" s="1" a="1"/>
  <c r="K5490" i="1" s="1"/>
  <c r="J6195" i="1" a="1"/>
  <c r="J6195" i="1" s="1"/>
  <c r="K6195" i="1" s="1" a="1"/>
  <c r="K6195" i="1" s="1"/>
  <c r="J6571" i="1" a="1"/>
  <c r="J6571" i="1" s="1"/>
  <c r="K6571" i="1" s="1" a="1"/>
  <c r="K6571" i="1" s="1"/>
  <c r="J6955" i="1" a="1"/>
  <c r="J6955" i="1" s="1"/>
  <c r="K6955" i="1" s="1" a="1"/>
  <c r="K6955" i="1" s="1"/>
  <c r="J7343" i="1" a="1"/>
  <c r="J7343" i="1" s="1"/>
  <c r="K7343" i="1" s="1" a="1"/>
  <c r="K7343" i="1" s="1"/>
  <c r="J7578" i="1" a="1"/>
  <c r="J7578" i="1" s="1"/>
  <c r="K7578" i="1" s="1" a="1"/>
  <c r="K7578" i="1" s="1"/>
  <c r="J7972" i="1" a="1"/>
  <c r="J7972" i="1" s="1"/>
  <c r="K7972" i="1" s="1" a="1"/>
  <c r="K7972" i="1" s="1"/>
  <c r="J8198" i="1" a="1"/>
  <c r="J8198" i="1" s="1"/>
  <c r="K8198" i="1" s="1" a="1"/>
  <c r="K8198" i="1" s="1"/>
  <c r="J8540" i="1" a="1"/>
  <c r="J8540" i="1" s="1"/>
  <c r="K8540" i="1" s="1" a="1"/>
  <c r="K8540" i="1" s="1"/>
  <c r="J8781" i="1" a="1"/>
  <c r="J8781" i="1" s="1"/>
  <c r="K8781" i="1" s="1" a="1"/>
  <c r="K8781" i="1" s="1"/>
  <c r="J9297" i="1" a="1"/>
  <c r="J9297" i="1" s="1"/>
  <c r="K9297" i="1" s="1" a="1"/>
  <c r="K9297" i="1" s="1"/>
  <c r="J9679" i="1" a="1"/>
  <c r="J9679" i="1" s="1"/>
  <c r="K9679" i="1" s="1" a="1"/>
  <c r="K9679" i="1" s="1"/>
  <c r="J4791" i="1" a="1"/>
  <c r="J4791" i="1" s="1"/>
  <c r="K4791" i="1" s="1" a="1"/>
  <c r="K4791" i="1" s="1"/>
  <c r="J3819" i="1" a="1"/>
  <c r="J3819" i="1" s="1"/>
  <c r="K3819" i="1" s="1" a="1"/>
  <c r="K3819" i="1" s="1"/>
  <c r="J5108" i="1" a="1"/>
  <c r="J5108" i="1" s="1"/>
  <c r="K5108" i="1" s="1" a="1"/>
  <c r="K5108" i="1" s="1"/>
  <c r="J5937" i="1" a="1"/>
  <c r="J5937" i="1" s="1"/>
  <c r="K5937" i="1" s="1" a="1"/>
  <c r="K5937" i="1" s="1"/>
  <c r="J4495" i="1" a="1"/>
  <c r="J4495" i="1" s="1"/>
  <c r="K4495" i="1" s="1" a="1"/>
  <c r="K4495" i="1" s="1"/>
  <c r="J5336" i="1" a="1"/>
  <c r="J5336" i="1" s="1"/>
  <c r="K5336" i="1" s="1" a="1"/>
  <c r="K5336" i="1" s="1"/>
  <c r="J4783" i="1" a="1"/>
  <c r="J4783" i="1" s="1"/>
  <c r="K4783" i="1" s="1" a="1"/>
  <c r="K4783" i="1" s="1"/>
  <c r="J5473" i="1" a="1"/>
  <c r="J5473" i="1" s="1"/>
  <c r="K5473" i="1" s="1" a="1"/>
  <c r="K5473" i="1" s="1"/>
  <c r="J6252" i="1" a="1"/>
  <c r="J6252" i="1" s="1"/>
  <c r="K6252" i="1" s="1" a="1"/>
  <c r="K6252" i="1" s="1"/>
  <c r="J6652" i="1" a="1"/>
  <c r="J6652" i="1" s="1"/>
  <c r="K6652" i="1" s="1" a="1"/>
  <c r="K6652" i="1" s="1"/>
  <c r="J7028" i="1" a="1"/>
  <c r="J7028" i="1" s="1"/>
  <c r="K7028" i="1" s="1" a="1"/>
  <c r="K7028" i="1" s="1"/>
  <c r="J7409" i="1" a="1"/>
  <c r="J7409" i="1" s="1"/>
  <c r="K7409" i="1" s="1" a="1"/>
  <c r="K7409" i="1" s="1"/>
  <c r="J7815" i="1" a="1"/>
  <c r="J7815" i="1" s="1"/>
  <c r="K7815" i="1" s="1" a="1"/>
  <c r="K7815" i="1" s="1"/>
  <c r="J8074" i="1" a="1"/>
  <c r="J8074" i="1" s="1"/>
  <c r="K8074" i="1" s="1" a="1"/>
  <c r="K8074" i="1" s="1"/>
  <c r="J8415" i="1" a="1"/>
  <c r="J8415" i="1" s="1"/>
  <c r="K8415" i="1" s="1" a="1"/>
  <c r="K8415" i="1" s="1"/>
  <c r="J8762" i="1" a="1"/>
  <c r="J8762" i="1" s="1"/>
  <c r="K8762" i="1" s="1" a="1"/>
  <c r="K8762" i="1" s="1"/>
  <c r="J9169" i="1" a="1"/>
  <c r="J9169" i="1" s="1"/>
  <c r="K9169" i="1" s="1" a="1"/>
  <c r="K9169" i="1" s="1"/>
  <c r="J9565" i="1" a="1"/>
  <c r="J9565" i="1" s="1"/>
  <c r="K9565" i="1" s="1" a="1"/>
  <c r="K9565" i="1" s="1"/>
  <c r="J5926" i="1" a="1"/>
  <c r="J5926" i="1" s="1"/>
  <c r="K5926" i="1" s="1" a="1"/>
  <c r="K5926" i="1" s="1"/>
  <c r="J6903" i="1" a="1"/>
  <c r="J6903" i="1" s="1"/>
  <c r="K6903" i="1" s="1" a="1"/>
  <c r="K6903" i="1" s="1"/>
  <c r="J7408" i="1" a="1"/>
  <c r="J7408" i="1" s="1"/>
  <c r="K7408" i="1" s="1" a="1"/>
  <c r="K7408" i="1" s="1"/>
  <c r="J8109" i="1" a="1"/>
  <c r="J8109" i="1" s="1"/>
  <c r="K8109" i="1" s="1" a="1"/>
  <c r="K8109" i="1" s="1"/>
  <c r="J8955" i="1" a="1"/>
  <c r="J8955" i="1" s="1"/>
  <c r="K8955" i="1" s="1" a="1"/>
  <c r="K8955" i="1" s="1"/>
  <c r="J9703" i="1" a="1"/>
  <c r="J9703" i="1" s="1"/>
  <c r="K9703" i="1" s="1" a="1"/>
  <c r="K9703" i="1" s="1"/>
  <c r="J10112" i="1" a="1"/>
  <c r="J10112" i="1" s="1"/>
  <c r="K10112" i="1" s="1" a="1"/>
  <c r="K10112" i="1" s="1"/>
  <c r="J10492" i="1" a="1"/>
  <c r="J10492" i="1" s="1"/>
  <c r="K10492" i="1" s="1" a="1"/>
  <c r="K10492" i="1" s="1"/>
  <c r="J10880" i="1" a="1"/>
  <c r="J10880" i="1" s="1"/>
  <c r="K10880" i="1" s="1" a="1"/>
  <c r="K10880" i="1" s="1"/>
  <c r="J11247" i="1" a="1"/>
  <c r="J11247" i="1" s="1"/>
  <c r="K11247" i="1" s="1" a="1"/>
  <c r="K11247" i="1" s="1"/>
  <c r="J11637" i="1" a="1"/>
  <c r="J11637" i="1" s="1"/>
  <c r="K11637" i="1" s="1" a="1"/>
  <c r="K11637" i="1" s="1"/>
  <c r="J4584" i="1" a="1"/>
  <c r="J4584" i="1" s="1"/>
  <c r="K4584" i="1" s="1" a="1"/>
  <c r="K4584" i="1" s="1"/>
  <c r="J6660" i="1" a="1"/>
  <c r="J6660" i="1" s="1"/>
  <c r="K6660" i="1" s="1" a="1"/>
  <c r="K6660" i="1" s="1"/>
  <c r="J7479" i="1" a="1"/>
  <c r="J7479" i="1" s="1"/>
  <c r="K7479" i="1" s="1" a="1"/>
  <c r="K7479" i="1" s="1"/>
  <c r="J8224" i="1" a="1"/>
  <c r="J8224" i="1" s="1"/>
  <c r="K8224" i="1" s="1" a="1"/>
  <c r="K8224" i="1" s="1"/>
  <c r="J9050" i="1" a="1"/>
  <c r="J9050" i="1" s="1"/>
  <c r="K9050" i="1" s="1" a="1"/>
  <c r="K9050" i="1" s="1"/>
  <c r="J9761" i="1" a="1"/>
  <c r="J9761" i="1" s="1"/>
  <c r="K9761" i="1" s="1" a="1"/>
  <c r="K9761" i="1" s="1"/>
  <c r="J10144" i="1" a="1"/>
  <c r="J10144" i="1" s="1"/>
  <c r="K10144" i="1" s="1" a="1"/>
  <c r="K10144" i="1" s="1"/>
  <c r="J10524" i="1" a="1"/>
  <c r="J10524" i="1" s="1"/>
  <c r="K10524" i="1" s="1" a="1"/>
  <c r="K10524" i="1" s="1"/>
  <c r="J10920" i="1" a="1"/>
  <c r="J10920" i="1" s="1"/>
  <c r="K10920" i="1" s="1" a="1"/>
  <c r="K10920" i="1" s="1"/>
  <c r="J11316" i="1" a="1"/>
  <c r="J11316" i="1" s="1"/>
  <c r="K11316" i="1" s="1" a="1"/>
  <c r="K11316" i="1" s="1"/>
  <c r="J11705" i="1" a="1"/>
  <c r="J11705" i="1" s="1"/>
  <c r="K11705" i="1" s="1" a="1"/>
  <c r="K11705" i="1" s="1"/>
  <c r="J3831" i="1" a="1"/>
  <c r="J3831" i="1" s="1"/>
  <c r="K3831" i="1" s="1" a="1"/>
  <c r="K3831" i="1" s="1"/>
  <c r="J6635" i="1" a="1"/>
  <c r="J6635" i="1" s="1"/>
  <c r="K6635" i="1" s="1" a="1"/>
  <c r="K6635" i="1" s="1"/>
  <c r="J7442" i="1" a="1"/>
  <c r="J7442" i="1" s="1"/>
  <c r="K7442" i="1" s="1" a="1"/>
  <c r="K7442" i="1" s="1"/>
  <c r="J8285" i="1" a="1"/>
  <c r="J8285" i="1" s="1"/>
  <c r="K8285" i="1" s="1" a="1"/>
  <c r="K8285" i="1" s="1"/>
  <c r="J9101" i="1" a="1"/>
  <c r="J9101" i="1" s="1"/>
  <c r="K9101" i="1" s="1" a="1"/>
  <c r="K9101" i="1" s="1"/>
  <c r="J9797" i="1" a="1"/>
  <c r="J9797" i="1" s="1"/>
  <c r="K9797" i="1" s="1" a="1"/>
  <c r="K9797" i="1" s="1"/>
  <c r="J10184" i="1" a="1"/>
  <c r="J10184" i="1" s="1"/>
  <c r="K10184" i="1" s="1" a="1"/>
  <c r="K10184" i="1" s="1"/>
  <c r="J10564" i="1" a="1"/>
  <c r="J10564" i="1" s="1"/>
  <c r="K10564" i="1" s="1" a="1"/>
  <c r="K10564" i="1" s="1"/>
  <c r="J10952" i="1" a="1"/>
  <c r="J10952" i="1" s="1"/>
  <c r="K10952" i="1" s="1" a="1"/>
  <c r="K10952" i="1" s="1"/>
  <c r="J11312" i="1" a="1"/>
  <c r="J11312" i="1" s="1"/>
  <c r="K11312" i="1" s="1" a="1"/>
  <c r="K11312" i="1" s="1"/>
  <c r="J11675" i="1" a="1"/>
  <c r="J11675" i="1" s="1"/>
  <c r="K11675" i="1" s="1" a="1"/>
  <c r="K11675" i="1" s="1"/>
  <c r="J5438" i="1" a="1"/>
  <c r="J5438" i="1" s="1"/>
  <c r="K5438" i="1" s="1" a="1"/>
  <c r="K5438" i="1" s="1"/>
  <c r="J6650" i="1" a="1"/>
  <c r="J6650" i="1" s="1"/>
  <c r="K6650" i="1" s="1" a="1"/>
  <c r="K6650" i="1" s="1"/>
  <c r="J7412" i="1" a="1"/>
  <c r="J7412" i="1" s="1"/>
  <c r="K7412" i="1" s="1" a="1"/>
  <c r="K7412" i="1" s="1"/>
  <c r="J5446" i="1" a="1"/>
  <c r="J5446" i="1" s="1"/>
  <c r="K5446" i="1" s="1" a="1"/>
  <c r="K5446" i="1" s="1"/>
  <c r="J6680" i="1" a="1"/>
  <c r="J6680" i="1" s="1"/>
  <c r="K6680" i="1" s="1" a="1"/>
  <c r="K6680" i="1" s="1"/>
  <c r="J7423" i="1" a="1"/>
  <c r="J7423" i="1" s="1"/>
  <c r="K7423" i="1" s="1" a="1"/>
  <c r="K7423" i="1" s="1"/>
  <c r="J5540" i="1" a="1"/>
  <c r="J5540" i="1" s="1"/>
  <c r="K5540" i="1" s="1" a="1"/>
  <c r="K5540" i="1" s="1"/>
  <c r="J6712" i="1" a="1"/>
  <c r="J6712" i="1" s="1"/>
  <c r="K6712" i="1" s="1" a="1"/>
  <c r="K6712" i="1" s="1"/>
  <c r="J7444" i="1" a="1"/>
  <c r="J7444" i="1" s="1"/>
  <c r="K7444" i="1" s="1" a="1"/>
  <c r="K7444" i="1" s="1"/>
  <c r="J5795" i="1" a="1"/>
  <c r="J5795" i="1" s="1"/>
  <c r="K5795" i="1" s="1" a="1"/>
  <c r="K5795" i="1" s="1"/>
  <c r="J6564" i="1" a="1"/>
  <c r="J6564" i="1" s="1"/>
  <c r="K6564" i="1" s="1" a="1"/>
  <c r="K6564" i="1" s="1"/>
  <c r="J6979" i="1" a="1"/>
  <c r="J6979" i="1" s="1"/>
  <c r="K6979" i="1" s="1" a="1"/>
  <c r="K6979" i="1" s="1"/>
  <c r="J7457" i="1" a="1"/>
  <c r="J7457" i="1" s="1"/>
  <c r="K7457" i="1" s="1" a="1"/>
  <c r="K7457" i="1" s="1"/>
  <c r="J7826" i="1" a="1"/>
  <c r="J7826" i="1" s="1"/>
  <c r="K7826" i="1" s="1" a="1"/>
  <c r="K7826" i="1" s="1"/>
  <c r="J8277" i="1" a="1"/>
  <c r="J8277" i="1" s="1"/>
  <c r="K8277" i="1" s="1" a="1"/>
  <c r="K8277" i="1" s="1"/>
  <c r="J8798" i="1" a="1"/>
  <c r="J8798" i="1" s="1"/>
  <c r="K8798" i="1" s="1" a="1"/>
  <c r="K8798" i="1" s="1"/>
  <c r="J9229" i="1" a="1"/>
  <c r="J9229" i="1" s="1"/>
  <c r="K9229" i="1" s="1" a="1"/>
  <c r="K9229" i="1" s="1"/>
  <c r="J9687" i="1" a="1"/>
  <c r="J9687" i="1" s="1"/>
  <c r="K9687" i="1" s="1" a="1"/>
  <c r="K9687" i="1" s="1"/>
  <c r="J9960" i="1" a="1"/>
  <c r="J9960" i="1" s="1"/>
  <c r="K9960" i="1" s="1" a="1"/>
  <c r="K9960" i="1" s="1"/>
  <c r="J10172" i="1" a="1"/>
  <c r="J10172" i="1" s="1"/>
  <c r="K10172" i="1" s="1" a="1"/>
  <c r="K10172" i="1" s="1"/>
  <c r="J10389" i="1" a="1"/>
  <c r="J10389" i="1" s="1"/>
  <c r="K10389" i="1" s="1" a="1"/>
  <c r="K10389" i="1" s="1"/>
  <c r="J10607" i="1" a="1"/>
  <c r="J10607" i="1" s="1"/>
  <c r="K10607" i="1" s="1" a="1"/>
  <c r="K10607" i="1" s="1"/>
  <c r="J10832" i="1" a="1"/>
  <c r="J10832" i="1" s="1"/>
  <c r="K10832" i="1" s="1" a="1"/>
  <c r="K10832" i="1" s="1"/>
  <c r="J11049" i="1" a="1"/>
  <c r="J11049" i="1" s="1"/>
  <c r="K11049" i="1" s="1" a="1"/>
  <c r="K11049" i="1" s="1"/>
  <c r="J11305" i="1" a="1"/>
  <c r="J11305" i="1" s="1"/>
  <c r="K11305" i="1" s="1" a="1"/>
  <c r="K11305" i="1" s="1"/>
  <c r="J11519" i="1" a="1"/>
  <c r="J11519" i="1" s="1"/>
  <c r="K11519" i="1" s="1" a="1"/>
  <c r="K11519" i="1" s="1"/>
  <c r="J11754" i="1" a="1"/>
  <c r="J11754" i="1" s="1"/>
  <c r="K11754" i="1" s="1" a="1"/>
  <c r="K11754" i="1" s="1"/>
  <c r="J11974" i="1" a="1"/>
  <c r="J11974" i="1" s="1"/>
  <c r="K11974" i="1" s="1" a="1"/>
  <c r="K11974" i="1" s="1"/>
  <c r="J8016" i="1" a="1"/>
  <c r="J8016" i="1" s="1"/>
  <c r="K8016" i="1" s="1" a="1"/>
  <c r="K8016" i="1" s="1"/>
  <c r="J8854" i="1" a="1"/>
  <c r="J8854" i="1" s="1"/>
  <c r="K8854" i="1" s="1" a="1"/>
  <c r="K8854" i="1" s="1"/>
  <c r="J9557" i="1" a="1"/>
  <c r="J9557" i="1" s="1"/>
  <c r="K9557" i="1" s="1" a="1"/>
  <c r="K9557" i="1" s="1"/>
  <c r="J10009" i="1" a="1"/>
  <c r="J10009" i="1" s="1"/>
  <c r="K10009" i="1" s="1" a="1"/>
  <c r="K10009" i="1" s="1"/>
  <c r="J10395" i="1" a="1"/>
  <c r="J10395" i="1" s="1"/>
  <c r="K10395" i="1" s="1" a="1"/>
  <c r="K10395" i="1" s="1"/>
  <c r="J10783" i="1" a="1"/>
  <c r="J10783" i="1" s="1"/>
  <c r="K10783" i="1" s="1" a="1"/>
  <c r="K10783" i="1" s="1"/>
  <c r="J11169" i="1" a="1"/>
  <c r="J11169" i="1" s="1"/>
  <c r="K11169" i="1" s="1" a="1"/>
  <c r="K11169" i="1" s="1"/>
  <c r="J11548" i="1" a="1"/>
  <c r="J11548" i="1" s="1"/>
  <c r="K11548" i="1" s="1" a="1"/>
  <c r="K11548" i="1" s="1"/>
  <c r="J11930" i="1" a="1"/>
  <c r="J11930" i="1" s="1"/>
  <c r="K11930" i="1" s="1" a="1"/>
  <c r="K11930" i="1" s="1"/>
  <c r="J7771" i="1" a="1"/>
  <c r="J7771" i="1" s="1"/>
  <c r="K7771" i="1" s="1" a="1"/>
  <c r="K7771" i="1" s="1"/>
  <c r="J8794" i="1" a="1"/>
  <c r="J8794" i="1" s="1"/>
  <c r="K8794" i="1" s="1" a="1"/>
  <c r="K8794" i="1" s="1"/>
  <c r="J9531" i="1" a="1"/>
  <c r="J9531" i="1" s="1"/>
  <c r="K9531" i="1" s="1" a="1"/>
  <c r="K9531" i="1" s="1"/>
  <c r="J10055" i="1" a="1"/>
  <c r="J10055" i="1" s="1"/>
  <c r="K10055" i="1" s="1" a="1"/>
  <c r="K10055" i="1" s="1"/>
  <c r="J10443" i="1" a="1"/>
  <c r="J10443" i="1" s="1"/>
  <c r="K10443" i="1" s="1" a="1"/>
  <c r="K10443" i="1" s="1"/>
  <c r="J10831" i="1" a="1"/>
  <c r="J10831" i="1" s="1"/>
  <c r="K10831" i="1" s="1" a="1"/>
  <c r="K10831" i="1" s="1"/>
  <c r="J11227" i="1" a="1"/>
  <c r="J11227" i="1" s="1"/>
  <c r="K11227" i="1" s="1" a="1"/>
  <c r="K11227" i="1" s="1"/>
  <c r="J11610" i="1" a="1"/>
  <c r="J11610" i="1" s="1"/>
  <c r="K11610" i="1" s="1" a="1"/>
  <c r="K11610" i="1" s="1"/>
  <c r="J11945" i="1" a="1"/>
  <c r="J11945" i="1" s="1"/>
  <c r="K11945" i="1" s="1" a="1"/>
  <c r="K11945" i="1" s="1"/>
  <c r="J8022" i="1" a="1"/>
  <c r="J8022" i="1" s="1"/>
  <c r="K8022" i="1" s="1" a="1"/>
  <c r="K8022" i="1" s="1"/>
  <c r="J8705" i="1" a="1"/>
  <c r="J8705" i="1" s="1"/>
  <c r="K8705" i="1" s="1" a="1"/>
  <c r="K8705" i="1" s="1"/>
  <c r="J9480" i="1" a="1"/>
  <c r="J9480" i="1" s="1"/>
  <c r="K9480" i="1" s="1" a="1"/>
  <c r="K9480" i="1" s="1"/>
  <c r="J9998" i="1" a="1"/>
  <c r="J9998" i="1" s="1"/>
  <c r="K9998" i="1" s="1" a="1"/>
  <c r="K9998" i="1" s="1"/>
  <c r="J10383" i="1" a="1"/>
  <c r="J10383" i="1" s="1"/>
  <c r="K10383" i="1" s="1" a="1"/>
  <c r="K10383" i="1" s="1"/>
  <c r="J10755" i="1" a="1"/>
  <c r="J10755" i="1" s="1"/>
  <c r="K10755" i="1" s="1" a="1"/>
  <c r="K10755" i="1" s="1"/>
  <c r="J11136" i="1" a="1"/>
  <c r="J11136" i="1" s="1"/>
  <c r="K11136" i="1" s="1" a="1"/>
  <c r="K11136" i="1" s="1"/>
  <c r="J11562" i="1" a="1"/>
  <c r="J11562" i="1" s="1"/>
  <c r="K11562" i="1" s="1" a="1"/>
  <c r="K11562" i="1" s="1"/>
  <c r="J11947" i="1" a="1"/>
  <c r="J11947" i="1" s="1"/>
  <c r="K11947" i="1" s="1" a="1"/>
  <c r="K11947" i="1" s="1"/>
  <c r="J7967" i="1" a="1"/>
  <c r="J7967" i="1" s="1"/>
  <c r="K7967" i="1" s="1" a="1"/>
  <c r="K7967" i="1" s="1"/>
  <c r="J9375" i="1" a="1"/>
  <c r="J9375" i="1" s="1"/>
  <c r="K9375" i="1" s="1" a="1"/>
  <c r="K9375" i="1" s="1"/>
  <c r="J9943" i="1" a="1"/>
  <c r="J9943" i="1" s="1"/>
  <c r="K9943" i="1" s="1" a="1"/>
  <c r="K9943" i="1" s="1"/>
  <c r="J10449" i="1" a="1"/>
  <c r="J10449" i="1" s="1"/>
  <c r="K10449" i="1" s="1" a="1"/>
  <c r="K10449" i="1" s="1"/>
  <c r="J10961" i="1" a="1"/>
  <c r="J10961" i="1" s="1"/>
  <c r="K10961" i="1" s="1" a="1"/>
  <c r="K10961" i="1" s="1"/>
  <c r="J8087" i="1" a="1"/>
  <c r="J8087" i="1" s="1"/>
  <c r="K8087" i="1" s="1" a="1"/>
  <c r="K8087" i="1" s="1"/>
  <c r="J8931" i="1" a="1"/>
  <c r="J8931" i="1" s="1"/>
  <c r="K8931" i="1" s="1" a="1"/>
  <c r="K8931" i="1" s="1"/>
  <c r="J9737" i="1" a="1"/>
  <c r="J9737" i="1" s="1"/>
  <c r="K9737" i="1" s="1" a="1"/>
  <c r="K9737" i="1" s="1"/>
  <c r="J10124" i="1" a="1"/>
  <c r="J10124" i="1" s="1"/>
  <c r="K10124" i="1" s="1" a="1"/>
  <c r="K10124" i="1" s="1"/>
  <c r="J10512" i="1" a="1"/>
  <c r="J10512" i="1" s="1"/>
  <c r="K10512" i="1" s="1" a="1"/>
  <c r="K10512" i="1" s="1"/>
  <c r="J10884" i="1" a="1"/>
  <c r="J10884" i="1" s="1"/>
  <c r="K10884" i="1" s="1" a="1"/>
  <c r="K10884" i="1" s="1"/>
  <c r="J7814" i="1" a="1"/>
  <c r="J7814" i="1" s="1"/>
  <c r="K7814" i="1" s="1" a="1"/>
  <c r="K7814" i="1" s="1"/>
  <c r="J8778" i="1" a="1"/>
  <c r="J8778" i="1" s="1"/>
  <c r="K8778" i="1" s="1" a="1"/>
  <c r="K8778" i="1" s="1"/>
  <c r="J9600" i="1" a="1"/>
  <c r="J9600" i="1" s="1"/>
  <c r="K9600" i="1" s="1" a="1"/>
  <c r="K9600" i="1" s="1"/>
  <c r="J10063" i="1" a="1"/>
  <c r="J10063" i="1" s="1"/>
  <c r="K10063" i="1" s="1" a="1"/>
  <c r="K10063" i="1" s="1"/>
  <c r="J10435" i="1" a="1"/>
  <c r="J10435" i="1" s="1"/>
  <c r="K10435" i="1" s="1" a="1"/>
  <c r="K10435" i="1" s="1"/>
  <c r="J10823" i="1" a="1"/>
  <c r="J10823" i="1" s="1"/>
  <c r="K10823" i="1" s="1" a="1"/>
  <c r="K10823" i="1" s="1"/>
  <c r="J7927" i="1" a="1"/>
  <c r="J7927" i="1" s="1"/>
  <c r="K7927" i="1" s="1" a="1"/>
  <c r="K7927" i="1" s="1"/>
  <c r="J8634" i="1" a="1"/>
  <c r="J8634" i="1" s="1"/>
  <c r="K8634" i="1" s="1" a="1"/>
  <c r="K8634" i="1" s="1"/>
  <c r="J9411" i="1" a="1"/>
  <c r="J9411" i="1" s="1"/>
  <c r="K9411" i="1" s="1" a="1"/>
  <c r="K9411" i="1" s="1"/>
  <c r="J9829" i="1" a="1"/>
  <c r="J9829" i="1" s="1"/>
  <c r="K9829" i="1" s="1" a="1"/>
  <c r="K9829" i="1" s="1"/>
  <c r="J10220" i="1" a="1"/>
  <c r="J10220" i="1" s="1"/>
  <c r="K10220" i="1" s="1" a="1"/>
  <c r="K10220" i="1" s="1"/>
  <c r="J10608" i="1" a="1"/>
  <c r="J10608" i="1" s="1"/>
  <c r="K10608" i="1" s="1" a="1"/>
  <c r="K10608" i="1" s="1"/>
  <c r="J10980" i="1" a="1"/>
  <c r="J10980" i="1" s="1"/>
  <c r="K10980" i="1" s="1" a="1"/>
  <c r="K10980" i="1" s="1"/>
  <c r="J11342" i="1" a="1"/>
  <c r="J11342" i="1" s="1"/>
  <c r="K11342" i="1" s="1" a="1"/>
  <c r="K11342" i="1" s="1"/>
  <c r="J11691" i="1" a="1"/>
  <c r="J11691" i="1" s="1"/>
  <c r="K11691" i="1" s="1" a="1"/>
  <c r="K11691" i="1" s="1"/>
  <c r="J12025" i="1" a="1"/>
  <c r="J12025" i="1" s="1"/>
  <c r="K12025" i="1" s="1" a="1"/>
  <c r="K12025" i="1" s="1"/>
  <c r="J11360" i="1" a="1"/>
  <c r="J11360" i="1" s="1"/>
  <c r="K11360" i="1" s="1" a="1"/>
  <c r="K11360" i="1" s="1"/>
  <c r="J8641" i="1" a="1"/>
  <c r="J8641" i="1" s="1"/>
  <c r="K8641" i="1" s="1" a="1"/>
  <c r="K8641" i="1" s="1"/>
  <c r="J11446" i="1" a="1"/>
  <c r="J11446" i="1" s="1"/>
  <c r="K11446" i="1" s="1" a="1"/>
  <c r="K11446" i="1" s="1"/>
  <c r="J9528" i="1" a="1"/>
  <c r="J9528" i="1" s="1"/>
  <c r="K9528" i="1" s="1" a="1"/>
  <c r="K9528" i="1" s="1"/>
  <c r="J11542" i="1" a="1"/>
  <c r="J11542" i="1" s="1"/>
  <c r="K11542" i="1" s="1" a="1"/>
  <c r="K11542" i="1" s="1"/>
  <c r="J10208" i="1" a="1"/>
  <c r="J10208" i="1" s="1"/>
  <c r="K10208" i="1" s="1" a="1"/>
  <c r="K10208" i="1" s="1"/>
  <c r="J11665" i="1" a="1"/>
  <c r="J11665" i="1" s="1"/>
  <c r="K11665" i="1" s="1" a="1"/>
  <c r="K11665" i="1" s="1"/>
  <c r="J10317" i="1" a="1"/>
  <c r="J10317" i="1" s="1"/>
  <c r="K10317" i="1" s="1" a="1"/>
  <c r="K10317" i="1" s="1"/>
  <c r="J11713" i="1" a="1"/>
  <c r="J11713" i="1" s="1"/>
  <c r="K11713" i="1" s="1" a="1"/>
  <c r="K11713" i="1" s="1"/>
  <c r="J10549" i="1" a="1"/>
  <c r="J10549" i="1" s="1"/>
  <c r="K10549" i="1" s="1" a="1"/>
  <c r="K10549" i="1" s="1"/>
  <c r="J7467" i="1" a="1"/>
  <c r="J7467" i="1" s="1"/>
  <c r="K7467" i="1" s="1" a="1"/>
  <c r="K7467" i="1" s="1"/>
  <c r="J9107" i="1" a="1"/>
  <c r="J9107" i="1" s="1"/>
  <c r="K9107" i="1" s="1" a="1"/>
  <c r="K9107" i="1" s="1"/>
  <c r="J9701" i="1" a="1"/>
  <c r="J9701" i="1" s="1"/>
  <c r="K9701" i="1" s="1" a="1"/>
  <c r="K9701" i="1" s="1"/>
  <c r="J10034" i="1" a="1"/>
  <c r="J10034" i="1" s="1"/>
  <c r="K10034" i="1" s="1" a="1"/>
  <c r="K10034" i="1" s="1"/>
  <c r="J10258" i="1" a="1"/>
  <c r="J10258" i="1" s="1"/>
  <c r="K10258" i="1" s="1" a="1"/>
  <c r="K10258" i="1" s="1"/>
  <c r="J10545" i="1" a="1"/>
  <c r="J10545" i="1" s="1"/>
  <c r="K10545" i="1" s="1" a="1"/>
  <c r="K10545" i="1" s="1"/>
  <c r="J10770" i="1" a="1"/>
  <c r="J10770" i="1" s="1"/>
  <c r="K10770" i="1" s="1" a="1"/>
  <c r="K10770" i="1" s="1"/>
  <c r="J10979" i="1" a="1"/>
  <c r="J10979" i="1" s="1"/>
  <c r="K10979" i="1" s="1" a="1"/>
  <c r="K10979" i="1" s="1"/>
  <c r="J11241" i="1" a="1"/>
  <c r="J11241" i="1" s="1"/>
  <c r="K11241" i="1" s="1" a="1"/>
  <c r="K11241" i="1" s="1"/>
  <c r="J11455" i="1" a="1"/>
  <c r="J11455" i="1" s="1"/>
  <c r="K11455" i="1" s="1" a="1"/>
  <c r="K11455" i="1" s="1"/>
  <c r="J11690" i="1" a="1"/>
  <c r="J11690" i="1" s="1"/>
  <c r="K11690" i="1" s="1" a="1"/>
  <c r="K11690" i="1" s="1"/>
  <c r="J11910" i="1" a="1"/>
  <c r="J11910" i="1" s="1"/>
  <c r="K11910" i="1" s="1" a="1"/>
  <c r="K11910" i="1" s="1"/>
  <c r="J6149" i="1" a="1"/>
  <c r="J6149" i="1" s="1"/>
  <c r="K6149" i="1" s="1" a="1"/>
  <c r="K6149" i="1" s="1"/>
  <c r="J8329" i="1" a="1"/>
  <c r="J8329" i="1" s="1"/>
  <c r="K8329" i="1" s="1" a="1"/>
  <c r="K8329" i="1" s="1"/>
  <c r="J9115" i="1" a="1"/>
  <c r="J9115" i="1" s="1"/>
  <c r="K9115" i="1" s="1" a="1"/>
  <c r="K9115" i="1" s="1"/>
  <c r="J9778" i="1" a="1"/>
  <c r="J9778" i="1" s="1"/>
  <c r="K9778" i="1" s="1" a="1"/>
  <c r="K9778" i="1" s="1"/>
  <c r="J10287" i="1" a="1"/>
  <c r="J10287" i="1" s="1"/>
  <c r="K10287" i="1" s="1" a="1"/>
  <c r="K10287" i="1" s="1"/>
  <c r="J10535" i="1" a="1"/>
  <c r="J10535" i="1" s="1"/>
  <c r="K10535" i="1" s="1" a="1"/>
  <c r="K10535" i="1" s="1"/>
  <c r="J10923" i="1" a="1"/>
  <c r="J10923" i="1" s="1"/>
  <c r="K10923" i="1" s="1" a="1"/>
  <c r="K10923" i="1" s="1"/>
  <c r="J11447" i="1" a="1"/>
  <c r="J11447" i="1" s="1"/>
  <c r="K11447" i="1" s="1" a="1"/>
  <c r="K11447" i="1" s="1"/>
  <c r="J11802" i="1" a="1"/>
  <c r="J11802" i="1" s="1"/>
  <c r="K11802" i="1" s="1" a="1"/>
  <c r="K11802" i="1" s="1"/>
  <c r="J7954" i="1" a="1"/>
  <c r="J7954" i="1" s="1"/>
  <c r="K7954" i="1" s="1" a="1"/>
  <c r="K7954" i="1" s="1"/>
  <c r="J8530" i="1" a="1"/>
  <c r="J8530" i="1" s="1"/>
  <c r="K8530" i="1" s="1" a="1"/>
  <c r="K8530" i="1" s="1"/>
  <c r="J9336" i="1" a="1"/>
  <c r="J9336" i="1" s="1"/>
  <c r="K9336" i="1" s="1" a="1"/>
  <c r="K9336" i="1" s="1"/>
  <c r="J9938" i="1" a="1"/>
  <c r="J9938" i="1" s="1"/>
  <c r="K9938" i="1" s="1" a="1"/>
  <c r="K9938" i="1" s="1"/>
  <c r="J10458" i="1" a="1"/>
  <c r="J10458" i="1" s="1"/>
  <c r="K10458" i="1" s="1" a="1"/>
  <c r="K10458" i="1" s="1"/>
  <c r="J10846" i="1" a="1"/>
  <c r="J10846" i="1" s="1"/>
  <c r="K10846" i="1" s="1" a="1"/>
  <c r="K10846" i="1" s="1"/>
  <c r="J11236" i="1" a="1"/>
  <c r="J11236" i="1" s="1"/>
  <c r="K11236" i="1" s="1" a="1"/>
  <c r="K11236" i="1" s="1"/>
  <c r="J11622" i="1" a="1"/>
  <c r="J11622" i="1" s="1"/>
  <c r="K11622" i="1" s="1" a="1"/>
  <c r="K11622" i="1" s="1"/>
  <c r="J11959" i="1" a="1"/>
  <c r="J11959" i="1" s="1"/>
  <c r="K11959" i="1" s="1" a="1"/>
  <c r="K11959" i="1" s="1"/>
  <c r="J8051" i="1" a="1"/>
  <c r="J8051" i="1" s="1"/>
  <c r="K8051" i="1" s="1" a="1"/>
  <c r="K8051" i="1" s="1"/>
  <c r="J8736" i="1" a="1"/>
  <c r="J8736" i="1" s="1"/>
  <c r="K8736" i="1" s="1" a="1"/>
  <c r="K8736" i="1" s="1"/>
  <c r="J9508" i="1" a="1"/>
  <c r="J9508" i="1" s="1"/>
  <c r="K9508" i="1" s="1" a="1"/>
  <c r="K9508" i="1" s="1"/>
  <c r="J10134" i="1" a="1"/>
  <c r="J10134" i="1" s="1"/>
  <c r="K10134" i="1" s="1" a="1"/>
  <c r="K10134" i="1" s="1"/>
  <c r="J10522" i="1" a="1"/>
  <c r="J10522" i="1" s="1"/>
  <c r="K10522" i="1" s="1" a="1"/>
  <c r="K10522" i="1" s="1"/>
  <c r="J10910" i="1" a="1"/>
  <c r="J10910" i="1" s="1"/>
  <c r="K10910" i="1" s="1" a="1"/>
  <c r="K10910" i="1" s="1"/>
  <c r="J11437" i="1" a="1"/>
  <c r="J11437" i="1" s="1"/>
  <c r="K11437" i="1" s="1" a="1"/>
  <c r="K11437" i="1" s="1"/>
  <c r="J11847" i="1" a="1"/>
  <c r="J11847" i="1" s="1"/>
  <c r="K11847" i="1" s="1" a="1"/>
  <c r="K11847" i="1" s="1"/>
  <c r="J8001" i="1" a="1"/>
  <c r="J8001" i="1" s="1"/>
  <c r="K8001" i="1" s="1" a="1"/>
  <c r="K8001" i="1" s="1"/>
  <c r="J8930" i="1" a="1"/>
  <c r="J8930" i="1" s="1"/>
  <c r="K8930" i="1" s="1" a="1"/>
  <c r="K8930" i="1" s="1"/>
  <c r="J9957" i="1" a="1"/>
  <c r="J9957" i="1" s="1"/>
  <c r="K9957" i="1" s="1" a="1"/>
  <c r="K9957" i="1" s="1"/>
  <c r="J10464" i="1" a="1"/>
  <c r="J10464" i="1" s="1"/>
  <c r="K10464" i="1" s="1" a="1"/>
  <c r="K10464" i="1" s="1"/>
  <c r="J6020" i="1" a="1"/>
  <c r="J6020" i="1" s="1"/>
  <c r="K6020" i="1" s="1" a="1"/>
  <c r="K6020" i="1" s="1"/>
  <c r="J8962" i="1" a="1"/>
  <c r="J8962" i="1" s="1"/>
  <c r="K8962" i="1" s="1" a="1"/>
  <c r="K8962" i="1" s="1"/>
  <c r="J9871" i="1" a="1"/>
  <c r="J9871" i="1" s="1"/>
  <c r="K9871" i="1" s="1" a="1"/>
  <c r="K9871" i="1" s="1"/>
  <c r="J10387" i="1" a="1"/>
  <c r="J10387" i="1" s="1"/>
  <c r="K10387" i="1" s="1" a="1"/>
  <c r="K10387" i="1" s="1"/>
  <c r="J10775" i="1" a="1"/>
  <c r="J10775" i="1" s="1"/>
  <c r="K10775" i="1" s="1" a="1"/>
  <c r="K10775" i="1" s="1"/>
  <c r="J8231" i="1" a="1"/>
  <c r="J8231" i="1" s="1"/>
  <c r="K8231" i="1" s="1" a="1"/>
  <c r="K8231" i="1" s="1"/>
  <c r="J9377" i="1" a="1"/>
  <c r="J9377" i="1" s="1"/>
  <c r="K9377" i="1" s="1" a="1"/>
  <c r="K9377" i="1" s="1"/>
  <c r="J10202" i="1" a="1"/>
  <c r="J10202" i="1" s="1"/>
  <c r="K10202" i="1" s="1" a="1"/>
  <c r="K10202" i="1" s="1"/>
  <c r="J10838" i="1" a="1"/>
  <c r="J10838" i="1" s="1"/>
  <c r="K10838" i="1" s="1" a="1"/>
  <c r="K10838" i="1" s="1"/>
  <c r="J8207" i="1" a="1"/>
  <c r="J8207" i="1" s="1"/>
  <c r="K8207" i="1" s="1" a="1"/>
  <c r="K8207" i="1" s="1"/>
  <c r="J9466" i="1" a="1"/>
  <c r="J9466" i="1" s="1"/>
  <c r="K9466" i="1" s="1" a="1"/>
  <c r="K9466" i="1" s="1"/>
  <c r="J10235" i="1" a="1"/>
  <c r="J10235" i="1" s="1"/>
  <c r="K10235" i="1" s="1" a="1"/>
  <c r="K10235" i="1" s="1"/>
  <c r="J10871" i="1" a="1"/>
  <c r="J10871" i="1" s="1"/>
  <c r="K10871" i="1" s="1" a="1"/>
  <c r="K10871" i="1" s="1"/>
  <c r="J11352" i="1" a="1"/>
  <c r="J11352" i="1" s="1"/>
  <c r="K11352" i="1" s="1" a="1"/>
  <c r="K11352" i="1" s="1"/>
  <c r="J11811" i="1" a="1"/>
  <c r="J11811" i="1" s="1"/>
  <c r="K11811" i="1" s="1" a="1"/>
  <c r="K11811" i="1" s="1"/>
  <c r="J11602" i="1" a="1"/>
  <c r="J11602" i="1" s="1"/>
  <c r="K11602" i="1" s="1" a="1"/>
  <c r="K11602" i="1" s="1"/>
  <c r="J11943" i="1" a="1"/>
  <c r="J11943" i="1" s="1"/>
  <c r="K11943" i="1" s="1" a="1"/>
  <c r="K11943" i="1" s="1"/>
  <c r="J11995" i="1" a="1"/>
  <c r="J11995" i="1" s="1"/>
  <c r="K11995" i="1" s="1" a="1"/>
  <c r="K11995" i="1" s="1"/>
  <c r="J11015" i="1" a="1"/>
  <c r="J11015" i="1" s="1"/>
  <c r="K11015" i="1" s="1" a="1"/>
  <c r="K11015" i="1" s="1"/>
  <c r="J11640" i="1" a="1"/>
  <c r="J11640" i="1" s="1"/>
  <c r="K11640" i="1" s="1" a="1"/>
  <c r="K11640" i="1" s="1"/>
  <c r="J11688" i="1" a="1"/>
  <c r="J11688" i="1" s="1"/>
  <c r="K11688" i="1" s="1" a="1"/>
  <c r="K11688" i="1" s="1"/>
  <c r="J11924" i="1" a="1"/>
  <c r="J11924" i="1" s="1"/>
  <c r="K11924" i="1" s="1" a="1"/>
  <c r="K11924" i="1" s="1"/>
  <c r="J9391" i="1" a="1"/>
  <c r="J9391" i="1" s="1"/>
  <c r="K9391" i="1" s="1" a="1"/>
  <c r="K9391" i="1" s="1"/>
  <c r="J10178" i="1" a="1"/>
  <c r="J10178" i="1" s="1"/>
  <c r="K10178" i="1" s="1" a="1"/>
  <c r="K10178" i="1" s="1"/>
  <c r="J10550" i="1" a="1"/>
  <c r="J10550" i="1" s="1"/>
  <c r="K10550" i="1" s="1" a="1"/>
  <c r="K10550" i="1" s="1"/>
  <c r="J10938" i="1" a="1"/>
  <c r="J10938" i="1" s="1"/>
  <c r="K10938" i="1" s="1" a="1"/>
  <c r="K10938" i="1" s="1"/>
  <c r="J11572" i="1" a="1"/>
  <c r="J11572" i="1" s="1"/>
  <c r="K11572" i="1" s="1" a="1"/>
  <c r="K11572" i="1" s="1"/>
  <c r="J6306" i="1" a="1"/>
  <c r="J6306" i="1" s="1"/>
  <c r="K6306" i="1" s="1" a="1"/>
  <c r="K6306" i="1" s="1"/>
  <c r="J8856" i="1" a="1"/>
  <c r="J8856" i="1" s="1"/>
  <c r="K8856" i="1" s="1" a="1"/>
  <c r="K8856" i="1" s="1"/>
  <c r="J9835" i="1" a="1"/>
  <c r="J9835" i="1" s="1"/>
  <c r="K9835" i="1" s="1" a="1"/>
  <c r="K9835" i="1" s="1"/>
  <c r="J10598" i="1" a="1"/>
  <c r="J10598" i="1" s="1"/>
  <c r="K10598" i="1" s="1" a="1"/>
  <c r="K10598" i="1" s="1"/>
  <c r="J10986" i="1" a="1"/>
  <c r="J10986" i="1" s="1"/>
  <c r="K10986" i="1" s="1" a="1"/>
  <c r="K10986" i="1" s="1"/>
  <c r="J11388" i="1" a="1"/>
  <c r="J11388" i="1" s="1"/>
  <c r="K11388" i="1" s="1" a="1"/>
  <c r="K11388" i="1" s="1"/>
  <c r="J11973" i="1" a="1"/>
  <c r="J11973" i="1" s="1"/>
  <c r="K11973" i="1" s="1" a="1"/>
  <c r="K11973" i="1" s="1"/>
  <c r="J8534" i="1" a="1"/>
  <c r="J8534" i="1" s="1"/>
  <c r="K8534" i="1" s="1" a="1"/>
  <c r="K8534" i="1" s="1"/>
  <c r="J9895" i="1" a="1"/>
  <c r="J9895" i="1" s="1"/>
  <c r="K9895" i="1" s="1" a="1"/>
  <c r="K9895" i="1" s="1"/>
  <c r="J10538" i="1" a="1"/>
  <c r="J10538" i="1" s="1"/>
  <c r="K10538" i="1" s="1" a="1"/>
  <c r="K10538" i="1" s="1"/>
  <c r="J11310" i="1" a="1"/>
  <c r="J11310" i="1" s="1"/>
  <c r="K11310" i="1" s="1" a="1"/>
  <c r="K11310" i="1" s="1"/>
  <c r="J4493" i="1" a="1"/>
  <c r="J4493" i="1" s="1"/>
  <c r="K4493" i="1" s="1" a="1"/>
  <c r="K4493" i="1" s="1"/>
  <c r="J3774" i="1" a="1"/>
  <c r="J3774" i="1" s="1"/>
  <c r="K3774" i="1" s="1" a="1"/>
  <c r="K3774" i="1" s="1"/>
  <c r="J2006" i="1" a="1"/>
  <c r="J2006" i="1" s="1"/>
  <c r="K2006" i="1" s="1" a="1"/>
  <c r="K2006" i="1" s="1"/>
  <c r="J1196" i="1" a="1"/>
  <c r="J1196" i="1" s="1"/>
  <c r="K1196" i="1" s="1" a="1"/>
  <c r="K1196" i="1" s="1"/>
  <c r="J3346" i="1" a="1"/>
  <c r="J3346" i="1" s="1"/>
  <c r="K3346" i="1" s="1" a="1"/>
  <c r="K3346" i="1" s="1"/>
  <c r="J4539" i="1" a="1"/>
  <c r="J4539" i="1" s="1"/>
  <c r="K4539" i="1" s="1" a="1"/>
  <c r="K4539" i="1" s="1"/>
  <c r="J4927" i="1" a="1"/>
  <c r="J4927" i="1" s="1"/>
  <c r="K4927" i="1" s="1" a="1"/>
  <c r="K4927" i="1" s="1"/>
  <c r="J5990" i="1" a="1"/>
  <c r="J5990" i="1" s="1"/>
  <c r="K5990" i="1" s="1" a="1"/>
  <c r="K5990" i="1" s="1"/>
  <c r="J4828" i="1" a="1"/>
  <c r="J4828" i="1" s="1"/>
  <c r="K4828" i="1" s="1" a="1"/>
  <c r="K4828" i="1" s="1"/>
  <c r="J5671" i="1" a="1"/>
  <c r="J5671" i="1" s="1"/>
  <c r="K5671" i="1" s="1" a="1"/>
  <c r="K5671" i="1" s="1"/>
  <c r="J6174" i="1" a="1"/>
  <c r="J6174" i="1" s="1"/>
  <c r="K6174" i="1" s="1" a="1"/>
  <c r="K6174" i="1" s="1"/>
  <c r="J4373" i="1" a="1"/>
  <c r="J4373" i="1" s="1"/>
  <c r="K4373" i="1" s="1" a="1"/>
  <c r="K4373" i="1" s="1"/>
  <c r="J5065" i="1" a="1"/>
  <c r="J5065" i="1" s="1"/>
  <c r="K5065" i="1" s="1" a="1"/>
  <c r="K5065" i="1" s="1"/>
  <c r="J5633" i="1" a="1"/>
  <c r="J5633" i="1" s="1"/>
  <c r="K5633" i="1" s="1" a="1"/>
  <c r="K5633" i="1" s="1"/>
  <c r="J6108" i="1" a="1"/>
  <c r="J6108" i="1" s="1"/>
  <c r="K6108" i="1" s="1" a="1"/>
  <c r="K6108" i="1" s="1"/>
  <c r="J4223" i="1" a="1"/>
  <c r="J4223" i="1" s="1"/>
  <c r="K4223" i="1" s="1" a="1"/>
  <c r="K4223" i="1" s="1"/>
  <c r="J3794" i="1" a="1"/>
  <c r="J3794" i="1" s="1"/>
  <c r="K3794" i="1" s="1" a="1"/>
  <c r="K3794" i="1" s="1"/>
  <c r="J4733" i="1" a="1"/>
  <c r="J4733" i="1" s="1"/>
  <c r="K4733" i="1" s="1" a="1"/>
  <c r="K4733" i="1" s="1"/>
  <c r="J5317" i="1" a="1"/>
  <c r="J5317" i="1" s="1"/>
  <c r="K5317" i="1" s="1" a="1"/>
  <c r="K5317" i="1" s="1"/>
  <c r="J5849" i="1" a="1"/>
  <c r="J5849" i="1" s="1"/>
  <c r="K5849" i="1" s="1" a="1"/>
  <c r="K5849" i="1" s="1"/>
  <c r="J4033" i="1" a="1"/>
  <c r="J4033" i="1" s="1"/>
  <c r="K4033" i="1" s="1" a="1"/>
  <c r="K4033" i="1" s="1"/>
  <c r="J5258" i="1" a="1"/>
  <c r="J5258" i="1" s="1"/>
  <c r="K5258" i="1" s="1" a="1"/>
  <c r="K5258" i="1" s="1"/>
  <c r="J6064" i="1" a="1"/>
  <c r="J6064" i="1" s="1"/>
  <c r="K6064" i="1" s="1" a="1"/>
  <c r="K6064" i="1" s="1"/>
  <c r="J6416" i="1" a="1"/>
  <c r="J6416" i="1" s="1"/>
  <c r="K6416" i="1" s="1" a="1"/>
  <c r="K6416" i="1" s="1"/>
  <c r="J6698" i="1" a="1"/>
  <c r="J6698" i="1" s="1"/>
  <c r="K6698" i="1" s="1" a="1"/>
  <c r="K6698" i="1" s="1"/>
  <c r="J6999" i="1" a="1"/>
  <c r="J6999" i="1" s="1"/>
  <c r="K6999" i="1" s="1" a="1"/>
  <c r="K6999" i="1" s="1"/>
  <c r="J7286" i="1" a="1"/>
  <c r="J7286" i="1" s="1"/>
  <c r="K7286" i="1" s="1" a="1"/>
  <c r="K7286" i="1" s="1"/>
  <c r="J7546" i="1" a="1"/>
  <c r="J7546" i="1" s="1"/>
  <c r="K7546" i="1" s="1" a="1"/>
  <c r="K7546" i="1" s="1"/>
  <c r="J7854" i="1" a="1"/>
  <c r="J7854" i="1" s="1"/>
  <c r="K7854" i="1" s="1" a="1"/>
  <c r="K7854" i="1" s="1"/>
  <c r="J8140" i="1" a="1"/>
  <c r="J8140" i="1" s="1"/>
  <c r="K8140" i="1" s="1" a="1"/>
  <c r="K8140" i="1" s="1"/>
  <c r="J8396" i="1" a="1"/>
  <c r="J8396" i="1" s="1"/>
  <c r="K8396" i="1" s="1" a="1"/>
  <c r="K8396" i="1" s="1"/>
  <c r="J8652" i="1" a="1"/>
  <c r="J8652" i="1" s="1"/>
  <c r="K8652" i="1" s="1" a="1"/>
  <c r="K8652" i="1" s="1"/>
  <c r="J8895" i="1" a="1"/>
  <c r="J8895" i="1" s="1"/>
  <c r="K8895" i="1" s="1" a="1"/>
  <c r="K8895" i="1" s="1"/>
  <c r="J9157" i="1" a="1"/>
  <c r="J9157" i="1" s="1"/>
  <c r="K9157" i="1" s="1" a="1"/>
  <c r="K9157" i="1" s="1"/>
  <c r="J9407" i="1" a="1"/>
  <c r="J9407" i="1" s="1"/>
  <c r="K9407" i="1" s="1" a="1"/>
  <c r="K9407" i="1" s="1"/>
  <c r="J9663" i="1" a="1"/>
  <c r="J9663" i="1" s="1"/>
  <c r="K9663" i="1" s="1" a="1"/>
  <c r="K9663" i="1" s="1"/>
  <c r="J4411" i="1" a="1"/>
  <c r="J4411" i="1" s="1"/>
  <c r="K4411" i="1" s="1" a="1"/>
  <c r="K4411" i="1" s="1"/>
  <c r="J5045" i="1" a="1"/>
  <c r="J5045" i="1" s="1"/>
  <c r="K5045" i="1" s="1" a="1"/>
  <c r="K5045" i="1" s="1"/>
  <c r="J5554" i="1" a="1"/>
  <c r="J5554" i="1" s="1"/>
  <c r="K5554" i="1" s="1" a="1"/>
  <c r="K5554" i="1" s="1"/>
  <c r="J6054" i="1" a="1"/>
  <c r="J6054" i="1" s="1"/>
  <c r="K6054" i="1" s="1" a="1"/>
  <c r="K6054" i="1" s="1"/>
  <c r="J6423" i="1" a="1"/>
  <c r="J6423" i="1" s="1"/>
  <c r="K6423" i="1" s="1" a="1"/>
  <c r="K6423" i="1" s="1"/>
  <c r="J6570" i="1" a="1"/>
  <c r="J6570" i="1" s="1"/>
  <c r="K6570" i="1" s="1" a="1"/>
  <c r="K6570" i="1" s="1"/>
  <c r="J6691" i="1" a="1"/>
  <c r="J6691" i="1" s="1"/>
  <c r="K6691" i="1" s="1" a="1"/>
  <c r="K6691" i="1" s="1"/>
  <c r="J6822" i="1" a="1"/>
  <c r="J6822" i="1" s="1"/>
  <c r="K6822" i="1" s="1" a="1"/>
  <c r="K6822" i="1" s="1"/>
  <c r="J6946" i="1" a="1"/>
  <c r="J6946" i="1" s="1"/>
  <c r="K6946" i="1" s="1" a="1"/>
  <c r="K6946" i="1" s="1"/>
  <c r="J7078" i="1" a="1"/>
  <c r="J7078" i="1" s="1"/>
  <c r="K7078" i="1" s="1" a="1"/>
  <c r="K7078" i="1" s="1"/>
  <c r="J7202" i="1" a="1"/>
  <c r="J7202" i="1" s="1"/>
  <c r="K7202" i="1" s="1" a="1"/>
  <c r="K7202" i="1" s="1"/>
  <c r="J7334" i="1" a="1"/>
  <c r="J7334" i="1" s="1"/>
  <c r="K7334" i="1" s="1" a="1"/>
  <c r="K7334" i="1" s="1"/>
  <c r="J7481" i="1" a="1"/>
  <c r="J7481" i="1" s="1"/>
  <c r="K7481" i="1" s="1" a="1"/>
  <c r="K7481" i="1" s="1"/>
  <c r="J7623" i="1" a="1"/>
  <c r="J7623" i="1" s="1"/>
  <c r="K7623" i="1" s="1" a="1"/>
  <c r="K7623" i="1" s="1"/>
  <c r="J7725" i="1" a="1"/>
  <c r="J7725" i="1" s="1"/>
  <c r="K7725" i="1" s="1" a="1"/>
  <c r="K7725" i="1" s="1"/>
  <c r="J7878" i="1" a="1"/>
  <c r="J7878" i="1" s="1"/>
  <c r="K7878" i="1" s="1" a="1"/>
  <c r="K7878" i="1" s="1"/>
  <c r="J8005" i="1" a="1"/>
  <c r="J8005" i="1" s="1"/>
  <c r="K8005" i="1" s="1" a="1"/>
  <c r="K8005" i="1" s="1"/>
  <c r="J8155" i="1" a="1"/>
  <c r="J8155" i="1" s="1"/>
  <c r="K8155" i="1" s="1" a="1"/>
  <c r="K8155" i="1" s="1"/>
  <c r="J8297" i="1" a="1"/>
  <c r="J8297" i="1" s="1"/>
  <c r="K8297" i="1" s="1" a="1"/>
  <c r="K8297" i="1" s="1"/>
  <c r="J8439" i="1" a="1"/>
  <c r="J8439" i="1" s="1"/>
  <c r="K8439" i="1" s="1" a="1"/>
  <c r="K8439" i="1" s="1"/>
  <c r="J8589" i="1" a="1"/>
  <c r="J8589" i="1" s="1"/>
  <c r="K8589" i="1" s="1" a="1"/>
  <c r="K8589" i="1" s="1"/>
  <c r="J8734" i="1" a="1"/>
  <c r="J8734" i="1" s="1"/>
  <c r="K8734" i="1" s="1" a="1"/>
  <c r="K8734" i="1" s="1"/>
  <c r="J8858" i="1" a="1"/>
  <c r="J8858" i="1" s="1"/>
  <c r="K8858" i="1" s="1" a="1"/>
  <c r="K8858" i="1" s="1"/>
  <c r="J8990" i="1" a="1"/>
  <c r="J8990" i="1" s="1"/>
  <c r="K8990" i="1" s="1" a="1"/>
  <c r="K8990" i="1" s="1"/>
  <c r="J9099" i="1" a="1"/>
  <c r="J9099" i="1" s="1"/>
  <c r="K9099" i="1" s="1" a="1"/>
  <c r="K9099" i="1" s="1"/>
  <c r="J9227" i="1" a="1"/>
  <c r="J9227" i="1" s="1"/>
  <c r="K9227" i="1" s="1" a="1"/>
  <c r="K9227" i="1" s="1"/>
  <c r="J9352" i="1" a="1"/>
  <c r="J9352" i="1" s="1"/>
  <c r="K9352" i="1" s="1" a="1"/>
  <c r="K9352" i="1" s="1"/>
  <c r="J9498" i="1" a="1"/>
  <c r="J9498" i="1" s="1"/>
  <c r="K9498" i="1" s="1" a="1"/>
  <c r="K9498" i="1" s="1"/>
  <c r="J9609" i="1" a="1"/>
  <c r="J9609" i="1" s="1"/>
  <c r="K9609" i="1" s="1" a="1"/>
  <c r="K9609" i="1" s="1"/>
  <c r="J1970" i="1" a="1"/>
  <c r="J1970" i="1" s="1"/>
  <c r="K1970" i="1" s="1" a="1"/>
  <c r="K1970" i="1" s="1"/>
  <c r="J4124" i="1" a="1"/>
  <c r="J4124" i="1" s="1"/>
  <c r="K4124" i="1" s="1" a="1"/>
  <c r="K4124" i="1" s="1"/>
  <c r="J4732" i="1" a="1"/>
  <c r="J4732" i="1" s="1"/>
  <c r="K4732" i="1" s="1" a="1"/>
  <c r="K4732" i="1" s="1"/>
  <c r="J4960" i="1" a="1"/>
  <c r="J4960" i="1" s="1"/>
  <c r="K4960" i="1" s="1" a="1"/>
  <c r="K4960" i="1" s="1"/>
  <c r="J5188" i="1" a="1"/>
  <c r="J5188" i="1" s="1"/>
  <c r="K5188" i="1" s="1" a="1"/>
  <c r="K5188" i="1" s="1"/>
  <c r="J5416" i="1" a="1"/>
  <c r="J5416" i="1" s="1"/>
  <c r="K5416" i="1" s="1" a="1"/>
  <c r="K5416" i="1" s="1"/>
  <c r="J5669" i="1" a="1"/>
  <c r="J5669" i="1" s="1"/>
  <c r="K5669" i="1" s="1" a="1"/>
  <c r="K5669" i="1" s="1"/>
  <c r="J5908" i="1" a="1"/>
  <c r="J5908" i="1" s="1"/>
  <c r="K5908" i="1" s="1" a="1"/>
  <c r="K5908" i="1" s="1"/>
  <c r="J6141" i="1" a="1"/>
  <c r="J6141" i="1" s="1"/>
  <c r="K6141" i="1" s="1" a="1"/>
  <c r="K6141" i="1" s="1"/>
  <c r="J6292" i="1" a="1"/>
  <c r="J6292" i="1" s="1"/>
  <c r="K6292" i="1" s="1" a="1"/>
  <c r="K6292" i="1" s="1"/>
  <c r="J6406" i="1" a="1"/>
  <c r="J6406" i="1" s="1"/>
  <c r="K6406" i="1" s="1" a="1"/>
  <c r="K6406" i="1" s="1"/>
  <c r="J6531" i="1" a="1"/>
  <c r="J6531" i="1" s="1"/>
  <c r="K6531" i="1" s="1" a="1"/>
  <c r="K6531" i="1" s="1"/>
  <c r="J6671" i="1" a="1"/>
  <c r="J6671" i="1" s="1"/>
  <c r="K6671" i="1" s="1" a="1"/>
  <c r="K6671" i="1" s="1"/>
  <c r="J6792" i="1" a="1"/>
  <c r="J6792" i="1" s="1"/>
  <c r="K6792" i="1" s="1" a="1"/>
  <c r="K6792" i="1" s="1"/>
  <c r="J6916" i="1" a="1"/>
  <c r="J6916" i="1" s="1"/>
  <c r="K6916" i="1" s="1" a="1"/>
  <c r="K6916" i="1" s="1"/>
  <c r="J7048" i="1" a="1"/>
  <c r="J7048" i="1" s="1"/>
  <c r="K7048" i="1" s="1" a="1"/>
  <c r="K7048" i="1" s="1"/>
  <c r="J7172" i="1" a="1"/>
  <c r="J7172" i="1" s="1"/>
  <c r="K7172" i="1" s="1" a="1"/>
  <c r="K7172" i="1" s="1"/>
  <c r="J7304" i="1" a="1"/>
  <c r="J7304" i="1" s="1"/>
  <c r="K7304" i="1" s="1" a="1"/>
  <c r="K7304" i="1" s="1"/>
  <c r="J7416" i="1" a="1"/>
  <c r="J7416" i="1" s="1"/>
  <c r="K7416" i="1" s="1" a="1"/>
  <c r="K7416" i="1" s="1"/>
  <c r="J7542" i="1" a="1"/>
  <c r="J7542" i="1" s="1"/>
  <c r="K7542" i="1" s="1" a="1"/>
  <c r="K7542" i="1" s="1"/>
  <c r="J7690" i="1" a="1"/>
  <c r="J7690" i="1" s="1"/>
  <c r="K7690" i="1" s="1" a="1"/>
  <c r="K7690" i="1" s="1"/>
  <c r="J7801" i="1" a="1"/>
  <c r="J7801" i="1" s="1"/>
  <c r="K7801" i="1" s="1" a="1"/>
  <c r="K7801" i="1" s="1"/>
  <c r="J7939" i="1" a="1"/>
  <c r="J7939" i="1" s="1"/>
  <c r="K7939" i="1" s="1" a="1"/>
  <c r="K7939" i="1" s="1"/>
  <c r="J8049" i="1" a="1"/>
  <c r="J8049" i="1" s="1"/>
  <c r="K8049" i="1" s="1" a="1"/>
  <c r="K8049" i="1" s="1"/>
  <c r="J8163" i="1" a="1"/>
  <c r="J8163" i="1" s="1"/>
  <c r="K8163" i="1" s="1" a="1"/>
  <c r="K8163" i="1" s="1"/>
  <c r="J8276" i="1" a="1"/>
  <c r="J8276" i="1" s="1"/>
  <c r="K8276" i="1" s="1" a="1"/>
  <c r="K8276" i="1" s="1"/>
  <c r="J8390" i="1" a="1"/>
  <c r="J8390" i="1" s="1"/>
  <c r="K8390" i="1" s="1" a="1"/>
  <c r="K8390" i="1" s="1"/>
  <c r="J8504" i="1" a="1"/>
  <c r="J8504" i="1" s="1"/>
  <c r="K8504" i="1" s="1" a="1"/>
  <c r="K8504" i="1" s="1"/>
  <c r="J8618" i="1" a="1"/>
  <c r="J8618" i="1" s="1"/>
  <c r="K8618" i="1" s="1" a="1"/>
  <c r="K8618" i="1" s="1"/>
  <c r="J8742" i="1" a="1"/>
  <c r="J8742" i="1" s="1"/>
  <c r="K8742" i="1" s="1" a="1"/>
  <c r="K8742" i="1" s="1"/>
  <c r="J8866" i="1" a="1"/>
  <c r="J8866" i="1" s="1"/>
  <c r="K8866" i="1" s="1" a="1"/>
  <c r="K8866" i="1" s="1"/>
  <c r="J8998" i="1" a="1"/>
  <c r="J8998" i="1" s="1"/>
  <c r="K8998" i="1" s="1" a="1"/>
  <c r="K8998" i="1" s="1"/>
  <c r="J9139" i="1" a="1"/>
  <c r="J9139" i="1" s="1"/>
  <c r="K9139" i="1" s="1" a="1"/>
  <c r="K9139" i="1" s="1"/>
  <c r="J9256" i="1" a="1"/>
  <c r="J9256" i="1" s="1"/>
  <c r="K9256" i="1" s="1" a="1"/>
  <c r="K9256" i="1" s="1"/>
  <c r="J9388" i="1" a="1"/>
  <c r="J9388" i="1" s="1"/>
  <c r="K9388" i="1" s="1" a="1"/>
  <c r="K9388" i="1" s="1"/>
  <c r="J9499" i="1" a="1"/>
  <c r="J9499" i="1" s="1"/>
  <c r="K9499" i="1" s="1" a="1"/>
  <c r="K9499" i="1" s="1"/>
  <c r="J9645" i="1" a="1"/>
  <c r="J9645" i="1" s="1"/>
  <c r="K9645" i="1" s="1" a="1"/>
  <c r="K9645" i="1" s="1"/>
  <c r="J2785" i="1" a="1"/>
  <c r="J2785" i="1" s="1"/>
  <c r="K2785" i="1" s="1" a="1"/>
  <c r="K2785" i="1" s="1"/>
  <c r="J4217" i="1" a="1"/>
  <c r="J4217" i="1" s="1"/>
  <c r="K4217" i="1" s="1" a="1"/>
  <c r="K4217" i="1" s="1"/>
  <c r="J4704" i="1" a="1"/>
  <c r="J4704" i="1" s="1"/>
  <c r="K4704" i="1" s="1" a="1"/>
  <c r="K4704" i="1" s="1"/>
  <c r="J4962" i="1" a="1"/>
  <c r="J4962" i="1" s="1"/>
  <c r="K4962" i="1" s="1" a="1"/>
  <c r="K4962" i="1" s="1"/>
  <c r="J5218" i="1" a="1"/>
  <c r="J5218" i="1" s="1"/>
  <c r="K5218" i="1" s="1" a="1"/>
  <c r="K5218" i="1" s="1"/>
  <c r="J3616" i="1" a="1"/>
  <c r="J3616" i="1" s="1"/>
  <c r="K3616" i="1" s="1" a="1"/>
  <c r="K3616" i="1" s="1"/>
  <c r="J4300" i="1" a="1"/>
  <c r="J4300" i="1" s="1"/>
  <c r="K4300" i="1" s="1" a="1"/>
  <c r="K4300" i="1" s="1"/>
  <c r="J4766" i="1" a="1"/>
  <c r="J4766" i="1" s="1"/>
  <c r="K4766" i="1" s="1" a="1"/>
  <c r="K4766" i="1" s="1"/>
  <c r="J5022" i="1" a="1"/>
  <c r="J5022" i="1" s="1"/>
  <c r="K5022" i="1" s="1" a="1"/>
  <c r="K5022" i="1" s="1"/>
  <c r="J5278" i="1" a="1"/>
  <c r="J5278" i="1" s="1"/>
  <c r="K5278" i="1" s="1" a="1"/>
  <c r="K5278" i="1" s="1"/>
  <c r="J5594" i="1" a="1"/>
  <c r="J5594" i="1" s="1"/>
  <c r="K5594" i="1" s="1" a="1"/>
  <c r="K5594" i="1" s="1"/>
  <c r="J5864" i="1" a="1"/>
  <c r="J5864" i="1" s="1"/>
  <c r="K5864" i="1" s="1" a="1"/>
  <c r="K5864" i="1" s="1"/>
  <c r="J6157" i="1" a="1"/>
  <c r="J6157" i="1" s="1"/>
  <c r="K6157" i="1" s="1" a="1"/>
  <c r="K6157" i="1" s="1"/>
  <c r="J3532" i="1" a="1"/>
  <c r="J3532" i="1" s="1"/>
  <c r="K3532" i="1" s="1" a="1"/>
  <c r="K3532" i="1" s="1"/>
  <c r="J4303" i="1" a="1"/>
  <c r="J4303" i="1" s="1"/>
  <c r="K4303" i="1" s="1" a="1"/>
  <c r="K4303" i="1" s="1"/>
  <c r="J4739" i="1" a="1"/>
  <c r="J4739" i="1" s="1"/>
  <c r="K4739" i="1" s="1" a="1"/>
  <c r="K4739" i="1" s="1"/>
  <c r="J4995" i="1" a="1"/>
  <c r="J4995" i="1" s="1"/>
  <c r="K4995" i="1" s="1" a="1"/>
  <c r="K4995" i="1" s="1"/>
  <c r="J5251" i="1" a="1"/>
  <c r="J5251" i="1" s="1"/>
  <c r="K5251" i="1" s="1" a="1"/>
  <c r="K5251" i="1" s="1"/>
  <c r="J5518" i="1" a="1"/>
  <c r="J5518" i="1" s="1"/>
  <c r="K5518" i="1" s="1" a="1"/>
  <c r="K5518" i="1" s="1"/>
  <c r="J4114" i="1" a="1"/>
  <c r="J4114" i="1" s="1"/>
  <c r="K4114" i="1" s="1" a="1"/>
  <c r="K4114" i="1" s="1"/>
  <c r="J4711" i="1" a="1"/>
  <c r="J4711" i="1" s="1"/>
  <c r="K4711" i="1" s="1" a="1"/>
  <c r="K4711" i="1" s="1"/>
  <c r="J4939" i="1" a="1"/>
  <c r="J4939" i="1" s="1"/>
  <c r="K4939" i="1" s="1" a="1"/>
  <c r="K4939" i="1" s="1"/>
  <c r="J5167" i="1" a="1"/>
  <c r="J5167" i="1" s="1"/>
  <c r="K5167" i="1" s="1" a="1"/>
  <c r="K5167" i="1" s="1"/>
  <c r="J5394" i="1" a="1"/>
  <c r="J5394" i="1" s="1"/>
  <c r="K5394" i="1" s="1" a="1"/>
  <c r="K5394" i="1" s="1"/>
  <c r="J5653" i="1" a="1"/>
  <c r="J5653" i="1" s="1"/>
  <c r="K5653" i="1" s="1" a="1"/>
  <c r="K5653" i="1" s="1"/>
  <c r="J5963" i="1" a="1"/>
  <c r="J5963" i="1" s="1"/>
  <c r="K5963" i="1" s="1" a="1"/>
  <c r="K5963" i="1" s="1"/>
  <c r="J6205" i="1" a="1"/>
  <c r="J6205" i="1" s="1"/>
  <c r="K6205" i="1" s="1" a="1"/>
  <c r="K6205" i="1" s="1"/>
  <c r="J6350" i="1" a="1"/>
  <c r="J6350" i="1" s="1"/>
  <c r="K6350" i="1" s="1" a="1"/>
  <c r="K6350" i="1" s="1"/>
  <c r="J6480" i="1" a="1"/>
  <c r="J6480" i="1" s="1"/>
  <c r="K6480" i="1" s="1" a="1"/>
  <c r="K6480" i="1" s="1"/>
  <c r="J6615" i="1" a="1"/>
  <c r="J6615" i="1" s="1"/>
  <c r="K6615" i="1" s="1" a="1"/>
  <c r="K6615" i="1" s="1"/>
  <c r="J6735" i="1" a="1"/>
  <c r="J6735" i="1" s="1"/>
  <c r="K6735" i="1" s="1" a="1"/>
  <c r="K6735" i="1" s="1"/>
  <c r="J6858" i="1" a="1"/>
  <c r="J6858" i="1" s="1"/>
  <c r="K6858" i="1" s="1" a="1"/>
  <c r="K6858" i="1" s="1"/>
  <c r="J6990" i="1" a="1"/>
  <c r="J6990" i="1" s="1"/>
  <c r="K6990" i="1" s="1" a="1"/>
  <c r="K6990" i="1" s="1"/>
  <c r="J7114" i="1" a="1"/>
  <c r="J7114" i="1" s="1"/>
  <c r="K7114" i="1" s="1" a="1"/>
  <c r="K7114" i="1" s="1"/>
  <c r="J7246" i="1" a="1"/>
  <c r="J7246" i="1" s="1"/>
  <c r="K7246" i="1" s="1" a="1"/>
  <c r="K7246" i="1" s="1"/>
  <c r="J7371" i="1" a="1"/>
  <c r="J7371" i="1" s="1"/>
  <c r="K7371" i="1" s="1" a="1"/>
  <c r="K7371" i="1" s="1"/>
  <c r="J7499" i="1" a="1"/>
  <c r="J7499" i="1" s="1"/>
  <c r="K7499" i="1" s="1" a="1"/>
  <c r="K7499" i="1" s="1"/>
  <c r="J7647" i="1" a="1"/>
  <c r="J7647" i="1" s="1"/>
  <c r="K7647" i="1" s="1" a="1"/>
  <c r="K7647" i="1" s="1"/>
  <c r="J7788" i="1" a="1"/>
  <c r="J7788" i="1" s="1"/>
  <c r="K7788" i="1" s="1" a="1"/>
  <c r="K7788" i="1" s="1"/>
  <c r="J7908" i="1" a="1"/>
  <c r="J7908" i="1" s="1"/>
  <c r="K7908" i="1" s="1" a="1"/>
  <c r="K7908" i="1" s="1"/>
  <c r="J8038" i="1" a="1"/>
  <c r="J8038" i="1" s="1"/>
  <c r="K8038" i="1" s="1" a="1"/>
  <c r="K8038" i="1" s="1"/>
  <c r="J8152" i="1" a="1"/>
  <c r="J8152" i="1" s="1"/>
  <c r="K8152" i="1" s="1" a="1"/>
  <c r="K8152" i="1" s="1"/>
  <c r="J8266" i="1" a="1"/>
  <c r="J8266" i="1" s="1"/>
  <c r="K8266" i="1" s="1" a="1"/>
  <c r="K8266" i="1" s="1"/>
  <c r="J8380" i="1" a="1"/>
  <c r="J8380" i="1" s="1"/>
  <c r="K8380" i="1" s="1" a="1"/>
  <c r="K8380" i="1" s="1"/>
  <c r="J8494" i="1" a="1"/>
  <c r="J8494" i="1" s="1"/>
  <c r="K8494" i="1" s="1" a="1"/>
  <c r="K8494" i="1" s="1"/>
  <c r="J8607" i="1" a="1"/>
  <c r="J8607" i="1" s="1"/>
  <c r="K8607" i="1" s="1" a="1"/>
  <c r="K8607" i="1" s="1"/>
  <c r="J8723" i="1" a="1"/>
  <c r="J8723" i="1" s="1"/>
  <c r="K8723" i="1" s="1" a="1"/>
  <c r="K8723" i="1" s="1"/>
  <c r="J8847" i="1" a="1"/>
  <c r="J8847" i="1" s="1"/>
  <c r="K8847" i="1" s="1" a="1"/>
  <c r="K8847" i="1" s="1"/>
  <c r="J8979" i="1" a="1"/>
  <c r="J8979" i="1" s="1"/>
  <c r="K8979" i="1" s="1" a="1"/>
  <c r="K8979" i="1" s="1"/>
  <c r="J9116" i="1" a="1"/>
  <c r="J9116" i="1" s="1"/>
  <c r="K9116" i="1" s="1" a="1"/>
  <c r="K9116" i="1" s="1"/>
  <c r="J9259" i="1" a="1"/>
  <c r="J9259" i="1" s="1"/>
  <c r="K9259" i="1" s="1" a="1"/>
  <c r="K9259" i="1" s="1"/>
  <c r="J9384" i="1" a="1"/>
  <c r="J9384" i="1" s="1"/>
  <c r="K9384" i="1" s="1" a="1"/>
  <c r="K9384" i="1" s="1"/>
  <c r="J9530" i="1" a="1"/>
  <c r="J9530" i="1" s="1"/>
  <c r="K9530" i="1" s="1" a="1"/>
  <c r="K9530" i="1" s="1"/>
  <c r="J9641" i="1" a="1"/>
  <c r="J9641" i="1" s="1"/>
  <c r="K9641" i="1" s="1" a="1"/>
  <c r="K9641" i="1" s="1"/>
  <c r="J4271" i="1" a="1"/>
  <c r="J4271" i="1" s="1"/>
  <c r="K4271" i="1" s="1" a="1"/>
  <c r="K4271" i="1" s="1"/>
  <c r="J5773" i="1" a="1"/>
  <c r="J5773" i="1" s="1"/>
  <c r="K5773" i="1" s="1" a="1"/>
  <c r="K5773" i="1" s="1"/>
  <c r="J6282" i="1" a="1"/>
  <c r="J6282" i="1" s="1"/>
  <c r="K6282" i="1" s="1" a="1"/>
  <c r="K6282" i="1" s="1"/>
  <c r="J6550" i="1" a="1"/>
  <c r="J6550" i="1" s="1"/>
  <c r="K6550" i="1" s="1" a="1"/>
  <c r="K6550" i="1" s="1"/>
  <c r="J6826" i="1" a="1"/>
  <c r="J6826" i="1" s="1"/>
  <c r="K6826" i="1" s="1" a="1"/>
  <c r="K6826" i="1" s="1"/>
  <c r="J7074" i="1" a="1"/>
  <c r="J7074" i="1" s="1"/>
  <c r="K7074" i="1" s="1" a="1"/>
  <c r="K7074" i="1" s="1"/>
  <c r="J7338" i="1" a="1"/>
  <c r="J7338" i="1" s="1"/>
  <c r="K7338" i="1" s="1" a="1"/>
  <c r="K7338" i="1" s="1"/>
  <c r="J7559" i="1" a="1"/>
  <c r="J7559" i="1" s="1"/>
  <c r="K7559" i="1" s="1" a="1"/>
  <c r="K7559" i="1" s="1"/>
  <c r="J7782" i="1" a="1"/>
  <c r="J7782" i="1" s="1"/>
  <c r="K7782" i="1" s="1" a="1"/>
  <c r="K7782" i="1" s="1"/>
  <c r="J8009" i="1" a="1"/>
  <c r="J8009" i="1" s="1"/>
  <c r="K8009" i="1" s="1" a="1"/>
  <c r="K8009" i="1" s="1"/>
  <c r="J8293" i="1" a="1"/>
  <c r="J8293" i="1" s="1"/>
  <c r="K8293" i="1" s="1" a="1"/>
  <c r="K8293" i="1" s="1"/>
  <c r="J8592" i="1" a="1"/>
  <c r="J8592" i="1" s="1"/>
  <c r="K8592" i="1" s="1" a="1"/>
  <c r="K8592" i="1" s="1"/>
  <c r="J8877" i="1" a="1"/>
  <c r="J8877" i="1" s="1"/>
  <c r="K8877" i="1" s="1" a="1"/>
  <c r="K8877" i="1" s="1"/>
  <c r="J9109" i="1" a="1"/>
  <c r="J9109" i="1" s="1"/>
  <c r="K9109" i="1" s="1" a="1"/>
  <c r="K9109" i="1" s="1"/>
  <c r="J9369" i="1" a="1"/>
  <c r="J9369" i="1" s="1"/>
  <c r="K9369" i="1" s="1" a="1"/>
  <c r="K9369" i="1" s="1"/>
  <c r="J9633" i="1" a="1"/>
  <c r="J9633" i="1" s="1"/>
  <c r="K9633" i="1" s="1" a="1"/>
  <c r="K9633" i="1" s="1"/>
  <c r="J9830" i="1" a="1"/>
  <c r="J9830" i="1" s="1"/>
  <c r="K9830" i="1" s="1" a="1"/>
  <c r="K9830" i="1" s="1"/>
  <c r="J9954" i="1" a="1"/>
  <c r="J9954" i="1" s="1"/>
  <c r="K9954" i="1" s="1" a="1"/>
  <c r="K9954" i="1" s="1"/>
  <c r="J10073" i="1" a="1"/>
  <c r="J10073" i="1" s="1"/>
  <c r="K10073" i="1" s="1" a="1"/>
  <c r="K10073" i="1" s="1"/>
  <c r="J10197" i="1" a="1"/>
  <c r="J10197" i="1" s="1"/>
  <c r="K10197" i="1" s="1" a="1"/>
  <c r="K10197" i="1" s="1"/>
  <c r="J10329" i="1" a="1"/>
  <c r="J10329" i="1" s="1"/>
  <c r="K10329" i="1" s="1" a="1"/>
  <c r="K10329" i="1" s="1"/>
  <c r="J10453" i="1" a="1"/>
  <c r="J10453" i="1" s="1"/>
  <c r="K10453" i="1" s="1" a="1"/>
  <c r="K10453" i="1" s="1"/>
  <c r="J10585" i="1" a="1"/>
  <c r="J10585" i="1" s="1"/>
  <c r="K10585" i="1" s="1" a="1"/>
  <c r="K10585" i="1" s="1"/>
  <c r="J10709" i="1" a="1"/>
  <c r="J10709" i="1" s="1"/>
  <c r="K10709" i="1" s="1" a="1"/>
  <c r="K10709" i="1" s="1"/>
  <c r="J10841" i="1" a="1"/>
  <c r="J10841" i="1" s="1"/>
  <c r="K10841" i="1" s="1" a="1"/>
  <c r="K10841" i="1" s="1"/>
  <c r="J10965" i="1" a="1"/>
  <c r="J10965" i="1" s="1"/>
  <c r="K10965" i="1" s="1" a="1"/>
  <c r="K10965" i="1" s="1"/>
  <c r="J11095" i="1" a="1"/>
  <c r="J11095" i="1" s="1"/>
  <c r="K11095" i="1" s="1" a="1"/>
  <c r="K11095" i="1" s="1"/>
  <c r="J11210" i="1" a="1"/>
  <c r="J11210" i="1" s="1"/>
  <c r="K11210" i="1" s="1" a="1"/>
  <c r="K11210" i="1" s="1"/>
  <c r="J11338" i="1" a="1"/>
  <c r="J11338" i="1" s="1"/>
  <c r="K11338" i="1" s="1" a="1"/>
  <c r="K11338" i="1" s="1"/>
  <c r="J11457" i="1" a="1"/>
  <c r="J11457" i="1" s="1"/>
  <c r="K11457" i="1" s="1" a="1"/>
  <c r="K11457" i="1" s="1"/>
  <c r="J11587" i="1" a="1"/>
  <c r="J11587" i="1" s="1"/>
  <c r="K11587" i="1" s="1" a="1"/>
  <c r="K11587" i="1" s="1"/>
  <c r="J11729" i="1" a="1"/>
  <c r="J11729" i="1" s="1"/>
  <c r="K11729" i="1" s="1" a="1"/>
  <c r="K11729" i="1" s="1"/>
  <c r="J11876" i="1" a="1"/>
  <c r="J11876" i="1" s="1"/>
  <c r="K11876" i="1" s="1" a="1"/>
  <c r="K11876" i="1" s="1"/>
  <c r="J12026" i="1" a="1"/>
  <c r="J12026" i="1" s="1"/>
  <c r="K12026" i="1" s="1" a="1"/>
  <c r="K12026" i="1" s="1"/>
  <c r="J5654" i="1" a="1"/>
  <c r="J5654" i="1" s="1"/>
  <c r="K5654" i="1" s="1" a="1"/>
  <c r="K5654" i="1" s="1"/>
  <c r="J6296" i="1" a="1"/>
  <c r="J6296" i="1" s="1"/>
  <c r="K6296" i="1" s="1" a="1"/>
  <c r="K6296" i="1" s="1"/>
  <c r="J6584" i="1" a="1"/>
  <c r="J6584" i="1" s="1"/>
  <c r="K6584" i="1" s="1" a="1"/>
  <c r="K6584" i="1" s="1"/>
  <c r="J6843" i="1" a="1"/>
  <c r="J6843" i="1" s="1"/>
  <c r="K6843" i="1" s="1" a="1"/>
  <c r="K6843" i="1" s="1"/>
  <c r="J7091" i="1" a="1"/>
  <c r="J7091" i="1" s="1"/>
  <c r="K7091" i="1" s="1" a="1"/>
  <c r="K7091" i="1" s="1"/>
  <c r="J7354" i="1" a="1"/>
  <c r="J7354" i="1" s="1"/>
  <c r="K7354" i="1" s="1" a="1"/>
  <c r="K7354" i="1" s="1"/>
  <c r="J7633" i="1" a="1"/>
  <c r="J7633" i="1" s="1"/>
  <c r="K7633" i="1" s="1" a="1"/>
  <c r="K7633" i="1" s="1"/>
  <c r="J7876" i="1" a="1"/>
  <c r="J7876" i="1" s="1"/>
  <c r="K7876" i="1" s="1" a="1"/>
  <c r="K7876" i="1" s="1"/>
  <c r="J8139" i="1" a="1"/>
  <c r="J8139" i="1" s="1"/>
  <c r="K8139" i="1" s="1" a="1"/>
  <c r="K8139" i="1" s="1"/>
  <c r="J8423" i="1" a="1"/>
  <c r="J8423" i="1" s="1"/>
  <c r="K8423" i="1" s="1" a="1"/>
  <c r="K8423" i="1" s="1"/>
  <c r="J8708" i="1" a="1"/>
  <c r="J8708" i="1" s="1"/>
  <c r="K8708" i="1" s="1" a="1"/>
  <c r="K8708" i="1" s="1"/>
  <c r="J8972" i="1" a="1"/>
  <c r="J8972" i="1" s="1"/>
  <c r="K8972" i="1" s="1" a="1"/>
  <c r="K8972" i="1" s="1"/>
  <c r="J9205" i="1" a="1"/>
  <c r="J9205" i="1" s="1"/>
  <c r="K9205" i="1" s="1" a="1"/>
  <c r="K9205" i="1" s="1"/>
  <c r="J9455" i="1" a="1"/>
  <c r="J9455" i="1" s="1"/>
  <c r="K9455" i="1" s="1" a="1"/>
  <c r="K9455" i="1" s="1"/>
  <c r="J9704" i="1" a="1"/>
  <c r="J9704" i="1" s="1"/>
  <c r="K9704" i="1" s="1" a="1"/>
  <c r="K9704" i="1" s="1"/>
  <c r="J9839" i="1" a="1"/>
  <c r="J9839" i="1" s="1"/>
  <c r="K9839" i="1" s="1" a="1"/>
  <c r="K9839" i="1" s="1"/>
  <c r="J9977" i="1" a="1"/>
  <c r="J9977" i="1" s="1"/>
  <c r="K9977" i="1" s="1" a="1"/>
  <c r="K9977" i="1" s="1"/>
  <c r="J10105" i="1" a="1"/>
  <c r="J10105" i="1" s="1"/>
  <c r="K10105" i="1" s="1" a="1"/>
  <c r="K10105" i="1" s="1"/>
  <c r="J10229" i="1" a="1"/>
  <c r="J10229" i="1" s="1"/>
  <c r="K10229" i="1" s="1" a="1"/>
  <c r="K10229" i="1" s="1"/>
  <c r="J10361" i="1" a="1"/>
  <c r="J10361" i="1" s="1"/>
  <c r="K10361" i="1" s="1" a="1"/>
  <c r="K10361" i="1" s="1"/>
  <c r="J10485" i="1" a="1"/>
  <c r="J10485" i="1" s="1"/>
  <c r="K10485" i="1" s="1" a="1"/>
  <c r="K10485" i="1" s="1"/>
  <c r="J10617" i="1" a="1"/>
  <c r="J10617" i="1" s="1"/>
  <c r="K10617" i="1" s="1" a="1"/>
  <c r="K10617" i="1" s="1"/>
  <c r="J10749" i="1" a="1"/>
  <c r="J10749" i="1" s="1"/>
  <c r="K10749" i="1" s="1" a="1"/>
  <c r="K10749" i="1" s="1"/>
  <c r="J10881" i="1" a="1"/>
  <c r="J10881" i="1" s="1"/>
  <c r="K10881" i="1" s="1" a="1"/>
  <c r="K10881" i="1" s="1"/>
  <c r="J11005" i="1" a="1"/>
  <c r="J11005" i="1" s="1"/>
  <c r="K11005" i="1" s="1" a="1"/>
  <c r="K11005" i="1" s="1"/>
  <c r="J11155" i="1" a="1"/>
  <c r="J11155" i="1" s="1"/>
  <c r="K11155" i="1" s="1" a="1"/>
  <c r="K11155" i="1" s="1"/>
  <c r="J11275" i="1" a="1"/>
  <c r="J11275" i="1" s="1"/>
  <c r="K11275" i="1" s="1" a="1"/>
  <c r="K11275" i="1" s="1"/>
  <c r="J11407" i="1" a="1"/>
  <c r="J11407" i="1" s="1"/>
  <c r="K11407" i="1" s="1" a="1"/>
  <c r="K11407" i="1" s="1"/>
  <c r="J11539" i="1" a="1"/>
  <c r="J11539" i="1" s="1"/>
  <c r="K11539" i="1" s="1" a="1"/>
  <c r="K11539" i="1" s="1"/>
  <c r="J11668" i="1" a="1"/>
  <c r="J11668" i="1" s="1"/>
  <c r="K11668" i="1" s="1" a="1"/>
  <c r="K11668" i="1" s="1"/>
  <c r="J11785" i="1" a="1"/>
  <c r="J11785" i="1" s="1"/>
  <c r="K11785" i="1" s="1" a="1"/>
  <c r="K11785" i="1" s="1"/>
  <c r="J11899" i="1" a="1"/>
  <c r="J11899" i="1" s="1"/>
  <c r="K11899" i="1" s="1" a="1"/>
  <c r="K11899" i="1" s="1"/>
  <c r="J12013" i="1" a="1"/>
  <c r="J12013" i="1" s="1"/>
  <c r="K12013" i="1" s="1" a="1"/>
  <c r="K12013" i="1" s="1"/>
  <c r="J5597" i="1" a="1"/>
  <c r="J5597" i="1" s="1"/>
  <c r="K5597" i="1" s="1" a="1"/>
  <c r="K5597" i="1" s="1"/>
  <c r="J6287" i="1" a="1"/>
  <c r="J6287" i="1" s="1"/>
  <c r="K6287" i="1" s="1" a="1"/>
  <c r="K6287" i="1" s="1"/>
  <c r="J6556" i="1" a="1"/>
  <c r="J6556" i="1" s="1"/>
  <c r="K6556" i="1" s="1" a="1"/>
  <c r="K6556" i="1" s="1"/>
  <c r="J6832" i="1" a="1"/>
  <c r="J6832" i="1" s="1"/>
  <c r="K6832" i="1" s="1" a="1"/>
  <c r="K6832" i="1" s="1"/>
  <c r="J7080" i="1" a="1"/>
  <c r="J7080" i="1" s="1"/>
  <c r="K7080" i="1" s="1" a="1"/>
  <c r="K7080" i="1" s="1"/>
  <c r="J7344" i="1" a="1"/>
  <c r="J7344" i="1" s="1"/>
  <c r="K7344" i="1" s="1" a="1"/>
  <c r="K7344" i="1" s="1"/>
  <c r="J7604" i="1" a="1"/>
  <c r="J7604" i="1" s="1"/>
  <c r="K7604" i="1" s="1" a="1"/>
  <c r="K7604" i="1" s="1"/>
  <c r="J7906" i="1" a="1"/>
  <c r="J7906" i="1" s="1"/>
  <c r="K7906" i="1" s="1" a="1"/>
  <c r="K7906" i="1" s="1"/>
  <c r="J8185" i="1" a="1"/>
  <c r="J8185" i="1" s="1"/>
  <c r="K8185" i="1" s="1" a="1"/>
  <c r="K8185" i="1" s="1"/>
  <c r="J8469" i="1" a="1"/>
  <c r="J8469" i="1" s="1"/>
  <c r="K8469" i="1" s="1" a="1"/>
  <c r="K8469" i="1" s="1"/>
  <c r="J8759" i="1" a="1"/>
  <c r="J8759" i="1" s="1"/>
  <c r="K8759" i="1" s="1" a="1"/>
  <c r="K8759" i="1" s="1"/>
  <c r="J9007" i="1" a="1"/>
  <c r="J9007" i="1" s="1"/>
  <c r="K9007" i="1" s="1" a="1"/>
  <c r="K9007" i="1" s="1"/>
  <c r="J9277" i="1" a="1"/>
  <c r="J9277" i="1" s="1"/>
  <c r="K9277" i="1" s="1" a="1"/>
  <c r="K9277" i="1" s="1"/>
  <c r="J9542" i="1" a="1"/>
  <c r="J9542" i="1" s="1"/>
  <c r="K9542" i="1" s="1" a="1"/>
  <c r="K9542" i="1" s="1"/>
  <c r="J9762" i="1" a="1"/>
  <c r="J9762" i="1" s="1"/>
  <c r="K9762" i="1" s="1" a="1"/>
  <c r="K9762" i="1" s="1"/>
  <c r="J9883" i="1" a="1"/>
  <c r="J9883" i="1" s="1"/>
  <c r="K9883" i="1" s="1" a="1"/>
  <c r="K9883" i="1" s="1"/>
  <c r="J10001" i="1" a="1"/>
  <c r="J10001" i="1" s="1"/>
  <c r="K10001" i="1" s="1" a="1"/>
  <c r="K10001" i="1" s="1"/>
  <c r="J10145" i="1" a="1"/>
  <c r="J10145" i="1" s="1"/>
  <c r="K10145" i="1" s="1" a="1"/>
  <c r="K10145" i="1" s="1"/>
  <c r="J10269" i="1" a="1"/>
  <c r="J10269" i="1" s="1"/>
  <c r="K10269" i="1" s="1" a="1"/>
  <c r="K10269" i="1" s="1"/>
  <c r="J10401" i="1" a="1"/>
  <c r="J10401" i="1" s="1"/>
  <c r="K10401" i="1" s="1" a="1"/>
  <c r="K10401" i="1" s="1"/>
  <c r="J10525" i="1" a="1"/>
  <c r="J10525" i="1" s="1"/>
  <c r="K10525" i="1" s="1" a="1"/>
  <c r="K10525" i="1" s="1"/>
  <c r="J10657" i="1" a="1"/>
  <c r="J10657" i="1" s="1"/>
  <c r="K10657" i="1" s="1" a="1"/>
  <c r="K10657" i="1" s="1"/>
  <c r="J10781" i="1" a="1"/>
  <c r="J10781" i="1" s="1"/>
  <c r="K10781" i="1" s="1" a="1"/>
  <c r="K10781" i="1" s="1"/>
  <c r="J10913" i="1" a="1"/>
  <c r="J10913" i="1" s="1"/>
  <c r="K10913" i="1" s="1" a="1"/>
  <c r="K10913" i="1" s="1"/>
  <c r="J11037" i="1" a="1"/>
  <c r="J11037" i="1" s="1"/>
  <c r="K11037" i="1" s="1" a="1"/>
  <c r="K11037" i="1" s="1"/>
  <c r="J11139" i="1" a="1"/>
  <c r="J11139" i="1" s="1"/>
  <c r="K11139" i="1" s="1" a="1"/>
  <c r="K11139" i="1" s="1"/>
  <c r="J11271" i="1" a="1"/>
  <c r="J11271" i="1" s="1"/>
  <c r="K11271" i="1" s="1" a="1"/>
  <c r="K11271" i="1" s="1"/>
  <c r="J11397" i="1" a="1"/>
  <c r="J11397" i="1" s="1"/>
  <c r="K11397" i="1" s="1" a="1"/>
  <c r="K11397" i="1" s="1"/>
  <c r="J11528" i="1" a="1"/>
  <c r="J11528" i="1" s="1"/>
  <c r="K11528" i="1" s="1" a="1"/>
  <c r="K11528" i="1" s="1"/>
  <c r="J11638" i="1" a="1"/>
  <c r="J11638" i="1" s="1"/>
  <c r="K11638" i="1" s="1" a="1"/>
  <c r="K11638" i="1" s="1"/>
  <c r="J11786" i="1" a="1"/>
  <c r="J11786" i="1" s="1"/>
  <c r="K11786" i="1" s="1" a="1"/>
  <c r="K11786" i="1" s="1"/>
  <c r="J11928" i="1" a="1"/>
  <c r="J11928" i="1" s="1"/>
  <c r="K11928" i="1" s="1" a="1"/>
  <c r="K11928" i="1" s="1"/>
  <c r="J4770" i="1" a="1"/>
  <c r="J4770" i="1" s="1"/>
  <c r="K4770" i="1" s="1" a="1"/>
  <c r="K4770" i="1" s="1"/>
  <c r="J5903" i="1" a="1"/>
  <c r="J5903" i="1" s="1"/>
  <c r="K5903" i="1" s="1" a="1"/>
  <c r="K5903" i="1" s="1"/>
  <c r="J6336" i="1" a="1"/>
  <c r="J6336" i="1" s="1"/>
  <c r="K6336" i="1" s="1" a="1"/>
  <c r="K6336" i="1" s="1"/>
  <c r="J6573" i="1" a="1"/>
  <c r="J6573" i="1" s="1"/>
  <c r="K6573" i="1" s="1" a="1"/>
  <c r="K6573" i="1" s="1"/>
  <c r="J6833" i="1" a="1"/>
  <c r="J6833" i="1" s="1"/>
  <c r="K6833" i="1" s="1" a="1"/>
  <c r="K6833" i="1" s="1"/>
  <c r="J7081" i="1" a="1"/>
  <c r="J7081" i="1" s="1"/>
  <c r="K7081" i="1" s="1" a="1"/>
  <c r="K7081" i="1" s="1"/>
  <c r="J7345" i="1" a="1"/>
  <c r="J7345" i="1" s="1"/>
  <c r="K7345" i="1" s="1" a="1"/>
  <c r="K7345" i="1" s="1"/>
  <c r="J7605" i="1" a="1"/>
  <c r="J7605" i="1" s="1"/>
  <c r="K7605" i="1" s="1" a="1"/>
  <c r="K7605" i="1" s="1"/>
  <c r="J7808" i="1" a="1"/>
  <c r="J7808" i="1" s="1"/>
  <c r="K7808" i="1" s="1" a="1"/>
  <c r="K7808" i="1" s="1"/>
  <c r="J4898" i="1" a="1"/>
  <c r="J4898" i="1" s="1"/>
  <c r="K4898" i="1" s="1" a="1"/>
  <c r="K4898" i="1" s="1"/>
  <c r="J5975" i="1" a="1"/>
  <c r="J5975" i="1" s="1"/>
  <c r="K5975" i="1" s="1" a="1"/>
  <c r="K5975" i="1" s="1"/>
  <c r="J6349" i="1" a="1"/>
  <c r="J6349" i="1" s="1"/>
  <c r="K6349" i="1" s="1" a="1"/>
  <c r="K6349" i="1" s="1"/>
  <c r="J6606" i="1" a="1"/>
  <c r="J6606" i="1" s="1"/>
  <c r="K6606" i="1" s="1" a="1"/>
  <c r="K6606" i="1" s="1"/>
  <c r="J6865" i="1" a="1"/>
  <c r="J6865" i="1" s="1"/>
  <c r="K6865" i="1" s="1" a="1"/>
  <c r="K6865" i="1" s="1"/>
  <c r="J7113" i="1" a="1"/>
  <c r="J7113" i="1" s="1"/>
  <c r="K7113" i="1" s="1" a="1"/>
  <c r="K7113" i="1" s="1"/>
  <c r="J7370" i="1" a="1"/>
  <c r="J7370" i="1" s="1"/>
  <c r="K7370" i="1" s="1" a="1"/>
  <c r="K7370" i="1" s="1"/>
  <c r="J7585" i="1" a="1"/>
  <c r="J7585" i="1" s="1"/>
  <c r="K7585" i="1" s="1" a="1"/>
  <c r="K7585" i="1" s="1"/>
  <c r="J7845" i="1" a="1"/>
  <c r="J7845" i="1" s="1"/>
  <c r="K7845" i="1" s="1" a="1"/>
  <c r="K7845" i="1" s="1"/>
  <c r="J5140" i="1" a="1"/>
  <c r="J5140" i="1" s="1"/>
  <c r="K5140" i="1" s="1" a="1"/>
  <c r="K5140" i="1" s="1"/>
  <c r="J5946" i="1" a="1"/>
  <c r="J5946" i="1" s="1"/>
  <c r="K5946" i="1" s="1" a="1"/>
  <c r="K5946" i="1" s="1"/>
  <c r="J6339" i="1" a="1"/>
  <c r="J6339" i="1" s="1"/>
  <c r="K6339" i="1" s="1" a="1"/>
  <c r="K6339" i="1" s="1"/>
  <c r="J6639" i="1" a="1"/>
  <c r="J6639" i="1" s="1"/>
  <c r="K6639" i="1" s="1" a="1"/>
  <c r="K6639" i="1" s="1"/>
  <c r="J6882" i="1" a="1"/>
  <c r="J6882" i="1" s="1"/>
  <c r="K6882" i="1" s="1" a="1"/>
  <c r="K6882" i="1" s="1"/>
  <c r="J7146" i="1" a="1"/>
  <c r="J7146" i="1" s="1"/>
  <c r="K7146" i="1" s="1" a="1"/>
  <c r="K7146" i="1" s="1"/>
  <c r="J7384" i="1" a="1"/>
  <c r="J7384" i="1" s="1"/>
  <c r="K7384" i="1" s="1" a="1"/>
  <c r="K7384" i="1" s="1"/>
  <c r="J7627" i="1" a="1"/>
  <c r="J7627" i="1" s="1"/>
  <c r="K7627" i="1" s="1" a="1"/>
  <c r="K7627" i="1" s="1"/>
  <c r="J7909" i="1" a="1"/>
  <c r="J7909" i="1" s="1"/>
  <c r="K7909" i="1" s="1" a="1"/>
  <c r="K7909" i="1" s="1"/>
  <c r="J5503" i="1" a="1"/>
  <c r="J5503" i="1" s="1"/>
  <c r="K5503" i="1" s="1" a="1"/>
  <c r="K5503" i="1" s="1"/>
  <c r="J6247" i="1" a="1"/>
  <c r="J6247" i="1" s="1"/>
  <c r="K6247" i="1" s="1" a="1"/>
  <c r="K6247" i="1" s="1"/>
  <c r="J6389" i="1" a="1"/>
  <c r="J6389" i="1" s="1"/>
  <c r="K6389" i="1" s="1" a="1"/>
  <c r="K6389" i="1" s="1"/>
  <c r="J6516" i="1" a="1"/>
  <c r="J6516" i="1" s="1"/>
  <c r="K6516" i="1" s="1" a="1"/>
  <c r="K6516" i="1" s="1"/>
  <c r="J6672" i="1" a="1"/>
  <c r="J6672" i="1" s="1"/>
  <c r="K6672" i="1" s="1" a="1"/>
  <c r="K6672" i="1" s="1"/>
  <c r="J6808" i="1" a="1"/>
  <c r="J6808" i="1" s="1"/>
  <c r="K6808" i="1" s="1" a="1"/>
  <c r="K6808" i="1" s="1"/>
  <c r="J6948" i="1" a="1"/>
  <c r="J6948" i="1" s="1"/>
  <c r="K6948" i="1" s="1" a="1"/>
  <c r="K6948" i="1" s="1"/>
  <c r="J7103" i="1" a="1"/>
  <c r="J7103" i="1" s="1"/>
  <c r="K7103" i="1" s="1" a="1"/>
  <c r="K7103" i="1" s="1"/>
  <c r="J7243" i="1" a="1"/>
  <c r="J7243" i="1" s="1"/>
  <c r="K7243" i="1" s="1" a="1"/>
  <c r="K7243" i="1" s="1"/>
  <c r="J7397" i="1" a="1"/>
  <c r="J7397" i="1" s="1"/>
  <c r="K7397" i="1" s="1" a="1"/>
  <c r="K7397" i="1" s="1"/>
  <c r="J7538" i="1" a="1"/>
  <c r="J7538" i="1" s="1"/>
  <c r="K7538" i="1" s="1" a="1"/>
  <c r="K7538" i="1" s="1"/>
  <c r="J7661" i="1" a="1"/>
  <c r="J7661" i="1" s="1"/>
  <c r="K7661" i="1" s="1" a="1"/>
  <c r="K7661" i="1" s="1"/>
  <c r="J7802" i="1" a="1"/>
  <c r="J7802" i="1" s="1"/>
  <c r="K7802" i="1" s="1" a="1"/>
  <c r="K7802" i="1" s="1"/>
  <c r="J7913" i="1" a="1"/>
  <c r="J7913" i="1" s="1"/>
  <c r="K7913" i="1" s="1" a="1"/>
  <c r="K7913" i="1" s="1"/>
  <c r="J8093" i="1" a="1"/>
  <c r="J8093" i="1" s="1"/>
  <c r="K8093" i="1" s="1" a="1"/>
  <c r="K8093" i="1" s="1"/>
  <c r="J8249" i="1" a="1"/>
  <c r="J8249" i="1" s="1"/>
  <c r="K8249" i="1" s="1" a="1"/>
  <c r="K8249" i="1" s="1"/>
  <c r="J8405" i="1" a="1"/>
  <c r="J8405" i="1" s="1"/>
  <c r="K8405" i="1" s="1" a="1"/>
  <c r="K8405" i="1" s="1"/>
  <c r="J8576" i="1" a="1"/>
  <c r="J8576" i="1" s="1"/>
  <c r="K8576" i="1" s="1" a="1"/>
  <c r="K8576" i="1" s="1"/>
  <c r="J8751" i="1" a="1"/>
  <c r="J8751" i="1" s="1"/>
  <c r="K8751" i="1" s="1" a="1"/>
  <c r="K8751" i="1" s="1"/>
  <c r="J8906" i="1" a="1"/>
  <c r="J8906" i="1" s="1"/>
  <c r="K8906" i="1" s="1" a="1"/>
  <c r="K8906" i="1" s="1"/>
  <c r="J9046" i="1" a="1"/>
  <c r="J9046" i="1" s="1"/>
  <c r="K9046" i="1" s="1" a="1"/>
  <c r="K9046" i="1" s="1"/>
  <c r="J9201" i="1" a="1"/>
  <c r="J9201" i="1" s="1"/>
  <c r="K9201" i="1" s="1" a="1"/>
  <c r="K9201" i="1" s="1"/>
  <c r="J9354" i="1" a="1"/>
  <c r="J9354" i="1" s="1"/>
  <c r="K9354" i="1" s="1" a="1"/>
  <c r="K9354" i="1" s="1"/>
  <c r="J9507" i="1" a="1"/>
  <c r="J9507" i="1" s="1"/>
  <c r="K9507" i="1" s="1" a="1"/>
  <c r="K9507" i="1" s="1"/>
  <c r="J9646" i="1" a="1"/>
  <c r="J9646" i="1" s="1"/>
  <c r="K9646" i="1" s="1" a="1"/>
  <c r="K9646" i="1" s="1"/>
  <c r="J9793" i="1" a="1"/>
  <c r="J9793" i="1" s="1"/>
  <c r="K9793" i="1" s="1" a="1"/>
  <c r="K9793" i="1" s="1"/>
  <c r="J9857" i="1" a="1"/>
  <c r="J9857" i="1" s="1"/>
  <c r="K9857" i="1" s="1" a="1"/>
  <c r="K9857" i="1" s="1"/>
  <c r="J9945" i="1" a="1"/>
  <c r="J9945" i="1" s="1"/>
  <c r="K9945" i="1" s="1" a="1"/>
  <c r="K9945" i="1" s="1"/>
  <c r="J10011" i="1" a="1"/>
  <c r="J10011" i="1" s="1"/>
  <c r="K10011" i="1" s="1" a="1"/>
  <c r="K10011" i="1" s="1"/>
  <c r="J10079" i="1" a="1"/>
  <c r="J10079" i="1" s="1"/>
  <c r="K10079" i="1" s="1" a="1"/>
  <c r="K10079" i="1" s="1"/>
  <c r="J10149" i="1" a="1"/>
  <c r="J10149" i="1" s="1"/>
  <c r="K10149" i="1" s="1" a="1"/>
  <c r="K10149" i="1" s="1"/>
  <c r="J10219" i="1" a="1"/>
  <c r="J10219" i="1" s="1"/>
  <c r="K10219" i="1" s="1" a="1"/>
  <c r="K10219" i="1" s="1"/>
  <c r="J10304" i="1" a="1"/>
  <c r="J10304" i="1" s="1"/>
  <c r="K10304" i="1" s="1" a="1"/>
  <c r="K10304" i="1" s="1"/>
  <c r="J10374" i="1" a="1"/>
  <c r="J10374" i="1" s="1"/>
  <c r="K10374" i="1" s="1" a="1"/>
  <c r="K10374" i="1" s="1"/>
  <c r="J10444" i="1" a="1"/>
  <c r="J10444" i="1" s="1"/>
  <c r="K10444" i="1" s="1" a="1"/>
  <c r="K10444" i="1" s="1"/>
  <c r="J10521" i="1" a="1"/>
  <c r="J10521" i="1" s="1"/>
  <c r="K10521" i="1" s="1" a="1"/>
  <c r="K10521" i="1" s="1"/>
  <c r="J10591" i="1" a="1"/>
  <c r="J10591" i="1" s="1"/>
  <c r="K10591" i="1" s="1" a="1"/>
  <c r="K10591" i="1" s="1"/>
  <c r="J10661" i="1" a="1"/>
  <c r="J10661" i="1" s="1"/>
  <c r="K10661" i="1" s="1" a="1"/>
  <c r="K10661" i="1" s="1"/>
  <c r="J10731" i="1" a="1"/>
  <c r="J10731" i="1" s="1"/>
  <c r="K10731" i="1" s="1" a="1"/>
  <c r="K10731" i="1" s="1"/>
  <c r="J10816" i="1" a="1"/>
  <c r="J10816" i="1" s="1"/>
  <c r="K10816" i="1" s="1" a="1"/>
  <c r="K10816" i="1" s="1"/>
  <c r="J10886" i="1" a="1"/>
  <c r="J10886" i="1" s="1"/>
  <c r="K10886" i="1" s="1" a="1"/>
  <c r="K10886" i="1" s="1"/>
  <c r="J10956" i="1" a="1"/>
  <c r="J10956" i="1" s="1"/>
  <c r="K10956" i="1" s="1" a="1"/>
  <c r="K10956" i="1" s="1"/>
  <c r="J11033" i="1" a="1"/>
  <c r="J11033" i="1" s="1"/>
  <c r="K11033" i="1" s="1" a="1"/>
  <c r="K11033" i="1" s="1"/>
  <c r="J11130" i="1" a="1"/>
  <c r="J11130" i="1" s="1"/>
  <c r="K11130" i="1" s="1" a="1"/>
  <c r="K11130" i="1" s="1"/>
  <c r="J11209" i="1" a="1"/>
  <c r="J11209" i="1" s="1"/>
  <c r="K11209" i="1" s="1" a="1"/>
  <c r="K11209" i="1" s="1"/>
  <c r="J11282" i="1" a="1"/>
  <c r="J11282" i="1" s="1"/>
  <c r="K11282" i="1" s="1" a="1"/>
  <c r="K11282" i="1" s="1"/>
  <c r="J11362" i="1" a="1"/>
  <c r="J11362" i="1" s="1"/>
  <c r="K11362" i="1" s="1" a="1"/>
  <c r="K11362" i="1" s="1"/>
  <c r="J11436" i="1" a="1"/>
  <c r="J11436" i="1" s="1"/>
  <c r="K11436" i="1" s="1" a="1"/>
  <c r="K11436" i="1" s="1"/>
  <c r="J11506" i="1" a="1"/>
  <c r="J11506" i="1" s="1"/>
  <c r="K11506" i="1" s="1" a="1"/>
  <c r="K11506" i="1" s="1"/>
  <c r="J11586" i="1" a="1"/>
  <c r="J11586" i="1" s="1"/>
  <c r="K11586" i="1" s="1" a="1"/>
  <c r="K11586" i="1" s="1"/>
  <c r="J11666" i="1" a="1"/>
  <c r="J11666" i="1" s="1"/>
  <c r="K11666" i="1" s="1" a="1"/>
  <c r="K11666" i="1" s="1"/>
  <c r="J11727" i="1" a="1"/>
  <c r="J11727" i="1" s="1"/>
  <c r="K11727" i="1" s="1" a="1"/>
  <c r="K11727" i="1" s="1"/>
  <c r="J11804" i="1" a="1"/>
  <c r="J11804" i="1" s="1"/>
  <c r="K11804" i="1" s="1" a="1"/>
  <c r="K11804" i="1" s="1"/>
  <c r="J11889" i="1" a="1"/>
  <c r="J11889" i="1" s="1"/>
  <c r="K11889" i="1" s="1" a="1"/>
  <c r="K11889" i="1" s="1"/>
  <c r="J11960" i="1" a="1"/>
  <c r="J11960" i="1" s="1"/>
  <c r="K11960" i="1" s="1" a="1"/>
  <c r="K11960" i="1" s="1"/>
  <c r="J12031" i="1" a="1"/>
  <c r="J12031" i="1" s="1"/>
  <c r="K12031" i="1" s="1" a="1"/>
  <c r="K12031" i="1" s="1"/>
  <c r="J6856" i="1" a="1"/>
  <c r="J6856" i="1" s="1"/>
  <c r="K6856" i="1" s="1" a="1"/>
  <c r="K6856" i="1" s="1"/>
  <c r="J7947" i="1" a="1"/>
  <c r="J7947" i="1" s="1"/>
  <c r="K7947" i="1" s="1" a="1"/>
  <c r="K7947" i="1" s="1"/>
  <c r="J8215" i="1" a="1"/>
  <c r="J8215" i="1" s="1"/>
  <c r="K8215" i="1" s="1" a="1"/>
  <c r="K8215" i="1" s="1"/>
  <c r="J8528" i="1" a="1"/>
  <c r="J8528" i="1" s="1"/>
  <c r="K8528" i="1" s="1" a="1"/>
  <c r="K8528" i="1" s="1"/>
  <c r="J8792" i="1" a="1"/>
  <c r="J8792" i="1" s="1"/>
  <c r="K8792" i="1" s="1" a="1"/>
  <c r="K8792" i="1" s="1"/>
  <c r="J9040" i="1" a="1"/>
  <c r="J9040" i="1" s="1"/>
  <c r="K9040" i="1" s="1" a="1"/>
  <c r="K9040" i="1" s="1"/>
  <c r="J9251" i="1" a="1"/>
  <c r="J9251" i="1" s="1"/>
  <c r="K9251" i="1" s="1" a="1"/>
  <c r="K9251" i="1" s="1"/>
  <c r="J9502" i="1" a="1"/>
  <c r="J9502" i="1" s="1"/>
  <c r="K9502" i="1" s="1" a="1"/>
  <c r="K9502" i="1" s="1"/>
  <c r="J9723" i="1" a="1"/>
  <c r="J9723" i="1" s="1"/>
  <c r="K9723" i="1" s="1" a="1"/>
  <c r="K9723" i="1" s="1"/>
  <c r="J9848" i="1" a="1"/>
  <c r="J9848" i="1" s="1"/>
  <c r="K9848" i="1" s="1" a="1"/>
  <c r="K9848" i="1" s="1"/>
  <c r="J9980" i="1" a="1"/>
  <c r="J9980" i="1" s="1"/>
  <c r="K9980" i="1" s="1" a="1"/>
  <c r="K9980" i="1" s="1"/>
  <c r="J10100" i="1" a="1"/>
  <c r="J10100" i="1" s="1"/>
  <c r="K10100" i="1" s="1" a="1"/>
  <c r="K10100" i="1" s="1"/>
  <c r="J10240" i="1" a="1"/>
  <c r="J10240" i="1" s="1"/>
  <c r="K10240" i="1" s="1" a="1"/>
  <c r="K10240" i="1" s="1"/>
  <c r="J10364" i="1" a="1"/>
  <c r="J10364" i="1" s="1"/>
  <c r="K10364" i="1" s="1" a="1"/>
  <c r="K10364" i="1" s="1"/>
  <c r="J10488" i="1" a="1"/>
  <c r="J10488" i="1" s="1"/>
  <c r="K10488" i="1" s="1" a="1"/>
  <c r="K10488" i="1" s="1"/>
  <c r="J10612" i="1" a="1"/>
  <c r="J10612" i="1" s="1"/>
  <c r="K10612" i="1" s="1" a="1"/>
  <c r="K10612" i="1" s="1"/>
  <c r="J10752" i="1" a="1"/>
  <c r="J10752" i="1" s="1"/>
  <c r="K10752" i="1" s="1" a="1"/>
  <c r="K10752" i="1" s="1"/>
  <c r="J10876" i="1" a="1"/>
  <c r="J10876" i="1" s="1"/>
  <c r="K10876" i="1" s="1" a="1"/>
  <c r="K10876" i="1" s="1"/>
  <c r="J11000" i="1" a="1"/>
  <c r="J11000" i="1" s="1"/>
  <c r="K11000" i="1" s="1" a="1"/>
  <c r="K11000" i="1" s="1"/>
  <c r="J11146" i="1" a="1"/>
  <c r="J11146" i="1" s="1"/>
  <c r="K11146" i="1" s="1" a="1"/>
  <c r="K11146" i="1" s="1"/>
  <c r="J11272" i="1" a="1"/>
  <c r="J11272" i="1" s="1"/>
  <c r="K11272" i="1" s="1" a="1"/>
  <c r="K11272" i="1" s="1"/>
  <c r="J11398" i="1" a="1"/>
  <c r="J11398" i="1" s="1"/>
  <c r="K11398" i="1" s="1" a="1"/>
  <c r="K11398" i="1" s="1"/>
  <c r="J11523" i="1" a="1"/>
  <c r="J11523" i="1" s="1"/>
  <c r="K11523" i="1" s="1" a="1"/>
  <c r="K11523" i="1" s="1"/>
  <c r="J11634" i="1" a="1"/>
  <c r="J11634" i="1" s="1"/>
  <c r="K11634" i="1" s="1" a="1"/>
  <c r="K11634" i="1" s="1"/>
  <c r="J11745" i="1" a="1"/>
  <c r="J11745" i="1" s="1"/>
  <c r="K11745" i="1" s="1" a="1"/>
  <c r="K11745" i="1" s="1"/>
  <c r="J11887" i="1" a="1"/>
  <c r="J11887" i="1" s="1"/>
  <c r="K11887" i="1" s="1" a="1"/>
  <c r="K11887" i="1" s="1"/>
  <c r="J3995" i="1" a="1"/>
  <c r="J3995" i="1" s="1"/>
  <c r="K3995" i="1" s="1" a="1"/>
  <c r="K3995" i="1" s="1"/>
  <c r="J6748" i="1" a="1"/>
  <c r="J6748" i="1" s="1"/>
  <c r="K6748" i="1" s="1" a="1"/>
  <c r="K6748" i="1" s="1"/>
  <c r="J7610" i="1" a="1"/>
  <c r="J7610" i="1" s="1"/>
  <c r="K7610" i="1" s="1" a="1"/>
  <c r="K7610" i="1" s="1"/>
  <c r="J8160" i="1" a="1"/>
  <c r="J8160" i="1" s="1"/>
  <c r="K8160" i="1" s="1" a="1"/>
  <c r="K8160" i="1" s="1"/>
  <c r="J8445" i="1" a="1"/>
  <c r="J8445" i="1" s="1"/>
  <c r="K8445" i="1" s="1" a="1"/>
  <c r="K8445" i="1" s="1"/>
  <c r="J8732" i="1" a="1"/>
  <c r="J8732" i="1" s="1"/>
  <c r="K8732" i="1" s="1" a="1"/>
  <c r="K8732" i="1" s="1"/>
  <c r="J8980" i="1" a="1"/>
  <c r="J8980" i="1" s="1"/>
  <c r="K8980" i="1" s="1" a="1"/>
  <c r="K8980" i="1" s="1"/>
  <c r="J9253" i="1" a="1"/>
  <c r="J9253" i="1" s="1"/>
  <c r="K9253" i="1" s="1" a="1"/>
  <c r="K9253" i="1" s="1"/>
  <c r="J9476" i="1" a="1"/>
  <c r="J9476" i="1" s="1"/>
  <c r="K9476" i="1" s="1" a="1"/>
  <c r="K9476" i="1" s="1"/>
  <c r="J9751" i="1" a="1"/>
  <c r="J9751" i="1" s="1"/>
  <c r="K9751" i="1" s="1" a="1"/>
  <c r="K9751" i="1" s="1"/>
  <c r="J9893" i="1" a="1"/>
  <c r="J9893" i="1" s="1"/>
  <c r="K9893" i="1" s="1" a="1"/>
  <c r="K9893" i="1" s="1"/>
  <c r="J10010" i="1" a="1"/>
  <c r="J10010" i="1" s="1"/>
  <c r="K10010" i="1" s="1" a="1"/>
  <c r="K10010" i="1" s="1"/>
  <c r="J10148" i="1" a="1"/>
  <c r="J10148" i="1" s="1"/>
  <c r="K10148" i="1" s="1" a="1"/>
  <c r="K10148" i="1" s="1"/>
  <c r="J10288" i="1" a="1"/>
  <c r="J10288" i="1" s="1"/>
  <c r="K10288" i="1" s="1" a="1"/>
  <c r="K10288" i="1" s="1"/>
  <c r="J10412" i="1" a="1"/>
  <c r="J10412" i="1" s="1"/>
  <c r="K10412" i="1" s="1" a="1"/>
  <c r="K10412" i="1" s="1"/>
  <c r="J10536" i="1" a="1"/>
  <c r="J10536" i="1" s="1"/>
  <c r="K10536" i="1" s="1" a="1"/>
  <c r="K10536" i="1" s="1"/>
  <c r="J10660" i="1" a="1"/>
  <c r="J10660" i="1" s="1"/>
  <c r="K10660" i="1" s="1" a="1"/>
  <c r="K10660" i="1" s="1"/>
  <c r="J10800" i="1" a="1"/>
  <c r="J10800" i="1" s="1"/>
  <c r="K10800" i="1" s="1" a="1"/>
  <c r="K10800" i="1" s="1"/>
  <c r="J10924" i="1" a="1"/>
  <c r="J10924" i="1" s="1"/>
  <c r="K10924" i="1" s="1" a="1"/>
  <c r="K10924" i="1" s="1"/>
  <c r="J11048" i="1" a="1"/>
  <c r="J11048" i="1" s="1"/>
  <c r="K11048" i="1" s="1" a="1"/>
  <c r="K11048" i="1" s="1"/>
  <c r="J11181" i="1" a="1"/>
  <c r="J11181" i="1" s="1"/>
  <c r="K11181" i="1" s="1" a="1"/>
  <c r="K11181" i="1" s="1"/>
  <c r="J11309" i="1" a="1"/>
  <c r="J11309" i="1" s="1"/>
  <c r="K11309" i="1" s="1" a="1"/>
  <c r="K11309" i="1" s="1"/>
  <c r="J11448" i="1" a="1"/>
  <c r="J11448" i="1" s="1"/>
  <c r="K11448" i="1" s="1" a="1"/>
  <c r="K11448" i="1" s="1"/>
  <c r="J11561" i="1" a="1"/>
  <c r="J11561" i="1" s="1"/>
  <c r="K11561" i="1" s="1" a="1"/>
  <c r="K11561" i="1" s="1"/>
  <c r="J11696" i="1" a="1"/>
  <c r="J11696" i="1" s="1"/>
  <c r="K11696" i="1" s="1" a="1"/>
  <c r="K11696" i="1" s="1"/>
  <c r="J11803" i="1" a="1"/>
  <c r="J11803" i="1" s="1"/>
  <c r="K11803" i="1" s="1" a="1"/>
  <c r="K11803" i="1" s="1"/>
  <c r="J11917" i="1" a="1"/>
  <c r="J11917" i="1" s="1"/>
  <c r="K11917" i="1" s="1" a="1"/>
  <c r="K11917" i="1" s="1"/>
  <c r="J12030" i="1" a="1"/>
  <c r="J12030" i="1" s="1"/>
  <c r="K12030" i="1" s="1" a="1"/>
  <c r="K12030" i="1" s="1"/>
  <c r="J6517" i="1" a="1"/>
  <c r="J6517" i="1" s="1"/>
  <c r="K6517" i="1" s="1" a="1"/>
  <c r="K6517" i="1" s="1"/>
  <c r="J7701" i="1" a="1"/>
  <c r="J7701" i="1" s="1"/>
  <c r="K7701" i="1" s="1" a="1"/>
  <c r="K7701" i="1" s="1"/>
  <c r="J8193" i="1" a="1"/>
  <c r="J8193" i="1" s="1"/>
  <c r="K8193" i="1" s="1" a="1"/>
  <c r="K8193" i="1" s="1"/>
  <c r="J8420" i="1" a="1"/>
  <c r="J8420" i="1" s="1"/>
  <c r="K8420" i="1" s="1" a="1"/>
  <c r="K8420" i="1" s="1"/>
  <c r="J8648" i="1" a="1"/>
  <c r="J8648" i="1" s="1"/>
  <c r="K8648" i="1" s="1" a="1"/>
  <c r="K8648" i="1" s="1"/>
  <c r="J8923" i="1" a="1"/>
  <c r="J8923" i="1" s="1"/>
  <c r="K8923" i="1" s="1" a="1"/>
  <c r="K8923" i="1" s="1"/>
  <c r="J9202" i="1" a="1"/>
  <c r="J9202" i="1" s="1"/>
  <c r="K9202" i="1" s="1" a="1"/>
  <c r="K9202" i="1" s="1"/>
  <c r="J9425" i="1" a="1"/>
  <c r="J9425" i="1" s="1"/>
  <c r="K9425" i="1" s="1" a="1"/>
  <c r="K9425" i="1" s="1"/>
  <c r="J9702" i="1" a="1"/>
  <c r="J9702" i="1" s="1"/>
  <c r="K9702" i="1" s="1" a="1"/>
  <c r="K9702" i="1" s="1"/>
  <c r="J9837" i="1" a="1"/>
  <c r="J9837" i="1" s="1"/>
  <c r="K9837" i="1" s="1" a="1"/>
  <c r="K9837" i="1" s="1"/>
  <c r="J9953" i="1" a="1"/>
  <c r="J9953" i="1" s="1"/>
  <c r="K9953" i="1" s="1" a="1"/>
  <c r="K9953" i="1" s="1"/>
  <c r="J10088" i="1" a="1"/>
  <c r="J10088" i="1" s="1"/>
  <c r="K10088" i="1" s="1" a="1"/>
  <c r="K10088" i="1" s="1"/>
  <c r="J10212" i="1" a="1"/>
  <c r="J10212" i="1" s="1"/>
  <c r="K10212" i="1" s="1" a="1"/>
  <c r="K10212" i="1" s="1"/>
  <c r="J10352" i="1" a="1"/>
  <c r="J10352" i="1" s="1"/>
  <c r="K10352" i="1" s="1" a="1"/>
  <c r="K10352" i="1" s="1"/>
  <c r="J10476" i="1" a="1"/>
  <c r="J10476" i="1" s="1"/>
  <c r="K10476" i="1" s="1" a="1"/>
  <c r="K10476" i="1" s="1"/>
  <c r="J10600" i="1" a="1"/>
  <c r="J10600" i="1" s="1"/>
  <c r="K10600" i="1" s="1" a="1"/>
  <c r="K10600" i="1" s="1"/>
  <c r="J10724" i="1" a="1"/>
  <c r="J10724" i="1" s="1"/>
  <c r="K10724" i="1" s="1" a="1"/>
  <c r="K10724" i="1" s="1"/>
  <c r="J10864" i="1" a="1"/>
  <c r="J10864" i="1" s="1"/>
  <c r="K10864" i="1" s="1" a="1"/>
  <c r="K10864" i="1" s="1"/>
  <c r="J10988" i="1" a="1"/>
  <c r="J10988" i="1" s="1"/>
  <c r="K10988" i="1" s="1" a="1"/>
  <c r="K10988" i="1" s="1"/>
  <c r="J11112" i="1" a="1"/>
  <c r="J11112" i="1" s="1"/>
  <c r="K11112" i="1" s="1" a="1"/>
  <c r="K11112" i="1" s="1"/>
  <c r="J11246" i="1" a="1"/>
  <c r="J11246" i="1" s="1"/>
  <c r="K11246" i="1" s="1" a="1"/>
  <c r="K11246" i="1" s="1"/>
  <c r="J11400" i="1" a="1"/>
  <c r="J11400" i="1" s="1"/>
  <c r="K11400" i="1" s="1" a="1"/>
  <c r="K11400" i="1" s="1"/>
  <c r="J11538" i="1" a="1"/>
  <c r="J11538" i="1" s="1"/>
  <c r="K11538" i="1" s="1" a="1"/>
  <c r="K11538" i="1" s="1"/>
  <c r="J11649" i="1" a="1"/>
  <c r="J11649" i="1" s="1"/>
  <c r="K11649" i="1" s="1" a="1"/>
  <c r="K11649" i="1" s="1"/>
  <c r="J11805" i="1" a="1"/>
  <c r="J11805" i="1" s="1"/>
  <c r="K11805" i="1" s="1" a="1"/>
  <c r="K11805" i="1" s="1"/>
  <c r="J11918" i="1" a="1"/>
  <c r="J11918" i="1" s="1"/>
  <c r="K11918" i="1" s="1" a="1"/>
  <c r="K11918" i="1" s="1"/>
  <c r="J12032" i="1" a="1"/>
  <c r="J12032" i="1" s="1"/>
  <c r="K12032" i="1" s="1" a="1"/>
  <c r="K12032" i="1" s="1"/>
  <c r="J6658" i="1" a="1"/>
  <c r="J6658" i="1" s="1"/>
  <c r="K6658" i="1" s="1" a="1"/>
  <c r="K6658" i="1" s="1"/>
  <c r="J7549" i="1" a="1"/>
  <c r="J7549" i="1" s="1"/>
  <c r="K7549" i="1" s="1" a="1"/>
  <c r="K7549" i="1" s="1"/>
  <c r="J8143" i="1" a="1"/>
  <c r="J8143" i="1" s="1"/>
  <c r="K8143" i="1" s="1" a="1"/>
  <c r="K8143" i="1" s="1"/>
  <c r="J8371" i="1" a="1"/>
  <c r="J8371" i="1" s="1"/>
  <c r="K8371" i="1" s="1" a="1"/>
  <c r="K8371" i="1" s="1"/>
  <c r="J8598" i="1" a="1"/>
  <c r="J8598" i="1" s="1"/>
  <c r="K8598" i="1" s="1" a="1"/>
  <c r="K8598" i="1" s="1"/>
  <c r="J8837" i="1" a="1"/>
  <c r="J8837" i="1" s="1"/>
  <c r="K8837" i="1" s="1" a="1"/>
  <c r="K8837" i="1" s="1"/>
  <c r="J9077" i="1" a="1"/>
  <c r="J9077" i="1" s="1"/>
  <c r="K9077" i="1" s="1" a="1"/>
  <c r="K9077" i="1" s="1"/>
  <c r="J9320" i="1" a="1"/>
  <c r="J9320" i="1" s="1"/>
  <c r="K9320" i="1" s="1" a="1"/>
  <c r="K9320" i="1" s="1"/>
  <c r="J9570" i="1" a="1"/>
  <c r="J9570" i="1" s="1"/>
  <c r="K9570" i="1" s="1" a="1"/>
  <c r="K9570" i="1" s="1"/>
  <c r="J9770" i="1" a="1"/>
  <c r="J9770" i="1" s="1"/>
  <c r="K9770" i="1" s="1" a="1"/>
  <c r="K9770" i="1" s="1"/>
  <c r="J9913" i="1" a="1"/>
  <c r="J9913" i="1" s="1"/>
  <c r="K9913" i="1" s="1" a="1"/>
  <c r="K9913" i="1" s="1"/>
  <c r="J10031" i="1" a="1"/>
  <c r="J10031" i="1" s="1"/>
  <c r="K10031" i="1" s="1" a="1"/>
  <c r="K10031" i="1" s="1"/>
  <c r="J10154" i="1" a="1"/>
  <c r="J10154" i="1" s="1"/>
  <c r="K10154" i="1" s="1" a="1"/>
  <c r="K10154" i="1" s="1"/>
  <c r="J10278" i="1" a="1"/>
  <c r="J10278" i="1" s="1"/>
  <c r="K10278" i="1" s="1" a="1"/>
  <c r="K10278" i="1" s="1"/>
  <c r="J10418" i="1" a="1"/>
  <c r="J10418" i="1" s="1"/>
  <c r="K10418" i="1" s="1" a="1"/>
  <c r="K10418" i="1" s="1"/>
  <c r="J10542" i="1" a="1"/>
  <c r="J10542" i="1" s="1"/>
  <c r="K10542" i="1" s="1" a="1"/>
  <c r="K10542" i="1" s="1"/>
  <c r="J10666" i="1" a="1"/>
  <c r="J10666" i="1" s="1"/>
  <c r="K10666" i="1" s="1" a="1"/>
  <c r="K10666" i="1" s="1"/>
  <c r="J10790" i="1" a="1"/>
  <c r="J10790" i="1" s="1"/>
  <c r="K10790" i="1" s="1" a="1"/>
  <c r="K10790" i="1" s="1"/>
  <c r="J10930" i="1" a="1"/>
  <c r="J10930" i="1" s="1"/>
  <c r="K10930" i="1" s="1" a="1"/>
  <c r="K10930" i="1" s="1"/>
  <c r="J11054" i="1" a="1"/>
  <c r="J11054" i="1" s="1"/>
  <c r="K11054" i="1" s="1" a="1"/>
  <c r="K11054" i="1" s="1"/>
  <c r="J6794" i="1" a="1"/>
  <c r="J6794" i="1" s="1"/>
  <c r="K6794" i="1" s="1" a="1"/>
  <c r="K6794" i="1" s="1"/>
  <c r="J8002" i="1" a="1"/>
  <c r="J8002" i="1" s="1"/>
  <c r="K8002" i="1" s="1" a="1"/>
  <c r="K8002" i="1" s="1"/>
  <c r="J8315" i="1" a="1"/>
  <c r="J8315" i="1" s="1"/>
  <c r="K8315" i="1" s="1" a="1"/>
  <c r="K8315" i="1" s="1"/>
  <c r="J8599" i="1" a="1"/>
  <c r="J8599" i="1" s="1"/>
  <c r="K8599" i="1" s="1" a="1"/>
  <c r="K8599" i="1" s="1"/>
  <c r="J8869" i="1" a="1"/>
  <c r="J8869" i="1" s="1"/>
  <c r="K8869" i="1" s="1" a="1"/>
  <c r="K8869" i="1" s="1"/>
  <c r="J9128" i="1" a="1"/>
  <c r="J9128" i="1" s="1"/>
  <c r="K9128" i="1" s="1" a="1"/>
  <c r="K9128" i="1" s="1"/>
  <c r="J9405" i="1" a="1"/>
  <c r="J9405" i="1" s="1"/>
  <c r="K9405" i="1" s="1" a="1"/>
  <c r="K9405" i="1" s="1"/>
  <c r="J9682" i="1" a="1"/>
  <c r="J9682" i="1" s="1"/>
  <c r="K9682" i="1" s="1" a="1"/>
  <c r="K9682" i="1" s="1"/>
  <c r="J9826" i="1" a="1"/>
  <c r="J9826" i="1" s="1"/>
  <c r="K9826" i="1" s="1" a="1"/>
  <c r="K9826" i="1" s="1"/>
  <c r="J9958" i="1" a="1"/>
  <c r="J9958" i="1" s="1"/>
  <c r="K9958" i="1" s="1" a="1"/>
  <c r="K9958" i="1" s="1"/>
  <c r="J10093" i="1" a="1"/>
  <c r="J10093" i="1" s="1"/>
  <c r="K10093" i="1" s="1" a="1"/>
  <c r="K10093" i="1" s="1"/>
  <c r="J10217" i="1" a="1"/>
  <c r="J10217" i="1" s="1"/>
  <c r="K10217" i="1" s="1" a="1"/>
  <c r="K10217" i="1" s="1"/>
  <c r="J10341" i="1" a="1"/>
  <c r="J10341" i="1" s="1"/>
  <c r="K10341" i="1" s="1" a="1"/>
  <c r="K10341" i="1" s="1"/>
  <c r="J10481" i="1" a="1"/>
  <c r="J10481" i="1" s="1"/>
  <c r="K10481" i="1" s="1" a="1"/>
  <c r="K10481" i="1" s="1"/>
  <c r="J10605" i="1" a="1"/>
  <c r="J10605" i="1" s="1"/>
  <c r="K10605" i="1" s="1" a="1"/>
  <c r="K10605" i="1" s="1"/>
  <c r="J10729" i="1" a="1"/>
  <c r="J10729" i="1" s="1"/>
  <c r="K10729" i="1" s="1" a="1"/>
  <c r="K10729" i="1" s="1"/>
  <c r="J10853" i="1" a="1"/>
  <c r="J10853" i="1" s="1"/>
  <c r="K10853" i="1" s="1" a="1"/>
  <c r="K10853" i="1" s="1"/>
  <c r="J10993" i="1" a="1"/>
  <c r="J10993" i="1" s="1"/>
  <c r="K10993" i="1" s="1" a="1"/>
  <c r="K10993" i="1" s="1"/>
  <c r="J6050" i="1" a="1"/>
  <c r="J6050" i="1" s="1"/>
  <c r="K6050" i="1" s="1" a="1"/>
  <c r="K6050" i="1" s="1"/>
  <c r="J7306" i="1" a="1"/>
  <c r="J7306" i="1" s="1"/>
  <c r="K7306" i="1" s="1" a="1"/>
  <c r="K7306" i="1" s="1"/>
  <c r="J8117" i="1" a="1"/>
  <c r="J8117" i="1" s="1"/>
  <c r="K8117" i="1" s="1" a="1"/>
  <c r="K8117" i="1" s="1"/>
  <c r="J8402" i="1" a="1"/>
  <c r="J8402" i="1" s="1"/>
  <c r="K8402" i="1" s="1" a="1"/>
  <c r="K8402" i="1" s="1"/>
  <c r="J8716" i="1" a="1"/>
  <c r="J8716" i="1" s="1"/>
  <c r="K8716" i="1" s="1" a="1"/>
  <c r="K8716" i="1" s="1"/>
  <c r="J8964" i="1" a="1"/>
  <c r="J8964" i="1" s="1"/>
  <c r="K8964" i="1" s="1" a="1"/>
  <c r="K8964" i="1" s="1"/>
  <c r="J9267" i="1" a="1"/>
  <c r="J9267" i="1" s="1"/>
  <c r="K9267" i="1" s="1" a="1"/>
  <c r="K9267" i="1" s="1"/>
  <c r="J9545" i="1" a="1"/>
  <c r="J9545" i="1" s="1"/>
  <c r="K9545" i="1" s="1" a="1"/>
  <c r="K9545" i="1" s="1"/>
  <c r="J9772" i="1" a="1"/>
  <c r="J9772" i="1" s="1"/>
  <c r="K9772" i="1" s="1" a="1"/>
  <c r="K9772" i="1" s="1"/>
  <c r="J9915" i="1" a="1"/>
  <c r="J9915" i="1" s="1"/>
  <c r="K9915" i="1" s="1" a="1"/>
  <c r="K9915" i="1" s="1"/>
  <c r="J10033" i="1" a="1"/>
  <c r="J10033" i="1" s="1"/>
  <c r="K10033" i="1" s="1" a="1"/>
  <c r="K10033" i="1" s="1"/>
  <c r="J10156" i="1" a="1"/>
  <c r="J10156" i="1" s="1"/>
  <c r="K10156" i="1" s="1" a="1"/>
  <c r="K10156" i="1" s="1"/>
  <c r="J10404" i="1" a="1"/>
  <c r="J10404" i="1" s="1"/>
  <c r="K10404" i="1" s="1" a="1"/>
  <c r="K10404" i="1" s="1"/>
  <c r="J10544" i="1" a="1"/>
  <c r="J10544" i="1" s="1"/>
  <c r="K10544" i="1" s="1" a="1"/>
  <c r="K10544" i="1" s="1"/>
  <c r="J10668" i="1" a="1"/>
  <c r="J10668" i="1" s="1"/>
  <c r="K10668" i="1" s="1" a="1"/>
  <c r="K10668" i="1" s="1"/>
  <c r="J10792" i="1" a="1"/>
  <c r="J10792" i="1" s="1"/>
  <c r="K10792" i="1" s="1" a="1"/>
  <c r="K10792" i="1" s="1"/>
  <c r="J6460" i="1" a="1"/>
  <c r="J6460" i="1" s="1"/>
  <c r="K6460" i="1" s="1" a="1"/>
  <c r="K6460" i="1" s="1"/>
  <c r="J8122" i="1" a="1"/>
  <c r="J8122" i="1" s="1"/>
  <c r="K8122" i="1" s="1" a="1"/>
  <c r="K8122" i="1" s="1"/>
  <c r="J8577" i="1" a="1"/>
  <c r="J8577" i="1" s="1"/>
  <c r="K8577" i="1" s="1" a="1"/>
  <c r="K8577" i="1" s="1"/>
  <c r="J9060" i="1" a="1"/>
  <c r="J9060" i="1" s="1"/>
  <c r="K9060" i="1" s="1" a="1"/>
  <c r="K9060" i="1" s="1"/>
  <c r="J9801" i="1" a="1"/>
  <c r="J9801" i="1" s="1"/>
  <c r="K9801" i="1" s="1" a="1"/>
  <c r="K9801" i="1" s="1"/>
  <c r="J10189" i="1" a="1"/>
  <c r="J10189" i="1" s="1"/>
  <c r="K10189" i="1" s="1" a="1"/>
  <c r="K10189" i="1" s="1"/>
  <c r="J10577" i="1" a="1"/>
  <c r="J10577" i="1" s="1"/>
  <c r="K10577" i="1" s="1" a="1"/>
  <c r="K10577" i="1" s="1"/>
  <c r="J10949" i="1" a="1"/>
  <c r="J10949" i="1" s="1"/>
  <c r="K10949" i="1" s="1" a="1"/>
  <c r="K10949" i="1" s="1"/>
  <c r="J11324" i="1" a="1"/>
  <c r="J11324" i="1" s="1"/>
  <c r="K11324" i="1" s="1" a="1"/>
  <c r="K11324" i="1" s="1"/>
  <c r="J11654" i="1" a="1"/>
  <c r="J11654" i="1" s="1"/>
  <c r="K11654" i="1" s="1" a="1"/>
  <c r="K11654" i="1" s="1"/>
  <c r="J11893" i="1" a="1"/>
  <c r="J11893" i="1" s="1"/>
  <c r="K11893" i="1" s="1" a="1"/>
  <c r="K11893" i="1" s="1"/>
  <c r="J11127" i="1" a="1"/>
  <c r="J11127" i="1" s="1"/>
  <c r="K11127" i="1" s="1" a="1"/>
  <c r="K11127" i="1" s="1"/>
  <c r="J12029" i="1" a="1"/>
  <c r="J12029" i="1" s="1"/>
  <c r="K12029" i="1" s="1" a="1"/>
  <c r="K12029" i="1" s="1"/>
  <c r="J11262" i="1" a="1"/>
  <c r="J11262" i="1" s="1"/>
  <c r="K11262" i="1" s="1" a="1"/>
  <c r="K11262" i="1" s="1"/>
  <c r="J8158" i="1" a="1"/>
  <c r="J8158" i="1" s="1"/>
  <c r="K8158" i="1" s="1" a="1"/>
  <c r="K8158" i="1" s="1"/>
  <c r="J11351" i="1" a="1"/>
  <c r="J11351" i="1" s="1"/>
  <c r="K11351" i="1" s="1" a="1"/>
  <c r="K11351" i="1" s="1"/>
  <c r="J9065" i="1" a="1"/>
  <c r="J9065" i="1" s="1"/>
  <c r="K9065" i="1" s="1" a="1"/>
  <c r="K9065" i="1" s="1"/>
  <c r="J11466" i="1" a="1"/>
  <c r="J11466" i="1" s="1"/>
  <c r="K11466" i="1" s="1" a="1"/>
  <c r="K11466" i="1" s="1"/>
  <c r="J9250" i="1" a="1"/>
  <c r="J9250" i="1" s="1"/>
  <c r="K9250" i="1" s="1" a="1"/>
  <c r="K9250" i="1" s="1"/>
  <c r="J11517" i="1" a="1"/>
  <c r="J11517" i="1" s="1"/>
  <c r="K11517" i="1" s="1" a="1"/>
  <c r="K11517" i="1" s="1"/>
  <c r="J9818" i="1" a="1"/>
  <c r="J9818" i="1" s="1"/>
  <c r="K9818" i="1" s="1" a="1"/>
  <c r="K9818" i="1" s="1"/>
  <c r="J11567" i="1" a="1"/>
  <c r="J11567" i="1" s="1"/>
  <c r="K11567" i="1" s="1" a="1"/>
  <c r="K11567" i="1" s="1"/>
  <c r="J8822" i="1" a="1"/>
  <c r="J8822" i="1" s="1"/>
  <c r="K8822" i="1" s="1" a="1"/>
  <c r="K8822" i="1" s="1"/>
  <c r="J11441" i="1" a="1"/>
  <c r="J11441" i="1" s="1"/>
  <c r="K11441" i="1" s="1" a="1"/>
  <c r="K11441" i="1" s="1"/>
  <c r="J10441" i="1" a="1"/>
  <c r="J10441" i="1" s="1"/>
  <c r="K10441" i="1" s="1" a="1"/>
  <c r="K10441" i="1" s="1"/>
  <c r="J11737" i="1" a="1"/>
  <c r="J11737" i="1" s="1"/>
  <c r="K11737" i="1" s="1" a="1"/>
  <c r="K11737" i="1" s="1"/>
  <c r="J10674" i="1" a="1"/>
  <c r="J10674" i="1" s="1"/>
  <c r="K10674" i="1" s="1" a="1"/>
  <c r="K10674" i="1" s="1"/>
  <c r="J1980" i="1" a="1"/>
  <c r="J1980" i="1" s="1"/>
  <c r="K1980" i="1" s="1" a="1"/>
  <c r="K1980" i="1" s="1"/>
  <c r="J3606" i="1" a="1"/>
  <c r="J3606" i="1" s="1"/>
  <c r="K3606" i="1" s="1" a="1"/>
  <c r="K3606" i="1" s="1"/>
  <c r="J5064" i="1" a="1"/>
  <c r="J5064" i="1" s="1"/>
  <c r="K5064" i="1" s="1" a="1"/>
  <c r="K5064" i="1" s="1"/>
  <c r="J4618" i="1" a="1"/>
  <c r="J4618" i="1" s="1"/>
  <c r="K4618" i="1" s="1" a="1"/>
  <c r="K4618" i="1" s="1"/>
  <c r="J2997" i="1" a="1"/>
  <c r="J2997" i="1" s="1"/>
  <c r="K2997" i="1" s="1" a="1"/>
  <c r="K2997" i="1" s="1"/>
  <c r="J4876" i="1" a="1"/>
  <c r="J4876" i="1" s="1"/>
  <c r="K4876" i="1" s="1" a="1"/>
  <c r="K4876" i="1" s="1"/>
  <c r="J4591" i="1" a="1"/>
  <c r="J4591" i="1" s="1"/>
  <c r="K4591" i="1" s="1" a="1"/>
  <c r="K4591" i="1" s="1"/>
  <c r="J6482" i="1" a="1"/>
  <c r="J6482" i="1" s="1"/>
  <c r="K6482" i="1" s="1" a="1"/>
  <c r="K6482" i="1" s="1"/>
  <c r="J7366" i="1" a="1"/>
  <c r="J7366" i="1" s="1"/>
  <c r="K7366" i="1" s="1" a="1"/>
  <c r="K7366" i="1" s="1"/>
  <c r="J8204" i="1" a="1"/>
  <c r="J8204" i="1" s="1"/>
  <c r="K8204" i="1" s="1" a="1"/>
  <c r="K8204" i="1" s="1"/>
  <c r="J8965" i="1" a="1"/>
  <c r="J8965" i="1" s="1"/>
  <c r="K8965" i="1" s="1" a="1"/>
  <c r="K8965" i="1" s="1"/>
  <c r="J9719" i="1" a="1"/>
  <c r="J9719" i="1" s="1"/>
  <c r="K9719" i="1" s="1" a="1"/>
  <c r="K9719" i="1" s="1"/>
  <c r="J5668" i="1" a="1"/>
  <c r="J5668" i="1" s="1"/>
  <c r="K5668" i="1" s="1" a="1"/>
  <c r="K5668" i="1" s="1"/>
  <c r="J6610" i="1" a="1"/>
  <c r="J6610" i="1" s="1"/>
  <c r="K6610" i="1" s="1" a="1"/>
  <c r="K6610" i="1" s="1"/>
  <c r="J6993" i="1" a="1"/>
  <c r="J6993" i="1" s="1"/>
  <c r="K6993" i="1" s="1" a="1"/>
  <c r="K6993" i="1" s="1"/>
  <c r="J7367" i="1" a="1"/>
  <c r="J7367" i="1" s="1"/>
  <c r="K7367" i="1" s="1" a="1"/>
  <c r="K7367" i="1" s="1"/>
  <c r="J7537" i="1" a="1"/>
  <c r="J7537" i="1" s="1"/>
  <c r="K7537" i="1" s="1" a="1"/>
  <c r="K7537" i="1" s="1"/>
  <c r="J7911" i="1" a="1"/>
  <c r="J7911" i="1" s="1"/>
  <c r="K7911" i="1" s="1" a="1"/>
  <c r="K7911" i="1" s="1"/>
  <c r="J8347" i="1" a="1"/>
  <c r="J8347" i="1" s="1"/>
  <c r="K8347" i="1" s="1" a="1"/>
  <c r="K8347" i="1" s="1"/>
  <c r="J8772" i="1" a="1"/>
  <c r="J8772" i="1" s="1"/>
  <c r="K8772" i="1" s="1" a="1"/>
  <c r="K8772" i="1" s="1"/>
  <c r="J9131" i="1" a="1"/>
  <c r="J9131" i="1" s="1"/>
  <c r="K9131" i="1" s="1" a="1"/>
  <c r="K9131" i="1" s="1"/>
  <c r="J9533" i="1" a="1"/>
  <c r="J9533" i="1" s="1"/>
  <c r="K9533" i="1" s="1" a="1"/>
  <c r="K9533" i="1" s="1"/>
  <c r="J4414" i="1" a="1"/>
  <c r="J4414" i="1" s="1"/>
  <c r="K4414" i="1" s="1" a="1"/>
  <c r="K4414" i="1" s="1"/>
  <c r="J5259" i="1" a="1"/>
  <c r="J5259" i="1" s="1"/>
  <c r="K5259" i="1" s="1" a="1"/>
  <c r="K5259" i="1" s="1"/>
  <c r="J5969" i="1" a="1"/>
  <c r="J5969" i="1" s="1"/>
  <c r="K5969" i="1" s="1" a="1"/>
  <c r="K5969" i="1" s="1"/>
  <c r="J6452" i="1" a="1"/>
  <c r="J6452" i="1" s="1"/>
  <c r="K6452" i="1" s="1" a="1"/>
  <c r="K6452" i="1" s="1"/>
  <c r="J6831" i="1" a="1"/>
  <c r="J6831" i="1" s="1"/>
  <c r="K6831" i="1" s="1" a="1"/>
  <c r="K6831" i="1" s="1"/>
  <c r="J7087" i="1" a="1"/>
  <c r="J7087" i="1" s="1"/>
  <c r="K7087" i="1" s="1" a="1"/>
  <c r="K7087" i="1" s="1"/>
  <c r="J7451" i="1" a="1"/>
  <c r="J7451" i="1" s="1"/>
  <c r="K7451" i="1" s="1" a="1"/>
  <c r="K7451" i="1" s="1"/>
  <c r="J7843" i="1" a="1"/>
  <c r="J7843" i="1" s="1"/>
  <c r="K7843" i="1" s="1" a="1"/>
  <c r="K7843" i="1" s="1"/>
  <c r="J8312" i="1" a="1"/>
  <c r="J8312" i="1" s="1"/>
  <c r="K8312" i="1" s="1" a="1"/>
  <c r="K8312" i="1" s="1"/>
  <c r="J8654" i="1" a="1"/>
  <c r="J8654" i="1" s="1"/>
  <c r="K8654" i="1" s="1" a="1"/>
  <c r="K8654" i="1" s="1"/>
  <c r="J9037" i="1" a="1"/>
  <c r="J9037" i="1" s="1"/>
  <c r="K9037" i="1" s="1" a="1"/>
  <c r="K9037" i="1" s="1"/>
  <c r="J9423" i="1" a="1"/>
  <c r="J9423" i="1" s="1"/>
  <c r="K9423" i="1" s="1" a="1"/>
  <c r="K9423" i="1" s="1"/>
  <c r="J3746" i="1" a="1"/>
  <c r="J3746" i="1" s="1"/>
  <c r="K3746" i="1" s="1" a="1"/>
  <c r="K3746" i="1" s="1"/>
  <c r="J5047" i="1" a="1"/>
  <c r="J5047" i="1" s="1"/>
  <c r="K5047" i="1" s="1" a="1"/>
  <c r="K5047" i="1" s="1"/>
  <c r="J4548" i="1" a="1"/>
  <c r="J4548" i="1" s="1"/>
  <c r="K4548" i="1" s="1" a="1"/>
  <c r="K4548" i="1" s="1"/>
  <c r="J5364" i="1" a="1"/>
  <c r="J5364" i="1" s="1"/>
  <c r="K5364" i="1" s="1" a="1"/>
  <c r="K5364" i="1" s="1"/>
  <c r="J6220" i="1" a="1"/>
  <c r="J6220" i="1" s="1"/>
  <c r="K6220" i="1" s="1" a="1"/>
  <c r="K6220" i="1" s="1"/>
  <c r="J4824" i="1" a="1"/>
  <c r="J4824" i="1" s="1"/>
  <c r="K4824" i="1" s="1" a="1"/>
  <c r="K4824" i="1" s="1"/>
  <c r="J3551" i="1" a="1"/>
  <c r="J3551" i="1" s="1"/>
  <c r="K3551" i="1" s="1" a="1"/>
  <c r="K3551" i="1" s="1"/>
  <c r="J5010" i="1" a="1"/>
  <c r="J5010" i="1" s="1"/>
  <c r="K5010" i="1" s="1" a="1"/>
  <c r="K5010" i="1" s="1"/>
  <c r="J5753" i="1" a="1"/>
  <c r="J5753" i="1" s="1"/>
  <c r="K5753" i="1" s="1" a="1"/>
  <c r="K5753" i="1" s="1"/>
  <c r="J6384" i="1" a="1"/>
  <c r="J6384" i="1" s="1"/>
  <c r="K6384" i="1" s="1" a="1"/>
  <c r="K6384" i="1" s="1"/>
  <c r="J6772" i="1" a="1"/>
  <c r="J6772" i="1" s="1"/>
  <c r="K6772" i="1" s="1" a="1"/>
  <c r="K6772" i="1" s="1"/>
  <c r="J7160" i="1" a="1"/>
  <c r="J7160" i="1" s="1"/>
  <c r="K7160" i="1" s="1" a="1"/>
  <c r="K7160" i="1" s="1"/>
  <c r="J7550" i="1" a="1"/>
  <c r="J7550" i="1" s="1"/>
  <c r="K7550" i="1" s="1" a="1"/>
  <c r="K7550" i="1" s="1"/>
  <c r="J7942" i="1" a="1"/>
  <c r="J7942" i="1" s="1"/>
  <c r="K7942" i="1" s="1" a="1"/>
  <c r="K7942" i="1" s="1"/>
  <c r="J8302" i="1" a="1"/>
  <c r="J8302" i="1" s="1"/>
  <c r="K8302" i="1" s="1" a="1"/>
  <c r="K8302" i="1" s="1"/>
  <c r="J8643" i="1" a="1"/>
  <c r="J8643" i="1" s="1"/>
  <c r="K8643" i="1" s="1" a="1"/>
  <c r="K8643" i="1" s="1"/>
  <c r="J9018" i="1" a="1"/>
  <c r="J9018" i="1" s="1"/>
  <c r="K9018" i="1" s="1" a="1"/>
  <c r="K9018" i="1" s="1"/>
  <c r="J9420" i="1" a="1"/>
  <c r="J9420" i="1" s="1"/>
  <c r="K9420" i="1" s="1" a="1"/>
  <c r="K9420" i="1" s="1"/>
  <c r="J5182" i="1" a="1"/>
  <c r="J5182" i="1" s="1"/>
  <c r="K5182" i="1" s="1" a="1"/>
  <c r="K5182" i="1" s="1"/>
  <c r="J6629" i="1" a="1"/>
  <c r="J6629" i="1" s="1"/>
  <c r="K6629" i="1" s="1" a="1"/>
  <c r="K6629" i="1" s="1"/>
  <c r="J7621" i="1" a="1"/>
  <c r="J7621" i="1" s="1"/>
  <c r="K7621" i="1" s="1" a="1"/>
  <c r="K7621" i="1" s="1"/>
  <c r="J8393" i="1" a="1"/>
  <c r="J8393" i="1" s="1"/>
  <c r="K8393" i="1" s="1" a="1"/>
  <c r="K8393" i="1" s="1"/>
  <c r="J9189" i="1" a="1"/>
  <c r="J9189" i="1" s="1"/>
  <c r="K9189" i="1" s="1" a="1"/>
  <c r="K9189" i="1" s="1"/>
  <c r="J9867" i="1" a="1"/>
  <c r="J9867" i="1" s="1"/>
  <c r="K9867" i="1" s="1" a="1"/>
  <c r="K9867" i="1" s="1"/>
  <c r="J10236" i="1" a="1"/>
  <c r="J10236" i="1" s="1"/>
  <c r="K10236" i="1" s="1" a="1"/>
  <c r="K10236" i="1" s="1"/>
  <c r="J10624" i="1" a="1"/>
  <c r="J10624" i="1" s="1"/>
  <c r="K10624" i="1" s="1" a="1"/>
  <c r="K10624" i="1" s="1"/>
  <c r="J11004" i="1" a="1"/>
  <c r="J11004" i="1" s="1"/>
  <c r="K11004" i="1" s="1" a="1"/>
  <c r="K11004" i="1" s="1"/>
  <c r="J11374" i="1" a="1"/>
  <c r="J11374" i="1" s="1"/>
  <c r="K11374" i="1" s="1" a="1"/>
  <c r="K11374" i="1" s="1"/>
  <c r="J11919" i="1" a="1"/>
  <c r="J11919" i="1" s="1"/>
  <c r="K11919" i="1" s="1" a="1"/>
  <c r="K11919" i="1" s="1"/>
  <c r="J6367" i="1" a="1"/>
  <c r="J6367" i="1" s="1"/>
  <c r="K6367" i="1" s="1" a="1"/>
  <c r="K6367" i="1" s="1"/>
  <c r="J7185" i="1" a="1"/>
  <c r="J7185" i="1" s="1"/>
  <c r="K7185" i="1" s="1" a="1"/>
  <c r="K7185" i="1" s="1"/>
  <c r="J7956" i="1" a="1"/>
  <c r="J7956" i="1" s="1"/>
  <c r="K7956" i="1" s="1" a="1"/>
  <c r="K7956" i="1" s="1"/>
  <c r="J8786" i="1" a="1"/>
  <c r="J8786" i="1" s="1"/>
  <c r="K8786" i="1" s="1" a="1"/>
  <c r="K8786" i="1" s="1"/>
  <c r="J9524" i="1" a="1"/>
  <c r="J9524" i="1" s="1"/>
  <c r="K9524" i="1" s="1" a="1"/>
  <c r="K9524" i="1" s="1"/>
  <c r="J10014" i="1" a="1"/>
  <c r="J10014" i="1" s="1"/>
  <c r="K10014" i="1" s="1" a="1"/>
  <c r="K10014" i="1" s="1"/>
  <c r="J10400" i="1" a="1"/>
  <c r="J10400" i="1" s="1"/>
  <c r="K10400" i="1" s="1" a="1"/>
  <c r="K10400" i="1" s="1"/>
  <c r="J10788" i="1" a="1"/>
  <c r="J10788" i="1" s="1"/>
  <c r="K10788" i="1" s="1" a="1"/>
  <c r="K10788" i="1" s="1"/>
  <c r="J11188" i="1" a="1"/>
  <c r="J11188" i="1" s="1"/>
  <c r="K11188" i="1" s="1" a="1"/>
  <c r="K11188" i="1" s="1"/>
  <c r="J11582" i="1" a="1"/>
  <c r="J11582" i="1" s="1"/>
  <c r="K11582" i="1" s="1" a="1"/>
  <c r="K11582" i="1" s="1"/>
  <c r="J11934" i="1" a="1"/>
  <c r="J11934" i="1" s="1"/>
  <c r="K11934" i="1" s="1" a="1"/>
  <c r="K11934" i="1" s="1"/>
  <c r="J6359" i="1" a="1"/>
  <c r="J6359" i="1" s="1"/>
  <c r="K6359" i="1" s="1" a="1"/>
  <c r="K6359" i="1" s="1"/>
  <c r="J7157" i="1" a="1"/>
  <c r="J7157" i="1" s="1"/>
  <c r="K7157" i="1" s="1" a="1"/>
  <c r="K7157" i="1" s="1"/>
  <c r="J7987" i="1" a="1"/>
  <c r="J7987" i="1" s="1"/>
  <c r="K7987" i="1" s="1" a="1"/>
  <c r="K7987" i="1" s="1"/>
  <c r="J8836" i="1" a="1"/>
  <c r="J8836" i="1" s="1"/>
  <c r="K8836" i="1" s="1" a="1"/>
  <c r="K8836" i="1" s="1"/>
  <c r="J9611" i="1" a="1"/>
  <c r="J9611" i="1" s="1"/>
  <c r="K9611" i="1" s="1" a="1"/>
  <c r="K9611" i="1" s="1"/>
  <c r="J10052" i="1" a="1"/>
  <c r="J10052" i="1" s="1"/>
  <c r="K10052" i="1" s="1" a="1"/>
  <c r="K10052" i="1" s="1"/>
  <c r="J10440" i="1" a="1"/>
  <c r="J10440" i="1" s="1"/>
  <c r="K10440" i="1" s="1" a="1"/>
  <c r="K10440" i="1" s="1"/>
  <c r="J10820" i="1" a="1"/>
  <c r="J10820" i="1" s="1"/>
  <c r="K10820" i="1" s="1" a="1"/>
  <c r="K10820" i="1" s="1"/>
  <c r="J11184" i="1" a="1"/>
  <c r="J11184" i="1" s="1"/>
  <c r="K11184" i="1" s="1" a="1"/>
  <c r="K11184" i="1" s="1"/>
  <c r="J11558" i="1" a="1"/>
  <c r="J11558" i="1" s="1"/>
  <c r="K11558" i="1" s="1" a="1"/>
  <c r="K11558" i="1" s="1"/>
  <c r="J11978" i="1" a="1"/>
  <c r="J11978" i="1" s="1"/>
  <c r="K11978" i="1" s="1" a="1"/>
  <c r="K11978" i="1" s="1"/>
  <c r="J6419" i="1" a="1"/>
  <c r="J6419" i="1" s="1"/>
  <c r="K6419" i="1" s="1" a="1"/>
  <c r="K6419" i="1" s="1"/>
  <c r="J7158" i="1" a="1"/>
  <c r="J7158" i="1" s="1"/>
  <c r="K7158" i="1" s="1" a="1"/>
  <c r="K7158" i="1" s="1"/>
  <c r="J7869" i="1" a="1"/>
  <c r="J7869" i="1" s="1"/>
  <c r="K7869" i="1" s="1" a="1"/>
  <c r="K7869" i="1" s="1"/>
  <c r="J6420" i="1" a="1"/>
  <c r="J6420" i="1" s="1"/>
  <c r="K6420" i="1" s="1" a="1"/>
  <c r="K6420" i="1" s="1"/>
  <c r="J7190" i="1" a="1"/>
  <c r="J7190" i="1" s="1"/>
  <c r="K7190" i="1" s="1" a="1"/>
  <c r="K7190" i="1" s="1"/>
  <c r="J7921" i="1" a="1"/>
  <c r="J7921" i="1" s="1"/>
  <c r="K7921" i="1" s="1" a="1"/>
  <c r="K7921" i="1" s="1"/>
  <c r="J6456" i="1" a="1"/>
  <c r="J6456" i="1" s="1"/>
  <c r="K6456" i="1" s="1" a="1"/>
  <c r="K6456" i="1" s="1"/>
  <c r="J7223" i="1" a="1"/>
  <c r="J7223" i="1" s="1"/>
  <c r="K7223" i="1" s="1" a="1"/>
  <c r="K7223" i="1" s="1"/>
  <c r="J3966" i="1" a="1"/>
  <c r="J3966" i="1" s="1"/>
  <c r="K3966" i="1" s="1" a="1"/>
  <c r="K3966" i="1" s="1"/>
  <c r="J6424" i="1" a="1"/>
  <c r="J6424" i="1" s="1"/>
  <c r="K6424" i="1" s="1" a="1"/>
  <c r="K6424" i="1" s="1"/>
  <c r="J6839" i="1" a="1"/>
  <c r="J6839" i="1" s="1"/>
  <c r="K6839" i="1" s="1" a="1"/>
  <c r="K6839" i="1" s="1"/>
  <c r="J7274" i="1" a="1"/>
  <c r="J7274" i="1" s="1"/>
  <c r="K7274" i="1" s="1" a="1"/>
  <c r="K7274" i="1" s="1"/>
  <c r="J7680" i="1" a="1"/>
  <c r="J7680" i="1" s="1"/>
  <c r="K7680" i="1" s="1" a="1"/>
  <c r="K7680" i="1" s="1"/>
  <c r="J8121" i="1" a="1"/>
  <c r="J8121" i="1" s="1"/>
  <c r="K8121" i="1" s="1" a="1"/>
  <c r="K8121" i="1" s="1"/>
  <c r="J8633" i="1" a="1"/>
  <c r="J8633" i="1" s="1"/>
  <c r="K8633" i="1" s="1" a="1"/>
  <c r="K8633" i="1" s="1"/>
  <c r="J9095" i="1" a="1"/>
  <c r="J9095" i="1" s="1"/>
  <c r="K9095" i="1" s="1" a="1"/>
  <c r="K9095" i="1" s="1"/>
  <c r="J9562" i="1" a="1"/>
  <c r="J9562" i="1" s="1"/>
  <c r="K9562" i="1" s="1" a="1"/>
  <c r="K9562" i="1" s="1"/>
  <c r="J9873" i="1" a="1"/>
  <c r="J9873" i="1" s="1"/>
  <c r="K9873" i="1" s="1" a="1"/>
  <c r="K9873" i="1" s="1"/>
  <c r="J10095" i="1" a="1"/>
  <c r="J10095" i="1" s="1"/>
  <c r="K10095" i="1" s="1" a="1"/>
  <c r="K10095" i="1" s="1"/>
  <c r="J10320" i="1" a="1"/>
  <c r="J10320" i="1" s="1"/>
  <c r="K10320" i="1" s="1" a="1"/>
  <c r="K10320" i="1" s="1"/>
  <c r="J10537" i="1" a="1"/>
  <c r="J10537" i="1" s="1"/>
  <c r="K10537" i="1" s="1" a="1"/>
  <c r="K10537" i="1" s="1"/>
  <c r="J10762" i="1" a="1"/>
  <c r="J10762" i="1" s="1"/>
  <c r="K10762" i="1" s="1" a="1"/>
  <c r="K10762" i="1" s="1"/>
  <c r="J10971" i="1" a="1"/>
  <c r="J10971" i="1" s="1"/>
  <c r="K10971" i="1" s="1" a="1"/>
  <c r="K10971" i="1" s="1"/>
  <c r="J11232" i="1" a="1"/>
  <c r="J11232" i="1" s="1"/>
  <c r="K11232" i="1" s="1" a="1"/>
  <c r="K11232" i="1" s="1"/>
  <c r="J11449" i="1" a="1"/>
  <c r="J11449" i="1" s="1"/>
  <c r="K11449" i="1" s="1" a="1"/>
  <c r="K11449" i="1" s="1"/>
  <c r="J11678" i="1" a="1"/>
  <c r="J11678" i="1" s="1"/>
  <c r="K11678" i="1" s="1" a="1"/>
  <c r="K11678" i="1" s="1"/>
  <c r="J11903" i="1" a="1"/>
  <c r="J11903" i="1" s="1"/>
  <c r="K11903" i="1" s="1" a="1"/>
  <c r="K11903" i="1" s="1"/>
  <c r="J7104" i="1" a="1"/>
  <c r="J7104" i="1" s="1"/>
  <c r="K7104" i="1" s="1" a="1"/>
  <c r="K7104" i="1" s="1"/>
  <c r="J8585" i="1" a="1"/>
  <c r="J8585" i="1" s="1"/>
  <c r="K8585" i="1" s="1" a="1"/>
  <c r="K8585" i="1" s="1"/>
  <c r="J9335" i="1" a="1"/>
  <c r="J9335" i="1" s="1"/>
  <c r="K9335" i="1" s="1" a="1"/>
  <c r="K9335" i="1" s="1"/>
  <c r="J9878" i="1" a="1"/>
  <c r="J9878" i="1" s="1"/>
  <c r="K9878" i="1" s="1" a="1"/>
  <c r="K9878" i="1" s="1"/>
  <c r="J10271" i="1" a="1"/>
  <c r="J10271" i="1" s="1"/>
  <c r="K10271" i="1" s="1" a="1"/>
  <c r="K10271" i="1" s="1"/>
  <c r="J10643" i="1" a="1"/>
  <c r="J10643" i="1" s="1"/>
  <c r="K10643" i="1" s="1" a="1"/>
  <c r="K10643" i="1" s="1"/>
  <c r="J11031" i="1" a="1"/>
  <c r="J11031" i="1" s="1"/>
  <c r="K11031" i="1" s="1" a="1"/>
  <c r="K11031" i="1" s="1"/>
  <c r="J11434" i="1" a="1"/>
  <c r="J11434" i="1" s="1"/>
  <c r="K11434" i="1" s="1" a="1"/>
  <c r="K11434" i="1" s="1"/>
  <c r="J11788" i="1" a="1"/>
  <c r="J11788" i="1" s="1"/>
  <c r="K11788" i="1" s="1" a="1"/>
  <c r="K11788" i="1" s="1"/>
  <c r="J6995" i="1" a="1"/>
  <c r="J6995" i="1" s="1"/>
  <c r="K6995" i="1" s="1" a="1"/>
  <c r="K6995" i="1" s="1"/>
  <c r="J8501" i="1" a="1"/>
  <c r="J8501" i="1" s="1"/>
  <c r="K8501" i="1" s="1" a="1"/>
  <c r="K8501" i="1" s="1"/>
  <c r="J9308" i="1" a="1"/>
  <c r="J9308" i="1" s="1"/>
  <c r="K9308" i="1" s="1" a="1"/>
  <c r="K9308" i="1" s="1"/>
  <c r="J9922" i="1" a="1"/>
  <c r="J9922" i="1" s="1"/>
  <c r="K9922" i="1" s="1" a="1"/>
  <c r="K9922" i="1" s="1"/>
  <c r="J10319" i="1" a="1"/>
  <c r="J10319" i="1" s="1"/>
  <c r="K10319" i="1" s="1" a="1"/>
  <c r="K10319" i="1" s="1"/>
  <c r="J10691" i="1" a="1"/>
  <c r="J10691" i="1" s="1"/>
  <c r="K10691" i="1" s="1" a="1"/>
  <c r="K10691" i="1" s="1"/>
  <c r="J11075" i="1" a="1"/>
  <c r="J11075" i="1" s="1"/>
  <c r="K11075" i="1" s="1" a="1"/>
  <c r="K11075" i="1" s="1"/>
  <c r="J11486" i="1" a="1"/>
  <c r="J11486" i="1" s="1"/>
  <c r="K11486" i="1" s="1" a="1"/>
  <c r="K11486" i="1" s="1"/>
  <c r="J11831" i="1" a="1"/>
  <c r="J11831" i="1" s="1"/>
  <c r="K11831" i="1" s="1" a="1"/>
  <c r="K11831" i="1" s="1"/>
  <c r="J6887" i="1" a="1"/>
  <c r="J6887" i="1" s="1"/>
  <c r="K6887" i="1" s="1" a="1"/>
  <c r="K6887" i="1" s="1"/>
  <c r="J8478" i="1" a="1"/>
  <c r="J8478" i="1" s="1"/>
  <c r="K8478" i="1" s="1" a="1"/>
  <c r="K8478" i="1" s="1"/>
  <c r="J9258" i="1" a="1"/>
  <c r="J9258" i="1" s="1"/>
  <c r="K9258" i="1" s="1" a="1"/>
  <c r="K9258" i="1" s="1"/>
  <c r="J9866" i="1" a="1"/>
  <c r="J9866" i="1" s="1"/>
  <c r="K9866" i="1" s="1" a="1"/>
  <c r="K9866" i="1" s="1"/>
  <c r="J10243" i="1" a="1"/>
  <c r="J10243" i="1" s="1"/>
  <c r="K10243" i="1" s="1" a="1"/>
  <c r="K10243" i="1" s="1"/>
  <c r="J10631" i="1" a="1"/>
  <c r="J10631" i="1" s="1"/>
  <c r="K10631" i="1" s="1" a="1"/>
  <c r="K10631" i="1" s="1"/>
  <c r="J11019" i="1" a="1"/>
  <c r="J11019" i="1" s="1"/>
  <c r="K11019" i="1" s="1" a="1"/>
  <c r="K11019" i="1" s="1"/>
  <c r="J11424" i="1" a="1"/>
  <c r="J11424" i="1" s="1"/>
  <c r="K11424" i="1" s="1" a="1"/>
  <c r="K11424" i="1" s="1"/>
  <c r="J11833" i="1" a="1"/>
  <c r="J11833" i="1" s="1"/>
  <c r="K11833" i="1" s="1" a="1"/>
  <c r="K11833" i="1" s="1"/>
  <c r="J6902" i="1" a="1"/>
  <c r="J6902" i="1" s="1"/>
  <c r="K6902" i="1" s="1" a="1"/>
  <c r="K6902" i="1" s="1"/>
  <c r="J8428" i="1" a="1"/>
  <c r="J8428" i="1" s="1"/>
  <c r="K8428" i="1" s="1" a="1"/>
  <c r="K8428" i="1" s="1"/>
  <c r="J8899" i="1" a="1"/>
  <c r="J8899" i="1" s="1"/>
  <c r="K8899" i="1" s="1" a="1"/>
  <c r="K8899" i="1" s="1"/>
  <c r="J9154" i="1" a="1"/>
  <c r="J9154" i="1" s="1"/>
  <c r="K9154" i="1" s="1" a="1"/>
  <c r="K9154" i="1" s="1"/>
  <c r="J9811" i="1" a="1"/>
  <c r="J9811" i="1" s="1"/>
  <c r="K9811" i="1" s="1" a="1"/>
  <c r="K9811" i="1" s="1"/>
  <c r="J10061" i="1" a="1"/>
  <c r="J10061" i="1" s="1"/>
  <c r="K10061" i="1" s="1" a="1"/>
  <c r="K10061" i="1" s="1"/>
  <c r="J10309" i="1" a="1"/>
  <c r="J10309" i="1" s="1"/>
  <c r="K10309" i="1" s="1" a="1"/>
  <c r="K10309" i="1" s="1"/>
  <c r="J10697" i="1" a="1"/>
  <c r="J10697" i="1" s="1"/>
  <c r="K10697" i="1" s="1" a="1"/>
  <c r="K10697" i="1" s="1"/>
  <c r="J5509" i="1" a="1"/>
  <c r="J5509" i="1" s="1"/>
  <c r="K5509" i="1" s="1" a="1"/>
  <c r="K5509" i="1" s="1"/>
  <c r="J8400" i="1" a="1"/>
  <c r="J8400" i="1" s="1"/>
  <c r="K8400" i="1" s="1" a="1"/>
  <c r="K8400" i="1" s="1"/>
  <c r="J9210" i="1" a="1"/>
  <c r="J9210" i="1" s="1"/>
  <c r="K9210" i="1" s="1" a="1"/>
  <c r="K9210" i="1" s="1"/>
  <c r="J9855" i="1" a="1"/>
  <c r="J9855" i="1" s="1"/>
  <c r="K9855" i="1" s="1" a="1"/>
  <c r="K9855" i="1" s="1"/>
  <c r="J10248" i="1" a="1"/>
  <c r="J10248" i="1" s="1"/>
  <c r="K10248" i="1" s="1" a="1"/>
  <c r="K10248" i="1" s="1"/>
  <c r="J10636" i="1" a="1"/>
  <c r="J10636" i="1" s="1"/>
  <c r="K10636" i="1" s="1" a="1"/>
  <c r="K10636" i="1" s="1"/>
  <c r="J11024" i="1" a="1"/>
  <c r="J11024" i="1" s="1"/>
  <c r="K11024" i="1" s="1" a="1"/>
  <c r="K11024" i="1" s="1"/>
  <c r="J8203" i="1" a="1"/>
  <c r="J8203" i="1" s="1"/>
  <c r="K8203" i="1" s="1" a="1"/>
  <c r="K8203" i="1" s="1"/>
  <c r="J9026" i="1" a="1"/>
  <c r="J9026" i="1" s="1"/>
  <c r="K9026" i="1" s="1" a="1"/>
  <c r="K9026" i="1" s="1"/>
  <c r="J9813" i="1" a="1"/>
  <c r="J9813" i="1" s="1"/>
  <c r="K9813" i="1" s="1" a="1"/>
  <c r="K9813" i="1" s="1"/>
  <c r="J10187" i="1" a="1"/>
  <c r="J10187" i="1" s="1"/>
  <c r="K10187" i="1" s="1" a="1"/>
  <c r="K10187" i="1" s="1"/>
  <c r="J10575" i="1" a="1"/>
  <c r="J10575" i="1" s="1"/>
  <c r="K10575" i="1" s="1" a="1"/>
  <c r="K10575" i="1" s="1"/>
  <c r="J10947" i="1" a="1"/>
  <c r="J10947" i="1" s="1"/>
  <c r="K10947" i="1" s="1" a="1"/>
  <c r="K10947" i="1" s="1"/>
  <c r="J8179" i="1" a="1"/>
  <c r="J8179" i="1" s="1"/>
  <c r="K8179" i="1" s="1" a="1"/>
  <c r="K8179" i="1" s="1"/>
  <c r="J8876" i="1" a="1"/>
  <c r="J8876" i="1" s="1"/>
  <c r="K8876" i="1" s="1" a="1"/>
  <c r="K8876" i="1" s="1"/>
  <c r="J9660" i="1" a="1"/>
  <c r="J9660" i="1" s="1"/>
  <c r="K9660" i="1" s="1" a="1"/>
  <c r="K9660" i="1" s="1"/>
  <c r="J10096" i="1" a="1"/>
  <c r="J10096" i="1" s="1"/>
  <c r="K10096" i="1" s="1" a="1"/>
  <c r="K10096" i="1" s="1"/>
  <c r="J10468" i="1" a="1"/>
  <c r="J10468" i="1" s="1"/>
  <c r="K10468" i="1" s="1" a="1"/>
  <c r="K10468" i="1" s="1"/>
  <c r="J10856" i="1" a="1"/>
  <c r="J10856" i="1" s="1"/>
  <c r="K10856" i="1" s="1" a="1"/>
  <c r="K10856" i="1" s="1"/>
  <c r="J11214" i="1" a="1"/>
  <c r="J11214" i="1" s="1"/>
  <c r="K11214" i="1" s="1" a="1"/>
  <c r="K11214" i="1" s="1"/>
  <c r="J11581" i="1" a="1"/>
  <c r="J11581" i="1" s="1"/>
  <c r="K11581" i="1" s="1" a="1"/>
  <c r="K11581" i="1" s="1"/>
  <c r="J11911" i="1" a="1"/>
  <c r="J11911" i="1" s="1"/>
  <c r="K11911" i="1" s="1" a="1"/>
  <c r="K11911" i="1" s="1"/>
  <c r="J11627" i="1" a="1"/>
  <c r="J11627" i="1" s="1"/>
  <c r="K11627" i="1" s="1" a="1"/>
  <c r="K11627" i="1" s="1"/>
  <c r="J11079" i="1" a="1"/>
  <c r="J11079" i="1" s="1"/>
  <c r="K11079" i="1" s="1" a="1"/>
  <c r="K11079" i="1" s="1"/>
  <c r="J11971" i="1" a="1"/>
  <c r="J11971" i="1" s="1"/>
  <c r="K11971" i="1" s="1" a="1"/>
  <c r="K11971" i="1" s="1"/>
  <c r="J11189" i="1" a="1"/>
  <c r="J11189" i="1" s="1"/>
  <c r="K11189" i="1" s="1" a="1"/>
  <c r="K11189" i="1" s="1"/>
  <c r="J12023" i="1" a="1"/>
  <c r="J12023" i="1" s="1"/>
  <c r="K12023" i="1" s="1" a="1"/>
  <c r="K12023" i="1" s="1"/>
  <c r="J11277" i="1" a="1"/>
  <c r="J11277" i="1" s="1"/>
  <c r="K11277" i="1" s="1" a="1"/>
  <c r="K11277" i="1" s="1"/>
  <c r="J8584" i="1" a="1"/>
  <c r="J8584" i="1" s="1"/>
  <c r="K8584" i="1" s="1" a="1"/>
  <c r="K8584" i="1" s="1"/>
  <c r="J11415" i="1" a="1"/>
  <c r="J11415" i="1" s="1"/>
  <c r="K11415" i="1" s="1" a="1"/>
  <c r="K11415" i="1" s="1"/>
  <c r="J8791" i="1" a="1"/>
  <c r="J8791" i="1" s="1"/>
  <c r="K8791" i="1" s="1" a="1"/>
  <c r="K8791" i="1" s="1"/>
  <c r="J11440" i="1" a="1"/>
  <c r="J11440" i="1" s="1"/>
  <c r="K11440" i="1" s="1" a="1"/>
  <c r="K11440" i="1" s="1"/>
  <c r="J5054" i="1" a="1"/>
  <c r="J5054" i="1" s="1"/>
  <c r="K5054" i="1" s="1" a="1"/>
  <c r="K5054" i="1" s="1"/>
  <c r="J7305" i="1" a="1"/>
  <c r="J7305" i="1" s="1"/>
  <c r="K7305" i="1" s="1" a="1"/>
  <c r="K7305" i="1" s="1"/>
  <c r="J9257" i="1" a="1"/>
  <c r="J9257" i="1" s="1"/>
  <c r="K9257" i="1" s="1" a="1"/>
  <c r="K9257" i="1" s="1"/>
  <c r="J9814" i="1" a="1"/>
  <c r="J9814" i="1" s="1"/>
  <c r="K9814" i="1" s="1" a="1"/>
  <c r="K9814" i="1" s="1"/>
  <c r="J9968" i="1" a="1"/>
  <c r="J9968" i="1" s="1"/>
  <c r="K9968" i="1" s="1" a="1"/>
  <c r="K9968" i="1" s="1"/>
  <c r="J10180" i="1" a="1"/>
  <c r="J10180" i="1" s="1"/>
  <c r="K10180" i="1" s="1" a="1"/>
  <c r="K10180" i="1" s="1"/>
  <c r="J10467" i="1" a="1"/>
  <c r="J10467" i="1" s="1"/>
  <c r="K10467" i="1" s="1" a="1"/>
  <c r="K10467" i="1" s="1"/>
  <c r="J10692" i="1" a="1"/>
  <c r="J10692" i="1" s="1"/>
  <c r="K10692" i="1" s="1" a="1"/>
  <c r="K10692" i="1" s="1"/>
  <c r="J10909" i="1" a="1"/>
  <c r="J10909" i="1" s="1"/>
  <c r="K10909" i="1" s="1" a="1"/>
  <c r="K10909" i="1" s="1"/>
  <c r="J11171" i="1" a="1"/>
  <c r="J11171" i="1" s="1"/>
  <c r="K11171" i="1" s="1" a="1"/>
  <c r="K11171" i="1" s="1"/>
  <c r="J11314" i="1" a="1"/>
  <c r="J11314" i="1" s="1"/>
  <c r="K11314" i="1" s="1" a="1"/>
  <c r="K11314" i="1" s="1"/>
  <c r="J11525" i="1" a="1"/>
  <c r="J11525" i="1" s="1"/>
  <c r="K11525" i="1" s="1" a="1"/>
  <c r="K11525" i="1" s="1"/>
  <c r="J11761" i="1" a="1"/>
  <c r="J11761" i="1" s="1"/>
  <c r="K11761" i="1" s="1" a="1"/>
  <c r="K11761" i="1" s="1"/>
  <c r="J7228" i="1" a="1"/>
  <c r="J7228" i="1" s="1"/>
  <c r="K7228" i="1" s="1" a="1"/>
  <c r="K7228" i="1" s="1"/>
  <c r="J8613" i="1" a="1"/>
  <c r="J8613" i="1" s="1"/>
  <c r="K8613" i="1" s="1" a="1"/>
  <c r="K8613" i="1" s="1"/>
  <c r="J9362" i="1" a="1"/>
  <c r="J9362" i="1" s="1"/>
  <c r="K9362" i="1" s="1" a="1"/>
  <c r="K9362" i="1" s="1"/>
  <c r="J9892" i="1" a="1"/>
  <c r="J9892" i="1" s="1"/>
  <c r="K9892" i="1" s="1" a="1"/>
  <c r="K9892" i="1" s="1"/>
  <c r="J10147" i="1" a="1"/>
  <c r="J10147" i="1" s="1"/>
  <c r="K10147" i="1" s="1" a="1"/>
  <c r="K10147" i="1" s="1"/>
  <c r="J10659" i="1" a="1"/>
  <c r="J10659" i="1" s="1"/>
  <c r="K10659" i="1" s="1" a="1"/>
  <c r="K10659" i="1" s="1"/>
  <c r="J11047" i="1" a="1"/>
  <c r="J11047" i="1" s="1"/>
  <c r="K11047" i="1" s="1" a="1"/>
  <c r="K11047" i="1" s="1"/>
  <c r="J11327" i="1" a="1"/>
  <c r="J11327" i="1" s="1"/>
  <c r="K11327" i="1" s="1" a="1"/>
  <c r="K11327" i="1" s="1"/>
  <c r="J11670" i="1" a="1"/>
  <c r="J11670" i="1" s="1"/>
  <c r="K11670" i="1" s="1" a="1"/>
  <c r="K11670" i="1" s="1"/>
  <c r="J7120" i="1" a="1"/>
  <c r="J7120" i="1" s="1"/>
  <c r="K7120" i="1" s="1" a="1"/>
  <c r="K7120" i="1" s="1"/>
  <c r="J8825" i="1" a="1"/>
  <c r="J8825" i="1" s="1"/>
  <c r="K8825" i="1" s="1" a="1"/>
  <c r="K8825" i="1" s="1"/>
  <c r="J9559" i="1" a="1"/>
  <c r="J9559" i="1" s="1"/>
  <c r="K9559" i="1" s="1" a="1"/>
  <c r="K9559" i="1" s="1"/>
  <c r="J10070" i="1" a="1"/>
  <c r="J10070" i="1" s="1"/>
  <c r="K10070" i="1" s="1" a="1"/>
  <c r="K10070" i="1" s="1"/>
  <c r="J10582" i="1" a="1"/>
  <c r="J10582" i="1" s="1"/>
  <c r="K10582" i="1" s="1" a="1"/>
  <c r="K10582" i="1" s="1"/>
  <c r="J11087" i="1" a="1"/>
  <c r="J11087" i="1" s="1"/>
  <c r="K11087" i="1" s="1" a="1"/>
  <c r="K11087" i="1" s="1"/>
  <c r="J11499" i="1" a="1"/>
  <c r="J11499" i="1" s="1"/>
  <c r="K11499" i="1" s="1" a="1"/>
  <c r="K11499" i="1" s="1"/>
  <c r="J11845" i="1" a="1"/>
  <c r="J11845" i="1" s="1"/>
  <c r="K11845" i="1" s="1" a="1"/>
  <c r="K11845" i="1" s="1"/>
  <c r="J7011" i="1" a="1"/>
  <c r="J7011" i="1" s="1"/>
  <c r="K7011" i="1" s="1" a="1"/>
  <c r="K7011" i="1" s="1"/>
  <c r="J8506" i="1" a="1"/>
  <c r="J8506" i="1" s="1"/>
  <c r="K8506" i="1" s="1" a="1"/>
  <c r="K8506" i="1" s="1"/>
  <c r="J9285" i="1" a="1"/>
  <c r="J9285" i="1" s="1"/>
  <c r="K9285" i="1" s="1" a="1"/>
  <c r="K9285" i="1" s="1"/>
  <c r="J9880" i="1" a="1"/>
  <c r="J9880" i="1" s="1"/>
  <c r="K9880" i="1" s="1" a="1"/>
  <c r="K9880" i="1" s="1"/>
  <c r="J10398" i="1" a="1"/>
  <c r="J10398" i="1" s="1"/>
  <c r="K10398" i="1" s="1" a="1"/>
  <c r="K10398" i="1" s="1"/>
  <c r="J10786" i="1" a="1"/>
  <c r="J10786" i="1" s="1"/>
  <c r="K10786" i="1" s="1" a="1"/>
  <c r="K10786" i="1" s="1"/>
  <c r="J11148" i="1" a="1"/>
  <c r="J11148" i="1" s="1"/>
  <c r="K11148" i="1" s="1" a="1"/>
  <c r="K11148" i="1" s="1"/>
  <c r="J11685" i="1" a="1"/>
  <c r="J11685" i="1" s="1"/>
  <c r="K11685" i="1" s="1" a="1"/>
  <c r="K11685" i="1" s="1"/>
  <c r="J11961" i="1" a="1"/>
  <c r="J11961" i="1" s="1"/>
  <c r="K11961" i="1" s="1" a="1"/>
  <c r="K11961" i="1" s="1"/>
  <c r="J8228" i="1" a="1"/>
  <c r="J8228" i="1" s="1"/>
  <c r="K8228" i="1" s="1" a="1"/>
  <c r="K8228" i="1" s="1"/>
  <c r="J9181" i="1" a="1"/>
  <c r="J9181" i="1" s="1"/>
  <c r="K9181" i="1" s="1" a="1"/>
  <c r="K9181" i="1" s="1"/>
  <c r="J9825" i="1" a="1"/>
  <c r="J9825" i="1" s="1"/>
  <c r="K9825" i="1" s="1" a="1"/>
  <c r="K9825" i="1" s="1"/>
  <c r="J10324" i="1" a="1"/>
  <c r="J10324" i="1" s="1"/>
  <c r="K10324" i="1" s="1" a="1"/>
  <c r="K10324" i="1" s="1"/>
  <c r="J10836" i="1" a="1"/>
  <c r="J10836" i="1" s="1"/>
  <c r="K10836" i="1" s="1" a="1"/>
  <c r="K10836" i="1" s="1"/>
  <c r="J8714" i="1" a="1"/>
  <c r="J8714" i="1" s="1"/>
  <c r="K8714" i="1" s="1" a="1"/>
  <c r="K8714" i="1" s="1"/>
  <c r="J9757" i="1" a="1"/>
  <c r="J9757" i="1" s="1"/>
  <c r="K9757" i="1" s="1" a="1"/>
  <c r="K9757" i="1" s="1"/>
  <c r="J10139" i="1" a="1"/>
  <c r="J10139" i="1" s="1"/>
  <c r="K10139" i="1" s="1" a="1"/>
  <c r="K10139" i="1" s="1"/>
  <c r="J10651" i="1" a="1"/>
  <c r="J10651" i="1" s="1"/>
  <c r="K10651" i="1" s="1" a="1"/>
  <c r="K10651" i="1" s="1"/>
  <c r="J7914" i="1" a="1"/>
  <c r="J7914" i="1" s="1"/>
  <c r="K7914" i="1" s="1" a="1"/>
  <c r="K7914" i="1" s="1"/>
  <c r="J9056" i="1" a="1"/>
  <c r="J9056" i="1" s="1"/>
  <c r="K9056" i="1" s="1" a="1"/>
  <c r="K9056" i="1" s="1"/>
  <c r="J10078" i="1" a="1"/>
  <c r="J10078" i="1" s="1"/>
  <c r="K10078" i="1" s="1" a="1"/>
  <c r="K10078" i="1" s="1"/>
  <c r="J10590" i="1" a="1"/>
  <c r="J10590" i="1" s="1"/>
  <c r="K10590" i="1" s="1" a="1"/>
  <c r="K10590" i="1" s="1"/>
  <c r="J7981" i="1" a="1"/>
  <c r="J7981" i="1" s="1"/>
  <c r="K7981" i="1" s="1" a="1"/>
  <c r="K7981" i="1" s="1"/>
  <c r="J9134" i="1" a="1"/>
  <c r="J9134" i="1" s="1"/>
  <c r="K9134" i="1" s="1" a="1"/>
  <c r="K9134" i="1" s="1"/>
  <c r="J10111" i="1" a="1"/>
  <c r="J10111" i="1" s="1"/>
  <c r="K10111" i="1" s="1" a="1"/>
  <c r="K10111" i="1" s="1"/>
  <c r="J10747" i="1" a="1"/>
  <c r="J10747" i="1" s="1"/>
  <c r="K10747" i="1" s="1" a="1"/>
  <c r="K10747" i="1" s="1"/>
  <c r="J11251" i="1" a="1"/>
  <c r="J11251" i="1" s="1"/>
  <c r="K11251" i="1" s="1" a="1"/>
  <c r="K11251" i="1" s="1"/>
  <c r="J11703" i="1" a="1"/>
  <c r="J11703" i="1" s="1"/>
  <c r="K11703" i="1" s="1" a="1"/>
  <c r="K11703" i="1" s="1"/>
  <c r="J11808" i="1" a="1"/>
  <c r="J11808" i="1" s="1"/>
  <c r="K11808" i="1" s="1" a="1"/>
  <c r="K11808" i="1" s="1"/>
  <c r="J8414" i="1" a="1"/>
  <c r="J8414" i="1" s="1"/>
  <c r="K8414" i="1" s="1" a="1"/>
  <c r="K8414" i="1" s="1"/>
  <c r="J10472" i="1" a="1"/>
  <c r="J10472" i="1" s="1"/>
  <c r="K10472" i="1" s="1" a="1"/>
  <c r="K10472" i="1" s="1"/>
  <c r="J11259" i="1" a="1"/>
  <c r="J11259" i="1" s="1"/>
  <c r="K11259" i="1" s="1" a="1"/>
  <c r="K11259" i="1" s="1"/>
  <c r="J11908" i="1" a="1"/>
  <c r="J11908" i="1" s="1"/>
  <c r="K11908" i="1" s="1" a="1"/>
  <c r="K11908" i="1" s="1"/>
  <c r="J8556" i="1" a="1"/>
  <c r="J8556" i="1" s="1"/>
  <c r="K8556" i="1" s="1" a="1"/>
  <c r="K8556" i="1" s="1"/>
  <c r="J10425" i="1" a="1"/>
  <c r="J10425" i="1" s="1"/>
  <c r="K10425" i="1" s="1" a="1"/>
  <c r="K10425" i="1" s="1"/>
  <c r="J11846" i="1" a="1"/>
  <c r="J11846" i="1" s="1"/>
  <c r="K11846" i="1" s="1" a="1"/>
  <c r="K11846" i="1" s="1"/>
  <c r="J9613" i="1" a="1"/>
  <c r="J9613" i="1" s="1"/>
  <c r="K9613" i="1" s="1" a="1"/>
  <c r="K9613" i="1" s="1"/>
  <c r="J10302" i="1" a="1"/>
  <c r="J10302" i="1" s="1"/>
  <c r="K10302" i="1" s="1" a="1"/>
  <c r="K10302" i="1" s="1"/>
  <c r="J10690" i="1" a="1"/>
  <c r="J10690" i="1" s="1"/>
  <c r="K10690" i="1" s="1" a="1"/>
  <c r="K10690" i="1" s="1"/>
  <c r="J11208" i="1" a="1"/>
  <c r="J11208" i="1" s="1"/>
  <c r="K11208" i="1" s="1" a="1"/>
  <c r="K11208" i="1" s="1"/>
  <c r="J11695" i="1" a="1"/>
  <c r="J11695" i="1" s="1"/>
  <c r="K11695" i="1" s="1" a="1"/>
  <c r="K11695" i="1" s="1"/>
  <c r="J7244" i="1" a="1"/>
  <c r="J7244" i="1" s="1"/>
  <c r="K7244" i="1" s="1" a="1"/>
  <c r="K7244" i="1" s="1"/>
  <c r="J8587" i="1" a="1"/>
  <c r="J8587" i="1" s="1"/>
  <c r="K8587" i="1" s="1" a="1"/>
  <c r="K8587" i="1" s="1"/>
  <c r="J9951" i="1" a="1"/>
  <c r="J9951" i="1" s="1"/>
  <c r="K9951" i="1" s="1" a="1"/>
  <c r="K9951" i="1" s="1"/>
  <c r="J10738" i="1" a="1"/>
  <c r="J10738" i="1" s="1"/>
  <c r="K10738" i="1" s="1" a="1"/>
  <c r="K10738" i="1" s="1"/>
  <c r="J11245" i="1" a="1"/>
  <c r="J11245" i="1" s="1"/>
  <c r="K11245" i="1" s="1" a="1"/>
  <c r="K11245" i="1" s="1"/>
  <c r="J11746" i="1" a="1"/>
  <c r="J11746" i="1" s="1"/>
  <c r="K11746" i="1" s="1" a="1"/>
  <c r="K11746" i="1" s="1"/>
  <c r="J5952" i="1" a="1"/>
  <c r="J5952" i="1" s="1"/>
  <c r="K5952" i="1" s="1" a="1"/>
  <c r="K5952" i="1" s="1"/>
  <c r="J8767" i="1" a="1"/>
  <c r="J8767" i="1" s="1"/>
  <c r="K8767" i="1" s="1" a="1"/>
  <c r="K8767" i="1" s="1"/>
  <c r="J9780" i="1" a="1"/>
  <c r="J9780" i="1" s="1"/>
  <c r="K9780" i="1" s="1" a="1"/>
  <c r="K9780" i="1" s="1"/>
  <c r="J10290" i="1" a="1"/>
  <c r="J10290" i="1" s="1"/>
  <c r="K10290" i="1" s="1" a="1"/>
  <c r="K10290" i="1" s="1"/>
  <c r="J10926" i="1" a="1"/>
  <c r="J10926" i="1" s="1"/>
  <c r="K10926" i="1" s="1" a="1"/>
  <c r="K10926" i="1" s="1"/>
  <c r="J4621" i="1" a="1"/>
  <c r="J4621" i="1" s="1"/>
  <c r="K4621" i="1" s="1" a="1"/>
  <c r="K4621" i="1" s="1"/>
  <c r="J3885" i="1" a="1"/>
  <c r="J3885" i="1" s="1"/>
  <c r="K3885" i="1" s="1" a="1"/>
  <c r="K3885" i="1" s="1"/>
  <c r="J2514" i="1" a="1"/>
  <c r="J2514" i="1" s="1"/>
  <c r="K2514" i="1" s="1" a="1"/>
  <c r="K2514" i="1" s="1"/>
  <c r="J2306" i="1" a="1"/>
  <c r="J2306" i="1" s="1"/>
  <c r="K2306" i="1" s="1" a="1"/>
  <c r="K2306" i="1" s="1"/>
  <c r="J3633" i="1" a="1"/>
  <c r="J3633" i="1" s="1"/>
  <c r="K3633" i="1" s="1" a="1"/>
  <c r="K3633" i="1" s="1"/>
  <c r="J1747" i="1" a="1"/>
  <c r="J1747" i="1" s="1"/>
  <c r="K1747" i="1" s="1" a="1"/>
  <c r="K1747" i="1" s="1"/>
  <c r="J5055" i="1" a="1"/>
  <c r="J5055" i="1" s="1"/>
  <c r="K5055" i="1" s="1" a="1"/>
  <c r="K5055" i="1" s="1"/>
  <c r="J6101" i="1" a="1"/>
  <c r="J6101" i="1" s="1"/>
  <c r="K6101" i="1" s="1" a="1"/>
  <c r="K6101" i="1" s="1"/>
  <c r="J4950" i="1" a="1"/>
  <c r="J4950" i="1" s="1"/>
  <c r="K4950" i="1" s="1" a="1"/>
  <c r="K4950" i="1" s="1"/>
  <c r="J5734" i="1" a="1"/>
  <c r="J5734" i="1" s="1"/>
  <c r="K5734" i="1" s="1" a="1"/>
  <c r="K5734" i="1" s="1"/>
  <c r="J3318" i="1" a="1"/>
  <c r="J3318" i="1" s="1"/>
  <c r="K3318" i="1" s="1" a="1"/>
  <c r="K3318" i="1" s="1"/>
  <c r="J4532" i="1" a="1"/>
  <c r="J4532" i="1" s="1"/>
  <c r="K4532" i="1" s="1" a="1"/>
  <c r="K4532" i="1" s="1"/>
  <c r="J5171" i="1" a="1"/>
  <c r="J5171" i="1" s="1"/>
  <c r="K5171" i="1" s="1" a="1"/>
  <c r="K5171" i="1" s="1"/>
  <c r="J5723" i="1" a="1"/>
  <c r="J5723" i="1" s="1"/>
  <c r="K5723" i="1" s="1" a="1"/>
  <c r="K5723" i="1" s="1"/>
  <c r="J2106" i="1" a="1"/>
  <c r="J2106" i="1" s="1"/>
  <c r="K2106" i="1" s="1" a="1"/>
  <c r="K2106" i="1" s="1"/>
  <c r="J4391" i="1" a="1"/>
  <c r="J4391" i="1" s="1"/>
  <c r="K4391" i="1" s="1" a="1"/>
  <c r="K4391" i="1" s="1"/>
  <c r="J3993" i="1" a="1"/>
  <c r="J3993" i="1" s="1"/>
  <c r="K3993" i="1" s="1" a="1"/>
  <c r="K3993" i="1" s="1"/>
  <c r="J4826" i="1" a="1"/>
  <c r="J4826" i="1" s="1"/>
  <c r="K4826" i="1" s="1" a="1"/>
  <c r="K4826" i="1" s="1"/>
  <c r="J5409" i="1" a="1"/>
  <c r="J5409" i="1" s="1"/>
  <c r="K5409" i="1" s="1" a="1"/>
  <c r="K5409" i="1" s="1"/>
  <c r="J5951" i="1" a="1"/>
  <c r="J5951" i="1" s="1"/>
  <c r="K5951" i="1" s="1" a="1"/>
  <c r="K5951" i="1" s="1"/>
  <c r="J4562" i="1" a="1"/>
  <c r="J4562" i="1" s="1"/>
  <c r="K4562" i="1" s="1" a="1"/>
  <c r="K4562" i="1" s="1"/>
  <c r="J5414" i="1" a="1"/>
  <c r="J5414" i="1" s="1"/>
  <c r="K5414" i="1" s="1" a="1"/>
  <c r="K5414" i="1" s="1"/>
  <c r="J6212" i="1" a="1"/>
  <c r="J6212" i="1" s="1"/>
  <c r="K6212" i="1" s="1" a="1"/>
  <c r="K6212" i="1" s="1"/>
  <c r="J6470" i="1" a="1"/>
  <c r="J6470" i="1" s="1"/>
  <c r="K6470" i="1" s="1" a="1"/>
  <c r="K6470" i="1" s="1"/>
  <c r="J6767" i="1" a="1"/>
  <c r="J6767" i="1" s="1"/>
  <c r="K6767" i="1" s="1" a="1"/>
  <c r="K6767" i="1" s="1"/>
  <c r="J7061" i="1" a="1"/>
  <c r="J7061" i="1" s="1"/>
  <c r="K7061" i="1" s="1" a="1"/>
  <c r="K7061" i="1" s="1"/>
  <c r="J7348" i="1" a="1"/>
  <c r="J7348" i="1" s="1"/>
  <c r="K7348" i="1" s="1" a="1"/>
  <c r="K7348" i="1" s="1"/>
  <c r="J7628" i="1" a="1"/>
  <c r="J7628" i="1" s="1"/>
  <c r="K7628" i="1" s="1" a="1"/>
  <c r="K7628" i="1" s="1"/>
  <c r="J7917" i="1" a="1"/>
  <c r="J7917" i="1" s="1"/>
  <c r="K7917" i="1" s="1" a="1"/>
  <c r="K7917" i="1" s="1"/>
  <c r="J8196" i="1" a="1"/>
  <c r="J8196" i="1" s="1"/>
  <c r="K8196" i="1" s="1" a="1"/>
  <c r="K8196" i="1" s="1"/>
  <c r="J8452" i="1" a="1"/>
  <c r="J8452" i="1" s="1"/>
  <c r="K8452" i="1" s="1" a="1"/>
  <c r="K8452" i="1" s="1"/>
  <c r="J8702" i="1" a="1"/>
  <c r="J8702" i="1" s="1"/>
  <c r="K8702" i="1" s="1" a="1"/>
  <c r="K8702" i="1" s="1"/>
  <c r="J8958" i="1" a="1"/>
  <c r="J8958" i="1" s="1"/>
  <c r="K8958" i="1" s="1" a="1"/>
  <c r="K8958" i="1" s="1"/>
  <c r="J9206" i="1" a="1"/>
  <c r="J9206" i="1" s="1"/>
  <c r="K9206" i="1" s="1" a="1"/>
  <c r="K9206" i="1" s="1"/>
  <c r="J9456" i="1" a="1"/>
  <c r="J9456" i="1" s="1"/>
  <c r="K9456" i="1" s="1" a="1"/>
  <c r="K9456" i="1" s="1"/>
  <c r="J9712" i="1" a="1"/>
  <c r="J9712" i="1" s="1"/>
  <c r="K9712" i="1" s="1" a="1"/>
  <c r="K9712" i="1" s="1"/>
  <c r="J4623" i="1" a="1"/>
  <c r="J4623" i="1" s="1"/>
  <c r="K4623" i="1" s="1" a="1"/>
  <c r="K4623" i="1" s="1"/>
  <c r="J5159" i="1" a="1"/>
  <c r="J5159" i="1" s="1"/>
  <c r="K5159" i="1" s="1" a="1"/>
  <c r="K5159" i="1" s="1"/>
  <c r="J5647" i="1" a="1"/>
  <c r="J5647" i="1" s="1"/>
  <c r="K5647" i="1" s="1" a="1"/>
  <c r="K5647" i="1" s="1"/>
  <c r="J6188" i="1" a="1"/>
  <c r="J6188" i="1" s="1"/>
  <c r="K6188" i="1" s="1" a="1"/>
  <c r="K6188" i="1" s="1"/>
  <c r="J6477" i="1" a="1"/>
  <c r="J6477" i="1" s="1"/>
  <c r="K6477" i="1" s="1" a="1"/>
  <c r="K6477" i="1" s="1"/>
  <c r="J6602" i="1" a="1"/>
  <c r="J6602" i="1" s="1"/>
  <c r="K6602" i="1" s="1" a="1"/>
  <c r="K6602" i="1" s="1"/>
  <c r="J6722" i="1" a="1"/>
  <c r="J6722" i="1" s="1"/>
  <c r="K6722" i="1" s="1" a="1"/>
  <c r="K6722" i="1" s="1"/>
  <c r="J6853" i="1" a="1"/>
  <c r="J6853" i="1" s="1"/>
  <c r="K6853" i="1" s="1" a="1"/>
  <c r="K6853" i="1" s="1"/>
  <c r="J6985" i="1" a="1"/>
  <c r="J6985" i="1" s="1"/>
  <c r="K6985" i="1" s="1" a="1"/>
  <c r="K6985" i="1" s="1"/>
  <c r="J7109" i="1" a="1"/>
  <c r="J7109" i="1" s="1"/>
  <c r="K7109" i="1" s="1" a="1"/>
  <c r="K7109" i="1" s="1"/>
  <c r="J7241" i="1" a="1"/>
  <c r="J7241" i="1" s="1"/>
  <c r="K7241" i="1" s="1" a="1"/>
  <c r="K7241" i="1" s="1"/>
  <c r="J7361" i="1" a="1"/>
  <c r="J7361" i="1" s="1"/>
  <c r="K7361" i="1" s="1" a="1"/>
  <c r="K7361" i="1" s="1"/>
  <c r="J7517" i="1" a="1"/>
  <c r="J7517" i="1" s="1"/>
  <c r="K7517" i="1" s="1" a="1"/>
  <c r="K7517" i="1" s="1"/>
  <c r="J7649" i="1" a="1"/>
  <c r="J7649" i="1" s="1"/>
  <c r="K7649" i="1" s="1" a="1"/>
  <c r="K7649" i="1" s="1"/>
  <c r="J7764" i="1" a="1"/>
  <c r="J7764" i="1" s="1"/>
  <c r="K7764" i="1" s="1" a="1"/>
  <c r="K7764" i="1" s="1"/>
  <c r="J7904" i="1" a="1"/>
  <c r="J7904" i="1" s="1"/>
  <c r="K7904" i="1" s="1" a="1"/>
  <c r="K7904" i="1" s="1"/>
  <c r="J8041" i="1" a="1"/>
  <c r="J8041" i="1" s="1"/>
  <c r="K8041" i="1" s="1" a="1"/>
  <c r="K8041" i="1" s="1"/>
  <c r="J8183" i="1" a="1"/>
  <c r="J8183" i="1" s="1"/>
  <c r="K8183" i="1" s="1" a="1"/>
  <c r="K8183" i="1" s="1"/>
  <c r="J8333" i="1" a="1"/>
  <c r="J8333" i="1" s="1"/>
  <c r="K8333" i="1" s="1" a="1"/>
  <c r="K8333" i="1" s="1"/>
  <c r="J8482" i="1" a="1"/>
  <c r="J8482" i="1" s="1"/>
  <c r="K8482" i="1" s="1" a="1"/>
  <c r="K8482" i="1" s="1"/>
  <c r="J8624" i="1" a="1"/>
  <c r="J8624" i="1" s="1"/>
  <c r="K8624" i="1" s="1" a="1"/>
  <c r="K8624" i="1" s="1"/>
  <c r="J8765" i="1" a="1"/>
  <c r="J8765" i="1" s="1"/>
  <c r="K8765" i="1" s="1" a="1"/>
  <c r="K8765" i="1" s="1"/>
  <c r="J8889" i="1" a="1"/>
  <c r="J8889" i="1" s="1"/>
  <c r="K8889" i="1" s="1" a="1"/>
  <c r="K8889" i="1" s="1"/>
  <c r="J9021" i="1" a="1"/>
  <c r="J9021" i="1" s="1"/>
  <c r="K9021" i="1" s="1" a="1"/>
  <c r="K9021" i="1" s="1"/>
  <c r="J9125" i="1" a="1"/>
  <c r="J9125" i="1" s="1"/>
  <c r="K9125" i="1" s="1" a="1"/>
  <c r="K9125" i="1" s="1"/>
  <c r="J9262" i="1" a="1"/>
  <c r="J9262" i="1" s="1"/>
  <c r="K9262" i="1" s="1" a="1"/>
  <c r="K9262" i="1" s="1"/>
  <c r="J9379" i="1" a="1"/>
  <c r="J9379" i="1" s="1"/>
  <c r="K9379" i="1" s="1" a="1"/>
  <c r="K9379" i="1" s="1"/>
  <c r="J9526" i="1" a="1"/>
  <c r="J9526" i="1" s="1"/>
  <c r="K9526" i="1" s="1" a="1"/>
  <c r="K9526" i="1" s="1"/>
  <c r="J9637" i="1" a="1"/>
  <c r="J9637" i="1" s="1"/>
  <c r="K9637" i="1" s="1" a="1"/>
  <c r="K9637" i="1" s="1"/>
  <c r="J3657" i="1" a="1"/>
  <c r="J3657" i="1" s="1"/>
  <c r="K3657" i="1" s="1" a="1"/>
  <c r="K3657" i="1" s="1"/>
  <c r="J4379" i="1" a="1"/>
  <c r="J4379" i="1" s="1"/>
  <c r="K4379" i="1" s="1" a="1"/>
  <c r="K4379" i="1" s="1"/>
  <c r="J4790" i="1" a="1"/>
  <c r="J4790" i="1" s="1"/>
  <c r="K4790" i="1" s="1" a="1"/>
  <c r="K4790" i="1" s="1"/>
  <c r="J5017" i="1" a="1"/>
  <c r="J5017" i="1" s="1"/>
  <c r="K5017" i="1" s="1" a="1"/>
  <c r="K5017" i="1" s="1"/>
  <c r="J5244" i="1" a="1"/>
  <c r="J5244" i="1" s="1"/>
  <c r="K5244" i="1" s="1" a="1"/>
  <c r="K5244" i="1" s="1"/>
  <c r="J5468" i="1" a="1"/>
  <c r="J5468" i="1" s="1"/>
  <c r="K5468" i="1" s="1" a="1"/>
  <c r="K5468" i="1" s="1"/>
  <c r="J5747" i="1" a="1"/>
  <c r="J5747" i="1" s="1"/>
  <c r="K5747" i="1" s="1" a="1"/>
  <c r="K5747" i="1" s="1"/>
  <c r="J5957" i="1" a="1"/>
  <c r="J5957" i="1" s="1"/>
  <c r="K5957" i="1" s="1" a="1"/>
  <c r="K5957" i="1" s="1"/>
  <c r="J6189" i="1" a="1"/>
  <c r="J6189" i="1" s="1"/>
  <c r="K6189" i="1" s="1" a="1"/>
  <c r="K6189" i="1" s="1"/>
  <c r="J6316" i="1" a="1"/>
  <c r="J6316" i="1" s="1"/>
  <c r="K6316" i="1" s="1" a="1"/>
  <c r="K6316" i="1" s="1"/>
  <c r="J6440" i="1" a="1"/>
  <c r="J6440" i="1" s="1"/>
  <c r="K6440" i="1" s="1" a="1"/>
  <c r="K6440" i="1" s="1"/>
  <c r="J6563" i="1" a="1"/>
  <c r="J6563" i="1" s="1"/>
  <c r="K6563" i="1" s="1" a="1"/>
  <c r="K6563" i="1" s="1"/>
  <c r="J6700" i="1" a="1"/>
  <c r="J6700" i="1" s="1"/>
  <c r="K6700" i="1" s="1" a="1"/>
  <c r="K6700" i="1" s="1"/>
  <c r="J6823" i="1" a="1"/>
  <c r="J6823" i="1" s="1"/>
  <c r="K6823" i="1" s="1" a="1"/>
  <c r="K6823" i="1" s="1"/>
  <c r="J6947" i="1" a="1"/>
  <c r="J6947" i="1" s="1"/>
  <c r="K6947" i="1" s="1" a="1"/>
  <c r="K6947" i="1" s="1"/>
  <c r="J7079" i="1" a="1"/>
  <c r="J7079" i="1" s="1"/>
  <c r="K7079" i="1" s="1" a="1"/>
  <c r="K7079" i="1" s="1"/>
  <c r="J7203" i="1" a="1"/>
  <c r="J7203" i="1" s="1"/>
  <c r="K7203" i="1" s="1" a="1"/>
  <c r="K7203" i="1" s="1"/>
  <c r="J7335" i="1" a="1"/>
  <c r="J7335" i="1" s="1"/>
  <c r="K7335" i="1" s="1" a="1"/>
  <c r="K7335" i="1" s="1"/>
  <c r="J7446" i="1" a="1"/>
  <c r="J7446" i="1" s="1"/>
  <c r="K7446" i="1" s="1" a="1"/>
  <c r="K7446" i="1" s="1"/>
  <c r="J7573" i="1" a="1"/>
  <c r="J7573" i="1" s="1"/>
  <c r="K7573" i="1" s="1" a="1"/>
  <c r="K7573" i="1" s="1"/>
  <c r="J7720" i="1" a="1"/>
  <c r="J7720" i="1" s="1"/>
  <c r="K7720" i="1" s="1" a="1"/>
  <c r="K7720" i="1" s="1"/>
  <c r="J7837" i="1" a="1"/>
  <c r="J7837" i="1" s="1"/>
  <c r="K7837" i="1" s="1" a="1"/>
  <c r="K7837" i="1" s="1"/>
  <c r="J7966" i="1" a="1"/>
  <c r="J7966" i="1" s="1"/>
  <c r="K7966" i="1" s="1" a="1"/>
  <c r="K7966" i="1" s="1"/>
  <c r="J8078" i="1" a="1"/>
  <c r="J8078" i="1" s="1"/>
  <c r="K8078" i="1" s="1" a="1"/>
  <c r="K8078" i="1" s="1"/>
  <c r="J8191" i="1" a="1"/>
  <c r="J8191" i="1" s="1"/>
  <c r="K8191" i="1" s="1" a="1"/>
  <c r="K8191" i="1" s="1"/>
  <c r="J8305" i="1" a="1"/>
  <c r="J8305" i="1" s="1"/>
  <c r="K8305" i="1" s="1" a="1"/>
  <c r="K8305" i="1" s="1"/>
  <c r="J8419" i="1" a="1"/>
  <c r="J8419" i="1" s="1"/>
  <c r="K8419" i="1" s="1" a="1"/>
  <c r="K8419" i="1" s="1"/>
  <c r="J8532" i="1" a="1"/>
  <c r="J8532" i="1" s="1"/>
  <c r="K8532" i="1" s="1" a="1"/>
  <c r="K8532" i="1" s="1"/>
  <c r="J8646" i="1" a="1"/>
  <c r="J8646" i="1" s="1"/>
  <c r="K8646" i="1" s="1" a="1"/>
  <c r="K8646" i="1" s="1"/>
  <c r="J8773" i="1" a="1"/>
  <c r="J8773" i="1" s="1"/>
  <c r="K8773" i="1" s="1" a="1"/>
  <c r="K8773" i="1" s="1"/>
  <c r="J8897" i="1" a="1"/>
  <c r="J8897" i="1" s="1"/>
  <c r="K8897" i="1" s="1" a="1"/>
  <c r="K8897" i="1" s="1"/>
  <c r="J9029" i="1" a="1"/>
  <c r="J9029" i="1" s="1"/>
  <c r="K9029" i="1" s="1" a="1"/>
  <c r="K9029" i="1" s="1"/>
  <c r="J9166" i="1" a="1"/>
  <c r="J9166" i="1" s="1"/>
  <c r="K9166" i="1" s="1" a="1"/>
  <c r="K9166" i="1" s="1"/>
  <c r="J9283" i="1" a="1"/>
  <c r="J9283" i="1" s="1"/>
  <c r="K9283" i="1" s="1" a="1"/>
  <c r="K9283" i="1" s="1"/>
  <c r="J9416" i="1" a="1"/>
  <c r="J9416" i="1" s="1"/>
  <c r="K9416" i="1" s="1" a="1"/>
  <c r="K9416" i="1" s="1"/>
  <c r="J9527" i="1" a="1"/>
  <c r="J9527" i="1" s="1"/>
  <c r="K9527" i="1" s="1" a="1"/>
  <c r="K9527" i="1" s="1"/>
  <c r="J9672" i="1" a="1"/>
  <c r="J9672" i="1" s="1"/>
  <c r="K9672" i="1" s="1" a="1"/>
  <c r="K9672" i="1" s="1"/>
  <c r="J3708" i="1" a="1"/>
  <c r="J3708" i="1" s="1"/>
  <c r="K3708" i="1" s="1" a="1"/>
  <c r="K3708" i="1" s="1"/>
  <c r="J4380" i="1" a="1"/>
  <c r="J4380" i="1" s="1"/>
  <c r="K4380" i="1" s="1" a="1"/>
  <c r="K4380" i="1" s="1"/>
  <c r="J4778" i="1" a="1"/>
  <c r="J4778" i="1" s="1"/>
  <c r="K4778" i="1" s="1" a="1"/>
  <c r="K4778" i="1" s="1"/>
  <c r="J5034" i="1" a="1"/>
  <c r="J5034" i="1" s="1"/>
  <c r="K5034" i="1" s="1" a="1"/>
  <c r="K5034" i="1" s="1"/>
  <c r="J5290" i="1" a="1"/>
  <c r="J5290" i="1" s="1"/>
  <c r="K5290" i="1" s="1" a="1"/>
  <c r="K5290" i="1" s="1"/>
  <c r="J3783" i="1" a="1"/>
  <c r="J3783" i="1" s="1"/>
  <c r="K3783" i="1" s="1" a="1"/>
  <c r="K3783" i="1" s="1"/>
  <c r="J4520" i="1" a="1"/>
  <c r="J4520" i="1" s="1"/>
  <c r="K4520" i="1" s="1" a="1"/>
  <c r="K4520" i="1" s="1"/>
  <c r="J4838" i="1" a="1"/>
  <c r="J4838" i="1" s="1"/>
  <c r="K4838" i="1" s="1" a="1"/>
  <c r="K4838" i="1" s="1"/>
  <c r="J5094" i="1" a="1"/>
  <c r="J5094" i="1" s="1"/>
  <c r="K5094" i="1" s="1" a="1"/>
  <c r="K5094" i="1" s="1"/>
  <c r="J5350" i="1" a="1"/>
  <c r="J5350" i="1" s="1"/>
  <c r="K5350" i="1" s="1" a="1"/>
  <c r="K5350" i="1" s="1"/>
  <c r="J5651" i="1" a="1"/>
  <c r="J5651" i="1" s="1"/>
  <c r="K5651" i="1" s="1" a="1"/>
  <c r="K5651" i="1" s="1"/>
  <c r="J5913" i="1" a="1"/>
  <c r="J5913" i="1" s="1"/>
  <c r="K5913" i="1" s="1" a="1"/>
  <c r="K5913" i="1" s="1"/>
  <c r="J6209" i="1" a="1"/>
  <c r="J6209" i="1" s="1"/>
  <c r="K6209" i="1" s="1" a="1"/>
  <c r="K6209" i="1" s="1"/>
  <c r="J3792" i="1" a="1"/>
  <c r="J3792" i="1" s="1"/>
  <c r="K3792" i="1" s="1" a="1"/>
  <c r="K3792" i="1" s="1"/>
  <c r="J4467" i="1" a="1"/>
  <c r="J4467" i="1" s="1"/>
  <c r="K4467" i="1" s="1" a="1"/>
  <c r="K4467" i="1" s="1"/>
  <c r="J4795" i="1" a="1"/>
  <c r="J4795" i="1" s="1"/>
  <c r="K4795" i="1" s="1" a="1"/>
  <c r="K4795" i="1" s="1"/>
  <c r="J5051" i="1" a="1"/>
  <c r="J5051" i="1" s="1"/>
  <c r="K5051" i="1" s="1" a="1"/>
  <c r="K5051" i="1" s="1"/>
  <c r="J5307" i="1" a="1"/>
  <c r="J5307" i="1" s="1"/>
  <c r="K5307" i="1" s="1" a="1"/>
  <c r="K5307" i="1" s="1"/>
  <c r="J3460" i="1" a="1"/>
  <c r="J3460" i="1" s="1"/>
  <c r="K3460" i="1" s="1" a="1"/>
  <c r="K3460" i="1" s="1"/>
  <c r="J4268" i="1" a="1"/>
  <c r="J4268" i="1" s="1"/>
  <c r="K4268" i="1" s="1" a="1"/>
  <c r="K4268" i="1" s="1"/>
  <c r="J4768" i="1" a="1"/>
  <c r="J4768" i="1" s="1"/>
  <c r="K4768" i="1" s="1" a="1"/>
  <c r="K4768" i="1" s="1"/>
  <c r="J4996" i="1" a="1"/>
  <c r="J4996" i="1" s="1"/>
  <c r="K4996" i="1" s="1" a="1"/>
  <c r="K4996" i="1" s="1"/>
  <c r="J5224" i="1" a="1"/>
  <c r="J5224" i="1" s="1"/>
  <c r="K5224" i="1" s="1" a="1"/>
  <c r="K5224" i="1" s="1"/>
  <c r="J5451" i="1" a="1"/>
  <c r="J5451" i="1" s="1"/>
  <c r="K5451" i="1" s="1" a="1"/>
  <c r="K5451" i="1" s="1"/>
  <c r="J5708" i="1" a="1"/>
  <c r="J5708" i="1" s="1"/>
  <c r="K5708" i="1" s="1" a="1"/>
  <c r="K5708" i="1" s="1"/>
  <c r="J6048" i="1" a="1"/>
  <c r="J6048" i="1" s="1"/>
  <c r="K6048" i="1" s="1" a="1"/>
  <c r="K6048" i="1" s="1"/>
  <c r="J6241" i="1" a="1"/>
  <c r="J6241" i="1" s="1"/>
  <c r="K6241" i="1" s="1" a="1"/>
  <c r="K6241" i="1" s="1"/>
  <c r="J6379" i="1" a="1"/>
  <c r="J6379" i="1" s="1"/>
  <c r="K6379" i="1" s="1" a="1"/>
  <c r="K6379" i="1" s="1"/>
  <c r="J6519" i="1" a="1"/>
  <c r="J6519" i="1" s="1"/>
  <c r="K6519" i="1" s="1" a="1"/>
  <c r="K6519" i="1" s="1"/>
  <c r="J6644" i="1" a="1"/>
  <c r="J6644" i="1" s="1"/>
  <c r="K6644" i="1" s="1" a="1"/>
  <c r="K6644" i="1" s="1"/>
  <c r="J6765" i="1" a="1"/>
  <c r="J6765" i="1" s="1"/>
  <c r="K6765" i="1" s="1" a="1"/>
  <c r="K6765" i="1" s="1"/>
  <c r="J6897" i="1" a="1"/>
  <c r="J6897" i="1" s="1"/>
  <c r="K6897" i="1" s="1" a="1"/>
  <c r="K6897" i="1" s="1"/>
  <c r="J7021" i="1" a="1"/>
  <c r="J7021" i="1" s="1"/>
  <c r="K7021" i="1" s="1" a="1"/>
  <c r="K7021" i="1" s="1"/>
  <c r="J7153" i="1" a="1"/>
  <c r="J7153" i="1" s="1"/>
  <c r="K7153" i="1" s="1" a="1"/>
  <c r="K7153" i="1" s="1"/>
  <c r="J7277" i="1" a="1"/>
  <c r="J7277" i="1" s="1"/>
  <c r="K7277" i="1" s="1" a="1"/>
  <c r="K7277" i="1" s="1"/>
  <c r="J7404" i="1" a="1"/>
  <c r="J7404" i="1" s="1"/>
  <c r="K7404" i="1" s="1" a="1"/>
  <c r="K7404" i="1" s="1"/>
  <c r="J7545" i="1" a="1"/>
  <c r="J7545" i="1" s="1"/>
  <c r="K7545" i="1" s="1" a="1"/>
  <c r="K7545" i="1" s="1"/>
  <c r="J7682" i="1" a="1"/>
  <c r="J7682" i="1" s="1"/>
  <c r="K7682" i="1" s="1" a="1"/>
  <c r="K7682" i="1" s="1"/>
  <c r="J7810" i="1" a="1"/>
  <c r="J7810" i="1" s="1"/>
  <c r="K7810" i="1" s="1" a="1"/>
  <c r="K7810" i="1" s="1"/>
  <c r="J7935" i="1" a="1"/>
  <c r="J7935" i="1" s="1"/>
  <c r="K7935" i="1" s="1" a="1"/>
  <c r="K7935" i="1" s="1"/>
  <c r="J8067" i="1" a="1"/>
  <c r="J8067" i="1" s="1"/>
  <c r="K8067" i="1" s="1" a="1"/>
  <c r="K8067" i="1" s="1"/>
  <c r="J8180" i="1" a="1"/>
  <c r="J8180" i="1" s="1"/>
  <c r="K8180" i="1" s="1" a="1"/>
  <c r="K8180" i="1" s="1"/>
  <c r="J8294" i="1" a="1"/>
  <c r="J8294" i="1" s="1"/>
  <c r="K8294" i="1" s="1" a="1"/>
  <c r="K8294" i="1" s="1"/>
  <c r="J8408" i="1" a="1"/>
  <c r="J8408" i="1" s="1"/>
  <c r="K8408" i="1" s="1" a="1"/>
  <c r="K8408" i="1" s="1"/>
  <c r="J8522" i="1" a="1"/>
  <c r="J8522" i="1" s="1"/>
  <c r="K8522" i="1" s="1" a="1"/>
  <c r="K8522" i="1" s="1"/>
  <c r="J8636" i="1" a="1"/>
  <c r="J8636" i="1" s="1"/>
  <c r="K8636" i="1" s="1" a="1"/>
  <c r="K8636" i="1" s="1"/>
  <c r="J8754" i="1" a="1"/>
  <c r="J8754" i="1" s="1"/>
  <c r="K8754" i="1" s="1" a="1"/>
  <c r="K8754" i="1" s="1"/>
  <c r="J8886" i="1" a="1"/>
  <c r="J8886" i="1" s="1"/>
  <c r="K8886" i="1" s="1" a="1"/>
  <c r="K8886" i="1" s="1"/>
  <c r="J9010" i="1" a="1"/>
  <c r="J9010" i="1" s="1"/>
  <c r="K9010" i="1" s="1" a="1"/>
  <c r="K9010" i="1" s="1"/>
  <c r="J9155" i="1" a="1"/>
  <c r="J9155" i="1" s="1"/>
  <c r="K9155" i="1" s="1" a="1"/>
  <c r="K9155" i="1" s="1"/>
  <c r="J9294" i="1" a="1"/>
  <c r="J9294" i="1" s="1"/>
  <c r="K9294" i="1" s="1" a="1"/>
  <c r="K9294" i="1" s="1"/>
  <c r="J9413" i="1" a="1"/>
  <c r="J9413" i="1" s="1"/>
  <c r="K9413" i="1" s="1" a="1"/>
  <c r="K9413" i="1" s="1"/>
  <c r="J9558" i="1" a="1"/>
  <c r="J9558" i="1" s="1"/>
  <c r="K9558" i="1" s="1" a="1"/>
  <c r="K9558" i="1" s="1"/>
  <c r="J9669" i="1" a="1"/>
  <c r="J9669" i="1" s="1"/>
  <c r="K9669" i="1" s="1" a="1"/>
  <c r="K9669" i="1" s="1"/>
  <c r="J5069" i="1" a="1"/>
  <c r="J5069" i="1" s="1"/>
  <c r="K5069" i="1" s="1" a="1"/>
  <c r="K5069" i="1" s="1"/>
  <c r="J5892" i="1" a="1"/>
  <c r="J5892" i="1" s="1"/>
  <c r="K5892" i="1" s="1" a="1"/>
  <c r="K5892" i="1" s="1"/>
  <c r="J6343" i="1" a="1"/>
  <c r="J6343" i="1" s="1"/>
  <c r="K6343" i="1" s="1" a="1"/>
  <c r="K6343" i="1" s="1"/>
  <c r="J6614" i="1" a="1"/>
  <c r="J6614" i="1" s="1"/>
  <c r="K6614" i="1" s="1" a="1"/>
  <c r="K6614" i="1" s="1"/>
  <c r="J6888" i="1" a="1"/>
  <c r="J6888" i="1" s="1"/>
  <c r="K6888" i="1" s="1" a="1"/>
  <c r="K6888" i="1" s="1"/>
  <c r="J7152" i="1" a="1"/>
  <c r="J7152" i="1" s="1"/>
  <c r="K7152" i="1" s="1" a="1"/>
  <c r="K7152" i="1" s="1"/>
  <c r="J7398" i="1" a="1"/>
  <c r="J7398" i="1" s="1"/>
  <c r="K7398" i="1" s="1" a="1"/>
  <c r="K7398" i="1" s="1"/>
  <c r="J7601" i="1" a="1"/>
  <c r="J7601" i="1" s="1"/>
  <c r="K7601" i="1" s="1" a="1"/>
  <c r="K7601" i="1" s="1"/>
  <c r="J7839" i="1" a="1"/>
  <c r="J7839" i="1" s="1"/>
  <c r="K7839" i="1" s="1" a="1"/>
  <c r="K7839" i="1" s="1"/>
  <c r="J8080" i="1" a="1"/>
  <c r="J8080" i="1" s="1"/>
  <c r="K8080" i="1" s="1" a="1"/>
  <c r="K8080" i="1" s="1"/>
  <c r="J8379" i="1" a="1"/>
  <c r="J8379" i="1" s="1"/>
  <c r="K8379" i="1" s="1" a="1"/>
  <c r="K8379" i="1" s="1"/>
  <c r="J8663" i="1" a="1"/>
  <c r="J8663" i="1" s="1"/>
  <c r="K8663" i="1" s="1" a="1"/>
  <c r="K8663" i="1" s="1"/>
  <c r="J8939" i="1" a="1"/>
  <c r="J8939" i="1" s="1"/>
  <c r="K8939" i="1" s="1" a="1"/>
  <c r="K8939" i="1" s="1"/>
  <c r="J9162" i="1" a="1"/>
  <c r="J9162" i="1" s="1"/>
  <c r="K9162" i="1" s="1" a="1"/>
  <c r="K9162" i="1" s="1"/>
  <c r="J9426" i="1" a="1"/>
  <c r="J9426" i="1" s="1"/>
  <c r="K9426" i="1" s="1" a="1"/>
  <c r="K9426" i="1" s="1"/>
  <c r="J9688" i="1" a="1"/>
  <c r="J9688" i="1" s="1"/>
  <c r="K9688" i="1" s="1" a="1"/>
  <c r="K9688" i="1" s="1"/>
  <c r="J9859" i="1" a="1"/>
  <c r="J9859" i="1" s="1"/>
  <c r="K9859" i="1" s="1" a="1"/>
  <c r="K9859" i="1" s="1"/>
  <c r="J9983" i="1" a="1"/>
  <c r="J9983" i="1" s="1"/>
  <c r="K9983" i="1" s="1" a="1"/>
  <c r="K9983" i="1" s="1"/>
  <c r="J10104" i="1" a="1"/>
  <c r="J10104" i="1" s="1"/>
  <c r="K10104" i="1" s="1" a="1"/>
  <c r="K10104" i="1" s="1"/>
  <c r="J10228" i="1" a="1"/>
  <c r="J10228" i="1" s="1"/>
  <c r="K10228" i="1" s="1" a="1"/>
  <c r="K10228" i="1" s="1"/>
  <c r="J10360" i="1" a="1"/>
  <c r="J10360" i="1" s="1"/>
  <c r="K10360" i="1" s="1" a="1"/>
  <c r="K10360" i="1" s="1"/>
  <c r="J10484" i="1" a="1"/>
  <c r="J10484" i="1" s="1"/>
  <c r="K10484" i="1" s="1" a="1"/>
  <c r="K10484" i="1" s="1"/>
  <c r="J10616" i="1" a="1"/>
  <c r="J10616" i="1" s="1"/>
  <c r="K10616" i="1" s="1" a="1"/>
  <c r="K10616" i="1" s="1"/>
  <c r="J10740" i="1" a="1"/>
  <c r="J10740" i="1" s="1"/>
  <c r="K10740" i="1" s="1" a="1"/>
  <c r="K10740" i="1" s="1"/>
  <c r="J10872" i="1" a="1"/>
  <c r="J10872" i="1" s="1"/>
  <c r="K10872" i="1" s="1" a="1"/>
  <c r="K10872" i="1" s="1"/>
  <c r="J10996" i="1" a="1"/>
  <c r="J10996" i="1" s="1"/>
  <c r="K10996" i="1" s="1" a="1"/>
  <c r="K10996" i="1" s="1"/>
  <c r="J11124" i="1" a="1"/>
  <c r="J11124" i="1" s="1"/>
  <c r="K11124" i="1" s="1" a="1"/>
  <c r="K11124" i="1" s="1"/>
  <c r="J11242" i="1" a="1"/>
  <c r="J11242" i="1" s="1"/>
  <c r="K11242" i="1" s="1" a="1"/>
  <c r="K11242" i="1" s="1"/>
  <c r="J11369" i="1" a="1"/>
  <c r="J11369" i="1" s="1"/>
  <c r="K11369" i="1" s="1" a="1"/>
  <c r="K11369" i="1" s="1"/>
  <c r="J11489" i="1" a="1"/>
  <c r="J11489" i="1" s="1"/>
  <c r="K11489" i="1" s="1" a="1"/>
  <c r="K11489" i="1" s="1"/>
  <c r="J11631" i="1" a="1"/>
  <c r="J11631" i="1" s="1"/>
  <c r="K11631" i="1" s="1" a="1"/>
  <c r="K11631" i="1" s="1"/>
  <c r="J11770" i="1" a="1"/>
  <c r="J11770" i="1" s="1"/>
  <c r="K11770" i="1" s="1" a="1"/>
  <c r="K11770" i="1" s="1"/>
  <c r="J11912" i="1" a="1"/>
  <c r="J11912" i="1" s="1"/>
  <c r="K11912" i="1" s="1" a="1"/>
  <c r="K11912" i="1" s="1"/>
  <c r="J4316" i="1" a="1"/>
  <c r="J4316" i="1" s="1"/>
  <c r="K4316" i="1" s="1" a="1"/>
  <c r="K4316" i="1" s="1"/>
  <c r="J5897" i="1" a="1"/>
  <c r="J5897" i="1" s="1"/>
  <c r="K5897" i="1" s="1" a="1"/>
  <c r="K5897" i="1" s="1"/>
  <c r="J6356" i="1" a="1"/>
  <c r="J6356" i="1" s="1"/>
  <c r="K6356" i="1" s="1" a="1"/>
  <c r="K6356" i="1" s="1"/>
  <c r="J6645" i="1" a="1"/>
  <c r="J6645" i="1" s="1"/>
  <c r="K6645" i="1" s="1" a="1"/>
  <c r="K6645" i="1" s="1"/>
  <c r="J6905" i="1" a="1"/>
  <c r="J6905" i="1" s="1"/>
  <c r="K6905" i="1" s="1" a="1"/>
  <c r="K6905" i="1" s="1"/>
  <c r="J7169" i="1" a="1"/>
  <c r="J7169" i="1" s="1"/>
  <c r="K7169" i="1" s="1" a="1"/>
  <c r="K7169" i="1" s="1"/>
  <c r="J7470" i="1" a="1"/>
  <c r="J7470" i="1" s="1"/>
  <c r="K7470" i="1" s="1" a="1"/>
  <c r="K7470" i="1" s="1"/>
  <c r="J7713" i="1" a="1"/>
  <c r="J7713" i="1" s="1"/>
  <c r="K7713" i="1" s="1" a="1"/>
  <c r="K7713" i="1" s="1"/>
  <c r="J7943" i="1" a="1"/>
  <c r="J7943" i="1" s="1"/>
  <c r="K7943" i="1" s="1" a="1"/>
  <c r="K7943" i="1" s="1"/>
  <c r="J8210" i="1" a="1"/>
  <c r="J8210" i="1" s="1"/>
  <c r="K8210" i="1" s="1" a="1"/>
  <c r="K8210" i="1" s="1"/>
  <c r="J8509" i="1" a="1"/>
  <c r="J8509" i="1" s="1"/>
  <c r="K8509" i="1" s="1" a="1"/>
  <c r="K8509" i="1" s="1"/>
  <c r="J8770" i="1" a="1"/>
  <c r="J8770" i="1" s="1"/>
  <c r="K8770" i="1" s="1" a="1"/>
  <c r="K8770" i="1" s="1"/>
  <c r="J9034" i="1" a="1"/>
  <c r="J9034" i="1" s="1"/>
  <c r="K9034" i="1" s="1" a="1"/>
  <c r="K9034" i="1" s="1"/>
  <c r="J9260" i="1" a="1"/>
  <c r="J9260" i="1" s="1"/>
  <c r="K9260" i="1" s="1" a="1"/>
  <c r="K9260" i="1" s="1"/>
  <c r="J9511" i="1" a="1"/>
  <c r="J9511" i="1" s="1"/>
  <c r="K9511" i="1" s="1" a="1"/>
  <c r="K9511" i="1" s="1"/>
  <c r="J9754" i="1" a="1"/>
  <c r="J9754" i="1" s="1"/>
  <c r="K9754" i="1" s="1" a="1"/>
  <c r="K9754" i="1" s="1"/>
  <c r="J9868" i="1" a="1"/>
  <c r="J9868" i="1" s="1"/>
  <c r="K9868" i="1" s="1" a="1"/>
  <c r="K9868" i="1" s="1"/>
  <c r="J10007" i="1" a="1"/>
  <c r="J10007" i="1" s="1"/>
  <c r="K10007" i="1" s="1" a="1"/>
  <c r="K10007" i="1" s="1"/>
  <c r="J10136" i="1" a="1"/>
  <c r="J10136" i="1" s="1"/>
  <c r="K10136" i="1" s="1" a="1"/>
  <c r="K10136" i="1" s="1"/>
  <c r="J10260" i="1" a="1"/>
  <c r="J10260" i="1" s="1"/>
  <c r="K10260" i="1" s="1" a="1"/>
  <c r="K10260" i="1" s="1"/>
  <c r="J10392" i="1" a="1"/>
  <c r="J10392" i="1" s="1"/>
  <c r="K10392" i="1" s="1" a="1"/>
  <c r="K10392" i="1" s="1"/>
  <c r="J10516" i="1" a="1"/>
  <c r="J10516" i="1" s="1"/>
  <c r="K10516" i="1" s="1" a="1"/>
  <c r="K10516" i="1" s="1"/>
  <c r="J10648" i="1" a="1"/>
  <c r="J10648" i="1" s="1"/>
  <c r="K10648" i="1" s="1" a="1"/>
  <c r="K10648" i="1" s="1"/>
  <c r="J10780" i="1" a="1"/>
  <c r="J10780" i="1" s="1"/>
  <c r="K10780" i="1" s="1" a="1"/>
  <c r="K10780" i="1" s="1"/>
  <c r="J10912" i="1" a="1"/>
  <c r="J10912" i="1" s="1"/>
  <c r="K10912" i="1" s="1" a="1"/>
  <c r="K10912" i="1" s="1"/>
  <c r="J11036" i="1" a="1"/>
  <c r="J11036" i="1" s="1"/>
  <c r="K11036" i="1" s="1" a="1"/>
  <c r="K11036" i="1" s="1"/>
  <c r="J11179" i="1" a="1"/>
  <c r="J11179" i="1" s="1"/>
  <c r="K11179" i="1" s="1" a="1"/>
  <c r="K11179" i="1" s="1"/>
  <c r="J11307" i="1" a="1"/>
  <c r="J11307" i="1" s="1"/>
  <c r="K11307" i="1" s="1" a="1"/>
  <c r="K11307" i="1" s="1"/>
  <c r="J11438" i="1" a="1"/>
  <c r="J11438" i="1" s="1"/>
  <c r="K11438" i="1" s="1" a="1"/>
  <c r="K11438" i="1" s="1"/>
  <c r="J11576" i="1" a="1"/>
  <c r="J11576" i="1" s="1"/>
  <c r="K11576" i="1" s="1" a="1"/>
  <c r="K11576" i="1" s="1"/>
  <c r="J11693" i="1" a="1"/>
  <c r="J11693" i="1" s="1"/>
  <c r="K11693" i="1" s="1" a="1"/>
  <c r="K11693" i="1" s="1"/>
  <c r="J11813" i="1" a="1"/>
  <c r="J11813" i="1" s="1"/>
  <c r="K11813" i="1" s="1" a="1"/>
  <c r="K11813" i="1" s="1"/>
  <c r="J11927" i="1" a="1"/>
  <c r="J11927" i="1" s="1"/>
  <c r="K11927" i="1" s="1" a="1"/>
  <c r="K11927" i="1" s="1"/>
  <c r="J3378" i="1" a="1"/>
  <c r="J3378" i="1" s="1"/>
  <c r="K3378" i="1" s="1" a="1"/>
  <c r="K3378" i="1" s="1"/>
  <c r="J5749" i="1" a="1"/>
  <c r="J5749" i="1" s="1"/>
  <c r="K5749" i="1" s="1" a="1"/>
  <c r="K5749" i="1" s="1"/>
  <c r="J6347" i="1" a="1"/>
  <c r="J6347" i="1" s="1"/>
  <c r="K6347" i="1" s="1" a="1"/>
  <c r="K6347" i="1" s="1"/>
  <c r="J6620" i="1" a="1"/>
  <c r="J6620" i="1" s="1"/>
  <c r="K6620" i="1" s="1" a="1"/>
  <c r="K6620" i="1" s="1"/>
  <c r="J6894" i="1" a="1"/>
  <c r="J6894" i="1" s="1"/>
  <c r="K6894" i="1" s="1" a="1"/>
  <c r="K6894" i="1" s="1"/>
  <c r="J7142" i="1" a="1"/>
  <c r="J7142" i="1" s="1"/>
  <c r="K7142" i="1" s="1" a="1"/>
  <c r="K7142" i="1" s="1"/>
  <c r="J7432" i="1" a="1"/>
  <c r="J7432" i="1" s="1"/>
  <c r="K7432" i="1" s="1" a="1"/>
  <c r="K7432" i="1" s="1"/>
  <c r="J7675" i="1" a="1"/>
  <c r="J7675" i="1" s="1"/>
  <c r="K7675" i="1" s="1" a="1"/>
  <c r="K7675" i="1" s="1"/>
  <c r="J7973" i="1" a="1"/>
  <c r="J7973" i="1" s="1"/>
  <c r="K7973" i="1" s="1" a="1"/>
  <c r="K7973" i="1" s="1"/>
  <c r="J8256" i="1" a="1"/>
  <c r="J8256" i="1" s="1"/>
  <c r="K8256" i="1" s="1" a="1"/>
  <c r="K8256" i="1" s="1"/>
  <c r="J8555" i="1" a="1"/>
  <c r="J8555" i="1" s="1"/>
  <c r="K8555" i="1" s="1" a="1"/>
  <c r="K8555" i="1" s="1"/>
  <c r="J8821" i="1" a="1"/>
  <c r="J8821" i="1" s="1"/>
  <c r="K8821" i="1" s="1" a="1"/>
  <c r="K8821" i="1" s="1"/>
  <c r="J9088" i="1" a="1"/>
  <c r="J9088" i="1" s="1"/>
  <c r="K9088" i="1" s="1" a="1"/>
  <c r="K9088" i="1" s="1"/>
  <c r="J9333" i="1" a="1"/>
  <c r="J9333" i="1" s="1"/>
  <c r="K9333" i="1" s="1" a="1"/>
  <c r="K9333" i="1" s="1"/>
  <c r="J9597" i="1" a="1"/>
  <c r="J9597" i="1" s="1"/>
  <c r="K9597" i="1" s="1" a="1"/>
  <c r="K9597" i="1" s="1"/>
  <c r="J9790" i="1" a="1"/>
  <c r="J9790" i="1" s="1"/>
  <c r="K9790" i="1" s="1" a="1"/>
  <c r="K9790" i="1" s="1"/>
  <c r="J9912" i="1" a="1"/>
  <c r="J9912" i="1" s="1"/>
  <c r="K9912" i="1" s="1" a="1"/>
  <c r="K9912" i="1" s="1"/>
  <c r="J10044" i="1" a="1"/>
  <c r="J10044" i="1" s="1"/>
  <c r="K10044" i="1" s="1" a="1"/>
  <c r="K10044" i="1" s="1"/>
  <c r="J10176" i="1" a="1"/>
  <c r="J10176" i="1" s="1"/>
  <c r="K10176" i="1" s="1" a="1"/>
  <c r="K10176" i="1" s="1"/>
  <c r="J10300" i="1" a="1"/>
  <c r="J10300" i="1" s="1"/>
  <c r="K10300" i="1" s="1" a="1"/>
  <c r="K10300" i="1" s="1"/>
  <c r="J10432" i="1" a="1"/>
  <c r="J10432" i="1" s="1"/>
  <c r="K10432" i="1" s="1" a="1"/>
  <c r="K10432" i="1" s="1"/>
  <c r="J10556" i="1" a="1"/>
  <c r="J10556" i="1" s="1"/>
  <c r="K10556" i="1" s="1" a="1"/>
  <c r="K10556" i="1" s="1"/>
  <c r="J10688" i="1" a="1"/>
  <c r="J10688" i="1" s="1"/>
  <c r="K10688" i="1" s="1" a="1"/>
  <c r="K10688" i="1" s="1"/>
  <c r="J10812" i="1" a="1"/>
  <c r="J10812" i="1" s="1"/>
  <c r="K10812" i="1" s="1" a="1"/>
  <c r="K10812" i="1" s="1"/>
  <c r="J10944" i="1" a="1"/>
  <c r="J10944" i="1" s="1"/>
  <c r="K10944" i="1" s="1" a="1"/>
  <c r="K10944" i="1" s="1"/>
  <c r="J11067" i="1" a="1"/>
  <c r="J11067" i="1" s="1"/>
  <c r="K11067" i="1" s="1" a="1"/>
  <c r="K11067" i="1" s="1"/>
  <c r="J11174" i="1" a="1"/>
  <c r="J11174" i="1" s="1"/>
  <c r="K11174" i="1" s="1" a="1"/>
  <c r="K11174" i="1" s="1"/>
  <c r="J11303" i="1" a="1"/>
  <c r="J11303" i="1" s="1"/>
  <c r="K11303" i="1" s="1" a="1"/>
  <c r="K11303" i="1" s="1"/>
  <c r="J11433" i="1" a="1"/>
  <c r="J11433" i="1" s="1"/>
  <c r="K11433" i="1" s="1" a="1"/>
  <c r="K11433" i="1" s="1"/>
  <c r="J11553" i="1" a="1"/>
  <c r="J11553" i="1" s="1"/>
  <c r="K11553" i="1" s="1" a="1"/>
  <c r="K11553" i="1" s="1"/>
  <c r="J11669" i="1" a="1"/>
  <c r="J11669" i="1" s="1"/>
  <c r="K11669" i="1" s="1" a="1"/>
  <c r="K11669" i="1" s="1"/>
  <c r="J11814" i="1" a="1"/>
  <c r="J11814" i="1" s="1"/>
  <c r="K11814" i="1" s="1" a="1"/>
  <c r="K11814" i="1" s="1"/>
  <c r="J11964" i="1" a="1"/>
  <c r="J11964" i="1" s="1"/>
  <c r="K11964" i="1" s="1" a="1"/>
  <c r="K11964" i="1" s="1"/>
  <c r="J5226" i="1" a="1"/>
  <c r="J5226" i="1" s="1"/>
  <c r="K5226" i="1" s="1" a="1"/>
  <c r="K5226" i="1" s="1"/>
  <c r="J6068" i="1" a="1"/>
  <c r="J6068" i="1" s="1"/>
  <c r="K6068" i="1" s="1" a="1"/>
  <c r="K6068" i="1" s="1"/>
  <c r="J6407" i="1" a="1"/>
  <c r="J6407" i="1" s="1"/>
  <c r="K6407" i="1" s="1" a="1"/>
  <c r="K6407" i="1" s="1"/>
  <c r="J6636" i="1" a="1"/>
  <c r="J6636" i="1" s="1"/>
  <c r="K6636" i="1" s="1" a="1"/>
  <c r="K6636" i="1" s="1"/>
  <c r="J6895" i="1" a="1"/>
  <c r="J6895" i="1" s="1"/>
  <c r="K6895" i="1" s="1" a="1"/>
  <c r="K6895" i="1" s="1"/>
  <c r="J7143" i="1" a="1"/>
  <c r="J7143" i="1" s="1"/>
  <c r="K7143" i="1" s="1" a="1"/>
  <c r="K7143" i="1" s="1"/>
  <c r="J7392" i="1" a="1"/>
  <c r="J7392" i="1" s="1"/>
  <c r="K7392" i="1" s="1" a="1"/>
  <c r="K7392" i="1" s="1"/>
  <c r="J7666" i="1" a="1"/>
  <c r="J7666" i="1" s="1"/>
  <c r="K7666" i="1" s="1" a="1"/>
  <c r="K7666" i="1" s="1"/>
  <c r="J7857" i="1" a="1"/>
  <c r="J7857" i="1" s="1"/>
  <c r="K7857" i="1" s="1" a="1"/>
  <c r="K7857" i="1" s="1"/>
  <c r="J5354" i="1" a="1"/>
  <c r="J5354" i="1" s="1"/>
  <c r="K5354" i="1" s="1" a="1"/>
  <c r="K5354" i="1" s="1"/>
  <c r="J6170" i="1" a="1"/>
  <c r="J6170" i="1" s="1"/>
  <c r="K6170" i="1" s="1" a="1"/>
  <c r="K6170" i="1" s="1"/>
  <c r="J6408" i="1" a="1"/>
  <c r="J6408" i="1" s="1"/>
  <c r="K6408" i="1" s="1" a="1"/>
  <c r="K6408" i="1" s="1"/>
  <c r="J6666" i="1" a="1"/>
  <c r="J6666" i="1" s="1"/>
  <c r="K6666" i="1" s="1" a="1"/>
  <c r="K6666" i="1" s="1"/>
  <c r="J6927" i="1" a="1"/>
  <c r="J6927" i="1" s="1"/>
  <c r="K6927" i="1" s="1" a="1"/>
  <c r="K6927" i="1" s="1"/>
  <c r="J7175" i="1" a="1"/>
  <c r="J7175" i="1" s="1"/>
  <c r="K7175" i="1" s="1" a="1"/>
  <c r="K7175" i="1" s="1"/>
  <c r="J7413" i="1" a="1"/>
  <c r="J7413" i="1" s="1"/>
  <c r="K7413" i="1" s="1" a="1"/>
  <c r="K7413" i="1" s="1"/>
  <c r="J7657" i="1" a="1"/>
  <c r="J7657" i="1" s="1"/>
  <c r="K7657" i="1" s="1" a="1"/>
  <c r="K7657" i="1" s="1"/>
  <c r="J7894" i="1" a="1"/>
  <c r="J7894" i="1" s="1"/>
  <c r="K7894" i="1" s="1" a="1"/>
  <c r="K7894" i="1" s="1"/>
  <c r="J5497" i="1" a="1"/>
  <c r="J5497" i="1" s="1"/>
  <c r="K5497" i="1" s="1" a="1"/>
  <c r="K5497" i="1" s="1"/>
  <c r="J6075" i="1" a="1"/>
  <c r="J6075" i="1" s="1"/>
  <c r="K6075" i="1" s="1" a="1"/>
  <c r="K6075" i="1" s="1"/>
  <c r="J6444" i="1" a="1"/>
  <c r="J6444" i="1" s="1"/>
  <c r="K6444" i="1" s="1" a="1"/>
  <c r="K6444" i="1" s="1"/>
  <c r="J6697" i="1" a="1"/>
  <c r="J6697" i="1" s="1"/>
  <c r="K6697" i="1" s="1" a="1"/>
  <c r="K6697" i="1" s="1"/>
  <c r="J6960" i="1" a="1"/>
  <c r="J6960" i="1" s="1"/>
  <c r="K6960" i="1" s="1" a="1"/>
  <c r="K6960" i="1" s="1"/>
  <c r="J7208" i="1" a="1"/>
  <c r="J7208" i="1" s="1"/>
  <c r="K7208" i="1" s="1" a="1"/>
  <c r="K7208" i="1" s="1"/>
  <c r="J7424" i="1" a="1"/>
  <c r="J7424" i="1" s="1"/>
  <c r="K7424" i="1" s="1" a="1"/>
  <c r="K7424" i="1" s="1"/>
  <c r="J7698" i="1" a="1"/>
  <c r="J7698" i="1" s="1"/>
  <c r="K7698" i="1" s="1" a="1"/>
  <c r="K7698" i="1" s="1"/>
  <c r="J7963" i="1" a="1"/>
  <c r="J7963" i="1" s="1"/>
  <c r="K7963" i="1" s="1" a="1"/>
  <c r="K7963" i="1" s="1"/>
  <c r="J5765" i="1" a="1"/>
  <c r="J5765" i="1" s="1"/>
  <c r="K5765" i="1" s="1" a="1"/>
  <c r="K5765" i="1" s="1"/>
  <c r="J6280" i="1" a="1"/>
  <c r="J6280" i="1" s="1"/>
  <c r="K6280" i="1" s="1" a="1"/>
  <c r="K6280" i="1" s="1"/>
  <c r="J6401" i="1" a="1"/>
  <c r="J6401" i="1" s="1"/>
  <c r="K6401" i="1" s="1" a="1"/>
  <c r="K6401" i="1" s="1"/>
  <c r="J6548" i="1" a="1"/>
  <c r="J6548" i="1" s="1"/>
  <c r="K6548" i="1" s="1" a="1"/>
  <c r="K6548" i="1" s="1"/>
  <c r="J6686" i="1" a="1"/>
  <c r="J6686" i="1" s="1"/>
  <c r="K6686" i="1" s="1" a="1"/>
  <c r="K6686" i="1" s="1"/>
  <c r="J6824" i="1" a="1"/>
  <c r="J6824" i="1" s="1"/>
  <c r="K6824" i="1" s="1" a="1"/>
  <c r="K6824" i="1" s="1"/>
  <c r="J6963" i="1" a="1"/>
  <c r="J6963" i="1" s="1"/>
  <c r="K6963" i="1" s="1" a="1"/>
  <c r="K6963" i="1" s="1"/>
  <c r="J7119" i="1" a="1"/>
  <c r="J7119" i="1" s="1"/>
  <c r="K7119" i="1" s="1" a="1"/>
  <c r="K7119" i="1" s="1"/>
  <c r="J7258" i="1" a="1"/>
  <c r="J7258" i="1" s="1"/>
  <c r="K7258" i="1" s="1" a="1"/>
  <c r="K7258" i="1" s="1"/>
  <c r="J7407" i="1" a="1"/>
  <c r="J7407" i="1" s="1"/>
  <c r="K7407" i="1" s="1" a="1"/>
  <c r="K7407" i="1" s="1"/>
  <c r="J7558" i="1" a="1"/>
  <c r="J7558" i="1" s="1"/>
  <c r="K7558" i="1" s="1" a="1"/>
  <c r="K7558" i="1" s="1"/>
  <c r="J7670" i="1" a="1"/>
  <c r="J7670" i="1" s="1"/>
  <c r="K7670" i="1" s="1" a="1"/>
  <c r="K7670" i="1" s="1"/>
  <c r="J7813" i="1" a="1"/>
  <c r="J7813" i="1" s="1"/>
  <c r="K7813" i="1" s="1" a="1"/>
  <c r="K7813" i="1" s="1"/>
  <c r="J7926" i="1" a="1"/>
  <c r="J7926" i="1" s="1"/>
  <c r="K7926" i="1" s="1" a="1"/>
  <c r="K7926" i="1" s="1"/>
  <c r="J8107" i="1" a="1"/>
  <c r="J8107" i="1" s="1"/>
  <c r="K8107" i="1" s="1" a="1"/>
  <c r="K8107" i="1" s="1"/>
  <c r="J8263" i="1" a="1"/>
  <c r="J8263" i="1" s="1"/>
  <c r="K8263" i="1" s="1" a="1"/>
  <c r="K8263" i="1" s="1"/>
  <c r="J8434" i="1" a="1"/>
  <c r="J8434" i="1" s="1"/>
  <c r="K8434" i="1" s="1" a="1"/>
  <c r="K8434" i="1" s="1"/>
  <c r="J8619" i="1" a="1"/>
  <c r="J8619" i="1" s="1"/>
  <c r="K8619" i="1" s="1" a="1"/>
  <c r="K8619" i="1" s="1"/>
  <c r="J8782" i="1" a="1"/>
  <c r="J8782" i="1" s="1"/>
  <c r="K8782" i="1" s="1" a="1"/>
  <c r="K8782" i="1" s="1"/>
  <c r="J8922" i="1" a="1"/>
  <c r="J8922" i="1" s="1"/>
  <c r="K8922" i="1" s="1" a="1"/>
  <c r="K8922" i="1" s="1"/>
  <c r="J9070" i="1" a="1"/>
  <c r="J9070" i="1" s="1"/>
  <c r="K9070" i="1" s="1" a="1"/>
  <c r="K9070" i="1" s="1"/>
  <c r="J9215" i="1" a="1"/>
  <c r="J9215" i="1" s="1"/>
  <c r="K9215" i="1" s="1" a="1"/>
  <c r="K9215" i="1" s="1"/>
  <c r="J9381" i="1" a="1"/>
  <c r="J9381" i="1" s="1"/>
  <c r="K9381" i="1" s="1" a="1"/>
  <c r="K9381" i="1" s="1"/>
  <c r="J9521" i="1" a="1"/>
  <c r="J9521" i="1" s="1"/>
  <c r="K9521" i="1" s="1" a="1"/>
  <c r="K9521" i="1" s="1"/>
  <c r="J9673" i="1" a="1"/>
  <c r="J9673" i="1" s="1"/>
  <c r="K9673" i="1" s="1" a="1"/>
  <c r="K9673" i="1" s="1"/>
  <c r="J9800" i="1" a="1"/>
  <c r="J9800" i="1" s="1"/>
  <c r="K9800" i="1" s="1" a="1"/>
  <c r="K9800" i="1" s="1"/>
  <c r="J9865" i="1" a="1"/>
  <c r="J9865" i="1" s="1"/>
  <c r="K9865" i="1" s="1" a="1"/>
  <c r="K9865" i="1" s="1"/>
  <c r="J9952" i="1" a="1"/>
  <c r="J9952" i="1" s="1"/>
  <c r="K9952" i="1" s="1" a="1"/>
  <c r="K9952" i="1" s="1"/>
  <c r="J10018" i="1" a="1"/>
  <c r="J10018" i="1" s="1"/>
  <c r="K10018" i="1" s="1" a="1"/>
  <c r="K10018" i="1" s="1"/>
  <c r="J10087" i="1" a="1"/>
  <c r="J10087" i="1" s="1"/>
  <c r="K10087" i="1" s="1" a="1"/>
  <c r="K10087" i="1" s="1"/>
  <c r="J10157" i="1" a="1"/>
  <c r="J10157" i="1" s="1"/>
  <c r="K10157" i="1" s="1" a="1"/>
  <c r="K10157" i="1" s="1"/>
  <c r="J10242" i="1" a="1"/>
  <c r="J10242" i="1" s="1"/>
  <c r="K10242" i="1" s="1" a="1"/>
  <c r="K10242" i="1" s="1"/>
  <c r="J10312" i="1" a="1"/>
  <c r="J10312" i="1" s="1"/>
  <c r="K10312" i="1" s="1" a="1"/>
  <c r="K10312" i="1" s="1"/>
  <c r="J10382" i="1" a="1"/>
  <c r="J10382" i="1" s="1"/>
  <c r="K10382" i="1" s="1" a="1"/>
  <c r="K10382" i="1" s="1"/>
  <c r="J10451" i="1" a="1"/>
  <c r="J10451" i="1" s="1"/>
  <c r="K10451" i="1" s="1" a="1"/>
  <c r="K10451" i="1" s="1"/>
  <c r="J10529" i="1" a="1"/>
  <c r="J10529" i="1" s="1"/>
  <c r="K10529" i="1" s="1" a="1"/>
  <c r="K10529" i="1" s="1"/>
  <c r="J10599" i="1" a="1"/>
  <c r="J10599" i="1" s="1"/>
  <c r="K10599" i="1" s="1" a="1"/>
  <c r="K10599" i="1" s="1"/>
  <c r="J10669" i="1" a="1"/>
  <c r="J10669" i="1" s="1"/>
  <c r="K10669" i="1" s="1" a="1"/>
  <c r="K10669" i="1" s="1"/>
  <c r="J10754" i="1" a="1"/>
  <c r="J10754" i="1" s="1"/>
  <c r="K10754" i="1" s="1" a="1"/>
  <c r="K10754" i="1" s="1"/>
  <c r="J10824" i="1" a="1"/>
  <c r="J10824" i="1" s="1"/>
  <c r="K10824" i="1" s="1" a="1"/>
  <c r="K10824" i="1" s="1"/>
  <c r="J10894" i="1" a="1"/>
  <c r="J10894" i="1" s="1"/>
  <c r="K10894" i="1" s="1" a="1"/>
  <c r="K10894" i="1" s="1"/>
  <c r="J10963" i="1" a="1"/>
  <c r="J10963" i="1" s="1"/>
  <c r="K10963" i="1" s="1" a="1"/>
  <c r="K10963" i="1" s="1"/>
  <c r="J11041" i="1" a="1"/>
  <c r="J11041" i="1" s="1"/>
  <c r="K11041" i="1" s="1" a="1"/>
  <c r="K11041" i="1" s="1"/>
  <c r="J11135" i="1" a="1"/>
  <c r="J11135" i="1" s="1"/>
  <c r="K11135" i="1" s="1" a="1"/>
  <c r="K11135" i="1" s="1"/>
  <c r="J11218" i="1" a="1"/>
  <c r="J11218" i="1" s="1"/>
  <c r="K11218" i="1" s="1" a="1"/>
  <c r="K11218" i="1" s="1"/>
  <c r="J11296" i="1" a="1"/>
  <c r="J11296" i="1" s="1"/>
  <c r="K11296" i="1" s="1" a="1"/>
  <c r="K11296" i="1" s="1"/>
  <c r="J11373" i="1" a="1"/>
  <c r="J11373" i="1" s="1"/>
  <c r="K11373" i="1" s="1" a="1"/>
  <c r="K11373" i="1" s="1"/>
  <c r="J11442" i="1" a="1"/>
  <c r="J11442" i="1" s="1"/>
  <c r="K11442" i="1" s="1" a="1"/>
  <c r="K11442" i="1" s="1"/>
  <c r="J11513" i="1" a="1"/>
  <c r="J11513" i="1" s="1"/>
  <c r="K11513" i="1" s="1" a="1"/>
  <c r="K11513" i="1" s="1"/>
  <c r="J11592" i="1" a="1"/>
  <c r="J11592" i="1" s="1"/>
  <c r="K11592" i="1" s="1" a="1"/>
  <c r="K11592" i="1" s="1"/>
  <c r="J11672" i="1" a="1"/>
  <c r="J11672" i="1" s="1"/>
  <c r="K11672" i="1" s="1" a="1"/>
  <c r="K11672" i="1" s="1"/>
  <c r="J11733" i="1" a="1"/>
  <c r="J11733" i="1" s="1"/>
  <c r="K11733" i="1" s="1" a="1"/>
  <c r="K11733" i="1" s="1"/>
  <c r="J11825" i="1" a="1"/>
  <c r="J11825" i="1" s="1"/>
  <c r="K11825" i="1" s="1" a="1"/>
  <c r="K11825" i="1" s="1"/>
  <c r="J11896" i="1" a="1"/>
  <c r="J11896" i="1" s="1"/>
  <c r="K11896" i="1" s="1" a="1"/>
  <c r="K11896" i="1" s="1"/>
  <c r="J11967" i="1" a="1"/>
  <c r="J11967" i="1" s="1"/>
  <c r="K11967" i="1" s="1" a="1"/>
  <c r="K11967" i="1" s="1"/>
  <c r="J5168" i="1" a="1"/>
  <c r="J5168" i="1" s="1"/>
  <c r="K5168" i="1" s="1" a="1"/>
  <c r="K5168" i="1" s="1"/>
  <c r="J6980" i="1" a="1"/>
  <c r="J6980" i="1" s="1"/>
  <c r="K6980" i="1" s="1" a="1"/>
  <c r="K6980" i="1" s="1"/>
  <c r="J7988" i="1" a="1"/>
  <c r="J7988" i="1" s="1"/>
  <c r="K7988" i="1" s="1" a="1"/>
  <c r="K7988" i="1" s="1"/>
  <c r="J8272" i="1" a="1"/>
  <c r="J8272" i="1" s="1"/>
  <c r="K8272" i="1" s="1" a="1"/>
  <c r="K8272" i="1" s="1"/>
  <c r="J8557" i="1" a="1"/>
  <c r="J8557" i="1" s="1"/>
  <c r="K8557" i="1" s="1" a="1"/>
  <c r="K8557" i="1" s="1"/>
  <c r="J8823" i="1" a="1"/>
  <c r="J8823" i="1" s="1"/>
  <c r="K8823" i="1" s="1" a="1"/>
  <c r="K8823" i="1" s="1"/>
  <c r="J9066" i="1" a="1"/>
  <c r="J9066" i="1" s="1"/>
  <c r="K9066" i="1" s="1" a="1"/>
  <c r="K9066" i="1" s="1"/>
  <c r="J9279" i="1" a="1"/>
  <c r="J9279" i="1" s="1"/>
  <c r="K9279" i="1" s="1" a="1"/>
  <c r="K9279" i="1" s="1"/>
  <c r="J9529" i="1" a="1"/>
  <c r="J9529" i="1" s="1"/>
  <c r="K9529" i="1" s="1" a="1"/>
  <c r="K9529" i="1" s="1"/>
  <c r="J9750" i="1" a="1"/>
  <c r="J9750" i="1" s="1"/>
  <c r="K9750" i="1" s="1" a="1"/>
  <c r="K9750" i="1" s="1"/>
  <c r="J9863" i="1" a="1"/>
  <c r="J9863" i="1" s="1"/>
  <c r="K9863" i="1" s="1" a="1"/>
  <c r="K9863" i="1" s="1"/>
  <c r="J9995" i="1" a="1"/>
  <c r="J9995" i="1" s="1"/>
  <c r="K9995" i="1" s="1" a="1"/>
  <c r="K9995" i="1" s="1"/>
  <c r="J10116" i="1" a="1"/>
  <c r="J10116" i="1" s="1"/>
  <c r="K10116" i="1" s="1" a="1"/>
  <c r="K10116" i="1" s="1"/>
  <c r="J10256" i="1" a="1"/>
  <c r="J10256" i="1" s="1"/>
  <c r="K10256" i="1" s="1" a="1"/>
  <c r="K10256" i="1" s="1"/>
  <c r="J10380" i="1" a="1"/>
  <c r="J10380" i="1" s="1"/>
  <c r="K10380" i="1" s="1" a="1"/>
  <c r="K10380" i="1" s="1"/>
  <c r="J10504" i="1" a="1"/>
  <c r="J10504" i="1" s="1"/>
  <c r="K10504" i="1" s="1" a="1"/>
  <c r="K10504" i="1" s="1"/>
  <c r="J10628" i="1" a="1"/>
  <c r="J10628" i="1" s="1"/>
  <c r="K10628" i="1" s="1" a="1"/>
  <c r="K10628" i="1" s="1"/>
  <c r="J10768" i="1" a="1"/>
  <c r="J10768" i="1" s="1"/>
  <c r="K10768" i="1" s="1" a="1"/>
  <c r="K10768" i="1" s="1"/>
  <c r="J10892" i="1" a="1"/>
  <c r="J10892" i="1" s="1"/>
  <c r="K10892" i="1" s="1" a="1"/>
  <c r="K10892" i="1" s="1"/>
  <c r="J11016" i="1" a="1"/>
  <c r="J11016" i="1" s="1"/>
  <c r="K11016" i="1" s="1" a="1"/>
  <c r="K11016" i="1" s="1"/>
  <c r="J11157" i="1" a="1"/>
  <c r="J11157" i="1" s="1"/>
  <c r="K11157" i="1" s="1" a="1"/>
  <c r="K11157" i="1" s="1"/>
  <c r="J11281" i="1" a="1"/>
  <c r="J11281" i="1" s="1"/>
  <c r="K11281" i="1" s="1" a="1"/>
  <c r="K11281" i="1" s="1"/>
  <c r="J11409" i="1" a="1"/>
  <c r="J11409" i="1" s="1"/>
  <c r="K11409" i="1" s="1" a="1"/>
  <c r="K11409" i="1" s="1"/>
  <c r="J11536" i="1" a="1"/>
  <c r="J11536" i="1" s="1"/>
  <c r="K11536" i="1" s="1" a="1"/>
  <c r="K11536" i="1" s="1"/>
  <c r="J11646" i="1" a="1"/>
  <c r="J11646" i="1" s="1"/>
  <c r="K11646" i="1" s="1" a="1"/>
  <c r="K11646" i="1" s="1"/>
  <c r="J11759" i="1" a="1"/>
  <c r="J11759" i="1" s="1"/>
  <c r="K11759" i="1" s="1" a="1"/>
  <c r="K11759" i="1" s="1"/>
  <c r="J11916" i="1" a="1"/>
  <c r="J11916" i="1" s="1"/>
  <c r="K11916" i="1" s="1" a="1"/>
  <c r="K11916" i="1" s="1"/>
  <c r="J5282" i="1" a="1"/>
  <c r="J5282" i="1" s="1"/>
  <c r="K5282" i="1" s="1" a="1"/>
  <c r="K5282" i="1" s="1"/>
  <c r="J6871" i="1" a="1"/>
  <c r="J6871" i="1" s="1"/>
  <c r="K6871" i="1" s="1" a="1"/>
  <c r="K6871" i="1" s="1"/>
  <c r="J7691" i="1" a="1"/>
  <c r="J7691" i="1" s="1"/>
  <c r="K7691" i="1" s="1" a="1"/>
  <c r="K7691" i="1" s="1"/>
  <c r="J8189" i="1" a="1"/>
  <c r="J8189" i="1" s="1"/>
  <c r="K8189" i="1" s="1" a="1"/>
  <c r="K8189" i="1" s="1"/>
  <c r="J8473" i="1" a="1"/>
  <c r="J8473" i="1" s="1"/>
  <c r="K8473" i="1" s="1" a="1"/>
  <c r="K8473" i="1" s="1"/>
  <c r="J8763" i="1" a="1"/>
  <c r="J8763" i="1" s="1"/>
  <c r="K8763" i="1" s="1" a="1"/>
  <c r="K8763" i="1" s="1"/>
  <c r="J9011" i="1" a="1"/>
  <c r="J9011" i="1" s="1"/>
  <c r="K9011" i="1" s="1" a="1"/>
  <c r="K9011" i="1" s="1"/>
  <c r="J9280" i="1" a="1"/>
  <c r="J9280" i="1" s="1"/>
  <c r="K9280" i="1" s="1" a="1"/>
  <c r="K9280" i="1" s="1"/>
  <c r="J9503" i="1" a="1"/>
  <c r="J9503" i="1" s="1"/>
  <c r="K9503" i="1" s="1" a="1"/>
  <c r="K9503" i="1" s="1"/>
  <c r="J9765" i="1" a="1"/>
  <c r="J9765" i="1" s="1"/>
  <c r="K9765" i="1" s="1" a="1"/>
  <c r="K9765" i="1" s="1"/>
  <c r="J9908" i="1" a="1"/>
  <c r="J9908" i="1" s="1"/>
  <c r="K9908" i="1" s="1" a="1"/>
  <c r="K9908" i="1" s="1"/>
  <c r="J10025" i="1" a="1"/>
  <c r="J10025" i="1" s="1"/>
  <c r="K10025" i="1" s="1" a="1"/>
  <c r="K10025" i="1" s="1"/>
  <c r="J10163" i="1" a="1"/>
  <c r="J10163" i="1" s="1"/>
  <c r="K10163" i="1" s="1" a="1"/>
  <c r="K10163" i="1" s="1"/>
  <c r="J10303" i="1" a="1"/>
  <c r="J10303" i="1" s="1"/>
  <c r="K10303" i="1" s="1" a="1"/>
  <c r="K10303" i="1" s="1"/>
  <c r="J10427" i="1" a="1"/>
  <c r="J10427" i="1" s="1"/>
  <c r="K10427" i="1" s="1" a="1"/>
  <c r="K10427" i="1" s="1"/>
  <c r="J10551" i="1" a="1"/>
  <c r="J10551" i="1" s="1"/>
  <c r="K10551" i="1" s="1" a="1"/>
  <c r="K10551" i="1" s="1"/>
  <c r="J10675" i="1" a="1"/>
  <c r="J10675" i="1" s="1"/>
  <c r="K10675" i="1" s="1" a="1"/>
  <c r="K10675" i="1" s="1"/>
  <c r="J10815" i="1" a="1"/>
  <c r="J10815" i="1" s="1"/>
  <c r="K10815" i="1" s="1" a="1"/>
  <c r="K10815" i="1" s="1"/>
  <c r="J10939" i="1" a="1"/>
  <c r="J10939" i="1" s="1"/>
  <c r="K10939" i="1" s="1" a="1"/>
  <c r="K10939" i="1" s="1"/>
  <c r="J11063" i="1" a="1"/>
  <c r="J11063" i="1" s="1"/>
  <c r="K11063" i="1" s="1" a="1"/>
  <c r="K11063" i="1" s="1"/>
  <c r="J11190" i="1" a="1"/>
  <c r="J11190" i="1" s="1"/>
  <c r="K11190" i="1" s="1" a="1"/>
  <c r="K11190" i="1" s="1"/>
  <c r="J11318" i="1" a="1"/>
  <c r="J11318" i="1" s="1"/>
  <c r="K11318" i="1" s="1" a="1"/>
  <c r="K11318" i="1" s="1"/>
  <c r="J11461" i="1" a="1"/>
  <c r="J11461" i="1" s="1"/>
  <c r="K11461" i="1" s="1" a="1"/>
  <c r="K11461" i="1" s="1"/>
  <c r="J11573" i="1" a="1"/>
  <c r="J11573" i="1" s="1"/>
  <c r="K11573" i="1" s="1" a="1"/>
  <c r="K11573" i="1" s="1"/>
  <c r="J11708" i="1" a="1"/>
  <c r="J11708" i="1" s="1"/>
  <c r="K11708" i="1" s="1" a="1"/>
  <c r="K11708" i="1" s="1"/>
  <c r="J11817" i="1" a="1"/>
  <c r="J11817" i="1" s="1"/>
  <c r="K11817" i="1" s="1" a="1"/>
  <c r="K11817" i="1" s="1"/>
  <c r="J11931" i="1" a="1"/>
  <c r="J11931" i="1" s="1"/>
  <c r="K11931" i="1" s="1" a="1"/>
  <c r="K11931" i="1" s="1"/>
  <c r="J4239" i="1" a="1"/>
  <c r="J4239" i="1" s="1"/>
  <c r="K4239" i="1" s="1" a="1"/>
  <c r="K4239" i="1" s="1"/>
  <c r="J6763" i="1" a="1"/>
  <c r="J6763" i="1" s="1"/>
  <c r="K6763" i="1" s="1" a="1"/>
  <c r="K6763" i="1" s="1"/>
  <c r="J7961" i="1" a="1"/>
  <c r="J7961" i="1" s="1"/>
  <c r="K7961" i="1" s="1" a="1"/>
  <c r="K7961" i="1" s="1"/>
  <c r="J8222" i="1" a="1"/>
  <c r="J8222" i="1" s="1"/>
  <c r="K8222" i="1" s="1" a="1"/>
  <c r="K8222" i="1" s="1"/>
  <c r="J8449" i="1" a="1"/>
  <c r="J8449" i="1" s="1"/>
  <c r="K8449" i="1" s="1" a="1"/>
  <c r="K8449" i="1" s="1"/>
  <c r="J8676" i="1" a="1"/>
  <c r="J8676" i="1" s="1"/>
  <c r="K8676" i="1" s="1" a="1"/>
  <c r="K8676" i="1" s="1"/>
  <c r="J8954" i="1" a="1"/>
  <c r="J8954" i="1" s="1"/>
  <c r="K8954" i="1" s="1" a="1"/>
  <c r="K8954" i="1" s="1"/>
  <c r="J9230" i="1" a="1"/>
  <c r="J9230" i="1" s="1"/>
  <c r="K9230" i="1" s="1" a="1"/>
  <c r="K9230" i="1" s="1"/>
  <c r="J9453" i="1" a="1"/>
  <c r="J9453" i="1" s="1"/>
  <c r="K9453" i="1" s="1" a="1"/>
  <c r="K9453" i="1" s="1"/>
  <c r="J9729" i="1" a="1"/>
  <c r="J9729" i="1" s="1"/>
  <c r="K9729" i="1" s="1" a="1"/>
  <c r="K9729" i="1" s="1"/>
  <c r="J9851" i="1" a="1"/>
  <c r="J9851" i="1" s="1"/>
  <c r="K9851" i="1" s="1" a="1"/>
  <c r="K9851" i="1" s="1"/>
  <c r="J9969" i="1" a="1"/>
  <c r="J9969" i="1" s="1"/>
  <c r="K9969" i="1" s="1" a="1"/>
  <c r="K9969" i="1" s="1"/>
  <c r="J10103" i="1" a="1"/>
  <c r="J10103" i="1" s="1"/>
  <c r="K10103" i="1" s="1" a="1"/>
  <c r="K10103" i="1" s="1"/>
  <c r="J10227" i="1" a="1"/>
  <c r="J10227" i="1" s="1"/>
  <c r="K10227" i="1" s="1" a="1"/>
  <c r="K10227" i="1" s="1"/>
  <c r="J10367" i="1" a="1"/>
  <c r="J10367" i="1" s="1"/>
  <c r="K10367" i="1" s="1" a="1"/>
  <c r="K10367" i="1" s="1"/>
  <c r="J10491" i="1" a="1"/>
  <c r="J10491" i="1" s="1"/>
  <c r="K10491" i="1" s="1" a="1"/>
  <c r="K10491" i="1" s="1"/>
  <c r="J10615" i="1" a="1"/>
  <c r="J10615" i="1" s="1"/>
  <c r="K10615" i="1" s="1" a="1"/>
  <c r="K10615" i="1" s="1"/>
  <c r="J10739" i="1" a="1"/>
  <c r="J10739" i="1" s="1"/>
  <c r="K10739" i="1" s="1" a="1"/>
  <c r="K10739" i="1" s="1"/>
  <c r="J10879" i="1" a="1"/>
  <c r="J10879" i="1" s="1"/>
  <c r="K10879" i="1" s="1" a="1"/>
  <c r="K10879" i="1" s="1"/>
  <c r="J11003" i="1" a="1"/>
  <c r="J11003" i="1" s="1"/>
  <c r="K11003" i="1" s="1" a="1"/>
  <c r="K11003" i="1" s="1"/>
  <c r="J11123" i="1" a="1"/>
  <c r="J11123" i="1" s="1"/>
  <c r="K11123" i="1" s="1" a="1"/>
  <c r="K11123" i="1" s="1"/>
  <c r="J11283" i="1" a="1"/>
  <c r="J11283" i="1" s="1"/>
  <c r="K11283" i="1" s="1" a="1"/>
  <c r="K11283" i="1" s="1"/>
  <c r="J11411" i="1" a="1"/>
  <c r="J11411" i="1" s="1"/>
  <c r="K11411" i="1" s="1" a="1"/>
  <c r="K11411" i="1" s="1"/>
  <c r="J11550" i="1" a="1"/>
  <c r="J11550" i="1" s="1"/>
  <c r="K11550" i="1" s="1" a="1"/>
  <c r="K11550" i="1" s="1"/>
  <c r="J11661" i="1" a="1"/>
  <c r="J11661" i="1" s="1"/>
  <c r="K11661" i="1" s="1" a="1"/>
  <c r="K11661" i="1" s="1"/>
  <c r="J11819" i="1" a="1"/>
  <c r="J11819" i="1" s="1"/>
  <c r="K11819" i="1" s="1" a="1"/>
  <c r="K11819" i="1" s="1"/>
  <c r="J11933" i="1" a="1"/>
  <c r="J11933" i="1" s="1"/>
  <c r="K11933" i="1" s="1" a="1"/>
  <c r="K11933" i="1" s="1"/>
  <c r="J4527" i="1" a="1"/>
  <c r="J4527" i="1" s="1"/>
  <c r="K4527" i="1" s="1" a="1"/>
  <c r="K4527" i="1" s="1"/>
  <c r="J6778" i="1" a="1"/>
  <c r="J6778" i="1" s="1"/>
  <c r="K6778" i="1" s="1" a="1"/>
  <c r="K6778" i="1" s="1"/>
  <c r="J7711" i="1" a="1"/>
  <c r="J7711" i="1" s="1"/>
  <c r="K7711" i="1" s="1" a="1"/>
  <c r="K7711" i="1" s="1"/>
  <c r="J8172" i="1" a="1"/>
  <c r="J8172" i="1" s="1"/>
  <c r="K8172" i="1" s="1" a="1"/>
  <c r="K8172" i="1" s="1"/>
  <c r="J8399" i="1" a="1"/>
  <c r="J8399" i="1" s="1"/>
  <c r="K8399" i="1" s="1" a="1"/>
  <c r="K8399" i="1" s="1"/>
  <c r="J8627" i="1" a="1"/>
  <c r="J8627" i="1" s="1"/>
  <c r="K8627" i="1" s="1" a="1"/>
  <c r="K8627" i="1" s="1"/>
  <c r="J8868" i="1" a="1"/>
  <c r="J8868" i="1" s="1"/>
  <c r="K8868" i="1" s="1" a="1"/>
  <c r="K8868" i="1" s="1"/>
  <c r="J9102" i="1" a="1"/>
  <c r="J9102" i="1" s="1"/>
  <c r="K9102" i="1" s="1" a="1"/>
  <c r="K9102" i="1" s="1"/>
  <c r="J9347" i="1" a="1"/>
  <c r="J9347" i="1" s="1"/>
  <c r="K9347" i="1" s="1" a="1"/>
  <c r="K9347" i="1" s="1"/>
  <c r="J9598" i="1" a="1"/>
  <c r="J9598" i="1" s="1"/>
  <c r="K9598" i="1" s="1" a="1"/>
  <c r="K9598" i="1" s="1"/>
  <c r="J9798" i="1" a="1"/>
  <c r="J9798" i="1" s="1"/>
  <c r="K9798" i="1" s="1" a="1"/>
  <c r="K9798" i="1" s="1"/>
  <c r="J9928" i="1" a="1"/>
  <c r="J9928" i="1" s="1"/>
  <c r="K9928" i="1" s="1" a="1"/>
  <c r="K9928" i="1" s="1"/>
  <c r="J10045" i="1" a="1"/>
  <c r="J10045" i="1" s="1"/>
  <c r="K10045" i="1" s="1" a="1"/>
  <c r="K10045" i="1" s="1"/>
  <c r="J10169" i="1" a="1"/>
  <c r="J10169" i="1" s="1"/>
  <c r="K10169" i="1" s="1" a="1"/>
  <c r="K10169" i="1" s="1"/>
  <c r="J10293" i="1" a="1"/>
  <c r="J10293" i="1" s="1"/>
  <c r="K10293" i="1" s="1" a="1"/>
  <c r="K10293" i="1" s="1"/>
  <c r="J10433" i="1" a="1"/>
  <c r="J10433" i="1" s="1"/>
  <c r="K10433" i="1" s="1" a="1"/>
  <c r="K10433" i="1" s="1"/>
  <c r="J10557" i="1" a="1"/>
  <c r="J10557" i="1" s="1"/>
  <c r="K10557" i="1" s="1" a="1"/>
  <c r="K10557" i="1" s="1"/>
  <c r="J10681" i="1" a="1"/>
  <c r="J10681" i="1" s="1"/>
  <c r="K10681" i="1" s="1" a="1"/>
  <c r="K10681" i="1" s="1"/>
  <c r="J10805" i="1" a="1"/>
  <c r="J10805" i="1" s="1"/>
  <c r="K10805" i="1" s="1" a="1"/>
  <c r="K10805" i="1" s="1"/>
  <c r="J10945" i="1" a="1"/>
  <c r="J10945" i="1" s="1"/>
  <c r="K10945" i="1" s="1" a="1"/>
  <c r="K10945" i="1" s="1"/>
  <c r="J4714" i="1" a="1"/>
  <c r="J4714" i="1" s="1"/>
  <c r="K4714" i="1" s="1" a="1"/>
  <c r="K4714" i="1" s="1"/>
  <c r="J6918" i="1" a="1"/>
  <c r="J6918" i="1" s="1"/>
  <c r="K6918" i="1" s="1" a="1"/>
  <c r="K6918" i="1" s="1"/>
  <c r="J8059" i="1" a="1"/>
  <c r="J8059" i="1" s="1"/>
  <c r="K8059" i="1" s="1" a="1"/>
  <c r="K8059" i="1" s="1"/>
  <c r="J8343" i="1" a="1"/>
  <c r="J8343" i="1" s="1"/>
  <c r="K8343" i="1" s="1" a="1"/>
  <c r="K8343" i="1" s="1"/>
  <c r="J8656" i="1" a="1"/>
  <c r="J8656" i="1" s="1"/>
  <c r="K8656" i="1" s="1" a="1"/>
  <c r="K8656" i="1" s="1"/>
  <c r="J8900" i="1" a="1"/>
  <c r="J8900" i="1" s="1"/>
  <c r="K8900" i="1" s="1" a="1"/>
  <c r="K8900" i="1" s="1"/>
  <c r="J9182" i="1" a="1"/>
  <c r="J9182" i="1" s="1"/>
  <c r="K9182" i="1" s="1" a="1"/>
  <c r="K9182" i="1" s="1"/>
  <c r="J9432" i="1" a="1"/>
  <c r="J9432" i="1" s="1"/>
  <c r="K9432" i="1" s="1" a="1"/>
  <c r="K9432" i="1" s="1"/>
  <c r="J9710" i="1" a="1"/>
  <c r="J9710" i="1" s="1"/>
  <c r="K9710" i="1" s="1" a="1"/>
  <c r="K9710" i="1" s="1"/>
  <c r="J9842" i="1" a="1"/>
  <c r="J9842" i="1" s="1"/>
  <c r="K9842" i="1" s="1" a="1"/>
  <c r="K9842" i="1" s="1"/>
  <c r="J9973" i="1" a="1"/>
  <c r="J9973" i="1" s="1"/>
  <c r="K9973" i="1" s="1" a="1"/>
  <c r="K9973" i="1" s="1"/>
  <c r="J10108" i="1" a="1"/>
  <c r="J10108" i="1" s="1"/>
  <c r="K10108" i="1" s="1" a="1"/>
  <c r="K10108" i="1" s="1"/>
  <c r="J10232" i="1" a="1"/>
  <c r="J10232" i="1" s="1"/>
  <c r="K10232" i="1" s="1" a="1"/>
  <c r="K10232" i="1" s="1"/>
  <c r="J10356" i="1" a="1"/>
  <c r="J10356" i="1" s="1"/>
  <c r="K10356" i="1" s="1" a="1"/>
  <c r="K10356" i="1" s="1"/>
  <c r="J10496" i="1" a="1"/>
  <c r="J10496" i="1" s="1"/>
  <c r="K10496" i="1" s="1" a="1"/>
  <c r="K10496" i="1" s="1"/>
  <c r="J10620" i="1" a="1"/>
  <c r="J10620" i="1" s="1"/>
  <c r="K10620" i="1" s="1" a="1"/>
  <c r="K10620" i="1" s="1"/>
  <c r="J10744" i="1" a="1"/>
  <c r="J10744" i="1" s="1"/>
  <c r="K10744" i="1" s="1" a="1"/>
  <c r="K10744" i="1" s="1"/>
  <c r="J10868" i="1" a="1"/>
  <c r="J10868" i="1" s="1"/>
  <c r="K10868" i="1" s="1" a="1"/>
  <c r="K10868" i="1" s="1"/>
  <c r="J11008" i="1" a="1"/>
  <c r="J11008" i="1" s="1"/>
  <c r="K11008" i="1" s="1" a="1"/>
  <c r="K11008" i="1" s="1"/>
  <c r="J6250" i="1" a="1"/>
  <c r="J6250" i="1" s="1"/>
  <c r="K6250" i="1" s="1" a="1"/>
  <c r="K6250" i="1" s="1"/>
  <c r="J7731" i="1" a="1"/>
  <c r="J7731" i="1" s="1"/>
  <c r="K7731" i="1" s="1" a="1"/>
  <c r="K7731" i="1" s="1"/>
  <c r="J8146" i="1" a="1"/>
  <c r="J8146" i="1" s="1"/>
  <c r="K8146" i="1" s="1" a="1"/>
  <c r="K8146" i="1" s="1"/>
  <c r="J8459" i="1" a="1"/>
  <c r="J8459" i="1" s="1"/>
  <c r="K8459" i="1" s="1" a="1"/>
  <c r="K8459" i="1" s="1"/>
  <c r="J8747" i="1" a="1"/>
  <c r="J8747" i="1" s="1"/>
  <c r="K8747" i="1" s="1" a="1"/>
  <c r="K8747" i="1" s="1"/>
  <c r="J8995" i="1" a="1"/>
  <c r="J8995" i="1" s="1"/>
  <c r="K8995" i="1" s="1" a="1"/>
  <c r="K8995" i="1" s="1"/>
  <c r="J9295" i="1" a="1"/>
  <c r="J9295" i="1" s="1"/>
  <c r="K9295" i="1" s="1" a="1"/>
  <c r="K9295" i="1" s="1"/>
  <c r="J9573" i="1" a="1"/>
  <c r="J9573" i="1" s="1"/>
  <c r="K9573" i="1" s="1" a="1"/>
  <c r="K9573" i="1" s="1"/>
  <c r="J9785" i="1" a="1"/>
  <c r="J9785" i="1" s="1"/>
  <c r="K9785" i="1" s="1" a="1"/>
  <c r="K9785" i="1" s="1"/>
  <c r="J9930" i="1" a="1"/>
  <c r="J9930" i="1" s="1"/>
  <c r="K9930" i="1" s="1" a="1"/>
  <c r="K9930" i="1" s="1"/>
  <c r="J10047" i="1" a="1"/>
  <c r="J10047" i="1" s="1"/>
  <c r="K10047" i="1" s="1" a="1"/>
  <c r="K10047" i="1" s="1"/>
  <c r="J10171" i="1" a="1"/>
  <c r="J10171" i="1" s="1"/>
  <c r="K10171" i="1" s="1" a="1"/>
  <c r="K10171" i="1" s="1"/>
  <c r="J10295" i="1" a="1"/>
  <c r="J10295" i="1" s="1"/>
  <c r="K10295" i="1" s="1" a="1"/>
  <c r="K10295" i="1" s="1"/>
  <c r="J10419" i="1" a="1"/>
  <c r="J10419" i="1" s="1"/>
  <c r="K10419" i="1" s="1" a="1"/>
  <c r="K10419" i="1" s="1"/>
  <c r="J10559" i="1" a="1"/>
  <c r="J10559" i="1" s="1"/>
  <c r="K10559" i="1" s="1" a="1"/>
  <c r="K10559" i="1" s="1"/>
  <c r="J10683" i="1" a="1"/>
  <c r="J10683" i="1" s="1"/>
  <c r="K10683" i="1" s="1" a="1"/>
  <c r="K10683" i="1" s="1"/>
  <c r="J10807" i="1" a="1"/>
  <c r="J10807" i="1" s="1"/>
  <c r="K10807" i="1" s="1" a="1"/>
  <c r="K10807" i="1" s="1"/>
  <c r="J10931" i="1" a="1"/>
  <c r="J10931" i="1" s="1"/>
  <c r="K10931" i="1" s="1" a="1"/>
  <c r="K10931" i="1" s="1"/>
  <c r="J6581" i="1" a="1"/>
  <c r="J6581" i="1" s="1"/>
  <c r="K6581" i="1" s="1" a="1"/>
  <c r="K6581" i="1" s="1"/>
  <c r="J7579" i="1" a="1"/>
  <c r="J7579" i="1" s="1"/>
  <c r="K7579" i="1" s="1" a="1"/>
  <c r="K7579" i="1" s="1"/>
  <c r="J8150" i="1" a="1"/>
  <c r="J8150" i="1" s="1"/>
  <c r="K8150" i="1" s="1" a="1"/>
  <c r="K8150" i="1" s="1"/>
  <c r="J8378" i="1" a="1"/>
  <c r="J8378" i="1" s="1"/>
  <c r="K8378" i="1" s="1" a="1"/>
  <c r="K8378" i="1" s="1"/>
  <c r="J8606" i="1" a="1"/>
  <c r="J8606" i="1" s="1"/>
  <c r="K8606" i="1" s="1" a="1"/>
  <c r="K8606" i="1" s="1"/>
  <c r="J8845" i="1" a="1"/>
  <c r="J8845" i="1" s="1"/>
  <c r="K8845" i="1" s="1" a="1"/>
  <c r="K8845" i="1" s="1"/>
  <c r="J9083" i="1" a="1"/>
  <c r="J9083" i="1" s="1"/>
  <c r="K9083" i="1" s="1" a="1"/>
  <c r="K9083" i="1" s="1"/>
  <c r="J9382" i="1" a="1"/>
  <c r="J9382" i="1" s="1"/>
  <c r="K9382" i="1" s="1" a="1"/>
  <c r="K9382" i="1" s="1"/>
  <c r="J9632" i="1" a="1"/>
  <c r="J9632" i="1" s="1"/>
  <c r="K9632" i="1" s="1" a="1"/>
  <c r="K9632" i="1" s="1"/>
  <c r="J9815" i="1" a="1"/>
  <c r="J9815" i="1" s="1"/>
  <c r="K9815" i="1" s="1" a="1"/>
  <c r="K9815" i="1" s="1"/>
  <c r="J9932" i="1" a="1"/>
  <c r="J9932" i="1" s="1"/>
  <c r="K9932" i="1" s="1" a="1"/>
  <c r="K9932" i="1" s="1"/>
  <c r="J10080" i="1" a="1"/>
  <c r="J10080" i="1" s="1"/>
  <c r="K10080" i="1" s="1" a="1"/>
  <c r="K10080" i="1" s="1"/>
  <c r="J10204" i="1" a="1"/>
  <c r="J10204" i="1" s="1"/>
  <c r="K10204" i="1" s="1" a="1"/>
  <c r="K10204" i="1" s="1"/>
  <c r="J10328" i="1" a="1"/>
  <c r="J10328" i="1" s="1"/>
  <c r="K10328" i="1" s="1" a="1"/>
  <c r="K10328" i="1" s="1"/>
  <c r="J10452" i="1" a="1"/>
  <c r="J10452" i="1" s="1"/>
  <c r="K10452" i="1" s="1" a="1"/>
  <c r="K10452" i="1" s="1"/>
  <c r="J10592" i="1" a="1"/>
  <c r="J10592" i="1" s="1"/>
  <c r="K10592" i="1" s="1" a="1"/>
  <c r="K10592" i="1" s="1"/>
  <c r="J10716" i="1" a="1"/>
  <c r="J10716" i="1" s="1"/>
  <c r="K10716" i="1" s="1" a="1"/>
  <c r="K10716" i="1" s="1"/>
  <c r="J10840" i="1" a="1"/>
  <c r="J10840" i="1" s="1"/>
  <c r="K10840" i="1" s="1" a="1"/>
  <c r="K10840" i="1" s="1"/>
  <c r="J10964" i="1" a="1"/>
  <c r="J10964" i="1" s="1"/>
  <c r="K10964" i="1" s="1" a="1"/>
  <c r="K10964" i="1" s="1"/>
  <c r="J11094" i="1" a="1"/>
  <c r="J11094" i="1" s="1"/>
  <c r="K11094" i="1" s="1" a="1"/>
  <c r="K11094" i="1" s="1"/>
  <c r="J11205" i="1" a="1"/>
  <c r="J11205" i="1" s="1"/>
  <c r="K11205" i="1" s="1" a="1"/>
  <c r="K11205" i="1" s="1"/>
  <c r="J11333" i="1" a="1"/>
  <c r="J11333" i="1" s="1"/>
  <c r="K11333" i="1" s="1" a="1"/>
  <c r="K11333" i="1" s="1"/>
  <c r="J11456" i="1" a="1"/>
  <c r="J11456" i="1" s="1"/>
  <c r="K11456" i="1" s="1" a="1"/>
  <c r="K11456" i="1" s="1"/>
  <c r="J11569" i="1" a="1"/>
  <c r="J11569" i="1" s="1"/>
  <c r="K11569" i="1" s="1" a="1"/>
  <c r="K11569" i="1" s="1"/>
  <c r="J11679" i="1" a="1"/>
  <c r="J11679" i="1" s="1"/>
  <c r="K11679" i="1" s="1" a="1"/>
  <c r="K11679" i="1" s="1"/>
  <c r="J11783" i="1" a="1"/>
  <c r="J11783" i="1" s="1"/>
  <c r="K11783" i="1" s="1" a="1"/>
  <c r="K11783" i="1" s="1"/>
  <c r="J11897" i="1" a="1"/>
  <c r="J11897" i="1" s="1"/>
  <c r="K11897" i="1" s="1" a="1"/>
  <c r="K11897" i="1" s="1"/>
  <c r="J12011" i="1" a="1"/>
  <c r="J12011" i="1" s="1"/>
  <c r="K12011" i="1" s="1" a="1"/>
  <c r="K12011" i="1" s="1"/>
  <c r="J11865" i="1" a="1"/>
  <c r="J11865" i="1" s="1"/>
  <c r="K11865" i="1" s="1" a="1"/>
  <c r="K11865" i="1" s="1"/>
  <c r="J11651" i="1" a="1"/>
  <c r="J11651" i="1" s="1"/>
  <c r="K11651" i="1" s="1" a="1"/>
  <c r="K11651" i="1" s="1"/>
  <c r="J11403" i="1" a="1"/>
  <c r="J11403" i="1" s="1"/>
  <c r="K11403" i="1" s="1" a="1"/>
  <c r="K11403" i="1" s="1"/>
  <c r="J11103" i="1" a="1"/>
  <c r="J11103" i="1" s="1"/>
  <c r="K11103" i="1" s="1" a="1"/>
  <c r="K11103" i="1" s="1"/>
  <c r="J10363" i="1" a="1"/>
  <c r="J10363" i="1" s="1"/>
  <c r="K10363" i="1" s="1" a="1"/>
  <c r="K10363" i="1" s="1"/>
  <c r="J8884" i="1" a="1"/>
  <c r="J8884" i="1" s="1"/>
  <c r="K8884" i="1" s="1" a="1"/>
  <c r="K8884" i="1" s="1"/>
  <c r="J12000" i="1" a="1"/>
  <c r="J12000" i="1" s="1"/>
  <c r="K12000" i="1" s="1" a="1"/>
  <c r="K12000" i="1" s="1"/>
  <c r="J11773" i="1" a="1"/>
  <c r="J11773" i="1" s="1"/>
  <c r="K11773" i="1" s="1" a="1"/>
  <c r="K11773" i="1" s="1"/>
  <c r="J11472" i="1" a="1"/>
  <c r="J11472" i="1" s="1"/>
  <c r="K11472" i="1" s="1" a="1"/>
  <c r="K11472" i="1" s="1"/>
  <c r="J11244" i="1" a="1"/>
  <c r="J11244" i="1" s="1"/>
  <c r="K11244" i="1" s="1" a="1"/>
  <c r="K11244" i="1" s="1"/>
  <c r="J10720" i="1" a="1"/>
  <c r="J10720" i="1" s="1"/>
  <c r="K10720" i="1" s="1" a="1"/>
  <c r="K10720" i="1" s="1"/>
  <c r="J9749" i="1" a="1"/>
  <c r="J9749" i="1" s="1"/>
  <c r="K9749" i="1" s="1" a="1"/>
  <c r="K9749" i="1" s="1"/>
  <c r="J11824" i="1" a="1"/>
  <c r="J11824" i="1" s="1"/>
  <c r="K11824" i="1" s="1" a="1"/>
  <c r="K11824" i="1" s="1"/>
  <c r="J11332" i="1" a="1"/>
  <c r="J11332" i="1" s="1"/>
  <c r="K11332" i="1" s="1" a="1"/>
  <c r="K11332" i="1" s="1"/>
  <c r="J10332" i="1" a="1"/>
  <c r="J10332" i="1" s="1"/>
  <c r="K10332" i="1" s="1" a="1"/>
  <c r="K10332" i="1" s="1"/>
  <c r="J11689" i="1" a="1"/>
  <c r="J11689" i="1" s="1"/>
  <c r="K11689" i="1" s="1" a="1"/>
  <c r="K11689" i="1" s="1"/>
  <c r="J9039" i="1" a="1"/>
  <c r="J9039" i="1" s="1"/>
  <c r="K9039" i="1" s="1" a="1"/>
  <c r="K9039" i="1" s="1"/>
  <c r="J11491" i="1" a="1"/>
  <c r="J11491" i="1" s="1"/>
  <c r="K11491" i="1" s="1" a="1"/>
  <c r="K11491" i="1" s="1"/>
  <c r="J6717" i="1" a="1"/>
  <c r="J6717" i="1" s="1"/>
  <c r="K6717" i="1" s="1" a="1"/>
  <c r="K6717" i="1" s="1"/>
  <c r="J2944" i="1" a="1"/>
  <c r="J2944" i="1" s="1"/>
  <c r="K2944" i="1" s="1" a="1"/>
  <c r="K2944" i="1" s="1"/>
  <c r="J2782" i="1" a="1"/>
  <c r="J2782" i="1" s="1"/>
  <c r="K2782" i="1" s="1" a="1"/>
  <c r="K2782" i="1" s="1"/>
  <c r="J5183" i="1" a="1"/>
  <c r="J5183" i="1" s="1"/>
  <c r="K5183" i="1" s="1" a="1"/>
  <c r="K5183" i="1" s="1"/>
  <c r="J5779" i="1" a="1"/>
  <c r="J5779" i="1" s="1"/>
  <c r="K5779" i="1" s="1" a="1"/>
  <c r="K5779" i="1" s="1"/>
  <c r="J5763" i="1" a="1"/>
  <c r="J5763" i="1" s="1"/>
  <c r="K5763" i="1" s="1" a="1"/>
  <c r="K5763" i="1" s="1"/>
  <c r="J4063" i="1" a="1"/>
  <c r="J4063" i="1" s="1"/>
  <c r="K4063" i="1" s="1" a="1"/>
  <c r="K4063" i="1" s="1"/>
  <c r="J5989" i="1" a="1"/>
  <c r="J5989" i="1" s="1"/>
  <c r="K5989" i="1" s="1" a="1"/>
  <c r="K5989" i="1" s="1"/>
  <c r="J6217" i="1" a="1"/>
  <c r="J6217" i="1" s="1"/>
  <c r="K6217" i="1" s="1" a="1"/>
  <c r="K6217" i="1" s="1"/>
  <c r="J7069" i="1" a="1"/>
  <c r="J7069" i="1" s="1"/>
  <c r="K7069" i="1" s="1" a="1"/>
  <c r="K7069" i="1" s="1"/>
  <c r="J7638" i="1" a="1"/>
  <c r="J7638" i="1" s="1"/>
  <c r="K7638" i="1" s="1" a="1"/>
  <c r="K7638" i="1" s="1"/>
  <c r="J8467" i="1" a="1"/>
  <c r="J8467" i="1" s="1"/>
  <c r="K8467" i="1" s="1" a="1"/>
  <c r="K8467" i="1" s="1"/>
  <c r="J9212" i="1" a="1"/>
  <c r="J9212" i="1" s="1"/>
  <c r="K9212" i="1" s="1" a="1"/>
  <c r="K9212" i="1" s="1"/>
  <c r="J5173" i="1" a="1"/>
  <c r="J5173" i="1" s="1"/>
  <c r="K5173" i="1" s="1" a="1"/>
  <c r="K5173" i="1" s="1"/>
  <c r="J6201" i="1" a="1"/>
  <c r="J6201" i="1" s="1"/>
  <c r="K6201" i="1" s="1" a="1"/>
  <c r="K6201" i="1" s="1"/>
  <c r="J6730" i="1" a="1"/>
  <c r="J6730" i="1" s="1"/>
  <c r="K6730" i="1" s="1" a="1"/>
  <c r="K6730" i="1" s="1"/>
  <c r="J7117" i="1" a="1"/>
  <c r="J7117" i="1" s="1"/>
  <c r="K7117" i="1" s="1" a="1"/>
  <c r="K7117" i="1" s="1"/>
  <c r="J7779" i="1" a="1"/>
  <c r="J7779" i="1" s="1"/>
  <c r="K7779" i="1" s="1" a="1"/>
  <c r="K7779" i="1" s="1"/>
  <c r="J8197" i="1" a="1"/>
  <c r="J8197" i="1" s="1"/>
  <c r="K8197" i="1" s="1" a="1"/>
  <c r="K8197" i="1" s="1"/>
  <c r="J8631" i="1" a="1"/>
  <c r="J8631" i="1" s="1"/>
  <c r="K8631" i="1" s="1" a="1"/>
  <c r="K8631" i="1" s="1"/>
  <c r="J9028" i="1" a="1"/>
  <c r="J9028" i="1" s="1"/>
  <c r="K9028" i="1" s="1" a="1"/>
  <c r="K9028" i="1" s="1"/>
  <c r="J9387" i="1" a="1"/>
  <c r="J9387" i="1" s="1"/>
  <c r="K9387" i="1" s="1" a="1"/>
  <c r="K9387" i="1" s="1"/>
  <c r="J3705" i="1" a="1"/>
  <c r="J3705" i="1" s="1"/>
  <c r="K3705" i="1" s="1" a="1"/>
  <c r="K3705" i="1" s="1"/>
  <c r="J5032" i="1" a="1"/>
  <c r="J5032" i="1" s="1"/>
  <c r="K5032" i="1" s="1" a="1"/>
  <c r="K5032" i="1" s="1"/>
  <c r="J5758" i="1" a="1"/>
  <c r="J5758" i="1" s="1"/>
  <c r="K5758" i="1" s="1" a="1"/>
  <c r="K5758" i="1" s="1"/>
  <c r="J6322" i="1" a="1"/>
  <c r="J6322" i="1" s="1"/>
  <c r="K6322" i="1" s="1" a="1"/>
  <c r="K6322" i="1" s="1"/>
  <c r="J6707" i="1" a="1"/>
  <c r="J6707" i="1" s="1"/>
  <c r="K6707" i="1" s="1" a="1"/>
  <c r="K6707" i="1" s="1"/>
  <c r="J7211" i="1" a="1"/>
  <c r="J7211" i="1" s="1"/>
  <c r="K7211" i="1" s="1" a="1"/>
  <c r="K7211" i="1" s="1"/>
  <c r="J7730" i="1" a="1"/>
  <c r="J7730" i="1" s="1"/>
  <c r="K7730" i="1" s="1" a="1"/>
  <c r="K7730" i="1" s="1"/>
  <c r="J8084" i="1" a="1"/>
  <c r="J8084" i="1" s="1"/>
  <c r="K8084" i="1" s="1" a="1"/>
  <c r="K8084" i="1" s="1"/>
  <c r="J8426" i="1" a="1"/>
  <c r="J8426" i="1" s="1"/>
  <c r="K8426" i="1" s="1" a="1"/>
  <c r="K8426" i="1" s="1"/>
  <c r="J8905" i="1" a="1"/>
  <c r="J8905" i="1" s="1"/>
  <c r="K8905" i="1" s="1" a="1"/>
  <c r="K8905" i="1" s="1"/>
  <c r="J9173" i="1" a="1"/>
  <c r="J9173" i="1" s="1"/>
  <c r="K9173" i="1" s="1" a="1"/>
  <c r="K9173" i="1" s="1"/>
  <c r="J9534" i="1" a="1"/>
  <c r="J9534" i="1" s="1"/>
  <c r="K9534" i="1" s="1" a="1"/>
  <c r="K9534" i="1" s="1"/>
  <c r="J4426" i="1" a="1"/>
  <c r="J4426" i="1" s="1"/>
  <c r="K4426" i="1" s="1" a="1"/>
  <c r="K4426" i="1" s="1"/>
  <c r="J5303" i="1" a="1"/>
  <c r="J5303" i="1" s="1"/>
  <c r="K5303" i="1" s="1" a="1"/>
  <c r="K5303" i="1" s="1"/>
  <c r="J4852" i="1" a="1"/>
  <c r="J4852" i="1" s="1"/>
  <c r="K4852" i="1" s="1" a="1"/>
  <c r="K4852" i="1" s="1"/>
  <c r="J5673" i="1" a="1"/>
  <c r="J5673" i="1" s="1"/>
  <c r="K5673" i="1" s="1" a="1"/>
  <c r="K5673" i="1" s="1"/>
  <c r="J3855" i="1" a="1"/>
  <c r="J3855" i="1" s="1"/>
  <c r="K3855" i="1" s="1" a="1"/>
  <c r="K3855" i="1" s="1"/>
  <c r="J5080" i="1" a="1"/>
  <c r="J5080" i="1" s="1"/>
  <c r="K5080" i="1" s="1" a="1"/>
  <c r="K5080" i="1" s="1"/>
  <c r="J4315" i="1" a="1"/>
  <c r="J4315" i="1" s="1"/>
  <c r="K4315" i="1" s="1" a="1"/>
  <c r="K4315" i="1" s="1"/>
  <c r="J5238" i="1" a="1"/>
  <c r="J5238" i="1" s="1"/>
  <c r="K5238" i="1" s="1" a="1"/>
  <c r="K5238" i="1" s="1"/>
  <c r="J6060" i="1" a="1"/>
  <c r="J6060" i="1" s="1"/>
  <c r="K6060" i="1" s="1" a="1"/>
  <c r="K6060" i="1" s="1"/>
  <c r="J6527" i="1" a="1"/>
  <c r="J6527" i="1" s="1"/>
  <c r="K6527" i="1" s="1" a="1"/>
  <c r="K6527" i="1" s="1"/>
  <c r="J6904" i="1" a="1"/>
  <c r="J6904" i="1" s="1"/>
  <c r="K6904" i="1" s="1" a="1"/>
  <c r="K6904" i="1" s="1"/>
  <c r="J7284" i="1" a="1"/>
  <c r="J7284" i="1" s="1"/>
  <c r="K7284" i="1" s="1" a="1"/>
  <c r="K7284" i="1" s="1"/>
  <c r="J7687" i="1" a="1"/>
  <c r="J7687" i="1" s="1"/>
  <c r="K7687" i="1" s="1" a="1"/>
  <c r="K7687" i="1" s="1"/>
  <c r="J8188" i="1" a="1"/>
  <c r="J8188" i="1" s="1"/>
  <c r="K8188" i="1" s="1" a="1"/>
  <c r="K8188" i="1" s="1"/>
  <c r="J8529" i="1" a="1"/>
  <c r="J8529" i="1" s="1"/>
  <c r="K8529" i="1" s="1" a="1"/>
  <c r="K8529" i="1" s="1"/>
  <c r="J8894" i="1" a="1"/>
  <c r="J8894" i="1" s="1"/>
  <c r="K8894" i="1" s="1" a="1"/>
  <c r="K8894" i="1" s="1"/>
  <c r="J9301" i="1" a="1"/>
  <c r="J9301" i="1" s="1"/>
  <c r="K9301" i="1" s="1" a="1"/>
  <c r="K9301" i="1" s="1"/>
  <c r="J9676" i="1" a="1"/>
  <c r="J9676" i="1" s="1"/>
  <c r="K9676" i="1" s="1" a="1"/>
  <c r="K9676" i="1" s="1"/>
  <c r="J6366" i="1" a="1"/>
  <c r="J6366" i="1" s="1"/>
  <c r="K6366" i="1" s="1" a="1"/>
  <c r="K6366" i="1" s="1"/>
  <c r="J7167" i="1" a="1"/>
  <c r="J7167" i="1" s="1"/>
  <c r="K7167" i="1" s="1" a="1"/>
  <c r="K7167" i="1" s="1"/>
  <c r="J7851" i="1" a="1"/>
  <c r="J7851" i="1" s="1"/>
  <c r="K7851" i="1" s="1" a="1"/>
  <c r="K7851" i="1" s="1"/>
  <c r="J8677" i="1" a="1"/>
  <c r="J8677" i="1" s="1"/>
  <c r="K8677" i="1" s="1" a="1"/>
  <c r="K8677" i="1" s="1"/>
  <c r="J9439" i="1" a="1"/>
  <c r="J9439" i="1" s="1"/>
  <c r="K9439" i="1" s="1" a="1"/>
  <c r="K9439" i="1" s="1"/>
  <c r="J9991" i="1" a="1"/>
  <c r="J9991" i="1" s="1"/>
  <c r="K9991" i="1" s="1" a="1"/>
  <c r="K9991" i="1" s="1"/>
  <c r="J10368" i="1" a="1"/>
  <c r="J10368" i="1" s="1"/>
  <c r="K10368" i="1" s="1" a="1"/>
  <c r="K10368" i="1" s="1"/>
  <c r="J10748" i="1" a="1"/>
  <c r="J10748" i="1" s="1"/>
  <c r="K10748" i="1" s="1" a="1"/>
  <c r="K10748" i="1" s="1"/>
  <c r="J11131" i="1" a="1"/>
  <c r="J11131" i="1" s="1"/>
  <c r="K11131" i="1" s="1" a="1"/>
  <c r="K11131" i="1" s="1"/>
  <c r="J11495" i="1" a="1"/>
  <c r="J11495" i="1" s="1"/>
  <c r="K11495" i="1" s="1" a="1"/>
  <c r="K11495" i="1" s="1"/>
  <c r="J11777" i="1" a="1"/>
  <c r="J11777" i="1" s="1"/>
  <c r="K11777" i="1" s="1" a="1"/>
  <c r="K11777" i="1" s="1"/>
  <c r="J5962" i="1" a="1"/>
  <c r="J5962" i="1" s="1"/>
  <c r="K5962" i="1" s="1" a="1"/>
  <c r="K5962" i="1" s="1"/>
  <c r="J6921" i="1" a="1"/>
  <c r="J6921" i="1" s="1"/>
  <c r="K6921" i="1" s="1" a="1"/>
  <c r="K6921" i="1" s="1"/>
  <c r="J7723" i="1" a="1"/>
  <c r="J7723" i="1" s="1"/>
  <c r="K7723" i="1" s="1" a="1"/>
  <c r="K7723" i="1" s="1"/>
  <c r="J8523" i="1" a="1"/>
  <c r="J8523" i="1" s="1"/>
  <c r="K8523" i="1" s="1" a="1"/>
  <c r="K8523" i="1" s="1"/>
  <c r="J9274" i="1" a="1"/>
  <c r="J9274" i="1" s="1"/>
  <c r="K9274" i="1" s="1" a="1"/>
  <c r="K9274" i="1" s="1"/>
  <c r="J9875" i="1" a="1"/>
  <c r="J9875" i="1" s="1"/>
  <c r="K9875" i="1" s="1" a="1"/>
  <c r="K9875" i="1" s="1"/>
  <c r="J10268" i="1" a="1"/>
  <c r="J10268" i="1" s="1"/>
  <c r="K10268" i="1" s="1" a="1"/>
  <c r="K10268" i="1" s="1"/>
  <c r="J10656" i="1" a="1"/>
  <c r="J10656" i="1" s="1"/>
  <c r="K10656" i="1" s="1" a="1"/>
  <c r="K10656" i="1" s="1"/>
  <c r="J11044" i="1" a="1"/>
  <c r="J11044" i="1" s="1"/>
  <c r="K11044" i="1" s="1" a="1"/>
  <c r="K11044" i="1" s="1"/>
  <c r="J11445" i="1" a="1"/>
  <c r="J11445" i="1" s="1"/>
  <c r="K11445" i="1" s="1" a="1"/>
  <c r="K11445" i="1" s="1"/>
  <c r="J11821" i="1" a="1"/>
  <c r="J11821" i="1" s="1"/>
  <c r="K11821" i="1" s="1" a="1"/>
  <c r="K11821" i="1" s="1"/>
  <c r="J5778" i="1" a="1"/>
  <c r="J5778" i="1" s="1"/>
  <c r="K5778" i="1" s="1" a="1"/>
  <c r="K5778" i="1" s="1"/>
  <c r="J6909" i="1" a="1"/>
  <c r="J6909" i="1" s="1"/>
  <c r="K6909" i="1" s="1" a="1"/>
  <c r="K6909" i="1" s="1"/>
  <c r="J7715" i="1" a="1"/>
  <c r="J7715" i="1" s="1"/>
  <c r="K7715" i="1" s="1" a="1"/>
  <c r="K7715" i="1" s="1"/>
  <c r="J8569" i="1" a="1"/>
  <c r="J8569" i="1" s="1"/>
  <c r="K8569" i="1" s="1" a="1"/>
  <c r="K8569" i="1" s="1"/>
  <c r="J9346" i="1" a="1"/>
  <c r="J9346" i="1" s="1"/>
  <c r="K9346" i="1" s="1" a="1"/>
  <c r="K9346" i="1" s="1"/>
  <c r="J9919" i="1" a="1"/>
  <c r="J9919" i="1" s="1"/>
  <c r="K9919" i="1" s="1" a="1"/>
  <c r="K9919" i="1" s="1"/>
  <c r="J10308" i="1" a="1"/>
  <c r="J10308" i="1" s="1"/>
  <c r="K10308" i="1" s="1" a="1"/>
  <c r="K10308" i="1" s="1"/>
  <c r="J10696" i="1" a="1"/>
  <c r="J10696" i="1" s="1"/>
  <c r="K10696" i="1" s="1" a="1"/>
  <c r="K10696" i="1" s="1"/>
  <c r="J11073" i="1" a="1"/>
  <c r="J11073" i="1" s="1"/>
  <c r="K11073" i="1" s="1" a="1"/>
  <c r="K11073" i="1" s="1"/>
  <c r="J11439" i="1" a="1"/>
  <c r="J11439" i="1" s="1"/>
  <c r="K11439" i="1" s="1" a="1"/>
  <c r="K11439" i="1" s="1"/>
  <c r="J11828" i="1" a="1"/>
  <c r="J11828" i="1" s="1"/>
  <c r="K11828" i="1" s="1" a="1"/>
  <c r="K11828" i="1" s="1"/>
  <c r="J6100" i="1" a="1"/>
  <c r="J6100" i="1" s="1"/>
  <c r="K6100" i="1" s="1" a="1"/>
  <c r="K6100" i="1" s="1"/>
  <c r="J6910" i="1" a="1"/>
  <c r="J6910" i="1" s="1"/>
  <c r="K6910" i="1" s="1" a="1"/>
  <c r="K6910" i="1" s="1"/>
  <c r="J7676" i="1" a="1"/>
  <c r="J7676" i="1" s="1"/>
  <c r="K7676" i="1" s="1" a="1"/>
  <c r="K7676" i="1" s="1"/>
  <c r="J6196" i="1" a="1"/>
  <c r="J6196" i="1" s="1"/>
  <c r="K6196" i="1" s="1" a="1"/>
  <c r="K6196" i="1" s="1"/>
  <c r="J6942" i="1" a="1"/>
  <c r="J6942" i="1" s="1"/>
  <c r="K6942" i="1" s="1" a="1"/>
  <c r="K6942" i="1" s="1"/>
  <c r="J7677" i="1" a="1"/>
  <c r="J7677" i="1" s="1"/>
  <c r="K7677" i="1" s="1" a="1"/>
  <c r="K7677" i="1" s="1"/>
  <c r="J6142" i="1" a="1"/>
  <c r="J6142" i="1" s="1"/>
  <c r="K6142" i="1" s="1" a="1"/>
  <c r="K6142" i="1" s="1"/>
  <c r="J6975" i="1" a="1"/>
  <c r="J6975" i="1" s="1"/>
  <c r="K6975" i="1" s="1" a="1"/>
  <c r="K6975" i="1" s="1"/>
  <c r="J7708" i="1" a="1"/>
  <c r="J7708" i="1" s="1"/>
  <c r="K7708" i="1" s="1" a="1"/>
  <c r="K7708" i="1" s="1"/>
  <c r="J6293" i="1" a="1"/>
  <c r="J6293" i="1" s="1"/>
  <c r="K6293" i="1" s="1" a="1"/>
  <c r="K6293" i="1" s="1"/>
  <c r="J6701" i="1" a="1"/>
  <c r="J6701" i="1" s="1"/>
  <c r="K6701" i="1" s="1" a="1"/>
  <c r="K6701" i="1" s="1"/>
  <c r="J7134" i="1" a="1"/>
  <c r="J7134" i="1" s="1"/>
  <c r="K7134" i="1" s="1" a="1"/>
  <c r="K7134" i="1" s="1"/>
  <c r="J7569" i="1" a="1"/>
  <c r="J7569" i="1" s="1"/>
  <c r="K7569" i="1" s="1" a="1"/>
  <c r="K7569" i="1" s="1"/>
  <c r="J7953" i="1" a="1"/>
  <c r="J7953" i="1" s="1"/>
  <c r="K7953" i="1" s="1" a="1"/>
  <c r="K7953" i="1" s="1"/>
  <c r="J8477" i="1" a="1"/>
  <c r="J8477" i="1" s="1"/>
  <c r="K8477" i="1" s="1" a="1"/>
  <c r="K8477" i="1" s="1"/>
  <c r="J8937" i="1" a="1"/>
  <c r="J8937" i="1" s="1"/>
  <c r="K8937" i="1" s="1" a="1"/>
  <c r="K8937" i="1" s="1"/>
  <c r="J9396" i="1" a="1"/>
  <c r="J9396" i="1" s="1"/>
  <c r="K9396" i="1" s="1" a="1"/>
  <c r="K9396" i="1" s="1"/>
  <c r="J9807" i="1" a="1"/>
  <c r="J9807" i="1" s="1"/>
  <c r="K9807" i="1" s="1" a="1"/>
  <c r="K9807" i="1" s="1"/>
  <c r="J10026" i="1" a="1"/>
  <c r="J10026" i="1" s="1"/>
  <c r="K10026" i="1" s="1" a="1"/>
  <c r="K10026" i="1" s="1"/>
  <c r="J10250" i="1" a="1"/>
  <c r="J10250" i="1" s="1"/>
  <c r="K10250" i="1" s="1" a="1"/>
  <c r="K10250" i="1" s="1"/>
  <c r="J10459" i="1" a="1"/>
  <c r="J10459" i="1" s="1"/>
  <c r="K10459" i="1" s="1" a="1"/>
  <c r="K10459" i="1" s="1"/>
  <c r="J10684" i="1" a="1"/>
  <c r="J10684" i="1" s="1"/>
  <c r="K10684" i="1" s="1" a="1"/>
  <c r="K10684" i="1" s="1"/>
  <c r="J10901" i="1" a="1"/>
  <c r="J10901" i="1" s="1"/>
  <c r="K10901" i="1" s="1" a="1"/>
  <c r="K10901" i="1" s="1"/>
  <c r="J11147" i="1" a="1"/>
  <c r="J11147" i="1" s="1"/>
  <c r="K11147" i="1" s="1" a="1"/>
  <c r="K11147" i="1" s="1"/>
  <c r="J11378" i="1" a="1"/>
  <c r="J11378" i="1" s="1"/>
  <c r="K11378" i="1" s="1" a="1"/>
  <c r="K11378" i="1" s="1"/>
  <c r="J11598" i="1" a="1"/>
  <c r="J11598" i="1" s="1"/>
  <c r="K11598" i="1" s="1" a="1"/>
  <c r="K11598" i="1" s="1"/>
  <c r="J11832" i="1" a="1"/>
  <c r="J11832" i="1" s="1"/>
  <c r="K11832" i="1" s="1" a="1"/>
  <c r="K11832" i="1" s="1"/>
  <c r="J5649" i="1" a="1"/>
  <c r="J5649" i="1" s="1"/>
  <c r="K5649" i="1" s="1" a="1"/>
  <c r="K5649" i="1" s="1"/>
  <c r="J8301" i="1" a="1"/>
  <c r="J8301" i="1" s="1"/>
  <c r="K8301" i="1" s="1" a="1"/>
  <c r="K8301" i="1" s="1"/>
  <c r="J9090" i="1" a="1"/>
  <c r="J9090" i="1" s="1"/>
  <c r="K9090" i="1" s="1" a="1"/>
  <c r="K9090" i="1" s="1"/>
  <c r="J9764" i="1" a="1"/>
  <c r="J9764" i="1" s="1"/>
  <c r="K9764" i="1" s="1" a="1"/>
  <c r="K9764" i="1" s="1"/>
  <c r="J10131" i="1" a="1"/>
  <c r="J10131" i="1" s="1"/>
  <c r="K10131" i="1" s="1" a="1"/>
  <c r="K10131" i="1" s="1"/>
  <c r="J10519" i="1" a="1"/>
  <c r="J10519" i="1" s="1"/>
  <c r="K10519" i="1" s="1" a="1"/>
  <c r="K10519" i="1" s="1"/>
  <c r="J10907" i="1" a="1"/>
  <c r="J10907" i="1" s="1"/>
  <c r="K10907" i="1" s="1" a="1"/>
  <c r="K10907" i="1" s="1"/>
  <c r="J11290" i="1" a="1"/>
  <c r="J11290" i="1" s="1"/>
  <c r="K11290" i="1" s="1" a="1"/>
  <c r="K11290" i="1" s="1"/>
  <c r="J11658" i="1" a="1"/>
  <c r="J11658" i="1" s="1"/>
  <c r="K11658" i="1" s="1" a="1"/>
  <c r="K11658" i="1" s="1"/>
  <c r="J5676" i="1" a="1"/>
  <c r="J5676" i="1" s="1"/>
  <c r="K5676" i="1" s="1" a="1"/>
  <c r="K5676" i="1" s="1"/>
  <c r="J8217" i="1" a="1"/>
  <c r="J8217" i="1" s="1"/>
  <c r="K8217" i="1" s="1" a="1"/>
  <c r="K8217" i="1" s="1"/>
  <c r="J9042" i="1" a="1"/>
  <c r="J9042" i="1" s="1"/>
  <c r="K9042" i="1" s="1" a="1"/>
  <c r="K9042" i="1" s="1"/>
  <c r="J9792" i="1" a="1"/>
  <c r="J9792" i="1" s="1"/>
  <c r="K9792" i="1" s="1" a="1"/>
  <c r="K9792" i="1" s="1"/>
  <c r="J10179" i="1" a="1"/>
  <c r="J10179" i="1" s="1"/>
  <c r="K10179" i="1" s="1" a="1"/>
  <c r="K10179" i="1" s="1"/>
  <c r="J10567" i="1" a="1"/>
  <c r="J10567" i="1" s="1"/>
  <c r="K10567" i="1" s="1" a="1"/>
  <c r="K10567" i="1" s="1"/>
  <c r="J10955" i="1" a="1"/>
  <c r="J10955" i="1" s="1"/>
  <c r="K10955" i="1" s="1" a="1"/>
  <c r="K10955" i="1" s="1"/>
  <c r="J11356" i="1" a="1"/>
  <c r="J11356" i="1" s="1"/>
  <c r="K11356" i="1" s="1" a="1"/>
  <c r="K11356" i="1" s="1"/>
  <c r="J11720" i="1" a="1"/>
  <c r="J11720" i="1" s="1"/>
  <c r="K11720" i="1" s="1" a="1"/>
  <c r="K11720" i="1" s="1"/>
  <c r="J5396" i="1" a="1"/>
  <c r="J5396" i="1" s="1"/>
  <c r="K5396" i="1" s="1" a="1"/>
  <c r="K5396" i="1" s="1"/>
  <c r="J8250" i="1" a="1"/>
  <c r="J8250" i="1" s="1"/>
  <c r="K8250" i="1" s="1" a="1"/>
  <c r="K8250" i="1" s="1"/>
  <c r="J8985" i="1" a="1"/>
  <c r="J8985" i="1" s="1"/>
  <c r="K8985" i="1" s="1" a="1"/>
  <c r="K8985" i="1" s="1"/>
  <c r="J9752" i="1" a="1"/>
  <c r="J9752" i="1" s="1"/>
  <c r="K9752" i="1" s="1" a="1"/>
  <c r="K9752" i="1" s="1"/>
  <c r="J10119" i="1" a="1"/>
  <c r="J10119" i="1" s="1"/>
  <c r="K10119" i="1" s="1" a="1"/>
  <c r="K10119" i="1" s="1"/>
  <c r="J10507" i="1" a="1"/>
  <c r="J10507" i="1" s="1"/>
  <c r="K10507" i="1" s="1" a="1"/>
  <c r="K10507" i="1" s="1"/>
  <c r="J10895" i="1" a="1"/>
  <c r="J10895" i="1" s="1"/>
  <c r="K10895" i="1" s="1" a="1"/>
  <c r="K10895" i="1" s="1"/>
  <c r="J11292" i="1" a="1"/>
  <c r="J11292" i="1" s="1"/>
  <c r="K11292" i="1" s="1" a="1"/>
  <c r="K11292" i="1" s="1"/>
  <c r="J11673" i="1" a="1"/>
  <c r="J11673" i="1" s="1"/>
  <c r="K11673" i="1" s="1" a="1"/>
  <c r="K11673" i="1" s="1"/>
  <c r="J5738" i="1" a="1"/>
  <c r="J5738" i="1" s="1"/>
  <c r="K5738" i="1" s="1" a="1"/>
  <c r="K5738" i="1" s="1"/>
  <c r="J8200" i="1" a="1"/>
  <c r="J8200" i="1" s="1"/>
  <c r="K8200" i="1" s="1" a="1"/>
  <c r="K8200" i="1" s="1"/>
  <c r="J8655" i="1" a="1"/>
  <c r="J8655" i="1" s="1"/>
  <c r="K8655" i="1" s="1" a="1"/>
  <c r="K8655" i="1" s="1"/>
  <c r="J9625" i="1" a="1"/>
  <c r="J9625" i="1" s="1"/>
  <c r="K9625" i="1" s="1" a="1"/>
  <c r="K9625" i="1" s="1"/>
  <c r="J10185" i="1" a="1"/>
  <c r="J10185" i="1" s="1"/>
  <c r="K10185" i="1" s="1" a="1"/>
  <c r="K10185" i="1" s="1"/>
  <c r="J10573" i="1" a="1"/>
  <c r="J10573" i="1" s="1"/>
  <c r="K10573" i="1" s="1" a="1"/>
  <c r="K10573" i="1" s="1"/>
  <c r="J10821" i="1" a="1"/>
  <c r="J10821" i="1" s="1"/>
  <c r="K10821" i="1" s="1" a="1"/>
  <c r="K10821" i="1" s="1"/>
  <c r="J7042" i="1" a="1"/>
  <c r="J7042" i="1" s="1"/>
  <c r="K7042" i="1" s="1" a="1"/>
  <c r="K7042" i="1" s="1"/>
  <c r="J8685" i="1" a="1"/>
  <c r="J8685" i="1" s="1"/>
  <c r="K8685" i="1" s="1" a="1"/>
  <c r="K8685" i="1" s="1"/>
  <c r="J9460" i="1" a="1"/>
  <c r="J9460" i="1" s="1"/>
  <c r="K9460" i="1" s="1" a="1"/>
  <c r="K9460" i="1" s="1"/>
  <c r="J9987" i="1" a="1"/>
  <c r="J9987" i="1" s="1"/>
  <c r="K9987" i="1" s="1" a="1"/>
  <c r="K9987" i="1" s="1"/>
  <c r="J10372" i="1" a="1"/>
  <c r="J10372" i="1" s="1"/>
  <c r="K10372" i="1" s="1" a="1"/>
  <c r="K10372" i="1" s="1"/>
  <c r="J10760" i="1" a="1"/>
  <c r="J10760" i="1" s="1"/>
  <c r="K10760" i="1" s="1" a="1"/>
  <c r="K10760" i="1" s="1"/>
  <c r="J6354" i="1" a="1"/>
  <c r="J6354" i="1" s="1"/>
  <c r="K6354" i="1" s="1" a="1"/>
  <c r="K6354" i="1" s="1"/>
  <c r="J8487" i="1" a="1"/>
  <c r="J8487" i="1" s="1"/>
  <c r="K8487" i="1" s="1" a="1"/>
  <c r="K8487" i="1" s="1"/>
  <c r="J9350" i="1" a="1"/>
  <c r="J9350" i="1" s="1"/>
  <c r="K9350" i="1" s="1" a="1"/>
  <c r="K9350" i="1" s="1"/>
  <c r="J9944" i="1" a="1"/>
  <c r="J9944" i="1" s="1"/>
  <c r="K9944" i="1" s="1" a="1"/>
  <c r="K9944" i="1" s="1"/>
  <c r="J10311" i="1" a="1"/>
  <c r="J10311" i="1" s="1"/>
  <c r="K10311" i="1" s="1" a="1"/>
  <c r="K10311" i="1" s="1"/>
  <c r="J10699" i="1" a="1"/>
  <c r="J10699" i="1" s="1"/>
  <c r="K10699" i="1" s="1" a="1"/>
  <c r="K10699" i="1" s="1"/>
  <c r="J6702" i="1" a="1"/>
  <c r="J6702" i="1" s="1"/>
  <c r="K6702" i="1" s="1" a="1"/>
  <c r="K6702" i="1" s="1"/>
  <c r="J8406" i="1" a="1"/>
  <c r="J8406" i="1" s="1"/>
  <c r="K8406" i="1" s="1" a="1"/>
  <c r="K8406" i="1" s="1"/>
  <c r="J9108" i="1" a="1"/>
  <c r="J9108" i="1" s="1"/>
  <c r="K9108" i="1" s="1" a="1"/>
  <c r="K9108" i="1" s="1"/>
  <c r="J9946" i="1" a="1"/>
  <c r="J9946" i="1" s="1"/>
  <c r="K9946" i="1" s="1" a="1"/>
  <c r="K9946" i="1" s="1"/>
  <c r="J10344" i="1" a="1"/>
  <c r="J10344" i="1" s="1"/>
  <c r="K10344" i="1" s="1" a="1"/>
  <c r="K10344" i="1" s="1"/>
  <c r="J10732" i="1" a="1"/>
  <c r="J10732" i="1" s="1"/>
  <c r="K10732" i="1" s="1" a="1"/>
  <c r="K10732" i="1" s="1"/>
  <c r="J11106" i="1" a="1"/>
  <c r="J11106" i="1" s="1"/>
  <c r="K11106" i="1" s="1" a="1"/>
  <c r="K11106" i="1" s="1"/>
  <c r="J11469" i="1" a="1"/>
  <c r="J11469" i="1" s="1"/>
  <c r="K11469" i="1" s="1" a="1"/>
  <c r="K11469" i="1" s="1"/>
  <c r="J11797" i="1" a="1"/>
  <c r="J11797" i="1" s="1"/>
  <c r="K11797" i="1" s="1" a="1"/>
  <c r="K11797" i="1" s="1"/>
  <c r="J11837" i="1" a="1"/>
  <c r="J11837" i="1" s="1"/>
  <c r="K11837" i="1" s="1" a="1"/>
  <c r="K11837" i="1" s="1"/>
  <c r="J10239" i="1" a="1"/>
  <c r="J10239" i="1" s="1"/>
  <c r="K10239" i="1" s="1" a="1"/>
  <c r="K10239" i="1" s="1"/>
  <c r="J11744" i="1" a="1"/>
  <c r="J11744" i="1" s="1"/>
  <c r="K11744" i="1" s="1" a="1"/>
  <c r="K11744" i="1" s="1"/>
  <c r="J10596" i="1" a="1"/>
  <c r="J10596" i="1" s="1"/>
  <c r="K10596" i="1" s="1" a="1"/>
  <c r="K10596" i="1" s="1"/>
  <c r="J11795" i="1" a="1"/>
  <c r="J11795" i="1" s="1"/>
  <c r="K11795" i="1" s="1" a="1"/>
  <c r="K11795" i="1" s="1"/>
  <c r="J11069" i="1" a="1"/>
  <c r="J11069" i="1" s="1"/>
  <c r="K11069" i="1" s="1" a="1"/>
  <c r="K11069" i="1" s="1"/>
  <c r="J11937" i="1" a="1"/>
  <c r="J11937" i="1" s="1"/>
  <c r="K11937" i="1" s="1" a="1"/>
  <c r="K11937" i="1" s="1"/>
  <c r="J11140" i="1" a="1"/>
  <c r="J11140" i="1" s="1"/>
  <c r="K11140" i="1" s="1" a="1"/>
  <c r="K11140" i="1" s="1"/>
  <c r="J11936" i="1" a="1"/>
  <c r="J11936" i="1" s="1"/>
  <c r="K11936" i="1" s="1" a="1"/>
  <c r="K11936" i="1" s="1"/>
  <c r="J11203" i="1" a="1"/>
  <c r="J11203" i="1" s="1"/>
  <c r="K11203" i="1" s="1" a="1"/>
  <c r="K11203" i="1" s="1"/>
  <c r="J9446" i="1" a="1"/>
  <c r="J9446" i="1" s="1"/>
  <c r="K9446" i="1" s="1" a="1"/>
  <c r="K9446" i="1" s="1"/>
  <c r="J7150" i="1" a="1"/>
  <c r="J7150" i="1" s="1"/>
  <c r="K7150" i="1" s="1" a="1"/>
  <c r="K7150" i="1" s="1"/>
  <c r="J9424" i="1" a="1"/>
  <c r="J9424" i="1" s="1"/>
  <c r="K9424" i="1" s="1" a="1"/>
  <c r="K9424" i="1" s="1"/>
  <c r="J9894" i="1" a="1"/>
  <c r="J9894" i="1" s="1"/>
  <c r="K9894" i="1" s="1" a="1"/>
  <c r="K9894" i="1" s="1"/>
  <c r="J10110" i="1" a="1"/>
  <c r="J10110" i="1" s="1"/>
  <c r="K10110" i="1" s="1" a="1"/>
  <c r="K10110" i="1" s="1"/>
  <c r="J10327" i="1" a="1"/>
  <c r="J10327" i="1" s="1"/>
  <c r="K10327" i="1" s="1" a="1"/>
  <c r="K10327" i="1" s="1"/>
  <c r="J10622" i="1" a="1"/>
  <c r="J10622" i="1" s="1"/>
  <c r="K10622" i="1" s="1" a="1"/>
  <c r="K10622" i="1" s="1"/>
  <c r="J10839" i="1" a="1"/>
  <c r="J10839" i="1" s="1"/>
  <c r="K10839" i="1" s="1" a="1"/>
  <c r="K10839" i="1" s="1"/>
  <c r="J11057" i="1" a="1"/>
  <c r="J11057" i="1" s="1"/>
  <c r="K11057" i="1" s="1" a="1"/>
  <c r="K11057" i="1" s="1"/>
  <c r="J11389" i="1" a="1"/>
  <c r="J11389" i="1" s="1"/>
  <c r="K11389" i="1" s="1" a="1"/>
  <c r="K11389" i="1" s="1"/>
  <c r="J11604" i="1" a="1"/>
  <c r="J11604" i="1" s="1"/>
  <c r="K11604" i="1" s="1" a="1"/>
  <c r="K11604" i="1" s="1"/>
  <c r="J11839" i="1" a="1"/>
  <c r="J11839" i="1" s="1"/>
  <c r="K11839" i="1" s="1" a="1"/>
  <c r="K11839" i="1" s="1"/>
  <c r="J8045" i="1" a="1"/>
  <c r="J8045" i="1" s="1"/>
  <c r="K8045" i="1" s="1" a="1"/>
  <c r="K8045" i="1" s="1"/>
  <c r="J8885" i="1" a="1"/>
  <c r="J8885" i="1" s="1"/>
  <c r="K8885" i="1" s="1" a="1"/>
  <c r="K8885" i="1" s="1"/>
  <c r="J9585" i="1" a="1"/>
  <c r="J9585" i="1" s="1"/>
  <c r="K9585" i="1" s="1" a="1"/>
  <c r="K9585" i="1" s="1"/>
  <c r="J10024" i="1" a="1"/>
  <c r="J10024" i="1" s="1"/>
  <c r="K10024" i="1" s="1" a="1"/>
  <c r="K10024" i="1" s="1"/>
  <c r="J10411" i="1" a="1"/>
  <c r="J10411" i="1" s="1"/>
  <c r="K10411" i="1" s="1" a="1"/>
  <c r="K10411" i="1" s="1"/>
  <c r="J10799" i="1" a="1"/>
  <c r="J10799" i="1" s="1"/>
  <c r="K10799" i="1" s="1" a="1"/>
  <c r="K10799" i="1" s="1"/>
  <c r="J11199" i="1" a="1"/>
  <c r="J11199" i="1" s="1"/>
  <c r="K11199" i="1" s="1" a="1"/>
  <c r="K11199" i="1" s="1"/>
  <c r="J11560" i="1" a="1"/>
  <c r="J11560" i="1" s="1"/>
  <c r="K11560" i="1" s="1" a="1"/>
  <c r="K11560" i="1" s="1"/>
  <c r="J11944" i="1" a="1"/>
  <c r="J11944" i="1" s="1"/>
  <c r="K11944" i="1" s="1" a="1"/>
  <c r="K11944" i="1" s="1"/>
  <c r="J8245" i="1" a="1"/>
  <c r="J8245" i="1" s="1"/>
  <c r="K8245" i="1" s="1" a="1"/>
  <c r="K8245" i="1" s="1"/>
  <c r="J9091" i="1" a="1"/>
  <c r="J9091" i="1" s="1"/>
  <c r="K9091" i="1" s="1" a="1"/>
  <c r="K9091" i="1" s="1"/>
  <c r="J9820" i="1" a="1"/>
  <c r="J9820" i="1" s="1"/>
  <c r="K9820" i="1" s="1" a="1"/>
  <c r="K9820" i="1" s="1"/>
  <c r="J10210" i="1" a="1"/>
  <c r="J10210" i="1" s="1"/>
  <c r="K10210" i="1" s="1" a="1"/>
  <c r="K10210" i="1" s="1"/>
  <c r="J10722" i="1" a="1"/>
  <c r="J10722" i="1" s="1"/>
  <c r="K10722" i="1" s="1" a="1"/>
  <c r="K10722" i="1" s="1"/>
  <c r="J10970" i="1" a="1"/>
  <c r="J10970" i="1" s="1"/>
  <c r="K10970" i="1" s="1" a="1"/>
  <c r="K10970" i="1" s="1"/>
  <c r="J11367" i="1" a="1"/>
  <c r="J11367" i="1" s="1"/>
  <c r="K11367" i="1" s="1" a="1"/>
  <c r="K11367" i="1" s="1"/>
  <c r="J11732" i="1" a="1"/>
  <c r="J11732" i="1" s="1"/>
  <c r="K11732" i="1" s="1" a="1"/>
  <c r="K11732" i="1" s="1"/>
  <c r="J5707" i="1" a="1"/>
  <c r="J5707" i="1" s="1"/>
  <c r="K5707" i="1" s="1" a="1"/>
  <c r="K5707" i="1" s="1"/>
  <c r="J8278" i="1" a="1"/>
  <c r="J8278" i="1" s="1"/>
  <c r="K8278" i="1" s="1" a="1"/>
  <c r="K8278" i="1" s="1"/>
  <c r="J9016" i="1" a="1"/>
  <c r="J9016" i="1" s="1"/>
  <c r="K9016" i="1" s="1" a="1"/>
  <c r="K9016" i="1" s="1"/>
  <c r="J9767" i="1" a="1"/>
  <c r="J9767" i="1" s="1"/>
  <c r="K9767" i="1" s="1" a="1"/>
  <c r="K9767" i="1" s="1"/>
  <c r="J10274" i="1" a="1"/>
  <c r="J10274" i="1" s="1"/>
  <c r="K10274" i="1" s="1" a="1"/>
  <c r="K10274" i="1" s="1"/>
  <c r="J10646" i="1" a="1"/>
  <c r="J10646" i="1" s="1"/>
  <c r="K10646" i="1" s="1" a="1"/>
  <c r="K10646" i="1" s="1"/>
  <c r="J11034" i="1" a="1"/>
  <c r="J11034" i="1" s="1"/>
  <c r="K11034" i="1" s="1" a="1"/>
  <c r="K11034" i="1" s="1"/>
  <c r="J11574" i="1" a="1"/>
  <c r="J11574" i="1" s="1"/>
  <c r="K11574" i="1" s="1" a="1"/>
  <c r="K11574" i="1" s="1"/>
  <c r="J5987" i="1" a="1"/>
  <c r="J5987" i="1" s="1"/>
  <c r="K5987" i="1" s="1" a="1"/>
  <c r="K5987" i="1" s="1"/>
  <c r="J8456" i="1" a="1"/>
  <c r="J8456" i="1" s="1"/>
  <c r="K8456" i="1" s="1" a="1"/>
  <c r="K8456" i="1" s="1"/>
  <c r="J9653" i="1" a="1"/>
  <c r="J9653" i="1" s="1"/>
  <c r="K9653" i="1" s="1" a="1"/>
  <c r="K9653" i="1" s="1"/>
  <c r="J10200" i="1" a="1"/>
  <c r="J10200" i="1" s="1"/>
  <c r="K10200" i="1" s="1" a="1"/>
  <c r="K10200" i="1" s="1"/>
  <c r="J10712" i="1" a="1"/>
  <c r="J10712" i="1" s="1"/>
  <c r="K10712" i="1" s="1" a="1"/>
  <c r="K10712" i="1" s="1"/>
  <c r="J8144" i="1" a="1"/>
  <c r="J8144" i="1" s="1"/>
  <c r="K8144" i="1" s="1" a="1"/>
  <c r="K8144" i="1" s="1"/>
  <c r="J9488" i="1" a="1"/>
  <c r="J9488" i="1" s="1"/>
  <c r="K9488" i="1" s="1" a="1"/>
  <c r="K9488" i="1" s="1"/>
  <c r="J10263" i="1" a="1"/>
  <c r="J10263" i="1" s="1"/>
  <c r="K10263" i="1" s="1" a="1"/>
  <c r="K10263" i="1" s="1"/>
  <c r="J11039" i="1" a="1"/>
  <c r="J11039" i="1" s="1"/>
  <c r="K11039" i="1" s="1" a="1"/>
  <c r="K11039" i="1" s="1"/>
  <c r="J8544" i="1" a="1"/>
  <c r="J8544" i="1" s="1"/>
  <c r="K8544" i="1" s="1" a="1"/>
  <c r="K8544" i="1" s="1"/>
  <c r="J9628" i="1" a="1"/>
  <c r="J9628" i="1" s="1"/>
  <c r="K9628" i="1" s="1" a="1"/>
  <c r="K9628" i="1" s="1"/>
  <c r="J10466" i="1" a="1"/>
  <c r="J10466" i="1" s="1"/>
  <c r="K10466" i="1" s="1" a="1"/>
  <c r="K10466" i="1" s="1"/>
  <c r="J4941" i="1" a="1"/>
  <c r="J4941" i="1" s="1"/>
  <c r="K4941" i="1" s="1" a="1"/>
  <c r="K4941" i="1" s="1"/>
  <c r="J8662" i="1" a="1"/>
  <c r="J8662" i="1" s="1"/>
  <c r="K8662" i="1" s="1" a="1"/>
  <c r="K8662" i="1" s="1"/>
  <c r="J9844" i="1" a="1"/>
  <c r="J9844" i="1" s="1"/>
  <c r="K9844" i="1" s="1" a="1"/>
  <c r="K9844" i="1" s="1"/>
  <c r="J10359" i="1" a="1"/>
  <c r="J10359" i="1" s="1"/>
  <c r="K10359" i="1" s="1" a="1"/>
  <c r="K10359" i="1" s="1"/>
  <c r="J10995" i="1" a="1"/>
  <c r="J10995" i="1" s="1"/>
  <c r="K10995" i="1" s="1" a="1"/>
  <c r="K10995" i="1" s="1"/>
  <c r="J11494" i="1" a="1"/>
  <c r="J11494" i="1" s="1"/>
  <c r="K11494" i="1" s="1" a="1"/>
  <c r="K11494" i="1" s="1"/>
  <c r="J11925" i="1" a="1"/>
  <c r="J11925" i="1" s="1"/>
  <c r="K11925" i="1" s="1" a="1"/>
  <c r="K11925" i="1" s="1"/>
  <c r="J11030" i="1" a="1"/>
  <c r="J11030" i="1" s="1"/>
  <c r="K11030" i="1" s="1" a="1"/>
  <c r="K11030" i="1" s="1"/>
  <c r="J11168" i="1" a="1"/>
  <c r="J11168" i="1" s="1"/>
  <c r="K11168" i="1" s="1" a="1"/>
  <c r="K11168" i="1" s="1"/>
  <c r="J11767" i="1" a="1"/>
  <c r="J11767" i="1" s="1"/>
  <c r="K11767" i="1" s="1" a="1"/>
  <c r="K11767" i="1" s="1"/>
  <c r="J8356" i="1" a="1"/>
  <c r="J8356" i="1" s="1"/>
  <c r="K8356" i="1" s="1" a="1"/>
  <c r="K8356" i="1" s="1"/>
  <c r="J10193" i="1" a="1"/>
  <c r="J10193" i="1" s="1"/>
  <c r="K10193" i="1" s="1" a="1"/>
  <c r="K10193" i="1" s="1"/>
  <c r="J11414" i="1" a="1"/>
  <c r="J11414" i="1" s="1"/>
  <c r="K11414" i="1" s="1" a="1"/>
  <c r="K11414" i="1" s="1"/>
  <c r="J11697" i="1" a="1"/>
  <c r="J11697" i="1" s="1"/>
  <c r="K11697" i="1" s="1" a="1"/>
  <c r="K11697" i="1" s="1"/>
  <c r="J9791" i="1" a="1"/>
  <c r="J9791" i="1" s="1"/>
  <c r="K9791" i="1" s="1" a="1"/>
  <c r="K9791" i="1" s="1"/>
  <c r="J10426" i="1" a="1"/>
  <c r="J10426" i="1" s="1"/>
  <c r="K10426" i="1" s="1" a="1"/>
  <c r="K10426" i="1" s="1"/>
  <c r="J11062" i="1" a="1"/>
  <c r="J11062" i="1" s="1"/>
  <c r="K11062" i="1" s="1" a="1"/>
  <c r="K11062" i="1" s="1"/>
  <c r="J11816" i="1" a="1"/>
  <c r="J11816" i="1" s="1"/>
  <c r="K11816" i="1" s="1" a="1"/>
  <c r="K11816" i="1" s="1"/>
  <c r="J7990" i="1" a="1"/>
  <c r="J7990" i="1" s="1"/>
  <c r="K7990" i="1" s="1" a="1"/>
  <c r="K7990" i="1" s="1"/>
  <c r="J9364" i="1" a="1"/>
  <c r="J9364" i="1" s="1"/>
  <c r="K9364" i="1" s="1" a="1"/>
  <c r="K9364" i="1" s="1"/>
  <c r="J10350" i="1" a="1"/>
  <c r="J10350" i="1" s="1"/>
  <c r="K10350" i="1" s="1" a="1"/>
  <c r="K10350" i="1" s="1"/>
  <c r="J10862" i="1" a="1"/>
  <c r="J10862" i="1" s="1"/>
  <c r="K10862" i="1" s="1" a="1"/>
  <c r="K10862" i="1" s="1"/>
  <c r="J11512" i="1" a="1"/>
  <c r="J11512" i="1" s="1"/>
  <c r="K11512" i="1" s="1" a="1"/>
  <c r="K11512" i="1" s="1"/>
  <c r="J7135" i="1" a="1"/>
  <c r="J7135" i="1" s="1"/>
  <c r="K7135" i="1" s="1" a="1"/>
  <c r="K7135" i="1" s="1"/>
  <c r="J9047" i="1" a="1"/>
  <c r="J9047" i="1" s="1"/>
  <c r="K9047" i="1" s="1" a="1"/>
  <c r="K9047" i="1" s="1"/>
  <c r="J10027" i="1" a="1"/>
  <c r="J10027" i="1" s="1"/>
  <c r="K10027" i="1" s="1" a="1"/>
  <c r="K10027" i="1" s="1"/>
  <c r="J10414" i="1" a="1"/>
  <c r="J10414" i="1" s="1"/>
  <c r="K10414" i="1" s="1" a="1"/>
  <c r="K10414" i="1" s="1"/>
  <c r="J11050" i="1" a="1"/>
  <c r="J11050" i="1" s="1"/>
  <c r="K11050" i="1" s="1" a="1"/>
  <c r="K11050" i="1" s="1"/>
  <c r="J2345" i="1" a="1"/>
  <c r="J2345" i="1" s="1"/>
  <c r="K2345" i="1" s="1" a="1"/>
  <c r="K2345" i="1" s="1"/>
  <c r="J4144" i="1" a="1"/>
  <c r="J4144" i="1" s="1"/>
  <c r="K4144" i="1" s="1" a="1"/>
  <c r="K4144" i="1" s="1"/>
  <c r="J3196" i="1" a="1"/>
  <c r="J3196" i="1" s="1"/>
  <c r="K3196" i="1" s="1" a="1"/>
  <c r="K3196" i="1" s="1"/>
  <c r="J3102" i="1" a="1"/>
  <c r="J3102" i="1" s="1"/>
  <c r="K3102" i="1" s="1" a="1"/>
  <c r="K3102" i="1" s="1"/>
  <c r="J3863" i="1" a="1"/>
  <c r="J3863" i="1" s="1"/>
  <c r="K3863" i="1" s="1" a="1"/>
  <c r="K3863" i="1" s="1"/>
  <c r="J3923" i="1" a="1"/>
  <c r="J3923" i="1" s="1"/>
  <c r="K3923" i="1" s="1" a="1"/>
  <c r="K3923" i="1" s="1"/>
  <c r="J5311" i="1" a="1"/>
  <c r="J5311" i="1" s="1"/>
  <c r="K5311" i="1" s="1" a="1"/>
  <c r="K5311" i="1" s="1"/>
  <c r="J3712" i="1" a="1"/>
  <c r="J3712" i="1" s="1"/>
  <c r="K3712" i="1" s="1" a="1"/>
  <c r="K3712" i="1" s="1"/>
  <c r="J5177" i="1" a="1"/>
  <c r="J5177" i="1" s="1"/>
  <c r="K5177" i="1" s="1" a="1"/>
  <c r="K5177" i="1" s="1"/>
  <c r="J5863" i="1" a="1"/>
  <c r="J5863" i="1" s="1"/>
  <c r="K5863" i="1" s="1" a="1"/>
  <c r="K5863" i="1" s="1"/>
  <c r="J3776" i="1" a="1"/>
  <c r="J3776" i="1" s="1"/>
  <c r="K3776" i="1" s="1" a="1"/>
  <c r="K3776" i="1" s="1"/>
  <c r="J4730" i="1" a="1"/>
  <c r="J4730" i="1" s="1"/>
  <c r="K4730" i="1" s="1" a="1"/>
  <c r="K4730" i="1" s="1"/>
  <c r="J5313" i="1" a="1"/>
  <c r="J5313" i="1" s="1"/>
  <c r="K5313" i="1" s="1" a="1"/>
  <c r="K5313" i="1" s="1"/>
  <c r="J5841" i="1" a="1"/>
  <c r="J5841" i="1" s="1"/>
  <c r="K5841" i="1" s="1" a="1"/>
  <c r="K5841" i="1" s="1"/>
  <c r="J3590" i="1" a="1"/>
  <c r="J3590" i="1" s="1"/>
  <c r="K3590" i="1" s="1" a="1"/>
  <c r="K3590" i="1" s="1"/>
  <c r="J3437" i="1" a="1"/>
  <c r="J3437" i="1" s="1"/>
  <c r="K3437" i="1" s="1" a="1"/>
  <c r="K3437" i="1" s="1"/>
  <c r="J4190" i="1" a="1"/>
  <c r="J4190" i="1" s="1"/>
  <c r="K4190" i="1" s="1" a="1"/>
  <c r="K4190" i="1" s="1"/>
  <c r="J4969" i="1" a="1"/>
  <c r="J4969" i="1" s="1"/>
  <c r="K4969" i="1" s="1" a="1"/>
  <c r="K4969" i="1" s="1"/>
  <c r="J5545" i="1" a="1"/>
  <c r="J5545" i="1" s="1"/>
  <c r="K5545" i="1" s="1" a="1"/>
  <c r="K5545" i="1" s="1"/>
  <c r="J6067" i="1" a="1"/>
  <c r="J6067" i="1" s="1"/>
  <c r="K6067" i="1" s="1" a="1"/>
  <c r="K6067" i="1" s="1"/>
  <c r="J4788" i="1" a="1"/>
  <c r="J4788" i="1" s="1"/>
  <c r="K4788" i="1" s="1" a="1"/>
  <c r="K4788" i="1" s="1"/>
  <c r="J5622" i="1" a="1"/>
  <c r="J5622" i="1" s="1"/>
  <c r="K5622" i="1" s="1" a="1"/>
  <c r="K5622" i="1" s="1"/>
  <c r="J6285" i="1" a="1"/>
  <c r="J6285" i="1" s="1"/>
  <c r="K6285" i="1" s="1" a="1"/>
  <c r="K6285" i="1" s="1"/>
  <c r="J6545" i="1" a="1"/>
  <c r="J6545" i="1" s="1"/>
  <c r="K6545" i="1" s="1" a="1"/>
  <c r="K6545" i="1" s="1"/>
  <c r="J6836" i="1" a="1"/>
  <c r="J6836" i="1" s="1"/>
  <c r="K6836" i="1" s="1" a="1"/>
  <c r="K6836" i="1" s="1"/>
  <c r="J7131" i="1" a="1"/>
  <c r="J7131" i="1" s="1"/>
  <c r="K7131" i="1" s="1" a="1"/>
  <c r="K7131" i="1" s="1"/>
  <c r="J7425" i="1" a="1"/>
  <c r="J7425" i="1" s="1"/>
  <c r="K7425" i="1" s="1" a="1"/>
  <c r="K7425" i="1" s="1"/>
  <c r="J7709" i="1" a="1"/>
  <c r="J7709" i="1" s="1"/>
  <c r="K7709" i="1" s="1" a="1"/>
  <c r="K7709" i="1" s="1"/>
  <c r="J7998" i="1" a="1"/>
  <c r="J7998" i="1" s="1"/>
  <c r="K7998" i="1" s="1" a="1"/>
  <c r="K7998" i="1" s="1"/>
  <c r="J8260" i="1" a="1"/>
  <c r="J8260" i="1" s="1"/>
  <c r="K8260" i="1" s="1" a="1"/>
  <c r="K8260" i="1" s="1"/>
  <c r="J8524" i="1" a="1"/>
  <c r="J8524" i="1" s="1"/>
  <c r="K8524" i="1" s="1" a="1"/>
  <c r="K8524" i="1" s="1"/>
  <c r="J8764" i="1" a="1"/>
  <c r="J8764" i="1" s="1"/>
  <c r="K8764" i="1" s="1" a="1"/>
  <c r="K8764" i="1" s="1"/>
  <c r="J9020" i="1" a="1"/>
  <c r="J9020" i="1" s="1"/>
  <c r="K9020" i="1" s="1" a="1"/>
  <c r="K9020" i="1" s="1"/>
  <c r="J9268" i="1" a="1"/>
  <c r="J9268" i="1" s="1"/>
  <c r="K9268" i="1" s="1" a="1"/>
  <c r="K9268" i="1" s="1"/>
  <c r="J9532" i="1" a="1"/>
  <c r="J9532" i="1" s="1"/>
  <c r="K9532" i="1" s="1" a="1"/>
  <c r="K9532" i="1" s="1"/>
  <c r="J3400" i="1" a="1"/>
  <c r="J3400" i="1" s="1"/>
  <c r="K3400" i="1" s="1" a="1"/>
  <c r="K3400" i="1" s="1"/>
  <c r="J4775" i="1" a="1"/>
  <c r="J4775" i="1" s="1"/>
  <c r="K4775" i="1" s="1" a="1"/>
  <c r="K4775" i="1" s="1"/>
  <c r="J5287" i="1" a="1"/>
  <c r="J5287" i="1" s="1"/>
  <c r="K5287" i="1" s="1" a="1"/>
  <c r="K5287" i="1" s="1"/>
  <c r="J5792" i="1" a="1"/>
  <c r="J5792" i="1" s="1"/>
  <c r="K5792" i="1" s="1" a="1"/>
  <c r="K5792" i="1" s="1"/>
  <c r="J6267" i="1" a="1"/>
  <c r="J6267" i="1" s="1"/>
  <c r="K6267" i="1" s="1" a="1"/>
  <c r="K6267" i="1" s="1"/>
  <c r="J6490" i="1" a="1"/>
  <c r="J6490" i="1" s="1"/>
  <c r="K6490" i="1" s="1" a="1"/>
  <c r="K6490" i="1" s="1"/>
  <c r="J6618" i="1" a="1"/>
  <c r="J6618" i="1" s="1"/>
  <c r="K6618" i="1" s="1" a="1"/>
  <c r="K6618" i="1" s="1"/>
  <c r="J6745" i="1" a="1"/>
  <c r="J6745" i="1" s="1"/>
  <c r="K6745" i="1" s="1" a="1"/>
  <c r="K6745" i="1" s="1"/>
  <c r="J6868" i="1" a="1"/>
  <c r="J6868" i="1" s="1"/>
  <c r="K6868" i="1" s="1" a="1"/>
  <c r="K6868" i="1" s="1"/>
  <c r="J7000" i="1" a="1"/>
  <c r="J7000" i="1" s="1"/>
  <c r="K7000" i="1" s="1" a="1"/>
  <c r="K7000" i="1" s="1"/>
  <c r="J7124" i="1" a="1"/>
  <c r="J7124" i="1" s="1"/>
  <c r="K7124" i="1" s="1" a="1"/>
  <c r="K7124" i="1" s="1"/>
  <c r="J7256" i="1" a="1"/>
  <c r="J7256" i="1" s="1"/>
  <c r="K7256" i="1" s="1" a="1"/>
  <c r="K7256" i="1" s="1"/>
  <c r="J7395" i="1" a="1"/>
  <c r="J7395" i="1" s="1"/>
  <c r="K7395" i="1" s="1" a="1"/>
  <c r="K7395" i="1" s="1"/>
  <c r="J7557" i="1" a="1"/>
  <c r="J7557" i="1" s="1"/>
  <c r="K7557" i="1" s="1" a="1"/>
  <c r="K7557" i="1" s="1"/>
  <c r="J7659" i="1" a="1"/>
  <c r="J7659" i="1" s="1"/>
  <c r="K7659" i="1" s="1" a="1"/>
  <c r="K7659" i="1" s="1"/>
  <c r="J7785" i="1" a="1"/>
  <c r="J7785" i="1" s="1"/>
  <c r="K7785" i="1" s="1" a="1"/>
  <c r="K7785" i="1" s="1"/>
  <c r="J7918" i="1" a="1"/>
  <c r="J7918" i="1" s="1"/>
  <c r="K7918" i="1" s="1" a="1"/>
  <c r="K7918" i="1" s="1"/>
  <c r="J8055" i="1" a="1"/>
  <c r="J8055" i="1" s="1"/>
  <c r="K8055" i="1" s="1" a="1"/>
  <c r="K8055" i="1" s="1"/>
  <c r="J8205" i="1" a="1"/>
  <c r="J8205" i="1" s="1"/>
  <c r="K8205" i="1" s="1" a="1"/>
  <c r="K8205" i="1" s="1"/>
  <c r="J8354" i="1" a="1"/>
  <c r="J8354" i="1" s="1"/>
  <c r="K8354" i="1" s="1" a="1"/>
  <c r="K8354" i="1" s="1"/>
  <c r="J8496" i="1" a="1"/>
  <c r="J8496" i="1" s="1"/>
  <c r="K8496" i="1" s="1" a="1"/>
  <c r="K8496" i="1" s="1"/>
  <c r="J8645" i="1" a="1"/>
  <c r="J8645" i="1" s="1"/>
  <c r="K8645" i="1" s="1" a="1"/>
  <c r="K8645" i="1" s="1"/>
  <c r="J8780" i="1" a="1"/>
  <c r="J8780" i="1" s="1"/>
  <c r="K8780" i="1" s="1" a="1"/>
  <c r="K8780" i="1" s="1"/>
  <c r="J8904" i="1" a="1"/>
  <c r="J8904" i="1" s="1"/>
  <c r="K8904" i="1" s="1" a="1"/>
  <c r="K8904" i="1" s="1"/>
  <c r="J9036" i="1" a="1"/>
  <c r="J9036" i="1" s="1"/>
  <c r="K9036" i="1" s="1" a="1"/>
  <c r="K9036" i="1" s="1"/>
  <c r="J9138" i="1" a="1"/>
  <c r="J9138" i="1" s="1"/>
  <c r="K9138" i="1" s="1" a="1"/>
  <c r="K9138" i="1" s="1"/>
  <c r="J9275" i="1" a="1"/>
  <c r="J9275" i="1" s="1"/>
  <c r="K9275" i="1" s="1" a="1"/>
  <c r="K9275" i="1" s="1"/>
  <c r="J9401" i="1" a="1"/>
  <c r="J9401" i="1" s="1"/>
  <c r="K9401" i="1" s="1" a="1"/>
  <c r="K9401" i="1" s="1"/>
  <c r="J9540" i="1" a="1"/>
  <c r="J9540" i="1" s="1"/>
  <c r="K9540" i="1" s="1" a="1"/>
  <c r="K9540" i="1" s="1"/>
  <c r="J9657" i="1" a="1"/>
  <c r="J9657" i="1" s="1"/>
  <c r="K9657" i="1" s="1" a="1"/>
  <c r="K9657" i="1" s="1"/>
  <c r="J3781" i="1" a="1"/>
  <c r="J3781" i="1" s="1"/>
  <c r="K3781" i="1" s="1" a="1"/>
  <c r="K3781" i="1" s="1"/>
  <c r="J4454" i="1" a="1"/>
  <c r="J4454" i="1" s="1"/>
  <c r="K4454" i="1" s="1" a="1"/>
  <c r="K4454" i="1" s="1"/>
  <c r="J4818" i="1" a="1"/>
  <c r="J4818" i="1" s="1"/>
  <c r="K4818" i="1" s="1" a="1"/>
  <c r="K4818" i="1" s="1"/>
  <c r="J5046" i="1" a="1"/>
  <c r="J5046" i="1" s="1"/>
  <c r="K5046" i="1" s="1" a="1"/>
  <c r="K5046" i="1" s="1"/>
  <c r="J5273" i="1" a="1"/>
  <c r="J5273" i="1" s="1"/>
  <c r="K5273" i="1" s="1" a="1"/>
  <c r="K5273" i="1" s="1"/>
  <c r="J5502" i="1" a="1"/>
  <c r="J5502" i="1" s="1"/>
  <c r="K5502" i="1" s="1" a="1"/>
  <c r="K5502" i="1" s="1"/>
  <c r="J5771" i="1" a="1"/>
  <c r="J5771" i="1" s="1"/>
  <c r="K5771" i="1" s="1" a="1"/>
  <c r="K5771" i="1" s="1"/>
  <c r="J5993" i="1" a="1"/>
  <c r="J5993" i="1" s="1"/>
  <c r="K5993" i="1" s="1" a="1"/>
  <c r="K5993" i="1" s="1"/>
  <c r="J6202" i="1" a="1"/>
  <c r="J6202" i="1" s="1"/>
  <c r="K6202" i="1" s="1" a="1"/>
  <c r="K6202" i="1" s="1"/>
  <c r="J6329" i="1" a="1"/>
  <c r="J6329" i="1" s="1"/>
  <c r="K6329" i="1" s="1" a="1"/>
  <c r="K6329" i="1" s="1"/>
  <c r="J6458" i="1" a="1"/>
  <c r="J6458" i="1" s="1"/>
  <c r="K6458" i="1" s="1" a="1"/>
  <c r="K6458" i="1" s="1"/>
  <c r="J6579" i="1" a="1"/>
  <c r="J6579" i="1" s="1"/>
  <c r="K6579" i="1" s="1" a="1"/>
  <c r="K6579" i="1" s="1"/>
  <c r="J6715" i="1" a="1"/>
  <c r="J6715" i="1" s="1"/>
  <c r="K6715" i="1" s="1" a="1"/>
  <c r="K6715" i="1" s="1"/>
  <c r="J6838" i="1" a="1"/>
  <c r="J6838" i="1" s="1"/>
  <c r="K6838" i="1" s="1" a="1"/>
  <c r="K6838" i="1" s="1"/>
  <c r="J6962" i="1" a="1"/>
  <c r="J6962" i="1" s="1"/>
  <c r="K6962" i="1" s="1" a="1"/>
  <c r="K6962" i="1" s="1"/>
  <c r="J7094" i="1" a="1"/>
  <c r="J7094" i="1" s="1"/>
  <c r="K7094" i="1" s="1" a="1"/>
  <c r="K7094" i="1" s="1"/>
  <c r="J7218" i="1" a="1"/>
  <c r="J7218" i="1" s="1"/>
  <c r="K7218" i="1" s="1" a="1"/>
  <c r="K7218" i="1" s="1"/>
  <c r="J7350" i="1" a="1"/>
  <c r="J7350" i="1" s="1"/>
  <c r="K7350" i="1" s="1" a="1"/>
  <c r="K7350" i="1" s="1"/>
  <c r="J7456" i="1" a="1"/>
  <c r="J7456" i="1" s="1"/>
  <c r="K7456" i="1" s="1" a="1"/>
  <c r="K7456" i="1" s="1"/>
  <c r="J7583" i="1" a="1"/>
  <c r="J7583" i="1" s="1"/>
  <c r="K7583" i="1" s="1" a="1"/>
  <c r="K7583" i="1" s="1"/>
  <c r="J7740" i="1" a="1"/>
  <c r="J7740" i="1" s="1"/>
  <c r="K7740" i="1" s="1" a="1"/>
  <c r="K7740" i="1" s="1"/>
  <c r="J7849" i="1" a="1"/>
  <c r="J7849" i="1" s="1"/>
  <c r="K7849" i="1" s="1" a="1"/>
  <c r="K7849" i="1" s="1"/>
  <c r="J7979" i="1" a="1"/>
  <c r="J7979" i="1" s="1"/>
  <c r="K7979" i="1" s="1" a="1"/>
  <c r="K7979" i="1" s="1"/>
  <c r="J8092" i="1" a="1"/>
  <c r="J8092" i="1" s="1"/>
  <c r="K8092" i="1" s="1" a="1"/>
  <c r="K8092" i="1" s="1"/>
  <c r="J8206" i="1" a="1"/>
  <c r="J8206" i="1" s="1"/>
  <c r="K8206" i="1" s="1" a="1"/>
  <c r="K8206" i="1" s="1"/>
  <c r="J8319" i="1" a="1"/>
  <c r="J8319" i="1" s="1"/>
  <c r="K8319" i="1" s="1" a="1"/>
  <c r="K8319" i="1" s="1"/>
  <c r="J8433" i="1" a="1"/>
  <c r="J8433" i="1" s="1"/>
  <c r="K8433" i="1" s="1" a="1"/>
  <c r="K8433" i="1" s="1"/>
  <c r="J8547" i="1" a="1"/>
  <c r="J8547" i="1" s="1"/>
  <c r="K8547" i="1" s="1" a="1"/>
  <c r="K8547" i="1" s="1"/>
  <c r="J8660" i="1" a="1"/>
  <c r="J8660" i="1" s="1"/>
  <c r="K8660" i="1" s="1" a="1"/>
  <c r="K8660" i="1" s="1"/>
  <c r="J8789" i="1" a="1"/>
  <c r="J8789" i="1" s="1"/>
  <c r="K8789" i="1" s="1" a="1"/>
  <c r="K8789" i="1" s="1"/>
  <c r="J8913" i="1" a="1"/>
  <c r="J8913" i="1" s="1"/>
  <c r="K8913" i="1" s="1" a="1"/>
  <c r="K8913" i="1" s="1"/>
  <c r="J9045" i="1" a="1"/>
  <c r="J9045" i="1" s="1"/>
  <c r="K9045" i="1" s="1" a="1"/>
  <c r="K9045" i="1" s="1"/>
  <c r="J9179" i="1" a="1"/>
  <c r="J9179" i="1" s="1"/>
  <c r="K9179" i="1" s="1" a="1"/>
  <c r="K9179" i="1" s="1"/>
  <c r="J9304" i="1" a="1"/>
  <c r="J9304" i="1" s="1"/>
  <c r="K9304" i="1" s="1" a="1"/>
  <c r="K9304" i="1" s="1"/>
  <c r="J9430" i="1" a="1"/>
  <c r="J9430" i="1" s="1"/>
  <c r="K9430" i="1" s="1" a="1"/>
  <c r="K9430" i="1" s="1"/>
  <c r="J9541" i="1" a="1"/>
  <c r="J9541" i="1" s="1"/>
  <c r="K9541" i="1" s="1" a="1"/>
  <c r="K9541" i="1" s="1"/>
  <c r="J9686" i="1" a="1"/>
  <c r="J9686" i="1" s="1"/>
  <c r="K9686" i="1" s="1" a="1"/>
  <c r="K9686" i="1" s="1"/>
  <c r="J3818" i="1" a="1"/>
  <c r="J3818" i="1" s="1"/>
  <c r="K3818" i="1" s="1" a="1"/>
  <c r="K3818" i="1" s="1"/>
  <c r="J4457" i="1" a="1"/>
  <c r="J4457" i="1" s="1"/>
  <c r="K4457" i="1" s="1" a="1"/>
  <c r="K4457" i="1" s="1"/>
  <c r="J4806" i="1" a="1"/>
  <c r="J4806" i="1" s="1"/>
  <c r="K4806" i="1" s="1" a="1"/>
  <c r="K4806" i="1" s="1"/>
  <c r="J5062" i="1" a="1"/>
  <c r="J5062" i="1" s="1"/>
  <c r="K5062" i="1" s="1" a="1"/>
  <c r="K5062" i="1" s="1"/>
  <c r="J5318" i="1" a="1"/>
  <c r="J5318" i="1" s="1"/>
  <c r="K5318" i="1" s="1" a="1"/>
  <c r="K5318" i="1" s="1"/>
  <c r="J3883" i="1" a="1"/>
  <c r="J3883" i="1" s="1"/>
  <c r="K3883" i="1" s="1" a="1"/>
  <c r="K3883" i="1" s="1"/>
  <c r="J4576" i="1" a="1"/>
  <c r="J4576" i="1" s="1"/>
  <c r="K4576" i="1" s="1" a="1"/>
  <c r="K4576" i="1" s="1"/>
  <c r="J4866" i="1" a="1"/>
  <c r="J4866" i="1" s="1"/>
  <c r="K4866" i="1" s="1" a="1"/>
  <c r="K4866" i="1" s="1"/>
  <c r="J5122" i="1" a="1"/>
  <c r="J5122" i="1" s="1"/>
  <c r="K5122" i="1" s="1" a="1"/>
  <c r="K5122" i="1" s="1"/>
  <c r="J5378" i="1" a="1"/>
  <c r="J5378" i="1" s="1"/>
  <c r="K5378" i="1" s="1" a="1"/>
  <c r="K5378" i="1" s="1"/>
  <c r="J5685" i="1" a="1"/>
  <c r="J5685" i="1" s="1"/>
  <c r="K5685" i="1" s="1" a="1"/>
  <c r="K5685" i="1" s="1"/>
  <c r="J5961" i="1" a="1"/>
  <c r="J5961" i="1" s="1"/>
  <c r="K5961" i="1" s="1" a="1"/>
  <c r="K5961" i="1" s="1"/>
  <c r="J6232" i="1" a="1"/>
  <c r="J6232" i="1" s="1"/>
  <c r="K6232" i="1" s="1" a="1"/>
  <c r="K6232" i="1" s="1"/>
  <c r="J3891" i="1" a="1"/>
  <c r="J3891" i="1" s="1"/>
  <c r="K3891" i="1" s="1" a="1"/>
  <c r="K3891" i="1" s="1"/>
  <c r="J4523" i="1" a="1"/>
  <c r="J4523" i="1" s="1"/>
  <c r="K4523" i="1" s="1" a="1"/>
  <c r="K4523" i="1" s="1"/>
  <c r="J4839" i="1" a="1"/>
  <c r="J4839" i="1" s="1"/>
  <c r="K4839" i="1" s="1" a="1"/>
  <c r="K4839" i="1" s="1"/>
  <c r="J5095" i="1" a="1"/>
  <c r="J5095" i="1" s="1"/>
  <c r="K5095" i="1" s="1" a="1"/>
  <c r="K5095" i="1" s="1"/>
  <c r="J5351" i="1" a="1"/>
  <c r="J5351" i="1" s="1"/>
  <c r="K5351" i="1" s="1" a="1"/>
  <c r="K5351" i="1" s="1"/>
  <c r="J3681" i="1" a="1"/>
  <c r="J3681" i="1" s="1"/>
  <c r="K3681" i="1" s="1" a="1"/>
  <c r="K3681" i="1" s="1"/>
  <c r="J4351" i="1" a="1"/>
  <c r="J4351" i="1" s="1"/>
  <c r="K4351" i="1" s="1" a="1"/>
  <c r="K4351" i="1" s="1"/>
  <c r="J4796" i="1" a="1"/>
  <c r="J4796" i="1" s="1"/>
  <c r="K4796" i="1" s="1" a="1"/>
  <c r="K4796" i="1" s="1"/>
  <c r="J5024" i="1" a="1"/>
  <c r="J5024" i="1" s="1"/>
  <c r="K5024" i="1" s="1" a="1"/>
  <c r="K5024" i="1" s="1"/>
  <c r="J5252" i="1" a="1"/>
  <c r="J5252" i="1" s="1"/>
  <c r="K5252" i="1" s="1" a="1"/>
  <c r="K5252" i="1" s="1"/>
  <c r="J5484" i="1" a="1"/>
  <c r="J5484" i="1" s="1"/>
  <c r="K5484" i="1" s="1" a="1"/>
  <c r="K5484" i="1" s="1"/>
  <c r="J5777" i="1" a="1"/>
  <c r="J5777" i="1" s="1"/>
  <c r="K5777" i="1" s="1" a="1"/>
  <c r="K5777" i="1" s="1"/>
  <c r="J6073" i="1" a="1"/>
  <c r="J6073" i="1" s="1"/>
  <c r="K6073" i="1" s="1" a="1"/>
  <c r="K6073" i="1" s="1"/>
  <c r="J6258" i="1" a="1"/>
  <c r="J6258" i="1" s="1"/>
  <c r="K6258" i="1" s="1" a="1"/>
  <c r="K6258" i="1" s="1"/>
  <c r="J6391" i="1" a="1"/>
  <c r="J6391" i="1" s="1"/>
  <c r="K6391" i="1" s="1" a="1"/>
  <c r="K6391" i="1" s="1"/>
  <c r="J6535" i="1" a="1"/>
  <c r="J6535" i="1" s="1"/>
  <c r="K6535" i="1" s="1" a="1"/>
  <c r="K6535" i="1" s="1"/>
  <c r="J6659" i="1" a="1"/>
  <c r="J6659" i="1" s="1"/>
  <c r="K6659" i="1" s="1" a="1"/>
  <c r="K6659" i="1" s="1"/>
  <c r="J6780" i="1" a="1"/>
  <c r="J6780" i="1" s="1"/>
  <c r="K6780" i="1" s="1" a="1"/>
  <c r="K6780" i="1" s="1"/>
  <c r="J6912" i="1" a="1"/>
  <c r="J6912" i="1" s="1"/>
  <c r="K6912" i="1" s="1" a="1"/>
  <c r="K6912" i="1" s="1"/>
  <c r="J7036" i="1" a="1"/>
  <c r="J7036" i="1" s="1"/>
  <c r="K7036" i="1" s="1" a="1"/>
  <c r="K7036" i="1" s="1"/>
  <c r="J7168" i="1" a="1"/>
  <c r="J7168" i="1" s="1"/>
  <c r="K7168" i="1" s="1" a="1"/>
  <c r="K7168" i="1" s="1"/>
  <c r="J7292" i="1" a="1"/>
  <c r="J7292" i="1" s="1"/>
  <c r="K7292" i="1" s="1" a="1"/>
  <c r="K7292" i="1" s="1"/>
  <c r="J7429" i="1" a="1"/>
  <c r="J7429" i="1" s="1"/>
  <c r="K7429" i="1" s="1" a="1"/>
  <c r="K7429" i="1" s="1"/>
  <c r="J7560" i="1" a="1"/>
  <c r="J7560" i="1" s="1"/>
  <c r="K7560" i="1" s="1" a="1"/>
  <c r="K7560" i="1" s="1"/>
  <c r="J7693" i="1" a="1"/>
  <c r="J7693" i="1" s="1"/>
  <c r="K7693" i="1" s="1" a="1"/>
  <c r="K7693" i="1" s="1"/>
  <c r="J7822" i="1" a="1"/>
  <c r="J7822" i="1" s="1"/>
  <c r="K7822" i="1" s="1" a="1"/>
  <c r="K7822" i="1" s="1"/>
  <c r="J7949" i="1" a="1"/>
  <c r="J7949" i="1" s="1"/>
  <c r="K7949" i="1" s="1" a="1"/>
  <c r="K7949" i="1" s="1"/>
  <c r="J8081" i="1" a="1"/>
  <c r="J8081" i="1" s="1"/>
  <c r="K8081" i="1" s="1" a="1"/>
  <c r="K8081" i="1" s="1"/>
  <c r="J8195" i="1" a="1"/>
  <c r="J8195" i="1" s="1"/>
  <c r="K8195" i="1" s="1" a="1"/>
  <c r="K8195" i="1" s="1"/>
  <c r="J8308" i="1" a="1"/>
  <c r="J8308" i="1" s="1"/>
  <c r="K8308" i="1" s="1" a="1"/>
  <c r="K8308" i="1" s="1"/>
  <c r="J8422" i="1" a="1"/>
  <c r="J8422" i="1" s="1"/>
  <c r="K8422" i="1" s="1" a="1"/>
  <c r="K8422" i="1" s="1"/>
  <c r="J8536" i="1" a="1"/>
  <c r="J8536" i="1" s="1"/>
  <c r="K8536" i="1" s="1" a="1"/>
  <c r="K8536" i="1" s="1"/>
  <c r="J8650" i="1" a="1"/>
  <c r="J8650" i="1" s="1"/>
  <c r="K8650" i="1" s="1" a="1"/>
  <c r="K8650" i="1" s="1"/>
  <c r="J8769" i="1" a="1"/>
  <c r="J8769" i="1" s="1"/>
  <c r="K8769" i="1" s="1" a="1"/>
  <c r="K8769" i="1" s="1"/>
  <c r="J8901" i="1" a="1"/>
  <c r="J8901" i="1" s="1"/>
  <c r="K8901" i="1" s="1" a="1"/>
  <c r="K8901" i="1" s="1"/>
  <c r="J9025" i="1" a="1"/>
  <c r="J9025" i="1" s="1"/>
  <c r="K9025" i="1" s="1" a="1"/>
  <c r="K9025" i="1" s="1"/>
  <c r="J9176" i="1" a="1"/>
  <c r="J9176" i="1" s="1"/>
  <c r="K9176" i="1" s="1" a="1"/>
  <c r="K9176" i="1" s="1"/>
  <c r="J9307" i="1" a="1"/>
  <c r="J9307" i="1" s="1"/>
  <c r="K9307" i="1" s="1" a="1"/>
  <c r="K9307" i="1" s="1"/>
  <c r="J9433" i="1" a="1"/>
  <c r="J9433" i="1" s="1"/>
  <c r="K9433" i="1" s="1" a="1"/>
  <c r="K9433" i="1" s="1"/>
  <c r="J9572" i="1" a="1"/>
  <c r="J9572" i="1" s="1"/>
  <c r="K9572" i="1" s="1" a="1"/>
  <c r="K9572" i="1" s="1"/>
  <c r="J9689" i="1" a="1"/>
  <c r="J9689" i="1" s="1"/>
  <c r="K9689" i="1" s="1" a="1"/>
  <c r="K9689" i="1" s="1"/>
  <c r="J5296" i="1" a="1"/>
  <c r="J5296" i="1" s="1"/>
  <c r="K5296" i="1" s="1" a="1"/>
  <c r="K5296" i="1" s="1"/>
  <c r="J5958" i="1" a="1"/>
  <c r="J5958" i="1" s="1"/>
  <c r="K5958" i="1" s="1" a="1"/>
  <c r="K5958" i="1" s="1"/>
  <c r="J6378" i="1" a="1"/>
  <c r="J6378" i="1" s="1"/>
  <c r="K6378" i="1" s="1" a="1"/>
  <c r="K6378" i="1" s="1"/>
  <c r="J6643" i="1" a="1"/>
  <c r="J6643" i="1" s="1"/>
  <c r="K6643" i="1" s="1" a="1"/>
  <c r="K6643" i="1" s="1"/>
  <c r="J6919" i="1" a="1"/>
  <c r="J6919" i="1" s="1"/>
  <c r="K6919" i="1" s="1" a="1"/>
  <c r="K6919" i="1" s="1"/>
  <c r="J7183" i="1" a="1"/>
  <c r="J7183" i="1" s="1"/>
  <c r="K7183" i="1" s="1" a="1"/>
  <c r="K7183" i="1" s="1"/>
  <c r="J7418" i="1" a="1"/>
  <c r="J7418" i="1" s="1"/>
  <c r="K7418" i="1" s="1" a="1"/>
  <c r="K7418" i="1" s="1"/>
  <c r="J7631" i="1" a="1"/>
  <c r="J7631" i="1" s="1"/>
  <c r="K7631" i="1" s="1" a="1"/>
  <c r="K7631" i="1" s="1"/>
  <c r="J7863" i="1" a="1"/>
  <c r="J7863" i="1" s="1"/>
  <c r="K7863" i="1" s="1" a="1"/>
  <c r="K7863" i="1" s="1"/>
  <c r="J8123" i="1" a="1"/>
  <c r="J8123" i="1" s="1"/>
  <c r="K8123" i="1" s="1" a="1"/>
  <c r="K8123" i="1" s="1"/>
  <c r="J8407" i="1" a="1"/>
  <c r="J8407" i="1" s="1"/>
  <c r="K8407" i="1" s="1" a="1"/>
  <c r="K8407" i="1" s="1"/>
  <c r="J8706" i="1" a="1"/>
  <c r="J8706" i="1" s="1"/>
  <c r="K8706" i="1" s="1" a="1"/>
  <c r="K8706" i="1" s="1"/>
  <c r="J8970" i="1" a="1"/>
  <c r="J8970" i="1" s="1"/>
  <c r="K8970" i="1" s="1" a="1"/>
  <c r="K8970" i="1" s="1"/>
  <c r="J9203" i="1" a="1"/>
  <c r="J9203" i="1" s="1"/>
  <c r="K9203" i="1" s="1" a="1"/>
  <c r="K9203" i="1" s="1"/>
  <c r="J9454" i="1" a="1"/>
  <c r="J9454" i="1" s="1"/>
  <c r="K9454" i="1" s="1" a="1"/>
  <c r="K9454" i="1" s="1"/>
  <c r="J9716" i="1" a="1"/>
  <c r="J9716" i="1" s="1"/>
  <c r="K9716" i="1" s="1" a="1"/>
  <c r="K9716" i="1" s="1"/>
  <c r="J9881" i="1" a="1"/>
  <c r="J9881" i="1" s="1"/>
  <c r="K9881" i="1" s="1" a="1"/>
  <c r="K9881" i="1" s="1"/>
  <c r="J9999" i="1" a="1"/>
  <c r="J9999" i="1" s="1"/>
  <c r="K9999" i="1" s="1" a="1"/>
  <c r="K9999" i="1" s="1"/>
  <c r="J10120" i="1" a="1"/>
  <c r="J10120" i="1" s="1"/>
  <c r="K10120" i="1" s="1" a="1"/>
  <c r="K10120" i="1" s="1"/>
  <c r="J10244" i="1" a="1"/>
  <c r="J10244" i="1" s="1"/>
  <c r="K10244" i="1" s="1" a="1"/>
  <c r="K10244" i="1" s="1"/>
  <c r="J10376" i="1" a="1"/>
  <c r="J10376" i="1" s="1"/>
  <c r="K10376" i="1" s="1" a="1"/>
  <c r="K10376" i="1" s="1"/>
  <c r="J10500" i="1" a="1"/>
  <c r="J10500" i="1" s="1"/>
  <c r="K10500" i="1" s="1" a="1"/>
  <c r="K10500" i="1" s="1"/>
  <c r="J10632" i="1" a="1"/>
  <c r="J10632" i="1" s="1"/>
  <c r="K10632" i="1" s="1" a="1"/>
  <c r="K10632" i="1" s="1"/>
  <c r="J10756" i="1" a="1"/>
  <c r="J10756" i="1" s="1"/>
  <c r="K10756" i="1" s="1" a="1"/>
  <c r="K10756" i="1" s="1"/>
  <c r="J10888" i="1" a="1"/>
  <c r="J10888" i="1" s="1"/>
  <c r="K10888" i="1" s="1" a="1"/>
  <c r="K10888" i="1" s="1"/>
  <c r="J11012" i="1" a="1"/>
  <c r="J11012" i="1" s="1"/>
  <c r="K11012" i="1" s="1" a="1"/>
  <c r="K11012" i="1" s="1"/>
  <c r="J11137" i="1" a="1"/>
  <c r="J11137" i="1" s="1"/>
  <c r="K11137" i="1" s="1" a="1"/>
  <c r="K11137" i="1" s="1"/>
  <c r="J11256" i="1" a="1"/>
  <c r="J11256" i="1" s="1"/>
  <c r="K11256" i="1" s="1" a="1"/>
  <c r="K11256" i="1" s="1"/>
  <c r="J11385" i="1" a="1"/>
  <c r="J11385" i="1" s="1"/>
  <c r="K11385" i="1" s="1" a="1"/>
  <c r="K11385" i="1" s="1"/>
  <c r="J11508" i="1" a="1"/>
  <c r="J11508" i="1" s="1"/>
  <c r="K11508" i="1" s="1" a="1"/>
  <c r="K11508" i="1" s="1"/>
  <c r="J11643" i="1" a="1"/>
  <c r="J11643" i="1" s="1"/>
  <c r="K11643" i="1" s="1" a="1"/>
  <c r="K11643" i="1" s="1"/>
  <c r="J11784" i="1" a="1"/>
  <c r="J11784" i="1" s="1"/>
  <c r="K11784" i="1" s="1" a="1"/>
  <c r="K11784" i="1" s="1"/>
  <c r="J11926" i="1" a="1"/>
  <c r="J11926" i="1" s="1"/>
  <c r="K11926" i="1" s="1" a="1"/>
  <c r="K11926" i="1" s="1"/>
  <c r="J4742" i="1" a="1"/>
  <c r="J4742" i="1" s="1"/>
  <c r="K4742" i="1" s="1" a="1"/>
  <c r="K4742" i="1" s="1"/>
  <c r="J5995" i="1" a="1"/>
  <c r="J5995" i="1" s="1"/>
  <c r="K5995" i="1" s="1" a="1"/>
  <c r="K5995" i="1" s="1"/>
  <c r="J6404" i="1" a="1"/>
  <c r="J6404" i="1" s="1"/>
  <c r="K6404" i="1" s="1" a="1"/>
  <c r="K6404" i="1" s="1"/>
  <c r="J6690" i="1" a="1"/>
  <c r="J6690" i="1" s="1"/>
  <c r="K6690" i="1" s="1" a="1"/>
  <c r="K6690" i="1" s="1"/>
  <c r="J6936" i="1" a="1"/>
  <c r="J6936" i="1" s="1"/>
  <c r="K6936" i="1" s="1" a="1"/>
  <c r="K6936" i="1" s="1"/>
  <c r="J7200" i="1" a="1"/>
  <c r="J7200" i="1" s="1"/>
  <c r="K7200" i="1" s="1" a="1"/>
  <c r="K7200" i="1" s="1"/>
  <c r="J7500" i="1" a="1"/>
  <c r="J7500" i="1" s="1"/>
  <c r="K7500" i="1" s="1" a="1"/>
  <c r="K7500" i="1" s="1"/>
  <c r="J7733" i="1" a="1"/>
  <c r="J7733" i="1" s="1"/>
  <c r="K7733" i="1" s="1" a="1"/>
  <c r="K7733" i="1" s="1"/>
  <c r="J7970" i="1" a="1"/>
  <c r="J7970" i="1" s="1"/>
  <c r="K7970" i="1" s="1" a="1"/>
  <c r="K7970" i="1" s="1"/>
  <c r="J8253" i="1" a="1"/>
  <c r="J8253" i="1" s="1"/>
  <c r="K8253" i="1" s="1" a="1"/>
  <c r="K8253" i="1" s="1"/>
  <c r="J8537" i="1" a="1"/>
  <c r="J8537" i="1" s="1"/>
  <c r="K8537" i="1" s="1" a="1"/>
  <c r="K8537" i="1" s="1"/>
  <c r="J8801" i="1" a="1"/>
  <c r="J8801" i="1" s="1"/>
  <c r="K8801" i="1" s="1" a="1"/>
  <c r="K8801" i="1" s="1"/>
  <c r="J9062" i="1" a="1"/>
  <c r="J9062" i="1" s="1"/>
  <c r="K9062" i="1" s="1" a="1"/>
  <c r="K9062" i="1" s="1"/>
  <c r="J9288" i="1" a="1"/>
  <c r="J9288" i="1" s="1"/>
  <c r="K9288" i="1" s="1" a="1"/>
  <c r="K9288" i="1" s="1"/>
  <c r="J9538" i="1" a="1"/>
  <c r="J9538" i="1" s="1"/>
  <c r="K9538" i="1" s="1" a="1"/>
  <c r="K9538" i="1" s="1"/>
  <c r="J9768" i="1" a="1"/>
  <c r="J9768" i="1" s="1"/>
  <c r="K9768" i="1" s="1" a="1"/>
  <c r="K9768" i="1" s="1"/>
  <c r="J9882" i="1" a="1"/>
  <c r="J9882" i="1" s="1"/>
  <c r="K9882" i="1" s="1" a="1"/>
  <c r="K9882" i="1" s="1"/>
  <c r="J10021" i="1" a="1"/>
  <c r="J10021" i="1" s="1"/>
  <c r="K10021" i="1" s="1" a="1"/>
  <c r="K10021" i="1" s="1"/>
  <c r="J10152" i="1" a="1"/>
  <c r="J10152" i="1" s="1"/>
  <c r="K10152" i="1" s="1" a="1"/>
  <c r="K10152" i="1" s="1"/>
  <c r="J10276" i="1" a="1"/>
  <c r="J10276" i="1" s="1"/>
  <c r="K10276" i="1" s="1" a="1"/>
  <c r="K10276" i="1" s="1"/>
  <c r="J10408" i="1" a="1"/>
  <c r="J10408" i="1" s="1"/>
  <c r="K10408" i="1" s="1" a="1"/>
  <c r="K10408" i="1" s="1"/>
  <c r="J10532" i="1" a="1"/>
  <c r="J10532" i="1" s="1"/>
  <c r="K10532" i="1" s="1" a="1"/>
  <c r="K10532" i="1" s="1"/>
  <c r="J10664" i="1" a="1"/>
  <c r="J10664" i="1" s="1"/>
  <c r="K10664" i="1" s="1" a="1"/>
  <c r="K10664" i="1" s="1"/>
  <c r="J10796" i="1" a="1"/>
  <c r="J10796" i="1" s="1"/>
  <c r="K10796" i="1" s="1" a="1"/>
  <c r="K10796" i="1" s="1"/>
  <c r="J10928" i="1" a="1"/>
  <c r="J10928" i="1" s="1"/>
  <c r="K10928" i="1" s="1" a="1"/>
  <c r="K10928" i="1" s="1"/>
  <c r="J11052" i="1" a="1"/>
  <c r="J11052" i="1" s="1"/>
  <c r="K11052" i="1" s="1" a="1"/>
  <c r="K11052" i="1" s="1"/>
  <c r="J11197" i="1" a="1"/>
  <c r="J11197" i="1" s="1"/>
  <c r="K11197" i="1" s="1" a="1"/>
  <c r="K11197" i="1" s="1"/>
  <c r="J11325" i="1" a="1"/>
  <c r="J11325" i="1" s="1"/>
  <c r="K11325" i="1" s="1" a="1"/>
  <c r="K11325" i="1" s="1"/>
  <c r="J11451" i="1" a="1"/>
  <c r="J11451" i="1" s="1"/>
  <c r="K11451" i="1" s="1" a="1"/>
  <c r="K11451" i="1" s="1"/>
  <c r="J11588" i="1" a="1"/>
  <c r="J11588" i="1" s="1"/>
  <c r="K11588" i="1" s="1" a="1"/>
  <c r="K11588" i="1" s="1"/>
  <c r="J11711" i="1" a="1"/>
  <c r="J11711" i="1" s="1"/>
  <c r="K11711" i="1" s="1" a="1"/>
  <c r="K11711" i="1" s="1"/>
  <c r="J11827" i="1" a="1"/>
  <c r="J11827" i="1" s="1"/>
  <c r="K11827" i="1" s="1" a="1"/>
  <c r="K11827" i="1" s="1"/>
  <c r="J11941" i="1" a="1"/>
  <c r="J11941" i="1" s="1"/>
  <c r="K11941" i="1" s="1" a="1"/>
  <c r="K11941" i="1" s="1"/>
  <c r="J4363" i="1" a="1"/>
  <c r="J4363" i="1" s="1"/>
  <c r="K4363" i="1" s="1" a="1"/>
  <c r="K4363" i="1" s="1"/>
  <c r="J5839" i="1" a="1"/>
  <c r="J5839" i="1" s="1"/>
  <c r="K5839" i="1" s="1" a="1"/>
  <c r="K5839" i="1" s="1"/>
  <c r="J6371" i="1" a="1"/>
  <c r="J6371" i="1" s="1"/>
  <c r="K6371" i="1" s="1" a="1"/>
  <c r="K6371" i="1" s="1"/>
  <c r="J6649" i="1" a="1"/>
  <c r="J6649" i="1" s="1"/>
  <c r="K6649" i="1" s="1" a="1"/>
  <c r="K6649" i="1" s="1"/>
  <c r="J6925" i="1" a="1"/>
  <c r="J6925" i="1" s="1"/>
  <c r="K6925" i="1" s="1" a="1"/>
  <c r="K6925" i="1" s="1"/>
  <c r="J7173" i="1" a="1"/>
  <c r="J7173" i="1" s="1"/>
  <c r="K7173" i="1" s="1" a="1"/>
  <c r="K7173" i="1" s="1"/>
  <c r="J7452" i="1" a="1"/>
  <c r="J7452" i="1" s="1"/>
  <c r="K7452" i="1" s="1" a="1"/>
  <c r="K7452" i="1" s="1"/>
  <c r="J7726" i="1" a="1"/>
  <c r="J7726" i="1" s="1"/>
  <c r="K7726" i="1" s="1" a="1"/>
  <c r="K7726" i="1" s="1"/>
  <c r="J8000" i="1" a="1"/>
  <c r="J8000" i="1" s="1"/>
  <c r="K8000" i="1" s="1" a="1"/>
  <c r="K8000" i="1" s="1"/>
  <c r="J8299" i="1" a="1"/>
  <c r="J8299" i="1" s="1"/>
  <c r="K8299" i="1" s="1" a="1"/>
  <c r="K8299" i="1" s="1"/>
  <c r="J8583" i="1" a="1"/>
  <c r="J8583" i="1" s="1"/>
  <c r="K8583" i="1" s="1" a="1"/>
  <c r="K8583" i="1" s="1"/>
  <c r="J8852" i="1" a="1"/>
  <c r="J8852" i="1" s="1"/>
  <c r="K8852" i="1" s="1" a="1"/>
  <c r="K8852" i="1" s="1"/>
  <c r="J9114" i="1" a="1"/>
  <c r="J9114" i="1" s="1"/>
  <c r="K9114" i="1" s="1" a="1"/>
  <c r="K9114" i="1" s="1"/>
  <c r="J9360" i="1" a="1"/>
  <c r="J9360" i="1" s="1"/>
  <c r="K9360" i="1" s="1" a="1"/>
  <c r="K9360" i="1" s="1"/>
  <c r="J9624" i="1" a="1"/>
  <c r="J9624" i="1" s="1"/>
  <c r="K9624" i="1" s="1" a="1"/>
  <c r="K9624" i="1" s="1"/>
  <c r="J9804" i="1" a="1"/>
  <c r="J9804" i="1" s="1"/>
  <c r="K9804" i="1" s="1" a="1"/>
  <c r="K9804" i="1" s="1"/>
  <c r="J9927" i="1" a="1"/>
  <c r="J9927" i="1" s="1"/>
  <c r="K9927" i="1" s="1" a="1"/>
  <c r="K9927" i="1" s="1"/>
  <c r="J10060" i="1" a="1"/>
  <c r="J10060" i="1" s="1"/>
  <c r="K10060" i="1" s="1" a="1"/>
  <c r="K10060" i="1" s="1"/>
  <c r="J10192" i="1" a="1"/>
  <c r="J10192" i="1" s="1"/>
  <c r="K10192" i="1" s="1" a="1"/>
  <c r="K10192" i="1" s="1"/>
  <c r="J10316" i="1" a="1"/>
  <c r="J10316" i="1" s="1"/>
  <c r="K10316" i="1" s="1" a="1"/>
  <c r="K10316" i="1" s="1"/>
  <c r="J10448" i="1" a="1"/>
  <c r="J10448" i="1" s="1"/>
  <c r="K10448" i="1" s="1" a="1"/>
  <c r="K10448" i="1" s="1"/>
  <c r="J10572" i="1" a="1"/>
  <c r="J10572" i="1" s="1"/>
  <c r="K10572" i="1" s="1" a="1"/>
  <c r="K10572" i="1" s="1"/>
  <c r="J10704" i="1" a="1"/>
  <c r="J10704" i="1" s="1"/>
  <c r="K10704" i="1" s="1" a="1"/>
  <c r="K10704" i="1" s="1"/>
  <c r="J10828" i="1" a="1"/>
  <c r="J10828" i="1" s="1"/>
  <c r="K10828" i="1" s="1" a="1"/>
  <c r="K10828" i="1" s="1"/>
  <c r="J10960" i="1" a="1"/>
  <c r="J10960" i="1" s="1"/>
  <c r="K10960" i="1" s="1" a="1"/>
  <c r="K10960" i="1" s="1"/>
  <c r="J11078" i="1" a="1"/>
  <c r="J11078" i="1" s="1"/>
  <c r="K11078" i="1" s="1" a="1"/>
  <c r="K11078" i="1" s="1"/>
  <c r="J11193" i="1" a="1"/>
  <c r="J11193" i="1" s="1"/>
  <c r="K11193" i="1" s="1" a="1"/>
  <c r="K11193" i="1" s="1"/>
  <c r="J11321" i="1" a="1"/>
  <c r="J11321" i="1" s="1"/>
  <c r="K11321" i="1" s="1" a="1"/>
  <c r="K11321" i="1" s="1"/>
  <c r="J11452" i="1" a="1"/>
  <c r="J11452" i="1" s="1"/>
  <c r="K11452" i="1" s="1" a="1"/>
  <c r="K11452" i="1" s="1"/>
  <c r="J11565" i="1" a="1"/>
  <c r="J11565" i="1" s="1"/>
  <c r="K11565" i="1" s="1" a="1"/>
  <c r="K11565" i="1" s="1"/>
  <c r="J11687" i="1" a="1"/>
  <c r="J11687" i="1" s="1"/>
  <c r="K11687" i="1" s="1" a="1"/>
  <c r="K11687" i="1" s="1"/>
  <c r="J11836" i="1" a="1"/>
  <c r="J11836" i="1" s="1"/>
  <c r="K11836" i="1" s="1" a="1"/>
  <c r="K11836" i="1" s="1"/>
  <c r="J11985" i="1" a="1"/>
  <c r="J11985" i="1" s="1"/>
  <c r="K11985" i="1" s="1" a="1"/>
  <c r="K11985" i="1" s="1"/>
  <c r="J5530" i="1" a="1"/>
  <c r="J5530" i="1" s="1"/>
  <c r="K5530" i="1" s="1" a="1"/>
  <c r="K5530" i="1" s="1"/>
  <c r="J6134" i="1" a="1"/>
  <c r="J6134" i="1" s="1"/>
  <c r="K6134" i="1" s="1" a="1"/>
  <c r="K6134" i="1" s="1"/>
  <c r="J6430" i="1" a="1"/>
  <c r="J6430" i="1" s="1"/>
  <c r="K6430" i="1" s="1" a="1"/>
  <c r="K6430" i="1" s="1"/>
  <c r="J6665" i="1" a="1"/>
  <c r="J6665" i="1" s="1"/>
  <c r="K6665" i="1" s="1" a="1"/>
  <c r="K6665" i="1" s="1"/>
  <c r="J6926" i="1" a="1"/>
  <c r="J6926" i="1" s="1"/>
  <c r="K6926" i="1" s="1" a="1"/>
  <c r="K6926" i="1" s="1"/>
  <c r="J7174" i="1" a="1"/>
  <c r="J7174" i="1" s="1"/>
  <c r="K7174" i="1" s="1" a="1"/>
  <c r="K7174" i="1" s="1"/>
  <c r="J7433" i="1" a="1"/>
  <c r="J7433" i="1" s="1"/>
  <c r="K7433" i="1" s="1" a="1"/>
  <c r="K7433" i="1" s="1"/>
  <c r="J7686" i="1" a="1"/>
  <c r="J7686" i="1" s="1"/>
  <c r="K7686" i="1" s="1" a="1"/>
  <c r="K7686" i="1" s="1"/>
  <c r="J7880" i="1" a="1"/>
  <c r="J7880" i="1" s="1"/>
  <c r="K7880" i="1" s="1" a="1"/>
  <c r="K7880" i="1" s="1"/>
  <c r="J5574" i="1" a="1"/>
  <c r="J5574" i="1" s="1"/>
  <c r="K5574" i="1" s="1" a="1"/>
  <c r="K5574" i="1" s="1"/>
  <c r="J6211" i="1" a="1"/>
  <c r="J6211" i="1" s="1"/>
  <c r="K6211" i="1" s="1" a="1"/>
  <c r="K6211" i="1" s="1"/>
  <c r="J6443" i="1" a="1"/>
  <c r="J6443" i="1" s="1"/>
  <c r="K6443" i="1" s="1" a="1"/>
  <c r="K6443" i="1" s="1"/>
  <c r="J6695" i="1" a="1"/>
  <c r="J6695" i="1" s="1"/>
  <c r="K6695" i="1" s="1" a="1"/>
  <c r="K6695" i="1" s="1"/>
  <c r="J6958" i="1" a="1"/>
  <c r="J6958" i="1" s="1"/>
  <c r="K6958" i="1" s="1" a="1"/>
  <c r="K6958" i="1" s="1"/>
  <c r="J7206" i="1" a="1"/>
  <c r="J7206" i="1" s="1"/>
  <c r="K7206" i="1" s="1" a="1"/>
  <c r="K7206" i="1" s="1"/>
  <c r="J7443" i="1" a="1"/>
  <c r="J7443" i="1" s="1"/>
  <c r="K7443" i="1" s="1" a="1"/>
  <c r="K7443" i="1" s="1"/>
  <c r="J7697" i="1" a="1"/>
  <c r="J7697" i="1" s="1"/>
  <c r="K7697" i="1" s="1" a="1"/>
  <c r="K7697" i="1" s="1"/>
  <c r="J7948" i="1" a="1"/>
  <c r="J7948" i="1" s="1"/>
  <c r="K7948" i="1" s="1" a="1"/>
  <c r="K7948" i="1" s="1"/>
  <c r="J5579" i="1" a="1"/>
  <c r="J5579" i="1" s="1"/>
  <c r="K5579" i="1" s="1" a="1"/>
  <c r="K5579" i="1" s="1"/>
  <c r="J6173" i="1" a="1"/>
  <c r="J6173" i="1" s="1"/>
  <c r="K6173" i="1" s="1" a="1"/>
  <c r="K6173" i="1" s="1"/>
  <c r="J6481" i="1" a="1"/>
  <c r="J6481" i="1" s="1"/>
  <c r="K6481" i="1" s="1" a="1"/>
  <c r="K6481" i="1" s="1"/>
  <c r="J6728" i="1" a="1"/>
  <c r="J6728" i="1" s="1"/>
  <c r="K6728" i="1" s="1" a="1"/>
  <c r="K6728" i="1" s="1"/>
  <c r="J6991" i="1" a="1"/>
  <c r="J6991" i="1" s="1"/>
  <c r="K6991" i="1" s="1" a="1"/>
  <c r="K6991" i="1" s="1"/>
  <c r="J7239" i="1" a="1"/>
  <c r="J7239" i="1" s="1"/>
  <c r="K7239" i="1" s="1" a="1"/>
  <c r="K7239" i="1" s="1"/>
  <c r="J7465" i="1" a="1"/>
  <c r="J7465" i="1" s="1"/>
  <c r="K7465" i="1" s="1" a="1"/>
  <c r="K7465" i="1" s="1"/>
  <c r="J7718" i="1" a="1"/>
  <c r="J7718" i="1" s="1"/>
  <c r="K7718" i="1" s="1" a="1"/>
  <c r="K7718" i="1" s="1"/>
  <c r="J4202" i="1" a="1"/>
  <c r="J4202" i="1" s="1"/>
  <c r="K4202" i="1" s="1" a="1"/>
  <c r="K4202" i="1" s="1"/>
  <c r="J5822" i="1" a="1"/>
  <c r="J5822" i="1" s="1"/>
  <c r="K5822" i="1" s="1" a="1"/>
  <c r="K5822" i="1" s="1"/>
  <c r="J6317" i="1" a="1"/>
  <c r="J6317" i="1" s="1"/>
  <c r="K6317" i="1" s="1" a="1"/>
  <c r="K6317" i="1" s="1"/>
  <c r="J6447" i="1" a="1"/>
  <c r="J6447" i="1" s="1"/>
  <c r="K6447" i="1" s="1" a="1"/>
  <c r="K6447" i="1" s="1"/>
  <c r="J6580" i="1" a="1"/>
  <c r="J6580" i="1" s="1"/>
  <c r="K6580" i="1" s="1" a="1"/>
  <c r="K6580" i="1" s="1"/>
  <c r="J6716" i="1" a="1"/>
  <c r="J6716" i="1" s="1"/>
  <c r="K6716" i="1" s="1" a="1"/>
  <c r="K6716" i="1" s="1"/>
  <c r="J6855" i="1" a="1"/>
  <c r="J6855" i="1" s="1"/>
  <c r="K6855" i="1" s="1" a="1"/>
  <c r="K6855" i="1" s="1"/>
  <c r="J6994" i="1" a="1"/>
  <c r="J6994" i="1" s="1"/>
  <c r="K6994" i="1" s="1" a="1"/>
  <c r="K6994" i="1" s="1"/>
  <c r="J7589" i="1" a="1"/>
  <c r="J7589" i="1" s="1"/>
  <c r="K7589" i="1" s="1" a="1"/>
  <c r="K7589" i="1" s="1"/>
  <c r="J7700" i="1" a="1"/>
  <c r="J7700" i="1" s="1"/>
  <c r="K7700" i="1" s="1" a="1"/>
  <c r="K7700" i="1" s="1"/>
  <c r="J7838" i="1" a="1"/>
  <c r="J7838" i="1" s="1"/>
  <c r="K7838" i="1" s="1" a="1"/>
  <c r="K7838" i="1" s="1"/>
  <c r="J7980" i="1" a="1"/>
  <c r="J7980" i="1" s="1"/>
  <c r="K7980" i="1" s="1" a="1"/>
  <c r="K7980" i="1" s="1"/>
  <c r="J8135" i="1" a="1"/>
  <c r="J8135" i="1" s="1"/>
  <c r="K8135" i="1" s="1" a="1"/>
  <c r="K8135" i="1" s="1"/>
  <c r="J8320" i="1" a="1"/>
  <c r="J8320" i="1" s="1"/>
  <c r="K8320" i="1" s="1" a="1"/>
  <c r="K8320" i="1" s="1"/>
  <c r="J8491" i="1" a="1"/>
  <c r="J8491" i="1" s="1"/>
  <c r="K8491" i="1" s="1" a="1"/>
  <c r="K8491" i="1" s="1"/>
  <c r="J8647" i="1" a="1"/>
  <c r="J8647" i="1" s="1"/>
  <c r="K8647" i="1" s="1" a="1"/>
  <c r="K8647" i="1" s="1"/>
  <c r="J8813" i="1" a="1"/>
  <c r="J8813" i="1" s="1"/>
  <c r="K8813" i="1" s="1" a="1"/>
  <c r="K8813" i="1" s="1"/>
  <c r="J8953" i="1" a="1"/>
  <c r="J8953" i="1" s="1"/>
  <c r="K8953" i="1" s="1" a="1"/>
  <c r="K8953" i="1" s="1"/>
  <c r="J9576" i="1" a="1"/>
  <c r="J9576" i="1" s="1"/>
  <c r="K9576" i="1" s="1" a="1"/>
  <c r="K9576" i="1" s="1"/>
  <c r="J10397" i="1" a="1"/>
  <c r="J10397" i="1" s="1"/>
  <c r="K10397" i="1" s="1" a="1"/>
  <c r="K10397" i="1" s="1"/>
  <c r="J11988" i="1" a="1"/>
  <c r="J11988" i="1" s="1"/>
  <c r="K11988" i="1" s="1" a="1"/>
  <c r="K11988" i="1" s="1"/>
  <c r="J5923" i="1" a="1"/>
  <c r="J5923" i="1" s="1"/>
  <c r="K5923" i="1" s="1" a="1"/>
  <c r="K5923" i="1" s="1"/>
  <c r="J10012" i="1" a="1"/>
  <c r="J10012" i="1" s="1"/>
  <c r="K10012" i="1" s="1" a="1"/>
  <c r="K10012" i="1" s="1"/>
  <c r="J7166" i="1" a="1"/>
  <c r="J7166" i="1" s="1"/>
  <c r="K7166" i="1" s="1" a="1"/>
  <c r="K7166" i="1" s="1"/>
  <c r="J8907" i="1" a="1"/>
  <c r="J8907" i="1" s="1"/>
  <c r="K8907" i="1" s="1" a="1"/>
  <c r="K8907" i="1" s="1"/>
  <c r="J11421" i="1" a="1"/>
  <c r="J11421" i="1" s="1"/>
  <c r="K11421" i="1" s="1" a="1"/>
  <c r="K11421" i="1" s="1"/>
  <c r="J9223" i="1" a="1"/>
  <c r="J9223" i="1" s="1"/>
  <c r="K9223" i="1" s="1" a="1"/>
  <c r="K9223" i="1" s="1"/>
  <c r="J8073" i="1" a="1"/>
  <c r="J8073" i="1" s="1"/>
  <c r="K8073" i="1" s="1" a="1"/>
  <c r="K8073" i="1" s="1"/>
  <c r="J10086" i="1" a="1"/>
  <c r="J10086" i="1" s="1"/>
  <c r="K10086" i="1" s="1" a="1"/>
  <c r="K10086" i="1" s="1"/>
  <c r="J8307" i="1" a="1"/>
  <c r="J8307" i="1" s="1"/>
  <c r="K8307" i="1" s="1" a="1"/>
  <c r="K8307" i="1" s="1"/>
  <c r="J2823" i="1" a="1"/>
  <c r="J2823" i="1" s="1"/>
  <c r="K2823" i="1" s="1" a="1"/>
  <c r="K2823" i="1" s="1"/>
  <c r="J4274" i="1" a="1"/>
  <c r="J4274" i="1" s="1"/>
  <c r="K4274" i="1" s="1" a="1"/>
  <c r="K4274" i="1" s="1"/>
  <c r="J1859" i="1" a="1"/>
  <c r="J1859" i="1" s="1"/>
  <c r="K1859" i="1" s="1" a="1"/>
  <c r="K1859" i="1" s="1"/>
  <c r="J1414" i="1" a="1"/>
  <c r="J1414" i="1" s="1"/>
  <c r="K1414" i="1" s="1" a="1"/>
  <c r="K1414" i="1" s="1"/>
  <c r="J3988" i="1" a="1"/>
  <c r="J3988" i="1" s="1"/>
  <c r="K3988" i="1" s="1" a="1"/>
  <c r="K3988" i="1" s="1"/>
  <c r="J4182" i="1" a="1"/>
  <c r="J4182" i="1" s="1"/>
  <c r="K4182" i="1" s="1" a="1"/>
  <c r="K4182" i="1" s="1"/>
  <c r="J5439" i="1" a="1"/>
  <c r="J5439" i="1" s="1"/>
  <c r="K5439" i="1" s="1" a="1"/>
  <c r="K5439" i="1" s="1"/>
  <c r="J3936" i="1" a="1"/>
  <c r="J3936" i="1" s="1"/>
  <c r="K3936" i="1" s="1" a="1"/>
  <c r="K3936" i="1" s="1"/>
  <c r="J5291" i="1" a="1"/>
  <c r="J5291" i="1" s="1"/>
  <c r="K5291" i="1" s="1" a="1"/>
  <c r="K5291" i="1" s="1"/>
  <c r="J5904" i="1" a="1"/>
  <c r="J5904" i="1" s="1"/>
  <c r="K5904" i="1" s="1" a="1"/>
  <c r="K5904" i="1" s="1"/>
  <c r="J3851" i="1" a="1"/>
  <c r="J3851" i="1" s="1"/>
  <c r="K3851" i="1" s="1" a="1"/>
  <c r="K3851" i="1" s="1"/>
  <c r="J4780" i="1" a="1"/>
  <c r="J4780" i="1" s="1"/>
  <c r="K4780" i="1" s="1" a="1"/>
  <c r="K4780" i="1" s="1"/>
  <c r="J5363" i="1" a="1"/>
  <c r="J5363" i="1" s="1"/>
  <c r="K5363" i="1" s="1" a="1"/>
  <c r="K5363" i="1" s="1"/>
  <c r="J5889" i="1" a="1"/>
  <c r="J5889" i="1" s="1"/>
  <c r="K5889" i="1" s="1" a="1"/>
  <c r="K5889" i="1" s="1"/>
  <c r="J3702" i="1" a="1"/>
  <c r="J3702" i="1" s="1"/>
  <c r="K3702" i="1" s="1" a="1"/>
  <c r="K3702" i="1" s="1"/>
  <c r="J3573" i="1" a="1"/>
  <c r="J3573" i="1" s="1"/>
  <c r="K3573" i="1" s="1" a="1"/>
  <c r="K3573" i="1" s="1"/>
  <c r="J4269" i="1" a="1"/>
  <c r="J4269" i="1" s="1"/>
  <c r="K4269" i="1" s="1" a="1"/>
  <c r="K4269" i="1" s="1"/>
  <c r="J5018" i="1" a="1"/>
  <c r="J5018" i="1" s="1"/>
  <c r="K5018" i="1" s="1" a="1"/>
  <c r="K5018" i="1" s="1"/>
  <c r="J5590" i="1" a="1"/>
  <c r="J5590" i="1" s="1"/>
  <c r="K5590" i="1" s="1" a="1"/>
  <c r="K5590" i="1" s="1"/>
  <c r="J6099" i="1" a="1"/>
  <c r="J6099" i="1" s="1"/>
  <c r="K6099" i="1" s="1" a="1"/>
  <c r="K6099" i="1" s="1"/>
  <c r="J4845" i="1" a="1"/>
  <c r="J4845" i="1" s="1"/>
  <c r="K4845" i="1" s="1" a="1"/>
  <c r="K4845" i="1" s="1"/>
  <c r="J5634" i="1" a="1"/>
  <c r="J5634" i="1" s="1"/>
  <c r="K5634" i="1" s="1" a="1"/>
  <c r="K5634" i="1" s="1"/>
  <c r="J6290" i="1" a="1"/>
  <c r="J6290" i="1" s="1"/>
  <c r="K6290" i="1" s="1" a="1"/>
  <c r="K6290" i="1" s="1"/>
  <c r="J6553" i="1" a="1"/>
  <c r="J6553" i="1" s="1"/>
  <c r="K6553" i="1" s="1" a="1"/>
  <c r="K6553" i="1" s="1"/>
  <c r="J6844" i="1" a="1"/>
  <c r="J6844" i="1" s="1"/>
  <c r="K6844" i="1" s="1" a="1"/>
  <c r="K6844" i="1" s="1"/>
  <c r="J7139" i="1" a="1"/>
  <c r="J7139" i="1" s="1"/>
  <c r="K7139" i="1" s="1" a="1"/>
  <c r="K7139" i="1" s="1"/>
  <c r="J7430" i="1" a="1"/>
  <c r="J7430" i="1" s="1"/>
  <c r="K7430" i="1" s="1" a="1"/>
  <c r="K7430" i="1" s="1"/>
  <c r="J7724" i="1" a="1"/>
  <c r="J7724" i="1" s="1"/>
  <c r="K7724" i="1" s="1" a="1"/>
  <c r="K7724" i="1" s="1"/>
  <c r="J8012" i="1" a="1"/>
  <c r="J8012" i="1" s="1"/>
  <c r="K8012" i="1" s="1" a="1"/>
  <c r="K8012" i="1" s="1"/>
  <c r="J8268" i="1" a="1"/>
  <c r="J8268" i="1" s="1"/>
  <c r="K8268" i="1" s="1" a="1"/>
  <c r="K8268" i="1" s="1"/>
  <c r="J8531" i="1" a="1"/>
  <c r="J8531" i="1" s="1"/>
  <c r="K8531" i="1" s="1" a="1"/>
  <c r="K8531" i="1" s="1"/>
  <c r="J8771" i="1" a="1"/>
  <c r="J8771" i="1" s="1"/>
  <c r="K8771" i="1" s="1" a="1"/>
  <c r="K8771" i="1" s="1"/>
  <c r="J9027" i="1" a="1"/>
  <c r="J9027" i="1" s="1"/>
  <c r="K9027" i="1" s="1" a="1"/>
  <c r="K9027" i="1" s="1"/>
  <c r="J9281" i="1" a="1"/>
  <c r="J9281" i="1" s="1"/>
  <c r="K9281" i="1" s="1" a="1"/>
  <c r="K9281" i="1" s="1"/>
  <c r="J9539" i="1" a="1"/>
  <c r="J9539" i="1" s="1"/>
  <c r="K9539" i="1" s="1" a="1"/>
  <c r="K9539" i="1" s="1"/>
  <c r="J3579" i="1" a="1"/>
  <c r="J3579" i="1" s="1"/>
  <c r="K3579" i="1" s="1" a="1"/>
  <c r="K3579" i="1" s="1"/>
  <c r="J4789" i="1" a="1"/>
  <c r="J4789" i="1" s="1"/>
  <c r="K4789" i="1" s="1" a="1"/>
  <c r="K4789" i="1" s="1"/>
  <c r="J5301" i="1" a="1"/>
  <c r="J5301" i="1" s="1"/>
  <c r="K5301" i="1" s="1" a="1"/>
  <c r="K5301" i="1" s="1"/>
  <c r="J5804" i="1" a="1"/>
  <c r="J5804" i="1" s="1"/>
  <c r="K5804" i="1" s="1" a="1"/>
  <c r="K5804" i="1" s="1"/>
  <c r="J6274" i="1" a="1"/>
  <c r="J6274" i="1" s="1"/>
  <c r="K6274" i="1" s="1" a="1"/>
  <c r="K6274" i="1" s="1"/>
  <c r="J6506" i="1" a="1"/>
  <c r="J6506" i="1" s="1"/>
  <c r="K6506" i="1" s="1" a="1"/>
  <c r="K6506" i="1" s="1"/>
  <c r="J6633" i="1" a="1"/>
  <c r="J6633" i="1" s="1"/>
  <c r="K6633" i="1" s="1" a="1"/>
  <c r="K6633" i="1" s="1"/>
  <c r="J6760" i="1" a="1"/>
  <c r="J6760" i="1" s="1"/>
  <c r="K6760" i="1" s="1" a="1"/>
  <c r="K6760" i="1" s="1"/>
  <c r="J6884" i="1" a="1"/>
  <c r="J6884" i="1" s="1"/>
  <c r="K6884" i="1" s="1" a="1"/>
  <c r="K6884" i="1" s="1"/>
  <c r="J7016" i="1" a="1"/>
  <c r="J7016" i="1" s="1"/>
  <c r="K7016" i="1" s="1" a="1"/>
  <c r="K7016" i="1" s="1"/>
  <c r="J7140" i="1" a="1"/>
  <c r="J7140" i="1" s="1"/>
  <c r="K7140" i="1" s="1" a="1"/>
  <c r="K7140" i="1" s="1"/>
  <c r="J7272" i="1" a="1"/>
  <c r="J7272" i="1" s="1"/>
  <c r="K7272" i="1" s="1" a="1"/>
  <c r="K7272" i="1" s="1"/>
  <c r="J7406" i="1" a="1"/>
  <c r="J7406" i="1" s="1"/>
  <c r="K7406" i="1" s="1" a="1"/>
  <c r="K7406" i="1" s="1"/>
  <c r="J7567" i="1" a="1"/>
  <c r="J7567" i="1" s="1"/>
  <c r="K7567" i="1" s="1" a="1"/>
  <c r="K7567" i="1" s="1"/>
  <c r="J7669" i="1" a="1"/>
  <c r="J7669" i="1" s="1"/>
  <c r="K7669" i="1" s="1" a="1"/>
  <c r="K7669" i="1" s="1"/>
  <c r="J7800" i="1" a="1"/>
  <c r="J7800" i="1" s="1"/>
  <c r="K7800" i="1" s="1" a="1"/>
  <c r="K7800" i="1" s="1"/>
  <c r="J7931" i="1" a="1"/>
  <c r="J7931" i="1" s="1"/>
  <c r="K7931" i="1" s="1" a="1"/>
  <c r="K7931" i="1" s="1"/>
  <c r="J8077" i="1" a="1"/>
  <c r="J8077" i="1" s="1"/>
  <c r="K8077" i="1" s="1" a="1"/>
  <c r="K8077" i="1" s="1"/>
  <c r="J8226" i="1" a="1"/>
  <c r="J8226" i="1" s="1"/>
  <c r="K8226" i="1" s="1" a="1"/>
  <c r="K8226" i="1" s="1"/>
  <c r="J8368" i="1" a="1"/>
  <c r="J8368" i="1" s="1"/>
  <c r="K8368" i="1" s="1" a="1"/>
  <c r="K8368" i="1" s="1"/>
  <c r="J8517" i="1" a="1"/>
  <c r="J8517" i="1" s="1"/>
  <c r="K8517" i="1" s="1" a="1"/>
  <c r="K8517" i="1" s="1"/>
  <c r="J8667" i="1" a="1"/>
  <c r="J8667" i="1" s="1"/>
  <c r="K8667" i="1" s="1" a="1"/>
  <c r="K8667" i="1" s="1"/>
  <c r="J8796" i="1" a="1"/>
  <c r="J8796" i="1" s="1"/>
  <c r="K8796" i="1" s="1" a="1"/>
  <c r="K8796" i="1" s="1"/>
  <c r="J8920" i="1" a="1"/>
  <c r="J8920" i="1" s="1"/>
  <c r="K8920" i="1" s="1" a="1"/>
  <c r="K8920" i="1" s="1"/>
  <c r="J9052" i="1" a="1"/>
  <c r="J9052" i="1" s="1"/>
  <c r="K9052" i="1" s="1" a="1"/>
  <c r="K9052" i="1" s="1"/>
  <c r="J9158" i="1" a="1"/>
  <c r="J9158" i="1" s="1"/>
  <c r="K9158" i="1" s="1" a="1"/>
  <c r="K9158" i="1" s="1"/>
  <c r="J9290" i="1" a="1"/>
  <c r="J9290" i="1" s="1"/>
  <c r="K9290" i="1" s="1" a="1"/>
  <c r="K9290" i="1" s="1"/>
  <c r="J9429" i="1" a="1"/>
  <c r="J9429" i="1" s="1"/>
  <c r="K9429" i="1" s="1" a="1"/>
  <c r="K9429" i="1" s="1"/>
  <c r="J9554" i="1" a="1"/>
  <c r="J9554" i="1" s="1"/>
  <c r="K9554" i="1" s="1" a="1"/>
  <c r="K9554" i="1" s="1"/>
  <c r="J9685" i="1" a="1"/>
  <c r="J9685" i="1" s="1"/>
  <c r="K9685" i="1" s="1" a="1"/>
  <c r="K9685" i="1" s="1"/>
  <c r="J3843" i="1" a="1"/>
  <c r="J3843" i="1" s="1"/>
  <c r="K3843" i="1" s="1" a="1"/>
  <c r="K3843" i="1" s="1"/>
  <c r="J4509" i="1" a="1"/>
  <c r="J4509" i="1" s="1"/>
  <c r="K4509" i="1" s="1" a="1"/>
  <c r="K4509" i="1" s="1"/>
  <c r="J4847" i="1" a="1"/>
  <c r="J4847" i="1" s="1"/>
  <c r="K4847" i="1" s="1" a="1"/>
  <c r="K4847" i="1" s="1"/>
  <c r="J5074" i="1" a="1"/>
  <c r="J5074" i="1" s="1"/>
  <c r="K5074" i="1" s="1" a="1"/>
  <c r="K5074" i="1" s="1"/>
  <c r="J5302" i="1" a="1"/>
  <c r="J5302" i="1" s="1"/>
  <c r="K5302" i="1" s="1" a="1"/>
  <c r="K5302" i="1" s="1"/>
  <c r="J5523" i="1" a="1"/>
  <c r="J5523" i="1" s="1"/>
  <c r="K5523" i="1" s="1" a="1"/>
  <c r="K5523" i="1" s="1"/>
  <c r="J5793" i="1" a="1"/>
  <c r="J5793" i="1" s="1"/>
  <c r="K5793" i="1" s="1" a="1"/>
  <c r="K5793" i="1" s="1"/>
  <c r="J6019" i="1" a="1"/>
  <c r="J6019" i="1" s="1"/>
  <c r="K6019" i="1" s="1" a="1"/>
  <c r="K6019" i="1" s="1"/>
  <c r="J6218" i="1" a="1"/>
  <c r="J6218" i="1" s="1"/>
  <c r="K6218" i="1" s="1" a="1"/>
  <c r="K6218" i="1" s="1"/>
  <c r="J6352" i="1" a="1"/>
  <c r="J6352" i="1" s="1"/>
  <c r="K6352" i="1" s="1" a="1"/>
  <c r="K6352" i="1" s="1"/>
  <c r="J6471" i="1" a="1"/>
  <c r="J6471" i="1" s="1"/>
  <c r="K6471" i="1" s="1" a="1"/>
  <c r="K6471" i="1" s="1"/>
  <c r="J6595" i="1" a="1"/>
  <c r="J6595" i="1" s="1"/>
  <c r="K6595" i="1" s="1" a="1"/>
  <c r="K6595" i="1" s="1"/>
  <c r="J6731" i="1" a="1"/>
  <c r="J6731" i="1" s="1"/>
  <c r="K6731" i="1" s="1" a="1"/>
  <c r="K6731" i="1" s="1"/>
  <c r="J6854" i="1" a="1"/>
  <c r="J6854" i="1" s="1"/>
  <c r="K6854" i="1" s="1" a="1"/>
  <c r="K6854" i="1" s="1"/>
  <c r="J6978" i="1" a="1"/>
  <c r="J6978" i="1" s="1"/>
  <c r="K6978" i="1" s="1" a="1"/>
  <c r="K6978" i="1" s="1"/>
  <c r="J7110" i="1" a="1"/>
  <c r="J7110" i="1" s="1"/>
  <c r="K7110" i="1" s="1" a="1"/>
  <c r="K7110" i="1" s="1"/>
  <c r="J7234" i="1" a="1"/>
  <c r="J7234" i="1" s="1"/>
  <c r="K7234" i="1" s="1" a="1"/>
  <c r="K7234" i="1" s="1"/>
  <c r="J7362" i="1" a="1"/>
  <c r="J7362" i="1" s="1"/>
  <c r="K7362" i="1" s="1" a="1"/>
  <c r="K7362" i="1" s="1"/>
  <c r="J7491" i="1" a="1"/>
  <c r="J7491" i="1" s="1"/>
  <c r="K7491" i="1" s="1" a="1"/>
  <c r="K7491" i="1" s="1"/>
  <c r="J7609" i="1" a="1"/>
  <c r="J7609" i="1" s="1"/>
  <c r="K7609" i="1" s="1" a="1"/>
  <c r="K7609" i="1" s="1"/>
  <c r="J7750" i="1" a="1"/>
  <c r="J7750" i="1" s="1"/>
  <c r="K7750" i="1" s="1" a="1"/>
  <c r="K7750" i="1" s="1"/>
  <c r="J7861" i="1" a="1"/>
  <c r="J7861" i="1" s="1"/>
  <c r="K7861" i="1" s="1" a="1"/>
  <c r="K7861" i="1" s="1"/>
  <c r="J7993" i="1" a="1"/>
  <c r="J7993" i="1" s="1"/>
  <c r="K7993" i="1" s="1" a="1"/>
  <c r="K7993" i="1" s="1"/>
  <c r="J8106" i="1" a="1"/>
  <c r="J8106" i="1" s="1"/>
  <c r="K8106" i="1" s="1" a="1"/>
  <c r="K8106" i="1" s="1"/>
  <c r="J8220" i="1" a="1"/>
  <c r="J8220" i="1" s="1"/>
  <c r="K8220" i="1" s="1" a="1"/>
  <c r="K8220" i="1" s="1"/>
  <c r="J8334" i="1" a="1"/>
  <c r="J8334" i="1" s="1"/>
  <c r="K8334" i="1" s="1" a="1"/>
  <c r="K8334" i="1" s="1"/>
  <c r="J8447" i="1" a="1"/>
  <c r="J8447" i="1" s="1"/>
  <c r="K8447" i="1" s="1" a="1"/>
  <c r="K8447" i="1" s="1"/>
  <c r="J8561" i="1" a="1"/>
  <c r="J8561" i="1" s="1"/>
  <c r="K8561" i="1" s="1" a="1"/>
  <c r="K8561" i="1" s="1"/>
  <c r="J8675" i="1" a="1"/>
  <c r="J8675" i="1" s="1"/>
  <c r="K8675" i="1" s="1" a="1"/>
  <c r="K8675" i="1" s="1"/>
  <c r="J8804" i="1" a="1"/>
  <c r="J8804" i="1" s="1"/>
  <c r="K8804" i="1" s="1" a="1"/>
  <c r="K8804" i="1" s="1"/>
  <c r="J8928" i="1" a="1"/>
  <c r="J8928" i="1" s="1"/>
  <c r="K8928" i="1" s="1" a="1"/>
  <c r="K8928" i="1" s="1"/>
  <c r="J9059" i="1" a="1"/>
  <c r="J9059" i="1" s="1"/>
  <c r="K9059" i="1" s="1" a="1"/>
  <c r="K9059" i="1" s="1"/>
  <c r="J9194" i="1" a="1"/>
  <c r="J9194" i="1" s="1"/>
  <c r="K9194" i="1" s="1" a="1"/>
  <c r="K9194" i="1" s="1"/>
  <c r="J9318" i="1" a="1"/>
  <c r="J9318" i="1" s="1"/>
  <c r="K9318" i="1" s="1" a="1"/>
  <c r="K9318" i="1" s="1"/>
  <c r="J9444" i="1" a="1"/>
  <c r="J9444" i="1" s="1"/>
  <c r="K9444" i="1" s="1" a="1"/>
  <c r="K9444" i="1" s="1"/>
  <c r="J9561" i="1" a="1"/>
  <c r="J9561" i="1" s="1"/>
  <c r="K9561" i="1" s="1" a="1"/>
  <c r="K9561" i="1" s="1"/>
  <c r="J9700" i="1" a="1"/>
  <c r="J9700" i="1" s="1"/>
  <c r="K9700" i="1" s="1" a="1"/>
  <c r="K9700" i="1" s="1"/>
  <c r="J3917" i="1" a="1"/>
  <c r="J3917" i="1" s="1"/>
  <c r="K3917" i="1" s="1" a="1"/>
  <c r="K3917" i="1" s="1"/>
  <c r="J4512" i="1" a="1"/>
  <c r="J4512" i="1" s="1"/>
  <c r="K4512" i="1" s="1" a="1"/>
  <c r="K4512" i="1" s="1"/>
  <c r="J4834" i="1" a="1"/>
  <c r="J4834" i="1" s="1"/>
  <c r="K4834" i="1" s="1" a="1"/>
  <c r="K4834" i="1" s="1"/>
  <c r="J5090" i="1" a="1"/>
  <c r="J5090" i="1" s="1"/>
  <c r="K5090" i="1" s="1" a="1"/>
  <c r="K5090" i="1" s="1"/>
  <c r="J5346" i="1" a="1"/>
  <c r="J5346" i="1" s="1"/>
  <c r="K5346" i="1" s="1" a="1"/>
  <c r="K5346" i="1" s="1"/>
  <c r="J4018" i="1" a="1"/>
  <c r="J4018" i="1" s="1"/>
  <c r="K4018" i="1" s="1" a="1"/>
  <c r="K4018" i="1" s="1"/>
  <c r="J4633" i="1" a="1"/>
  <c r="J4633" i="1" s="1"/>
  <c r="K4633" i="1" s="1" a="1"/>
  <c r="K4633" i="1" s="1"/>
  <c r="J4894" i="1" a="1"/>
  <c r="J4894" i="1" s="1"/>
  <c r="K4894" i="1" s="1" a="1"/>
  <c r="K4894" i="1" s="1"/>
  <c r="J5150" i="1" a="1"/>
  <c r="J5150" i="1" s="1"/>
  <c r="K5150" i="1" s="1" a="1"/>
  <c r="K5150" i="1" s="1"/>
  <c r="J5406" i="1" a="1"/>
  <c r="J5406" i="1" s="1"/>
  <c r="K5406" i="1" s="1" a="1"/>
  <c r="K5406" i="1" s="1"/>
  <c r="J5706" i="1" a="1"/>
  <c r="J5706" i="1" s="1"/>
  <c r="K5706" i="1" s="1" a="1"/>
  <c r="K5706" i="1" s="1"/>
  <c r="J5986" i="1" a="1"/>
  <c r="J5986" i="1" s="1"/>
  <c r="K5986" i="1" s="1" a="1"/>
  <c r="K5986" i="1" s="1"/>
  <c r="J6251" i="1" a="1"/>
  <c r="J6251" i="1" s="1"/>
  <c r="K6251" i="1" s="1" a="1"/>
  <c r="K6251" i="1" s="1"/>
  <c r="J3954" i="1" a="1"/>
  <c r="J3954" i="1" s="1"/>
  <c r="K3954" i="1" s="1" a="1"/>
  <c r="K3954" i="1" s="1"/>
  <c r="J4580" i="1" a="1"/>
  <c r="J4580" i="1" s="1"/>
  <c r="K4580" i="1" s="1" a="1"/>
  <c r="K4580" i="1" s="1"/>
  <c r="J4867" i="1" a="1"/>
  <c r="J4867" i="1" s="1"/>
  <c r="K4867" i="1" s="1" a="1"/>
  <c r="K4867" i="1" s="1"/>
  <c r="J5123" i="1" a="1"/>
  <c r="J5123" i="1" s="1"/>
  <c r="K5123" i="1" s="1" a="1"/>
  <c r="K5123" i="1" s="1"/>
  <c r="J5379" i="1" a="1"/>
  <c r="J5379" i="1" s="1"/>
  <c r="K5379" i="1" s="1" a="1"/>
  <c r="K5379" i="1" s="1"/>
  <c r="J3793" i="1" a="1"/>
  <c r="J3793" i="1" s="1"/>
  <c r="K3793" i="1" s="1" a="1"/>
  <c r="K3793" i="1" s="1"/>
  <c r="J4468" i="1" a="1"/>
  <c r="J4468" i="1" s="1"/>
  <c r="K4468" i="1" s="1" a="1"/>
  <c r="K4468" i="1" s="1"/>
  <c r="J4825" i="1" a="1"/>
  <c r="J4825" i="1" s="1"/>
  <c r="K4825" i="1" s="1" a="1"/>
  <c r="K4825" i="1" s="1"/>
  <c r="J5052" i="1" a="1"/>
  <c r="J5052" i="1" s="1"/>
  <c r="K5052" i="1" s="1" a="1"/>
  <c r="K5052" i="1" s="1"/>
  <c r="J5280" i="1" a="1"/>
  <c r="J5280" i="1" s="1"/>
  <c r="K5280" i="1" s="1" a="1"/>
  <c r="K5280" i="1" s="1"/>
  <c r="J5529" i="1" a="1"/>
  <c r="J5529" i="1" s="1"/>
  <c r="K5529" i="1" s="1" a="1"/>
  <c r="K5529" i="1" s="1"/>
  <c r="J5821" i="1" a="1"/>
  <c r="J5821" i="1" s="1"/>
  <c r="K5821" i="1" s="1" a="1"/>
  <c r="K5821" i="1" s="1"/>
  <c r="J6110" i="1" a="1"/>
  <c r="J6110" i="1" s="1"/>
  <c r="K6110" i="1" s="1" a="1"/>
  <c r="K6110" i="1" s="1"/>
  <c r="J6271" i="1" a="1"/>
  <c r="J6271" i="1" s="1"/>
  <c r="K6271" i="1" s="1" a="1"/>
  <c r="K6271" i="1" s="1"/>
  <c r="J6409" i="1" a="1"/>
  <c r="J6409" i="1" s="1"/>
  <c r="K6409" i="1" s="1" a="1"/>
  <c r="K6409" i="1" s="1"/>
  <c r="J6551" i="1" a="1"/>
  <c r="J6551" i="1" s="1"/>
  <c r="K6551" i="1" s="1" a="1"/>
  <c r="K6551" i="1" s="1"/>
  <c r="J6674" i="1" a="1"/>
  <c r="J6674" i="1" s="1"/>
  <c r="K6674" i="1" s="1" a="1"/>
  <c r="K6674" i="1" s="1"/>
  <c r="J6796" i="1" a="1"/>
  <c r="J6796" i="1" s="1"/>
  <c r="K6796" i="1" s="1" a="1"/>
  <c r="K6796" i="1" s="1"/>
  <c r="J6928" i="1" a="1"/>
  <c r="J6928" i="1" s="1"/>
  <c r="K6928" i="1" s="1" a="1"/>
  <c r="K6928" i="1" s="1"/>
  <c r="J7052" i="1" a="1"/>
  <c r="J7052" i="1" s="1"/>
  <c r="K7052" i="1" s="1" a="1"/>
  <c r="K7052" i="1" s="1"/>
  <c r="J7184" i="1" a="1"/>
  <c r="J7184" i="1" s="1"/>
  <c r="K7184" i="1" s="1" a="1"/>
  <c r="K7184" i="1" s="1"/>
  <c r="J7308" i="1" a="1"/>
  <c r="J7308" i="1" s="1"/>
  <c r="K7308" i="1" s="1" a="1"/>
  <c r="K7308" i="1" s="1"/>
  <c r="J7439" i="1" a="1"/>
  <c r="J7439" i="1" s="1"/>
  <c r="K7439" i="1" s="1" a="1"/>
  <c r="K7439" i="1" s="1"/>
  <c r="J7581" i="1" a="1"/>
  <c r="J7581" i="1" s="1"/>
  <c r="K7581" i="1" s="1" a="1"/>
  <c r="K7581" i="1" s="1"/>
  <c r="J7707" i="1" a="1"/>
  <c r="J7707" i="1" s="1"/>
  <c r="K7707" i="1" s="1" a="1"/>
  <c r="K7707" i="1" s="1"/>
  <c r="J7840" i="1" a="1"/>
  <c r="J7840" i="1" s="1"/>
  <c r="K7840" i="1" s="1" a="1"/>
  <c r="K7840" i="1" s="1"/>
  <c r="J7976" i="1" a="1"/>
  <c r="J7976" i="1" s="1"/>
  <c r="K7976" i="1" s="1" a="1"/>
  <c r="K7976" i="1" s="1"/>
  <c r="J8095" i="1" a="1"/>
  <c r="J8095" i="1" s="1"/>
  <c r="K8095" i="1" s="1" a="1"/>
  <c r="K8095" i="1" s="1"/>
  <c r="J8209" i="1" a="1"/>
  <c r="J8209" i="1" s="1"/>
  <c r="K8209" i="1" s="1" a="1"/>
  <c r="K8209" i="1" s="1"/>
  <c r="J8323" i="1" a="1"/>
  <c r="J8323" i="1" s="1"/>
  <c r="K8323" i="1" s="1" a="1"/>
  <c r="K8323" i="1" s="1"/>
  <c r="J8436" i="1" a="1"/>
  <c r="J8436" i="1" s="1"/>
  <c r="K8436" i="1" s="1" a="1"/>
  <c r="K8436" i="1" s="1"/>
  <c r="J8550" i="1" a="1"/>
  <c r="J8550" i="1" s="1"/>
  <c r="K8550" i="1" s="1" a="1"/>
  <c r="K8550" i="1" s="1"/>
  <c r="J8664" i="1" a="1"/>
  <c r="J8664" i="1" s="1"/>
  <c r="K8664" i="1" s="1" a="1"/>
  <c r="K8664" i="1" s="1"/>
  <c r="J8785" i="1" a="1"/>
  <c r="J8785" i="1" s="1"/>
  <c r="K8785" i="1" s="1" a="1"/>
  <c r="K8785" i="1" s="1"/>
  <c r="J8917" i="1" a="1"/>
  <c r="J8917" i="1" s="1"/>
  <c r="K8917" i="1" s="1" a="1"/>
  <c r="K8917" i="1" s="1"/>
  <c r="J9041" i="1" a="1"/>
  <c r="J9041" i="1" s="1"/>
  <c r="K9041" i="1" s="1" a="1"/>
  <c r="K9041" i="1" s="1"/>
  <c r="J9190" i="1" a="1"/>
  <c r="J9190" i="1" s="1"/>
  <c r="K9190" i="1" s="1" a="1"/>
  <c r="K9190" i="1" s="1"/>
  <c r="J9322" i="1" a="1"/>
  <c r="J9322" i="1" s="1"/>
  <c r="K9322" i="1" s="1" a="1"/>
  <c r="K9322" i="1" s="1"/>
  <c r="J9461" i="1" a="1"/>
  <c r="J9461" i="1" s="1"/>
  <c r="K9461" i="1" s="1" a="1"/>
  <c r="K9461" i="1" s="1"/>
  <c r="J9586" i="1" a="1"/>
  <c r="J9586" i="1" s="1"/>
  <c r="K9586" i="1" s="1" a="1"/>
  <c r="K9586" i="1" s="1"/>
  <c r="J9717" i="1" a="1"/>
  <c r="J9717" i="1" s="1"/>
  <c r="K9717" i="1" s="1" a="1"/>
  <c r="K9717" i="1" s="1"/>
  <c r="J5514" i="1" a="1"/>
  <c r="J5514" i="1" s="1"/>
  <c r="K5514" i="1" s="1" a="1"/>
  <c r="K5514" i="1" s="1"/>
  <c r="J6088" i="1" a="1"/>
  <c r="J6088" i="1" s="1"/>
  <c r="K6088" i="1" s="1" a="1"/>
  <c r="K6088" i="1" s="1"/>
  <c r="J6403" i="1" a="1"/>
  <c r="J6403" i="1" s="1"/>
  <c r="K6403" i="1" s="1" a="1"/>
  <c r="K6403" i="1" s="1"/>
  <c r="J6703" i="1" a="1"/>
  <c r="J6703" i="1" s="1"/>
  <c r="K6703" i="1" s="1" a="1"/>
  <c r="K6703" i="1" s="1"/>
  <c r="J6950" i="1" a="1"/>
  <c r="J6950" i="1" s="1"/>
  <c r="K6950" i="1" s="1" a="1"/>
  <c r="K6950" i="1" s="1"/>
  <c r="J7214" i="1" a="1"/>
  <c r="J7214" i="1" s="1"/>
  <c r="K7214" i="1" s="1" a="1"/>
  <c r="K7214" i="1" s="1"/>
  <c r="J7448" i="1" a="1"/>
  <c r="J7448" i="1" s="1"/>
  <c r="K7448" i="1" s="1" a="1"/>
  <c r="K7448" i="1" s="1"/>
  <c r="J7662" i="1" a="1"/>
  <c r="J7662" i="1" s="1"/>
  <c r="K7662" i="1" s="1" a="1"/>
  <c r="K7662" i="1" s="1"/>
  <c r="J7887" i="1" a="1"/>
  <c r="J7887" i="1" s="1"/>
  <c r="K7887" i="1" s="1" a="1"/>
  <c r="K7887" i="1" s="1"/>
  <c r="J8151" i="1" a="1"/>
  <c r="J8151" i="1" s="1"/>
  <c r="K8151" i="1" s="1" a="1"/>
  <c r="K8151" i="1" s="1"/>
  <c r="J8450" i="1" a="1"/>
  <c r="J8450" i="1" s="1"/>
  <c r="K8450" i="1" s="1" a="1"/>
  <c r="K8450" i="1" s="1"/>
  <c r="J8737" i="1" a="1"/>
  <c r="J8737" i="1" s="1"/>
  <c r="K8737" i="1" s="1" a="1"/>
  <c r="K8737" i="1" s="1"/>
  <c r="J9001" i="1" a="1"/>
  <c r="J9001" i="1" s="1"/>
  <c r="K9001" i="1" s="1" a="1"/>
  <c r="K9001" i="1" s="1"/>
  <c r="J9231" i="1" a="1"/>
  <c r="J9231" i="1" s="1"/>
  <c r="K9231" i="1" s="1" a="1"/>
  <c r="K9231" i="1" s="1"/>
  <c r="J9481" i="1" a="1"/>
  <c r="J9481" i="1" s="1"/>
  <c r="K9481" i="1" s="1" a="1"/>
  <c r="K9481" i="1" s="1"/>
  <c r="J9744" i="1" a="1"/>
  <c r="J9744" i="1" s="1"/>
  <c r="K9744" i="1" s="1" a="1"/>
  <c r="K9744" i="1" s="1"/>
  <c r="J9896" i="1" a="1"/>
  <c r="J9896" i="1" s="1"/>
  <c r="K9896" i="1" s="1" a="1"/>
  <c r="K9896" i="1" s="1"/>
  <c r="J10013" i="1" a="1"/>
  <c r="J10013" i="1" s="1"/>
  <c r="K10013" i="1" s="1" a="1"/>
  <c r="K10013" i="1" s="1"/>
  <c r="J10135" i="1" a="1"/>
  <c r="J10135" i="1" s="1"/>
  <c r="K10135" i="1" s="1" a="1"/>
  <c r="K10135" i="1" s="1"/>
  <c r="J10259" i="1" a="1"/>
  <c r="J10259" i="1" s="1"/>
  <c r="K10259" i="1" s="1" a="1"/>
  <c r="K10259" i="1" s="1"/>
  <c r="J10391" i="1" a="1"/>
  <c r="J10391" i="1" s="1"/>
  <c r="K10391" i="1" s="1" a="1"/>
  <c r="K10391" i="1" s="1"/>
  <c r="J10515" i="1" a="1"/>
  <c r="J10515" i="1" s="1"/>
  <c r="K10515" i="1" s="1" a="1"/>
  <c r="K10515" i="1" s="1"/>
  <c r="J10647" i="1" a="1"/>
  <c r="J10647" i="1" s="1"/>
  <c r="K10647" i="1" s="1" a="1"/>
  <c r="K10647" i="1" s="1"/>
  <c r="J10771" i="1" a="1"/>
  <c r="J10771" i="1" s="1"/>
  <c r="K10771" i="1" s="1" a="1"/>
  <c r="K10771" i="1" s="1"/>
  <c r="J10903" i="1" a="1"/>
  <c r="J10903" i="1" s="1"/>
  <c r="K10903" i="1" s="1" a="1"/>
  <c r="K10903" i="1" s="1"/>
  <c r="J11027" i="1" a="1"/>
  <c r="J11027" i="1" s="1"/>
  <c r="K11027" i="1" s="1" a="1"/>
  <c r="K11027" i="1" s="1"/>
  <c r="J11149" i="1" a="1"/>
  <c r="J11149" i="1" s="1"/>
  <c r="K11149" i="1" s="1" a="1"/>
  <c r="K11149" i="1" s="1"/>
  <c r="J11274" i="1" a="1"/>
  <c r="J11274" i="1" s="1"/>
  <c r="K11274" i="1" s="1" a="1"/>
  <c r="K11274" i="1" s="1"/>
  <c r="J11401" i="1" a="1"/>
  <c r="J11401" i="1" s="1"/>
  <c r="K11401" i="1" s="1" a="1"/>
  <c r="K11401" i="1" s="1"/>
  <c r="J11521" i="1" a="1"/>
  <c r="J11521" i="1" s="1"/>
  <c r="K11521" i="1" s="1" a="1"/>
  <c r="K11521" i="1" s="1"/>
  <c r="J11667" i="1" a="1"/>
  <c r="J11667" i="1" s="1"/>
  <c r="K11667" i="1" s="1" a="1"/>
  <c r="K11667" i="1" s="1"/>
  <c r="J11798" i="1" a="1"/>
  <c r="J11798" i="1" s="1"/>
  <c r="K11798" i="1" s="1" a="1"/>
  <c r="K11798" i="1" s="1"/>
  <c r="J11948" i="1" a="1"/>
  <c r="J11948" i="1" s="1"/>
  <c r="K11948" i="1" s="1" a="1"/>
  <c r="K11948" i="1" s="1"/>
  <c r="J4970" i="1" a="1"/>
  <c r="J4970" i="1" s="1"/>
  <c r="K4970" i="1" s="1" a="1"/>
  <c r="K4970" i="1" s="1"/>
  <c r="J6124" i="1" a="1"/>
  <c r="J6124" i="1" s="1"/>
  <c r="K6124" i="1" s="1" a="1"/>
  <c r="K6124" i="1" s="1"/>
  <c r="J6462" i="1" a="1"/>
  <c r="J6462" i="1" s="1"/>
  <c r="K6462" i="1" s="1" a="1"/>
  <c r="K6462" i="1" s="1"/>
  <c r="J6720" i="1" a="1"/>
  <c r="J6720" i="1" s="1"/>
  <c r="K6720" i="1" s="1" a="1"/>
  <c r="K6720" i="1" s="1"/>
  <c r="J6967" i="1" a="1"/>
  <c r="J6967" i="1" s="1"/>
  <c r="K6967" i="1" s="1" a="1"/>
  <c r="K6967" i="1" s="1"/>
  <c r="J7231" i="1" a="1"/>
  <c r="J7231" i="1" s="1"/>
  <c r="K7231" i="1" s="1" a="1"/>
  <c r="K7231" i="1" s="1"/>
  <c r="J7520" i="1" a="1"/>
  <c r="J7520" i="1" s="1"/>
  <c r="K7520" i="1" s="1" a="1"/>
  <c r="K7520" i="1" s="1"/>
  <c r="J7763" i="1" a="1"/>
  <c r="J7763" i="1" s="1"/>
  <c r="K7763" i="1" s="1" a="1"/>
  <c r="K7763" i="1" s="1"/>
  <c r="J7997" i="1" a="1"/>
  <c r="J7997" i="1" s="1"/>
  <c r="K7997" i="1" s="1" a="1"/>
  <c r="K7997" i="1" s="1"/>
  <c r="J8281" i="1" a="1"/>
  <c r="J8281" i="1" s="1"/>
  <c r="K8281" i="1" s="1" a="1"/>
  <c r="K8281" i="1" s="1"/>
  <c r="J8565" i="1" a="1"/>
  <c r="J8565" i="1" s="1"/>
  <c r="K8565" i="1" s="1" a="1"/>
  <c r="K8565" i="1" s="1"/>
  <c r="J8832" i="1" a="1"/>
  <c r="J8832" i="1" s="1"/>
  <c r="K8832" i="1" s="1" a="1"/>
  <c r="K8832" i="1" s="1"/>
  <c r="J9098" i="1" a="1"/>
  <c r="J9098" i="1" s="1"/>
  <c r="K9098" i="1" s="1" a="1"/>
  <c r="K9098" i="1" s="1"/>
  <c r="J9315" i="1" a="1"/>
  <c r="J9315" i="1" s="1"/>
  <c r="K9315" i="1" s="1" a="1"/>
  <c r="K9315" i="1" s="1"/>
  <c r="J9566" i="1" a="1"/>
  <c r="J9566" i="1" s="1"/>
  <c r="K9566" i="1" s="1" a="1"/>
  <c r="K9566" i="1" s="1"/>
  <c r="J9782" i="1" a="1"/>
  <c r="J9782" i="1" s="1"/>
  <c r="K9782" i="1" s="1" a="1"/>
  <c r="K9782" i="1" s="1"/>
  <c r="J9897" i="1" a="1"/>
  <c r="J9897" i="1" s="1"/>
  <c r="K9897" i="1" s="1" a="1"/>
  <c r="K9897" i="1" s="1"/>
  <c r="J10036" i="1" a="1"/>
  <c r="J10036" i="1" s="1"/>
  <c r="K10036" i="1" s="1" a="1"/>
  <c r="K10036" i="1" s="1"/>
  <c r="J10167" i="1" a="1"/>
  <c r="J10167" i="1" s="1"/>
  <c r="K10167" i="1" s="1" a="1"/>
  <c r="K10167" i="1" s="1"/>
  <c r="J10291" i="1" a="1"/>
  <c r="J10291" i="1" s="1"/>
  <c r="K10291" i="1" s="1" a="1"/>
  <c r="K10291" i="1" s="1"/>
  <c r="J10423" i="1" a="1"/>
  <c r="J10423" i="1" s="1"/>
  <c r="K10423" i="1" s="1" a="1"/>
  <c r="K10423" i="1" s="1"/>
  <c r="J10547" i="1" a="1"/>
  <c r="J10547" i="1" s="1"/>
  <c r="K10547" i="1" s="1" a="1"/>
  <c r="K10547" i="1" s="1"/>
  <c r="J10679" i="1" a="1"/>
  <c r="J10679" i="1" s="1"/>
  <c r="K10679" i="1" s="1" a="1"/>
  <c r="K10679" i="1" s="1"/>
  <c r="J10811" i="1" a="1"/>
  <c r="J10811" i="1" s="1"/>
  <c r="K10811" i="1" s="1" a="1"/>
  <c r="K10811" i="1" s="1"/>
  <c r="J10943" i="1" a="1"/>
  <c r="J10943" i="1" s="1"/>
  <c r="K10943" i="1" s="1" a="1"/>
  <c r="K10943" i="1" s="1"/>
  <c r="J11072" i="1" a="1"/>
  <c r="J11072" i="1" s="1"/>
  <c r="K11072" i="1" s="1" a="1"/>
  <c r="K11072" i="1" s="1"/>
  <c r="J11211" i="1" a="1"/>
  <c r="J11211" i="1" s="1"/>
  <c r="K11211" i="1" s="1" a="1"/>
  <c r="K11211" i="1" s="1"/>
  <c r="J11339" i="1" a="1"/>
  <c r="J11339" i="1" s="1"/>
  <c r="K11339" i="1" s="1" a="1"/>
  <c r="K11339" i="1" s="1"/>
  <c r="J11470" i="1" a="1"/>
  <c r="J11470" i="1" s="1"/>
  <c r="K11470" i="1" s="1" a="1"/>
  <c r="K11470" i="1" s="1"/>
  <c r="J11601" i="1" a="1"/>
  <c r="J11601" i="1" s="1"/>
  <c r="K11601" i="1" s="1" a="1"/>
  <c r="K11601" i="1" s="1"/>
  <c r="J11723" i="1" a="1"/>
  <c r="J11723" i="1" s="1"/>
  <c r="K11723" i="1" s="1" a="1"/>
  <c r="K11723" i="1" s="1"/>
  <c r="J11842" i="1" a="1"/>
  <c r="J11842" i="1" s="1"/>
  <c r="K11842" i="1" s="1" a="1"/>
  <c r="K11842" i="1" s="1"/>
  <c r="J11955" i="1" a="1"/>
  <c r="J11955" i="1" s="1"/>
  <c r="K11955" i="1" s="1" a="1"/>
  <c r="K11955" i="1" s="1"/>
  <c r="J4756" i="1" a="1"/>
  <c r="J4756" i="1" s="1"/>
  <c r="K4756" i="1" s="1" a="1"/>
  <c r="K4756" i="1" s="1"/>
  <c r="J5901" i="1" a="1"/>
  <c r="J5901" i="1" s="1"/>
  <c r="K5901" i="1" s="1" a="1"/>
  <c r="K5901" i="1" s="1"/>
  <c r="J6418" i="1" a="1"/>
  <c r="J6418" i="1" s="1"/>
  <c r="K6418" i="1" s="1" a="1"/>
  <c r="K6418" i="1" s="1"/>
  <c r="J6678" i="1" a="1"/>
  <c r="J6678" i="1" s="1"/>
  <c r="K6678" i="1" s="1" a="1"/>
  <c r="K6678" i="1" s="1"/>
  <c r="J6956" i="1" a="1"/>
  <c r="J6956" i="1" s="1"/>
  <c r="K6956" i="1" s="1" a="1"/>
  <c r="K6956" i="1" s="1"/>
  <c r="J7204" i="1" a="1"/>
  <c r="J7204" i="1" s="1"/>
  <c r="K7204" i="1" s="1" a="1"/>
  <c r="K7204" i="1" s="1"/>
  <c r="J7472" i="1" a="1"/>
  <c r="J7472" i="1" s="1"/>
  <c r="K7472" i="1" s="1" a="1"/>
  <c r="K7472" i="1" s="1"/>
  <c r="J7756" i="1" a="1"/>
  <c r="J7756" i="1" s="1"/>
  <c r="K7756" i="1" s="1" a="1"/>
  <c r="K7756" i="1" s="1"/>
  <c r="J8043" i="1" a="1"/>
  <c r="J8043" i="1" s="1"/>
  <c r="K8043" i="1" s="1" a="1"/>
  <c r="K8043" i="1" s="1"/>
  <c r="J8327" i="1" a="1"/>
  <c r="J8327" i="1" s="1"/>
  <c r="K8327" i="1" s="1" a="1"/>
  <c r="K8327" i="1" s="1"/>
  <c r="J8626" i="1" a="1"/>
  <c r="J8626" i="1" s="1"/>
  <c r="K8626" i="1" s="1" a="1"/>
  <c r="K8626" i="1" s="1"/>
  <c r="J8883" i="1" a="1"/>
  <c r="J8883" i="1" s="1"/>
  <c r="K8883" i="1" s="1" a="1"/>
  <c r="K8883" i="1" s="1"/>
  <c r="J9140" i="1" a="1"/>
  <c r="J9140" i="1" s="1"/>
  <c r="K9140" i="1" s="1" a="1"/>
  <c r="K9140" i="1" s="1"/>
  <c r="J9389" i="1" a="1"/>
  <c r="J9389" i="1" s="1"/>
  <c r="K9389" i="1" s="1" a="1"/>
  <c r="K9389" i="1" s="1"/>
  <c r="J9652" i="1" a="1"/>
  <c r="J9652" i="1" s="1"/>
  <c r="K9652" i="1" s="1" a="1"/>
  <c r="K9652" i="1" s="1"/>
  <c r="J9824" i="1" a="1"/>
  <c r="J9824" i="1" s="1"/>
  <c r="K9824" i="1" s="1" a="1"/>
  <c r="K9824" i="1" s="1"/>
  <c r="J9942" i="1" a="1"/>
  <c r="J9942" i="1" s="1"/>
  <c r="K9942" i="1" s="1" a="1"/>
  <c r="K9942" i="1" s="1"/>
  <c r="J10075" i="1" a="1"/>
  <c r="J10075" i="1" s="1"/>
  <c r="K10075" i="1" s="1" a="1"/>
  <c r="K10075" i="1" s="1"/>
  <c r="J10207" i="1" a="1"/>
  <c r="J10207" i="1" s="1"/>
  <c r="K10207" i="1" s="1" a="1"/>
  <c r="K10207" i="1" s="1"/>
  <c r="J10331" i="1" a="1"/>
  <c r="J10331" i="1" s="1"/>
  <c r="K10331" i="1" s="1" a="1"/>
  <c r="K10331" i="1" s="1"/>
  <c r="J10463" i="1" a="1"/>
  <c r="J10463" i="1" s="1"/>
  <c r="K10463" i="1" s="1" a="1"/>
  <c r="K10463" i="1" s="1"/>
  <c r="J10587" i="1" a="1"/>
  <c r="J10587" i="1" s="1"/>
  <c r="K10587" i="1" s="1" a="1"/>
  <c r="K10587" i="1" s="1"/>
  <c r="J10719" i="1" a="1"/>
  <c r="J10719" i="1" s="1"/>
  <c r="K10719" i="1" s="1" a="1"/>
  <c r="K10719" i="1" s="1"/>
  <c r="J10843" i="1" a="1"/>
  <c r="J10843" i="1" s="1"/>
  <c r="K10843" i="1" s="1" a="1"/>
  <c r="K10843" i="1" s="1"/>
  <c r="J10975" i="1" a="1"/>
  <c r="J10975" i="1" s="1"/>
  <c r="K10975" i="1" s="1" a="1"/>
  <c r="K10975" i="1" s="1"/>
  <c r="J11090" i="1" a="1"/>
  <c r="J11090" i="1" s="1"/>
  <c r="K11090" i="1" s="1" a="1"/>
  <c r="K11090" i="1" s="1"/>
  <c r="J11207" i="1" a="1"/>
  <c r="J11207" i="1" s="1"/>
  <c r="K11207" i="1" s="1" a="1"/>
  <c r="K11207" i="1" s="1"/>
  <c r="J11335" i="1" a="1"/>
  <c r="J11335" i="1" s="1"/>
  <c r="K11335" i="1" s="1" a="1"/>
  <c r="K11335" i="1" s="1"/>
  <c r="J11465" i="1" a="1"/>
  <c r="J11465" i="1" s="1"/>
  <c r="K11465" i="1" s="1" a="1"/>
  <c r="K11465" i="1" s="1"/>
  <c r="J11583" i="1" a="1"/>
  <c r="J11583" i="1" s="1"/>
  <c r="K11583" i="1" s="1" a="1"/>
  <c r="K11583" i="1" s="1"/>
  <c r="J11712" i="1" a="1"/>
  <c r="J11712" i="1" s="1"/>
  <c r="K11712" i="1" s="1" a="1"/>
  <c r="K11712" i="1" s="1"/>
  <c r="J11857" i="1" a="1"/>
  <c r="J11857" i="1" s="1"/>
  <c r="K11857" i="1" s="1" a="1"/>
  <c r="K11857" i="1" s="1"/>
  <c r="J11999" i="1" a="1"/>
  <c r="J11999" i="1" s="1"/>
  <c r="K11999" i="1" s="1" a="1"/>
  <c r="K11999" i="1" s="1"/>
  <c r="J5603" i="1" a="1"/>
  <c r="J5603" i="1" s="1"/>
  <c r="K5603" i="1" s="1" a="1"/>
  <c r="K5603" i="1" s="1"/>
  <c r="J6193" i="1" a="1"/>
  <c r="J6193" i="1" s="1"/>
  <c r="K6193" i="1" s="1" a="1"/>
  <c r="K6193" i="1" s="1"/>
  <c r="J6454" i="1" a="1"/>
  <c r="J6454" i="1" s="1"/>
  <c r="K6454" i="1" s="1" a="1"/>
  <c r="K6454" i="1" s="1"/>
  <c r="J6694" i="1" a="1"/>
  <c r="J6694" i="1" s="1"/>
  <c r="K6694" i="1" s="1" a="1"/>
  <c r="K6694" i="1" s="1"/>
  <c r="J6957" i="1" a="1"/>
  <c r="J6957" i="1" s="1"/>
  <c r="K6957" i="1" s="1" a="1"/>
  <c r="K6957" i="1" s="1"/>
  <c r="J7205" i="1" a="1"/>
  <c r="J7205" i="1" s="1"/>
  <c r="K7205" i="1" s="1" a="1"/>
  <c r="K7205" i="1" s="1"/>
  <c r="J7473" i="1" a="1"/>
  <c r="J7473" i="1" s="1"/>
  <c r="K7473" i="1" s="1" a="1"/>
  <c r="K7473" i="1" s="1"/>
  <c r="J7706" i="1" a="1"/>
  <c r="J7706" i="1" s="1"/>
  <c r="K7706" i="1" s="1" a="1"/>
  <c r="K7706" i="1" s="1"/>
  <c r="J7907" i="1" a="1"/>
  <c r="J7907" i="1" s="1"/>
  <c r="K7907" i="1" s="1" a="1"/>
  <c r="K7907" i="1" s="1"/>
  <c r="J5697" i="1" a="1"/>
  <c r="J5697" i="1" s="1"/>
  <c r="K5697" i="1" s="1" a="1"/>
  <c r="K5697" i="1" s="1"/>
  <c r="J6245" i="1" a="1"/>
  <c r="J6245" i="1" s="1"/>
  <c r="K6245" i="1" s="1" a="1"/>
  <c r="K6245" i="1" s="1"/>
  <c r="J6468" i="1" a="1"/>
  <c r="J6468" i="1" s="1"/>
  <c r="K6468" i="1" s="1" a="1"/>
  <c r="K6468" i="1" s="1"/>
  <c r="J6726" i="1" a="1"/>
  <c r="J6726" i="1" s="1"/>
  <c r="K6726" i="1" s="1" a="1"/>
  <c r="K6726" i="1" s="1"/>
  <c r="J6989" i="1" a="1"/>
  <c r="J6989" i="1" s="1"/>
  <c r="K6989" i="1" s="1" a="1"/>
  <c r="K6989" i="1" s="1"/>
  <c r="J7237" i="1" a="1"/>
  <c r="J7237" i="1" s="1"/>
  <c r="K7237" i="1" s="1" a="1"/>
  <c r="K7237" i="1" s="1"/>
  <c r="J7483" i="1" a="1"/>
  <c r="J7483" i="1" s="1"/>
  <c r="K7483" i="1" s="1" a="1"/>
  <c r="K7483" i="1" s="1"/>
  <c r="J7727" i="1" a="1"/>
  <c r="J7727" i="1" s="1"/>
  <c r="K7727" i="1" s="1" a="1"/>
  <c r="K7727" i="1" s="1"/>
  <c r="J7975" i="1" a="1"/>
  <c r="J7975" i="1" s="1"/>
  <c r="K7975" i="1" s="1" a="1"/>
  <c r="K7975" i="1" s="1"/>
  <c r="J5641" i="1" a="1"/>
  <c r="J5641" i="1" s="1"/>
  <c r="K5641" i="1" s="1" a="1"/>
  <c r="K5641" i="1" s="1"/>
  <c r="J6214" i="1" a="1"/>
  <c r="J6214" i="1" s="1"/>
  <c r="K6214" i="1" s="1" a="1"/>
  <c r="K6214" i="1" s="1"/>
  <c r="J6512" i="1" a="1"/>
  <c r="J6512" i="1" s="1"/>
  <c r="K6512" i="1" s="1" a="1"/>
  <c r="K6512" i="1" s="1"/>
  <c r="J6758" i="1" a="1"/>
  <c r="J6758" i="1" s="1"/>
  <c r="K6758" i="1" s="1" a="1"/>
  <c r="K6758" i="1" s="1"/>
  <c r="J7022" i="1" a="1"/>
  <c r="J7022" i="1" s="1"/>
  <c r="K7022" i="1" s="1" a="1"/>
  <c r="K7022" i="1" s="1"/>
  <c r="J7270" i="1" a="1"/>
  <c r="J7270" i="1" s="1"/>
  <c r="K7270" i="1" s="1" a="1"/>
  <c r="K7270" i="1" s="1"/>
  <c r="J7515" i="1" a="1"/>
  <c r="J7515" i="1" s="1"/>
  <c r="K7515" i="1" s="1" a="1"/>
  <c r="K7515" i="1" s="1"/>
  <c r="J7738" i="1" a="1"/>
  <c r="J7738" i="1" s="1"/>
  <c r="K7738" i="1" s="1" a="1"/>
  <c r="K7738" i="1" s="1"/>
  <c r="J4696" i="1" a="1"/>
  <c r="J4696" i="1" s="1"/>
  <c r="K4696" i="1" s="1" a="1"/>
  <c r="K4696" i="1" s="1"/>
  <c r="J5916" i="1" a="1"/>
  <c r="J5916" i="1" s="1"/>
  <c r="K5916" i="1" s="1" a="1"/>
  <c r="K5916" i="1" s="1"/>
  <c r="J6342" i="1" a="1"/>
  <c r="J6342" i="1" s="1"/>
  <c r="K6342" i="1" s="1" a="1"/>
  <c r="K6342" i="1" s="1"/>
  <c r="J6459" i="1" a="1"/>
  <c r="J6459" i="1" s="1"/>
  <c r="K6459" i="1" s="1" a="1"/>
  <c r="K6459" i="1" s="1"/>
  <c r="J6596" i="1" a="1"/>
  <c r="J6596" i="1" s="1"/>
  <c r="K6596" i="1" s="1" a="1"/>
  <c r="K6596" i="1" s="1"/>
  <c r="J6732" i="1" a="1"/>
  <c r="J6732" i="1" s="1"/>
  <c r="K6732" i="1" s="1" a="1"/>
  <c r="K6732" i="1" s="1"/>
  <c r="J6870" i="1" a="1"/>
  <c r="J6870" i="1" s="1"/>
  <c r="K6870" i="1" s="1" a="1"/>
  <c r="K6870" i="1" s="1"/>
  <c r="J7010" i="1" a="1"/>
  <c r="J7010" i="1" s="1"/>
  <c r="K7010" i="1" s="1" a="1"/>
  <c r="K7010" i="1" s="1"/>
  <c r="J7181" i="1" a="1"/>
  <c r="J7181" i="1" s="1"/>
  <c r="K7181" i="1" s="1" a="1"/>
  <c r="K7181" i="1" s="1"/>
  <c r="J7320" i="1" a="1"/>
  <c r="J7320" i="1" s="1"/>
  <c r="K7320" i="1" s="1" a="1"/>
  <c r="K7320" i="1" s="1"/>
  <c r="J7477" i="1" a="1"/>
  <c r="J7477" i="1" s="1"/>
  <c r="K7477" i="1" s="1" a="1"/>
  <c r="K7477" i="1" s="1"/>
  <c r="J7599" i="1" a="1"/>
  <c r="J7599" i="1" s="1"/>
  <c r="K7599" i="1" s="1" a="1"/>
  <c r="K7599" i="1" s="1"/>
  <c r="J7721" i="1" a="1"/>
  <c r="J7721" i="1" s="1"/>
  <c r="K7721" i="1" s="1" a="1"/>
  <c r="K7721" i="1" s="1"/>
  <c r="J7850" i="1" a="1"/>
  <c r="J7850" i="1" s="1"/>
  <c r="K7850" i="1" s="1" a="1"/>
  <c r="K7850" i="1" s="1"/>
  <c r="J7994" i="1" a="1"/>
  <c r="J7994" i="1" s="1"/>
  <c r="K7994" i="1" s="1" a="1"/>
  <c r="K7994" i="1" s="1"/>
  <c r="J8178" i="1" a="1"/>
  <c r="J8178" i="1" s="1"/>
  <c r="K8178" i="1" s="1" a="1"/>
  <c r="K8178" i="1" s="1"/>
  <c r="J8349" i="1" a="1"/>
  <c r="J8349" i="1" s="1"/>
  <c r="K8349" i="1" s="1" a="1"/>
  <c r="K8349" i="1" s="1"/>
  <c r="J8505" i="1" a="1"/>
  <c r="J8505" i="1" s="1"/>
  <c r="K8505" i="1" s="1" a="1"/>
  <c r="K8505" i="1" s="1"/>
  <c r="J8661" i="1" a="1"/>
  <c r="J8661" i="1" s="1"/>
  <c r="K8661" i="1" s="1" a="1"/>
  <c r="K8661" i="1" s="1"/>
  <c r="J8829" i="1" a="1"/>
  <c r="J8829" i="1" s="1"/>
  <c r="K8829" i="1" s="1" a="1"/>
  <c r="K8829" i="1" s="1"/>
  <c r="J8968" i="1" a="1"/>
  <c r="J8968" i="1" s="1"/>
  <c r="K8968" i="1" s="1" a="1"/>
  <c r="K8968" i="1" s="1"/>
  <c r="J9120" i="1" a="1"/>
  <c r="J9120" i="1" s="1"/>
  <c r="K9120" i="1" s="1" a="1"/>
  <c r="K9120" i="1" s="1"/>
  <c r="J9284" i="1" a="1"/>
  <c r="J9284" i="1" s="1"/>
  <c r="K9284" i="1" s="1" a="1"/>
  <c r="K9284" i="1" s="1"/>
  <c r="J9438" i="1" a="1"/>
  <c r="J9438" i="1" s="1"/>
  <c r="K9438" i="1" s="1" a="1"/>
  <c r="K9438" i="1" s="1"/>
  <c r="J9590" i="1" a="1"/>
  <c r="J9590" i="1" s="1"/>
  <c r="K9590" i="1" s="1" a="1"/>
  <c r="K9590" i="1" s="1"/>
  <c r="J9728" i="1" a="1"/>
  <c r="J9728" i="1" s="1"/>
  <c r="K9728" i="1" s="1" a="1"/>
  <c r="K9728" i="1" s="1"/>
  <c r="J9821" i="1" a="1"/>
  <c r="J9821" i="1" s="1"/>
  <c r="K9821" i="1" s="1" a="1"/>
  <c r="K9821" i="1" s="1"/>
  <c r="J9902" i="1" a="1"/>
  <c r="J9902" i="1" s="1"/>
  <c r="K9902" i="1" s="1" a="1"/>
  <c r="K9902" i="1" s="1"/>
  <c r="J9975" i="1" a="1"/>
  <c r="J9975" i="1" s="1"/>
  <c r="K9975" i="1" s="1" a="1"/>
  <c r="K9975" i="1" s="1"/>
  <c r="J10048" i="1" a="1"/>
  <c r="J10048" i="1" s="1"/>
  <c r="K10048" i="1" s="1" a="1"/>
  <c r="K10048" i="1" s="1"/>
  <c r="J10118" i="1" a="1"/>
  <c r="J10118" i="1" s="1"/>
  <c r="K10118" i="1" s="1" a="1"/>
  <c r="K10118" i="1" s="1"/>
  <c r="J10188" i="1" a="1"/>
  <c r="J10188" i="1" s="1"/>
  <c r="K10188" i="1" s="1" a="1"/>
  <c r="K10188" i="1" s="1"/>
  <c r="J10265" i="1" a="1"/>
  <c r="J10265" i="1" s="1"/>
  <c r="K10265" i="1" s="1" a="1"/>
  <c r="K10265" i="1" s="1"/>
  <c r="J10335" i="1" a="1"/>
  <c r="J10335" i="1" s="1"/>
  <c r="K10335" i="1" s="1" a="1"/>
  <c r="K10335" i="1" s="1"/>
  <c r="J10405" i="1" a="1"/>
  <c r="J10405" i="1" s="1"/>
  <c r="K10405" i="1" s="1" a="1"/>
  <c r="K10405" i="1" s="1"/>
  <c r="J10475" i="1" a="1"/>
  <c r="J10475" i="1" s="1"/>
  <c r="K10475" i="1" s="1" a="1"/>
  <c r="K10475" i="1" s="1"/>
  <c r="J10560" i="1" a="1"/>
  <c r="J10560" i="1" s="1"/>
  <c r="K10560" i="1" s="1" a="1"/>
  <c r="K10560" i="1" s="1"/>
  <c r="J10630" i="1" a="1"/>
  <c r="J10630" i="1" s="1"/>
  <c r="K10630" i="1" s="1" a="1"/>
  <c r="K10630" i="1" s="1"/>
  <c r="J10700" i="1" a="1"/>
  <c r="J10700" i="1" s="1"/>
  <c r="K10700" i="1" s="1" a="1"/>
  <c r="K10700" i="1" s="1"/>
  <c r="J10777" i="1" a="1"/>
  <c r="J10777" i="1" s="1"/>
  <c r="K10777" i="1" s="1" a="1"/>
  <c r="K10777" i="1" s="1"/>
  <c r="J10847" i="1" a="1"/>
  <c r="J10847" i="1" s="1"/>
  <c r="K10847" i="1" s="1" a="1"/>
  <c r="K10847" i="1" s="1"/>
  <c r="J10917" i="1" a="1"/>
  <c r="J10917" i="1" s="1"/>
  <c r="K10917" i="1" s="1" a="1"/>
  <c r="K10917" i="1" s="1"/>
  <c r="J10987" i="1" a="1"/>
  <c r="J10987" i="1" s="1"/>
  <c r="K10987" i="1" s="1" a="1"/>
  <c r="K10987" i="1" s="1"/>
  <c r="J11093" i="1" a="1"/>
  <c r="J11093" i="1" s="1"/>
  <c r="K11093" i="1" s="1" a="1"/>
  <c r="K11093" i="1" s="1"/>
  <c r="J11177" i="1" a="1"/>
  <c r="J11177" i="1" s="1"/>
  <c r="K11177" i="1" s="1" a="1"/>
  <c r="K11177" i="1" s="1"/>
  <c r="J11250" i="1" a="1"/>
  <c r="J11250" i="1" s="1"/>
  <c r="K11250" i="1" s="1" a="1"/>
  <c r="K11250" i="1" s="1"/>
  <c r="J11319" i="1" a="1"/>
  <c r="J11319" i="1" s="1"/>
  <c r="K11319" i="1" s="1" a="1"/>
  <c r="K11319" i="1" s="1"/>
  <c r="J11394" i="1" a="1"/>
  <c r="J11394" i="1" s="1"/>
  <c r="K11394" i="1" s="1" a="1"/>
  <c r="K11394" i="1" s="1"/>
  <c r="J11468" i="1" a="1"/>
  <c r="J11468" i="1" s="1"/>
  <c r="K11468" i="1" s="1" a="1"/>
  <c r="K11468" i="1" s="1"/>
  <c r="J11531" i="1" a="1"/>
  <c r="J11531" i="1" s="1"/>
  <c r="K11531" i="1" s="1" a="1"/>
  <c r="K11531" i="1" s="1"/>
  <c r="J11623" i="1" a="1"/>
  <c r="J11623" i="1" s="1"/>
  <c r="K11623" i="1" s="1" a="1"/>
  <c r="K11623" i="1" s="1"/>
  <c r="J11996" i="1" a="1"/>
  <c r="J11996" i="1" s="1"/>
  <c r="K11996" i="1" s="1" a="1"/>
  <c r="K11996" i="1" s="1"/>
  <c r="J7352" i="1" a="1"/>
  <c r="J7352" i="1" s="1"/>
  <c r="K7352" i="1" s="1" a="1"/>
  <c r="K7352" i="1" s="1"/>
  <c r="J8357" i="1" a="1"/>
  <c r="J8357" i="1" s="1"/>
  <c r="K8357" i="1" s="1" a="1"/>
  <c r="K8357" i="1" s="1"/>
  <c r="J8642" i="1" a="1"/>
  <c r="J8642" i="1" s="1"/>
  <c r="K8642" i="1" s="1" a="1"/>
  <c r="K8642" i="1" s="1"/>
  <c r="J8916" i="1" a="1"/>
  <c r="J8916" i="1" s="1"/>
  <c r="K8916" i="1" s="1" a="1"/>
  <c r="K8916" i="1" s="1"/>
  <c r="J9142" i="1" a="1"/>
  <c r="J9142" i="1" s="1"/>
  <c r="K9142" i="1" s="1" a="1"/>
  <c r="K9142" i="1" s="1"/>
  <c r="J9907" i="1" a="1"/>
  <c r="J9907" i="1" s="1"/>
  <c r="K9907" i="1" s="1" a="1"/>
  <c r="K9907" i="1" s="1"/>
  <c r="J11460" i="1" a="1"/>
  <c r="J11460" i="1" s="1"/>
  <c r="K11460" i="1" s="1" a="1"/>
  <c r="K11460" i="1" s="1"/>
  <c r="J10226" i="1" a="1"/>
  <c r="J10226" i="1" s="1"/>
  <c r="K10226" i="1" s="1" a="1"/>
  <c r="K10226" i="1" s="1"/>
  <c r="J3072" i="1" a="1"/>
  <c r="J3072" i="1" s="1"/>
  <c r="K3072" i="1" s="1" a="1"/>
  <c r="K3072" i="1" s="1"/>
  <c r="J4402" i="1" a="1"/>
  <c r="J4402" i="1" s="1"/>
  <c r="K4402" i="1" s="1" a="1"/>
  <c r="K4402" i="1" s="1"/>
  <c r="J2407" i="1" a="1"/>
  <c r="J2407" i="1" s="1"/>
  <c r="K2407" i="1" s="1" a="1"/>
  <c r="K2407" i="1" s="1"/>
  <c r="J2308" i="1" a="1"/>
  <c r="J2308" i="1" s="1"/>
  <c r="K2308" i="1" s="1" a="1"/>
  <c r="K2308" i="1" s="1"/>
  <c r="J4136" i="1" a="1"/>
  <c r="J4136" i="1" s="1"/>
  <c r="K4136" i="1" s="1" a="1"/>
  <c r="K4136" i="1" s="1"/>
  <c r="J4445" i="1" a="1"/>
  <c r="J4445" i="1" s="1"/>
  <c r="K4445" i="1" s="1" a="1"/>
  <c r="K4445" i="1" s="1"/>
  <c r="J5563" i="1" a="1"/>
  <c r="J5563" i="1" s="1"/>
  <c r="K5563" i="1" s="1" a="1"/>
  <c r="K5563" i="1" s="1"/>
  <c r="J4195" i="1" a="1"/>
  <c r="J4195" i="1" s="1"/>
  <c r="K4195" i="1" s="1" a="1"/>
  <c r="K4195" i="1" s="1"/>
  <c r="J5404" i="1" a="1"/>
  <c r="J5404" i="1" s="1"/>
  <c r="K5404" i="1" s="1" a="1"/>
  <c r="K5404" i="1" s="1"/>
  <c r="J6003" i="1" a="1"/>
  <c r="J6003" i="1" s="1"/>
  <c r="K6003" i="1" s="1" a="1"/>
  <c r="K6003" i="1" s="1"/>
  <c r="J4069" i="1" a="1"/>
  <c r="J4069" i="1" s="1"/>
  <c r="K4069" i="1" s="1" a="1"/>
  <c r="K4069" i="1" s="1"/>
  <c r="J4873" i="1" a="1"/>
  <c r="J4873" i="1" s="1"/>
  <c r="K4873" i="1" s="1" a="1"/>
  <c r="K4873" i="1" s="1"/>
  <c r="J5461" i="1" a="1"/>
  <c r="J5461" i="1" s="1"/>
  <c r="K5461" i="1" s="1" a="1"/>
  <c r="K5461" i="1" s="1"/>
  <c r="J5960" i="1" a="1"/>
  <c r="J5960" i="1" s="1"/>
  <c r="K5960" i="1" s="1" a="1"/>
  <c r="K5960" i="1" s="1"/>
  <c r="J3913" i="1" a="1"/>
  <c r="J3913" i="1" s="1"/>
  <c r="K3913" i="1" s="1" a="1"/>
  <c r="K3913" i="1" s="1"/>
  <c r="J2556" i="1" a="1"/>
  <c r="J2556" i="1" s="1"/>
  <c r="K2556" i="1" s="1" a="1"/>
  <c r="K2556" i="1" s="1"/>
  <c r="J4440" i="1" a="1"/>
  <c r="J4440" i="1" s="1"/>
  <c r="K4440" i="1" s="1" a="1"/>
  <c r="K4440" i="1" s="1"/>
  <c r="J5125" i="1" a="1"/>
  <c r="J5125" i="1" s="1"/>
  <c r="K5125" i="1" s="1" a="1"/>
  <c r="K5125" i="1" s="1"/>
  <c r="J5687" i="1" a="1"/>
  <c r="J5687" i="1" s="1"/>
  <c r="K5687" i="1" s="1" a="1"/>
  <c r="K5687" i="1" s="1"/>
  <c r="J6179" i="1" a="1"/>
  <c r="J6179" i="1" s="1"/>
  <c r="K6179" i="1" s="1" a="1"/>
  <c r="K6179" i="1" s="1"/>
  <c r="J5015" i="1" a="1"/>
  <c r="J5015" i="1" s="1"/>
  <c r="K5015" i="1" s="1" a="1"/>
  <c r="K5015" i="1" s="1"/>
  <c r="J5803" i="1" a="1"/>
  <c r="J5803" i="1" s="1"/>
  <c r="K5803" i="1" s="1" a="1"/>
  <c r="K5803" i="1" s="1"/>
  <c r="J6357" i="1" a="1"/>
  <c r="J6357" i="1" s="1"/>
  <c r="K6357" i="1" s="1" a="1"/>
  <c r="K6357" i="1" s="1"/>
  <c r="J6617" i="1" a="1"/>
  <c r="J6617" i="1" s="1"/>
  <c r="K6617" i="1" s="1" a="1"/>
  <c r="K6617" i="1" s="1"/>
  <c r="J6906" i="1" a="1"/>
  <c r="J6906" i="1" s="1"/>
  <c r="K6906" i="1" s="1" a="1"/>
  <c r="K6906" i="1" s="1"/>
  <c r="J7209" i="1" a="1"/>
  <c r="J7209" i="1" s="1"/>
  <c r="K7209" i="1" s="1" a="1"/>
  <c r="K7209" i="1" s="1"/>
  <c r="J7480" i="1" a="1"/>
  <c r="J7480" i="1" s="1"/>
  <c r="K7480" i="1" s="1" a="1"/>
  <c r="K7480" i="1" s="1"/>
  <c r="J7794" i="1" a="1"/>
  <c r="J7794" i="1" s="1"/>
  <c r="K7794" i="1" s="1" a="1"/>
  <c r="K7794" i="1" s="1"/>
  <c r="J8068" i="1" a="1"/>
  <c r="J8068" i="1" s="1"/>
  <c r="K8068" i="1" s="1" a="1"/>
  <c r="K8068" i="1" s="1"/>
  <c r="J8324" i="1" a="1"/>
  <c r="J8324" i="1" s="1"/>
  <c r="K8324" i="1" s="1" a="1"/>
  <c r="K8324" i="1" s="1"/>
  <c r="J8588" i="1" a="1"/>
  <c r="J8588" i="1" s="1"/>
  <c r="K8588" i="1" s="1" a="1"/>
  <c r="K8588" i="1" s="1"/>
  <c r="J8826" i="1" a="1"/>
  <c r="J8826" i="1" s="1"/>
  <c r="K8826" i="1" s="1" a="1"/>
  <c r="K8826" i="1" s="1"/>
  <c r="J9080" i="1" a="1"/>
  <c r="J9080" i="1" s="1"/>
  <c r="K9080" i="1" s="1" a="1"/>
  <c r="K9080" i="1" s="1"/>
  <c r="J9337" i="1" a="1"/>
  <c r="J9337" i="1" s="1"/>
  <c r="K9337" i="1" s="1" a="1"/>
  <c r="K9337" i="1" s="1"/>
  <c r="J9601" i="1" a="1"/>
  <c r="J9601" i="1" s="1"/>
  <c r="K9601" i="1" s="1" a="1"/>
  <c r="K9601" i="1" s="1"/>
  <c r="J3941" i="1" a="1"/>
  <c r="J3941" i="1" s="1"/>
  <c r="K3941" i="1" s="1" a="1"/>
  <c r="K3941" i="1" s="1"/>
  <c r="J4903" i="1" a="1"/>
  <c r="J4903" i="1" s="1"/>
  <c r="K4903" i="1" s="1" a="1"/>
  <c r="K4903" i="1" s="1"/>
  <c r="J5415" i="1" a="1"/>
  <c r="J5415" i="1" s="1"/>
  <c r="K5415" i="1" s="1" a="1"/>
  <c r="K5415" i="1" s="1"/>
  <c r="J5920" i="1" a="1"/>
  <c r="J5920" i="1" s="1"/>
  <c r="K5920" i="1" s="1" a="1"/>
  <c r="K5920" i="1" s="1"/>
  <c r="J6334" i="1" a="1"/>
  <c r="J6334" i="1" s="1"/>
  <c r="K6334" i="1" s="1" a="1"/>
  <c r="K6334" i="1" s="1"/>
  <c r="J6538" i="1" a="1"/>
  <c r="J6538" i="1" s="1"/>
  <c r="K6538" i="1" s="1" a="1"/>
  <c r="K6538" i="1" s="1"/>
  <c r="J6662" i="1" a="1"/>
  <c r="J6662" i="1" s="1"/>
  <c r="K6662" i="1" s="1" a="1"/>
  <c r="K6662" i="1" s="1"/>
  <c r="J6791" i="1" a="1"/>
  <c r="J6791" i="1" s="1"/>
  <c r="K6791" i="1" s="1" a="1"/>
  <c r="K6791" i="1" s="1"/>
  <c r="J6915" i="1" a="1"/>
  <c r="J6915" i="1" s="1"/>
  <c r="K6915" i="1" s="1" a="1"/>
  <c r="K6915" i="1" s="1"/>
  <c r="J7047" i="1" a="1"/>
  <c r="J7047" i="1" s="1"/>
  <c r="K7047" i="1" s="1" a="1"/>
  <c r="K7047" i="1" s="1"/>
  <c r="J7171" i="1" a="1"/>
  <c r="J7171" i="1" s="1"/>
  <c r="K7171" i="1" s="1" a="1"/>
  <c r="K7171" i="1" s="1"/>
  <c r="J7303" i="1" a="1"/>
  <c r="J7303" i="1" s="1"/>
  <c r="K7303" i="1" s="1" a="1"/>
  <c r="K7303" i="1" s="1"/>
  <c r="J7441" i="1" a="1"/>
  <c r="J7441" i="1" s="1"/>
  <c r="K7441" i="1" s="1" a="1"/>
  <c r="K7441" i="1" s="1"/>
  <c r="J7598" i="1" a="1"/>
  <c r="J7598" i="1" s="1"/>
  <c r="K7598" i="1" s="1" a="1"/>
  <c r="K7598" i="1" s="1"/>
  <c r="J7699" i="1" a="1"/>
  <c r="J7699" i="1" s="1"/>
  <c r="K7699" i="1" s="1" a="1"/>
  <c r="K7699" i="1" s="1"/>
  <c r="J7836" i="1" a="1"/>
  <c r="J7836" i="1" s="1"/>
  <c r="K7836" i="1" s="1" a="1"/>
  <c r="K7836" i="1" s="1"/>
  <c r="J7958" i="1" a="1"/>
  <c r="J7958" i="1" s="1"/>
  <c r="K7958" i="1" s="1" a="1"/>
  <c r="K7958" i="1" s="1"/>
  <c r="J8112" i="1" a="1"/>
  <c r="J8112" i="1" s="1"/>
  <c r="K8112" i="1" s="1" a="1"/>
  <c r="K8112" i="1" s="1"/>
  <c r="J8261" i="1" a="1"/>
  <c r="J8261" i="1" s="1"/>
  <c r="K8261" i="1" s="1" a="1"/>
  <c r="K8261" i="1" s="1"/>
  <c r="J8411" i="1" a="1"/>
  <c r="J8411" i="1" s="1"/>
  <c r="K8411" i="1" s="1" a="1"/>
  <c r="K8411" i="1" s="1"/>
  <c r="J8553" i="1" a="1"/>
  <c r="J8553" i="1" s="1"/>
  <c r="K8553" i="1" s="1" a="1"/>
  <c r="K8553" i="1" s="1"/>
  <c r="J8695" i="1" a="1"/>
  <c r="J8695" i="1" s="1"/>
  <c r="K8695" i="1" s="1" a="1"/>
  <c r="K8695" i="1" s="1"/>
  <c r="J8827" i="1" a="1"/>
  <c r="J8827" i="1" s="1"/>
  <c r="K8827" i="1" s="1" a="1"/>
  <c r="K8827" i="1" s="1"/>
  <c r="J8951" i="1" a="1"/>
  <c r="J8951" i="1" s="1"/>
  <c r="K8951" i="1" s="1" a="1"/>
  <c r="K8951" i="1" s="1"/>
  <c r="J9074" i="1" a="1"/>
  <c r="J9074" i="1" s="1"/>
  <c r="K9074" i="1" s="1" a="1"/>
  <c r="K9074" i="1" s="1"/>
  <c r="J9193" i="1" a="1"/>
  <c r="J9193" i="1" s="1"/>
  <c r="K9193" i="1" s="1" a="1"/>
  <c r="K9193" i="1" s="1"/>
  <c r="J9324" i="1" a="1"/>
  <c r="J9324" i="1" s="1"/>
  <c r="K9324" i="1" s="1" a="1"/>
  <c r="K9324" i="1" s="1"/>
  <c r="J9457" i="1" a="1"/>
  <c r="J9457" i="1" s="1"/>
  <c r="K9457" i="1" s="1" a="1"/>
  <c r="K9457" i="1" s="1"/>
  <c r="J9582" i="1" a="1"/>
  <c r="J9582" i="1" s="1"/>
  <c r="K9582" i="1" s="1" a="1"/>
  <c r="K9582" i="1" s="1"/>
  <c r="J9713" i="1" a="1"/>
  <c r="J9713" i="1" s="1"/>
  <c r="K9713" i="1" s="1" a="1"/>
  <c r="K9713" i="1" s="1"/>
  <c r="J4008" i="1" a="1"/>
  <c r="J4008" i="1" s="1"/>
  <c r="K4008" i="1" s="1" a="1"/>
  <c r="K4008" i="1" s="1"/>
  <c r="J4670" i="1" a="1"/>
  <c r="J4670" i="1" s="1"/>
  <c r="K4670" i="1" s="1" a="1"/>
  <c r="K4670" i="1" s="1"/>
  <c r="J4904" i="1" a="1"/>
  <c r="J4904" i="1" s="1"/>
  <c r="K4904" i="1" s="1" a="1"/>
  <c r="K4904" i="1" s="1"/>
  <c r="J5131" i="1" a="1"/>
  <c r="J5131" i="1" s="1"/>
  <c r="K5131" i="1" s="1" a="1"/>
  <c r="K5131" i="1" s="1"/>
  <c r="J5359" i="1" a="1"/>
  <c r="J5359" i="1" s="1"/>
  <c r="K5359" i="1" s="1" a="1"/>
  <c r="K5359" i="1" s="1"/>
  <c r="J5602" i="1" a="1"/>
  <c r="J5602" i="1" s="1"/>
  <c r="K5602" i="1" s="1" a="1"/>
  <c r="K5602" i="1" s="1"/>
  <c r="J5848" i="1" a="1"/>
  <c r="J5848" i="1" s="1"/>
  <c r="K5848" i="1" s="1" a="1"/>
  <c r="K5848" i="1" s="1"/>
  <c r="J6093" i="1" a="1"/>
  <c r="J6093" i="1" s="1"/>
  <c r="K6093" i="1" s="1" a="1"/>
  <c r="K6093" i="1" s="1"/>
  <c r="J6249" i="1" a="1"/>
  <c r="J6249" i="1" s="1"/>
  <c r="K6249" i="1" s="1" a="1"/>
  <c r="K6249" i="1" s="1"/>
  <c r="J6375" i="1" a="1"/>
  <c r="J6375" i="1" s="1"/>
  <c r="K6375" i="1" s="1" a="1"/>
  <c r="K6375" i="1" s="1"/>
  <c r="J6499" i="1" a="1"/>
  <c r="J6499" i="1" s="1"/>
  <c r="K6499" i="1" s="1" a="1"/>
  <c r="K6499" i="1" s="1"/>
  <c r="J6634" i="1" a="1"/>
  <c r="J6634" i="1" s="1"/>
  <c r="K6634" i="1" s="1" a="1"/>
  <c r="K6634" i="1" s="1"/>
  <c r="J6761" i="1" a="1"/>
  <c r="J6761" i="1" s="1"/>
  <c r="K6761" i="1" s="1" a="1"/>
  <c r="K6761" i="1" s="1"/>
  <c r="J6885" i="1" a="1"/>
  <c r="J6885" i="1" s="1"/>
  <c r="K6885" i="1" s="1" a="1"/>
  <c r="K6885" i="1" s="1"/>
  <c r="J7017" i="1" a="1"/>
  <c r="J7017" i="1" s="1"/>
  <c r="K7017" i="1" s="1" a="1"/>
  <c r="K7017" i="1" s="1"/>
  <c r="J7141" i="1" a="1"/>
  <c r="J7141" i="1" s="1"/>
  <c r="K7141" i="1" s="1" a="1"/>
  <c r="K7141" i="1" s="1"/>
  <c r="J7273" i="1" a="1"/>
  <c r="J7273" i="1" s="1"/>
  <c r="K7273" i="1" s="1" a="1"/>
  <c r="K7273" i="1" s="1"/>
  <c r="J7386" i="1" a="1"/>
  <c r="J7386" i="1" s="1"/>
  <c r="K7386" i="1" s="1" a="1"/>
  <c r="K7386" i="1" s="1"/>
  <c r="J7512" i="1" a="1"/>
  <c r="J7512" i="1" s="1"/>
  <c r="K7512" i="1" s="1" a="1"/>
  <c r="K7512" i="1" s="1"/>
  <c r="J7645" i="1" a="1"/>
  <c r="J7645" i="1" s="1"/>
  <c r="K7645" i="1" s="1" a="1"/>
  <c r="K7645" i="1" s="1"/>
  <c r="J7770" i="1" a="1"/>
  <c r="J7770" i="1" s="1"/>
  <c r="K7770" i="1" s="1" a="1"/>
  <c r="K7770" i="1" s="1"/>
  <c r="J7905" i="1" a="1"/>
  <c r="J7905" i="1" s="1"/>
  <c r="K7905" i="1" s="1" a="1"/>
  <c r="K7905" i="1" s="1"/>
  <c r="J8020" i="1" a="1"/>
  <c r="J8020" i="1" s="1"/>
  <c r="K8020" i="1" s="1" a="1"/>
  <c r="K8020" i="1" s="1"/>
  <c r="J8134" i="1" a="1"/>
  <c r="J8134" i="1" s="1"/>
  <c r="K8134" i="1" s="1" a="1"/>
  <c r="K8134" i="1" s="1"/>
  <c r="J8248" i="1" a="1"/>
  <c r="J8248" i="1" s="1"/>
  <c r="K8248" i="1" s="1" a="1"/>
  <c r="K8248" i="1" s="1"/>
  <c r="J8362" i="1" a="1"/>
  <c r="J8362" i="1" s="1"/>
  <c r="K8362" i="1" s="1" a="1"/>
  <c r="K8362" i="1" s="1"/>
  <c r="J8476" i="1" a="1"/>
  <c r="J8476" i="1" s="1"/>
  <c r="K8476" i="1" s="1" a="1"/>
  <c r="K8476" i="1" s="1"/>
  <c r="J8590" i="1" a="1"/>
  <c r="J8590" i="1" s="1"/>
  <c r="K8590" i="1" s="1" a="1"/>
  <c r="K8590" i="1" s="1"/>
  <c r="J8703" i="1" a="1"/>
  <c r="J8703" i="1" s="1"/>
  <c r="K8703" i="1" s="1" a="1"/>
  <c r="K8703" i="1" s="1"/>
  <c r="J8835" i="1" a="1"/>
  <c r="J8835" i="1" s="1"/>
  <c r="K8835" i="1" s="1" a="1"/>
  <c r="K8835" i="1" s="1"/>
  <c r="J8959" i="1" a="1"/>
  <c r="J8959" i="1" s="1"/>
  <c r="K8959" i="1" s="1" a="1"/>
  <c r="K8959" i="1" s="1"/>
  <c r="J9100" i="1" a="1"/>
  <c r="J9100" i="1" s="1"/>
  <c r="K9100" i="1" s="1" a="1"/>
  <c r="K9100" i="1" s="1"/>
  <c r="J9228" i="1" a="1"/>
  <c r="J9228" i="1" s="1"/>
  <c r="K9228" i="1" s="1" a="1"/>
  <c r="K9228" i="1" s="1"/>
  <c r="J9353" i="1" a="1"/>
  <c r="J9353" i="1" s="1"/>
  <c r="K9353" i="1" s="1" a="1"/>
  <c r="K9353" i="1" s="1"/>
  <c r="J9471" i="1" a="1"/>
  <c r="J9471" i="1" s="1"/>
  <c r="K9471" i="1" s="1" a="1"/>
  <c r="K9471" i="1" s="1"/>
  <c r="J9603" i="1" a="1"/>
  <c r="J9603" i="1" s="1"/>
  <c r="K9603" i="1" s="1" a="1"/>
  <c r="K9603" i="1" s="1"/>
  <c r="J9727" i="1" a="1"/>
  <c r="J9727" i="1" s="1"/>
  <c r="K9727" i="1" s="1" a="1"/>
  <c r="K9727" i="1" s="1"/>
  <c r="J4103" i="1" a="1"/>
  <c r="J4103" i="1" s="1"/>
  <c r="K4103" i="1" s="1" a="1"/>
  <c r="K4103" i="1" s="1"/>
  <c r="J4626" i="1" a="1"/>
  <c r="J4626" i="1" s="1"/>
  <c r="K4626" i="1" s="1" a="1"/>
  <c r="K4626" i="1" s="1"/>
  <c r="J4906" i="1" a="1"/>
  <c r="J4906" i="1" s="1"/>
  <c r="K4906" i="1" s="1" a="1"/>
  <c r="K4906" i="1" s="1"/>
  <c r="J5162" i="1" a="1"/>
  <c r="J5162" i="1" s="1"/>
  <c r="K5162" i="1" s="1" a="1"/>
  <c r="K5162" i="1" s="1"/>
  <c r="J5418" i="1" a="1"/>
  <c r="J5418" i="1" s="1"/>
  <c r="K5418" i="1" s="1" a="1"/>
  <c r="K5418" i="1" s="1"/>
  <c r="J4134" i="1" a="1"/>
  <c r="J4134" i="1" s="1"/>
  <c r="K4134" i="1" s="1" a="1"/>
  <c r="K4134" i="1" s="1"/>
  <c r="J4709" i="1" a="1"/>
  <c r="J4709" i="1" s="1"/>
  <c r="K4709" i="1" s="1" a="1"/>
  <c r="K4709" i="1" s="1"/>
  <c r="J4966" i="1" a="1"/>
  <c r="J4966" i="1" s="1"/>
  <c r="K4966" i="1" s="1" a="1"/>
  <c r="K4966" i="1" s="1"/>
  <c r="J5222" i="1" a="1"/>
  <c r="J5222" i="1" s="1"/>
  <c r="K5222" i="1" s="1" a="1"/>
  <c r="K5222" i="1" s="1"/>
  <c r="J5506" i="1" a="1"/>
  <c r="J5506" i="1" s="1"/>
  <c r="K5506" i="1" s="1" a="1"/>
  <c r="K5506" i="1" s="1"/>
  <c r="J5764" i="1" a="1"/>
  <c r="J5764" i="1" s="1"/>
  <c r="K5764" i="1" s="1" a="1"/>
  <c r="K5764" i="1" s="1"/>
  <c r="J6109" i="1" a="1"/>
  <c r="J6109" i="1" s="1"/>
  <c r="K6109" i="1" s="1" a="1"/>
  <c r="K6109" i="1" s="1"/>
  <c r="J2187" i="1" a="1"/>
  <c r="J2187" i="1" s="1"/>
  <c r="K2187" i="1" s="1" a="1"/>
  <c r="K2187" i="1" s="1"/>
  <c r="J4165" i="1" a="1"/>
  <c r="J4165" i="1" s="1"/>
  <c r="K4165" i="1" s="1" a="1"/>
  <c r="K4165" i="1" s="1"/>
  <c r="J4678" i="1" a="1"/>
  <c r="J4678" i="1" s="1"/>
  <c r="K4678" i="1" s="1" a="1"/>
  <c r="K4678" i="1" s="1"/>
  <c r="J4923" i="1" a="1"/>
  <c r="J4923" i="1" s="1"/>
  <c r="K4923" i="1" s="1" a="1"/>
  <c r="K4923" i="1" s="1"/>
  <c r="J5179" i="1" a="1"/>
  <c r="J5179" i="1" s="1"/>
  <c r="K5179" i="1" s="1" a="1"/>
  <c r="K5179" i="1" s="1"/>
  <c r="J5435" i="1" a="1"/>
  <c r="J5435" i="1" s="1"/>
  <c r="K5435" i="1" s="1" a="1"/>
  <c r="K5435" i="1" s="1"/>
  <c r="J3957" i="1" a="1"/>
  <c r="J3957" i="1" s="1"/>
  <c r="K3957" i="1" s="1" a="1"/>
  <c r="K3957" i="1" s="1"/>
  <c r="J4609" i="1" a="1"/>
  <c r="J4609" i="1" s="1"/>
  <c r="K4609" i="1" s="1" a="1"/>
  <c r="K4609" i="1" s="1"/>
  <c r="J4882" i="1" a="1"/>
  <c r="J4882" i="1" s="1"/>
  <c r="K4882" i="1" s="1" a="1"/>
  <c r="K4882" i="1" s="1"/>
  <c r="J5110" i="1" a="1"/>
  <c r="J5110" i="1" s="1"/>
  <c r="K5110" i="1" s="1" a="1"/>
  <c r="K5110" i="1" s="1"/>
  <c r="J5337" i="1" a="1"/>
  <c r="J5337" i="1" s="1"/>
  <c r="K5337" i="1" s="1" a="1"/>
  <c r="K5337" i="1" s="1"/>
  <c r="J5573" i="1" a="1"/>
  <c r="J5573" i="1" s="1"/>
  <c r="K5573" i="1" s="1" a="1"/>
  <c r="K5573" i="1" s="1"/>
  <c r="J5891" i="1" a="1"/>
  <c r="J5891" i="1" s="1"/>
  <c r="K5891" i="1" s="1" a="1"/>
  <c r="K5891" i="1" s="1"/>
  <c r="J6171" i="1" a="1"/>
  <c r="J6171" i="1" s="1"/>
  <c r="K6171" i="1" s="1" a="1"/>
  <c r="K6171" i="1" s="1"/>
  <c r="J6319" i="1" a="1"/>
  <c r="J6319" i="1" s="1"/>
  <c r="K6319" i="1" s="1" a="1"/>
  <c r="K6319" i="1" s="1"/>
  <c r="J6431" i="1" a="1"/>
  <c r="J6431" i="1" s="1"/>
  <c r="K6431" i="1" s="1" a="1"/>
  <c r="K6431" i="1" s="1"/>
  <c r="J6583" i="1" a="1"/>
  <c r="J6583" i="1" s="1"/>
  <c r="K6583" i="1" s="1" a="1"/>
  <c r="K6583" i="1" s="1"/>
  <c r="J6704" i="1" a="1"/>
  <c r="J6704" i="1" s="1"/>
  <c r="K6704" i="1" s="1" a="1"/>
  <c r="K6704" i="1" s="1"/>
  <c r="J6827" i="1" a="1"/>
  <c r="J6827" i="1" s="1"/>
  <c r="K6827" i="1" s="1" a="1"/>
  <c r="K6827" i="1" s="1"/>
  <c r="J6959" i="1" a="1"/>
  <c r="J6959" i="1" s="1"/>
  <c r="K6959" i="1" s="1" a="1"/>
  <c r="K6959" i="1" s="1"/>
  <c r="J7083" i="1" a="1"/>
  <c r="J7083" i="1" s="1"/>
  <c r="K7083" i="1" s="1" a="1"/>
  <c r="K7083" i="1" s="1"/>
  <c r="J7215" i="1" a="1"/>
  <c r="J7215" i="1" s="1"/>
  <c r="K7215" i="1" s="1" a="1"/>
  <c r="K7215" i="1" s="1"/>
  <c r="J7339" i="1" a="1"/>
  <c r="J7339" i="1" s="1"/>
  <c r="K7339" i="1" s="1" a="1"/>
  <c r="K7339" i="1" s="1"/>
  <c r="J7474" i="1" a="1"/>
  <c r="J7474" i="1" s="1"/>
  <c r="K7474" i="1" s="1" a="1"/>
  <c r="K7474" i="1" s="1"/>
  <c r="J7616" i="1" a="1"/>
  <c r="J7616" i="1" s="1"/>
  <c r="K7616" i="1" s="1" a="1"/>
  <c r="K7616" i="1" s="1"/>
  <c r="J7753" i="1" a="1"/>
  <c r="J7753" i="1" s="1"/>
  <c r="K7753" i="1" s="1" a="1"/>
  <c r="K7753" i="1" s="1"/>
  <c r="J7882" i="1" a="1"/>
  <c r="J7882" i="1" s="1"/>
  <c r="K7882" i="1" s="1" a="1"/>
  <c r="K7882" i="1" s="1"/>
  <c r="J8010" i="1" a="1"/>
  <c r="J8010" i="1" s="1"/>
  <c r="K8010" i="1" s="1" a="1"/>
  <c r="K8010" i="1" s="1"/>
  <c r="J8124" i="1" a="1"/>
  <c r="J8124" i="1" s="1"/>
  <c r="K8124" i="1" s="1" a="1"/>
  <c r="K8124" i="1" s="1"/>
  <c r="J8238" i="1" a="1"/>
  <c r="J8238" i="1" s="1"/>
  <c r="K8238" i="1" s="1" a="1"/>
  <c r="K8238" i="1" s="1"/>
  <c r="J8351" i="1" a="1"/>
  <c r="J8351" i="1" s="1"/>
  <c r="K8351" i="1" s="1" a="1"/>
  <c r="K8351" i="1" s="1"/>
  <c r="J8465" i="1" a="1"/>
  <c r="J8465" i="1" s="1"/>
  <c r="K8465" i="1" s="1" a="1"/>
  <c r="K8465" i="1" s="1"/>
  <c r="J8579" i="1" a="1"/>
  <c r="J8579" i="1" s="1"/>
  <c r="K8579" i="1" s="1" a="1"/>
  <c r="K8579" i="1" s="1"/>
  <c r="J8692" i="1" a="1"/>
  <c r="J8692" i="1" s="1"/>
  <c r="K8692" i="1" s="1" a="1"/>
  <c r="K8692" i="1" s="1"/>
  <c r="J8816" i="1" a="1"/>
  <c r="J8816" i="1" s="1"/>
  <c r="K8816" i="1" s="1" a="1"/>
  <c r="K8816" i="1" s="1"/>
  <c r="J8948" i="1" a="1"/>
  <c r="J8948" i="1" s="1"/>
  <c r="K8948" i="1" s="1" a="1"/>
  <c r="K8948" i="1" s="1"/>
  <c r="J9079" i="1" a="1"/>
  <c r="J9079" i="1" s="1"/>
  <c r="K9079" i="1" s="1" a="1"/>
  <c r="K9079" i="1" s="1"/>
  <c r="J9225" i="1" a="1"/>
  <c r="J9225" i="1" s="1"/>
  <c r="K9225" i="1" s="1" a="1"/>
  <c r="K9225" i="1" s="1"/>
  <c r="J9356" i="1" a="1"/>
  <c r="J9356" i="1" s="1"/>
  <c r="K9356" i="1" s="1" a="1"/>
  <c r="K9356" i="1" s="1"/>
  <c r="J9489" i="1" a="1"/>
  <c r="J9489" i="1" s="1"/>
  <c r="K9489" i="1" s="1" a="1"/>
  <c r="K9489" i="1" s="1"/>
  <c r="J9614" i="1" a="1"/>
  <c r="J9614" i="1" s="1"/>
  <c r="K9614" i="1" s="1" a="1"/>
  <c r="K9614" i="1" s="1"/>
  <c r="J9745" i="1" a="1"/>
  <c r="J9745" i="1" s="1"/>
  <c r="K9745" i="1" s="1" a="1"/>
  <c r="K9745" i="1" s="1"/>
  <c r="J5652" i="1" a="1"/>
  <c r="J5652" i="1" s="1"/>
  <c r="K5652" i="1" s="1" a="1"/>
  <c r="K5652" i="1" s="1"/>
  <c r="J6204" i="1" a="1"/>
  <c r="J6204" i="1" s="1"/>
  <c r="K6204" i="1" s="1" a="1"/>
  <c r="K6204" i="1" s="1"/>
  <c r="J6487" i="1" a="1"/>
  <c r="J6487" i="1" s="1"/>
  <c r="K6487" i="1" s="1" a="1"/>
  <c r="K6487" i="1" s="1"/>
  <c r="J6764" i="1" a="1"/>
  <c r="J6764" i="1" s="1"/>
  <c r="K6764" i="1" s="1" a="1"/>
  <c r="K6764" i="1" s="1"/>
  <c r="J7012" i="1" a="1"/>
  <c r="J7012" i="1" s="1"/>
  <c r="K7012" i="1" s="1" a="1"/>
  <c r="K7012" i="1" s="1"/>
  <c r="J7276" i="1" a="1"/>
  <c r="J7276" i="1" s="1"/>
  <c r="K7276" i="1" s="1" a="1"/>
  <c r="K7276" i="1" s="1"/>
  <c r="J7488" i="1" a="1"/>
  <c r="J7488" i="1" s="1"/>
  <c r="K7488" i="1" s="1" a="1"/>
  <c r="K7488" i="1" s="1"/>
  <c r="J7742" i="1" a="1"/>
  <c r="J7742" i="1" s="1"/>
  <c r="K7742" i="1" s="1" a="1"/>
  <c r="K7742" i="1" s="1"/>
  <c r="J7955" i="1" a="1"/>
  <c r="J7955" i="1" s="1"/>
  <c r="K7955" i="1" s="1" a="1"/>
  <c r="K7955" i="1" s="1"/>
  <c r="J8237" i="1" a="1"/>
  <c r="J8237" i="1" s="1"/>
  <c r="K8237" i="1" s="1" a="1"/>
  <c r="K8237" i="1" s="1"/>
  <c r="J8521" i="1" a="1"/>
  <c r="J8521" i="1" s="1"/>
  <c r="K8521" i="1" s="1" a="1"/>
  <c r="K8521" i="1" s="1"/>
  <c r="J8799" i="1" a="1"/>
  <c r="J8799" i="1" s="1"/>
  <c r="K8799" i="1" s="1" a="1"/>
  <c r="K8799" i="1" s="1"/>
  <c r="J9061" i="1" a="1"/>
  <c r="J9061" i="1" s="1"/>
  <c r="K9061" i="1" s="1" a="1"/>
  <c r="K9061" i="1" s="1"/>
  <c r="J9300" i="1" a="1"/>
  <c r="J9300" i="1" s="1"/>
  <c r="K9300" i="1" s="1" a="1"/>
  <c r="K9300" i="1" s="1"/>
  <c r="J9564" i="1" a="1"/>
  <c r="J9564" i="1" s="1"/>
  <c r="K9564" i="1" s="1" a="1"/>
  <c r="K9564" i="1" s="1"/>
  <c r="J9788" i="1" a="1"/>
  <c r="J9788" i="1" s="1"/>
  <c r="K9788" i="1" s="1" a="1"/>
  <c r="K9788" i="1" s="1"/>
  <c r="J9925" i="1" a="1"/>
  <c r="J9925" i="1" s="1"/>
  <c r="K9925" i="1" s="1" a="1"/>
  <c r="K9925" i="1" s="1"/>
  <c r="J10042" i="1" a="1"/>
  <c r="J10042" i="1" s="1"/>
  <c r="K10042" i="1" s="1" a="1"/>
  <c r="K10042" i="1" s="1"/>
  <c r="J10166" i="1" a="1"/>
  <c r="J10166" i="1" s="1"/>
  <c r="K10166" i="1" s="1" a="1"/>
  <c r="K10166" i="1" s="1"/>
  <c r="J10298" i="1" a="1"/>
  <c r="J10298" i="1" s="1"/>
  <c r="K10298" i="1" s="1" a="1"/>
  <c r="K10298" i="1" s="1"/>
  <c r="J10422" i="1" a="1"/>
  <c r="J10422" i="1" s="1"/>
  <c r="K10422" i="1" s="1" a="1"/>
  <c r="K10422" i="1" s="1"/>
  <c r="J10554" i="1" a="1"/>
  <c r="J10554" i="1" s="1"/>
  <c r="K10554" i="1" s="1" a="1"/>
  <c r="K10554" i="1" s="1"/>
  <c r="J10678" i="1" a="1"/>
  <c r="J10678" i="1" s="1"/>
  <c r="K10678" i="1" s="1" a="1"/>
  <c r="K10678" i="1" s="1"/>
  <c r="J10810" i="1" a="1"/>
  <c r="J10810" i="1" s="1"/>
  <c r="K10810" i="1" s="1" a="1"/>
  <c r="K10810" i="1" s="1"/>
  <c r="J10934" i="1" a="1"/>
  <c r="J10934" i="1" s="1"/>
  <c r="K10934" i="1" s="1" a="1"/>
  <c r="K10934" i="1" s="1"/>
  <c r="J11066" i="1" a="1"/>
  <c r="J11066" i="1" s="1"/>
  <c r="K11066" i="1" s="1" a="1"/>
  <c r="K11066" i="1" s="1"/>
  <c r="J11178" i="1" a="1"/>
  <c r="J11178" i="1" s="1"/>
  <c r="K11178" i="1" s="1" a="1"/>
  <c r="K11178" i="1" s="1"/>
  <c r="J11306" i="1" a="1"/>
  <c r="J11306" i="1" s="1"/>
  <c r="K11306" i="1" s="1" a="1"/>
  <c r="K11306" i="1" s="1"/>
  <c r="J11425" i="1" a="1"/>
  <c r="J11425" i="1" s="1"/>
  <c r="K11425" i="1" s="1" a="1"/>
  <c r="K11425" i="1" s="1"/>
  <c r="J11551" i="1" a="1"/>
  <c r="J11551" i="1" s="1"/>
  <c r="K11551" i="1" s="1" a="1"/>
  <c r="K11551" i="1" s="1"/>
  <c r="J11704" i="1" a="1"/>
  <c r="J11704" i="1" s="1"/>
  <c r="K11704" i="1" s="1" a="1"/>
  <c r="K11704" i="1" s="1"/>
  <c r="J11841" i="1" a="1"/>
  <c r="J11841" i="1" s="1"/>
  <c r="K11841" i="1" s="1" a="1"/>
  <c r="K11841" i="1" s="1"/>
  <c r="J11983" i="1" a="1"/>
  <c r="J11983" i="1" s="1"/>
  <c r="K11983" i="1" s="1" a="1"/>
  <c r="K11983" i="1" s="1"/>
  <c r="J5474" i="1" a="1"/>
  <c r="J5474" i="1" s="1"/>
  <c r="K5474" i="1" s="1" a="1"/>
  <c r="K5474" i="1" s="1"/>
  <c r="J6238" i="1" a="1"/>
  <c r="J6238" i="1" s="1"/>
  <c r="K6238" i="1" s="1" a="1"/>
  <c r="K6238" i="1" s="1"/>
  <c r="J6520" i="1" a="1"/>
  <c r="J6520" i="1" s="1"/>
  <c r="K6520" i="1" s="1" a="1"/>
  <c r="K6520" i="1" s="1"/>
  <c r="J6781" i="1" a="1"/>
  <c r="J6781" i="1" s="1"/>
  <c r="K6781" i="1" s="1" a="1"/>
  <c r="K6781" i="1" s="1"/>
  <c r="J7029" i="1" a="1"/>
  <c r="J7029" i="1" s="1"/>
  <c r="K7029" i="1" s="1" a="1"/>
  <c r="K7029" i="1" s="1"/>
  <c r="J7293" i="1" a="1"/>
  <c r="J7293" i="1" s="1"/>
  <c r="K7293" i="1" s="1" a="1"/>
  <c r="K7293" i="1" s="1"/>
  <c r="J7591" i="1" a="1"/>
  <c r="J7591" i="1" s="1"/>
  <c r="K7591" i="1" s="1" a="1"/>
  <c r="K7591" i="1" s="1"/>
  <c r="J7828" i="1" a="1"/>
  <c r="J7828" i="1" s="1"/>
  <c r="K7828" i="1" s="1" a="1"/>
  <c r="K7828" i="1" s="1"/>
  <c r="J8053" i="1" a="1"/>
  <c r="J8053" i="1" s="1"/>
  <c r="K8053" i="1" s="1" a="1"/>
  <c r="K8053" i="1" s="1"/>
  <c r="J8352" i="1" a="1"/>
  <c r="J8352" i="1" s="1"/>
  <c r="K8352" i="1" s="1" a="1"/>
  <c r="K8352" i="1" s="1"/>
  <c r="J8651" i="1" a="1"/>
  <c r="J8651" i="1" s="1"/>
  <c r="K8651" i="1" s="1" a="1"/>
  <c r="K8651" i="1" s="1"/>
  <c r="J8910" i="1" a="1"/>
  <c r="J8910" i="1" s="1"/>
  <c r="K8910" i="1" s="1" a="1"/>
  <c r="K8910" i="1" s="1"/>
  <c r="J9150" i="1" a="1"/>
  <c r="J9150" i="1" s="1"/>
  <c r="K9150" i="1" s="1" a="1"/>
  <c r="K9150" i="1" s="1"/>
  <c r="J9385" i="1" a="1"/>
  <c r="J9385" i="1" s="1"/>
  <c r="K9385" i="1" s="1" a="1"/>
  <c r="K9385" i="1" s="1"/>
  <c r="J9635" i="1" a="1"/>
  <c r="J9635" i="1" s="1"/>
  <c r="K9635" i="1" s="1" a="1"/>
  <c r="K9635" i="1" s="1"/>
  <c r="J9810" i="1" a="1"/>
  <c r="J9810" i="1" s="1"/>
  <c r="K9810" i="1" s="1" a="1"/>
  <c r="K9810" i="1" s="1"/>
  <c r="J9941" i="1" a="1"/>
  <c r="J9941" i="1" s="1"/>
  <c r="K9941" i="1" s="1" a="1"/>
  <c r="K9941" i="1" s="1"/>
  <c r="J10074" i="1" a="1"/>
  <c r="J10074" i="1" s="1"/>
  <c r="K10074" i="1" s="1" a="1"/>
  <c r="K10074" i="1" s="1"/>
  <c r="J10198" i="1" a="1"/>
  <c r="J10198" i="1" s="1"/>
  <c r="K10198" i="1" s="1" a="1"/>
  <c r="K10198" i="1" s="1"/>
  <c r="J10330" i="1" a="1"/>
  <c r="J10330" i="1" s="1"/>
  <c r="K10330" i="1" s="1" a="1"/>
  <c r="K10330" i="1" s="1"/>
  <c r="J10454" i="1" a="1"/>
  <c r="J10454" i="1" s="1"/>
  <c r="K10454" i="1" s="1" a="1"/>
  <c r="K10454" i="1" s="1"/>
  <c r="J10586" i="1" a="1"/>
  <c r="J10586" i="1" s="1"/>
  <c r="K10586" i="1" s="1" a="1"/>
  <c r="K10586" i="1" s="1"/>
  <c r="J10718" i="1" a="1"/>
  <c r="J10718" i="1" s="1"/>
  <c r="K10718" i="1" s="1" a="1"/>
  <c r="K10718" i="1" s="1"/>
  <c r="J10850" i="1" a="1"/>
  <c r="J10850" i="1" s="1"/>
  <c r="K10850" i="1" s="1" a="1"/>
  <c r="K10850" i="1" s="1"/>
  <c r="J10974" i="1" a="1"/>
  <c r="J10974" i="1" s="1"/>
  <c r="K10974" i="1" s="1" a="1"/>
  <c r="K10974" i="1" s="1"/>
  <c r="J11125" i="1" a="1"/>
  <c r="J11125" i="1" s="1"/>
  <c r="K11125" i="1" s="1" a="1"/>
  <c r="K11125" i="1" s="1"/>
  <c r="J11243" i="1" a="1"/>
  <c r="J11243" i="1" s="1"/>
  <c r="K11243" i="1" s="1" a="1"/>
  <c r="K11243" i="1" s="1"/>
  <c r="J11375" i="1" a="1"/>
  <c r="J11375" i="1" s="1"/>
  <c r="K11375" i="1" s="1" a="1"/>
  <c r="K11375" i="1" s="1"/>
  <c r="J11502" i="1" a="1"/>
  <c r="J11502" i="1" s="1"/>
  <c r="K11502" i="1" s="1" a="1"/>
  <c r="K11502" i="1" s="1"/>
  <c r="J11644" i="1" a="1"/>
  <c r="J11644" i="1" s="1"/>
  <c r="K11644" i="1" s="1" a="1"/>
  <c r="K11644" i="1" s="1"/>
  <c r="J11757" i="1" a="1"/>
  <c r="J11757" i="1" s="1"/>
  <c r="K11757" i="1" s="1" a="1"/>
  <c r="K11757" i="1" s="1"/>
  <c r="J11870" i="1" a="1"/>
  <c r="J11870" i="1" s="1"/>
  <c r="K11870" i="1" s="1" a="1"/>
  <c r="K11870" i="1" s="1"/>
  <c r="J11984" i="1" a="1"/>
  <c r="J11984" i="1" s="1"/>
  <c r="K11984" i="1" s="1" a="1"/>
  <c r="K11984" i="1" s="1"/>
  <c r="J5431" i="1" a="1"/>
  <c r="J5431" i="1" s="1"/>
  <c r="K5431" i="1" s="1" a="1"/>
  <c r="K5431" i="1" s="1"/>
  <c r="J6062" i="1" a="1"/>
  <c r="J6062" i="1" s="1"/>
  <c r="K6062" i="1" s="1" a="1"/>
  <c r="K6062" i="1" s="1"/>
  <c r="J6492" i="1" a="1"/>
  <c r="J6492" i="1" s="1"/>
  <c r="K6492" i="1" s="1" a="1"/>
  <c r="K6492" i="1" s="1"/>
  <c r="J6739" i="1" a="1"/>
  <c r="J6739" i="1" s="1"/>
  <c r="K6739" i="1" s="1" a="1"/>
  <c r="K6739" i="1" s="1"/>
  <c r="J7018" i="1" a="1"/>
  <c r="J7018" i="1" s="1"/>
  <c r="K7018" i="1" s="1" a="1"/>
  <c r="K7018" i="1" s="1"/>
  <c r="J7266" i="1" a="1"/>
  <c r="J7266" i="1" s="1"/>
  <c r="K7266" i="1" s="1" a="1"/>
  <c r="K7266" i="1" s="1"/>
  <c r="J7533" i="1" a="1"/>
  <c r="J7533" i="1" s="1"/>
  <c r="K7533" i="1" s="1" a="1"/>
  <c r="K7533" i="1" s="1"/>
  <c r="J7856" i="1" a="1"/>
  <c r="J7856" i="1" s="1"/>
  <c r="K7856" i="1" s="1" a="1"/>
  <c r="K7856" i="1" s="1"/>
  <c r="J8114" i="1" a="1"/>
  <c r="J8114" i="1" s="1"/>
  <c r="K8114" i="1" s="1" a="1"/>
  <c r="K8114" i="1" s="1"/>
  <c r="J8413" i="1" a="1"/>
  <c r="J8413" i="1" s="1"/>
  <c r="K8413" i="1" s="1" a="1"/>
  <c r="K8413" i="1" s="1"/>
  <c r="J8697" i="1" a="1"/>
  <c r="J8697" i="1" s="1"/>
  <c r="K8697" i="1" s="1" a="1"/>
  <c r="K8697" i="1" s="1"/>
  <c r="J8945" i="1" a="1"/>
  <c r="J8945" i="1" s="1"/>
  <c r="K8945" i="1" s="1" a="1"/>
  <c r="K8945" i="1" s="1"/>
  <c r="J9208" i="1" a="1"/>
  <c r="J9208" i="1" s="1"/>
  <c r="K9208" i="1" s="1" a="1"/>
  <c r="K9208" i="1" s="1"/>
  <c r="J9445" i="1" a="1"/>
  <c r="J9445" i="1" s="1"/>
  <c r="K9445" i="1" s="1" a="1"/>
  <c r="K9445" i="1" s="1"/>
  <c r="J9708" i="1" a="1"/>
  <c r="J9708" i="1" s="1"/>
  <c r="K9708" i="1" s="1" a="1"/>
  <c r="K9708" i="1" s="1"/>
  <c r="J9854" i="1" a="1"/>
  <c r="J9854" i="1" s="1"/>
  <c r="K9854" i="1" s="1" a="1"/>
  <c r="K9854" i="1" s="1"/>
  <c r="J9971" i="1" a="1"/>
  <c r="J9971" i="1" s="1"/>
  <c r="K9971" i="1" s="1" a="1"/>
  <c r="K9971" i="1" s="1"/>
  <c r="J10114" i="1" a="1"/>
  <c r="J10114" i="1" s="1"/>
  <c r="K10114" i="1" s="1" a="1"/>
  <c r="K10114" i="1" s="1"/>
  <c r="J10238" i="1" a="1"/>
  <c r="J10238" i="1" s="1"/>
  <c r="K10238" i="1" s="1" a="1"/>
  <c r="K10238" i="1" s="1"/>
  <c r="J10370" i="1" a="1"/>
  <c r="J10370" i="1" s="1"/>
  <c r="K10370" i="1" s="1" a="1"/>
  <c r="K10370" i="1" s="1"/>
  <c r="J10494" i="1" a="1"/>
  <c r="J10494" i="1" s="1"/>
  <c r="K10494" i="1" s="1" a="1"/>
  <c r="K10494" i="1" s="1"/>
  <c r="J10626" i="1" a="1"/>
  <c r="J10626" i="1" s="1"/>
  <c r="K10626" i="1" s="1" a="1"/>
  <c r="K10626" i="1" s="1"/>
  <c r="J10750" i="1" a="1"/>
  <c r="J10750" i="1" s="1"/>
  <c r="K10750" i="1" s="1" a="1"/>
  <c r="K10750" i="1" s="1"/>
  <c r="J10882" i="1" a="1"/>
  <c r="J10882" i="1" s="1"/>
  <c r="K10882" i="1" s="1" a="1"/>
  <c r="K10882" i="1" s="1"/>
  <c r="J11006" i="1" a="1"/>
  <c r="J11006" i="1" s="1"/>
  <c r="K11006" i="1" s="1" a="1"/>
  <c r="K11006" i="1" s="1"/>
  <c r="J11114" i="1" a="1"/>
  <c r="J11114" i="1" s="1"/>
  <c r="K11114" i="1" s="1" a="1"/>
  <c r="K11114" i="1" s="1"/>
  <c r="J11239" i="1" a="1"/>
  <c r="J11239" i="1" s="1"/>
  <c r="K11239" i="1" s="1" a="1"/>
  <c r="K11239" i="1" s="1"/>
  <c r="J11365" i="1" a="1"/>
  <c r="J11365" i="1" s="1"/>
  <c r="K11365" i="1" s="1" a="1"/>
  <c r="K11365" i="1" s="1"/>
  <c r="J11497" i="1" a="1"/>
  <c r="J11497" i="1" s="1"/>
  <c r="K11497" i="1" s="1" a="1"/>
  <c r="K11497" i="1" s="1"/>
  <c r="J11614" i="1" a="1"/>
  <c r="J11614" i="1" s="1"/>
  <c r="K11614" i="1" s="1" a="1"/>
  <c r="K11614" i="1" s="1"/>
  <c r="J11743" i="1" a="1"/>
  <c r="J11743" i="1" s="1"/>
  <c r="K11743" i="1" s="1" a="1"/>
  <c r="K11743" i="1" s="1"/>
  <c r="J11892" i="1" a="1"/>
  <c r="J11892" i="1" s="1"/>
  <c r="K11892" i="1" s="1" a="1"/>
  <c r="K11892" i="1" s="1"/>
  <c r="J3465" i="1" a="1"/>
  <c r="J3465" i="1" s="1"/>
  <c r="K3465" i="1" s="1" a="1"/>
  <c r="K3465" i="1" s="1"/>
  <c r="J5721" i="1" a="1"/>
  <c r="J5721" i="1" s="1"/>
  <c r="K5721" i="1" s="1" a="1"/>
  <c r="K5721" i="1" s="1"/>
  <c r="J6257" i="1" a="1"/>
  <c r="J6257" i="1" s="1"/>
  <c r="K6257" i="1" s="1" a="1"/>
  <c r="K6257" i="1" s="1"/>
  <c r="J6509" i="1" a="1"/>
  <c r="J6509" i="1" s="1"/>
  <c r="K6509" i="1" s="1" a="1"/>
  <c r="K6509" i="1" s="1"/>
  <c r="J6755" i="1" a="1"/>
  <c r="J6755" i="1" s="1"/>
  <c r="K6755" i="1" s="1" a="1"/>
  <c r="K6755" i="1" s="1"/>
  <c r="J7019" i="1" a="1"/>
  <c r="J7019" i="1" s="1"/>
  <c r="K7019" i="1" s="1" a="1"/>
  <c r="K7019" i="1" s="1"/>
  <c r="J7267" i="1" a="1"/>
  <c r="J7267" i="1" s="1"/>
  <c r="K7267" i="1" s="1" a="1"/>
  <c r="K7267" i="1" s="1"/>
  <c r="J7543" i="1" a="1"/>
  <c r="J7543" i="1" s="1"/>
  <c r="K7543" i="1" s="1" a="1"/>
  <c r="K7543" i="1" s="1"/>
  <c r="J7757" i="1" a="1"/>
  <c r="J7757" i="1" s="1"/>
  <c r="K7757" i="1" s="1" a="1"/>
  <c r="K7757" i="1" s="1"/>
  <c r="J4145" i="1" a="1"/>
  <c r="J4145" i="1" s="1"/>
  <c r="K4145" i="1" s="1" a="1"/>
  <c r="K4145" i="1" s="1"/>
  <c r="J5844" i="1" a="1"/>
  <c r="J5844" i="1" s="1"/>
  <c r="K5844" i="1" s="1" a="1"/>
  <c r="K5844" i="1" s="1"/>
  <c r="J6301" i="1" a="1"/>
  <c r="J6301" i="1" s="1"/>
  <c r="K6301" i="1" s="1" a="1"/>
  <c r="K6301" i="1" s="1"/>
  <c r="J6542" i="1" a="1"/>
  <c r="J6542" i="1" s="1"/>
  <c r="K6542" i="1" s="1" a="1"/>
  <c r="K6542" i="1" s="1"/>
  <c r="J6787" i="1" a="1"/>
  <c r="J6787" i="1" s="1"/>
  <c r="K6787" i="1" s="1" a="1"/>
  <c r="K6787" i="1" s="1"/>
  <c r="J7051" i="1" a="1"/>
  <c r="J7051" i="1" s="1"/>
  <c r="K7051" i="1" s="1" a="1"/>
  <c r="K7051" i="1" s="1"/>
  <c r="J7299" i="1" a="1"/>
  <c r="J7299" i="1" s="1"/>
  <c r="K7299" i="1" s="1" a="1"/>
  <c r="K7299" i="1" s="1"/>
  <c r="J7534" i="1" a="1"/>
  <c r="J7534" i="1" s="1"/>
  <c r="K7534" i="1" s="1" a="1"/>
  <c r="K7534" i="1" s="1"/>
  <c r="J7797" i="1" a="1"/>
  <c r="J7797" i="1" s="1"/>
  <c r="K7797" i="1" s="1" a="1"/>
  <c r="K7797" i="1" s="1"/>
  <c r="J4681" i="1" a="1"/>
  <c r="J4681" i="1" s="1"/>
  <c r="K4681" i="1" s="1" a="1"/>
  <c r="K4681" i="1" s="1"/>
  <c r="J5760" i="1" a="1"/>
  <c r="J5760" i="1" s="1"/>
  <c r="K5760" i="1" s="1" a="1"/>
  <c r="K5760" i="1" s="1"/>
  <c r="J6278" i="1" a="1"/>
  <c r="J6278" i="1" s="1"/>
  <c r="K6278" i="1" s="1" a="1"/>
  <c r="K6278" i="1" s="1"/>
  <c r="J6576" i="1" a="1"/>
  <c r="J6576" i="1" s="1"/>
  <c r="K6576" i="1" s="1" a="1"/>
  <c r="K6576" i="1" s="1"/>
  <c r="J6820" i="1" a="1"/>
  <c r="J6820" i="1" s="1"/>
  <c r="K6820" i="1" s="1" a="1"/>
  <c r="K6820" i="1" s="1"/>
  <c r="J7084" i="1" a="1"/>
  <c r="J7084" i="1" s="1"/>
  <c r="K7084" i="1" s="1" a="1"/>
  <c r="K7084" i="1" s="1"/>
  <c r="J7332" i="1" a="1"/>
  <c r="J7332" i="1" s="1"/>
  <c r="K7332" i="1" s="1" a="1"/>
  <c r="K7332" i="1" s="1"/>
  <c r="J7576" i="1" a="1"/>
  <c r="J7576" i="1" s="1"/>
  <c r="K7576" i="1" s="1" a="1"/>
  <c r="K7576" i="1" s="1"/>
  <c r="J7789" i="1" a="1"/>
  <c r="J7789" i="1" s="1"/>
  <c r="K7789" i="1" s="1" a="1"/>
  <c r="K7789" i="1" s="1"/>
  <c r="J5154" i="1" a="1"/>
  <c r="J5154" i="1" s="1"/>
  <c r="K5154" i="1" s="1" a="1"/>
  <c r="K5154" i="1" s="1"/>
  <c r="J6082" i="1" a="1"/>
  <c r="J6082" i="1" s="1"/>
  <c r="K6082" i="1" s="1" a="1"/>
  <c r="K6082" i="1" s="1"/>
  <c r="J6353" i="1" a="1"/>
  <c r="J6353" i="1" s="1"/>
  <c r="K6353" i="1" s="1" a="1"/>
  <c r="K6353" i="1" s="1"/>
  <c r="J6472" i="1" a="1"/>
  <c r="J6472" i="1" s="1"/>
  <c r="K6472" i="1" s="1" a="1"/>
  <c r="K6472" i="1" s="1"/>
  <c r="J6612" i="1" a="1"/>
  <c r="J6612" i="1" s="1"/>
  <c r="K6612" i="1" s="1" a="1"/>
  <c r="K6612" i="1" s="1"/>
  <c r="J6747" i="1" a="1"/>
  <c r="J6747" i="1" s="1"/>
  <c r="K6747" i="1" s="1" a="1"/>
  <c r="K6747" i="1" s="1"/>
  <c r="J6886" i="1" a="1"/>
  <c r="J6886" i="1" s="1"/>
  <c r="K6886" i="1" s="1" a="1"/>
  <c r="K6886" i="1" s="1"/>
  <c r="J7057" i="1" a="1"/>
  <c r="J7057" i="1" s="1"/>
  <c r="K7057" i="1" s="1" a="1"/>
  <c r="K7057" i="1" s="1"/>
  <c r="J7196" i="1" a="1"/>
  <c r="J7196" i="1" s="1"/>
  <c r="K7196" i="1" s="1" a="1"/>
  <c r="K7196" i="1" s="1"/>
  <c r="J7336" i="1" a="1"/>
  <c r="J7336" i="1" s="1"/>
  <c r="K7336" i="1" s="1" a="1"/>
  <c r="K7336" i="1" s="1"/>
  <c r="J7487" i="1" a="1"/>
  <c r="J7487" i="1" s="1"/>
  <c r="K7487" i="1" s="1" a="1"/>
  <c r="K7487" i="1" s="1"/>
  <c r="J7619" i="1" a="1"/>
  <c r="J7619" i="1" s="1"/>
  <c r="K7619" i="1" s="1" a="1"/>
  <c r="K7619" i="1" s="1"/>
  <c r="J7741" i="1" a="1"/>
  <c r="J7741" i="1" s="1"/>
  <c r="K7741" i="1" s="1" a="1"/>
  <c r="K7741" i="1" s="1"/>
  <c r="J7862" i="1" a="1"/>
  <c r="J7862" i="1" s="1"/>
  <c r="K7862" i="1" s="1" a="1"/>
  <c r="K7862" i="1" s="1"/>
  <c r="J8021" i="1" a="1"/>
  <c r="J8021" i="1" s="1"/>
  <c r="K8021" i="1" s="1" a="1"/>
  <c r="K8021" i="1" s="1"/>
  <c r="J8192" i="1" a="1"/>
  <c r="J8192" i="1" s="1"/>
  <c r="K8192" i="1" s="1" a="1"/>
  <c r="K8192" i="1" s="1"/>
  <c r="J8363" i="1" a="1"/>
  <c r="J8363" i="1" s="1"/>
  <c r="K8363" i="1" s="1" a="1"/>
  <c r="K8363" i="1" s="1"/>
  <c r="J8519" i="1" a="1"/>
  <c r="J8519" i="1" s="1"/>
  <c r="K8519" i="1" s="1" a="1"/>
  <c r="K8519" i="1" s="1"/>
  <c r="J8690" i="1" a="1"/>
  <c r="J8690" i="1" s="1"/>
  <c r="K8690" i="1" s="1" a="1"/>
  <c r="K8690" i="1" s="1"/>
  <c r="J8844" i="1" a="1"/>
  <c r="J8844" i="1" s="1"/>
  <c r="K8844" i="1" s="1" a="1"/>
  <c r="K8844" i="1" s="1"/>
  <c r="J8984" i="1" a="1"/>
  <c r="J8984" i="1" s="1"/>
  <c r="K8984" i="1" s="1" a="1"/>
  <c r="K8984" i="1" s="1"/>
  <c r="J9160" i="1" a="1"/>
  <c r="J9160" i="1" s="1"/>
  <c r="K9160" i="1" s="1" a="1"/>
  <c r="K9160" i="1" s="1"/>
  <c r="J9298" i="1" a="1"/>
  <c r="J9298" i="1" s="1"/>
  <c r="K9298" i="1" s="1" a="1"/>
  <c r="K9298" i="1" s="1"/>
  <c r="J9452" i="1" a="1"/>
  <c r="J9452" i="1" s="1"/>
  <c r="K9452" i="1" s="1" a="1"/>
  <c r="K9452" i="1" s="1"/>
  <c r="J9604" i="1" a="1"/>
  <c r="J9604" i="1" s="1"/>
  <c r="K9604" i="1" s="1" a="1"/>
  <c r="K9604" i="1" s="1"/>
  <c r="J9766" i="1" a="1"/>
  <c r="J9766" i="1" s="1"/>
  <c r="K9766" i="1" s="1" a="1"/>
  <c r="K9766" i="1" s="1"/>
  <c r="J9828" i="1" a="1"/>
  <c r="J9828" i="1" s="1"/>
  <c r="K9828" i="1" s="1" a="1"/>
  <c r="K9828" i="1" s="1"/>
  <c r="J9909" i="1" a="1"/>
  <c r="J9909" i="1" s="1"/>
  <c r="K9909" i="1" s="1" a="1"/>
  <c r="K9909" i="1" s="1"/>
  <c r="J9989" i="1" a="1"/>
  <c r="J9989" i="1" s="1"/>
  <c r="K9989" i="1" s="1" a="1"/>
  <c r="K9989" i="1" s="1"/>
  <c r="J10056" i="1" a="1"/>
  <c r="J10056" i="1" s="1"/>
  <c r="K10056" i="1" s="1" a="1"/>
  <c r="K10056" i="1" s="1"/>
  <c r="J10126" i="1" a="1"/>
  <c r="J10126" i="1" s="1"/>
  <c r="K10126" i="1" s="1" a="1"/>
  <c r="K10126" i="1" s="1"/>
  <c r="J10195" i="1" a="1"/>
  <c r="J10195" i="1" s="1"/>
  <c r="K10195" i="1" s="1" a="1"/>
  <c r="K10195" i="1" s="1"/>
  <c r="J10273" i="1" a="1"/>
  <c r="J10273" i="1" s="1"/>
  <c r="K10273" i="1" s="1" a="1"/>
  <c r="K10273" i="1" s="1"/>
  <c r="J10343" i="1" a="1"/>
  <c r="J10343" i="1" s="1"/>
  <c r="K10343" i="1" s="1" a="1"/>
  <c r="K10343" i="1" s="1"/>
  <c r="J10413" i="1" a="1"/>
  <c r="J10413" i="1" s="1"/>
  <c r="K10413" i="1" s="1" a="1"/>
  <c r="K10413" i="1" s="1"/>
  <c r="J10498" i="1" a="1"/>
  <c r="J10498" i="1" s="1"/>
  <c r="K10498" i="1" s="1" a="1"/>
  <c r="K10498" i="1" s="1"/>
  <c r="J10568" i="1" a="1"/>
  <c r="J10568" i="1" s="1"/>
  <c r="K10568" i="1" s="1" a="1"/>
  <c r="K10568" i="1" s="1"/>
  <c r="J10638" i="1" a="1"/>
  <c r="J10638" i="1" s="1"/>
  <c r="K10638" i="1" s="1" a="1"/>
  <c r="K10638" i="1" s="1"/>
  <c r="J10707" i="1" a="1"/>
  <c r="J10707" i="1" s="1"/>
  <c r="K10707" i="1" s="1" a="1"/>
  <c r="K10707" i="1" s="1"/>
  <c r="J10785" i="1" a="1"/>
  <c r="J10785" i="1" s="1"/>
  <c r="K10785" i="1" s="1" a="1"/>
  <c r="K10785" i="1" s="1"/>
  <c r="J10855" i="1" a="1"/>
  <c r="J10855" i="1" s="1"/>
  <c r="K10855" i="1" s="1" a="1"/>
  <c r="K10855" i="1" s="1"/>
  <c r="J10925" i="1" a="1"/>
  <c r="J10925" i="1" s="1"/>
  <c r="K10925" i="1" s="1" a="1"/>
  <c r="K10925" i="1" s="1"/>
  <c r="J11010" i="1" a="1"/>
  <c r="J11010" i="1" s="1"/>
  <c r="K11010" i="1" s="1" a="1"/>
  <c r="K11010" i="1" s="1"/>
  <c r="J11099" i="1" a="1"/>
  <c r="J11099" i="1" s="1"/>
  <c r="K11099" i="1" s="1" a="1"/>
  <c r="K11099" i="1" s="1"/>
  <c r="J11186" i="1" a="1"/>
  <c r="J11186" i="1" s="1"/>
  <c r="K11186" i="1" s="1" a="1"/>
  <c r="K11186" i="1" s="1"/>
  <c r="J11255" i="1" a="1"/>
  <c r="J11255" i="1" s="1"/>
  <c r="K11255" i="1" s="1" a="1"/>
  <c r="K11255" i="1" s="1"/>
  <c r="J11328" i="1" a="1"/>
  <c r="J11328" i="1" s="1"/>
  <c r="K11328" i="1" s="1" a="1"/>
  <c r="K11328" i="1" s="1"/>
  <c r="J11405" i="1" a="1"/>
  <c r="J11405" i="1" s="1"/>
  <c r="K11405" i="1" s="1" a="1"/>
  <c r="K11405" i="1" s="1"/>
  <c r="J11474" i="1" a="1"/>
  <c r="J11474" i="1" s="1"/>
  <c r="K11474" i="1" s="1" a="1"/>
  <c r="K11474" i="1" s="1"/>
  <c r="J11555" i="1" a="1"/>
  <c r="J11555" i="1" s="1"/>
  <c r="K11555" i="1" s="1" a="1"/>
  <c r="K11555" i="1" s="1"/>
  <c r="J11635" i="1" a="1"/>
  <c r="J11635" i="1" s="1"/>
  <c r="K11635" i="1" s="1" a="1"/>
  <c r="K11635" i="1" s="1"/>
  <c r="J11702" i="1" a="1"/>
  <c r="J11702" i="1" s="1"/>
  <c r="K11702" i="1" s="1" a="1"/>
  <c r="K11702" i="1" s="1"/>
  <c r="J11775" i="1" a="1"/>
  <c r="J11775" i="1" s="1"/>
  <c r="K11775" i="1" s="1" a="1"/>
  <c r="K11775" i="1" s="1"/>
  <c r="J11860" i="1" a="1"/>
  <c r="J11860" i="1" s="1"/>
  <c r="K11860" i="1" s="1" a="1"/>
  <c r="K11860" i="1" s="1"/>
  <c r="J11932" i="1" a="1"/>
  <c r="J11932" i="1" s="1"/>
  <c r="K11932" i="1" s="1" a="1"/>
  <c r="K11932" i="1" s="1"/>
  <c r="J12010" i="1" a="1"/>
  <c r="J12010" i="1" s="1"/>
  <c r="K12010" i="1" s="1" a="1"/>
  <c r="K12010" i="1" s="1"/>
  <c r="J6486" i="1" a="1"/>
  <c r="J6486" i="1" s="1"/>
  <c r="K6486" i="1" s="1" a="1"/>
  <c r="K6486" i="1" s="1"/>
  <c r="J7438" i="1" a="1"/>
  <c r="J7438" i="1" s="1"/>
  <c r="K7438" i="1" s="1" a="1"/>
  <c r="K7438" i="1" s="1"/>
  <c r="J8101" i="1" a="1"/>
  <c r="J8101" i="1" s="1"/>
  <c r="K8101" i="1" s="1" a="1"/>
  <c r="K8101" i="1" s="1"/>
  <c r="J8386" i="1" a="1"/>
  <c r="J8386" i="1" s="1"/>
  <c r="K8386" i="1" s="1" a="1"/>
  <c r="K8386" i="1" s="1"/>
  <c r="J8699" i="1" a="1"/>
  <c r="J8699" i="1" s="1"/>
  <c r="K8699" i="1" s="1" a="1"/>
  <c r="K8699" i="1" s="1"/>
  <c r="J8947" i="1" a="1"/>
  <c r="J8947" i="1" s="1"/>
  <c r="K8947" i="1" s="1" a="1"/>
  <c r="K8947" i="1" s="1"/>
  <c r="J9168" i="1" a="1"/>
  <c r="J9168" i="1" s="1"/>
  <c r="K9168" i="1" s="1" a="1"/>
  <c r="K9168" i="1" s="1"/>
  <c r="J9419" i="1" a="1"/>
  <c r="J9419" i="1" s="1"/>
  <c r="K9419" i="1" s="1" a="1"/>
  <c r="K9419" i="1" s="1"/>
  <c r="J9640" i="1" a="1"/>
  <c r="J9640" i="1" s="1"/>
  <c r="K9640" i="1" s="1" a="1"/>
  <c r="K9640" i="1" s="1"/>
  <c r="J9806" i="1" a="1"/>
  <c r="J9806" i="1" s="1"/>
  <c r="K9806" i="1" s="1" a="1"/>
  <c r="K9806" i="1" s="1"/>
  <c r="J9921" i="1" a="1"/>
  <c r="J9921" i="1" s="1"/>
  <c r="K9921" i="1" s="1" a="1"/>
  <c r="K9921" i="1" s="1"/>
  <c r="J10054" i="1" a="1"/>
  <c r="J10054" i="1" s="1"/>
  <c r="K10054" i="1" s="1" a="1"/>
  <c r="K10054" i="1" s="1"/>
  <c r="J10194" i="1" a="1"/>
  <c r="J10194" i="1" s="1"/>
  <c r="K10194" i="1" s="1" a="1"/>
  <c r="K10194" i="1" s="1"/>
  <c r="J10318" i="1" a="1"/>
  <c r="J10318" i="1" s="1"/>
  <c r="K10318" i="1" s="1" a="1"/>
  <c r="K10318" i="1" s="1"/>
  <c r="J10442" i="1" a="1"/>
  <c r="J10442" i="1" s="1"/>
  <c r="K10442" i="1" s="1" a="1"/>
  <c r="K10442" i="1" s="1"/>
  <c r="J10566" i="1" a="1"/>
  <c r="J10566" i="1" s="1"/>
  <c r="K10566" i="1" s="1" a="1"/>
  <c r="K10566" i="1" s="1"/>
  <c r="J10706" i="1" a="1"/>
  <c r="J10706" i="1" s="1"/>
  <c r="K10706" i="1" s="1" a="1"/>
  <c r="K10706" i="1" s="1"/>
  <c r="J10830" i="1" a="1"/>
  <c r="J10830" i="1" s="1"/>
  <c r="K10830" i="1" s="1" a="1"/>
  <c r="K10830" i="1" s="1"/>
  <c r="J10954" i="1" a="1"/>
  <c r="J10954" i="1" s="1"/>
  <c r="K10954" i="1" s="1" a="1"/>
  <c r="K10954" i="1" s="1"/>
  <c r="J11086" i="1" a="1"/>
  <c r="J11086" i="1" s="1"/>
  <c r="K11086" i="1" s="1" a="1"/>
  <c r="K11086" i="1" s="1"/>
  <c r="J11217" i="1" a="1"/>
  <c r="J11217" i="1" s="1"/>
  <c r="K11217" i="1" s="1" a="1"/>
  <c r="K11217" i="1" s="1"/>
  <c r="J11345" i="1" a="1"/>
  <c r="J11345" i="1" s="1"/>
  <c r="K11345" i="1" s="1" a="1"/>
  <c r="K11345" i="1" s="1"/>
  <c r="J11473" i="1" a="1"/>
  <c r="J11473" i="1" s="1"/>
  <c r="K11473" i="1" s="1" a="1"/>
  <c r="K11473" i="1" s="1"/>
  <c r="J11585" i="1" a="1"/>
  <c r="J11585" i="1" s="1"/>
  <c r="K11585" i="1" s="1" a="1"/>
  <c r="K11585" i="1" s="1"/>
  <c r="J11707" i="1" a="1"/>
  <c r="J11707" i="1" s="1"/>
  <c r="K11707" i="1" s="1" a="1"/>
  <c r="K11707" i="1" s="1"/>
  <c r="J11830" i="1" a="1"/>
  <c r="J11830" i="1" s="1"/>
  <c r="K11830" i="1" s="1" a="1"/>
  <c r="K11830" i="1" s="1"/>
  <c r="J11972" i="1" a="1"/>
  <c r="J11972" i="1" s="1"/>
  <c r="K11972" i="1" s="1" a="1"/>
  <c r="K11972" i="1" s="1"/>
  <c r="J6402" i="1" a="1"/>
  <c r="J6402" i="1" s="1"/>
  <c r="K6402" i="1" s="1" a="1"/>
  <c r="K6402" i="1" s="1"/>
  <c r="J7363" i="1" a="1"/>
  <c r="J7363" i="1" s="1"/>
  <c r="K7363" i="1" s="1" a="1"/>
  <c r="K7363" i="1" s="1"/>
  <c r="J8018" i="1" a="1"/>
  <c r="J8018" i="1" s="1"/>
  <c r="K8018" i="1" s="1" a="1"/>
  <c r="K8018" i="1" s="1"/>
  <c r="J8331" i="1" a="1"/>
  <c r="J8331" i="1" s="1"/>
  <c r="K8331" i="1" s="1" a="1"/>
  <c r="K8331" i="1" s="1"/>
  <c r="J8615" i="1" a="1"/>
  <c r="J8615" i="1" s="1"/>
  <c r="K8615" i="1" s="1" a="1"/>
  <c r="K8615" i="1" s="1"/>
  <c r="J8887" i="1" a="1"/>
  <c r="J8887" i="1" s="1"/>
  <c r="K8887" i="1" s="1" a="1"/>
  <c r="K8887" i="1" s="1"/>
  <c r="J9170" i="1" a="1"/>
  <c r="J9170" i="1" s="1"/>
  <c r="K9170" i="1" s="1" a="1"/>
  <c r="K9170" i="1" s="1"/>
  <c r="J9393" i="1" a="1"/>
  <c r="J9393" i="1" s="1"/>
  <c r="K9393" i="1" s="1" a="1"/>
  <c r="K9393" i="1" s="1"/>
  <c r="J9670" i="1" a="1"/>
  <c r="J9670" i="1" s="1"/>
  <c r="K9670" i="1" s="1" a="1"/>
  <c r="K9670" i="1" s="1"/>
  <c r="J9849" i="1" a="1"/>
  <c r="J9849" i="1" s="1"/>
  <c r="K9849" i="1" s="1" a="1"/>
  <c r="K9849" i="1" s="1"/>
  <c r="J9967" i="1" a="1"/>
  <c r="J9967" i="1" s="1"/>
  <c r="K9967" i="1" s="1" a="1"/>
  <c r="K9967" i="1" s="1"/>
  <c r="J10101" i="1" a="1"/>
  <c r="J10101" i="1" s="1"/>
  <c r="K10101" i="1" s="1" a="1"/>
  <c r="K10101" i="1" s="1"/>
  <c r="J10241" i="1" a="1"/>
  <c r="J10241" i="1" s="1"/>
  <c r="K10241" i="1" s="1" a="1"/>
  <c r="K10241" i="1" s="1"/>
  <c r="J10365" i="1" a="1"/>
  <c r="J10365" i="1" s="1"/>
  <c r="K10365" i="1" s="1" a="1"/>
  <c r="K10365" i="1" s="1"/>
  <c r="J10489" i="1" a="1"/>
  <c r="J10489" i="1" s="1"/>
  <c r="K10489" i="1" s="1" a="1"/>
  <c r="K10489" i="1" s="1"/>
  <c r="J10613" i="1" a="1"/>
  <c r="J10613" i="1" s="1"/>
  <c r="K10613" i="1" s="1" a="1"/>
  <c r="K10613" i="1" s="1"/>
  <c r="J10753" i="1" a="1"/>
  <c r="J10753" i="1" s="1"/>
  <c r="K10753" i="1" s="1" a="1"/>
  <c r="K10753" i="1" s="1"/>
  <c r="J10877" i="1" a="1"/>
  <c r="J10877" i="1" s="1"/>
  <c r="K10877" i="1" s="1" a="1"/>
  <c r="K10877" i="1" s="1"/>
  <c r="J11001" i="1" a="1"/>
  <c r="J11001" i="1" s="1"/>
  <c r="K11001" i="1" s="1" a="1"/>
  <c r="K11001" i="1" s="1"/>
  <c r="J11134" i="1" a="1"/>
  <c r="J11134" i="1" s="1"/>
  <c r="K11134" i="1" s="1" a="1"/>
  <c r="K11134" i="1" s="1"/>
  <c r="J11254" i="1" a="1"/>
  <c r="J11254" i="1" s="1"/>
  <c r="K11254" i="1" s="1" a="1"/>
  <c r="K11254" i="1" s="1"/>
  <c r="J11399" i="1" a="1"/>
  <c r="J11399" i="1" s="1"/>
  <c r="K11399" i="1" s="1" a="1"/>
  <c r="K11399" i="1" s="1"/>
  <c r="J11524" i="1" a="1"/>
  <c r="J11524" i="1" s="1"/>
  <c r="K11524" i="1" s="1" a="1"/>
  <c r="K11524" i="1" s="1"/>
  <c r="J11659" i="1" a="1"/>
  <c r="J11659" i="1" s="1"/>
  <c r="K11659" i="1" s="1" a="1"/>
  <c r="K11659" i="1" s="1"/>
  <c r="J11760" i="1" a="1"/>
  <c r="J11760" i="1" s="1"/>
  <c r="K11760" i="1" s="1" a="1"/>
  <c r="K11760" i="1" s="1"/>
  <c r="J11874" i="1" a="1"/>
  <c r="J11874" i="1" s="1"/>
  <c r="K11874" i="1" s="1" a="1"/>
  <c r="K11874" i="1" s="1"/>
  <c r="J11987" i="1" a="1"/>
  <c r="J11987" i="1" s="1"/>
  <c r="K11987" i="1" s="1" a="1"/>
  <c r="K11987" i="1" s="1"/>
  <c r="J6203" i="1" a="1"/>
  <c r="J6203" i="1" s="1"/>
  <c r="K6203" i="1" s="1" a="1"/>
  <c r="K6203" i="1" s="1"/>
  <c r="J7259" i="1" a="1"/>
  <c r="J7259" i="1" s="1"/>
  <c r="K7259" i="1" s="1" a="1"/>
  <c r="K7259" i="1" s="1"/>
  <c r="J8108" i="1" a="1"/>
  <c r="J8108" i="1" s="1"/>
  <c r="K8108" i="1" s="1" a="1"/>
  <c r="K8108" i="1" s="1"/>
  <c r="J8335" i="1" a="1"/>
  <c r="J8335" i="1" s="1"/>
  <c r="K8335" i="1" s="1" a="1"/>
  <c r="K8335" i="1" s="1"/>
  <c r="J8563" i="1" a="1"/>
  <c r="J8563" i="1" s="1"/>
  <c r="K8563" i="1" s="1" a="1"/>
  <c r="K8563" i="1" s="1"/>
  <c r="J8830" i="1" a="1"/>
  <c r="J8830" i="1" s="1"/>
  <c r="K8830" i="1" s="1" a="1"/>
  <c r="K8830" i="1" s="1"/>
  <c r="J9121" i="1" a="1"/>
  <c r="J9121" i="1" s="1"/>
  <c r="K9121" i="1" s="1" a="1"/>
  <c r="K9121" i="1" s="1"/>
  <c r="J9340" i="1" a="1"/>
  <c r="J9340" i="1" s="1"/>
  <c r="K9340" i="1" s="1" a="1"/>
  <c r="K9340" i="1" s="1"/>
  <c r="J9563" i="1" a="1"/>
  <c r="J9563" i="1" s="1"/>
  <c r="K9563" i="1" s="1" a="1"/>
  <c r="K9563" i="1" s="1"/>
  <c r="J9794" i="1" a="1"/>
  <c r="J9794" i="1" s="1"/>
  <c r="K9794" i="1" s="1" a="1"/>
  <c r="K9794" i="1" s="1"/>
  <c r="J9910" i="1" a="1"/>
  <c r="J9910" i="1" s="1"/>
  <c r="K9910" i="1" s="1" a="1"/>
  <c r="K9910" i="1" s="1"/>
  <c r="J10041" i="1" a="1"/>
  <c r="J10041" i="1" s="1"/>
  <c r="K10041" i="1" s="1" a="1"/>
  <c r="K10041" i="1" s="1"/>
  <c r="J10165" i="1" a="1"/>
  <c r="J10165" i="1" s="1"/>
  <c r="K10165" i="1" s="1" a="1"/>
  <c r="K10165" i="1" s="1"/>
  <c r="J10305" i="1" a="1"/>
  <c r="J10305" i="1" s="1"/>
  <c r="K10305" i="1" s="1" a="1"/>
  <c r="K10305" i="1" s="1"/>
  <c r="J10429" i="1" a="1"/>
  <c r="J10429" i="1" s="1"/>
  <c r="K10429" i="1" s="1" a="1"/>
  <c r="K10429" i="1" s="1"/>
  <c r="J10553" i="1" a="1"/>
  <c r="J10553" i="1" s="1"/>
  <c r="K10553" i="1" s="1" a="1"/>
  <c r="K10553" i="1" s="1"/>
  <c r="J10677" i="1" a="1"/>
  <c r="J10677" i="1" s="1"/>
  <c r="K10677" i="1" s="1" a="1"/>
  <c r="K10677" i="1" s="1"/>
  <c r="J10817" i="1" a="1"/>
  <c r="J10817" i="1" s="1"/>
  <c r="K10817" i="1" s="1" a="1"/>
  <c r="K10817" i="1" s="1"/>
  <c r="J10941" i="1" a="1"/>
  <c r="J10941" i="1" s="1"/>
  <c r="K10941" i="1" s="1" a="1"/>
  <c r="K10941" i="1" s="1"/>
  <c r="J11065" i="1" a="1"/>
  <c r="J11065" i="1" s="1"/>
  <c r="K11065" i="1" s="1" a="1"/>
  <c r="K11065" i="1" s="1"/>
  <c r="J11219" i="1" a="1"/>
  <c r="J11219" i="1" s="1"/>
  <c r="K11219" i="1" s="1" a="1"/>
  <c r="K11219" i="1" s="1"/>
  <c r="J11347" i="1" a="1"/>
  <c r="J11347" i="1" s="1"/>
  <c r="K11347" i="1" s="1" a="1"/>
  <c r="K11347" i="1" s="1"/>
  <c r="J11475" i="1" a="1"/>
  <c r="J11475" i="1" s="1"/>
  <c r="K11475" i="1" s="1" a="1"/>
  <c r="K11475" i="1" s="1"/>
  <c r="J11612" i="1" a="1"/>
  <c r="J11612" i="1" s="1"/>
  <c r="K11612" i="1" s="1" a="1"/>
  <c r="K11612" i="1" s="1"/>
  <c r="J11762" i="1" a="1"/>
  <c r="J11762" i="1" s="1"/>
  <c r="K11762" i="1" s="1" a="1"/>
  <c r="K11762" i="1" s="1"/>
  <c r="J11875" i="1" a="1"/>
  <c r="J11875" i="1" s="1"/>
  <c r="K11875" i="1" s="1" a="1"/>
  <c r="K11875" i="1" s="1"/>
  <c r="J11989" i="1" a="1"/>
  <c r="J11989" i="1" s="1"/>
  <c r="K11989" i="1" s="1" a="1"/>
  <c r="K11989" i="1" s="1"/>
  <c r="J6330" i="1" a="1"/>
  <c r="J6330" i="1" s="1"/>
  <c r="K6330" i="1" s="1" a="1"/>
  <c r="K6330" i="1" s="1"/>
  <c r="J7275" i="1" a="1"/>
  <c r="J7275" i="1" s="1"/>
  <c r="K7275" i="1" s="1" a="1"/>
  <c r="K7275" i="1" s="1"/>
  <c r="J8058" i="1" a="1"/>
  <c r="J8058" i="1" s="1"/>
  <c r="K8058" i="1" s="1" a="1"/>
  <c r="K8058" i="1" s="1"/>
  <c r="J8286" i="1" a="1"/>
  <c r="J8286" i="1" s="1"/>
  <c r="K8286" i="1" s="1" a="1"/>
  <c r="K8286" i="1" s="1"/>
  <c r="J8513" i="1" a="1"/>
  <c r="J8513" i="1" s="1"/>
  <c r="K8513" i="1" s="1" a="1"/>
  <c r="K8513" i="1" s="1"/>
  <c r="J8744" i="1" a="1"/>
  <c r="J8744" i="1" s="1"/>
  <c r="K8744" i="1" s="1" a="1"/>
  <c r="K8744" i="1" s="1"/>
  <c r="J8992" i="1" a="1"/>
  <c r="J8992" i="1" s="1"/>
  <c r="K8992" i="1" s="1" a="1"/>
  <c r="K8992" i="1" s="1"/>
  <c r="J9237" i="1" a="1"/>
  <c r="J9237" i="1" s="1"/>
  <c r="K9237" i="1" s="1" a="1"/>
  <c r="K9237" i="1" s="1"/>
  <c r="J9487" i="1" a="1"/>
  <c r="J9487" i="1" s="1"/>
  <c r="K9487" i="1" s="1" a="1"/>
  <c r="K9487" i="1" s="1"/>
  <c r="J9709" i="1" a="1"/>
  <c r="J9709" i="1" s="1"/>
  <c r="K9709" i="1" s="1" a="1"/>
  <c r="K9709" i="1" s="1"/>
  <c r="J9870" i="1" a="1"/>
  <c r="J9870" i="1" s="1"/>
  <c r="K9870" i="1" s="1" a="1"/>
  <c r="K9870" i="1" s="1"/>
  <c r="J9986" i="1" a="1"/>
  <c r="J9986" i="1" s="1"/>
  <c r="K9986" i="1" s="1" a="1"/>
  <c r="K9986" i="1" s="1"/>
  <c r="J10107" i="1" a="1"/>
  <c r="J10107" i="1" s="1"/>
  <c r="K10107" i="1" s="1" a="1"/>
  <c r="K10107" i="1" s="1"/>
  <c r="J10231" i="1" a="1"/>
  <c r="J10231" i="1" s="1"/>
  <c r="K10231" i="1" s="1" a="1"/>
  <c r="K10231" i="1" s="1"/>
  <c r="J10355" i="1" a="1"/>
  <c r="J10355" i="1" s="1"/>
  <c r="K10355" i="1" s="1" a="1"/>
  <c r="K10355" i="1" s="1"/>
  <c r="J10495" i="1" a="1"/>
  <c r="J10495" i="1" s="1"/>
  <c r="K10495" i="1" s="1" a="1"/>
  <c r="K10495" i="1" s="1"/>
  <c r="J10619" i="1" a="1"/>
  <c r="J10619" i="1" s="1"/>
  <c r="K10619" i="1" s="1" a="1"/>
  <c r="K10619" i="1" s="1"/>
  <c r="J10743" i="1" a="1"/>
  <c r="J10743" i="1" s="1"/>
  <c r="K10743" i="1" s="1" a="1"/>
  <c r="K10743" i="1" s="1"/>
  <c r="J10867" i="1" a="1"/>
  <c r="J10867" i="1" s="1"/>
  <c r="K10867" i="1" s="1" a="1"/>
  <c r="K10867" i="1" s="1"/>
  <c r="J11007" i="1" a="1"/>
  <c r="J11007" i="1" s="1"/>
  <c r="K11007" i="1" s="1" a="1"/>
  <c r="K11007" i="1" s="1"/>
  <c r="J6436" i="1" a="1"/>
  <c r="J6436" i="1" s="1"/>
  <c r="K6436" i="1" s="1" a="1"/>
  <c r="K6436" i="1" s="1"/>
  <c r="J7641" i="1" a="1"/>
  <c r="J7641" i="1" s="1"/>
  <c r="K7641" i="1" s="1" a="1"/>
  <c r="K7641" i="1" s="1"/>
  <c r="J8201" i="1" a="1"/>
  <c r="J8201" i="1" s="1"/>
  <c r="K8201" i="1" s="1" a="1"/>
  <c r="K8201" i="1" s="1"/>
  <c r="J8485" i="1" a="1"/>
  <c r="J8485" i="1" s="1"/>
  <c r="K8485" i="1" s="1" a="1"/>
  <c r="K8485" i="1" s="1"/>
  <c r="J8776" i="1" a="1"/>
  <c r="J8776" i="1" s="1"/>
  <c r="K8776" i="1" s="1" a="1"/>
  <c r="K8776" i="1" s="1"/>
  <c r="J9024" i="1" a="1"/>
  <c r="J9024" i="1" s="1"/>
  <c r="K9024" i="1" s="1" a="1"/>
  <c r="K9024" i="1" s="1"/>
  <c r="J9293" i="1" a="1"/>
  <c r="J9293" i="1" s="1"/>
  <c r="K9293" i="1" s="1" a="1"/>
  <c r="K9293" i="1" s="1"/>
  <c r="J9571" i="1" a="1"/>
  <c r="J9571" i="1" s="1"/>
  <c r="K9571" i="1" s="1" a="1"/>
  <c r="K9571" i="1" s="1"/>
  <c r="J9784" i="1" a="1"/>
  <c r="J9784" i="1" s="1"/>
  <c r="K9784" i="1" s="1" a="1"/>
  <c r="K9784" i="1" s="1"/>
  <c r="J9900" i="1" a="1"/>
  <c r="J9900" i="1" s="1"/>
  <c r="K9900" i="1" s="1" a="1"/>
  <c r="K9900" i="1" s="1"/>
  <c r="J10046" i="1" a="1"/>
  <c r="J10046" i="1" s="1"/>
  <c r="K10046" i="1" s="1" a="1"/>
  <c r="K10046" i="1" s="1"/>
  <c r="J10170" i="1" a="1"/>
  <c r="J10170" i="1" s="1"/>
  <c r="K10170" i="1" s="1" a="1"/>
  <c r="K10170" i="1" s="1"/>
  <c r="J10294" i="1" a="1"/>
  <c r="J10294" i="1" s="1"/>
  <c r="K10294" i="1" s="1" a="1"/>
  <c r="K10294" i="1" s="1"/>
  <c r="J10434" i="1" a="1"/>
  <c r="J10434" i="1" s="1"/>
  <c r="K10434" i="1" s="1" a="1"/>
  <c r="K10434" i="1" s="1"/>
  <c r="J10558" i="1" a="1"/>
  <c r="J10558" i="1" s="1"/>
  <c r="K10558" i="1" s="1" a="1"/>
  <c r="K10558" i="1" s="1"/>
  <c r="J10682" i="1" a="1"/>
  <c r="J10682" i="1" s="1"/>
  <c r="K10682" i="1" s="1" a="1"/>
  <c r="K10682" i="1" s="1"/>
  <c r="J10806" i="1" a="1"/>
  <c r="J10806" i="1" s="1"/>
  <c r="K10806" i="1" s="1" a="1"/>
  <c r="K10806" i="1" s="1"/>
  <c r="J10946" i="1" a="1"/>
  <c r="J10946" i="1" s="1"/>
  <c r="K10946" i="1" s="1" a="1"/>
  <c r="K10946" i="1" s="1"/>
  <c r="J11068" i="1" a="1"/>
  <c r="J11068" i="1" s="1"/>
  <c r="K11068" i="1" s="1" a="1"/>
  <c r="K11068" i="1" s="1"/>
  <c r="J6809" i="1" a="1"/>
  <c r="J6809" i="1" s="1"/>
  <c r="K6809" i="1" s="1" a="1"/>
  <c r="K6809" i="1" s="1"/>
  <c r="J8032" i="1" a="1"/>
  <c r="J8032" i="1" s="1"/>
  <c r="K8032" i="1" s="1" a="1"/>
  <c r="K8032" i="1" s="1"/>
  <c r="J8317" i="1" a="1"/>
  <c r="J8317" i="1" s="1"/>
  <c r="K8317" i="1" s="1" a="1"/>
  <c r="K8317" i="1" s="1"/>
  <c r="J8601" i="1" a="1"/>
  <c r="J8601" i="1" s="1"/>
  <c r="K8601" i="1" s="1" a="1"/>
  <c r="K8601" i="1" s="1"/>
  <c r="J8871" i="1" a="1"/>
  <c r="J8871" i="1" s="1"/>
  <c r="K8871" i="1" s="1" a="1"/>
  <c r="K8871" i="1" s="1"/>
  <c r="J9130" i="1" a="1"/>
  <c r="J9130" i="1" s="1"/>
  <c r="K9130" i="1" s="1" a="1"/>
  <c r="K9130" i="1" s="1"/>
  <c r="J9462" i="1" a="1"/>
  <c r="J9462" i="1" s="1"/>
  <c r="K9462" i="1" s="1" a="1"/>
  <c r="K9462" i="1" s="1"/>
  <c r="J9711" i="1" a="1"/>
  <c r="J9711" i="1" s="1"/>
  <c r="K9711" i="1" s="1" a="1"/>
  <c r="K9711" i="1" s="1"/>
  <c r="J9872" i="1" a="1"/>
  <c r="J9872" i="1" s="1"/>
  <c r="K9872" i="1" s="1" a="1"/>
  <c r="K9872" i="1" s="1"/>
  <c r="J9988" i="1" a="1"/>
  <c r="J9988" i="1" s="1"/>
  <c r="K9988" i="1" s="1" a="1"/>
  <c r="K9988" i="1" s="1"/>
  <c r="J10109" i="1" a="1"/>
  <c r="J10109" i="1" s="1"/>
  <c r="K10109" i="1" s="1" a="1"/>
  <c r="K10109" i="1" s="1"/>
  <c r="J10233" i="1" a="1"/>
  <c r="J10233" i="1" s="1"/>
  <c r="K10233" i="1" s="1" a="1"/>
  <c r="K10233" i="1" s="1"/>
  <c r="J10357" i="1" a="1"/>
  <c r="J10357" i="1" s="1"/>
  <c r="K10357" i="1" s="1" a="1"/>
  <c r="K10357" i="1" s="1"/>
  <c r="J10497" i="1" a="1"/>
  <c r="J10497" i="1" s="1"/>
  <c r="K10497" i="1" s="1" a="1"/>
  <c r="K10497" i="1" s="1"/>
  <c r="J10621" i="1" a="1"/>
  <c r="J10621" i="1" s="1"/>
  <c r="K10621" i="1" s="1" a="1"/>
  <c r="K10621" i="1" s="1"/>
  <c r="J10745" i="1" a="1"/>
  <c r="J10745" i="1" s="1"/>
  <c r="K10745" i="1" s="1" a="1"/>
  <c r="K10745" i="1" s="1"/>
  <c r="J10869" i="1" a="1"/>
  <c r="J10869" i="1" s="1"/>
  <c r="K10869" i="1" s="1" a="1"/>
  <c r="K10869" i="1" s="1"/>
  <c r="J5828" i="1" a="1"/>
  <c r="J5828" i="1" s="1"/>
  <c r="K5828" i="1" s="1" a="1"/>
  <c r="K5828" i="1" s="1"/>
  <c r="J7073" i="1" a="1"/>
  <c r="J7073" i="1" s="1"/>
  <c r="K7073" i="1" s="1" a="1"/>
  <c r="K7073" i="1" s="1"/>
  <c r="J8036" i="1" a="1"/>
  <c r="J8036" i="1" s="1"/>
  <c r="K8036" i="1" s="1" a="1"/>
  <c r="K8036" i="1" s="1"/>
  <c r="J8264" i="1" a="1"/>
  <c r="J8264" i="1" s="1"/>
  <c r="K8264" i="1" s="1" a="1"/>
  <c r="K8264" i="1" s="1"/>
  <c r="J8492" i="1" a="1"/>
  <c r="J8492" i="1" s="1"/>
  <c r="K8492" i="1" s="1" a="1"/>
  <c r="K8492" i="1" s="1"/>
  <c r="J8721" i="1" a="1"/>
  <c r="J8721" i="1" s="1"/>
  <c r="K8721" i="1" s="1" a="1"/>
  <c r="K8721" i="1" s="1"/>
  <c r="J8969" i="1" a="1"/>
  <c r="J8969" i="1" s="1"/>
  <c r="K8969" i="1" s="1" a="1"/>
  <c r="K8969" i="1" s="1"/>
  <c r="J9188" i="1" a="1"/>
  <c r="J9188" i="1" s="1"/>
  <c r="K9188" i="1" s="1" a="1"/>
  <c r="K9188" i="1" s="1"/>
  <c r="J9522" i="1" a="1"/>
  <c r="J9522" i="1" s="1"/>
  <c r="K9522" i="1" s="1" a="1"/>
  <c r="K9522" i="1" s="1"/>
  <c r="J9759" i="1" a="1"/>
  <c r="J9759" i="1" s="1"/>
  <c r="K9759" i="1" s="1" a="1"/>
  <c r="K9759" i="1" s="1"/>
  <c r="J9874" i="1" a="1"/>
  <c r="J9874" i="1" s="1"/>
  <c r="K9874" i="1" s="1" a="1"/>
  <c r="K9874" i="1" s="1"/>
  <c r="J10005" i="1" a="1"/>
  <c r="J10005" i="1" s="1"/>
  <c r="K10005" i="1" s="1" a="1"/>
  <c r="K10005" i="1" s="1"/>
  <c r="J10142" i="1" a="1"/>
  <c r="J10142" i="1" s="1"/>
  <c r="K10142" i="1" s="1" a="1"/>
  <c r="K10142" i="1" s="1"/>
  <c r="J10266" i="1" a="1"/>
  <c r="J10266" i="1" s="1"/>
  <c r="K10266" i="1" s="1" a="1"/>
  <c r="K10266" i="1" s="1"/>
  <c r="J10390" i="1" a="1"/>
  <c r="J10390" i="1" s="1"/>
  <c r="K10390" i="1" s="1" a="1"/>
  <c r="K10390" i="1" s="1"/>
  <c r="J10530" i="1" a="1"/>
  <c r="J10530" i="1" s="1"/>
  <c r="K10530" i="1" s="1" a="1"/>
  <c r="K10530" i="1" s="1"/>
  <c r="J10654" i="1" a="1"/>
  <c r="J10654" i="1" s="1"/>
  <c r="K10654" i="1" s="1" a="1"/>
  <c r="K10654" i="1" s="1"/>
  <c r="J10778" i="1" a="1"/>
  <c r="J10778" i="1" s="1"/>
  <c r="K10778" i="1" s="1" a="1"/>
  <c r="K10778" i="1" s="1"/>
  <c r="J10902" i="1" a="1"/>
  <c r="J10902" i="1" s="1"/>
  <c r="K10902" i="1" s="1" a="1"/>
  <c r="K10902" i="1" s="1"/>
  <c r="J11042" i="1" a="1"/>
  <c r="J11042" i="1" s="1"/>
  <c r="K11042" i="1" s="1" a="1"/>
  <c r="K11042" i="1" s="1"/>
  <c r="J11154" i="1" a="1"/>
  <c r="J11154" i="1" s="1"/>
  <c r="K11154" i="1" s="1" a="1"/>
  <c r="K11154" i="1" s="1"/>
  <c r="J11269" i="1" a="1"/>
  <c r="J11269" i="1" s="1"/>
  <c r="K11269" i="1" s="1" a="1"/>
  <c r="K11269" i="1" s="1"/>
  <c r="J11384" i="1" a="1"/>
  <c r="J11384" i="1" s="1"/>
  <c r="K11384" i="1" s="1" a="1"/>
  <c r="K11384" i="1" s="1"/>
  <c r="J11520" i="1" a="1"/>
  <c r="J11520" i="1" s="1"/>
  <c r="K11520" i="1" s="1" a="1"/>
  <c r="K11520" i="1" s="1"/>
  <c r="J11618" i="1" a="1"/>
  <c r="J11618" i="1" s="1"/>
  <c r="K11618" i="1" s="1" a="1"/>
  <c r="K11618" i="1" s="1"/>
  <c r="J11728" i="1" a="1"/>
  <c r="J11728" i="1" s="1"/>
  <c r="K11728" i="1" s="1" a="1"/>
  <c r="K11728" i="1" s="1"/>
  <c r="J11840" i="1" a="1"/>
  <c r="J11840" i="1" s="1"/>
  <c r="K11840" i="1" s="1" a="1"/>
  <c r="K11840" i="1" s="1"/>
  <c r="J11954" i="1" a="1"/>
  <c r="J11954" i="1" s="1"/>
  <c r="K11954" i="1" s="1" a="1"/>
  <c r="K11954" i="1" s="1"/>
  <c r="J11979" i="1" a="1"/>
  <c r="J11979" i="1" s="1"/>
  <c r="K11979" i="1" s="1" a="1"/>
  <c r="K11979" i="1" s="1"/>
  <c r="J11751" i="1" a="1"/>
  <c r="J11751" i="1" s="1"/>
  <c r="K11751" i="1" s="1" a="1"/>
  <c r="K11751" i="1" s="1"/>
  <c r="J11504" i="1" a="1"/>
  <c r="J11504" i="1" s="1"/>
  <c r="K11504" i="1" s="1" a="1"/>
  <c r="K11504" i="1" s="1"/>
  <c r="J11267" i="1" a="1"/>
  <c r="J11267" i="1" s="1"/>
  <c r="K11267" i="1" s="1" a="1"/>
  <c r="K11267" i="1" s="1"/>
  <c r="J10860" i="1" a="1"/>
  <c r="J10860" i="1" s="1"/>
  <c r="K10860" i="1" s="1" a="1"/>
  <c r="K10860" i="1" s="1"/>
  <c r="J9877" i="1" a="1"/>
  <c r="J9877" i="1" s="1"/>
  <c r="K9877" i="1" s="1" a="1"/>
  <c r="K9877" i="1" s="1"/>
  <c r="J7940" i="1" a="1"/>
  <c r="J7940" i="1" s="1"/>
  <c r="K7940" i="1" s="1" a="1"/>
  <c r="K7940" i="1" s="1"/>
  <c r="J11886" i="1" a="1"/>
  <c r="J11886" i="1" s="1"/>
  <c r="K11886" i="1" s="1" a="1"/>
  <c r="K11886" i="1" s="1"/>
  <c r="J11621" i="1" a="1"/>
  <c r="J11621" i="1" s="1"/>
  <c r="K11621" i="1" s="1" a="1"/>
  <c r="K11621" i="1" s="1"/>
  <c r="J11355" i="1" a="1"/>
  <c r="J11355" i="1" s="1"/>
  <c r="K11355" i="1" s="1" a="1"/>
  <c r="K11355" i="1" s="1"/>
  <c r="J11097" i="1" a="1"/>
  <c r="J11097" i="1" s="1"/>
  <c r="K11097" i="1" s="1" a="1"/>
  <c r="K11097" i="1" s="1"/>
  <c r="J10224" i="1" a="1"/>
  <c r="J10224" i="1" s="1"/>
  <c r="K10224" i="1" s="1" a="1"/>
  <c r="K10224" i="1" s="1"/>
  <c r="J8853" i="1" a="1"/>
  <c r="J8853" i="1" s="1"/>
  <c r="K8853" i="1" s="1" a="1"/>
  <c r="K8853" i="1" s="1"/>
  <c r="J11938" i="1" a="1"/>
  <c r="J11938" i="1" s="1"/>
  <c r="K11938" i="1" s="1" a="1"/>
  <c r="K11938" i="1" s="1"/>
  <c r="J11714" i="1" a="1"/>
  <c r="J11714" i="1" s="1"/>
  <c r="K11714" i="1" s="1" a="1"/>
  <c r="K11714" i="1" s="1"/>
  <c r="J11467" i="1" a="1"/>
  <c r="J11467" i="1" s="1"/>
  <c r="K11467" i="1" s="1" a="1"/>
  <c r="K11467" i="1" s="1"/>
  <c r="J11204" i="1" a="1"/>
  <c r="J11204" i="1" s="1"/>
  <c r="K11204" i="1" s="1" a="1"/>
  <c r="K11204" i="1" s="1"/>
  <c r="J10829" i="1" a="1"/>
  <c r="J10829" i="1" s="1"/>
  <c r="K10829" i="1" s="1" a="1"/>
  <c r="K10829" i="1" s="1"/>
  <c r="J9722" i="1" a="1"/>
  <c r="J9722" i="1" s="1"/>
  <c r="K9722" i="1" s="1" a="1"/>
  <c r="K9722" i="1" s="1"/>
  <c r="J7751" i="1" a="1"/>
  <c r="J7751" i="1" s="1"/>
  <c r="K7751" i="1" s="1" a="1"/>
  <c r="K7751" i="1" s="1"/>
  <c r="J11852" i="1" a="1"/>
  <c r="J11852" i="1" s="1"/>
  <c r="K11852" i="1" s="1" a="1"/>
  <c r="K11852" i="1" s="1"/>
  <c r="J11590" i="1" a="1"/>
  <c r="J11590" i="1" s="1"/>
  <c r="K11590" i="1" s="1" a="1"/>
  <c r="K11590" i="1" s="1"/>
  <c r="J11313" i="1" a="1"/>
  <c r="J11313" i="1" s="1"/>
  <c r="K11313" i="1" s="1" a="1"/>
  <c r="K11313" i="1" s="1"/>
  <c r="J10937" i="1" a="1"/>
  <c r="J10937" i="1" s="1"/>
  <c r="K10937" i="1" s="1" a="1"/>
  <c r="K10937" i="1" s="1"/>
  <c r="J9950" i="1" a="1"/>
  <c r="J9950" i="1" s="1"/>
  <c r="K9950" i="1" s="1" a="1"/>
  <c r="K9950" i="1" s="1"/>
  <c r="J8100" i="1" a="1"/>
  <c r="J8100" i="1" s="1"/>
  <c r="K8100" i="1" s="1" a="1"/>
  <c r="K8100" i="1" s="1"/>
  <c r="J11851" i="1" a="1"/>
  <c r="J11851" i="1" s="1"/>
  <c r="K11851" i="1" s="1" a="1"/>
  <c r="K11851" i="1" s="1"/>
  <c r="J11639" i="1" a="1"/>
  <c r="J11639" i="1" s="1"/>
  <c r="K11639" i="1" s="1" a="1"/>
  <c r="K11639" i="1" s="1"/>
  <c r="J11371" i="1" a="1"/>
  <c r="J11371" i="1" s="1"/>
  <c r="K11371" i="1" s="1" a="1"/>
  <c r="K11371" i="1" s="1"/>
  <c r="J11061" i="1" a="1"/>
  <c r="J11061" i="1" s="1"/>
  <c r="K11061" i="1" s="1" a="1"/>
  <c r="K11061" i="1" s="1"/>
  <c r="J10177" i="1" a="1"/>
  <c r="J10177" i="1" s="1"/>
  <c r="K10177" i="1" s="1" a="1"/>
  <c r="K10177" i="1" s="1"/>
  <c r="J8760" i="1" a="1"/>
  <c r="J8760" i="1" s="1"/>
  <c r="K8760" i="1" s="1" a="1"/>
  <c r="K8760" i="1" s="1"/>
  <c r="J7968" i="1" a="1"/>
  <c r="J7968" i="1" s="1"/>
  <c r="K7968" i="1" s="1" a="1"/>
  <c r="K7968" i="1" s="1"/>
  <c r="J11710" i="1" a="1"/>
  <c r="J11710" i="1" s="1"/>
  <c r="K11710" i="1" s="1" a="1"/>
  <c r="K11710" i="1" s="1"/>
  <c r="J11990" i="1" a="1"/>
  <c r="J11990" i="1" s="1"/>
  <c r="K11990" i="1" s="1" a="1"/>
  <c r="K11990" i="1" s="1"/>
  <c r="J5562" i="1" a="1"/>
  <c r="J5562" i="1" s="1"/>
  <c r="K5562" i="1" s="1" a="1"/>
  <c r="K5562" i="1" s="1"/>
  <c r="J6253" i="1" a="1"/>
  <c r="J6253" i="1" s="1"/>
  <c r="K6253" i="1" s="1" a="1"/>
  <c r="K6253" i="1" s="1"/>
  <c r="J6536" i="1" a="1"/>
  <c r="J6536" i="1" s="1"/>
  <c r="K6536" i="1" s="1" a="1"/>
  <c r="K6536" i="1" s="1"/>
  <c r="J7045" i="1" a="1"/>
  <c r="J7045" i="1" s="1"/>
  <c r="K7045" i="1" s="1" a="1"/>
  <c r="K7045" i="1" s="1"/>
  <c r="J7309" i="1" a="1"/>
  <c r="J7309" i="1" s="1"/>
  <c r="K7309" i="1" s="1" a="1"/>
  <c r="K7309" i="1" s="1"/>
  <c r="J7602" i="1" a="1"/>
  <c r="J7602" i="1" s="1"/>
  <c r="K7602" i="1" s="1" a="1"/>
  <c r="K7602" i="1" s="1"/>
  <c r="J7841" i="1" a="1"/>
  <c r="J7841" i="1" s="1"/>
  <c r="K7841" i="1" s="1" a="1"/>
  <c r="K7841" i="1" s="1"/>
  <c r="J8082" i="1" a="1"/>
  <c r="J8082" i="1" s="1"/>
  <c r="K8082" i="1" s="1" a="1"/>
  <c r="K8082" i="1" s="1"/>
  <c r="J8381" i="1" a="1"/>
  <c r="J8381" i="1" s="1"/>
  <c r="K8381" i="1" s="1" a="1"/>
  <c r="K8381" i="1" s="1"/>
  <c r="J8665" i="1" a="1"/>
  <c r="J8665" i="1" s="1"/>
  <c r="K8665" i="1" s="1" a="1"/>
  <c r="K8665" i="1" s="1"/>
  <c r="J8926" i="1" a="1"/>
  <c r="J8926" i="1" s="1"/>
  <c r="K8926" i="1" s="1" a="1"/>
  <c r="K8926" i="1" s="1"/>
  <c r="J9414" i="1" a="1"/>
  <c r="J9414" i="1" s="1"/>
  <c r="K9414" i="1" s="1" a="1"/>
  <c r="K9414" i="1" s="1"/>
  <c r="J9649" i="1" a="1"/>
  <c r="J9649" i="1" s="1"/>
  <c r="K9649" i="1" s="1" a="1"/>
  <c r="K9649" i="1" s="1"/>
  <c r="J9816" i="1" a="1"/>
  <c r="J9816" i="1" s="1"/>
  <c r="K9816" i="1" s="1" a="1"/>
  <c r="K9816" i="1" s="1"/>
  <c r="J9948" i="1" a="1"/>
  <c r="J9948" i="1" s="1"/>
  <c r="K9948" i="1" s="1" a="1"/>
  <c r="K9948" i="1" s="1"/>
  <c r="J10082" i="1" a="1"/>
  <c r="J10082" i="1" s="1"/>
  <c r="K10082" i="1" s="1" a="1"/>
  <c r="K10082" i="1" s="1"/>
  <c r="J10206" i="1" a="1"/>
  <c r="J10206" i="1" s="1"/>
  <c r="K10206" i="1" s="1" a="1"/>
  <c r="K10206" i="1" s="1"/>
  <c r="J10338" i="1" a="1"/>
  <c r="J10338" i="1" s="1"/>
  <c r="K10338" i="1" s="1" a="1"/>
  <c r="K10338" i="1" s="1"/>
  <c r="J10462" i="1" a="1"/>
  <c r="J10462" i="1" s="1"/>
  <c r="K10462" i="1" s="1" a="1"/>
  <c r="K10462" i="1" s="1"/>
  <c r="J10594" i="1" a="1"/>
  <c r="J10594" i="1" s="1"/>
  <c r="K10594" i="1" s="1" a="1"/>
  <c r="K10594" i="1" s="1"/>
  <c r="J10726" i="1" a="1"/>
  <c r="J10726" i="1" s="1"/>
  <c r="K10726" i="1" s="1" a="1"/>
  <c r="K10726" i="1" s="1"/>
  <c r="J10858" i="1" a="1"/>
  <c r="J10858" i="1" s="1"/>
  <c r="K10858" i="1" s="1" a="1"/>
  <c r="K10858" i="1" s="1"/>
  <c r="J10982" i="1" a="1"/>
  <c r="J10982" i="1" s="1"/>
  <c r="K10982" i="1" s="1" a="1"/>
  <c r="K10982" i="1" s="1"/>
  <c r="J11138" i="1" a="1"/>
  <c r="J11138" i="1" s="1"/>
  <c r="K11138" i="1" s="1" a="1"/>
  <c r="K11138" i="1" s="1"/>
  <c r="J11380" i="1" a="1"/>
  <c r="J11380" i="1" s="1"/>
  <c r="K11380" i="1" s="1" a="1"/>
  <c r="K11380" i="1" s="1"/>
  <c r="J11509" i="1" a="1"/>
  <c r="J11509" i="1" s="1"/>
  <c r="K11509" i="1" s="1" a="1"/>
  <c r="K11509" i="1" s="1"/>
  <c r="J11650" i="1" a="1"/>
  <c r="J11650" i="1" s="1"/>
  <c r="K11650" i="1" s="1" a="1"/>
  <c r="K11650" i="1" s="1"/>
  <c r="J11763" i="1" a="1"/>
  <c r="J11763" i="1" s="1"/>
  <c r="K11763" i="1" s="1" a="1"/>
  <c r="K11763" i="1" s="1"/>
  <c r="J11877" i="1" a="1"/>
  <c r="J11877" i="1" s="1"/>
  <c r="K11877" i="1" s="1" a="1"/>
  <c r="K11877" i="1" s="1"/>
  <c r="J11991" i="1" a="1"/>
  <c r="J11991" i="1" s="1"/>
  <c r="K11991" i="1" s="1" a="1"/>
  <c r="K11991" i="1" s="1"/>
  <c r="J5480" i="1" a="1"/>
  <c r="J5480" i="1" s="1"/>
  <c r="K5480" i="1" s="1" a="1"/>
  <c r="K5480" i="1" s="1"/>
  <c r="J6208" i="1" a="1"/>
  <c r="J6208" i="1" s="1"/>
  <c r="K6208" i="1" s="1" a="1"/>
  <c r="K6208" i="1" s="1"/>
  <c r="J6508" i="1" a="1"/>
  <c r="J6508" i="1" s="1"/>
  <c r="K6508" i="1" s="1" a="1"/>
  <c r="K6508" i="1" s="1"/>
  <c r="J6785" i="1" a="1"/>
  <c r="J6785" i="1" s="1"/>
  <c r="K6785" i="1" s="1" a="1"/>
  <c r="K6785" i="1" s="1"/>
  <c r="J7033" i="1" a="1"/>
  <c r="J7033" i="1" s="1"/>
  <c r="K7033" i="1" s="1" a="1"/>
  <c r="K7033" i="1" s="1"/>
  <c r="J7297" i="1" a="1"/>
  <c r="J7297" i="1" s="1"/>
  <c r="K7297" i="1" s="1" a="1"/>
  <c r="K7297" i="1" s="1"/>
  <c r="J7553" i="1" a="1"/>
  <c r="J7553" i="1" s="1"/>
  <c r="K7553" i="1" s="1" a="1"/>
  <c r="K7553" i="1" s="1"/>
  <c r="J7868" i="1" a="1"/>
  <c r="J7868" i="1" s="1"/>
  <c r="K7868" i="1" s="1" a="1"/>
  <c r="K7868" i="1" s="1"/>
  <c r="J8128" i="1" a="1"/>
  <c r="J8128" i="1" s="1"/>
  <c r="K8128" i="1" s="1" a="1"/>
  <c r="K8128" i="1" s="1"/>
  <c r="J8427" i="1" a="1"/>
  <c r="J8427" i="1" s="1"/>
  <c r="K8427" i="1" s="1" a="1"/>
  <c r="K8427" i="1" s="1"/>
  <c r="J8712" i="1" a="1"/>
  <c r="J8712" i="1" s="1"/>
  <c r="K8712" i="1" s="1" a="1"/>
  <c r="K8712" i="1" s="1"/>
  <c r="J8960" i="1" a="1"/>
  <c r="J8960" i="1" s="1"/>
  <c r="K8960" i="1" s="1" a="1"/>
  <c r="K8960" i="1" s="1"/>
  <c r="J9222" i="1" a="1"/>
  <c r="J9222" i="1" s="1"/>
  <c r="K9222" i="1" s="1" a="1"/>
  <c r="K9222" i="1" s="1"/>
  <c r="J9721" i="1" a="1"/>
  <c r="J9721" i="1" s="1"/>
  <c r="K9721" i="1" s="1" a="1"/>
  <c r="K9721" i="1" s="1"/>
  <c r="J9861" i="1" a="1"/>
  <c r="J9861" i="1" s="1"/>
  <c r="K9861" i="1" s="1" a="1"/>
  <c r="K9861" i="1" s="1"/>
  <c r="J9978" i="1" a="1"/>
  <c r="J9978" i="1" s="1"/>
  <c r="K9978" i="1" s="1" a="1"/>
  <c r="K9978" i="1" s="1"/>
  <c r="J10122" i="1" a="1"/>
  <c r="J10122" i="1" s="1"/>
  <c r="K10122" i="1" s="1" a="1"/>
  <c r="K10122" i="1" s="1"/>
  <c r="J10246" i="1" a="1"/>
  <c r="J10246" i="1" s="1"/>
  <c r="K10246" i="1" s="1" a="1"/>
  <c r="K10246" i="1" s="1"/>
  <c r="J10378" i="1" a="1"/>
  <c r="J10378" i="1" s="1"/>
  <c r="K10378" i="1" s="1" a="1"/>
  <c r="K10378" i="1" s="1"/>
  <c r="J10502" i="1" a="1"/>
  <c r="J10502" i="1" s="1"/>
  <c r="K10502" i="1" s="1" a="1"/>
  <c r="K10502" i="1" s="1"/>
  <c r="J10634" i="1" a="1"/>
  <c r="J10634" i="1" s="1"/>
  <c r="K10634" i="1" s="1" a="1"/>
  <c r="K10634" i="1" s="1"/>
  <c r="J10758" i="1" a="1"/>
  <c r="J10758" i="1" s="1"/>
  <c r="K10758" i="1" s="1" a="1"/>
  <c r="K10758" i="1" s="1"/>
  <c r="J10890" i="1" a="1"/>
  <c r="J10890" i="1" s="1"/>
  <c r="K10890" i="1" s="1" a="1"/>
  <c r="K10890" i="1" s="1"/>
  <c r="J11014" i="1" a="1"/>
  <c r="J11014" i="1" s="1"/>
  <c r="K11014" i="1" s="1" a="1"/>
  <c r="K11014" i="1" s="1"/>
  <c r="J11120" i="1" a="1"/>
  <c r="J11120" i="1" s="1"/>
  <c r="K11120" i="1" s="1" a="1"/>
  <c r="K11120" i="1" s="1"/>
  <c r="J11248" i="1" a="1"/>
  <c r="J11248" i="1" s="1"/>
  <c r="K11248" i="1" s="1" a="1"/>
  <c r="K11248" i="1" s="1"/>
  <c r="J11370" i="1" a="1"/>
  <c r="J11370" i="1" s="1"/>
  <c r="K11370" i="1" s="1" a="1"/>
  <c r="K11370" i="1" s="1"/>
  <c r="J11503" i="1" a="1"/>
  <c r="J11503" i="1" s="1"/>
  <c r="K11503" i="1" s="1" a="1"/>
  <c r="K11503" i="1" s="1"/>
  <c r="J11620" i="1" a="1"/>
  <c r="J11620" i="1" s="1"/>
  <c r="K11620" i="1" s="1" a="1"/>
  <c r="K11620" i="1" s="1"/>
  <c r="J11750" i="1" a="1"/>
  <c r="J11750" i="1" s="1"/>
  <c r="K11750" i="1" s="1" a="1"/>
  <c r="K11750" i="1" s="1"/>
  <c r="J11900" i="1" a="1"/>
  <c r="J11900" i="1" s="1"/>
  <c r="K11900" i="1" s="1" a="1"/>
  <c r="K11900" i="1" s="1"/>
  <c r="J3867" i="1" a="1"/>
  <c r="J3867" i="1" s="1"/>
  <c r="K3867" i="1" s="1" a="1"/>
  <c r="K3867" i="1" s="1"/>
  <c r="J5752" i="1" a="1"/>
  <c r="J5752" i="1" s="1"/>
  <c r="K5752" i="1" s="1" a="1"/>
  <c r="K5752" i="1" s="1"/>
  <c r="J6300" i="1" a="1"/>
  <c r="J6300" i="1" s="1"/>
  <c r="K6300" i="1" s="1" a="1"/>
  <c r="K6300" i="1" s="1"/>
  <c r="J6525" i="1" a="1"/>
  <c r="J6525" i="1" s="1"/>
  <c r="K6525" i="1" s="1" a="1"/>
  <c r="K6525" i="1" s="1"/>
  <c r="J6770" i="1" a="1"/>
  <c r="J6770" i="1" s="1"/>
  <c r="K6770" i="1" s="1" a="1"/>
  <c r="K6770" i="1" s="1"/>
  <c r="J7034" i="1" a="1"/>
  <c r="J7034" i="1" s="1"/>
  <c r="K7034" i="1" s="1" a="1"/>
  <c r="K7034" i="1" s="1"/>
  <c r="J7282" i="1" a="1"/>
  <c r="J7282" i="1" s="1"/>
  <c r="K7282" i="1" s="1" a="1"/>
  <c r="K7282" i="1" s="1"/>
  <c r="J7564" i="1" a="1"/>
  <c r="J7564" i="1" s="1"/>
  <c r="K7564" i="1" s="1" a="1"/>
  <c r="K7564" i="1" s="1"/>
  <c r="J7766" i="1" a="1"/>
  <c r="J7766" i="1" s="1"/>
  <c r="K7766" i="1" s="1" a="1"/>
  <c r="K7766" i="1" s="1"/>
  <c r="J4439" i="1" a="1"/>
  <c r="J4439" i="1" s="1"/>
  <c r="K4439" i="1" s="1" a="1"/>
  <c r="K4439" i="1" s="1"/>
  <c r="J6312" i="1" a="1"/>
  <c r="J6312" i="1" s="1"/>
  <c r="K6312" i="1" s="1" a="1"/>
  <c r="K6312" i="1" s="1"/>
  <c r="J6558" i="1" a="1"/>
  <c r="J6558" i="1" s="1"/>
  <c r="K6558" i="1" s="1" a="1"/>
  <c r="K6558" i="1" s="1"/>
  <c r="J6802" i="1" a="1"/>
  <c r="J6802" i="1" s="1"/>
  <c r="K6802" i="1" s="1" a="1"/>
  <c r="K6802" i="1" s="1"/>
  <c r="J7066" i="1" a="1"/>
  <c r="J7066" i="1" s="1"/>
  <c r="K7066" i="1" s="1" a="1"/>
  <c r="K7066" i="1" s="1"/>
  <c r="J7314" i="1" a="1"/>
  <c r="J7314" i="1" s="1"/>
  <c r="K7314" i="1" s="1" a="1"/>
  <c r="K7314" i="1" s="1"/>
  <c r="J7544" i="1" a="1"/>
  <c r="J7544" i="1" s="1"/>
  <c r="K7544" i="1" s="1" a="1"/>
  <c r="K7544" i="1" s="1"/>
  <c r="J7809" i="1" a="1"/>
  <c r="J7809" i="1" s="1"/>
  <c r="K7809" i="1" s="1" a="1"/>
  <c r="K7809" i="1" s="1"/>
  <c r="J4798" i="1" a="1"/>
  <c r="J4798" i="1" s="1"/>
  <c r="K4798" i="1" s="1" a="1"/>
  <c r="K4798" i="1" s="1"/>
  <c r="J5789" i="1" a="1"/>
  <c r="J5789" i="1" s="1"/>
  <c r="K5789" i="1" s="1" a="1"/>
  <c r="K5789" i="1" s="1"/>
  <c r="J6302" i="1" a="1"/>
  <c r="J6302" i="1" s="1"/>
  <c r="K6302" i="1" s="1" a="1"/>
  <c r="K6302" i="1" s="1"/>
  <c r="J6592" i="1" a="1"/>
  <c r="J6592" i="1" s="1"/>
  <c r="K6592" i="1" s="1" a="1"/>
  <c r="K6592" i="1" s="1"/>
  <c r="J6835" i="1" a="1"/>
  <c r="J6835" i="1" s="1"/>
  <c r="K6835" i="1" s="1" a="1"/>
  <c r="K6835" i="1" s="1"/>
  <c r="J7099" i="1" a="1"/>
  <c r="J7099" i="1" s="1"/>
  <c r="K7099" i="1" s="1" a="1"/>
  <c r="K7099" i="1" s="1"/>
  <c r="J7347" i="1" a="1"/>
  <c r="J7347" i="1" s="1"/>
  <c r="K7347" i="1" s="1" a="1"/>
  <c r="K7347" i="1" s="1"/>
  <c r="J7586" i="1" a="1"/>
  <c r="J7586" i="1" s="1"/>
  <c r="K7586" i="1" s="1" a="1"/>
  <c r="K7586" i="1" s="1"/>
  <c r="J7859" i="1" a="1"/>
  <c r="J7859" i="1" s="1"/>
  <c r="K7859" i="1" s="1" a="1"/>
  <c r="K7859" i="1" s="1"/>
  <c r="J5268" i="1" a="1"/>
  <c r="J5268" i="1" s="1"/>
  <c r="K5268" i="1" s="1" a="1"/>
  <c r="K5268" i="1" s="1"/>
  <c r="J6112" i="1" a="1"/>
  <c r="J6112" i="1" s="1"/>
  <c r="K6112" i="1" s="1" a="1"/>
  <c r="K6112" i="1" s="1"/>
  <c r="J6365" i="1" a="1"/>
  <c r="J6365" i="1" s="1"/>
  <c r="K6365" i="1" s="1" a="1"/>
  <c r="K6365" i="1" s="1"/>
  <c r="J6485" i="1" a="1"/>
  <c r="J6485" i="1" s="1"/>
  <c r="K6485" i="1" s="1" a="1"/>
  <c r="K6485" i="1" s="1"/>
  <c r="J6627" i="1" a="1"/>
  <c r="J6627" i="1" s="1"/>
  <c r="K6627" i="1" s="1" a="1"/>
  <c r="K6627" i="1" s="1"/>
  <c r="J6762" i="1" a="1"/>
  <c r="J6762" i="1" s="1"/>
  <c r="K6762" i="1" s="1" a="1"/>
  <c r="K6762" i="1" s="1"/>
  <c r="J6917" i="1" a="1"/>
  <c r="J6917" i="1" s="1"/>
  <c r="K6917" i="1" s="1" a="1"/>
  <c r="K6917" i="1" s="1"/>
  <c r="J7072" i="1" a="1"/>
  <c r="J7072" i="1" s="1"/>
  <c r="K7072" i="1" s="1" a="1"/>
  <c r="K7072" i="1" s="1"/>
  <c r="J7212" i="1" a="1"/>
  <c r="J7212" i="1" s="1"/>
  <c r="K7212" i="1" s="1" a="1"/>
  <c r="K7212" i="1" s="1"/>
  <c r="J7351" i="1" a="1"/>
  <c r="J7351" i="1" s="1"/>
  <c r="K7351" i="1" s="1" a="1"/>
  <c r="K7351" i="1" s="1"/>
  <c r="J7518" i="1" a="1"/>
  <c r="J7518" i="1" s="1"/>
  <c r="K7518" i="1" s="1" a="1"/>
  <c r="K7518" i="1" s="1"/>
  <c r="J7630" i="1" a="1"/>
  <c r="J7630" i="1" s="1"/>
  <c r="K7630" i="1" s="1" a="1"/>
  <c r="K7630" i="1" s="1"/>
  <c r="J7761" i="1" a="1"/>
  <c r="J7761" i="1" s="1"/>
  <c r="K7761" i="1" s="1" a="1"/>
  <c r="K7761" i="1" s="1"/>
  <c r="J7886" i="1" a="1"/>
  <c r="J7886" i="1" s="1"/>
  <c r="K7886" i="1" s="1" a="1"/>
  <c r="K7886" i="1" s="1"/>
  <c r="J8050" i="1" a="1"/>
  <c r="J8050" i="1" s="1"/>
  <c r="K8050" i="1" s="1" a="1"/>
  <c r="K8050" i="1" s="1"/>
  <c r="J8221" i="1" a="1"/>
  <c r="J8221" i="1" s="1"/>
  <c r="K8221" i="1" s="1" a="1"/>
  <c r="K8221" i="1" s="1"/>
  <c r="J8377" i="1" a="1"/>
  <c r="J8377" i="1" s="1"/>
  <c r="K8377" i="1" s="1" a="1"/>
  <c r="K8377" i="1" s="1"/>
  <c r="J8533" i="1" a="1"/>
  <c r="J8533" i="1" s="1"/>
  <c r="K8533" i="1" s="1" a="1"/>
  <c r="K8533" i="1" s="1"/>
  <c r="J8704" i="1" a="1"/>
  <c r="J8704" i="1" s="1"/>
  <c r="K8704" i="1" s="1" a="1"/>
  <c r="K8704" i="1" s="1"/>
  <c r="J8860" i="1" a="1"/>
  <c r="J8860" i="1" s="1"/>
  <c r="K8860" i="1" s="1" a="1"/>
  <c r="K8860" i="1" s="1"/>
  <c r="J9174" i="1" a="1"/>
  <c r="J9174" i="1" s="1"/>
  <c r="K9174" i="1" s="1" a="1"/>
  <c r="K9174" i="1" s="1"/>
  <c r="J9326" i="1" a="1"/>
  <c r="J9326" i="1" s="1"/>
  <c r="K9326" i="1" s="1" a="1"/>
  <c r="K9326" i="1" s="1"/>
  <c r="J9465" i="1" a="1"/>
  <c r="J9465" i="1" s="1"/>
  <c r="K9465" i="1" s="1" a="1"/>
  <c r="K9465" i="1" s="1"/>
  <c r="J9618" i="1" a="1"/>
  <c r="J9618" i="1" s="1"/>
  <c r="K9618" i="1" s="1" a="1"/>
  <c r="K9618" i="1" s="1"/>
  <c r="J9773" i="1" a="1"/>
  <c r="J9773" i="1" s="1"/>
  <c r="K9773" i="1" s="1" a="1"/>
  <c r="K9773" i="1" s="1"/>
  <c r="J9836" i="1" a="1"/>
  <c r="J9836" i="1" s="1"/>
  <c r="K9836" i="1" s="1" a="1"/>
  <c r="K9836" i="1" s="1"/>
  <c r="J9923" i="1" a="1"/>
  <c r="J9923" i="1" s="1"/>
  <c r="K9923" i="1" s="1" a="1"/>
  <c r="K9923" i="1" s="1"/>
  <c r="J9997" i="1" a="1"/>
  <c r="J9997" i="1" s="1"/>
  <c r="K9997" i="1" s="1" a="1"/>
  <c r="K9997" i="1" s="1"/>
  <c r="J10064" i="1" a="1"/>
  <c r="J10064" i="1" s="1"/>
  <c r="K10064" i="1" s="1" a="1"/>
  <c r="K10064" i="1" s="1"/>
  <c r="J10133" i="1" a="1"/>
  <c r="J10133" i="1" s="1"/>
  <c r="K10133" i="1" s="1" a="1"/>
  <c r="K10133" i="1" s="1"/>
  <c r="J10203" i="1" a="1"/>
  <c r="J10203" i="1" s="1"/>
  <c r="K10203" i="1" s="1" a="1"/>
  <c r="K10203" i="1" s="1"/>
  <c r="J10281" i="1" a="1"/>
  <c r="J10281" i="1" s="1"/>
  <c r="K10281" i="1" s="1" a="1"/>
  <c r="K10281" i="1" s="1"/>
  <c r="J10351" i="1" a="1"/>
  <c r="J10351" i="1" s="1"/>
  <c r="K10351" i="1" s="1" a="1"/>
  <c r="K10351" i="1" s="1"/>
  <c r="J10428" i="1" a="1"/>
  <c r="J10428" i="1" s="1"/>
  <c r="K10428" i="1" s="1" a="1"/>
  <c r="K10428" i="1" s="1"/>
  <c r="J10506" i="1" a="1"/>
  <c r="J10506" i="1" s="1"/>
  <c r="K10506" i="1" s="1" a="1"/>
  <c r="K10506" i="1" s="1"/>
  <c r="J10576" i="1" a="1"/>
  <c r="J10576" i="1" s="1"/>
  <c r="K10576" i="1" s="1" a="1"/>
  <c r="K10576" i="1" s="1"/>
  <c r="J10645" i="1" a="1"/>
  <c r="J10645" i="1" s="1"/>
  <c r="K10645" i="1" s="1" a="1"/>
  <c r="K10645" i="1" s="1"/>
  <c r="J10715" i="1" a="1"/>
  <c r="J10715" i="1" s="1"/>
  <c r="K10715" i="1" s="1" a="1"/>
  <c r="K10715" i="1" s="1"/>
  <c r="J10793" i="1" a="1"/>
  <c r="J10793" i="1" s="1"/>
  <c r="K10793" i="1" s="1" a="1"/>
  <c r="K10793" i="1" s="1"/>
  <c r="J10863" i="1" a="1"/>
  <c r="J10863" i="1" s="1"/>
  <c r="K10863" i="1" s="1" a="1"/>
  <c r="K10863" i="1" s="1"/>
  <c r="J10940" i="1" a="1"/>
  <c r="J10940" i="1" s="1"/>
  <c r="K10940" i="1" s="1" a="1"/>
  <c r="K10940" i="1" s="1"/>
  <c r="J11018" i="1" a="1"/>
  <c r="J11018" i="1" s="1"/>
  <c r="K11018" i="1" s="1" a="1"/>
  <c r="K11018" i="1" s="1"/>
  <c r="J11111" i="1" a="1"/>
  <c r="J11111" i="1" s="1"/>
  <c r="K11111" i="1" s="1" a="1"/>
  <c r="K11111" i="1" s="1"/>
  <c r="J11191" i="1" a="1"/>
  <c r="J11191" i="1" s="1"/>
  <c r="K11191" i="1" s="1" a="1"/>
  <c r="K11191" i="1" s="1"/>
  <c r="J11264" i="1" a="1"/>
  <c r="J11264" i="1" s="1"/>
  <c r="K11264" i="1" s="1" a="1"/>
  <c r="K11264" i="1" s="1"/>
  <c r="J11337" i="1" a="1"/>
  <c r="J11337" i="1" s="1"/>
  <c r="K11337" i="1" s="1" a="1"/>
  <c r="K11337" i="1" s="1"/>
  <c r="J11410" i="1" a="1"/>
  <c r="J11410" i="1" s="1"/>
  <c r="K11410" i="1" s="1" a="1"/>
  <c r="K11410" i="1" s="1"/>
  <c r="J11487" i="1" a="1"/>
  <c r="J11487" i="1" s="1"/>
  <c r="K11487" i="1" s="1" a="1"/>
  <c r="K11487" i="1" s="1"/>
  <c r="J11568" i="1" a="1"/>
  <c r="J11568" i="1" s="1"/>
  <c r="K11568" i="1" s="1" a="1"/>
  <c r="K11568" i="1" s="1"/>
  <c r="J11648" i="1" a="1"/>
  <c r="J11648" i="1" s="1"/>
  <c r="K11648" i="1" s="1" a="1"/>
  <c r="K11648" i="1" s="1"/>
  <c r="J11709" i="1" a="1"/>
  <c r="J11709" i="1" s="1"/>
  <c r="K11709" i="1" s="1" a="1"/>
  <c r="K11709" i="1" s="1"/>
  <c r="J11782" i="1" a="1"/>
  <c r="J11782" i="1" s="1"/>
  <c r="K11782" i="1" s="1" a="1"/>
  <c r="K11782" i="1" s="1"/>
  <c r="J11868" i="1" a="1"/>
  <c r="J11868" i="1" s="1"/>
  <c r="K11868" i="1" s="1" a="1"/>
  <c r="K11868" i="1" s="1"/>
  <c r="J11946" i="1" a="1"/>
  <c r="J11946" i="1" s="1"/>
  <c r="K11946" i="1" s="1" a="1"/>
  <c r="K11946" i="1" s="1"/>
  <c r="J12017" i="1" a="1"/>
  <c r="J12017" i="1" s="1"/>
  <c r="K12017" i="1" s="1" a="1"/>
  <c r="K12017" i="1" s="1"/>
  <c r="J6613" i="1" a="1"/>
  <c r="J6613" i="1" s="1"/>
  <c r="K6613" i="1" s="1" a="1"/>
  <c r="K6613" i="1" s="1"/>
  <c r="J7600" i="1" a="1"/>
  <c r="J7600" i="1" s="1"/>
  <c r="K7600" i="1" s="1" a="1"/>
  <c r="K7600" i="1" s="1"/>
  <c r="J8130" i="1" a="1"/>
  <c r="J8130" i="1" s="1"/>
  <c r="K8130" i="1" s="1" a="1"/>
  <c r="K8130" i="1" s="1"/>
  <c r="J8443" i="1" a="1"/>
  <c r="J8443" i="1" s="1"/>
  <c r="K8443" i="1" s="1" a="1"/>
  <c r="K8443" i="1" s="1"/>
  <c r="J8730" i="1" a="1"/>
  <c r="J8730" i="1" s="1"/>
  <c r="K8730" i="1" s="1" a="1"/>
  <c r="K8730" i="1" s="1"/>
  <c r="J8978" i="1" a="1"/>
  <c r="J8978" i="1" s="1"/>
  <c r="K8978" i="1" s="1" a="1"/>
  <c r="K8978" i="1" s="1"/>
  <c r="J9196" i="1" a="1"/>
  <c r="J9196" i="1" s="1"/>
  <c r="K9196" i="1" s="1" a="1"/>
  <c r="K9196" i="1" s="1"/>
  <c r="J9447" i="1" a="1"/>
  <c r="J9447" i="1" s="1"/>
  <c r="K9447" i="1" s="1" a="1"/>
  <c r="K9447" i="1" s="1"/>
  <c r="J9668" i="1" a="1"/>
  <c r="J9668" i="1" s="1"/>
  <c r="K9668" i="1" s="1" a="1"/>
  <c r="K9668" i="1" s="1"/>
  <c r="J9819" i="1" a="1"/>
  <c r="J9819" i="1" s="1"/>
  <c r="K9819" i="1" s="1" a="1"/>
  <c r="K9819" i="1" s="1"/>
  <c r="J9937" i="1" a="1"/>
  <c r="J9937" i="1" s="1"/>
  <c r="K9937" i="1" s="1" a="1"/>
  <c r="K9937" i="1" s="1"/>
  <c r="J10209" i="1" a="1"/>
  <c r="J10209" i="1" s="1"/>
  <c r="K10209" i="1" s="1" a="1"/>
  <c r="K10209" i="1" s="1"/>
  <c r="J10333" i="1" a="1"/>
  <c r="J10333" i="1" s="1"/>
  <c r="K10333" i="1" s="1" a="1"/>
  <c r="K10333" i="1" s="1"/>
  <c r="J10457" i="1" a="1"/>
  <c r="J10457" i="1" s="1"/>
  <c r="K10457" i="1" s="1" a="1"/>
  <c r="K10457" i="1" s="1"/>
  <c r="J10581" i="1" a="1"/>
  <c r="J10581" i="1" s="1"/>
  <c r="K10581" i="1" s="1" a="1"/>
  <c r="K10581" i="1" s="1"/>
  <c r="J10721" i="1" a="1"/>
  <c r="J10721" i="1" s="1"/>
  <c r="K10721" i="1" s="1" a="1"/>
  <c r="K10721" i="1" s="1"/>
  <c r="J10845" i="1" a="1"/>
  <c r="J10845" i="1" s="1"/>
  <c r="K10845" i="1" s="1" a="1"/>
  <c r="K10845" i="1" s="1"/>
  <c r="J10969" i="1" a="1"/>
  <c r="J10969" i="1" s="1"/>
  <c r="K10969" i="1" s="1" a="1"/>
  <c r="K10969" i="1" s="1"/>
  <c r="J11098" i="1" a="1"/>
  <c r="J11098" i="1" s="1"/>
  <c r="K11098" i="1" s="1" a="1"/>
  <c r="K11098" i="1" s="1"/>
  <c r="J11226" i="1" a="1"/>
  <c r="J11226" i="1" s="1"/>
  <c r="K11226" i="1" s="1" a="1"/>
  <c r="K11226" i="1" s="1"/>
  <c r="J11366" i="1" a="1"/>
  <c r="J11366" i="1" s="1"/>
  <c r="K11366" i="1" s="1" a="1"/>
  <c r="K11366" i="1" s="1"/>
  <c r="J11498" i="1" a="1"/>
  <c r="J11498" i="1" s="1"/>
  <c r="K11498" i="1" s="1" a="1"/>
  <c r="K11498" i="1" s="1"/>
  <c r="J11597" i="1" a="1"/>
  <c r="J11597" i="1" s="1"/>
  <c r="K11597" i="1" s="1" a="1"/>
  <c r="K11597" i="1" s="1"/>
  <c r="J11719" i="1" a="1"/>
  <c r="J11719" i="1" s="1"/>
  <c r="K11719" i="1" s="1" a="1"/>
  <c r="K11719" i="1" s="1"/>
  <c r="J11844" i="1" a="1"/>
  <c r="J11844" i="1" s="1"/>
  <c r="K11844" i="1" s="1" a="1"/>
  <c r="K11844" i="1" s="1"/>
  <c r="J12001" i="1" a="1"/>
  <c r="J12001" i="1" s="1"/>
  <c r="K12001" i="1" s="1" a="1"/>
  <c r="K12001" i="1" s="1"/>
  <c r="J6501" i="1" a="1"/>
  <c r="J6501" i="1" s="1"/>
  <c r="K6501" i="1" s="1" a="1"/>
  <c r="K6501" i="1" s="1"/>
  <c r="J7447" i="1" a="1"/>
  <c r="J7447" i="1" s="1"/>
  <c r="K7447" i="1" s="1" a="1"/>
  <c r="K7447" i="1" s="1"/>
  <c r="J8075" i="1" a="1"/>
  <c r="J8075" i="1" s="1"/>
  <c r="K8075" i="1" s="1" a="1"/>
  <c r="K8075" i="1" s="1"/>
  <c r="J8359" i="1" a="1"/>
  <c r="J8359" i="1" s="1"/>
  <c r="K8359" i="1" s="1" a="1"/>
  <c r="K8359" i="1" s="1"/>
  <c r="J8672" i="1" a="1"/>
  <c r="J8672" i="1" s="1"/>
  <c r="K8672" i="1" s="1" a="1"/>
  <c r="K8672" i="1" s="1"/>
  <c r="J8918" i="1" a="1"/>
  <c r="J8918" i="1" s="1"/>
  <c r="K8918" i="1" s="1" a="1"/>
  <c r="K8918" i="1" s="1"/>
  <c r="J9198" i="1" a="1"/>
  <c r="J9198" i="1" s="1"/>
  <c r="K9198" i="1" s="1" a="1"/>
  <c r="K9198" i="1" s="1"/>
  <c r="J9421" i="1" a="1"/>
  <c r="J9421" i="1" s="1"/>
  <c r="K9421" i="1" s="1" a="1"/>
  <c r="K9421" i="1" s="1"/>
  <c r="J9697" i="1" a="1"/>
  <c r="J9697" i="1" s="1"/>
  <c r="K9697" i="1" s="1" a="1"/>
  <c r="K9697" i="1" s="1"/>
  <c r="J9864" i="1" a="1"/>
  <c r="J9864" i="1" s="1"/>
  <c r="K9864" i="1" s="1" a="1"/>
  <c r="K9864" i="1" s="1"/>
  <c r="J9981" i="1" a="1"/>
  <c r="J9981" i="1" s="1"/>
  <c r="K9981" i="1" s="1" a="1"/>
  <c r="K9981" i="1" s="1"/>
  <c r="J10117" i="1" a="1"/>
  <c r="J10117" i="1" s="1"/>
  <c r="K10117" i="1" s="1" a="1"/>
  <c r="K10117" i="1" s="1"/>
  <c r="J10257" i="1" a="1"/>
  <c r="J10257" i="1" s="1"/>
  <c r="K10257" i="1" s="1" a="1"/>
  <c r="K10257" i="1" s="1"/>
  <c r="J10381" i="1" a="1"/>
  <c r="J10381" i="1" s="1"/>
  <c r="K10381" i="1" s="1" a="1"/>
  <c r="K10381" i="1" s="1"/>
  <c r="J10505" i="1" a="1"/>
  <c r="J10505" i="1" s="1"/>
  <c r="K10505" i="1" s="1" a="1"/>
  <c r="K10505" i="1" s="1"/>
  <c r="J10629" i="1" a="1"/>
  <c r="J10629" i="1" s="1"/>
  <c r="K10629" i="1" s="1" a="1"/>
  <c r="K10629" i="1" s="1"/>
  <c r="J10769" i="1" a="1"/>
  <c r="J10769" i="1" s="1"/>
  <c r="K10769" i="1" s="1" a="1"/>
  <c r="K10769" i="1" s="1"/>
  <c r="J10893" i="1" a="1"/>
  <c r="J10893" i="1" s="1"/>
  <c r="K10893" i="1" s="1" a="1"/>
  <c r="K10893" i="1" s="1"/>
  <c r="J11017" i="1" a="1"/>
  <c r="J11017" i="1" s="1"/>
  <c r="K11017" i="1" s="1" a="1"/>
  <c r="K11017" i="1" s="1"/>
  <c r="J11158" i="1" a="1"/>
  <c r="J11158" i="1" s="1"/>
  <c r="K11158" i="1" s="1" a="1"/>
  <c r="K11158" i="1" s="1"/>
  <c r="J11291" i="1" a="1"/>
  <c r="J11291" i="1" s="1"/>
  <c r="K11291" i="1" s="1" a="1"/>
  <c r="K11291" i="1" s="1"/>
  <c r="J11422" i="1" a="1"/>
  <c r="J11422" i="1" s="1"/>
  <c r="K11422" i="1" s="1" a="1"/>
  <c r="K11422" i="1" s="1"/>
  <c r="J11537" i="1" a="1"/>
  <c r="J11537" i="1" s="1"/>
  <c r="K11537" i="1" s="1" a="1"/>
  <c r="K11537" i="1" s="1"/>
  <c r="J11671" i="1" a="1"/>
  <c r="J11671" i="1" s="1"/>
  <c r="K11671" i="1" s="1" a="1"/>
  <c r="K11671" i="1" s="1"/>
  <c r="J11774" i="1" a="1"/>
  <c r="J11774" i="1" s="1"/>
  <c r="K11774" i="1" s="1" a="1"/>
  <c r="K11774" i="1" s="1"/>
  <c r="J11888" i="1" a="1"/>
  <c r="J11888" i="1" s="1"/>
  <c r="K11888" i="1" s="1" a="1"/>
  <c r="K11888" i="1" s="1"/>
  <c r="J12002" i="1" a="1"/>
  <c r="J12002" i="1" s="1"/>
  <c r="K12002" i="1" s="1" a="1"/>
  <c r="K12002" i="1" s="1"/>
  <c r="J6318" i="1" a="1"/>
  <c r="J6318" i="1" s="1"/>
  <c r="K6318" i="1" s="1" a="1"/>
  <c r="K6318" i="1" s="1"/>
  <c r="J7376" i="1" a="1"/>
  <c r="J7376" i="1" s="1"/>
  <c r="K7376" i="1" s="1" a="1"/>
  <c r="K7376" i="1" s="1"/>
  <c r="J8136" i="1" a="1"/>
  <c r="J8136" i="1" s="1"/>
  <c r="K8136" i="1" s="1" a="1"/>
  <c r="K8136" i="1" s="1"/>
  <c r="J8364" i="1" a="1"/>
  <c r="J8364" i="1" s="1"/>
  <c r="K8364" i="1" s="1" a="1"/>
  <c r="K8364" i="1" s="1"/>
  <c r="J8591" i="1" a="1"/>
  <c r="J8591" i="1" s="1"/>
  <c r="K8591" i="1" s="1" a="1"/>
  <c r="K8591" i="1" s="1"/>
  <c r="J8861" i="1" a="1"/>
  <c r="J8861" i="1" s="1"/>
  <c r="K8861" i="1" s="1" a="1"/>
  <c r="K8861" i="1" s="1"/>
  <c r="J9147" i="1" a="1"/>
  <c r="J9147" i="1" s="1"/>
  <c r="K9147" i="1" s="1" a="1"/>
  <c r="K9147" i="1" s="1"/>
  <c r="J9368" i="1" a="1"/>
  <c r="J9368" i="1" s="1"/>
  <c r="K9368" i="1" s="1" a="1"/>
  <c r="K9368" i="1" s="1"/>
  <c r="J9591" i="1" a="1"/>
  <c r="J9591" i="1" s="1"/>
  <c r="K9591" i="1" s="1" a="1"/>
  <c r="K9591" i="1" s="1"/>
  <c r="J9808" i="1" a="1"/>
  <c r="J9808" i="1" s="1"/>
  <c r="K9808" i="1" s="1" a="1"/>
  <c r="K9808" i="1" s="1"/>
  <c r="J9924" i="1" a="1"/>
  <c r="J9924" i="1" s="1"/>
  <c r="K9924" i="1" s="1" a="1"/>
  <c r="K9924" i="1" s="1"/>
  <c r="J10057" i="1" a="1"/>
  <c r="J10057" i="1" s="1"/>
  <c r="K10057" i="1" s="1" a="1"/>
  <c r="K10057" i="1" s="1"/>
  <c r="J10181" i="1" a="1"/>
  <c r="J10181" i="1" s="1"/>
  <c r="K10181" i="1" s="1" a="1"/>
  <c r="K10181" i="1" s="1"/>
  <c r="J10321" i="1" a="1"/>
  <c r="J10321" i="1" s="1"/>
  <c r="K10321" i="1" s="1" a="1"/>
  <c r="K10321" i="1" s="1"/>
  <c r="J10445" i="1" a="1"/>
  <c r="J10445" i="1" s="1"/>
  <c r="K10445" i="1" s="1" a="1"/>
  <c r="K10445" i="1" s="1"/>
  <c r="J10569" i="1" a="1"/>
  <c r="J10569" i="1" s="1"/>
  <c r="K10569" i="1" s="1" a="1"/>
  <c r="K10569" i="1" s="1"/>
  <c r="J10693" i="1" a="1"/>
  <c r="J10693" i="1" s="1"/>
  <c r="K10693" i="1" s="1" a="1"/>
  <c r="K10693" i="1" s="1"/>
  <c r="J10833" i="1" a="1"/>
  <c r="J10833" i="1" s="1"/>
  <c r="K10833" i="1" s="1" a="1"/>
  <c r="K10833" i="1" s="1"/>
  <c r="J10957" i="1" a="1"/>
  <c r="J10957" i="1" s="1"/>
  <c r="K10957" i="1" s="1" a="1"/>
  <c r="K10957" i="1" s="1"/>
  <c r="J11076" i="1" a="1"/>
  <c r="J11076" i="1" s="1"/>
  <c r="K11076" i="1" s="1" a="1"/>
  <c r="K11076" i="1" s="1"/>
  <c r="J11228" i="1" a="1"/>
  <c r="J11228" i="1" s="1"/>
  <c r="K11228" i="1" s="1" a="1"/>
  <c r="K11228" i="1" s="1"/>
  <c r="J11368" i="1" a="1"/>
  <c r="J11368" i="1" s="1"/>
  <c r="K11368" i="1" s="1" a="1"/>
  <c r="K11368" i="1" s="1"/>
  <c r="J11488" i="1" a="1"/>
  <c r="J11488" i="1" s="1"/>
  <c r="K11488" i="1" s="1" a="1"/>
  <c r="K11488" i="1" s="1"/>
  <c r="J11624" i="1" a="1"/>
  <c r="J11624" i="1" s="1"/>
  <c r="K11624" i="1" s="1" a="1"/>
  <c r="K11624" i="1" s="1"/>
  <c r="J11890" i="1" a="1"/>
  <c r="J11890" i="1" s="1"/>
  <c r="K11890" i="1" s="1" a="1"/>
  <c r="K11890" i="1" s="1"/>
  <c r="J12003" i="1" a="1"/>
  <c r="J12003" i="1" s="1"/>
  <c r="K12003" i="1" s="1" a="1"/>
  <c r="K12003" i="1" s="1"/>
  <c r="J6425" i="1" a="1"/>
  <c r="J6425" i="1" s="1"/>
  <c r="K6425" i="1" s="1" a="1"/>
  <c r="K6425" i="1" s="1"/>
  <c r="J7387" i="1" a="1"/>
  <c r="J7387" i="1" s="1"/>
  <c r="K7387" i="1" s="1" a="1"/>
  <c r="K7387" i="1" s="1"/>
  <c r="J8086" i="1" a="1"/>
  <c r="J8086" i="1" s="1"/>
  <c r="K8086" i="1" s="1" a="1"/>
  <c r="K8086" i="1" s="1"/>
  <c r="J8314" i="1" a="1"/>
  <c r="J8314" i="1" s="1"/>
  <c r="K8314" i="1" s="1" a="1"/>
  <c r="K8314" i="1" s="1"/>
  <c r="J8542" i="1" a="1"/>
  <c r="J8542" i="1" s="1"/>
  <c r="K8542" i="1" s="1" a="1"/>
  <c r="K8542" i="1" s="1"/>
  <c r="J8775" i="1" a="1"/>
  <c r="J8775" i="1" s="1"/>
  <c r="K8775" i="1" s="1" a="1"/>
  <c r="K8775" i="1" s="1"/>
  <c r="J9023" i="1" a="1"/>
  <c r="J9023" i="1" s="1"/>
  <c r="K9023" i="1" s="1" a="1"/>
  <c r="K9023" i="1" s="1"/>
  <c r="J9264" i="1" a="1"/>
  <c r="J9264" i="1" s="1"/>
  <c r="K9264" i="1" s="1" a="1"/>
  <c r="K9264" i="1" s="1"/>
  <c r="J9515" i="1" a="1"/>
  <c r="J9515" i="1" s="1"/>
  <c r="K9515" i="1" s="1" a="1"/>
  <c r="K9515" i="1" s="1"/>
  <c r="J9736" i="1" a="1"/>
  <c r="J9736" i="1" s="1"/>
  <c r="K9736" i="1" s="1" a="1"/>
  <c r="K9736" i="1" s="1"/>
  <c r="J9884" i="1" a="1"/>
  <c r="J9884" i="1" s="1"/>
  <c r="K9884" i="1" s="1" a="1"/>
  <c r="K9884" i="1" s="1"/>
  <c r="J10002" i="1" a="1"/>
  <c r="J10002" i="1" s="1"/>
  <c r="K10002" i="1" s="1" a="1"/>
  <c r="K10002" i="1" s="1"/>
  <c r="J10123" i="1" a="1"/>
  <c r="J10123" i="1" s="1"/>
  <c r="K10123" i="1" s="1" a="1"/>
  <c r="K10123" i="1" s="1"/>
  <c r="J10247" i="1" a="1"/>
  <c r="J10247" i="1" s="1"/>
  <c r="K10247" i="1" s="1" a="1"/>
  <c r="K10247" i="1" s="1"/>
  <c r="J10371" i="1" a="1"/>
  <c r="J10371" i="1" s="1"/>
  <c r="K10371" i="1" s="1" a="1"/>
  <c r="K10371" i="1" s="1"/>
  <c r="J10511" i="1" a="1"/>
  <c r="J10511" i="1" s="1"/>
  <c r="K10511" i="1" s="1" a="1"/>
  <c r="K10511" i="1" s="1"/>
  <c r="J10635" i="1" a="1"/>
  <c r="J10635" i="1" s="1"/>
  <c r="K10635" i="1" s="1" a="1"/>
  <c r="K10635" i="1" s="1"/>
  <c r="J10759" i="1" a="1"/>
  <c r="J10759" i="1" s="1"/>
  <c r="K10759" i="1" s="1" a="1"/>
  <c r="K10759" i="1" s="1"/>
  <c r="J10883" i="1" a="1"/>
  <c r="J10883" i="1" s="1"/>
  <c r="K10883" i="1" s="1" a="1"/>
  <c r="K10883" i="1" s="1"/>
  <c r="J11023" i="1" a="1"/>
  <c r="J11023" i="1" s="1"/>
  <c r="K11023" i="1" s="1" a="1"/>
  <c r="K11023" i="1" s="1"/>
  <c r="J6549" i="1" a="1"/>
  <c r="J6549" i="1" s="1"/>
  <c r="K6549" i="1" s="1" a="1"/>
  <c r="K6549" i="1" s="1"/>
  <c r="J7900" i="1" a="1"/>
  <c r="J7900" i="1" s="1"/>
  <c r="K7900" i="1" s="1" a="1"/>
  <c r="K7900" i="1" s="1"/>
  <c r="J8229" i="1" a="1"/>
  <c r="J8229" i="1" s="1"/>
  <c r="K8229" i="1" s="1" a="1"/>
  <c r="K8229" i="1" s="1"/>
  <c r="J8514" i="1" a="1"/>
  <c r="J8514" i="1" s="1"/>
  <c r="K8514" i="1" s="1" a="1"/>
  <c r="K8514" i="1" s="1"/>
  <c r="J8807" i="1" a="1"/>
  <c r="J8807" i="1" s="1"/>
  <c r="K8807" i="1" s="1" a="1"/>
  <c r="K8807" i="1" s="1"/>
  <c r="J9078" i="1" a="1"/>
  <c r="J9078" i="1" s="1"/>
  <c r="K9078" i="1" s="1" a="1"/>
  <c r="K9078" i="1" s="1"/>
  <c r="J9321" i="1" a="1"/>
  <c r="J9321" i="1" s="1"/>
  <c r="K9321" i="1" s="1" a="1"/>
  <c r="K9321" i="1" s="1"/>
  <c r="J9626" i="1" a="1"/>
  <c r="J9626" i="1" s="1"/>
  <c r="K9626" i="1" s="1" a="1"/>
  <c r="K9626" i="1" s="1"/>
  <c r="J9799" i="1" a="1"/>
  <c r="J9799" i="1" s="1"/>
  <c r="K9799" i="1" s="1" a="1"/>
  <c r="K9799" i="1" s="1"/>
  <c r="J9914" i="1" a="1"/>
  <c r="J9914" i="1" s="1"/>
  <c r="K9914" i="1" s="1" a="1"/>
  <c r="K9914" i="1" s="1"/>
  <c r="J10062" i="1" a="1"/>
  <c r="J10062" i="1" s="1"/>
  <c r="K10062" i="1" s="1" a="1"/>
  <c r="K10062" i="1" s="1"/>
  <c r="J10186" i="1" a="1"/>
  <c r="J10186" i="1" s="1"/>
  <c r="K10186" i="1" s="1" a="1"/>
  <c r="K10186" i="1" s="1"/>
  <c r="J10310" i="1" a="1"/>
  <c r="J10310" i="1" s="1"/>
  <c r="K10310" i="1" s="1" a="1"/>
  <c r="K10310" i="1" s="1"/>
  <c r="J10450" i="1" a="1"/>
  <c r="J10450" i="1" s="1"/>
  <c r="K10450" i="1" s="1" a="1"/>
  <c r="K10450" i="1" s="1"/>
  <c r="J10574" i="1" a="1"/>
  <c r="J10574" i="1" s="1"/>
  <c r="K10574" i="1" s="1" a="1"/>
  <c r="K10574" i="1" s="1"/>
  <c r="J10698" i="1" a="1"/>
  <c r="J10698" i="1" s="1"/>
  <c r="K10698" i="1" s="1" a="1"/>
  <c r="K10698" i="1" s="1"/>
  <c r="J10822" i="1" a="1"/>
  <c r="J10822" i="1" s="1"/>
  <c r="K10822" i="1" s="1" a="1"/>
  <c r="K10822" i="1" s="1"/>
  <c r="J10962" i="1" a="1"/>
  <c r="J10962" i="1" s="1"/>
  <c r="K10962" i="1" s="1" a="1"/>
  <c r="K10962" i="1" s="1"/>
  <c r="J5551" i="1" a="1"/>
  <c r="J5551" i="1" s="1"/>
  <c r="K5551" i="1" s="1" a="1"/>
  <c r="K5551" i="1" s="1"/>
  <c r="J6933" i="1" a="1"/>
  <c r="J6933" i="1" s="1"/>
  <c r="K6933" i="1" s="1" a="1"/>
  <c r="K6933" i="1" s="1"/>
  <c r="J8061" i="1" a="1"/>
  <c r="J8061" i="1" s="1"/>
  <c r="K8061" i="1" s="1" a="1"/>
  <c r="K8061" i="1" s="1"/>
  <c r="J8345" i="1" a="1"/>
  <c r="J8345" i="1" s="1"/>
  <c r="K8345" i="1" s="1" a="1"/>
  <c r="K8345" i="1" s="1"/>
  <c r="J8629" i="1" a="1"/>
  <c r="J8629" i="1" s="1"/>
  <c r="K8629" i="1" s="1" a="1"/>
  <c r="K8629" i="1" s="1"/>
  <c r="J8902" i="1" a="1"/>
  <c r="J8902" i="1" s="1"/>
  <c r="K8902" i="1" s="1" a="1"/>
  <c r="K8902" i="1" s="1"/>
  <c r="J9156" i="1" a="1"/>
  <c r="J9156" i="1" s="1"/>
  <c r="K9156" i="1" s="1" a="1"/>
  <c r="K9156" i="1" s="1"/>
  <c r="J9490" i="1" a="1"/>
  <c r="J9490" i="1" s="1"/>
  <c r="K9490" i="1" s="1" a="1"/>
  <c r="K9490" i="1" s="1"/>
  <c r="J9739" i="1" a="1"/>
  <c r="J9739" i="1" s="1"/>
  <c r="K9739" i="1" s="1" a="1"/>
  <c r="K9739" i="1" s="1"/>
  <c r="J9886" i="1" a="1"/>
  <c r="J9886" i="1" s="1"/>
  <c r="K9886" i="1" s="1" a="1"/>
  <c r="K9886" i="1" s="1"/>
  <c r="J10003" i="1" a="1"/>
  <c r="J10003" i="1" s="1"/>
  <c r="K10003" i="1" s="1" a="1"/>
  <c r="K10003" i="1" s="1"/>
  <c r="J10249" i="1" a="1"/>
  <c r="J10249" i="1" s="1"/>
  <c r="K10249" i="1" s="1" a="1"/>
  <c r="K10249" i="1" s="1"/>
  <c r="J10373" i="1" a="1"/>
  <c r="J10373" i="1" s="1"/>
  <c r="K10373" i="1" s="1" a="1"/>
  <c r="K10373" i="1" s="1"/>
  <c r="J10513" i="1" a="1"/>
  <c r="J10513" i="1" s="1"/>
  <c r="K10513" i="1" s="1" a="1"/>
  <c r="K10513" i="1" s="1"/>
  <c r="J10637" i="1" a="1"/>
  <c r="J10637" i="1" s="1"/>
  <c r="K10637" i="1" s="1" a="1"/>
  <c r="K10637" i="1" s="1"/>
  <c r="J10761" i="1" a="1"/>
  <c r="J10761" i="1" s="1"/>
  <c r="K10761" i="1" s="1" a="1"/>
  <c r="K10761" i="1" s="1"/>
  <c r="J10885" i="1" a="1"/>
  <c r="J10885" i="1" s="1"/>
  <c r="K10885" i="1" s="1" a="1"/>
  <c r="K10885" i="1" s="1"/>
  <c r="J6086" i="1" a="1"/>
  <c r="J6086" i="1" s="1"/>
  <c r="K6086" i="1" s="1" a="1"/>
  <c r="K6086" i="1" s="1"/>
  <c r="J7197" i="1" a="1"/>
  <c r="J7197" i="1" s="1"/>
  <c r="K7197" i="1" s="1" a="1"/>
  <c r="K7197" i="1" s="1"/>
  <c r="J8065" i="1" a="1"/>
  <c r="J8065" i="1" s="1"/>
  <c r="K8065" i="1" s="1" a="1"/>
  <c r="K8065" i="1" s="1"/>
  <c r="J8292" i="1" a="1"/>
  <c r="J8292" i="1" s="1"/>
  <c r="K8292" i="1" s="1" a="1"/>
  <c r="K8292" i="1" s="1"/>
  <c r="J8520" i="1" a="1"/>
  <c r="J8520" i="1" s="1"/>
  <c r="K8520" i="1" s="1" a="1"/>
  <c r="K8520" i="1" s="1"/>
  <c r="J8752" i="1" a="1"/>
  <c r="J8752" i="1" s="1"/>
  <c r="K8752" i="1" s="1" a="1"/>
  <c r="K8752" i="1" s="1"/>
  <c r="J9000" i="1" a="1"/>
  <c r="J9000" i="1" s="1"/>
  <c r="K9000" i="1" s="1" a="1"/>
  <c r="K9000" i="1" s="1"/>
  <c r="J9243" i="1" a="1"/>
  <c r="J9243" i="1" s="1"/>
  <c r="K9243" i="1" s="1" a="1"/>
  <c r="K9243" i="1" s="1"/>
  <c r="J9550" i="1" a="1"/>
  <c r="J9550" i="1" s="1"/>
  <c r="K9550" i="1" s="1" a="1"/>
  <c r="K9550" i="1" s="1"/>
  <c r="J9774" i="1" a="1"/>
  <c r="J9774" i="1" s="1"/>
  <c r="K9774" i="1" s="1" a="1"/>
  <c r="K9774" i="1" s="1"/>
  <c r="J9887" i="1" a="1"/>
  <c r="J9887" i="1" s="1"/>
  <c r="K9887" i="1" s="1" a="1"/>
  <c r="K9887" i="1" s="1"/>
  <c r="J10019" i="1" a="1"/>
  <c r="J10019" i="1" s="1"/>
  <c r="K10019" i="1" s="1" a="1"/>
  <c r="K10019" i="1" s="1"/>
  <c r="J10158" i="1" a="1"/>
  <c r="J10158" i="1" s="1"/>
  <c r="K10158" i="1" s="1" a="1"/>
  <c r="K10158" i="1" s="1"/>
  <c r="J10282" i="1" a="1"/>
  <c r="J10282" i="1" s="1"/>
  <c r="K10282" i="1" s="1" a="1"/>
  <c r="K10282" i="1" s="1"/>
  <c r="J10406" i="1" a="1"/>
  <c r="J10406" i="1" s="1"/>
  <c r="K10406" i="1" s="1" a="1"/>
  <c r="K10406" i="1" s="1"/>
  <c r="J10546" i="1" a="1"/>
  <c r="J10546" i="1" s="1"/>
  <c r="K10546" i="1" s="1" a="1"/>
  <c r="K10546" i="1" s="1"/>
  <c r="J10670" i="1" a="1"/>
  <c r="J10670" i="1" s="1"/>
  <c r="K10670" i="1" s="1" a="1"/>
  <c r="K10670" i="1" s="1"/>
  <c r="J10794" i="1" a="1"/>
  <c r="J10794" i="1" s="1"/>
  <c r="K10794" i="1" s="1" a="1"/>
  <c r="K10794" i="1" s="1"/>
  <c r="J10918" i="1" a="1"/>
  <c r="J10918" i="1" s="1"/>
  <c r="K10918" i="1" s="1" a="1"/>
  <c r="K10918" i="1" s="1"/>
  <c r="J11058" i="1" a="1"/>
  <c r="J11058" i="1" s="1"/>
  <c r="K11058" i="1" s="1" a="1"/>
  <c r="K11058" i="1" s="1"/>
  <c r="J11164" i="1" a="1"/>
  <c r="J11164" i="1" s="1"/>
  <c r="K11164" i="1" s="1" a="1"/>
  <c r="K11164" i="1" s="1"/>
  <c r="J11278" i="1" a="1"/>
  <c r="J11278" i="1" s="1"/>
  <c r="K11278" i="1" s="1" a="1"/>
  <c r="K11278" i="1" s="1"/>
  <c r="J11395" i="1" a="1"/>
  <c r="J11395" i="1" s="1"/>
  <c r="K11395" i="1" s="1" a="1"/>
  <c r="K11395" i="1" s="1"/>
  <c r="J11532" i="1" a="1"/>
  <c r="J11532" i="1" s="1"/>
  <c r="K11532" i="1" s="1" a="1"/>
  <c r="K11532" i="1" s="1"/>
  <c r="J11630" i="1" a="1"/>
  <c r="J11630" i="1" s="1"/>
  <c r="K11630" i="1" s="1" a="1"/>
  <c r="K11630" i="1" s="1"/>
  <c r="J11741" i="1" a="1"/>
  <c r="J11741" i="1" s="1"/>
  <c r="K11741" i="1" s="1" a="1"/>
  <c r="K11741" i="1" s="1"/>
  <c r="J11854" i="1" a="1"/>
  <c r="J11854" i="1" s="1"/>
  <c r="K11854" i="1" s="1" a="1"/>
  <c r="K11854" i="1" s="1"/>
  <c r="J11968" i="1" a="1"/>
  <c r="J11968" i="1" s="1"/>
  <c r="K11968" i="1" s="1" a="1"/>
  <c r="K11968" i="1" s="1"/>
  <c r="J11950" i="1" a="1"/>
  <c r="J11950" i="1" s="1"/>
  <c r="K11950" i="1" s="1" a="1"/>
  <c r="K11950" i="1" s="1"/>
  <c r="J11725" i="1" a="1"/>
  <c r="J11725" i="1" s="1"/>
  <c r="K11725" i="1" s="1" a="1"/>
  <c r="K11725" i="1" s="1"/>
  <c r="J11478" i="1" a="1"/>
  <c r="J11478" i="1" s="1"/>
  <c r="K11478" i="1" s="1" a="1"/>
  <c r="K11478" i="1" s="1"/>
  <c r="J11230" i="1" a="1"/>
  <c r="J11230" i="1" s="1"/>
  <c r="K11230" i="1" s="1" a="1"/>
  <c r="K11230" i="1" s="1"/>
  <c r="J10736" i="1" a="1"/>
  <c r="J10736" i="1" s="1"/>
  <c r="K10736" i="1" s="1" a="1"/>
  <c r="K10736" i="1" s="1"/>
  <c r="J9763" i="1" a="1"/>
  <c r="J9763" i="1" s="1"/>
  <c r="K9763" i="1" s="1" a="1"/>
  <c r="K9763" i="1" s="1"/>
  <c r="J7213" i="1" a="1"/>
  <c r="J7213" i="1" s="1"/>
  <c r="K7213" i="1" s="1" a="1"/>
  <c r="K7213" i="1" s="1"/>
  <c r="J11858" i="1" a="1"/>
  <c r="J11858" i="1" s="1"/>
  <c r="K11858" i="1" s="1" a="1"/>
  <c r="K11858" i="1" s="1"/>
  <c r="J11596" i="1" a="1"/>
  <c r="J11596" i="1" s="1"/>
  <c r="K11596" i="1" s="1" a="1"/>
  <c r="K11596" i="1" s="1"/>
  <c r="J11317" i="1" a="1"/>
  <c r="J11317" i="1" s="1"/>
  <c r="K11317" i="1" s="1" a="1"/>
  <c r="K11317" i="1" s="1"/>
  <c r="J11074" i="1" a="1"/>
  <c r="J11074" i="1" s="1"/>
  <c r="K11074" i="1" s="1" a="1"/>
  <c r="K11074" i="1" s="1"/>
  <c r="J10099" i="1" a="1"/>
  <c r="J10099" i="1" s="1"/>
  <c r="K10099" i="1" s="1" a="1"/>
  <c r="K10099" i="1" s="1"/>
  <c r="J8612" i="1" a="1"/>
  <c r="J8612" i="1" s="1"/>
  <c r="K8612" i="1" s="1" a="1"/>
  <c r="K8612" i="1" s="1"/>
  <c r="J11909" i="1" a="1"/>
  <c r="J11909" i="1" s="1"/>
  <c r="K11909" i="1" s="1" a="1"/>
  <c r="K11909" i="1" s="1"/>
  <c r="J11641" i="1" a="1"/>
  <c r="J11641" i="1" s="1"/>
  <c r="K11641" i="1" s="1" a="1"/>
  <c r="K11641" i="1" s="1"/>
  <c r="J11416" i="1" a="1"/>
  <c r="J11416" i="1" s="1"/>
  <c r="K11416" i="1" s="1" a="1"/>
  <c r="K11416" i="1" s="1"/>
  <c r="J11163" i="1" a="1"/>
  <c r="J11163" i="1" s="1"/>
  <c r="K11163" i="1" s="1" a="1"/>
  <c r="K11163" i="1" s="1"/>
  <c r="J9501" i="1" a="1"/>
  <c r="J9501" i="1" s="1"/>
  <c r="K9501" i="1" s="1" a="1"/>
  <c r="K9501" i="1" s="1"/>
  <c r="J6964" i="1" a="1"/>
  <c r="J6964" i="1" s="1"/>
  <c r="K6964" i="1" s="1" a="1"/>
  <c r="K6964" i="1" s="1"/>
  <c r="J11823" i="1" a="1"/>
  <c r="J11823" i="1" s="1"/>
  <c r="K11823" i="1" s="1" a="1"/>
  <c r="K11823" i="1" s="1"/>
  <c r="J11566" i="1" a="1"/>
  <c r="J11566" i="1" s="1"/>
  <c r="K11566" i="1" s="1" a="1"/>
  <c r="K11566" i="1" s="1"/>
  <c r="J11295" i="1" a="1"/>
  <c r="J11295" i="1" s="1"/>
  <c r="K11295" i="1" s="1" a="1"/>
  <c r="K11295" i="1" s="1"/>
  <c r="J10813" i="1" a="1"/>
  <c r="J10813" i="1" s="1"/>
  <c r="K10813" i="1" s="1" a="1"/>
  <c r="K10813" i="1" s="1"/>
  <c r="J9833" i="1" a="1"/>
  <c r="J9833" i="1" s="1"/>
  <c r="K9833" i="1" s="1" a="1"/>
  <c r="K9833" i="1" s="1"/>
  <c r="J6840" i="1" a="1"/>
  <c r="J6840" i="1" s="1"/>
  <c r="K6840" i="1" s="1" a="1"/>
  <c r="K6840" i="1" s="1"/>
  <c r="J11822" i="1" a="1"/>
  <c r="J11822" i="1" s="1"/>
  <c r="K11822" i="1" s="1" a="1"/>
  <c r="K11822" i="1" s="1"/>
  <c r="J11615" i="1" a="1"/>
  <c r="J11615" i="1" s="1"/>
  <c r="K11615" i="1" s="1" a="1"/>
  <c r="K11615" i="1" s="1"/>
  <c r="J11331" i="1" a="1"/>
  <c r="J11331" i="1" s="1"/>
  <c r="K11331" i="1" s="1" a="1"/>
  <c r="K11331" i="1" s="1"/>
  <c r="J10999" i="1" a="1"/>
  <c r="J10999" i="1" s="1"/>
  <c r="K10999" i="1" s="1" a="1"/>
  <c r="K10999" i="1" s="1"/>
  <c r="J10053" i="1" a="1"/>
  <c r="J10053" i="1" s="1"/>
  <c r="K10053" i="1" s="1" a="1"/>
  <c r="K10053" i="1" s="1"/>
  <c r="J8527" i="1" a="1"/>
  <c r="J8527" i="1" s="1"/>
  <c r="K8527" i="1" s="1" a="1"/>
  <c r="K8527" i="1" s="1"/>
  <c r="J10334" i="1" a="1"/>
  <c r="J10334" i="1" s="1"/>
  <c r="K10334" i="1" s="1" a="1"/>
  <c r="K10334" i="1" s="1"/>
  <c r="J11301" i="1" a="1"/>
  <c r="J11301" i="1" s="1"/>
  <c r="K11301" i="1" s="1" a="1"/>
  <c r="K11301" i="1" s="1"/>
  <c r="J7026" i="1" a="1"/>
  <c r="J7026" i="1" s="1"/>
  <c r="K7026" i="1" s="1" a="1"/>
  <c r="K7026" i="1" s="1"/>
  <c r="J8684" i="1" a="1"/>
  <c r="J8684" i="1" s="1"/>
  <c r="K8684" i="1" s="1" a="1"/>
  <c r="K8684" i="1" s="1"/>
  <c r="J9404" i="1" a="1"/>
  <c r="J9404" i="1" s="1"/>
  <c r="K9404" i="1" s="1" a="1"/>
  <c r="K9404" i="1" s="1"/>
  <c r="J10076" i="1" a="1"/>
  <c r="J10076" i="1" s="1"/>
  <c r="K10076" i="1" s="1" a="1"/>
  <c r="K10076" i="1" s="1"/>
  <c r="J10588" i="1" a="1"/>
  <c r="J10588" i="1" s="1"/>
  <c r="K10588" i="1" s="1" a="1"/>
  <c r="K10588" i="1" s="1"/>
  <c r="J10976" i="1" a="1"/>
  <c r="J10976" i="1" s="1"/>
  <c r="K10976" i="1" s="1" a="1"/>
  <c r="K10976" i="1" s="1"/>
  <c r="J8429" i="1" a="1"/>
  <c r="J8429" i="1" s="1"/>
  <c r="K8429" i="1" s="1" a="1"/>
  <c r="K8429" i="1" s="1"/>
  <c r="J9238" i="1" a="1"/>
  <c r="J9238" i="1" s="1"/>
  <c r="K9238" i="1" s="1" a="1"/>
  <c r="K9238" i="1" s="1"/>
  <c r="J10016" i="1" a="1"/>
  <c r="J10016" i="1" s="1"/>
  <c r="K10016" i="1" s="1" a="1"/>
  <c r="K10016" i="1" s="1"/>
  <c r="J10527" i="1" a="1"/>
  <c r="J10527" i="1" s="1"/>
  <c r="K10527" i="1" s="1" a="1"/>
  <c r="K10527" i="1" s="1"/>
  <c r="J10899" i="1" a="1"/>
  <c r="J10899" i="1" s="1"/>
  <c r="K10899" i="1" s="1" a="1"/>
  <c r="K10899" i="1" s="1"/>
  <c r="J6565" i="1" a="1"/>
  <c r="J6565" i="1" s="1"/>
  <c r="K6565" i="1" s="1" a="1"/>
  <c r="K6565" i="1" s="1"/>
  <c r="J8809" i="1" a="1"/>
  <c r="J8809" i="1" s="1"/>
  <c r="K8809" i="1" s="1" a="1"/>
  <c r="K8809" i="1" s="1"/>
  <c r="J9827" i="1" a="1"/>
  <c r="J9827" i="1" s="1"/>
  <c r="K9827" i="1" s="1" a="1"/>
  <c r="K9827" i="1" s="1"/>
  <c r="J10326" i="1" a="1"/>
  <c r="J10326" i="1" s="1"/>
  <c r="K10326" i="1" s="1" a="1"/>
  <c r="K10326" i="1" s="1"/>
  <c r="J10714" i="1" a="1"/>
  <c r="J10714" i="1" s="1"/>
  <c r="K10714" i="1" s="1" a="1"/>
  <c r="K10714" i="1" s="1"/>
  <c r="J6825" i="1" a="1"/>
  <c r="J6825" i="1" s="1"/>
  <c r="K6825" i="1" s="1" a="1"/>
  <c r="K6825" i="1" s="1"/>
  <c r="J8435" i="1" a="1"/>
  <c r="J8435" i="1" s="1"/>
  <c r="K8435" i="1" s="1" a="1"/>
  <c r="K8435" i="1" s="1"/>
  <c r="J9715" i="1" a="1"/>
  <c r="J9715" i="1" s="1"/>
  <c r="K9715" i="1" s="1" a="1"/>
  <c r="K9715" i="1" s="1"/>
  <c r="J9961" i="1" a="1"/>
  <c r="J9961" i="1" s="1"/>
  <c r="K9961" i="1" s="1" a="1"/>
  <c r="K9961" i="1" s="1"/>
  <c r="J10623" i="1" a="1"/>
  <c r="J10623" i="1" s="1"/>
  <c r="K10623" i="1" s="1" a="1"/>
  <c r="K10623" i="1" s="1"/>
  <c r="J11118" i="1" a="1"/>
  <c r="J11118" i="1" s="1"/>
  <c r="K11118" i="1" s="1" a="1"/>
  <c r="K11118" i="1" s="1"/>
  <c r="J11593" i="1" a="1"/>
  <c r="J11593" i="1" s="1"/>
  <c r="K11593" i="1" s="1" a="1"/>
  <c r="K11593" i="1" s="1"/>
  <c r="J11340" i="1" a="1"/>
  <c r="J11340" i="1" s="1"/>
  <c r="K11340" i="1" s="1" a="1"/>
  <c r="K11340" i="1" s="1"/>
  <c r="J11718" i="1" a="1"/>
  <c r="J11718" i="1" s="1"/>
  <c r="K11718" i="1" s="1" a="1"/>
  <c r="K11718" i="1" s="1"/>
  <c r="J9306" i="1" a="1"/>
  <c r="J9306" i="1" s="1"/>
  <c r="K9306" i="1" s="1" a="1"/>
  <c r="K9306" i="1" s="1"/>
  <c r="J11518" i="1" a="1"/>
  <c r="J11518" i="1" s="1"/>
  <c r="K11518" i="1" s="1" a="1"/>
  <c r="K11518" i="1" s="1"/>
  <c r="J10084" i="1" a="1"/>
  <c r="J10084" i="1" s="1"/>
  <c r="K10084" i="1" s="1" a="1"/>
  <c r="K10084" i="1" s="1"/>
  <c r="J11393" i="1" a="1"/>
  <c r="J11393" i="1" s="1"/>
  <c r="K11393" i="1" s="1" a="1"/>
  <c r="K11393" i="1" s="1"/>
  <c r="J11907" i="1" a="1"/>
  <c r="J11907" i="1" s="1"/>
  <c r="K11907" i="1" s="1" a="1"/>
  <c r="K11907" i="1" s="1"/>
  <c r="J11162" i="1" a="1"/>
  <c r="J11162" i="1" s="1"/>
  <c r="K11162" i="1" s="1" a="1"/>
  <c r="K11162" i="1" s="1"/>
  <c r="J11768" i="1" a="1"/>
  <c r="J11768" i="1" s="1"/>
  <c r="K11768" i="1" s="1" a="1"/>
  <c r="K11768" i="1" s="1"/>
  <c r="J10039" i="1" a="1"/>
  <c r="J10039" i="1" s="1"/>
  <c r="K10039" i="1" s="1" a="1"/>
  <c r="K10039" i="1" s="1"/>
  <c r="J10814" i="1" a="1"/>
  <c r="J10814" i="1" s="1"/>
  <c r="K10814" i="1" s="1" a="1"/>
  <c r="K10814" i="1" s="1"/>
  <c r="J11336" i="1" a="1"/>
  <c r="J11336" i="1" s="1"/>
  <c r="K11336" i="1" s="1" a="1"/>
  <c r="K11336" i="1" s="1"/>
  <c r="J11958" i="1" a="1"/>
  <c r="J11958" i="1" s="1"/>
  <c r="K11958" i="1" s="1" a="1"/>
  <c r="K11958" i="1" s="1"/>
  <c r="J8274" i="1" a="1"/>
  <c r="J8274" i="1" s="1"/>
  <c r="K8274" i="1" s="1" a="1"/>
  <c r="K8274" i="1" s="1"/>
  <c r="J9642" i="1" a="1"/>
  <c r="J9642" i="1" s="1"/>
  <c r="K9642" i="1" s="1" a="1"/>
  <c r="K9642" i="1" s="1"/>
  <c r="J10474" i="1" a="1"/>
  <c r="J10474" i="1" s="1"/>
  <c r="K10474" i="1" s="1" a="1"/>
  <c r="K10474" i="1" s="1"/>
  <c r="J11122" i="1" a="1"/>
  <c r="J11122" i="1" s="1"/>
  <c r="K11122" i="1" s="1" a="1"/>
  <c r="K11122" i="1" s="1"/>
  <c r="J11647" i="1" a="1"/>
  <c r="J11647" i="1" s="1"/>
  <c r="K11647" i="1" s="1" a="1"/>
  <c r="K11647" i="1" s="1"/>
  <c r="J8079" i="1" a="1"/>
  <c r="J8079" i="1" s="1"/>
  <c r="K8079" i="1" s="1" a="1"/>
  <c r="K8079" i="1" s="1"/>
  <c r="J9312" i="1" a="1"/>
  <c r="J9312" i="1" s="1"/>
  <c r="K9312" i="1" s="1" a="1"/>
  <c r="K9312" i="1" s="1"/>
  <c r="J10150" i="1" a="1"/>
  <c r="J10150" i="1" s="1"/>
  <c r="K10150" i="1" s="1" a="1"/>
  <c r="K10150" i="1" s="1"/>
  <c r="J10662" i="1" a="1"/>
  <c r="J10662" i="1" s="1"/>
  <c r="K10662" i="1" s="1" a="1"/>
  <c r="K10662" i="1" s="1"/>
  <c r="J11462" i="1" a="1"/>
  <c r="J11462" i="1" s="1"/>
  <c r="K11462" i="1" s="1" a="1"/>
  <c r="K11462" i="1" s="1"/>
  <c r="J3310" i="1" a="1"/>
  <c r="J3310" i="1" s="1"/>
  <c r="K3310" i="1" s="1" a="1"/>
  <c r="K3310" i="1" s="1"/>
  <c r="J4515" i="1" a="1"/>
  <c r="J4515" i="1" s="1"/>
  <c r="K4515" i="1" s="1" a="1"/>
  <c r="K4515" i="1" s="1"/>
  <c r="J2849" i="1" a="1"/>
  <c r="J2849" i="1" s="1"/>
  <c r="K2849" i="1" s="1" a="1"/>
  <c r="K2849" i="1" s="1"/>
  <c r="J2783" i="1" a="1"/>
  <c r="J2783" i="1" s="1"/>
  <c r="K2783" i="1" s="1" a="1"/>
  <c r="K2783" i="1" s="1"/>
  <c r="J4278" i="1" a="1"/>
  <c r="J4278" i="1" s="1"/>
  <c r="K4278" i="1" s="1" a="1"/>
  <c r="K4278" i="1" s="1"/>
  <c r="J4665" i="1" a="1"/>
  <c r="J4665" i="1" s="1"/>
  <c r="K4665" i="1" s="1" a="1"/>
  <c r="K4665" i="1" s="1"/>
  <c r="J5727" i="1" a="1"/>
  <c r="J5727" i="1" s="1"/>
  <c r="K5727" i="1" s="1" a="1"/>
  <c r="K5727" i="1" s="1"/>
  <c r="J4446" i="1" a="1"/>
  <c r="J4446" i="1" s="1"/>
  <c r="K4446" i="1" s="1" a="1"/>
  <c r="K4446" i="1" s="1"/>
  <c r="J5521" i="1" a="1"/>
  <c r="J5521" i="1" s="1"/>
  <c r="K5521" i="1" s="1" a="1"/>
  <c r="K5521" i="1" s="1"/>
  <c r="J6040" i="1" a="1"/>
  <c r="J6040" i="1" s="1"/>
  <c r="K6040" i="1" s="1" a="1"/>
  <c r="K6040" i="1" s="1"/>
  <c r="J4130" i="1" a="1"/>
  <c r="J4130" i="1" s="1"/>
  <c r="K4130" i="1" s="1" a="1"/>
  <c r="K4130" i="1" s="1"/>
  <c r="J4922" i="1" a="1"/>
  <c r="J4922" i="1" s="1"/>
  <c r="K4922" i="1" s="1" a="1"/>
  <c r="K4922" i="1" s="1"/>
  <c r="J5500" i="1" a="1"/>
  <c r="J5500" i="1" s="1"/>
  <c r="K5500" i="1" s="1" a="1"/>
  <c r="K5500" i="1" s="1"/>
  <c r="J5998" i="1" a="1"/>
  <c r="J5998" i="1" s="1"/>
  <c r="K5998" i="1" s="1" a="1"/>
  <c r="K5998" i="1" s="1"/>
  <c r="J3989" i="1" a="1"/>
  <c r="J3989" i="1" s="1"/>
  <c r="K3989" i="1" s="1" a="1"/>
  <c r="K3989" i="1" s="1"/>
  <c r="J3260" i="1" a="1"/>
  <c r="J3260" i="1" s="1"/>
  <c r="K3260" i="1" s="1" a="1"/>
  <c r="K3260" i="1" s="1"/>
  <c r="J4510" i="1" a="1"/>
  <c r="J4510" i="1" s="1"/>
  <c r="K4510" i="1" s="1" a="1"/>
  <c r="K4510" i="1" s="1"/>
  <c r="J5161" i="1" a="1"/>
  <c r="J5161" i="1" s="1"/>
  <c r="K5161" i="1" s="1" a="1"/>
  <c r="K5161" i="1" s="1"/>
  <c r="J5720" i="1" a="1"/>
  <c r="J5720" i="1" s="1"/>
  <c r="K5720" i="1" s="1" a="1"/>
  <c r="K5720" i="1" s="1"/>
  <c r="J3574" i="1" a="1"/>
  <c r="J3574" i="1" s="1"/>
  <c r="K3574" i="1" s="1" a="1"/>
  <c r="K3574" i="1" s="1"/>
  <c r="J5030" i="1" a="1"/>
  <c r="J5030" i="1" s="1"/>
  <c r="K5030" i="1" s="1" a="1"/>
  <c r="K5030" i="1" s="1"/>
  <c r="J5847" i="1" a="1"/>
  <c r="J5847" i="1" s="1"/>
  <c r="K5847" i="1" s="1" a="1"/>
  <c r="K5847" i="1" s="1"/>
  <c r="J6362" i="1" a="1"/>
  <c r="J6362" i="1" s="1"/>
  <c r="K6362" i="1" s="1" a="1"/>
  <c r="K6362" i="1" s="1"/>
  <c r="J6625" i="1" a="1"/>
  <c r="J6625" i="1" s="1"/>
  <c r="K6625" i="1" s="1" a="1"/>
  <c r="K6625" i="1" s="1"/>
  <c r="J6914" i="1" a="1"/>
  <c r="J6914" i="1" s="1"/>
  <c r="K6914" i="1" s="1" a="1"/>
  <c r="K6914" i="1" s="1"/>
  <c r="J7217" i="1" a="1"/>
  <c r="J7217" i="1" s="1"/>
  <c r="K7217" i="1" s="1" a="1"/>
  <c r="K7217" i="1" s="1"/>
  <c r="J7495" i="1" a="1"/>
  <c r="J7495" i="1" s="1"/>
  <c r="K7495" i="1" s="1" a="1"/>
  <c r="K7495" i="1" s="1"/>
  <c r="J7799" i="1" a="1"/>
  <c r="J7799" i="1" s="1"/>
  <c r="K7799" i="1" s="1" a="1"/>
  <c r="K7799" i="1" s="1"/>
  <c r="J8076" i="1" a="1"/>
  <c r="J8076" i="1" s="1"/>
  <c r="K8076" i="1" s="1" a="1"/>
  <c r="K8076" i="1" s="1"/>
  <c r="J8332" i="1" a="1"/>
  <c r="J8332" i="1" s="1"/>
  <c r="K8332" i="1" s="1" a="1"/>
  <c r="K8332" i="1" s="1"/>
  <c r="J8595" i="1" a="1"/>
  <c r="J8595" i="1" s="1"/>
  <c r="K8595" i="1" s="1" a="1"/>
  <c r="K8595" i="1" s="1"/>
  <c r="J8833" i="1" a="1"/>
  <c r="J8833" i="1" s="1"/>
  <c r="K8833" i="1" s="1" a="1"/>
  <c r="K8833" i="1" s="1"/>
  <c r="J9086" i="1" a="1"/>
  <c r="J9086" i="1" s="1"/>
  <c r="K9086" i="1" s="1" a="1"/>
  <c r="K9086" i="1" s="1"/>
  <c r="J9351" i="1" a="1"/>
  <c r="J9351" i="1" s="1"/>
  <c r="K9351" i="1" s="1" a="1"/>
  <c r="K9351" i="1" s="1"/>
  <c r="J9608" i="1" a="1"/>
  <c r="J9608" i="1" s="1"/>
  <c r="K9608" i="1" s="1" a="1"/>
  <c r="K9608" i="1" s="1"/>
  <c r="J3969" i="1" a="1"/>
  <c r="J3969" i="1" s="1"/>
  <c r="K3969" i="1" s="1" a="1"/>
  <c r="K3969" i="1" s="1"/>
  <c r="J4917" i="1" a="1"/>
  <c r="J4917" i="1" s="1"/>
  <c r="K4917" i="1" s="1" a="1"/>
  <c r="K4917" i="1" s="1"/>
  <c r="J5429" i="1" a="1"/>
  <c r="J5429" i="1" s="1"/>
  <c r="K5429" i="1" s="1" a="1"/>
  <c r="K5429" i="1" s="1"/>
  <c r="J5932" i="1" a="1"/>
  <c r="J5932" i="1" s="1"/>
  <c r="K5932" i="1" s="1" a="1"/>
  <c r="K5932" i="1" s="1"/>
  <c r="J6341" i="1" a="1"/>
  <c r="J6341" i="1" s="1"/>
  <c r="K6341" i="1" s="1" a="1"/>
  <c r="K6341" i="1" s="1"/>
  <c r="J6546" i="1" a="1"/>
  <c r="J6546" i="1" s="1"/>
  <c r="K6546" i="1" s="1" a="1"/>
  <c r="K6546" i="1" s="1"/>
  <c r="J6670" i="1" a="1"/>
  <c r="J6670" i="1" s="1"/>
  <c r="K6670" i="1" s="1" a="1"/>
  <c r="K6670" i="1" s="1"/>
  <c r="J6799" i="1" a="1"/>
  <c r="J6799" i="1" s="1"/>
  <c r="K6799" i="1" s="1" a="1"/>
  <c r="K6799" i="1" s="1"/>
  <c r="J6923" i="1" a="1"/>
  <c r="J6923" i="1" s="1"/>
  <c r="K6923" i="1" s="1" a="1"/>
  <c r="K6923" i="1" s="1"/>
  <c r="J7055" i="1" a="1"/>
  <c r="J7055" i="1" s="1"/>
  <c r="K7055" i="1" s="1" a="1"/>
  <c r="K7055" i="1" s="1"/>
  <c r="J7179" i="1" a="1"/>
  <c r="J7179" i="1" s="1"/>
  <c r="K7179" i="1" s="1" a="1"/>
  <c r="K7179" i="1" s="1"/>
  <c r="J7311" i="1" a="1"/>
  <c r="J7311" i="1" s="1"/>
  <c r="K7311" i="1" s="1" a="1"/>
  <c r="K7311" i="1" s="1"/>
  <c r="J7461" i="1" a="1"/>
  <c r="J7461" i="1" s="1"/>
  <c r="K7461" i="1" s="1" a="1"/>
  <c r="K7461" i="1" s="1"/>
  <c r="J7603" i="1" a="1"/>
  <c r="J7603" i="1" s="1"/>
  <c r="K7603" i="1" s="1" a="1"/>
  <c r="K7603" i="1" s="1"/>
  <c r="J7704" i="1" a="1"/>
  <c r="J7704" i="1" s="1"/>
  <c r="K7704" i="1" s="1" a="1"/>
  <c r="K7704" i="1" s="1"/>
  <c r="J7848" i="1" a="1"/>
  <c r="J7848" i="1" s="1"/>
  <c r="K7848" i="1" s="1" a="1"/>
  <c r="K7848" i="1" s="1"/>
  <c r="J7965" i="1" a="1"/>
  <c r="J7965" i="1" s="1"/>
  <c r="K7965" i="1" s="1" a="1"/>
  <c r="K7965" i="1" s="1"/>
  <c r="J8119" i="1" a="1"/>
  <c r="J8119" i="1" s="1"/>
  <c r="K8119" i="1" s="1" a="1"/>
  <c r="K8119" i="1" s="1"/>
  <c r="J8269" i="1" a="1"/>
  <c r="J8269" i="1" s="1"/>
  <c r="K8269" i="1" s="1" a="1"/>
  <c r="K8269" i="1" s="1"/>
  <c r="J8418" i="1" a="1"/>
  <c r="J8418" i="1" s="1"/>
  <c r="K8418" i="1" s="1" a="1"/>
  <c r="K8418" i="1" s="1"/>
  <c r="J8560" i="1" a="1"/>
  <c r="J8560" i="1" s="1"/>
  <c r="K8560" i="1" s="1" a="1"/>
  <c r="K8560" i="1" s="1"/>
  <c r="J8710" i="1" a="1"/>
  <c r="J8710" i="1" s="1"/>
  <c r="K8710" i="1" s="1" a="1"/>
  <c r="K8710" i="1" s="1"/>
  <c r="J8834" i="1" a="1"/>
  <c r="J8834" i="1" s="1"/>
  <c r="K8834" i="1" s="1" a="1"/>
  <c r="K8834" i="1" s="1"/>
  <c r="J8966" i="1" a="1"/>
  <c r="J8966" i="1" s="1"/>
  <c r="K8966" i="1" s="1" a="1"/>
  <c r="K8966" i="1" s="1"/>
  <c r="J9081" i="1" a="1"/>
  <c r="J9081" i="1" s="1"/>
  <c r="K9081" i="1" s="1" a="1"/>
  <c r="K9081" i="1" s="1"/>
  <c r="J9207" i="1" a="1"/>
  <c r="J9207" i="1" s="1"/>
  <c r="K9207" i="1" s="1" a="1"/>
  <c r="K9207" i="1" s="1"/>
  <c r="J9331" i="1" a="1"/>
  <c r="J9331" i="1" s="1"/>
  <c r="K9331" i="1" s="1" a="1"/>
  <c r="K9331" i="1" s="1"/>
  <c r="J9478" i="1" a="1"/>
  <c r="J9478" i="1" s="1"/>
  <c r="K9478" i="1" s="1" a="1"/>
  <c r="K9478" i="1" s="1"/>
  <c r="J9588" i="1" a="1"/>
  <c r="J9588" i="1" s="1"/>
  <c r="K9588" i="1" s="1" a="1"/>
  <c r="K9588" i="1" s="1"/>
  <c r="J9734" i="1" a="1"/>
  <c r="J9734" i="1" s="1"/>
  <c r="K9734" i="1" s="1" a="1"/>
  <c r="K9734" i="1" s="1"/>
  <c r="J4043" i="1" a="1"/>
  <c r="J4043" i="1" s="1"/>
  <c r="K4043" i="1" s="1" a="1"/>
  <c r="K4043" i="1" s="1"/>
  <c r="J4687" i="1" a="1"/>
  <c r="J4687" i="1" s="1"/>
  <c r="K4687" i="1" s="1" a="1"/>
  <c r="K4687" i="1" s="1"/>
  <c r="J4918" i="1" a="1"/>
  <c r="J4918" i="1" s="1"/>
  <c r="K4918" i="1" s="1" a="1"/>
  <c r="K4918" i="1" s="1"/>
  <c r="J5145" i="1" a="1"/>
  <c r="J5145" i="1" s="1"/>
  <c r="K5145" i="1" s="1" a="1"/>
  <c r="K5145" i="1" s="1"/>
  <c r="J5372" i="1" a="1"/>
  <c r="J5372" i="1" s="1"/>
  <c r="K5372" i="1" s="1" a="1"/>
  <c r="K5372" i="1" s="1"/>
  <c r="J5613" i="1" a="1"/>
  <c r="J5613" i="1" s="1"/>
  <c r="K5613" i="1" s="1" a="1"/>
  <c r="K5613" i="1" s="1"/>
  <c r="J5861" i="1" a="1"/>
  <c r="J5861" i="1" s="1"/>
  <c r="K5861" i="1" s="1" a="1"/>
  <c r="K5861" i="1" s="1"/>
  <c r="J6104" i="1" a="1"/>
  <c r="J6104" i="1" s="1"/>
  <c r="K6104" i="1" s="1" a="1"/>
  <c r="K6104" i="1" s="1"/>
  <c r="J6255" i="1" a="1"/>
  <c r="J6255" i="1" s="1"/>
  <c r="K6255" i="1" s="1" a="1"/>
  <c r="K6255" i="1" s="1"/>
  <c r="J6382" i="1" a="1"/>
  <c r="J6382" i="1" s="1"/>
  <c r="K6382" i="1" s="1" a="1"/>
  <c r="K6382" i="1" s="1"/>
  <c r="J6507" i="1" a="1"/>
  <c r="J6507" i="1" s="1"/>
  <c r="K6507" i="1" s="1" a="1"/>
  <c r="K6507" i="1" s="1"/>
  <c r="J6648" i="1" a="1"/>
  <c r="J6648" i="1" s="1"/>
  <c r="K6648" i="1" s="1" a="1"/>
  <c r="K6648" i="1" s="1"/>
  <c r="J6769" i="1" a="1"/>
  <c r="J6769" i="1" s="1"/>
  <c r="K6769" i="1" s="1" a="1"/>
  <c r="K6769" i="1" s="1"/>
  <c r="J6893" i="1" a="1"/>
  <c r="J6893" i="1" s="1"/>
  <c r="K6893" i="1" s="1" a="1"/>
  <c r="K6893" i="1" s="1"/>
  <c r="J7025" i="1" a="1"/>
  <c r="J7025" i="1" s="1"/>
  <c r="K7025" i="1" s="1" a="1"/>
  <c r="K7025" i="1" s="1"/>
  <c r="J7149" i="1" a="1"/>
  <c r="J7149" i="1" s="1"/>
  <c r="K7149" i="1" s="1" a="1"/>
  <c r="K7149" i="1" s="1"/>
  <c r="J7281" i="1" a="1"/>
  <c r="J7281" i="1" s="1"/>
  <c r="K7281" i="1" s="1" a="1"/>
  <c r="K7281" i="1" s="1"/>
  <c r="J7391" i="1" a="1"/>
  <c r="J7391" i="1" s="1"/>
  <c r="K7391" i="1" s="1" a="1"/>
  <c r="K7391" i="1" s="1"/>
  <c r="J7522" i="1" a="1"/>
  <c r="J7522" i="1" s="1"/>
  <c r="K7522" i="1" s="1" a="1"/>
  <c r="K7522" i="1" s="1"/>
  <c r="J7660" i="1" a="1"/>
  <c r="J7660" i="1" s="1"/>
  <c r="K7660" i="1" s="1" a="1"/>
  <c r="K7660" i="1" s="1"/>
  <c r="J7775" i="1" a="1"/>
  <c r="J7775" i="1" s="1"/>
  <c r="K7775" i="1" s="1" a="1"/>
  <c r="K7775" i="1" s="1"/>
  <c r="J7912" i="1" a="1"/>
  <c r="J7912" i="1" s="1"/>
  <c r="K7912" i="1" s="1" a="1"/>
  <c r="K7912" i="1" s="1"/>
  <c r="J8028" i="1" a="1"/>
  <c r="J8028" i="1" s="1"/>
  <c r="K8028" i="1" s="1" a="1"/>
  <c r="K8028" i="1" s="1"/>
  <c r="J8142" i="1" a="1"/>
  <c r="J8142" i="1" s="1"/>
  <c r="K8142" i="1" s="1" a="1"/>
  <c r="K8142" i="1" s="1"/>
  <c r="J8255" i="1" a="1"/>
  <c r="J8255" i="1" s="1"/>
  <c r="K8255" i="1" s="1" a="1"/>
  <c r="K8255" i="1" s="1"/>
  <c r="J8369" i="1" a="1"/>
  <c r="J8369" i="1" s="1"/>
  <c r="K8369" i="1" s="1" a="1"/>
  <c r="K8369" i="1" s="1"/>
  <c r="J8483" i="1" a="1"/>
  <c r="J8483" i="1" s="1"/>
  <c r="K8483" i="1" s="1" a="1"/>
  <c r="K8483" i="1" s="1"/>
  <c r="J8596" i="1" a="1"/>
  <c r="J8596" i="1" s="1"/>
  <c r="K8596" i="1" s="1" a="1"/>
  <c r="K8596" i="1" s="1"/>
  <c r="J8711" i="1" a="1"/>
  <c r="J8711" i="1" s="1"/>
  <c r="K8711" i="1" s="1" a="1"/>
  <c r="K8711" i="1" s="1"/>
  <c r="J8843" i="1" a="1"/>
  <c r="J8843" i="1" s="1"/>
  <c r="K8843" i="1" s="1" a="1"/>
  <c r="K8843" i="1" s="1"/>
  <c r="J8967" i="1" a="1"/>
  <c r="J8967" i="1" s="1"/>
  <c r="K8967" i="1" s="1" a="1"/>
  <c r="K8967" i="1" s="1"/>
  <c r="J9113" i="1" a="1"/>
  <c r="J9113" i="1" s="1"/>
  <c r="K9113" i="1" s="1" a="1"/>
  <c r="K9113" i="1" s="1"/>
  <c r="J9235" i="1" a="1"/>
  <c r="J9235" i="1" s="1"/>
  <c r="K9235" i="1" s="1" a="1"/>
  <c r="K9235" i="1" s="1"/>
  <c r="J9367" i="1" a="1"/>
  <c r="J9367" i="1" s="1"/>
  <c r="K9367" i="1" s="1" a="1"/>
  <c r="K9367" i="1" s="1"/>
  <c r="J9479" i="1" a="1"/>
  <c r="J9479" i="1" s="1"/>
  <c r="K9479" i="1" s="1" a="1"/>
  <c r="K9479" i="1" s="1"/>
  <c r="J9610" i="1" a="1"/>
  <c r="J9610" i="1" s="1"/>
  <c r="K9610" i="1" s="1" a="1"/>
  <c r="K9610" i="1" s="1"/>
  <c r="J9735" i="1" a="1"/>
  <c r="J9735" i="1" s="1"/>
  <c r="K9735" i="1" s="1" a="1"/>
  <c r="K9735" i="1" s="1"/>
  <c r="J4126" i="1" a="1"/>
  <c r="J4126" i="1" s="1"/>
  <c r="K4126" i="1" s="1" a="1"/>
  <c r="K4126" i="1" s="1"/>
  <c r="J4655" i="1" a="1"/>
  <c r="J4655" i="1" s="1"/>
  <c r="K4655" i="1" s="1" a="1"/>
  <c r="K4655" i="1" s="1"/>
  <c r="J4919" i="1" a="1"/>
  <c r="J4919" i="1" s="1"/>
  <c r="K4919" i="1" s="1" a="1"/>
  <c r="K4919" i="1" s="1"/>
  <c r="J5175" i="1" a="1"/>
  <c r="J5175" i="1" s="1"/>
  <c r="K5175" i="1" s="1" a="1"/>
  <c r="K5175" i="1" s="1"/>
  <c r="J2146" i="1" a="1"/>
  <c r="J2146" i="1" s="1"/>
  <c r="K2146" i="1" s="1" a="1"/>
  <c r="K2146" i="1" s="1"/>
  <c r="J4157" i="1" a="1"/>
  <c r="J4157" i="1" s="1"/>
  <c r="K4157" i="1" s="1" a="1"/>
  <c r="K4157" i="1" s="1"/>
  <c r="J4724" i="1" a="1"/>
  <c r="J4724" i="1" s="1"/>
  <c r="K4724" i="1" s="1" a="1"/>
  <c r="K4724" i="1" s="1"/>
  <c r="J4980" i="1" a="1"/>
  <c r="J4980" i="1" s="1"/>
  <c r="K4980" i="1" s="1" a="1"/>
  <c r="K4980" i="1" s="1"/>
  <c r="J5236" i="1" a="1"/>
  <c r="J5236" i="1" s="1"/>
  <c r="K5236" i="1" s="1" a="1"/>
  <c r="K5236" i="1" s="1"/>
  <c r="J5517" i="1" a="1"/>
  <c r="J5517" i="1" s="1"/>
  <c r="K5517" i="1" s="1" a="1"/>
  <c r="K5517" i="1" s="1"/>
  <c r="J5786" i="1" a="1"/>
  <c r="J5786" i="1" s="1"/>
  <c r="K5786" i="1" s="1" a="1"/>
  <c r="K5786" i="1" s="1"/>
  <c r="J6120" i="1" a="1"/>
  <c r="J6120" i="1" s="1"/>
  <c r="K6120" i="1" s="1" a="1"/>
  <c r="K6120" i="1" s="1"/>
  <c r="J2937" i="1" a="1"/>
  <c r="J2937" i="1" s="1"/>
  <c r="K2937" i="1" s="1" a="1"/>
  <c r="K2937" i="1" s="1"/>
  <c r="J4191" i="1" a="1"/>
  <c r="J4191" i="1" s="1"/>
  <c r="K4191" i="1" s="1" a="1"/>
  <c r="K4191" i="1" s="1"/>
  <c r="J4694" i="1" a="1"/>
  <c r="J4694" i="1" s="1"/>
  <c r="K4694" i="1" s="1" a="1"/>
  <c r="K4694" i="1" s="1"/>
  <c r="J4952" i="1" a="1"/>
  <c r="J4952" i="1" s="1"/>
  <c r="K4952" i="1" s="1" a="1"/>
  <c r="K4952" i="1" s="1"/>
  <c r="J5208" i="1" a="1"/>
  <c r="J5208" i="1" s="1"/>
  <c r="K5208" i="1" s="1" a="1"/>
  <c r="K5208" i="1" s="1"/>
  <c r="J5462" i="1" a="1"/>
  <c r="J5462" i="1" s="1"/>
  <c r="K5462" i="1" s="1" a="1"/>
  <c r="K5462" i="1" s="1"/>
  <c r="J3992" i="1" a="1"/>
  <c r="J3992" i="1" s="1"/>
  <c r="K3992" i="1" s="1" a="1"/>
  <c r="K3992" i="1" s="1"/>
  <c r="J4637" i="1" a="1"/>
  <c r="J4637" i="1" s="1"/>
  <c r="K4637" i="1" s="1" a="1"/>
  <c r="K4637" i="1" s="1"/>
  <c r="J4896" i="1" a="1"/>
  <c r="J4896" i="1" s="1"/>
  <c r="K4896" i="1" s="1" a="1"/>
  <c r="K4896" i="1" s="1"/>
  <c r="J5124" i="1" a="1"/>
  <c r="J5124" i="1" s="1"/>
  <c r="K5124" i="1" s="1" a="1"/>
  <c r="K5124" i="1" s="1"/>
  <c r="J5352" i="1" a="1"/>
  <c r="J5352" i="1" s="1"/>
  <c r="K5352" i="1" s="1" a="1"/>
  <c r="K5352" i="1" s="1"/>
  <c r="J5607" i="1" a="1"/>
  <c r="J5607" i="1" s="1"/>
  <c r="K5607" i="1" s="1" a="1"/>
  <c r="K5607" i="1" s="1"/>
  <c r="J5902" i="1" a="1"/>
  <c r="J5902" i="1" s="1"/>
  <c r="K5902" i="1" s="1" a="1"/>
  <c r="K5902" i="1" s="1"/>
  <c r="J6183" i="1" a="1"/>
  <c r="J6183" i="1" s="1"/>
  <c r="K6183" i="1" s="1" a="1"/>
  <c r="K6183" i="1" s="1"/>
  <c r="J6326" i="1" a="1"/>
  <c r="J6326" i="1" s="1"/>
  <c r="K6326" i="1" s="1" a="1"/>
  <c r="K6326" i="1" s="1"/>
  <c r="J6449" i="1" a="1"/>
  <c r="J6449" i="1" s="1"/>
  <c r="K6449" i="1" s="1" a="1"/>
  <c r="K6449" i="1" s="1"/>
  <c r="J6591" i="1" a="1"/>
  <c r="J6591" i="1" s="1"/>
  <c r="K6591" i="1" s="1" a="1"/>
  <c r="K6591" i="1" s="1"/>
  <c r="J6711" i="1" a="1"/>
  <c r="J6711" i="1" s="1"/>
  <c r="K6711" i="1" s="1" a="1"/>
  <c r="K6711" i="1" s="1"/>
  <c r="J6834" i="1" a="1"/>
  <c r="J6834" i="1" s="1"/>
  <c r="K6834" i="1" s="1" a="1"/>
  <c r="K6834" i="1" s="1"/>
  <c r="J6966" i="1" a="1"/>
  <c r="J6966" i="1" s="1"/>
  <c r="K6966" i="1" s="1" a="1"/>
  <c r="K6966" i="1" s="1"/>
  <c r="J7090" i="1" a="1"/>
  <c r="J7090" i="1" s="1"/>
  <c r="K7090" i="1" s="1" a="1"/>
  <c r="K7090" i="1" s="1"/>
  <c r="J7222" i="1" a="1"/>
  <c r="J7222" i="1" s="1"/>
  <c r="K7222" i="1" s="1" a="1"/>
  <c r="K7222" i="1" s="1"/>
  <c r="J7346" i="1" a="1"/>
  <c r="J7346" i="1" s="1"/>
  <c r="K7346" i="1" s="1" a="1"/>
  <c r="K7346" i="1" s="1"/>
  <c r="J7484" i="1" a="1"/>
  <c r="J7484" i="1" s="1"/>
  <c r="K7484" i="1" s="1" a="1"/>
  <c r="K7484" i="1" s="1"/>
  <c r="J7632" i="1" a="1"/>
  <c r="J7632" i="1" s="1"/>
  <c r="K7632" i="1" s="1" a="1"/>
  <c r="K7632" i="1" s="1"/>
  <c r="J7758" i="1" a="1"/>
  <c r="J7758" i="1" s="1"/>
  <c r="K7758" i="1" s="1" a="1"/>
  <c r="K7758" i="1" s="1"/>
  <c r="J7888" i="1" a="1"/>
  <c r="J7888" i="1" s="1"/>
  <c r="K7888" i="1" s="1" a="1"/>
  <c r="K7888" i="1" s="1"/>
  <c r="J8017" i="1" a="1"/>
  <c r="J8017" i="1" s="1"/>
  <c r="K8017" i="1" s="1" a="1"/>
  <c r="K8017" i="1" s="1"/>
  <c r="J8131" i="1" a="1"/>
  <c r="J8131" i="1" s="1"/>
  <c r="K8131" i="1" s="1" a="1"/>
  <c r="K8131" i="1" s="1"/>
  <c r="J8244" i="1" a="1"/>
  <c r="J8244" i="1" s="1"/>
  <c r="K8244" i="1" s="1" a="1"/>
  <c r="K8244" i="1" s="1"/>
  <c r="J8358" i="1" a="1"/>
  <c r="J8358" i="1" s="1"/>
  <c r="K8358" i="1" s="1" a="1"/>
  <c r="K8358" i="1" s="1"/>
  <c r="J8472" i="1" a="1"/>
  <c r="J8472" i="1" s="1"/>
  <c r="K8472" i="1" s="1" a="1"/>
  <c r="K8472" i="1" s="1"/>
  <c r="J8586" i="1" a="1"/>
  <c r="J8586" i="1" s="1"/>
  <c r="K8586" i="1" s="1" a="1"/>
  <c r="K8586" i="1" s="1"/>
  <c r="J8700" i="1" a="1"/>
  <c r="J8700" i="1" s="1"/>
  <c r="K8700" i="1" s="1" a="1"/>
  <c r="K8700" i="1" s="1"/>
  <c r="J8824" i="1" a="1"/>
  <c r="J8824" i="1" s="1"/>
  <c r="K8824" i="1" s="1" a="1"/>
  <c r="K8824" i="1" s="1"/>
  <c r="J8956" i="1" a="1"/>
  <c r="J8956" i="1" s="1"/>
  <c r="K8956" i="1" s="1" a="1"/>
  <c r="K8956" i="1" s="1"/>
  <c r="J9085" i="1" a="1"/>
  <c r="J9085" i="1" s="1"/>
  <c r="K9085" i="1" s="1" a="1"/>
  <c r="K9085" i="1" s="1"/>
  <c r="J9239" i="1" a="1"/>
  <c r="J9239" i="1" s="1"/>
  <c r="K9239" i="1" s="1" a="1"/>
  <c r="K9239" i="1" s="1"/>
  <c r="J9363" i="1" a="1"/>
  <c r="J9363" i="1" s="1"/>
  <c r="K9363" i="1" s="1" a="1"/>
  <c r="K9363" i="1" s="1"/>
  <c r="J9510" i="1" a="1"/>
  <c r="J9510" i="1" s="1"/>
  <c r="K9510" i="1" s="1" a="1"/>
  <c r="K9510" i="1" s="1"/>
  <c r="J9620" i="1" a="1"/>
  <c r="J9620" i="1" s="1"/>
  <c r="K9620" i="1" s="1" a="1"/>
  <c r="K9620" i="1" s="1"/>
  <c r="J2359" i="1" a="1"/>
  <c r="J2359" i="1" s="1"/>
  <c r="K2359" i="1" s="1" a="1"/>
  <c r="K2359" i="1" s="1"/>
  <c r="J5682" i="1" a="1"/>
  <c r="J5682" i="1" s="1"/>
  <c r="K5682" i="1" s="1" a="1"/>
  <c r="K5682" i="1" s="1"/>
  <c r="J6219" i="1" a="1"/>
  <c r="J6219" i="1" s="1"/>
  <c r="K6219" i="1" s="1" a="1"/>
  <c r="K6219" i="1" s="1"/>
  <c r="J6502" i="1" a="1"/>
  <c r="J6502" i="1" s="1"/>
  <c r="K6502" i="1" s="1" a="1"/>
  <c r="K6502" i="1" s="1"/>
  <c r="J6779" i="1" a="1"/>
  <c r="J6779" i="1" s="1"/>
  <c r="K6779" i="1" s="1" a="1"/>
  <c r="K6779" i="1" s="1"/>
  <c r="J7027" i="1" a="1"/>
  <c r="J7027" i="1" s="1"/>
  <c r="K7027" i="1" s="1" a="1"/>
  <c r="K7027" i="1" s="1"/>
  <c r="J7291" i="1" a="1"/>
  <c r="J7291" i="1" s="1"/>
  <c r="K7291" i="1" s="1" a="1"/>
  <c r="K7291" i="1" s="1"/>
  <c r="J7509" i="1" a="1"/>
  <c r="J7509" i="1" s="1"/>
  <c r="K7509" i="1" s="1" a="1"/>
  <c r="K7509" i="1" s="1"/>
  <c r="J7752" i="1" a="1"/>
  <c r="J7752" i="1" s="1"/>
  <c r="K7752" i="1" s="1" a="1"/>
  <c r="K7752" i="1" s="1"/>
  <c r="J8251" i="1" a="1"/>
  <c r="J8251" i="1" s="1"/>
  <c r="K8251" i="1" s="1" a="1"/>
  <c r="K8251" i="1" s="1"/>
  <c r="J8535" i="1" a="1"/>
  <c r="J8535" i="1" s="1"/>
  <c r="K8535" i="1" s="1" a="1"/>
  <c r="K8535" i="1" s="1"/>
  <c r="J8815" i="1" a="1"/>
  <c r="J8815" i="1" s="1"/>
  <c r="K8815" i="1" s="1" a="1"/>
  <c r="K8815" i="1" s="1"/>
  <c r="J9071" i="1" a="1"/>
  <c r="J9071" i="1" s="1"/>
  <c r="K9071" i="1" s="1" a="1"/>
  <c r="K9071" i="1" s="1"/>
  <c r="J9313" i="1" a="1"/>
  <c r="J9313" i="1" s="1"/>
  <c r="K9313" i="1" s="1" a="1"/>
  <c r="K9313" i="1" s="1"/>
  <c r="J9578" i="1" a="1"/>
  <c r="J9578" i="1" s="1"/>
  <c r="K9578" i="1" s="1" a="1"/>
  <c r="K9578" i="1" s="1"/>
  <c r="J9795" i="1" a="1"/>
  <c r="J9795" i="1" s="1"/>
  <c r="K9795" i="1" s="1" a="1"/>
  <c r="K9795" i="1" s="1"/>
  <c r="J9933" i="1" a="1"/>
  <c r="J9933" i="1" s="1"/>
  <c r="K9933" i="1" s="1" a="1"/>
  <c r="K9933" i="1" s="1"/>
  <c r="J10050" i="1" a="1"/>
  <c r="J10050" i="1" s="1"/>
  <c r="K10050" i="1" s="1" a="1"/>
  <c r="K10050" i="1" s="1"/>
  <c r="J10174" i="1" a="1"/>
  <c r="J10174" i="1" s="1"/>
  <c r="K10174" i="1" s="1" a="1"/>
  <c r="K10174" i="1" s="1"/>
  <c r="J10306" i="1" a="1"/>
  <c r="J10306" i="1" s="1"/>
  <c r="K10306" i="1" s="1" a="1"/>
  <c r="K10306" i="1" s="1"/>
  <c r="J10430" i="1" a="1"/>
  <c r="J10430" i="1" s="1"/>
  <c r="K10430" i="1" s="1" a="1"/>
  <c r="K10430" i="1" s="1"/>
  <c r="J10562" i="1" a="1"/>
  <c r="J10562" i="1" s="1"/>
  <c r="K10562" i="1" s="1" a="1"/>
  <c r="K10562" i="1" s="1"/>
  <c r="J10686" i="1" a="1"/>
  <c r="J10686" i="1" s="1"/>
  <c r="K10686" i="1" s="1" a="1"/>
  <c r="K10686" i="1" s="1"/>
  <c r="J10818" i="1" a="1"/>
  <c r="J10818" i="1" s="1"/>
  <c r="K10818" i="1" s="1" a="1"/>
  <c r="K10818" i="1" s="1"/>
  <c r="J10942" i="1" a="1"/>
  <c r="J10942" i="1" s="1"/>
  <c r="K10942" i="1" s="1" a="1"/>
  <c r="K10942" i="1" s="1"/>
  <c r="J11071" i="1" a="1"/>
  <c r="J11071" i="1" s="1"/>
  <c r="K11071" i="1" s="1" a="1"/>
  <c r="K11071" i="1" s="1"/>
  <c r="J11183" i="1" a="1"/>
  <c r="J11183" i="1" s="1"/>
  <c r="K11183" i="1" s="1" a="1"/>
  <c r="K11183" i="1" s="1"/>
  <c r="J11311" i="1" a="1"/>
  <c r="J11311" i="1" s="1"/>
  <c r="K11311" i="1" s="1" a="1"/>
  <c r="K11311" i="1" s="1"/>
  <c r="J11431" i="1" a="1"/>
  <c r="J11431" i="1" s="1"/>
  <c r="K11431" i="1" s="1" a="1"/>
  <c r="K11431" i="1" s="1"/>
  <c r="J11557" i="1" a="1"/>
  <c r="J11557" i="1" s="1"/>
  <c r="K11557" i="1" s="1" a="1"/>
  <c r="K11557" i="1" s="1"/>
  <c r="J11848" i="1" a="1"/>
  <c r="J11848" i="1" s="1"/>
  <c r="K11848" i="1" s="1" a="1"/>
  <c r="K11848" i="1" s="1"/>
  <c r="J6797" i="1" a="1"/>
  <c r="J6797" i="1" s="1"/>
  <c r="K6797" i="1" s="1" a="1"/>
  <c r="K6797" i="1" s="1"/>
  <c r="J9163" i="1" a="1"/>
  <c r="J9163" i="1" s="1"/>
  <c r="K9163" i="1" s="1" a="1"/>
  <c r="K9163" i="1" s="1"/>
  <c r="J11252" i="1" a="1"/>
  <c r="J11252" i="1" s="1"/>
  <c r="K11252" i="1" s="1" a="1"/>
  <c r="K11252" i="1" s="1"/>
  <c r="J9472" i="1" a="1"/>
  <c r="J9472" i="1" s="1"/>
  <c r="K9472" i="1" s="1" a="1"/>
  <c r="K9472" i="1" s="1"/>
  <c r="J5878" i="1" a="1"/>
  <c r="J5878" i="1" s="1"/>
  <c r="K5878" i="1" s="1" a="1"/>
  <c r="K5878" i="1" s="1"/>
  <c r="J9015" i="1" a="1"/>
  <c r="J9015" i="1" s="1"/>
  <c r="K9015" i="1" s="1" a="1"/>
  <c r="K9015" i="1" s="1"/>
  <c r="J10069" i="1" a="1"/>
  <c r="J10069" i="1" s="1"/>
  <c r="K10069" i="1" s="1" a="1"/>
  <c r="K10069" i="1" s="1"/>
  <c r="J11776" i="1" a="1"/>
  <c r="J11776" i="1" s="1"/>
  <c r="K11776" i="1" s="1" a="1"/>
  <c r="K11776" i="1" s="1"/>
  <c r="J10125" i="1" a="1"/>
  <c r="J10125" i="1" s="1"/>
  <c r="K10125" i="1" s="1" a="1"/>
  <c r="K10125" i="1" s="1"/>
  <c r="J10705" i="1" a="1"/>
  <c r="J10705" i="1" s="1"/>
  <c r="K10705" i="1" s="1" a="1"/>
  <c r="K10705" i="1" s="1"/>
  <c r="J9959" i="1" a="1"/>
  <c r="J9959" i="1" s="1"/>
  <c r="K9959" i="1" s="1" a="1"/>
  <c r="K9959" i="1" s="1"/>
  <c r="J10483" i="1" a="1"/>
  <c r="J10483" i="1" s="1"/>
  <c r="K10483" i="1" s="1" a="1"/>
  <c r="K10483" i="1" s="1"/>
  <c r="J10115" i="1" a="1"/>
  <c r="J10115" i="1" s="1"/>
  <c r="K10115" i="1" s="1" a="1"/>
  <c r="K10115" i="1" s="1"/>
  <c r="J11091" i="1" a="1"/>
  <c r="J11091" i="1" s="1"/>
  <c r="K11091" i="1" s="1" a="1"/>
  <c r="K11091" i="1" s="1"/>
  <c r="J6294" i="1" a="1"/>
  <c r="J6294" i="1" s="1"/>
  <c r="K6294" i="1" s="1" a="1"/>
  <c r="K6294" i="1" s="1"/>
  <c r="J9117" i="1" a="1"/>
  <c r="J9117" i="1" s="1"/>
  <c r="K9117" i="1" s="1" a="1"/>
  <c r="K9117" i="1" s="1"/>
  <c r="J11859" i="1" a="1"/>
  <c r="J11859" i="1" s="1"/>
  <c r="K11859" i="1" s="1" a="1"/>
  <c r="K11859" i="1" s="1"/>
  <c r="J9535" i="1" a="1"/>
  <c r="J9535" i="1" s="1"/>
  <c r="K9535" i="1" s="1" a="1"/>
  <c r="K9535" i="1" s="1"/>
  <c r="J7151" i="1" a="1"/>
  <c r="J7151" i="1" s="1"/>
  <c r="K7151" i="1" s="1" a="1"/>
  <c r="K7151" i="1" s="1"/>
  <c r="J9681" i="1" a="1"/>
  <c r="J9681" i="1" s="1"/>
  <c r="K9681" i="1" s="1" a="1"/>
  <c r="K9681" i="1" s="1"/>
  <c r="J10728" i="1" a="1"/>
  <c r="J10728" i="1" s="1"/>
  <c r="K10728" i="1" s="1" a="1"/>
  <c r="K10728" i="1" s="1"/>
  <c r="J8993" i="1" a="1"/>
  <c r="J8993" i="1" s="1"/>
  <c r="K8993" i="1" s="1" a="1"/>
  <c r="K8993" i="1" s="1"/>
  <c r="J10403" i="1" a="1"/>
  <c r="J10403" i="1" s="1"/>
  <c r="K10403" i="1" s="1" a="1"/>
  <c r="K10403" i="1" s="1"/>
  <c r="J8288" i="1" a="1"/>
  <c r="J8288" i="1" s="1"/>
  <c r="K8288" i="1" s="1" a="1"/>
  <c r="K8288" i="1" s="1"/>
  <c r="J10094" i="1" a="1"/>
  <c r="J10094" i="1" s="1"/>
  <c r="K10094" i="1" s="1" a="1"/>
  <c r="K10094" i="1" s="1"/>
  <c r="J6949" i="1" a="1"/>
  <c r="J6949" i="1" s="1"/>
  <c r="K6949" i="1" s="1" a="1"/>
  <c r="K6949" i="1" s="1"/>
  <c r="J9743" i="1" a="1"/>
  <c r="J9743" i="1" s="1"/>
  <c r="K9743" i="1" s="1" a="1"/>
  <c r="K9743" i="1" s="1"/>
  <c r="J10763" i="1" a="1"/>
  <c r="J10763" i="1" s="1"/>
  <c r="K10763" i="1" s="1" a="1"/>
  <c r="K10763" i="1" s="1"/>
  <c r="J11715" i="1" a="1"/>
  <c r="J11715" i="1" s="1"/>
  <c r="K11715" i="1" s="1" a="1"/>
  <c r="K11715" i="1" s="1"/>
  <c r="J9994" i="1" a="1"/>
  <c r="J9994" i="1" s="1"/>
  <c r="K9994" i="1" s="1" a="1"/>
  <c r="K9994" i="1" s="1"/>
  <c r="J11966" i="1" a="1"/>
  <c r="J11966" i="1" s="1"/>
  <c r="K11966" i="1" s="1" a="1"/>
  <c r="K11966" i="1" s="1"/>
  <c r="J11616" i="1" a="1"/>
  <c r="J11616" i="1" s="1"/>
  <c r="K11616" i="1" s="1" a="1"/>
  <c r="K11616" i="1" s="1"/>
  <c r="J11115" i="1" a="1"/>
  <c r="J11115" i="1" s="1"/>
  <c r="K11115" i="1" s="1" a="1"/>
  <c r="K11115" i="1" s="1"/>
  <c r="J9008" i="1" a="1"/>
  <c r="J9008" i="1" s="1"/>
  <c r="K9008" i="1" s="1" a="1"/>
  <c r="K9008" i="1" s="1"/>
  <c r="J6233" i="1" a="1"/>
  <c r="J6233" i="1" s="1"/>
  <c r="K6233" i="1" s="1" a="1"/>
  <c r="K6233" i="1" s="1"/>
  <c r="J10791" i="1" a="1"/>
  <c r="J10791" i="1" s="1"/>
  <c r="K10791" i="1" s="1" a="1"/>
  <c r="K10791" i="1" s="1"/>
  <c r="J8463" i="1" a="1"/>
  <c r="J8463" i="1" s="1"/>
  <c r="K8463" i="1" s="1" a="1"/>
  <c r="K8463" i="1" s="1"/>
  <c r="J11142" i="1" a="1"/>
  <c r="J11142" i="1" s="1"/>
  <c r="K11142" i="1" s="1" a="1"/>
  <c r="K11142" i="1" s="1"/>
  <c r="J11222" i="1" a="1"/>
  <c r="J11222" i="1" s="1"/>
  <c r="K11222" i="1" s="1" a="1"/>
  <c r="K11222" i="1" s="1"/>
  <c r="J10915" i="1" a="1"/>
  <c r="J10915" i="1" s="1"/>
  <c r="K10915" i="1" s="1" a="1"/>
  <c r="K10915" i="1" s="1"/>
  <c r="J8691" i="1" a="1"/>
  <c r="J8691" i="1" s="1"/>
  <c r="K8691" i="1" s="1" a="1"/>
  <c r="K8691" i="1" s="1"/>
  <c r="J11779" i="1" a="1"/>
  <c r="J11779" i="1" s="1"/>
  <c r="K11779" i="1" s="1" a="1"/>
  <c r="K11779" i="1" s="1"/>
  <c r="J8328" i="1" a="1"/>
  <c r="J8328" i="1" s="1"/>
  <c r="K8328" i="1" s="1" a="1"/>
  <c r="K8328" i="1" s="1"/>
  <c r="J9683" i="1" a="1"/>
  <c r="J9683" i="1" s="1"/>
  <c r="K9683" i="1" s="1" a="1"/>
  <c r="K9683" i="1" s="1"/>
  <c r="J8938" i="1" a="1"/>
  <c r="J8938" i="1" s="1"/>
  <c r="K8938" i="1" s="1" a="1"/>
  <c r="K8938" i="1" s="1"/>
  <c r="J11121" i="1" a="1"/>
  <c r="J11121" i="1" s="1"/>
  <c r="K11121" i="1" s="1" a="1"/>
  <c r="K11121" i="1" s="1"/>
  <c r="J10480" i="1" a="1"/>
  <c r="J10480" i="1" s="1"/>
  <c r="K10480" i="1" s="1" a="1"/>
  <c r="K10480" i="1" s="1"/>
  <c r="J10854" i="1" a="1"/>
  <c r="J10854" i="1" s="1"/>
  <c r="K10854" i="1" s="1" a="1"/>
  <c r="K10854" i="1" s="1"/>
  <c r="J11507" i="1" a="1"/>
  <c r="J11507" i="1" s="1"/>
  <c r="K11507" i="1" s="1" a="1"/>
  <c r="K11507" i="1" s="1"/>
  <c r="J8129" i="1" a="1"/>
  <c r="J8129" i="1" s="1"/>
  <c r="K8129" i="1" s="1" a="1"/>
  <c r="K8129" i="1" s="1"/>
  <c r="J9089" i="1" a="1"/>
  <c r="J9089" i="1" s="1"/>
  <c r="K9089" i="1" s="1" a="1"/>
  <c r="K9089" i="1" s="1"/>
  <c r="J10802" i="1" a="1"/>
  <c r="J10802" i="1" s="1"/>
  <c r="K10802" i="1" s="1" a="1"/>
  <c r="K10802" i="1" s="1"/>
  <c r="J8030" i="1" a="1"/>
  <c r="J8030" i="1" s="1"/>
  <c r="K8030" i="1" s="1" a="1"/>
  <c r="K8030" i="1" s="1"/>
  <c r="J9841" i="1" a="1"/>
  <c r="J9841" i="1" s="1"/>
  <c r="K9841" i="1" s="1" a="1"/>
  <c r="K9841" i="1" s="1"/>
  <c r="J10852" i="1" a="1"/>
  <c r="J10852" i="1" s="1"/>
  <c r="K10852" i="1" s="1" a="1"/>
  <c r="K10852" i="1" s="1"/>
  <c r="J9265" i="1" a="1"/>
  <c r="J9265" i="1" s="1"/>
  <c r="K9265" i="1" s="1" a="1"/>
  <c r="K9265" i="1" s="1"/>
  <c r="J10543" i="1" a="1"/>
  <c r="J10543" i="1" s="1"/>
  <c r="K10543" i="1" s="1" a="1"/>
  <c r="K10543" i="1" s="1"/>
  <c r="J8573" i="1" a="1"/>
  <c r="J8573" i="1" s="1"/>
  <c r="K8573" i="1" s="1" a="1"/>
  <c r="K8573" i="1" s="1"/>
  <c r="J10218" i="1" a="1"/>
  <c r="J10218" i="1" s="1"/>
  <c r="K10218" i="1" s="1" a="1"/>
  <c r="K10218" i="1" s="1"/>
  <c r="J8008" i="1" a="1"/>
  <c r="J8008" i="1" s="1"/>
  <c r="K8008" i="1" s="1" a="1"/>
  <c r="K8008" i="1" s="1"/>
  <c r="J9858" i="1" a="1"/>
  <c r="J9858" i="1" s="1"/>
  <c r="K9858" i="1" s="1" a="1"/>
  <c r="K9858" i="1" s="1"/>
  <c r="J10887" i="1" a="1"/>
  <c r="J10887" i="1" s="1"/>
  <c r="K10887" i="1" s="1" a="1"/>
  <c r="K10887" i="1" s="1"/>
  <c r="J11826" i="1" a="1"/>
  <c r="J11826" i="1" s="1"/>
  <c r="K11826" i="1" s="1" a="1"/>
  <c r="K11826" i="1" s="1"/>
  <c r="J8186" i="1" a="1"/>
  <c r="J8186" i="1" s="1"/>
  <c r="K8186" i="1" s="1" a="1"/>
  <c r="K8186" i="1" s="1"/>
  <c r="J11739" i="1" a="1"/>
  <c r="J11739" i="1" s="1"/>
  <c r="K11739" i="1" s="1" a="1"/>
  <c r="K11739" i="1" s="1"/>
  <c r="J11350" i="1" a="1"/>
  <c r="J11350" i="1" s="1"/>
  <c r="K11350" i="1" s="1" a="1"/>
  <c r="K11350" i="1" s="1"/>
  <c r="J10301" i="1" a="1"/>
  <c r="J10301" i="1" s="1"/>
  <c r="K10301" i="1" s="1" a="1"/>
  <c r="K10301" i="1" s="1"/>
  <c r="J10092" i="1" a="1"/>
  <c r="J10092" i="1" s="1"/>
  <c r="K10092" i="1" s="1" a="1"/>
  <c r="K10092" i="1" s="1"/>
  <c r="J9104" i="1" a="1"/>
  <c r="J9104" i="1" s="1"/>
  <c r="K9104" i="1" s="1" a="1"/>
  <c r="K9104" i="1" s="1"/>
  <c r="J10127" i="1" a="1"/>
  <c r="J10127" i="1" s="1"/>
  <c r="K10127" i="1" s="1" a="1"/>
  <c r="K10127" i="1" s="1"/>
  <c r="J11694" i="1" a="1"/>
  <c r="J11694" i="1" s="1"/>
  <c r="K11694" i="1" s="1" a="1"/>
  <c r="K11694" i="1" s="1"/>
  <c r="J7290" i="1" a="1"/>
  <c r="J7290" i="1" s="1"/>
  <c r="K7290" i="1" s="1" a="1"/>
  <c r="K7290" i="1" s="1"/>
  <c r="J10606" i="1" a="1"/>
  <c r="J10606" i="1" s="1"/>
  <c r="K10606" i="1" s="1" a="1"/>
  <c r="K10606" i="1" s="1"/>
  <c r="J11260" i="1" a="1"/>
  <c r="J11260" i="1" s="1"/>
  <c r="K11260" i="1" s="1" a="1"/>
  <c r="K11260" i="1" s="1"/>
  <c r="J10953" i="1" a="1"/>
  <c r="J10953" i="1" s="1"/>
  <c r="K10953" i="1" s="1" a="1"/>
  <c r="K10953" i="1" s="1"/>
  <c r="J11055" i="1" a="1"/>
  <c r="J11055" i="1" s="1"/>
  <c r="K11055" i="1" s="1" a="1"/>
  <c r="K11055" i="1" s="1"/>
  <c r="J10730" i="1" a="1"/>
  <c r="J10730" i="1" s="1"/>
  <c r="K10730" i="1" s="1" a="1"/>
  <c r="K10730" i="1" s="1"/>
  <c r="J11529" i="1" a="1"/>
  <c r="J11529" i="1" s="1"/>
  <c r="K11529" i="1" s="1" a="1"/>
  <c r="K11529" i="1" s="1"/>
  <c r="J11879" i="1" a="1"/>
  <c r="J11879" i="1" s="1"/>
  <c r="K11879" i="1" s="1" a="1"/>
  <c r="K11879" i="1" s="1"/>
  <c r="J8457" i="1" a="1"/>
  <c r="J8457" i="1" s="1"/>
  <c r="K8457" i="1" s="1" a="1"/>
  <c r="K8457" i="1" s="1"/>
  <c r="J6687" i="1" a="1"/>
  <c r="J6687" i="1" s="1"/>
  <c r="K6687" i="1" s="1" a="1"/>
  <c r="K6687" i="1" s="1"/>
  <c r="J10499" i="1" a="1"/>
  <c r="J10499" i="1" s="1"/>
  <c r="K10499" i="1" s="1" a="1"/>
  <c r="K10499" i="1" s="1"/>
  <c r="J10348" i="1" a="1"/>
  <c r="J10348" i="1" s="1"/>
  <c r="K10348" i="1" s="1" a="1"/>
  <c r="K10348" i="1" s="1"/>
  <c r="J10968" i="1" a="1"/>
  <c r="J10968" i="1" s="1"/>
  <c r="K10968" i="1" s="1" a="1"/>
  <c r="K10968" i="1" s="1"/>
  <c r="J11182" i="1" a="1"/>
  <c r="J11182" i="1" s="1"/>
  <c r="K11182" i="1" s="1" a="1"/>
  <c r="K11182" i="1" s="1"/>
  <c r="J8257" i="1" a="1"/>
  <c r="J8257" i="1" s="1"/>
  <c r="K8257" i="1" s="1" a="1"/>
  <c r="K8257" i="1" s="1"/>
  <c r="J9972" i="1" a="1"/>
  <c r="J9972" i="1" s="1"/>
  <c r="K9972" i="1" s="1" a="1"/>
  <c r="K9972" i="1" s="1"/>
  <c r="J10992" i="1" a="1"/>
  <c r="J10992" i="1" s="1"/>
  <c r="K10992" i="1" s="1" a="1"/>
  <c r="K10992" i="1" s="1"/>
  <c r="J9516" i="1" a="1"/>
  <c r="J9516" i="1" s="1"/>
  <c r="K9516" i="1" s="1" a="1"/>
  <c r="K9516" i="1" s="1"/>
  <c r="J10667" i="1" a="1"/>
  <c r="J10667" i="1" s="1"/>
  <c r="K10667" i="1" s="1" a="1"/>
  <c r="K10667" i="1" s="1"/>
  <c r="J8840" i="1" a="1"/>
  <c r="J8840" i="1" s="1"/>
  <c r="K8840" i="1" s="1" a="1"/>
  <c r="K8840" i="1" s="1"/>
  <c r="J10342" i="1" a="1"/>
  <c r="J10342" i="1" s="1"/>
  <c r="K10342" i="1" s="1" a="1"/>
  <c r="K10342" i="1" s="1"/>
  <c r="J8236" i="1" a="1"/>
  <c r="J8236" i="1" s="1"/>
  <c r="K8236" i="1" s="1" a="1"/>
  <c r="K8236" i="1" s="1"/>
  <c r="J9990" i="1" a="1"/>
  <c r="J9990" i="1" s="1"/>
  <c r="K9990" i="1" s="1" a="1"/>
  <c r="K9990" i="1" s="1"/>
  <c r="J11011" i="1" a="1"/>
  <c r="J11011" i="1" s="1"/>
  <c r="K11011" i="1" s="1" a="1"/>
  <c r="K11011" i="1" s="1"/>
  <c r="J11939" i="1" a="1"/>
  <c r="J11939" i="1" s="1"/>
  <c r="K11939" i="1" s="1" a="1"/>
  <c r="K11939" i="1" s="1"/>
  <c r="J11915" i="1" a="1"/>
  <c r="J11915" i="1" s="1"/>
  <c r="K11915" i="1" s="1" a="1"/>
  <c r="K11915" i="1" s="1"/>
  <c r="J11493" i="1" a="1"/>
  <c r="J11493" i="1" s="1"/>
  <c r="K11493" i="1" s="1" a="1"/>
  <c r="K11493" i="1" s="1"/>
  <c r="J11009" i="1" a="1"/>
  <c r="J11009" i="1" s="1"/>
  <c r="K11009" i="1" s="1" a="1"/>
  <c r="K11009" i="1" s="1"/>
  <c r="J8484" i="1" a="1"/>
  <c r="J8484" i="1" s="1"/>
  <c r="K8484" i="1" s="1" a="1"/>
  <c r="K8484" i="1" s="1"/>
  <c r="J9771" i="1" a="1"/>
  <c r="J9771" i="1" s="1"/>
  <c r="K9771" i="1" s="1" a="1"/>
  <c r="K9771" i="1" s="1"/>
  <c r="J10482" i="1" a="1"/>
  <c r="J10482" i="1" s="1"/>
  <c r="K10482" i="1" s="1" a="1"/>
  <c r="K10482" i="1" s="1"/>
  <c r="J12007" i="1" a="1"/>
  <c r="J12007" i="1" s="1"/>
  <c r="K12007" i="1" s="1" a="1"/>
  <c r="K12007" i="1" s="1"/>
  <c r="J10068" i="1" a="1"/>
  <c r="J10068" i="1" s="1"/>
  <c r="K10068" i="1" s="1" a="1"/>
  <c r="K10068" i="1" s="1"/>
  <c r="J9434" i="1" a="1"/>
  <c r="J9434" i="1" s="1"/>
  <c r="K9434" i="1" s="1" a="1"/>
  <c r="K9434" i="1" s="1"/>
  <c r="J10251" i="1" a="1"/>
  <c r="J10251" i="1" s="1"/>
  <c r="K10251" i="1" s="1" a="1"/>
  <c r="K10251" i="1" s="1"/>
  <c r="J11376" i="1" a="1"/>
  <c r="J11376" i="1" s="1"/>
  <c r="K11376" i="1" s="1" a="1"/>
  <c r="K11376" i="1" s="1"/>
  <c r="J10375" i="1" a="1"/>
  <c r="J10375" i="1" s="1"/>
  <c r="K10375" i="1" s="1" a="1"/>
  <c r="K10375" i="1" s="1"/>
  <c r="J9965" i="1" a="1"/>
  <c r="J9965" i="1" s="1"/>
  <c r="K9965" i="1" s="1" a="1"/>
  <c r="K9965" i="1" s="1"/>
  <c r="J9209" i="1" a="1"/>
  <c r="J9209" i="1" s="1"/>
  <c r="K9209" i="1" s="1" a="1"/>
  <c r="K9209" i="1" s="1"/>
  <c r="J10155" i="1" a="1"/>
  <c r="J10155" i="1" s="1"/>
  <c r="K10155" i="1" s="1" a="1"/>
  <c r="K10155" i="1" s="1"/>
  <c r="J9161" i="1" a="1"/>
  <c r="J9161" i="1" s="1"/>
  <c r="K9161" i="1" s="1" a="1"/>
  <c r="K9161" i="1" s="1"/>
  <c r="J11285" i="1" a="1"/>
  <c r="J11285" i="1" s="1"/>
  <c r="K11285" i="1" s="1" a="1"/>
  <c r="K11285" i="1" s="1"/>
  <c r="J11664" i="1" a="1"/>
  <c r="J11664" i="1" s="1"/>
  <c r="K11664" i="1" s="1" a="1"/>
  <c r="K11664" i="1" s="1"/>
  <c r="J11880" i="1" a="1"/>
  <c r="J11880" i="1" s="1"/>
  <c r="K11880" i="1" s="1" a="1"/>
  <c r="K11880" i="1" s="1"/>
  <c r="J11599" i="1" a="1"/>
  <c r="J11599" i="1" s="1"/>
  <c r="K11599" i="1" s="1" a="1"/>
  <c r="K11599" i="1" s="1"/>
  <c r="J11747" i="1" a="1"/>
  <c r="J11747" i="1" s="1"/>
  <c r="K11747" i="1" s="1" a="1"/>
  <c r="K11747" i="1" s="1"/>
  <c r="J8713" i="1" a="1"/>
  <c r="J8713" i="1" s="1"/>
  <c r="K8713" i="1" s="1" a="1"/>
  <c r="K8713" i="1" s="1"/>
  <c r="J10216" i="1" a="1"/>
  <c r="J10216" i="1" s="1"/>
  <c r="K10216" i="1" s="1" a="1"/>
  <c r="K10216" i="1" s="1"/>
  <c r="J9885" i="1" a="1"/>
  <c r="J9885" i="1" s="1"/>
  <c r="K9885" i="1" s="1" a="1"/>
  <c r="K9885" i="1" s="1"/>
  <c r="J11861" i="1" a="1"/>
  <c r="J11861" i="1" s="1"/>
  <c r="K11861" i="1" s="1" a="1"/>
  <c r="K11861" i="1" s="1"/>
  <c r="J8961" i="1" a="1"/>
  <c r="J8961" i="1" s="1"/>
  <c r="K8961" i="1" s="1" a="1"/>
  <c r="K8961" i="1" s="1"/>
  <c r="J10340" i="1" a="1"/>
  <c r="J10340" i="1" s="1"/>
  <c r="K10340" i="1" s="1" a="1"/>
  <c r="K10340" i="1" s="1"/>
  <c r="J8173" i="1" a="1"/>
  <c r="J8173" i="1" s="1"/>
  <c r="K8173" i="1" s="1" a="1"/>
  <c r="K8173" i="1" s="1"/>
  <c r="J10032" i="1" a="1"/>
  <c r="J10032" i="1" s="1"/>
  <c r="K10032" i="1" s="1" a="1"/>
  <c r="K10032" i="1" s="1"/>
  <c r="J11363" i="1" a="1"/>
  <c r="J11363" i="1" s="1"/>
  <c r="K11363" i="1" s="1" a="1"/>
  <c r="K11363" i="1" s="1"/>
  <c r="J11975" i="1" a="1"/>
  <c r="J11975" i="1" s="1"/>
  <c r="K11975" i="1" s="1" a="1"/>
  <c r="K11975" i="1" s="1"/>
  <c r="J9856" i="1" a="1"/>
  <c r="J9856" i="1" s="1"/>
  <c r="K9856" i="1" s="1" a="1"/>
  <c r="K9856" i="1" s="1"/>
  <c r="J6216" i="1" a="1"/>
  <c r="J6216" i="1" s="1"/>
  <c r="K6216" i="1" s="1" a="1"/>
  <c r="K6216" i="1" s="1"/>
  <c r="J9459" i="1" a="1"/>
  <c r="J9459" i="1" s="1"/>
  <c r="K9459" i="1" s="1" a="1"/>
  <c r="K9459" i="1" s="1"/>
  <c r="J10604" i="1" a="1"/>
  <c r="J10604" i="1" s="1"/>
  <c r="K10604" i="1" s="1" a="1"/>
  <c r="K10604" i="1" s="1"/>
  <c r="J8745" i="1" a="1"/>
  <c r="J8745" i="1" s="1"/>
  <c r="K8745" i="1" s="1" a="1"/>
  <c r="K8745" i="1" s="1"/>
  <c r="J10279" i="1" a="1"/>
  <c r="J10279" i="1" s="1"/>
  <c r="K10279" i="1" s="1" a="1"/>
  <c r="K10279" i="1" s="1"/>
  <c r="J7977" i="1" a="1"/>
  <c r="J7977" i="1" s="1"/>
  <c r="K7977" i="1" s="1" a="1"/>
  <c r="K7977" i="1" s="1"/>
  <c r="J9974" i="1" a="1"/>
  <c r="J9974" i="1" s="1"/>
  <c r="K9974" i="1" s="1" a="1"/>
  <c r="K9974" i="1" s="1"/>
  <c r="J5585" i="1" a="1"/>
  <c r="J5585" i="1" s="1"/>
  <c r="K5585" i="1" s="1" a="1"/>
  <c r="K5585" i="1" s="1"/>
  <c r="J9494" i="1" a="1"/>
  <c r="J9494" i="1" s="1"/>
  <c r="K9494" i="1" s="1" a="1"/>
  <c r="K9494" i="1" s="1"/>
  <c r="J10639" i="1" a="1"/>
  <c r="J10639" i="1" s="1"/>
  <c r="K10639" i="1" s="1" a="1"/>
  <c r="K10639" i="1" s="1"/>
  <c r="J11605" i="1" a="1"/>
  <c r="J11605" i="1" s="1"/>
  <c r="K11605" i="1" s="1" a="1"/>
  <c r="K11605" i="1" s="1"/>
  <c r="J11392" i="1" a="1"/>
  <c r="J11392" i="1" s="1"/>
  <c r="K11392" i="1" s="1" a="1"/>
  <c r="K11392" i="1" s="1"/>
  <c r="J2527" i="1" a="1"/>
  <c r="J2527" i="1" s="1"/>
  <c r="K2527" i="1" s="1" a="1"/>
  <c r="K2527" i="1" s="1"/>
  <c r="J2864" i="1" a="1"/>
  <c r="J2864" i="1" s="1"/>
  <c r="K2864" i="1" s="1" a="1"/>
  <c r="K286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<sst xmlns="http://schemas.openxmlformats.org/spreadsheetml/2006/main" count="51745" uniqueCount="4423">
  <si>
    <t>STATE OF TX AS NON EMPLOYER CONTRIBUTING ENTITY (NECE)</t>
  </si>
  <si>
    <t>Higher Education</t>
  </si>
  <si>
    <t>1546</t>
  </si>
  <si>
    <t>226737</t>
  </si>
  <si>
    <t>737</t>
  </si>
  <si>
    <t>ANGELO STATE UNIVERSITY</t>
  </si>
  <si>
    <t>2219</t>
  </si>
  <si>
    <t>123789</t>
  </si>
  <si>
    <t>789</t>
  </si>
  <si>
    <t>LAMAR INST OF TECHNOLOGY</t>
  </si>
  <si>
    <t>2218</t>
  </si>
  <si>
    <t>181787</t>
  </si>
  <si>
    <t>787</t>
  </si>
  <si>
    <t>LAMAR STATE COLLEGE-ORANGE</t>
  </si>
  <si>
    <t>2186</t>
  </si>
  <si>
    <t>123788</t>
  </si>
  <si>
    <t>788</t>
  </si>
  <si>
    <t>LAMAR STATE COLLEGE-PORT ARTHUR</t>
  </si>
  <si>
    <t>1375</t>
  </si>
  <si>
    <t>123734</t>
  </si>
  <si>
    <t>734</t>
  </si>
  <si>
    <t>LAMAR UNIVERSITY-BEAUMONT</t>
  </si>
  <si>
    <t>1338</t>
  </si>
  <si>
    <t>243735</t>
  </si>
  <si>
    <t>735</t>
  </si>
  <si>
    <t>MIDWESTERN STATE UNIVERSITY</t>
  </si>
  <si>
    <t>0007</t>
  </si>
  <si>
    <t>237715</t>
  </si>
  <si>
    <t>715</t>
  </si>
  <si>
    <t>PRAIRIE VIEW A &amp; M UNIVERSITY</t>
  </si>
  <si>
    <t>0008</t>
  </si>
  <si>
    <t>236753</t>
  </si>
  <si>
    <t>753</t>
  </si>
  <si>
    <t>SAM HOUSTON STATE UNIVERSITY</t>
  </si>
  <si>
    <t>0017</t>
  </si>
  <si>
    <t>174755</t>
  </si>
  <si>
    <t>755</t>
  </si>
  <si>
    <t>STEPHEN F AUSTIN STATE UNIVERSITY</t>
  </si>
  <si>
    <t>0018</t>
  </si>
  <si>
    <t>022756</t>
  </si>
  <si>
    <t>756</t>
  </si>
  <si>
    <t>SUL ROSS STATE UNIVERSITY</t>
  </si>
  <si>
    <t>0004</t>
  </si>
  <si>
    <t>072713</t>
  </si>
  <si>
    <t>713</t>
  </si>
  <si>
    <t>TARLETON STATE UNIVERSITY</t>
  </si>
  <si>
    <t>0029</t>
  </si>
  <si>
    <t>021555</t>
  </si>
  <si>
    <t>555</t>
  </si>
  <si>
    <t>TEXAS A&amp;M AGRILIFE EXTENSION SERVICE</t>
  </si>
  <si>
    <t>0028</t>
  </si>
  <si>
    <t>021556</t>
  </si>
  <si>
    <t>556</t>
  </si>
  <si>
    <t>TEXAS A&amp;M AGRILIFE RESEARCH</t>
  </si>
  <si>
    <t>0031</t>
  </si>
  <si>
    <t>021712</t>
  </si>
  <si>
    <t>712</t>
  </si>
  <si>
    <t>TEXAS A&amp;M ENG EXP STATION</t>
  </si>
  <si>
    <t>0033</t>
  </si>
  <si>
    <t>021716</t>
  </si>
  <si>
    <t>716</t>
  </si>
  <si>
    <t>TEXAS A&amp;M ENG EXT SERVICE</t>
  </si>
  <si>
    <t>0030</t>
  </si>
  <si>
    <t>021576</t>
  </si>
  <si>
    <t>576</t>
  </si>
  <si>
    <t>TEXAS A&amp;M FOREST SERVICE</t>
  </si>
  <si>
    <t>1871</t>
  </si>
  <si>
    <t>240761</t>
  </si>
  <si>
    <t>761</t>
  </si>
  <si>
    <t>TEXAS A&amp;M INTERNATIONAL UNIVERSITY</t>
  </si>
  <si>
    <t>0034</t>
  </si>
  <si>
    <t>021727</t>
  </si>
  <si>
    <t>727</t>
  </si>
  <si>
    <t>TEXAS A&amp;M TRANSPORTATION INST</t>
  </si>
  <si>
    <t>0001</t>
  </si>
  <si>
    <t>021711</t>
  </si>
  <si>
    <t>711</t>
  </si>
  <si>
    <t>TEXAS A&amp;M UNIVERSITY</t>
  </si>
  <si>
    <t>2301</t>
  </si>
  <si>
    <t>014770</t>
  </si>
  <si>
    <t>770</t>
  </si>
  <si>
    <t>TEXAS A&amp;M UNIVERSITY - CENTRAL TEXAS</t>
  </si>
  <si>
    <t>0003</t>
  </si>
  <si>
    <t>116751</t>
  </si>
  <si>
    <t>751</t>
  </si>
  <si>
    <t>TEXAS A&amp;M UNIVERSITY - COMMERCE</t>
  </si>
  <si>
    <t>1866</t>
  </si>
  <si>
    <t>178760</t>
  </si>
  <si>
    <t>760</t>
  </si>
  <si>
    <t>TEXAS A&amp;M UNIVERSITY - CORPUS CHRISTI</t>
  </si>
  <si>
    <t>0032</t>
  </si>
  <si>
    <t>084718</t>
  </si>
  <si>
    <t>718</t>
  </si>
  <si>
    <t>TEXAS A&amp;M UNIVERSITY - GALVESTON</t>
  </si>
  <si>
    <t>0020</t>
  </si>
  <si>
    <t>137732</t>
  </si>
  <si>
    <t>732</t>
  </si>
  <si>
    <t>TEXAS A&amp;M UNIVERSITY - KINGSVILLE</t>
  </si>
  <si>
    <t>2302</t>
  </si>
  <si>
    <t>015749</t>
  </si>
  <si>
    <t>749</t>
  </si>
  <si>
    <t>TEXAS A&amp;M UNIVERSITY - SAN ANTONIO</t>
  </si>
  <si>
    <t>2204</t>
  </si>
  <si>
    <t>021709</t>
  </si>
  <si>
    <t>710</t>
  </si>
  <si>
    <t>TEXAS A&amp;M UNIVERSITY SYSTEM HSC</t>
  </si>
  <si>
    <t>2021</t>
  </si>
  <si>
    <t>021710</t>
  </si>
  <si>
    <t>709</t>
  </si>
  <si>
    <t>TEXAS A&amp;M UNIVERSITY SYSTEMS OFFICE</t>
  </si>
  <si>
    <t>2024</t>
  </si>
  <si>
    <t>019764</t>
  </si>
  <si>
    <t>764</t>
  </si>
  <si>
    <t>TEXAS A&amp;M UNIVERSITY -TEXARKANA</t>
  </si>
  <si>
    <t>2296</t>
  </si>
  <si>
    <t>021557</t>
  </si>
  <si>
    <t>557</t>
  </si>
  <si>
    <t>TEXAS A&amp;M VET MEDICAL DIAGNOSTIC LAB</t>
  </si>
  <si>
    <t>1468</t>
  </si>
  <si>
    <t>101717</t>
  </si>
  <si>
    <t>717</t>
  </si>
  <si>
    <t>TEXAS SOUTHERN UNIVERSITY</t>
  </si>
  <si>
    <t>1798</t>
  </si>
  <si>
    <t>161719</t>
  </si>
  <si>
    <t>719</t>
  </si>
  <si>
    <t>TEXAS STATE TECH COLLEGE</t>
  </si>
  <si>
    <t>0009</t>
  </si>
  <si>
    <t>105754</t>
  </si>
  <si>
    <t>754</t>
  </si>
  <si>
    <t>TEXAS STATE UNIVERSITY - SAN MARCOS</t>
  </si>
  <si>
    <t>1485</t>
  </si>
  <si>
    <t>227758</t>
  </si>
  <si>
    <t>758</t>
  </si>
  <si>
    <t>TEXAS STATE UNIVERSITY SYSTEM</t>
  </si>
  <si>
    <t>0023</t>
  </si>
  <si>
    <t>152733</t>
  </si>
  <si>
    <t>733</t>
  </si>
  <si>
    <t>TEXAS TECH UNIVERSITY</t>
  </si>
  <si>
    <t>0022</t>
  </si>
  <si>
    <t>061731</t>
  </si>
  <si>
    <t>731</t>
  </si>
  <si>
    <t>TEXAS WOMAN'S UNIVERSITY</t>
  </si>
  <si>
    <t>1892</t>
  </si>
  <si>
    <t>220763</t>
  </si>
  <si>
    <t>763</t>
  </si>
  <si>
    <t>UNIVERSITY OF NORTH TEXAS HSC AT FORT WORTH</t>
  </si>
  <si>
    <t>2210</t>
  </si>
  <si>
    <t>057769</t>
  </si>
  <si>
    <t>769</t>
  </si>
  <si>
    <t>UNIVERSITY OF NORTH TEXAS SYSTEM ADMIN</t>
  </si>
  <si>
    <t>1403</t>
  </si>
  <si>
    <t>101730</t>
  </si>
  <si>
    <t>730</t>
  </si>
  <si>
    <t>UNIVERSITY OF HOUSTON AT HOUSTON</t>
  </si>
  <si>
    <t>0006</t>
  </si>
  <si>
    <t>061752</t>
  </si>
  <si>
    <t>752</t>
  </si>
  <si>
    <t>UNIVERSITY OF NORTH TEXAS</t>
  </si>
  <si>
    <t>2331</t>
  </si>
  <si>
    <t>227720</t>
  </si>
  <si>
    <t>720</t>
  </si>
  <si>
    <t>UNIVERSITY OF TEXAS SYSTEM</t>
  </si>
  <si>
    <t>2308</t>
  </si>
  <si>
    <t>057773</t>
  </si>
  <si>
    <t>773</t>
  </si>
  <si>
    <t>UNIVERSITY OF NORTH TEXAS AT DALLAS</t>
  </si>
  <si>
    <t>2018</t>
  </si>
  <si>
    <t>031747</t>
  </si>
  <si>
    <t>747</t>
  </si>
  <si>
    <t>UNIVERSITY OF TEXAS - BROWNSVILLE</t>
  </si>
  <si>
    <t>0005</t>
  </si>
  <si>
    <t>220714</t>
  </si>
  <si>
    <t>714</t>
  </si>
  <si>
    <t>UNIVERSITY OF TEXAS AT ARLINGTON</t>
  </si>
  <si>
    <t>0024</t>
  </si>
  <si>
    <t>227721</t>
  </si>
  <si>
    <t>721</t>
  </si>
  <si>
    <t>UNIVERSITY OF TEXAS AT AUSTIN</t>
  </si>
  <si>
    <t>1821</t>
  </si>
  <si>
    <t>057738</t>
  </si>
  <si>
    <t>738</t>
  </si>
  <si>
    <t>UNIVERSITY OF TEXAS AT DALLAS</t>
  </si>
  <si>
    <t>0021</t>
  </si>
  <si>
    <t>071724</t>
  </si>
  <si>
    <t>724</t>
  </si>
  <si>
    <t>UNIVERSITY OF TEXAS AT EL PASO</t>
  </si>
  <si>
    <t>1847</t>
  </si>
  <si>
    <t>015743</t>
  </si>
  <si>
    <t>743</t>
  </si>
  <si>
    <t>UNIVERSITY OF TEXAS AT SAN ANTONIO</t>
  </si>
  <si>
    <t>1857</t>
  </si>
  <si>
    <t>212750</t>
  </si>
  <si>
    <t>750</t>
  </si>
  <si>
    <t>UNIVERSITY OF TEXAS AT TYLER</t>
  </si>
  <si>
    <t>1899</t>
  </si>
  <si>
    <t>212785</t>
  </si>
  <si>
    <t>785</t>
  </si>
  <si>
    <t>UNIVERSITY OF TEXAS HEALTH CTR AT TYLER</t>
  </si>
  <si>
    <t>1875</t>
  </si>
  <si>
    <t>101744</t>
  </si>
  <si>
    <t>744</t>
  </si>
  <si>
    <t>UNIVERSITY OF TEXAS HSC AT HOUSTON</t>
  </si>
  <si>
    <t>1874</t>
  </si>
  <si>
    <t>015745</t>
  </si>
  <si>
    <t>745</t>
  </si>
  <si>
    <t>UNIVERSITY OF TEXAS HSC AT SAN ANTONIO</t>
  </si>
  <si>
    <t>1389</t>
  </si>
  <si>
    <t>101506</t>
  </si>
  <si>
    <t>506</t>
  </si>
  <si>
    <t>UNIVERSITY OF TEXAS MD ANDERSON CANCER CENTER</t>
  </si>
  <si>
    <t>0025</t>
  </si>
  <si>
    <t>084723</t>
  </si>
  <si>
    <t>723</t>
  </si>
  <si>
    <t>UNIVERSITY OF TEXAS MEDICAL BRANCH AT GALVESTON</t>
  </si>
  <si>
    <t>1854</t>
  </si>
  <si>
    <t>068742</t>
  </si>
  <si>
    <t>742</t>
  </si>
  <si>
    <t>UNIVERSITY OF TEXAS PERMIAN BASIN</t>
  </si>
  <si>
    <t>1545</t>
  </si>
  <si>
    <t>057729</t>
  </si>
  <si>
    <t>729</t>
  </si>
  <si>
    <t>UNIVERSITY OF TEXAS SW MEDICAL CENTER</t>
  </si>
  <si>
    <t>1561</t>
  </si>
  <si>
    <t>108736</t>
  </si>
  <si>
    <t>736</t>
  </si>
  <si>
    <t>UNIVERSITY OF TEXAS-PAN AMERICAN</t>
  </si>
  <si>
    <t>0026</t>
  </si>
  <si>
    <t>191757</t>
  </si>
  <si>
    <t>757</t>
  </si>
  <si>
    <t>WEST TEXAS A &amp; M UNIVERSITY</t>
  </si>
  <si>
    <t>Community and Junior College</t>
  </si>
  <si>
    <t>1439</t>
  </si>
  <si>
    <t>015977</t>
  </si>
  <si>
    <t>ALAMO COMMUNITY COLLEGE DIST</t>
  </si>
  <si>
    <t>1829</t>
  </si>
  <si>
    <t>020951</t>
  </si>
  <si>
    <t>ALVIN COMMUNITY COLLEGE</t>
  </si>
  <si>
    <t>1328</t>
  </si>
  <si>
    <t>188952</t>
  </si>
  <si>
    <t>AMARILLO COLLEGE</t>
  </si>
  <si>
    <t>1790</t>
  </si>
  <si>
    <t>003989</t>
  </si>
  <si>
    <t>ANGELINA COLLEGE</t>
  </si>
  <si>
    <t>1861</t>
  </si>
  <si>
    <t>227997</t>
  </si>
  <si>
    <t>AUSTIN COMMUNITY COLLEGE</t>
  </si>
  <si>
    <t>1340</t>
  </si>
  <si>
    <t>239954</t>
  </si>
  <si>
    <t>BLINN COLLEGE</t>
  </si>
  <si>
    <t>1788</t>
  </si>
  <si>
    <t>020990</t>
  </si>
  <si>
    <t>BRAZOSPORT COLLEGE</t>
  </si>
  <si>
    <t>1756</t>
  </si>
  <si>
    <t>014955</t>
  </si>
  <si>
    <t>CENTRAL TEXAS COLLEGE</t>
  </si>
  <si>
    <t>1643</t>
  </si>
  <si>
    <t>067956</t>
  </si>
  <si>
    <t>CISCO JUNIOR COLLEGE</t>
  </si>
  <si>
    <t>1778</t>
  </si>
  <si>
    <t>065957</t>
  </si>
  <si>
    <t>CLARENDON COLLEGE</t>
  </si>
  <si>
    <t>1759</t>
  </si>
  <si>
    <t>013953</t>
  </si>
  <si>
    <t>COASTAL BEND COLLEGE</t>
  </si>
  <si>
    <t>1782</t>
  </si>
  <si>
    <t>084971</t>
  </si>
  <si>
    <t>COLLEGE OF THE MAINLAND</t>
  </si>
  <si>
    <t>1995</t>
  </si>
  <si>
    <t>043949</t>
  </si>
  <si>
    <t>COLLIN CTY COMMUNITY COLLEGE</t>
  </si>
  <si>
    <t>1745</t>
  </si>
  <si>
    <t>057959</t>
  </si>
  <si>
    <t>DALLAS CTY COMMUNITY COLLEGE DIST</t>
  </si>
  <si>
    <t>1565</t>
  </si>
  <si>
    <t>178960</t>
  </si>
  <si>
    <t>DEL MAR COLLEGE</t>
  </si>
  <si>
    <t>1843</t>
  </si>
  <si>
    <t>071993</t>
  </si>
  <si>
    <t>EL PASO COMMUNITY COLLEGE</t>
  </si>
  <si>
    <t>1548</t>
  </si>
  <si>
    <t>117961</t>
  </si>
  <si>
    <t>FRANK PHILLIPS COLLEGE</t>
  </si>
  <si>
    <t>1780</t>
  </si>
  <si>
    <t>084962</t>
  </si>
  <si>
    <t>GALVESTON COLLEGE</t>
  </si>
  <si>
    <t>1736</t>
  </si>
  <si>
    <t>091963</t>
  </si>
  <si>
    <t>GRAYSON COUNTY COLLEGE</t>
  </si>
  <si>
    <t>1723</t>
  </si>
  <si>
    <t>109965</t>
  </si>
  <si>
    <t>HILL COLLEGE</t>
  </si>
  <si>
    <t>1853</t>
  </si>
  <si>
    <t>101994</t>
  </si>
  <si>
    <t>HOUSTON COMM COLLEGE SYSTEM</t>
  </si>
  <si>
    <t>1414</t>
  </si>
  <si>
    <t>114966</t>
  </si>
  <si>
    <t>HOWARD CTY JR COLLEGE DIST</t>
  </si>
  <si>
    <t>1417</t>
  </si>
  <si>
    <t>092967</t>
  </si>
  <si>
    <t>KILGORE COLLEGE</t>
  </si>
  <si>
    <t>1477</t>
  </si>
  <si>
    <t>240968</t>
  </si>
  <si>
    <t>LAREDO COMMUNITY COLLEGE</t>
  </si>
  <si>
    <t>1789</t>
  </si>
  <si>
    <t>101969</t>
  </si>
  <si>
    <t>LEE COLLEGE</t>
  </si>
  <si>
    <t>1858</t>
  </si>
  <si>
    <t>170996</t>
  </si>
  <si>
    <t>LONE STAR COLLEGE SYSTEM</t>
  </si>
  <si>
    <t>1761</t>
  </si>
  <si>
    <t>161970</t>
  </si>
  <si>
    <t>MCLENNAN COMMUNITY COLLEGE</t>
  </si>
  <si>
    <t>1859</t>
  </si>
  <si>
    <t>165995</t>
  </si>
  <si>
    <t>MIDLAND COLLEGE</t>
  </si>
  <si>
    <t>1428</t>
  </si>
  <si>
    <t>175972</t>
  </si>
  <si>
    <t>NAVARRO COLLEGE</t>
  </si>
  <si>
    <t>1695</t>
  </si>
  <si>
    <t>049958</t>
  </si>
  <si>
    <t>NORTH CENTRAL TX COLLEGE</t>
  </si>
  <si>
    <t>1992</t>
  </si>
  <si>
    <t>225998</t>
  </si>
  <si>
    <t>NORTHEAST TX COMMUNITY COLLEGE</t>
  </si>
  <si>
    <t>1540</t>
  </si>
  <si>
    <t>068973</t>
  </si>
  <si>
    <t>ODESSA COLLEGE</t>
  </si>
  <si>
    <t>1471</t>
  </si>
  <si>
    <t>183974</t>
  </si>
  <si>
    <t>PANOLA COLLEGE</t>
  </si>
  <si>
    <t>1547</t>
  </si>
  <si>
    <t>139975</t>
  </si>
  <si>
    <t>PARIS JUNIOR COLLEGE</t>
  </si>
  <si>
    <t>1563</t>
  </si>
  <si>
    <t>067976</t>
  </si>
  <si>
    <t>RANGER JUNIOR COLLEGE</t>
  </si>
  <si>
    <t>1699</t>
  </si>
  <si>
    <t>101978</t>
  </si>
  <si>
    <t>SAN JACINTO COLLEGE DIST</t>
  </si>
  <si>
    <t>1656</t>
  </si>
  <si>
    <t>110979</t>
  </si>
  <si>
    <t>SOUTH PLAINS COLLEGE</t>
  </si>
  <si>
    <t>2022</t>
  </si>
  <si>
    <t>108948</t>
  </si>
  <si>
    <t>SOUTH TEXAS COLLEGE</t>
  </si>
  <si>
    <t>1444</t>
  </si>
  <si>
    <t>232980</t>
  </si>
  <si>
    <t>SOUTHWEST TX JR COLLEGE</t>
  </si>
  <si>
    <t>1754</t>
  </si>
  <si>
    <t>220981</t>
  </si>
  <si>
    <t>TARRANT COUNTY COLLEGE DIST</t>
  </si>
  <si>
    <t>1690</t>
  </si>
  <si>
    <t>014982</t>
  </si>
  <si>
    <t>TEMPLE COLLEGE</t>
  </si>
  <si>
    <t>1640</t>
  </si>
  <si>
    <t>019983</t>
  </si>
  <si>
    <t>TEXARKANA COLLEGE</t>
  </si>
  <si>
    <t>1566</t>
  </si>
  <si>
    <t>031984</t>
  </si>
  <si>
    <t>TEXAS SOUTHMOST COLLEGE</t>
  </si>
  <si>
    <t>1415</t>
  </si>
  <si>
    <t>107964</t>
  </si>
  <si>
    <t>TRINITY VALLEY JR COLLEGE</t>
  </si>
  <si>
    <t>1469</t>
  </si>
  <si>
    <t>212985</t>
  </si>
  <si>
    <t>TYLER JUNIOR COLLEGE</t>
  </si>
  <si>
    <t>1832</t>
  </si>
  <si>
    <t>244991</t>
  </si>
  <si>
    <t>VERNON COLLEGE</t>
  </si>
  <si>
    <t>1542</t>
  </si>
  <si>
    <t>235986</t>
  </si>
  <si>
    <t>VICTORIA COLLEGE</t>
  </si>
  <si>
    <t>1541</t>
  </si>
  <si>
    <t>184987</t>
  </si>
  <si>
    <t>WEATHERFORD COLLEGE</t>
  </si>
  <si>
    <t>1827</t>
  </si>
  <si>
    <t>208992</t>
  </si>
  <si>
    <t>WESTERN TEXAS COLLEGE</t>
  </si>
  <si>
    <t>1416</t>
  </si>
  <si>
    <t>241988</t>
  </si>
  <si>
    <t>WHARTON COUNTY JR COLLEGE</t>
  </si>
  <si>
    <t>Public Education</t>
  </si>
  <si>
    <t>0300</t>
  </si>
  <si>
    <t>109901</t>
  </si>
  <si>
    <t>ABBOTT ISD</t>
  </si>
  <si>
    <t>0301</t>
  </si>
  <si>
    <t>095901</t>
  </si>
  <si>
    <t>ABERNATHY ISD</t>
  </si>
  <si>
    <t>0302</t>
  </si>
  <si>
    <t>221901</t>
  </si>
  <si>
    <t>ABILENE ISD</t>
  </si>
  <si>
    <t>0303</t>
  </si>
  <si>
    <t>014901</t>
  </si>
  <si>
    <t>ACADEMY ISD</t>
  </si>
  <si>
    <t>1625</t>
  </si>
  <si>
    <t>180903</t>
  </si>
  <si>
    <t>ADRIAN ISD</t>
  </si>
  <si>
    <t>0308</t>
  </si>
  <si>
    <t>178901</t>
  </si>
  <si>
    <t>AGUA DULCE ISD</t>
  </si>
  <si>
    <t>0309</t>
  </si>
  <si>
    <t>015901</t>
  </si>
  <si>
    <t>ALAMO HEIGHTS ISD</t>
  </si>
  <si>
    <t>0311</t>
  </si>
  <si>
    <t>250906</t>
  </si>
  <si>
    <t>ALBA GOLDEN ISD</t>
  </si>
  <si>
    <t>0312</t>
  </si>
  <si>
    <t>209901</t>
  </si>
  <si>
    <t>ALBANY ISD</t>
  </si>
  <si>
    <t>0313</t>
  </si>
  <si>
    <t>101902</t>
  </si>
  <si>
    <t>ALDINE ISD</t>
  </si>
  <si>
    <t>1573</t>
  </si>
  <si>
    <t>184907</t>
  </si>
  <si>
    <t>ALEDO ISD</t>
  </si>
  <si>
    <t>0315</t>
  </si>
  <si>
    <t>125901</t>
  </si>
  <si>
    <t>ALICE ISD</t>
  </si>
  <si>
    <t>0316</t>
  </si>
  <si>
    <t>101903</t>
  </si>
  <si>
    <t>ALIEF ISD</t>
  </si>
  <si>
    <t>0317</t>
  </si>
  <si>
    <t>043901</t>
  </si>
  <si>
    <t>ALLEN ISD</t>
  </si>
  <si>
    <t>0319</t>
  </si>
  <si>
    <t>022901</t>
  </si>
  <si>
    <t>ALPINE ISD</t>
  </si>
  <si>
    <t>0320</t>
  </si>
  <si>
    <t>037901</t>
  </si>
  <si>
    <t>ALTO ISD</t>
  </si>
  <si>
    <t>0322</t>
  </si>
  <si>
    <t>126901</t>
  </si>
  <si>
    <t>ALVARADO ISD</t>
  </si>
  <si>
    <t>0323</t>
  </si>
  <si>
    <t>020901</t>
  </si>
  <si>
    <t>ALVIN ISD</t>
  </si>
  <si>
    <t>0324</t>
  </si>
  <si>
    <t>249901</t>
  </si>
  <si>
    <t>ALVORD ISD</t>
  </si>
  <si>
    <t>0326</t>
  </si>
  <si>
    <t>188901</t>
  </si>
  <si>
    <t>AMARILLO ISD</t>
  </si>
  <si>
    <t>0327</t>
  </si>
  <si>
    <t>140901</t>
  </si>
  <si>
    <t>AMHERST ISD</t>
  </si>
  <si>
    <t>0328</t>
  </si>
  <si>
    <t>036901</t>
  </si>
  <si>
    <t>ANAHUAC ISD</t>
  </si>
  <si>
    <t>2020</t>
  </si>
  <si>
    <t>001910</t>
  </si>
  <si>
    <t>ANDERSON CTY SPC ED CO OP</t>
  </si>
  <si>
    <t>0329</t>
  </si>
  <si>
    <t>093901</t>
  </si>
  <si>
    <t>ANDERSON-SHIRO CONS ISD</t>
  </si>
  <si>
    <t>0330</t>
  </si>
  <si>
    <t>002901</t>
  </si>
  <si>
    <t>ANDREWS ISD</t>
  </si>
  <si>
    <t>0331</t>
  </si>
  <si>
    <t>020902</t>
  </si>
  <si>
    <t>ANGLETON ISD</t>
  </si>
  <si>
    <t>0332</t>
  </si>
  <si>
    <t>043902</t>
  </si>
  <si>
    <t>ANNA ISD</t>
  </si>
  <si>
    <t>0334</t>
  </si>
  <si>
    <t>127901</t>
  </si>
  <si>
    <t>ANSON ISD</t>
  </si>
  <si>
    <t>1657</t>
  </si>
  <si>
    <t>071906</t>
  </si>
  <si>
    <t>ANTHONY ISD</t>
  </si>
  <si>
    <t>0335</t>
  </si>
  <si>
    <t>110901</t>
  </si>
  <si>
    <t>ANTON ISD</t>
  </si>
  <si>
    <t>1674</t>
  </si>
  <si>
    <t>228905</t>
  </si>
  <si>
    <t>APPLE SPRINGS ISD</t>
  </si>
  <si>
    <t>1797</t>
  </si>
  <si>
    <t>109912</t>
  </si>
  <si>
    <t>AQUILLA ISD</t>
  </si>
  <si>
    <t>1572</t>
  </si>
  <si>
    <t>004901</t>
  </si>
  <si>
    <t>ARANSAS COUNTY ISD</t>
  </si>
  <si>
    <t>0337</t>
  </si>
  <si>
    <t>205901</t>
  </si>
  <si>
    <t>ARANSAS PASS ISD</t>
  </si>
  <si>
    <t>0338</t>
  </si>
  <si>
    <t>005901</t>
  </si>
  <si>
    <t>ARCHER CITY ISD</t>
  </si>
  <si>
    <t>1923</t>
  </si>
  <si>
    <t>061910</t>
  </si>
  <si>
    <t>ARGYLE ISD</t>
  </si>
  <si>
    <t>0339</t>
  </si>
  <si>
    <t>220901</t>
  </si>
  <si>
    <t>ARLINGTON ISD</t>
  </si>
  <si>
    <t>0340</t>
  </si>
  <si>
    <t>212901</t>
  </si>
  <si>
    <t>ARP ISD</t>
  </si>
  <si>
    <t>0342</t>
  </si>
  <si>
    <t>217901</t>
  </si>
  <si>
    <t>ASPERMONT ISD</t>
  </si>
  <si>
    <t>0343</t>
  </si>
  <si>
    <t>107901</t>
  </si>
  <si>
    <t>ATHENS ISD</t>
  </si>
  <si>
    <t>0344</t>
  </si>
  <si>
    <t>034901</t>
  </si>
  <si>
    <t>ATLANTA ISD</t>
  </si>
  <si>
    <t>0345</t>
  </si>
  <si>
    <t>061907</t>
  </si>
  <si>
    <t>AUBREY ISD</t>
  </si>
  <si>
    <t>0346</t>
  </si>
  <si>
    <t>227901</t>
  </si>
  <si>
    <t>AUSTIN ISD</t>
  </si>
  <si>
    <t>0347</t>
  </si>
  <si>
    <t>196901</t>
  </si>
  <si>
    <t>AUSTWELL TIVOLI ISD</t>
  </si>
  <si>
    <t>0348</t>
  </si>
  <si>
    <t>070901</t>
  </si>
  <si>
    <t>AVALON ISD</t>
  </si>
  <si>
    <t>0349</t>
  </si>
  <si>
    <t>194902</t>
  </si>
  <si>
    <t>AVERY ISD</t>
  </si>
  <si>
    <t>0350</t>
  </si>
  <si>
    <t>034902</t>
  </si>
  <si>
    <t>AVINGER ISD</t>
  </si>
  <si>
    <t>1984</t>
  </si>
  <si>
    <t>161918</t>
  </si>
  <si>
    <t>AXTELL ISD</t>
  </si>
  <si>
    <t>1432</t>
  </si>
  <si>
    <t>220915</t>
  </si>
  <si>
    <t>AZLE ISD</t>
  </si>
  <si>
    <t>0354</t>
  </si>
  <si>
    <t>030903</t>
  </si>
  <si>
    <t>BAIRD ISD</t>
  </si>
  <si>
    <t>0355</t>
  </si>
  <si>
    <t>200901</t>
  </si>
  <si>
    <t>BALLINGER ISD</t>
  </si>
  <si>
    <t>0356</t>
  </si>
  <si>
    <t>195902</t>
  </si>
  <si>
    <t>BALMORHEA ISD</t>
  </si>
  <si>
    <t>1678</t>
  </si>
  <si>
    <t>010902</t>
  </si>
  <si>
    <t>BANDERA ISD</t>
  </si>
  <si>
    <t>0357</t>
  </si>
  <si>
    <t>025901</t>
  </si>
  <si>
    <t>BANGS ISD</t>
  </si>
  <si>
    <t>1489</t>
  </si>
  <si>
    <t>178913</t>
  </si>
  <si>
    <t>BANQUETE ISD</t>
  </si>
  <si>
    <t>0358</t>
  </si>
  <si>
    <t>036902</t>
  </si>
  <si>
    <t>BARBERS HILL ISD</t>
  </si>
  <si>
    <t>1336</t>
  </si>
  <si>
    <t>014902</t>
  </si>
  <si>
    <t>BARTLETT ISD</t>
  </si>
  <si>
    <t>0363</t>
  </si>
  <si>
    <t>011901</t>
  </si>
  <si>
    <t>BASTROP ISD</t>
  </si>
  <si>
    <t>0365</t>
  </si>
  <si>
    <t>158901</t>
  </si>
  <si>
    <t>BAY CITY ISD</t>
  </si>
  <si>
    <t>0368</t>
  </si>
  <si>
    <t>123910</t>
  </si>
  <si>
    <t>BEAUMONT ISD</t>
  </si>
  <si>
    <t>0369</t>
  </si>
  <si>
    <t>183901</t>
  </si>
  <si>
    <t>BECKVILLE ISD</t>
  </si>
  <si>
    <t>0371</t>
  </si>
  <si>
    <t>013901</t>
  </si>
  <si>
    <t>BEEVILLE ISD</t>
  </si>
  <si>
    <t>0372</t>
  </si>
  <si>
    <t>039904</t>
  </si>
  <si>
    <t>BELLEVUE ISD</t>
  </si>
  <si>
    <t>0373</t>
  </si>
  <si>
    <t>091901</t>
  </si>
  <si>
    <t>BELLS ISD</t>
  </si>
  <si>
    <t>0374</t>
  </si>
  <si>
    <t>008901</t>
  </si>
  <si>
    <t>BELLVILLE ISD</t>
  </si>
  <si>
    <t>0375</t>
  </si>
  <si>
    <t>014903</t>
  </si>
  <si>
    <t>BELTON ISD</t>
  </si>
  <si>
    <t>0377</t>
  </si>
  <si>
    <t>125902</t>
  </si>
  <si>
    <t>BEN BOLT PALITO ISD</t>
  </si>
  <si>
    <t>0376</t>
  </si>
  <si>
    <t>066901</t>
  </si>
  <si>
    <t>BENAVIDES ISD</t>
  </si>
  <si>
    <t>1935</t>
  </si>
  <si>
    <t>138904</t>
  </si>
  <si>
    <t>BENJAMIN ISD</t>
  </si>
  <si>
    <t>0388</t>
  </si>
  <si>
    <t>230901</t>
  </si>
  <si>
    <t>BIG SANDY ISD</t>
  </si>
  <si>
    <t>1366</t>
  </si>
  <si>
    <t>187901</t>
  </si>
  <si>
    <t>0389</t>
  </si>
  <si>
    <t>114901</t>
  </si>
  <si>
    <t>BIG SPRING ISD</t>
  </si>
  <si>
    <t>0392</t>
  </si>
  <si>
    <t>220902</t>
  </si>
  <si>
    <t>BIRDVILLE ISD</t>
  </si>
  <si>
    <t>0393</t>
  </si>
  <si>
    <t>178902</t>
  </si>
  <si>
    <t>BISHOP CONS ISD</t>
  </si>
  <si>
    <t>1945</t>
  </si>
  <si>
    <t>177903</t>
  </si>
  <si>
    <t>BLACKWELL ISD</t>
  </si>
  <si>
    <t>0395</t>
  </si>
  <si>
    <t>016902</t>
  </si>
  <si>
    <t>BLANCO ISD</t>
  </si>
  <si>
    <t>0618</t>
  </si>
  <si>
    <t>116915</t>
  </si>
  <si>
    <t>BLAND ISD</t>
  </si>
  <si>
    <t>2001</t>
  </si>
  <si>
    <t>025904</t>
  </si>
  <si>
    <t>BLANKET ISD</t>
  </si>
  <si>
    <t>1943</t>
  </si>
  <si>
    <t>034909</t>
  </si>
  <si>
    <t>BLOOMBURG ISD</t>
  </si>
  <si>
    <t>0398</t>
  </si>
  <si>
    <t>175902</t>
  </si>
  <si>
    <t>BLOOMING GROVE ISD</t>
  </si>
  <si>
    <t>0399</t>
  </si>
  <si>
    <t>235901</t>
  </si>
  <si>
    <t>BLOOMINGTON ISD</t>
  </si>
  <si>
    <t>1912</t>
  </si>
  <si>
    <t>043917</t>
  </si>
  <si>
    <t>BLUE RIDGE ISD</t>
  </si>
  <si>
    <t>1925</t>
  </si>
  <si>
    <t>072904</t>
  </si>
  <si>
    <t>BLUFF DALE ISD</t>
  </si>
  <si>
    <t>1626</t>
  </si>
  <si>
    <t>109913</t>
  </si>
  <si>
    <t>BLUM ISD</t>
  </si>
  <si>
    <t>0403</t>
  </si>
  <si>
    <t>130901</t>
  </si>
  <si>
    <t>BOERNE ISD</t>
  </si>
  <si>
    <t>1856</t>
  </si>
  <si>
    <t>116916</t>
  </si>
  <si>
    <t>BOLES ISD</t>
  </si>
  <si>
    <t>0405</t>
  </si>
  <si>
    <t>241901</t>
  </si>
  <si>
    <t>BOLING ISD</t>
  </si>
  <si>
    <t>0407</t>
  </si>
  <si>
    <t>074903</t>
  </si>
  <si>
    <t>BONHAM ISD</t>
  </si>
  <si>
    <t>0409</t>
  </si>
  <si>
    <t>148901</t>
  </si>
  <si>
    <t>BOOKER ISD</t>
  </si>
  <si>
    <t>1621</t>
  </si>
  <si>
    <t>017901</t>
  </si>
  <si>
    <t>BORDEN COUNTY ISD</t>
  </si>
  <si>
    <t>0410</t>
  </si>
  <si>
    <t>117901</t>
  </si>
  <si>
    <t>BORGER ISD</t>
  </si>
  <si>
    <t>1746</t>
  </si>
  <si>
    <t>161923</t>
  </si>
  <si>
    <t>BOSQUEVILLE ISD</t>
  </si>
  <si>
    <t>0411</t>
  </si>
  <si>
    <t>185901</t>
  </si>
  <si>
    <t>BOVINA ISD</t>
  </si>
  <si>
    <t>0058</t>
  </si>
  <si>
    <t>019000</t>
  </si>
  <si>
    <t>BOWIE COUNTY SCHOOL DIST</t>
  </si>
  <si>
    <t>0412</t>
  </si>
  <si>
    <t>169901</t>
  </si>
  <si>
    <t>BOWIE ISD</t>
  </si>
  <si>
    <t>0413</t>
  </si>
  <si>
    <t>249902</t>
  </si>
  <si>
    <t>BOYD ISD</t>
  </si>
  <si>
    <t>1586</t>
  </si>
  <si>
    <t>180901</t>
  </si>
  <si>
    <t>BOYS RANCH ISD</t>
  </si>
  <si>
    <t>0414</t>
  </si>
  <si>
    <t>136901</t>
  </si>
  <si>
    <t>BRACKETT ISD</t>
  </si>
  <si>
    <t>0415</t>
  </si>
  <si>
    <t>160901</t>
  </si>
  <si>
    <t>BRADY ISD</t>
  </si>
  <si>
    <t>1268</t>
  </si>
  <si>
    <t>008903</t>
  </si>
  <si>
    <t>BRAZOS ISD</t>
  </si>
  <si>
    <t>1398</t>
  </si>
  <si>
    <t>020905</t>
  </si>
  <si>
    <t>BRAZOSPORT ISD</t>
  </si>
  <si>
    <t>0419</t>
  </si>
  <si>
    <t>215901</t>
  </si>
  <si>
    <t>BRECKENRIDGE ISD</t>
  </si>
  <si>
    <t>0420</t>
  </si>
  <si>
    <t>198901</t>
  </si>
  <si>
    <t>BREMOND ISD</t>
  </si>
  <si>
    <t>0421</t>
  </si>
  <si>
    <t>239901</t>
  </si>
  <si>
    <t>BRENHAM ISD</t>
  </si>
  <si>
    <t>1475</t>
  </si>
  <si>
    <t>181901</t>
  </si>
  <si>
    <t>BRIDGE CITY ISD</t>
  </si>
  <si>
    <t>0422</t>
  </si>
  <si>
    <t>249903</t>
  </si>
  <si>
    <t>BRIDGEPORT ISD</t>
  </si>
  <si>
    <t>1694</t>
  </si>
  <si>
    <t>203902</t>
  </si>
  <si>
    <t>BROADDUS ISD</t>
  </si>
  <si>
    <t>1870</t>
  </si>
  <si>
    <t>184909</t>
  </si>
  <si>
    <t>BROCK ISD</t>
  </si>
  <si>
    <t>0424</t>
  </si>
  <si>
    <t>041901</t>
  </si>
  <si>
    <t>BRONTE ISD</t>
  </si>
  <si>
    <t>1058</t>
  </si>
  <si>
    <t>121902</t>
  </si>
  <si>
    <t>BROOKELAND ISD</t>
  </si>
  <si>
    <t>2002</t>
  </si>
  <si>
    <t>025908</t>
  </si>
  <si>
    <t>BROOKESMITH ISD</t>
  </si>
  <si>
    <t>0606</t>
  </si>
  <si>
    <t>024901</t>
  </si>
  <si>
    <t>BROOKS COUNTY ISD</t>
  </si>
  <si>
    <t>0426</t>
  </si>
  <si>
    <t>223901</t>
  </si>
  <si>
    <t>BROWNFIELD ISD</t>
  </si>
  <si>
    <t>0427</t>
  </si>
  <si>
    <t>107902</t>
  </si>
  <si>
    <t>BROWNSBORO ISD</t>
  </si>
  <si>
    <t>0428</t>
  </si>
  <si>
    <t>031901</t>
  </si>
  <si>
    <t>BROWNSVILLE ISD</t>
  </si>
  <si>
    <t>0429</t>
  </si>
  <si>
    <t>025902</t>
  </si>
  <si>
    <t>BROWNWOOD ISD</t>
  </si>
  <si>
    <t>1985</t>
  </si>
  <si>
    <t>161919</t>
  </si>
  <si>
    <t>BRUCEVILLE-EDDY ISD</t>
  </si>
  <si>
    <t>0430</t>
  </si>
  <si>
    <t>021902</t>
  </si>
  <si>
    <t>BRYAN ISD</t>
  </si>
  <si>
    <t>0431</t>
  </si>
  <si>
    <t>119901</t>
  </si>
  <si>
    <t>BRYSON ISD</t>
  </si>
  <si>
    <t>1948</t>
  </si>
  <si>
    <t>166907</t>
  </si>
  <si>
    <t>BUCKHOLTS ISD</t>
  </si>
  <si>
    <t>0435</t>
  </si>
  <si>
    <t>186901</t>
  </si>
  <si>
    <t>BUENA VISTA ISD</t>
  </si>
  <si>
    <t>0436</t>
  </si>
  <si>
    <t>145901</t>
  </si>
  <si>
    <t>BUFFALO ISD</t>
  </si>
  <si>
    <t>0437</t>
  </si>
  <si>
    <t>212902</t>
  </si>
  <si>
    <t>BULLARD ISD</t>
  </si>
  <si>
    <t>0438</t>
  </si>
  <si>
    <t>121903</t>
  </si>
  <si>
    <t>BUNA ISD</t>
  </si>
  <si>
    <t>0439</t>
  </si>
  <si>
    <t>243901</t>
  </si>
  <si>
    <t>BURKBURNETT ISD</t>
  </si>
  <si>
    <t>0441</t>
  </si>
  <si>
    <t>176901</t>
  </si>
  <si>
    <t>BURKEVILLE ISD</t>
  </si>
  <si>
    <t>0442</t>
  </si>
  <si>
    <t>126902</t>
  </si>
  <si>
    <t>BURLESON ISD</t>
  </si>
  <si>
    <t>0444</t>
  </si>
  <si>
    <t>027903</t>
  </si>
  <si>
    <t>BURNET CONS ISD</t>
  </si>
  <si>
    <t>1683</t>
  </si>
  <si>
    <t>239903</t>
  </si>
  <si>
    <t>BURTON ISD</t>
  </si>
  <si>
    <t>1920</t>
  </si>
  <si>
    <t>188904</t>
  </si>
  <si>
    <t>BUSHLAND ISD</t>
  </si>
  <si>
    <t>0446</t>
  </si>
  <si>
    <t>109902</t>
  </si>
  <si>
    <t>BYNUM CONS ISD</t>
  </si>
  <si>
    <t>0448</t>
  </si>
  <si>
    <t>116901</t>
  </si>
  <si>
    <t>CADDO MILLS ISD</t>
  </si>
  <si>
    <t>0449</t>
  </si>
  <si>
    <t>178903</t>
  </si>
  <si>
    <t>CALALLEN ISD</t>
  </si>
  <si>
    <t>0450</t>
  </si>
  <si>
    <t>026901</t>
  </si>
  <si>
    <t>CALDWELL ISD</t>
  </si>
  <si>
    <t>1026</t>
  </si>
  <si>
    <t>029901</t>
  </si>
  <si>
    <t>CALHOUN COUNTY ISD</t>
  </si>
  <si>
    <t>1544</t>
  </si>
  <si>
    <t>049905</t>
  </si>
  <si>
    <t>CALLISBURG ISD</t>
  </si>
  <si>
    <t>0452</t>
  </si>
  <si>
    <t>198902</t>
  </si>
  <si>
    <t>CALVERT ISD</t>
  </si>
  <si>
    <t>0453</t>
  </si>
  <si>
    <t>166901</t>
  </si>
  <si>
    <t>CAMERON ISD</t>
  </si>
  <si>
    <t>0454</t>
  </si>
  <si>
    <t>116910</t>
  </si>
  <si>
    <t>CAMPBELL ISD</t>
  </si>
  <si>
    <t>0456</t>
  </si>
  <si>
    <t>106901</t>
  </si>
  <si>
    <t>CANADIAN ISD</t>
  </si>
  <si>
    <t>0457</t>
  </si>
  <si>
    <t>234902</t>
  </si>
  <si>
    <t>CANTON ISD</t>
  </si>
  <si>
    <t>1681</t>
  </si>
  <si>
    <t>071907</t>
  </si>
  <si>
    <t>CANUTILLO ISD</t>
  </si>
  <si>
    <t>0458</t>
  </si>
  <si>
    <t>191901</t>
  </si>
  <si>
    <t>CANYON ISD</t>
  </si>
  <si>
    <t>1396</t>
  </si>
  <si>
    <t>201913</t>
  </si>
  <si>
    <t>CARLISLE ISD</t>
  </si>
  <si>
    <t>0462</t>
  </si>
  <si>
    <t>064903</t>
  </si>
  <si>
    <t>CARRIZO SPRINGS CISD</t>
  </si>
  <si>
    <t>1680</t>
  </si>
  <si>
    <t>220919</t>
  </si>
  <si>
    <t>CARROLL ISD</t>
  </si>
  <si>
    <t>0463</t>
  </si>
  <si>
    <t>057903</t>
  </si>
  <si>
    <t>CARROLLTON FARMERS BRANCH</t>
  </si>
  <si>
    <t>0464</t>
  </si>
  <si>
    <t>183902</t>
  </si>
  <si>
    <t>CARTHAGE ISD</t>
  </si>
  <si>
    <t>1645</t>
  </si>
  <si>
    <t>220917</t>
  </si>
  <si>
    <t>CASTLEBERRY ISD</t>
  </si>
  <si>
    <t>0467</t>
  </si>
  <si>
    <t>001902</t>
  </si>
  <si>
    <t>CAYUGA ISD</t>
  </si>
  <si>
    <t>0469</t>
  </si>
  <si>
    <t>057904</t>
  </si>
  <si>
    <t>CEDAR HILL ISD</t>
  </si>
  <si>
    <t>0470</t>
  </si>
  <si>
    <t>116902</t>
  </si>
  <si>
    <t>CELESTE ISD</t>
  </si>
  <si>
    <t>0471</t>
  </si>
  <si>
    <t>043903</t>
  </si>
  <si>
    <t>CELINA ISD</t>
  </si>
  <si>
    <t>0472</t>
  </si>
  <si>
    <t>210901</t>
  </si>
  <si>
    <t>CENTER ISD</t>
  </si>
  <si>
    <t>0473</t>
  </si>
  <si>
    <t>133901</t>
  </si>
  <si>
    <t>CENTER POINT ISD</t>
  </si>
  <si>
    <t>1401</t>
  </si>
  <si>
    <t>145902</t>
  </si>
  <si>
    <t>CENTERVILLE ISD</t>
  </si>
  <si>
    <t>1664</t>
  </si>
  <si>
    <t>228904</t>
  </si>
  <si>
    <t>1598</t>
  </si>
  <si>
    <t>174908</t>
  </si>
  <si>
    <t>CENTRAL HEIGHTS ISD</t>
  </si>
  <si>
    <t>1639</t>
  </si>
  <si>
    <t>003907</t>
  </si>
  <si>
    <t>CENTRAL ISD</t>
  </si>
  <si>
    <t>1356</t>
  </si>
  <si>
    <t>101905</t>
  </si>
  <si>
    <t>CHANNELVIEW ISD</t>
  </si>
  <si>
    <t>1605</t>
  </si>
  <si>
    <t>103901</t>
  </si>
  <si>
    <t>CHANNING ISD</t>
  </si>
  <si>
    <t>1570</t>
  </si>
  <si>
    <t>212909</t>
  </si>
  <si>
    <t>CHAPEL HILL ISD</t>
  </si>
  <si>
    <t>2009</t>
  </si>
  <si>
    <t>225906</t>
  </si>
  <si>
    <t>0477</t>
  </si>
  <si>
    <t>007901</t>
  </si>
  <si>
    <t>CHARLOTTE ISD</t>
  </si>
  <si>
    <t>1937</t>
  </si>
  <si>
    <t>206903</t>
  </si>
  <si>
    <t>CHEROKEE ISD</t>
  </si>
  <si>
    <t>1676</t>
  </si>
  <si>
    <t>229906</t>
  </si>
  <si>
    <t>CHESTER ISD</t>
  </si>
  <si>
    <t>0478</t>
  </si>
  <si>
    <t>249904</t>
  </si>
  <si>
    <t>CHICO ISD</t>
  </si>
  <si>
    <t>0479</t>
  </si>
  <si>
    <t>038901</t>
  </si>
  <si>
    <t>CHILDRESS ISD</t>
  </si>
  <si>
    <t>0480</t>
  </si>
  <si>
    <t>099902</t>
  </si>
  <si>
    <t>CHILLICOTHE ISD</t>
  </si>
  <si>
    <t>0481</t>
  </si>
  <si>
    <t>073901</t>
  </si>
  <si>
    <t>CHILTON ISD</t>
  </si>
  <si>
    <t>1730</t>
  </si>
  <si>
    <t>161920</t>
  </si>
  <si>
    <t>CHINA SPRING ISD</t>
  </si>
  <si>
    <t>0483</t>
  </si>
  <si>
    <t>174901</t>
  </si>
  <si>
    <t>CHIRENO ISD</t>
  </si>
  <si>
    <t>0730</t>
  </si>
  <si>
    <t>139905</t>
  </si>
  <si>
    <t>CHISUM ISD</t>
  </si>
  <si>
    <t>0484</t>
  </si>
  <si>
    <t>226901</t>
  </si>
  <si>
    <t>CHRISTOVAL ISD</t>
  </si>
  <si>
    <t>0486</t>
  </si>
  <si>
    <t>067902</t>
  </si>
  <si>
    <t>CISCO ISD</t>
  </si>
  <si>
    <t>1716</t>
  </si>
  <si>
    <t>243906</t>
  </si>
  <si>
    <t>CITY VIEW ISD</t>
  </si>
  <si>
    <t>0488</t>
  </si>
  <si>
    <t>065901</t>
  </si>
  <si>
    <t>CLARENDON CONS ISD</t>
  </si>
  <si>
    <t>0489</t>
  </si>
  <si>
    <t>194904</t>
  </si>
  <si>
    <t>CLARKSVILLE ISD</t>
  </si>
  <si>
    <t>0490</t>
  </si>
  <si>
    <t>006902</t>
  </si>
  <si>
    <t>CLAUDE ISD</t>
  </si>
  <si>
    <t>0810</t>
  </si>
  <si>
    <t>084910</t>
  </si>
  <si>
    <t>CLEAR CREEK ISD</t>
  </si>
  <si>
    <t>0491</t>
  </si>
  <si>
    <t>126903</t>
  </si>
  <si>
    <t>CLEBURNE ISD</t>
  </si>
  <si>
    <t>0492</t>
  </si>
  <si>
    <t>146901</t>
  </si>
  <si>
    <t>CLEVELAND ISD</t>
  </si>
  <si>
    <t>0493</t>
  </si>
  <si>
    <t>018901</t>
  </si>
  <si>
    <t>CLIFTON ISD</t>
  </si>
  <si>
    <t>0494</t>
  </si>
  <si>
    <t>071901</t>
  </si>
  <si>
    <t>CLINT ISD</t>
  </si>
  <si>
    <t>0496</t>
  </si>
  <si>
    <t>030902</t>
  </si>
  <si>
    <t>CLYDE ISD</t>
  </si>
  <si>
    <t>0497</t>
  </si>
  <si>
    <t>114902</t>
  </si>
  <si>
    <t>COAHOMA ISD</t>
  </si>
  <si>
    <t>0498</t>
  </si>
  <si>
    <t>204901</t>
  </si>
  <si>
    <t>COLDSPRING OAKHURST ISD</t>
  </si>
  <si>
    <t>0499</t>
  </si>
  <si>
    <t>042901</t>
  </si>
  <si>
    <t>COLEMAN ISD</t>
  </si>
  <si>
    <t>0325</t>
  </si>
  <si>
    <t>021901</t>
  </si>
  <si>
    <t>COLLEGE STATION ISD</t>
  </si>
  <si>
    <t>0500</t>
  </si>
  <si>
    <t>091902</t>
  </si>
  <si>
    <t>COLLINSVILLE ISD</t>
  </si>
  <si>
    <t>0501</t>
  </si>
  <si>
    <t>229901</t>
  </si>
  <si>
    <t>COLMESNEIL ISD</t>
  </si>
  <si>
    <t>0502</t>
  </si>
  <si>
    <t>168901</t>
  </si>
  <si>
    <t>COLORADO ISD</t>
  </si>
  <si>
    <t>1284</t>
  </si>
  <si>
    <t>020907</t>
  </si>
  <si>
    <t>COLUMBIA BRAZORIA ISD</t>
  </si>
  <si>
    <t>0503</t>
  </si>
  <si>
    <t>045902</t>
  </si>
  <si>
    <t>COLUMBUS ISD</t>
  </si>
  <si>
    <t>1796</t>
  </si>
  <si>
    <t>046902</t>
  </si>
  <si>
    <t>COMAL ISD</t>
  </si>
  <si>
    <t>0504</t>
  </si>
  <si>
    <t>047901</t>
  </si>
  <si>
    <t>COMANCHE ISD</t>
  </si>
  <si>
    <t>0505</t>
  </si>
  <si>
    <t>130902</t>
  </si>
  <si>
    <t>COMFORT ISD</t>
  </si>
  <si>
    <t>0506</t>
  </si>
  <si>
    <t>116903</t>
  </si>
  <si>
    <t>COMMERCE ISD</t>
  </si>
  <si>
    <t>1882</t>
  </si>
  <si>
    <t>043918</t>
  </si>
  <si>
    <t>COMMUNITY ISD</t>
  </si>
  <si>
    <t>1008</t>
  </si>
  <si>
    <t>112908</t>
  </si>
  <si>
    <t>COMO PICKTON ISD</t>
  </si>
  <si>
    <t>0508</t>
  </si>
  <si>
    <t>233903</t>
  </si>
  <si>
    <t>COMSTOCK ISD</t>
  </si>
  <si>
    <t>1583</t>
  </si>
  <si>
    <t>161921</t>
  </si>
  <si>
    <t>CONNALLY CONS ISD</t>
  </si>
  <si>
    <t>0509</t>
  </si>
  <si>
    <t>170902</t>
  </si>
  <si>
    <t>CONROE ISD</t>
  </si>
  <si>
    <t>0511</t>
  </si>
  <si>
    <t>147901</t>
  </si>
  <si>
    <t>COOLIDGE ISD</t>
  </si>
  <si>
    <t>0513</t>
  </si>
  <si>
    <t>060902</t>
  </si>
  <si>
    <t>COOPER ISD</t>
  </si>
  <si>
    <t>1692</t>
  </si>
  <si>
    <t>057922</t>
  </si>
  <si>
    <t>COPPELL ISD</t>
  </si>
  <si>
    <t>0514</t>
  </si>
  <si>
    <t>050910</t>
  </si>
  <si>
    <t>COPPERAS COVE ISD</t>
  </si>
  <si>
    <t>0515</t>
  </si>
  <si>
    <t>178904</t>
  </si>
  <si>
    <t>CORPUS CHRISTI ISD</t>
  </si>
  <si>
    <t>0516</t>
  </si>
  <si>
    <t>187904</t>
  </si>
  <si>
    <t>CORRIGAN CAMDEN CISD</t>
  </si>
  <si>
    <t>0517</t>
  </si>
  <si>
    <t>175903</t>
  </si>
  <si>
    <t>CORSICANA ISD</t>
  </si>
  <si>
    <t>0518</t>
  </si>
  <si>
    <t>095902</t>
  </si>
  <si>
    <t>COTTON CENTER ISD</t>
  </si>
  <si>
    <t>1580</t>
  </si>
  <si>
    <t>142901</t>
  </si>
  <si>
    <t>COTULLA ISD</t>
  </si>
  <si>
    <t>1955</t>
  </si>
  <si>
    <t>246914</t>
  </si>
  <si>
    <t>COUPLAND ISD</t>
  </si>
  <si>
    <t>0521</t>
  </si>
  <si>
    <t>109903</t>
  </si>
  <si>
    <t>COVINGTON ISD</t>
  </si>
  <si>
    <t>0522</t>
  </si>
  <si>
    <t>129901</t>
  </si>
  <si>
    <t>CRANDALL ISD</t>
  </si>
  <si>
    <t>0523</t>
  </si>
  <si>
    <t>052901</t>
  </si>
  <si>
    <t>CRANE ISD</t>
  </si>
  <si>
    <t>1637</t>
  </si>
  <si>
    <t>018908</t>
  </si>
  <si>
    <t>CRANFILLS GAP ISD</t>
  </si>
  <si>
    <t>0524</t>
  </si>
  <si>
    <t>161901</t>
  </si>
  <si>
    <t>CRAWFORD ISD</t>
  </si>
  <si>
    <t>0092</t>
  </si>
  <si>
    <t>053001</t>
  </si>
  <si>
    <t>CROCKETT CTY SCHOOL DIST</t>
  </si>
  <si>
    <t>0525</t>
  </si>
  <si>
    <t>113901</t>
  </si>
  <si>
    <t>CROCKETT ISD</t>
  </si>
  <si>
    <t>0526</t>
  </si>
  <si>
    <t>101906</t>
  </si>
  <si>
    <t>CROSBY ISD</t>
  </si>
  <si>
    <t>0527</t>
  </si>
  <si>
    <t>054901</t>
  </si>
  <si>
    <t>CROSBYTON CONS ISD</t>
  </si>
  <si>
    <t>0528</t>
  </si>
  <si>
    <t>030901</t>
  </si>
  <si>
    <t>CROSS PLAINS ISD</t>
  </si>
  <si>
    <t>0529</t>
  </si>
  <si>
    <t>107904</t>
  </si>
  <si>
    <t>CROSS ROADS ISD</t>
  </si>
  <si>
    <t>0530</t>
  </si>
  <si>
    <t>078901</t>
  </si>
  <si>
    <t>CROWELL CONS ISD</t>
  </si>
  <si>
    <t>1787</t>
  </si>
  <si>
    <t>220912</t>
  </si>
  <si>
    <t>CROWLEY ISD</t>
  </si>
  <si>
    <t>1408</t>
  </si>
  <si>
    <t>254901</t>
  </si>
  <si>
    <t>CRYSTAL CITY ISD</t>
  </si>
  <si>
    <t>0531</t>
  </si>
  <si>
    <t>062901</t>
  </si>
  <si>
    <t>CUERO ISD</t>
  </si>
  <si>
    <t>1800</t>
  </si>
  <si>
    <t>055901</t>
  </si>
  <si>
    <t>CULBERSON COUNTY-ALLAMOORE ISD</t>
  </si>
  <si>
    <t>0532</t>
  </si>
  <si>
    <t>112905</t>
  </si>
  <si>
    <t>CUMBY ISD</t>
  </si>
  <si>
    <t>0534</t>
  </si>
  <si>
    <t>174902</t>
  </si>
  <si>
    <t>CUSHING ISD</t>
  </si>
  <si>
    <t>0603</t>
  </si>
  <si>
    <t>101907</t>
  </si>
  <si>
    <t>CYPRESS FAIRBANKS ISD</t>
  </si>
  <si>
    <t>0552</t>
  </si>
  <si>
    <t>163902</t>
  </si>
  <si>
    <t>D HANIS ISD</t>
  </si>
  <si>
    <t>0535</t>
  </si>
  <si>
    <t>172902</t>
  </si>
  <si>
    <t>DAINGERFIELD-LONE STAR ISD</t>
  </si>
  <si>
    <t>0536</t>
  </si>
  <si>
    <t>056901</t>
  </si>
  <si>
    <t>DALHART ISD</t>
  </si>
  <si>
    <t>0096</t>
  </si>
  <si>
    <t>057000</t>
  </si>
  <si>
    <t>DALLAS COUNTY SCHOOL DISTRICT</t>
  </si>
  <si>
    <t>0537</t>
  </si>
  <si>
    <t>057905</t>
  </si>
  <si>
    <t>DALLAS ISD</t>
  </si>
  <si>
    <t>0538</t>
  </si>
  <si>
    <t>020910</t>
  </si>
  <si>
    <t>DAMON ISD</t>
  </si>
  <si>
    <t>0539</t>
  </si>
  <si>
    <t>020904</t>
  </si>
  <si>
    <t>DANBURY ISD</t>
  </si>
  <si>
    <t>1337</t>
  </si>
  <si>
    <t>148905</t>
  </si>
  <si>
    <t>DARROUZETT ISD</t>
  </si>
  <si>
    <t>0540</t>
  </si>
  <si>
    <t>175904</t>
  </si>
  <si>
    <t>DAWSON ISD</t>
  </si>
  <si>
    <t>1585</t>
  </si>
  <si>
    <t>058902</t>
  </si>
  <si>
    <t>0541</t>
  </si>
  <si>
    <t>146902</t>
  </si>
  <si>
    <t>DAYTON ISD</t>
  </si>
  <si>
    <t>0543</t>
  </si>
  <si>
    <t>019901</t>
  </si>
  <si>
    <t>DE KALB ISD</t>
  </si>
  <si>
    <t>0544</t>
  </si>
  <si>
    <t>047902</t>
  </si>
  <si>
    <t>DE LEON ISD</t>
  </si>
  <si>
    <t>1359</t>
  </si>
  <si>
    <t>057906</t>
  </si>
  <si>
    <t>DE SOTO ISD</t>
  </si>
  <si>
    <t>0542</t>
  </si>
  <si>
    <t>249905</t>
  </si>
  <si>
    <t>DECATUR ISD</t>
  </si>
  <si>
    <t>1370</t>
  </si>
  <si>
    <t>101908</t>
  </si>
  <si>
    <t>DEER PARK ISD</t>
  </si>
  <si>
    <t>1729</t>
  </si>
  <si>
    <t>227910</t>
  </si>
  <si>
    <t>DEL VALLE ISD</t>
  </si>
  <si>
    <t>1589</t>
  </si>
  <si>
    <t>115903</t>
  </si>
  <si>
    <t>DELL CITY ISD</t>
  </si>
  <si>
    <t>0546</t>
  </si>
  <si>
    <t>091903</t>
  </si>
  <si>
    <t>DENISON ISD</t>
  </si>
  <si>
    <t>0547</t>
  </si>
  <si>
    <t>061901</t>
  </si>
  <si>
    <t>DENTON ISD</t>
  </si>
  <si>
    <t>1156</t>
  </si>
  <si>
    <t>251901</t>
  </si>
  <si>
    <t>DENVER CITY ISD</t>
  </si>
  <si>
    <t>0550</t>
  </si>
  <si>
    <t>194905</t>
  </si>
  <si>
    <t>DETROIT ISD</t>
  </si>
  <si>
    <t>1407</t>
  </si>
  <si>
    <t>146903</t>
  </si>
  <si>
    <t>DEVERS ISD</t>
  </si>
  <si>
    <t>0551</t>
  </si>
  <si>
    <t>163901</t>
  </si>
  <si>
    <t>DEVINE ISD</t>
  </si>
  <si>
    <t>1960</t>
  </si>
  <si>
    <t>081906</t>
  </si>
  <si>
    <t>DEW ISD</t>
  </si>
  <si>
    <t>1751</t>
  </si>
  <si>
    <t>176903</t>
  </si>
  <si>
    <t>DEWEYVILLE ISD</t>
  </si>
  <si>
    <t>1599</t>
  </si>
  <si>
    <t>003905</t>
  </si>
  <si>
    <t>DIBOLL ISD</t>
  </si>
  <si>
    <t>1377</t>
  </si>
  <si>
    <t>084901</t>
  </si>
  <si>
    <t>DICKINSON ISD</t>
  </si>
  <si>
    <t>0555</t>
  </si>
  <si>
    <t>082902</t>
  </si>
  <si>
    <t>DILLEY ISD</t>
  </si>
  <si>
    <t>1772</t>
  </si>
  <si>
    <t>144903</t>
  </si>
  <si>
    <t>DIME BOX ISD</t>
  </si>
  <si>
    <t>0557</t>
  </si>
  <si>
    <t>035901</t>
  </si>
  <si>
    <t>DIMMITT ISD</t>
  </si>
  <si>
    <t>2015</t>
  </si>
  <si>
    <t>133905</t>
  </si>
  <si>
    <t>DIVIDE ISD</t>
  </si>
  <si>
    <t>0558</t>
  </si>
  <si>
    <t>074904</t>
  </si>
  <si>
    <t>DODD CITY ISD</t>
  </si>
  <si>
    <t>0561</t>
  </si>
  <si>
    <t>108902</t>
  </si>
  <si>
    <t>DONNA ISD</t>
  </si>
  <si>
    <t>0125</t>
  </si>
  <si>
    <t>086024</t>
  </si>
  <si>
    <t>DOSS CONS CSD</t>
  </si>
  <si>
    <t>1950</t>
  </si>
  <si>
    <t>174911</t>
  </si>
  <si>
    <t>DOUGLASS ISD</t>
  </si>
  <si>
    <t>1559</t>
  </si>
  <si>
    <t>105904</t>
  </si>
  <si>
    <t>DRIPPING SPRINGS ISD</t>
  </si>
  <si>
    <t>0565</t>
  </si>
  <si>
    <t>178905</t>
  </si>
  <si>
    <t>DRISCOLL ISD</t>
  </si>
  <si>
    <t>0566</t>
  </si>
  <si>
    <t>072902</t>
  </si>
  <si>
    <t>DUBLIN ISD</t>
  </si>
  <si>
    <t>0567</t>
  </si>
  <si>
    <t>171901</t>
  </si>
  <si>
    <t>DUMAS ISD</t>
  </si>
  <si>
    <t>0568</t>
  </si>
  <si>
    <t>057907</t>
  </si>
  <si>
    <t>DUNCANVILLE ISD</t>
  </si>
  <si>
    <t>1670</t>
  </si>
  <si>
    <t>220918</t>
  </si>
  <si>
    <t>EAGLE MOUNT SAGINAW ISD</t>
  </si>
  <si>
    <t>0571</t>
  </si>
  <si>
    <t>159901</t>
  </si>
  <si>
    <t>EAGLE PASS ISD</t>
  </si>
  <si>
    <t>1672</t>
  </si>
  <si>
    <t>227909</t>
  </si>
  <si>
    <t>EANES ISD</t>
  </si>
  <si>
    <t>1837</t>
  </si>
  <si>
    <t>025909</t>
  </si>
  <si>
    <t>EARLY ISD</t>
  </si>
  <si>
    <t>0572</t>
  </si>
  <si>
    <t>241902</t>
  </si>
  <si>
    <t>EAST BERNARD ISD</t>
  </si>
  <si>
    <t>1777</t>
  </si>
  <si>
    <t>015911</t>
  </si>
  <si>
    <t>EAST CENTRAL ISD</t>
  </si>
  <si>
    <t>0573</t>
  </si>
  <si>
    <t>036903</t>
  </si>
  <si>
    <t>EAST CHAMBERS ISD</t>
  </si>
  <si>
    <t>0574</t>
  </si>
  <si>
    <t>067903</t>
  </si>
  <si>
    <t>EASTLAND ISD</t>
  </si>
  <si>
    <t>0576</t>
  </si>
  <si>
    <t>068901</t>
  </si>
  <si>
    <t>ECTOR CTY ISD</t>
  </si>
  <si>
    <t>0575</t>
  </si>
  <si>
    <t>074905</t>
  </si>
  <si>
    <t>ECTOR ISD</t>
  </si>
  <si>
    <t>0577</t>
  </si>
  <si>
    <t>108903</t>
  </si>
  <si>
    <t>EDCOUCH ELSA ISD</t>
  </si>
  <si>
    <t>0578</t>
  </si>
  <si>
    <t>048901</t>
  </si>
  <si>
    <t>EDEN CISD</t>
  </si>
  <si>
    <t>0579</t>
  </si>
  <si>
    <t>234903</t>
  </si>
  <si>
    <t>EDGEWOOD ISD</t>
  </si>
  <si>
    <t>1562</t>
  </si>
  <si>
    <t>015905</t>
  </si>
  <si>
    <t>0580</t>
  </si>
  <si>
    <t>108904</t>
  </si>
  <si>
    <t>EDINBURG CISD</t>
  </si>
  <si>
    <t>0581</t>
  </si>
  <si>
    <t>120901</t>
  </si>
  <si>
    <t>EDNA ISD</t>
  </si>
  <si>
    <t>0583</t>
  </si>
  <si>
    <t>241903</t>
  </si>
  <si>
    <t>EL CAMPO ISD</t>
  </si>
  <si>
    <t>0592</t>
  </si>
  <si>
    <t>071902</t>
  </si>
  <si>
    <t>EL PASO ISD</t>
  </si>
  <si>
    <t>0585</t>
  </si>
  <si>
    <t>243902</t>
  </si>
  <si>
    <t>ELECTRA ISD</t>
  </si>
  <si>
    <t>0586</t>
  </si>
  <si>
    <t>011902</t>
  </si>
  <si>
    <t>ELGIN ISD</t>
  </si>
  <si>
    <t>0589</t>
  </si>
  <si>
    <t>001903</t>
  </si>
  <si>
    <t>ELKHART ISD</t>
  </si>
  <si>
    <t>1613</t>
  </si>
  <si>
    <t>102906</t>
  </si>
  <si>
    <t>ELYSIAN FIELDS ISD</t>
  </si>
  <si>
    <t>0595</t>
  </si>
  <si>
    <t>070903</t>
  </si>
  <si>
    <t>ENNIS ISD</t>
  </si>
  <si>
    <t>1575</t>
  </si>
  <si>
    <t>049906</t>
  </si>
  <si>
    <t>ERA ISD</t>
  </si>
  <si>
    <t>1951</t>
  </si>
  <si>
    <t>174910</t>
  </si>
  <si>
    <t>ETOILE ISD</t>
  </si>
  <si>
    <t>1752</t>
  </si>
  <si>
    <t>030906</t>
  </si>
  <si>
    <t>EULA ISD</t>
  </si>
  <si>
    <t>0599</t>
  </si>
  <si>
    <t>107905</t>
  </si>
  <si>
    <t>EUSTACE ISD</t>
  </si>
  <si>
    <t>1619</t>
  </si>
  <si>
    <t>121906</t>
  </si>
  <si>
    <t>EVADALE ISD</t>
  </si>
  <si>
    <t>1392</t>
  </si>
  <si>
    <t>050901</t>
  </si>
  <si>
    <t>EVANT ISD</t>
  </si>
  <si>
    <t>0601</t>
  </si>
  <si>
    <t>220904</t>
  </si>
  <si>
    <t>EVERMAN ISD</t>
  </si>
  <si>
    <t>1977</t>
  </si>
  <si>
    <t>210906</t>
  </si>
  <si>
    <t>EXCELSIOR ISD</t>
  </si>
  <si>
    <t>1976</t>
  </si>
  <si>
    <t>143906</t>
  </si>
  <si>
    <t>EZZELL ISD</t>
  </si>
  <si>
    <t>0602</t>
  </si>
  <si>
    <t>071903</t>
  </si>
  <si>
    <t>FABENS ISD</t>
  </si>
  <si>
    <t>0604</t>
  </si>
  <si>
    <t>081902</t>
  </si>
  <si>
    <t>FAIRFIELD ISD</t>
  </si>
  <si>
    <t>1877</t>
  </si>
  <si>
    <t>128904</t>
  </si>
  <si>
    <t>FALLS CITY ISD</t>
  </si>
  <si>
    <t>0792</t>
  </si>
  <si>
    <t>060914</t>
  </si>
  <si>
    <t>FANNINDEL ISD</t>
  </si>
  <si>
    <t>0608</t>
  </si>
  <si>
    <t>043904</t>
  </si>
  <si>
    <t>FARMERSVILLE ISD</t>
  </si>
  <si>
    <t>0609</t>
  </si>
  <si>
    <t>185902</t>
  </si>
  <si>
    <t>FARWELL ISD</t>
  </si>
  <si>
    <t>1865</t>
  </si>
  <si>
    <t>075906</t>
  </si>
  <si>
    <t>FAYETTEVILLE ISD</t>
  </si>
  <si>
    <t>0612</t>
  </si>
  <si>
    <t>070905</t>
  </si>
  <si>
    <t>FERRIS ISD</t>
  </si>
  <si>
    <t>0614</t>
  </si>
  <si>
    <t>075901</t>
  </si>
  <si>
    <t>FLATONIA ISD</t>
  </si>
  <si>
    <t>0616</t>
  </si>
  <si>
    <t>246902</t>
  </si>
  <si>
    <t>FLORENCE ISD</t>
  </si>
  <si>
    <t>0617</t>
  </si>
  <si>
    <t>247901</t>
  </si>
  <si>
    <t>FLORESVILLE ISD</t>
  </si>
  <si>
    <t>1491</t>
  </si>
  <si>
    <t>178914</t>
  </si>
  <si>
    <t>FLOUR BLUFF ISD</t>
  </si>
  <si>
    <t>0619</t>
  </si>
  <si>
    <t>077901</t>
  </si>
  <si>
    <t>FLOYDADA ISD</t>
  </si>
  <si>
    <t>0621</t>
  </si>
  <si>
    <t>148902</t>
  </si>
  <si>
    <t>FOLLETT ISD</t>
  </si>
  <si>
    <t>1652</t>
  </si>
  <si>
    <t>169910</t>
  </si>
  <si>
    <t>FORESTBURG ISD</t>
  </si>
  <si>
    <t>0622</t>
  </si>
  <si>
    <t>129902</t>
  </si>
  <si>
    <t>FORNEY ISD</t>
  </si>
  <si>
    <t>1556</t>
  </si>
  <si>
    <t>114904</t>
  </si>
  <si>
    <t>FORSAN ISD</t>
  </si>
  <si>
    <t>1195</t>
  </si>
  <si>
    <t>079907</t>
  </si>
  <si>
    <t>FORT BEND ISD</t>
  </si>
  <si>
    <t>1611</t>
  </si>
  <si>
    <t>122901</t>
  </si>
  <si>
    <t>FORT DAVIS ISD</t>
  </si>
  <si>
    <t>2017</t>
  </si>
  <si>
    <t>242906</t>
  </si>
  <si>
    <t>FORT ELLIOTT CONS ISD</t>
  </si>
  <si>
    <t>1460</t>
  </si>
  <si>
    <t>115901</t>
  </si>
  <si>
    <t>FORT HANCOCK ISD</t>
  </si>
  <si>
    <t>1592</t>
  </si>
  <si>
    <t>015914</t>
  </si>
  <si>
    <t>FORT SAM HOUSTON ISD</t>
  </si>
  <si>
    <t>0624</t>
  </si>
  <si>
    <t>186902</t>
  </si>
  <si>
    <t>FORT STOCKTON ISD</t>
  </si>
  <si>
    <t>0625</t>
  </si>
  <si>
    <t>220905</t>
  </si>
  <si>
    <t>FORT WORTH ISD</t>
  </si>
  <si>
    <t>0627</t>
  </si>
  <si>
    <t>198903</t>
  </si>
  <si>
    <t>FRANKLIN ISD</t>
  </si>
  <si>
    <t>0628</t>
  </si>
  <si>
    <t>001904</t>
  </si>
  <si>
    <t>FRANKSTON ISD</t>
  </si>
  <si>
    <t>0629</t>
  </si>
  <si>
    <t>086901</t>
  </si>
  <si>
    <t>FREDERICKSBURG ISD</t>
  </si>
  <si>
    <t>1709</t>
  </si>
  <si>
    <t>066903</t>
  </si>
  <si>
    <t>FREER ISD</t>
  </si>
  <si>
    <t>1840</t>
  </si>
  <si>
    <t>152907</t>
  </si>
  <si>
    <t>FRENSHIP ISD</t>
  </si>
  <si>
    <t>1496</t>
  </si>
  <si>
    <t>084911</t>
  </si>
  <si>
    <t>FRIENDSWOOD ISD</t>
  </si>
  <si>
    <t>0633</t>
  </si>
  <si>
    <t>185903</t>
  </si>
  <si>
    <t>FRIONA ISD</t>
  </si>
  <si>
    <t>0634</t>
  </si>
  <si>
    <t>043905</t>
  </si>
  <si>
    <t>FRISCO ISD</t>
  </si>
  <si>
    <t>0635</t>
  </si>
  <si>
    <t>175905</t>
  </si>
  <si>
    <t>FROST ISD</t>
  </si>
  <si>
    <t>1555</t>
  </si>
  <si>
    <t>234909</t>
  </si>
  <si>
    <t>FRUITVALE ISD</t>
  </si>
  <si>
    <t>0637</t>
  </si>
  <si>
    <t>049901</t>
  </si>
  <si>
    <t>GAINESVILLE ISD</t>
  </si>
  <si>
    <t>0638</t>
  </si>
  <si>
    <t>101910</t>
  </si>
  <si>
    <t>GALENA PARK ISD</t>
  </si>
  <si>
    <t>0640</t>
  </si>
  <si>
    <t>084902</t>
  </si>
  <si>
    <t>GALVESTON ISD</t>
  </si>
  <si>
    <t>0641</t>
  </si>
  <si>
    <t>120902</t>
  </si>
  <si>
    <t>GANADO ISD</t>
  </si>
  <si>
    <t>0642</t>
  </si>
  <si>
    <t>057909</t>
  </si>
  <si>
    <t>GARLAND ISD</t>
  </si>
  <si>
    <t>1936</t>
  </si>
  <si>
    <t>184911</t>
  </si>
  <si>
    <t>GARNER ISD</t>
  </si>
  <si>
    <t>0644</t>
  </si>
  <si>
    <t>174903</t>
  </si>
  <si>
    <t>GARRISON ISD</t>
  </si>
  <si>
    <t>1636</t>
  </si>
  <si>
    <t>183904</t>
  </si>
  <si>
    <t>GARY ISD</t>
  </si>
  <si>
    <t>0647</t>
  </si>
  <si>
    <t>050902</t>
  </si>
  <si>
    <t>GATESVILLE ISD</t>
  </si>
  <si>
    <t>1949</t>
  </si>
  <si>
    <t>166902</t>
  </si>
  <si>
    <t>GAUSE ISD</t>
  </si>
  <si>
    <t>0651</t>
  </si>
  <si>
    <t>149901</t>
  </si>
  <si>
    <t>GEORGE WEST ISD</t>
  </si>
  <si>
    <t>0650</t>
  </si>
  <si>
    <t>246904</t>
  </si>
  <si>
    <t>GEORGETOWN ISD</t>
  </si>
  <si>
    <t>1953</t>
  </si>
  <si>
    <t>161925</t>
  </si>
  <si>
    <t>GHOLSON ISD</t>
  </si>
  <si>
    <t>0652</t>
  </si>
  <si>
    <t>144901</t>
  </si>
  <si>
    <t>GIDDINGS ISD</t>
  </si>
  <si>
    <t>0653</t>
  </si>
  <si>
    <t>230902</t>
  </si>
  <si>
    <t>GILMER ISD</t>
  </si>
  <si>
    <t>0655</t>
  </si>
  <si>
    <t>092901</t>
  </si>
  <si>
    <t>GLADEWATER CTY LINE ISD</t>
  </si>
  <si>
    <t>0656</t>
  </si>
  <si>
    <t>087901</t>
  </si>
  <si>
    <t>GLASSCOCK COUNTY ISD</t>
  </si>
  <si>
    <t>0657</t>
  </si>
  <si>
    <t>213901</t>
  </si>
  <si>
    <t>GLEN ROSE ISD</t>
  </si>
  <si>
    <t>0659</t>
  </si>
  <si>
    <t>126911</t>
  </si>
  <si>
    <t>GODLEY ISD</t>
  </si>
  <si>
    <t>1564</t>
  </si>
  <si>
    <t>169906</t>
  </si>
  <si>
    <t>GOLDBURG ISD</t>
  </si>
  <si>
    <t>0662</t>
  </si>
  <si>
    <t>167901</t>
  </si>
  <si>
    <t>GOLDTHWAITE ISD</t>
  </si>
  <si>
    <t>0663</t>
  </si>
  <si>
    <t>088902</t>
  </si>
  <si>
    <t>GOLIAD ISD</t>
  </si>
  <si>
    <t>0665</t>
  </si>
  <si>
    <t>089901</t>
  </si>
  <si>
    <t>GONZALES ISD</t>
  </si>
  <si>
    <t>0667</t>
  </si>
  <si>
    <t>187903</t>
  </si>
  <si>
    <t>GOODRICH ISD</t>
  </si>
  <si>
    <t>0668</t>
  </si>
  <si>
    <t>101911</t>
  </si>
  <si>
    <t>GOOSE CREEK CISD</t>
  </si>
  <si>
    <t>0669</t>
  </si>
  <si>
    <t>182901</t>
  </si>
  <si>
    <t>GORDON ISD</t>
  </si>
  <si>
    <t>0671</t>
  </si>
  <si>
    <t>067904</t>
  </si>
  <si>
    <t>GORMAN ISD</t>
  </si>
  <si>
    <t>1617</t>
  </si>
  <si>
    <t>156905</t>
  </si>
  <si>
    <t>GRADY ISD</t>
  </si>
  <si>
    <t>0672</t>
  </si>
  <si>
    <t>182902</t>
  </si>
  <si>
    <t>GRAFORD ISD</t>
  </si>
  <si>
    <t>0673</t>
  </si>
  <si>
    <t>252901</t>
  </si>
  <si>
    <t>GRAHAM ISD</t>
  </si>
  <si>
    <t>0674</t>
  </si>
  <si>
    <t>111901</t>
  </si>
  <si>
    <t>GRANBURY ISD</t>
  </si>
  <si>
    <t>0675</t>
  </si>
  <si>
    <t>057910</t>
  </si>
  <si>
    <t>GRAND PRAIRIE ISD</t>
  </si>
  <si>
    <t>0676</t>
  </si>
  <si>
    <t>234904</t>
  </si>
  <si>
    <t>GRAND SALINE ISD</t>
  </si>
  <si>
    <t>1666</t>
  </si>
  <si>
    <t>238904</t>
  </si>
  <si>
    <t>GRANDFALLS ROYALTY ISD</t>
  </si>
  <si>
    <t>1962</t>
  </si>
  <si>
    <t>090905</t>
  </si>
  <si>
    <t>GRANDVIEW HOPKINS ISD</t>
  </si>
  <si>
    <t>0677</t>
  </si>
  <si>
    <t>126904</t>
  </si>
  <si>
    <t>GRANDVIEW ISD</t>
  </si>
  <si>
    <t>0678</t>
  </si>
  <si>
    <t>246905</t>
  </si>
  <si>
    <t>GRANGER ISD</t>
  </si>
  <si>
    <t>1904</t>
  </si>
  <si>
    <t>226907</t>
  </si>
  <si>
    <t>GRAPE CREEK ISD</t>
  </si>
  <si>
    <t>0679</t>
  </si>
  <si>
    <t>113902</t>
  </si>
  <si>
    <t>GRAPELAND ISD</t>
  </si>
  <si>
    <t>0680</t>
  </si>
  <si>
    <t>220906</t>
  </si>
  <si>
    <t>GRAPEVINE COLLEYVILLE</t>
  </si>
  <si>
    <t>0682</t>
  </si>
  <si>
    <t>116905</t>
  </si>
  <si>
    <t>GREENVILLE ISD</t>
  </si>
  <si>
    <t>1630</t>
  </si>
  <si>
    <t>165902</t>
  </si>
  <si>
    <t>GREENWOOD ISD</t>
  </si>
  <si>
    <t>0683</t>
  </si>
  <si>
    <t>205902</t>
  </si>
  <si>
    <t>GREGORY-PORTLAND ISD</t>
  </si>
  <si>
    <t>0684</t>
  </si>
  <si>
    <t>147902</t>
  </si>
  <si>
    <t>GROESBECK ISD</t>
  </si>
  <si>
    <t>0685</t>
  </si>
  <si>
    <t>033901</t>
  </si>
  <si>
    <t>GROOM ISD</t>
  </si>
  <si>
    <t>0686</t>
  </si>
  <si>
    <t>228901</t>
  </si>
  <si>
    <t>GROVETON ISD</t>
  </si>
  <si>
    <t>0687</t>
  </si>
  <si>
    <t>098901</t>
  </si>
  <si>
    <t>GRUVER ISD</t>
  </si>
  <si>
    <t>1931</t>
  </si>
  <si>
    <t>091917</t>
  </si>
  <si>
    <t>GUNTER ISD</t>
  </si>
  <si>
    <t>0689</t>
  </si>
  <si>
    <t>047903</t>
  </si>
  <si>
    <t>GUSTINE ISD</t>
  </si>
  <si>
    <t>0174</t>
  </si>
  <si>
    <t>135001</t>
  </si>
  <si>
    <t>GUTHRIE CSD</t>
  </si>
  <si>
    <t>0690</t>
  </si>
  <si>
    <t>095903</t>
  </si>
  <si>
    <t>HALE CENTER ISD</t>
  </si>
  <si>
    <t>0691</t>
  </si>
  <si>
    <t>143901</t>
  </si>
  <si>
    <t>HALLETTSVILLE ISD</t>
  </si>
  <si>
    <t>1986</t>
  </si>
  <si>
    <t>161924</t>
  </si>
  <si>
    <t>HALLSBURG ISD</t>
  </si>
  <si>
    <t>1608</t>
  </si>
  <si>
    <t>102904</t>
  </si>
  <si>
    <t>HALLSVILLE ISD</t>
  </si>
  <si>
    <t>0692</t>
  </si>
  <si>
    <t>097902</t>
  </si>
  <si>
    <t>HAMILTON ISD</t>
  </si>
  <si>
    <t>0693</t>
  </si>
  <si>
    <t>127903</t>
  </si>
  <si>
    <t>HAMLIN ISD</t>
  </si>
  <si>
    <t>1380</t>
  </si>
  <si>
    <t>123914</t>
  </si>
  <si>
    <t>HAMSHIRE FANNETT ISD</t>
  </si>
  <si>
    <t>0696</t>
  </si>
  <si>
    <t>219901</t>
  </si>
  <si>
    <t>HAPPY ISD</t>
  </si>
  <si>
    <t>1393</t>
  </si>
  <si>
    <t>146904</t>
  </si>
  <si>
    <t>HARDIN ISD</t>
  </si>
  <si>
    <t>1166</t>
  </si>
  <si>
    <t>100905</t>
  </si>
  <si>
    <t>HARDIN-JEFFERSON ISD</t>
  </si>
  <si>
    <t>0697</t>
  </si>
  <si>
    <t>015904</t>
  </si>
  <si>
    <t>HARLANDALE ISD</t>
  </si>
  <si>
    <t>1685</t>
  </si>
  <si>
    <t>102905</t>
  </si>
  <si>
    <t>HARLETON ISD</t>
  </si>
  <si>
    <t>0698</t>
  </si>
  <si>
    <t>031903</t>
  </si>
  <si>
    <t>HARLINGEN CISD</t>
  </si>
  <si>
    <t>1578</t>
  </si>
  <si>
    <t>230905</t>
  </si>
  <si>
    <t>HARMONY ISD</t>
  </si>
  <si>
    <t>1346</t>
  </si>
  <si>
    <t>086902</t>
  </si>
  <si>
    <t>HARPER ISD</t>
  </si>
  <si>
    <t>0140</t>
  </si>
  <si>
    <t>101000</t>
  </si>
  <si>
    <t>HARRIS CTY DEPT EDUCATION</t>
  </si>
  <si>
    <t>0699</t>
  </si>
  <si>
    <t>244901</t>
  </si>
  <si>
    <t>HARROLD ISD</t>
  </si>
  <si>
    <t>1635</t>
  </si>
  <si>
    <t>035902</t>
  </si>
  <si>
    <t>HART ISD</t>
  </si>
  <si>
    <t>1848</t>
  </si>
  <si>
    <t>103902</t>
  </si>
  <si>
    <t>HARTLEY ISD</t>
  </si>
  <si>
    <t>2010</t>
  </si>
  <si>
    <t>225907</t>
  </si>
  <si>
    <t>HARTS BLUFF ISD</t>
  </si>
  <si>
    <t>0702</t>
  </si>
  <si>
    <t>104901</t>
  </si>
  <si>
    <t>HASKELL CISD</t>
  </si>
  <si>
    <t>1378</t>
  </si>
  <si>
    <t>250902</t>
  </si>
  <si>
    <t>HAWKINS ISD</t>
  </si>
  <si>
    <t>0703</t>
  </si>
  <si>
    <t>127904</t>
  </si>
  <si>
    <t>HAWLEY ISD</t>
  </si>
  <si>
    <t>1783</t>
  </si>
  <si>
    <t>105906</t>
  </si>
  <si>
    <t>HAYS CONS ISD</t>
  </si>
  <si>
    <t>0704</t>
  </si>
  <si>
    <t>198905</t>
  </si>
  <si>
    <t>HEARNE ISD</t>
  </si>
  <si>
    <t>0707</t>
  </si>
  <si>
    <t>065902</t>
  </si>
  <si>
    <t>HEDLEY ISD</t>
  </si>
  <si>
    <t>0708</t>
  </si>
  <si>
    <t>202903</t>
  </si>
  <si>
    <t>HEMPHILL ISD</t>
  </si>
  <si>
    <t>0709</t>
  </si>
  <si>
    <t>237902</t>
  </si>
  <si>
    <t>HEMPSTEAD ISD</t>
  </si>
  <si>
    <t>0710</t>
  </si>
  <si>
    <t>201902</t>
  </si>
  <si>
    <t>HENDERSON ISD</t>
  </si>
  <si>
    <t>0711</t>
  </si>
  <si>
    <t>039902</t>
  </si>
  <si>
    <t>HENRIETTA ISD</t>
  </si>
  <si>
    <t>0712</t>
  </si>
  <si>
    <t>059901</t>
  </si>
  <si>
    <t>HEREFORD ISD</t>
  </si>
  <si>
    <t>0713</t>
  </si>
  <si>
    <t>208901</t>
  </si>
  <si>
    <t>HERMLEIGH ISD</t>
  </si>
  <si>
    <t>0715</t>
  </si>
  <si>
    <t>097903</t>
  </si>
  <si>
    <t>HICO ISD</t>
  </si>
  <si>
    <t>0716</t>
  </si>
  <si>
    <t>108905</t>
  </si>
  <si>
    <t>HIDALGO ISD</t>
  </si>
  <si>
    <t>0717</t>
  </si>
  <si>
    <t>148903</t>
  </si>
  <si>
    <t>HIGGINS ISD</t>
  </si>
  <si>
    <t>1458</t>
  </si>
  <si>
    <t>084903</t>
  </si>
  <si>
    <t>HIGH ISLAND ISD</t>
  </si>
  <si>
    <t>1654</t>
  </si>
  <si>
    <t>177905</t>
  </si>
  <si>
    <t>HIGHLAND ISD</t>
  </si>
  <si>
    <t>0720</t>
  </si>
  <si>
    <t>057911</t>
  </si>
  <si>
    <t>HIGHLAND PARK ISD</t>
  </si>
  <si>
    <t>1919</t>
  </si>
  <si>
    <t>188903</t>
  </si>
  <si>
    <t>0721</t>
  </si>
  <si>
    <t>109904</t>
  </si>
  <si>
    <t>HILLSBORO ISD</t>
  </si>
  <si>
    <t>1479</t>
  </si>
  <si>
    <t>084908</t>
  </si>
  <si>
    <t>HITCHCOCK ISD</t>
  </si>
  <si>
    <t>0723</t>
  </si>
  <si>
    <t>014905</t>
  </si>
  <si>
    <t>HOLLAND ISD</t>
  </si>
  <si>
    <t>0724</t>
  </si>
  <si>
    <t>005902</t>
  </si>
  <si>
    <t>HOLLIDAY ISD</t>
  </si>
  <si>
    <t>0725</t>
  </si>
  <si>
    <t>163904</t>
  </si>
  <si>
    <t>HONDO ISD</t>
  </si>
  <si>
    <t>0726</t>
  </si>
  <si>
    <t>074907</t>
  </si>
  <si>
    <t>HONEY GROVE ISD</t>
  </si>
  <si>
    <t>0727</t>
  </si>
  <si>
    <t>019902</t>
  </si>
  <si>
    <t>HOOKS ISD</t>
  </si>
  <si>
    <t>0728</t>
  </si>
  <si>
    <t>101912</t>
  </si>
  <si>
    <t>HOUSTON ISD</t>
  </si>
  <si>
    <t>0729</t>
  </si>
  <si>
    <t>091905</t>
  </si>
  <si>
    <t>HOWE ISD</t>
  </si>
  <si>
    <t>0731</t>
  </si>
  <si>
    <t>109905</t>
  </si>
  <si>
    <t>HUBBARD ISD</t>
  </si>
  <si>
    <t>1996</t>
  </si>
  <si>
    <t>019913</t>
  </si>
  <si>
    <t>1926</t>
  </si>
  <si>
    <t>072908</t>
  </si>
  <si>
    <t>HUCKABAY ISD</t>
  </si>
  <si>
    <t>1376</t>
  </si>
  <si>
    <t>003902</t>
  </si>
  <si>
    <t>HUDSON ISD</t>
  </si>
  <si>
    <t>1765</t>
  </si>
  <si>
    <t>101925</t>
  </si>
  <si>
    <t>HUFFMAN ISD</t>
  </si>
  <si>
    <t>0732</t>
  </si>
  <si>
    <t>034903</t>
  </si>
  <si>
    <t>HUGHES SPRINGS ISD</t>
  </si>
  <si>
    <t>0733</t>
  </si>
  <si>
    <t>146905</t>
  </si>
  <si>
    <t>HULL DAISETTA ISD</t>
  </si>
  <si>
    <t>0734</t>
  </si>
  <si>
    <t>101913</t>
  </si>
  <si>
    <t>HUMBLE ISD</t>
  </si>
  <si>
    <t>0735</t>
  </si>
  <si>
    <t>133902</t>
  </si>
  <si>
    <t>HUNT ISD</t>
  </si>
  <si>
    <t>0736</t>
  </si>
  <si>
    <t>003904</t>
  </si>
  <si>
    <t>HUNTINGTON ISD</t>
  </si>
  <si>
    <t>0737</t>
  </si>
  <si>
    <t>236902</t>
  </si>
  <si>
    <t>HUNTSVILLE ISD</t>
  </si>
  <si>
    <t>0598</t>
  </si>
  <si>
    <t>220916</t>
  </si>
  <si>
    <t>HURST-EULESS-BEDFORD ISD</t>
  </si>
  <si>
    <t>0738</t>
  </si>
  <si>
    <t>246906</t>
  </si>
  <si>
    <t>HUTTO ISD</t>
  </si>
  <si>
    <t>1842</t>
  </si>
  <si>
    <t>152910</t>
  </si>
  <si>
    <t>IDALOU ISD</t>
  </si>
  <si>
    <t>1474</t>
  </si>
  <si>
    <t>120905</t>
  </si>
  <si>
    <t>INDUSTRIAL ISD</t>
  </si>
  <si>
    <t>0742</t>
  </si>
  <si>
    <t>205903</t>
  </si>
  <si>
    <t>INGLESIDE ISD</t>
  </si>
  <si>
    <t>1784</t>
  </si>
  <si>
    <t>133904</t>
  </si>
  <si>
    <t>INGRAM ISD</t>
  </si>
  <si>
    <t>0743</t>
  </si>
  <si>
    <t>093903</t>
  </si>
  <si>
    <t>IOLA ISD</t>
  </si>
  <si>
    <t>0745</t>
  </si>
  <si>
    <t>243903</t>
  </si>
  <si>
    <t>IOWA PARK CONS ISD</t>
  </si>
  <si>
    <t>1786</t>
  </si>
  <si>
    <t>208903</t>
  </si>
  <si>
    <t>IRA ISD</t>
  </si>
  <si>
    <t>1141</t>
  </si>
  <si>
    <t>186903</t>
  </si>
  <si>
    <t>IRAAN-SHEFFIELD ISD</t>
  </si>
  <si>
    <t>1982</t>
  </si>
  <si>
    <t>018906</t>
  </si>
  <si>
    <t>IREDELL ISD</t>
  </si>
  <si>
    <t>0897</t>
  </si>
  <si>
    <t>118902</t>
  </si>
  <si>
    <t>IRION COUNTY ISD</t>
  </si>
  <si>
    <t>0747</t>
  </si>
  <si>
    <t>057912</t>
  </si>
  <si>
    <t>IRVING ISD</t>
  </si>
  <si>
    <t>0748</t>
  </si>
  <si>
    <t>070907</t>
  </si>
  <si>
    <t>ITALY ISD</t>
  </si>
  <si>
    <t>0749</t>
  </si>
  <si>
    <t>109907</t>
  </si>
  <si>
    <t>ITASCA ISD</t>
  </si>
  <si>
    <t>0750</t>
  </si>
  <si>
    <t>119902</t>
  </si>
  <si>
    <t>JACKSBORO ISD</t>
  </si>
  <si>
    <t>0751</t>
  </si>
  <si>
    <t>037904</t>
  </si>
  <si>
    <t>JACKSONVILLE ISD</t>
  </si>
  <si>
    <t>0752</t>
  </si>
  <si>
    <t>246907</t>
  </si>
  <si>
    <t>JARRELL ISD</t>
  </si>
  <si>
    <t>0753</t>
  </si>
  <si>
    <t>121904</t>
  </si>
  <si>
    <t>JASPER ISD</t>
  </si>
  <si>
    <t>0754</t>
  </si>
  <si>
    <t>132902</t>
  </si>
  <si>
    <t>JAYTON GIRARD ISD</t>
  </si>
  <si>
    <t>0755</t>
  </si>
  <si>
    <t>155901</t>
  </si>
  <si>
    <t>JEFFERSON ISD</t>
  </si>
  <si>
    <t>0706</t>
  </si>
  <si>
    <t>124901</t>
  </si>
  <si>
    <t>JIM HOGG COUNTY ISD</t>
  </si>
  <si>
    <t>1246</t>
  </si>
  <si>
    <t>221911</t>
  </si>
  <si>
    <t>JIM NED CONS ISD</t>
  </si>
  <si>
    <t>0757</t>
  </si>
  <si>
    <t>210902</t>
  </si>
  <si>
    <t>JOAQUIN ISD</t>
  </si>
  <si>
    <t>1629</t>
  </si>
  <si>
    <t>016901</t>
  </si>
  <si>
    <t>JOHNSON CITY ISD</t>
  </si>
  <si>
    <t>1942</t>
  </si>
  <si>
    <t>050909</t>
  </si>
  <si>
    <t>JONESBORO ISD</t>
  </si>
  <si>
    <t>0759</t>
  </si>
  <si>
    <t>126905</t>
  </si>
  <si>
    <t>JOSHUA ISD</t>
  </si>
  <si>
    <t>0760</t>
  </si>
  <si>
    <t>007902</t>
  </si>
  <si>
    <t>JOURDANTON ISD</t>
  </si>
  <si>
    <t>1779</t>
  </si>
  <si>
    <t>015916</t>
  </si>
  <si>
    <t>JUDSON ISD</t>
  </si>
  <si>
    <t>0761</t>
  </si>
  <si>
    <t>134901</t>
  </si>
  <si>
    <t>JUNCTION ISD</t>
  </si>
  <si>
    <t>1353</t>
  </si>
  <si>
    <t>102901</t>
  </si>
  <si>
    <t>KARNACK ISD</t>
  </si>
  <si>
    <t>0763</t>
  </si>
  <si>
    <t>128901</t>
  </si>
  <si>
    <t>KARNES CITY ISD</t>
  </si>
  <si>
    <t>0764</t>
  </si>
  <si>
    <t>101914</t>
  </si>
  <si>
    <t>KATY ISD</t>
  </si>
  <si>
    <t>0765</t>
  </si>
  <si>
    <t>129903</t>
  </si>
  <si>
    <t>KAUFMAN ISD</t>
  </si>
  <si>
    <t>0766</t>
  </si>
  <si>
    <t>126906</t>
  </si>
  <si>
    <t>KEENE ISD</t>
  </si>
  <si>
    <t>0767</t>
  </si>
  <si>
    <t>220907</t>
  </si>
  <si>
    <t>KELLER ISD</t>
  </si>
  <si>
    <t>0768</t>
  </si>
  <si>
    <t>242905</t>
  </si>
  <si>
    <t>KELTON ISD</t>
  </si>
  <si>
    <t>0769</t>
  </si>
  <si>
    <t>129904</t>
  </si>
  <si>
    <t>KEMP ISD</t>
  </si>
  <si>
    <t>0170</t>
  </si>
  <si>
    <t>131001</t>
  </si>
  <si>
    <t>KENEDY COUNTY WIDE CSD</t>
  </si>
  <si>
    <t>0770</t>
  </si>
  <si>
    <t>128902</t>
  </si>
  <si>
    <t>KENEDY ISD</t>
  </si>
  <si>
    <t>1887</t>
  </si>
  <si>
    <t>113906</t>
  </si>
  <si>
    <t>KENNARD ISD</t>
  </si>
  <si>
    <t>1588</t>
  </si>
  <si>
    <t>220914</t>
  </si>
  <si>
    <t>KENNEDALE ISD</t>
  </si>
  <si>
    <t>0772</t>
  </si>
  <si>
    <t>175907</t>
  </si>
  <si>
    <t>KERENS ISD</t>
  </si>
  <si>
    <t>0771</t>
  </si>
  <si>
    <t>248901</t>
  </si>
  <si>
    <t>KERMIT ISD</t>
  </si>
  <si>
    <t>0773</t>
  </si>
  <si>
    <t>133903</t>
  </si>
  <si>
    <t>KERRVILLE ISD</t>
  </si>
  <si>
    <t>0776</t>
  </si>
  <si>
    <t>092902</t>
  </si>
  <si>
    <t>KILGORE ISD</t>
  </si>
  <si>
    <t>0777</t>
  </si>
  <si>
    <t>014906</t>
  </si>
  <si>
    <t>KILLEEN ISD</t>
  </si>
  <si>
    <t>0778</t>
  </si>
  <si>
    <t>137901</t>
  </si>
  <si>
    <t>KINGSVILLE ISD</t>
  </si>
  <si>
    <t>0779</t>
  </si>
  <si>
    <t>121905</t>
  </si>
  <si>
    <t>KIRBYVILLE CONS ISD</t>
  </si>
  <si>
    <t>1345</t>
  </si>
  <si>
    <t>101915</t>
  </si>
  <si>
    <t>KLEIN ISD</t>
  </si>
  <si>
    <t>0783</t>
  </si>
  <si>
    <t>058905</t>
  </si>
  <si>
    <t>KLONDIKE ISD</t>
  </si>
  <si>
    <t>0784</t>
  </si>
  <si>
    <t>232901</t>
  </si>
  <si>
    <t>KNIPPA ISD</t>
  </si>
  <si>
    <t>0786</t>
  </si>
  <si>
    <t>138902</t>
  </si>
  <si>
    <t>KNOX CITY OBRIEN CISD</t>
  </si>
  <si>
    <t>1983</t>
  </si>
  <si>
    <t>018907</t>
  </si>
  <si>
    <t>KOPPERL ISD</t>
  </si>
  <si>
    <t>0788</t>
  </si>
  <si>
    <t>100903</t>
  </si>
  <si>
    <t>KOUNTZE ISD</t>
  </si>
  <si>
    <t>0789</t>
  </si>
  <si>
    <t>219905</t>
  </si>
  <si>
    <t>KRESS ISD</t>
  </si>
  <si>
    <t>0790</t>
  </si>
  <si>
    <t>061905</t>
  </si>
  <si>
    <t>KRUM ISD</t>
  </si>
  <si>
    <t>0793</t>
  </si>
  <si>
    <t>031905</t>
  </si>
  <si>
    <t>LA FERIA ISD</t>
  </si>
  <si>
    <t>1916</t>
  </si>
  <si>
    <t>125906</t>
  </si>
  <si>
    <t>LA GLORIA ISD</t>
  </si>
  <si>
    <t>0794</t>
  </si>
  <si>
    <t>075902</t>
  </si>
  <si>
    <t>LA GRANGE ISD</t>
  </si>
  <si>
    <t>1205</t>
  </si>
  <si>
    <t>108912</t>
  </si>
  <si>
    <t>LA JOYA ISD</t>
  </si>
  <si>
    <t>1395</t>
  </si>
  <si>
    <t>084904</t>
  </si>
  <si>
    <t>LA MARQUE ISD</t>
  </si>
  <si>
    <t>0802</t>
  </si>
  <si>
    <t>101916</t>
  </si>
  <si>
    <t>LA PORTE ISD</t>
  </si>
  <si>
    <t>1872</t>
  </si>
  <si>
    <t>107910</t>
  </si>
  <si>
    <t>LA POYNOR ISD</t>
  </si>
  <si>
    <t>1470</t>
  </si>
  <si>
    <t>254902</t>
  </si>
  <si>
    <t>LA PRYOR ISD</t>
  </si>
  <si>
    <t>0805</t>
  </si>
  <si>
    <t>161906</t>
  </si>
  <si>
    <t>LA VEGA ISD</t>
  </si>
  <si>
    <t>0806</t>
  </si>
  <si>
    <t>247903</t>
  </si>
  <si>
    <t>LA VERNIA ISD</t>
  </si>
  <si>
    <t>1606</t>
  </si>
  <si>
    <t>108914</t>
  </si>
  <si>
    <t>LA VILLA ISD</t>
  </si>
  <si>
    <t>1618</t>
  </si>
  <si>
    <t>015913</t>
  </si>
  <si>
    <t>LACKLAND ISD</t>
  </si>
  <si>
    <t>1922</t>
  </si>
  <si>
    <t>227912</t>
  </si>
  <si>
    <t>LAGO VISTA ISD</t>
  </si>
  <si>
    <t>1725</t>
  </si>
  <si>
    <t>061912</t>
  </si>
  <si>
    <t>LAKE DALLAS ISD</t>
  </si>
  <si>
    <t>1980</t>
  </si>
  <si>
    <t>227913</t>
  </si>
  <si>
    <t>LAKE TRAVIS ISD</t>
  </si>
  <si>
    <t>1092</t>
  </si>
  <si>
    <t>220910</t>
  </si>
  <si>
    <t>LAKE WORTH ISD</t>
  </si>
  <si>
    <t>1466</t>
  </si>
  <si>
    <t>079901</t>
  </si>
  <si>
    <t>LAMAR CONS ISD</t>
  </si>
  <si>
    <t>0798</t>
  </si>
  <si>
    <t>058906</t>
  </si>
  <si>
    <t>LAMESA ISD</t>
  </si>
  <si>
    <t>0799</t>
  </si>
  <si>
    <t>141901</t>
  </si>
  <si>
    <t>LAMPASAS ISD</t>
  </si>
  <si>
    <t>0800</t>
  </si>
  <si>
    <t>057913</t>
  </si>
  <si>
    <t>LANCASTER ISD</t>
  </si>
  <si>
    <t>0801</t>
  </si>
  <si>
    <t>201903</t>
  </si>
  <si>
    <t>LANEVILLE ISD</t>
  </si>
  <si>
    <t>0803</t>
  </si>
  <si>
    <t>240901</t>
  </si>
  <si>
    <t>LAREDO ISD</t>
  </si>
  <si>
    <t>0804</t>
  </si>
  <si>
    <t>245901</t>
  </si>
  <si>
    <t>LASARA ISD</t>
  </si>
  <si>
    <t>1677</t>
  </si>
  <si>
    <t>113905</t>
  </si>
  <si>
    <t>LATEXO ISD</t>
  </si>
  <si>
    <t>1361</t>
  </si>
  <si>
    <t>185904</t>
  </si>
  <si>
    <t>LAZBUDDIE ISD</t>
  </si>
  <si>
    <t>0811</t>
  </si>
  <si>
    <t>193902</t>
  </si>
  <si>
    <t>LEAKEY ISD</t>
  </si>
  <si>
    <t>1622</t>
  </si>
  <si>
    <t>246913</t>
  </si>
  <si>
    <t>LEANDER ISD</t>
  </si>
  <si>
    <t>1997</t>
  </si>
  <si>
    <t>019914</t>
  </si>
  <si>
    <t>LEARY ISD</t>
  </si>
  <si>
    <t>0814</t>
  </si>
  <si>
    <t>090902</t>
  </si>
  <si>
    <t>LEFORS ISD</t>
  </si>
  <si>
    <t>0815</t>
  </si>
  <si>
    <t>187906</t>
  </si>
  <si>
    <t>LEGGETT ISD</t>
  </si>
  <si>
    <t>0756</t>
  </si>
  <si>
    <t>145911</t>
  </si>
  <si>
    <t>LEON ISD</t>
  </si>
  <si>
    <t>0817</t>
  </si>
  <si>
    <t>074909</t>
  </si>
  <si>
    <t>LEONARD ISD</t>
  </si>
  <si>
    <t>0819</t>
  </si>
  <si>
    <t>110902</t>
  </si>
  <si>
    <t>LEVELLAND ISD</t>
  </si>
  <si>
    <t>0820</t>
  </si>
  <si>
    <t>201904</t>
  </si>
  <si>
    <t>LEVERETTS CHAPEL ISD</t>
  </si>
  <si>
    <t>0821</t>
  </si>
  <si>
    <t>061902</t>
  </si>
  <si>
    <t>LEWISVILLE ISD</t>
  </si>
  <si>
    <t>0822</t>
  </si>
  <si>
    <t>144902</t>
  </si>
  <si>
    <t>LEXINGTON ISD</t>
  </si>
  <si>
    <t>1862</t>
  </si>
  <si>
    <t>019908</t>
  </si>
  <si>
    <t>LIBERTY EYLAU ISD</t>
  </si>
  <si>
    <t>0823</t>
  </si>
  <si>
    <t>246908</t>
  </si>
  <si>
    <t>LIBERTY HILL ISD</t>
  </si>
  <si>
    <t>0824</t>
  </si>
  <si>
    <t>146906</t>
  </si>
  <si>
    <t>LIBERTY ISD</t>
  </si>
  <si>
    <t>0825</t>
  </si>
  <si>
    <t>212903</t>
  </si>
  <si>
    <t>LINDALE ISD</t>
  </si>
  <si>
    <t>0826</t>
  </si>
  <si>
    <t>034905</t>
  </si>
  <si>
    <t>LINDEN KILDARE CONS ISD</t>
  </si>
  <si>
    <t>1742</t>
  </si>
  <si>
    <t>049907</t>
  </si>
  <si>
    <t>LINDSAY ISD</t>
  </si>
  <si>
    <t>1927</t>
  </si>
  <si>
    <t>072909</t>
  </si>
  <si>
    <t>LINGLEVILLE ISD</t>
  </si>
  <si>
    <t>0827</t>
  </si>
  <si>
    <t>111902</t>
  </si>
  <si>
    <t>LIPAN ISD</t>
  </si>
  <si>
    <t>1493</t>
  </si>
  <si>
    <t>181908</t>
  </si>
  <si>
    <t>LITTLE CYPRESS-MAURICEVILLE CISD</t>
  </si>
  <si>
    <t>1883</t>
  </si>
  <si>
    <t>061914</t>
  </si>
  <si>
    <t>LITTLE ELM ISD</t>
  </si>
  <si>
    <t>0828</t>
  </si>
  <si>
    <t>140904</t>
  </si>
  <si>
    <t>LITTLEFIELD ISD</t>
  </si>
  <si>
    <t>0829</t>
  </si>
  <si>
    <t>187907</t>
  </si>
  <si>
    <t>LIVINGSTON ISD</t>
  </si>
  <si>
    <t>0830</t>
  </si>
  <si>
    <t>150901</t>
  </si>
  <si>
    <t>LLANO ISD</t>
  </si>
  <si>
    <t>0831</t>
  </si>
  <si>
    <t>028902</t>
  </si>
  <si>
    <t>LOCKHART ISD</t>
  </si>
  <si>
    <t>0832</t>
  </si>
  <si>
    <t>077902</t>
  </si>
  <si>
    <t>LOCKNEY ISD</t>
  </si>
  <si>
    <t>1963</t>
  </si>
  <si>
    <t>160905</t>
  </si>
  <si>
    <t>LOHN ISD</t>
  </si>
  <si>
    <t>0833</t>
  </si>
  <si>
    <t>141902</t>
  </si>
  <si>
    <t>LOMETA ISD</t>
  </si>
  <si>
    <t>0834</t>
  </si>
  <si>
    <t>178906</t>
  </si>
  <si>
    <t>LONDON ISD</t>
  </si>
  <si>
    <t>0836</t>
  </si>
  <si>
    <t>116906</t>
  </si>
  <si>
    <t>LONE OAK ISD</t>
  </si>
  <si>
    <t>0838</t>
  </si>
  <si>
    <t>092903</t>
  </si>
  <si>
    <t>LONGVIEW ISD</t>
  </si>
  <si>
    <t>1743</t>
  </si>
  <si>
    <t>083902</t>
  </si>
  <si>
    <t>LOOP ISD</t>
  </si>
  <si>
    <t>0839</t>
  </si>
  <si>
    <t>168902</t>
  </si>
  <si>
    <t>LORAINE ISD</t>
  </si>
  <si>
    <t>0840</t>
  </si>
  <si>
    <t>161907</t>
  </si>
  <si>
    <t>LORENA ISD</t>
  </si>
  <si>
    <t>0841</t>
  </si>
  <si>
    <t>054902</t>
  </si>
  <si>
    <t>LORENZO CONS ISD</t>
  </si>
  <si>
    <t>0843</t>
  </si>
  <si>
    <t>031906</t>
  </si>
  <si>
    <t>LOS FRESNOS CONS ISD</t>
  </si>
  <si>
    <t>1607</t>
  </si>
  <si>
    <t>241906</t>
  </si>
  <si>
    <t>LOUISE ISD</t>
  </si>
  <si>
    <t>1913</t>
  </si>
  <si>
    <t>043919</t>
  </si>
  <si>
    <t>LOVEJOY ISD</t>
  </si>
  <si>
    <t>0846</t>
  </si>
  <si>
    <t>113903</t>
  </si>
  <si>
    <t>LOVELADY ISD</t>
  </si>
  <si>
    <t>1839</t>
  </si>
  <si>
    <t>152906</t>
  </si>
  <si>
    <t>LUBBOCK COOPER ISD</t>
  </si>
  <si>
    <t>0847</t>
  </si>
  <si>
    <t>152901</t>
  </si>
  <si>
    <t>LUBBOCK ISD</t>
  </si>
  <si>
    <t>0848</t>
  </si>
  <si>
    <t>127905</t>
  </si>
  <si>
    <t>LUEDERS-AVOCA ISD</t>
  </si>
  <si>
    <t>0849</t>
  </si>
  <si>
    <t>003903</t>
  </si>
  <si>
    <t>LUFKIN ISD</t>
  </si>
  <si>
    <t>0850</t>
  </si>
  <si>
    <t>028903</t>
  </si>
  <si>
    <t>LULING ISD</t>
  </si>
  <si>
    <t>1646</t>
  </si>
  <si>
    <t>100907</t>
  </si>
  <si>
    <t>LUMBERTON ISD</t>
  </si>
  <si>
    <t>0851</t>
  </si>
  <si>
    <t>245902</t>
  </si>
  <si>
    <t>LYFORD CONS ISD</t>
  </si>
  <si>
    <t>0853</t>
  </si>
  <si>
    <t>007904</t>
  </si>
  <si>
    <t>LYTLE ISD</t>
  </si>
  <si>
    <t>0854</t>
  </si>
  <si>
    <t>129905</t>
  </si>
  <si>
    <t>MABANK ISD</t>
  </si>
  <si>
    <t>0855</t>
  </si>
  <si>
    <t>154901</t>
  </si>
  <si>
    <t>MADISONVILLE CONS ISD</t>
  </si>
  <si>
    <t>1560</t>
  </si>
  <si>
    <t>170906</t>
  </si>
  <si>
    <t>MAGNOLIA ISD</t>
  </si>
  <si>
    <t>0856</t>
  </si>
  <si>
    <t>107906</t>
  </si>
  <si>
    <t>MALAKOFF ISD</t>
  </si>
  <si>
    <t>0857</t>
  </si>
  <si>
    <t>109908</t>
  </si>
  <si>
    <t>MALONE ISD</t>
  </si>
  <si>
    <t>1998</t>
  </si>
  <si>
    <t>019910</t>
  </si>
  <si>
    <t>MALTA ISD</t>
  </si>
  <si>
    <t>0858</t>
  </si>
  <si>
    <t>227907</t>
  </si>
  <si>
    <t>MANOR ISD</t>
  </si>
  <si>
    <t>0859</t>
  </si>
  <si>
    <t>220908</t>
  </si>
  <si>
    <t>MANSFIELD ISD</t>
  </si>
  <si>
    <t>0860</t>
  </si>
  <si>
    <t>022902</t>
  </si>
  <si>
    <t>MARATHON ISD</t>
  </si>
  <si>
    <t>0861</t>
  </si>
  <si>
    <t>027904</t>
  </si>
  <si>
    <t>MARBLE FALLS ISD</t>
  </si>
  <si>
    <t>0862</t>
  </si>
  <si>
    <t>189901</t>
  </si>
  <si>
    <t>MARFA ISD</t>
  </si>
  <si>
    <t>1771</t>
  </si>
  <si>
    <t>094904</t>
  </si>
  <si>
    <t>MARION ISD</t>
  </si>
  <si>
    <t>1332</t>
  </si>
  <si>
    <t>073903</t>
  </si>
  <si>
    <t>MARLIN ISD</t>
  </si>
  <si>
    <t>0864</t>
  </si>
  <si>
    <t>102902</t>
  </si>
  <si>
    <t>MARSHALL ISD</t>
  </si>
  <si>
    <t>0865</t>
  </si>
  <si>
    <t>161908</t>
  </si>
  <si>
    <t>MART ISD</t>
  </si>
  <si>
    <t>0867</t>
  </si>
  <si>
    <t>234905</t>
  </si>
  <si>
    <t>MARTINS MILL ISD</t>
  </si>
  <si>
    <t>1952</t>
  </si>
  <si>
    <t>174909</t>
  </si>
  <si>
    <t>MARTINSVILLE ISD</t>
  </si>
  <si>
    <t>0868</t>
  </si>
  <si>
    <t>157901</t>
  </si>
  <si>
    <t>MASON ISD</t>
  </si>
  <si>
    <t>0871</t>
  </si>
  <si>
    <t>158904</t>
  </si>
  <si>
    <t>MATAGORDA ISD</t>
  </si>
  <si>
    <t>0872</t>
  </si>
  <si>
    <t>205904</t>
  </si>
  <si>
    <t>MATHIS ISD</t>
  </si>
  <si>
    <t>0873</t>
  </si>
  <si>
    <t>019903</t>
  </si>
  <si>
    <t>MAUD ISD</t>
  </si>
  <si>
    <t>2003</t>
  </si>
  <si>
    <t>025905</t>
  </si>
  <si>
    <t>MAY ISD</t>
  </si>
  <si>
    <t>0877</t>
  </si>
  <si>
    <t>070915</t>
  </si>
  <si>
    <t>MAYPEARL ISD</t>
  </si>
  <si>
    <t>0879</t>
  </si>
  <si>
    <t>108906</t>
  </si>
  <si>
    <t>MCALLEN ISD</t>
  </si>
  <si>
    <t>0880</t>
  </si>
  <si>
    <t>231901</t>
  </si>
  <si>
    <t>MCCAMEY ISD</t>
  </si>
  <si>
    <t>1898</t>
  </si>
  <si>
    <t>011905</t>
  </si>
  <si>
    <t>MCDADE ISD</t>
  </si>
  <si>
    <t>0884</t>
  </si>
  <si>
    <t>161909</t>
  </si>
  <si>
    <t>MCGREGOR ISD</t>
  </si>
  <si>
    <t>0885</t>
  </si>
  <si>
    <t>043907</t>
  </si>
  <si>
    <t>MCKINNEY ISD</t>
  </si>
  <si>
    <t>0886</t>
  </si>
  <si>
    <t>090903</t>
  </si>
  <si>
    <t>MCLEAN ISD</t>
  </si>
  <si>
    <t>0887</t>
  </si>
  <si>
    <t>034906</t>
  </si>
  <si>
    <t>MCLEOD ISD</t>
  </si>
  <si>
    <t>1823</t>
  </si>
  <si>
    <t>162904</t>
  </si>
  <si>
    <t>MCMULLEN COUNTY ISD</t>
  </si>
  <si>
    <t>1868</t>
  </si>
  <si>
    <t>223902</t>
  </si>
  <si>
    <t>MEADOW ISD</t>
  </si>
  <si>
    <t>1824</t>
  </si>
  <si>
    <t>010901</t>
  </si>
  <si>
    <t>MEDINA ISD</t>
  </si>
  <si>
    <t>1665</t>
  </si>
  <si>
    <t>163908</t>
  </si>
  <si>
    <t>MEDINA VALLEY ISD</t>
  </si>
  <si>
    <t>1911</t>
  </si>
  <si>
    <t>043908</t>
  </si>
  <si>
    <t>MELISSA ISD</t>
  </si>
  <si>
    <t>0891</t>
  </si>
  <si>
    <t>096904</t>
  </si>
  <si>
    <t>MEMPHIS ISD</t>
  </si>
  <si>
    <t>0892</t>
  </si>
  <si>
    <t>164901</t>
  </si>
  <si>
    <t>MENARD ISD</t>
  </si>
  <si>
    <t>0893</t>
  </si>
  <si>
    <t>108907</t>
  </si>
  <si>
    <t>MERCEDES ISD</t>
  </si>
  <si>
    <t>0894</t>
  </si>
  <si>
    <t>018902</t>
  </si>
  <si>
    <t>MERIDIAN ISD</t>
  </si>
  <si>
    <t>0895</t>
  </si>
  <si>
    <t>221904</t>
  </si>
  <si>
    <t>MERKEL ISD</t>
  </si>
  <si>
    <t>0898</t>
  </si>
  <si>
    <t>057914</t>
  </si>
  <si>
    <t>MESQUITE ISD</t>
  </si>
  <si>
    <t>0899</t>
  </si>
  <si>
    <t>147903</t>
  </si>
  <si>
    <t>MEXIA ISD</t>
  </si>
  <si>
    <t>1929</t>
  </si>
  <si>
    <t>062906</t>
  </si>
  <si>
    <t>MEYERSVILLE ISD</t>
  </si>
  <si>
    <t>0900</t>
  </si>
  <si>
    <t>197902</t>
  </si>
  <si>
    <t>MIAMI ISD</t>
  </si>
  <si>
    <t>0901</t>
  </si>
  <si>
    <t>165901</t>
  </si>
  <si>
    <t>MIDLAND ISD</t>
  </si>
  <si>
    <t>0902</t>
  </si>
  <si>
    <t>070908</t>
  </si>
  <si>
    <t>MIDLOTHIAN ISD</t>
  </si>
  <si>
    <t>1476</t>
  </si>
  <si>
    <t>161903</t>
  </si>
  <si>
    <t>MIDWAY ISD</t>
  </si>
  <si>
    <t>1590</t>
  </si>
  <si>
    <t>039905</t>
  </si>
  <si>
    <t>0904</t>
  </si>
  <si>
    <t>166903</t>
  </si>
  <si>
    <t>MILANO ISD</t>
  </si>
  <si>
    <t>1836</t>
  </si>
  <si>
    <t>175910</t>
  </si>
  <si>
    <t>MILDRED ISD</t>
  </si>
  <si>
    <t>0905</t>
  </si>
  <si>
    <t>200902</t>
  </si>
  <si>
    <t>MILES ISD</t>
  </si>
  <si>
    <t>0906</t>
  </si>
  <si>
    <t>070909</t>
  </si>
  <si>
    <t>MILFORD ISD</t>
  </si>
  <si>
    <t>1355</t>
  </si>
  <si>
    <t>112907</t>
  </si>
  <si>
    <t>MILLER GROVE ISD</t>
  </si>
  <si>
    <t>1484</t>
  </si>
  <si>
    <t>184904</t>
  </si>
  <si>
    <t>MILLSAP ISD</t>
  </si>
  <si>
    <t>0909</t>
  </si>
  <si>
    <t>250903</t>
  </si>
  <si>
    <t>MINEOLA ISD</t>
  </si>
  <si>
    <t>0910</t>
  </si>
  <si>
    <t>182903</t>
  </si>
  <si>
    <t>MINERAL WELLS ISD</t>
  </si>
  <si>
    <t>0913</t>
  </si>
  <si>
    <t>108908</t>
  </si>
  <si>
    <t>MISSION CONS ISD</t>
  </si>
  <si>
    <t>0915</t>
  </si>
  <si>
    <t>238902</t>
  </si>
  <si>
    <t>MONAHANS-WICKETT-PYOTE ISD</t>
  </si>
  <si>
    <t>1354</t>
  </si>
  <si>
    <t>169908</t>
  </si>
  <si>
    <t>MONTAGUE ISD</t>
  </si>
  <si>
    <t>1604</t>
  </si>
  <si>
    <t>108915</t>
  </si>
  <si>
    <t>MONTE ALTO ISD</t>
  </si>
  <si>
    <t>0918</t>
  </si>
  <si>
    <t>170903</t>
  </si>
  <si>
    <t>MONTGOMERY ISD</t>
  </si>
  <si>
    <t>0919</t>
  </si>
  <si>
    <t>161910</t>
  </si>
  <si>
    <t>MOODY ISD</t>
  </si>
  <si>
    <t>0922</t>
  </si>
  <si>
    <t>209902</t>
  </si>
  <si>
    <t>MORAN ISD</t>
  </si>
  <si>
    <t>0923</t>
  </si>
  <si>
    <t>018903</t>
  </si>
  <si>
    <t>MORGAN ISD</t>
  </si>
  <si>
    <t>1928</t>
  </si>
  <si>
    <t>072910</t>
  </si>
  <si>
    <t>MORGAN MILL ISD</t>
  </si>
  <si>
    <t>0925</t>
  </si>
  <si>
    <t>040901</t>
  </si>
  <si>
    <t>MORTON ISD</t>
  </si>
  <si>
    <t>1852</t>
  </si>
  <si>
    <t>173901</t>
  </si>
  <si>
    <t>MOTLEY COUNTY ISD</t>
  </si>
  <si>
    <t>0928</t>
  </si>
  <si>
    <t>143902</t>
  </si>
  <si>
    <t>MOULTON ISD</t>
  </si>
  <si>
    <t>0929</t>
  </si>
  <si>
    <t>109910</t>
  </si>
  <si>
    <t>MOUNT CALM ISD</t>
  </si>
  <si>
    <t>0930</t>
  </si>
  <si>
    <t>201907</t>
  </si>
  <si>
    <t>MOUNT ENTERPRISE ISD</t>
  </si>
  <si>
    <t>0931</t>
  </si>
  <si>
    <t>225902</t>
  </si>
  <si>
    <t>MOUNT PLEASANT ISD</t>
  </si>
  <si>
    <t>0933</t>
  </si>
  <si>
    <t>080901</t>
  </si>
  <si>
    <t>MOUNT VERNON ISD</t>
  </si>
  <si>
    <t>1388</t>
  </si>
  <si>
    <t>049902</t>
  </si>
  <si>
    <t>MUENSTER ISD</t>
  </si>
  <si>
    <t>0934</t>
  </si>
  <si>
    <t>009901</t>
  </si>
  <si>
    <t>MULESHOE ISD</t>
  </si>
  <si>
    <t>0935</t>
  </si>
  <si>
    <t>167902</t>
  </si>
  <si>
    <t>MULLIN ISD</t>
  </si>
  <si>
    <t>0936</t>
  </si>
  <si>
    <t>198906</t>
  </si>
  <si>
    <t>MUMFORD ISD</t>
  </si>
  <si>
    <t>0937</t>
  </si>
  <si>
    <t>138903</t>
  </si>
  <si>
    <t>MUNDAY CONSOLIDATED ISD</t>
  </si>
  <si>
    <t>0938</t>
  </si>
  <si>
    <t>107908</t>
  </si>
  <si>
    <t>MURCHISON ISD</t>
  </si>
  <si>
    <t>0940</t>
  </si>
  <si>
    <t>174904</t>
  </si>
  <si>
    <t>NACOGDOCHES ISD</t>
  </si>
  <si>
    <t>0944</t>
  </si>
  <si>
    <t>163903</t>
  </si>
  <si>
    <t>NATALIA ISD</t>
  </si>
  <si>
    <t>1760</t>
  </si>
  <si>
    <t>094903</t>
  </si>
  <si>
    <t>NAVARRO ISD</t>
  </si>
  <si>
    <t>0945</t>
  </si>
  <si>
    <t>093904</t>
  </si>
  <si>
    <t>NAVASOTA ISD</t>
  </si>
  <si>
    <t>1634</t>
  </si>
  <si>
    <t>035903</t>
  </si>
  <si>
    <t>NAZARETH ISD</t>
  </si>
  <si>
    <t>0946</t>
  </si>
  <si>
    <t>001906</t>
  </si>
  <si>
    <t>NECHES ISD</t>
  </si>
  <si>
    <t>0947</t>
  </si>
  <si>
    <t>123905</t>
  </si>
  <si>
    <t>NEDERLAND ISD</t>
  </si>
  <si>
    <t>0948</t>
  </si>
  <si>
    <t>079906</t>
  </si>
  <si>
    <t>NEEDVILLE ISD</t>
  </si>
  <si>
    <t>0950</t>
  </si>
  <si>
    <t>019905</t>
  </si>
  <si>
    <t>NEW BOSTON ISD</t>
  </si>
  <si>
    <t>0951</t>
  </si>
  <si>
    <t>046901</t>
  </si>
  <si>
    <t>NEW BRAUNFELS ISD</t>
  </si>
  <si>
    <t>1653</t>
  </si>
  <si>
    <t>170908</t>
  </si>
  <si>
    <t>NEW CANEY ISD</t>
  </si>
  <si>
    <t>1410</t>
  </si>
  <si>
    <t>152902</t>
  </si>
  <si>
    <t>NEW DEAL ISD</t>
  </si>
  <si>
    <t>1600</t>
  </si>
  <si>
    <t>230906</t>
  </si>
  <si>
    <t>NEW DIANA ISD</t>
  </si>
  <si>
    <t>1553</t>
  </si>
  <si>
    <t>153905</t>
  </si>
  <si>
    <t>NEW HOME ISD</t>
  </si>
  <si>
    <t>1199</t>
  </si>
  <si>
    <t>037908</t>
  </si>
  <si>
    <t>NEW SUMMERFIELD ISD</t>
  </si>
  <si>
    <t>0954</t>
  </si>
  <si>
    <t>236901</t>
  </si>
  <si>
    <t>NEW WAVERLY ISD</t>
  </si>
  <si>
    <t>0952</t>
  </si>
  <si>
    <t>252902</t>
  </si>
  <si>
    <t>NEWCASTLE ISD</t>
  </si>
  <si>
    <t>0953</t>
  </si>
  <si>
    <t>176902</t>
  </si>
  <si>
    <t>NEWTON ISD</t>
  </si>
  <si>
    <t>0956</t>
  </si>
  <si>
    <t>089903</t>
  </si>
  <si>
    <t>NIXON SMILEY CISD</t>
  </si>
  <si>
    <t>0957</t>
  </si>
  <si>
    <t>169902</t>
  </si>
  <si>
    <t>NOCONA ISD</t>
  </si>
  <si>
    <t>0959</t>
  </si>
  <si>
    <t>062902</t>
  </si>
  <si>
    <t>NORDHEIM ISD</t>
  </si>
  <si>
    <t>0960</t>
  </si>
  <si>
    <t>145906</t>
  </si>
  <si>
    <t>NORMANGEE ISD</t>
  </si>
  <si>
    <t>1624</t>
  </si>
  <si>
    <t>015910</t>
  </si>
  <si>
    <t>NORTH EAST ISD</t>
  </si>
  <si>
    <t>1972</t>
  </si>
  <si>
    <t>112906</t>
  </si>
  <si>
    <t>NORTH HOPKINS ISD</t>
  </si>
  <si>
    <t>1755</t>
  </si>
  <si>
    <t>139911</t>
  </si>
  <si>
    <t>NORTH LAMAR ISD</t>
  </si>
  <si>
    <t>0961</t>
  </si>
  <si>
    <t>154903</t>
  </si>
  <si>
    <t>NORTH ZULCH ISD</t>
  </si>
  <si>
    <t>1627</t>
  </si>
  <si>
    <t>015915</t>
  </si>
  <si>
    <t>NORTHSIDE ISD</t>
  </si>
  <si>
    <t>1735</t>
  </si>
  <si>
    <t>244905</t>
  </si>
  <si>
    <t>1557</t>
  </si>
  <si>
    <t>061911</t>
  </si>
  <si>
    <t>NORTHWEST ISD</t>
  </si>
  <si>
    <t>1582</t>
  </si>
  <si>
    <t>069902</t>
  </si>
  <si>
    <t>NUECES CANYON CONS ISD</t>
  </si>
  <si>
    <t>1939</t>
  </si>
  <si>
    <t>235904</t>
  </si>
  <si>
    <t>NURSERY ISD</t>
  </si>
  <si>
    <t>0966</t>
  </si>
  <si>
    <t>153903</t>
  </si>
  <si>
    <t>O DONNELL ISD</t>
  </si>
  <si>
    <t>0964</t>
  </si>
  <si>
    <t>145907</t>
  </si>
  <si>
    <t>OAKWOOD ISD</t>
  </si>
  <si>
    <t>0965</t>
  </si>
  <si>
    <t>205905</t>
  </si>
  <si>
    <t>ODEM-EDROY ISD</t>
  </si>
  <si>
    <t>0968</t>
  </si>
  <si>
    <t>050904</t>
  </si>
  <si>
    <t>OGLESBY ISD</t>
  </si>
  <si>
    <t>1970</t>
  </si>
  <si>
    <t>200906</t>
  </si>
  <si>
    <t>OLFEN ISD</t>
  </si>
  <si>
    <t>0973</t>
  </si>
  <si>
    <t>252903</t>
  </si>
  <si>
    <t>OLNEY ISD</t>
  </si>
  <si>
    <t>0974</t>
  </si>
  <si>
    <t>140905</t>
  </si>
  <si>
    <t>OLTON ISD</t>
  </si>
  <si>
    <t>0977</t>
  </si>
  <si>
    <t>187910</t>
  </si>
  <si>
    <t>ONALASKA ISD</t>
  </si>
  <si>
    <t>0980</t>
  </si>
  <si>
    <t>125903</t>
  </si>
  <si>
    <t>ORANGE GROVE ISD</t>
  </si>
  <si>
    <t>0979</t>
  </si>
  <si>
    <t>181905</t>
  </si>
  <si>
    <t>ORANGEFIELD ISD</t>
  </si>
  <si>
    <t>0981</t>
  </si>
  <si>
    <t>230903</t>
  </si>
  <si>
    <t>ORE CITY ISD</t>
  </si>
  <si>
    <t>0982</t>
  </si>
  <si>
    <t>201908</t>
  </si>
  <si>
    <t>OVERTON ISD</t>
  </si>
  <si>
    <t>0983</t>
  </si>
  <si>
    <t>051901</t>
  </si>
  <si>
    <t>PADUCAH ISD</t>
  </si>
  <si>
    <t>1940</t>
  </si>
  <si>
    <t>104907</t>
  </si>
  <si>
    <t>PAINT CREEK ISD</t>
  </si>
  <si>
    <t>1845</t>
  </si>
  <si>
    <t>048903</t>
  </si>
  <si>
    <t>PAINT ROCK ISD</t>
  </si>
  <si>
    <t>0986</t>
  </si>
  <si>
    <t>158905</t>
  </si>
  <si>
    <t>PALACIOS ISD</t>
  </si>
  <si>
    <t>0987</t>
  </si>
  <si>
    <t>001907</t>
  </si>
  <si>
    <t>PALESTINE ISD</t>
  </si>
  <si>
    <t>0989</t>
  </si>
  <si>
    <t>070910</t>
  </si>
  <si>
    <t>PALMER ISD</t>
  </si>
  <si>
    <t>1947</t>
  </si>
  <si>
    <t>182906</t>
  </si>
  <si>
    <t>PALO PINTO ISD</t>
  </si>
  <si>
    <t>0990</t>
  </si>
  <si>
    <t>090904</t>
  </si>
  <si>
    <t>PAMPA ISD</t>
  </si>
  <si>
    <t>0991</t>
  </si>
  <si>
    <t>033902</t>
  </si>
  <si>
    <t>PANHANDLE ISD</t>
  </si>
  <si>
    <t>2011</t>
  </si>
  <si>
    <t>042905</t>
  </si>
  <si>
    <t>PANTHER CREEK CONS ISD</t>
  </si>
  <si>
    <t>0992</t>
  </si>
  <si>
    <t>249906</t>
  </si>
  <si>
    <t>PARADISE ISD</t>
  </si>
  <si>
    <t>0993</t>
  </si>
  <si>
    <t>139909</t>
  </si>
  <si>
    <t>PARIS ISD</t>
  </si>
  <si>
    <t>1979</t>
  </si>
  <si>
    <t>184500</t>
  </si>
  <si>
    <t>PARKER COUNTY CO OP</t>
  </si>
  <si>
    <t>0994</t>
  </si>
  <si>
    <t>101917</t>
  </si>
  <si>
    <t>PASADENA ISD</t>
  </si>
  <si>
    <t>1647</t>
  </si>
  <si>
    <t>063906</t>
  </si>
  <si>
    <t>PATTON SPRINGS ISD</t>
  </si>
  <si>
    <t>0995</t>
  </si>
  <si>
    <t>013902</t>
  </si>
  <si>
    <t>PAWNEE ISD</t>
  </si>
  <si>
    <t>1427</t>
  </si>
  <si>
    <t>020908</t>
  </si>
  <si>
    <t>PEARLAND ISD</t>
  </si>
  <si>
    <t>0996</t>
  </si>
  <si>
    <t>082903</t>
  </si>
  <si>
    <t>PEARSALL ISD</t>
  </si>
  <si>
    <t>1642</t>
  </si>
  <si>
    <t>184908</t>
  </si>
  <si>
    <t>PEASTER ISD</t>
  </si>
  <si>
    <t>0998</t>
  </si>
  <si>
    <t>195901</t>
  </si>
  <si>
    <t>PECOS BARSTOW TOYAH ISD</t>
  </si>
  <si>
    <t>1833</t>
  </si>
  <si>
    <t>109914</t>
  </si>
  <si>
    <t>PENELOPE ISD</t>
  </si>
  <si>
    <t>1000</t>
  </si>
  <si>
    <t>119903</t>
  </si>
  <si>
    <t>PERRIN WHITT CONS ISD</t>
  </si>
  <si>
    <t>1001</t>
  </si>
  <si>
    <t>179901</t>
  </si>
  <si>
    <t>PERRYTON ISD</t>
  </si>
  <si>
    <t>1002</t>
  </si>
  <si>
    <t>095904</t>
  </si>
  <si>
    <t>PETERSBURG ISD</t>
  </si>
  <si>
    <t>1003</t>
  </si>
  <si>
    <t>039903</t>
  </si>
  <si>
    <t>PETROLIA ISD</t>
  </si>
  <si>
    <t>1597</t>
  </si>
  <si>
    <t>013903</t>
  </si>
  <si>
    <t>PETTUS ISD</t>
  </si>
  <si>
    <t>0942</t>
  </si>
  <si>
    <t>172905</t>
  </si>
  <si>
    <t>PEWITT CONS ISD</t>
  </si>
  <si>
    <t>1005</t>
  </si>
  <si>
    <t>227904</t>
  </si>
  <si>
    <t>PFLUGERVILLE ISD</t>
  </si>
  <si>
    <t>1006</t>
  </si>
  <si>
    <t>108909</t>
  </si>
  <si>
    <t>PHARR-SAN JUAN-ALAMO ISD</t>
  </si>
  <si>
    <t>1009</t>
  </si>
  <si>
    <t>061903</t>
  </si>
  <si>
    <t>PILOT POINT ISD</t>
  </si>
  <si>
    <t>1497</t>
  </si>
  <si>
    <t>092904</t>
  </si>
  <si>
    <t>PINE TREE ISD</t>
  </si>
  <si>
    <t>1012</t>
  </si>
  <si>
    <t>032902</t>
  </si>
  <si>
    <t>PITTSBURG ISD</t>
  </si>
  <si>
    <t>1610</t>
  </si>
  <si>
    <t>251902</t>
  </si>
  <si>
    <t>PLAINS ISD</t>
  </si>
  <si>
    <t>1013</t>
  </si>
  <si>
    <t>095905</t>
  </si>
  <si>
    <t>PLAINVIEW ISD</t>
  </si>
  <si>
    <t>1014</t>
  </si>
  <si>
    <t>043910</t>
  </si>
  <si>
    <t>PLANO ISD</t>
  </si>
  <si>
    <t>1973</t>
  </si>
  <si>
    <t>019912</t>
  </si>
  <si>
    <t>PLEASANT GROVE ISD</t>
  </si>
  <si>
    <t>1018</t>
  </si>
  <si>
    <t>007905</t>
  </si>
  <si>
    <t>PLEASANTON ISD</t>
  </si>
  <si>
    <t>2013</t>
  </si>
  <si>
    <t>117904</t>
  </si>
  <si>
    <t>PLEMONS-STINNETT-PHILLIPS CISD</t>
  </si>
  <si>
    <t>1021</t>
  </si>
  <si>
    <t>031909</t>
  </si>
  <si>
    <t>POINT ISABEL ISD</t>
  </si>
  <si>
    <t>1022</t>
  </si>
  <si>
    <t>061906</t>
  </si>
  <si>
    <t>PONDER ISD</t>
  </si>
  <si>
    <t>1023</t>
  </si>
  <si>
    <t>184901</t>
  </si>
  <si>
    <t>POOLVILLE ISD</t>
  </si>
  <si>
    <t>1024</t>
  </si>
  <si>
    <t>178908</t>
  </si>
  <si>
    <t>PORT ARANSAS ISD</t>
  </si>
  <si>
    <t>1025</t>
  </si>
  <si>
    <t>123907</t>
  </si>
  <si>
    <t>PORT ARTHUR ISD</t>
  </si>
  <si>
    <t>1406</t>
  </si>
  <si>
    <t>123908</t>
  </si>
  <si>
    <t>PORT NECHES-GROVES ISD</t>
  </si>
  <si>
    <t>1027</t>
  </si>
  <si>
    <t>085902</t>
  </si>
  <si>
    <t>POST ISD</t>
  </si>
  <si>
    <t>1028</t>
  </si>
  <si>
    <t>007906</t>
  </si>
  <si>
    <t>POTEET ISD</t>
  </si>
  <si>
    <t>1029</t>
  </si>
  <si>
    <t>247904</t>
  </si>
  <si>
    <t>POTH CONS ISD</t>
  </si>
  <si>
    <t>1932</t>
  </si>
  <si>
    <t>091913</t>
  </si>
  <si>
    <t>POTTSBORO ISD</t>
  </si>
  <si>
    <t>1032</t>
  </si>
  <si>
    <t>028906</t>
  </si>
  <si>
    <t>PRAIRIE LEA ISD</t>
  </si>
  <si>
    <t>1623</t>
  </si>
  <si>
    <t>169909</t>
  </si>
  <si>
    <t>PRAIRIE VALLEY ISD</t>
  </si>
  <si>
    <t>0400</t>
  </si>
  <si>
    <t>139912</t>
  </si>
  <si>
    <t>PRAIRILAND ISD</t>
  </si>
  <si>
    <t>1033</t>
  </si>
  <si>
    <t>125905</t>
  </si>
  <si>
    <t>PREMONT ISD</t>
  </si>
  <si>
    <t>1034</t>
  </si>
  <si>
    <t>189902</t>
  </si>
  <si>
    <t>PRESIDIO ISD</t>
  </si>
  <si>
    <t>1891</t>
  </si>
  <si>
    <t>167904</t>
  </si>
  <si>
    <t>PRIDDY ISD</t>
  </si>
  <si>
    <t>1035</t>
  </si>
  <si>
    <t>043911</t>
  </si>
  <si>
    <t>PRINCETON ISD</t>
  </si>
  <si>
    <t>0924</t>
  </si>
  <si>
    <t>098903</t>
  </si>
  <si>
    <t>PRINGLE-MORSE CONS ISD</t>
  </si>
  <si>
    <t>1037</t>
  </si>
  <si>
    <t>108910</t>
  </si>
  <si>
    <t>PROGRESO ISD</t>
  </si>
  <si>
    <t>1326</t>
  </si>
  <si>
    <t>043912</t>
  </si>
  <si>
    <t>PROSPER ISD</t>
  </si>
  <si>
    <t>1040</t>
  </si>
  <si>
    <t>099903</t>
  </si>
  <si>
    <t>QUANAH ISD</t>
  </si>
  <si>
    <t>1041</t>
  </si>
  <si>
    <t>034907</t>
  </si>
  <si>
    <t>QUEEN CITY ISD</t>
  </si>
  <si>
    <t>1042</t>
  </si>
  <si>
    <t>116908</t>
  </si>
  <si>
    <t>QUINLAN ISD</t>
  </si>
  <si>
    <t>1044</t>
  </si>
  <si>
    <t>250904</t>
  </si>
  <si>
    <t>QUITMAN ISD</t>
  </si>
  <si>
    <t>0593</t>
  </si>
  <si>
    <t>190903</t>
  </si>
  <si>
    <t>RAINS ISD</t>
  </si>
  <si>
    <t>1045</t>
  </si>
  <si>
    <t>054903</t>
  </si>
  <si>
    <t>RALLS ISD</t>
  </si>
  <si>
    <t>1966</t>
  </si>
  <si>
    <t>066005</t>
  </si>
  <si>
    <t>RAMIREZ COMMON SD</t>
  </si>
  <si>
    <t>1047</t>
  </si>
  <si>
    <t>015906</t>
  </si>
  <si>
    <t>RANDOLPH FIELD ISD</t>
  </si>
  <si>
    <t>1048</t>
  </si>
  <si>
    <t>067907</t>
  </si>
  <si>
    <t>RANGER ISD</t>
  </si>
  <si>
    <t>1050</t>
  </si>
  <si>
    <t>231902</t>
  </si>
  <si>
    <t>RANKIN ISD</t>
  </si>
  <si>
    <t>1052</t>
  </si>
  <si>
    <t>245903</t>
  </si>
  <si>
    <t>RAYMONDVILLE ISD</t>
  </si>
  <si>
    <t>1054</t>
  </si>
  <si>
    <t>192901</t>
  </si>
  <si>
    <t>REAGAN COUNTY ISD</t>
  </si>
  <si>
    <t>1999</t>
  </si>
  <si>
    <t>019911</t>
  </si>
  <si>
    <t>RED LICK ISD</t>
  </si>
  <si>
    <t>1055</t>
  </si>
  <si>
    <t>070911</t>
  </si>
  <si>
    <t>RED OAK ISD</t>
  </si>
  <si>
    <t>1056</t>
  </si>
  <si>
    <t>019906</t>
  </si>
  <si>
    <t>REDWATER ISD</t>
  </si>
  <si>
    <t>1739</t>
  </si>
  <si>
    <t>196903</t>
  </si>
  <si>
    <t>REFUGIO ISD</t>
  </si>
  <si>
    <t>1801</t>
  </si>
  <si>
    <t>108950</t>
  </si>
  <si>
    <t>REGION 01 EDUC SERVICE CENTER</t>
  </si>
  <si>
    <t>1802</t>
  </si>
  <si>
    <t>178950</t>
  </si>
  <si>
    <t>REGION 02 EDUC SERVICE CENTER</t>
  </si>
  <si>
    <t>1803</t>
  </si>
  <si>
    <t>235950</t>
  </si>
  <si>
    <t>REGION 03 EDUC SERVICE CENTER</t>
  </si>
  <si>
    <t>1804</t>
  </si>
  <si>
    <t>101950</t>
  </si>
  <si>
    <t>REGION 04 EDUC SERVICE CENTER</t>
  </si>
  <si>
    <t>1805</t>
  </si>
  <si>
    <t>181950</t>
  </si>
  <si>
    <t>REGION 05 EDUC SERVICE CENTER</t>
  </si>
  <si>
    <t>1806</t>
  </si>
  <si>
    <t>236950</t>
  </si>
  <si>
    <t>REGION 06 EDUC SERVICE CENTER</t>
  </si>
  <si>
    <t>1807</t>
  </si>
  <si>
    <t>092950</t>
  </si>
  <si>
    <t>REGION 07 EDUC SERVICE CENTER</t>
  </si>
  <si>
    <t>1808</t>
  </si>
  <si>
    <t>225950</t>
  </si>
  <si>
    <t>REGION 08 EDUC SERVICE CENTER</t>
  </si>
  <si>
    <t>1809</t>
  </si>
  <si>
    <t>243950</t>
  </si>
  <si>
    <t>REGION 09 EDUC SERVICE CENTER</t>
  </si>
  <si>
    <t>1810</t>
  </si>
  <si>
    <t>057950</t>
  </si>
  <si>
    <t>REGION 10 EDUC SERVICE CENTER</t>
  </si>
  <si>
    <t>1811</t>
  </si>
  <si>
    <t>220950</t>
  </si>
  <si>
    <t>REGION 11 EDUC SERVICE CENTER</t>
  </si>
  <si>
    <t>1812</t>
  </si>
  <si>
    <t>161950</t>
  </si>
  <si>
    <t>REGION 12 EDUC SERVICE CENTER</t>
  </si>
  <si>
    <t>1813</t>
  </si>
  <si>
    <t>227950</t>
  </si>
  <si>
    <t>REGION 13 EDUC SERVICE CENTER</t>
  </si>
  <si>
    <t>1814</t>
  </si>
  <si>
    <t>221950</t>
  </si>
  <si>
    <t>REGION 14 EDUC SERVICE CENTER</t>
  </si>
  <si>
    <t>1815</t>
  </si>
  <si>
    <t>226950</t>
  </si>
  <si>
    <t>REGION 15 EDUC SERVICE CENTER</t>
  </si>
  <si>
    <t>1816</t>
  </si>
  <si>
    <t>188950</t>
  </si>
  <si>
    <t>REGION 16 EDUC SERVICE CENTER</t>
  </si>
  <si>
    <t>1817</t>
  </si>
  <si>
    <t>152950</t>
  </si>
  <si>
    <t>REGION 17 EDUC SERVICE CENTER</t>
  </si>
  <si>
    <t>1818</t>
  </si>
  <si>
    <t>165950</t>
  </si>
  <si>
    <t>REGION 18 EDUC SERVICE CENTER</t>
  </si>
  <si>
    <t>1819</t>
  </si>
  <si>
    <t>071950</t>
  </si>
  <si>
    <t>REGION 19 EDUC SERVICE CENTER</t>
  </si>
  <si>
    <t>1820</t>
  </si>
  <si>
    <t>015950</t>
  </si>
  <si>
    <t>REGION 20 EDUC SERVICE CENTER</t>
  </si>
  <si>
    <t>1060</t>
  </si>
  <si>
    <t>137902</t>
  </si>
  <si>
    <t>RICARDO ISD</t>
  </si>
  <si>
    <t>0570</t>
  </si>
  <si>
    <t>045903</t>
  </si>
  <si>
    <t>RICE CONS ISD</t>
  </si>
  <si>
    <t>1961</t>
  </si>
  <si>
    <t>175911</t>
  </si>
  <si>
    <t>RICE ISD</t>
  </si>
  <si>
    <t>1061</t>
  </si>
  <si>
    <t>093905</t>
  </si>
  <si>
    <t>RICHARDS ISD</t>
  </si>
  <si>
    <t>1062</t>
  </si>
  <si>
    <t>057916</t>
  </si>
  <si>
    <t>RICHARDSON ISD</t>
  </si>
  <si>
    <t>1063</t>
  </si>
  <si>
    <t>206902</t>
  </si>
  <si>
    <t>RICHLAND SPRINGS ISD</t>
  </si>
  <si>
    <t>1065</t>
  </si>
  <si>
    <t>161912</t>
  </si>
  <si>
    <t>RIESEL ISD</t>
  </si>
  <si>
    <t>1067</t>
  </si>
  <si>
    <t>214901</t>
  </si>
  <si>
    <t>RIO GRANDE CITY CISD</t>
  </si>
  <si>
    <t>1068</t>
  </si>
  <si>
    <t>031911</t>
  </si>
  <si>
    <t>RIO HONDO ISD</t>
  </si>
  <si>
    <t>1069</t>
  </si>
  <si>
    <t>126907</t>
  </si>
  <si>
    <t>RIO VISTA ISD</t>
  </si>
  <si>
    <t>1070</t>
  </si>
  <si>
    <t>067908</t>
  </si>
  <si>
    <t>RISING STAR ISD</t>
  </si>
  <si>
    <t>1334</t>
  </si>
  <si>
    <t>188902</t>
  </si>
  <si>
    <t>RIVER ROAD ISD</t>
  </si>
  <si>
    <t>0404</t>
  </si>
  <si>
    <t>194903</t>
  </si>
  <si>
    <t>RIVERCREST ISD</t>
  </si>
  <si>
    <t>1072</t>
  </si>
  <si>
    <t>137903</t>
  </si>
  <si>
    <t>RIVIERA ISD</t>
  </si>
  <si>
    <t>1076</t>
  </si>
  <si>
    <t>041902</t>
  </si>
  <si>
    <t>ROBERT LEE ISD</t>
  </si>
  <si>
    <t>1688</t>
  </si>
  <si>
    <t>161922</t>
  </si>
  <si>
    <t>ROBINSON ISD</t>
  </si>
  <si>
    <t>1077</t>
  </si>
  <si>
    <t>178909</t>
  </si>
  <si>
    <t>ROBSTOWN ISD</t>
  </si>
  <si>
    <t>1078</t>
  </si>
  <si>
    <t>076903</t>
  </si>
  <si>
    <t>ROBY CISD</t>
  </si>
  <si>
    <t>1886</t>
  </si>
  <si>
    <t>160904</t>
  </si>
  <si>
    <t>ROCHELLE ISD</t>
  </si>
  <si>
    <t>1080</t>
  </si>
  <si>
    <t>166904</t>
  </si>
  <si>
    <t>ROCKDALE ISD</t>
  </si>
  <si>
    <t>1083</t>
  </si>
  <si>
    <t>069901</t>
  </si>
  <si>
    <t>ROCKSPRINGS ISD</t>
  </si>
  <si>
    <t>1084</t>
  </si>
  <si>
    <t>199901</t>
  </si>
  <si>
    <t>ROCKWALL ISD</t>
  </si>
  <si>
    <t>1086</t>
  </si>
  <si>
    <t>014907</t>
  </si>
  <si>
    <t>ROGERS ISD</t>
  </si>
  <si>
    <t>1486</t>
  </si>
  <si>
    <t>214903</t>
  </si>
  <si>
    <t>ROMA ISD</t>
  </si>
  <si>
    <t>1841</t>
  </si>
  <si>
    <t>152908</t>
  </si>
  <si>
    <t>ROOSEVELT ISD</t>
  </si>
  <si>
    <t>1087</t>
  </si>
  <si>
    <t>110905</t>
  </si>
  <si>
    <t>ROPES ISD</t>
  </si>
  <si>
    <t>1088</t>
  </si>
  <si>
    <t>177901</t>
  </si>
  <si>
    <t>ROSCOE ISD</t>
  </si>
  <si>
    <t>1089</t>
  </si>
  <si>
    <t>073905</t>
  </si>
  <si>
    <t>ROSEBUD-LOTT CONS ISD</t>
  </si>
  <si>
    <t>1093</t>
  </si>
  <si>
    <t>076904</t>
  </si>
  <si>
    <t>ROTAN ISD</t>
  </si>
  <si>
    <t>1094</t>
  </si>
  <si>
    <t>246909</t>
  </si>
  <si>
    <t>ROUND ROCK ISD</t>
  </si>
  <si>
    <t>1684</t>
  </si>
  <si>
    <t>075908</t>
  </si>
  <si>
    <t>ROUND TOP CARMINE ISD</t>
  </si>
  <si>
    <t>1097</t>
  </si>
  <si>
    <t>139908</t>
  </si>
  <si>
    <t>ROXTON ISD</t>
  </si>
  <si>
    <t>1421</t>
  </si>
  <si>
    <t>237905</t>
  </si>
  <si>
    <t>ROYAL ISD</t>
  </si>
  <si>
    <t>1098</t>
  </si>
  <si>
    <t>199902</t>
  </si>
  <si>
    <t>ROYSE CITY ISD</t>
  </si>
  <si>
    <t>1099</t>
  </si>
  <si>
    <t>104903</t>
  </si>
  <si>
    <t>RULE ISD</t>
  </si>
  <si>
    <t>1100</t>
  </si>
  <si>
    <t>128903</t>
  </si>
  <si>
    <t>RUNGE ISD</t>
  </si>
  <si>
    <t>1102</t>
  </si>
  <si>
    <t>037907</t>
  </si>
  <si>
    <t>RUSK ISD</t>
  </si>
  <si>
    <t>1933</t>
  </si>
  <si>
    <t>091914</t>
  </si>
  <si>
    <t>S &amp; S CONS ISD</t>
  </si>
  <si>
    <t>1103</t>
  </si>
  <si>
    <t>232902</t>
  </si>
  <si>
    <t>SABINAL ISD</t>
  </si>
  <si>
    <t>1569</t>
  </si>
  <si>
    <t>092906</t>
  </si>
  <si>
    <t>SABINE ISD</t>
  </si>
  <si>
    <t>1554</t>
  </si>
  <si>
    <t>123913</t>
  </si>
  <si>
    <t>SABINE PASS ISD</t>
  </si>
  <si>
    <t>1106</t>
  </si>
  <si>
    <t>169911</t>
  </si>
  <si>
    <t>SAINT JO ISD</t>
  </si>
  <si>
    <t>1108</t>
  </si>
  <si>
    <t>014908</t>
  </si>
  <si>
    <t>SALADO ISD</t>
  </si>
  <si>
    <t>1109</t>
  </si>
  <si>
    <t>112909</t>
  </si>
  <si>
    <t>SALTILLO ISD</t>
  </si>
  <si>
    <t>1737</t>
  </si>
  <si>
    <t>074917</t>
  </si>
  <si>
    <t>SAM RAYBURN CONS ISD</t>
  </si>
  <si>
    <t>1110</t>
  </si>
  <si>
    <t>226903</t>
  </si>
  <si>
    <t>SAN ANGELO ISD</t>
  </si>
  <si>
    <t>1111</t>
  </si>
  <si>
    <t>015907</t>
  </si>
  <si>
    <t>SAN ANTONIO ISD</t>
  </si>
  <si>
    <t>1113</t>
  </si>
  <si>
    <t>203901</t>
  </si>
  <si>
    <t>SAN AUGUSTINE ISD</t>
  </si>
  <si>
    <t>1114</t>
  </si>
  <si>
    <t>031912</t>
  </si>
  <si>
    <t>SAN BENITO CONS ISD</t>
  </si>
  <si>
    <t>1116</t>
  </si>
  <si>
    <t>066902</t>
  </si>
  <si>
    <t>SAN DIEGO ISD</t>
  </si>
  <si>
    <t>1117</t>
  </si>
  <si>
    <t>071904</t>
  </si>
  <si>
    <t>SAN ELIZARIO ISD</t>
  </si>
  <si>
    <t>1846</t>
  </si>
  <si>
    <t>233901</t>
  </si>
  <si>
    <t>SAN FELIPE DEL RIO CISD</t>
  </si>
  <si>
    <t>1463</t>
  </si>
  <si>
    <t>214902</t>
  </si>
  <si>
    <t>SAN ISIDRO ISD</t>
  </si>
  <si>
    <t>1121</t>
  </si>
  <si>
    <t>105902</t>
  </si>
  <si>
    <t>SAN MARCOS CONS ISD</t>
  </si>
  <si>
    <t>1482</t>
  </si>
  <si>
    <t>245904</t>
  </si>
  <si>
    <t>SAN PERLITA ISD</t>
  </si>
  <si>
    <t>1122</t>
  </si>
  <si>
    <t>206901</t>
  </si>
  <si>
    <t>SAN SABA ISD</t>
  </si>
  <si>
    <t>1968</t>
  </si>
  <si>
    <t>022903</t>
  </si>
  <si>
    <t>SAN VICENTE ISD</t>
  </si>
  <si>
    <t>0304</t>
  </si>
  <si>
    <t>058909</t>
  </si>
  <si>
    <t>SANDS CONS ISD</t>
  </si>
  <si>
    <t>1119</t>
  </si>
  <si>
    <t>117903</t>
  </si>
  <si>
    <t>SANFORD-FRITCH ISD</t>
  </si>
  <si>
    <t>1120</t>
  </si>
  <si>
    <t>061908</t>
  </si>
  <si>
    <t>SANGER ISD</t>
  </si>
  <si>
    <t>1123</t>
  </si>
  <si>
    <t>042903</t>
  </si>
  <si>
    <t>SANTA ANNA ISD</t>
  </si>
  <si>
    <t>1488</t>
  </si>
  <si>
    <t>084909</t>
  </si>
  <si>
    <t>SANTA FE ISD</t>
  </si>
  <si>
    <t>1425</t>
  </si>
  <si>
    <t>137904</t>
  </si>
  <si>
    <t>SANTA GERTRUDIS ISD</t>
  </si>
  <si>
    <t>1126</t>
  </si>
  <si>
    <t>031913</t>
  </si>
  <si>
    <t>SANTA MARIA ISD</t>
  </si>
  <si>
    <t>1127</t>
  </si>
  <si>
    <t>031914</t>
  </si>
  <si>
    <t>SANTA ROSA ISD</t>
  </si>
  <si>
    <t>1128</t>
  </si>
  <si>
    <t>182904</t>
  </si>
  <si>
    <t>SANTO ISD</t>
  </si>
  <si>
    <t>1132</t>
  </si>
  <si>
    <t>074911</t>
  </si>
  <si>
    <t>SAVOY ISD</t>
  </si>
  <si>
    <t>1713</t>
  </si>
  <si>
    <t>094902</t>
  </si>
  <si>
    <t>SCHERTZ-CIBOLO-UNIVERSAL CITY ISD</t>
  </si>
  <si>
    <t>0584</t>
  </si>
  <si>
    <t>207901</t>
  </si>
  <si>
    <t>SCHLEICHER CTY ISD</t>
  </si>
  <si>
    <t>1133</t>
  </si>
  <si>
    <t>075903</t>
  </si>
  <si>
    <t>SCHULENBURG ISD</t>
  </si>
  <si>
    <t>1650</t>
  </si>
  <si>
    <t>129910</t>
  </si>
  <si>
    <t>SCURRY ROSSER ISD</t>
  </si>
  <si>
    <t>0401</t>
  </si>
  <si>
    <t>083901</t>
  </si>
  <si>
    <t>SEAGRAVES ISD</t>
  </si>
  <si>
    <t>1136</t>
  </si>
  <si>
    <t>008902</t>
  </si>
  <si>
    <t>SEALY ISD</t>
  </si>
  <si>
    <t>1137</t>
  </si>
  <si>
    <t>094901</t>
  </si>
  <si>
    <t>SEGUIN ISD</t>
  </si>
  <si>
    <t>1687</t>
  </si>
  <si>
    <t>083903</t>
  </si>
  <si>
    <t>SEMINOLE PUBLIC SCHOOLS</t>
  </si>
  <si>
    <t>1138</t>
  </si>
  <si>
    <t>012901</t>
  </si>
  <si>
    <t>SEYMOUR ISD</t>
  </si>
  <si>
    <t>1658</t>
  </si>
  <si>
    <t>152909</t>
  </si>
  <si>
    <t>SHALLOWATER ISD</t>
  </si>
  <si>
    <t>1139</t>
  </si>
  <si>
    <t>242902</t>
  </si>
  <si>
    <t>SHAMROCK ISD</t>
  </si>
  <si>
    <t>1140</t>
  </si>
  <si>
    <t>108911</t>
  </si>
  <si>
    <t>SHARYLAND ISD</t>
  </si>
  <si>
    <t>1142</t>
  </si>
  <si>
    <t>210903</t>
  </si>
  <si>
    <t>SHELBYVILLE ISD</t>
  </si>
  <si>
    <t>1492</t>
  </si>
  <si>
    <t>101924</t>
  </si>
  <si>
    <t>SHELDON ISD</t>
  </si>
  <si>
    <t>1143</t>
  </si>
  <si>
    <t>204904</t>
  </si>
  <si>
    <t>SHEPHERD ISD</t>
  </si>
  <si>
    <t>1144</t>
  </si>
  <si>
    <t>091906</t>
  </si>
  <si>
    <t>SHERMAN ISD</t>
  </si>
  <si>
    <t>1146</t>
  </si>
  <si>
    <t>143903</t>
  </si>
  <si>
    <t>SHINER ISD</t>
  </si>
  <si>
    <t>1148</t>
  </si>
  <si>
    <t>047905</t>
  </si>
  <si>
    <t>SIDNEY ISD</t>
  </si>
  <si>
    <t>1490</t>
  </si>
  <si>
    <t>115902</t>
  </si>
  <si>
    <t>SIERRA BLANCA ISD</t>
  </si>
  <si>
    <t>1149</t>
  </si>
  <si>
    <t>100904</t>
  </si>
  <si>
    <t>SILSBEE ISD</t>
  </si>
  <si>
    <t>1150</t>
  </si>
  <si>
    <t>023902</t>
  </si>
  <si>
    <t>SILVERTON ISD</t>
  </si>
  <si>
    <t>2000</t>
  </si>
  <si>
    <t>019909</t>
  </si>
  <si>
    <t>SIMMS ISD</t>
  </si>
  <si>
    <t>1151</t>
  </si>
  <si>
    <t>205906</t>
  </si>
  <si>
    <t>SINTON ISD</t>
  </si>
  <si>
    <t>1915</t>
  </si>
  <si>
    <t>049909</t>
  </si>
  <si>
    <t>SIVELLS BEND ISD</t>
  </si>
  <si>
    <t>1153</t>
  </si>
  <si>
    <t>013905</t>
  </si>
  <si>
    <t>SKIDMORE TYNAN ISD</t>
  </si>
  <si>
    <t>1154</t>
  </si>
  <si>
    <t>152903</t>
  </si>
  <si>
    <t>SLATON ISD</t>
  </si>
  <si>
    <t>1155</t>
  </si>
  <si>
    <t>249908</t>
  </si>
  <si>
    <t>SLIDELL ISD</t>
  </si>
  <si>
    <t>1792</t>
  </si>
  <si>
    <t>001909</t>
  </si>
  <si>
    <t>SLOCUM ISD</t>
  </si>
  <si>
    <t>1159</t>
  </si>
  <si>
    <t>011904</t>
  </si>
  <si>
    <t>SMITHVILLE ISD</t>
  </si>
  <si>
    <t>1160</t>
  </si>
  <si>
    <t>110906</t>
  </si>
  <si>
    <t>SMYER ISD</t>
  </si>
  <si>
    <t>1576</t>
  </si>
  <si>
    <t>026903</t>
  </si>
  <si>
    <t>SNOOK ISD</t>
  </si>
  <si>
    <t>1161</t>
  </si>
  <si>
    <t>208902</t>
  </si>
  <si>
    <t>SNYDER ISD</t>
  </si>
  <si>
    <t>1718</t>
  </si>
  <si>
    <t>071909</t>
  </si>
  <si>
    <t>SOCORRO ISD</t>
  </si>
  <si>
    <t>1163</t>
  </si>
  <si>
    <t>015909</t>
  </si>
  <si>
    <t>SOMERSET ISD</t>
  </si>
  <si>
    <t>1164</t>
  </si>
  <si>
    <t>026902</t>
  </si>
  <si>
    <t>SOMERVILLE ISD</t>
  </si>
  <si>
    <t>1165</t>
  </si>
  <si>
    <t>218901</t>
  </si>
  <si>
    <t>SONORA ISD</t>
  </si>
  <si>
    <t>1170</t>
  </si>
  <si>
    <t>015908</t>
  </si>
  <si>
    <t>SOUTH SAN ANTONIO ISD</t>
  </si>
  <si>
    <t>1749</t>
  </si>
  <si>
    <t>031916</t>
  </si>
  <si>
    <t>SOUTH TEXAS ISD</t>
  </si>
  <si>
    <t>1168</t>
  </si>
  <si>
    <t>085903</t>
  </si>
  <si>
    <t>SOUTHLAND ISD</t>
  </si>
  <si>
    <t>1738</t>
  </si>
  <si>
    <t>015917</t>
  </si>
  <si>
    <t>SOUTHSIDE ISD</t>
  </si>
  <si>
    <t>1726</t>
  </si>
  <si>
    <t>015912</t>
  </si>
  <si>
    <t>SOUTHWEST ISD</t>
  </si>
  <si>
    <t>1173</t>
  </si>
  <si>
    <t>098904</t>
  </si>
  <si>
    <t>SPEARMAN ISD</t>
  </si>
  <si>
    <t>1568</t>
  </si>
  <si>
    <t>170907</t>
  </si>
  <si>
    <t>SPLENDORA ISD</t>
  </si>
  <si>
    <t>1433</t>
  </si>
  <si>
    <t>101920</t>
  </si>
  <si>
    <t>SPRING BRANCH ISD</t>
  </si>
  <si>
    <t>1601</t>
  </si>
  <si>
    <t>117907</t>
  </si>
  <si>
    <t>SPRING CREEK ISD</t>
  </si>
  <si>
    <t>1731</t>
  </si>
  <si>
    <t>092907</t>
  </si>
  <si>
    <t>SPRING HILL ISD</t>
  </si>
  <si>
    <t>1175</t>
  </si>
  <si>
    <t>101919</t>
  </si>
  <si>
    <t>SPRING ISD</t>
  </si>
  <si>
    <t>1176</t>
  </si>
  <si>
    <t>140907</t>
  </si>
  <si>
    <t>SPRINGLAKE-EARTH ISD</t>
  </si>
  <si>
    <t>1177</t>
  </si>
  <si>
    <t>184902</t>
  </si>
  <si>
    <t>SPRINGTOWN ISD</t>
  </si>
  <si>
    <t>1178</t>
  </si>
  <si>
    <t>063903</t>
  </si>
  <si>
    <t>SPUR ISD</t>
  </si>
  <si>
    <t>1661</t>
  </si>
  <si>
    <t>229905</t>
  </si>
  <si>
    <t>SPURGER ISD</t>
  </si>
  <si>
    <t>1988</t>
  </si>
  <si>
    <t>079910</t>
  </si>
  <si>
    <t>STAFFORD MUNCPL SCHOOL DIST</t>
  </si>
  <si>
    <t>1179</t>
  </si>
  <si>
    <t>127906</t>
  </si>
  <si>
    <t>STAMFORD ISD</t>
  </si>
  <si>
    <t>1180</t>
  </si>
  <si>
    <t>156902</t>
  </si>
  <si>
    <t>STANTON ISD</t>
  </si>
  <si>
    <t>1185</t>
  </si>
  <si>
    <t>072903</t>
  </si>
  <si>
    <t>STEPHENVILLE ISD</t>
  </si>
  <si>
    <t>1186</t>
  </si>
  <si>
    <t>216901</t>
  </si>
  <si>
    <t>STERLING CITY ISD</t>
  </si>
  <si>
    <t>1188</t>
  </si>
  <si>
    <t>247906</t>
  </si>
  <si>
    <t>STOCKDALE ISD</t>
  </si>
  <si>
    <t>1189</t>
  </si>
  <si>
    <t>211902</t>
  </si>
  <si>
    <t>STRATFORD ISD</t>
  </si>
  <si>
    <t>1190</t>
  </si>
  <si>
    <t>182905</t>
  </si>
  <si>
    <t>STRAWN ISD</t>
  </si>
  <si>
    <t>1194</t>
  </si>
  <si>
    <t>140908</t>
  </si>
  <si>
    <t>SUDAN ISD</t>
  </si>
  <si>
    <t>1196</t>
  </si>
  <si>
    <t>112910</t>
  </si>
  <si>
    <t>SULPHUR BLUFF ISD</t>
  </si>
  <si>
    <t>1197</t>
  </si>
  <si>
    <t>112901</t>
  </si>
  <si>
    <t>SULPHUR SPRINGS ISD</t>
  </si>
  <si>
    <t>1349</t>
  </si>
  <si>
    <t>110907</t>
  </si>
  <si>
    <t>SUNDOWN ISD</t>
  </si>
  <si>
    <t>1382</t>
  </si>
  <si>
    <t>057919</t>
  </si>
  <si>
    <t>SUNNYVALE ISD</t>
  </si>
  <si>
    <t>1201</t>
  </si>
  <si>
    <t>171902</t>
  </si>
  <si>
    <t>SUNRAY ISD</t>
  </si>
  <si>
    <t>1202</t>
  </si>
  <si>
    <t>020906</t>
  </si>
  <si>
    <t>SWEENY ISD</t>
  </si>
  <si>
    <t>1975</t>
  </si>
  <si>
    <t>143905</t>
  </si>
  <si>
    <t>SWEET HOME ISD</t>
  </si>
  <si>
    <t>1203</t>
  </si>
  <si>
    <t>177902</t>
  </si>
  <si>
    <t>SWEETWATER ISD</t>
  </si>
  <si>
    <t>1206</t>
  </si>
  <si>
    <t>205907</t>
  </si>
  <si>
    <t>TAFT ISD</t>
  </si>
  <si>
    <t>1207</t>
  </si>
  <si>
    <t>153904</t>
  </si>
  <si>
    <t>TAHOKA ISD</t>
  </si>
  <si>
    <t>1615</t>
  </si>
  <si>
    <t>146907</t>
  </si>
  <si>
    <t>TARKINGTON ISD</t>
  </si>
  <si>
    <t>1209</t>
  </si>
  <si>
    <t>201910</t>
  </si>
  <si>
    <t>TATUM ISD</t>
  </si>
  <si>
    <t>1211</t>
  </si>
  <si>
    <t>246911</t>
  </si>
  <si>
    <t>TAYLOR ISD</t>
  </si>
  <si>
    <t>1212</t>
  </si>
  <si>
    <t>081904</t>
  </si>
  <si>
    <t>TEAGUE ISD</t>
  </si>
  <si>
    <t>1215</t>
  </si>
  <si>
    <t>014909</t>
  </si>
  <si>
    <t>TEMPLE ISD</t>
  </si>
  <si>
    <t>1216</t>
  </si>
  <si>
    <t>210904</t>
  </si>
  <si>
    <t>TENAHA ISD</t>
  </si>
  <si>
    <t>1967</t>
  </si>
  <si>
    <t>022004</t>
  </si>
  <si>
    <t>TERLINGUA CSD</t>
  </si>
  <si>
    <t>1667</t>
  </si>
  <si>
    <t>222901</t>
  </si>
  <si>
    <t>TERRELL COUNTY ISD</t>
  </si>
  <si>
    <t>1217</t>
  </si>
  <si>
    <t>129906</t>
  </si>
  <si>
    <t>TERRELL ISD</t>
  </si>
  <si>
    <t>1218</t>
  </si>
  <si>
    <t>019907</t>
  </si>
  <si>
    <t>TEXARKANA ISD</t>
  </si>
  <si>
    <t>1219</t>
  </si>
  <si>
    <t>084906</t>
  </si>
  <si>
    <t>TEXAS CITY ISD</t>
  </si>
  <si>
    <t>1220</t>
  </si>
  <si>
    <t>211901</t>
  </si>
  <si>
    <t>TEXHOMA ISD</t>
  </si>
  <si>
    <t>1221</t>
  </si>
  <si>
    <t>056902</t>
  </si>
  <si>
    <t>TEXLINE ISD</t>
  </si>
  <si>
    <t>1223</t>
  </si>
  <si>
    <t>166905</t>
  </si>
  <si>
    <t>THORNDALE ISD</t>
  </si>
  <si>
    <t>1225</t>
  </si>
  <si>
    <t>246912</t>
  </si>
  <si>
    <t>THRALL ISD</t>
  </si>
  <si>
    <t>1227</t>
  </si>
  <si>
    <t>149902</t>
  </si>
  <si>
    <t>THREE RIVERS ISD</t>
  </si>
  <si>
    <t>1978</t>
  </si>
  <si>
    <t>072901</t>
  </si>
  <si>
    <t>THREE WAY ISD</t>
  </si>
  <si>
    <t>1228</t>
  </si>
  <si>
    <t>224901</t>
  </si>
  <si>
    <t>THROCKMORTON ISD</t>
  </si>
  <si>
    <t>0863</t>
  </si>
  <si>
    <t>158902</t>
  </si>
  <si>
    <t>TIDEHAVEN ISD</t>
  </si>
  <si>
    <t>1230</t>
  </si>
  <si>
    <t>210905</t>
  </si>
  <si>
    <t>TIMPSON ISD</t>
  </si>
  <si>
    <t>1934</t>
  </si>
  <si>
    <t>091907</t>
  </si>
  <si>
    <t>TIOGA ISD</t>
  </si>
  <si>
    <t>1232</t>
  </si>
  <si>
    <t>111903</t>
  </si>
  <si>
    <t>TOLAR ISD</t>
  </si>
  <si>
    <t>1895</t>
  </si>
  <si>
    <t>091918</t>
  </si>
  <si>
    <t>TOM BEAN ISD</t>
  </si>
  <si>
    <t>1233</t>
  </si>
  <si>
    <t>101921</t>
  </si>
  <si>
    <t>TOMBALL ISD</t>
  </si>
  <si>
    <t>1710</t>
  </si>
  <si>
    <t>071908</t>
  </si>
  <si>
    <t>TORNILLO ISD</t>
  </si>
  <si>
    <t>1236</t>
  </si>
  <si>
    <t>221905</t>
  </si>
  <si>
    <t>TRENT ISD</t>
  </si>
  <si>
    <t>1237</t>
  </si>
  <si>
    <t>074912</t>
  </si>
  <si>
    <t>TRENTON ISD</t>
  </si>
  <si>
    <t>1238</t>
  </si>
  <si>
    <t>107907</t>
  </si>
  <si>
    <t>TRINIDAD ISD</t>
  </si>
  <si>
    <t>1239</t>
  </si>
  <si>
    <t>228903</t>
  </si>
  <si>
    <t>TRINITY ISD</t>
  </si>
  <si>
    <t>1241</t>
  </si>
  <si>
    <t>212904</t>
  </si>
  <si>
    <t>TROUP ISD</t>
  </si>
  <si>
    <t>1242</t>
  </si>
  <si>
    <t>014910</t>
  </si>
  <si>
    <t>TROY ISD</t>
  </si>
  <si>
    <t>1244</t>
  </si>
  <si>
    <t>219903</t>
  </si>
  <si>
    <t>TULIA ISD</t>
  </si>
  <si>
    <t>1473</t>
  </si>
  <si>
    <t>178912</t>
  </si>
  <si>
    <t>TULOSO-MIDWAY ISD</t>
  </si>
  <si>
    <t>1245</t>
  </si>
  <si>
    <t>096905</t>
  </si>
  <si>
    <t>TURKEY QUITAQUE CISD</t>
  </si>
  <si>
    <t>1247</t>
  </si>
  <si>
    <t>212905</t>
  </si>
  <si>
    <t>TYLER ISD</t>
  </si>
  <si>
    <t>1767</t>
  </si>
  <si>
    <t>230908</t>
  </si>
  <si>
    <t>UNION GROVE ISD</t>
  </si>
  <si>
    <t>1579</t>
  </si>
  <si>
    <t>230904</t>
  </si>
  <si>
    <t>UNION HILL ISD</t>
  </si>
  <si>
    <t>1720</t>
  </si>
  <si>
    <t>240903</t>
  </si>
  <si>
    <t>UNITED ISD</t>
  </si>
  <si>
    <t>1250</t>
  </si>
  <si>
    <t>232904</t>
  </si>
  <si>
    <t>UTOPIA ISD</t>
  </si>
  <si>
    <t>1251</t>
  </si>
  <si>
    <t>232903</t>
  </si>
  <si>
    <t>UVALDE CONS ISD</t>
  </si>
  <si>
    <t>1595</t>
  </si>
  <si>
    <t>122902</t>
  </si>
  <si>
    <t>VALENTINE ISD</t>
  </si>
  <si>
    <t>1252</t>
  </si>
  <si>
    <t>018904</t>
  </si>
  <si>
    <t>VALLEY MILLS ISD</t>
  </si>
  <si>
    <t>1253</t>
  </si>
  <si>
    <t>049903</t>
  </si>
  <si>
    <t>VALLEY VIEW ISD</t>
  </si>
  <si>
    <t>1954</t>
  </si>
  <si>
    <t>108916</t>
  </si>
  <si>
    <t>1256</t>
  </si>
  <si>
    <t>091908</t>
  </si>
  <si>
    <t>VAN ALSTYNE ISD</t>
  </si>
  <si>
    <t>1255</t>
  </si>
  <si>
    <t>234906</t>
  </si>
  <si>
    <t>VAN ISD</t>
  </si>
  <si>
    <t>1344</t>
  </si>
  <si>
    <t>158906</t>
  </si>
  <si>
    <t>VAN VLECK ISD</t>
  </si>
  <si>
    <t>1257</t>
  </si>
  <si>
    <t>180902</t>
  </si>
  <si>
    <t>VEGA ISD</t>
  </si>
  <si>
    <t>1259</t>
  </si>
  <si>
    <t>126908</t>
  </si>
  <si>
    <t>VENUS ISD</t>
  </si>
  <si>
    <t>1905</t>
  </si>
  <si>
    <t>226908</t>
  </si>
  <si>
    <t>VERIBEST ISD</t>
  </si>
  <si>
    <t>1260</t>
  </si>
  <si>
    <t>244903</t>
  </si>
  <si>
    <t>VERNON CONS ISD</t>
  </si>
  <si>
    <t>1262</t>
  </si>
  <si>
    <t>235902</t>
  </si>
  <si>
    <t>VICTORIA ISD</t>
  </si>
  <si>
    <t>1339</t>
  </si>
  <si>
    <t>181907</t>
  </si>
  <si>
    <t>VIDOR ISD</t>
  </si>
  <si>
    <t>1974</t>
  </si>
  <si>
    <t>143904</t>
  </si>
  <si>
    <t>VYSEHRAD ISD</t>
  </si>
  <si>
    <t>1264</t>
  </si>
  <si>
    <t>161914</t>
  </si>
  <si>
    <t>WACO ISD</t>
  </si>
  <si>
    <t>1266</t>
  </si>
  <si>
    <t>089905</t>
  </si>
  <si>
    <t>WAELDER ISD</t>
  </si>
  <si>
    <t>1860</t>
  </si>
  <si>
    <t>059902</t>
  </si>
  <si>
    <t>WALCOTT ISD</t>
  </si>
  <si>
    <t>1768</t>
  </si>
  <si>
    <t>226906</t>
  </si>
  <si>
    <t>WALL ISD</t>
  </si>
  <si>
    <t>1267</t>
  </si>
  <si>
    <t>237904</t>
  </si>
  <si>
    <t>WALLER ISD</t>
  </si>
  <si>
    <t>1914</t>
  </si>
  <si>
    <t>049908</t>
  </si>
  <si>
    <t>WALNUT BEND ISD</t>
  </si>
  <si>
    <t>1269</t>
  </si>
  <si>
    <t>018905</t>
  </si>
  <si>
    <t>WALNUT SPRINGS ISD</t>
  </si>
  <si>
    <t>1584</t>
  </si>
  <si>
    <t>229904</t>
  </si>
  <si>
    <t>WARREN ISD</t>
  </si>
  <si>
    <t>1270</t>
  </si>
  <si>
    <t>102903</t>
  </si>
  <si>
    <t>WASKOM ISD</t>
  </si>
  <si>
    <t>1271</t>
  </si>
  <si>
    <t>226905</t>
  </si>
  <si>
    <t>WATER VALLEY ISD</t>
  </si>
  <si>
    <t>1272</t>
  </si>
  <si>
    <t>070912</t>
  </si>
  <si>
    <t>WAXAHACHIE ISD</t>
  </si>
  <si>
    <t>1273</t>
  </si>
  <si>
    <t>184903</t>
  </si>
  <si>
    <t>WEATHERFORD ISD</t>
  </si>
  <si>
    <t>1901</t>
  </si>
  <si>
    <t>240904</t>
  </si>
  <si>
    <t>WEBB CISD</t>
  </si>
  <si>
    <t>1275</t>
  </si>
  <si>
    <t>045905</t>
  </si>
  <si>
    <t>WEIMAR ISD</t>
  </si>
  <si>
    <t>1277</t>
  </si>
  <si>
    <t>044902</t>
  </si>
  <si>
    <t>WELLINGTON ISD</t>
  </si>
  <si>
    <t>1844</t>
  </si>
  <si>
    <t>223904</t>
  </si>
  <si>
    <t>WELLMAN-UNION ISD</t>
  </si>
  <si>
    <t>1278</t>
  </si>
  <si>
    <t>037909</t>
  </si>
  <si>
    <t>WELLS ISD</t>
  </si>
  <si>
    <t>1281</t>
  </si>
  <si>
    <t>108913</t>
  </si>
  <si>
    <t>WESLACO ISD</t>
  </si>
  <si>
    <t>0364</t>
  </si>
  <si>
    <t>100908</t>
  </si>
  <si>
    <t>WEST HARDIN CTY CISD</t>
  </si>
  <si>
    <t>1282</t>
  </si>
  <si>
    <t>161916</t>
  </si>
  <si>
    <t>WEST ISD</t>
  </si>
  <si>
    <t>1287</t>
  </si>
  <si>
    <t>181906</t>
  </si>
  <si>
    <t>WEST ORANGE-COVE CISD</t>
  </si>
  <si>
    <t>1551</t>
  </si>
  <si>
    <t>178915</t>
  </si>
  <si>
    <t>WEST OSO ISD</t>
  </si>
  <si>
    <t>1740</t>
  </si>
  <si>
    <t>201914</t>
  </si>
  <si>
    <t>WEST RUSK CTY CONS ISD</t>
  </si>
  <si>
    <t>1010</t>
  </si>
  <si>
    <t>202905</t>
  </si>
  <si>
    <t>WEST SABINE ISD</t>
  </si>
  <si>
    <t>1283</t>
  </si>
  <si>
    <t>168903</t>
  </si>
  <si>
    <t>WESTBROOK ISD</t>
  </si>
  <si>
    <t>1930</t>
  </si>
  <si>
    <t>062905</t>
  </si>
  <si>
    <t>WESTHOFF ISD</t>
  </si>
  <si>
    <t>1957</t>
  </si>
  <si>
    <t>073904</t>
  </si>
  <si>
    <t>WESTPHALIA ISD</t>
  </si>
  <si>
    <t>1721</t>
  </si>
  <si>
    <t>001908</t>
  </si>
  <si>
    <t>WESTWOOD ISD</t>
  </si>
  <si>
    <t>1289</t>
  </si>
  <si>
    <t>241904</t>
  </si>
  <si>
    <t>WHARTON ISD</t>
  </si>
  <si>
    <t>1290</t>
  </si>
  <si>
    <t>242903</t>
  </si>
  <si>
    <t>WHEELER ISD</t>
  </si>
  <si>
    <t>1291</t>
  </si>
  <si>
    <t>033904</t>
  </si>
  <si>
    <t>WHITE DEER ISD</t>
  </si>
  <si>
    <t>1734</t>
  </si>
  <si>
    <t>092908</t>
  </si>
  <si>
    <t>WHITE OAK ISD</t>
  </si>
  <si>
    <t>1693</t>
  </si>
  <si>
    <t>220920</t>
  </si>
  <si>
    <t>WHITE SETTLEMENT ISD</t>
  </si>
  <si>
    <t>1292</t>
  </si>
  <si>
    <t>040902</t>
  </si>
  <si>
    <t>WHITEFACE ISD</t>
  </si>
  <si>
    <t>1294</t>
  </si>
  <si>
    <t>212906</t>
  </si>
  <si>
    <t>WHITEHOUSE ISD</t>
  </si>
  <si>
    <t>1295</t>
  </si>
  <si>
    <t>091909</t>
  </si>
  <si>
    <t>WHITESBORO ISD</t>
  </si>
  <si>
    <t>1296</t>
  </si>
  <si>
    <t>091910</t>
  </si>
  <si>
    <t>WHITEWRIGHT ISD</t>
  </si>
  <si>
    <t>1297</t>
  </si>
  <si>
    <t>110908</t>
  </si>
  <si>
    <t>WHITHARRAL ISD</t>
  </si>
  <si>
    <t>1298</t>
  </si>
  <si>
    <t>109911</t>
  </si>
  <si>
    <t>WHITNEY ISD</t>
  </si>
  <si>
    <t>1299</t>
  </si>
  <si>
    <t>243905</t>
  </si>
  <si>
    <t>WICHITA FALLS ISD</t>
  </si>
  <si>
    <t>1733</t>
  </si>
  <si>
    <t>180904</t>
  </si>
  <si>
    <t>WILDORADO ISD</t>
  </si>
  <si>
    <t>1301</t>
  </si>
  <si>
    <t>170904</t>
  </si>
  <si>
    <t>WILLIS ISD</t>
  </si>
  <si>
    <t>1303</t>
  </si>
  <si>
    <t>234907</t>
  </si>
  <si>
    <t>WILLS POINT ISD</t>
  </si>
  <si>
    <t>1305</t>
  </si>
  <si>
    <t>153907</t>
  </si>
  <si>
    <t>WILSON ISD</t>
  </si>
  <si>
    <t>2005</t>
  </si>
  <si>
    <t>105905</t>
  </si>
  <si>
    <t>WIMBERLEY ISD</t>
  </si>
  <si>
    <t>1826</t>
  </si>
  <si>
    <t>236903</t>
  </si>
  <si>
    <t>WINDHAM SCHOOL DISTRICT</t>
  </si>
  <si>
    <t>1614</t>
  </si>
  <si>
    <t>005904</t>
  </si>
  <si>
    <t>WINDTHORST ISD</t>
  </si>
  <si>
    <t>2008</t>
  </si>
  <si>
    <t>225905</t>
  </si>
  <si>
    <t>WINFIELD ISD</t>
  </si>
  <si>
    <t>1310</t>
  </si>
  <si>
    <t>248902</t>
  </si>
  <si>
    <t>WINK-LOVING CONS ISD</t>
  </si>
  <si>
    <t>1311</t>
  </si>
  <si>
    <t>250907</t>
  </si>
  <si>
    <t>WINNSBORO ISD</t>
  </si>
  <si>
    <t>1659</t>
  </si>
  <si>
    <t>212910</t>
  </si>
  <si>
    <t>WINONA ISD</t>
  </si>
  <si>
    <t>1312</t>
  </si>
  <si>
    <t>200904</t>
  </si>
  <si>
    <t>WINTERS ISD</t>
  </si>
  <si>
    <t>1313</t>
  </si>
  <si>
    <t>174906</t>
  </si>
  <si>
    <t>WODEN ISD</t>
  </si>
  <si>
    <t>1314</t>
  </si>
  <si>
    <t>116909</t>
  </si>
  <si>
    <t>WOLFE CITY ISD</t>
  </si>
  <si>
    <t>1317</t>
  </si>
  <si>
    <t>196902</t>
  </si>
  <si>
    <t>WOODSBORO ISD</t>
  </si>
  <si>
    <t>1318</t>
  </si>
  <si>
    <t>224902</t>
  </si>
  <si>
    <t>WOODSON ISD</t>
  </si>
  <si>
    <t>1319</t>
  </si>
  <si>
    <t>229903</t>
  </si>
  <si>
    <t>WOODVILLE ISD</t>
  </si>
  <si>
    <t>1320</t>
  </si>
  <si>
    <t>081905</t>
  </si>
  <si>
    <t>WORTHAM ISD</t>
  </si>
  <si>
    <t>1321</t>
  </si>
  <si>
    <t>043914</t>
  </si>
  <si>
    <t>WYLIE ISD</t>
  </si>
  <si>
    <t>1879</t>
  </si>
  <si>
    <t>221912</t>
  </si>
  <si>
    <t>1381</t>
  </si>
  <si>
    <t>250905</t>
  </si>
  <si>
    <t>YANTIS ISD</t>
  </si>
  <si>
    <t>1322</t>
  </si>
  <si>
    <t>062903</t>
  </si>
  <si>
    <t>YOAKUM ISD</t>
  </si>
  <si>
    <t>1323</t>
  </si>
  <si>
    <t>062904</t>
  </si>
  <si>
    <t>YORKTOWN ISD</t>
  </si>
  <si>
    <t>1341</t>
  </si>
  <si>
    <t>071905</t>
  </si>
  <si>
    <t>YSLETA ISD</t>
  </si>
  <si>
    <t>1628</t>
  </si>
  <si>
    <t>253901</t>
  </si>
  <si>
    <t>ZAPATA COUNTY ISD</t>
  </si>
  <si>
    <t>1612</t>
  </si>
  <si>
    <t>003906</t>
  </si>
  <si>
    <t>ZAVALLA ISD</t>
  </si>
  <si>
    <t>2004</t>
  </si>
  <si>
    <t>025906</t>
  </si>
  <si>
    <t>ZEPHYR ISD</t>
  </si>
  <si>
    <t>Charter School</t>
  </si>
  <si>
    <t>2191</t>
  </si>
  <si>
    <t>057829</t>
  </si>
  <si>
    <t>A PLUS ACADEMY</t>
  </si>
  <si>
    <t>2161</t>
  </si>
  <si>
    <t>057816</t>
  </si>
  <si>
    <t>A W BROWN FELLOWSHIP CHARTER SCHOOL</t>
  </si>
  <si>
    <t>2058</t>
  </si>
  <si>
    <t>101810</t>
  </si>
  <si>
    <t>ACADEMY OF ACCELERATED</t>
  </si>
  <si>
    <t>2192</t>
  </si>
  <si>
    <t>015816</t>
  </si>
  <si>
    <t>ACADEMY OF CAREERS &amp; TECH</t>
  </si>
  <si>
    <t>2174</t>
  </si>
  <si>
    <t>057810</t>
  </si>
  <si>
    <t>ACADEMY OF DALLAS</t>
  </si>
  <si>
    <t>2202</t>
  </si>
  <si>
    <t>101849</t>
  </si>
  <si>
    <t>ACCELERATED INTERMEDIATE ACADEMY</t>
  </si>
  <si>
    <t>2049</t>
  </si>
  <si>
    <t>101815</t>
  </si>
  <si>
    <t>ALIEF MONTESSORI SCHOOL</t>
  </si>
  <si>
    <t>2195</t>
  </si>
  <si>
    <t>057832</t>
  </si>
  <si>
    <t>ALPHA CHARTER SCHOOL</t>
  </si>
  <si>
    <t>2275</t>
  </si>
  <si>
    <t>084804</t>
  </si>
  <si>
    <t>AMBASSADORS PREPARATORY ACADEMY</t>
  </si>
  <si>
    <t>2154</t>
  </si>
  <si>
    <t>101819</t>
  </si>
  <si>
    <t>AMIGOS POR VIDA-FRIENDS FOR LIFE CHARTER SCHOOL</t>
  </si>
  <si>
    <t>2026</t>
  </si>
  <si>
    <t>101803</t>
  </si>
  <si>
    <t>ARISTOI CLASSICAL ACADEMY</t>
  </si>
  <si>
    <t>2168</t>
  </si>
  <si>
    <t>220802</t>
  </si>
  <si>
    <t>ARLINGTON CLASSICS ACADEMY</t>
  </si>
  <si>
    <t>2313</t>
  </si>
  <si>
    <t>021805</t>
  </si>
  <si>
    <t>ARROW ACADEMY</t>
  </si>
  <si>
    <t>2319</t>
  </si>
  <si>
    <t>227825</t>
  </si>
  <si>
    <t>AUSTIN ACHIEVE PUBLIC SCHOOOL</t>
  </si>
  <si>
    <t>2258</t>
  </si>
  <si>
    <t>227821</t>
  </si>
  <si>
    <t>AUSTIN DISCOVERY SCHOOL</t>
  </si>
  <si>
    <t>2056</t>
  </si>
  <si>
    <t>101809</t>
  </si>
  <si>
    <t>BAY AREA CHARTER SCHOOL</t>
  </si>
  <si>
    <t>2200</t>
  </si>
  <si>
    <t>101847</t>
  </si>
  <si>
    <t>BEATRICE MAYES INSTITUTE</t>
  </si>
  <si>
    <t>2340</t>
  </si>
  <si>
    <t>101870</t>
  </si>
  <si>
    <t>BETA ACADEMY</t>
  </si>
  <si>
    <t>2175</t>
  </si>
  <si>
    <t>015809</t>
  </si>
  <si>
    <t>BEXAR COUNTY ACADEMY</t>
  </si>
  <si>
    <t>2201</t>
  </si>
  <si>
    <t>193801</t>
  </si>
  <si>
    <t>BIG SPRINGS CHARTER SCHOOL</t>
  </si>
  <si>
    <t>2305</t>
  </si>
  <si>
    <t>123807</t>
  </si>
  <si>
    <t>BOB HOPE SCHOOL</t>
  </si>
  <si>
    <t>2188</t>
  </si>
  <si>
    <t>213801</t>
  </si>
  <si>
    <t>BRAZOS RIVER CHARTER SCHOOL</t>
  </si>
  <si>
    <t>2167</t>
  </si>
  <si>
    <t>021803</t>
  </si>
  <si>
    <t>BRAZOS SCHOOL FOR INQUIRY</t>
  </si>
  <si>
    <t>2221</t>
  </si>
  <si>
    <t>243801</t>
  </si>
  <si>
    <t>BRIGHT IDEAS CHARTER SCHOOL</t>
  </si>
  <si>
    <t>2274</t>
  </si>
  <si>
    <t>015830</t>
  </si>
  <si>
    <t>BROOKS ACADEMY OF SCIENCE</t>
  </si>
  <si>
    <t>2050</t>
  </si>
  <si>
    <t>071801</t>
  </si>
  <si>
    <t>BURNHAM WOOD CHARTER SCHOOL</t>
  </si>
  <si>
    <t>2120</t>
  </si>
  <si>
    <t>101837</t>
  </si>
  <si>
    <t>CALVIN NELMS CHARTER</t>
  </si>
  <si>
    <t>2337</t>
  </si>
  <si>
    <t>015837</t>
  </si>
  <si>
    <t>CARPE DIEM SCHOOLS</t>
  </si>
  <si>
    <t>2206</t>
  </si>
  <si>
    <t>227817</t>
  </si>
  <si>
    <t>CEDARS INTERNATIONAL ACADEMY</t>
  </si>
  <si>
    <t>2094</t>
  </si>
  <si>
    <t>227814</t>
  </si>
  <si>
    <t>CHAPARRAL STAR ACADEMY</t>
  </si>
  <si>
    <t>2287</t>
  </si>
  <si>
    <t>220815</t>
  </si>
  <si>
    <t>CHAPEL HILL ACADEMY</t>
  </si>
  <si>
    <t>2299</t>
  </si>
  <si>
    <t>015832</t>
  </si>
  <si>
    <t>CITY CENTER - HEALTH CAREERS</t>
  </si>
  <si>
    <t>2276</t>
  </si>
  <si>
    <t>057841</t>
  </si>
  <si>
    <t>CITYSCAPE SCHOOLS INC.</t>
  </si>
  <si>
    <t>2310</t>
  </si>
  <si>
    <t>068802</t>
  </si>
  <si>
    <t>COMPASS ACADEMY</t>
  </si>
  <si>
    <t>2129</t>
  </si>
  <si>
    <t>101842</t>
  </si>
  <si>
    <t>COMQUEST ACADEMY</t>
  </si>
  <si>
    <t>2327</t>
  </si>
  <si>
    <t>101869</t>
  </si>
  <si>
    <t>CORE ACADEMY</t>
  </si>
  <si>
    <t>2259</t>
  </si>
  <si>
    <t>178807</t>
  </si>
  <si>
    <t>CORPUS CHRISTI MONTESSORI</t>
  </si>
  <si>
    <t>2265</t>
  </si>
  <si>
    <t>184801</t>
  </si>
  <si>
    <t>CROSSTIMBERS ACADEMY</t>
  </si>
  <si>
    <t>2237</t>
  </si>
  <si>
    <t>212801</t>
  </si>
  <si>
    <t>CUMBERLAND ACADEMY</t>
  </si>
  <si>
    <t>2053</t>
  </si>
  <si>
    <t>057805</t>
  </si>
  <si>
    <t>DALLAS COMM CHARTER SCHOOL</t>
  </si>
  <si>
    <t>2036</t>
  </si>
  <si>
    <t>178801</t>
  </si>
  <si>
    <t>DR M L GARZA-GONZALEZ CHARTER SCHOOL</t>
  </si>
  <si>
    <t>2250</t>
  </si>
  <si>
    <t>101856</t>
  </si>
  <si>
    <t>DRAW ACADEMY</t>
  </si>
  <si>
    <t>2054</t>
  </si>
  <si>
    <t>057806</t>
  </si>
  <si>
    <t>EAGLE ADVANTAGE SCHOOL</t>
  </si>
  <si>
    <t>2240</t>
  </si>
  <si>
    <t>220811</t>
  </si>
  <si>
    <t>EAST FORT WORTH MONTESSORI</t>
  </si>
  <si>
    <t>2119</t>
  </si>
  <si>
    <t>092801</t>
  </si>
  <si>
    <t>EAST TEXAS CHARTER SCHOOL</t>
  </si>
  <si>
    <t>2057</t>
  </si>
  <si>
    <t>227803</t>
  </si>
  <si>
    <t>EDEN PARK ACADEMY</t>
  </si>
  <si>
    <t>2215</t>
  </si>
  <si>
    <t>057833</t>
  </si>
  <si>
    <t>EDUCATION CENTER INT ACADEMY</t>
  </si>
  <si>
    <t>2179</t>
  </si>
  <si>
    <t>071804</t>
  </si>
  <si>
    <t>EL PASO ACADEMY EAST</t>
  </si>
  <si>
    <t>2336</t>
  </si>
  <si>
    <t>071810</t>
  </si>
  <si>
    <t>EL PASO LEADERSHIP ACADEMY</t>
  </si>
  <si>
    <t>2328</t>
  </si>
  <si>
    <t>015836</t>
  </si>
  <si>
    <t>ELEANOR KOLITZ HEBREW LANGUAGE ACADEMY</t>
  </si>
  <si>
    <t>2126</t>
  </si>
  <si>
    <t>072802</t>
  </si>
  <si>
    <t>ERATH EXCELS! ACADEMY</t>
  </si>
  <si>
    <t>2225</t>
  </si>
  <si>
    <t>057834</t>
  </si>
  <si>
    <t>EVOLUTION ACADEMY CHARTER SCHOOL</t>
  </si>
  <si>
    <t>2321</t>
  </si>
  <si>
    <t>108809</t>
  </si>
  <si>
    <t>EXCELLENCE IN LEADERSHIP ACADEMY</t>
  </si>
  <si>
    <t>2107</t>
  </si>
  <si>
    <t>070801</t>
  </si>
  <si>
    <t>FAITH FAM ACAD WAXAHACHIE</t>
  </si>
  <si>
    <t>2099</t>
  </si>
  <si>
    <t>057815</t>
  </si>
  <si>
    <t>FAITH FAMILY ACADEMY OAK CL</t>
  </si>
  <si>
    <t>2317</t>
  </si>
  <si>
    <t>101867</t>
  </si>
  <si>
    <t>FALLBROOK COLLEGE PREPARATORY ACADEMY</t>
  </si>
  <si>
    <t>2122</t>
  </si>
  <si>
    <t>057817</t>
  </si>
  <si>
    <t>FOCUS LEARNING ACADEMY</t>
  </si>
  <si>
    <t>2198</t>
  </si>
  <si>
    <t>220809</t>
  </si>
  <si>
    <t>FT WORTH ACADEMY FINE ARTS</t>
  </si>
  <si>
    <t>2112</t>
  </si>
  <si>
    <t>240801</t>
  </si>
  <si>
    <t>GATEWAY ACADEMY</t>
  </si>
  <si>
    <t>2208</t>
  </si>
  <si>
    <t>057831</t>
  </si>
  <si>
    <t>GATEWAY CHARTER ACADEMY</t>
  </si>
  <si>
    <t>2042</t>
  </si>
  <si>
    <t>015802</t>
  </si>
  <si>
    <t>GEORGE GERVIN ACADEMY</t>
  </si>
  <si>
    <t>2032</t>
  </si>
  <si>
    <t>101804</t>
  </si>
  <si>
    <t>GEORGE I SANCHEZ CHARTER</t>
  </si>
  <si>
    <t>2037</t>
  </si>
  <si>
    <t>101805</t>
  </si>
  <si>
    <t>GIRLS &amp; BOYS PREP ACADEMY</t>
  </si>
  <si>
    <t>2330</t>
  </si>
  <si>
    <t>101866</t>
  </si>
  <si>
    <t>GLOBAL LEARNING VILLAGE</t>
  </si>
  <si>
    <t>2234</t>
  </si>
  <si>
    <t>057835</t>
  </si>
  <si>
    <t>GOLDEN RULE CHARTER SCHOOL</t>
  </si>
  <si>
    <t>2333</t>
  </si>
  <si>
    <t>015835</t>
  </si>
  <si>
    <t>GREAT HEARTS ACADEMY - SAN ANTONIO</t>
  </si>
  <si>
    <t>2059</t>
  </si>
  <si>
    <t>236801</t>
  </si>
  <si>
    <t>GULF COAST TRADES CENTER</t>
  </si>
  <si>
    <t>2288</t>
  </si>
  <si>
    <t>057843</t>
  </si>
  <si>
    <t>HAMPTON PREPARATORY</t>
  </si>
  <si>
    <t>2272</t>
  </si>
  <si>
    <t>101858</t>
  </si>
  <si>
    <t>HARMONY SCHOOL OF EXCELLENCE HOUSTON</t>
  </si>
  <si>
    <t>2293</t>
  </si>
  <si>
    <t>101862</t>
  </si>
  <si>
    <t>HARMONY SCHOOL OF SCIENCE HOUSTON</t>
  </si>
  <si>
    <t>2228</t>
  </si>
  <si>
    <t>227816</t>
  </si>
  <si>
    <t>HARMONY SCIENCE ACADEMY AUSTIN</t>
  </si>
  <si>
    <t>2270</t>
  </si>
  <si>
    <t>071806</t>
  </si>
  <si>
    <t>HARMONY SCIENCE ACADEMY EL PASO</t>
  </si>
  <si>
    <t>2181</t>
  </si>
  <si>
    <t>101846</t>
  </si>
  <si>
    <t>HARMONY SCIENCE ACADEMY HOUSTON</t>
  </si>
  <si>
    <t>2268</t>
  </si>
  <si>
    <t>015828</t>
  </si>
  <si>
    <t>HARMONY SCIENCE ACADEMY SAN ANTONIO</t>
  </si>
  <si>
    <t>2283</t>
  </si>
  <si>
    <t>161807</t>
  </si>
  <si>
    <t>HARMONY SCIENCE ACADEMY WACO</t>
  </si>
  <si>
    <t>2303</t>
  </si>
  <si>
    <t>015833</t>
  </si>
  <si>
    <t>HENRY FORD ACADEMY - SAN ANTONIO</t>
  </si>
  <si>
    <t>2061</t>
  </si>
  <si>
    <t>015803</t>
  </si>
  <si>
    <t>HIGGS CARTER KING ACADEMY</t>
  </si>
  <si>
    <t>2342</t>
  </si>
  <si>
    <t>220819</t>
  </si>
  <si>
    <t>HIGH POINT ACADEMY</t>
  </si>
  <si>
    <t>2226</t>
  </si>
  <si>
    <t>101828</t>
  </si>
  <si>
    <t>HOUSTON GATEWAY CHARTER SCHOOL</t>
  </si>
  <si>
    <t>2101</t>
  </si>
  <si>
    <t>101821</t>
  </si>
  <si>
    <t>HOUSTON HEIGHTS HIGH SCHOOL</t>
  </si>
  <si>
    <t>2137</t>
  </si>
  <si>
    <t>101829</t>
  </si>
  <si>
    <t>HOUSTON HEIGHTS LEARNING ACADEMY</t>
  </si>
  <si>
    <t>2184</t>
  </si>
  <si>
    <t>108807</t>
  </si>
  <si>
    <t>IDEA PUBLIC SCHOOLS</t>
  </si>
  <si>
    <t>2034</t>
  </si>
  <si>
    <t>108801</t>
  </si>
  <si>
    <t>IGNITE PUBLIC SCHOOLS</t>
  </si>
  <si>
    <t>2190</t>
  </si>
  <si>
    <t>057830</t>
  </si>
  <si>
    <t>INSPIRED VISION ACADEMY</t>
  </si>
  <si>
    <t>2325</t>
  </si>
  <si>
    <t>057848</t>
  </si>
  <si>
    <t>INTERNATIONAL LEADERSHIP OF TEXAS</t>
  </si>
  <si>
    <t>2132</t>
  </si>
  <si>
    <t>057819</t>
  </si>
  <si>
    <t>JEAN MASSIEU ACADEMY</t>
  </si>
  <si>
    <t>2079</t>
  </si>
  <si>
    <t>015808</t>
  </si>
  <si>
    <t>JOHN H WOOD CHARTER SCHOOL</t>
  </si>
  <si>
    <t>2194</t>
  </si>
  <si>
    <t>015822</t>
  </si>
  <si>
    <t>JUBILEE ACADEMIC CENTER</t>
  </si>
  <si>
    <t>2169</t>
  </si>
  <si>
    <t>105801</t>
  </si>
  <si>
    <t>KATHERINE ANNE PORTER SCHOOL</t>
  </si>
  <si>
    <t>2339</t>
  </si>
  <si>
    <t>105803</t>
  </si>
  <si>
    <t>KI CHARTER ACADEMY</t>
  </si>
  <si>
    <t>2251</t>
  </si>
  <si>
    <t>015826</t>
  </si>
  <si>
    <t>KIPP ASPIRE ACADEMY</t>
  </si>
  <si>
    <t>2253</t>
  </si>
  <si>
    <t>227820</t>
  </si>
  <si>
    <t>KIPP AUSTIN COLLEGE PREP</t>
  </si>
  <si>
    <t>2063</t>
  </si>
  <si>
    <t>101813</t>
  </si>
  <si>
    <t>KIPP INC CHARTER</t>
  </si>
  <si>
    <t>2254</t>
  </si>
  <si>
    <t>057837</t>
  </si>
  <si>
    <t>KIPP TRUTH ACADEMY</t>
  </si>
  <si>
    <t>2263</t>
  </si>
  <si>
    <t>057839</t>
  </si>
  <si>
    <t>LA ACADEMIA DE ESTRELLAS</t>
  </si>
  <si>
    <t>2162</t>
  </si>
  <si>
    <t>101833</t>
  </si>
  <si>
    <t>LA AMISTAD ACADEMY</t>
  </si>
  <si>
    <t>2277</t>
  </si>
  <si>
    <t>071807</t>
  </si>
  <si>
    <t>LA FE PREPARATORY SCHOOL</t>
  </si>
  <si>
    <t>2311</t>
  </si>
  <si>
    <t>061804</t>
  </si>
  <si>
    <t>LEADERSHIP PREP SCHOOL</t>
  </si>
  <si>
    <t>2318</t>
  </si>
  <si>
    <t>057846</t>
  </si>
  <si>
    <t>LEGACY PREPARATORY</t>
  </si>
  <si>
    <t>2064</t>
  </si>
  <si>
    <t>057807</t>
  </si>
  <si>
    <t>LIFE SCHOOL</t>
  </si>
  <si>
    <t>2243</t>
  </si>
  <si>
    <t>015825</t>
  </si>
  <si>
    <t>LIGHTHOUSE CHARTER SCHOOL</t>
  </si>
  <si>
    <t>2065</t>
  </si>
  <si>
    <t>084801</t>
  </si>
  <si>
    <t>MAINLAND PREP ACADEMY</t>
  </si>
  <si>
    <t>2300</t>
  </si>
  <si>
    <t>057844</t>
  </si>
  <si>
    <t>MANARA ACADEMY</t>
  </si>
  <si>
    <t>2286</t>
  </si>
  <si>
    <t>130801</t>
  </si>
  <si>
    <t>MEADOWLAND CHARTER SCHOOL</t>
  </si>
  <si>
    <t>2030</t>
  </si>
  <si>
    <t>101801</t>
  </si>
  <si>
    <t>MEDICAL CENTER CHARTER</t>
  </si>
  <si>
    <t>2314</t>
  </si>
  <si>
    <t>246801</t>
  </si>
  <si>
    <t>MERIDIAN WORLD SCHOOL</t>
  </si>
  <si>
    <t>2255</t>
  </si>
  <si>
    <t>101855</t>
  </si>
  <si>
    <t>MEYERPARK ELEMENTARY CHARTER</t>
  </si>
  <si>
    <t>2238</t>
  </si>
  <si>
    <t>165802</t>
  </si>
  <si>
    <t>MIDLAND ACADEMY CHARTER SCHOOL</t>
  </si>
  <si>
    <t>2111</t>
  </si>
  <si>
    <t>108804</t>
  </si>
  <si>
    <t>MID-VALLEY ACADEMY</t>
  </si>
  <si>
    <t>2335</t>
  </si>
  <si>
    <t>227826</t>
  </si>
  <si>
    <t>MONTESSORI FOR ALL</t>
  </si>
  <si>
    <t>2261</t>
  </si>
  <si>
    <t>015805</t>
  </si>
  <si>
    <t>NEW FRONTIERS CHARTER SCHOOL</t>
  </si>
  <si>
    <t>2315</t>
  </si>
  <si>
    <t>220817</t>
  </si>
  <si>
    <t>NEWMAN INTERNATIONAL ACADEMY</t>
  </si>
  <si>
    <t>2278</t>
  </si>
  <si>
    <t>220814</t>
  </si>
  <si>
    <t>NORTH TEXAS ELEMENTARY SCHOOL OF ARTS</t>
  </si>
  <si>
    <t>2211</t>
  </si>
  <si>
    <t>101848</t>
  </si>
  <si>
    <t>NORTHWEST PREP ACADEMY</t>
  </si>
  <si>
    <t>2249</t>
  </si>
  <si>
    <t>057809</t>
  </si>
  <si>
    <t>NOVA CHARTER SCHOOL</t>
  </si>
  <si>
    <t>2185</t>
  </si>
  <si>
    <t>057827</t>
  </si>
  <si>
    <t>NOVA CHARTER SOUTHEAST</t>
  </si>
  <si>
    <t>2067</t>
  </si>
  <si>
    <t>227804</t>
  </si>
  <si>
    <t>NYOS CHARTER SCHOOL</t>
  </si>
  <si>
    <t>2157</t>
  </si>
  <si>
    <t>084802</t>
  </si>
  <si>
    <t>ODYSSEY ACADEMY</t>
  </si>
  <si>
    <t>2220</t>
  </si>
  <si>
    <t>014804</t>
  </si>
  <si>
    <t>ORENDA CHARTER SCHOOL</t>
  </si>
  <si>
    <t>2187</t>
  </si>
  <si>
    <t>183801</t>
  </si>
  <si>
    <t>PANOLA CHARTER SCHOOL</t>
  </si>
  <si>
    <t>2113</t>
  </si>
  <si>
    <t>071803</t>
  </si>
  <si>
    <t>PASO DEL NORTE ACADEMY</t>
  </si>
  <si>
    <t>2262</t>
  </si>
  <si>
    <t>057838</t>
  </si>
  <si>
    <t>PEAK PREPARATORY SCHOOL</t>
  </si>
  <si>
    <t>2039</t>
  </si>
  <si>
    <t>057802</t>
  </si>
  <si>
    <t>PEGASUS SCHOOL OF LIBERAL ARTS &amp; SCIENCE</t>
  </si>
  <si>
    <t>2207</t>
  </si>
  <si>
    <t>116801</t>
  </si>
  <si>
    <t>PHOENIX CHARTER SCHOOL</t>
  </si>
  <si>
    <t>2133</t>
  </si>
  <si>
    <t>003801</t>
  </si>
  <si>
    <t>PINEYWOODS ACADEMY</t>
  </si>
  <si>
    <t>2041</t>
  </si>
  <si>
    <t>015801</t>
  </si>
  <si>
    <t>POR VIDA ACADEMY</t>
  </si>
  <si>
    <t>2183</t>
  </si>
  <si>
    <t>072801</t>
  </si>
  <si>
    <t>PREMIER HIGH SCHOOLS</t>
  </si>
  <si>
    <t>2316</t>
  </si>
  <si>
    <t>084805</t>
  </si>
  <si>
    <t>PREMIER LEARNING ACADEMY</t>
  </si>
  <si>
    <t>2323</t>
  </si>
  <si>
    <t>220818</t>
  </si>
  <si>
    <t>PRIME PREP ACADEMY</t>
  </si>
  <si>
    <t>2233</t>
  </si>
  <si>
    <t>101853</t>
  </si>
  <si>
    <t>PROMISE COMMUNITY SCHOOL</t>
  </si>
  <si>
    <t>2117</t>
  </si>
  <si>
    <t>015815</t>
  </si>
  <si>
    <t>RADIANCE ACADEMY OF LEARNING</t>
  </si>
  <si>
    <t>2108</t>
  </si>
  <si>
    <t>234801</t>
  </si>
  <si>
    <t>RANCH ACADEMY</t>
  </si>
  <si>
    <t>2055</t>
  </si>
  <si>
    <t>161802</t>
  </si>
  <si>
    <t>RAPOPORT ACADEMY</t>
  </si>
  <si>
    <t>2033</t>
  </si>
  <si>
    <t>101806</t>
  </si>
  <si>
    <t>RAUL YZAGUIRRE SCHOOL</t>
  </si>
  <si>
    <t>2070</t>
  </si>
  <si>
    <t>014801</t>
  </si>
  <si>
    <t>RICHARD MILBURN - KILLEEN</t>
  </si>
  <si>
    <t>2156</t>
  </si>
  <si>
    <t>152802</t>
  </si>
  <si>
    <t>RISE ACADEMY</t>
  </si>
  <si>
    <t>2189</t>
  </si>
  <si>
    <t>015820</t>
  </si>
  <si>
    <t>SAN ANTONIO SCHOOL FOR INQUIRY AND CREATIVITY</t>
  </si>
  <si>
    <t>2213</t>
  </si>
  <si>
    <t>015823</t>
  </si>
  <si>
    <t>SAN ANTONIO TECH ACADEMY</t>
  </si>
  <si>
    <t>2075</t>
  </si>
  <si>
    <t>015806</t>
  </si>
  <si>
    <t>SCHOOL OF EXCELLENCE IN EDUCATION</t>
  </si>
  <si>
    <t>2291</t>
  </si>
  <si>
    <t>015831</t>
  </si>
  <si>
    <t>SCHOOL OF SCIENCE &amp; TECH-DISCOVERY</t>
  </si>
  <si>
    <t>2256</t>
  </si>
  <si>
    <t>015827</t>
  </si>
  <si>
    <t>SCHOOL OF SCIENCE &amp; TECHNOLOGY</t>
  </si>
  <si>
    <t>2279</t>
  </si>
  <si>
    <t>178808</t>
  </si>
  <si>
    <t>SEASHORE CHARTER SCHOOLS</t>
  </si>
  <si>
    <t>2027</t>
  </si>
  <si>
    <t>101802</t>
  </si>
  <si>
    <t>SER-NINOS CHARTER SCHOOL</t>
  </si>
  <si>
    <t>2165</t>
  </si>
  <si>
    <t>015819</t>
  </si>
  <si>
    <t>SHEKINAH RADIANCE ACADEMY</t>
  </si>
  <si>
    <t>2114</t>
  </si>
  <si>
    <t>152803</t>
  </si>
  <si>
    <t>SOUTH PLAINS ACADEMY</t>
  </si>
  <si>
    <t>2077</t>
  </si>
  <si>
    <t>108802</t>
  </si>
  <si>
    <t>SOUTH TEXAS EDUCATIONAL TECH</t>
  </si>
  <si>
    <t>2155</t>
  </si>
  <si>
    <t>101838</t>
  </si>
  <si>
    <t>SOUTHWEST HIGH SCHOOL</t>
  </si>
  <si>
    <t>2076</t>
  </si>
  <si>
    <t>015807</t>
  </si>
  <si>
    <t>SOUTHWEST PREPARATORY SCHOOL</t>
  </si>
  <si>
    <t>2241</t>
  </si>
  <si>
    <t>057836</t>
  </si>
  <si>
    <t>ST ANTHONY SCHOOL</t>
  </si>
  <si>
    <t>2212</t>
  </si>
  <si>
    <t>013801</t>
  </si>
  <si>
    <t>ST MARYS CHARTER SCHOOL</t>
  </si>
  <si>
    <t>2267</t>
  </si>
  <si>
    <t>101859</t>
  </si>
  <si>
    <t>STEPPING STONES CHARTER ELEMENTARY</t>
  </si>
  <si>
    <t>2289</t>
  </si>
  <si>
    <t>220816</t>
  </si>
  <si>
    <t>SUMMIT INTERNATIONAL PREPARATORY</t>
  </si>
  <si>
    <t>2158</t>
  </si>
  <si>
    <t>123803</t>
  </si>
  <si>
    <t>TEKOA ACADEMY</t>
  </si>
  <si>
    <t>2131</t>
  </si>
  <si>
    <t>014803</t>
  </si>
  <si>
    <t>TEMPLE EDUCATION CENTER</t>
  </si>
  <si>
    <t>2040</t>
  </si>
  <si>
    <t>057804</t>
  </si>
  <si>
    <t>TEXANS CAN ACADEMIES</t>
  </si>
  <si>
    <t>2148</t>
  </si>
  <si>
    <t>221801</t>
  </si>
  <si>
    <t>TEXAS COLLEGE PREPARATORY ACADEMIES</t>
  </si>
  <si>
    <t>2209</t>
  </si>
  <si>
    <t>061802</t>
  </si>
  <si>
    <t>TEXAS EDUCATION CENTER</t>
  </si>
  <si>
    <t>2078</t>
  </si>
  <si>
    <t>227805</t>
  </si>
  <si>
    <t>TEXAS EMPOWERMENT ACADEMY</t>
  </si>
  <si>
    <t>2224</t>
  </si>
  <si>
    <t>105802</t>
  </si>
  <si>
    <t>TEXAS PREPARATORY SCHOOL</t>
  </si>
  <si>
    <t>2102</t>
  </si>
  <si>
    <t>170801</t>
  </si>
  <si>
    <t>TEXAS SERENITY ACADEMY</t>
  </si>
  <si>
    <t>2098</t>
  </si>
  <si>
    <t>057811</t>
  </si>
  <si>
    <t>THE CHILDREN FIRST ACADEMY - DALLAS</t>
  </si>
  <si>
    <t>2298</t>
  </si>
  <si>
    <t>227824</t>
  </si>
  <si>
    <t>THE EAST AUSTIN COLLEGE PREP ACADEMY</t>
  </si>
  <si>
    <t>2216</t>
  </si>
  <si>
    <t>123805</t>
  </si>
  <si>
    <t>THE EHRHART SCHOOL</t>
  </si>
  <si>
    <t>2341</t>
  </si>
  <si>
    <t>227828</t>
  </si>
  <si>
    <t>THE EXCEL CENTER</t>
  </si>
  <si>
    <t>2332</t>
  </si>
  <si>
    <t>227827</t>
  </si>
  <si>
    <t>THE EXCEL CENTER FOR ADULTS</t>
  </si>
  <si>
    <t>2035</t>
  </si>
  <si>
    <t>057803</t>
  </si>
  <si>
    <t>THE NORTH HILLS SCHOOL</t>
  </si>
  <si>
    <t>2329</t>
  </si>
  <si>
    <t>101868</t>
  </si>
  <si>
    <t>THE PRO-VISION ACADEMY</t>
  </si>
  <si>
    <t>2285</t>
  </si>
  <si>
    <t>101861</t>
  </si>
  <si>
    <t>THE RHODES SCHOOL</t>
  </si>
  <si>
    <t>2297</t>
  </si>
  <si>
    <t>226801</t>
  </si>
  <si>
    <t>TLC ACADEMY</t>
  </si>
  <si>
    <t>2083</t>
  </si>
  <si>
    <t>014802</t>
  </si>
  <si>
    <t>TRANSFORMATIVE CHARTER</t>
  </si>
  <si>
    <t>2084</t>
  </si>
  <si>
    <t>220801</t>
  </si>
  <si>
    <t>TREETOPS INTERNATIONAL</t>
  </si>
  <si>
    <t>2232</t>
  </si>
  <si>
    <t>057813</t>
  </si>
  <si>
    <t>TRINITY BASIN PREPARATORY</t>
  </si>
  <si>
    <t>2248</t>
  </si>
  <si>
    <t>046802</t>
  </si>
  <si>
    <t>TRINITY CHARTER SCHOOL</t>
  </si>
  <si>
    <t>2338</t>
  </si>
  <si>
    <t>057849</t>
  </si>
  <si>
    <t>TRINITY ENVIRONMENTAL ACADEMY</t>
  </si>
  <si>
    <t>2088</t>
  </si>
  <si>
    <t>101840</t>
  </si>
  <si>
    <t>TWO DIMENSIONS PREP ACADEMY</t>
  </si>
  <si>
    <t>2320</t>
  </si>
  <si>
    <t>057845</t>
  </si>
  <si>
    <t>UME PREPARATORY ACADEMY</t>
  </si>
  <si>
    <t>2085</t>
  </si>
  <si>
    <t>057808</t>
  </si>
  <si>
    <t>UNIVERSAL ACADEMY</t>
  </si>
  <si>
    <t>2217</t>
  </si>
  <si>
    <t>108808</t>
  </si>
  <si>
    <t>VANGUARD ACADEMY</t>
  </si>
  <si>
    <t>2082</t>
  </si>
  <si>
    <t>101814</t>
  </si>
  <si>
    <t>VARNETT CHARTER SCHOOL</t>
  </si>
  <si>
    <t>2309</t>
  </si>
  <si>
    <t>101865</t>
  </si>
  <si>
    <t>VICTORY PREPARATORY ACADEMY</t>
  </si>
  <si>
    <t>2326</t>
  </si>
  <si>
    <t>057847</t>
  </si>
  <si>
    <t>VILLAGE TECH SCHOOLS</t>
  </si>
  <si>
    <t>2307</t>
  </si>
  <si>
    <t>071809</t>
  </si>
  <si>
    <t>VISTA  DEL FUTURO CHARTER</t>
  </si>
  <si>
    <t>2038</t>
  </si>
  <si>
    <t>161801</t>
  </si>
  <si>
    <t>WACO CHARTER SCHOOL</t>
  </si>
  <si>
    <t>2312</t>
  </si>
  <si>
    <t>101864</t>
  </si>
  <si>
    <t>WALIPP ACADEMY</t>
  </si>
  <si>
    <t>2239</t>
  </si>
  <si>
    <t>220810</t>
  </si>
  <si>
    <t>WESTLAKE ACADEMY</t>
  </si>
  <si>
    <t>2290</t>
  </si>
  <si>
    <t>057842</t>
  </si>
  <si>
    <t>WILLIAMS PREPARATORY</t>
  </si>
  <si>
    <t>2178</t>
  </si>
  <si>
    <t>057828</t>
  </si>
  <si>
    <t>WINFREE ACADEMY CHARTER SCHOOLS</t>
  </si>
  <si>
    <t>2166</t>
  </si>
  <si>
    <t>101845</t>
  </si>
  <si>
    <t>YES PREP PUBLIC SCHOOLS</t>
  </si>
  <si>
    <t>2203</t>
  </si>
  <si>
    <t>101850</t>
  </si>
  <si>
    <t>ZOE LEARNING ACADEMY</t>
  </si>
  <si>
    <t>re_type</t>
  </si>
  <si>
    <t>re_code</t>
  </si>
  <si>
    <t>tea_code</t>
  </si>
  <si>
    <t>agency_code</t>
  </si>
  <si>
    <t>employer</t>
  </si>
  <si>
    <t>year</t>
  </si>
  <si>
    <t>Year</t>
  </si>
  <si>
    <t xml:space="preserve">Higher Education                                  </t>
  </si>
  <si>
    <t>2343</t>
  </si>
  <si>
    <t>031746</t>
  </si>
  <si>
    <t>UT RIO GRANDE VALLEY</t>
  </si>
  <si>
    <t xml:space="preserve">Community and Junior College                      </t>
  </si>
  <si>
    <t xml:space="preserve">   </t>
  </si>
  <si>
    <t xml:space="preserve">Public Education                                  </t>
  </si>
  <si>
    <t>STAFFORD MUNICIPAL SCHOOL DISTRICT</t>
  </si>
  <si>
    <t xml:space="preserve">Charter School                                    </t>
  </si>
  <si>
    <t>2344</t>
  </si>
  <si>
    <t>101871</t>
  </si>
  <si>
    <t>A+ UNLIMITED POTENTIAL</t>
  </si>
  <si>
    <t>AUSTIN ACHIEVE PUBLIC SCHOOL</t>
  </si>
  <si>
    <t>2334</t>
  </si>
  <si>
    <t>015834</t>
  </si>
  <si>
    <t>BASIS SAN ANTONIO</t>
  </si>
  <si>
    <t>FAITH FAMILY ACADEMY WAXAHACHIE</t>
  </si>
  <si>
    <t>2350</t>
  </si>
  <si>
    <t>015838</t>
  </si>
  <si>
    <t>COMPASS ROSE EDUCATION, INC.</t>
  </si>
  <si>
    <t>2349</t>
  </si>
  <si>
    <t>246802</t>
  </si>
  <si>
    <t>GOODWATER MONTESSORI SCHOOL</t>
  </si>
  <si>
    <t>2347</t>
  </si>
  <si>
    <t>126801</t>
  </si>
  <si>
    <t>KAUFFMAN LEADERSHIP ACADEMY</t>
  </si>
  <si>
    <t>2346</t>
  </si>
  <si>
    <t>057850</t>
  </si>
  <si>
    <t>PIONEER TECHNOLOGY &amp; ARTS ACADEMY</t>
  </si>
  <si>
    <t>2345</t>
  </si>
  <si>
    <t>043802</t>
  </si>
  <si>
    <t>THE LONE STAR LANGUAGE ACADEMY</t>
  </si>
  <si>
    <t>2348</t>
  </si>
  <si>
    <t>061805</t>
  </si>
  <si>
    <t>TRIVIUM ACADEMY</t>
  </si>
  <si>
    <t>2354</t>
  </si>
  <si>
    <t>57851</t>
  </si>
  <si>
    <t>BRIDGEWAY PREPARATORY ACADEMY</t>
  </si>
  <si>
    <t>2352</t>
  </si>
  <si>
    <t>101872</t>
  </si>
  <si>
    <t>ETOILE ACADEMY CHARTER SCHOOL</t>
  </si>
  <si>
    <t>2355</t>
  </si>
  <si>
    <t>101874</t>
  </si>
  <si>
    <t>LEGACY SCHOOL OF SPORT SCIENCES</t>
  </si>
  <si>
    <t>2357</t>
  </si>
  <si>
    <t>84902</t>
  </si>
  <si>
    <t>MOODY EARLY CHILDHOOD CENTER</t>
  </si>
  <si>
    <t>2351</t>
  </si>
  <si>
    <t>227829</t>
  </si>
  <si>
    <t>VALOR PUBLIC SCHOOLS</t>
  </si>
  <si>
    <t>2353</t>
  </si>
  <si>
    <t>101873</t>
  </si>
  <si>
    <t>YELLOWSTONE COLLEGE PREPARATORY</t>
  </si>
  <si>
    <t>977</t>
  </si>
  <si>
    <t>951</t>
  </si>
  <si>
    <t>952</t>
  </si>
  <si>
    <t>989</t>
  </si>
  <si>
    <t>997</t>
  </si>
  <si>
    <t>2364</t>
  </si>
  <si>
    <t>BEN MILAM INTERNATIONAL ACADEMY</t>
  </si>
  <si>
    <t>954</t>
  </si>
  <si>
    <t>2360</t>
  </si>
  <si>
    <t>101875</t>
  </si>
  <si>
    <t>BLOOM ACADEMY CHARTER SCHOOL</t>
  </si>
  <si>
    <t>990</t>
  </si>
  <si>
    <t>2362</t>
  </si>
  <si>
    <t>CARVER CENTER</t>
  </si>
  <si>
    <t>955</t>
  </si>
  <si>
    <t>956</t>
  </si>
  <si>
    <t>957</t>
  </si>
  <si>
    <t>953</t>
  </si>
  <si>
    <t>971</t>
  </si>
  <si>
    <t>949</t>
  </si>
  <si>
    <t>959</t>
  </si>
  <si>
    <t>960</t>
  </si>
  <si>
    <t>2356</t>
  </si>
  <si>
    <t>15907</t>
  </si>
  <si>
    <t>DEMOCRACY PREP PUBLIC SCHOOLS</t>
  </si>
  <si>
    <t>2363</t>
  </si>
  <si>
    <t>92903</t>
  </si>
  <si>
    <t>EAST TEXAS ADVANCED ACADEMIES</t>
  </si>
  <si>
    <t>993</t>
  </si>
  <si>
    <t>2359</t>
  </si>
  <si>
    <t>152806</t>
  </si>
  <si>
    <t>ELEMENTARY SCHOOL FOR EDUCATION INNOVATION</t>
  </si>
  <si>
    <t>961</t>
  </si>
  <si>
    <t>962</t>
  </si>
  <si>
    <t>963</t>
  </si>
  <si>
    <t>965</t>
  </si>
  <si>
    <t>994</t>
  </si>
  <si>
    <t>966</t>
  </si>
  <si>
    <t>967</t>
  </si>
  <si>
    <t>968</t>
  </si>
  <si>
    <t>969</t>
  </si>
  <si>
    <t>996</t>
  </si>
  <si>
    <t>2367</t>
  </si>
  <si>
    <t xml:space="preserve">LUBBOCK PARTNERSHIP NETWORK </t>
  </si>
  <si>
    <t>970</t>
  </si>
  <si>
    <t>995</t>
  </si>
  <si>
    <t>972</t>
  </si>
  <si>
    <t>958</t>
  </si>
  <si>
    <t>998</t>
  </si>
  <si>
    <t>973</t>
  </si>
  <si>
    <t>974</t>
  </si>
  <si>
    <t>975</t>
  </si>
  <si>
    <t>2369</t>
  </si>
  <si>
    <t>15839</t>
  </si>
  <si>
    <t>PROMESA ACADEMY CHARTER SCHOOL</t>
  </si>
  <si>
    <t>976</t>
  </si>
  <si>
    <t>2365</t>
  </si>
  <si>
    <t>2368</t>
  </si>
  <si>
    <t>RELAY LAB SCHOOLS TEXAS</t>
  </si>
  <si>
    <t>2358</t>
  </si>
  <si>
    <t>101876</t>
  </si>
  <si>
    <t>REVE PREPARATORY CHARTER SCHOOL</t>
  </si>
  <si>
    <t>2370</t>
  </si>
  <si>
    <t>24901</t>
  </si>
  <si>
    <t>RURAL SCHOOLS INNOVATION ZONE</t>
  </si>
  <si>
    <t>978</t>
  </si>
  <si>
    <t>979</t>
  </si>
  <si>
    <t>948</t>
  </si>
  <si>
    <t>980</t>
  </si>
  <si>
    <t>981</t>
  </si>
  <si>
    <t>982</t>
  </si>
  <si>
    <t>983</t>
  </si>
  <si>
    <t>984</t>
  </si>
  <si>
    <t>964</t>
  </si>
  <si>
    <t>985</t>
  </si>
  <si>
    <t>746</t>
  </si>
  <si>
    <t>991</t>
  </si>
  <si>
    <t>986</t>
  </si>
  <si>
    <t>987</t>
  </si>
  <si>
    <t>992</t>
  </si>
  <si>
    <t>988</t>
  </si>
  <si>
    <t/>
  </si>
  <si>
    <t>2378</t>
  </si>
  <si>
    <t>177000</t>
  </si>
  <si>
    <t>COLLEGIATE EDU-NATION</t>
  </si>
  <si>
    <t>2366</t>
  </si>
  <si>
    <t>68901</t>
  </si>
  <si>
    <t xml:space="preserve">ECTOR SUCCESS ACADEMY NETWORK </t>
  </si>
  <si>
    <t>2375</t>
  </si>
  <si>
    <t>101877</t>
  </si>
  <si>
    <t>ELEVATE COLLEGIATE CHARTER SCHOOL</t>
  </si>
  <si>
    <t>2380</t>
  </si>
  <si>
    <t>101878</t>
  </si>
  <si>
    <t xml:space="preserve">HOUSTON CLASSICAL CHARTER SCHOOL </t>
  </si>
  <si>
    <t>2371</t>
  </si>
  <si>
    <t>220000</t>
  </si>
  <si>
    <t>LEADERSHIP ACADEMY NETWORK - TEXAS WESLEYAN UNIVERSITY</t>
  </si>
  <si>
    <t>165000</t>
  </si>
  <si>
    <t>REACH NETWORK</t>
  </si>
  <si>
    <t>2376</t>
  </si>
  <si>
    <t>015840</t>
  </si>
  <si>
    <t>SAN ANTONIO PREPARATORY CHARTER SCHOOL</t>
  </si>
  <si>
    <t>2374</t>
  </si>
  <si>
    <t>015000</t>
  </si>
  <si>
    <t>SCHOOL INNOVATION COLLABORATIVE</t>
  </si>
  <si>
    <t>2379</t>
  </si>
  <si>
    <t xml:space="preserve">TEXAS COUNCIL FOR INTERNATIONAL STUDIES </t>
  </si>
  <si>
    <t>2373</t>
  </si>
  <si>
    <t>2377</t>
  </si>
  <si>
    <t>015841</t>
  </si>
  <si>
    <t>THE GATHERING PLACE</t>
  </si>
  <si>
    <t>2372</t>
  </si>
  <si>
    <t>161000</t>
  </si>
  <si>
    <t>TRANSFORMATION WACO</t>
  </si>
  <si>
    <t>A W BROWN FLWSHP CHTR SCH</t>
  </si>
  <si>
    <t>ALAMO COMM COLLEGE DIST</t>
  </si>
  <si>
    <t>AMIGOS POR VIDA-FRIENDS FOR LIFE CH SC</t>
  </si>
  <si>
    <t>ARLINGTON CLASSICS ACAD</t>
  </si>
  <si>
    <t>AUSTIN ACHIEVE PUBLIC SCHOOLS</t>
  </si>
  <si>
    <t>BIG SPRINGS CHARTER SCH</t>
  </si>
  <si>
    <t>BOWIE COUNTY SCH DIST</t>
  </si>
  <si>
    <t>BRAZOS RIVER CHARTER SCH</t>
  </si>
  <si>
    <t>BRAZOS SCHOOL FOR INQUIRY &amp; CREATIVITY</t>
  </si>
  <si>
    <t>BROOKS ACADEMY OF SCIENCE &amp; ENGINEERING</t>
  </si>
  <si>
    <t>BURNHAM WOOD CHARTER SCH.</t>
  </si>
  <si>
    <t>CEDARS INTERNATIONAL ACAD</t>
  </si>
  <si>
    <t>COLLIN CTY COMM COLLEGE</t>
  </si>
  <si>
    <t>CORPUS CHRISTI MONTESSORI SCHOOL</t>
  </si>
  <si>
    <t>DALLAS CTY COMM COLL DIST</t>
  </si>
  <si>
    <t>EAST FORT WORTH MONTESSORI SCHOOL</t>
  </si>
  <si>
    <t>EDUCATION CENTER INT ACAD</t>
  </si>
  <si>
    <t>ERATH EXCELS ACADEMY</t>
  </si>
  <si>
    <t>FT WORTH ACAD FINE ARTS</t>
  </si>
  <si>
    <t>HARMONY SCHOOL OF SCIENCE-HOUSTON</t>
  </si>
  <si>
    <t>HARMONY SCIENCE ACADEMY - AUSTIN</t>
  </si>
  <si>
    <t>HERITAGE ACADEMY</t>
  </si>
  <si>
    <t>HOUSTON COMM COLL SYSTEM</t>
  </si>
  <si>
    <t>HOWARD CTY JR COLL DIST</t>
  </si>
  <si>
    <t xml:space="preserve">INSPIRE ACADEMIES </t>
  </si>
  <si>
    <t>JUBILEE ACADEMIES</t>
  </si>
  <si>
    <t>KATHERINE ANNE PORTER SCH</t>
  </si>
  <si>
    <t>KIPP TEXAS PUBLIC SCHOOLS</t>
  </si>
  <si>
    <t>LUMIN EDUCATION</t>
  </si>
  <si>
    <t>MCLENNAN COMM COLLEGE</t>
  </si>
  <si>
    <t>NEW FRONTIERS PUBLIC SCHOOLS</t>
  </si>
  <si>
    <t>NORTHEAST TX COMM COLLEGE</t>
  </si>
  <si>
    <t>PRAIRIE VIEW A &amp; M UNIV</t>
  </si>
  <si>
    <t>PRIORITY CHARTER SCHOOLS</t>
  </si>
  <si>
    <t>PROMESA PUBLIC SCHOOLS</t>
  </si>
  <si>
    <t>REGION 01 ED SERV CENTER</t>
  </si>
  <si>
    <t>REGION 02 ED SERV CENTER</t>
  </si>
  <si>
    <t>REGION 03 ED SERV CENTER</t>
  </si>
  <si>
    <t>REGION 04 ED SERV CENTER</t>
  </si>
  <si>
    <t>REGION 05 ED SERV CENTER</t>
  </si>
  <si>
    <t>REGION 06 ED SERV CENTER</t>
  </si>
  <si>
    <t>REGION 07 ED SERV CENTER</t>
  </si>
  <si>
    <t>REGION 08 ED SERV CENTER</t>
  </si>
  <si>
    <t>REGION 09 ED SERV CENTER</t>
  </si>
  <si>
    <t>REGION 10 ED SERV CENTER</t>
  </si>
  <si>
    <t>REGION 11 ED SERV CENTER</t>
  </si>
  <si>
    <t>REGION 12 ED SERV CENTER</t>
  </si>
  <si>
    <t>REGION 13 ED SERV CENTER</t>
  </si>
  <si>
    <t>REGION 14 ED SERV CENTER</t>
  </si>
  <si>
    <t>REGION 15 ED SERV CENTER</t>
  </si>
  <si>
    <t>REGION 16 ED SERV CENTER</t>
  </si>
  <si>
    <t>REGION 17 ED SERV CENTER</t>
  </si>
  <si>
    <t>REGION 18 ED SERV CENTER</t>
  </si>
  <si>
    <t>REGION 19 ED SERV CENTER</t>
  </si>
  <si>
    <t>REGION 20 ED SERV CENTER</t>
  </si>
  <si>
    <t>SAM HOUSTON STATE UNIV</t>
  </si>
  <si>
    <t>SOUTH TEXAS EDUCATIONAL TECH INC</t>
  </si>
  <si>
    <t>SOUTHWEST PREPARATORY SCH</t>
  </si>
  <si>
    <t>STAFFORD MUNCPL SCH DIST</t>
  </si>
  <si>
    <t>STEPHEN F AUSTIN STATE U</t>
  </si>
  <si>
    <t>TARRANT COUNTY COLL DIST</t>
  </si>
  <si>
    <t xml:space="preserve">THE LAWSON ACADEMY </t>
  </si>
  <si>
    <t>TRIUMPH PUBLIC HIGH SCHOOLS - EL PASO</t>
  </si>
  <si>
    <t xml:space="preserve">TRIUMPH PUBLIC HIGH SCHOOLS-LAREDO </t>
  </si>
  <si>
    <t xml:space="preserve">TRIUMPH PUBLIC HIGH SCHOOLS-LUBBOCK </t>
  </si>
  <si>
    <t xml:space="preserve">TRIUMPH PUBLIC HIGH SCHOOLS-RIO GRANDE VALLEY </t>
  </si>
  <si>
    <t>TWO DIMENSIONS PREP ACAD</t>
  </si>
  <si>
    <t>U N T HSC AT FORT WORTH</t>
  </si>
  <si>
    <t>U OF N TEXAS SYSTEM ADMIN</t>
  </si>
  <si>
    <t>UH AT HOUSTON</t>
  </si>
  <si>
    <t>UNIVERSITY OF NORTH TX</t>
  </si>
  <si>
    <t>UNT AT DALLAS</t>
  </si>
  <si>
    <t>UPLIFT EDUCATION</t>
  </si>
  <si>
    <t>UT AT ARLINGTON</t>
  </si>
  <si>
    <t>UT AT AUSTIN</t>
  </si>
  <si>
    <t>UT AT DALLAS</t>
  </si>
  <si>
    <t>UT AT EL PASO</t>
  </si>
  <si>
    <t>UT AT SAN ANTONIO</t>
  </si>
  <si>
    <t>UT AT TYLER</t>
  </si>
  <si>
    <t>UT HEALTH CTR AT TYLER</t>
  </si>
  <si>
    <t>UT HSC AT HOUSTON</t>
  </si>
  <si>
    <t>UT HSC AT SAN ANTONIO</t>
  </si>
  <si>
    <t>UT MD ANDERSON CANCER CENTER</t>
  </si>
  <si>
    <t>UT MED BR AT GALVESTON</t>
  </si>
  <si>
    <t>UT PERMIAN BASIN</t>
  </si>
  <si>
    <t>UT SW MEDICAL CENTER</t>
  </si>
  <si>
    <t>VISTA  DEL FUTURO CHARTER SCHOOL</t>
  </si>
  <si>
    <t>WAYSIDE SCHOOLS</t>
  </si>
  <si>
    <t>WEST TEXAS A &amp; M UNIV</t>
  </si>
  <si>
    <t>057851</t>
  </si>
  <si>
    <t>DALLAS COLLEGE</t>
  </si>
  <si>
    <t>092000</t>
  </si>
  <si>
    <t>068000</t>
  </si>
  <si>
    <t>2384</t>
  </si>
  <si>
    <t>GREEN DOT PUBLIC SCHOOLS SOUTHEAST TEXAS</t>
  </si>
  <si>
    <t>2381</t>
  </si>
  <si>
    <t>LONGVIEW LEAP</t>
  </si>
  <si>
    <t>152000</t>
  </si>
  <si>
    <t>084000</t>
  </si>
  <si>
    <t>2387</t>
  </si>
  <si>
    <t>015843</t>
  </si>
  <si>
    <t>PRELUDE PREPARATORY CHARTER SCHOOL</t>
  </si>
  <si>
    <t>015839</t>
  </si>
  <si>
    <t>2385</t>
  </si>
  <si>
    <t>RIDGELINE EDUCATION CORPORATION</t>
  </si>
  <si>
    <t>2386</t>
  </si>
  <si>
    <t>015842</t>
  </si>
  <si>
    <t>ROYAL PUBLIC SCHOOLS</t>
  </si>
  <si>
    <t>024000</t>
  </si>
  <si>
    <t>SI SE PUEDE SCHOOLS</t>
  </si>
  <si>
    <t>2382</t>
  </si>
  <si>
    <t>TEXAS A&amp;M-SAN ANTONIO INSTITUTE FOR SCHOOL &amp; COMMUNITY PAR</t>
  </si>
  <si>
    <t>2383</t>
  </si>
  <si>
    <t>THIRD FUTURE SCHOOL - TEXAS</t>
  </si>
  <si>
    <t>2393</t>
  </si>
  <si>
    <t>108810</t>
  </si>
  <si>
    <t>BRILLANTE ACADEMY</t>
  </si>
  <si>
    <t>2391</t>
  </si>
  <si>
    <t>015844</t>
  </si>
  <si>
    <t>ESSENCE PREPARATORY CHARTER SCHOOL</t>
  </si>
  <si>
    <t>2389</t>
  </si>
  <si>
    <t>FRIENDS OF P-TECH</t>
  </si>
  <si>
    <t>2388</t>
  </si>
  <si>
    <t>GREENLEAF - EASTERSEALS CENTRAL TEXAS</t>
  </si>
  <si>
    <t xml:space="preserve">LEGACY TRADITIONAL SCHOOLS - TEXAS </t>
  </si>
  <si>
    <t>2390</t>
  </si>
  <si>
    <t>PHALEN LEADERSHIP ACADEMIES</t>
  </si>
  <si>
    <t>2392</t>
  </si>
  <si>
    <t>066000</t>
  </si>
  <si>
    <t>PUBLIC SCHOOL PARTNERS</t>
  </si>
  <si>
    <t>RIO GRANDE CITY GRULLA ISD</t>
  </si>
  <si>
    <t>TEXAS A&amp;M-SAN ANTONIO INSTITUTE FOR SCHOOL &amp; COMMUNITY PARTNERSHIP</t>
  </si>
  <si>
    <t>2397</t>
  </si>
  <si>
    <t>220821</t>
  </si>
  <si>
    <t>ACADEMY OF VISUAL AND PERFORMING ARTS</t>
  </si>
  <si>
    <t>ROCKPORT-FULTON ISD</t>
  </si>
  <si>
    <t>2394</t>
  </si>
  <si>
    <t>105804</t>
  </si>
  <si>
    <t>DORAL ACADEMY OF TEXAS</t>
  </si>
  <si>
    <t>TRIUMPH PUBLIC HIGH SCHOOLS - LAREDO</t>
  </si>
  <si>
    <t>INSPIRE ACADEMIES</t>
  </si>
  <si>
    <t>TRIUMPH PUBLIC HIGH SCHOOLS - RIO GRANDE VALLEY</t>
  </si>
  <si>
    <t>2395</t>
  </si>
  <si>
    <t>220820</t>
  </si>
  <si>
    <t>ROCKETSHIP PUBLIC SCHOOLS</t>
  </si>
  <si>
    <t>LEGACY TRADITIONAL SCHOOLS - TEXAS</t>
  </si>
  <si>
    <t>TRIUMPH PUBLIC HIGH SCHOOLS - LUBBOCK</t>
  </si>
  <si>
    <t>2396</t>
  </si>
  <si>
    <t>170802</t>
  </si>
  <si>
    <t>THRIVE CENTER FOR SUCCESS</t>
  </si>
  <si>
    <t>THE LAWSON ACADEMY</t>
  </si>
  <si>
    <t>Total as Reported</t>
  </si>
  <si>
    <t>Total from Formula</t>
  </si>
  <si>
    <t>Difference</t>
  </si>
  <si>
    <t>LEAID</t>
  </si>
  <si>
    <t>district_name</t>
  </si>
  <si>
    <t>district_contributions</t>
  </si>
  <si>
    <t>prop</t>
  </si>
  <si>
    <t>state_contributions</t>
  </si>
  <si>
    <t>total_contributions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</si>
</sst>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2"/>
      <color theme="1"/>
      <name val="Aptos Narrow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</cellStyleXfs>
  <cellXfs count="11">
    <xf numFmtId="0" fontId="0" fillId="0" borderId="0" xfId="0"/>
    <xf numFmtId="0" fontId="1" fillId="0" borderId="0" xfId="0" applyFont="1"/>
    <xf numFmtId="3" fontId="0" fillId="0" borderId="0" xfId="0" applyNumberFormat="1"/>
    <xf numFmtId="43" fontId="0" fillId="0" borderId="0" xfId="2" applyFont="1"/>
    <xf numFmtId="165" fontId="3" fillId="0" borderId="0" xfId="2" applyNumberFormat="1" applyFont="1"/>
    <xf numFmtId="165" fontId="0" fillId="0" borderId="0" xfId="2" applyNumberFormat="1" applyFont="1"/>
    <xf numFmtId="0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quotePrefix="1" applyNumberFormat="1" applyAlignment="1">
      <alignment horizontal="right"/>
    </xf>
    <xf numFmtId="0" fontId="0" fillId="0" borderId="0" xfId="0" applyAlignment="1">
      <alignment horizontal="right"/>
    </xf>
    <xf numFmtId="165" fontId="1" fillId="0" borderId="0" xfId="2" applyNumberFormat="1" applyFont="1" applyAlignment="1">
      <alignment horizontal="center"/>
    </xf>
  </cellXfs>
  <cellStyles count="4">
    <cellStyle name="Comma" xfId="2" builtinId="3"/>
    <cellStyle name="Comma 2" xfId="1" xr:uid="{A4AF1245-5128-4040-9BFC-636F547DA5DE}"/>
    <cellStyle name="Normal" xfId="0" builtinId="0"/>
    <cellStyle name="Normal 2" xfId="3" xr:uid="{C9D0420A-0EF4-454B-8885-F27EBA76BA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regkearney/Downloads/TX%20(2).xls" TargetMode="External"/><Relationship Id="rId1" Type="http://schemas.openxmlformats.org/officeDocument/2006/relationships/externalLinkPath" Target="/Users/gregkearney/Downloads/TX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X School Level Data"/>
      <sheetName val="Map TX 2024-25 Cycle 15 Mos"/>
      <sheetName val="Map TX 2025-26 Current Data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1DBA-4115-9A4B-B47A-743E85EE6B17}">
  <sheetPr>
    <tabColor rgb="FF002060"/>
  </sheetPr>
  <dimension ref="A1:P12034"/>
  <sheetViews>
    <sheetView tabSelected="1" workbookViewId="0">
      <pane ySplit="1" topLeftCell="A2" activePane="bottomLeft" state="frozen"/>
      <selection pane="bottomLeft" activeCell="G7" sqref="G7"/>
    </sheetView>
  </sheetViews>
  <sheetFormatPr baseColWidth="10" defaultRowHeight="16"/>
  <cols>
    <col min="3" max="3" width="32" bestFit="1" customWidth="1"/>
    <col min="4" max="4" width="7.6640625" bestFit="1" customWidth="1"/>
    <col min="5" max="5" width="8.6640625" bestFit="1" customWidth="1"/>
    <col min="6" max="6" width="11.83203125" bestFit="1" customWidth="1"/>
    <col min="7" max="7" width="54.1640625" bestFit="1" customWidth="1"/>
    <col min="8" max="8" width="22.6640625" style="5" bestFit="1" customWidth="1"/>
    <col min="10" max="10" width="12.1640625" bestFit="1" customWidth="1"/>
    <col min="11" max="11" width="17.5" bestFit="1" customWidth="1"/>
    <col min="12" max="12" width="17.5" customWidth="1"/>
    <col min="13" max="13" width="2.5" customWidth="1"/>
    <col min="15" max="15" width="53.1640625" bestFit="1" customWidth="1"/>
    <col min="16" max="16" width="14" bestFit="1" customWidth="1"/>
  </cols>
  <sheetData>
    <row r="1" spans="1:16" s="1" customFormat="1">
      <c r="A1" s="1" t="s">
        <v>4417</v>
      </c>
      <c r="B1" t="s">
        <v>4094</v>
      </c>
      <c r="C1" t="s">
        <v>4089</v>
      </c>
      <c r="D1" t="s">
        <v>4090</v>
      </c>
      <c r="E1" t="s">
        <v>4091</v>
      </c>
      <c r="F1" t="s">
        <v>4092</v>
      </c>
      <c r="G1" t="s">
        <v>4093</v>
      </c>
      <c r="H1" s="10" t="s">
        <v>4419</v>
      </c>
      <c r="I1" s="1" t="s">
        <v>4417</v>
      </c>
      <c r="J1" s="1" t="s">
        <v>4420</v>
      </c>
      <c r="K1" s="1" t="s">
        <v>4421</v>
      </c>
      <c r="L1" s="1" t="s">
        <v>4422</v>
      </c>
    </row>
    <row r="2" spans="1:16">
      <c r="A2">
        <v>4813200</v>
      </c>
      <c r="B2">
        <v>2015</v>
      </c>
      <c r="C2" t="s">
        <v>381</v>
      </c>
      <c r="D2" t="s">
        <v>828</v>
      </c>
      <c r="E2" t="s">
        <v>829</v>
      </c>
      <c r="G2" t="s">
        <v>830</v>
      </c>
      <c r="H2" s="5">
        <v>97080.86</v>
      </c>
      <c r="I2">
        <f>IFERROR(VLOOKUP(G2,'NCES Match'!$A$2:$B$1307,2,FALSE),"")</f>
        <v>4813200</v>
      </c>
      <c r="J2" cm="1">
        <f t="array" ref="J2">IFERROR(_xlfn.IFS(B2=2015,H2/$O$13,B2=2016,H2/$O$14,B2=2017,H2/$O$15,B2=2018,H2/$O$16,B2=2019,H2/$O$17,B2=2020,H2/$O$18,B2=2021,H2/$O$19,B2=2022,H2/$O$20),"")</f>
        <v>7.6053510448516949E-5</v>
      </c>
      <c r="K2" s="3" cm="1">
        <f t="array" ref="K2">IFERROR(_xlfn.IFS(B2=2015,J2*$P$4,B2=2016,J2*$P$5,B2=2017,J2*$P$6,B2=2018,J2*$P$7,B2=2019,J2*$P$8,B2=2020,J2*$P$9,B2=2021,J2*$P$10,B2=2022,J2*$P$11),"")</f>
        <v>121037.8680504107</v>
      </c>
      <c r="L2" s="3">
        <f>SUM(H2,K2)</f>
        <v>218118.72805041069</v>
      </c>
    </row>
    <row r="3" spans="1:16">
      <c r="A3">
        <v>4813200</v>
      </c>
      <c r="B3">
        <v>2016</v>
      </c>
      <c r="C3" t="s">
        <v>4102</v>
      </c>
      <c r="D3" t="s">
        <v>828</v>
      </c>
      <c r="E3" t="s">
        <v>829</v>
      </c>
      <c r="F3" t="s">
        <v>4101</v>
      </c>
      <c r="G3" t="s">
        <v>830</v>
      </c>
      <c r="H3" s="5">
        <v>105338</v>
      </c>
      <c r="I3">
        <f>IFERROR(VLOOKUP(G3,'NCES Match'!$A$2:$B$1307,2,FALSE),"")</f>
        <v>4813200</v>
      </c>
      <c r="J3" cm="1">
        <f t="array" ref="J3">IFERROR(_xlfn.IFS(B3=2015,H3/$O$13,B3=2016,H3/$O$14,B3=2017,H3/$O$15,B3=2018,H3/$O$16,B3=2019,H3/$O$17,B3=2020,H3/$O$18,B3=2021,H3/$O$19,B3=2022,H3/$O$20),"")</f>
        <v>7.5407988443594408E-5</v>
      </c>
      <c r="K3" s="3" cm="1">
        <f t="array" ref="K3">IFERROR(_xlfn.IFS(B3=2015,J3*$P$4,B3=2016,J3*$P$5,B3=2017,J3*$P$6,B3=2018,J3*$P$7,B3=2019,J3*$P$8,B3=2020,J3*$P$9,B3=2021,J3*$P$10,B3=2022,J3*$P$11),"")</f>
        <v>126355.98178490967</v>
      </c>
      <c r="L3" s="3">
        <f t="shared" ref="L3:L66" si="0">SUM(H3,K3)</f>
        <v>231693.98178490967</v>
      </c>
    </row>
    <row r="4" spans="1:16">
      <c r="A4">
        <v>4813200</v>
      </c>
      <c r="B4">
        <v>2017</v>
      </c>
      <c r="D4" t="s">
        <v>828</v>
      </c>
      <c r="E4" t="s">
        <v>829</v>
      </c>
      <c r="F4" t="s">
        <v>4101</v>
      </c>
      <c r="G4" t="s">
        <v>830</v>
      </c>
      <c r="H4" s="5">
        <v>100438</v>
      </c>
      <c r="I4">
        <f>IFERROR(VLOOKUP(G4,'NCES Match'!$A$2:$B$1307,2,FALSE),"")</f>
        <v>4813200</v>
      </c>
      <c r="J4" cm="1">
        <f t="array" ref="J4">IFERROR(_xlfn.IFS(B4=2015,H4/$O$13,B4=2016,H4/$O$14,B4=2017,H4/$O$15,B4=2018,H4/$O$16,B4=2019,H4/$O$17,B4=2020,H4/$O$18,B4=2021,H4/$O$19,B4=2022,H4/$O$20),"")</f>
        <v>6.9245850841676769E-5</v>
      </c>
      <c r="K4" s="3" cm="1">
        <f t="array" ref="K4">IFERROR(_xlfn.IFS(B4=2015,J4*$P$4,B4=2016,J4*$P$5,B4=2017,J4*$P$6,B4=2018,J4*$P$7,B4=2019,J4*$P$8,B4=2020,J4*$P$9,B4=2021,J4*$P$10,B4=2022,J4*$P$11),"")</f>
        <v>117596.61537441444</v>
      </c>
      <c r="L4" s="3">
        <f t="shared" si="0"/>
        <v>218034.61537441442</v>
      </c>
      <c r="N4">
        <v>2015</v>
      </c>
      <c r="O4" t="s">
        <v>0</v>
      </c>
      <c r="P4" s="5">
        <v>1591482987.9200001</v>
      </c>
    </row>
    <row r="5" spans="1:16">
      <c r="A5">
        <v>4813200</v>
      </c>
      <c r="B5">
        <v>2018</v>
      </c>
      <c r="D5" t="s">
        <v>828</v>
      </c>
      <c r="E5" t="s">
        <v>829</v>
      </c>
      <c r="F5" t="s">
        <v>4101</v>
      </c>
      <c r="G5" t="s">
        <v>830</v>
      </c>
      <c r="H5" s="5">
        <v>103822</v>
      </c>
      <c r="I5">
        <f>IFERROR(VLOOKUP(G5,'NCES Match'!$A$2:$B$1307,2,FALSE),"")</f>
        <v>4813200</v>
      </c>
      <c r="J5" cm="1">
        <f t="array" ref="J5">IFERROR(_xlfn.IFS(B5=2015,H5/$O$13,B5=2016,H5/$O$14,B5=2017,H5/$O$15,B5=2018,H5/$O$16,B5=2019,H5/$O$17,B5=2020,H5/$O$18,B5=2021,H5/$O$19,B5=2022,H5/$O$20),"")</f>
        <v>6.7749963361594793E-5</v>
      </c>
      <c r="K5" s="3" cm="1">
        <f t="array" ref="K5">IFERROR(_xlfn.IFS(B5=2015,J5*$P$4,B5=2016,J5*$P$5,B5=2017,J5*$P$6,B5=2018,J5*$P$7,B5=2019,J5*$P$8,B5=2020,J5*$P$9,B5=2021,J5*$P$10,B5=2022,J5*$P$11),"")</f>
        <v>116316.7480082782</v>
      </c>
      <c r="L5" s="3">
        <f t="shared" si="0"/>
        <v>220138.7480082782</v>
      </c>
      <c r="N5">
        <v>2016</v>
      </c>
      <c r="O5" t="s">
        <v>0</v>
      </c>
      <c r="P5" s="5">
        <v>1675631248</v>
      </c>
    </row>
    <row r="6" spans="1:16">
      <c r="A6">
        <v>4813200</v>
      </c>
      <c r="B6">
        <v>2019</v>
      </c>
      <c r="D6" t="s">
        <v>828</v>
      </c>
      <c r="E6" t="s">
        <v>829</v>
      </c>
      <c r="F6" t="s">
        <v>4101</v>
      </c>
      <c r="G6" t="s">
        <v>830</v>
      </c>
      <c r="H6" s="5">
        <v>104998</v>
      </c>
      <c r="I6">
        <f>IFERROR(VLOOKUP(G6,'NCES Match'!$A$2:$B$1307,2,FALSE),"")</f>
        <v>4813200</v>
      </c>
      <c r="J6" cm="1">
        <f t="array" ref="J6">IFERROR(_xlfn.IFS(B6=2015,H6/$O$13,B6=2016,H6/$O$14,B6=2017,H6/$O$15,B6=2018,H6/$O$16,B6=2019,H6/$O$17,B6=2020,H6/$O$18,B6=2021,H6/$O$19,B6=2022,H6/$O$20),"")</f>
        <v>6.6482636437730281E-5</v>
      </c>
      <c r="K6" s="3" cm="1">
        <f t="array" ref="K6">IFERROR(_xlfn.IFS(B6=2015,J6*$P$4,B6=2016,J6*$P$5,B6=2017,J6*$P$6,B6=2018,J6*$P$7,B6=2019,J6*$P$8,B6=2020,J6*$P$9,B6=2021,J6*$P$10,B6=2022,J6*$P$11),"")</f>
        <v>115541.9003527171</v>
      </c>
      <c r="L6" s="3">
        <f t="shared" si="0"/>
        <v>220539.90035271709</v>
      </c>
      <c r="N6">
        <v>2017</v>
      </c>
      <c r="O6" t="s">
        <v>0</v>
      </c>
      <c r="P6" s="5">
        <v>1698247822</v>
      </c>
    </row>
    <row r="7" spans="1:16">
      <c r="A7">
        <v>4813200</v>
      </c>
      <c r="B7">
        <v>2020</v>
      </c>
      <c r="D7" t="s">
        <v>828</v>
      </c>
      <c r="E7" t="s">
        <v>829</v>
      </c>
      <c r="F7" t="s">
        <v>4230</v>
      </c>
      <c r="G7" t="s">
        <v>830</v>
      </c>
      <c r="H7" s="5">
        <v>119825</v>
      </c>
      <c r="I7">
        <f>IFERROR(VLOOKUP(G7,'NCES Match'!$A$2:$B$1307,2,FALSE),"")</f>
        <v>4813200</v>
      </c>
      <c r="J7" cm="1">
        <f t="array" ref="J7">IFERROR(_xlfn.IFS(B7=2015,H7/$O$13,B7=2016,H7/$O$14,B7=2017,H7/$O$15,B7=2018,H7/$O$16,B7=2019,H7/$O$17,B7=2020,H7/$O$18,B7=2021,H7/$O$19,B7=2022,H7/$O$20),"")</f>
        <v>6.4934073701679619E-5</v>
      </c>
      <c r="K7" s="3" cm="1">
        <f t="array" ref="K7">IFERROR(_xlfn.IFS(B7=2015,J7*$P$4,B7=2016,J7*$P$5,B7=2017,J7*$P$6,B7=2018,J7*$P$7,B7=2019,J7*$P$8,B7=2020,J7*$P$9,B7=2021,J7*$P$10,B7=2022,J7*$P$11),"")</f>
        <v>136881.21015255811</v>
      </c>
      <c r="L7" s="3">
        <f t="shared" si="0"/>
        <v>256706.21015255811</v>
      </c>
      <c r="N7">
        <v>2018</v>
      </c>
      <c r="O7" t="s">
        <v>0</v>
      </c>
      <c r="P7" s="5">
        <v>1716853297.5799999</v>
      </c>
    </row>
    <row r="8" spans="1:16">
      <c r="A8">
        <v>4813200</v>
      </c>
      <c r="B8">
        <v>2021</v>
      </c>
      <c r="D8" t="s">
        <v>828</v>
      </c>
      <c r="E8" t="s">
        <v>829</v>
      </c>
      <c r="F8" t="s">
        <v>4101</v>
      </c>
      <c r="G8" t="s">
        <v>830</v>
      </c>
      <c r="H8" s="5">
        <v>135843.60999999999</v>
      </c>
      <c r="I8">
        <f>IFERROR(VLOOKUP(G8,'NCES Match'!$A$2:$B$1307,2,FALSE),"")</f>
        <v>4813200</v>
      </c>
      <c r="J8" cm="1">
        <f t="array" ref="J8">IFERROR(_xlfn.IFS(B8=2015,H8/$O$13,B8=2016,H8/$O$14,B8=2017,H8/$O$15,B8=2018,H8/$O$16,B8=2019,H8/$O$17,B8=2020,H8/$O$18,B8=2021,H8/$O$19,B8=2022,H8/$O$20),"")</f>
        <v>6.9503434282946561E-5</v>
      </c>
      <c r="K8" s="3" cm="1">
        <f t="array" ref="K8">IFERROR(_xlfn.IFS(B8=2015,J8*$P$4,B8=2016,J8*$P$5,B8=2017,J8*$P$6,B8=2018,J8*$P$7,B8=2019,J8*$P$8,B8=2020,J8*$P$9,B8=2021,J8*$P$10,B8=2022,J8*$P$11),"")</f>
        <v>148775.80512917036</v>
      </c>
      <c r="L8" s="3">
        <f t="shared" si="0"/>
        <v>284619.41512917035</v>
      </c>
      <c r="N8">
        <v>2019</v>
      </c>
      <c r="O8" t="s">
        <v>0</v>
      </c>
      <c r="P8" s="5">
        <v>1737925969</v>
      </c>
    </row>
    <row r="9" spans="1:16">
      <c r="A9">
        <v>4813200</v>
      </c>
      <c r="B9">
        <v>2022</v>
      </c>
      <c r="D9" t="s">
        <v>828</v>
      </c>
      <c r="E9" t="s">
        <v>829</v>
      </c>
      <c r="F9" t="s">
        <v>4101</v>
      </c>
      <c r="G9" t="s">
        <v>830</v>
      </c>
      <c r="H9" s="5">
        <v>260445.68</v>
      </c>
      <c r="I9">
        <f>IFERROR(VLOOKUP(G9,'NCES Match'!$A$2:$B$1307,2,FALSE),"")</f>
        <v>4813200</v>
      </c>
      <c r="J9" cm="1">
        <f t="array" ref="J9">IFERROR(_xlfn.IFS(B9=2015,H9/$O$13,B9=2016,H9/$O$14,B9=2017,H9/$O$15,B9=2018,H9/$O$16,B9=2019,H9/$O$17,B9=2020,H9/$O$18,B9=2021,H9/$O$19,B9=2022,H9/$O$20),"")</f>
        <v>1.1439572341822556E-4</v>
      </c>
      <c r="K9" s="3" cm="1">
        <f t="array" ref="K9">IFERROR(_xlfn.IFS(B9=2015,J9*$P$4,B9=2016,J9*$P$5,B9=2017,J9*$P$6,B9=2018,J9*$P$7,B9=2019,J9*$P$8,B9=2020,J9*$P$9,B9=2021,J9*$P$10,B9=2022,J9*$P$11),"")</f>
        <v>246349.24634022496</v>
      </c>
      <c r="L9" s="3">
        <f t="shared" si="0"/>
        <v>506794.92634022492</v>
      </c>
      <c r="N9">
        <v>2020</v>
      </c>
      <c r="O9" t="s">
        <v>0</v>
      </c>
      <c r="P9" s="5">
        <v>2108002815</v>
      </c>
    </row>
    <row r="10" spans="1:16">
      <c r="A10">
        <v>4813200</v>
      </c>
      <c r="B10">
        <v>2023</v>
      </c>
      <c r="D10" t="s">
        <v>828</v>
      </c>
      <c r="E10" t="s">
        <v>829</v>
      </c>
      <c r="F10" t="s">
        <v>4101</v>
      </c>
      <c r="G10" t="s">
        <v>830</v>
      </c>
      <c r="H10" s="5">
        <v>272946.36</v>
      </c>
      <c r="I10">
        <f>IFERROR(VLOOKUP(G10,'NCES Match'!$A$2:$B$1307,2,FALSE),"")</f>
        <v>4813200</v>
      </c>
      <c r="J10" t="str" cm="1">
        <f t="array" ref="J10">IFERROR(_xlfn.IFS(B10=2015,H10/$O$13,B10=2016,H10/$O$14,B10=2017,H10/$O$15,B10=2018,H10/$O$16,B10=2019,H10/$O$17,B10=2020,H10/$O$18,B10=2021,H10/$O$19,B10=2022,H10/$O$20),"")</f>
        <v/>
      </c>
      <c r="K10" s="3" t="str" cm="1">
        <f t="array" ref="K10">IFERROR(_xlfn.IFS(B10=2015,J10*$P$4,B10=2016,J10*$P$5,B10=2017,J10*$P$6,B10=2018,J10*$P$7,B10=2019,J10*$P$8,B10=2020,J10*$P$9,B10=2021,J10*$P$10,B10=2022,J10*$P$11),"")</f>
        <v/>
      </c>
      <c r="L10" s="3">
        <f t="shared" si="0"/>
        <v>272946.36</v>
      </c>
      <c r="N10">
        <v>2021</v>
      </c>
      <c r="O10" t="s">
        <v>0</v>
      </c>
      <c r="P10" s="5">
        <v>2140553293</v>
      </c>
    </row>
    <row r="11" spans="1:16">
      <c r="A11">
        <v>4818390</v>
      </c>
      <c r="B11">
        <v>2015</v>
      </c>
      <c r="C11" t="s">
        <v>381</v>
      </c>
      <c r="D11" t="s">
        <v>1256</v>
      </c>
      <c r="E11" t="s">
        <v>1257</v>
      </c>
      <c r="G11" t="s">
        <v>1258</v>
      </c>
      <c r="H11" s="5">
        <v>144022.66</v>
      </c>
      <c r="I11">
        <f>IFERROR(VLOOKUP(G11,'NCES Match'!$A$2:$B$1307,2,FALSE),"")</f>
        <v>4818390</v>
      </c>
      <c r="J11" cm="1">
        <f t="array" ref="J11">IFERROR(_xlfn.IFS(B11=2015,H11/$O$13,B11=2016,H11/$O$14,B11=2017,H11/$O$15,B11=2018,H11/$O$16,B11=2019,H11/$O$17,B11=2020,H11/$O$18,B11=2021,H11/$O$19,B11=2022,H11/$O$20),"")</f>
        <v>1.1282789292485876E-4</v>
      </c>
      <c r="K11" s="3" cm="1">
        <f t="array" ref="K11">IFERROR(_xlfn.IFS(B11=2015,J11*$P$4,B11=2016,J11*$P$5,B11=2017,J11*$P$6,B11=2018,J11*$P$7,B11=2019,J11*$P$8,B11=2020,J11*$P$9,B11=2021,J11*$P$10,B11=2022,J11*$P$11),"")</f>
        <v>179563.67215277205</v>
      </c>
      <c r="L11" s="3">
        <f t="shared" si="0"/>
        <v>323586.33215277205</v>
      </c>
      <c r="N11">
        <v>2022</v>
      </c>
      <c r="O11" t="s">
        <v>0</v>
      </c>
      <c r="P11" s="5">
        <v>2153483006</v>
      </c>
    </row>
    <row r="12" spans="1:16">
      <c r="A12">
        <v>4818390</v>
      </c>
      <c r="B12">
        <v>2016</v>
      </c>
      <c r="C12" t="s">
        <v>4102</v>
      </c>
      <c r="D12" t="s">
        <v>1256</v>
      </c>
      <c r="E12" t="s">
        <v>1257</v>
      </c>
      <c r="F12" t="s">
        <v>4101</v>
      </c>
      <c r="G12" t="s">
        <v>1258</v>
      </c>
      <c r="H12" s="5">
        <v>158721</v>
      </c>
      <c r="I12">
        <f>IFERROR(VLOOKUP(G12,'NCES Match'!$A$2:$B$1307,2,FALSE),"")</f>
        <v>4818390</v>
      </c>
      <c r="J12" cm="1">
        <f t="array" ref="J12">IFERROR(_xlfn.IFS(B12=2015,H12/$O$13,B12=2016,H12/$O$14,B12=2017,H12/$O$15,B12=2018,H12/$O$16,B12=2019,H12/$O$17,B12=2020,H12/$O$18,B12=2021,H12/$O$19,B12=2022,H12/$O$20),"")</f>
        <v>1.1362311163830477E-4</v>
      </c>
      <c r="K12" s="3" cm="1">
        <f t="array" ref="K12">IFERROR(_xlfn.IFS(B12=2015,J12*$P$4,B12=2016,J12*$P$5,B12=2017,J12*$P$6,B12=2018,J12*$P$7,B12=2019,J12*$P$8,B12=2020,J12*$P$9,B12=2021,J12*$P$10,B12=2022,J12*$P$11),"")</f>
        <v>190390.43635613594</v>
      </c>
      <c r="L12" s="3">
        <f t="shared" si="0"/>
        <v>349111.43635613594</v>
      </c>
    </row>
    <row r="13" spans="1:16">
      <c r="A13">
        <v>4818390</v>
      </c>
      <c r="B13">
        <v>2017</v>
      </c>
      <c r="D13" t="s">
        <v>1256</v>
      </c>
      <c r="E13" t="s">
        <v>1257</v>
      </c>
      <c r="F13" t="s">
        <v>4101</v>
      </c>
      <c r="G13" t="s">
        <v>1258</v>
      </c>
      <c r="H13" s="5">
        <v>156203</v>
      </c>
      <c r="I13">
        <f>IFERROR(VLOOKUP(G13,'NCES Match'!$A$2:$B$1307,2,FALSE),"")</f>
        <v>4818390</v>
      </c>
      <c r="J13" cm="1">
        <f t="array" ref="J13">IFERROR(_xlfn.IFS(B13=2015,H13/$O$13,B13=2016,H13/$O$14,B13=2017,H13/$O$15,B13=2018,H13/$O$16,B13=2019,H13/$O$17,B13=2020,H13/$O$18,B13=2021,H13/$O$19,B13=2022,H13/$O$20),"")</f>
        <v>1.07692403662184E-4</v>
      </c>
      <c r="K13" s="3" cm="1">
        <f t="array" ref="K13">IFERROR(_xlfn.IFS(B13=2015,J13*$P$4,B13=2016,J13*$P$5,B13=2017,J13*$P$6,B13=2018,J13*$P$7,B13=2019,J13*$P$8,B13=2020,J13*$P$9,B13=2021,J13*$P$10,B13=2022,J13*$P$11),"")</f>
        <v>182888.38996524879</v>
      </c>
      <c r="L13" s="3">
        <f t="shared" si="0"/>
        <v>339091.38996524876</v>
      </c>
      <c r="N13">
        <v>2015</v>
      </c>
      <c r="O13" s="5">
        <f>SUMIF($B$2:$B$12034,N13,$H$2:$H$12034)</f>
        <v>1276480985.9200008</v>
      </c>
    </row>
    <row r="14" spans="1:16">
      <c r="A14">
        <v>4818390</v>
      </c>
      <c r="B14">
        <v>2018</v>
      </c>
      <c r="D14" t="s">
        <v>1256</v>
      </c>
      <c r="E14" t="s">
        <v>1257</v>
      </c>
      <c r="F14" t="s">
        <v>4101</v>
      </c>
      <c r="G14" t="s">
        <v>1258</v>
      </c>
      <c r="H14" s="5">
        <v>158921</v>
      </c>
      <c r="I14">
        <f>IFERROR(VLOOKUP(G14,'NCES Match'!$A$2:$B$1307,2,FALSE),"")</f>
        <v>4818390</v>
      </c>
      <c r="J14" cm="1">
        <f t="array" ref="J14">IFERROR(_xlfn.IFS(B14=2015,H14/$O$13,B14=2016,H14/$O$14,B14=2017,H14/$O$15,B14=2018,H14/$O$16,B14=2019,H14/$O$17,B14=2020,H14/$O$18,B14=2021,H14/$O$19,B14=2022,H14/$O$20),"")</f>
        <v>1.0370530260819485E-4</v>
      </c>
      <c r="K14" s="3" cm="1">
        <f t="array" ref="K14">IFERROR(_xlfn.IFS(B14=2015,J14*$P$4,B14=2016,J14*$P$5,B14=2017,J14*$P$6,B14=2018,J14*$P$7,B14=2019,J14*$P$8,B14=2020,J14*$P$9,B14=2021,J14*$P$10,B14=2022,J14*$P$11),"")</f>
        <v>178046.79075941109</v>
      </c>
      <c r="L14" s="3">
        <f t="shared" si="0"/>
        <v>336967.79075941106</v>
      </c>
      <c r="N14">
        <v>2016</v>
      </c>
      <c r="O14" s="5">
        <f t="shared" ref="O14:O20" si="1">SUMIF($B$2:$B$12034,N14,$H$2:$H$12034)</f>
        <v>1396907704</v>
      </c>
    </row>
    <row r="15" spans="1:16">
      <c r="A15">
        <v>4818390</v>
      </c>
      <c r="B15">
        <v>2019</v>
      </c>
      <c r="D15" t="s">
        <v>1256</v>
      </c>
      <c r="E15" t="s">
        <v>1257</v>
      </c>
      <c r="F15" t="s">
        <v>4101</v>
      </c>
      <c r="G15" t="s">
        <v>1258</v>
      </c>
      <c r="H15" s="5">
        <v>165748</v>
      </c>
      <c r="I15">
        <f>IFERROR(VLOOKUP(G15,'NCES Match'!$A$2:$B$1307,2,FALSE),"")</f>
        <v>4818390</v>
      </c>
      <c r="J15" cm="1">
        <f t="array" ref="J15">IFERROR(_xlfn.IFS(B15=2015,H15/$O$13,B15=2016,H15/$O$14,B15=2017,H15/$O$15,B15=2018,H15/$O$16,B15=2019,H15/$O$17,B15=2020,H15/$O$18,B15=2021,H15/$O$19,B15=2022,H15/$O$20),"")</f>
        <v>1.0494832305644792E-4</v>
      </c>
      <c r="K15" s="3" cm="1">
        <f t="array" ref="K15">IFERROR(_xlfn.IFS(B15=2015,J15*$P$4,B15=2016,J15*$P$5,B15=2017,J15*$P$6,B15=2018,J15*$P$7,B15=2019,J15*$P$8,B15=2020,J15*$P$9,B15=2021,J15*$P$10,B15=2022,J15*$P$11),"")</f>
        <v>182392.4160428023</v>
      </c>
      <c r="L15" s="3">
        <f t="shared" si="0"/>
        <v>348140.41604280227</v>
      </c>
      <c r="N15">
        <v>2017</v>
      </c>
      <c r="O15" s="5">
        <f t="shared" si="1"/>
        <v>1450455136</v>
      </c>
    </row>
    <row r="16" spans="1:16">
      <c r="A16">
        <v>4818390</v>
      </c>
      <c r="B16">
        <v>2020</v>
      </c>
      <c r="D16" t="s">
        <v>1256</v>
      </c>
      <c r="E16" t="s">
        <v>1257</v>
      </c>
      <c r="F16" t="s">
        <v>4230</v>
      </c>
      <c r="G16" t="s">
        <v>1258</v>
      </c>
      <c r="H16" s="5">
        <v>209514</v>
      </c>
      <c r="I16">
        <f>IFERROR(VLOOKUP(G16,'NCES Match'!$A$2:$B$1307,2,FALSE),"")</f>
        <v>4818390</v>
      </c>
      <c r="J16" cm="1">
        <f t="array" ref="J16">IFERROR(_xlfn.IFS(B16=2015,H16/$O$13,B16=2016,H16/$O$14,B16=2017,H16/$O$15,B16=2018,H16/$O$16,B16=2019,H16/$O$17,B16=2020,H16/$O$18,B16=2021,H16/$O$19,B16=2022,H16/$O$20),"")</f>
        <v>1.1353722109354227E-4</v>
      </c>
      <c r="K16" s="3" cm="1">
        <f t="array" ref="K16">IFERROR(_xlfn.IFS(B16=2015,J16*$P$4,B16=2016,J16*$P$5,B16=2017,J16*$P$6,B16=2018,J16*$P$7,B16=2019,J16*$P$8,B16=2020,J16*$P$9,B16=2021,J16*$P$10,B16=2022,J16*$P$11),"")</f>
        <v>239336.78167246448</v>
      </c>
      <c r="L16" s="3">
        <f t="shared" si="0"/>
        <v>448850.78167246445</v>
      </c>
      <c r="N16">
        <v>2018</v>
      </c>
      <c r="O16" s="5">
        <f t="shared" si="1"/>
        <v>1532428873</v>
      </c>
    </row>
    <row r="17" spans="1:15">
      <c r="A17">
        <v>4818390</v>
      </c>
      <c r="B17">
        <v>2021</v>
      </c>
      <c r="D17" t="s">
        <v>1256</v>
      </c>
      <c r="E17" t="s">
        <v>1257</v>
      </c>
      <c r="F17" t="s">
        <v>4230</v>
      </c>
      <c r="G17" t="s">
        <v>1258</v>
      </c>
      <c r="H17" s="5">
        <v>208298.77</v>
      </c>
      <c r="I17">
        <f>IFERROR(VLOOKUP(G17,'NCES Match'!$A$2:$B$1307,2,FALSE),"")</f>
        <v>4818390</v>
      </c>
      <c r="J17" cm="1">
        <f t="array" ref="J17">IFERROR(_xlfn.IFS(B17=2015,H17/$O$13,B17=2016,H17/$O$14,B17=2017,H17/$O$15,B17=2018,H17/$O$16,B17=2019,H17/$O$17,B17=2020,H17/$O$18,B17=2021,H17/$O$19,B17=2022,H17/$O$20),"")</f>
        <v>1.0657461084782421E-4</v>
      </c>
      <c r="K17" s="3" cm="1">
        <f t="array" ref="K17">IFERROR(_xlfn.IFS(B17=2015,J17*$P$4,B17=2016,J17*$P$5,B17=2017,J17*$P$6,B17=2018,J17*$P$7,B17=2019,J17*$P$8,B17=2020,J17*$P$9,B17=2021,J17*$P$10,B17=2022,J17*$P$11),"")</f>
        <v>228128.63420050364</v>
      </c>
      <c r="L17" s="3">
        <f t="shared" si="0"/>
        <v>436427.4042005036</v>
      </c>
      <c r="N17">
        <v>2019</v>
      </c>
      <c r="O17" s="5">
        <f t="shared" si="1"/>
        <v>1579329666</v>
      </c>
    </row>
    <row r="18" spans="1:15">
      <c r="A18">
        <v>4818390</v>
      </c>
      <c r="B18">
        <v>2022</v>
      </c>
      <c r="D18" t="s">
        <v>1256</v>
      </c>
      <c r="E18" t="s">
        <v>1257</v>
      </c>
      <c r="F18" t="s">
        <v>4101</v>
      </c>
      <c r="G18" t="s">
        <v>1258</v>
      </c>
      <c r="H18" s="5">
        <v>264355.44</v>
      </c>
      <c r="I18">
        <f>IFERROR(VLOOKUP(G18,'NCES Match'!$A$2:$B$1307,2,FALSE),"")</f>
        <v>4818390</v>
      </c>
      <c r="J18" cm="1">
        <f t="array" ref="J18">IFERROR(_xlfn.IFS(B18=2015,H18/$O$13,B18=2016,H18/$O$14,B18=2017,H18/$O$15,B18=2018,H18/$O$16,B18=2019,H18/$O$17,B18=2020,H18/$O$18,B18=2021,H18/$O$19,B18=2022,H18/$O$20),"")</f>
        <v>1.1611300981587917E-4</v>
      </c>
      <c r="K18" s="3" cm="1">
        <f t="array" ref="K18">IFERROR(_xlfn.IFS(B18=2015,J18*$P$4,B18=2016,J18*$P$5,B18=2017,J18*$P$6,B18=2018,J18*$P$7,B18=2019,J18*$P$8,B18=2020,J18*$P$9,B18=2021,J18*$P$10,B18=2022,J18*$P$11),"")</f>
        <v>250047.39341400698</v>
      </c>
      <c r="L18" s="3">
        <f t="shared" si="0"/>
        <v>514402.83341400698</v>
      </c>
      <c r="N18">
        <v>2020</v>
      </c>
      <c r="O18" s="5">
        <f t="shared" si="1"/>
        <v>1845333169</v>
      </c>
    </row>
    <row r="19" spans="1:15">
      <c r="A19">
        <v>4818390</v>
      </c>
      <c r="B19">
        <v>2023</v>
      </c>
      <c r="D19" t="s">
        <v>1256</v>
      </c>
      <c r="E19" t="s">
        <v>1257</v>
      </c>
      <c r="F19" t="s">
        <v>4101</v>
      </c>
      <c r="G19" t="s">
        <v>1258</v>
      </c>
      <c r="H19" s="5">
        <v>284166.73</v>
      </c>
      <c r="I19">
        <f>IFERROR(VLOOKUP(G19,'NCES Match'!$A$2:$B$1307,2,FALSE),"")</f>
        <v>4818390</v>
      </c>
      <c r="J19" t="str" cm="1">
        <f t="array" ref="J19">IFERROR(_xlfn.IFS(B19=2015,H19/$O$13,B19=2016,H19/$O$14,B19=2017,H19/$O$15,B19=2018,H19/$O$16,B19=2019,H19/$O$17,B19=2020,H19/$O$18,B19=2021,H19/$O$19,B19=2022,H19/$O$20),"")</f>
        <v/>
      </c>
      <c r="K19" s="3" t="str" cm="1">
        <f t="array" ref="K19">IFERROR(_xlfn.IFS(B19=2015,J19*$P$4,B19=2016,J19*$P$5,B19=2017,J19*$P$6,B19=2018,J19*$P$7,B19=2019,J19*$P$8,B19=2020,J19*$P$9,B19=2021,J19*$P$10,B19=2022,J19*$P$11),"")</f>
        <v/>
      </c>
      <c r="L19" s="3">
        <f t="shared" si="0"/>
        <v>284166.73</v>
      </c>
      <c r="N19">
        <v>2021</v>
      </c>
      <c r="O19" s="5">
        <f t="shared" si="1"/>
        <v>1954487737.2099974</v>
      </c>
    </row>
    <row r="20" spans="1:15">
      <c r="A20">
        <v>4819770</v>
      </c>
      <c r="B20">
        <v>2015</v>
      </c>
      <c r="C20" t="s">
        <v>381</v>
      </c>
      <c r="D20" t="s">
        <v>1367</v>
      </c>
      <c r="E20" t="s">
        <v>1368</v>
      </c>
      <c r="G20" t="s">
        <v>1369</v>
      </c>
      <c r="H20" s="5">
        <v>102631.62</v>
      </c>
      <c r="I20">
        <f>IFERROR(VLOOKUP(G20,'NCES Match'!$A$2:$B$1307,2,FALSE),"")</f>
        <v>4819770</v>
      </c>
      <c r="J20" cm="1">
        <f t="array" ref="J20">IFERROR(_xlfn.IFS(B20=2015,H20/$O$13,B20=2016,H20/$O$14,B20=2017,H20/$O$15,B20=2018,H20/$O$16,B20=2019,H20/$O$17,B20=2020,H20/$O$18,B20=2021,H20/$O$19,B20=2022,H20/$O$20),"")</f>
        <v>8.040199668624919E-5</v>
      </c>
      <c r="K20" s="3" cm="1">
        <f t="array" ref="K20">IFERROR(_xlfn.IFS(B20=2015,J20*$P$4,B20=2016,J20*$P$5,B20=2017,J20*$P$6,B20=2018,J20*$P$7,B20=2019,J20*$P$8,B20=2020,J20*$P$9,B20=2021,J20*$P$10,B20=2022,J20*$P$11),"")</f>
        <v>127958.4099209658</v>
      </c>
      <c r="L20" s="3">
        <f t="shared" si="0"/>
        <v>230590.02992096578</v>
      </c>
      <c r="N20">
        <v>2022</v>
      </c>
      <c r="O20" s="5">
        <f t="shared" si="1"/>
        <v>2276708186.4399986</v>
      </c>
    </row>
    <row r="21" spans="1:15">
      <c r="A21">
        <v>4819770</v>
      </c>
      <c r="B21">
        <v>2016</v>
      </c>
      <c r="C21" t="s">
        <v>4102</v>
      </c>
      <c r="D21" t="s">
        <v>1367</v>
      </c>
      <c r="E21" t="s">
        <v>1368</v>
      </c>
      <c r="F21" t="s">
        <v>4101</v>
      </c>
      <c r="G21" t="s">
        <v>1369</v>
      </c>
      <c r="H21" s="5">
        <v>126600</v>
      </c>
      <c r="I21">
        <f>IFERROR(VLOOKUP(G21,'NCES Match'!$A$2:$B$1307,2,FALSE),"")</f>
        <v>4819770</v>
      </c>
      <c r="J21" cm="1">
        <f t="array" ref="J21">IFERROR(_xlfn.IFS(B21=2015,H21/$O$13,B21=2016,H21/$O$14,B21=2017,H21/$O$15,B21=2018,H21/$O$16,B21=2019,H21/$O$17,B21=2020,H21/$O$18,B21=2021,H21/$O$19,B21=2022,H21/$O$20),"")</f>
        <v>9.0628750659392163E-5</v>
      </c>
      <c r="K21" s="3" cm="1">
        <f t="array" ref="K21">IFERROR(_xlfn.IFS(B21=2015,J21*$P$4,B21=2016,J21*$P$5,B21=2017,J21*$P$6,B21=2018,J21*$P$7,B21=2019,J21*$P$8,B21=2020,J21*$P$9,B21=2021,J21*$P$10,B21=2022,J21*$P$11),"")</f>
        <v>151860.36657207811</v>
      </c>
      <c r="L21" s="3">
        <f t="shared" si="0"/>
        <v>278460.36657207808</v>
      </c>
    </row>
    <row r="22" spans="1:15">
      <c r="A22">
        <v>4819770</v>
      </c>
      <c r="B22">
        <v>2017</v>
      </c>
      <c r="D22" t="s">
        <v>1367</v>
      </c>
      <c r="E22" t="s">
        <v>1368</v>
      </c>
      <c r="F22" t="s">
        <v>4101</v>
      </c>
      <c r="G22" t="s">
        <v>1369</v>
      </c>
      <c r="H22" s="5">
        <v>123426</v>
      </c>
      <c r="I22">
        <f>IFERROR(VLOOKUP(G22,'NCES Match'!$A$2:$B$1307,2,FALSE),"")</f>
        <v>4819770</v>
      </c>
      <c r="J22" cm="1">
        <f t="array" ref="J22">IFERROR(_xlfn.IFS(B22=2015,H22/$O$13,B22=2016,H22/$O$14,B22=2017,H22/$O$15,B22=2018,H22/$O$16,B22=2019,H22/$O$17,B22=2020,H22/$O$18,B22=2021,H22/$O$19,B22=2022,H22/$O$20),"")</f>
        <v>8.5094669208713803E-5</v>
      </c>
      <c r="K22" s="3" cm="1">
        <f t="array" ref="K22">IFERROR(_xlfn.IFS(B22=2015,J22*$P$4,B22=2016,J22*$P$5,B22=2017,J22*$P$6,B22=2018,J22*$P$7,B22=2019,J22*$P$8,B22=2020,J22*$P$9,B22=2021,J22*$P$10,B22=2022,J22*$P$11),"")</f>
        <v>144511.83664750867</v>
      </c>
      <c r="L22" s="3">
        <f t="shared" si="0"/>
        <v>267937.83664750867</v>
      </c>
    </row>
    <row r="23" spans="1:15">
      <c r="A23">
        <v>4819770</v>
      </c>
      <c r="B23">
        <v>2018</v>
      </c>
      <c r="D23" t="s">
        <v>1367</v>
      </c>
      <c r="E23" t="s">
        <v>1368</v>
      </c>
      <c r="F23" t="s">
        <v>4101</v>
      </c>
      <c r="G23" t="s">
        <v>1369</v>
      </c>
      <c r="H23" s="5">
        <v>144959</v>
      </c>
      <c r="I23">
        <f>IFERROR(VLOOKUP(G23,'NCES Match'!$A$2:$B$1307,2,FALSE),"")</f>
        <v>4819770</v>
      </c>
      <c r="J23" cm="1">
        <f t="array" ref="J23">IFERROR(_xlfn.IFS(B23=2015,H23/$O$13,B23=2016,H23/$O$14,B23=2017,H23/$O$15,B23=2018,H23/$O$16,B23=2019,H23/$O$17,B23=2020,H23/$O$18,B23=2021,H23/$O$19,B23=2022,H23/$O$20),"")</f>
        <v>9.4594276154701506E-5</v>
      </c>
      <c r="K23" s="3" cm="1">
        <f t="array" ref="K23">IFERROR(_xlfn.IFS(B23=2015,J23*$P$4,B23=2016,J23*$P$5,B23=2017,J23*$P$6,B23=2018,J23*$P$7,B23=2019,J23*$P$8,B23=2020,J23*$P$9,B23=2021,J23*$P$10,B23=2022,J23*$P$11),"")</f>
        <v>162404.49494839244</v>
      </c>
      <c r="L23" s="3">
        <f t="shared" si="0"/>
        <v>307363.49494839244</v>
      </c>
    </row>
    <row r="24" spans="1:15">
      <c r="A24">
        <v>4819770</v>
      </c>
      <c r="B24">
        <v>2019</v>
      </c>
      <c r="D24" t="s">
        <v>1367</v>
      </c>
      <c r="E24" t="s">
        <v>1368</v>
      </c>
      <c r="F24" t="s">
        <v>4101</v>
      </c>
      <c r="G24" t="s">
        <v>1369</v>
      </c>
      <c r="H24" s="5">
        <v>162202</v>
      </c>
      <c r="I24">
        <f>IFERROR(VLOOKUP(G24,'NCES Match'!$A$2:$B$1307,2,FALSE),"")</f>
        <v>4819770</v>
      </c>
      <c r="J24" cm="1">
        <f t="array" ref="J24">IFERROR(_xlfn.IFS(B24=2015,H24/$O$13,B24=2016,H24/$O$14,B24=2017,H24/$O$15,B24=2018,H24/$O$16,B24=2019,H24/$O$17,B24=2020,H24/$O$18,B24=2021,H24/$O$19,B24=2022,H24/$O$20),"")</f>
        <v>1.0270306668196278E-4</v>
      </c>
      <c r="K24" s="3" cm="1">
        <f t="array" ref="K24">IFERROR(_xlfn.IFS(B24=2015,J24*$P$4,B24=2016,J24*$P$5,B24=2017,J24*$P$6,B24=2018,J24*$P$7,B24=2019,J24*$P$8,B24=2020,J24*$P$9,B24=2021,J24*$P$10,B24=2022,J24*$P$11),"")</f>
        <v>178490.32668252179</v>
      </c>
      <c r="L24" s="3">
        <f t="shared" si="0"/>
        <v>340692.32668252179</v>
      </c>
    </row>
    <row r="25" spans="1:15">
      <c r="A25">
        <v>4819770</v>
      </c>
      <c r="B25">
        <v>2020</v>
      </c>
      <c r="D25" t="s">
        <v>1367</v>
      </c>
      <c r="E25" t="s">
        <v>1368</v>
      </c>
      <c r="F25" t="s">
        <v>4230</v>
      </c>
      <c r="G25" t="s">
        <v>1369</v>
      </c>
      <c r="H25" s="5">
        <v>173025</v>
      </c>
      <c r="I25">
        <f>IFERROR(VLOOKUP(G25,'NCES Match'!$A$2:$B$1307,2,FALSE),"")</f>
        <v>4819770</v>
      </c>
      <c r="J25" cm="1">
        <f t="array" ref="J25">IFERROR(_xlfn.IFS(B25=2015,H25/$O$13,B25=2016,H25/$O$14,B25=2017,H25/$O$15,B25=2018,H25/$O$16,B25=2019,H25/$O$17,B25=2020,H25/$O$18,B25=2021,H25/$O$19,B25=2022,H25/$O$20),"")</f>
        <v>9.3763556037831125E-5</v>
      </c>
      <c r="K25" s="3" cm="1">
        <f t="array" ref="K25">IFERROR(_xlfn.IFS(B25=2015,J25*$P$4,B25=2016,J25*$P$5,B25=2017,J25*$P$6,B25=2018,J25*$P$7,B25=2019,J25*$P$8,B25=2020,J25*$P$9,B25=2021,J25*$P$10,B25=2022,J25*$P$11),"")</f>
        <v>197653.84007215826</v>
      </c>
      <c r="L25" s="3">
        <f t="shared" si="0"/>
        <v>370678.84007215826</v>
      </c>
    </row>
    <row r="26" spans="1:15">
      <c r="A26">
        <v>4819770</v>
      </c>
      <c r="B26">
        <v>2021</v>
      </c>
      <c r="D26" t="s">
        <v>1367</v>
      </c>
      <c r="E26" t="s">
        <v>1368</v>
      </c>
      <c r="F26" t="s">
        <v>4230</v>
      </c>
      <c r="G26" t="s">
        <v>1369</v>
      </c>
      <c r="H26" s="5">
        <v>171505.32</v>
      </c>
      <c r="I26">
        <f>IFERROR(VLOOKUP(G26,'NCES Match'!$A$2:$B$1307,2,FALSE),"")</f>
        <v>4819770</v>
      </c>
      <c r="J26" cm="1">
        <f t="array" ref="J26">IFERROR(_xlfn.IFS(B26=2015,H26/$O$13,B26=2016,H26/$O$14,B26=2017,H26/$O$15,B26=2018,H26/$O$16,B26=2019,H26/$O$17,B26=2020,H26/$O$18,B26=2021,H26/$O$19,B26=2022,H26/$O$20),"")</f>
        <v>8.7749499132095521E-5</v>
      </c>
      <c r="K26" s="3" cm="1">
        <f t="array" ref="K26">IFERROR(_xlfn.IFS(B26=2015,J26*$P$4,B26=2016,J26*$P$5,B26=2017,J26*$P$6,B26=2018,J26*$P$7,B26=2019,J26*$P$8,B26=2020,J26*$P$9,B26=2021,J26*$P$10,B26=2022,J26*$P$11),"")</f>
        <v>187832.47932630772</v>
      </c>
      <c r="L26" s="3">
        <f t="shared" si="0"/>
        <v>359337.79932630772</v>
      </c>
    </row>
    <row r="27" spans="1:15">
      <c r="A27">
        <v>4819770</v>
      </c>
      <c r="B27">
        <v>2022</v>
      </c>
      <c r="D27" t="s">
        <v>1367</v>
      </c>
      <c r="E27" t="s">
        <v>1368</v>
      </c>
      <c r="F27" t="s">
        <v>4101</v>
      </c>
      <c r="G27" t="s">
        <v>1369</v>
      </c>
      <c r="H27" s="5">
        <v>246987.27</v>
      </c>
      <c r="I27">
        <f>IFERROR(VLOOKUP(G27,'NCES Match'!$A$2:$B$1307,2,FALSE),"")</f>
        <v>4819770</v>
      </c>
      <c r="J27" cm="1">
        <f t="array" ref="J27">IFERROR(_xlfn.IFS(B27=2015,H27/$O$13,B27=2016,H27/$O$14,B27=2017,H27/$O$15,B27=2018,H27/$O$16,B27=2019,H27/$O$17,B27=2020,H27/$O$18,B27=2021,H27/$O$19,B27=2022,H27/$O$20),"")</f>
        <v>1.0848437734403043E-4</v>
      </c>
      <c r="K27" s="3" cm="1">
        <f t="array" ref="K27">IFERROR(_xlfn.IFS(B27=2015,J27*$P$4,B27=2016,J27*$P$5,B27=2017,J27*$P$6,B27=2018,J27*$P$7,B27=2019,J27*$P$8,B27=2020,J27*$P$9,B27=2021,J27*$P$10,B27=2022,J27*$P$11),"")</f>
        <v>233619.26302686095</v>
      </c>
      <c r="L27" s="3">
        <f t="shared" si="0"/>
        <v>480606.53302686091</v>
      </c>
    </row>
    <row r="28" spans="1:15">
      <c r="A28">
        <v>4819770</v>
      </c>
      <c r="B28">
        <v>2023</v>
      </c>
      <c r="D28" t="s">
        <v>1367</v>
      </c>
      <c r="E28" t="s">
        <v>1368</v>
      </c>
      <c r="F28" t="s">
        <v>4101</v>
      </c>
      <c r="G28" t="s">
        <v>1369</v>
      </c>
      <c r="H28" s="5">
        <v>240464.75</v>
      </c>
      <c r="I28">
        <f>IFERROR(VLOOKUP(G28,'NCES Match'!$A$2:$B$1307,2,FALSE),"")</f>
        <v>4819770</v>
      </c>
      <c r="J28" t="str" cm="1">
        <f t="array" ref="J28">IFERROR(_xlfn.IFS(B28=2015,H28/$O$13,B28=2016,H28/$O$14,B28=2017,H28/$O$15,B28=2018,H28/$O$16,B28=2019,H28/$O$17,B28=2020,H28/$O$18,B28=2021,H28/$O$19,B28=2022,H28/$O$20),"")</f>
        <v/>
      </c>
      <c r="K28" s="3" t="str" cm="1">
        <f t="array" ref="K28">IFERROR(_xlfn.IFS(B28=2015,J28*$P$4,B28=2016,J28*$P$5,B28=2017,J28*$P$6,B28=2018,J28*$P$7,B28=2019,J28*$P$8,B28=2020,J28*$P$9,B28=2021,J28*$P$10,B28=2022,J28*$P$11),"")</f>
        <v/>
      </c>
      <c r="L28" s="3">
        <f t="shared" si="0"/>
        <v>240464.75</v>
      </c>
    </row>
    <row r="29" spans="1:15">
      <c r="A29">
        <v>4832250</v>
      </c>
      <c r="B29">
        <v>2015</v>
      </c>
      <c r="C29" t="s">
        <v>381</v>
      </c>
      <c r="D29" t="s">
        <v>2354</v>
      </c>
      <c r="E29" t="s">
        <v>2355</v>
      </c>
      <c r="G29" t="s">
        <v>2356</v>
      </c>
      <c r="H29" s="5">
        <v>54028.01</v>
      </c>
      <c r="I29">
        <f>IFERROR(VLOOKUP(G29,'NCES Match'!$A$2:$B$1307,2,FALSE),"")</f>
        <v>4832250</v>
      </c>
      <c r="J29" cm="1">
        <f t="array" ref="J29">IFERROR(_xlfn.IFS(B29=2015,H29/$O$13,B29=2016,H29/$O$14,B29=2017,H29/$O$15,B29=2018,H29/$O$16,B29=2019,H29/$O$17,B29=2020,H29/$O$18,B29=2021,H29/$O$19,B29=2022,H29/$O$20),"")</f>
        <v>4.2325746012628841E-5</v>
      </c>
      <c r="K29" s="3" cm="1">
        <f t="array" ref="K29">IFERROR(_xlfn.IFS(B29=2015,J29*$P$4,B29=2016,J29*$P$5,B29=2017,J29*$P$6,B29=2018,J29*$P$7,B29=2019,J29*$P$8,B29=2020,J29*$P$9,B29=2021,J29*$P$10,B29=2022,J29*$P$11),"")</f>
        <v>67360.704730121579</v>
      </c>
      <c r="L29" s="3">
        <f t="shared" si="0"/>
        <v>121388.71473012157</v>
      </c>
    </row>
    <row r="30" spans="1:15">
      <c r="A30">
        <v>4832250</v>
      </c>
      <c r="B30">
        <v>2016</v>
      </c>
      <c r="C30" t="s">
        <v>4102</v>
      </c>
      <c r="D30" t="s">
        <v>2354</v>
      </c>
      <c r="E30" t="s">
        <v>2355</v>
      </c>
      <c r="F30" t="s">
        <v>4101</v>
      </c>
      <c r="G30" t="s">
        <v>2356</v>
      </c>
      <c r="H30" s="5">
        <v>64239</v>
      </c>
      <c r="I30">
        <f>IFERROR(VLOOKUP(G30,'NCES Match'!$A$2:$B$1307,2,FALSE),"")</f>
        <v>4832250</v>
      </c>
      <c r="J30" cm="1">
        <f t="array" ref="J30">IFERROR(_xlfn.IFS(B30=2015,H30/$O$13,B30=2016,H30/$O$14,B30=2017,H30/$O$15,B30=2018,H30/$O$16,B30=2019,H30/$O$17,B30=2020,H30/$O$18,B30=2021,H30/$O$19,B30=2022,H30/$O$20),"")</f>
        <v>4.5986574357098682E-5</v>
      </c>
      <c r="K30" s="3" cm="1">
        <f t="array" ref="K30">IFERROR(_xlfn.IFS(B30=2015,J30*$P$4,B30=2016,J30*$P$5,B30=2017,J30*$P$6,B30=2018,J30*$P$7,B30=2019,J30*$P$8,B30=2020,J30*$P$9,B30=2021,J30*$P$10,B30=2022,J30*$P$11),"")</f>
        <v>77056.540981230064</v>
      </c>
      <c r="L30" s="3">
        <f t="shared" si="0"/>
        <v>141295.54098123006</v>
      </c>
    </row>
    <row r="31" spans="1:15">
      <c r="A31">
        <v>4832250</v>
      </c>
      <c r="B31">
        <v>2017</v>
      </c>
      <c r="D31" t="s">
        <v>2354</v>
      </c>
      <c r="E31" t="s">
        <v>2355</v>
      </c>
      <c r="F31" t="s">
        <v>4101</v>
      </c>
      <c r="G31" t="s">
        <v>2356</v>
      </c>
      <c r="H31" s="5">
        <v>65306</v>
      </c>
      <c r="I31">
        <f>IFERROR(VLOOKUP(G31,'NCES Match'!$A$2:$B$1307,2,FALSE),"")</f>
        <v>4832250</v>
      </c>
      <c r="J31" cm="1">
        <f t="array" ref="J31">IFERROR(_xlfn.IFS(B31=2015,H31/$O$13,B31=2016,H31/$O$14,B31=2017,H31/$O$15,B31=2018,H31/$O$16,B31=2019,H31/$O$17,B31=2020,H31/$O$18,B31=2021,H31/$O$19,B31=2022,H31/$O$20),"")</f>
        <v>4.502448809281889E-5</v>
      </c>
      <c r="K31" s="3" cm="1">
        <f t="array" ref="K31">IFERROR(_xlfn.IFS(B31=2015,J31*$P$4,B31=2016,J31*$P$5,B31=2017,J31*$P$6,B31=2018,J31*$P$7,B31=2019,J31*$P$8,B31=2020,J31*$P$9,B31=2021,J31*$P$10,B31=2022,J31*$P$11),"")</f>
        <v>76462.738840294609</v>
      </c>
      <c r="L31" s="3">
        <f t="shared" si="0"/>
        <v>141768.73884029459</v>
      </c>
    </row>
    <row r="32" spans="1:15">
      <c r="A32">
        <v>4832250</v>
      </c>
      <c r="B32">
        <v>2018</v>
      </c>
      <c r="D32" t="s">
        <v>2354</v>
      </c>
      <c r="E32" t="s">
        <v>2355</v>
      </c>
      <c r="F32" t="s">
        <v>4101</v>
      </c>
      <c r="G32" t="s">
        <v>2356</v>
      </c>
      <c r="H32" s="5">
        <v>61101</v>
      </c>
      <c r="I32">
        <f>IFERROR(VLOOKUP(G32,'NCES Match'!$A$2:$B$1307,2,FALSE),"")</f>
        <v>4832250</v>
      </c>
      <c r="J32" cm="1">
        <f t="array" ref="J32">IFERROR(_xlfn.IFS(B32=2015,H32/$O$13,B32=2016,H32/$O$14,B32=2017,H32/$O$15,B32=2018,H32/$O$16,B32=2019,H32/$O$17,B32=2020,H32/$O$18,B32=2021,H32/$O$19,B32=2022,H32/$O$20),"")</f>
        <v>3.9871997373936192E-5</v>
      </c>
      <c r="K32" s="3" cm="1">
        <f t="array" ref="K32">IFERROR(_xlfn.IFS(B32=2015,J32*$P$4,B32=2016,J32*$P$5,B32=2017,J32*$P$6,B32=2018,J32*$P$7,B32=2019,J32*$P$8,B32=2020,J32*$P$9,B32=2021,J32*$P$10,B32=2022,J32*$P$11),"")</f>
        <v>68454.370172543451</v>
      </c>
      <c r="L32" s="3">
        <f t="shared" si="0"/>
        <v>129555.37017254345</v>
      </c>
    </row>
    <row r="33" spans="1:12">
      <c r="A33">
        <v>4832250</v>
      </c>
      <c r="B33">
        <v>2019</v>
      </c>
      <c r="D33" t="s">
        <v>2354</v>
      </c>
      <c r="E33" t="s">
        <v>2355</v>
      </c>
      <c r="F33" t="s">
        <v>4101</v>
      </c>
      <c r="G33" t="s">
        <v>2356</v>
      </c>
      <c r="H33" s="5">
        <v>63067</v>
      </c>
      <c r="I33">
        <f>IFERROR(VLOOKUP(G33,'NCES Match'!$A$2:$B$1307,2,FALSE),"")</f>
        <v>4832250</v>
      </c>
      <c r="J33" cm="1">
        <f t="array" ref="J33">IFERROR(_xlfn.IFS(B33=2015,H33/$O$13,B33=2016,H33/$O$14,B33=2017,H33/$O$15,B33=2018,H33/$O$16,B33=2019,H33/$O$17,B33=2020,H33/$O$18,B33=2021,H33/$O$19,B33=2022,H33/$O$20),"")</f>
        <v>3.9932764740455399E-5</v>
      </c>
      <c r="K33" s="3" cm="1">
        <f t="array" ref="K33">IFERROR(_xlfn.IFS(B33=2015,J33*$P$4,B33=2016,J33*$P$5,B33=2017,J33*$P$6,B33=2018,J33*$P$7,B33=2019,J33*$P$8,B33=2020,J33*$P$9,B33=2021,J33*$P$10,B33=2022,J33*$P$11),"")</f>
        <v>69400.188856404988</v>
      </c>
      <c r="L33" s="3">
        <f t="shared" si="0"/>
        <v>132467.18885640497</v>
      </c>
    </row>
    <row r="34" spans="1:12">
      <c r="A34">
        <v>4832250</v>
      </c>
      <c r="B34">
        <v>2020</v>
      </c>
      <c r="D34" t="s">
        <v>2354</v>
      </c>
      <c r="E34" t="s">
        <v>2355</v>
      </c>
      <c r="F34" t="s">
        <v>4230</v>
      </c>
      <c r="G34" t="s">
        <v>2356</v>
      </c>
      <c r="H34" s="5">
        <v>73051</v>
      </c>
      <c r="I34">
        <f>IFERROR(VLOOKUP(G34,'NCES Match'!$A$2:$B$1307,2,FALSE),"")</f>
        <v>4832250</v>
      </c>
      <c r="J34" cm="1">
        <f t="array" ref="J34">IFERROR(_xlfn.IFS(B34=2015,H34/$O$13,B34=2016,H34/$O$14,B34=2017,H34/$O$15,B34=2018,H34/$O$16,B34=2019,H34/$O$17,B34=2020,H34/$O$18,B34=2021,H34/$O$19,B34=2022,H34/$O$20),"")</f>
        <v>3.9586889363500085E-5</v>
      </c>
      <c r="K34" s="3" cm="1">
        <f t="array" ref="K34">IFERROR(_xlfn.IFS(B34=2015,J34*$P$4,B34=2016,J34*$P$5,B34=2017,J34*$P$6,B34=2018,J34*$P$7,B34=2019,J34*$P$8,B34=2020,J34*$P$9,B34=2021,J34*$P$10,B34=2022,J34*$P$11),"")</f>
        <v>83449.274215351732</v>
      </c>
      <c r="L34" s="3">
        <f t="shared" si="0"/>
        <v>156500.27421535173</v>
      </c>
    </row>
    <row r="35" spans="1:12">
      <c r="A35">
        <v>4832250</v>
      </c>
      <c r="B35">
        <v>2021</v>
      </c>
      <c r="D35" t="s">
        <v>2354</v>
      </c>
      <c r="E35" t="s">
        <v>2355</v>
      </c>
      <c r="F35" t="s">
        <v>4101</v>
      </c>
      <c r="G35" t="s">
        <v>2356</v>
      </c>
      <c r="H35" s="5">
        <v>75088.960000000006</v>
      </c>
      <c r="I35">
        <f>IFERROR(VLOOKUP(G35,'NCES Match'!$A$2:$B$1307,2,FALSE),"")</f>
        <v>4832250</v>
      </c>
      <c r="J35" cm="1">
        <f t="array" ref="J35">IFERROR(_xlfn.IFS(B35=2015,H35/$O$13,B35=2016,H35/$O$14,B35=2017,H35/$O$15,B35=2018,H35/$O$16,B35=2019,H35/$O$17,B35=2020,H35/$O$18,B35=2021,H35/$O$19,B35=2022,H35/$O$20),"")</f>
        <v>3.8418741939608381E-5</v>
      </c>
      <c r="K35" s="3" cm="1">
        <f t="array" ref="K35">IFERROR(_xlfn.IFS(B35=2015,J35*$P$4,B35=2016,J35*$P$5,B35=2017,J35*$P$6,B35=2018,J35*$P$7,B35=2019,J35*$P$8,B35=2020,J35*$P$9,B35=2021,J35*$P$10,B35=2022,J35*$P$11),"")</f>
        <v>82237.364571745929</v>
      </c>
      <c r="L35" s="3">
        <f t="shared" si="0"/>
        <v>157326.32457174594</v>
      </c>
    </row>
    <row r="36" spans="1:12">
      <c r="A36">
        <v>4832250</v>
      </c>
      <c r="B36">
        <v>2022</v>
      </c>
      <c r="D36" t="s">
        <v>2354</v>
      </c>
      <c r="E36" t="s">
        <v>2355</v>
      </c>
      <c r="F36" t="s">
        <v>4101</v>
      </c>
      <c r="G36" t="s">
        <v>2356</v>
      </c>
      <c r="H36" s="5">
        <v>94876.5</v>
      </c>
      <c r="I36">
        <f>IFERROR(VLOOKUP(G36,'NCES Match'!$A$2:$B$1307,2,FALSE),"")</f>
        <v>4832250</v>
      </c>
      <c r="J36" cm="1">
        <f t="array" ref="J36">IFERROR(_xlfn.IFS(B36=2015,H36/$O$13,B36=2016,H36/$O$14,B36=2017,H36/$O$15,B36=2018,H36/$O$16,B36=2019,H36/$O$17,B36=2020,H36/$O$18,B36=2021,H36/$O$19,B36=2022,H36/$O$20),"")</f>
        <v>4.1672666073360391E-5</v>
      </c>
      <c r="K36" s="3" cm="1">
        <f t="array" ref="K36">IFERROR(_xlfn.IFS(B36=2015,J36*$P$4,B36=2016,J36*$P$5,B36=2017,J36*$P$6,B36=2018,J36*$P$7,B36=2019,J36*$P$8,B36=2020,J36*$P$9,B36=2021,J36*$P$10,B36=2022,J36*$P$11),"")</f>
        <v>89741.378203694345</v>
      </c>
      <c r="L36" s="3">
        <f t="shared" si="0"/>
        <v>184617.87820369436</v>
      </c>
    </row>
    <row r="37" spans="1:12">
      <c r="A37">
        <v>4832250</v>
      </c>
      <c r="B37">
        <v>2023</v>
      </c>
      <c r="D37" t="s">
        <v>2354</v>
      </c>
      <c r="E37" t="s">
        <v>2355</v>
      </c>
      <c r="F37" t="s">
        <v>4101</v>
      </c>
      <c r="G37" t="s">
        <v>2356</v>
      </c>
      <c r="H37" s="5">
        <v>110774.45</v>
      </c>
      <c r="I37">
        <f>IFERROR(VLOOKUP(G37,'NCES Match'!$A$2:$B$1307,2,FALSE),"")</f>
        <v>4832250</v>
      </c>
      <c r="J37" t="str" cm="1">
        <f t="array" ref="J37">IFERROR(_xlfn.IFS(B37=2015,H37/$O$13,B37=2016,H37/$O$14,B37=2017,H37/$O$15,B37=2018,H37/$O$16,B37=2019,H37/$O$17,B37=2020,H37/$O$18,B37=2021,H37/$O$19,B37=2022,H37/$O$20),"")</f>
        <v/>
      </c>
      <c r="K37" s="3" t="str" cm="1">
        <f t="array" ref="K37">IFERROR(_xlfn.IFS(B37=2015,J37*$P$4,B37=2016,J37*$P$5,B37=2017,J37*$P$6,B37=2018,J37*$P$7,B37=2019,J37*$P$8,B37=2020,J37*$P$9,B37=2021,J37*$P$10,B37=2022,J37*$P$11),"")</f>
        <v/>
      </c>
      <c r="L37" s="3">
        <f t="shared" si="0"/>
        <v>110774.45</v>
      </c>
    </row>
    <row r="38" spans="1:12">
      <c r="A38">
        <v>4834050</v>
      </c>
      <c r="B38">
        <v>2015</v>
      </c>
      <c r="C38" t="s">
        <v>381</v>
      </c>
      <c r="D38" t="s">
        <v>2479</v>
      </c>
      <c r="E38" t="s">
        <v>2480</v>
      </c>
      <c r="G38" t="s">
        <v>2481</v>
      </c>
      <c r="H38" s="5">
        <v>655233.02</v>
      </c>
      <c r="I38">
        <f>IFERROR(VLOOKUP(G38,'NCES Match'!$A$2:$B$1307,2,FALSE),"")</f>
        <v>4834050</v>
      </c>
      <c r="J38" cm="1">
        <f t="array" ref="J38">IFERROR(_xlfn.IFS(B38=2015,H38/$O$13,B38=2016,H38/$O$14,B38=2017,H38/$O$15,B38=2018,H38/$O$16,B38=2019,H38/$O$17,B38=2020,H38/$O$18,B38=2021,H38/$O$19,B38=2022,H38/$O$20),"")</f>
        <v>5.1331200952261158E-4</v>
      </c>
      <c r="K38" s="3" cm="1">
        <f t="array" ref="K38">IFERROR(_xlfn.IFS(B38=2015,J38*$P$4,B38=2016,J38*$P$5,B38=2017,J38*$P$6,B38=2018,J38*$P$7,B38=2019,J38*$P$8,B38=2020,J38*$P$9,B38=2021,J38*$P$10,B38=2022,J38*$P$11),"")</f>
        <v>816927.33065026545</v>
      </c>
      <c r="L38" s="3">
        <f t="shared" si="0"/>
        <v>1472160.3506502653</v>
      </c>
    </row>
    <row r="39" spans="1:12">
      <c r="A39">
        <v>4834050</v>
      </c>
      <c r="B39">
        <v>2016</v>
      </c>
      <c r="C39" t="s">
        <v>4102</v>
      </c>
      <c r="D39" t="s">
        <v>2479</v>
      </c>
      <c r="E39" t="s">
        <v>2480</v>
      </c>
      <c r="F39" t="s">
        <v>4101</v>
      </c>
      <c r="G39" t="s">
        <v>2481</v>
      </c>
      <c r="H39" s="5">
        <v>672775</v>
      </c>
      <c r="I39">
        <f>IFERROR(VLOOKUP(G39,'NCES Match'!$A$2:$B$1307,2,FALSE),"")</f>
        <v>4834050</v>
      </c>
      <c r="J39" cm="1">
        <f t="array" ref="J39">IFERROR(_xlfn.IFS(B39=2015,H39/$O$13,B39=2016,H39/$O$14,B39=2017,H39/$O$15,B39=2018,H39/$O$16,B39=2019,H39/$O$17,B39=2020,H39/$O$18,B39=2021,H39/$O$19,B39=2022,H39/$O$20),"")</f>
        <v>4.8161735959614983E-4</v>
      </c>
      <c r="K39" s="3" cm="1">
        <f t="array" ref="K39">IFERROR(_xlfn.IFS(B39=2015,J39*$P$4,B39=2016,J39*$P$5,B39=2017,J39*$P$6,B39=2018,J39*$P$7,B39=2019,J39*$P$8,B39=2020,J39*$P$9,B39=2021,J39*$P$10,B39=2022,J39*$P$11),"")</f>
        <v>807013.09731856128</v>
      </c>
      <c r="L39" s="3">
        <f t="shared" si="0"/>
        <v>1479788.0973185613</v>
      </c>
    </row>
    <row r="40" spans="1:12">
      <c r="A40">
        <v>4834050</v>
      </c>
      <c r="B40">
        <v>2017</v>
      </c>
      <c r="D40" t="s">
        <v>2479</v>
      </c>
      <c r="E40" t="s">
        <v>2480</v>
      </c>
      <c r="F40" t="s">
        <v>4101</v>
      </c>
      <c r="G40" t="s">
        <v>2481</v>
      </c>
      <c r="H40" s="5">
        <v>689661</v>
      </c>
      <c r="I40">
        <f>IFERROR(VLOOKUP(G40,'NCES Match'!$A$2:$B$1307,2,FALSE),"")</f>
        <v>4834050</v>
      </c>
      <c r="J40" cm="1">
        <f t="array" ref="J40">IFERROR(_xlfn.IFS(B40=2015,H40/$O$13,B40=2016,H40/$O$14,B40=2017,H40/$O$15,B40=2018,H40/$O$16,B40=2019,H40/$O$17,B40=2020,H40/$O$18,B40=2021,H40/$O$19,B40=2022,H40/$O$20),"")</f>
        <v>4.7547902922521004E-4</v>
      </c>
      <c r="K40" s="3" cm="1">
        <f t="array" ref="K40">IFERROR(_xlfn.IFS(B40=2015,J40*$P$4,B40=2016,J40*$P$5,B40=2017,J40*$P$6,B40=2018,J40*$P$7,B40=2019,J40*$P$8,B40=2020,J40*$P$9,B40=2021,J40*$P$10,B40=2022,J40*$P$11),"")</f>
        <v>807481.22578838735</v>
      </c>
      <c r="L40" s="3">
        <f t="shared" si="0"/>
        <v>1497142.2257883875</v>
      </c>
    </row>
    <row r="41" spans="1:12">
      <c r="A41">
        <v>4834050</v>
      </c>
      <c r="B41">
        <v>2018</v>
      </c>
      <c r="D41" t="s">
        <v>2479</v>
      </c>
      <c r="E41" t="s">
        <v>2480</v>
      </c>
      <c r="F41" t="s">
        <v>4101</v>
      </c>
      <c r="G41" t="s">
        <v>2481</v>
      </c>
      <c r="H41" s="5">
        <v>701209</v>
      </c>
      <c r="I41">
        <f>IFERROR(VLOOKUP(G41,'NCES Match'!$A$2:$B$1307,2,FALSE),"")</f>
        <v>4834050</v>
      </c>
      <c r="J41" cm="1">
        <f t="array" ref="J41">IFERROR(_xlfn.IFS(B41=2015,H41/$O$13,B41=2016,H41/$O$14,B41=2017,H41/$O$15,B41=2018,H41/$O$16,B41=2019,H41/$O$17,B41=2020,H41/$O$18,B41=2021,H41/$O$19,B41=2022,H41/$O$20),"")</f>
        <v>4.5758012809250949E-4</v>
      </c>
      <c r="K41" s="3" cm="1">
        <f t="array" ref="K41">IFERROR(_xlfn.IFS(B41=2015,J41*$P$4,B41=2016,J41*$P$5,B41=2017,J41*$P$6,B41=2018,J41*$P$7,B41=2019,J41*$P$8,B41=2020,J41*$P$9,B41=2021,J41*$P$10,B41=2022,J41*$P$11),"")</f>
        <v>785597.9518227037</v>
      </c>
      <c r="L41" s="3">
        <f t="shared" si="0"/>
        <v>1486806.9518227037</v>
      </c>
    </row>
    <row r="42" spans="1:12">
      <c r="A42">
        <v>4834050</v>
      </c>
      <c r="B42">
        <v>2019</v>
      </c>
      <c r="D42" t="s">
        <v>2479</v>
      </c>
      <c r="E42" t="s">
        <v>2480</v>
      </c>
      <c r="F42" t="s">
        <v>4101</v>
      </c>
      <c r="G42" t="s">
        <v>2481</v>
      </c>
      <c r="H42" s="5">
        <v>693052</v>
      </c>
      <c r="I42">
        <f>IFERROR(VLOOKUP(G42,'NCES Match'!$A$2:$B$1307,2,FALSE),"")</f>
        <v>4834050</v>
      </c>
      <c r="J42" cm="1">
        <f t="array" ref="J42">IFERROR(_xlfn.IFS(B42=2015,H42/$O$13,B42=2016,H42/$O$14,B42=2017,H42/$O$15,B42=2018,H42/$O$16,B42=2019,H42/$O$17,B42=2020,H42/$O$18,B42=2021,H42/$O$19,B42=2022,H42/$O$20),"")</f>
        <v>4.3882668382675717E-4</v>
      </c>
      <c r="K42" s="3" cm="1">
        <f t="array" ref="K42">IFERROR(_xlfn.IFS(B42=2015,J42*$P$4,B42=2016,J42*$P$5,B42=2017,J42*$P$6,B42=2018,J42*$P$7,B42=2019,J42*$P$8,B42=2020,J42*$P$9,B42=2021,J42*$P$10,B42=2022,J42*$P$11),"")</f>
        <v>762648.28971267364</v>
      </c>
      <c r="L42" s="3">
        <f t="shared" si="0"/>
        <v>1455700.2897126735</v>
      </c>
    </row>
    <row r="43" spans="1:12">
      <c r="A43">
        <v>4834050</v>
      </c>
      <c r="B43">
        <v>2020</v>
      </c>
      <c r="D43" t="s">
        <v>2479</v>
      </c>
      <c r="E43" t="s">
        <v>2480</v>
      </c>
      <c r="F43" t="s">
        <v>4230</v>
      </c>
      <c r="G43" t="s">
        <v>2481</v>
      </c>
      <c r="H43" s="5">
        <v>812346</v>
      </c>
      <c r="I43">
        <f>IFERROR(VLOOKUP(G43,'NCES Match'!$A$2:$B$1307,2,FALSE),"")</f>
        <v>4834050</v>
      </c>
      <c r="J43" cm="1">
        <f t="array" ref="J43">IFERROR(_xlfn.IFS(B43=2015,H43/$O$13,B43=2016,H43/$O$14,B43=2017,H43/$O$15,B43=2018,H43/$O$16,B43=2019,H43/$O$17,B43=2020,H43/$O$18,B43=2021,H43/$O$19,B43=2022,H43/$O$20),"")</f>
        <v>4.4021644093690488E-4</v>
      </c>
      <c r="K43" s="3" cm="1">
        <f t="array" ref="K43">IFERROR(_xlfn.IFS(B43=2015,J43*$P$4,B43=2016,J43*$P$5,B43=2017,J43*$P$6,B43=2018,J43*$P$7,B43=2019,J43*$P$8,B43=2020,J43*$P$9,B43=2021,J43*$P$10,B43=2022,J43*$P$11),"")</f>
        <v>927977.49670427677</v>
      </c>
      <c r="L43" s="3">
        <f t="shared" si="0"/>
        <v>1740323.4967042767</v>
      </c>
    </row>
    <row r="44" spans="1:12">
      <c r="A44">
        <v>4834050</v>
      </c>
      <c r="B44">
        <v>2021</v>
      </c>
      <c r="D44" t="s">
        <v>2479</v>
      </c>
      <c r="E44" t="s">
        <v>2480</v>
      </c>
      <c r="F44" t="s">
        <v>4101</v>
      </c>
      <c r="G44" t="s">
        <v>2481</v>
      </c>
      <c r="H44" s="5">
        <v>932063.28</v>
      </c>
      <c r="I44">
        <f>IFERROR(VLOOKUP(G44,'NCES Match'!$A$2:$B$1307,2,FALSE),"")</f>
        <v>4834050</v>
      </c>
      <c r="J44" cm="1">
        <f t="array" ref="J44">IFERROR(_xlfn.IFS(B44=2015,H44/$O$13,B44=2016,H44/$O$14,B44=2017,H44/$O$15,B44=2018,H44/$O$16,B44=2019,H44/$O$17,B44=2020,H44/$O$18,B44=2021,H44/$O$19,B44=2022,H44/$O$20),"")</f>
        <v>4.7688366739537935E-4</v>
      </c>
      <c r="K44" s="3" cm="1">
        <f t="array" ref="K44">IFERROR(_xlfn.IFS(B44=2015,J44*$P$4,B44=2016,J44*$P$5,B44=2017,J44*$P$6,B44=2018,J44*$P$7,B44=2019,J44*$P$8,B44=2020,J44*$P$9,B44=2021,J44*$P$10,B44=2022,J44*$P$11),"")</f>
        <v>1020794.904621096</v>
      </c>
      <c r="L44" s="3">
        <f t="shared" si="0"/>
        <v>1952858.1846210961</v>
      </c>
    </row>
    <row r="45" spans="1:12">
      <c r="A45">
        <v>4834050</v>
      </c>
      <c r="B45">
        <v>2022</v>
      </c>
      <c r="D45" t="s">
        <v>2479</v>
      </c>
      <c r="E45" t="s">
        <v>2480</v>
      </c>
      <c r="F45" t="s">
        <v>4101</v>
      </c>
      <c r="G45" t="s">
        <v>2481</v>
      </c>
      <c r="H45" s="5">
        <v>1105422.82</v>
      </c>
      <c r="I45">
        <f>IFERROR(VLOOKUP(G45,'NCES Match'!$A$2:$B$1307,2,FALSE),"")</f>
        <v>4834050</v>
      </c>
      <c r="J45" cm="1">
        <f t="array" ref="J45">IFERROR(_xlfn.IFS(B45=2015,H45/$O$13,B45=2016,H45/$O$14,B45=2017,H45/$O$15,B45=2018,H45/$O$16,B45=2019,H45/$O$17,B45=2020,H45/$O$18,B45=2021,H45/$O$19,B45=2022,H45/$O$20),"")</f>
        <v>4.8553557569822216E-4</v>
      </c>
      <c r="K45" s="3" cm="1">
        <f t="array" ref="K45">IFERROR(_xlfn.IFS(B45=2015,J45*$P$4,B45=2016,J45*$P$5,B45=2017,J45*$P$6,B45=2018,J45*$P$7,B45=2019,J45*$P$8,B45=2020,J45*$P$9,B45=2021,J45*$P$10,B45=2022,J45*$P$11),"")</f>
        <v>1045592.611074548</v>
      </c>
      <c r="L45" s="3">
        <f t="shared" si="0"/>
        <v>2151015.431074548</v>
      </c>
    </row>
    <row r="46" spans="1:12">
      <c r="A46">
        <v>4834050</v>
      </c>
      <c r="B46">
        <v>2023</v>
      </c>
      <c r="D46" t="s">
        <v>2479</v>
      </c>
      <c r="E46" t="s">
        <v>2480</v>
      </c>
      <c r="F46" t="s">
        <v>4101</v>
      </c>
      <c r="G46" t="s">
        <v>2481</v>
      </c>
      <c r="H46" s="5">
        <v>1343698.53</v>
      </c>
      <c r="I46">
        <f>IFERROR(VLOOKUP(G46,'NCES Match'!$A$2:$B$1307,2,FALSE),"")</f>
        <v>4834050</v>
      </c>
      <c r="J46" t="str" cm="1">
        <f t="array" ref="J46">IFERROR(_xlfn.IFS(B46=2015,H46/$O$13,B46=2016,H46/$O$14,B46=2017,H46/$O$15,B46=2018,H46/$O$16,B46=2019,H46/$O$17,B46=2020,H46/$O$18,B46=2021,H46/$O$19,B46=2022,H46/$O$20),"")</f>
        <v/>
      </c>
      <c r="K46" s="3" t="str" cm="1">
        <f t="array" ref="K46">IFERROR(_xlfn.IFS(B46=2015,J46*$P$4,B46=2016,J46*$P$5,B46=2017,J46*$P$6,B46=2018,J46*$P$7,B46=2019,J46*$P$8,B46=2020,J46*$P$9,B46=2021,J46*$P$10,B46=2022,J46*$P$11),"")</f>
        <v/>
      </c>
      <c r="L46" s="3">
        <f t="shared" si="0"/>
        <v>1343698.53</v>
      </c>
    </row>
    <row r="47" spans="1:12">
      <c r="A47">
        <v>4843290</v>
      </c>
      <c r="B47">
        <v>2015</v>
      </c>
      <c r="C47" t="s">
        <v>381</v>
      </c>
      <c r="D47" t="s">
        <v>3402</v>
      </c>
      <c r="E47" t="s">
        <v>3403</v>
      </c>
      <c r="G47" t="s">
        <v>3404</v>
      </c>
      <c r="H47" s="5">
        <v>219899.27</v>
      </c>
      <c r="I47">
        <f>IFERROR(VLOOKUP(G47,'NCES Match'!$A$2:$B$1307,2,FALSE),"")</f>
        <v>4843290</v>
      </c>
      <c r="J47" cm="1">
        <f t="array" ref="J47">IFERROR(_xlfn.IFS(B47=2015,H47/$O$13,B47=2016,H47/$O$14,B47=2017,H47/$O$15,B47=2018,H47/$O$16,B47=2019,H47/$O$17,B47=2020,H47/$O$18,B47=2021,H47/$O$19,B47=2022,H47/$O$20),"")</f>
        <v>1.7226991426081567E-4</v>
      </c>
      <c r="K47" s="3" cm="1">
        <f t="array" ref="K47">IFERROR(_xlfn.IFS(B47=2015,J47*$P$4,B47=2016,J47*$P$5,B47=2017,J47*$P$6,B47=2018,J47*$P$7,B47=2019,J47*$P$8,B47=2020,J47*$P$9,B47=2021,J47*$P$10,B47=2022,J47*$P$11),"")</f>
        <v>274164.63787652517</v>
      </c>
      <c r="L47" s="3">
        <f t="shared" si="0"/>
        <v>494063.90787652519</v>
      </c>
    </row>
    <row r="48" spans="1:12">
      <c r="A48">
        <v>4843290</v>
      </c>
      <c r="B48">
        <v>2016</v>
      </c>
      <c r="C48" t="s">
        <v>4102</v>
      </c>
      <c r="D48" t="s">
        <v>3402</v>
      </c>
      <c r="E48" t="s">
        <v>3403</v>
      </c>
      <c r="F48" t="s">
        <v>4101</v>
      </c>
      <c r="G48" t="s">
        <v>3404</v>
      </c>
      <c r="H48" s="5">
        <v>242998</v>
      </c>
      <c r="I48">
        <f>IFERROR(VLOOKUP(G48,'NCES Match'!$A$2:$B$1307,2,FALSE),"")</f>
        <v>4843290</v>
      </c>
      <c r="J48" cm="1">
        <f t="array" ref="J48">IFERROR(_xlfn.IFS(B48=2015,H48/$O$13,B48=2016,H48/$O$14,B48=2017,H48/$O$15,B48=2018,H48/$O$16,B48=2019,H48/$O$17,B48=2020,H48/$O$18,B48=2021,H48/$O$19,B48=2022,H48/$O$20),"")</f>
        <v>1.7395422711477865E-4</v>
      </c>
      <c r="K48" s="3" cm="1">
        <f t="array" ref="K48">IFERROR(_xlfn.IFS(B48=2015,J48*$P$4,B48=2016,J48*$P$5,B48=2017,J48*$P$6,B48=2018,J48*$P$7,B48=2019,J48*$P$8,B48=2020,J48*$P$9,B48=2021,J48*$P$10,B48=2022,J48*$P$11),"")</f>
        <v>291483.13867521199</v>
      </c>
      <c r="L48" s="3">
        <f t="shared" si="0"/>
        <v>534481.13867521193</v>
      </c>
    </row>
    <row r="49" spans="1:12">
      <c r="A49">
        <v>4843290</v>
      </c>
      <c r="B49">
        <v>2017</v>
      </c>
      <c r="D49" t="s">
        <v>3402</v>
      </c>
      <c r="E49" t="s">
        <v>3403</v>
      </c>
      <c r="F49" t="s">
        <v>4101</v>
      </c>
      <c r="G49" t="s">
        <v>3404</v>
      </c>
      <c r="H49" s="5">
        <v>226035</v>
      </c>
      <c r="I49">
        <f>IFERROR(VLOOKUP(G49,'NCES Match'!$A$2:$B$1307,2,FALSE),"")</f>
        <v>4843290</v>
      </c>
      <c r="J49" cm="1">
        <f t="array" ref="J49">IFERROR(_xlfn.IFS(B49=2015,H49/$O$13,B49=2016,H49/$O$14,B49=2017,H49/$O$15,B49=2018,H49/$O$16,B49=2019,H49/$O$17,B49=2020,H49/$O$18,B49=2021,H49/$O$19,B49=2022,H49/$O$20),"")</f>
        <v>1.5583729161272039E-4</v>
      </c>
      <c r="K49" s="3" cm="1">
        <f t="array" ref="K49">IFERROR(_xlfn.IFS(B49=2015,J49*$P$4,B49=2016,J49*$P$5,B49=2017,J49*$P$6,B49=2018,J49*$P$7,B49=2019,J49*$P$8,B49=2020,J49*$P$9,B49=2021,J49*$P$10,B49=2022,J49*$P$11),"")</f>
        <v>264650.34106768126</v>
      </c>
      <c r="L49" s="3">
        <f t="shared" si="0"/>
        <v>490685.34106768126</v>
      </c>
    </row>
    <row r="50" spans="1:12">
      <c r="A50">
        <v>4843290</v>
      </c>
      <c r="B50">
        <v>2018</v>
      </c>
      <c r="D50" t="s">
        <v>3402</v>
      </c>
      <c r="E50" t="s">
        <v>3403</v>
      </c>
      <c r="F50" t="s">
        <v>4101</v>
      </c>
      <c r="G50" t="s">
        <v>3404</v>
      </c>
      <c r="H50" s="5">
        <v>250716</v>
      </c>
      <c r="I50">
        <f>IFERROR(VLOOKUP(G50,'NCES Match'!$A$2:$B$1307,2,FALSE),"")</f>
        <v>4843290</v>
      </c>
      <c r="J50" cm="1">
        <f t="array" ref="J50">IFERROR(_xlfn.IFS(B50=2015,H50/$O$13,B50=2016,H50/$O$14,B50=2017,H50/$O$15,B50=2018,H50/$O$16,B50=2019,H50/$O$17,B50=2020,H50/$O$18,B50=2021,H50/$O$19,B50=2022,H50/$O$20),"")</f>
        <v>1.6360694086191367E-4</v>
      </c>
      <c r="K50" s="3" cm="1">
        <f t="array" ref="K50">IFERROR(_xlfn.IFS(B50=2015,J50*$P$4,B50=2016,J50*$P$5,B50=2017,J50*$P$6,B50=2018,J50*$P$7,B50=2019,J50*$P$8,B50=2020,J50*$P$9,B50=2021,J50*$P$10,B50=2022,J50*$P$11),"")</f>
        <v>280889.1159257525</v>
      </c>
      <c r="L50" s="3">
        <f t="shared" si="0"/>
        <v>531605.11592575256</v>
      </c>
    </row>
    <row r="51" spans="1:12">
      <c r="A51">
        <v>4843290</v>
      </c>
      <c r="B51">
        <v>2019</v>
      </c>
      <c r="D51" t="s">
        <v>3402</v>
      </c>
      <c r="E51" t="s">
        <v>3403</v>
      </c>
      <c r="F51" t="s">
        <v>4101</v>
      </c>
      <c r="G51" t="s">
        <v>3404</v>
      </c>
      <c r="H51" s="5">
        <v>254010</v>
      </c>
      <c r="I51">
        <f>IFERROR(VLOOKUP(G51,'NCES Match'!$A$2:$B$1307,2,FALSE),"")</f>
        <v>4843290</v>
      </c>
      <c r="J51" cm="1">
        <f t="array" ref="J51">IFERROR(_xlfn.IFS(B51=2015,H51/$O$13,B51=2016,H51/$O$14,B51=2017,H51/$O$15,B51=2018,H51/$O$16,B51=2019,H51/$O$17,B51=2020,H51/$O$18,B51=2021,H51/$O$19,B51=2022,H51/$O$20),"")</f>
        <v>1.6083405856823815E-4</v>
      </c>
      <c r="K51" s="3" cm="1">
        <f t="array" ref="K51">IFERROR(_xlfn.IFS(B51=2015,J51*$P$4,B51=2016,J51*$P$5,B51=2017,J51*$P$6,B51=2018,J51*$P$7,B51=2019,J51*$P$8,B51=2020,J51*$P$9,B51=2021,J51*$P$10,B51=2022,J51*$P$11),"")</f>
        <v>279517.68708540802</v>
      </c>
      <c r="L51" s="3">
        <f t="shared" si="0"/>
        <v>533527.68708540802</v>
      </c>
    </row>
    <row r="52" spans="1:12">
      <c r="A52">
        <v>4843290</v>
      </c>
      <c r="B52">
        <v>2020</v>
      </c>
      <c r="D52" t="s">
        <v>3402</v>
      </c>
      <c r="E52" t="s">
        <v>3403</v>
      </c>
      <c r="F52" t="s">
        <v>4230</v>
      </c>
      <c r="G52" t="s">
        <v>3404</v>
      </c>
      <c r="H52" s="5">
        <v>289325</v>
      </c>
      <c r="I52">
        <f>IFERROR(VLOOKUP(G52,'NCES Match'!$A$2:$B$1307,2,FALSE),"")</f>
        <v>4843290</v>
      </c>
      <c r="J52" cm="1">
        <f t="array" ref="J52">IFERROR(_xlfn.IFS(B52=2015,H52/$O$13,B52=2016,H52/$O$14,B52=2017,H52/$O$15,B52=2018,H52/$O$16,B52=2019,H52/$O$17,B52=2020,H52/$O$18,B52=2021,H52/$O$19,B52=2022,H52/$O$20),"")</f>
        <v>1.5678740558095934E-4</v>
      </c>
      <c r="K52" s="3" cm="1">
        <f t="array" ref="K52">IFERROR(_xlfn.IFS(B52=2015,J52*$P$4,B52=2016,J52*$P$5,B52=2017,J52*$P$6,B52=2018,J52*$P$7,B52=2019,J52*$P$8,B52=2020,J52*$P$9,B52=2021,J52*$P$10,B52=2022,J52*$P$11),"")</f>
        <v>330508.29232120898</v>
      </c>
      <c r="L52" s="3">
        <f t="shared" si="0"/>
        <v>619833.29232120898</v>
      </c>
    </row>
    <row r="53" spans="1:12">
      <c r="A53">
        <v>4843290</v>
      </c>
      <c r="B53">
        <v>2021</v>
      </c>
      <c r="D53" t="s">
        <v>3402</v>
      </c>
      <c r="E53" t="s">
        <v>3403</v>
      </c>
      <c r="F53" t="s">
        <v>4101</v>
      </c>
      <c r="G53" t="s">
        <v>3404</v>
      </c>
      <c r="H53" s="5">
        <v>312373.23</v>
      </c>
      <c r="I53">
        <f>IFERROR(VLOOKUP(G53,'NCES Match'!$A$2:$B$1307,2,FALSE),"")</f>
        <v>4843290</v>
      </c>
      <c r="J53" cm="1">
        <f t="array" ref="J53">IFERROR(_xlfn.IFS(B53=2015,H53/$O$13,B53=2016,H53/$O$14,B53=2017,H53/$O$15,B53=2018,H53/$O$16,B53=2019,H53/$O$17,B53=2020,H53/$O$18,B53=2021,H53/$O$19,B53=2022,H53/$O$20),"")</f>
        <v>1.5982358141878556E-4</v>
      </c>
      <c r="K53" s="3" cm="1">
        <f t="array" ref="K53">IFERROR(_xlfn.IFS(B53=2015,J53*$P$4,B53=2016,J53*$P$5,B53=2017,J53*$P$6,B53=2018,J53*$P$7,B53=2019,J53*$P$8,B53=2020,J53*$P$9,B53=2021,J53*$P$10,B53=2022,J53*$P$11),"")</f>
        <v>342110.89350503503</v>
      </c>
      <c r="L53" s="3">
        <f t="shared" si="0"/>
        <v>654484.12350503495</v>
      </c>
    </row>
    <row r="54" spans="1:12">
      <c r="A54">
        <v>4843290</v>
      </c>
      <c r="B54">
        <v>2022</v>
      </c>
      <c r="D54" t="s">
        <v>3402</v>
      </c>
      <c r="E54" t="s">
        <v>3403</v>
      </c>
      <c r="F54" t="s">
        <v>4101</v>
      </c>
      <c r="G54" t="s">
        <v>3404</v>
      </c>
      <c r="H54" s="5">
        <v>403126.32</v>
      </c>
      <c r="I54">
        <f>IFERROR(VLOOKUP(G54,'NCES Match'!$A$2:$B$1307,2,FALSE),"")</f>
        <v>4843290</v>
      </c>
      <c r="J54" cm="1">
        <f t="array" ref="J54">IFERROR(_xlfn.IFS(B54=2015,H54/$O$13,B54=2016,H54/$O$14,B54=2017,H54/$O$15,B54=2018,H54/$O$16,B54=2019,H54/$O$17,B54=2020,H54/$O$18,B54=2021,H54/$O$19,B54=2022,H54/$O$20),"")</f>
        <v>1.770654326281284E-4</v>
      </c>
      <c r="K54" s="3" cm="1">
        <f t="array" ref="K54">IFERROR(_xlfn.IFS(B54=2015,J54*$P$4,B54=2016,J54*$P$5,B54=2017,J54*$P$6,B54=2018,J54*$P$7,B54=2019,J54*$P$8,B54=2020,J54*$P$9,B54=2021,J54*$P$10,B54=2022,J54*$P$11),"")</f>
        <v>381307.40011471242</v>
      </c>
      <c r="L54" s="3">
        <f t="shared" si="0"/>
        <v>784433.72011471237</v>
      </c>
    </row>
    <row r="55" spans="1:12">
      <c r="A55">
        <v>4843290</v>
      </c>
      <c r="B55">
        <v>2023</v>
      </c>
      <c r="D55" t="s">
        <v>3402</v>
      </c>
      <c r="E55" t="s">
        <v>3403</v>
      </c>
      <c r="F55" t="s">
        <v>4101</v>
      </c>
      <c r="G55" t="s">
        <v>3404</v>
      </c>
      <c r="H55" s="5">
        <v>442843.51</v>
      </c>
      <c r="I55">
        <f>IFERROR(VLOOKUP(G55,'NCES Match'!$A$2:$B$1307,2,FALSE),"")</f>
        <v>4843290</v>
      </c>
      <c r="J55" t="str" cm="1">
        <f t="array" ref="J55">IFERROR(_xlfn.IFS(B55=2015,H55/$O$13,B55=2016,H55/$O$14,B55=2017,H55/$O$15,B55=2018,H55/$O$16,B55=2019,H55/$O$17,B55=2020,H55/$O$18,B55=2021,H55/$O$19,B55=2022,H55/$O$20),"")</f>
        <v/>
      </c>
      <c r="K55" s="3" t="str" cm="1">
        <f t="array" ref="K55">IFERROR(_xlfn.IFS(B55=2015,J55*$P$4,B55=2016,J55*$P$5,B55=2017,J55*$P$6,B55=2018,J55*$P$7,B55=2019,J55*$P$8,B55=2020,J55*$P$9,B55=2021,J55*$P$10,B55=2022,J55*$P$11),"")</f>
        <v/>
      </c>
      <c r="L55" s="3">
        <f t="shared" si="0"/>
        <v>442843.51</v>
      </c>
    </row>
    <row r="56" spans="1:12">
      <c r="A56">
        <v>4840500</v>
      </c>
      <c r="B56">
        <v>2015</v>
      </c>
      <c r="C56" t="s">
        <v>381</v>
      </c>
      <c r="D56" t="s">
        <v>3031</v>
      </c>
      <c r="E56" t="s">
        <v>3032</v>
      </c>
      <c r="G56" t="s">
        <v>3033</v>
      </c>
      <c r="H56" s="5">
        <v>55674.2</v>
      </c>
      <c r="I56">
        <f>IFERROR(VLOOKUP(G56,'NCES Match'!$A$2:$B$1307,2,FALSE),"")</f>
        <v>4840500</v>
      </c>
      <c r="J56" cm="1">
        <f t="array" ref="J56">IFERROR(_xlfn.IFS(B56=2015,H56/$O$13,B56=2016,H56/$O$14,B56=2017,H56/$O$15,B56=2018,H56/$O$16,B56=2019,H56/$O$17,B56=2020,H56/$O$18,B56=2021,H56/$O$19,B56=2022,H56/$O$20),"")</f>
        <v>4.3615377443224362E-5</v>
      </c>
      <c r="K56" s="3" cm="1">
        <f t="array" ref="K56">IFERROR(_xlfn.IFS(B56=2015,J56*$P$4,B56=2016,J56*$P$5,B56=2017,J56*$P$6,B56=2018,J56*$P$7,B56=2019,J56*$P$8,B56=2020,J56*$P$9,B56=2021,J56*$P$10,B56=2022,J56*$P$11),"")</f>
        <v>69413.131212601278</v>
      </c>
      <c r="L56" s="3">
        <f t="shared" si="0"/>
        <v>125087.33121260128</v>
      </c>
    </row>
    <row r="57" spans="1:12">
      <c r="A57">
        <v>4840500</v>
      </c>
      <c r="B57">
        <v>2016</v>
      </c>
      <c r="C57" t="s">
        <v>4102</v>
      </c>
      <c r="D57" t="s">
        <v>3031</v>
      </c>
      <c r="E57" t="s">
        <v>3032</v>
      </c>
      <c r="F57" t="s">
        <v>4101</v>
      </c>
      <c r="G57" t="s">
        <v>3033</v>
      </c>
      <c r="H57" s="5">
        <v>52329</v>
      </c>
      <c r="I57">
        <f>IFERROR(VLOOKUP(G57,'NCES Match'!$A$2:$B$1307,2,FALSE),"")</f>
        <v>4840500</v>
      </c>
      <c r="J57" cm="1">
        <f t="array" ref="J57">IFERROR(_xlfn.IFS(B57=2015,H57/$O$13,B57=2016,H57/$O$14,B57=2017,H57/$O$15,B57=2018,H57/$O$16,B57=2019,H57/$O$17,B57=2020,H57/$O$18,B57=2021,H57/$O$19,B57=2022,H57/$O$20),"")</f>
        <v>3.7460599472790937E-5</v>
      </c>
      <c r="K57" s="3" cm="1">
        <f t="array" ref="K57">IFERROR(_xlfn.IFS(B57=2015,J57*$P$4,B57=2016,J57*$P$5,B57=2017,J57*$P$6,B57=2018,J57*$P$7,B57=2019,J57*$P$8,B57=2020,J57*$P$9,B57=2021,J57*$P$10,B57=2022,J57*$P$11),"")</f>
        <v>62770.151045420818</v>
      </c>
      <c r="L57" s="3">
        <f t="shared" si="0"/>
        <v>115099.15104542082</v>
      </c>
    </row>
    <row r="58" spans="1:12">
      <c r="A58">
        <v>4840500</v>
      </c>
      <c r="B58">
        <v>2017</v>
      </c>
      <c r="D58" t="s">
        <v>3031</v>
      </c>
      <c r="E58" t="s">
        <v>3032</v>
      </c>
      <c r="F58" t="s">
        <v>4101</v>
      </c>
      <c r="G58" t="s">
        <v>3033</v>
      </c>
      <c r="H58" s="5">
        <v>59887</v>
      </c>
      <c r="I58">
        <f>IFERROR(VLOOKUP(G58,'NCES Match'!$A$2:$B$1307,2,FALSE),"")</f>
        <v>4840500</v>
      </c>
      <c r="J58" cm="1">
        <f t="array" ref="J58">IFERROR(_xlfn.IFS(B58=2015,H58/$O$13,B58=2016,H58/$O$14,B58=2017,H58/$O$15,B58=2018,H58/$O$16,B58=2019,H58/$O$17,B58=2020,H58/$O$18,B58=2021,H58/$O$19,B58=2022,H58/$O$20),"")</f>
        <v>4.1288419416510652E-5</v>
      </c>
      <c r="K58" s="3" cm="1">
        <f t="array" ref="K58">IFERROR(_xlfn.IFS(B58=2015,J58*$P$4,B58=2016,J58*$P$5,B58=2017,J58*$P$6,B58=2018,J58*$P$7,B58=2019,J58*$P$8,B58=2020,J58*$P$9,B58=2021,J58*$P$10,B58=2022,J58*$P$11),"")</f>
        <v>70117.968347911723</v>
      </c>
      <c r="L58" s="3">
        <f t="shared" si="0"/>
        <v>130004.96834791172</v>
      </c>
    </row>
    <row r="59" spans="1:12">
      <c r="A59">
        <v>4840500</v>
      </c>
      <c r="B59">
        <v>2018</v>
      </c>
      <c r="D59" t="s">
        <v>3031</v>
      </c>
      <c r="E59" t="s">
        <v>3032</v>
      </c>
      <c r="F59" t="s">
        <v>4101</v>
      </c>
      <c r="G59" t="s">
        <v>3033</v>
      </c>
      <c r="H59" s="5">
        <v>62134</v>
      </c>
      <c r="I59">
        <f>IFERROR(VLOOKUP(G59,'NCES Match'!$A$2:$B$1307,2,FALSE),"")</f>
        <v>4840500</v>
      </c>
      <c r="J59" cm="1">
        <f t="array" ref="J59">IFERROR(_xlfn.IFS(B59=2015,H59/$O$13,B59=2016,H59/$O$14,B59=2017,H59/$O$15,B59=2018,H59/$O$16,B59=2019,H59/$O$17,B59=2020,H59/$O$18,B59=2021,H59/$O$19,B59=2022,H59/$O$20),"")</f>
        <v>4.0546090650433734E-5</v>
      </c>
      <c r="K59" s="3" cm="1">
        <f t="array" ref="K59">IFERROR(_xlfn.IFS(B59=2015,J59*$P$4,B59=2016,J59*$P$5,B59=2017,J59*$P$6,B59=2018,J59*$P$7,B59=2019,J59*$P$8,B59=2020,J59*$P$9,B59=2021,J59*$P$10,B59=2022,J59*$P$11),"")</f>
        <v>69611.689437174762</v>
      </c>
      <c r="L59" s="3">
        <f t="shared" si="0"/>
        <v>131745.68943717476</v>
      </c>
    </row>
    <row r="60" spans="1:12" ht="17" customHeight="1">
      <c r="A60">
        <v>4840500</v>
      </c>
      <c r="B60">
        <v>2019</v>
      </c>
      <c r="D60" t="s">
        <v>3031</v>
      </c>
      <c r="E60" t="s">
        <v>3032</v>
      </c>
      <c r="F60" t="s">
        <v>4101</v>
      </c>
      <c r="G60" t="s">
        <v>3033</v>
      </c>
      <c r="H60" s="5">
        <v>65293</v>
      </c>
      <c r="I60">
        <f>IFERROR(VLOOKUP(G60,'NCES Match'!$A$2:$B$1307,2,FALSE),"")</f>
        <v>4840500</v>
      </c>
      <c r="J60" cm="1">
        <f t="array" ref="J60">IFERROR(_xlfn.IFS(B60=2015,H60/$O$13,B60=2016,H60/$O$14,B60=2017,H60/$O$15,B60=2018,H60/$O$16,B60=2019,H60/$O$17,B60=2020,H60/$O$18,B60=2021,H60/$O$19,B60=2022,H60/$O$20),"")</f>
        <v>4.1342223479768408E-5</v>
      </c>
      <c r="K60" s="3" cm="1">
        <f t="array" ref="K60">IFERROR(_xlfn.IFS(B60=2015,J60*$P$4,B60=2016,J60*$P$5,B60=2017,J60*$P$6,B60=2018,J60*$P$7,B60=2019,J60*$P$8,B60=2020,J60*$P$9,B60=2021,J60*$P$10,B60=2022,J60*$P$11),"")</f>
        <v>71849.723801691056</v>
      </c>
      <c r="L60" s="3">
        <f t="shared" si="0"/>
        <v>137142.72380169106</v>
      </c>
    </row>
    <row r="61" spans="1:12">
      <c r="A61">
        <v>4840500</v>
      </c>
      <c r="B61">
        <v>2020</v>
      </c>
      <c r="D61" t="s">
        <v>3031</v>
      </c>
      <c r="E61" t="s">
        <v>3032</v>
      </c>
      <c r="F61" t="s">
        <v>4230</v>
      </c>
      <c r="G61" t="s">
        <v>3033</v>
      </c>
      <c r="H61" s="5">
        <v>76046</v>
      </c>
      <c r="I61">
        <f>IFERROR(VLOOKUP(G61,'NCES Match'!$A$2:$B$1307,2,FALSE),"")</f>
        <v>4840500</v>
      </c>
      <c r="J61" cm="1">
        <f t="array" ref="J61">IFERROR(_xlfn.IFS(B61=2015,H61/$O$13,B61=2016,H61/$O$14,B61=2017,H61/$O$15,B61=2018,H61/$O$16,B61=2019,H61/$O$17,B61=2020,H61/$O$18,B61=2021,H61/$O$19,B61=2022,H61/$O$20),"")</f>
        <v>4.1209902513815382E-5</v>
      </c>
      <c r="K61" s="3" cm="1">
        <f t="array" ref="K61">IFERROR(_xlfn.IFS(B61=2015,J61*$P$4,B61=2016,J61*$P$5,B61=2017,J61*$P$6,B61=2018,J61*$P$7,B61=2019,J61*$P$8,B61=2020,J61*$P$9,B61=2021,J61*$P$10,B61=2022,J61*$P$11),"")</f>
        <v>86870.590504998399</v>
      </c>
      <c r="L61" s="3">
        <f t="shared" si="0"/>
        <v>162916.5905049984</v>
      </c>
    </row>
    <row r="62" spans="1:12">
      <c r="A62">
        <v>4840500</v>
      </c>
      <c r="B62">
        <v>2021</v>
      </c>
      <c r="D62" t="s">
        <v>3031</v>
      </c>
      <c r="E62" t="s">
        <v>3032</v>
      </c>
      <c r="F62" t="s">
        <v>4230</v>
      </c>
      <c r="G62" t="s">
        <v>3033</v>
      </c>
      <c r="H62" s="5">
        <v>99327.39</v>
      </c>
      <c r="I62">
        <f>IFERROR(VLOOKUP(G62,'NCES Match'!$A$2:$B$1307,2,FALSE),"")</f>
        <v>4840500</v>
      </c>
      <c r="J62" cm="1">
        <f t="array" ref="J62">IFERROR(_xlfn.IFS(B62=2015,H62/$O$13,B62=2016,H62/$O$14,B62=2017,H62/$O$15,B62=2018,H62/$O$16,B62=2019,H62/$O$17,B62=2020,H62/$O$18,B62=2021,H62/$O$19,B62=2022,H62/$O$20),"")</f>
        <v>5.0820165360458282E-5</v>
      </c>
      <c r="K62" s="3" cm="1">
        <f t="array" ref="K62">IFERROR(_xlfn.IFS(B62=2015,J62*$P$4,B62=2016,J62*$P$5,B62=2017,J62*$P$6,B62=2018,J62*$P$7,B62=2019,J62*$P$8,B62=2020,J62*$P$9,B62=2021,J62*$P$10,B62=2022,J62*$P$11),"")</f>
        <v>108783.27231313351</v>
      </c>
      <c r="L62" s="3">
        <f t="shared" si="0"/>
        <v>208110.66231313351</v>
      </c>
    </row>
    <row r="63" spans="1:12">
      <c r="A63">
        <v>4840500</v>
      </c>
      <c r="B63">
        <v>2022</v>
      </c>
      <c r="D63" t="s">
        <v>3031</v>
      </c>
      <c r="E63" t="s">
        <v>3032</v>
      </c>
      <c r="F63" t="s">
        <v>4101</v>
      </c>
      <c r="G63" t="s">
        <v>3033</v>
      </c>
      <c r="H63" s="5">
        <v>138868.74</v>
      </c>
      <c r="I63">
        <f>IFERROR(VLOOKUP(G63,'NCES Match'!$A$2:$B$1307,2,FALSE),"")</f>
        <v>4840500</v>
      </c>
      <c r="J63" cm="1">
        <f t="array" ref="J63">IFERROR(_xlfn.IFS(B63=2015,H63/$O$13,B63=2016,H63/$O$14,B63=2017,H63/$O$15,B63=2018,H63/$O$16,B63=2019,H63/$O$17,B63=2020,H63/$O$18,B63=2021,H63/$O$19,B63=2022,H63/$O$20),"")</f>
        <v>6.0995405922945147E-5</v>
      </c>
      <c r="K63" s="3" cm="1">
        <f t="array" ref="K63">IFERROR(_xlfn.IFS(B63=2015,J63*$P$4,B63=2016,J63*$P$5,B63=2017,J63*$P$6,B63=2018,J63*$P$7,B63=2019,J63*$P$8,B63=2020,J63*$P$9,B63=2021,J63*$P$10,B63=2022,J63*$P$11),"")</f>
        <v>131352.57009913411</v>
      </c>
      <c r="L63" s="3">
        <f t="shared" si="0"/>
        <v>270221.31009913411</v>
      </c>
    </row>
    <row r="64" spans="1:12">
      <c r="A64">
        <v>4840500</v>
      </c>
      <c r="B64">
        <v>2023</v>
      </c>
      <c r="D64" t="s">
        <v>3031</v>
      </c>
      <c r="E64" t="s">
        <v>3032</v>
      </c>
      <c r="F64" t="s">
        <v>4101</v>
      </c>
      <c r="G64" t="s">
        <v>3033</v>
      </c>
      <c r="H64" s="5">
        <v>123466.91</v>
      </c>
      <c r="I64">
        <f>IFERROR(VLOOKUP(G64,'NCES Match'!$A$2:$B$1307,2,FALSE),"")</f>
        <v>4840500</v>
      </c>
      <c r="J64" t="str" cm="1">
        <f t="array" ref="J64">IFERROR(_xlfn.IFS(B64=2015,H64/$O$13,B64=2016,H64/$O$14,B64=2017,H64/$O$15,B64=2018,H64/$O$16,B64=2019,H64/$O$17,B64=2020,H64/$O$18,B64=2021,H64/$O$19,B64=2022,H64/$O$20),"")</f>
        <v/>
      </c>
      <c r="K64" s="3" t="str" cm="1">
        <f t="array" ref="K64">IFERROR(_xlfn.IFS(B64=2015,J64*$P$4,B64=2016,J64*$P$5,B64=2017,J64*$P$6,B64=2018,J64*$P$7,B64=2019,J64*$P$8,B64=2020,J64*$P$9,B64=2021,J64*$P$10,B64=2022,J64*$P$11),"")</f>
        <v/>
      </c>
      <c r="L64" s="3">
        <f t="shared" si="0"/>
        <v>123466.91</v>
      </c>
    </row>
    <row r="65" spans="1:12">
      <c r="A65" t="s">
        <v>4230</v>
      </c>
      <c r="B65">
        <v>2015</v>
      </c>
      <c r="C65" t="s">
        <v>381</v>
      </c>
      <c r="D65" t="s">
        <v>448</v>
      </c>
      <c r="E65" t="s">
        <v>449</v>
      </c>
      <c r="G65" t="s">
        <v>450</v>
      </c>
      <c r="H65" s="5">
        <v>71187.11</v>
      </c>
      <c r="I65" t="str">
        <f>IFERROR(VLOOKUP(G65,'NCES Match'!$A$2:$B$1307,2,FALSE),"")</f>
        <v/>
      </c>
      <c r="J65" cm="1">
        <f t="array" ref="J65">IFERROR(_xlfn.IFS(B65=2015,H65/$O$13,B65=2016,H65/$O$14,B65=2017,H65/$O$15,B65=2018,H65/$O$16,B65=2019,H65/$O$17,B65=2020,H65/$O$18,B65=2021,H65/$O$19,B65=2022,H65/$O$20),"")</f>
        <v>5.576824941790509E-5</v>
      </c>
      <c r="K65" s="3" cm="1">
        <f t="array" ref="K65">IFERROR(_xlfn.IFS(B65=2015,J65*$P$4,B65=2016,J65*$P$5,B65=2017,J65*$P$6,B65=2018,J65*$P$7,B65=2019,J65*$P$8,B65=2020,J65*$P$9,B65=2021,J65*$P$10,B65=2022,J65*$P$11),"")</f>
        <v>88754.220214675399</v>
      </c>
      <c r="L65" s="3">
        <f t="shared" si="0"/>
        <v>159941.3302146754</v>
      </c>
    </row>
    <row r="66" spans="1:12">
      <c r="A66" t="s">
        <v>4230</v>
      </c>
      <c r="B66">
        <v>2016</v>
      </c>
      <c r="C66" t="s">
        <v>4102</v>
      </c>
      <c r="D66" t="s">
        <v>448</v>
      </c>
      <c r="E66" t="s">
        <v>449</v>
      </c>
      <c r="F66" t="s">
        <v>4101</v>
      </c>
      <c r="G66" t="s">
        <v>450</v>
      </c>
      <c r="H66" s="5">
        <v>41118</v>
      </c>
      <c r="I66" t="str">
        <f>IFERROR(VLOOKUP(G66,'NCES Match'!$A$2:$B$1307,2,FALSE),"")</f>
        <v/>
      </c>
      <c r="J66" cm="1">
        <f t="array" ref="J66">IFERROR(_xlfn.IFS(B66=2015,H66/$O$13,B66=2016,H66/$O$14,B66=2017,H66/$O$15,B66=2018,H66/$O$16,B66=2019,H66/$O$17,B66=2020,H66/$O$18,B66=2021,H66/$O$19,B66=2022,H66/$O$20),"")</f>
        <v>2.9435015557763721E-5</v>
      </c>
      <c r="K66" s="3" cm="1">
        <f t="array" ref="K66">IFERROR(_xlfn.IFS(B66=2015,J66*$P$4,B66=2016,J66*$P$5,B66=2017,J66*$P$6,B66=2018,J66*$P$7,B66=2019,J66*$P$8,B66=2020,J66*$P$9,B66=2021,J66*$P$10,B66=2022,J66*$P$11),"")</f>
        <v>49322.23185395504</v>
      </c>
      <c r="L66" s="3">
        <f t="shared" si="0"/>
        <v>90440.231853955047</v>
      </c>
    </row>
    <row r="67" spans="1:12">
      <c r="A67" t="s">
        <v>4230</v>
      </c>
      <c r="B67">
        <v>2017</v>
      </c>
      <c r="D67" t="s">
        <v>448</v>
      </c>
      <c r="E67" t="s">
        <v>449</v>
      </c>
      <c r="F67" t="s">
        <v>4101</v>
      </c>
      <c r="G67" t="s">
        <v>450</v>
      </c>
      <c r="H67" s="5">
        <v>42142</v>
      </c>
      <c r="I67" t="str">
        <f>IFERROR(VLOOKUP(G67,'NCES Match'!$A$2:$B$1307,2,FALSE),"")</f>
        <v/>
      </c>
      <c r="J67" cm="1">
        <f t="array" ref="J67">IFERROR(_xlfn.IFS(B67=2015,H67/$O$13,B67=2016,H67/$O$14,B67=2017,H67/$O$15,B67=2018,H67/$O$16,B67=2019,H67/$O$17,B67=2020,H67/$O$18,B67=2021,H67/$O$19,B67=2022,H67/$O$20),"")</f>
        <v>2.9054328502856912E-5</v>
      </c>
      <c r="K67" s="3" cm="1">
        <f t="array" ref="K67">IFERROR(_xlfn.IFS(B67=2015,J67*$P$4,B67=2016,J67*$P$5,B67=2017,J67*$P$6,B67=2018,J67*$P$7,B67=2019,J67*$P$8,B67=2020,J67*$P$9,B67=2021,J67*$P$10,B67=2022,J67*$P$11),"")</f>
        <v>49341.450099649272</v>
      </c>
      <c r="L67" s="3">
        <f t="shared" ref="L67:L130" si="2">SUM(H67,K67)</f>
        <v>91483.450099649272</v>
      </c>
    </row>
    <row r="68" spans="1:12">
      <c r="A68" t="s">
        <v>4230</v>
      </c>
      <c r="B68">
        <v>2018</v>
      </c>
      <c r="D68" t="s">
        <v>448</v>
      </c>
      <c r="E68" t="s">
        <v>449</v>
      </c>
      <c r="F68" t="s">
        <v>4101</v>
      </c>
      <c r="G68" t="s">
        <v>450</v>
      </c>
      <c r="H68" s="5">
        <v>43497</v>
      </c>
      <c r="I68" t="str">
        <f>IFERROR(VLOOKUP(G68,'NCES Match'!$A$2:$B$1307,2,FALSE),"")</f>
        <v/>
      </c>
      <c r="J68" cm="1">
        <f t="array" ref="J68">IFERROR(_xlfn.IFS(B68=2015,H68/$O$13,B68=2016,H68/$O$14,B68=2017,H68/$O$15,B68=2018,H68/$O$16,B68=2019,H68/$O$17,B68=2020,H68/$O$18,B68=2021,H68/$O$19,B68=2022,H68/$O$20),"")</f>
        <v>2.8384351643575435E-5</v>
      </c>
      <c r="K68" s="3" cm="1">
        <f t="array" ref="K68">IFERROR(_xlfn.IFS(B68=2015,J68*$P$4,B68=2016,J68*$P$5,B68=2017,J68*$P$6,B68=2018,J68*$P$7,B68=2019,J68*$P$8,B68=2020,J68*$P$9,B68=2021,J68*$P$10,B68=2022,J68*$P$11),"")</f>
        <v>48731.767718942778</v>
      </c>
      <c r="L68" s="3">
        <f t="shared" si="2"/>
        <v>92228.767718942778</v>
      </c>
    </row>
    <row r="69" spans="1:12">
      <c r="A69" t="s">
        <v>4230</v>
      </c>
      <c r="B69">
        <v>2019</v>
      </c>
      <c r="D69" t="s">
        <v>448</v>
      </c>
      <c r="E69" t="s">
        <v>449</v>
      </c>
      <c r="F69" t="s">
        <v>4101</v>
      </c>
      <c r="G69" t="s">
        <v>450</v>
      </c>
      <c r="H69" s="5">
        <v>44526</v>
      </c>
      <c r="I69" t="str">
        <f>IFERROR(VLOOKUP(G69,'NCES Match'!$A$2:$B$1307,2,FALSE),"")</f>
        <v/>
      </c>
      <c r="J69" cm="1">
        <f t="array" ref="J69">IFERROR(_xlfn.IFS(B69=2015,H69/$O$13,B69=2016,H69/$O$14,B69=2017,H69/$O$15,B69=2018,H69/$O$16,B69=2019,H69/$O$17,B69=2020,H69/$O$18,B69=2021,H69/$O$19,B69=2022,H69/$O$20),"")</f>
        <v>2.8192973866420111E-5</v>
      </c>
      <c r="K69" s="3" cm="1">
        <f t="array" ref="K69">IFERROR(_xlfn.IFS(B69=2015,J69*$P$4,B69=2016,J69*$P$5,B69=2017,J69*$P$6,B69=2018,J69*$P$7,B69=2019,J69*$P$8,B69=2020,J69*$P$9,B69=2021,J69*$P$10,B69=2022,J69*$P$11),"")</f>
        <v>48997.301425789847</v>
      </c>
      <c r="L69" s="3">
        <f t="shared" si="2"/>
        <v>93523.301425789847</v>
      </c>
    </row>
    <row r="70" spans="1:12">
      <c r="A70" t="s">
        <v>4230</v>
      </c>
      <c r="B70">
        <v>2020</v>
      </c>
      <c r="D70" t="s">
        <v>448</v>
      </c>
      <c r="E70" t="s">
        <v>449</v>
      </c>
      <c r="F70" t="s">
        <v>4230</v>
      </c>
      <c r="G70" t="s">
        <v>450</v>
      </c>
      <c r="H70" s="5">
        <v>49551</v>
      </c>
      <c r="I70" t="str">
        <f>IFERROR(VLOOKUP(G70,'NCES Match'!$A$2:$B$1307,2,FALSE),"")</f>
        <v/>
      </c>
      <c r="J70" cm="1">
        <f t="array" ref="J70">IFERROR(_xlfn.IFS(B70=2015,H70/$O$13,B70=2016,H70/$O$14,B70=2017,H70/$O$15,B70=2018,H70/$O$16,B70=2019,H70/$O$17,B70=2020,H70/$O$18,B70=2021,H70/$O$19,B70=2022,H70/$O$20),"")</f>
        <v>2.6852061639824131E-5</v>
      </c>
      <c r="K70" s="3" cm="1">
        <f t="array" ref="K70">IFERROR(_xlfn.IFS(B70=2015,J70*$P$4,B70=2016,J70*$P$5,B70=2017,J70*$P$6,B70=2018,J70*$P$7,B70=2019,J70*$P$8,B70=2020,J70*$P$9,B70=2021,J70*$P$10,B70=2022,J70*$P$11),"")</f>
        <v>56604.221525302783</v>
      </c>
      <c r="L70" s="3">
        <f t="shared" si="2"/>
        <v>106155.22152530278</v>
      </c>
    </row>
    <row r="71" spans="1:12">
      <c r="A71" t="s">
        <v>4230</v>
      </c>
      <c r="B71">
        <v>2021</v>
      </c>
      <c r="D71" t="s">
        <v>448</v>
      </c>
      <c r="E71" t="s">
        <v>449</v>
      </c>
      <c r="F71" t="s">
        <v>4101</v>
      </c>
      <c r="G71" t="s">
        <v>450</v>
      </c>
      <c r="H71" s="5">
        <v>49398.400000000001</v>
      </c>
      <c r="I71" t="str">
        <f>IFERROR(VLOOKUP(G71,'NCES Match'!$A$2:$B$1307,2,FALSE),"")</f>
        <v/>
      </c>
      <c r="J71" cm="1">
        <f t="array" ref="J71">IFERROR(_xlfn.IFS(B71=2015,H71/$O$13,B71=2016,H71/$O$14,B71=2017,H71/$O$15,B71=2018,H71/$O$16,B71=2019,H71/$O$17,B71=2020,H71/$O$18,B71=2021,H71/$O$19,B71=2022,H71/$O$20),"")</f>
        <v>2.5274346346381017E-5</v>
      </c>
      <c r="K71" s="3" cm="1">
        <f t="array" ref="K71">IFERROR(_xlfn.IFS(B71=2015,J71*$P$4,B71=2016,J71*$P$5,B71=2017,J71*$P$6,B71=2018,J71*$P$7,B71=2019,J71*$P$8,B71=2020,J71*$P$9,B71=2021,J71*$P$10,B71=2022,J71*$P$11),"")</f>
        <v>54101.085300168408</v>
      </c>
      <c r="L71" s="3">
        <f t="shared" si="2"/>
        <v>103499.48530016841</v>
      </c>
    </row>
    <row r="72" spans="1:12">
      <c r="A72">
        <v>4808280</v>
      </c>
      <c r="B72">
        <v>2015</v>
      </c>
      <c r="C72" t="s">
        <v>381</v>
      </c>
      <c r="D72" t="s">
        <v>454</v>
      </c>
      <c r="E72" t="s">
        <v>455</v>
      </c>
      <c r="G72" t="s">
        <v>456</v>
      </c>
      <c r="H72" s="5">
        <v>702085.99</v>
      </c>
      <c r="I72">
        <f>IFERROR(VLOOKUP(G72,'NCES Match'!$A$2:$B$1307,2,FALSE),"")</f>
        <v>4808280</v>
      </c>
      <c r="J72" cm="1">
        <f t="array" ref="J72">IFERROR(_xlfn.IFS(B72=2015,H72/$O$13,B72=2016,H72/$O$14,B72=2017,H72/$O$15,B72=2018,H72/$O$16,B72=2019,H72/$O$17,B72=2020,H72/$O$18,B72=2021,H72/$O$19,B72=2022,H72/$O$20),"")</f>
        <v>5.5001680224322656E-4</v>
      </c>
      <c r="K72" s="3" cm="1">
        <f t="array" ref="K72">IFERROR(_xlfn.IFS(B72=2015,J72*$P$4,B72=2016,J72*$P$5,B72=2017,J72*$P$6,B72=2018,J72*$P$7,B72=2019,J72*$P$8,B72=2020,J72*$P$9,B72=2021,J72*$P$10,B72=2022,J72*$P$11),"")</f>
        <v>875342.38384025404</v>
      </c>
      <c r="L72" s="3">
        <f t="shared" si="2"/>
        <v>1577428.373840254</v>
      </c>
    </row>
    <row r="73" spans="1:12">
      <c r="A73">
        <v>4808280</v>
      </c>
      <c r="B73">
        <v>2016</v>
      </c>
      <c r="C73" t="s">
        <v>4102</v>
      </c>
      <c r="D73" t="s">
        <v>454</v>
      </c>
      <c r="E73" t="s">
        <v>455</v>
      </c>
      <c r="F73" t="s">
        <v>4101</v>
      </c>
      <c r="G73" t="s">
        <v>456</v>
      </c>
      <c r="H73" s="5">
        <v>685324</v>
      </c>
      <c r="I73">
        <f>IFERROR(VLOOKUP(G73,'NCES Match'!$A$2:$B$1307,2,FALSE),"")</f>
        <v>4808280</v>
      </c>
      <c r="J73" cm="1">
        <f t="array" ref="J73">IFERROR(_xlfn.IFS(B73=2015,H73/$O$13,B73=2016,H73/$O$14,B73=2017,H73/$O$15,B73=2018,H73/$O$16,B73=2019,H73/$O$17,B73=2020,H73/$O$18,B73=2021,H73/$O$19,B73=2022,H73/$O$20),"")</f>
        <v>4.9060077343520759E-4</v>
      </c>
      <c r="K73" s="3" cm="1">
        <f t="array" ref="K73">IFERROR(_xlfn.IFS(B73=2015,J73*$P$4,B73=2016,J73*$P$5,B73=2017,J73*$P$6,B73=2018,J73*$P$7,B73=2019,J73*$P$8,B73=2020,J73*$P$9,B73=2021,J73*$P$10,B73=2022,J73*$P$11),"")</f>
        <v>822065.98626100214</v>
      </c>
      <c r="L73" s="3">
        <f t="shared" si="2"/>
        <v>1507389.9862610023</v>
      </c>
    </row>
    <row r="74" spans="1:12">
      <c r="A74">
        <v>4808280</v>
      </c>
      <c r="B74">
        <v>2017</v>
      </c>
      <c r="D74" t="s">
        <v>454</v>
      </c>
      <c r="E74" t="s">
        <v>455</v>
      </c>
      <c r="F74" t="s">
        <v>4101</v>
      </c>
      <c r="G74" t="s">
        <v>456</v>
      </c>
      <c r="H74" s="5">
        <v>715810</v>
      </c>
      <c r="I74">
        <f>IFERROR(VLOOKUP(G74,'NCES Match'!$A$2:$B$1307,2,FALSE),"")</f>
        <v>4808280</v>
      </c>
      <c r="J74" cm="1">
        <f t="array" ref="J74">IFERROR(_xlfn.IFS(B74=2015,H74/$O$13,B74=2016,H74/$O$14,B74=2017,H74/$O$15,B74=2018,H74/$O$16,B74=2019,H74/$O$17,B74=2020,H74/$O$18,B74=2021,H74/$O$19,B74=2022,H74/$O$20),"")</f>
        <v>4.9350716353352962E-4</v>
      </c>
      <c r="K74" s="3" cm="1">
        <f t="array" ref="K74">IFERROR(_xlfn.IFS(B74=2015,J74*$P$4,B74=2016,J74*$P$5,B74=2017,J74*$P$6,B74=2018,J74*$P$7,B74=2019,J74*$P$8,B74=2020,J74*$P$9,B74=2021,J74*$P$10,B74=2022,J74*$P$11),"")</f>
        <v>838097.46561221452</v>
      </c>
      <c r="L74" s="3">
        <f t="shared" si="2"/>
        <v>1553907.4656122145</v>
      </c>
    </row>
    <row r="75" spans="1:12">
      <c r="A75">
        <v>4808280</v>
      </c>
      <c r="B75">
        <v>2018</v>
      </c>
      <c r="D75" t="s">
        <v>454</v>
      </c>
      <c r="E75" t="s">
        <v>455</v>
      </c>
      <c r="F75" t="s">
        <v>4101</v>
      </c>
      <c r="G75" t="s">
        <v>456</v>
      </c>
      <c r="H75" s="5">
        <v>730691</v>
      </c>
      <c r="I75">
        <f>IFERROR(VLOOKUP(G75,'NCES Match'!$A$2:$B$1307,2,FALSE),"")</f>
        <v>4808280</v>
      </c>
      <c r="J75" cm="1">
        <f t="array" ref="J75">IFERROR(_xlfn.IFS(B75=2015,H75/$O$13,B75=2016,H75/$O$14,B75=2017,H75/$O$15,B75=2018,H75/$O$16,B75=2019,H75/$O$17,B75=2020,H75/$O$18,B75=2021,H75/$O$19,B75=2022,H75/$O$20),"")</f>
        <v>4.7681886766433957E-4</v>
      </c>
      <c r="K75" s="3" cm="1">
        <f t="array" ref="K75">IFERROR(_xlfn.IFS(B75=2015,J75*$P$4,B75=2016,J75*$P$5,B75=2017,J75*$P$6,B75=2018,J75*$P$7,B75=2019,J75*$P$8,B75=2020,J75*$P$9,B75=2021,J75*$P$10,B75=2022,J75*$P$11),"")</f>
        <v>818628.04529788299</v>
      </c>
      <c r="L75" s="3">
        <f t="shared" si="2"/>
        <v>1549319.045297883</v>
      </c>
    </row>
    <row r="76" spans="1:12">
      <c r="A76">
        <v>4808280</v>
      </c>
      <c r="B76">
        <v>2019</v>
      </c>
      <c r="D76" t="s">
        <v>454</v>
      </c>
      <c r="E76" t="s">
        <v>455</v>
      </c>
      <c r="F76" t="s">
        <v>4101</v>
      </c>
      <c r="G76" t="s">
        <v>456</v>
      </c>
      <c r="H76" s="5">
        <v>767993</v>
      </c>
      <c r="I76">
        <f>IFERROR(VLOOKUP(G76,'NCES Match'!$A$2:$B$1307,2,FALSE),"")</f>
        <v>4808280</v>
      </c>
      <c r="J76" cm="1">
        <f t="array" ref="J76">IFERROR(_xlfn.IFS(B76=2015,H76/$O$13,B76=2016,H76/$O$14,B76=2017,H76/$O$15,B76=2018,H76/$O$16,B76=2019,H76/$O$17,B76=2020,H76/$O$18,B76=2021,H76/$O$19,B76=2022,H76/$O$20),"")</f>
        <v>4.8627782820360191E-4</v>
      </c>
      <c r="K76" s="3" cm="1">
        <f t="array" ref="K76">IFERROR(_xlfn.IFS(B76=2015,J76*$P$4,B76=2016,J76*$P$5,B76=2017,J76*$P$6,B76=2018,J76*$P$7,B76=2019,J76*$P$8,B76=2020,J76*$P$9,B76=2021,J76*$P$10,B76=2022,J76*$P$11),"")</f>
        <v>845114.86578396033</v>
      </c>
      <c r="L76" s="3">
        <f t="shared" si="2"/>
        <v>1613107.8657839603</v>
      </c>
    </row>
    <row r="77" spans="1:12">
      <c r="A77">
        <v>4808280</v>
      </c>
      <c r="B77">
        <v>2020</v>
      </c>
      <c r="D77" t="s">
        <v>454</v>
      </c>
      <c r="E77" t="s">
        <v>455</v>
      </c>
      <c r="F77" t="s">
        <v>4230</v>
      </c>
      <c r="G77" t="s">
        <v>456</v>
      </c>
      <c r="H77" s="5">
        <v>935482</v>
      </c>
      <c r="I77">
        <f>IFERROR(VLOOKUP(G77,'NCES Match'!$A$2:$B$1307,2,FALSE),"")</f>
        <v>4808280</v>
      </c>
      <c r="J77" cm="1">
        <f t="array" ref="J77">IFERROR(_xlfn.IFS(B77=2015,H77/$O$13,B77=2016,H77/$O$14,B77=2017,H77/$O$15,B77=2018,H77/$O$16,B77=2019,H77/$O$17,B77=2020,H77/$O$18,B77=2021,H77/$O$19,B77=2022,H77/$O$20),"")</f>
        <v>5.0694477057871602E-4</v>
      </c>
      <c r="K77" s="3" cm="1">
        <f t="array" ref="K77">IFERROR(_xlfn.IFS(B77=2015,J77*$P$4,B77=2016,J77*$P$5,B77=2017,J77*$P$6,B77=2018,J77*$P$7,B77=2019,J77*$P$8,B77=2020,J77*$P$9,B77=2021,J77*$P$10,B77=2022,J77*$P$11),"")</f>
        <v>1068641.0034294624</v>
      </c>
      <c r="L77" s="3">
        <f t="shared" si="2"/>
        <v>2004123.0034294624</v>
      </c>
    </row>
    <row r="78" spans="1:12">
      <c r="A78">
        <v>4808280</v>
      </c>
      <c r="B78">
        <v>2021</v>
      </c>
      <c r="D78" t="s">
        <v>454</v>
      </c>
      <c r="E78" t="s">
        <v>455</v>
      </c>
      <c r="F78" t="s">
        <v>4230</v>
      </c>
      <c r="G78" t="s">
        <v>456</v>
      </c>
      <c r="H78" s="5">
        <v>992241.99</v>
      </c>
      <c r="I78">
        <f>IFERROR(VLOOKUP(G78,'NCES Match'!$A$2:$B$1307,2,FALSE),"")</f>
        <v>4808280</v>
      </c>
      <c r="J78" cm="1">
        <f t="array" ref="J78">IFERROR(_xlfn.IFS(B78=2015,H78/$O$13,B78=2016,H78/$O$14,B78=2017,H78/$O$15,B78=2018,H78/$O$16,B78=2019,H78/$O$17,B78=2020,H78/$O$18,B78=2021,H78/$O$19,B78=2022,H78/$O$20),"")</f>
        <v>5.0767368406025965E-4</v>
      </c>
      <c r="K78" s="3" cm="1">
        <f t="array" ref="K78">IFERROR(_xlfn.IFS(B78=2015,J78*$P$4,B78=2016,J78*$P$5,B78=2017,J78*$P$6,B78=2018,J78*$P$7,B78=2019,J78*$P$8,B78=2020,J78*$P$9,B78=2021,J78*$P$10,B78=2022,J78*$P$11),"")</f>
        <v>1086702.5761846304</v>
      </c>
      <c r="L78" s="3">
        <f t="shared" si="2"/>
        <v>2078944.5661846304</v>
      </c>
    </row>
    <row r="79" spans="1:12">
      <c r="A79">
        <v>4808280</v>
      </c>
      <c r="B79">
        <v>2022</v>
      </c>
      <c r="D79" t="s">
        <v>454</v>
      </c>
      <c r="E79" t="s">
        <v>455</v>
      </c>
      <c r="F79" t="s">
        <v>4101</v>
      </c>
      <c r="G79" t="s">
        <v>456</v>
      </c>
      <c r="H79" s="5">
        <v>1118877.8400000001</v>
      </c>
      <c r="I79">
        <f>IFERROR(VLOOKUP(G79,'NCES Match'!$A$2:$B$1307,2,FALSE),"")</f>
        <v>4808280</v>
      </c>
      <c r="J79" cm="1">
        <f t="array" ref="J79">IFERROR(_xlfn.IFS(B79=2015,H79/$O$13,B79=2016,H79/$O$14,B79=2017,H79/$O$15,B79=2018,H79/$O$16,B79=2019,H79/$O$17,B79=2020,H79/$O$18,B79=2021,H79/$O$19,B79=2022,H79/$O$20),"")</f>
        <v>4.9144543278053848E-4</v>
      </c>
      <c r="K79" s="3" cm="1">
        <f t="array" ref="K79">IFERROR(_xlfn.IFS(B79=2015,J79*$P$4,B79=2016,J79*$P$5,B79=2017,J79*$P$6,B79=2018,J79*$P$7,B79=2019,J79*$P$8,B79=2020,J79*$P$9,B79=2021,J79*$P$10,B79=2022,J79*$P$11),"")</f>
        <v>1058319.3878692049</v>
      </c>
      <c r="L79" s="3">
        <f t="shared" si="2"/>
        <v>2177197.2278692052</v>
      </c>
    </row>
    <row r="80" spans="1:12">
      <c r="A80">
        <v>4808280</v>
      </c>
      <c r="B80">
        <v>2023</v>
      </c>
      <c r="D80" t="s">
        <v>454</v>
      </c>
      <c r="E80" t="s">
        <v>455</v>
      </c>
      <c r="F80" t="s">
        <v>4101</v>
      </c>
      <c r="G80" t="s">
        <v>456</v>
      </c>
      <c r="H80" s="5">
        <v>1162140.26</v>
      </c>
      <c r="I80">
        <f>IFERROR(VLOOKUP(G80,'NCES Match'!$A$2:$B$1307,2,FALSE),"")</f>
        <v>4808280</v>
      </c>
      <c r="J80" t="str" cm="1">
        <f t="array" ref="J80">IFERROR(_xlfn.IFS(B80=2015,H80/$O$13,B80=2016,H80/$O$14,B80=2017,H80/$O$15,B80=2018,H80/$O$16,B80=2019,H80/$O$17,B80=2020,H80/$O$18,B80=2021,H80/$O$19,B80=2022,H80/$O$20),"")</f>
        <v/>
      </c>
      <c r="K80" s="3" t="str" cm="1">
        <f t="array" ref="K80">IFERROR(_xlfn.IFS(B80=2015,J80*$P$4,B80=2016,J80*$P$5,B80=2017,J80*$P$6,B80=2018,J80*$P$7,B80=2019,J80*$P$8,B80=2020,J80*$P$9,B80=2021,J80*$P$10,B80=2022,J80*$P$11),"")</f>
        <v/>
      </c>
      <c r="L80" s="3">
        <f t="shared" si="2"/>
        <v>1162140.26</v>
      </c>
    </row>
    <row r="81" spans="1:12">
      <c r="A81">
        <v>4800074</v>
      </c>
      <c r="B81">
        <v>2015</v>
      </c>
      <c r="C81" t="s">
        <v>3521</v>
      </c>
      <c r="D81" t="s">
        <v>3894</v>
      </c>
      <c r="E81" t="s">
        <v>3895</v>
      </c>
      <c r="G81" t="s">
        <v>3896</v>
      </c>
      <c r="H81" s="5">
        <v>80748.31</v>
      </c>
      <c r="I81">
        <f>IFERROR(VLOOKUP(G81,'NCES Match'!$A$2:$B$1307,2,FALSE),"")</f>
        <v>4800074</v>
      </c>
      <c r="J81" cm="1">
        <f t="array" ref="J81">IFERROR(_xlfn.IFS(B81=2015,H81/$O$13,B81=2016,H81/$O$14,B81=2017,H81/$O$15,B81=2018,H81/$O$16,B81=2019,H81/$O$17,B81=2020,H81/$O$18,B81=2021,H81/$O$19,B81=2022,H81/$O$20),"")</f>
        <v>6.3258529418518597E-5</v>
      </c>
      <c r="K81" s="3" cm="1">
        <f t="array" ref="K81">IFERROR(_xlfn.IFS(B81=2015,J81*$P$4,B81=2016,J81*$P$5,B81=2017,J81*$P$6,B81=2018,J81*$P$7,B81=2019,J81*$P$8,B81=2020,J81*$P$9,B81=2021,J81*$P$10,B81=2022,J81*$P$11),"")</f>
        <v>100674.8734104092</v>
      </c>
      <c r="L81" s="3">
        <f t="shared" si="2"/>
        <v>181423.1834104092</v>
      </c>
    </row>
    <row r="82" spans="1:12">
      <c r="A82">
        <v>4800074</v>
      </c>
      <c r="B82">
        <v>2016</v>
      </c>
      <c r="C82" t="s">
        <v>4104</v>
      </c>
      <c r="D82" t="s">
        <v>3894</v>
      </c>
      <c r="E82" t="s">
        <v>3895</v>
      </c>
      <c r="F82" t="s">
        <v>4101</v>
      </c>
      <c r="G82" t="s">
        <v>3896</v>
      </c>
      <c r="H82" s="5">
        <v>103473</v>
      </c>
      <c r="I82">
        <f>IFERROR(VLOOKUP(G82,'NCES Match'!$A$2:$B$1307,2,FALSE),"")</f>
        <v>4800074</v>
      </c>
      <c r="J82" cm="1">
        <f t="array" ref="J82">IFERROR(_xlfn.IFS(B82=2015,H82/$O$13,B82=2016,H82/$O$14,B82=2017,H82/$O$15,B82=2018,H82/$O$16,B82=2019,H82/$O$17,B82=2020,H82/$O$18,B82=2021,H82/$O$19,B82=2022,H82/$O$20),"")</f>
        <v>7.4072896658604155E-5</v>
      </c>
      <c r="K82" s="3" cm="1">
        <f t="array" ref="K82">IFERROR(_xlfn.IFS(B82=2015,J82*$P$4,B82=2016,J82*$P$5,B82=2017,J82*$P$6,B82=2018,J82*$P$7,B82=2019,J82*$P$8,B82=2020,J82*$P$9,B82=2021,J82*$P$10,B82=2022,J82*$P$11),"")</f>
        <v>124118.86027103191</v>
      </c>
      <c r="L82" s="3">
        <f t="shared" si="2"/>
        <v>227591.86027103191</v>
      </c>
    </row>
    <row r="83" spans="1:12">
      <c r="A83">
        <v>4800074</v>
      </c>
      <c r="B83">
        <v>2017</v>
      </c>
      <c r="D83" t="s">
        <v>3894</v>
      </c>
      <c r="E83" t="s">
        <v>3895</v>
      </c>
      <c r="F83" t="s">
        <v>4101</v>
      </c>
      <c r="G83" t="s">
        <v>3896</v>
      </c>
      <c r="H83" s="5">
        <v>104962</v>
      </c>
      <c r="I83">
        <f>IFERROR(VLOOKUP(G83,'NCES Match'!$A$2:$B$1307,2,FALSE),"")</f>
        <v>4800074</v>
      </c>
      <c r="J83" cm="1">
        <f t="array" ref="J83">IFERROR(_xlfn.IFS(B83=2015,H83/$O$13,B83=2016,H83/$O$14,B83=2017,H83/$O$15,B83=2018,H83/$O$16,B83=2019,H83/$O$17,B83=2020,H83/$O$18,B83=2021,H83/$O$19,B83=2022,H83/$O$20),"")</f>
        <v>7.2364871821861028E-5</v>
      </c>
      <c r="K83" s="3" cm="1">
        <f t="array" ref="K83">IFERROR(_xlfn.IFS(B83=2015,J83*$P$4,B83=2016,J83*$P$5,B83=2017,J83*$P$6,B83=2018,J83*$P$7,B83=2019,J83*$P$8,B83=2020,J83*$P$9,B83=2021,J83*$P$10,B83=2022,J83*$P$11),"")</f>
        <v>122893.48596078466</v>
      </c>
      <c r="L83" s="3">
        <f t="shared" si="2"/>
        <v>227855.48596078466</v>
      </c>
    </row>
    <row r="84" spans="1:12">
      <c r="A84">
        <v>4800074</v>
      </c>
      <c r="B84">
        <v>2018</v>
      </c>
      <c r="D84" t="s">
        <v>3894</v>
      </c>
      <c r="E84" t="s">
        <v>3895</v>
      </c>
      <c r="F84" t="s">
        <v>4101</v>
      </c>
      <c r="G84" t="s">
        <v>3896</v>
      </c>
      <c r="H84" s="5">
        <v>105612</v>
      </c>
      <c r="I84">
        <f>IFERROR(VLOOKUP(G84,'NCES Match'!$A$2:$B$1307,2,FALSE),"")</f>
        <v>4800074</v>
      </c>
      <c r="J84" cm="1">
        <f t="array" ref="J84">IFERROR(_xlfn.IFS(B84=2015,H84/$O$13,B84=2016,H84/$O$14,B84=2017,H84/$O$15,B84=2018,H84/$O$16,B84=2019,H84/$O$17,B84=2020,H84/$O$18,B84=2021,H84/$O$19,B84=2022,H84/$O$20),"")</f>
        <v>6.8918043676145227E-5</v>
      </c>
      <c r="K84" s="3" cm="1">
        <f t="array" ref="K84">IFERROR(_xlfn.IFS(B84=2015,J84*$P$4,B84=2016,J84*$P$5,B84=2017,J84*$P$6,B84=2018,J84*$P$7,B84=2019,J84*$P$8,B84=2020,J84*$P$9,B84=2021,J84*$P$10,B84=2022,J84*$P$11),"")</f>
        <v>118322.1705481524</v>
      </c>
      <c r="L84" s="3">
        <f t="shared" si="2"/>
        <v>223934.17054815241</v>
      </c>
    </row>
    <row r="85" spans="1:12">
      <c r="A85">
        <v>4800074</v>
      </c>
      <c r="B85">
        <v>2019</v>
      </c>
      <c r="D85" t="s">
        <v>3894</v>
      </c>
      <c r="E85" t="s">
        <v>3895</v>
      </c>
      <c r="F85" t="s">
        <v>4101</v>
      </c>
      <c r="G85" t="s">
        <v>3896</v>
      </c>
      <c r="H85" s="5">
        <v>113836</v>
      </c>
      <c r="I85">
        <f>IFERROR(VLOOKUP(G85,'NCES Match'!$A$2:$B$1307,2,FALSE),"")</f>
        <v>4800074</v>
      </c>
      <c r="J85" cm="1">
        <f t="array" ref="J85">IFERROR(_xlfn.IFS(B85=2015,H85/$O$13,B85=2016,H85/$O$14,B85=2017,H85/$O$15,B85=2018,H85/$O$16,B85=2019,H85/$O$17,B85=2020,H85/$O$18,B85=2021,H85/$O$19,B85=2022,H85/$O$20),"")</f>
        <v>7.2078681513223727E-5</v>
      </c>
      <c r="K85" s="3" cm="1">
        <f t="array" ref="K85">IFERROR(_xlfn.IFS(B85=2015,J85*$P$4,B85=2016,J85*$P$5,B85=2017,J85*$P$6,B85=2018,J85*$P$7,B85=2019,J85*$P$8,B85=2020,J85*$P$9,B85=2021,J85*$P$10,B85=2022,J85*$P$11),"")</f>
        <v>125267.41241311173</v>
      </c>
      <c r="L85" s="3">
        <f t="shared" si="2"/>
        <v>239103.41241311171</v>
      </c>
    </row>
    <row r="86" spans="1:12">
      <c r="A86">
        <v>4800074</v>
      </c>
      <c r="B86">
        <v>2020</v>
      </c>
      <c r="D86" t="s">
        <v>3894</v>
      </c>
      <c r="E86" t="s">
        <v>3895</v>
      </c>
      <c r="F86" t="s">
        <v>4230</v>
      </c>
      <c r="G86" t="s">
        <v>3896</v>
      </c>
      <c r="H86" s="5">
        <v>195415</v>
      </c>
      <c r="I86">
        <f>IFERROR(VLOOKUP(G86,'NCES Match'!$A$2:$B$1307,2,FALSE),"")</f>
        <v>4800074</v>
      </c>
      <c r="J86" cm="1">
        <f t="array" ref="J86">IFERROR(_xlfn.IFS(B86=2015,H86/$O$13,B86=2016,H86/$O$14,B86=2017,H86/$O$15,B86=2018,H86/$O$16,B86=2019,H86/$O$17,B86=2020,H86/$O$18,B86=2021,H86/$O$19,B86=2022,H86/$O$20),"")</f>
        <v>1.0589686636689941E-4</v>
      </c>
      <c r="K86" s="3" cm="1">
        <f t="array" ref="K86">IFERROR(_xlfn.IFS(B86=2015,J86*$P$4,B86=2016,J86*$P$5,B86=2017,J86*$P$6,B86=2018,J86*$P$7,B86=2019,J86*$P$8,B86=2020,J86*$P$9,B86=2021,J86*$P$10,B86=2022,J86*$P$11),"")</f>
        <v>223230.89240110278</v>
      </c>
      <c r="L86" s="3">
        <f t="shared" si="2"/>
        <v>418645.89240110281</v>
      </c>
    </row>
    <row r="87" spans="1:12">
      <c r="A87">
        <v>4800074</v>
      </c>
      <c r="B87">
        <v>2021</v>
      </c>
      <c r="D87" t="s">
        <v>3894</v>
      </c>
      <c r="E87" t="s">
        <v>3895</v>
      </c>
      <c r="F87" t="s">
        <v>4230</v>
      </c>
      <c r="G87" t="s">
        <v>3896</v>
      </c>
      <c r="H87" s="5">
        <v>218670.06</v>
      </c>
      <c r="I87">
        <f>IFERROR(VLOOKUP(G87,'NCES Match'!$A$2:$B$1307,2,FALSE),"")</f>
        <v>4800074</v>
      </c>
      <c r="J87" cm="1">
        <f t="array" ref="J87">IFERROR(_xlfn.IFS(B87=2015,H87/$O$13,B87=2016,H87/$O$14,B87=2017,H87/$O$15,B87=2018,H87/$O$16,B87=2019,H87/$O$17,B87=2020,H87/$O$18,B87=2021,H87/$O$19,B87=2022,H87/$O$20),"")</f>
        <v>1.1188100894004497E-4</v>
      </c>
      <c r="K87" s="3" cm="1">
        <f t="array" ref="K87">IFERROR(_xlfn.IFS(B87=2015,J87*$P$4,B87=2016,J87*$P$5,B87=2017,J87*$P$6,B87=2018,J87*$P$7,B87=2019,J87*$P$8,B87=2020,J87*$P$9,B87=2021,J87*$P$10,B87=2022,J87*$P$11),"")</f>
        <v>239487.26211077571</v>
      </c>
      <c r="L87" s="3">
        <f t="shared" si="2"/>
        <v>458157.32211077574</v>
      </c>
    </row>
    <row r="88" spans="1:12">
      <c r="A88">
        <v>4800074</v>
      </c>
      <c r="B88">
        <v>2022</v>
      </c>
      <c r="D88" t="s">
        <v>3894</v>
      </c>
      <c r="E88" t="s">
        <v>3895</v>
      </c>
      <c r="F88" t="s">
        <v>4101</v>
      </c>
      <c r="G88" t="s">
        <v>3896</v>
      </c>
      <c r="H88" s="5">
        <v>260358.19</v>
      </c>
      <c r="I88">
        <f>IFERROR(VLOOKUP(G88,'NCES Match'!$A$2:$B$1307,2,FALSE),"")</f>
        <v>4800074</v>
      </c>
      <c r="J88" cm="1">
        <f t="array" ref="J88">IFERROR(_xlfn.IFS(B88=2015,H88/$O$13,B88=2016,H88/$O$14,B88=2017,H88/$O$15,B88=2018,H88/$O$16,B88=2019,H88/$O$17,B88=2020,H88/$O$18,B88=2021,H88/$O$19,B88=2022,H88/$O$20),"")</f>
        <v>1.1435729512929461E-4</v>
      </c>
      <c r="K88" s="3" cm="1">
        <f t="array" ref="K88">IFERROR(_xlfn.IFS(B88=2015,J88*$P$4,B88=2016,J88*$P$5,B88=2017,J88*$P$6,B88=2018,J88*$P$7,B88=2019,J88*$P$8,B88=2020,J88*$P$9,B88=2021,J88*$P$10,B88=2022,J88*$P$11),"")</f>
        <v>246266.49167306253</v>
      </c>
      <c r="L88" s="3">
        <f t="shared" si="2"/>
        <v>506624.6816730625</v>
      </c>
    </row>
    <row r="89" spans="1:12">
      <c r="A89">
        <v>4800074</v>
      </c>
      <c r="B89">
        <v>2023</v>
      </c>
      <c r="D89" t="s">
        <v>3894</v>
      </c>
      <c r="E89" t="s">
        <v>3895</v>
      </c>
      <c r="F89" t="s">
        <v>4101</v>
      </c>
      <c r="G89" t="s">
        <v>3896</v>
      </c>
      <c r="H89" s="5">
        <v>295717.09999999998</v>
      </c>
      <c r="I89">
        <f>IFERROR(VLOOKUP(G89,'NCES Match'!$A$2:$B$1307,2,FALSE),"")</f>
        <v>4800074</v>
      </c>
      <c r="J89" t="str" cm="1">
        <f t="array" ref="J89">IFERROR(_xlfn.IFS(B89=2015,H89/$O$13,B89=2016,H89/$O$14,B89=2017,H89/$O$15,B89=2018,H89/$O$16,B89=2019,H89/$O$17,B89=2020,H89/$O$18,B89=2021,H89/$O$19,B89=2022,H89/$O$20),"")</f>
        <v/>
      </c>
      <c r="K89" s="3" t="str" cm="1">
        <f t="array" ref="K89">IFERROR(_xlfn.IFS(B89=2015,J89*$P$4,B89=2016,J89*$P$5,B89=2017,J89*$P$6,B89=2018,J89*$P$7,B89=2019,J89*$P$8,B89=2020,J89*$P$9,B89=2021,J89*$P$10,B89=2022,J89*$P$11),"")</f>
        <v/>
      </c>
      <c r="L89" s="3">
        <f t="shared" si="2"/>
        <v>295717.09999999998</v>
      </c>
    </row>
    <row r="90" spans="1:12">
      <c r="A90">
        <v>4823790</v>
      </c>
      <c r="B90">
        <v>2015</v>
      </c>
      <c r="C90" t="s">
        <v>381</v>
      </c>
      <c r="D90" t="s">
        <v>1695</v>
      </c>
      <c r="E90" t="s">
        <v>1696</v>
      </c>
      <c r="G90" t="s">
        <v>1697</v>
      </c>
      <c r="H90" s="5">
        <v>383212.42</v>
      </c>
      <c r="I90">
        <f>IFERROR(VLOOKUP(G90,'NCES Match'!$A$2:$B$1307,2,FALSE),"")</f>
        <v>4823790</v>
      </c>
      <c r="J90" cm="1">
        <f t="array" ref="J90">IFERROR(_xlfn.IFS(B90=2015,H90/$O$13,B90=2016,H90/$O$14,B90=2017,H90/$O$15,B90=2018,H90/$O$16,B90=2019,H90/$O$17,B90=2020,H90/$O$18,B90=2021,H90/$O$19,B90=2022,H90/$O$20),"")</f>
        <v>3.0021004952440126E-4</v>
      </c>
      <c r="K90" s="3" cm="1">
        <f t="array" ref="K90">IFERROR(_xlfn.IFS(B90=2015,J90*$P$4,B90=2016,J90*$P$5,B90=2017,J90*$P$6,B90=2018,J90*$P$7,B90=2019,J90*$P$8,B90=2020,J90*$P$9,B90=2021,J90*$P$10,B90=2022,J90*$P$11),"")</f>
        <v>477779.1866207053</v>
      </c>
      <c r="L90" s="3">
        <f t="shared" si="2"/>
        <v>860991.60662070522</v>
      </c>
    </row>
    <row r="91" spans="1:12">
      <c r="A91">
        <v>4823790</v>
      </c>
      <c r="B91">
        <v>2016</v>
      </c>
      <c r="C91" t="s">
        <v>4102</v>
      </c>
      <c r="D91" t="s">
        <v>1695</v>
      </c>
      <c r="E91" t="s">
        <v>1696</v>
      </c>
      <c r="F91" t="s">
        <v>4101</v>
      </c>
      <c r="G91" t="s">
        <v>1697</v>
      </c>
      <c r="H91" s="5">
        <v>405751</v>
      </c>
      <c r="I91">
        <f>IFERROR(VLOOKUP(G91,'NCES Match'!$A$2:$B$1307,2,FALSE),"")</f>
        <v>4823790</v>
      </c>
      <c r="J91" cm="1">
        <f t="array" ref="J91">IFERROR(_xlfn.IFS(B91=2015,H91/$O$13,B91=2016,H91/$O$14,B91=2017,H91/$O$15,B91=2018,H91/$O$16,B91=2019,H91/$O$17,B91=2020,H91/$O$18,B91=2021,H91/$O$19,B91=2022,H91/$O$20),"")</f>
        <v>2.9046371412953423E-4</v>
      </c>
      <c r="K91" s="3" cm="1">
        <f t="array" ref="K91">IFERROR(_xlfn.IFS(B91=2015,J91*$P$4,B91=2016,J91*$P$5,B91=2017,J91*$P$6,B91=2018,J91*$P$7,B91=2019,J91*$P$8,B91=2020,J91*$P$9,B91=2021,J91*$P$10,B91=2022,J91*$P$11),"")</f>
        <v>486710.0758055867</v>
      </c>
      <c r="L91" s="3">
        <f t="shared" si="2"/>
        <v>892461.07580558676</v>
      </c>
    </row>
    <row r="92" spans="1:12">
      <c r="A92">
        <v>4823790</v>
      </c>
      <c r="B92">
        <v>2017</v>
      </c>
      <c r="D92" t="s">
        <v>1695</v>
      </c>
      <c r="E92" t="s">
        <v>1696</v>
      </c>
      <c r="F92" t="s">
        <v>4101</v>
      </c>
      <c r="G92" t="s">
        <v>1697</v>
      </c>
      <c r="H92" s="5">
        <v>409382</v>
      </c>
      <c r="I92">
        <f>IFERROR(VLOOKUP(G92,'NCES Match'!$A$2:$B$1307,2,FALSE),"")</f>
        <v>4823790</v>
      </c>
      <c r="J92" cm="1">
        <f t="array" ref="J92">IFERROR(_xlfn.IFS(B92=2015,H92/$O$13,B92=2016,H92/$O$14,B92=2017,H92/$O$15,B92=2018,H92/$O$16,B92=2019,H92/$O$17,B92=2020,H92/$O$18,B92=2021,H92/$O$19,B92=2022,H92/$O$20),"")</f>
        <v>2.8224382115600989E-4</v>
      </c>
      <c r="K92" s="3" cm="1">
        <f t="array" ref="K92">IFERROR(_xlfn.IFS(B92=2015,J92*$P$4,B92=2016,J92*$P$5,B92=2017,J92*$P$6,B92=2018,J92*$P$7,B92=2019,J92*$P$8,B92=2020,J92*$P$9,B92=2021,J92*$P$10,B92=2022,J92*$P$11),"")</f>
        <v>479319.95455115131</v>
      </c>
      <c r="L92" s="3">
        <f t="shared" si="2"/>
        <v>888701.95455115126</v>
      </c>
    </row>
    <row r="93" spans="1:12">
      <c r="A93">
        <v>4823790</v>
      </c>
      <c r="B93">
        <v>2018</v>
      </c>
      <c r="D93" t="s">
        <v>1695</v>
      </c>
      <c r="E93" t="s">
        <v>1696</v>
      </c>
      <c r="F93" t="s">
        <v>4101</v>
      </c>
      <c r="G93" t="s">
        <v>1697</v>
      </c>
      <c r="H93" s="5">
        <v>396103</v>
      </c>
      <c r="I93">
        <f>IFERROR(VLOOKUP(G93,'NCES Match'!$A$2:$B$1307,2,FALSE),"")</f>
        <v>4823790</v>
      </c>
      <c r="J93" cm="1">
        <f t="array" ref="J93">IFERROR(_xlfn.IFS(B93=2015,H93/$O$13,B93=2016,H93/$O$14,B93=2017,H93/$O$15,B93=2018,H93/$O$16,B93=2019,H93/$O$17,B93=2020,H93/$O$18,B93=2021,H93/$O$19,B93=2022,H93/$O$20),"")</f>
        <v>2.5848051219797138E-4</v>
      </c>
      <c r="K93" s="3" cm="1">
        <f t="array" ref="K93">IFERROR(_xlfn.IFS(B93=2015,J93*$P$4,B93=2016,J93*$P$5,B93=2017,J93*$P$6,B93=2018,J93*$P$7,B93=2019,J93*$P$8,B93=2020,J93*$P$9,B93=2021,J93*$P$10,B93=2022,J93*$P$11),"")</f>
        <v>443773.11972725455</v>
      </c>
      <c r="L93" s="3">
        <f t="shared" si="2"/>
        <v>839876.11972725461</v>
      </c>
    </row>
    <row r="94" spans="1:12">
      <c r="A94">
        <v>4823790</v>
      </c>
      <c r="B94">
        <v>2019</v>
      </c>
      <c r="D94" t="s">
        <v>1695</v>
      </c>
      <c r="E94" t="s">
        <v>1696</v>
      </c>
      <c r="F94" t="s">
        <v>4101</v>
      </c>
      <c r="G94" t="s">
        <v>1697</v>
      </c>
      <c r="H94" s="5">
        <v>437187</v>
      </c>
      <c r="I94">
        <f>IFERROR(VLOOKUP(G94,'NCES Match'!$A$2:$B$1307,2,FALSE),"")</f>
        <v>4823790</v>
      </c>
      <c r="J94" cm="1">
        <f t="array" ref="J94">IFERROR(_xlfn.IFS(B94=2015,H94/$O$13,B94=2016,H94/$O$14,B94=2017,H94/$O$15,B94=2018,H94/$O$16,B94=2019,H94/$O$17,B94=2020,H94/$O$18,B94=2021,H94/$O$19,B94=2022,H94/$O$20),"")</f>
        <v>2.768180763090915E-4</v>
      </c>
      <c r="K94" s="3" cm="1">
        <f t="array" ref="K94">IFERROR(_xlfn.IFS(B94=2015,J94*$P$4,B94=2016,J94*$P$5,B94=2017,J94*$P$6,B94=2018,J94*$P$7,B94=2019,J94*$P$8,B94=2020,J94*$P$9,B94=2021,J94*$P$10,B94=2022,J94*$P$11),"")</f>
        <v>481089.32350619376</v>
      </c>
      <c r="L94" s="3">
        <f t="shared" si="2"/>
        <v>918276.3235061937</v>
      </c>
    </row>
    <row r="95" spans="1:12">
      <c r="A95">
        <v>4823790</v>
      </c>
      <c r="B95">
        <v>2020</v>
      </c>
      <c r="D95" t="s">
        <v>1695</v>
      </c>
      <c r="E95" t="s">
        <v>1696</v>
      </c>
      <c r="F95" t="s">
        <v>4230</v>
      </c>
      <c r="G95" t="s">
        <v>1697</v>
      </c>
      <c r="H95" s="5">
        <v>550524</v>
      </c>
      <c r="I95">
        <f>IFERROR(VLOOKUP(G95,'NCES Match'!$A$2:$B$1307,2,FALSE),"")</f>
        <v>4823790</v>
      </c>
      <c r="J95" cm="1">
        <f t="array" ref="J95">IFERROR(_xlfn.IFS(B95=2015,H95/$O$13,B95=2016,H95/$O$14,B95=2017,H95/$O$15,B95=2018,H95/$O$16,B95=2019,H95/$O$17,B95=2020,H95/$O$18,B95=2021,H95/$O$19,B95=2022,H95/$O$20),"")</f>
        <v>2.9833311905314805E-4</v>
      </c>
      <c r="K95" s="3" cm="1">
        <f t="array" ref="K95">IFERROR(_xlfn.IFS(B95=2015,J95*$P$4,B95=2016,J95*$P$5,B95=2017,J95*$P$6,B95=2018,J95*$P$7,B95=2019,J95*$P$8,B95=2020,J95*$P$9,B95=2021,J95*$P$10,B95=2022,J95*$P$11),"")</f>
        <v>628887.05477176618</v>
      </c>
      <c r="L95" s="3">
        <f t="shared" si="2"/>
        <v>1179411.0547717661</v>
      </c>
    </row>
    <row r="96" spans="1:12">
      <c r="A96">
        <v>4823790</v>
      </c>
      <c r="B96">
        <v>2021</v>
      </c>
      <c r="D96" t="s">
        <v>1695</v>
      </c>
      <c r="E96" t="s">
        <v>1696</v>
      </c>
      <c r="F96" t="s">
        <v>4101</v>
      </c>
      <c r="G96" t="s">
        <v>1697</v>
      </c>
      <c r="H96" s="5">
        <v>568229.93999999994</v>
      </c>
      <c r="I96">
        <f>IFERROR(VLOOKUP(G96,'NCES Match'!$A$2:$B$1307,2,FALSE),"")</f>
        <v>4823790</v>
      </c>
      <c r="J96" cm="1">
        <f t="array" ref="J96">IFERROR(_xlfn.IFS(B96=2015,H96/$O$13,B96=2016,H96/$O$14,B96=2017,H96/$O$15,B96=2018,H96/$O$16,B96=2019,H96/$O$17,B96=2020,H96/$O$18,B96=2021,H96/$O$19,B96=2022,H96/$O$20),"")</f>
        <v>2.9073088010832948E-4</v>
      </c>
      <c r="K96" s="3" cm="1">
        <f t="array" ref="K96">IFERROR(_xlfn.IFS(B96=2015,J96*$P$4,B96=2016,J96*$P$5,B96=2017,J96*$P$6,B96=2018,J96*$P$7,B96=2019,J96*$P$8,B96=2020,J96*$P$9,B96=2021,J96*$P$10,B96=2022,J96*$P$11),"")</f>
        <v>622324.9427926729</v>
      </c>
      <c r="L96" s="3">
        <f t="shared" si="2"/>
        <v>1190554.8827926728</v>
      </c>
    </row>
    <row r="97" spans="1:12">
      <c r="A97">
        <v>4823790</v>
      </c>
      <c r="B97">
        <v>2022</v>
      </c>
      <c r="D97" t="s">
        <v>1695</v>
      </c>
      <c r="E97" t="s">
        <v>1696</v>
      </c>
      <c r="F97" t="s">
        <v>4101</v>
      </c>
      <c r="G97" t="s">
        <v>1697</v>
      </c>
      <c r="H97" s="5">
        <v>657209.21</v>
      </c>
      <c r="I97">
        <f>IFERROR(VLOOKUP(G97,'NCES Match'!$A$2:$B$1307,2,FALSE),"")</f>
        <v>4823790</v>
      </c>
      <c r="J97" cm="1">
        <f t="array" ref="J97">IFERROR(_xlfn.IFS(B97=2015,H97/$O$13,B97=2016,H97/$O$14,B97=2017,H97/$O$15,B97=2018,H97/$O$16,B97=2019,H97/$O$17,B97=2020,H97/$O$18,B97=2021,H97/$O$19,B97=2022,H97/$O$20),"")</f>
        <v>2.886664237052061E-4</v>
      </c>
      <c r="K97" s="3" cm="1">
        <f t="array" ref="K97">IFERROR(_xlfn.IFS(B97=2015,J97*$P$4,B97=2016,J97*$P$5,B97=2017,J97*$P$6,B97=2018,J97*$P$7,B97=2019,J97*$P$8,B97=2020,J97*$P$9,B97=2021,J97*$P$10,B97=2022,J97*$P$11),"")</f>
        <v>621638.23785195686</v>
      </c>
      <c r="L97" s="3">
        <f t="shared" si="2"/>
        <v>1278847.4478519568</v>
      </c>
    </row>
    <row r="98" spans="1:12">
      <c r="A98">
        <v>4823790</v>
      </c>
      <c r="B98">
        <v>2023</v>
      </c>
      <c r="D98" t="s">
        <v>1695</v>
      </c>
      <c r="E98" t="s">
        <v>1696</v>
      </c>
      <c r="F98" t="s">
        <v>4101</v>
      </c>
      <c r="G98" t="s">
        <v>1697</v>
      </c>
      <c r="H98" s="5">
        <v>776606.58</v>
      </c>
      <c r="I98">
        <f>IFERROR(VLOOKUP(G98,'NCES Match'!$A$2:$B$1307,2,FALSE),"")</f>
        <v>4823790</v>
      </c>
      <c r="J98" t="str" cm="1">
        <f t="array" ref="J98">IFERROR(_xlfn.IFS(B98=2015,H98/$O$13,B98=2016,H98/$O$14,B98=2017,H98/$O$15,B98=2018,H98/$O$16,B98=2019,H98/$O$17,B98=2020,H98/$O$18,B98=2021,H98/$O$19,B98=2022,H98/$O$20),"")</f>
        <v/>
      </c>
      <c r="K98" s="3" t="str" cm="1">
        <f t="array" ref="K98">IFERROR(_xlfn.IFS(B98=2015,J98*$P$4,B98=2016,J98*$P$5,B98=2017,J98*$P$6,B98=2018,J98*$P$7,B98=2019,J98*$P$8,B98=2020,J98*$P$9,B98=2021,J98*$P$10,B98=2022,J98*$P$11),"")</f>
        <v/>
      </c>
      <c r="L98" s="3">
        <f t="shared" si="2"/>
        <v>776606.58</v>
      </c>
    </row>
    <row r="99" spans="1:12">
      <c r="A99">
        <v>4828550</v>
      </c>
      <c r="B99">
        <v>2015</v>
      </c>
      <c r="C99" t="s">
        <v>381</v>
      </c>
      <c r="D99" t="s">
        <v>2091</v>
      </c>
      <c r="E99" t="s">
        <v>2092</v>
      </c>
      <c r="G99" t="s">
        <v>2093</v>
      </c>
      <c r="H99" s="5">
        <v>1213099.69</v>
      </c>
      <c r="I99">
        <f>IFERROR(VLOOKUP(G99,'NCES Match'!$A$2:$B$1307,2,FALSE),"")</f>
        <v>4828550</v>
      </c>
      <c r="J99" cm="1">
        <f t="array" ref="J99">IFERROR(_xlfn.IFS(B99=2015,H99/$O$13,B99=2016,H99/$O$14,B99=2017,H99/$O$15,B99=2018,H99/$O$16,B99=2019,H99/$O$17,B99=2020,H99/$O$18,B99=2021,H99/$O$19,B99=2022,H99/$O$20),"")</f>
        <v>9.5034685465814452E-4</v>
      </c>
      <c r="K99" s="3" cm="1">
        <f t="array" ref="K99">IFERROR(_xlfn.IFS(B99=2015,J99*$P$4,B99=2016,J99*$P$5,B99=2017,J99*$P$6,B99=2018,J99*$P$7,B99=2019,J99*$P$8,B99=2020,J99*$P$9,B99=2021,J99*$P$10,B99=2022,J99*$P$11),"")</f>
        <v>1512460.851811718</v>
      </c>
      <c r="L99" s="3">
        <f t="shared" si="2"/>
        <v>2725560.5418117177</v>
      </c>
    </row>
    <row r="100" spans="1:12">
      <c r="A100">
        <v>4828550</v>
      </c>
      <c r="B100">
        <v>2016</v>
      </c>
      <c r="C100" t="s">
        <v>4102</v>
      </c>
      <c r="D100" t="s">
        <v>2091</v>
      </c>
      <c r="E100" t="s">
        <v>2092</v>
      </c>
      <c r="F100" t="s">
        <v>4101</v>
      </c>
      <c r="G100" t="s">
        <v>2093</v>
      </c>
      <c r="H100" s="5">
        <v>1263147</v>
      </c>
      <c r="I100">
        <f>IFERROR(VLOOKUP(G100,'NCES Match'!$A$2:$B$1307,2,FALSE),"")</f>
        <v>4828550</v>
      </c>
      <c r="J100" cm="1">
        <f t="array" ref="J100">IFERROR(_xlfn.IFS(B100=2015,H100/$O$13,B100=2016,H100/$O$14,B100=2017,H100/$O$15,B100=2018,H100/$O$16,B100=2019,H100/$O$17,B100=2020,H100/$O$18,B100=2021,H100/$O$19,B100=2022,H100/$O$20),"")</f>
        <v>9.042451383029956E-4</v>
      </c>
      <c r="K100" s="3" cm="1">
        <f t="array" ref="K100">IFERROR(_xlfn.IFS(B100=2015,J100*$P$4,B100=2016,J100*$P$5,B100=2017,J100*$P$6,B100=2018,J100*$P$7,B100=2019,J100*$P$8,B100=2020,J100*$P$9,B100=2021,J100*$P$10,B100=2022,J100*$P$11),"")</f>
        <v>1515181.4095925812</v>
      </c>
      <c r="L100" s="3">
        <f t="shared" si="2"/>
        <v>2778328.409592581</v>
      </c>
    </row>
    <row r="101" spans="1:12">
      <c r="A101">
        <v>4828550</v>
      </c>
      <c r="B101">
        <v>2017</v>
      </c>
      <c r="D101" t="s">
        <v>2091</v>
      </c>
      <c r="E101" t="s">
        <v>2092</v>
      </c>
      <c r="F101" t="s">
        <v>4101</v>
      </c>
      <c r="G101" t="s">
        <v>2093</v>
      </c>
      <c r="H101" s="5">
        <v>1306254</v>
      </c>
      <c r="I101">
        <f>IFERROR(VLOOKUP(G101,'NCES Match'!$A$2:$B$1307,2,FALSE),"")</f>
        <v>4828550</v>
      </c>
      <c r="J101" cm="1">
        <f t="array" ref="J101">IFERROR(_xlfn.IFS(B101=2015,H101/$O$13,B101=2016,H101/$O$14,B101=2017,H101/$O$15,B101=2018,H101/$O$16,B101=2019,H101/$O$17,B101=2020,H101/$O$18,B101=2021,H101/$O$19,B101=2022,H101/$O$20),"")</f>
        <v>9.005821466511047E-4</v>
      </c>
      <c r="K101" s="3" cm="1">
        <f t="array" ref="K101">IFERROR(_xlfn.IFS(B101=2015,J101*$P$4,B101=2016,J101*$P$5,B101=2017,J101*$P$6,B101=2018,J101*$P$7,B101=2019,J101*$P$8,B101=2020,J101*$P$9,B101=2021,J101*$P$10,B101=2022,J101*$P$11),"")</f>
        <v>1529411.6690823231</v>
      </c>
      <c r="L101" s="3">
        <f t="shared" si="2"/>
        <v>2835665.6690823231</v>
      </c>
    </row>
    <row r="102" spans="1:12">
      <c r="A102">
        <v>4828550</v>
      </c>
      <c r="B102">
        <v>2018</v>
      </c>
      <c r="D102" t="s">
        <v>2091</v>
      </c>
      <c r="E102" t="s">
        <v>2092</v>
      </c>
      <c r="F102" t="s">
        <v>4101</v>
      </c>
      <c r="G102" t="s">
        <v>2093</v>
      </c>
      <c r="H102" s="5">
        <v>1366956</v>
      </c>
      <c r="I102">
        <f>IFERROR(VLOOKUP(G102,'NCES Match'!$A$2:$B$1307,2,FALSE),"")</f>
        <v>4828550</v>
      </c>
      <c r="J102" cm="1">
        <f t="array" ref="J102">IFERROR(_xlfn.IFS(B102=2015,H102/$O$13,B102=2016,H102/$O$14,B102=2017,H102/$O$15,B102=2018,H102/$O$16,B102=2019,H102/$O$17,B102=2020,H102/$O$18,B102=2021,H102/$O$19,B102=2022,H102/$O$20),"")</f>
        <v>8.9201921478022168E-4</v>
      </c>
      <c r="K102" s="3" cm="1">
        <f t="array" ref="K102">IFERROR(_xlfn.IFS(B102=2015,J102*$P$4,B102=2016,J102*$P$5,B102=2017,J102*$P$6,B102=2018,J102*$P$7,B102=2019,J102*$P$8,B102=2020,J102*$P$9,B102=2021,J102*$P$10,B102=2022,J102*$P$11),"")</f>
        <v>1531466.1304001459</v>
      </c>
      <c r="L102" s="3">
        <f t="shared" si="2"/>
        <v>2898422.1304001459</v>
      </c>
    </row>
    <row r="103" spans="1:12">
      <c r="A103">
        <v>4828550</v>
      </c>
      <c r="B103">
        <v>2019</v>
      </c>
      <c r="D103" t="s">
        <v>2091</v>
      </c>
      <c r="E103" t="s">
        <v>2092</v>
      </c>
      <c r="F103" t="s">
        <v>4101</v>
      </c>
      <c r="G103" t="s">
        <v>2093</v>
      </c>
      <c r="H103" s="5">
        <v>1428195</v>
      </c>
      <c r="I103">
        <f>IFERROR(VLOOKUP(G103,'NCES Match'!$A$2:$B$1307,2,FALSE),"")</f>
        <v>4828550</v>
      </c>
      <c r="J103" cm="1">
        <f t="array" ref="J103">IFERROR(_xlfn.IFS(B103=2015,H103/$O$13,B103=2016,H103/$O$14,B103=2017,H103/$O$15,B103=2018,H103/$O$16,B103=2019,H103/$O$17,B103=2020,H103/$O$18,B103=2021,H103/$O$19,B103=2022,H103/$O$20),"")</f>
        <v>9.0430454815505247E-4</v>
      </c>
      <c r="K103" s="3" cm="1">
        <f t="array" ref="K103">IFERROR(_xlfn.IFS(B103=2015,J103*$P$4,B103=2016,J103*$P$5,B103=2017,J103*$P$6,B103=2018,J103*$P$7,B103=2019,J103*$P$8,B103=2020,J103*$P$9,B103=2021,J103*$P$10,B103=2022,J103*$P$11),"")</f>
        <v>1571614.3581234766</v>
      </c>
      <c r="L103" s="3">
        <f t="shared" si="2"/>
        <v>2999809.3581234766</v>
      </c>
    </row>
    <row r="104" spans="1:12">
      <c r="A104">
        <v>4828550</v>
      </c>
      <c r="B104">
        <v>2020</v>
      </c>
      <c r="D104" t="s">
        <v>2091</v>
      </c>
      <c r="E104" t="s">
        <v>2092</v>
      </c>
      <c r="F104" t="s">
        <v>4230</v>
      </c>
      <c r="G104" t="s">
        <v>2093</v>
      </c>
      <c r="H104" s="5">
        <v>1793664</v>
      </c>
      <c r="I104">
        <f>IFERROR(VLOOKUP(G104,'NCES Match'!$A$2:$B$1307,2,FALSE),"")</f>
        <v>4828550</v>
      </c>
      <c r="J104" cm="1">
        <f t="array" ref="J104">IFERROR(_xlfn.IFS(B104=2015,H104/$O$13,B104=2016,H104/$O$14,B104=2017,H104/$O$15,B104=2018,H104/$O$16,B104=2019,H104/$O$17,B104=2020,H104/$O$18,B104=2021,H104/$O$19,B104=2022,H104/$O$20),"")</f>
        <v>9.7200008655997879E-4</v>
      </c>
      <c r="K104" s="3" cm="1">
        <f t="array" ref="K104">IFERROR(_xlfn.IFS(B104=2015,J104*$P$4,B104=2016,J104*$P$5,B104=2017,J104*$P$6,B104=2018,J104*$P$7,B104=2019,J104*$P$8,B104=2020,J104*$P$9,B104=2021,J104*$P$10,B104=2022,J104*$P$11),"")</f>
        <v>2048978.918648679</v>
      </c>
      <c r="L104" s="3">
        <f t="shared" si="2"/>
        <v>3842642.9186486788</v>
      </c>
    </row>
    <row r="105" spans="1:12">
      <c r="A105">
        <v>4828550</v>
      </c>
      <c r="B105">
        <v>2021</v>
      </c>
      <c r="D105" t="s">
        <v>2091</v>
      </c>
      <c r="E105" t="s">
        <v>2092</v>
      </c>
      <c r="F105" t="s">
        <v>4230</v>
      </c>
      <c r="G105" t="s">
        <v>2093</v>
      </c>
      <c r="H105" s="5">
        <v>1857064.49</v>
      </c>
      <c r="I105">
        <f>IFERROR(VLOOKUP(G105,'NCES Match'!$A$2:$B$1307,2,FALSE),"")</f>
        <v>4828550</v>
      </c>
      <c r="J105" cm="1">
        <f t="array" ref="J105">IFERROR(_xlfn.IFS(B105=2015,H105/$O$13,B105=2016,H105/$O$14,B105=2017,H105/$O$15,B105=2018,H105/$O$16,B105=2019,H105/$O$17,B105=2020,H105/$O$18,B105=2021,H105/$O$19,B105=2022,H105/$O$20),"")</f>
        <v>9.5015407599892767E-4</v>
      </c>
      <c r="K105" s="3" cm="1">
        <f t="array" ref="K105">IFERROR(_xlfn.IFS(B105=2015,J105*$P$4,B105=2016,J105*$P$5,B105=2017,J105*$P$6,B105=2018,J105*$P$7,B105=2019,J105*$P$8,B105=2020,J105*$P$9,B105=2021,J105*$P$10,B105=2022,J105*$P$11),"")</f>
        <v>2033855.436236877</v>
      </c>
      <c r="L105" s="3">
        <f t="shared" si="2"/>
        <v>3890919.9262368772</v>
      </c>
    </row>
    <row r="106" spans="1:12">
      <c r="A106">
        <v>4828550</v>
      </c>
      <c r="B106">
        <v>2022</v>
      </c>
      <c r="D106" t="s">
        <v>2091</v>
      </c>
      <c r="E106" t="s">
        <v>2092</v>
      </c>
      <c r="F106" t="s">
        <v>4101</v>
      </c>
      <c r="G106" t="s">
        <v>2093</v>
      </c>
      <c r="H106" s="5">
        <v>2323639.36</v>
      </c>
      <c r="I106">
        <f>IFERROR(VLOOKUP(G106,'NCES Match'!$A$2:$B$1307,2,FALSE),"")</f>
        <v>4828550</v>
      </c>
      <c r="J106" cm="1">
        <f t="array" ref="J106">IFERROR(_xlfn.IFS(B106=2015,H106/$O$13,B106=2016,H106/$O$14,B106=2017,H106/$O$15,B106=2018,H106/$O$16,B106=2019,H106/$O$17,B106=2020,H106/$O$18,B106=2021,H106/$O$19,B106=2022,H106/$O$20),"")</f>
        <v>1.020613609526035E-3</v>
      </c>
      <c r="K106" s="3" cm="1">
        <f t="array" ref="K106">IFERROR(_xlfn.IFS(B106=2015,J106*$P$4,B106=2016,J106*$P$5,B106=2017,J106*$P$6,B106=2018,J106*$P$7,B106=2019,J106*$P$8,B106=2020,J106*$P$9,B106=2021,J106*$P$10,B106=2022,J106*$P$11),"")</f>
        <v>2197874.0638066363</v>
      </c>
      <c r="L106" s="3">
        <f t="shared" si="2"/>
        <v>4521513.4238066357</v>
      </c>
    </row>
    <row r="107" spans="1:12">
      <c r="A107">
        <v>4828550</v>
      </c>
      <c r="B107">
        <v>2023</v>
      </c>
      <c r="D107" t="s">
        <v>2091</v>
      </c>
      <c r="E107" t="s">
        <v>2092</v>
      </c>
      <c r="F107" t="s">
        <v>4101</v>
      </c>
      <c r="G107" t="s">
        <v>2093</v>
      </c>
      <c r="H107" s="5">
        <v>2676587.54</v>
      </c>
      <c r="I107">
        <f>IFERROR(VLOOKUP(G107,'NCES Match'!$A$2:$B$1307,2,FALSE),"")</f>
        <v>4828550</v>
      </c>
      <c r="J107" t="str" cm="1">
        <f t="array" ref="J107">IFERROR(_xlfn.IFS(B107=2015,H107/$O$13,B107=2016,H107/$O$14,B107=2017,H107/$O$15,B107=2018,H107/$O$16,B107=2019,H107/$O$17,B107=2020,H107/$O$18,B107=2021,H107/$O$19,B107=2022,H107/$O$20),"")</f>
        <v/>
      </c>
      <c r="K107" s="3" t="str" cm="1">
        <f t="array" ref="K107">IFERROR(_xlfn.IFS(B107=2015,J107*$P$4,B107=2016,J107*$P$5,B107=2017,J107*$P$6,B107=2018,J107*$P$7,B107=2019,J107*$P$8,B107=2020,J107*$P$9,B107=2021,J107*$P$10,B107=2022,J107*$P$11),"")</f>
        <v/>
      </c>
      <c r="L107" s="3">
        <f t="shared" si="2"/>
        <v>2676587.54</v>
      </c>
    </row>
    <row r="108" spans="1:12">
      <c r="A108">
        <v>4824000</v>
      </c>
      <c r="B108">
        <v>2015</v>
      </c>
      <c r="C108" t="s">
        <v>381</v>
      </c>
      <c r="D108" t="s">
        <v>1713</v>
      </c>
      <c r="E108" t="s">
        <v>1714</v>
      </c>
      <c r="G108" t="s">
        <v>1715</v>
      </c>
      <c r="H108" s="5">
        <v>261736.41</v>
      </c>
      <c r="I108">
        <f>IFERROR(VLOOKUP(G108,'NCES Match'!$A$2:$B$1307,2,FALSE),"")</f>
        <v>4824000</v>
      </c>
      <c r="J108" cm="1">
        <f t="array" ref="J108">IFERROR(_xlfn.IFS(B108=2015,H108/$O$13,B108=2016,H108/$O$14,B108=2017,H108/$O$15,B108=2018,H108/$O$16,B108=2019,H108/$O$17,B108=2020,H108/$O$18,B108=2021,H108/$O$19,B108=2022,H108/$O$20),"")</f>
        <v>2.0504528691538495E-4</v>
      </c>
      <c r="K108" s="3" cm="1">
        <f t="array" ref="K108">IFERROR(_xlfn.IFS(B108=2015,J108*$P$4,B108=2016,J108*$P$5,B108=2017,J108*$P$6,B108=2018,J108*$P$7,B108=2019,J108*$P$8,B108=2020,J108*$P$9,B108=2021,J108*$P$10,B108=2022,J108*$P$11),"")</f>
        <v>326326.08587901056</v>
      </c>
      <c r="L108" s="3">
        <f t="shared" si="2"/>
        <v>588062.49587901053</v>
      </c>
    </row>
    <row r="109" spans="1:12">
      <c r="A109">
        <v>4824000</v>
      </c>
      <c r="B109">
        <v>2016</v>
      </c>
      <c r="C109" t="s">
        <v>4102</v>
      </c>
      <c r="D109" t="s">
        <v>1713</v>
      </c>
      <c r="E109" t="s">
        <v>1714</v>
      </c>
      <c r="F109" t="s">
        <v>4101</v>
      </c>
      <c r="G109" t="s">
        <v>1715</v>
      </c>
      <c r="H109" s="5">
        <v>262621</v>
      </c>
      <c r="I109">
        <f>IFERROR(VLOOKUP(G109,'NCES Match'!$A$2:$B$1307,2,FALSE),"")</f>
        <v>4824000</v>
      </c>
      <c r="J109" cm="1">
        <f t="array" ref="J109">IFERROR(_xlfn.IFS(B109=2015,H109/$O$13,B109=2016,H109/$O$14,B109=2017,H109/$O$15,B109=2018,H109/$O$16,B109=2019,H109/$O$17,B109=2020,H109/$O$18,B109=2021,H109/$O$19,B109=2022,H109/$O$20),"")</f>
        <v>1.8800168346698446E-4</v>
      </c>
      <c r="K109" s="3" cm="1">
        <f t="array" ref="K109">IFERROR(_xlfn.IFS(B109=2015,J109*$P$4,B109=2016,J109*$P$5,B109=2017,J109*$P$6,B109=2018,J109*$P$7,B109=2019,J109*$P$8,B109=2020,J109*$P$9,B109=2021,J109*$P$10,B109=2022,J109*$P$11),"")</f>
        <v>315021.49549388414</v>
      </c>
      <c r="L109" s="3">
        <f t="shared" si="2"/>
        <v>577642.4954938842</v>
      </c>
    </row>
    <row r="110" spans="1:12">
      <c r="A110">
        <v>4824000</v>
      </c>
      <c r="B110">
        <v>2017</v>
      </c>
      <c r="D110" t="s">
        <v>1713</v>
      </c>
      <c r="E110" t="s">
        <v>1714</v>
      </c>
      <c r="F110" t="s">
        <v>4101</v>
      </c>
      <c r="G110" t="s">
        <v>1715</v>
      </c>
      <c r="H110" s="5">
        <v>285297</v>
      </c>
      <c r="I110">
        <f>IFERROR(VLOOKUP(G110,'NCES Match'!$A$2:$B$1307,2,FALSE),"")</f>
        <v>4824000</v>
      </c>
      <c r="J110" cm="1">
        <f t="array" ref="J110">IFERROR(_xlfn.IFS(B110=2015,H110/$O$13,B110=2016,H110/$O$14,B110=2017,H110/$O$15,B110=2018,H110/$O$16,B110=2019,H110/$O$17,B110=2020,H110/$O$18,B110=2021,H110/$O$19,B110=2022,H110/$O$20),"")</f>
        <v>1.9669481180009419E-4</v>
      </c>
      <c r="K110" s="3" cm="1">
        <f t="array" ref="K110">IFERROR(_xlfn.IFS(B110=2015,J110*$P$4,B110=2016,J110*$P$5,B110=2017,J110*$P$6,B110=2018,J110*$P$7,B110=2019,J110*$P$8,B110=2020,J110*$P$9,B110=2021,J110*$P$10,B110=2022,J110*$P$11),"")</f>
        <v>334036.53573820984</v>
      </c>
      <c r="L110" s="3">
        <f t="shared" si="2"/>
        <v>619333.53573820984</v>
      </c>
    </row>
    <row r="111" spans="1:12">
      <c r="A111">
        <v>4824000</v>
      </c>
      <c r="B111">
        <v>2018</v>
      </c>
      <c r="D111" t="s">
        <v>1713</v>
      </c>
      <c r="E111" t="s">
        <v>1714</v>
      </c>
      <c r="F111" t="s">
        <v>4101</v>
      </c>
      <c r="G111" t="s">
        <v>1715</v>
      </c>
      <c r="H111" s="5">
        <v>303508</v>
      </c>
      <c r="I111">
        <f>IFERROR(VLOOKUP(G111,'NCES Match'!$A$2:$B$1307,2,FALSE),"")</f>
        <v>4824000</v>
      </c>
      <c r="J111" cm="1">
        <f t="array" ref="J111">IFERROR(_xlfn.IFS(B111=2015,H111/$O$13,B111=2016,H111/$O$14,B111=2017,H111/$O$15,B111=2018,H111/$O$16,B111=2019,H111/$O$17,B111=2020,H111/$O$18,B111=2021,H111/$O$19,B111=2022,H111/$O$20),"")</f>
        <v>1.9805682687629706E-4</v>
      </c>
      <c r="K111" s="3" cm="1">
        <f t="array" ref="K111">IFERROR(_xlfn.IFS(B111=2015,J111*$P$4,B111=2016,J111*$P$5,B111=2017,J111*$P$6,B111=2018,J111*$P$7,B111=2019,J111*$P$8,B111=2020,J111*$P$9,B111=2021,J111*$P$10,B111=2022,J111*$P$11),"")</f>
        <v>340034.51633080177</v>
      </c>
      <c r="L111" s="3">
        <f t="shared" si="2"/>
        <v>643542.51633080177</v>
      </c>
    </row>
    <row r="112" spans="1:12">
      <c r="A112">
        <v>4824000</v>
      </c>
      <c r="B112">
        <v>2019</v>
      </c>
      <c r="D112" t="s">
        <v>1713</v>
      </c>
      <c r="E112" t="s">
        <v>1714</v>
      </c>
      <c r="F112" t="s">
        <v>4101</v>
      </c>
      <c r="G112" t="s">
        <v>1715</v>
      </c>
      <c r="H112" s="5">
        <v>315670</v>
      </c>
      <c r="I112">
        <f>IFERROR(VLOOKUP(G112,'NCES Match'!$A$2:$B$1307,2,FALSE),"")</f>
        <v>4824000</v>
      </c>
      <c r="J112" cm="1">
        <f t="array" ref="J112">IFERROR(_xlfn.IFS(B112=2015,H112/$O$13,B112=2016,H112/$O$14,B112=2017,H112/$O$15,B112=2018,H112/$O$16,B112=2019,H112/$O$17,B112=2020,H112/$O$18,B112=2021,H112/$O$19,B112=2022,H112/$O$20),"")</f>
        <v>1.9987593901120326E-4</v>
      </c>
      <c r="K112" s="3" cm="1">
        <f t="array" ref="K112">IFERROR(_xlfn.IFS(B112=2015,J112*$P$4,B112=2016,J112*$P$5,B112=2017,J112*$P$6,B112=2018,J112*$P$7,B112=2019,J112*$P$8,B112=2020,J112*$P$9,B112=2021,J112*$P$10,B112=2022,J112*$P$11),"")</f>
        <v>347369.5849858303</v>
      </c>
      <c r="L112" s="3">
        <f t="shared" si="2"/>
        <v>663039.58498583036</v>
      </c>
    </row>
    <row r="113" spans="1:12">
      <c r="A113">
        <v>4824000</v>
      </c>
      <c r="B113">
        <v>2020</v>
      </c>
      <c r="D113" t="s">
        <v>1713</v>
      </c>
      <c r="E113" t="s">
        <v>1714</v>
      </c>
      <c r="F113" t="s">
        <v>4230</v>
      </c>
      <c r="G113" t="s">
        <v>1715</v>
      </c>
      <c r="H113" s="5">
        <v>310335</v>
      </c>
      <c r="I113">
        <f>IFERROR(VLOOKUP(G113,'NCES Match'!$A$2:$B$1307,2,FALSE),"")</f>
        <v>4824000</v>
      </c>
      <c r="J113" cm="1">
        <f t="array" ref="J113">IFERROR(_xlfn.IFS(B113=2015,H113/$O$13,B113=2016,H113/$O$14,B113=2017,H113/$O$15,B113=2018,H113/$O$16,B113=2019,H113/$O$17,B113=2020,H113/$O$18,B113=2021,H113/$O$19,B113=2022,H113/$O$20),"")</f>
        <v>1.6817288347348837E-4</v>
      </c>
      <c r="K113" s="3" cm="1">
        <f t="array" ref="K113">IFERROR(_xlfn.IFS(B113=2015,J113*$P$4,B113=2016,J113*$P$5,B113=2017,J113*$P$6,B113=2018,J113*$P$7,B113=2019,J113*$P$8,B113=2020,J113*$P$9,B113=2021,J113*$P$10,B113=2022,J113*$P$11),"")</f>
        <v>354508.91176878044</v>
      </c>
      <c r="L113" s="3">
        <f t="shared" si="2"/>
        <v>664843.91176878044</v>
      </c>
    </row>
    <row r="114" spans="1:12">
      <c r="A114">
        <v>4824000</v>
      </c>
      <c r="B114">
        <v>2021</v>
      </c>
      <c r="D114" t="s">
        <v>1713</v>
      </c>
      <c r="E114" t="s">
        <v>1714</v>
      </c>
      <c r="F114" t="s">
        <v>4101</v>
      </c>
      <c r="G114" t="s">
        <v>1715</v>
      </c>
      <c r="H114" s="5">
        <v>320880.55</v>
      </c>
      <c r="I114">
        <f>IFERROR(VLOOKUP(G114,'NCES Match'!$A$2:$B$1307,2,FALSE),"")</f>
        <v>4824000</v>
      </c>
      <c r="J114" cm="1">
        <f t="array" ref="J114">IFERROR(_xlfn.IFS(B114=2015,H114/$O$13,B114=2016,H114/$O$14,B114=2017,H114/$O$15,B114=2018,H114/$O$16,B114=2019,H114/$O$17,B114=2020,H114/$O$18,B114=2021,H114/$O$19,B114=2022,H114/$O$20),"")</f>
        <v>1.6417629227904611E-4</v>
      </c>
      <c r="K114" s="3" cm="1">
        <f t="array" ref="K114">IFERROR(_xlfn.IFS(B114=2015,J114*$P$4,B114=2016,J114*$P$5,B114=2017,J114*$P$6,B114=2018,J114*$P$7,B114=2019,J114*$P$8,B114=2020,J114*$P$9,B114=2021,J114*$P$10,B114=2022,J114*$P$11),"")</f>
        <v>351428.10307044262</v>
      </c>
      <c r="L114" s="3">
        <f t="shared" si="2"/>
        <v>672308.65307044261</v>
      </c>
    </row>
    <row r="115" spans="1:12">
      <c r="A115">
        <v>4824000</v>
      </c>
      <c r="B115">
        <v>2022</v>
      </c>
      <c r="D115" t="s">
        <v>1713</v>
      </c>
      <c r="E115" t="s">
        <v>1714</v>
      </c>
      <c r="F115" t="s">
        <v>4101</v>
      </c>
      <c r="G115" t="s">
        <v>1715</v>
      </c>
      <c r="H115" s="5">
        <v>370873.97</v>
      </c>
      <c r="I115">
        <f>IFERROR(VLOOKUP(G115,'NCES Match'!$A$2:$B$1307,2,FALSE),"")</f>
        <v>4824000</v>
      </c>
      <c r="J115" cm="1">
        <f t="array" ref="J115">IFERROR(_xlfn.IFS(B115=2015,H115/$O$13,B115=2016,H115/$O$14,B115=2017,H115/$O$15,B115=2018,H115/$O$16,B115=2019,H115/$O$17,B115=2020,H115/$O$18,B115=2021,H115/$O$19,B115=2022,H115/$O$20),"")</f>
        <v>1.6289921220862363E-4</v>
      </c>
      <c r="K115" s="3" cm="1">
        <f t="array" ref="K115">IFERROR(_xlfn.IFS(B115=2015,J115*$P$4,B115=2016,J115*$P$5,B115=2017,J115*$P$6,B115=2018,J115*$P$7,B115=2019,J115*$P$8,B115=2020,J115*$P$9,B115=2021,J115*$P$10,B115=2022,J115*$P$11),"")</f>
        <v>350800.68518205872</v>
      </c>
      <c r="L115" s="3">
        <f t="shared" si="2"/>
        <v>721674.65518205869</v>
      </c>
    </row>
    <row r="116" spans="1:12">
      <c r="A116">
        <v>4824000</v>
      </c>
      <c r="B116">
        <v>2023</v>
      </c>
      <c r="D116" t="s">
        <v>1713</v>
      </c>
      <c r="E116" t="s">
        <v>1714</v>
      </c>
      <c r="F116" t="s">
        <v>4101</v>
      </c>
      <c r="G116" t="s">
        <v>1715</v>
      </c>
      <c r="H116" s="5">
        <v>418014.34</v>
      </c>
      <c r="I116">
        <f>IFERROR(VLOOKUP(G116,'NCES Match'!$A$2:$B$1307,2,FALSE),"")</f>
        <v>4824000</v>
      </c>
      <c r="J116" t="str" cm="1">
        <f t="array" ref="J116">IFERROR(_xlfn.IFS(B116=2015,H116/$O$13,B116=2016,H116/$O$14,B116=2017,H116/$O$15,B116=2018,H116/$O$16,B116=2019,H116/$O$17,B116=2020,H116/$O$18,B116=2021,H116/$O$19,B116=2022,H116/$O$20),"")</f>
        <v/>
      </c>
      <c r="K116" s="3" t="str" cm="1">
        <f t="array" ref="K116">IFERROR(_xlfn.IFS(B116=2015,J116*$P$4,B116=2016,J116*$P$5,B116=2017,J116*$P$6,B116=2018,J116*$P$7,B116=2019,J116*$P$8,B116=2020,J116*$P$9,B116=2021,J116*$P$10,B116=2022,J116*$P$11),"")</f>
        <v/>
      </c>
      <c r="L116" s="3">
        <f t="shared" si="2"/>
        <v>418014.34</v>
      </c>
    </row>
    <row r="117" spans="1:12">
      <c r="A117">
        <v>4817040</v>
      </c>
      <c r="B117">
        <v>2015</v>
      </c>
      <c r="C117" t="s">
        <v>381</v>
      </c>
      <c r="D117" t="s">
        <v>1152</v>
      </c>
      <c r="E117" t="s">
        <v>1153</v>
      </c>
      <c r="G117" t="s">
        <v>1154</v>
      </c>
      <c r="H117" s="5">
        <v>346789.94</v>
      </c>
      <c r="I117">
        <f>IFERROR(VLOOKUP(G117,'NCES Match'!$A$2:$B$1307,2,FALSE),"")</f>
        <v>4817040</v>
      </c>
      <c r="J117" cm="1">
        <f t="array" ref="J117">IFERROR(_xlfn.IFS(B117=2015,H117/$O$13,B117=2016,H117/$O$14,B117=2017,H117/$O$15,B117=2018,H117/$O$16,B117=2019,H117/$O$17,B117=2020,H117/$O$18,B117=2021,H117/$O$19,B117=2022,H117/$O$20),"")</f>
        <v>2.7167654185624818E-4</v>
      </c>
      <c r="K117" s="3" cm="1">
        <f t="array" ref="K117">IFERROR(_xlfn.IFS(B117=2015,J117*$P$4,B117=2016,J117*$P$5,B117=2017,J117*$P$6,B117=2018,J117*$P$7,B117=2019,J117*$P$8,B117=2020,J117*$P$9,B117=2021,J117*$P$10,B117=2022,J117*$P$11),"")</f>
        <v>432368.59458115482</v>
      </c>
      <c r="L117" s="3">
        <f t="shared" si="2"/>
        <v>779158.53458115482</v>
      </c>
    </row>
    <row r="118" spans="1:12">
      <c r="A118">
        <v>4817040</v>
      </c>
      <c r="B118">
        <v>2016</v>
      </c>
      <c r="C118" t="s">
        <v>4102</v>
      </c>
      <c r="D118" t="s">
        <v>1152</v>
      </c>
      <c r="E118" t="s">
        <v>1153</v>
      </c>
      <c r="F118" t="s">
        <v>4101</v>
      </c>
      <c r="G118" t="s">
        <v>1154</v>
      </c>
      <c r="H118" s="5">
        <v>342411</v>
      </c>
      <c r="I118">
        <f>IFERROR(VLOOKUP(G118,'NCES Match'!$A$2:$B$1307,2,FALSE),"")</f>
        <v>4817040</v>
      </c>
      <c r="J118" cm="1">
        <f t="array" ref="J118">IFERROR(_xlfn.IFS(B118=2015,H118/$O$13,B118=2016,H118/$O$14,B118=2017,H118/$O$15,B118=2018,H118/$O$16,B118=2019,H118/$O$17,B118=2020,H118/$O$18,B118=2021,H118/$O$19,B118=2022,H118/$O$20),"")</f>
        <v>2.4512070412348444E-4</v>
      </c>
      <c r="K118" s="3" cm="1">
        <f t="array" ref="K118">IFERROR(_xlfn.IFS(B118=2015,J118*$P$4,B118=2016,J118*$P$5,B118=2017,J118*$P$6,B118=2018,J118*$P$7,B118=2019,J118*$P$8,B118=2020,J118*$P$9,B118=2021,J118*$P$10,B118=2022,J118*$P$11),"")</f>
        <v>410731.91136107297</v>
      </c>
      <c r="L118" s="3">
        <f t="shared" si="2"/>
        <v>753142.91136107291</v>
      </c>
    </row>
    <row r="119" spans="1:12">
      <c r="A119">
        <v>4817040</v>
      </c>
      <c r="B119">
        <v>2017</v>
      </c>
      <c r="D119" t="s">
        <v>1152</v>
      </c>
      <c r="E119" t="s">
        <v>1153</v>
      </c>
      <c r="F119" t="s">
        <v>4101</v>
      </c>
      <c r="G119" t="s">
        <v>1154</v>
      </c>
      <c r="H119" s="5">
        <v>363703</v>
      </c>
      <c r="I119">
        <f>IFERROR(VLOOKUP(G119,'NCES Match'!$A$2:$B$1307,2,FALSE),"")</f>
        <v>4817040</v>
      </c>
      <c r="J119" cm="1">
        <f t="array" ref="J119">IFERROR(_xlfn.IFS(B119=2015,H119/$O$13,B119=2016,H119/$O$14,B119=2017,H119/$O$15,B119=2018,H119/$O$16,B119=2019,H119/$O$17,B119=2020,H119/$O$18,B119=2021,H119/$O$19,B119=2022,H119/$O$20),"")</f>
        <v>2.5075094773562164E-4</v>
      </c>
      <c r="K119" s="3" cm="1">
        <f t="array" ref="K119">IFERROR(_xlfn.IFS(B119=2015,J119*$P$4,B119=2016,J119*$P$5,B119=2017,J119*$P$6,B119=2018,J119*$P$7,B119=2019,J119*$P$8,B119=2020,J119*$P$9,B119=2021,J119*$P$10,B119=2022,J119*$P$11),"")</f>
        <v>425837.2508564553</v>
      </c>
      <c r="L119" s="3">
        <f t="shared" si="2"/>
        <v>789540.2508564553</v>
      </c>
    </row>
    <row r="120" spans="1:12">
      <c r="A120">
        <v>4817040</v>
      </c>
      <c r="B120">
        <v>2018</v>
      </c>
      <c r="D120" t="s">
        <v>1152</v>
      </c>
      <c r="E120" t="s">
        <v>1153</v>
      </c>
      <c r="F120" t="s">
        <v>4101</v>
      </c>
      <c r="G120" t="s">
        <v>1154</v>
      </c>
      <c r="H120" s="5">
        <v>372721</v>
      </c>
      <c r="I120">
        <f>IFERROR(VLOOKUP(G120,'NCES Match'!$A$2:$B$1307,2,FALSE),"")</f>
        <v>4817040</v>
      </c>
      <c r="J120" cm="1">
        <f t="array" ref="J120">IFERROR(_xlfn.IFS(B120=2015,H120/$O$13,B120=2016,H120/$O$14,B120=2017,H120/$O$15,B120=2018,H120/$O$16,B120=2019,H120/$O$17,B120=2020,H120/$O$18,B120=2021,H120/$O$19,B120=2022,H120/$O$20),"")</f>
        <v>2.4322238151930201E-4</v>
      </c>
      <c r="K120" s="3" cm="1">
        <f t="array" ref="K120">IFERROR(_xlfn.IFS(B120=2015,J120*$P$4,B120=2016,J120*$P$5,B120=2017,J120*$P$6,B120=2018,J120*$P$7,B120=2019,J120*$P$8,B120=2020,J120*$P$9,B120=2021,J120*$P$10,B120=2022,J120*$P$11),"")</f>
        <v>417577.1477566745</v>
      </c>
      <c r="L120" s="3">
        <f t="shared" si="2"/>
        <v>790298.14775667456</v>
      </c>
    </row>
    <row r="121" spans="1:12">
      <c r="A121">
        <v>4817040</v>
      </c>
      <c r="B121">
        <v>2019</v>
      </c>
      <c r="D121" t="s">
        <v>1152</v>
      </c>
      <c r="E121" t="s">
        <v>1153</v>
      </c>
      <c r="F121" t="s">
        <v>4101</v>
      </c>
      <c r="G121" t="s">
        <v>1154</v>
      </c>
      <c r="H121" s="5">
        <v>378954</v>
      </c>
      <c r="I121">
        <f>IFERROR(VLOOKUP(G121,'NCES Match'!$A$2:$B$1307,2,FALSE),"")</f>
        <v>4817040</v>
      </c>
      <c r="J121" cm="1">
        <f t="array" ref="J121">IFERROR(_xlfn.IFS(B121=2015,H121/$O$13,B121=2016,H121/$O$14,B121=2017,H121/$O$15,B121=2018,H121/$O$16,B121=2019,H121/$O$17,B121=2020,H121/$O$18,B121=2021,H121/$O$19,B121=2022,H121/$O$20),"")</f>
        <v>2.3994610381744072E-4</v>
      </c>
      <c r="K121" s="3" cm="1">
        <f t="array" ref="K121">IFERROR(_xlfn.IFS(B121=2015,J121*$P$4,B121=2016,J121*$P$5,B121=2017,J121*$P$6,B121=2018,J121*$P$7,B121=2019,J121*$P$8,B121=2020,J121*$P$9,B121=2021,J121*$P$10,B121=2022,J121*$P$11),"")</f>
        <v>417008.56498470029</v>
      </c>
      <c r="L121" s="3">
        <f t="shared" si="2"/>
        <v>795962.56498470029</v>
      </c>
    </row>
    <row r="122" spans="1:12">
      <c r="A122">
        <v>4817040</v>
      </c>
      <c r="B122">
        <v>2020</v>
      </c>
      <c r="D122" t="s">
        <v>1152</v>
      </c>
      <c r="E122" t="s">
        <v>1153</v>
      </c>
      <c r="F122" t="s">
        <v>4230</v>
      </c>
      <c r="G122" t="s">
        <v>1154</v>
      </c>
      <c r="H122" s="5">
        <v>419203</v>
      </c>
      <c r="I122">
        <f>IFERROR(VLOOKUP(G122,'NCES Match'!$A$2:$B$1307,2,FALSE),"")</f>
        <v>4817040</v>
      </c>
      <c r="J122" cm="1">
        <f t="array" ref="J122">IFERROR(_xlfn.IFS(B122=2015,H122/$O$13,B122=2016,H122/$O$14,B122=2017,H122/$O$15,B122=2018,H122/$O$16,B122=2019,H122/$O$17,B122=2020,H122/$O$18,B122=2021,H122/$O$19,B122=2022,H122/$O$20),"")</f>
        <v>2.2716927601055872E-4</v>
      </c>
      <c r="K122" s="3" cm="1">
        <f t="array" ref="K122">IFERROR(_xlfn.IFS(B122=2015,J122*$P$4,B122=2016,J122*$P$5,B122=2017,J122*$P$6,B122=2018,J122*$P$7,B122=2019,J122*$P$8,B122=2020,J122*$P$9,B122=2021,J122*$P$10,B122=2022,J122*$P$11),"")</f>
        <v>478873.47331176978</v>
      </c>
      <c r="L122" s="3">
        <f t="shared" si="2"/>
        <v>898076.47331176978</v>
      </c>
    </row>
    <row r="123" spans="1:12">
      <c r="A123">
        <v>4817040</v>
      </c>
      <c r="B123">
        <v>2021</v>
      </c>
      <c r="D123" t="s">
        <v>1152</v>
      </c>
      <c r="E123" t="s">
        <v>1153</v>
      </c>
      <c r="F123" t="s">
        <v>4101</v>
      </c>
      <c r="G123" t="s">
        <v>1154</v>
      </c>
      <c r="H123" s="5">
        <v>466544.29</v>
      </c>
      <c r="I123">
        <f>IFERROR(VLOOKUP(G123,'NCES Match'!$A$2:$B$1307,2,FALSE),"")</f>
        <v>4817040</v>
      </c>
      <c r="J123" cm="1">
        <f t="array" ref="J123">IFERROR(_xlfn.IFS(B123=2015,H123/$O$13,B123=2016,H123/$O$14,B123=2017,H123/$O$15,B123=2018,H123/$O$16,B123=2019,H123/$O$17,B123=2020,H123/$O$18,B123=2021,H123/$O$19,B123=2022,H123/$O$20),"")</f>
        <v>2.3870412748968437E-4</v>
      </c>
      <c r="K123" s="3" cm="1">
        <f t="array" ref="K123">IFERROR(_xlfn.IFS(B123=2015,J123*$P$4,B123=2016,J123*$P$5,B123=2017,J123*$P$6,B123=2018,J123*$P$7,B123=2019,J123*$P$8,B123=2020,J123*$P$9,B123=2021,J123*$P$10,B123=2022,J123*$P$11),"")</f>
        <v>510958.90615073568</v>
      </c>
      <c r="L123" s="3">
        <f t="shared" si="2"/>
        <v>977503.19615073572</v>
      </c>
    </row>
    <row r="124" spans="1:12">
      <c r="A124">
        <v>4817040</v>
      </c>
      <c r="B124">
        <v>2022</v>
      </c>
      <c r="D124" t="s">
        <v>1152</v>
      </c>
      <c r="E124" t="s">
        <v>1153</v>
      </c>
      <c r="F124" t="s">
        <v>4101</v>
      </c>
      <c r="G124" t="s">
        <v>1154</v>
      </c>
      <c r="H124" s="5">
        <v>622079.44999999995</v>
      </c>
      <c r="I124">
        <f>IFERROR(VLOOKUP(G124,'NCES Match'!$A$2:$B$1307,2,FALSE),"")</f>
        <v>4817040</v>
      </c>
      <c r="J124" cm="1">
        <f t="array" ref="J124">IFERROR(_xlfn.IFS(B124=2015,H124/$O$13,B124=2016,H124/$O$14,B124=2017,H124/$O$15,B124=2018,H124/$O$16,B124=2019,H124/$O$17,B124=2020,H124/$O$18,B124=2021,H124/$O$19,B124=2022,H124/$O$20),"")</f>
        <v>2.7323635664205248E-4</v>
      </c>
      <c r="K124" s="3" cm="1">
        <f t="array" ref="K124">IFERROR(_xlfn.IFS(B124=2015,J124*$P$4,B124=2016,J124*$P$5,B124=2017,J124*$P$6,B124=2018,J124*$P$7,B124=2019,J124*$P$8,B124=2020,J124*$P$9,B124=2021,J124*$P$10,B124=2022,J124*$P$11),"")</f>
        <v>588409.85065001529</v>
      </c>
      <c r="L124" s="3">
        <f t="shared" si="2"/>
        <v>1210489.3006500152</v>
      </c>
    </row>
    <row r="125" spans="1:12">
      <c r="A125">
        <v>4817040</v>
      </c>
      <c r="B125">
        <v>2023</v>
      </c>
      <c r="D125" t="s">
        <v>1152</v>
      </c>
      <c r="E125" t="s">
        <v>1153</v>
      </c>
      <c r="F125" t="s">
        <v>4101</v>
      </c>
      <c r="G125" t="s">
        <v>1154</v>
      </c>
      <c r="H125" s="5">
        <v>673092.08</v>
      </c>
      <c r="I125">
        <f>IFERROR(VLOOKUP(G125,'NCES Match'!$A$2:$B$1307,2,FALSE),"")</f>
        <v>4817040</v>
      </c>
      <c r="J125" t="str" cm="1">
        <f t="array" ref="J125">IFERROR(_xlfn.IFS(B125=2015,H125/$O$13,B125=2016,H125/$O$14,B125=2017,H125/$O$15,B125=2018,H125/$O$16,B125=2019,H125/$O$17,B125=2020,H125/$O$18,B125=2021,H125/$O$19,B125=2022,H125/$O$20),"")</f>
        <v/>
      </c>
      <c r="K125" s="3" t="str" cm="1">
        <f t="array" ref="K125">IFERROR(_xlfn.IFS(B125=2015,J125*$P$4,B125=2016,J125*$P$5,B125=2017,J125*$P$6,B125=2018,J125*$P$7,B125=2019,J125*$P$8,B125=2020,J125*$P$9,B125=2021,J125*$P$10,B125=2022,J125*$P$11),"")</f>
        <v/>
      </c>
      <c r="L125" s="3">
        <f t="shared" si="2"/>
        <v>673092.08</v>
      </c>
    </row>
    <row r="126" spans="1:12">
      <c r="A126">
        <v>4846740</v>
      </c>
      <c r="B126">
        <v>2015</v>
      </c>
      <c r="C126" t="s">
        <v>381</v>
      </c>
      <c r="D126" t="s">
        <v>3515</v>
      </c>
      <c r="E126" t="s">
        <v>3516</v>
      </c>
      <c r="G126" t="s">
        <v>3517</v>
      </c>
      <c r="H126" s="5">
        <v>84059.06</v>
      </c>
      <c r="I126">
        <f>IFERROR(VLOOKUP(G126,'NCES Match'!$A$2:$B$1307,2,FALSE),"")</f>
        <v>4846740</v>
      </c>
      <c r="J126" cm="1">
        <f t="array" ref="J126">IFERROR(_xlfn.IFS(B126=2015,H126/$O$13,B126=2016,H126/$O$14,B126=2017,H126/$O$15,B126=2018,H126/$O$16,B126=2019,H126/$O$17,B126=2020,H126/$O$18,B126=2021,H126/$O$19,B126=2022,H126/$O$20),"")</f>
        <v>6.5852183406724181E-5</v>
      </c>
      <c r="K126" s="3" cm="1">
        <f t="array" ref="K126">IFERROR(_xlfn.IFS(B126=2015,J126*$P$4,B126=2016,J126*$P$5,B126=2017,J126*$P$6,B126=2018,J126*$P$7,B126=2019,J126*$P$8,B126=2020,J126*$P$9,B126=2021,J126*$P$10,B126=2022,J126*$P$11),"")</f>
        <v>104802.62960918924</v>
      </c>
      <c r="L126" s="3">
        <f t="shared" si="2"/>
        <v>188861.68960918923</v>
      </c>
    </row>
    <row r="127" spans="1:12">
      <c r="A127">
        <v>4846740</v>
      </c>
      <c r="B127">
        <v>2016</v>
      </c>
      <c r="C127" t="s">
        <v>4102</v>
      </c>
      <c r="D127" t="s">
        <v>3515</v>
      </c>
      <c r="E127" t="s">
        <v>3516</v>
      </c>
      <c r="F127" t="s">
        <v>4101</v>
      </c>
      <c r="G127" t="s">
        <v>3517</v>
      </c>
      <c r="H127" s="5">
        <v>91648</v>
      </c>
      <c r="I127">
        <f>IFERROR(VLOOKUP(G127,'NCES Match'!$A$2:$B$1307,2,FALSE),"")</f>
        <v>4846740</v>
      </c>
      <c r="J127" cm="1">
        <f t="array" ref="J127">IFERROR(_xlfn.IFS(B127=2015,H127/$O$13,B127=2016,H127/$O$14,B127=2017,H127/$O$15,B127=2018,H127/$O$16,B127=2019,H127/$O$17,B127=2020,H127/$O$18,B127=2021,H127/$O$19,B127=2022,H127/$O$20),"")</f>
        <v>6.5607770461547979E-5</v>
      </c>
      <c r="K127" s="3" cm="1">
        <f t="array" ref="K127">IFERROR(_xlfn.IFS(B127=2015,J127*$P$4,B127=2016,J127*$P$5,B127=2017,J127*$P$6,B127=2018,J127*$P$7,B127=2019,J127*$P$8,B127=2020,J127*$P$9,B127=2021,J127*$P$10,B127=2022,J127*$P$11),"")</f>
        <v>109934.43029698117</v>
      </c>
      <c r="L127" s="3">
        <f t="shared" si="2"/>
        <v>201582.43029698118</v>
      </c>
    </row>
    <row r="128" spans="1:12">
      <c r="A128">
        <v>4846740</v>
      </c>
      <c r="B128">
        <v>2017</v>
      </c>
      <c r="D128" t="s">
        <v>3515</v>
      </c>
      <c r="E128" t="s">
        <v>3516</v>
      </c>
      <c r="F128" t="s">
        <v>4101</v>
      </c>
      <c r="G128" t="s">
        <v>3517</v>
      </c>
      <c r="H128" s="5">
        <v>96478</v>
      </c>
      <c r="I128">
        <f>IFERROR(VLOOKUP(G128,'NCES Match'!$A$2:$B$1307,2,FALSE),"")</f>
        <v>4846740</v>
      </c>
      <c r="J128" cm="1">
        <f t="array" ref="J128">IFERROR(_xlfn.IFS(B128=2015,H128/$O$13,B128=2016,H128/$O$14,B128=2017,H128/$O$15,B128=2018,H128/$O$16,B128=2019,H128/$O$17,B128=2020,H128/$O$18,B128=2021,H128/$O$19,B128=2022,H128/$O$20),"")</f>
        <v>6.6515673325865627E-5</v>
      </c>
      <c r="K128" s="3" cm="1">
        <f t="array" ref="K128">IFERROR(_xlfn.IFS(B128=2015,J128*$P$4,B128=2016,J128*$P$5,B128=2017,J128*$P$6,B128=2018,J128*$P$7,B128=2019,J128*$P$8,B128=2020,J128*$P$9,B128=2021,J128*$P$10,B128=2022,J128*$P$11),"")</f>
        <v>112960.0973545148</v>
      </c>
      <c r="L128" s="3">
        <f t="shared" si="2"/>
        <v>209438.09735451482</v>
      </c>
    </row>
    <row r="129" spans="1:12">
      <c r="A129">
        <v>4846740</v>
      </c>
      <c r="B129">
        <v>2018</v>
      </c>
      <c r="D129" t="s">
        <v>3515</v>
      </c>
      <c r="E129" t="s">
        <v>3516</v>
      </c>
      <c r="G129" t="s">
        <v>3517</v>
      </c>
      <c r="H129" s="5">
        <v>89446</v>
      </c>
      <c r="I129">
        <f>IFERROR(VLOOKUP(G129,'NCES Match'!$A$2:$B$1307,2,FALSE),"")</f>
        <v>4846740</v>
      </c>
      <c r="J129" cm="1">
        <f t="array" ref="J129">IFERROR(_xlfn.IFS(B129=2015,H129/$O$13,B129=2016,H129/$O$14,B129=2017,H129/$O$15,B129=2018,H129/$O$16,B129=2019,H129/$O$17,B129=2020,H129/$O$18,B129=2021,H129/$O$19,B129=2022,H129/$O$20),"")</f>
        <v>5.8368777550434474E-5</v>
      </c>
      <c r="K129" s="3" cm="1">
        <f t="array" ref="K129">IFERROR(_xlfn.IFS(B129=2015,J129*$P$4,B129=2016,J129*$P$5,B129=2017,J129*$P$6,B129=2018,J129*$P$7,B129=2019,J129*$P$8,B129=2020,J129*$P$9,B129=2021,J129*$P$10,B129=2022,J129*$P$11),"")</f>
        <v>100210.6282131769</v>
      </c>
      <c r="L129" s="3">
        <f t="shared" si="2"/>
        <v>189656.62821317691</v>
      </c>
    </row>
    <row r="130" spans="1:12">
      <c r="A130">
        <v>4846740</v>
      </c>
      <c r="B130">
        <v>2019</v>
      </c>
      <c r="D130" t="s">
        <v>3515</v>
      </c>
      <c r="E130" t="s">
        <v>3516</v>
      </c>
      <c r="F130" t="s">
        <v>4101</v>
      </c>
      <c r="G130" t="s">
        <v>3517</v>
      </c>
      <c r="H130" s="5">
        <v>93549</v>
      </c>
      <c r="I130">
        <f>IFERROR(VLOOKUP(G130,'NCES Match'!$A$2:$B$1307,2,FALSE),"")</f>
        <v>4846740</v>
      </c>
      <c r="J130" cm="1">
        <f t="array" ref="J130">IFERROR(_xlfn.IFS(B130=2015,H130/$O$13,B130=2016,H130/$O$14,B130=2017,H130/$O$15,B130=2018,H130/$O$16,B130=2019,H130/$O$17,B130=2020,H130/$O$18,B130=2021,H130/$O$19,B130=2022,H130/$O$20),"")</f>
        <v>5.9233358312665292E-5</v>
      </c>
      <c r="K130" s="3" cm="1">
        <f t="array" ref="K130">IFERROR(_xlfn.IFS(B130=2015,J130*$P$4,B130=2016,J130*$P$5,B130=2017,J130*$P$6,B130=2018,J130*$P$7,B130=2019,J130*$P$8,B130=2020,J130*$P$9,B130=2021,J130*$P$10,B130=2022,J130*$P$11),"")</f>
        <v>102943.19164266303</v>
      </c>
      <c r="L130" s="3">
        <f t="shared" si="2"/>
        <v>196492.19164266303</v>
      </c>
    </row>
    <row r="131" spans="1:12">
      <c r="A131">
        <v>4846740</v>
      </c>
      <c r="B131">
        <v>2020</v>
      </c>
      <c r="D131" t="s">
        <v>3515</v>
      </c>
      <c r="E131" t="s">
        <v>3516</v>
      </c>
      <c r="F131" t="s">
        <v>4230</v>
      </c>
      <c r="G131" t="s">
        <v>3517</v>
      </c>
      <c r="H131" s="5">
        <v>103948</v>
      </c>
      <c r="I131">
        <f>IFERROR(VLOOKUP(G131,'NCES Match'!$A$2:$B$1307,2,FALSE),"")</f>
        <v>4846740</v>
      </c>
      <c r="J131" cm="1">
        <f t="array" ref="J131">IFERROR(_xlfn.IFS(B131=2015,H131/$O$13,B131=2016,H131/$O$14,B131=2017,H131/$O$15,B131=2018,H131/$O$16,B131=2019,H131/$O$17,B131=2020,H131/$O$18,B131=2021,H131/$O$19,B131=2022,H131/$O$20),"")</f>
        <v>5.6330207328539053E-5</v>
      </c>
      <c r="K131" s="3" cm="1">
        <f t="array" ref="K131">IFERROR(_xlfn.IFS(B131=2015,J131*$P$4,B131=2016,J131*$P$5,B131=2017,J131*$P$6,B131=2018,J131*$P$7,B131=2019,J131*$P$8,B131=2020,J131*$P$9,B131=2021,J131*$P$10,B131=2022,J131*$P$11),"")</f>
        <v>118744.23561809395</v>
      </c>
      <c r="L131" s="3">
        <f t="shared" ref="L131:L194" si="3">SUM(H131,K131)</f>
        <v>222692.23561809395</v>
      </c>
    </row>
    <row r="132" spans="1:12">
      <c r="A132">
        <v>4846740</v>
      </c>
      <c r="B132">
        <v>2021</v>
      </c>
      <c r="D132" t="s">
        <v>3515</v>
      </c>
      <c r="E132" t="s">
        <v>3516</v>
      </c>
      <c r="F132" t="s">
        <v>4101</v>
      </c>
      <c r="G132" t="s">
        <v>3517</v>
      </c>
      <c r="H132" s="5">
        <v>101044.73</v>
      </c>
      <c r="I132">
        <f>IFERROR(VLOOKUP(G132,'NCES Match'!$A$2:$B$1307,2,FALSE),"")</f>
        <v>4846740</v>
      </c>
      <c r="J132" cm="1">
        <f t="array" ref="J132">IFERROR(_xlfn.IFS(B132=2015,H132/$O$13,B132=2016,H132/$O$14,B132=2017,H132/$O$15,B132=2018,H132/$O$16,B132=2019,H132/$O$17,B132=2020,H132/$O$18,B132=2021,H132/$O$19,B132=2022,H132/$O$20),"")</f>
        <v>5.169883037702752E-5</v>
      </c>
      <c r="K132" s="3" cm="1">
        <f t="array" ref="K132">IFERROR(_xlfn.IFS(B132=2015,J132*$P$4,B132=2016,J132*$P$5,B132=2017,J132*$P$6,B132=2018,J132*$P$7,B132=2019,J132*$P$8,B132=2020,J132*$P$9,B132=2021,J132*$P$10,B132=2022,J132*$P$11),"")</f>
        <v>110664.10160779468</v>
      </c>
      <c r="L132" s="3">
        <f t="shared" si="3"/>
        <v>211708.83160779468</v>
      </c>
    </row>
    <row r="133" spans="1:12">
      <c r="A133">
        <v>4846740</v>
      </c>
      <c r="B133">
        <v>2022</v>
      </c>
      <c r="D133" t="s">
        <v>3515</v>
      </c>
      <c r="E133" t="s">
        <v>3516</v>
      </c>
      <c r="F133" t="s">
        <v>4101</v>
      </c>
      <c r="G133" t="s">
        <v>3517</v>
      </c>
      <c r="H133" s="5">
        <v>109133.61</v>
      </c>
      <c r="I133">
        <f>IFERROR(VLOOKUP(G133,'NCES Match'!$A$2:$B$1307,2,FALSE),"")</f>
        <v>4846740</v>
      </c>
      <c r="J133" cm="1">
        <f t="array" ref="J133">IFERROR(_xlfn.IFS(B133=2015,H133/$O$13,B133=2016,H133/$O$14,B133=2017,H133/$O$15,B133=2018,H133/$O$16,B133=2019,H133/$O$17,B133=2020,H133/$O$18,B133=2021,H133/$O$19,B133=2022,H133/$O$20),"")</f>
        <v>4.7934825661890399E-5</v>
      </c>
      <c r="K133" s="3" cm="1">
        <f t="array" ref="K133">IFERROR(_xlfn.IFS(B133=2015,J133*$P$4,B133=2016,J133*$P$5,B133=2017,J133*$P$6,B133=2018,J133*$P$7,B133=2019,J133*$P$8,B133=2020,J133*$P$9,B133=2021,J133*$P$10,B133=2022,J133*$P$11),"")</f>
        <v>103226.83245845367</v>
      </c>
      <c r="L133" s="3">
        <f t="shared" si="3"/>
        <v>212360.44245845368</v>
      </c>
    </row>
    <row r="134" spans="1:12">
      <c r="A134">
        <v>4846740</v>
      </c>
      <c r="B134">
        <v>2023</v>
      </c>
      <c r="D134" t="s">
        <v>3515</v>
      </c>
      <c r="E134" t="s">
        <v>3516</v>
      </c>
      <c r="F134" t="s">
        <v>4101</v>
      </c>
      <c r="G134" t="s">
        <v>3517</v>
      </c>
      <c r="H134" s="5">
        <v>137845.53</v>
      </c>
      <c r="I134">
        <f>IFERROR(VLOOKUP(G134,'NCES Match'!$A$2:$B$1307,2,FALSE),"")</f>
        <v>4846740</v>
      </c>
      <c r="J134" t="str" cm="1">
        <f t="array" ref="J134">IFERROR(_xlfn.IFS(B134=2015,H134/$O$13,B134=2016,H134/$O$14,B134=2017,H134/$O$15,B134=2018,H134/$O$16,B134=2019,H134/$O$17,B134=2020,H134/$O$18,B134=2021,H134/$O$19,B134=2022,H134/$O$20),"")</f>
        <v/>
      </c>
      <c r="K134" s="3" t="str" cm="1">
        <f t="array" ref="K134">IFERROR(_xlfn.IFS(B134=2015,J134*$P$4,B134=2016,J134*$P$5,B134=2017,J134*$P$6,B134=2018,J134*$P$7,B134=2019,J134*$P$8,B134=2020,J134*$P$9,B134=2021,J134*$P$10,B134=2022,J134*$P$11),"")</f>
        <v/>
      </c>
      <c r="L134" s="3">
        <f t="shared" si="3"/>
        <v>137845.53</v>
      </c>
    </row>
    <row r="135" spans="1:12">
      <c r="A135">
        <v>4813500</v>
      </c>
      <c r="B135">
        <v>2015</v>
      </c>
      <c r="C135" t="s">
        <v>381</v>
      </c>
      <c r="D135" t="s">
        <v>854</v>
      </c>
      <c r="E135" t="s">
        <v>855</v>
      </c>
      <c r="G135" t="s">
        <v>856</v>
      </c>
      <c r="H135" s="5">
        <v>272105.73</v>
      </c>
      <c r="I135">
        <f>IFERROR(VLOOKUP(G135,'NCES Match'!$A$2:$B$1307,2,FALSE),"")</f>
        <v>4813500</v>
      </c>
      <c r="J135" cm="1">
        <f t="array" ref="J135">IFERROR(_xlfn.IFS(B135=2015,H135/$O$13,B135=2016,H135/$O$14,B135=2017,H135/$O$15,B135=2018,H135/$O$16,B135=2019,H135/$O$17,B135=2020,H135/$O$18,B135=2021,H135/$O$19,B135=2022,H135/$O$20),"")</f>
        <v>2.1316865116003639E-4</v>
      </c>
      <c r="K135" s="3" cm="1">
        <f t="array" ref="K135">IFERROR(_xlfn.IFS(B135=2015,J135*$P$4,B135=2016,J135*$P$5,B135=2017,J135*$P$6,B135=2018,J135*$P$7,B135=2019,J135*$P$8,B135=2020,J135*$P$9,B135=2021,J135*$P$10,B135=2022,J135*$P$11),"")</f>
        <v>339254.28187905089</v>
      </c>
      <c r="L135" s="3">
        <f t="shared" si="3"/>
        <v>611360.01187905087</v>
      </c>
    </row>
    <row r="136" spans="1:12">
      <c r="A136">
        <v>4813500</v>
      </c>
      <c r="B136">
        <v>2016</v>
      </c>
      <c r="C136" t="s">
        <v>4102</v>
      </c>
      <c r="D136" t="s">
        <v>854</v>
      </c>
      <c r="E136" t="s">
        <v>855</v>
      </c>
      <c r="F136" t="s">
        <v>4101</v>
      </c>
      <c r="G136" t="s">
        <v>856</v>
      </c>
      <c r="H136" s="5">
        <v>280906</v>
      </c>
      <c r="I136">
        <f>IFERROR(VLOOKUP(G136,'NCES Match'!$A$2:$B$1307,2,FALSE),"")</f>
        <v>4813500</v>
      </c>
      <c r="J136" cm="1">
        <f t="array" ref="J136">IFERROR(_xlfn.IFS(B136=2015,H136/$O$13,B136=2016,H136/$O$14,B136=2017,H136/$O$15,B136=2018,H136/$O$16,B136=2019,H136/$O$17,B136=2020,H136/$O$18,B136=2021,H136/$O$19,B136=2022,H136/$O$20),"")</f>
        <v>2.0109130989515969E-4</v>
      </c>
      <c r="K136" s="3" cm="1">
        <f t="array" ref="K136">IFERROR(_xlfn.IFS(B136=2015,J136*$P$4,B136=2016,J136*$P$5,B136=2017,J136*$P$6,B136=2018,J136*$P$7,B136=2019,J136*$P$8,B136=2020,J136*$P$9,B136=2021,J136*$P$10,B136=2022,J136*$P$11),"")</f>
        <v>336954.88256158121</v>
      </c>
      <c r="L136" s="3">
        <f t="shared" si="3"/>
        <v>617860.88256158121</v>
      </c>
    </row>
    <row r="137" spans="1:12">
      <c r="A137">
        <v>4813500</v>
      </c>
      <c r="B137">
        <v>2017</v>
      </c>
      <c r="D137" t="s">
        <v>854</v>
      </c>
      <c r="E137" t="s">
        <v>855</v>
      </c>
      <c r="F137" t="s">
        <v>4101</v>
      </c>
      <c r="G137" t="s">
        <v>856</v>
      </c>
      <c r="H137" s="5">
        <v>275562</v>
      </c>
      <c r="I137">
        <f>IFERROR(VLOOKUP(G137,'NCES Match'!$A$2:$B$1307,2,FALSE),"")</f>
        <v>4813500</v>
      </c>
      <c r="J137" cm="1">
        <f t="array" ref="J137">IFERROR(_xlfn.IFS(B137=2015,H137/$O$13,B137=2016,H137/$O$14,B137=2017,H137/$O$15,B137=2018,H137/$O$16,B137=2019,H137/$O$17,B137=2020,H137/$O$18,B137=2021,H137/$O$19,B137=2022,H137/$O$20),"")</f>
        <v>1.8998312540705845E-4</v>
      </c>
      <c r="K137" s="3" cm="1">
        <f t="array" ref="K137">IFERROR(_xlfn.IFS(B137=2015,J137*$P$4,B137=2016,J137*$P$5,B137=2017,J137*$P$6,B137=2018,J137*$P$7,B137=2019,J137*$P$8,B137=2020,J137*$P$9,B137=2021,J137*$P$10,B137=2022,J137*$P$11),"")</f>
        <v>322638.42893928988</v>
      </c>
      <c r="L137" s="3">
        <f t="shared" si="3"/>
        <v>598200.42893928988</v>
      </c>
    </row>
    <row r="138" spans="1:12">
      <c r="A138">
        <v>4813500</v>
      </c>
      <c r="B138">
        <v>2018</v>
      </c>
      <c r="D138" t="s">
        <v>854</v>
      </c>
      <c r="E138" t="s">
        <v>855</v>
      </c>
      <c r="F138" t="s">
        <v>4101</v>
      </c>
      <c r="G138" t="s">
        <v>856</v>
      </c>
      <c r="H138" s="5">
        <v>256929</v>
      </c>
      <c r="I138">
        <f>IFERROR(VLOOKUP(G138,'NCES Match'!$A$2:$B$1307,2,FALSE),"")</f>
        <v>4813500</v>
      </c>
      <c r="J138" cm="1">
        <f t="array" ref="J138">IFERROR(_xlfn.IFS(B138=2015,H138/$O$13,B138=2016,H138/$O$14,B138=2017,H138/$O$15,B138=2018,H138/$O$16,B138=2019,H138/$O$17,B138=2020,H138/$O$18,B138=2021,H138/$O$19,B138=2022,H138/$O$20),"")</f>
        <v>1.6766128890342307E-4</v>
      </c>
      <c r="K138" s="3" cm="1">
        <f t="array" ref="K138">IFERROR(_xlfn.IFS(B138=2015,J138*$P$4,B138=2016,J138*$P$5,B138=2017,J138*$P$6,B138=2018,J138*$P$7,B138=2019,J138*$P$8,B138=2020,J138*$P$9,B138=2021,J138*$P$10,B138=2022,J138*$P$11),"")</f>
        <v>287849.83673035493</v>
      </c>
      <c r="L138" s="3">
        <f t="shared" si="3"/>
        <v>544778.83673035493</v>
      </c>
    </row>
    <row r="139" spans="1:12">
      <c r="A139">
        <v>4813500</v>
      </c>
      <c r="B139">
        <v>2019</v>
      </c>
      <c r="D139" t="s">
        <v>854</v>
      </c>
      <c r="E139" t="s">
        <v>855</v>
      </c>
      <c r="F139" t="s">
        <v>4101</v>
      </c>
      <c r="G139" t="s">
        <v>856</v>
      </c>
      <c r="H139" s="5">
        <v>260684</v>
      </c>
      <c r="I139">
        <f>IFERROR(VLOOKUP(G139,'NCES Match'!$A$2:$B$1307,2,FALSE),"")</f>
        <v>4813500</v>
      </c>
      <c r="J139" cm="1">
        <f t="array" ref="J139">IFERROR(_xlfn.IFS(B139=2015,H139/$O$13,B139=2016,H139/$O$14,B139=2017,H139/$O$15,B139=2018,H139/$O$16,B139=2019,H139/$O$17,B139=2020,H139/$O$18,B139=2021,H139/$O$19,B139=2022,H139/$O$20),"")</f>
        <v>1.6505990206607061E-4</v>
      </c>
      <c r="K139" s="3" cm="1">
        <f t="array" ref="K139">IFERROR(_xlfn.IFS(B139=2015,J139*$P$4,B139=2016,J139*$P$5,B139=2017,J139*$P$6,B139=2018,J139*$P$7,B139=2019,J139*$P$8,B139=2020,J139*$P$9,B139=2021,J139*$P$10,B139=2022,J139*$P$11),"")</f>
        <v>286861.89024122088</v>
      </c>
      <c r="L139" s="3">
        <f t="shared" si="3"/>
        <v>547545.89024122083</v>
      </c>
    </row>
    <row r="140" spans="1:12">
      <c r="A140">
        <v>4813500</v>
      </c>
      <c r="B140">
        <v>2020</v>
      </c>
      <c r="D140" t="s">
        <v>854</v>
      </c>
      <c r="E140" t="s">
        <v>855</v>
      </c>
      <c r="F140" t="s">
        <v>4230</v>
      </c>
      <c r="G140" t="s">
        <v>856</v>
      </c>
      <c r="H140" s="5">
        <v>284502</v>
      </c>
      <c r="I140">
        <f>IFERROR(VLOOKUP(G140,'NCES Match'!$A$2:$B$1307,2,FALSE),"")</f>
        <v>4813500</v>
      </c>
      <c r="J140" cm="1">
        <f t="array" ref="J140">IFERROR(_xlfn.IFS(B140=2015,H140/$O$13,B140=2016,H140/$O$14,B140=2017,H140/$O$15,B140=2018,H140/$O$16,B140=2019,H140/$O$17,B140=2020,H140/$O$18,B140=2021,H140/$O$19,B140=2022,H140/$O$20),"")</f>
        <v>1.5417378540601089E-4</v>
      </c>
      <c r="K140" s="3" cm="1">
        <f t="array" ref="K140">IFERROR(_xlfn.IFS(B140=2015,J140*$P$4,B140=2016,J140*$P$5,B140=2017,J140*$P$6,B140=2018,J140*$P$7,B140=2019,J140*$P$8,B140=2020,J140*$P$9,B140=2021,J140*$P$10,B140=2022,J140*$P$11),"")</f>
        <v>324998.77363507688</v>
      </c>
      <c r="L140" s="3">
        <f t="shared" si="3"/>
        <v>609500.77363507682</v>
      </c>
    </row>
    <row r="141" spans="1:12">
      <c r="A141">
        <v>4813500</v>
      </c>
      <c r="B141">
        <v>2021</v>
      </c>
      <c r="D141" t="s">
        <v>854</v>
      </c>
      <c r="E141" t="s">
        <v>855</v>
      </c>
      <c r="F141" t="s">
        <v>4101</v>
      </c>
      <c r="G141" t="s">
        <v>856</v>
      </c>
      <c r="H141" s="5">
        <v>291518.08000000002</v>
      </c>
      <c r="I141">
        <f>IFERROR(VLOOKUP(G141,'NCES Match'!$A$2:$B$1307,2,FALSE),"")</f>
        <v>4813500</v>
      </c>
      <c r="J141" cm="1">
        <f t="array" ref="J141">IFERROR(_xlfn.IFS(B141=2015,H141/$O$13,B141=2016,H141/$O$14,B141=2017,H141/$O$15,B141=2018,H141/$O$16,B141=2019,H141/$O$17,B141=2020,H141/$O$18,B141=2021,H141/$O$19,B141=2022,H141/$O$20),"")</f>
        <v>1.4915318958006756E-4</v>
      </c>
      <c r="K141" s="3" cm="1">
        <f t="array" ref="K141">IFERROR(_xlfn.IFS(B141=2015,J141*$P$4,B141=2016,J141*$P$5,B141=2017,J141*$P$6,B141=2018,J141*$P$7,B141=2019,J141*$P$8,B141=2020,J141*$P$9,B141=2021,J141*$P$10,B141=2022,J141*$P$11),"")</f>
        <v>319270.35111706692</v>
      </c>
      <c r="L141" s="3">
        <f t="shared" si="3"/>
        <v>610788.43111706688</v>
      </c>
    </row>
    <row r="142" spans="1:12">
      <c r="A142">
        <v>4813500</v>
      </c>
      <c r="B142">
        <v>2022</v>
      </c>
      <c r="D142" t="s">
        <v>854</v>
      </c>
      <c r="E142" t="s">
        <v>855</v>
      </c>
      <c r="F142" t="s">
        <v>4101</v>
      </c>
      <c r="G142" t="s">
        <v>856</v>
      </c>
      <c r="H142" s="5">
        <v>357205.51</v>
      </c>
      <c r="I142">
        <f>IFERROR(VLOOKUP(G142,'NCES Match'!$A$2:$B$1307,2,FALSE),"")</f>
        <v>4813500</v>
      </c>
      <c r="J142" cm="1">
        <f t="array" ref="J142">IFERROR(_xlfn.IFS(B142=2015,H142/$O$13,B142=2016,H142/$O$14,B142=2017,H142/$O$15,B142=2018,H142/$O$16,B142=2019,H142/$O$17,B142=2020,H142/$O$18,B142=2021,H142/$O$19,B142=2022,H142/$O$20),"")</f>
        <v>1.5689560573792664E-4</v>
      </c>
      <c r="K142" s="3" cm="1">
        <f t="array" ref="K142">IFERROR(_xlfn.IFS(B142=2015,J142*$P$4,B142=2016,J142*$P$5,B142=2017,J142*$P$6,B142=2018,J142*$P$7,B142=2019,J142*$P$8,B142=2020,J142*$P$9,B142=2021,J142*$P$10,B142=2022,J142*$P$11),"")</f>
        <v>337872.02067270112</v>
      </c>
      <c r="L142" s="3">
        <f t="shared" si="3"/>
        <v>695077.53067270108</v>
      </c>
    </row>
    <row r="143" spans="1:12">
      <c r="A143">
        <v>4813500</v>
      </c>
      <c r="B143">
        <v>2023</v>
      </c>
      <c r="D143" t="s">
        <v>854</v>
      </c>
      <c r="E143" t="s">
        <v>855</v>
      </c>
      <c r="F143" t="s">
        <v>4101</v>
      </c>
      <c r="G143" t="s">
        <v>856</v>
      </c>
      <c r="H143" s="5">
        <v>396309.88</v>
      </c>
      <c r="I143">
        <f>IFERROR(VLOOKUP(G143,'NCES Match'!$A$2:$B$1307,2,FALSE),"")</f>
        <v>4813500</v>
      </c>
      <c r="J143" t="str" cm="1">
        <f t="array" ref="J143">IFERROR(_xlfn.IFS(B143=2015,H143/$O$13,B143=2016,H143/$O$14,B143=2017,H143/$O$15,B143=2018,H143/$O$16,B143=2019,H143/$O$17,B143=2020,H143/$O$18,B143=2021,H143/$O$19,B143=2022,H143/$O$20),"")</f>
        <v/>
      </c>
      <c r="K143" s="3" t="str" cm="1">
        <f t="array" ref="K143">IFERROR(_xlfn.IFS(B143=2015,J143*$P$4,B143=2016,J143*$P$5,B143=2017,J143*$P$6,B143=2018,J143*$P$7,B143=2019,J143*$P$8,B143=2020,J143*$P$9,B143=2021,J143*$P$10,B143=2022,J143*$P$11),"")</f>
        <v/>
      </c>
      <c r="L143" s="3">
        <f t="shared" si="3"/>
        <v>396309.88</v>
      </c>
    </row>
    <row r="144" spans="1:12">
      <c r="A144" t="s">
        <v>4230</v>
      </c>
      <c r="B144">
        <v>2015</v>
      </c>
      <c r="C144" t="s">
        <v>230</v>
      </c>
      <c r="D144" t="s">
        <v>240</v>
      </c>
      <c r="E144" t="s">
        <v>241</v>
      </c>
      <c r="G144" t="s">
        <v>242</v>
      </c>
      <c r="H144" s="5">
        <v>320225.17</v>
      </c>
      <c r="I144" t="str">
        <f>IFERROR(VLOOKUP(G144,'NCES Match'!$A$2:$B$1307,2,FALSE),"")</f>
        <v/>
      </c>
      <c r="J144" cm="1">
        <f t="array" ref="J144">IFERROR(_xlfn.IFS(B144=2015,H144/$O$13,B144=2016,H144/$O$14,B144=2017,H144/$O$15,B144=2018,H144/$O$16,B144=2019,H144/$O$17,B144=2020,H144/$O$18,B144=2021,H144/$O$19,B144=2022,H144/$O$20),"")</f>
        <v>2.5086560123667131E-4</v>
      </c>
      <c r="K144" s="3" cm="1">
        <f t="array" ref="K144">IFERROR(_xlfn.IFS(B144=2015,J144*$P$4,B144=2016,J144*$P$5,B144=2017,J144*$P$6,B144=2018,J144*$P$7,B144=2019,J144*$P$8,B144=2020,J144*$P$9,B144=2021,J144*$P$10,B144=2022,J144*$P$11),"")</f>
        <v>399248.3366224849</v>
      </c>
      <c r="L144" s="3">
        <f t="shared" si="3"/>
        <v>719473.50662248489</v>
      </c>
    </row>
    <row r="145" spans="1:12">
      <c r="A145" t="s">
        <v>4230</v>
      </c>
      <c r="B145">
        <v>2016</v>
      </c>
      <c r="C145" t="s">
        <v>4100</v>
      </c>
      <c r="D145" t="s">
        <v>240</v>
      </c>
      <c r="E145" t="s">
        <v>241</v>
      </c>
      <c r="F145" t="s">
        <v>4101</v>
      </c>
      <c r="G145" t="s">
        <v>242</v>
      </c>
      <c r="H145" s="5">
        <v>327361</v>
      </c>
      <c r="I145" t="str">
        <f>IFERROR(VLOOKUP(G145,'NCES Match'!$A$2:$B$1307,2,FALSE),"")</f>
        <v/>
      </c>
      <c r="J145" cm="1">
        <f t="array" ref="J145">IFERROR(_xlfn.IFS(B145=2015,H145/$O$13,B145=2016,H145/$O$14,B145=2017,H145/$O$15,B145=2018,H145/$O$16,B145=2019,H145/$O$17,B145=2020,H145/$O$18,B145=2021,H145/$O$19,B145=2022,H145/$O$20),"")</f>
        <v>2.3434690714541295E-4</v>
      </c>
      <c r="K145" s="3" cm="1">
        <f t="array" ref="K145">IFERROR(_xlfn.IFS(B145=2015,J145*$P$4,B145=2016,J145*$P$5,B145=2017,J145*$P$6,B145=2018,J145*$P$7,B145=2019,J145*$P$8,B145=2020,J145*$P$9,B145=2021,J145*$P$10,B145=2022,J145*$P$11),"")</f>
        <v>392679.00048500841</v>
      </c>
      <c r="L145" s="3">
        <f t="shared" si="3"/>
        <v>720040.00048500835</v>
      </c>
    </row>
    <row r="146" spans="1:12">
      <c r="A146" t="s">
        <v>4230</v>
      </c>
      <c r="B146">
        <v>2017</v>
      </c>
      <c r="D146" t="s">
        <v>240</v>
      </c>
      <c r="E146" t="s">
        <v>241</v>
      </c>
      <c r="F146" t="s">
        <v>4101</v>
      </c>
      <c r="G146" t="s">
        <v>242</v>
      </c>
      <c r="H146" s="5">
        <v>329409</v>
      </c>
      <c r="I146" t="str">
        <f>IFERROR(VLOOKUP(G146,'NCES Match'!$A$2:$B$1307,2,FALSE),"")</f>
        <v/>
      </c>
      <c r="J146" cm="1">
        <f t="array" ref="J146">IFERROR(_xlfn.IFS(B146=2015,H146/$O$13,B146=2016,H146/$O$14,B146=2017,H146/$O$15,B146=2018,H146/$O$16,B146=2019,H146/$O$17,B146=2020,H146/$O$18,B146=2021,H146/$O$19,B146=2022,H146/$O$20),"")</f>
        <v>2.2710733467319047E-4</v>
      </c>
      <c r="K146" s="3" cm="1">
        <f t="array" ref="K146">IFERROR(_xlfn.IFS(B146=2015,J146*$P$4,B146=2016,J146*$P$5,B146=2017,J146*$P$6,B146=2018,J146*$P$7,B146=2019,J146*$P$8,B146=2020,J146*$P$9,B146=2021,J146*$P$10,B146=2022,J146*$P$11),"")</f>
        <v>385684.53646897076</v>
      </c>
      <c r="L146" s="3">
        <f t="shared" si="3"/>
        <v>715093.53646897082</v>
      </c>
    </row>
    <row r="147" spans="1:12">
      <c r="A147" t="s">
        <v>4230</v>
      </c>
      <c r="B147">
        <v>2018</v>
      </c>
      <c r="D147" t="s">
        <v>240</v>
      </c>
      <c r="E147" t="s">
        <v>241</v>
      </c>
      <c r="F147">
        <v>989</v>
      </c>
      <c r="G147" t="s">
        <v>242</v>
      </c>
      <c r="H147" s="5">
        <v>337989</v>
      </c>
      <c r="I147" t="str">
        <f>IFERROR(VLOOKUP(G147,'NCES Match'!$A$2:$B$1307,2,FALSE),"")</f>
        <v/>
      </c>
      <c r="J147" cm="1">
        <f t="array" ref="J147">IFERROR(_xlfn.IFS(B147=2015,H147/$O$13,B147=2016,H147/$O$14,B147=2017,H147/$O$15,B147=2018,H147/$O$16,B147=2019,H147/$O$17,B147=2020,H147/$O$18,B147=2021,H147/$O$19,B147=2022,H147/$O$20),"")</f>
        <v>2.2055770806401402E-4</v>
      </c>
      <c r="K147" s="3" cm="1">
        <f t="array" ref="K147">IFERROR(_xlfn.IFS(B147=2015,J147*$P$4,B147=2016,J147*$P$5,B147=2017,J147*$P$6,B147=2018,J147*$P$7,B147=2019,J147*$P$8,B147=2020,J147*$P$9,B147=2021,J147*$P$10,B147=2022,J147*$P$11),"")</f>
        <v>378665.2283963894</v>
      </c>
      <c r="L147" s="3">
        <f t="shared" si="3"/>
        <v>716654.2283963894</v>
      </c>
    </row>
    <row r="148" spans="1:12">
      <c r="A148" t="s">
        <v>4230</v>
      </c>
      <c r="B148">
        <v>2019</v>
      </c>
      <c r="D148" t="s">
        <v>240</v>
      </c>
      <c r="E148" t="s">
        <v>241</v>
      </c>
      <c r="F148" t="s">
        <v>4152</v>
      </c>
      <c r="G148" t="s">
        <v>242</v>
      </c>
      <c r="H148" s="5">
        <v>350670</v>
      </c>
      <c r="I148" t="str">
        <f>IFERROR(VLOOKUP(G148,'NCES Match'!$A$2:$B$1307,2,FALSE),"")</f>
        <v/>
      </c>
      <c r="J148" cm="1">
        <f t="array" ref="J148">IFERROR(_xlfn.IFS(B148=2015,H148/$O$13,B148=2016,H148/$O$14,B148=2017,H148/$O$15,B148=2018,H148/$O$16,B148=2019,H148/$O$17,B148=2020,H148/$O$18,B148=2021,H148/$O$19,B148=2022,H148/$O$20),"")</f>
        <v>2.2203723994379778E-4</v>
      </c>
      <c r="K148" s="3" cm="1">
        <f t="array" ref="K148">IFERROR(_xlfn.IFS(B148=2015,J148*$P$4,B148=2016,J148*$P$5,B148=2017,J148*$P$6,B148=2018,J148*$P$7,B148=2019,J148*$P$8,B148=2020,J148*$P$9,B148=2021,J148*$P$10,B148=2022,J148*$P$11),"")</f>
        <v>385884.28538341029</v>
      </c>
      <c r="L148" s="3">
        <f t="shared" si="3"/>
        <v>736554.28538341029</v>
      </c>
    </row>
    <row r="149" spans="1:12">
      <c r="A149" t="s">
        <v>4230</v>
      </c>
      <c r="B149">
        <v>2020</v>
      </c>
      <c r="D149" t="s">
        <v>240</v>
      </c>
      <c r="E149" t="s">
        <v>241</v>
      </c>
      <c r="F149" t="s">
        <v>4152</v>
      </c>
      <c r="G149" t="s">
        <v>242</v>
      </c>
      <c r="H149" s="5">
        <v>410285</v>
      </c>
      <c r="I149" t="str">
        <f>IFERROR(VLOOKUP(G149,'NCES Match'!$A$2:$B$1307,2,FALSE),"")</f>
        <v/>
      </c>
      <c r="J149" cm="1">
        <f t="array" ref="J149">IFERROR(_xlfn.IFS(B149=2015,H149/$O$13,B149=2016,H149/$O$14,B149=2017,H149/$O$15,B149=2018,H149/$O$16,B149=2019,H149/$O$17,B149=2020,H149/$O$18,B149=2021,H149/$O$19,B149=2022,H149/$O$20),"")</f>
        <v>2.2233654436631438E-4</v>
      </c>
      <c r="K149" s="3" cm="1">
        <f t="array" ref="K149">IFERROR(_xlfn.IFS(B149=2015,J149*$P$4,B149=2016,J149*$P$5,B149=2017,J149*$P$6,B149=2018,J149*$P$7,B149=2019,J149*$P$8,B149=2020,J149*$P$9,B149=2021,J149*$P$10,B149=2022,J149*$P$11),"")</f>
        <v>468686.06140156311</v>
      </c>
      <c r="L149" s="3">
        <f t="shared" si="3"/>
        <v>878971.06140156311</v>
      </c>
    </row>
    <row r="150" spans="1:12">
      <c r="A150" t="s">
        <v>4230</v>
      </c>
      <c r="B150">
        <v>2021</v>
      </c>
      <c r="D150" t="s">
        <v>240</v>
      </c>
      <c r="E150" t="s">
        <v>241</v>
      </c>
      <c r="F150" t="s">
        <v>4152</v>
      </c>
      <c r="G150" t="s">
        <v>242</v>
      </c>
      <c r="H150" s="5">
        <v>391967.85</v>
      </c>
      <c r="I150" t="str">
        <f>IFERROR(VLOOKUP(G150,'NCES Match'!$A$2:$B$1307,2,FALSE),"")</f>
        <v/>
      </c>
      <c r="J150" cm="1">
        <f t="array" ref="J150">IFERROR(_xlfn.IFS(B150=2015,H150/$O$13,B150=2016,H150/$O$14,B150=2017,H150/$O$15,B150=2018,H150/$O$16,B150=2019,H150/$O$17,B150=2020,H150/$O$18,B150=2021,H150/$O$19,B150=2022,H150/$O$20),"")</f>
        <v>2.0054761282847869E-4</v>
      </c>
      <c r="K150" s="3" cm="1">
        <f t="array" ref="K150">IFERROR(_xlfn.IFS(B150=2015,J150*$P$4,B150=2016,J150*$P$5,B150=2017,J150*$P$6,B150=2018,J150*$P$7,B150=2019,J150*$P$8,B150=2020,J150*$P$9,B150=2021,J150*$P$10,B150=2022,J150*$P$11),"")</f>
        <v>429282.8530432891</v>
      </c>
      <c r="L150" s="3">
        <f t="shared" si="3"/>
        <v>821250.70304328902</v>
      </c>
    </row>
    <row r="151" spans="1:12">
      <c r="A151" t="s">
        <v>4230</v>
      </c>
      <c r="B151">
        <v>2022</v>
      </c>
      <c r="D151" t="s">
        <v>240</v>
      </c>
      <c r="E151" t="s">
        <v>241</v>
      </c>
      <c r="F151" t="s">
        <v>4152</v>
      </c>
      <c r="G151" t="s">
        <v>242</v>
      </c>
      <c r="H151" s="5">
        <v>450518.2</v>
      </c>
      <c r="I151" t="str">
        <f>IFERROR(VLOOKUP(G151,'NCES Match'!$A$2:$B$1307,2,FALSE),"")</f>
        <v/>
      </c>
      <c r="J151" cm="1">
        <f t="array" ref="J151">IFERROR(_xlfn.IFS(B151=2015,H151/$O$13,B151=2016,H151/$O$14,B151=2017,H151/$O$15,B151=2018,H151/$O$16,B151=2019,H151/$O$17,B151=2020,H151/$O$18,B151=2021,H151/$O$19,B151=2022,H151/$O$20),"")</f>
        <v>1.97881398539906E-4</v>
      </c>
      <c r="K151" s="3" cm="1">
        <f t="array" ref="K151">IFERROR(_xlfn.IFS(B151=2015,J151*$P$4,B151=2016,J151*$P$5,B151=2017,J151*$P$6,B151=2018,J151*$P$7,B151=2019,J151*$P$8,B151=2020,J151*$P$9,B151=2021,J151*$P$10,B151=2022,J151*$P$11),"")</f>
        <v>426134.22895920079</v>
      </c>
      <c r="L151" s="3">
        <f t="shared" si="3"/>
        <v>876652.42895920086</v>
      </c>
    </row>
    <row r="152" spans="1:12">
      <c r="A152" t="s">
        <v>4230</v>
      </c>
      <c r="B152">
        <v>2023</v>
      </c>
      <c r="D152" t="s">
        <v>240</v>
      </c>
      <c r="E152" t="s">
        <v>241</v>
      </c>
      <c r="F152" t="s">
        <v>4152</v>
      </c>
      <c r="G152" t="s">
        <v>242</v>
      </c>
      <c r="H152" s="5">
        <v>514282.84</v>
      </c>
      <c r="I152" t="str">
        <f>IFERROR(VLOOKUP(G152,'NCES Match'!$A$2:$B$1307,2,FALSE),"")</f>
        <v/>
      </c>
      <c r="J152" t="str" cm="1">
        <f t="array" ref="J152">IFERROR(_xlfn.IFS(B152=2015,H152/$O$13,B152=2016,H152/$O$14,B152=2017,H152/$O$15,B152=2018,H152/$O$16,B152=2019,H152/$O$17,B152=2020,H152/$O$18,B152=2021,H152/$O$19,B152=2022,H152/$O$20),"")</f>
        <v/>
      </c>
      <c r="K152" s="3" t="str" cm="1">
        <f t="array" ref="K152">IFERROR(_xlfn.IFS(B152=2015,J152*$P$4,B152=2016,J152*$P$5,B152=2017,J152*$P$6,B152=2018,J152*$P$7,B152=2019,J152*$P$8,B152=2020,J152*$P$9,B152=2021,J152*$P$10,B152=2022,J152*$P$11),"")</f>
        <v/>
      </c>
      <c r="L152" s="3">
        <f t="shared" si="3"/>
        <v>514282.84</v>
      </c>
    </row>
    <row r="153" spans="1:12">
      <c r="A153">
        <v>4808550</v>
      </c>
      <c r="B153">
        <v>2015</v>
      </c>
      <c r="C153" t="s">
        <v>381</v>
      </c>
      <c r="D153" t="s">
        <v>478</v>
      </c>
      <c r="E153" t="s">
        <v>479</v>
      </c>
      <c r="G153" t="s">
        <v>480</v>
      </c>
      <c r="H153" s="5">
        <v>506916.52</v>
      </c>
      <c r="I153">
        <f>IFERROR(VLOOKUP(G153,'NCES Match'!$A$2:$B$1307,2,FALSE),"")</f>
        <v>4808550</v>
      </c>
      <c r="J153" cm="1">
        <f t="array" ref="J153">IFERROR(_xlfn.IFS(B153=2015,H153/$O$13,B153=2016,H153/$O$14,B153=2017,H153/$O$15,B153=2018,H153/$O$16,B153=2019,H153/$O$17,B153=2020,H153/$O$18,B153=2021,H153/$O$19,B153=2022,H153/$O$20),"")</f>
        <v>3.9712030621016187E-4</v>
      </c>
      <c r="K153" s="3" cm="1">
        <f t="array" ref="K153">IFERROR(_xlfn.IFS(B153=2015,J153*$P$4,B153=2016,J153*$P$5,B153=2017,J153*$P$6,B153=2018,J153*$P$7,B153=2019,J153*$P$8,B153=2020,J153*$P$9,B153=2021,J153*$P$10,B153=2022,J153*$P$11),"")</f>
        <v>632010.21149105381</v>
      </c>
      <c r="L153" s="3">
        <f t="shared" si="3"/>
        <v>1138926.7314910539</v>
      </c>
    </row>
    <row r="154" spans="1:12">
      <c r="A154">
        <v>4808550</v>
      </c>
      <c r="B154">
        <v>2016</v>
      </c>
      <c r="C154" t="s">
        <v>4102</v>
      </c>
      <c r="D154" t="s">
        <v>478</v>
      </c>
      <c r="E154" t="s">
        <v>479</v>
      </c>
      <c r="F154" t="s">
        <v>4101</v>
      </c>
      <c r="G154" t="s">
        <v>480</v>
      </c>
      <c r="H154" s="5">
        <v>505791</v>
      </c>
      <c r="I154">
        <f>IFERROR(VLOOKUP(G154,'NCES Match'!$A$2:$B$1307,2,FALSE),"")</f>
        <v>4808550</v>
      </c>
      <c r="J154" cm="1">
        <f t="array" ref="J154">IFERROR(_xlfn.IFS(B154=2015,H154/$O$13,B154=2016,H154/$O$14,B154=2017,H154/$O$15,B154=2018,H154/$O$16,B154=2019,H154/$O$17,B154=2020,H154/$O$18,B154=2021,H154/$O$19,B154=2022,H154/$O$20),"")</f>
        <v>3.6207903969008392E-4</v>
      </c>
      <c r="K154" s="3" cm="1">
        <f t="array" ref="K154">IFERROR(_xlfn.IFS(B154=2015,J154*$P$4,B154=2016,J154*$P$5,B154=2017,J154*$P$6,B154=2018,J154*$P$7,B154=2019,J154*$P$8,B154=2020,J154*$P$9,B154=2021,J154*$P$10,B154=2022,J154*$P$11),"")</f>
        <v>606710.95315053686</v>
      </c>
      <c r="L154" s="3">
        <f t="shared" si="3"/>
        <v>1112501.9531505369</v>
      </c>
    </row>
    <row r="155" spans="1:12">
      <c r="A155">
        <v>4808550</v>
      </c>
      <c r="B155">
        <v>2017</v>
      </c>
      <c r="D155" t="s">
        <v>478</v>
      </c>
      <c r="E155" t="s">
        <v>479</v>
      </c>
      <c r="F155" t="s">
        <v>4101</v>
      </c>
      <c r="G155" t="s">
        <v>480</v>
      </c>
      <c r="H155" s="5">
        <v>517608</v>
      </c>
      <c r="I155">
        <f>IFERROR(VLOOKUP(G155,'NCES Match'!$A$2:$B$1307,2,FALSE),"")</f>
        <v>4808550</v>
      </c>
      <c r="J155" cm="1">
        <f t="array" ref="J155">IFERROR(_xlfn.IFS(B155=2015,H155/$O$13,B155=2016,H155/$O$14,B155=2017,H155/$O$15,B155=2018,H155/$O$16,B155=2019,H155/$O$17,B155=2020,H155/$O$18,B155=2021,H155/$O$19,B155=2022,H155/$O$20),"")</f>
        <v>3.5685902111211526E-4</v>
      </c>
      <c r="K155" s="3" cm="1">
        <f t="array" ref="K155">IFERROR(_xlfn.IFS(B155=2015,J155*$P$4,B155=2016,J155*$P$5,B155=2017,J155*$P$6,B155=2018,J155*$P$7,B155=2019,J155*$P$8,B155=2020,J155*$P$9,B155=2021,J155*$P$10,B155=2022,J155*$P$11),"")</f>
        <v>606035.05536470178</v>
      </c>
      <c r="L155" s="3">
        <f t="shared" si="3"/>
        <v>1123643.0553647019</v>
      </c>
    </row>
    <row r="156" spans="1:12">
      <c r="A156">
        <v>4808550</v>
      </c>
      <c r="B156">
        <v>2018</v>
      </c>
      <c r="D156" t="s">
        <v>478</v>
      </c>
      <c r="E156" t="s">
        <v>479</v>
      </c>
      <c r="F156" t="s">
        <v>4101</v>
      </c>
      <c r="G156" t="s">
        <v>480</v>
      </c>
      <c r="H156" s="5">
        <v>519777</v>
      </c>
      <c r="I156">
        <f>IFERROR(VLOOKUP(G156,'NCES Match'!$A$2:$B$1307,2,FALSE),"")</f>
        <v>4808550</v>
      </c>
      <c r="J156" cm="1">
        <f t="array" ref="J156">IFERROR(_xlfn.IFS(B156=2015,H156/$O$13,B156=2016,H156/$O$14,B156=2017,H156/$O$15,B156=2018,H156/$O$16,B156=2019,H156/$O$17,B156=2020,H156/$O$18,B156=2021,H156/$O$19,B156=2022,H156/$O$20),"")</f>
        <v>3.3918507355088184E-4</v>
      </c>
      <c r="K156" s="3" cm="1">
        <f t="array" ref="K156">IFERROR(_xlfn.IFS(B156=2015,J156*$P$4,B156=2016,J156*$P$5,B156=2017,J156*$P$6,B156=2018,J156*$P$7,B156=2019,J156*$P$8,B156=2020,J156*$P$9,B156=2021,J156*$P$10,B156=2022,J156*$P$11),"")</f>
        <v>582331.01201574632</v>
      </c>
      <c r="L156" s="3">
        <f t="shared" si="3"/>
        <v>1102108.0120157464</v>
      </c>
    </row>
    <row r="157" spans="1:12">
      <c r="A157">
        <v>4808550</v>
      </c>
      <c r="B157">
        <v>2019</v>
      </c>
      <c r="D157" t="s">
        <v>478</v>
      </c>
      <c r="E157" t="s">
        <v>479</v>
      </c>
      <c r="F157" t="s">
        <v>4101</v>
      </c>
      <c r="G157" t="s">
        <v>480</v>
      </c>
      <c r="H157" s="5">
        <v>524340</v>
      </c>
      <c r="I157">
        <f>IFERROR(VLOOKUP(G157,'NCES Match'!$A$2:$B$1307,2,FALSE),"")</f>
        <v>4808550</v>
      </c>
      <c r="J157" cm="1">
        <f t="array" ref="J157">IFERROR(_xlfn.IFS(B157=2015,H157/$O$13,B157=2016,H157/$O$14,B157=2017,H157/$O$15,B157=2018,H157/$O$16,B157=2019,H157/$O$17,B157=2020,H157/$O$18,B157=2021,H157/$O$19,B157=2022,H157/$O$20),"")</f>
        <v>3.320016151713318E-4</v>
      </c>
      <c r="K157" s="3" cm="1">
        <f t="array" ref="K157">IFERROR(_xlfn.IFS(B157=2015,J157*$P$4,B157=2016,J157*$P$5,B157=2017,J157*$P$6,B157=2018,J157*$P$7,B157=2019,J157*$P$8,B157=2020,J157*$P$9,B157=2021,J157*$P$10,B157=2022,J157*$P$11),"")</f>
        <v>576994.22875620192</v>
      </c>
      <c r="L157" s="3">
        <f t="shared" si="3"/>
        <v>1101334.2287562019</v>
      </c>
    </row>
    <row r="158" spans="1:12">
      <c r="A158">
        <v>4808550</v>
      </c>
      <c r="B158">
        <v>2020</v>
      </c>
      <c r="D158" t="s">
        <v>478</v>
      </c>
      <c r="E158" t="s">
        <v>479</v>
      </c>
      <c r="F158" t="s">
        <v>4230</v>
      </c>
      <c r="G158" t="s">
        <v>480</v>
      </c>
      <c r="H158" s="5">
        <v>636914</v>
      </c>
      <c r="I158">
        <f>IFERROR(VLOOKUP(G158,'NCES Match'!$A$2:$B$1307,2,FALSE),"")</f>
        <v>4808550</v>
      </c>
      <c r="J158" cm="1">
        <f t="array" ref="J158">IFERROR(_xlfn.IFS(B158=2015,H158/$O$13,B158=2016,H158/$O$14,B158=2017,H158/$O$15,B158=2018,H158/$O$16,B158=2019,H158/$O$17,B158=2020,H158/$O$18,B158=2021,H158/$O$19,B158=2022,H158/$O$20),"")</f>
        <v>3.4514851339563171E-4</v>
      </c>
      <c r="K158" s="3" cm="1">
        <f t="array" ref="K158">IFERROR(_xlfn.IFS(B158=2015,J158*$P$4,B158=2016,J158*$P$5,B158=2017,J158*$P$6,B158=2018,J158*$P$7,B158=2019,J158*$P$8,B158=2020,J158*$P$9,B158=2021,J158*$P$10,B158=2022,J158*$P$11),"")</f>
        <v>727574.03783105686</v>
      </c>
      <c r="L158" s="3">
        <f t="shared" si="3"/>
        <v>1364488.0378310569</v>
      </c>
    </row>
    <row r="159" spans="1:12">
      <c r="A159">
        <v>4808550</v>
      </c>
      <c r="B159">
        <v>2021</v>
      </c>
      <c r="D159" t="s">
        <v>478</v>
      </c>
      <c r="E159" t="s">
        <v>479</v>
      </c>
      <c r="F159" t="s">
        <v>4230</v>
      </c>
      <c r="G159" t="s">
        <v>480</v>
      </c>
      <c r="H159" s="5">
        <v>689288.64</v>
      </c>
      <c r="I159">
        <f>IFERROR(VLOOKUP(G159,'NCES Match'!$A$2:$B$1307,2,FALSE),"")</f>
        <v>4808550</v>
      </c>
      <c r="J159" cm="1">
        <f t="array" ref="J159">IFERROR(_xlfn.IFS(B159=2015,H159/$O$13,B159=2016,H159/$O$14,B159=2017,H159/$O$15,B159=2018,H159/$O$16,B159=2019,H159/$O$17,B159=2020,H159/$O$18,B159=2021,H159/$O$19,B159=2022,H159/$O$20),"")</f>
        <v>3.5266971845213492E-4</v>
      </c>
      <c r="K159" s="3" cm="1">
        <f t="array" ref="K159">IFERROR(_xlfn.IFS(B159=2015,J159*$P$4,B159=2016,J159*$P$5,B159=2017,J159*$P$6,B159=2018,J159*$P$7,B159=2019,J159*$P$8,B159=2020,J159*$P$9,B159=2021,J159*$P$10,B159=2022,J159*$P$11),"")</f>
        <v>754908.32717410033</v>
      </c>
      <c r="L159" s="3">
        <f t="shared" si="3"/>
        <v>1444196.9671741002</v>
      </c>
    </row>
    <row r="160" spans="1:12">
      <c r="A160">
        <v>4808550</v>
      </c>
      <c r="B160">
        <v>2022</v>
      </c>
      <c r="D160" t="s">
        <v>478</v>
      </c>
      <c r="E160" t="s">
        <v>479</v>
      </c>
      <c r="F160" t="s">
        <v>4101</v>
      </c>
      <c r="G160" t="s">
        <v>480</v>
      </c>
      <c r="H160" s="5">
        <v>885498.74</v>
      </c>
      <c r="I160">
        <f>IFERROR(VLOOKUP(G160,'NCES Match'!$A$2:$B$1307,2,FALSE),"")</f>
        <v>4808550</v>
      </c>
      <c r="J160" cm="1">
        <f t="array" ref="J160">IFERROR(_xlfn.IFS(B160=2015,H160/$O$13,B160=2016,H160/$O$14,B160=2017,H160/$O$15,B160=2018,H160/$O$16,B160=2019,H160/$O$17,B160=2020,H160/$O$18,B160=2021,H160/$O$19,B160=2022,H160/$O$20),"")</f>
        <v>3.8893818069175585E-4</v>
      </c>
      <c r="K160" s="3" cm="1">
        <f t="array" ref="K160">IFERROR(_xlfn.IFS(B160=2015,J160*$P$4,B160=2016,J160*$P$5,B160=2017,J160*$P$6,B160=2018,J160*$P$7,B160=2019,J160*$P$8,B160=2020,J160*$P$9,B160=2021,J160*$P$10,B160=2022,J160*$P$11),"")</f>
        <v>837571.76250425354</v>
      </c>
      <c r="L160" s="3">
        <f t="shared" si="3"/>
        <v>1723070.5025042535</v>
      </c>
    </row>
    <row r="161" spans="1:12">
      <c r="A161" t="s">
        <v>4230</v>
      </c>
      <c r="B161">
        <v>2023</v>
      </c>
      <c r="D161" t="s">
        <v>478</v>
      </c>
      <c r="E161" t="s">
        <v>479</v>
      </c>
      <c r="F161" t="s">
        <v>4101</v>
      </c>
      <c r="G161" t="s">
        <v>4398</v>
      </c>
      <c r="H161" s="5">
        <v>1001793.14</v>
      </c>
      <c r="I161" t="str">
        <f>IFERROR(VLOOKUP(G161,'NCES Match'!$A$2:$B$1307,2,FALSE),"")</f>
        <v/>
      </c>
      <c r="J161" t="str" cm="1">
        <f t="array" ref="J161">IFERROR(_xlfn.IFS(B161=2015,H161/$O$13,B161=2016,H161/$O$14,B161=2017,H161/$O$15,B161=2018,H161/$O$16,B161=2019,H161/$O$17,B161=2020,H161/$O$18,B161=2021,H161/$O$19,B161=2022,H161/$O$20),"")</f>
        <v/>
      </c>
      <c r="K161" s="3" t="str" cm="1">
        <f t="array" ref="K161">IFERROR(_xlfn.IFS(B161=2015,J161*$P$4,B161=2016,J161*$P$5,B161=2017,J161*$P$6,B161=2018,J161*$P$7,B161=2019,J161*$P$8,B161=2020,J161*$P$9,B161=2021,J161*$P$10,B161=2022,J161*$P$11),"")</f>
        <v/>
      </c>
      <c r="L161" s="3">
        <f t="shared" si="3"/>
        <v>1001793.14</v>
      </c>
    </row>
    <row r="162" spans="1:12">
      <c r="A162">
        <v>4808610</v>
      </c>
      <c r="B162">
        <v>2015</v>
      </c>
      <c r="C162" t="s">
        <v>381</v>
      </c>
      <c r="D162" t="s">
        <v>484</v>
      </c>
      <c r="E162" t="s">
        <v>485</v>
      </c>
      <c r="G162" t="s">
        <v>486</v>
      </c>
      <c r="H162" s="5">
        <v>67018.92</v>
      </c>
      <c r="I162">
        <f>IFERROR(VLOOKUP(G162,'NCES Match'!$A$2:$B$1307,2,FALSE),"")</f>
        <v>4808610</v>
      </c>
      <c r="J162" cm="1">
        <f t="array" ref="J162">IFERROR(_xlfn.IFS(B162=2015,H162/$O$13,B162=2016,H162/$O$14,B162=2017,H162/$O$15,B162=2018,H162/$O$16,B162=2019,H162/$O$17,B162=2020,H162/$O$18,B162=2021,H162/$O$19,B162=2022,H162/$O$20),"")</f>
        <v>5.2502873712370505E-5</v>
      </c>
      <c r="K162" s="3" cm="1">
        <f t="array" ref="K162">IFERROR(_xlfn.IFS(B162=2015,J162*$P$4,B162=2016,J162*$P$5,B162=2017,J162*$P$6,B162=2018,J162*$P$7,B162=2019,J162*$P$8,B162=2020,J162*$P$9,B162=2021,J162*$P$10,B162=2022,J162*$P$11),"")</f>
        <v>83557.430330149844</v>
      </c>
      <c r="L162" s="3">
        <f t="shared" si="3"/>
        <v>150576.35033014984</v>
      </c>
    </row>
    <row r="163" spans="1:12">
      <c r="A163">
        <v>4808610</v>
      </c>
      <c r="B163">
        <v>2016</v>
      </c>
      <c r="C163" t="s">
        <v>4102</v>
      </c>
      <c r="D163" t="s">
        <v>484</v>
      </c>
      <c r="E163" t="s">
        <v>485</v>
      </c>
      <c r="F163" t="s">
        <v>4101</v>
      </c>
      <c r="G163" t="s">
        <v>486</v>
      </c>
      <c r="H163" s="5">
        <v>73014</v>
      </c>
      <c r="I163">
        <f>IFERROR(VLOOKUP(G163,'NCES Match'!$A$2:$B$1307,2,FALSE),"")</f>
        <v>4808610</v>
      </c>
      <c r="J163" cm="1">
        <f t="array" ref="J163">IFERROR(_xlfn.IFS(B163=2015,H163/$O$13,B163=2016,H163/$O$14,B163=2017,H163/$O$15,B163=2018,H163/$O$16,B163=2019,H163/$O$17,B163=2020,H163/$O$18,B163=2021,H163/$O$19,B163=2022,H163/$O$20),"")</f>
        <v>5.2268306482186887E-5</v>
      </c>
      <c r="K163" s="3" cm="1">
        <f t="array" ref="K163">IFERROR(_xlfn.IFS(B163=2015,J163*$P$4,B163=2016,J163*$P$5,B163=2017,J163*$P$6,B163=2018,J163*$P$7,B163=2019,J163*$P$8,B163=2020,J163*$P$9,B163=2021,J163*$P$10,B163=2022,J163*$P$11),"")</f>
        <v>87582.407621593302</v>
      </c>
      <c r="L163" s="3">
        <f t="shared" si="3"/>
        <v>160596.4076215933</v>
      </c>
    </row>
    <row r="164" spans="1:12">
      <c r="A164">
        <v>4808610</v>
      </c>
      <c r="B164">
        <v>2017</v>
      </c>
      <c r="D164" t="s">
        <v>484</v>
      </c>
      <c r="E164" t="s">
        <v>485</v>
      </c>
      <c r="F164" t="s">
        <v>4101</v>
      </c>
      <c r="G164" t="s">
        <v>486</v>
      </c>
      <c r="H164" s="5">
        <v>78215</v>
      </c>
      <c r="I164">
        <f>IFERROR(VLOOKUP(G164,'NCES Match'!$A$2:$B$1307,2,FALSE),"")</f>
        <v>4808610</v>
      </c>
      <c r="J164" cm="1">
        <f t="array" ref="J164">IFERROR(_xlfn.IFS(B164=2015,H164/$O$13,B164=2016,H164/$O$14,B164=2017,H164/$O$15,B164=2018,H164/$O$16,B164=2019,H164/$O$17,B164=2020,H164/$O$18,B164=2021,H164/$O$19,B164=2022,H164/$O$20),"")</f>
        <v>5.3924453131103258E-5</v>
      </c>
      <c r="K164" s="3" cm="1">
        <f t="array" ref="K164">IFERROR(_xlfn.IFS(B164=2015,J164*$P$4,B164=2016,J164*$P$5,B164=2017,J164*$P$6,B164=2018,J164*$P$7,B164=2019,J164*$P$8,B164=2020,J164*$P$9,B164=2021,J164*$P$10,B164=2022,J164*$P$11),"")</f>
        <v>91577.085082437188</v>
      </c>
      <c r="L164" s="3">
        <f t="shared" si="3"/>
        <v>169792.0850824372</v>
      </c>
    </row>
    <row r="165" spans="1:12">
      <c r="A165">
        <v>4808610</v>
      </c>
      <c r="B165">
        <v>2018</v>
      </c>
      <c r="D165" t="s">
        <v>484</v>
      </c>
      <c r="E165" t="s">
        <v>485</v>
      </c>
      <c r="F165" t="s">
        <v>4101</v>
      </c>
      <c r="G165" t="s">
        <v>486</v>
      </c>
      <c r="H165" s="5">
        <v>69515</v>
      </c>
      <c r="I165">
        <f>IFERROR(VLOOKUP(G165,'NCES Match'!$A$2:$B$1307,2,FALSE),"")</f>
        <v>4808610</v>
      </c>
      <c r="J165" cm="1">
        <f t="array" ref="J165">IFERROR(_xlfn.IFS(B165=2015,H165/$O$13,B165=2016,H165/$O$14,B165=2017,H165/$O$15,B165=2018,H165/$O$16,B165=2019,H165/$O$17,B165=2020,H165/$O$18,B165=2021,H165/$O$19,B165=2022,H165/$O$20),"")</f>
        <v>4.5362627411158153E-5</v>
      </c>
      <c r="K165" s="3" cm="1">
        <f t="array" ref="K165">IFERROR(_xlfn.IFS(B165=2015,J165*$P$4,B165=2016,J165*$P$5,B165=2017,J165*$P$6,B165=2018,J165*$P$7,B165=2019,J165*$P$8,B165=2020,J165*$P$9,B165=2021,J165*$P$10,B165=2022,J165*$P$11),"")</f>
        <v>77880.976457739773</v>
      </c>
      <c r="L165" s="3">
        <f t="shared" si="3"/>
        <v>147395.97645773977</v>
      </c>
    </row>
    <row r="166" spans="1:12">
      <c r="A166">
        <v>4808610</v>
      </c>
      <c r="B166">
        <v>2019</v>
      </c>
      <c r="D166" t="s">
        <v>484</v>
      </c>
      <c r="E166" t="s">
        <v>485</v>
      </c>
      <c r="F166" t="s">
        <v>4101</v>
      </c>
      <c r="G166" t="s">
        <v>486</v>
      </c>
      <c r="H166" s="5">
        <v>76612</v>
      </c>
      <c r="I166">
        <f>IFERROR(VLOOKUP(G166,'NCES Match'!$A$2:$B$1307,2,FALSE),"")</f>
        <v>4808610</v>
      </c>
      <c r="J166" cm="1">
        <f t="array" ref="J166">IFERROR(_xlfn.IFS(B166=2015,H166/$O$13,B166=2016,H166/$O$14,B166=2017,H166/$O$15,B166=2018,H166/$O$16,B166=2019,H166/$O$17,B166=2020,H166/$O$18,B166=2021,H166/$O$19,B166=2022,H166/$O$20),"")</f>
        <v>4.850918820136948E-5</v>
      </c>
      <c r="K166" s="3" cm="1">
        <f t="array" ref="K166">IFERROR(_xlfn.IFS(B166=2015,J166*$P$4,B166=2016,J166*$P$5,B166=2017,J166*$P$6,B166=2018,J166*$P$7,B166=2019,J166*$P$8,B166=2020,J166*$P$9,B166=2021,J166*$P$10,B166=2022,J166*$P$11),"")</f>
        <v>84305.37791026842</v>
      </c>
      <c r="L166" s="3">
        <f t="shared" si="3"/>
        <v>160917.37791026843</v>
      </c>
    </row>
    <row r="167" spans="1:12">
      <c r="A167">
        <v>4808610</v>
      </c>
      <c r="B167">
        <v>2020</v>
      </c>
      <c r="D167" t="s">
        <v>484</v>
      </c>
      <c r="E167" t="s">
        <v>485</v>
      </c>
      <c r="F167" t="s">
        <v>4230</v>
      </c>
      <c r="G167" t="s">
        <v>486</v>
      </c>
      <c r="H167" s="5">
        <v>126593</v>
      </c>
      <c r="I167">
        <f>IFERROR(VLOOKUP(G167,'NCES Match'!$A$2:$B$1307,2,FALSE),"")</f>
        <v>4808610</v>
      </c>
      <c r="J167" cm="1">
        <f t="array" ref="J167">IFERROR(_xlfn.IFS(B167=2015,H167/$O$13,B167=2016,H167/$O$14,B167=2017,H167/$O$15,B167=2018,H167/$O$16,B167=2019,H167/$O$17,B167=2020,H167/$O$18,B167=2021,H167/$O$19,B167=2022,H167/$O$20),"")</f>
        <v>6.8601704086098292E-5</v>
      </c>
      <c r="K167" s="3" cm="1">
        <f t="array" ref="K167">IFERROR(_xlfn.IFS(B167=2015,J167*$P$4,B167=2016,J167*$P$5,B167=2017,J167*$P$6,B167=2018,J167*$P$7,B167=2019,J167*$P$8,B167=2020,J167*$P$9,B167=2021,J167*$P$10,B167=2022,J167*$P$11),"")</f>
        <v>144612.58532729221</v>
      </c>
      <c r="L167" s="3">
        <f t="shared" si="3"/>
        <v>271205.58532729221</v>
      </c>
    </row>
    <row r="168" spans="1:12">
      <c r="A168">
        <v>4808610</v>
      </c>
      <c r="B168">
        <v>2021</v>
      </c>
      <c r="D168" t="s">
        <v>484</v>
      </c>
      <c r="E168" t="s">
        <v>485</v>
      </c>
      <c r="F168" t="s">
        <v>4101</v>
      </c>
      <c r="G168" t="s">
        <v>486</v>
      </c>
      <c r="H168" s="5">
        <v>109847.2</v>
      </c>
      <c r="I168">
        <f>IFERROR(VLOOKUP(G168,'NCES Match'!$A$2:$B$1307,2,FALSE),"")</f>
        <v>4808610</v>
      </c>
      <c r="J168" cm="1">
        <f t="array" ref="J168">IFERROR(_xlfn.IFS(B168=2015,H168/$O$13,B168=2016,H168/$O$14,B168=2017,H168/$O$15,B168=2018,H168/$O$16,B168=2019,H168/$O$17,B168=2020,H168/$O$18,B168=2021,H168/$O$19,B168=2022,H168/$O$20),"")</f>
        <v>5.6202552673369683E-5</v>
      </c>
      <c r="K168" s="3" cm="1">
        <f t="array" ref="K168">IFERROR(_xlfn.IFS(B168=2015,J168*$P$4,B168=2016,J168*$P$5,B168=2017,J168*$P$6,B168=2018,J168*$P$7,B168=2019,J168*$P$8,B168=2020,J168*$P$9,B168=2021,J168*$P$10,B168=2022,J168*$P$11),"")</f>
        <v>120304.55919998743</v>
      </c>
      <c r="L168" s="3">
        <f t="shared" si="3"/>
        <v>230151.75919998743</v>
      </c>
    </row>
    <row r="169" spans="1:12">
      <c r="A169">
        <v>4808610</v>
      </c>
      <c r="B169">
        <v>2022</v>
      </c>
      <c r="D169" t="s">
        <v>484</v>
      </c>
      <c r="E169" t="s">
        <v>485</v>
      </c>
      <c r="F169" t="s">
        <v>4101</v>
      </c>
      <c r="G169" t="s">
        <v>486</v>
      </c>
      <c r="H169" s="5">
        <v>155368.49</v>
      </c>
      <c r="I169">
        <f>IFERROR(VLOOKUP(G169,'NCES Match'!$A$2:$B$1307,2,FALSE),"")</f>
        <v>4808610</v>
      </c>
      <c r="J169" cm="1">
        <f t="array" ref="J169">IFERROR(_xlfn.IFS(B169=2015,H169/$O$13,B169=2016,H169/$O$14,B169=2017,H169/$O$15,B169=2018,H169/$O$16,B169=2019,H169/$O$17,B169=2020,H169/$O$18,B169=2021,H169/$O$19,B169=2022,H169/$O$20),"")</f>
        <v>6.8242601720049046E-5</v>
      </c>
      <c r="K169" s="3" cm="1">
        <f t="array" ref="K169">IFERROR(_xlfn.IFS(B169=2015,J169*$P$4,B169=2016,J169*$P$5,B169=2017,J169*$P$6,B169=2018,J169*$P$7,B169=2019,J169*$P$8,B169=2020,J169*$P$9,B169=2021,J169*$P$10,B169=2022,J169*$P$11),"")</f>
        <v>146959.28308935199</v>
      </c>
      <c r="L169" s="3">
        <f t="shared" si="3"/>
        <v>302327.77308935195</v>
      </c>
    </row>
    <row r="170" spans="1:12">
      <c r="A170">
        <v>4808610</v>
      </c>
      <c r="B170">
        <v>2023</v>
      </c>
      <c r="D170" t="s">
        <v>484</v>
      </c>
      <c r="E170" t="s">
        <v>485</v>
      </c>
      <c r="F170" t="s">
        <v>4101</v>
      </c>
      <c r="G170" t="s">
        <v>486</v>
      </c>
      <c r="H170" s="5">
        <v>168331.3</v>
      </c>
      <c r="I170">
        <f>IFERROR(VLOOKUP(G170,'NCES Match'!$A$2:$B$1307,2,FALSE),"")</f>
        <v>4808610</v>
      </c>
      <c r="J170" t="str" cm="1">
        <f t="array" ref="J170">IFERROR(_xlfn.IFS(B170=2015,H170/$O$13,B170=2016,H170/$O$14,B170=2017,H170/$O$15,B170=2018,H170/$O$16,B170=2019,H170/$O$17,B170=2020,H170/$O$18,B170=2021,H170/$O$19,B170=2022,H170/$O$20),"")</f>
        <v/>
      </c>
      <c r="K170" s="3" t="str" cm="1">
        <f t="array" ref="K170">IFERROR(_xlfn.IFS(B170=2015,J170*$P$4,B170=2016,J170*$P$5,B170=2017,J170*$P$6,B170=2018,J170*$P$7,B170=2019,J170*$P$8,B170=2020,J170*$P$9,B170=2021,J170*$P$10,B170=2022,J170*$P$11),"")</f>
        <v/>
      </c>
      <c r="L170" s="3">
        <f t="shared" si="3"/>
        <v>168331.3</v>
      </c>
    </row>
    <row r="171" spans="1:12">
      <c r="A171">
        <v>4823400</v>
      </c>
      <c r="B171">
        <v>2015</v>
      </c>
      <c r="C171" t="s">
        <v>381</v>
      </c>
      <c r="D171" t="s">
        <v>1669</v>
      </c>
      <c r="E171" t="s">
        <v>1670</v>
      </c>
      <c r="G171" t="s">
        <v>1671</v>
      </c>
      <c r="H171" s="5">
        <v>111804.85</v>
      </c>
      <c r="I171">
        <f>IFERROR(VLOOKUP(G171,'NCES Match'!$A$2:$B$1307,2,FALSE),"")</f>
        <v>4823400</v>
      </c>
      <c r="J171" cm="1">
        <f t="array" ref="J171">IFERROR(_xlfn.IFS(B171=2015,H171/$O$13,B171=2016,H171/$O$14,B171=2017,H171/$O$15,B171=2018,H171/$O$16,B171=2019,H171/$O$17,B171=2020,H171/$O$18,B171=2021,H171/$O$19,B171=2022,H171/$O$20),"")</f>
        <v>8.7588339531292475E-5</v>
      </c>
      <c r="K171" s="3" cm="1">
        <f t="array" ref="K171">IFERROR(_xlfn.IFS(B171=2015,J171*$P$4,B171=2016,J171*$P$5,B171=2017,J171*$P$6,B171=2018,J171*$P$7,B171=2019,J171*$P$8,B171=2020,J171*$P$9,B171=2021,J171*$P$10,B171=2022,J171*$P$11),"")</f>
        <v>139395.35230421281</v>
      </c>
      <c r="L171" s="3">
        <f t="shared" si="3"/>
        <v>251200.20230421281</v>
      </c>
    </row>
    <row r="172" spans="1:12">
      <c r="A172">
        <v>4823400</v>
      </c>
      <c r="B172">
        <v>2016</v>
      </c>
      <c r="C172" t="s">
        <v>4102</v>
      </c>
      <c r="D172" t="s">
        <v>1669</v>
      </c>
      <c r="E172" t="s">
        <v>1670</v>
      </c>
      <c r="F172" t="s">
        <v>4101</v>
      </c>
      <c r="G172" t="s">
        <v>1671</v>
      </c>
      <c r="H172" s="5">
        <v>113265</v>
      </c>
      <c r="I172">
        <f>IFERROR(VLOOKUP(G172,'NCES Match'!$A$2:$B$1307,2,FALSE),"")</f>
        <v>4823400</v>
      </c>
      <c r="J172" cm="1">
        <f t="array" ref="J172">IFERROR(_xlfn.IFS(B172=2015,H172/$O$13,B172=2016,H172/$O$14,B172=2017,H172/$O$15,B172=2018,H172/$O$16,B172=2019,H172/$O$17,B172=2020,H172/$O$18,B172=2021,H172/$O$19,B172=2022,H172/$O$20),"")</f>
        <v>8.1082665429984627E-5</v>
      </c>
      <c r="K172" s="3" cm="1">
        <f t="array" ref="K172">IFERROR(_xlfn.IFS(B172=2015,J172*$P$4,B172=2016,J172*$P$5,B172=2017,J172*$P$6,B172=2018,J172*$P$7,B172=2019,J172*$P$8,B172=2020,J172*$P$9,B172=2021,J172*$P$10,B172=2022,J172*$P$11),"")</f>
        <v>135864.64786561159</v>
      </c>
      <c r="L172" s="3">
        <f t="shared" si="3"/>
        <v>249129.64786561159</v>
      </c>
    </row>
    <row r="173" spans="1:12">
      <c r="A173">
        <v>4823400</v>
      </c>
      <c r="B173">
        <v>2017</v>
      </c>
      <c r="D173" t="s">
        <v>1669</v>
      </c>
      <c r="E173" t="s">
        <v>1670</v>
      </c>
      <c r="F173" t="s">
        <v>4101</v>
      </c>
      <c r="G173" t="s">
        <v>1671</v>
      </c>
      <c r="H173" s="5">
        <v>115924</v>
      </c>
      <c r="I173">
        <f>IFERROR(VLOOKUP(G173,'NCES Match'!$A$2:$B$1307,2,FALSE),"")</f>
        <v>4823400</v>
      </c>
      <c r="J173" cm="1">
        <f t="array" ref="J173">IFERROR(_xlfn.IFS(B173=2015,H173/$O$13,B173=2016,H173/$O$14,B173=2017,H173/$O$15,B173=2018,H173/$O$16,B173=2019,H173/$O$17,B173=2020,H173/$O$18,B173=2021,H173/$O$19,B173=2022,H173/$O$20),"")</f>
        <v>7.9922499581538246E-5</v>
      </c>
      <c r="K173" s="3" cm="1">
        <f t="array" ref="K173">IFERROR(_xlfn.IFS(B173=2015,J173*$P$4,B173=2016,J173*$P$5,B173=2017,J173*$P$6,B173=2018,J173*$P$7,B173=2019,J173*$P$8,B173=2020,J173*$P$9,B173=2021,J173*$P$10,B173=2022,J173*$P$11),"")</f>
        <v>135728.21084314323</v>
      </c>
      <c r="L173" s="3">
        <f t="shared" si="3"/>
        <v>251652.21084314323</v>
      </c>
    </row>
    <row r="174" spans="1:12">
      <c r="A174">
        <v>4823400</v>
      </c>
      <c r="B174">
        <v>2018</v>
      </c>
      <c r="D174" t="s">
        <v>1669</v>
      </c>
      <c r="E174" t="s">
        <v>1670</v>
      </c>
      <c r="F174" t="s">
        <v>4101</v>
      </c>
      <c r="G174" t="s">
        <v>1671</v>
      </c>
      <c r="H174" s="5">
        <v>120281</v>
      </c>
      <c r="I174">
        <f>IFERROR(VLOOKUP(G174,'NCES Match'!$A$2:$B$1307,2,FALSE),"")</f>
        <v>4823400</v>
      </c>
      <c r="J174" cm="1">
        <f t="array" ref="J174">IFERROR(_xlfn.IFS(B174=2015,H174/$O$13,B174=2016,H174/$O$14,B174=2017,H174/$O$15,B174=2018,H174/$O$16,B174=2019,H174/$O$17,B174=2020,H174/$O$18,B174=2021,H174/$O$19,B174=2022,H174/$O$20),"")</f>
        <v>7.8490429225944246E-5</v>
      </c>
      <c r="K174" s="3" cm="1">
        <f t="array" ref="K174">IFERROR(_xlfn.IFS(B174=2015,J174*$P$4,B174=2016,J174*$P$5,B174=2017,J174*$P$6,B174=2018,J174*$P$7,B174=2019,J174*$P$8,B174=2020,J174*$P$9,B174=2021,J174*$P$10,B174=2022,J174*$P$11),"")</f>
        <v>134756.55224503198</v>
      </c>
      <c r="L174" s="3">
        <f t="shared" si="3"/>
        <v>255037.55224503198</v>
      </c>
    </row>
    <row r="175" spans="1:12">
      <c r="A175">
        <v>4823400</v>
      </c>
      <c r="B175">
        <v>2019</v>
      </c>
      <c r="D175" t="s">
        <v>1669</v>
      </c>
      <c r="E175" t="s">
        <v>1670</v>
      </c>
      <c r="F175" t="s">
        <v>4101</v>
      </c>
      <c r="G175" t="s">
        <v>1671</v>
      </c>
      <c r="H175" s="5">
        <v>130767</v>
      </c>
      <c r="I175">
        <f>IFERROR(VLOOKUP(G175,'NCES Match'!$A$2:$B$1307,2,FALSE),"")</f>
        <v>4823400</v>
      </c>
      <c r="J175" cm="1">
        <f t="array" ref="J175">IFERROR(_xlfn.IFS(B175=2015,H175/$O$13,B175=2016,H175/$O$14,B175=2017,H175/$O$15,B175=2018,H175/$O$16,B175=2019,H175/$O$17,B175=2020,H175/$O$18,B175=2021,H175/$O$19,B175=2022,H175/$O$20),"")</f>
        <v>8.2799052544359669E-5</v>
      </c>
      <c r="K175" s="3" cm="1">
        <f t="array" ref="K175">IFERROR(_xlfn.IFS(B175=2015,J175*$P$4,B175=2016,J175*$P$5,B175=2017,J175*$P$6,B175=2018,J175*$P$7,B175=2019,J175*$P$8,B175=2020,J175*$P$9,B175=2021,J175*$P$10,B175=2022,J175*$P$11),"")</f>
        <v>143898.62362543819</v>
      </c>
      <c r="L175" s="3">
        <f t="shared" si="3"/>
        <v>274665.62362543819</v>
      </c>
    </row>
    <row r="176" spans="1:12">
      <c r="A176">
        <v>4823400</v>
      </c>
      <c r="B176">
        <v>2020</v>
      </c>
      <c r="D176" t="s">
        <v>1669</v>
      </c>
      <c r="E176" t="s">
        <v>1670</v>
      </c>
      <c r="F176" t="s">
        <v>4230</v>
      </c>
      <c r="G176" t="s">
        <v>1671</v>
      </c>
      <c r="H176" s="5">
        <v>166996</v>
      </c>
      <c r="I176">
        <f>IFERROR(VLOOKUP(G176,'NCES Match'!$A$2:$B$1307,2,FALSE),"")</f>
        <v>4823400</v>
      </c>
      <c r="J176" cm="1">
        <f t="array" ref="J176">IFERROR(_xlfn.IFS(B176=2015,H176/$O$13,B176=2016,H176/$O$14,B176=2017,H176/$O$15,B176=2018,H176/$O$16,B176=2019,H176/$O$17,B176=2020,H176/$O$18,B176=2021,H176/$O$19,B176=2022,H176/$O$20),"")</f>
        <v>9.049639534225486E-5</v>
      </c>
      <c r="K176" s="3" cm="1">
        <f t="array" ref="K176">IFERROR(_xlfn.IFS(B176=2015,J176*$P$4,B176=2016,J176*$P$5,B176=2017,J176*$P$6,B176=2018,J176*$P$7,B176=2019,J176*$P$8,B176=2020,J176*$P$9,B176=2021,J176*$P$10,B176=2022,J176*$P$11),"")</f>
        <v>190766.65612882614</v>
      </c>
      <c r="L176" s="3">
        <f t="shared" si="3"/>
        <v>357762.65612882614</v>
      </c>
    </row>
    <row r="177" spans="1:12">
      <c r="A177">
        <v>4823400</v>
      </c>
      <c r="B177">
        <v>2021</v>
      </c>
      <c r="D177" t="s">
        <v>1669</v>
      </c>
      <c r="E177" t="s">
        <v>1670</v>
      </c>
      <c r="F177" t="s">
        <v>4230</v>
      </c>
      <c r="G177" t="s">
        <v>1671</v>
      </c>
      <c r="H177" s="5">
        <v>184249.21</v>
      </c>
      <c r="I177">
        <f>IFERROR(VLOOKUP(G177,'NCES Match'!$A$2:$B$1307,2,FALSE),"")</f>
        <v>4823400</v>
      </c>
      <c r="J177" cm="1">
        <f t="array" ref="J177">IFERROR(_xlfn.IFS(B177=2015,H177/$O$13,B177=2016,H177/$O$14,B177=2017,H177/$O$15,B177=2018,H177/$O$16,B177=2019,H177/$O$17,B177=2020,H177/$O$18,B177=2021,H177/$O$19,B177=2022,H177/$O$20),"")</f>
        <v>9.4269821443348131E-5</v>
      </c>
      <c r="K177" s="3" cm="1">
        <f t="array" ref="K177">IFERROR(_xlfn.IFS(B177=2015,J177*$P$4,B177=2016,J177*$P$5,B177=2017,J177*$P$6,B177=2018,J177*$P$7,B177=2019,J177*$P$8,B177=2020,J177*$P$9,B177=2021,J177*$P$10,B177=2022,J177*$P$11),"")</f>
        <v>201789.57672108084</v>
      </c>
      <c r="L177" s="3">
        <f t="shared" si="3"/>
        <v>386038.78672108083</v>
      </c>
    </row>
    <row r="178" spans="1:12">
      <c r="A178">
        <v>4823400</v>
      </c>
      <c r="B178">
        <v>2022</v>
      </c>
      <c r="D178" t="s">
        <v>1669</v>
      </c>
      <c r="E178" t="s">
        <v>1670</v>
      </c>
      <c r="F178" t="s">
        <v>4101</v>
      </c>
      <c r="G178" t="s">
        <v>1671</v>
      </c>
      <c r="H178" s="5">
        <v>229419.86</v>
      </c>
      <c r="I178">
        <f>IFERROR(VLOOKUP(G178,'NCES Match'!$A$2:$B$1307,2,FALSE),"")</f>
        <v>4823400</v>
      </c>
      <c r="J178" cm="1">
        <f t="array" ref="J178">IFERROR(_xlfn.IFS(B178=2015,H178/$O$13,B178=2016,H178/$O$14,B178=2017,H178/$O$15,B178=2018,H178/$O$16,B178=2019,H178/$O$17,B178=2020,H178/$O$18,B178=2021,H178/$O$19,B178=2022,H178/$O$20),"")</f>
        <v>1.0076823255892755E-4</v>
      </c>
      <c r="K178" s="3" cm="1">
        <f t="array" ref="K178">IFERROR(_xlfn.IFS(B178=2015,J178*$P$4,B178=2016,J178*$P$5,B178=2017,J178*$P$6,B178=2018,J178*$P$7,B178=2019,J178*$P$8,B178=2020,J178*$P$9,B178=2021,J178*$P$10,B178=2022,J178*$P$11),"")</f>
        <v>217002.67636030639</v>
      </c>
      <c r="L178" s="3">
        <f t="shared" si="3"/>
        <v>446422.53636030637</v>
      </c>
    </row>
    <row r="179" spans="1:12">
      <c r="A179">
        <v>4823400</v>
      </c>
      <c r="B179">
        <v>2023</v>
      </c>
      <c r="D179" t="s">
        <v>1669</v>
      </c>
      <c r="E179" t="s">
        <v>1670</v>
      </c>
      <c r="F179" t="s">
        <v>4101</v>
      </c>
      <c r="G179" t="s">
        <v>1671</v>
      </c>
      <c r="H179" s="5">
        <v>253834.78</v>
      </c>
      <c r="I179">
        <f>IFERROR(VLOOKUP(G179,'NCES Match'!$A$2:$B$1307,2,FALSE),"")</f>
        <v>4823400</v>
      </c>
      <c r="J179" t="str" cm="1">
        <f t="array" ref="J179">IFERROR(_xlfn.IFS(B179=2015,H179/$O$13,B179=2016,H179/$O$14,B179=2017,H179/$O$15,B179=2018,H179/$O$16,B179=2019,H179/$O$17,B179=2020,H179/$O$18,B179=2021,H179/$O$19,B179=2022,H179/$O$20),"")</f>
        <v/>
      </c>
      <c r="K179" s="3" t="str" cm="1">
        <f t="array" ref="K179">IFERROR(_xlfn.IFS(B179=2015,J179*$P$4,B179=2016,J179*$P$5,B179=2017,J179*$P$6,B179=2018,J179*$P$7,B179=2019,J179*$P$8,B179=2020,J179*$P$9,B179=2021,J179*$P$10,B179=2022,J179*$P$11),"")</f>
        <v/>
      </c>
      <c r="L179" s="3">
        <f t="shared" si="3"/>
        <v>253834.78</v>
      </c>
    </row>
    <row r="180" spans="1:12">
      <c r="A180">
        <v>4846080</v>
      </c>
      <c r="B180">
        <v>2015</v>
      </c>
      <c r="C180" t="s">
        <v>381</v>
      </c>
      <c r="D180" t="s">
        <v>3459</v>
      </c>
      <c r="E180" t="s">
        <v>3460</v>
      </c>
      <c r="G180" t="s">
        <v>3461</v>
      </c>
      <c r="H180" s="5">
        <v>55033.22</v>
      </c>
      <c r="I180">
        <f>IFERROR(VLOOKUP(G180,'NCES Match'!$A$2:$B$1307,2,FALSE),"")</f>
        <v>4846080</v>
      </c>
      <c r="J180" cm="1">
        <f t="array" ref="J180">IFERROR(_xlfn.IFS(B180=2015,H180/$O$13,B180=2016,H180/$O$14,B180=2017,H180/$O$15,B180=2018,H180/$O$16,B180=2019,H180/$O$17,B180=2020,H180/$O$18,B180=2021,H180/$O$19,B180=2022,H180/$O$20),"")</f>
        <v>4.3113231303117134E-5</v>
      </c>
      <c r="K180" s="3" cm="1">
        <f t="array" ref="K180">IFERROR(_xlfn.IFS(B180=2015,J180*$P$4,B180=2016,J180*$P$5,B180=2017,J180*$P$6,B180=2018,J180*$P$7,B180=2019,J180*$P$8,B180=2020,J180*$P$9,B180=2021,J180*$P$10,B180=2022,J180*$P$11),"")</f>
        <v>68613.974173170936</v>
      </c>
      <c r="L180" s="3">
        <f t="shared" si="3"/>
        <v>123647.19417317094</v>
      </c>
    </row>
    <row r="181" spans="1:12">
      <c r="A181">
        <v>4846080</v>
      </c>
      <c r="B181">
        <v>2016</v>
      </c>
      <c r="C181" t="s">
        <v>4102</v>
      </c>
      <c r="D181" t="s">
        <v>3459</v>
      </c>
      <c r="E181" t="s">
        <v>3460</v>
      </c>
      <c r="F181" t="s">
        <v>4101</v>
      </c>
      <c r="G181" t="s">
        <v>3461</v>
      </c>
      <c r="H181" s="5">
        <v>58103</v>
      </c>
      <c r="I181">
        <f>IFERROR(VLOOKUP(G181,'NCES Match'!$A$2:$B$1307,2,FALSE),"")</f>
        <v>4846080</v>
      </c>
      <c r="J181" cm="1">
        <f t="array" ref="J181">IFERROR(_xlfn.IFS(B181=2015,H181/$O$13,B181=2016,H181/$O$14,B181=2017,H181/$O$15,B181=2018,H181/$O$16,B181=2019,H181/$O$17,B181=2020,H181/$O$18,B181=2021,H181/$O$19,B181=2022,H181/$O$20),"")</f>
        <v>4.1594015004444419E-5</v>
      </c>
      <c r="K181" s="3" cm="1">
        <f t="array" ref="K181">IFERROR(_xlfn.IFS(B181=2015,J181*$P$4,B181=2016,J181*$P$5,B181=2017,J181*$P$6,B181=2018,J181*$P$7,B181=2019,J181*$P$8,B181=2020,J181*$P$9,B181=2021,J181*$P$10,B181=2022,J181*$P$11),"")</f>
        <v>69696.231271227924</v>
      </c>
      <c r="L181" s="3">
        <f t="shared" si="3"/>
        <v>127799.23127122792</v>
      </c>
    </row>
    <row r="182" spans="1:12">
      <c r="A182">
        <v>4846080</v>
      </c>
      <c r="B182">
        <v>2017</v>
      </c>
      <c r="D182" t="s">
        <v>3459</v>
      </c>
      <c r="E182" t="s">
        <v>3460</v>
      </c>
      <c r="F182" t="s">
        <v>4101</v>
      </c>
      <c r="G182" t="s">
        <v>3461</v>
      </c>
      <c r="H182" s="5">
        <v>55479</v>
      </c>
      <c r="I182">
        <f>IFERROR(VLOOKUP(G182,'NCES Match'!$A$2:$B$1307,2,FALSE),"")</f>
        <v>4846080</v>
      </c>
      <c r="J182" cm="1">
        <f t="array" ref="J182">IFERROR(_xlfn.IFS(B182=2015,H182/$O$13,B182=2016,H182/$O$14,B182=2017,H182/$O$15,B182=2018,H182/$O$16,B182=2019,H182/$O$17,B182=2020,H182/$O$18,B182=2021,H182/$O$19,B182=2022,H182/$O$20),"")</f>
        <v>3.8249373333254203E-5</v>
      </c>
      <c r="K182" s="3" cm="1">
        <f t="array" ref="K182">IFERROR(_xlfn.IFS(B182=2015,J182*$P$4,B182=2016,J182*$P$5,B182=2017,J182*$P$6,B182=2018,J182*$P$7,B182=2019,J182*$P$8,B182=2020,J182*$P$9,B182=2021,J182*$P$10,B182=2022,J182*$P$11),"")</f>
        <v>64956.914956063833</v>
      </c>
      <c r="L182" s="3">
        <f t="shared" si="3"/>
        <v>120435.91495606383</v>
      </c>
    </row>
    <row r="183" spans="1:12">
      <c r="A183">
        <v>4846080</v>
      </c>
      <c r="B183">
        <v>2018</v>
      </c>
      <c r="D183" t="s">
        <v>3459</v>
      </c>
      <c r="E183" t="s">
        <v>3460</v>
      </c>
      <c r="F183" t="s">
        <v>4101</v>
      </c>
      <c r="G183" t="s">
        <v>3461</v>
      </c>
      <c r="H183" s="5">
        <v>60598</v>
      </c>
      <c r="I183">
        <f>IFERROR(VLOOKUP(G183,'NCES Match'!$A$2:$B$1307,2,FALSE),"")</f>
        <v>4846080</v>
      </c>
      <c r="J183" cm="1">
        <f t="array" ref="J183">IFERROR(_xlfn.IFS(B183=2015,H183/$O$13,B183=2016,H183/$O$14,B183=2017,H183/$O$15,B183=2018,H183/$O$16,B183=2019,H183/$O$17,B183=2020,H183/$O$18,B183=2021,H183/$O$19,B183=2022,H183/$O$20),"")</f>
        <v>3.9543760279959171E-5</v>
      </c>
      <c r="K183" s="3" cm="1">
        <f t="array" ref="K183">IFERROR(_xlfn.IFS(B183=2015,J183*$P$4,B183=2016,J183*$P$5,B183=2017,J183*$P$6,B183=2018,J183*$P$7,B183=2019,J183*$P$8,B183=2020,J183*$P$9,B183=2021,J183*$P$10,B183=2022,J183*$P$11),"")</f>
        <v>67890.835235360923</v>
      </c>
      <c r="L183" s="3">
        <f t="shared" si="3"/>
        <v>128488.83523536092</v>
      </c>
    </row>
    <row r="184" spans="1:12">
      <c r="A184">
        <v>4846080</v>
      </c>
      <c r="B184">
        <v>2019</v>
      </c>
      <c r="D184" t="s">
        <v>3459</v>
      </c>
      <c r="E184" t="s">
        <v>3460</v>
      </c>
      <c r="F184" t="s">
        <v>4101</v>
      </c>
      <c r="G184" t="s">
        <v>3461</v>
      </c>
      <c r="H184" s="5">
        <v>62067</v>
      </c>
      <c r="I184">
        <f>IFERROR(VLOOKUP(G184,'NCES Match'!$A$2:$B$1307,2,FALSE),"")</f>
        <v>4846080</v>
      </c>
      <c r="J184" cm="1">
        <f t="array" ref="J184">IFERROR(_xlfn.IFS(B184=2015,H184/$O$13,B184=2016,H184/$O$14,B184=2017,H184/$O$15,B184=2018,H184/$O$16,B184=2019,H184/$O$17,B184=2020,H184/$O$18,B184=2021,H184/$O$19,B184=2022,H184/$O$20),"")</f>
        <v>3.9299584713809839E-5</v>
      </c>
      <c r="K184" s="3" cm="1">
        <f t="array" ref="K184">IFERROR(_xlfn.IFS(B184=2015,J184*$P$4,B184=2016,J184*$P$5,B184=2017,J184*$P$6,B184=2018,J184*$P$7,B184=2019,J184*$P$8,B184=2020,J184*$P$9,B184=2021,J184*$P$10,B184=2022,J184*$P$11),"")</f>
        <v>68299.768845045546</v>
      </c>
      <c r="L184" s="3">
        <f t="shared" si="3"/>
        <v>130366.76884504555</v>
      </c>
    </row>
    <row r="185" spans="1:12">
      <c r="A185">
        <v>4846080</v>
      </c>
      <c r="B185">
        <v>2020</v>
      </c>
      <c r="D185" t="s">
        <v>3459</v>
      </c>
      <c r="E185" t="s">
        <v>3460</v>
      </c>
      <c r="F185" t="s">
        <v>4230</v>
      </c>
      <c r="G185" t="s">
        <v>3461</v>
      </c>
      <c r="H185" s="5">
        <v>76351</v>
      </c>
      <c r="I185">
        <f>IFERROR(VLOOKUP(G185,'NCES Match'!$A$2:$B$1307,2,FALSE),"")</f>
        <v>4846080</v>
      </c>
      <c r="J185" cm="1">
        <f t="array" ref="J185">IFERROR(_xlfn.IFS(B185=2015,H185/$O$13,B185=2016,H185/$O$14,B185=2017,H185/$O$15,B185=2018,H185/$O$16,B185=2019,H185/$O$17,B185=2020,H185/$O$18,B185=2021,H185/$O$19,B185=2022,H185/$O$20),"")</f>
        <v>4.1375184320441813E-5</v>
      </c>
      <c r="K185" s="3" cm="1">
        <f t="array" ref="K185">IFERROR(_xlfn.IFS(B185=2015,J185*$P$4,B185=2016,J185*$P$5,B185=2017,J185*$P$6,B185=2018,J185*$P$7,B185=2019,J185*$P$8,B185=2020,J185*$P$9,B185=2021,J185*$P$10,B185=2022,J185*$P$11),"")</f>
        <v>87219.005018635202</v>
      </c>
      <c r="L185" s="3">
        <f t="shared" si="3"/>
        <v>163570.00501863519</v>
      </c>
    </row>
    <row r="186" spans="1:12">
      <c r="A186">
        <v>4846080</v>
      </c>
      <c r="B186">
        <v>2021</v>
      </c>
      <c r="D186" t="s">
        <v>3459</v>
      </c>
      <c r="E186" t="s">
        <v>3460</v>
      </c>
      <c r="F186" t="s">
        <v>4230</v>
      </c>
      <c r="G186" t="s">
        <v>3461</v>
      </c>
      <c r="H186" s="5">
        <v>80451.679999999993</v>
      </c>
      <c r="I186">
        <f>IFERROR(VLOOKUP(G186,'NCES Match'!$A$2:$B$1307,2,FALSE),"")</f>
        <v>4846080</v>
      </c>
      <c r="J186" cm="1">
        <f t="array" ref="J186">IFERROR(_xlfn.IFS(B186=2015,H186/$O$13,B186=2016,H186/$O$14,B186=2017,H186/$O$15,B186=2018,H186/$O$16,B186=2019,H186/$O$17,B186=2020,H186/$O$18,B186=2021,H186/$O$19,B186=2022,H186/$O$20),"")</f>
        <v>4.1162540172722487E-5</v>
      </c>
      <c r="K186" s="3" cm="1">
        <f t="array" ref="K186">IFERROR(_xlfn.IFS(B186=2015,J186*$P$4,B186=2016,J186*$P$5,B186=2017,J186*$P$6,B186=2018,J186*$P$7,B186=2019,J186*$P$8,B186=2020,J186*$P$9,B186=2021,J186*$P$10,B186=2022,J186*$P$11),"")</f>
        <v>88110.610914965902</v>
      </c>
      <c r="L186" s="3">
        <f t="shared" si="3"/>
        <v>168562.29091496591</v>
      </c>
    </row>
    <row r="187" spans="1:12">
      <c r="A187">
        <v>4846080</v>
      </c>
      <c r="B187">
        <v>2022</v>
      </c>
      <c r="D187" t="s">
        <v>3459</v>
      </c>
      <c r="E187" t="s">
        <v>3460</v>
      </c>
      <c r="F187" t="s">
        <v>4101</v>
      </c>
      <c r="G187" t="s">
        <v>3461</v>
      </c>
      <c r="H187" s="5">
        <v>105708.7</v>
      </c>
      <c r="I187">
        <f>IFERROR(VLOOKUP(G187,'NCES Match'!$A$2:$B$1307,2,FALSE),"")</f>
        <v>4846080</v>
      </c>
      <c r="J187" cm="1">
        <f t="array" ref="J187">IFERROR(_xlfn.IFS(B187=2015,H187/$O$13,B187=2016,H187/$O$14,B187=2017,H187/$O$15,B187=2018,H187/$O$16,B187=2019,H187/$O$17,B187=2020,H187/$O$18,B187=2021,H187/$O$19,B187=2022,H187/$O$20),"")</f>
        <v>4.6430500241356199E-5</v>
      </c>
      <c r="K187" s="3" cm="1">
        <f t="array" ref="K187">IFERROR(_xlfn.IFS(B187=2015,J187*$P$4,B187=2016,J187*$P$5,B187=2017,J187*$P$6,B187=2018,J187*$P$7,B187=2019,J187*$P$8,B187=2020,J187*$P$9,B187=2021,J187*$P$10,B187=2022,J187*$P$11),"")</f>
        <v>99987.293229839473</v>
      </c>
      <c r="L187" s="3">
        <f t="shared" si="3"/>
        <v>205695.99322983949</v>
      </c>
    </row>
    <row r="188" spans="1:12">
      <c r="A188">
        <v>4846080</v>
      </c>
      <c r="B188">
        <v>2023</v>
      </c>
      <c r="D188" t="s">
        <v>3459</v>
      </c>
      <c r="E188" t="s">
        <v>3460</v>
      </c>
      <c r="F188" t="s">
        <v>4101</v>
      </c>
      <c r="G188" t="s">
        <v>3461</v>
      </c>
      <c r="H188" s="5">
        <v>142484.1</v>
      </c>
      <c r="I188">
        <f>IFERROR(VLOOKUP(G188,'NCES Match'!$A$2:$B$1307,2,FALSE),"")</f>
        <v>4846080</v>
      </c>
      <c r="J188" t="str" cm="1">
        <f t="array" ref="J188">IFERROR(_xlfn.IFS(B188=2015,H188/$O$13,B188=2016,H188/$O$14,B188=2017,H188/$O$15,B188=2018,H188/$O$16,B188=2019,H188/$O$17,B188=2020,H188/$O$18,B188=2021,H188/$O$19,B188=2022,H188/$O$20),"")</f>
        <v/>
      </c>
      <c r="K188" s="3" t="str" cm="1">
        <f t="array" ref="K188">IFERROR(_xlfn.IFS(B188=2015,J188*$P$4,B188=2016,J188*$P$5,B188=2017,J188*$P$6,B188=2018,J188*$P$7,B188=2019,J188*$P$8,B188=2020,J188*$P$9,B188=2021,J188*$P$10,B188=2022,J188*$P$11),"")</f>
        <v/>
      </c>
      <c r="L188" s="3">
        <f t="shared" si="3"/>
        <v>142484.1</v>
      </c>
    </row>
    <row r="189" spans="1:12">
      <c r="A189">
        <v>4814250</v>
      </c>
      <c r="B189">
        <v>2015</v>
      </c>
      <c r="C189" t="s">
        <v>381</v>
      </c>
      <c r="D189" t="s">
        <v>913</v>
      </c>
      <c r="E189" t="s">
        <v>914</v>
      </c>
      <c r="G189" t="s">
        <v>915</v>
      </c>
      <c r="H189" s="5">
        <v>68958.039999999994</v>
      </c>
      <c r="I189">
        <f>IFERROR(VLOOKUP(G189,'NCES Match'!$A$2:$B$1307,2,FALSE),"")</f>
        <v>4814250</v>
      </c>
      <c r="J189" cm="1">
        <f t="array" ref="J189">IFERROR(_xlfn.IFS(B189=2015,H189/$O$13,B189=2016,H189/$O$14,B189=2017,H189/$O$15,B189=2018,H189/$O$16,B189=2019,H189/$O$17,B189=2020,H189/$O$18,B189=2021,H189/$O$19,B189=2022,H189/$O$20),"")</f>
        <v>5.4021987605479076E-5</v>
      </c>
      <c r="K189" s="3" cm="1">
        <f t="array" ref="K189">IFERROR(_xlfn.IFS(B189=2015,J189*$P$4,B189=2016,J189*$P$5,B189=2017,J189*$P$6,B189=2018,J189*$P$7,B189=2019,J189*$P$8,B189=2020,J189*$P$9,B189=2021,J189*$P$10,B189=2022,J189*$P$11),"")</f>
        <v>85975.074247745055</v>
      </c>
      <c r="L189" s="3">
        <f t="shared" si="3"/>
        <v>154933.11424774505</v>
      </c>
    </row>
    <row r="190" spans="1:12">
      <c r="A190">
        <v>4814250</v>
      </c>
      <c r="B190">
        <v>2016</v>
      </c>
      <c r="C190" t="s">
        <v>4102</v>
      </c>
      <c r="D190" t="s">
        <v>913</v>
      </c>
      <c r="E190" t="s">
        <v>914</v>
      </c>
      <c r="F190" t="s">
        <v>4101</v>
      </c>
      <c r="G190" t="s">
        <v>915</v>
      </c>
      <c r="H190" s="5">
        <v>67264</v>
      </c>
      <c r="I190">
        <f>IFERROR(VLOOKUP(G190,'NCES Match'!$A$2:$B$1307,2,FALSE),"")</f>
        <v>4814250</v>
      </c>
      <c r="J190" cm="1">
        <f t="array" ref="J190">IFERROR(_xlfn.IFS(B190=2015,H190/$O$13,B190=2016,H190/$O$14,B190=2017,H190/$O$15,B190=2018,H190/$O$16,B190=2019,H190/$O$17,B190=2020,H190/$O$18,B190=2021,H190/$O$19,B190=2022,H190/$O$20),"")</f>
        <v>4.8152071756345612E-5</v>
      </c>
      <c r="K190" s="3" cm="1">
        <f t="array" ref="K190">IFERROR(_xlfn.IFS(B190=2015,J190*$P$4,B190=2016,J190*$P$5,B190=2017,J190*$P$6,B190=2018,J190*$P$7,B190=2019,J190*$P$8,B190=2020,J190*$P$9,B190=2021,J190*$P$10,B190=2022,J190*$P$11),"")</f>
        <v>80685.116090870957</v>
      </c>
      <c r="L190" s="3">
        <f t="shared" si="3"/>
        <v>147949.11609087096</v>
      </c>
    </row>
    <row r="191" spans="1:12">
      <c r="A191">
        <v>4814250</v>
      </c>
      <c r="B191">
        <v>2017</v>
      </c>
      <c r="D191" t="s">
        <v>913</v>
      </c>
      <c r="E191" t="s">
        <v>914</v>
      </c>
      <c r="F191" t="s">
        <v>4101</v>
      </c>
      <c r="G191" t="s">
        <v>915</v>
      </c>
      <c r="H191" s="5">
        <v>64110</v>
      </c>
      <c r="I191">
        <f>IFERROR(VLOOKUP(G191,'NCES Match'!$A$2:$B$1307,2,FALSE),"")</f>
        <v>4814250</v>
      </c>
      <c r="J191" cm="1">
        <f t="array" ref="J191">IFERROR(_xlfn.IFS(B191=2015,H191/$O$13,B191=2016,H191/$O$14,B191=2017,H191/$O$15,B191=2018,H191/$O$16,B191=2019,H191/$O$17,B191=2020,H191/$O$18,B191=2021,H191/$O$19,B191=2022,H191/$O$20),"")</f>
        <v>4.4199919327942591E-5</v>
      </c>
      <c r="K191" s="3" cm="1">
        <f t="array" ref="K191">IFERROR(_xlfn.IFS(B191=2015,J191*$P$4,B191=2016,J191*$P$5,B191=2017,J191*$P$6,B191=2018,J191*$P$7,B191=2019,J191*$P$8,B191=2020,J191*$P$9,B191=2021,J191*$P$10,B191=2022,J191*$P$11),"")</f>
        <v>75062.416731254212</v>
      </c>
      <c r="L191" s="3">
        <f t="shared" si="3"/>
        <v>139172.4167312542</v>
      </c>
    </row>
    <row r="192" spans="1:12">
      <c r="A192">
        <v>4814250</v>
      </c>
      <c r="B192">
        <v>2018</v>
      </c>
      <c r="D192" t="s">
        <v>913</v>
      </c>
      <c r="E192" t="s">
        <v>914</v>
      </c>
      <c r="F192" t="s">
        <v>4101</v>
      </c>
      <c r="G192" t="s">
        <v>915</v>
      </c>
      <c r="H192" s="5">
        <v>56255</v>
      </c>
      <c r="I192">
        <f>IFERROR(VLOOKUP(G192,'NCES Match'!$A$2:$B$1307,2,FALSE),"")</f>
        <v>4814250</v>
      </c>
      <c r="J192" cm="1">
        <f t="array" ref="J192">IFERROR(_xlfn.IFS(B192=2015,H192/$O$13,B192=2016,H192/$O$14,B192=2017,H192/$O$15,B192=2018,H192/$O$16,B192=2019,H192/$O$17,B192=2020,H192/$O$18,B192=2021,H192/$O$19,B192=2022,H192/$O$20),"")</f>
        <v>3.6709697259795756E-5</v>
      </c>
      <c r="K192" s="3" cm="1">
        <f t="array" ref="K192">IFERROR(_xlfn.IFS(B192=2015,J192*$P$4,B192=2016,J192*$P$5,B192=2017,J192*$P$6,B192=2018,J192*$P$7,B192=2019,J192*$P$8,B192=2020,J192*$P$9,B192=2021,J192*$P$10,B192=2022,J192*$P$11),"")</f>
        <v>63025.164793643831</v>
      </c>
      <c r="L192" s="3">
        <f t="shared" si="3"/>
        <v>119280.16479364384</v>
      </c>
    </row>
    <row r="193" spans="1:12">
      <c r="A193">
        <v>4814250</v>
      </c>
      <c r="B193">
        <v>2019</v>
      </c>
      <c r="D193" t="s">
        <v>913</v>
      </c>
      <c r="E193" t="s">
        <v>914</v>
      </c>
      <c r="F193" t="s">
        <v>4101</v>
      </c>
      <c r="G193" t="s">
        <v>915</v>
      </c>
      <c r="H193" s="5">
        <v>63163</v>
      </c>
      <c r="I193">
        <f>IFERROR(VLOOKUP(G193,'NCES Match'!$A$2:$B$1307,2,FALSE),"")</f>
        <v>4814250</v>
      </c>
      <c r="J193" cm="1">
        <f t="array" ref="J193">IFERROR(_xlfn.IFS(B193=2015,H193/$O$13,B193=2016,H193/$O$14,B193=2017,H193/$O$15,B193=2018,H193/$O$16,B193=2019,H193/$O$17,B193=2020,H193/$O$18,B193=2021,H193/$O$19,B193=2022,H193/$O$20),"")</f>
        <v>3.9993550023013369E-5</v>
      </c>
      <c r="K193" s="3" cm="1">
        <f t="array" ref="K193">IFERROR(_xlfn.IFS(B193=2015,J193*$P$4,B193=2016,J193*$P$5,B193=2017,J193*$P$6,B193=2018,J193*$P$7,B193=2019,J193*$P$8,B193=2020,J193*$P$9,B193=2021,J193*$P$10,B193=2022,J193*$P$11),"")</f>
        <v>69505.829177495485</v>
      </c>
      <c r="L193" s="3">
        <f t="shared" si="3"/>
        <v>132668.8291774955</v>
      </c>
    </row>
    <row r="194" spans="1:12">
      <c r="A194">
        <v>4814250</v>
      </c>
      <c r="B194">
        <v>2020</v>
      </c>
      <c r="D194" t="s">
        <v>913</v>
      </c>
      <c r="E194" t="s">
        <v>914</v>
      </c>
      <c r="F194" t="s">
        <v>4230</v>
      </c>
      <c r="G194" t="s">
        <v>915</v>
      </c>
      <c r="H194" s="5">
        <v>66022</v>
      </c>
      <c r="I194">
        <f>IFERROR(VLOOKUP(G194,'NCES Match'!$A$2:$B$1307,2,FALSE),"")</f>
        <v>4814250</v>
      </c>
      <c r="J194" cm="1">
        <f t="array" ref="J194">IFERROR(_xlfn.IFS(B194=2015,H194/$O$13,B194=2016,H194/$O$14,B194=2017,H194/$O$15,B194=2018,H194/$O$16,B194=2019,H194/$O$17,B194=2020,H194/$O$18,B194=2021,H194/$O$19,B194=2022,H194/$O$20),"")</f>
        <v>3.5777821105214197E-5</v>
      </c>
      <c r="K194" s="3" cm="1">
        <f t="array" ref="K194">IFERROR(_xlfn.IFS(B194=2015,J194*$P$4,B194=2016,J194*$P$5,B194=2017,J194*$P$6,B194=2018,J194*$P$7,B194=2019,J194*$P$8,B194=2020,J194*$P$9,B194=2021,J194*$P$10,B194=2022,J194*$P$11),"")</f>
        <v>75419.747604357937</v>
      </c>
      <c r="L194" s="3">
        <f t="shared" si="3"/>
        <v>141441.74760435795</v>
      </c>
    </row>
    <row r="195" spans="1:12">
      <c r="A195">
        <v>4814250</v>
      </c>
      <c r="B195">
        <v>2021</v>
      </c>
      <c r="D195" t="s">
        <v>913</v>
      </c>
      <c r="E195" t="s">
        <v>914</v>
      </c>
      <c r="F195" t="s">
        <v>4101</v>
      </c>
      <c r="G195" t="s">
        <v>915</v>
      </c>
      <c r="H195" s="5">
        <v>62897.65</v>
      </c>
      <c r="I195">
        <f>IFERROR(VLOOKUP(G195,'NCES Match'!$A$2:$B$1307,2,FALSE),"")</f>
        <v>4814250</v>
      </c>
      <c r="J195" cm="1">
        <f t="array" ref="J195">IFERROR(_xlfn.IFS(B195=2015,H195/$O$13,B195=2016,H195/$O$14,B195=2017,H195/$O$15,B195=2018,H195/$O$16,B195=2019,H195/$O$17,B195=2020,H195/$O$18,B195=2021,H195/$O$19,B195=2022,H195/$O$20),"")</f>
        <v>3.2181143325967077E-5</v>
      </c>
      <c r="K195" s="3" cm="1">
        <f t="array" ref="K195">IFERROR(_xlfn.IFS(B195=2015,J195*$P$4,B195=2016,J195*$P$5,B195=2017,J195*$P$6,B195=2018,J195*$P$7,B195=2019,J195*$P$8,B195=2020,J195*$P$9,B195=2021,J195*$P$10,B195=2022,J195*$P$11),"")</f>
        <v>68885.452318903801</v>
      </c>
      <c r="L195" s="3">
        <f t="shared" ref="L195:L258" si="4">SUM(H195,K195)</f>
        <v>131783.10231890381</v>
      </c>
    </row>
    <row r="196" spans="1:12">
      <c r="A196">
        <v>4814250</v>
      </c>
      <c r="B196">
        <v>2022</v>
      </c>
      <c r="D196" t="s">
        <v>913</v>
      </c>
      <c r="E196" t="s">
        <v>914</v>
      </c>
      <c r="F196" t="s">
        <v>4101</v>
      </c>
      <c r="G196" t="s">
        <v>915</v>
      </c>
      <c r="H196" s="5">
        <v>62190.29</v>
      </c>
      <c r="I196">
        <f>IFERROR(VLOOKUP(G196,'NCES Match'!$A$2:$B$1307,2,FALSE),"")</f>
        <v>4814250</v>
      </c>
      <c r="J196" cm="1">
        <f t="array" ref="J196">IFERROR(_xlfn.IFS(B196=2015,H196/$O$13,B196=2016,H196/$O$14,B196=2017,H196/$O$15,B196=2018,H196/$O$16,B196=2019,H196/$O$17,B196=2020,H196/$O$18,B196=2021,H196/$O$19,B196=2022,H196/$O$20),"")</f>
        <v>2.731588104720815E-5</v>
      </c>
      <c r="K196" s="3" cm="1">
        <f t="array" ref="K196">IFERROR(_xlfn.IFS(B196=2015,J196*$P$4,B196=2016,J196*$P$5,B196=2017,J196*$P$6,B196=2018,J196*$P$7,B196=2019,J196*$P$8,B196=2020,J196*$P$9,B196=2021,J196*$P$10,B196=2022,J196*$P$11),"")</f>
        <v>58824.285629080237</v>
      </c>
      <c r="L196" s="3">
        <f t="shared" si="4"/>
        <v>121014.57562908024</v>
      </c>
    </row>
    <row r="197" spans="1:12">
      <c r="A197">
        <v>4814250</v>
      </c>
      <c r="B197">
        <v>2023</v>
      </c>
      <c r="D197" t="s">
        <v>913</v>
      </c>
      <c r="E197" t="s">
        <v>914</v>
      </c>
      <c r="F197" t="s">
        <v>4101</v>
      </c>
      <c r="G197" t="s">
        <v>915</v>
      </c>
      <c r="H197" s="5">
        <v>64096.84</v>
      </c>
      <c r="I197">
        <f>IFERROR(VLOOKUP(G197,'NCES Match'!$A$2:$B$1307,2,FALSE),"")</f>
        <v>4814250</v>
      </c>
      <c r="J197" t="str" cm="1">
        <f t="array" ref="J197">IFERROR(_xlfn.IFS(B197=2015,H197/$O$13,B197=2016,H197/$O$14,B197=2017,H197/$O$15,B197=2018,H197/$O$16,B197=2019,H197/$O$17,B197=2020,H197/$O$18,B197=2021,H197/$O$19,B197=2022,H197/$O$20),"")</f>
        <v/>
      </c>
      <c r="K197" s="3" t="str" cm="1">
        <f t="array" ref="K197">IFERROR(_xlfn.IFS(B197=2015,J197*$P$4,B197=2016,J197*$P$5,B197=2017,J197*$P$6,B197=2018,J197*$P$7,B197=2019,J197*$P$8,B197=2020,J197*$P$9,B197=2021,J197*$P$10,B197=2022,J197*$P$11),"")</f>
        <v/>
      </c>
      <c r="L197" s="3">
        <f t="shared" si="4"/>
        <v>64096.84</v>
      </c>
    </row>
    <row r="198" spans="1:12">
      <c r="A198">
        <v>4813710</v>
      </c>
      <c r="B198">
        <v>2015</v>
      </c>
      <c r="C198" t="s">
        <v>381</v>
      </c>
      <c r="D198" t="s">
        <v>868</v>
      </c>
      <c r="E198" t="s">
        <v>869</v>
      </c>
      <c r="G198" t="s">
        <v>870</v>
      </c>
      <c r="H198" s="5">
        <v>119258.52</v>
      </c>
      <c r="I198">
        <f>IFERROR(VLOOKUP(G198,'NCES Match'!$A$2:$B$1307,2,FALSE),"")</f>
        <v>4813710</v>
      </c>
      <c r="J198" cm="1">
        <f t="array" ref="J198">IFERROR(_xlfn.IFS(B198=2015,H198/$O$13,B198=2016,H198/$O$14,B198=2017,H198/$O$15,B198=2018,H198/$O$16,B198=2019,H198/$O$17,B198=2020,H198/$O$18,B198=2021,H198/$O$19,B198=2022,H198/$O$20),"")</f>
        <v>9.3427572612095406E-5</v>
      </c>
      <c r="K198" s="3" cm="1">
        <f t="array" ref="K198">IFERROR(_xlfn.IFS(B198=2015,J198*$P$4,B198=2016,J198*$P$5,B198=2017,J198*$P$6,B198=2018,J198*$P$7,B198=2019,J198*$P$8,B198=2020,J198*$P$9,B198=2021,J198*$P$10,B198=2022,J198*$P$11),"")</f>
        <v>148688.39241481037</v>
      </c>
      <c r="L198" s="3">
        <f t="shared" si="4"/>
        <v>267946.91241481039</v>
      </c>
    </row>
    <row r="199" spans="1:12">
      <c r="A199">
        <v>4813710</v>
      </c>
      <c r="B199">
        <v>2016</v>
      </c>
      <c r="C199" t="s">
        <v>4102</v>
      </c>
      <c r="D199" t="s">
        <v>868</v>
      </c>
      <c r="E199" t="s">
        <v>869</v>
      </c>
      <c r="F199" t="s">
        <v>4101</v>
      </c>
      <c r="G199" t="s">
        <v>870</v>
      </c>
      <c r="H199" s="5">
        <v>112364</v>
      </c>
      <c r="I199">
        <f>IFERROR(VLOOKUP(G199,'NCES Match'!$A$2:$B$1307,2,FALSE),"")</f>
        <v>4813710</v>
      </c>
      <c r="J199" cm="1">
        <f t="array" ref="J199">IFERROR(_xlfn.IFS(B199=2015,H199/$O$13,B199=2016,H199/$O$14,B199=2017,H199/$O$15,B199=2018,H199/$O$16,B199=2019,H199/$O$17,B199=2020,H199/$O$18,B199=2021,H199/$O$19,B199=2022,H199/$O$20),"")</f>
        <v>8.0437669345118017E-5</v>
      </c>
      <c r="K199" s="3" cm="1">
        <f t="array" ref="K199">IFERROR(_xlfn.IFS(B199=2015,J199*$P$4,B199=2016,J199*$P$5,B199=2017,J199*$P$6,B199=2018,J199*$P$7,B199=2019,J199*$P$8,B199=2020,J199*$P$9,B199=2021,J199*$P$10,B199=2022,J199*$P$11),"")</f>
        <v>134783.87227097145</v>
      </c>
      <c r="L199" s="3">
        <f t="shared" si="4"/>
        <v>247147.87227097145</v>
      </c>
    </row>
    <row r="200" spans="1:12">
      <c r="A200">
        <v>4813710</v>
      </c>
      <c r="B200">
        <v>2017</v>
      </c>
      <c r="D200" t="s">
        <v>868</v>
      </c>
      <c r="E200" t="s">
        <v>869</v>
      </c>
      <c r="F200" t="s">
        <v>4101</v>
      </c>
      <c r="G200" t="s">
        <v>870</v>
      </c>
      <c r="H200" s="5">
        <v>110023</v>
      </c>
      <c r="I200">
        <f>IFERROR(VLOOKUP(G200,'NCES Match'!$A$2:$B$1307,2,FALSE),"")</f>
        <v>4813710</v>
      </c>
      <c r="J200" cm="1">
        <f t="array" ref="J200">IFERROR(_xlfn.IFS(B200=2015,H200/$O$13,B200=2016,H200/$O$14,B200=2017,H200/$O$15,B200=2018,H200/$O$16,B200=2019,H200/$O$17,B200=2020,H200/$O$18,B200=2021,H200/$O$19,B200=2022,H200/$O$20),"")</f>
        <v>7.5854121419719666E-5</v>
      </c>
      <c r="K200" s="3" cm="1">
        <f t="array" ref="K200">IFERROR(_xlfn.IFS(B200=2015,J200*$P$4,B200=2016,J200*$P$5,B200=2017,J200*$P$6,B200=2018,J200*$P$7,B200=2019,J200*$P$8,B200=2020,J200*$P$9,B200=2021,J200*$P$10,B200=2022,J200*$P$11),"")</f>
        <v>128819.09649076247</v>
      </c>
      <c r="L200" s="3">
        <f t="shared" si="4"/>
        <v>238842.09649076249</v>
      </c>
    </row>
    <row r="201" spans="1:12">
      <c r="A201">
        <v>4813710</v>
      </c>
      <c r="B201">
        <v>2018</v>
      </c>
      <c r="D201" t="s">
        <v>868</v>
      </c>
      <c r="E201" t="s">
        <v>869</v>
      </c>
      <c r="F201" t="s">
        <v>4101</v>
      </c>
      <c r="G201" t="s">
        <v>870</v>
      </c>
      <c r="H201" s="5">
        <v>106988</v>
      </c>
      <c r="I201">
        <f>IFERROR(VLOOKUP(G201,'NCES Match'!$A$2:$B$1307,2,FALSE),"")</f>
        <v>4813710</v>
      </c>
      <c r="J201" cm="1">
        <f t="array" ref="J201">IFERROR(_xlfn.IFS(B201=2015,H201/$O$13,B201=2016,H201/$O$14,B201=2017,H201/$O$15,B201=2018,H201/$O$16,B201=2019,H201/$O$17,B201=2020,H201/$O$18,B201=2021,H201/$O$19,B201=2022,H201/$O$20),"")</f>
        <v>6.9815964633028683E-5</v>
      </c>
      <c r="K201" s="3" cm="1">
        <f t="array" ref="K201">IFERROR(_xlfn.IFS(B201=2015,J201*$P$4,B201=2016,J201*$P$5,B201=2017,J201*$P$6,B201=2018,J201*$P$7,B201=2019,J201*$P$8,B201=2020,J201*$P$9,B201=2021,J201*$P$10,B201=2022,J201*$P$11),"")</f>
        <v>119863.76910394394</v>
      </c>
      <c r="L201" s="3">
        <f t="shared" si="4"/>
        <v>226851.76910394395</v>
      </c>
    </row>
    <row r="202" spans="1:12">
      <c r="A202">
        <v>4813710</v>
      </c>
      <c r="B202">
        <v>2019</v>
      </c>
      <c r="D202" t="s">
        <v>868</v>
      </c>
      <c r="E202" t="s">
        <v>869</v>
      </c>
      <c r="F202" t="s">
        <v>4101</v>
      </c>
      <c r="G202" t="s">
        <v>870</v>
      </c>
      <c r="H202" s="5">
        <v>110206</v>
      </c>
      <c r="I202">
        <f>IFERROR(VLOOKUP(G202,'NCES Match'!$A$2:$B$1307,2,FALSE),"")</f>
        <v>4813710</v>
      </c>
      <c r="J202" cm="1">
        <f t="array" ref="J202">IFERROR(_xlfn.IFS(B202=2015,H202/$O$13,B202=2016,H202/$O$14,B202=2017,H202/$O$15,B202=2018,H202/$O$16,B202=2019,H202/$O$17,B202=2020,H202/$O$18,B202=2021,H202/$O$19,B202=2022,H202/$O$20),"")</f>
        <v>6.9780238016500348E-5</v>
      </c>
      <c r="K202" s="3" cm="1">
        <f t="array" ref="K202">IFERROR(_xlfn.IFS(B202=2015,J202*$P$4,B202=2016,J202*$P$5,B202=2017,J202*$P$6,B202=2018,J202*$P$7,B202=2019,J202*$P$8,B202=2020,J202*$P$9,B202=2021,J202*$P$10,B202=2022,J202*$P$11),"")</f>
        <v>121272.88777187701</v>
      </c>
      <c r="L202" s="3">
        <f t="shared" si="4"/>
        <v>231478.88777187699</v>
      </c>
    </row>
    <row r="203" spans="1:12">
      <c r="A203">
        <v>4813710</v>
      </c>
      <c r="B203">
        <v>2020</v>
      </c>
      <c r="D203" t="s">
        <v>868</v>
      </c>
      <c r="E203" t="s">
        <v>869</v>
      </c>
      <c r="F203" t="s">
        <v>4230</v>
      </c>
      <c r="G203" t="s">
        <v>870</v>
      </c>
      <c r="H203" s="5">
        <v>122655</v>
      </c>
      <c r="I203">
        <f>IFERROR(VLOOKUP(G203,'NCES Match'!$A$2:$B$1307,2,FALSE),"")</f>
        <v>4813710</v>
      </c>
      <c r="J203" cm="1">
        <f t="array" ref="J203">IFERROR(_xlfn.IFS(B203=2015,H203/$O$13,B203=2016,H203/$O$14,B203=2017,H203/$O$15,B203=2018,H203/$O$16,B203=2019,H203/$O$17,B203=2020,H203/$O$18,B203=2021,H203/$O$19,B203=2022,H203/$O$20),"")</f>
        <v>6.6467672104147821E-5</v>
      </c>
      <c r="K203" s="3" cm="1">
        <f t="array" ref="K203">IFERROR(_xlfn.IFS(B203=2015,J203*$P$4,B203=2016,J203*$P$5,B203=2017,J203*$P$6,B203=2018,J203*$P$7,B203=2019,J203*$P$8,B203=2020,J203*$P$9,B203=2021,J203*$P$10,B203=2022,J203*$P$11),"")</f>
        <v>140114.03990204059</v>
      </c>
      <c r="L203" s="3">
        <f t="shared" si="4"/>
        <v>262769.03990204062</v>
      </c>
    </row>
    <row r="204" spans="1:12">
      <c r="A204">
        <v>4813710</v>
      </c>
      <c r="B204">
        <v>2021</v>
      </c>
      <c r="D204" t="s">
        <v>868</v>
      </c>
      <c r="E204" t="s">
        <v>869</v>
      </c>
      <c r="F204" t="s">
        <v>4101</v>
      </c>
      <c r="G204" t="s">
        <v>870</v>
      </c>
      <c r="H204" s="5">
        <v>129390.31</v>
      </c>
      <c r="I204">
        <f>IFERROR(VLOOKUP(G204,'NCES Match'!$A$2:$B$1307,2,FALSE),"")</f>
        <v>4813710</v>
      </c>
      <c r="J204" cm="1">
        <f t="array" ref="J204">IFERROR(_xlfn.IFS(B204=2015,H204/$O$13,B204=2016,H204/$O$14,B204=2017,H204/$O$15,B204=2018,H204/$O$16,B204=2019,H204/$O$17,B204=2020,H204/$O$18,B204=2021,H204/$O$19,B204=2022,H204/$O$20),"")</f>
        <v>6.62016484097786E-5</v>
      </c>
      <c r="K204" s="3" cm="1">
        <f t="array" ref="K204">IFERROR(_xlfn.IFS(B204=2015,J204*$P$4,B204=2016,J204*$P$5,B204=2017,J204*$P$6,B204=2018,J204*$P$7,B204=2019,J204*$P$8,B204=2020,J204*$P$9,B204=2021,J204*$P$10,B204=2022,J204*$P$11),"")</f>
        <v>141708.1565055798</v>
      </c>
      <c r="L204" s="3">
        <f t="shared" si="4"/>
        <v>271098.46650557977</v>
      </c>
    </row>
    <row r="205" spans="1:12">
      <c r="A205">
        <v>4813710</v>
      </c>
      <c r="B205">
        <v>2022</v>
      </c>
      <c r="D205" t="s">
        <v>868</v>
      </c>
      <c r="E205" t="s">
        <v>869</v>
      </c>
      <c r="F205" t="s">
        <v>4101</v>
      </c>
      <c r="G205" t="s">
        <v>870</v>
      </c>
      <c r="H205" s="5">
        <v>171116.79</v>
      </c>
      <c r="I205">
        <f>IFERROR(VLOOKUP(G205,'NCES Match'!$A$2:$B$1307,2,FALSE),"")</f>
        <v>4813710</v>
      </c>
      <c r="J205" cm="1">
        <f t="array" ref="J205">IFERROR(_xlfn.IFS(B205=2015,H205/$O$13,B205=2016,H205/$O$14,B205=2017,H205/$O$15,B205=2018,H205/$O$16,B205=2019,H205/$O$17,B205=2020,H205/$O$18,B205=2021,H205/$O$19,B205=2022,H205/$O$20),"")</f>
        <v>7.5159737650686264E-5</v>
      </c>
      <c r="K205" s="3" cm="1">
        <f t="array" ref="K205">IFERROR(_xlfn.IFS(B205=2015,J205*$P$4,B205=2016,J205*$P$5,B205=2017,J205*$P$6,B205=2018,J205*$P$7,B205=2019,J205*$P$8,B205=2020,J205*$P$9,B205=2021,J205*$P$10,B205=2022,J205*$P$11),"")</f>
        <v>161855.21776617123</v>
      </c>
      <c r="L205" s="3">
        <f t="shared" si="4"/>
        <v>332972.00776617124</v>
      </c>
    </row>
    <row r="206" spans="1:12">
      <c r="A206">
        <v>4813710</v>
      </c>
      <c r="B206">
        <v>2023</v>
      </c>
      <c r="D206" t="s">
        <v>868</v>
      </c>
      <c r="E206" t="s">
        <v>869</v>
      </c>
      <c r="F206" t="s">
        <v>4101</v>
      </c>
      <c r="G206" t="s">
        <v>870</v>
      </c>
      <c r="H206" s="5">
        <v>185240.95999999999</v>
      </c>
      <c r="I206">
        <f>IFERROR(VLOOKUP(G206,'NCES Match'!$A$2:$B$1307,2,FALSE),"")</f>
        <v>4813710</v>
      </c>
      <c r="J206" t="str" cm="1">
        <f t="array" ref="J206">IFERROR(_xlfn.IFS(B206=2015,H206/$O$13,B206=2016,H206/$O$14,B206=2017,H206/$O$15,B206=2018,H206/$O$16,B206=2019,H206/$O$17,B206=2020,H206/$O$18,B206=2021,H206/$O$19,B206=2022,H206/$O$20),"")</f>
        <v/>
      </c>
      <c r="K206" s="3" t="str" cm="1">
        <f t="array" ref="K206">IFERROR(_xlfn.IFS(B206=2015,J206*$P$4,B206=2016,J206*$P$5,B206=2017,J206*$P$6,B206=2018,J206*$P$7,B206=2019,J206*$P$8,B206=2020,J206*$P$9,B206=2021,J206*$P$10,B206=2022,J206*$P$11),"")</f>
        <v/>
      </c>
      <c r="L206" s="3">
        <f t="shared" si="4"/>
        <v>185240.95999999999</v>
      </c>
    </row>
    <row r="207" spans="1:12">
      <c r="A207">
        <v>4824960</v>
      </c>
      <c r="B207">
        <v>2015</v>
      </c>
      <c r="C207" t="s">
        <v>381</v>
      </c>
      <c r="D207" t="s">
        <v>1800</v>
      </c>
      <c r="E207" t="s">
        <v>1801</v>
      </c>
      <c r="G207" t="s">
        <v>1802</v>
      </c>
      <c r="H207" s="5">
        <v>280787.14</v>
      </c>
      <c r="I207">
        <f>IFERROR(VLOOKUP(G207,'NCES Match'!$A$2:$B$1307,2,FALSE),"")</f>
        <v>4824960</v>
      </c>
      <c r="J207" cm="1">
        <f t="array" ref="J207">IFERROR(_xlfn.IFS(B207=2015,H207/$O$13,B207=2016,H207/$O$14,B207=2017,H207/$O$15,B207=2018,H207/$O$16,B207=2019,H207/$O$17,B207=2020,H207/$O$18,B207=2021,H207/$O$19,B207=2022,H207/$O$20),"")</f>
        <v>2.1996970036935388E-4</v>
      </c>
      <c r="K207" s="3" cm="1">
        <f t="array" ref="K207">IFERROR(_xlfn.IFS(B207=2015,J207*$P$4,B207=2016,J207*$P$5,B207=2017,J207*$P$6,B207=2018,J207*$P$7,B207=2019,J207*$P$8,B207=2020,J207*$P$9,B207=2021,J207*$P$10,B207=2022,J207*$P$11),"")</f>
        <v>350078.03599568648</v>
      </c>
      <c r="L207" s="3">
        <f t="shared" si="4"/>
        <v>630865.17599568656</v>
      </c>
    </row>
    <row r="208" spans="1:12">
      <c r="A208">
        <v>4824960</v>
      </c>
      <c r="B208">
        <v>2016</v>
      </c>
      <c r="C208" t="s">
        <v>4102</v>
      </c>
      <c r="D208" t="s">
        <v>1800</v>
      </c>
      <c r="E208" t="s">
        <v>1801</v>
      </c>
      <c r="F208" t="s">
        <v>4101</v>
      </c>
      <c r="G208" t="s">
        <v>1802</v>
      </c>
      <c r="H208" s="5">
        <v>279607</v>
      </c>
      <c r="I208">
        <f>IFERROR(VLOOKUP(G208,'NCES Match'!$A$2:$B$1307,2,FALSE),"")</f>
        <v>4824960</v>
      </c>
      <c r="J208" cm="1">
        <f t="array" ref="J208">IFERROR(_xlfn.IFS(B208=2015,H208/$O$13,B208=2016,H208/$O$14,B208=2017,H208/$O$15,B208=2018,H208/$O$16,B208=2019,H208/$O$17,B208=2020,H208/$O$18,B208=2021,H208/$O$19,B208=2022,H208/$O$20),"")</f>
        <v>2.0016139878057399E-4</v>
      </c>
      <c r="K208" s="3" cm="1">
        <f t="array" ref="K208">IFERROR(_xlfn.IFS(B208=2015,J208*$P$4,B208=2016,J208*$P$5,B208=2017,J208*$P$6,B208=2018,J208*$P$7,B208=2019,J208*$P$8,B208=2020,J208*$P$9,B208=2021,J208*$P$10,B208=2022,J208*$P$11),"")</f>
        <v>335396.69444011885</v>
      </c>
      <c r="L208" s="3">
        <f t="shared" si="4"/>
        <v>615003.69444011885</v>
      </c>
    </row>
    <row r="209" spans="1:12">
      <c r="A209">
        <v>4824960</v>
      </c>
      <c r="B209">
        <v>2017</v>
      </c>
      <c r="D209" t="s">
        <v>1800</v>
      </c>
      <c r="E209" t="s">
        <v>1801</v>
      </c>
      <c r="F209" t="s">
        <v>4101</v>
      </c>
      <c r="G209" t="s">
        <v>1802</v>
      </c>
      <c r="H209" s="5">
        <v>291312</v>
      </c>
      <c r="I209">
        <f>IFERROR(VLOOKUP(G209,'NCES Match'!$A$2:$B$1307,2,FALSE),"")</f>
        <v>4824960</v>
      </c>
      <c r="J209" cm="1">
        <f t="array" ref="J209">IFERROR(_xlfn.IFS(B209=2015,H209/$O$13,B209=2016,H209/$O$14,B209=2017,H209/$O$15,B209=2018,H209/$O$16,B209=2019,H209/$O$17,B209=2020,H209/$O$18,B209=2021,H209/$O$19,B209=2022,H209/$O$20),"")</f>
        <v>2.0084178598130732E-4</v>
      </c>
      <c r="K209" s="3" cm="1">
        <f t="array" ref="K209">IFERROR(_xlfn.IFS(B209=2015,J209*$P$4,B209=2016,J209*$P$5,B209=2017,J209*$P$6,B209=2018,J209*$P$7,B209=2019,J209*$P$8,B209=2020,J209*$P$9,B209=2021,J209*$P$10,B209=2022,J209*$P$11),"")</f>
        <v>341079.12560934527</v>
      </c>
      <c r="L209" s="3">
        <f t="shared" si="4"/>
        <v>632391.12560934527</v>
      </c>
    </row>
    <row r="210" spans="1:12">
      <c r="A210">
        <v>4824960</v>
      </c>
      <c r="B210">
        <v>2018</v>
      </c>
      <c r="D210" t="s">
        <v>1800</v>
      </c>
      <c r="E210" t="s">
        <v>1801</v>
      </c>
      <c r="F210" t="s">
        <v>4101</v>
      </c>
      <c r="G210" t="s">
        <v>1802</v>
      </c>
      <c r="H210" s="5">
        <v>280056</v>
      </c>
      <c r="I210">
        <f>IFERROR(VLOOKUP(G210,'NCES Match'!$A$2:$B$1307,2,FALSE),"")</f>
        <v>4824960</v>
      </c>
      <c r="J210" cm="1">
        <f t="array" ref="J210">IFERROR(_xlfn.IFS(B210=2015,H210/$O$13,B210=2016,H210/$O$14,B210=2017,H210/$O$15,B210=2018,H210/$O$16,B210=2019,H210/$O$17,B210=2020,H210/$O$18,B210=2021,H210/$O$19,B210=2022,H210/$O$20),"")</f>
        <v>1.8275301707918159E-4</v>
      </c>
      <c r="K210" s="3" cm="1">
        <f t="array" ref="K210">IFERROR(_xlfn.IFS(B210=2015,J210*$P$4,B210=2016,J210*$P$5,B210=2017,J210*$P$6,B210=2018,J210*$P$7,B210=2019,J210*$P$8,B210=2020,J210*$P$9,B210=2021,J210*$P$10,B210=2022,J210*$P$11),"")</f>
        <v>313760.12001508696</v>
      </c>
      <c r="L210" s="3">
        <f t="shared" si="4"/>
        <v>593816.12001508696</v>
      </c>
    </row>
    <row r="211" spans="1:12">
      <c r="A211">
        <v>4824960</v>
      </c>
      <c r="B211">
        <v>2019</v>
      </c>
      <c r="D211" t="s">
        <v>1800</v>
      </c>
      <c r="E211" t="s">
        <v>1801</v>
      </c>
      <c r="F211" t="s">
        <v>4101</v>
      </c>
      <c r="G211" t="s">
        <v>1802</v>
      </c>
      <c r="H211" s="5">
        <v>290715</v>
      </c>
      <c r="I211">
        <f>IFERROR(VLOOKUP(G211,'NCES Match'!$A$2:$B$1307,2,FALSE),"")</f>
        <v>4824960</v>
      </c>
      <c r="J211" cm="1">
        <f t="array" ref="J211">IFERROR(_xlfn.IFS(B211=2015,H211/$O$13,B211=2016,H211/$O$14,B211=2017,H211/$O$15,B211=2018,H211/$O$16,B211=2019,H211/$O$17,B211=2020,H211/$O$18,B211=2021,H211/$O$19,B211=2022,H211/$O$20),"")</f>
        <v>1.8407493144626335E-4</v>
      </c>
      <c r="K211" s="3" cm="1">
        <f t="array" ref="K211">IFERROR(_xlfn.IFS(B211=2015,J211*$P$4,B211=2016,J211*$P$5,B211=2017,J211*$P$6,B211=2018,J211*$P$7,B211=2019,J211*$P$8,B211=2020,J211*$P$9,B211=2021,J211*$P$10,B211=2022,J211*$P$11),"")</f>
        <v>319908.60360235581</v>
      </c>
      <c r="L211" s="3">
        <f t="shared" si="4"/>
        <v>610623.60360235581</v>
      </c>
    </row>
    <row r="212" spans="1:12">
      <c r="A212">
        <v>4824960</v>
      </c>
      <c r="B212">
        <v>2020</v>
      </c>
      <c r="D212" t="s">
        <v>1800</v>
      </c>
      <c r="E212" t="s">
        <v>1801</v>
      </c>
      <c r="F212" t="s">
        <v>4230</v>
      </c>
      <c r="G212" t="s">
        <v>1802</v>
      </c>
      <c r="H212" s="5">
        <v>311553</v>
      </c>
      <c r="I212">
        <f>IFERROR(VLOOKUP(G212,'NCES Match'!$A$2:$B$1307,2,FALSE),"")</f>
        <v>4824960</v>
      </c>
      <c r="J212" cm="1">
        <f t="array" ref="J212">IFERROR(_xlfn.IFS(B212=2015,H212/$O$13,B212=2016,H212/$O$14,B212=2017,H212/$O$15,B212=2018,H212/$O$16,B212=2019,H212/$O$17,B212=2020,H212/$O$18,B212=2021,H212/$O$19,B212=2022,H212/$O$20),"")</f>
        <v>1.6883292688486866E-4</v>
      </c>
      <c r="K212" s="3" cm="1">
        <f t="array" ref="K212">IFERROR(_xlfn.IFS(B212=2015,J212*$P$4,B212=2016,J212*$P$5,B212=2017,J212*$P$6,B212=2018,J212*$P$7,B212=2019,J212*$P$8,B212=2020,J212*$P$9,B212=2021,J212*$P$10,B212=2022,J212*$P$11),"")</f>
        <v>355900.28513799229</v>
      </c>
      <c r="L212" s="3">
        <f t="shared" si="4"/>
        <v>667453.28513799235</v>
      </c>
    </row>
    <row r="213" spans="1:12">
      <c r="A213">
        <v>4824960</v>
      </c>
      <c r="B213">
        <v>2021</v>
      </c>
      <c r="D213" t="s">
        <v>1800</v>
      </c>
      <c r="E213" t="s">
        <v>1801</v>
      </c>
      <c r="F213" t="s">
        <v>4101</v>
      </c>
      <c r="G213" t="s">
        <v>1802</v>
      </c>
      <c r="H213" s="5">
        <v>332032.95</v>
      </c>
      <c r="I213">
        <f>IFERROR(VLOOKUP(G213,'NCES Match'!$A$2:$B$1307,2,FALSE),"")</f>
        <v>4824960</v>
      </c>
      <c r="J213" cm="1">
        <f t="array" ref="J213">IFERROR(_xlfn.IFS(B213=2015,H213/$O$13,B213=2016,H213/$O$14,B213=2017,H213/$O$15,B213=2018,H213/$O$16,B213=2019,H213/$O$17,B213=2020,H213/$O$18,B213=2021,H213/$O$19,B213=2022,H213/$O$20),"")</f>
        <v>1.6988233984725439E-4</v>
      </c>
      <c r="K213" s="3" cm="1">
        <f t="array" ref="K213">IFERROR(_xlfn.IFS(B213=2015,J213*$P$4,B213=2016,J213*$P$5,B213=2017,J213*$P$6,B213=2018,J213*$P$7,B213=2019,J213*$P$8,B213=2020,J213*$P$9,B213=2021,J213*$P$10,B213=2022,J213*$P$11),"")</f>
        <v>363642.20198258548</v>
      </c>
      <c r="L213" s="3">
        <f t="shared" si="4"/>
        <v>695675.15198258543</v>
      </c>
    </row>
    <row r="214" spans="1:12">
      <c r="A214">
        <v>4824960</v>
      </c>
      <c r="B214">
        <v>2022</v>
      </c>
      <c r="D214" t="s">
        <v>1800</v>
      </c>
      <c r="E214" t="s">
        <v>1801</v>
      </c>
      <c r="F214" t="s">
        <v>4101</v>
      </c>
      <c r="G214" t="s">
        <v>1802</v>
      </c>
      <c r="H214" s="5">
        <v>429659.4</v>
      </c>
      <c r="I214">
        <f>IFERROR(VLOOKUP(G214,'NCES Match'!$A$2:$B$1307,2,FALSE),"")</f>
        <v>4824960</v>
      </c>
      <c r="J214" cm="1">
        <f t="array" ref="J214">IFERROR(_xlfn.IFS(B214=2015,H214/$O$13,B214=2016,H214/$O$14,B214=2017,H214/$O$15,B214=2018,H214/$O$16,B214=2019,H214/$O$17,B214=2020,H214/$O$18,B214=2021,H214/$O$19,B214=2022,H214/$O$20),"")</f>
        <v>1.88719574409684E-4</v>
      </c>
      <c r="K214" s="3" cm="1">
        <f t="array" ref="K214">IFERROR(_xlfn.IFS(B214=2015,J214*$P$4,B214=2016,J214*$P$5,B214=2017,J214*$P$6,B214=2018,J214*$P$7,B214=2019,J214*$P$8,B214=2020,J214*$P$9,B214=2021,J214*$P$10,B214=2022,J214*$P$11),"")</f>
        <v>406404.39639080694</v>
      </c>
      <c r="L214" s="3">
        <f t="shared" si="4"/>
        <v>836063.79639080702</v>
      </c>
    </row>
    <row r="215" spans="1:12">
      <c r="A215">
        <v>4824960</v>
      </c>
      <c r="B215">
        <v>2023</v>
      </c>
      <c r="D215" t="s">
        <v>1800</v>
      </c>
      <c r="E215" t="s">
        <v>1801</v>
      </c>
      <c r="F215" t="s">
        <v>4101</v>
      </c>
      <c r="G215" t="s">
        <v>1802</v>
      </c>
      <c r="H215" s="5">
        <v>478129.05</v>
      </c>
      <c r="I215">
        <f>IFERROR(VLOOKUP(G215,'NCES Match'!$A$2:$B$1307,2,FALSE),"")</f>
        <v>4824960</v>
      </c>
      <c r="J215" t="str" cm="1">
        <f t="array" ref="J215">IFERROR(_xlfn.IFS(B215=2015,H215/$O$13,B215=2016,H215/$O$14,B215=2017,H215/$O$15,B215=2018,H215/$O$16,B215=2019,H215/$O$17,B215=2020,H215/$O$18,B215=2021,H215/$O$19,B215=2022,H215/$O$20),"")</f>
        <v/>
      </c>
      <c r="K215" s="3" t="str" cm="1">
        <f t="array" ref="K215">IFERROR(_xlfn.IFS(B215=2015,J215*$P$4,B215=2016,J215*$P$5,B215=2017,J215*$P$6,B215=2018,J215*$P$7,B215=2019,J215*$P$8,B215=2020,J215*$P$9,B215=2021,J215*$P$10,B215=2022,J215*$P$11),"")</f>
        <v/>
      </c>
      <c r="L215" s="3">
        <f t="shared" si="4"/>
        <v>478129.05</v>
      </c>
    </row>
    <row r="216" spans="1:12">
      <c r="A216">
        <v>4828650</v>
      </c>
      <c r="B216">
        <v>2015</v>
      </c>
      <c r="C216" t="s">
        <v>381</v>
      </c>
      <c r="D216" t="s">
        <v>2103</v>
      </c>
      <c r="E216" t="s">
        <v>2104</v>
      </c>
      <c r="G216" t="s">
        <v>2105</v>
      </c>
      <c r="H216" s="5">
        <v>390725.11</v>
      </c>
      <c r="I216">
        <f>IFERROR(VLOOKUP(G216,'NCES Match'!$A$2:$B$1307,2,FALSE),"")</f>
        <v>4828650</v>
      </c>
      <c r="J216" cm="1">
        <f t="array" ref="J216">IFERROR(_xlfn.IFS(B216=2015,H216/$O$13,B216=2016,H216/$O$14,B216=2017,H216/$O$15,B216=2018,H216/$O$16,B216=2019,H216/$O$17,B216=2020,H216/$O$18,B216=2021,H216/$O$19,B216=2022,H216/$O$20),"")</f>
        <v>3.0609551909493727E-4</v>
      </c>
      <c r="K216" s="3" cm="1">
        <f t="array" ref="K216">IFERROR(_xlfn.IFS(B216=2015,J216*$P$4,B216=2016,J216*$P$5,B216=2017,J216*$P$6,B216=2018,J216*$P$7,B216=2019,J216*$P$8,B216=2020,J216*$P$9,B216=2021,J216*$P$10,B216=2022,J216*$P$11),"")</f>
        <v>487145.81131813419</v>
      </c>
      <c r="L216" s="3">
        <f t="shared" si="4"/>
        <v>877870.92131813418</v>
      </c>
    </row>
    <row r="217" spans="1:12">
      <c r="A217">
        <v>4828650</v>
      </c>
      <c r="B217">
        <v>2016</v>
      </c>
      <c r="C217" t="s">
        <v>4102</v>
      </c>
      <c r="D217" t="s">
        <v>2103</v>
      </c>
      <c r="E217" t="s">
        <v>2104</v>
      </c>
      <c r="F217" t="s">
        <v>4101</v>
      </c>
      <c r="G217" t="s">
        <v>2105</v>
      </c>
      <c r="H217" s="5">
        <v>383806</v>
      </c>
      <c r="I217">
        <f>IFERROR(VLOOKUP(G217,'NCES Match'!$A$2:$B$1307,2,FALSE),"")</f>
        <v>4828650</v>
      </c>
      <c r="J217" cm="1">
        <f t="array" ref="J217">IFERROR(_xlfn.IFS(B217=2015,H217/$O$13,B217=2016,H217/$O$14,B217=2017,H217/$O$15,B217=2018,H217/$O$16,B217=2019,H217/$O$17,B217=2020,H217/$O$18,B217=2021,H217/$O$19,B217=2022,H217/$O$20),"")</f>
        <v>2.7475401481499742E-4</v>
      </c>
      <c r="K217" s="3" cm="1">
        <f t="array" ref="K217">IFERROR(_xlfn.IFS(B217=2015,J217*$P$4,B217=2016,J217*$P$5,B217=2017,J217*$P$6,B217=2018,J217*$P$7,B217=2019,J217*$P$8,B217=2020,J217*$P$9,B217=2021,J217*$P$10,B217=2022,J217*$P$11),"")</f>
        <v>460386.41273746459</v>
      </c>
      <c r="L217" s="3">
        <f t="shared" si="4"/>
        <v>844192.41273746453</v>
      </c>
    </row>
    <row r="218" spans="1:12">
      <c r="A218">
        <v>4828650</v>
      </c>
      <c r="B218">
        <v>2017</v>
      </c>
      <c r="D218" t="s">
        <v>2103</v>
      </c>
      <c r="E218" t="s">
        <v>2104</v>
      </c>
      <c r="F218" t="s">
        <v>4101</v>
      </c>
      <c r="G218" t="s">
        <v>2105</v>
      </c>
      <c r="H218" s="5">
        <v>401497</v>
      </c>
      <c r="I218">
        <f>IFERROR(VLOOKUP(G218,'NCES Match'!$A$2:$B$1307,2,FALSE),"")</f>
        <v>4828650</v>
      </c>
      <c r="J218" cm="1">
        <f t="array" ref="J218">IFERROR(_xlfn.IFS(B218=2015,H218/$O$13,B218=2016,H218/$O$14,B218=2017,H218/$O$15,B218=2018,H218/$O$16,B218=2019,H218/$O$17,B218=2020,H218/$O$18,B218=2021,H218/$O$19,B218=2022,H218/$O$20),"")</f>
        <v>2.7680759648121924E-4</v>
      </c>
      <c r="K218" s="3" cm="1">
        <f t="array" ref="K218">IFERROR(_xlfn.IFS(B218=2015,J218*$P$4,B218=2016,J218*$P$5,B218=2017,J218*$P$6,B218=2018,J218*$P$7,B218=2019,J218*$P$8,B218=2020,J218*$P$9,B218=2021,J218*$P$10,B218=2022,J218*$P$11),"")</f>
        <v>470087.89783728542</v>
      </c>
      <c r="L218" s="3">
        <f t="shared" si="4"/>
        <v>871584.89783728542</v>
      </c>
    </row>
    <row r="219" spans="1:12">
      <c r="A219">
        <v>4828650</v>
      </c>
      <c r="B219">
        <v>2018</v>
      </c>
      <c r="D219" t="s">
        <v>2103</v>
      </c>
      <c r="E219" t="s">
        <v>2104</v>
      </c>
      <c r="F219" t="s">
        <v>4101</v>
      </c>
      <c r="G219" t="s">
        <v>2105</v>
      </c>
      <c r="H219" s="5">
        <v>400186</v>
      </c>
      <c r="I219">
        <f>IFERROR(VLOOKUP(G219,'NCES Match'!$A$2:$B$1307,2,FALSE),"")</f>
        <v>4828650</v>
      </c>
      <c r="J219" cm="1">
        <f t="array" ref="J219">IFERROR(_xlfn.IFS(B219=2015,H219/$O$13,B219=2016,H219/$O$14,B219=2017,H219/$O$15,B219=2018,H219/$O$16,B219=2019,H219/$O$17,B219=2020,H219/$O$18,B219=2021,H219/$O$19,B219=2022,H219/$O$20),"")</f>
        <v>2.6114490992104925E-4</v>
      </c>
      <c r="K219" s="3" cm="1">
        <f t="array" ref="K219">IFERROR(_xlfn.IFS(B219=2015,J219*$P$4,B219=2016,J219*$P$5,B219=2017,J219*$P$6,B219=2018,J219*$P$7,B219=2019,J219*$P$8,B219=2020,J219*$P$9,B219=2021,J219*$P$10,B219=2022,J219*$P$11),"")</f>
        <v>448347.49974418542</v>
      </c>
      <c r="L219" s="3">
        <f t="shared" si="4"/>
        <v>848533.49974418548</v>
      </c>
    </row>
    <row r="220" spans="1:12">
      <c r="A220">
        <v>4828650</v>
      </c>
      <c r="B220">
        <v>2019</v>
      </c>
      <c r="D220" t="s">
        <v>2103</v>
      </c>
      <c r="E220" t="s">
        <v>2104</v>
      </c>
      <c r="F220" t="s">
        <v>4101</v>
      </c>
      <c r="G220" t="s">
        <v>2105</v>
      </c>
      <c r="H220" s="5">
        <v>380892</v>
      </c>
      <c r="I220">
        <f>IFERROR(VLOOKUP(G220,'NCES Match'!$A$2:$B$1307,2,FALSE),"")</f>
        <v>4828650</v>
      </c>
      <c r="J220" cm="1">
        <f t="array" ref="J220">IFERROR(_xlfn.IFS(B220=2015,H220/$O$13,B220=2016,H220/$O$14,B220=2017,H220/$O$15,B220=2018,H220/$O$16,B220=2019,H220/$O$17,B220=2020,H220/$O$18,B220=2021,H220/$O$19,B220=2022,H220/$O$20),"")</f>
        <v>2.4117320670907983E-4</v>
      </c>
      <c r="K220" s="3" cm="1">
        <f t="array" ref="K220">IFERROR(_xlfn.IFS(B220=2015,J220*$P$4,B220=2016,J220*$P$5,B220=2017,J220*$P$6,B220=2018,J220*$P$7,B220=2019,J220*$P$8,B220=2020,J220*$P$9,B220=2021,J220*$P$10,B220=2022,J220*$P$11),"")</f>
        <v>419141.17896671488</v>
      </c>
      <c r="L220" s="3">
        <f t="shared" si="4"/>
        <v>800033.17896671488</v>
      </c>
    </row>
    <row r="221" spans="1:12">
      <c r="A221">
        <v>4828650</v>
      </c>
      <c r="B221">
        <v>2020</v>
      </c>
      <c r="D221" t="s">
        <v>2103</v>
      </c>
      <c r="E221" t="s">
        <v>2104</v>
      </c>
      <c r="F221" t="s">
        <v>4230</v>
      </c>
      <c r="G221" t="s">
        <v>2105</v>
      </c>
      <c r="H221" s="5">
        <v>432919</v>
      </c>
      <c r="I221">
        <f>IFERROR(VLOOKUP(G221,'NCES Match'!$A$2:$B$1307,2,FALSE),"")</f>
        <v>4828650</v>
      </c>
      <c r="J221" cm="1">
        <f t="array" ref="J221">IFERROR(_xlfn.IFS(B221=2015,H221/$O$13,B221=2016,H221/$O$14,B221=2017,H221/$O$15,B221=2018,H221/$O$16,B221=2019,H221/$O$17,B221=2020,H221/$O$18,B221=2021,H221/$O$19,B221=2022,H221/$O$20),"")</f>
        <v>2.3460208014068379E-4</v>
      </c>
      <c r="K221" s="3" cm="1">
        <f t="array" ref="K221">IFERROR(_xlfn.IFS(B221=2015,J221*$P$4,B221=2016,J221*$P$5,B221=2017,J221*$P$6,B221=2018,J221*$P$7,B221=2019,J221*$P$8,B221=2020,J221*$P$9,B221=2021,J221*$P$10,B221=2022,J221*$P$11),"")</f>
        <v>494541.84534141701</v>
      </c>
      <c r="L221" s="3">
        <f t="shared" si="4"/>
        <v>927460.84534141701</v>
      </c>
    </row>
    <row r="222" spans="1:12">
      <c r="A222">
        <v>4828650</v>
      </c>
      <c r="B222">
        <v>2021</v>
      </c>
      <c r="D222" t="s">
        <v>2103</v>
      </c>
      <c r="E222" t="s">
        <v>2104</v>
      </c>
      <c r="F222" t="s">
        <v>4101</v>
      </c>
      <c r="G222" t="s">
        <v>2105</v>
      </c>
      <c r="H222" s="5">
        <v>482067.52999999997</v>
      </c>
      <c r="I222">
        <f>IFERROR(VLOOKUP(G222,'NCES Match'!$A$2:$B$1307,2,FALSE),"")</f>
        <v>4828650</v>
      </c>
      <c r="J222" cm="1">
        <f t="array" ref="J222">IFERROR(_xlfn.IFS(B222=2015,H222/$O$13,B222=2016,H222/$O$14,B222=2017,H222/$O$15,B222=2018,H222/$O$16,B222=2019,H222/$O$17,B222=2020,H222/$O$18,B222=2021,H222/$O$19,B222=2022,H222/$O$20),"")</f>
        <v>2.4664648481660179E-4</v>
      </c>
      <c r="K222" s="3" cm="1">
        <f t="array" ref="K222">IFERROR(_xlfn.IFS(B222=2015,J222*$P$4,B222=2016,J222*$P$5,B222=2017,J222*$P$6,B222=2018,J222*$P$7,B222=2019,J222*$P$8,B222=2020,J222*$P$9,B222=2021,J222*$P$10,B222=2022,J222*$P$11),"")</f>
        <v>527959.94528105145</v>
      </c>
      <c r="L222" s="3">
        <f t="shared" si="4"/>
        <v>1010027.4752810514</v>
      </c>
    </row>
    <row r="223" spans="1:12">
      <c r="A223">
        <v>4828650</v>
      </c>
      <c r="B223">
        <v>2022</v>
      </c>
      <c r="D223" t="s">
        <v>2103</v>
      </c>
      <c r="E223" t="s">
        <v>2104</v>
      </c>
      <c r="F223" t="s">
        <v>4101</v>
      </c>
      <c r="G223" t="s">
        <v>2105</v>
      </c>
      <c r="H223" s="5">
        <v>550236.93999999994</v>
      </c>
      <c r="I223">
        <f>IFERROR(VLOOKUP(G223,'NCES Match'!$A$2:$B$1307,2,FALSE),"")</f>
        <v>4828650</v>
      </c>
      <c r="J223" cm="1">
        <f t="array" ref="J223">IFERROR(_xlfn.IFS(B223=2015,H223/$O$13,B223=2016,H223/$O$14,B223=2017,H223/$O$15,B223=2018,H223/$O$16,B223=2019,H223/$O$17,B223=2020,H223/$O$18,B223=2021,H223/$O$19,B223=2022,H223/$O$20),"")</f>
        <v>2.4168092480063701E-4</v>
      </c>
      <c r="K223" s="3" cm="1">
        <f t="array" ref="K223">IFERROR(_xlfn.IFS(B223=2015,J223*$P$4,B223=2016,J223*$P$5,B223=2017,J223*$P$6,B223=2018,J223*$P$7,B223=2019,J223*$P$8,B223=2020,J223*$P$9,B223=2021,J223*$P$10,B223=2022,J223*$P$11),"")</f>
        <v>520455.76443253574</v>
      </c>
      <c r="L223" s="3">
        <f t="shared" si="4"/>
        <v>1070692.7044325357</v>
      </c>
    </row>
    <row r="224" spans="1:12">
      <c r="A224">
        <v>4828650</v>
      </c>
      <c r="B224">
        <v>2023</v>
      </c>
      <c r="D224" t="s">
        <v>2103</v>
      </c>
      <c r="E224" t="s">
        <v>2104</v>
      </c>
      <c r="F224" t="s">
        <v>4101</v>
      </c>
      <c r="G224" t="s">
        <v>2105</v>
      </c>
      <c r="H224" s="5">
        <v>644063.89</v>
      </c>
      <c r="I224">
        <f>IFERROR(VLOOKUP(G224,'NCES Match'!$A$2:$B$1307,2,FALSE),"")</f>
        <v>4828650</v>
      </c>
      <c r="J224" t="str" cm="1">
        <f t="array" ref="J224">IFERROR(_xlfn.IFS(B224=2015,H224/$O$13,B224=2016,H224/$O$14,B224=2017,H224/$O$15,B224=2018,H224/$O$16,B224=2019,H224/$O$17,B224=2020,H224/$O$18,B224=2021,H224/$O$19,B224=2022,H224/$O$20),"")</f>
        <v/>
      </c>
      <c r="K224" s="3" t="str" cm="1">
        <f t="array" ref="K224">IFERROR(_xlfn.IFS(B224=2015,J224*$P$4,B224=2016,J224*$P$5,B224=2017,J224*$P$6,B224=2018,J224*$P$7,B224=2019,J224*$P$8,B224=2020,J224*$P$9,B224=2021,J224*$P$10,B224=2022,J224*$P$11),"")</f>
        <v/>
      </c>
      <c r="L224" s="3">
        <f t="shared" si="4"/>
        <v>644063.89</v>
      </c>
    </row>
    <row r="225" spans="1:12">
      <c r="A225">
        <v>4835190</v>
      </c>
      <c r="B225">
        <v>2015</v>
      </c>
      <c r="C225" t="s">
        <v>381</v>
      </c>
      <c r="D225" t="s">
        <v>2575</v>
      </c>
      <c r="E225" t="s">
        <v>2576</v>
      </c>
      <c r="G225" t="s">
        <v>2577</v>
      </c>
      <c r="H225" s="5">
        <v>632892.4</v>
      </c>
      <c r="I225">
        <f>IFERROR(VLOOKUP(G225,'NCES Match'!$A$2:$B$1307,2,FALSE),"")</f>
        <v>4835190</v>
      </c>
      <c r="J225" cm="1">
        <f t="array" ref="J225">IFERROR(_xlfn.IFS(B225=2015,H225/$O$13,B225=2016,H225/$O$14,B225=2017,H225/$O$15,B225=2018,H225/$O$16,B225=2019,H225/$O$17,B225=2020,H225/$O$18,B225=2021,H225/$O$19,B225=2022,H225/$O$20),"")</f>
        <v>4.9581028388280622E-4</v>
      </c>
      <c r="K225" s="3" cm="1">
        <f t="array" ref="K225">IFERROR(_xlfn.IFS(B225=2015,J225*$P$4,B225=2016,J225*$P$5,B225=2017,J225*$P$6,B225=2018,J225*$P$7,B225=2019,J225*$P$8,B225=2020,J225*$P$9,B225=2021,J225*$P$10,B225=2022,J225*$P$11),"")</f>
        <v>789073.63203527185</v>
      </c>
      <c r="L225" s="3">
        <f t="shared" si="4"/>
        <v>1421966.0320352719</v>
      </c>
    </row>
    <row r="226" spans="1:12">
      <c r="A226">
        <v>4835190</v>
      </c>
      <c r="B226">
        <v>2016</v>
      </c>
      <c r="C226" t="s">
        <v>4102</v>
      </c>
      <c r="D226" t="s">
        <v>2575</v>
      </c>
      <c r="E226" t="s">
        <v>2576</v>
      </c>
      <c r="F226" t="s">
        <v>4101</v>
      </c>
      <c r="G226" t="s">
        <v>2577</v>
      </c>
      <c r="H226" s="5">
        <v>613146</v>
      </c>
      <c r="I226">
        <f>IFERROR(VLOOKUP(G226,'NCES Match'!$A$2:$B$1307,2,FALSE),"")</f>
        <v>4835190</v>
      </c>
      <c r="J226" cm="1">
        <f t="array" ref="J226">IFERROR(_xlfn.IFS(B226=2015,H226/$O$13,B226=2016,H226/$O$14,B226=2017,H226/$O$15,B226=2018,H226/$O$16,B226=2019,H226/$O$17,B226=2020,H226/$O$18,B226=2021,H226/$O$19,B226=2022,H226/$O$20),"")</f>
        <v>4.3893093168881255E-4</v>
      </c>
      <c r="K226" s="3" cm="1">
        <f t="array" ref="K226">IFERROR(_xlfn.IFS(B226=2015,J226*$P$4,B226=2016,J226*$P$5,B226=2017,J226*$P$6,B226=2018,J226*$P$7,B226=2019,J226*$P$8,B226=2020,J226*$P$9,B226=2021,J226*$P$10,B226=2022,J226*$P$11),"")</f>
        <v>735486.38485152775</v>
      </c>
      <c r="L226" s="3">
        <f t="shared" si="4"/>
        <v>1348632.3848515279</v>
      </c>
    </row>
    <row r="227" spans="1:12">
      <c r="A227">
        <v>4835190</v>
      </c>
      <c r="B227">
        <v>2017</v>
      </c>
      <c r="D227" t="s">
        <v>2575</v>
      </c>
      <c r="E227" t="s">
        <v>2576</v>
      </c>
      <c r="F227" t="s">
        <v>4101</v>
      </c>
      <c r="G227" t="s">
        <v>2577</v>
      </c>
      <c r="H227" s="5">
        <v>621180</v>
      </c>
      <c r="I227">
        <f>IFERROR(VLOOKUP(G227,'NCES Match'!$A$2:$B$1307,2,FALSE),"")</f>
        <v>4835190</v>
      </c>
      <c r="J227" cm="1">
        <f t="array" ref="J227">IFERROR(_xlfn.IFS(B227=2015,H227/$O$13,B227=2016,H227/$O$14,B227=2017,H227/$O$15,B227=2018,H227/$O$16,B227=2019,H227/$O$17,B227=2020,H227/$O$18,B227=2021,H227/$O$19,B227=2022,H227/$O$20),"")</f>
        <v>4.2826557304837589E-4</v>
      </c>
      <c r="K227" s="3" cm="1">
        <f t="array" ref="K227">IFERROR(_xlfn.IFS(B227=2015,J227*$P$4,B227=2016,J227*$P$5,B227=2017,J227*$P$6,B227=2018,J227*$P$7,B227=2019,J227*$P$8,B227=2020,J227*$P$9,B227=2021,J227*$P$10,B227=2022,J227*$P$11),"")</f>
        <v>727301.07666698622</v>
      </c>
      <c r="L227" s="3">
        <f t="shared" si="4"/>
        <v>1348481.0766669861</v>
      </c>
    </row>
    <row r="228" spans="1:12">
      <c r="A228">
        <v>4835190</v>
      </c>
      <c r="B228">
        <v>2018</v>
      </c>
      <c r="D228" t="s">
        <v>2575</v>
      </c>
      <c r="E228" t="s">
        <v>2576</v>
      </c>
      <c r="F228" t="s">
        <v>4101</v>
      </c>
      <c r="G228" t="s">
        <v>2577</v>
      </c>
      <c r="H228" s="5">
        <v>703315</v>
      </c>
      <c r="I228">
        <f>IFERROR(VLOOKUP(G228,'NCES Match'!$A$2:$B$1307,2,FALSE),"")</f>
        <v>4835190</v>
      </c>
      <c r="J228" cm="1">
        <f t="array" ref="J228">IFERROR(_xlfn.IFS(B228=2015,H228/$O$13,B228=2016,H228/$O$14,B228=2017,H228/$O$15,B228=2018,H228/$O$16,B228=2019,H228/$O$17,B228=2020,H228/$O$18,B228=2021,H228/$O$19,B228=2022,H228/$O$20),"")</f>
        <v>4.5895441699890239E-4</v>
      </c>
      <c r="K228" s="3" cm="1">
        <f t="array" ref="K228">IFERROR(_xlfn.IFS(B228=2015,J228*$P$4,B228=2016,J228*$P$5,B228=2017,J228*$P$6,B228=2018,J228*$P$7,B228=2019,J228*$P$8,B228=2020,J228*$P$9,B228=2021,J228*$P$10,B228=2022,J228*$P$11),"")</f>
        <v>787957.40426347195</v>
      </c>
      <c r="L228" s="3">
        <f t="shared" si="4"/>
        <v>1491272.404263472</v>
      </c>
    </row>
    <row r="229" spans="1:12">
      <c r="A229">
        <v>4835190</v>
      </c>
      <c r="B229">
        <v>2019</v>
      </c>
      <c r="D229" t="s">
        <v>2575</v>
      </c>
      <c r="E229" t="s">
        <v>2576</v>
      </c>
      <c r="F229" t="s">
        <v>4101</v>
      </c>
      <c r="G229" t="s">
        <v>2577</v>
      </c>
      <c r="H229" s="5">
        <v>772341</v>
      </c>
      <c r="I229">
        <f>IFERROR(VLOOKUP(G229,'NCES Match'!$A$2:$B$1307,2,FALSE),"")</f>
        <v>4835190</v>
      </c>
      <c r="J229" cm="1">
        <f t="array" ref="J229">IFERROR(_xlfn.IFS(B229=2015,H229/$O$13,B229=2016,H229/$O$14,B229=2017,H229/$O$15,B229=2018,H229/$O$16,B229=2019,H229/$O$17,B229=2020,H229/$O$18,B229=2021,H229/$O$19,B229=2022,H229/$O$20),"")</f>
        <v>4.890308949594568E-4</v>
      </c>
      <c r="K229" s="3" cm="1">
        <f t="array" ref="K229">IFERROR(_xlfn.IFS(B229=2015,J229*$P$4,B229=2016,J229*$P$5,B229=2017,J229*$P$6,B229=2018,J229*$P$7,B229=2019,J229*$P$8,B229=2020,J229*$P$9,B229=2021,J229*$P$10,B229=2022,J229*$P$11),"")</f>
        <v>849899.49199335114</v>
      </c>
      <c r="L229" s="3">
        <f t="shared" si="4"/>
        <v>1622240.4919933511</v>
      </c>
    </row>
    <row r="230" spans="1:12">
      <c r="A230">
        <v>4835190</v>
      </c>
      <c r="B230">
        <v>2020</v>
      </c>
      <c r="D230" t="s">
        <v>2575</v>
      </c>
      <c r="E230" t="s">
        <v>2576</v>
      </c>
      <c r="F230" t="s">
        <v>4230</v>
      </c>
      <c r="G230" t="s">
        <v>2577</v>
      </c>
      <c r="H230" s="5">
        <v>865765</v>
      </c>
      <c r="I230">
        <f>IFERROR(VLOOKUP(G230,'NCES Match'!$A$2:$B$1307,2,FALSE),"")</f>
        <v>4835190</v>
      </c>
      <c r="J230" cm="1">
        <f t="array" ref="J230">IFERROR(_xlfn.IFS(B230=2015,H230/$O$13,B230=2016,H230/$O$14,B230=2017,H230/$O$15,B230=2018,H230/$O$16,B230=2019,H230/$O$17,B230=2020,H230/$O$18,B230=2021,H230/$O$19,B230=2022,H230/$O$20),"")</f>
        <v>4.6916460102928981E-4</v>
      </c>
      <c r="K230" s="3" cm="1">
        <f t="array" ref="K230">IFERROR(_xlfn.IFS(B230=2015,J230*$P$4,B230=2016,J230*$P$5,B230=2017,J230*$P$6,B230=2018,J230*$P$7,B230=2019,J230*$P$8,B230=2020,J230*$P$9,B230=2021,J230*$P$10,B230=2022,J230*$P$11),"")</f>
        <v>989000.29966809484</v>
      </c>
      <c r="L230" s="3">
        <f t="shared" si="4"/>
        <v>1854765.2996680948</v>
      </c>
    </row>
    <row r="231" spans="1:12">
      <c r="A231">
        <v>4835190</v>
      </c>
      <c r="B231">
        <v>2021</v>
      </c>
      <c r="D231" t="s">
        <v>2575</v>
      </c>
      <c r="E231" t="s">
        <v>2576</v>
      </c>
      <c r="F231" t="s">
        <v>4101</v>
      </c>
      <c r="G231" t="s">
        <v>2577</v>
      </c>
      <c r="H231" s="5">
        <v>1027040.12</v>
      </c>
      <c r="I231">
        <f>IFERROR(VLOOKUP(G231,'NCES Match'!$A$2:$B$1307,2,FALSE),"")</f>
        <v>4835190</v>
      </c>
      <c r="J231" cm="1">
        <f t="array" ref="J231">IFERROR(_xlfn.IFS(B231=2015,H231/$O$13,B231=2016,H231/$O$14,B231=2017,H231/$O$15,B231=2018,H231/$O$16,B231=2019,H231/$O$17,B231=2020,H231/$O$18,B231=2021,H231/$O$19,B231=2022,H231/$O$20),"")</f>
        <v>5.2547790423391691E-4</v>
      </c>
      <c r="K231" s="3" cm="1">
        <f t="array" ref="K231">IFERROR(_xlfn.IFS(B231=2015,J231*$P$4,B231=2016,J231*$P$5,B231=2017,J231*$P$6,B231=2018,J231*$P$7,B231=2019,J231*$P$8,B231=2020,J231*$P$9,B231=2021,J231*$P$10,B231=2022,J231*$P$11),"")</f>
        <v>1124813.4583066495</v>
      </c>
      <c r="L231" s="3">
        <f t="shared" si="4"/>
        <v>2151853.5783066493</v>
      </c>
    </row>
    <row r="232" spans="1:12">
      <c r="A232">
        <v>4835190</v>
      </c>
      <c r="B232">
        <v>2022</v>
      </c>
      <c r="D232" t="s">
        <v>2575</v>
      </c>
      <c r="E232" t="s">
        <v>2576</v>
      </c>
      <c r="F232" t="s">
        <v>4101</v>
      </c>
      <c r="G232" t="s">
        <v>2577</v>
      </c>
      <c r="H232" s="5">
        <v>1165733.04</v>
      </c>
      <c r="I232">
        <f>IFERROR(VLOOKUP(G232,'NCES Match'!$A$2:$B$1307,2,FALSE),"")</f>
        <v>4835190</v>
      </c>
      <c r="J232" cm="1">
        <f t="array" ref="J232">IFERROR(_xlfn.IFS(B232=2015,H232/$O$13,B232=2016,H232/$O$14,B232=2017,H232/$O$15,B232=2018,H232/$O$16,B232=2019,H232/$O$17,B232=2020,H232/$O$18,B232=2021,H232/$O$19,B232=2022,H232/$O$20),"")</f>
        <v>5.1202567239098484E-4</v>
      </c>
      <c r="K232" s="3" cm="1">
        <f t="array" ref="K232">IFERROR(_xlfn.IFS(B232=2015,J232*$P$4,B232=2016,J232*$P$5,B232=2017,J232*$P$6,B232=2018,J232*$P$7,B232=2019,J232*$P$8,B232=2020,J232*$P$9,B232=2021,J232*$P$10,B232=2022,J232*$P$11),"")</f>
        <v>1102638.5841297093</v>
      </c>
      <c r="L232" s="3">
        <f t="shared" si="4"/>
        <v>2268371.6241297093</v>
      </c>
    </row>
    <row r="233" spans="1:12">
      <c r="A233">
        <v>4835190</v>
      </c>
      <c r="B233">
        <v>2023</v>
      </c>
      <c r="D233" t="s">
        <v>2575</v>
      </c>
      <c r="E233" t="s">
        <v>2576</v>
      </c>
      <c r="F233" t="s">
        <v>4101</v>
      </c>
      <c r="G233" t="s">
        <v>2577</v>
      </c>
      <c r="H233" s="5">
        <v>1302722.44</v>
      </c>
      <c r="I233">
        <f>IFERROR(VLOOKUP(G233,'NCES Match'!$A$2:$B$1307,2,FALSE),"")</f>
        <v>4835190</v>
      </c>
      <c r="J233" t="str" cm="1">
        <f t="array" ref="J233">IFERROR(_xlfn.IFS(B233=2015,H233/$O$13,B233=2016,H233/$O$14,B233=2017,H233/$O$15,B233=2018,H233/$O$16,B233=2019,H233/$O$17,B233=2020,H233/$O$18,B233=2021,H233/$O$19,B233=2022,H233/$O$20),"")</f>
        <v/>
      </c>
      <c r="K233" s="3" t="str" cm="1">
        <f t="array" ref="K233">IFERROR(_xlfn.IFS(B233=2015,J233*$P$4,B233=2016,J233*$P$5,B233=2017,J233*$P$6,B233=2018,J233*$P$7,B233=2019,J233*$P$8,B233=2020,J233*$P$9,B233=2021,J233*$P$10,B233=2022,J233*$P$11),"")</f>
        <v/>
      </c>
      <c r="L233" s="3">
        <f t="shared" si="4"/>
        <v>1302722.44</v>
      </c>
    </row>
    <row r="234" spans="1:12">
      <c r="A234">
        <v>4835520</v>
      </c>
      <c r="B234">
        <v>2015</v>
      </c>
      <c r="C234" t="s">
        <v>381</v>
      </c>
      <c r="D234" t="s">
        <v>2602</v>
      </c>
      <c r="E234" t="s">
        <v>2603</v>
      </c>
      <c r="G234" t="s">
        <v>2604</v>
      </c>
      <c r="H234" s="5">
        <v>416067.59</v>
      </c>
      <c r="I234">
        <f>IFERROR(VLOOKUP(G234,'NCES Match'!$A$2:$B$1307,2,FALSE),"")</f>
        <v>4835520</v>
      </c>
      <c r="J234" cm="1">
        <f t="array" ref="J234">IFERROR(_xlfn.IFS(B234=2015,H234/$O$13,B234=2016,H234/$O$14,B234=2017,H234/$O$15,B234=2018,H234/$O$16,B234=2019,H234/$O$17,B234=2020,H234/$O$18,B234=2021,H234/$O$19,B234=2022,H234/$O$20),"")</f>
        <v>3.259489131364748E-4</v>
      </c>
      <c r="K234" s="3" cm="1">
        <f t="array" ref="K234">IFERROR(_xlfn.IFS(B234=2015,J234*$P$4,B234=2016,J234*$P$5,B234=2017,J234*$P$6,B234=2018,J234*$P$7,B234=2019,J234*$P$8,B234=2020,J234*$P$9,B234=2021,J234*$P$10,B234=2022,J234*$P$11),"")</f>
        <v>518742.1501877135</v>
      </c>
      <c r="L234" s="3">
        <f t="shared" si="4"/>
        <v>934809.74018771353</v>
      </c>
    </row>
    <row r="235" spans="1:12">
      <c r="A235">
        <v>4835520</v>
      </c>
      <c r="B235">
        <v>2016</v>
      </c>
      <c r="C235" t="s">
        <v>4102</v>
      </c>
      <c r="D235" t="s">
        <v>2602</v>
      </c>
      <c r="E235" t="s">
        <v>2603</v>
      </c>
      <c r="F235" t="s">
        <v>4101</v>
      </c>
      <c r="G235" t="s">
        <v>2604</v>
      </c>
      <c r="H235" s="5">
        <v>408902</v>
      </c>
      <c r="I235">
        <f>IFERROR(VLOOKUP(G235,'NCES Match'!$A$2:$B$1307,2,FALSE),"")</f>
        <v>4835520</v>
      </c>
      <c r="J235" cm="1">
        <f t="array" ref="J235">IFERROR(_xlfn.IFS(B235=2015,H235/$O$13,B235=2016,H235/$O$14,B235=2017,H235/$O$15,B235=2018,H235/$O$16,B235=2019,H235/$O$17,B235=2020,H235/$O$18,B235=2021,H235/$O$19,B235=2022,H235/$O$20),"")</f>
        <v>2.9271941075929522E-4</v>
      </c>
      <c r="K235" s="3" cm="1">
        <f t="array" ref="K235">IFERROR(_xlfn.IFS(B235=2015,J235*$P$4,B235=2016,J235*$P$5,B235=2017,J235*$P$6,B235=2018,J235*$P$7,B235=2019,J235*$P$8,B235=2020,J235*$P$9,B235=2021,J235*$P$10,B235=2022,J235*$P$11),"")</f>
        <v>490489.79156442248</v>
      </c>
      <c r="L235" s="3">
        <f t="shared" si="4"/>
        <v>899391.79156442243</v>
      </c>
    </row>
    <row r="236" spans="1:12">
      <c r="A236">
        <v>4835520</v>
      </c>
      <c r="B236">
        <v>2017</v>
      </c>
      <c r="D236" t="s">
        <v>2602</v>
      </c>
      <c r="E236" t="s">
        <v>2603</v>
      </c>
      <c r="F236" t="s">
        <v>4101</v>
      </c>
      <c r="G236" t="s">
        <v>2604</v>
      </c>
      <c r="H236" s="5">
        <v>357807</v>
      </c>
      <c r="I236">
        <f>IFERROR(VLOOKUP(G236,'NCES Match'!$A$2:$B$1307,2,FALSE),"")</f>
        <v>4835520</v>
      </c>
      <c r="J236" cm="1">
        <f t="array" ref="J236">IFERROR(_xlfn.IFS(B236=2015,H236/$O$13,B236=2016,H236/$O$14,B236=2017,H236/$O$15,B236=2018,H236/$O$16,B236=2019,H236/$O$17,B236=2020,H236/$O$18,B236=2021,H236/$O$19,B236=2022,H236/$O$20),"")</f>
        <v>2.4668601676763619E-4</v>
      </c>
      <c r="K236" s="3" cm="1">
        <f t="array" ref="K236">IFERROR(_xlfn.IFS(B236=2015,J236*$P$4,B236=2016,J236*$P$5,B236=2017,J236*$P$6,B236=2018,J236*$P$7,B236=2019,J236*$P$8,B236=2020,J236*$P$9,B236=2021,J236*$P$10,B236=2022,J236*$P$11),"")</f>
        <v>418933.99069349363</v>
      </c>
      <c r="L236" s="3">
        <f t="shared" si="4"/>
        <v>776740.99069349363</v>
      </c>
    </row>
    <row r="237" spans="1:12">
      <c r="A237">
        <v>4835520</v>
      </c>
      <c r="B237">
        <v>2018</v>
      </c>
      <c r="D237" t="s">
        <v>2602</v>
      </c>
      <c r="E237" t="s">
        <v>2603</v>
      </c>
      <c r="F237" t="s">
        <v>4101</v>
      </c>
      <c r="G237" t="s">
        <v>2604</v>
      </c>
      <c r="H237" s="5">
        <v>316118</v>
      </c>
      <c r="I237">
        <f>IFERROR(VLOOKUP(G237,'NCES Match'!$A$2:$B$1307,2,FALSE),"")</f>
        <v>4835520</v>
      </c>
      <c r="J237" cm="1">
        <f t="array" ref="J237">IFERROR(_xlfn.IFS(B237=2015,H237/$O$13,B237=2016,H237/$O$14,B237=2017,H237/$O$15,B237=2018,H237/$O$16,B237=2019,H237/$O$17,B237=2020,H237/$O$18,B237=2021,H237/$O$19,B237=2022,H237/$O$20),"")</f>
        <v>2.0628559378494562E-4</v>
      </c>
      <c r="K237" s="3" cm="1">
        <f t="array" ref="K237">IFERROR(_xlfn.IFS(B237=2015,J237*$P$4,B237=2016,J237*$P$5,B237=2017,J237*$P$6,B237=2018,J237*$P$7,B237=2019,J237*$P$8,B237=2020,J237*$P$9,B237=2021,J237*$P$10,B237=2022,J237*$P$11),"")</f>
        <v>354162.10193293222</v>
      </c>
      <c r="L237" s="3">
        <f t="shared" si="4"/>
        <v>670280.10193293216</v>
      </c>
    </row>
    <row r="238" spans="1:12">
      <c r="A238">
        <v>4835520</v>
      </c>
      <c r="B238">
        <v>2019</v>
      </c>
      <c r="D238" t="s">
        <v>2602</v>
      </c>
      <c r="E238" t="s">
        <v>2603</v>
      </c>
      <c r="F238" t="s">
        <v>4101</v>
      </c>
      <c r="G238" t="s">
        <v>2604</v>
      </c>
      <c r="H238" s="5">
        <v>301224</v>
      </c>
      <c r="I238">
        <f>IFERROR(VLOOKUP(G238,'NCES Match'!$A$2:$B$1307,2,FALSE),"")</f>
        <v>4835520</v>
      </c>
      <c r="J238" cm="1">
        <f t="array" ref="J238">IFERROR(_xlfn.IFS(B238=2015,H238/$O$13,B238=2016,H238/$O$14,B238=2017,H238/$O$15,B238=2018,H238/$O$16,B238=2019,H238/$O$17,B238=2020,H238/$O$18,B238=2021,H238/$O$19,B238=2022,H238/$O$20),"")</f>
        <v>1.9072902034628151E-4</v>
      </c>
      <c r="K238" s="3" cm="1">
        <f t="array" ref="K238">IFERROR(_xlfn.IFS(B238=2015,J238*$P$4,B238=2016,J238*$P$5,B238=2017,J238*$P$6,B238=2018,J238*$P$7,B238=2019,J238*$P$8,B238=2020,J238*$P$9,B238=2021,J238*$P$10,B238=2022,J238*$P$11),"")</f>
        <v>331472.91750173201</v>
      </c>
      <c r="L238" s="3">
        <f t="shared" si="4"/>
        <v>632696.91750173201</v>
      </c>
    </row>
    <row r="239" spans="1:12">
      <c r="A239">
        <v>4835520</v>
      </c>
      <c r="B239">
        <v>2020</v>
      </c>
      <c r="D239" t="s">
        <v>2602</v>
      </c>
      <c r="E239" t="s">
        <v>2603</v>
      </c>
      <c r="F239" t="s">
        <v>4230</v>
      </c>
      <c r="G239" t="s">
        <v>2604</v>
      </c>
      <c r="H239" s="5">
        <v>342800</v>
      </c>
      <c r="I239">
        <f>IFERROR(VLOOKUP(G239,'NCES Match'!$A$2:$B$1307,2,FALSE),"")</f>
        <v>4835520</v>
      </c>
      <c r="J239" cm="1">
        <f t="array" ref="J239">IFERROR(_xlfn.IFS(B239=2015,H239/$O$13,B239=2016,H239/$O$14,B239=2017,H239/$O$15,B239=2018,H239/$O$16,B239=2019,H239/$O$17,B239=2020,H239/$O$18,B239=2021,H239/$O$19,B239=2022,H239/$O$20),"")</f>
        <v>1.85765912496856E-4</v>
      </c>
      <c r="K239" s="3" cm="1">
        <f t="array" ref="K239">IFERROR(_xlfn.IFS(B239=2015,J239*$P$4,B239=2016,J239*$P$5,B239=2017,J239*$P$6,B239=2018,J239*$P$7,B239=2019,J239*$P$8,B239=2020,J239*$P$9,B239=2021,J239*$P$10,B239=2022,J239*$P$11),"")</f>
        <v>391595.06647441612</v>
      </c>
      <c r="L239" s="3">
        <f t="shared" si="4"/>
        <v>734395.06647441606</v>
      </c>
    </row>
    <row r="240" spans="1:12">
      <c r="A240">
        <v>4835520</v>
      </c>
      <c r="B240">
        <v>2021</v>
      </c>
      <c r="D240" t="s">
        <v>2602</v>
      </c>
      <c r="E240" t="s">
        <v>2603</v>
      </c>
      <c r="F240" t="s">
        <v>4230</v>
      </c>
      <c r="G240" t="s">
        <v>2604</v>
      </c>
      <c r="H240" s="5">
        <v>367716.19</v>
      </c>
      <c r="I240">
        <f>IFERROR(VLOOKUP(G240,'NCES Match'!$A$2:$B$1307,2,FALSE),"")</f>
        <v>4835520</v>
      </c>
      <c r="J240" cm="1">
        <f t="array" ref="J240">IFERROR(_xlfn.IFS(B240=2015,H240/$O$13,B240=2016,H240/$O$14,B240=2017,H240/$O$15,B240=2018,H240/$O$16,B240=2019,H240/$O$17,B240=2020,H240/$O$18,B240=2021,H240/$O$19,B240=2022,H240/$O$20),"")</f>
        <v>1.881394203705312E-4</v>
      </c>
      <c r="K240" s="3" cm="1">
        <f t="array" ref="K240">IFERROR(_xlfn.IFS(B240=2015,J240*$P$4,B240=2016,J240*$P$5,B240=2017,J240*$P$6,B240=2018,J240*$P$7,B240=2019,J240*$P$8,B240=2020,J240*$P$9,B240=2021,J240*$P$10,B240=2022,J240*$P$11),"")</f>
        <v>402722.45581725182</v>
      </c>
      <c r="L240" s="3">
        <f t="shared" si="4"/>
        <v>770438.64581725188</v>
      </c>
    </row>
    <row r="241" spans="1:12">
      <c r="A241">
        <v>4835520</v>
      </c>
      <c r="B241">
        <v>2022</v>
      </c>
      <c r="D241" t="s">
        <v>2602</v>
      </c>
      <c r="E241" t="s">
        <v>2603</v>
      </c>
      <c r="F241" t="s">
        <v>4101</v>
      </c>
      <c r="G241" t="s">
        <v>2604</v>
      </c>
      <c r="H241" s="5">
        <v>440080.26</v>
      </c>
      <c r="I241">
        <f>IFERROR(VLOOKUP(G241,'NCES Match'!$A$2:$B$1307,2,FALSE),"")</f>
        <v>4835520</v>
      </c>
      <c r="J241" cm="1">
        <f t="array" ref="J241">IFERROR(_xlfn.IFS(B241=2015,H241/$O$13,B241=2016,H241/$O$14,B241=2017,H241/$O$15,B241=2018,H241/$O$16,B241=2019,H241/$O$17,B241=2020,H241/$O$18,B241=2021,H241/$O$19,B241=2022,H241/$O$20),"")</f>
        <v>1.9329673544510624E-4</v>
      </c>
      <c r="K241" s="3" cm="1">
        <f t="array" ref="K241">IFERROR(_xlfn.IFS(B241=2015,J241*$P$4,B241=2016,J241*$P$5,B241=2017,J241*$P$6,B241=2018,J241*$P$7,B241=2019,J241*$P$8,B241=2020,J241*$P$9,B241=2021,J241*$P$10,B241=2022,J241*$P$11),"")</f>
        <v>416261.2348963141</v>
      </c>
      <c r="L241" s="3">
        <f t="shared" si="4"/>
        <v>856341.49489631411</v>
      </c>
    </row>
    <row r="242" spans="1:12">
      <c r="A242">
        <v>4835520</v>
      </c>
      <c r="B242">
        <v>2023</v>
      </c>
      <c r="D242" t="s">
        <v>2602</v>
      </c>
      <c r="E242" t="s">
        <v>2603</v>
      </c>
      <c r="F242" t="s">
        <v>4101</v>
      </c>
      <c r="G242" t="s">
        <v>2604</v>
      </c>
      <c r="H242" s="5">
        <v>621360.84</v>
      </c>
      <c r="I242">
        <f>IFERROR(VLOOKUP(G242,'NCES Match'!$A$2:$B$1307,2,FALSE),"")</f>
        <v>4835520</v>
      </c>
      <c r="J242" t="str" cm="1">
        <f t="array" ref="J242">IFERROR(_xlfn.IFS(B242=2015,H242/$O$13,B242=2016,H242/$O$14,B242=2017,H242/$O$15,B242=2018,H242/$O$16,B242=2019,H242/$O$17,B242=2020,H242/$O$18,B242=2021,H242/$O$19,B242=2022,H242/$O$20),"")</f>
        <v/>
      </c>
      <c r="K242" s="3" t="str" cm="1">
        <f t="array" ref="K242">IFERROR(_xlfn.IFS(B242=2015,J242*$P$4,B242=2016,J242*$P$5,B242=2017,J242*$P$6,B242=2018,J242*$P$7,B242=2019,J242*$P$8,B242=2020,J242*$P$9,B242=2021,J242*$P$10,B242=2022,J242*$P$11),"")</f>
        <v/>
      </c>
      <c r="L242" s="3">
        <f t="shared" si="4"/>
        <v>621360.84</v>
      </c>
    </row>
    <row r="243" spans="1:12">
      <c r="A243">
        <v>4809810</v>
      </c>
      <c r="B243">
        <v>2015</v>
      </c>
      <c r="C243" t="s">
        <v>381</v>
      </c>
      <c r="D243" t="s">
        <v>574</v>
      </c>
      <c r="E243" t="s">
        <v>575</v>
      </c>
      <c r="G243" t="s">
        <v>576</v>
      </c>
      <c r="H243" s="5">
        <v>295640.69</v>
      </c>
      <c r="I243">
        <f>IFERROR(VLOOKUP(G243,'NCES Match'!$A$2:$B$1307,2,FALSE),"")</f>
        <v>4809810</v>
      </c>
      <c r="J243" cm="1">
        <f t="array" ref="J243">IFERROR(_xlfn.IFS(B243=2015,H243/$O$13,B243=2016,H243/$O$14,B243=2017,H243/$O$15,B243=2018,H243/$O$16,B243=2019,H243/$O$17,B243=2020,H243/$O$18,B243=2021,H243/$O$19,B243=2022,H243/$O$20),"")</f>
        <v>2.3160602724287528E-4</v>
      </c>
      <c r="K243" s="3" cm="1">
        <f t="array" ref="K243">IFERROR(_xlfn.IFS(B243=2015,J243*$P$4,B243=2016,J243*$P$5,B243=2017,J243*$P$6,B243=2018,J243*$P$7,B243=2019,J243*$P$8,B243=2020,J243*$P$9,B243=2021,J243*$P$10,B243=2022,J243*$P$11),"")</f>
        <v>368597.05225677206</v>
      </c>
      <c r="L243" s="3">
        <f t="shared" si="4"/>
        <v>664237.74225677201</v>
      </c>
    </row>
    <row r="244" spans="1:12">
      <c r="A244">
        <v>4809810</v>
      </c>
      <c r="B244">
        <v>2016</v>
      </c>
      <c r="C244" t="s">
        <v>4102</v>
      </c>
      <c r="D244" t="s">
        <v>574</v>
      </c>
      <c r="E244" t="s">
        <v>575</v>
      </c>
      <c r="F244" t="s">
        <v>4101</v>
      </c>
      <c r="G244" t="s">
        <v>576</v>
      </c>
      <c r="H244" s="5">
        <v>336723</v>
      </c>
      <c r="I244">
        <f>IFERROR(VLOOKUP(G244,'NCES Match'!$A$2:$B$1307,2,FALSE),"")</f>
        <v>4809810</v>
      </c>
      <c r="J244" cm="1">
        <f t="array" ref="J244">IFERROR(_xlfn.IFS(B244=2015,H244/$O$13,B244=2016,H244/$O$14,B244=2017,H244/$O$15,B244=2018,H244/$O$16,B244=2019,H244/$O$17,B244=2020,H244/$O$18,B244=2021,H244/$O$19,B244=2022,H244/$O$20),"")</f>
        <v>2.4104885314599138E-4</v>
      </c>
      <c r="K244" s="3" cm="1">
        <f t="array" ref="K244">IFERROR(_xlfn.IFS(B244=2015,J244*$P$4,B244=2016,J244*$P$5,B244=2017,J244*$P$6,B244=2018,J244*$P$7,B244=2019,J244*$P$8,B244=2020,J244*$P$9,B244=2021,J244*$P$10,B244=2022,J244*$P$11),"")</f>
        <v>403908.99062598625</v>
      </c>
      <c r="L244" s="3">
        <f t="shared" si="4"/>
        <v>740631.99062598625</v>
      </c>
    </row>
    <row r="245" spans="1:12">
      <c r="A245">
        <v>4809810</v>
      </c>
      <c r="B245">
        <v>2017</v>
      </c>
      <c r="D245" t="s">
        <v>574</v>
      </c>
      <c r="E245" t="s">
        <v>575</v>
      </c>
      <c r="F245" t="s">
        <v>4101</v>
      </c>
      <c r="G245" t="s">
        <v>576</v>
      </c>
      <c r="H245" s="5">
        <v>372827</v>
      </c>
      <c r="I245">
        <f>IFERROR(VLOOKUP(G245,'NCES Match'!$A$2:$B$1307,2,FALSE),"")</f>
        <v>4809810</v>
      </c>
      <c r="J245" cm="1">
        <f t="array" ref="J245">IFERROR(_xlfn.IFS(B245=2015,H245/$O$13,B245=2016,H245/$O$14,B245=2017,H245/$O$15,B245=2018,H245/$O$16,B245=2019,H245/$O$17,B245=2020,H245/$O$18,B245=2021,H245/$O$19,B245=2022,H245/$O$20),"")</f>
        <v>2.5704138704225318E-4</v>
      </c>
      <c r="K245" s="3" cm="1">
        <f t="array" ref="K245">IFERROR(_xlfn.IFS(B245=2015,J245*$P$4,B245=2016,J245*$P$5,B245=2017,J245*$P$6,B245=2018,J245*$P$7,B245=2019,J245*$P$8,B245=2020,J245*$P$9,B245=2021,J245*$P$10,B245=2022,J245*$P$11),"")</f>
        <v>436519.9757083655</v>
      </c>
      <c r="L245" s="3">
        <f t="shared" si="4"/>
        <v>809346.97570836544</v>
      </c>
    </row>
    <row r="246" spans="1:12">
      <c r="A246">
        <v>4809810</v>
      </c>
      <c r="B246">
        <v>2018</v>
      </c>
      <c r="D246" t="s">
        <v>574</v>
      </c>
      <c r="E246" t="s">
        <v>575</v>
      </c>
      <c r="F246" t="s">
        <v>4101</v>
      </c>
      <c r="G246" t="s">
        <v>576</v>
      </c>
      <c r="H246" s="5">
        <v>396523</v>
      </c>
      <c r="I246">
        <f>IFERROR(VLOOKUP(G246,'NCES Match'!$A$2:$B$1307,2,FALSE),"")</f>
        <v>4809810</v>
      </c>
      <c r="J246" cm="1">
        <f t="array" ref="J246">IFERROR(_xlfn.IFS(B246=2015,H246/$O$13,B246=2016,H246/$O$14,B246=2017,H246/$O$15,B246=2018,H246/$O$16,B246=2019,H246/$O$17,B246=2020,H246/$O$18,B246=2021,H246/$O$19,B246=2022,H246/$O$20),"")</f>
        <v>2.5875458690864802E-4</v>
      </c>
      <c r="K246" s="3" cm="1">
        <f t="array" ref="K246">IFERROR(_xlfn.IFS(B246=2015,J246*$P$4,B246=2016,J246*$P$5,B246=2017,J246*$P$6,B246=2018,J246*$P$7,B246=2019,J246*$P$8,B246=2020,J246*$P$9,B246=2021,J246*$P$10,B246=2022,J246*$P$11),"")</f>
        <v>444243.66579806304</v>
      </c>
      <c r="L246" s="3">
        <f t="shared" si="4"/>
        <v>840766.66579806304</v>
      </c>
    </row>
    <row r="247" spans="1:12">
      <c r="A247">
        <v>4809810</v>
      </c>
      <c r="B247">
        <v>2019</v>
      </c>
      <c r="D247" t="s">
        <v>574</v>
      </c>
      <c r="E247" t="s">
        <v>575</v>
      </c>
      <c r="F247" t="s">
        <v>4101</v>
      </c>
      <c r="G247" t="s">
        <v>576</v>
      </c>
      <c r="H247" s="5">
        <v>422867</v>
      </c>
      <c r="I247">
        <f>IFERROR(VLOOKUP(G247,'NCES Match'!$A$2:$B$1307,2,FALSE),"")</f>
        <v>4809810</v>
      </c>
      <c r="J247" cm="1">
        <f t="array" ref="J247">IFERROR(_xlfn.IFS(B247=2015,H247/$O$13,B247=2016,H247/$O$14,B247=2017,H247/$O$15,B247=2018,H247/$O$16,B247=2019,H247/$O$17,B247=2020,H247/$O$18,B247=2021,H247/$O$19,B247=2022,H247/$O$20),"")</f>
        <v>2.6775093832752709E-4</v>
      </c>
      <c r="K247" s="3" cm="1">
        <f t="array" ref="K247">IFERROR(_xlfn.IFS(B247=2015,J247*$P$4,B247=2016,J247*$P$5,B247=2017,J247*$P$6,B247=2018,J247*$P$7,B247=2019,J247*$P$8,B247=2020,J247*$P$9,B247=2021,J247*$P$10,B247=2022,J247*$P$11),"")</f>
        <v>465331.30894352676</v>
      </c>
      <c r="L247" s="3">
        <f t="shared" si="4"/>
        <v>888198.30894352682</v>
      </c>
    </row>
    <row r="248" spans="1:12">
      <c r="A248">
        <v>4809810</v>
      </c>
      <c r="B248">
        <v>2020</v>
      </c>
      <c r="D248" t="s">
        <v>574</v>
      </c>
      <c r="E248" t="s">
        <v>575</v>
      </c>
      <c r="F248" t="s">
        <v>4230</v>
      </c>
      <c r="G248" t="s">
        <v>576</v>
      </c>
      <c r="H248" s="5">
        <v>458314</v>
      </c>
      <c r="I248">
        <f>IFERROR(VLOOKUP(G248,'NCES Match'!$A$2:$B$1307,2,FALSE),"")</f>
        <v>4809810</v>
      </c>
      <c r="J248" cm="1">
        <f t="array" ref="J248">IFERROR(_xlfn.IFS(B248=2015,H248/$O$13,B248=2016,H248/$O$14,B248=2017,H248/$O$15,B248=2018,H248/$O$16,B248=2019,H248/$O$17,B248=2020,H248/$O$18,B248=2021,H248/$O$19,B248=2022,H248/$O$20),"")</f>
        <v>2.4836382269569448E-4</v>
      </c>
      <c r="K248" s="3" cm="1">
        <f t="array" ref="K248">IFERROR(_xlfn.IFS(B248=2015,J248*$P$4,B248=2016,J248*$P$5,B248=2017,J248*$P$6,B248=2018,J248*$P$7,B248=2019,J248*$P$8,B248=2020,J248*$P$9,B248=2021,J248*$P$10,B248=2022,J248*$P$11),"")</f>
        <v>523551.63738668483</v>
      </c>
      <c r="L248" s="3">
        <f t="shared" si="4"/>
        <v>981865.63738668477</v>
      </c>
    </row>
    <row r="249" spans="1:12">
      <c r="A249">
        <v>4809810</v>
      </c>
      <c r="B249">
        <v>2021</v>
      </c>
      <c r="D249" t="s">
        <v>574</v>
      </c>
      <c r="E249" t="s">
        <v>575</v>
      </c>
      <c r="F249" t="s">
        <v>4101</v>
      </c>
      <c r="G249" t="s">
        <v>576</v>
      </c>
      <c r="H249" s="5">
        <v>494362.64</v>
      </c>
      <c r="I249">
        <f>IFERROR(VLOOKUP(G249,'NCES Match'!$A$2:$B$1307,2,FALSE),"")</f>
        <v>4809810</v>
      </c>
      <c r="J249" cm="1">
        <f t="array" ref="J249">IFERROR(_xlfn.IFS(B249=2015,H249/$O$13,B249=2016,H249/$O$14,B249=2017,H249/$O$15,B249=2018,H249/$O$16,B249=2019,H249/$O$17,B249=2020,H249/$O$18,B249=2021,H249/$O$19,B249=2022,H249/$O$20),"")</f>
        <v>2.5293719197527195E-4</v>
      </c>
      <c r="K249" s="3" cm="1">
        <f t="array" ref="K249">IFERROR(_xlfn.IFS(B249=2015,J249*$P$4,B249=2016,J249*$P$5,B249=2017,J249*$P$6,B249=2018,J249*$P$7,B249=2019,J249*$P$8,B249=2020,J249*$P$9,B249=2021,J249*$P$10,B249=2022,J249*$P$11),"")</f>
        <v>541425.5392048416</v>
      </c>
      <c r="L249" s="3">
        <f t="shared" si="4"/>
        <v>1035788.1792048416</v>
      </c>
    </row>
    <row r="250" spans="1:12">
      <c r="A250">
        <v>4809810</v>
      </c>
      <c r="B250">
        <v>2022</v>
      </c>
      <c r="D250" t="s">
        <v>574</v>
      </c>
      <c r="E250" t="s">
        <v>575</v>
      </c>
      <c r="F250" t="s">
        <v>4101</v>
      </c>
      <c r="G250" t="s">
        <v>576</v>
      </c>
      <c r="H250" s="5">
        <v>619989.19999999995</v>
      </c>
      <c r="I250">
        <f>IFERROR(VLOOKUP(G250,'NCES Match'!$A$2:$B$1307,2,FALSE),"")</f>
        <v>4809810</v>
      </c>
      <c r="J250" cm="1">
        <f t="array" ref="J250">IFERROR(_xlfn.IFS(B250=2015,H250/$O$13,B250=2016,H250/$O$14,B250=2017,H250/$O$15,B250=2018,H250/$O$16,B250=2019,H250/$O$17,B250=2020,H250/$O$18,B250=2021,H250/$O$19,B250=2022,H250/$O$20),"")</f>
        <v>2.723182547911216E-4</v>
      </c>
      <c r="K250" s="3" cm="1">
        <f t="array" ref="K250">IFERROR(_xlfn.IFS(B250=2015,J250*$P$4,B250=2016,J250*$P$5,B250=2017,J250*$P$6,B250=2018,J250*$P$7,B250=2019,J250*$P$8,B250=2020,J250*$P$9,B250=2021,J250*$P$10,B250=2022,J250*$P$11),"")</f>
        <v>586432.73391625844</v>
      </c>
      <c r="L250" s="3">
        <f t="shared" si="4"/>
        <v>1206421.9339162584</v>
      </c>
    </row>
    <row r="251" spans="1:12">
      <c r="A251">
        <v>4809810</v>
      </c>
      <c r="B251">
        <v>2023</v>
      </c>
      <c r="D251" t="s">
        <v>574</v>
      </c>
      <c r="E251" t="s">
        <v>575</v>
      </c>
      <c r="F251" t="s">
        <v>4101</v>
      </c>
      <c r="G251" t="s">
        <v>576</v>
      </c>
      <c r="H251" s="5">
        <v>662080.72</v>
      </c>
      <c r="I251">
        <f>IFERROR(VLOOKUP(G251,'NCES Match'!$A$2:$B$1307,2,FALSE),"")</f>
        <v>4809810</v>
      </c>
      <c r="J251" t="str" cm="1">
        <f t="array" ref="J251">IFERROR(_xlfn.IFS(B251=2015,H251/$O$13,B251=2016,H251/$O$14,B251=2017,H251/$O$15,B251=2018,H251/$O$16,B251=2019,H251/$O$17,B251=2020,H251/$O$18,B251=2021,H251/$O$19,B251=2022,H251/$O$20),"")</f>
        <v/>
      </c>
      <c r="K251" s="3" t="str" cm="1">
        <f t="array" ref="K251">IFERROR(_xlfn.IFS(B251=2015,J251*$P$4,B251=2016,J251*$P$5,B251=2017,J251*$P$6,B251=2018,J251*$P$7,B251=2019,J251*$P$8,B251=2020,J251*$P$9,B251=2021,J251*$P$10,B251=2022,J251*$P$11),"")</f>
        <v/>
      </c>
      <c r="L251" s="3">
        <f t="shared" si="4"/>
        <v>662080.72</v>
      </c>
    </row>
    <row r="252" spans="1:12">
      <c r="A252">
        <v>4839630</v>
      </c>
      <c r="B252">
        <v>2015</v>
      </c>
      <c r="C252" t="s">
        <v>381</v>
      </c>
      <c r="D252" t="s">
        <v>2965</v>
      </c>
      <c r="E252" t="s">
        <v>2966</v>
      </c>
      <c r="G252" t="s">
        <v>2967</v>
      </c>
      <c r="H252" s="5">
        <v>418637.67</v>
      </c>
      <c r="I252">
        <f>IFERROR(VLOOKUP(G252,'NCES Match'!$A$2:$B$1307,2,FALSE),"")</f>
        <v>4839630</v>
      </c>
      <c r="J252" cm="1">
        <f t="array" ref="J252">IFERROR(_xlfn.IFS(B252=2015,H252/$O$13,B252=2016,H252/$O$14,B252=2017,H252/$O$15,B252=2018,H252/$O$16,B252=2019,H252/$O$17,B252=2020,H252/$O$18,B252=2021,H252/$O$19,B252=2022,H252/$O$20),"")</f>
        <v>3.2796232346404624E-4</v>
      </c>
      <c r="K252" s="3" cm="1">
        <f t="array" ref="K252">IFERROR(_xlfn.IFS(B252=2015,J252*$P$4,B252=2016,J252*$P$5,B252=2017,J252*$P$6,B252=2018,J252*$P$7,B252=2019,J252*$P$8,B252=2020,J252*$P$9,B252=2021,J252*$P$10,B252=2022,J252*$P$11),"")</f>
        <v>521946.45847174583</v>
      </c>
      <c r="L252" s="3">
        <f t="shared" si="4"/>
        <v>940584.12847174588</v>
      </c>
    </row>
    <row r="253" spans="1:12">
      <c r="A253">
        <v>4839630</v>
      </c>
      <c r="B253">
        <v>2016</v>
      </c>
      <c r="C253" t="s">
        <v>4102</v>
      </c>
      <c r="D253" t="s">
        <v>2965</v>
      </c>
      <c r="E253" t="s">
        <v>2966</v>
      </c>
      <c r="F253" t="s">
        <v>4101</v>
      </c>
      <c r="G253" t="s">
        <v>2967</v>
      </c>
      <c r="H253" s="5">
        <v>450285</v>
      </c>
      <c r="I253">
        <f>IFERROR(VLOOKUP(G253,'NCES Match'!$A$2:$B$1307,2,FALSE),"")</f>
        <v>4839630</v>
      </c>
      <c r="J253" cm="1">
        <f t="array" ref="J253">IFERROR(_xlfn.IFS(B253=2015,H253/$O$13,B253=2016,H253/$O$14,B253=2017,H253/$O$15,B253=2018,H253/$O$16,B253=2019,H253/$O$17,B253=2020,H253/$O$18,B253=2021,H253/$O$19,B253=2022,H253/$O$20),"")</f>
        <v>3.2234413104790209E-4</v>
      </c>
      <c r="K253" s="3" cm="1">
        <f t="array" ref="K253">IFERROR(_xlfn.IFS(B253=2015,J253*$P$4,B253=2016,J253*$P$5,B253=2017,J253*$P$6,B253=2018,J253*$P$7,B253=2019,J253*$P$8,B253=2020,J253*$P$9,B253=2021,J253*$P$10,B253=2022,J253*$P$11),"")</f>
        <v>540129.89859327173</v>
      </c>
      <c r="L253" s="3">
        <f t="shared" si="4"/>
        <v>990414.89859327173</v>
      </c>
    </row>
    <row r="254" spans="1:12">
      <c r="A254">
        <v>4839630</v>
      </c>
      <c r="B254">
        <v>2017</v>
      </c>
      <c r="D254" t="s">
        <v>2965</v>
      </c>
      <c r="E254" t="s">
        <v>2966</v>
      </c>
      <c r="F254" t="s">
        <v>4101</v>
      </c>
      <c r="G254" t="s">
        <v>2967</v>
      </c>
      <c r="H254" s="5">
        <v>493279</v>
      </c>
      <c r="I254">
        <f>IFERROR(VLOOKUP(G254,'NCES Match'!$A$2:$B$1307,2,FALSE),"")</f>
        <v>4839630</v>
      </c>
      <c r="J254" cm="1">
        <f t="array" ref="J254">IFERROR(_xlfn.IFS(B254=2015,H254/$O$13,B254=2016,H254/$O$14,B254=2017,H254/$O$15,B254=2018,H254/$O$16,B254=2019,H254/$O$17,B254=2020,H254/$O$18,B254=2021,H254/$O$19,B254=2022,H254/$O$20),"")</f>
        <v>3.4008566535904218E-4</v>
      </c>
      <c r="K254" s="3" cm="1">
        <f t="array" ref="K254">IFERROR(_xlfn.IFS(B254=2015,J254*$P$4,B254=2016,J254*$P$5,B254=2017,J254*$P$6,B254=2018,J254*$P$7,B254=2019,J254*$P$8,B254=2020,J254*$P$9,B254=2021,J254*$P$10,B254=2022,J254*$P$11),"")</f>
        <v>577549.74048941419</v>
      </c>
      <c r="L254" s="3">
        <f t="shared" si="4"/>
        <v>1070828.7404894142</v>
      </c>
    </row>
    <row r="255" spans="1:12">
      <c r="A255">
        <v>4839630</v>
      </c>
      <c r="B255">
        <v>2018</v>
      </c>
      <c r="D255" t="s">
        <v>2965</v>
      </c>
      <c r="E255" t="s">
        <v>2966</v>
      </c>
      <c r="F255" t="s">
        <v>4101</v>
      </c>
      <c r="G255" t="s">
        <v>2967</v>
      </c>
      <c r="H255" s="5">
        <v>500709</v>
      </c>
      <c r="I255">
        <f>IFERROR(VLOOKUP(G255,'NCES Match'!$A$2:$B$1307,2,FALSE),"")</f>
        <v>4839630</v>
      </c>
      <c r="J255" cm="1">
        <f t="array" ref="J255">IFERROR(_xlfn.IFS(B255=2015,H255/$O$13,B255=2016,H255/$O$14,B255=2017,H255/$O$15,B255=2018,H255/$O$16,B255=2019,H255/$O$17,B255=2020,H255/$O$18,B255=2021,H255/$O$19,B255=2022,H255/$O$20),"")</f>
        <v>3.2674208168616254E-4</v>
      </c>
      <c r="K255" s="3" cm="1">
        <f t="array" ref="K255">IFERROR(_xlfn.IFS(B255=2015,J255*$P$4,B255=2016,J255*$P$5,B255=2017,J255*$P$6,B255=2018,J255*$P$7,B255=2019,J255*$P$8,B255=2020,J255*$P$9,B255=2021,J255*$P$10,B255=2022,J255*$P$11),"")</f>
        <v>560968.22040104191</v>
      </c>
      <c r="L255" s="3">
        <f t="shared" si="4"/>
        <v>1061677.2204010419</v>
      </c>
    </row>
    <row r="256" spans="1:12">
      <c r="A256">
        <v>4839630</v>
      </c>
      <c r="B256">
        <v>2019</v>
      </c>
      <c r="D256" t="s">
        <v>2965</v>
      </c>
      <c r="E256" t="s">
        <v>2966</v>
      </c>
      <c r="F256" t="s">
        <v>4101</v>
      </c>
      <c r="G256" t="s">
        <v>2967</v>
      </c>
      <c r="H256" s="5">
        <v>542182</v>
      </c>
      <c r="I256">
        <f>IFERROR(VLOOKUP(G256,'NCES Match'!$A$2:$B$1307,2,FALSE),"")</f>
        <v>4839630</v>
      </c>
      <c r="J256" cm="1">
        <f t="array" ref="J256">IFERROR(_xlfn.IFS(B256=2015,H256/$O$13,B256=2016,H256/$O$14,B256=2017,H256/$O$15,B256=2018,H256/$O$16,B256=2019,H256/$O$17,B256=2020,H256/$O$18,B256=2021,H256/$O$19,B256=2022,H256/$O$20),"")</f>
        <v>3.4329881320674187E-4</v>
      </c>
      <c r="K256" s="3" cm="1">
        <f t="array" ref="K256">IFERROR(_xlfn.IFS(B256=2015,J256*$P$4,B256=2016,J256*$P$5,B256=2017,J256*$P$6,B256=2018,J256*$P$7,B256=2019,J256*$P$8,B256=2020,J256*$P$9,B256=2021,J256*$P$10,B256=2022,J256*$P$11),"")</f>
        <v>596627.92259887687</v>
      </c>
      <c r="L256" s="3">
        <f t="shared" si="4"/>
        <v>1138809.922598877</v>
      </c>
    </row>
    <row r="257" spans="1:12">
      <c r="A257">
        <v>4839630</v>
      </c>
      <c r="B257">
        <v>2020</v>
      </c>
      <c r="D257" t="s">
        <v>2965</v>
      </c>
      <c r="E257" t="s">
        <v>2966</v>
      </c>
      <c r="F257" t="s">
        <v>4230</v>
      </c>
      <c r="G257" t="s">
        <v>2967</v>
      </c>
      <c r="H257" s="5">
        <v>597546</v>
      </c>
      <c r="I257">
        <f>IFERROR(VLOOKUP(G257,'NCES Match'!$A$2:$B$1307,2,FALSE),"")</f>
        <v>4839630</v>
      </c>
      <c r="J257" cm="1">
        <f t="array" ref="J257">IFERROR(_xlfn.IFS(B257=2015,H257/$O$13,B257=2016,H257/$O$14,B257=2017,H257/$O$15,B257=2018,H257/$O$16,B257=2019,H257/$O$17,B257=2020,H257/$O$18,B257=2021,H257/$O$19,B257=2022,H257/$O$20),"")</f>
        <v>3.2381469646687957E-4</v>
      </c>
      <c r="K257" s="3" cm="1">
        <f t="array" ref="K257">IFERROR(_xlfn.IFS(B257=2015,J257*$P$4,B257=2016,J257*$P$5,B257=2017,J257*$P$6,B257=2018,J257*$P$7,B257=2019,J257*$P$8,B257=2020,J257*$P$9,B257=2021,J257*$P$10,B257=2022,J257*$P$11),"")</f>
        <v>682602.29169055272</v>
      </c>
      <c r="L257" s="3">
        <f t="shared" si="4"/>
        <v>1280148.2916905526</v>
      </c>
    </row>
    <row r="258" spans="1:12">
      <c r="A258">
        <v>4839630</v>
      </c>
      <c r="B258">
        <v>2021</v>
      </c>
      <c r="D258" t="s">
        <v>2965</v>
      </c>
      <c r="E258" t="s">
        <v>2966</v>
      </c>
      <c r="F258" t="s">
        <v>4101</v>
      </c>
      <c r="G258" t="s">
        <v>2967</v>
      </c>
      <c r="H258" s="5">
        <v>623305.13</v>
      </c>
      <c r="I258">
        <f>IFERROR(VLOOKUP(G258,'NCES Match'!$A$2:$B$1307,2,FALSE),"")</f>
        <v>4839630</v>
      </c>
      <c r="J258" cm="1">
        <f t="array" ref="J258">IFERROR(_xlfn.IFS(B258=2015,H258/$O$13,B258=2016,H258/$O$14,B258=2017,H258/$O$15,B258=2018,H258/$O$16,B258=2019,H258/$O$17,B258=2020,H258/$O$18,B258=2021,H258/$O$19,B258=2022,H258/$O$20),"")</f>
        <v>3.189097164097632E-4</v>
      </c>
      <c r="K258" s="3" cm="1">
        <f t="array" ref="K258">IFERROR(_xlfn.IFS(B258=2015,J258*$P$4,B258=2016,J258*$P$5,B258=2017,J258*$P$6,B258=2018,J258*$P$7,B258=2019,J258*$P$8,B258=2020,J258*$P$9,B258=2021,J258*$P$10,B258=2022,J258*$P$11),"")</f>
        <v>682643.24363061471</v>
      </c>
      <c r="L258" s="3">
        <f t="shared" si="4"/>
        <v>1305948.3736306147</v>
      </c>
    </row>
    <row r="259" spans="1:12">
      <c r="A259">
        <v>4839630</v>
      </c>
      <c r="B259">
        <v>2022</v>
      </c>
      <c r="D259" t="s">
        <v>2965</v>
      </c>
      <c r="E259" t="s">
        <v>2966</v>
      </c>
      <c r="F259" t="s">
        <v>4101</v>
      </c>
      <c r="G259" t="s">
        <v>2967</v>
      </c>
      <c r="H259" s="5">
        <v>675575.1</v>
      </c>
      <c r="I259">
        <f>IFERROR(VLOOKUP(G259,'NCES Match'!$A$2:$B$1307,2,FALSE),"")</f>
        <v>4839630</v>
      </c>
      <c r="J259" cm="1">
        <f t="array" ref="J259">IFERROR(_xlfn.IFS(B259=2015,H259/$O$13,B259=2016,H259/$O$14,B259=2017,H259/$O$15,B259=2018,H259/$O$16,B259=2019,H259/$O$17,B259=2020,H259/$O$18,B259=2021,H259/$O$19,B259=2022,H259/$O$20),"")</f>
        <v>2.9673328537390244E-4</v>
      </c>
      <c r="K259" s="3" cm="1">
        <f t="array" ref="K259">IFERROR(_xlfn.IFS(B259=2015,J259*$P$4,B259=2016,J259*$P$5,B259=2017,J259*$P$6,B259=2018,J259*$P$7,B259=2019,J259*$P$8,B259=2020,J259*$P$9,B259=2021,J259*$P$10,B259=2022,J259*$P$11),"")</f>
        <v>639010.08736724721</v>
      </c>
      <c r="L259" s="3">
        <f t="shared" ref="L259:L322" si="5">SUM(H259,K259)</f>
        <v>1314585.1873672472</v>
      </c>
    </row>
    <row r="260" spans="1:12">
      <c r="A260">
        <v>4839630</v>
      </c>
      <c r="B260">
        <v>2023</v>
      </c>
      <c r="D260" t="s">
        <v>2965</v>
      </c>
      <c r="E260" t="s">
        <v>2966</v>
      </c>
      <c r="F260" t="s">
        <v>4101</v>
      </c>
      <c r="G260" t="s">
        <v>2967</v>
      </c>
      <c r="H260" s="5">
        <v>816466.57</v>
      </c>
      <c r="I260">
        <f>IFERROR(VLOOKUP(G260,'NCES Match'!$A$2:$B$1307,2,FALSE),"")</f>
        <v>4839630</v>
      </c>
      <c r="J260" t="str" cm="1">
        <f t="array" ref="J260">IFERROR(_xlfn.IFS(B260=2015,H260/$O$13,B260=2016,H260/$O$14,B260=2017,H260/$O$15,B260=2018,H260/$O$16,B260=2019,H260/$O$17,B260=2020,H260/$O$18,B260=2021,H260/$O$19,B260=2022,H260/$O$20),"")</f>
        <v/>
      </c>
      <c r="K260" s="3" t="str" cm="1">
        <f t="array" ref="K260">IFERROR(_xlfn.IFS(B260=2015,J260*$P$4,B260=2016,J260*$P$5,B260=2017,J260*$P$6,B260=2018,J260*$P$7,B260=2019,J260*$P$8,B260=2020,J260*$P$9,B260=2021,J260*$P$10,B260=2022,J260*$P$11),"")</f>
        <v/>
      </c>
      <c r="L260" s="3">
        <f t="shared" si="5"/>
        <v>816466.57</v>
      </c>
    </row>
    <row r="261" spans="1:12">
      <c r="A261">
        <v>4844470</v>
      </c>
      <c r="B261">
        <v>2015</v>
      </c>
      <c r="C261" t="s">
        <v>381</v>
      </c>
      <c r="D261" t="s">
        <v>678</v>
      </c>
      <c r="E261" t="s">
        <v>679</v>
      </c>
      <c r="G261" t="s">
        <v>680</v>
      </c>
      <c r="H261" s="5">
        <v>151686.49</v>
      </c>
      <c r="I261">
        <f>IFERROR(VLOOKUP(G261,'NCES Match'!$A$2:$B$1307,2,FALSE),"")</f>
        <v>4844470</v>
      </c>
      <c r="J261" cm="1">
        <f t="array" ref="J261">IFERROR(_xlfn.IFS(B261=2015,H261/$O$13,B261=2016,H261/$O$14,B261=2017,H261/$O$15,B261=2018,H261/$O$16,B261=2019,H261/$O$17,B261=2020,H261/$O$18,B261=2021,H261/$O$19,B261=2022,H261/$O$20),"")</f>
        <v>1.188317661392149E-4</v>
      </c>
      <c r="K261" s="3" cm="1">
        <f t="array" ref="K261">IFERROR(_xlfn.IFS(B261=2015,J261*$P$4,B261=2016,J261*$P$5,B261=2017,J261*$P$6,B261=2018,J261*$P$7,B261=2019,J261*$P$8,B261=2020,J261*$P$9,B261=2021,J261*$P$10,B261=2022,J261*$P$11),"")</f>
        <v>189118.73423504841</v>
      </c>
      <c r="L261" s="3">
        <f t="shared" si="5"/>
        <v>340805.2242350484</v>
      </c>
    </row>
    <row r="262" spans="1:12">
      <c r="A262">
        <v>4844470</v>
      </c>
      <c r="B262">
        <v>2016</v>
      </c>
      <c r="C262" t="s">
        <v>4102</v>
      </c>
      <c r="D262" t="s">
        <v>678</v>
      </c>
      <c r="E262" t="s">
        <v>679</v>
      </c>
      <c r="F262" t="s">
        <v>4101</v>
      </c>
      <c r="G262" t="s">
        <v>680</v>
      </c>
      <c r="H262" s="5">
        <v>146224</v>
      </c>
      <c r="I262">
        <f>IFERROR(VLOOKUP(G262,'NCES Match'!$A$2:$B$1307,2,FALSE),"")</f>
        <v>4844470</v>
      </c>
      <c r="J262" cm="1">
        <f t="array" ref="J262">IFERROR(_xlfn.IFS(B262=2015,H262/$O$13,B262=2016,H262/$O$14,B262=2017,H262/$O$15,B262=2018,H262/$O$16,B262=2019,H262/$O$17,B262=2020,H262/$O$18,B262=2021,H262/$O$19,B262=2022,H262/$O$20),"")</f>
        <v>1.046769228785068E-4</v>
      </c>
      <c r="K262" s="3" cm="1">
        <f t="array" ref="K262">IFERROR(_xlfn.IFS(B262=2015,J262*$P$4,B262=2016,J262*$P$5,B262=2017,J262*$P$6,B262=2018,J262*$P$7,B262=2019,J262*$P$8,B262=2020,J262*$P$9,B262=2021,J262*$P$10,B262=2022,J262*$P$11),"")</f>
        <v>175399.92291971209</v>
      </c>
      <c r="L262" s="3">
        <f t="shared" si="5"/>
        <v>321623.92291971209</v>
      </c>
    </row>
    <row r="263" spans="1:12">
      <c r="A263">
        <v>4844470</v>
      </c>
      <c r="B263">
        <v>2017</v>
      </c>
      <c r="D263" t="s">
        <v>678</v>
      </c>
      <c r="E263" t="s">
        <v>679</v>
      </c>
      <c r="F263" t="s">
        <v>4101</v>
      </c>
      <c r="G263" t="s">
        <v>680</v>
      </c>
      <c r="H263" s="5">
        <v>148839</v>
      </c>
      <c r="I263">
        <f>IFERROR(VLOOKUP(G263,'NCES Match'!$A$2:$B$1307,2,FALSE),"")</f>
        <v>4844470</v>
      </c>
      <c r="J263" cm="1">
        <f t="array" ref="J263">IFERROR(_xlfn.IFS(B263=2015,H263/$O$13,B263=2016,H263/$O$14,B263=2017,H263/$O$15,B263=2018,H263/$O$16,B263=2019,H263/$O$17,B263=2020,H263/$O$18,B263=2021,H263/$O$19,B263=2022,H263/$O$20),"")</f>
        <v>1.0261537658480187E-4</v>
      </c>
      <c r="K263" s="3" cm="1">
        <f t="array" ref="K263">IFERROR(_xlfn.IFS(B263=2015,J263*$P$4,B263=2016,J263*$P$5,B263=2017,J263*$P$6,B263=2018,J263*$P$7,B263=2019,J263*$P$8,B263=2020,J263*$P$9,B263=2021,J263*$P$10,B263=2022,J263*$P$11),"")</f>
        <v>174266.33978884958</v>
      </c>
      <c r="L263" s="3">
        <f t="shared" si="5"/>
        <v>323105.33978884958</v>
      </c>
    </row>
    <row r="264" spans="1:12">
      <c r="A264">
        <v>4844470</v>
      </c>
      <c r="B264">
        <v>2018</v>
      </c>
      <c r="D264" t="s">
        <v>678</v>
      </c>
      <c r="E264" t="s">
        <v>679</v>
      </c>
      <c r="F264" t="s">
        <v>4101</v>
      </c>
      <c r="G264" t="s">
        <v>680</v>
      </c>
      <c r="H264" s="5">
        <v>145608</v>
      </c>
      <c r="I264">
        <f>IFERROR(VLOOKUP(G264,'NCES Match'!$A$2:$B$1307,2,FALSE),"")</f>
        <v>4844470</v>
      </c>
      <c r="J264" cm="1">
        <f t="array" ref="J264">IFERROR(_xlfn.IFS(B264=2015,H264/$O$13,B264=2016,H264/$O$14,B264=2017,H264/$O$15,B264=2018,H264/$O$16,B264=2019,H264/$O$17,B264=2020,H264/$O$18,B264=2021,H264/$O$19,B264=2022,H264/$O$20),"")</f>
        <v>9.5017786838580404E-5</v>
      </c>
      <c r="K264" s="3" cm="1">
        <f t="array" ref="K264">IFERROR(_xlfn.IFS(B264=2015,J264*$P$4,B264=2016,J264*$P$5,B264=2017,J264*$P$6,B264=2018,J264*$P$7,B264=2019,J264*$P$8,B264=2020,J264*$P$9,B264=2021,J264*$P$10,B264=2022,J264*$P$11),"")</f>
        <v>163131.60066257027</v>
      </c>
      <c r="L264" s="3">
        <f t="shared" si="5"/>
        <v>308739.60066257027</v>
      </c>
    </row>
    <row r="265" spans="1:12">
      <c r="A265">
        <v>4844470</v>
      </c>
      <c r="B265">
        <v>2019</v>
      </c>
      <c r="D265" t="s">
        <v>678</v>
      </c>
      <c r="E265" t="s">
        <v>679</v>
      </c>
      <c r="F265" t="s">
        <v>4101</v>
      </c>
      <c r="G265" t="s">
        <v>680</v>
      </c>
      <c r="H265" s="5">
        <v>141818</v>
      </c>
      <c r="I265">
        <f>IFERROR(VLOOKUP(G265,'NCES Match'!$A$2:$B$1307,2,FALSE),"")</f>
        <v>4844470</v>
      </c>
      <c r="J265" cm="1">
        <f t="array" ref="J265">IFERROR(_xlfn.IFS(B265=2015,H265/$O$13,B265=2016,H265/$O$14,B265=2017,H265/$O$15,B265=2018,H265/$O$16,B265=2019,H265/$O$17,B265=2020,H265/$O$18,B265=2021,H265/$O$19,B265=2022,H265/$O$20),"")</f>
        <v>8.9796325018819725E-5</v>
      </c>
      <c r="K265" s="3" cm="1">
        <f t="array" ref="K265">IFERROR(_xlfn.IFS(B265=2015,J265*$P$4,B265=2016,J265*$P$5,B265=2017,J265*$P$6,B265=2018,J265*$P$7,B265=2019,J265*$P$8,B265=2020,J265*$P$9,B265=2021,J265*$P$10,B265=2022,J265*$P$11),"")</f>
        <v>156059.3651709712</v>
      </c>
      <c r="L265" s="3">
        <f t="shared" si="5"/>
        <v>297877.3651709712</v>
      </c>
    </row>
    <row r="266" spans="1:12">
      <c r="A266">
        <v>4844470</v>
      </c>
      <c r="B266">
        <v>2020</v>
      </c>
      <c r="D266" t="s">
        <v>678</v>
      </c>
      <c r="E266" t="s">
        <v>679</v>
      </c>
      <c r="F266" t="s">
        <v>4230</v>
      </c>
      <c r="G266" t="s">
        <v>680</v>
      </c>
      <c r="H266" s="5">
        <v>198475</v>
      </c>
      <c r="I266">
        <f>IFERROR(VLOOKUP(G266,'NCES Match'!$A$2:$B$1307,2,FALSE),"")</f>
        <v>4844470</v>
      </c>
      <c r="J266" cm="1">
        <f t="array" ref="J266">IFERROR(_xlfn.IFS(B266=2015,H266/$O$13,B266=2016,H266/$O$14,B266=2017,H266/$O$15,B266=2018,H266/$O$16,B266=2019,H266/$O$17,B266=2020,H266/$O$18,B266=2021,H266/$O$19,B266=2022,H266/$O$20),"")</f>
        <v>1.0755510350879084E-4</v>
      </c>
      <c r="K266" s="3" cm="1">
        <f t="array" ref="K266">IFERROR(_xlfn.IFS(B266=2015,J266*$P$4,B266=2016,J266*$P$5,B266=2017,J266*$P$6,B266=2018,J266*$P$7,B266=2019,J266*$P$8,B266=2020,J266*$P$9,B266=2021,J266*$P$10,B266=2022,J266*$P$11),"")</f>
        <v>226726.46096414747</v>
      </c>
      <c r="L266" s="3">
        <f t="shared" si="5"/>
        <v>425201.46096414747</v>
      </c>
    </row>
    <row r="267" spans="1:12">
      <c r="A267">
        <v>4844470</v>
      </c>
      <c r="B267">
        <v>2021</v>
      </c>
      <c r="D267" t="s">
        <v>678</v>
      </c>
      <c r="E267" t="s">
        <v>679</v>
      </c>
      <c r="F267" t="s">
        <v>4101</v>
      </c>
      <c r="G267" t="s">
        <v>680</v>
      </c>
      <c r="H267" s="5">
        <v>179837.86</v>
      </c>
      <c r="I267">
        <f>IFERROR(VLOOKUP(G267,'NCES Match'!$A$2:$B$1307,2,FALSE),"")</f>
        <v>4844470</v>
      </c>
      <c r="J267" cm="1">
        <f t="array" ref="J267">IFERROR(_xlfn.IFS(B267=2015,H267/$O$13,B267=2016,H267/$O$14,B267=2017,H267/$O$15,B267=2018,H267/$O$16,B267=2019,H267/$O$17,B267=2020,H267/$O$18,B267=2021,H267/$O$19,B267=2022,H267/$O$20),"")</f>
        <v>9.2012785026073321E-5</v>
      </c>
      <c r="K267" s="3" cm="1">
        <f t="array" ref="K267">IFERROR(_xlfn.IFS(B267=2015,J267*$P$4,B267=2016,J267*$P$5,B267=2017,J267*$P$6,B267=2018,J267*$P$7,B267=2019,J267*$P$8,B267=2020,J267*$P$9,B267=2021,J267*$P$10,B267=2022,J267*$P$11),"")</f>
        <v>196958.26998566234</v>
      </c>
      <c r="L267" s="3">
        <f t="shared" si="5"/>
        <v>376796.12998566229</v>
      </c>
    </row>
    <row r="268" spans="1:12">
      <c r="A268">
        <v>4844470</v>
      </c>
      <c r="B268">
        <v>2022</v>
      </c>
      <c r="D268" t="s">
        <v>678</v>
      </c>
      <c r="E268" t="s">
        <v>679</v>
      </c>
      <c r="F268" t="s">
        <v>4101</v>
      </c>
      <c r="G268" t="s">
        <v>680</v>
      </c>
      <c r="H268" s="5">
        <v>206371.99</v>
      </c>
      <c r="I268">
        <f>IFERROR(VLOOKUP(G268,'NCES Match'!$A$2:$B$1307,2,FALSE),"")</f>
        <v>4844470</v>
      </c>
      <c r="J268" cm="1">
        <f t="array" ref="J268">IFERROR(_xlfn.IFS(B268=2015,H268/$O$13,B268=2016,H268/$O$14,B268=2017,H268/$O$15,B268=2018,H268/$O$16,B268=2019,H268/$O$17,B268=2020,H268/$O$18,B268=2021,H268/$O$19,B268=2022,H268/$O$20),"")</f>
        <v>9.0644901805661784E-5</v>
      </c>
      <c r="K268" s="3" cm="1">
        <f t="array" ref="K268">IFERROR(_xlfn.IFS(B268=2015,J268*$P$4,B268=2016,J268*$P$5,B268=2017,J268*$P$6,B268=2018,J268*$P$7,B268=2019,J268*$P$8,B268=2020,J268*$P$9,B268=2021,J268*$P$10,B268=2022,J268*$P$11),"")</f>
        <v>195202.25561903138</v>
      </c>
      <c r="L268" s="3">
        <f t="shared" si="5"/>
        <v>401574.24561903137</v>
      </c>
    </row>
    <row r="269" spans="1:12">
      <c r="A269">
        <v>4844470</v>
      </c>
      <c r="B269">
        <v>2023</v>
      </c>
      <c r="D269" t="s">
        <v>678</v>
      </c>
      <c r="E269" t="s">
        <v>679</v>
      </c>
      <c r="F269" t="s">
        <v>4101</v>
      </c>
      <c r="G269" t="s">
        <v>680</v>
      </c>
      <c r="H269" s="5">
        <v>211124.41</v>
      </c>
      <c r="I269">
        <f>IFERROR(VLOOKUP(G269,'NCES Match'!$A$2:$B$1307,2,FALSE),"")</f>
        <v>4844470</v>
      </c>
      <c r="J269" t="str" cm="1">
        <f t="array" ref="J269">IFERROR(_xlfn.IFS(B269=2015,H269/$O$13,B269=2016,H269/$O$14,B269=2017,H269/$O$15,B269=2018,H269/$O$16,B269=2019,H269/$O$17,B269=2020,H269/$O$18,B269=2021,H269/$O$19,B269=2022,H269/$O$20),"")</f>
        <v/>
      </c>
      <c r="K269" s="3" t="str" cm="1">
        <f t="array" ref="K269">IFERROR(_xlfn.IFS(B269=2015,J269*$P$4,B269=2016,J269*$P$5,B269=2017,J269*$P$6,B269=2018,J269*$P$7,B269=2019,J269*$P$8,B269=2020,J269*$P$9,B269=2021,J269*$P$10,B269=2022,J269*$P$11),"")</f>
        <v/>
      </c>
      <c r="L269" s="3">
        <f t="shared" si="5"/>
        <v>211124.41</v>
      </c>
    </row>
    <row r="270" spans="1:12">
      <c r="A270">
        <v>4831890</v>
      </c>
      <c r="B270">
        <v>2015</v>
      </c>
      <c r="C270" t="s">
        <v>381</v>
      </c>
      <c r="D270" t="s">
        <v>2324</v>
      </c>
      <c r="E270" t="s">
        <v>2325</v>
      </c>
      <c r="G270" t="s">
        <v>2326</v>
      </c>
      <c r="H270" s="5">
        <v>274829.82</v>
      </c>
      <c r="I270">
        <f>IFERROR(VLOOKUP(G270,'NCES Match'!$A$2:$B$1307,2,FALSE),"")</f>
        <v>4831890</v>
      </c>
      <c r="J270" cm="1">
        <f t="array" ref="J270">IFERROR(_xlfn.IFS(B270=2015,H270/$O$13,B270=2016,H270/$O$14,B270=2017,H270/$O$15,B270=2018,H270/$O$16,B270=2019,H270/$O$17,B270=2020,H270/$O$18,B270=2021,H270/$O$19,B270=2022,H270/$O$20),"")</f>
        <v>2.1530271350021039E-4</v>
      </c>
      <c r="K270" s="3" cm="1">
        <f t="array" ref="K270">IFERROR(_xlfn.IFS(B270=2015,J270*$P$4,B270=2016,J270*$P$5,B270=2017,J270*$P$6,B270=2018,J270*$P$7,B270=2019,J270*$P$8,B270=2020,J270*$P$9,B270=2021,J270*$P$10,B270=2022,J270*$P$11),"")</f>
        <v>342650.60578859859</v>
      </c>
      <c r="L270" s="3">
        <f t="shared" si="5"/>
        <v>617480.4257885986</v>
      </c>
    </row>
    <row r="271" spans="1:12">
      <c r="A271">
        <v>4831890</v>
      </c>
      <c r="B271">
        <v>2016</v>
      </c>
      <c r="C271" t="s">
        <v>4102</v>
      </c>
      <c r="D271" t="s">
        <v>2324</v>
      </c>
      <c r="E271" t="s">
        <v>2325</v>
      </c>
      <c r="F271" t="s">
        <v>4101</v>
      </c>
      <c r="G271" t="s">
        <v>2326</v>
      </c>
      <c r="H271" s="5">
        <v>262019</v>
      </c>
      <c r="I271">
        <f>IFERROR(VLOOKUP(G271,'NCES Match'!$A$2:$B$1307,2,FALSE),"")</f>
        <v>4831890</v>
      </c>
      <c r="J271" cm="1">
        <f t="array" ref="J271">IFERROR(_xlfn.IFS(B271=2015,H271/$O$13,B271=2016,H271/$O$14,B271=2017,H271/$O$15,B271=2018,H271/$O$16,B271=2019,H271/$O$17,B271=2020,H271/$O$18,B271=2021,H271/$O$19,B271=2022,H271/$O$20),"")</f>
        <v>1.8757073158786157E-4</v>
      </c>
      <c r="K271" s="3" cm="1">
        <f t="array" ref="K271">IFERROR(_xlfn.IFS(B271=2015,J271*$P$4,B271=2016,J271*$P$5,B271=2017,J271*$P$6,B271=2018,J271*$P$7,B271=2019,J271*$P$8,B271=2020,J271*$P$9,B271=2021,J271*$P$10,B271=2022,J271*$P$11),"")</f>
        <v>314299.3790588415</v>
      </c>
      <c r="L271" s="3">
        <f t="shared" si="5"/>
        <v>576318.3790588415</v>
      </c>
    </row>
    <row r="272" spans="1:12">
      <c r="A272">
        <v>4831890</v>
      </c>
      <c r="B272">
        <v>2017</v>
      </c>
      <c r="D272" t="s">
        <v>2324</v>
      </c>
      <c r="E272" t="s">
        <v>2325</v>
      </c>
      <c r="F272" t="s">
        <v>4101</v>
      </c>
      <c r="G272" t="s">
        <v>2326</v>
      </c>
      <c r="H272" s="5">
        <v>264145</v>
      </c>
      <c r="I272">
        <f>IFERROR(VLOOKUP(G272,'NCES Match'!$A$2:$B$1307,2,FALSE),"")</f>
        <v>4831890</v>
      </c>
      <c r="J272" cm="1">
        <f t="array" ref="J272">IFERROR(_xlfn.IFS(B272=2015,H272/$O$13,B272=2016,H272/$O$14,B272=2017,H272/$O$15,B272=2018,H272/$O$16,B272=2019,H272/$O$17,B272=2020,H272/$O$18,B272=2021,H272/$O$19,B272=2022,H272/$O$20),"")</f>
        <v>1.8211180300856957E-4</v>
      </c>
      <c r="K272" s="3" cm="1">
        <f t="array" ref="K272">IFERROR(_xlfn.IFS(B272=2015,J272*$P$4,B272=2016,J272*$P$5,B272=2017,J272*$P$6,B272=2018,J272*$P$7,B272=2019,J272*$P$8,B272=2020,J272*$P$9,B272=2021,J272*$P$10,B272=2022,J272*$P$11),"")</f>
        <v>309270.9728197963</v>
      </c>
      <c r="L272" s="3">
        <f t="shared" si="5"/>
        <v>573415.9728197963</v>
      </c>
    </row>
    <row r="273" spans="1:12">
      <c r="A273">
        <v>4831890</v>
      </c>
      <c r="B273">
        <v>2018</v>
      </c>
      <c r="D273" t="s">
        <v>2324</v>
      </c>
      <c r="E273" t="s">
        <v>2325</v>
      </c>
      <c r="F273" t="s">
        <v>4101</v>
      </c>
      <c r="G273" t="s">
        <v>2326</v>
      </c>
      <c r="H273" s="5">
        <v>268545</v>
      </c>
      <c r="I273">
        <f>IFERROR(VLOOKUP(G273,'NCES Match'!$A$2:$B$1307,2,FALSE),"")</f>
        <v>4831890</v>
      </c>
      <c r="J273" cm="1">
        <f t="array" ref="J273">IFERROR(_xlfn.IFS(B273=2015,H273/$O$13,B273=2016,H273/$O$14,B273=2017,H273/$O$15,B273=2018,H273/$O$16,B273=2019,H273/$O$17,B273=2020,H273/$O$18,B273=2021,H273/$O$19,B273=2022,H273/$O$20),"")</f>
        <v>1.7524141233013691E-4</v>
      </c>
      <c r="K273" s="3" cm="1">
        <f t="array" ref="K273">IFERROR(_xlfn.IFS(B273=2015,J273*$P$4,B273=2016,J273*$P$5,B273=2017,J273*$P$6,B273=2018,J273*$P$7,B273=2019,J273*$P$8,B273=2020,J273*$P$9,B273=2021,J273*$P$10,B273=2022,J273*$P$11),"")</f>
        <v>300863.79663157201</v>
      </c>
      <c r="L273" s="3">
        <f t="shared" si="5"/>
        <v>569408.79663157207</v>
      </c>
    </row>
    <row r="274" spans="1:12">
      <c r="A274">
        <v>4831890</v>
      </c>
      <c r="B274">
        <v>2019</v>
      </c>
      <c r="D274" t="s">
        <v>2324</v>
      </c>
      <c r="E274" t="s">
        <v>2325</v>
      </c>
      <c r="F274" t="s">
        <v>4101</v>
      </c>
      <c r="G274" t="s">
        <v>2326</v>
      </c>
      <c r="H274" s="5">
        <v>267651</v>
      </c>
      <c r="I274">
        <f>IFERROR(VLOOKUP(G274,'NCES Match'!$A$2:$B$1307,2,FALSE),"")</f>
        <v>4831890</v>
      </c>
      <c r="J274" cm="1">
        <f t="array" ref="J274">IFERROR(_xlfn.IFS(B274=2015,H274/$O$13,B274=2016,H274/$O$14,B274=2017,H274/$O$15,B274=2018,H274/$O$16,B274=2019,H274/$O$17,B274=2020,H274/$O$18,B274=2021,H274/$O$19,B274=2022,H274/$O$20),"")</f>
        <v>1.6947126731171021E-4</v>
      </c>
      <c r="K274" s="3" cm="1">
        <f t="array" ref="K274">IFERROR(_xlfn.IFS(B274=2015,J274*$P$4,B274=2016,J274*$P$5,B274=2017,J274*$P$6,B274=2018,J274*$P$7,B274=2019,J274*$P$8,B274=2020,J274*$P$9,B274=2021,J274*$P$10,B274=2022,J274*$P$11),"")</f>
        <v>294528.51646036201</v>
      </c>
      <c r="L274" s="3">
        <f t="shared" si="5"/>
        <v>562179.51646036201</v>
      </c>
    </row>
    <row r="275" spans="1:12">
      <c r="A275">
        <v>4831890</v>
      </c>
      <c r="B275">
        <v>2020</v>
      </c>
      <c r="D275" t="s">
        <v>2324</v>
      </c>
      <c r="E275" t="s">
        <v>2325</v>
      </c>
      <c r="F275" t="s">
        <v>4230</v>
      </c>
      <c r="G275" t="s">
        <v>2326</v>
      </c>
      <c r="H275" s="5">
        <v>285757</v>
      </c>
      <c r="I275">
        <f>IFERROR(VLOOKUP(G275,'NCES Match'!$A$2:$B$1307,2,FALSE),"")</f>
        <v>4831890</v>
      </c>
      <c r="J275" cm="1">
        <f t="array" ref="J275">IFERROR(_xlfn.IFS(B275=2015,H275/$O$13,B275=2016,H275/$O$14,B275=2017,H275/$O$15,B275=2018,H275/$O$16,B275=2019,H275/$O$17,B275=2020,H275/$O$18,B275=2021,H275/$O$19,B275=2022,H275/$O$20),"")</f>
        <v>1.5485387939721145E-4</v>
      </c>
      <c r="K275" s="3" cm="1">
        <f t="array" ref="K275">IFERROR(_xlfn.IFS(B275=2015,J275*$P$4,B275=2016,J275*$P$5,B275=2017,J275*$P$6,B275=2018,J275*$P$7,B275=2019,J275*$P$8,B275=2020,J275*$P$9,B275=2021,J275*$P$10,B275=2022,J275*$P$11),"")</f>
        <v>326432.41368299222</v>
      </c>
      <c r="L275" s="3">
        <f t="shared" si="5"/>
        <v>612189.41368299222</v>
      </c>
    </row>
    <row r="276" spans="1:12">
      <c r="A276">
        <v>4831890</v>
      </c>
      <c r="B276">
        <v>2021</v>
      </c>
      <c r="D276" t="s">
        <v>2324</v>
      </c>
      <c r="E276" t="s">
        <v>2325</v>
      </c>
      <c r="F276" t="s">
        <v>4230</v>
      </c>
      <c r="G276" t="s">
        <v>2326</v>
      </c>
      <c r="H276" s="5">
        <v>322956</v>
      </c>
      <c r="I276">
        <f>IFERROR(VLOOKUP(G276,'NCES Match'!$A$2:$B$1307,2,FALSE),"")</f>
        <v>4831890</v>
      </c>
      <c r="J276" cm="1">
        <f t="array" ref="J276">IFERROR(_xlfn.IFS(B276=2015,H276/$O$13,B276=2016,H276/$O$14,B276=2017,H276/$O$15,B276=2018,H276/$O$16,B276=2019,H276/$O$17,B276=2020,H276/$O$18,B276=2021,H276/$O$19,B276=2022,H276/$O$20),"")</f>
        <v>1.6523818177596497E-4</v>
      </c>
      <c r="K276" s="3" cm="1">
        <f t="array" ref="K276">IFERROR(_xlfn.IFS(B276=2015,J276*$P$4,B276=2016,J276*$P$5,B276=2017,J276*$P$6,B276=2018,J276*$P$7,B276=2019,J276*$P$8,B276=2020,J276*$P$9,B276=2021,J276*$P$10,B276=2022,J276*$P$11),"")</f>
        <v>353701.13412987441</v>
      </c>
      <c r="L276" s="3">
        <f t="shared" si="5"/>
        <v>676657.13412987441</v>
      </c>
    </row>
    <row r="277" spans="1:12">
      <c r="A277">
        <v>4831890</v>
      </c>
      <c r="B277">
        <v>2022</v>
      </c>
      <c r="D277" t="s">
        <v>2324</v>
      </c>
      <c r="E277" t="s">
        <v>2325</v>
      </c>
      <c r="F277" t="s">
        <v>4101</v>
      </c>
      <c r="G277" t="s">
        <v>2326</v>
      </c>
      <c r="H277" s="5">
        <v>467657.42</v>
      </c>
      <c r="I277">
        <f>IFERROR(VLOOKUP(G277,'NCES Match'!$A$2:$B$1307,2,FALSE),"")</f>
        <v>4831890</v>
      </c>
      <c r="J277" cm="1">
        <f t="array" ref="J277">IFERROR(_xlfn.IFS(B277=2015,H277/$O$13,B277=2016,H277/$O$14,B277=2017,H277/$O$15,B277=2018,H277/$O$16,B277=2019,H277/$O$17,B277=2020,H277/$O$18,B277=2021,H277/$O$19,B277=2022,H277/$O$20),"")</f>
        <v>2.0540946915610558E-4</v>
      </c>
      <c r="K277" s="3" cm="1">
        <f t="array" ref="K277">IFERROR(_xlfn.IFS(B277=2015,J277*$P$4,B277=2016,J277*$P$5,B277=2017,J277*$P$6,B277=2018,J277*$P$7,B277=2019,J277*$P$8,B277=2020,J277*$P$9,B277=2021,J277*$P$10,B277=2022,J277*$P$11),"")</f>
        <v>442345.80109915452</v>
      </c>
      <c r="L277" s="3">
        <f t="shared" si="5"/>
        <v>910003.22109915456</v>
      </c>
    </row>
    <row r="278" spans="1:12">
      <c r="A278">
        <v>4831890</v>
      </c>
      <c r="B278">
        <v>2023</v>
      </c>
      <c r="D278" t="s">
        <v>2324</v>
      </c>
      <c r="E278" t="s">
        <v>2325</v>
      </c>
      <c r="F278" t="s">
        <v>4101</v>
      </c>
      <c r="G278" t="s">
        <v>2326</v>
      </c>
      <c r="H278" s="5">
        <v>420706.21</v>
      </c>
      <c r="I278">
        <f>IFERROR(VLOOKUP(G278,'NCES Match'!$A$2:$B$1307,2,FALSE),"")</f>
        <v>4831890</v>
      </c>
      <c r="J278" t="str" cm="1">
        <f t="array" ref="J278">IFERROR(_xlfn.IFS(B278=2015,H278/$O$13,B278=2016,H278/$O$14,B278=2017,H278/$O$15,B278=2018,H278/$O$16,B278=2019,H278/$O$17,B278=2020,H278/$O$18,B278=2021,H278/$O$19,B278=2022,H278/$O$20),"")</f>
        <v/>
      </c>
      <c r="K278" s="3" t="str" cm="1">
        <f t="array" ref="K278">IFERROR(_xlfn.IFS(B278=2015,J278*$P$4,B278=2016,J278*$P$5,B278=2017,J278*$P$6,B278=2018,J278*$P$7,B278=2019,J278*$P$8,B278=2020,J278*$P$9,B278=2021,J278*$P$10,B278=2022,J278*$P$11),"")</f>
        <v/>
      </c>
      <c r="L278" s="3">
        <f t="shared" si="5"/>
        <v>420706.21</v>
      </c>
    </row>
    <row r="279" spans="1:12">
      <c r="A279">
        <v>4830030</v>
      </c>
      <c r="B279">
        <v>2015</v>
      </c>
      <c r="C279" t="s">
        <v>381</v>
      </c>
      <c r="D279" t="s">
        <v>2202</v>
      </c>
      <c r="E279" t="s">
        <v>2203</v>
      </c>
      <c r="G279" t="s">
        <v>2204</v>
      </c>
      <c r="H279" s="5">
        <v>50803.360000000001</v>
      </c>
      <c r="I279">
        <f>IFERROR(VLOOKUP(G279,'NCES Match'!$A$2:$B$1307,2,FALSE),"")</f>
        <v>4830030</v>
      </c>
      <c r="J279" cm="1">
        <f t="array" ref="J279">IFERROR(_xlfn.IFS(B279=2015,H279/$O$13,B279=2016,H279/$O$14,B279=2017,H279/$O$15,B279=2018,H279/$O$16,B279=2019,H279/$O$17,B279=2020,H279/$O$18,B279=2021,H279/$O$19,B279=2022,H279/$O$20),"")</f>
        <v>3.9799543087893622E-5</v>
      </c>
      <c r="K279" s="3" cm="1">
        <f t="array" ref="K279">IFERROR(_xlfn.IFS(B279=2015,J279*$P$4,B279=2016,J279*$P$5,B279=2017,J279*$P$6,B279=2018,J279*$P$7,B279=2019,J279*$P$8,B279=2020,J279*$P$9,B279=2021,J279*$P$10,B279=2022,J279*$P$11),"")</f>
        <v>63340.295751371727</v>
      </c>
      <c r="L279" s="3">
        <f t="shared" si="5"/>
        <v>114143.65575137173</v>
      </c>
    </row>
    <row r="280" spans="1:12">
      <c r="A280">
        <v>4830030</v>
      </c>
      <c r="B280">
        <v>2016</v>
      </c>
      <c r="C280" t="s">
        <v>4102</v>
      </c>
      <c r="D280" t="s">
        <v>2202</v>
      </c>
      <c r="E280" t="s">
        <v>2203</v>
      </c>
      <c r="F280" t="s">
        <v>4101</v>
      </c>
      <c r="G280" t="s">
        <v>2204</v>
      </c>
      <c r="H280" s="5">
        <v>60194</v>
      </c>
      <c r="I280">
        <f>IFERROR(VLOOKUP(G280,'NCES Match'!$A$2:$B$1307,2,FALSE),"")</f>
        <v>4830030</v>
      </c>
      <c r="J280" cm="1">
        <f t="array" ref="J280">IFERROR(_xlfn.IFS(B280=2015,H280/$O$13,B280=2016,H280/$O$14,B280=2017,H280/$O$15,B280=2018,H280/$O$16,B280=2019,H280/$O$17,B280=2020,H280/$O$18,B280=2021,H280/$O$19,B280=2022,H280/$O$20),"")</f>
        <v>4.3090892710832959E-5</v>
      </c>
      <c r="K280" s="3" cm="1">
        <f t="array" ref="K280">IFERROR(_xlfn.IFS(B280=2015,J280*$P$4,B280=2016,J280*$P$5,B280=2017,J280*$P$6,B280=2018,J280*$P$7,B280=2019,J280*$P$8,B280=2020,J280*$P$9,B280=2021,J280*$P$10,B280=2022,J280*$P$11),"")</f>
        <v>72204.446330487131</v>
      </c>
      <c r="L280" s="3">
        <f t="shared" si="5"/>
        <v>132398.44633048715</v>
      </c>
    </row>
    <row r="281" spans="1:12">
      <c r="A281">
        <v>4830030</v>
      </c>
      <c r="B281">
        <v>2017</v>
      </c>
      <c r="D281" t="s">
        <v>2202</v>
      </c>
      <c r="E281" t="s">
        <v>2203</v>
      </c>
      <c r="F281" t="s">
        <v>4101</v>
      </c>
      <c r="G281" t="s">
        <v>2204</v>
      </c>
      <c r="H281" s="5">
        <v>55611</v>
      </c>
      <c r="I281">
        <f>IFERROR(VLOOKUP(G281,'NCES Match'!$A$2:$B$1307,2,FALSE),"")</f>
        <v>4830030</v>
      </c>
      <c r="J281" cm="1">
        <f t="array" ref="J281">IFERROR(_xlfn.IFS(B281=2015,H281/$O$13,B281=2016,H281/$O$14,B281=2017,H281/$O$15,B281=2018,H281/$O$16,B281=2019,H281/$O$17,B281=2020,H281/$O$18,B281=2021,H281/$O$19,B281=2022,H281/$O$20),"")</f>
        <v>3.8340379250447909E-5</v>
      </c>
      <c r="K281" s="3" cm="1">
        <f t="array" ref="K281">IFERROR(_xlfn.IFS(B281=2015,J281*$P$4,B281=2016,J281*$P$5,B281=2017,J281*$P$6,B281=2018,J281*$P$7,B281=2019,J281*$P$8,B281=2020,J281*$P$9,B281=2021,J281*$P$10,B281=2022,J281*$P$11),"")</f>
        <v>65111.465556727155</v>
      </c>
      <c r="L281" s="3">
        <f t="shared" si="5"/>
        <v>120722.46555672715</v>
      </c>
    </row>
    <row r="282" spans="1:12">
      <c r="A282">
        <v>4830030</v>
      </c>
      <c r="B282">
        <v>2018</v>
      </c>
      <c r="D282" t="s">
        <v>2202</v>
      </c>
      <c r="E282" t="s">
        <v>2203</v>
      </c>
      <c r="F282" t="s">
        <v>4101</v>
      </c>
      <c r="G282" t="s">
        <v>2204</v>
      </c>
      <c r="H282" s="5">
        <v>63543</v>
      </c>
      <c r="I282">
        <f>IFERROR(VLOOKUP(G282,'NCES Match'!$A$2:$B$1307,2,FALSE),"")</f>
        <v>4830030</v>
      </c>
      <c r="J282" cm="1">
        <f t="array" ref="J282">IFERROR(_xlfn.IFS(B282=2015,H282/$O$13,B282=2016,H282/$O$14,B282=2017,H282/$O$15,B282=2018,H282/$O$16,B282=2019,H282/$O$17,B282=2020,H282/$O$18,B282=2021,H282/$O$19,B282=2022,H282/$O$20),"")</f>
        <v>4.1465546048870356E-5</v>
      </c>
      <c r="K282" s="3" cm="1">
        <f t="array" ref="K282">IFERROR(_xlfn.IFS(B282=2015,J282*$P$4,B282=2016,J282*$P$5,B282=2017,J282*$P$6,B282=2018,J282*$P$7,B282=2019,J282*$P$8,B282=2020,J282*$P$9,B282=2021,J282*$P$10,B282=2022,J282*$P$11),"")</f>
        <v>71190.259469958401</v>
      </c>
      <c r="L282" s="3">
        <f t="shared" si="5"/>
        <v>134733.2594699584</v>
      </c>
    </row>
    <row r="283" spans="1:12">
      <c r="A283">
        <v>4830030</v>
      </c>
      <c r="B283">
        <v>2019</v>
      </c>
      <c r="D283" t="s">
        <v>2202</v>
      </c>
      <c r="E283" t="s">
        <v>2203</v>
      </c>
      <c r="F283" t="s">
        <v>4101</v>
      </c>
      <c r="G283" t="s">
        <v>2204</v>
      </c>
      <c r="H283" s="5">
        <v>75501</v>
      </c>
      <c r="I283">
        <f>IFERROR(VLOOKUP(G283,'NCES Match'!$A$2:$B$1307,2,FALSE),"")</f>
        <v>4830030</v>
      </c>
      <c r="J283" cm="1">
        <f t="array" ref="J283">IFERROR(_xlfn.IFS(B283=2015,H283/$O$13,B283=2016,H283/$O$14,B283=2017,H283/$O$15,B283=2018,H283/$O$16,B283=2019,H283/$O$17,B283=2020,H283/$O$18,B283=2021,H283/$O$19,B283=2022,H283/$O$20),"")</f>
        <v>4.7805725191766264E-5</v>
      </c>
      <c r="K283" s="3" cm="1">
        <f t="array" ref="K283">IFERROR(_xlfn.IFS(B283=2015,J283*$P$4,B283=2016,J283*$P$5,B283=2017,J283*$P$6,B283=2018,J283*$P$7,B283=2019,J283*$P$8,B283=2020,J283*$P$9,B283=2021,J283*$P$10,B283=2022,J283*$P$11),"")</f>
        <v>83082.811277648099</v>
      </c>
      <c r="L283" s="3">
        <f t="shared" si="5"/>
        <v>158583.81127764808</v>
      </c>
    </row>
    <row r="284" spans="1:12">
      <c r="A284">
        <v>4830030</v>
      </c>
      <c r="B284">
        <v>2020</v>
      </c>
      <c r="D284" t="s">
        <v>2202</v>
      </c>
      <c r="E284" t="s">
        <v>2203</v>
      </c>
      <c r="F284" t="s">
        <v>4230</v>
      </c>
      <c r="G284" t="s">
        <v>2204</v>
      </c>
      <c r="H284" s="5">
        <v>82143</v>
      </c>
      <c r="I284">
        <f>IFERROR(VLOOKUP(G284,'NCES Match'!$A$2:$B$1307,2,FALSE),"")</f>
        <v>4830030</v>
      </c>
      <c r="J284" cm="1">
        <f t="array" ref="J284">IFERROR(_xlfn.IFS(B284=2015,H284/$O$13,B284=2016,H284/$O$14,B284=2017,H284/$O$15,B284=2018,H284/$O$16,B284=2019,H284/$O$17,B284=2020,H284/$O$18,B284=2021,H284/$O$19,B284=2022,H284/$O$20),"")</f>
        <v>4.45139129236559E-5</v>
      </c>
      <c r="K284" s="3" cm="1">
        <f t="array" ref="K284">IFERROR(_xlfn.IFS(B284=2015,J284*$P$4,B284=2016,J284*$P$5,B284=2017,J284*$P$6,B284=2018,J284*$P$7,B284=2019,J284*$P$8,B284=2020,J284*$P$9,B284=2021,J284*$P$10,B284=2022,J284*$P$11),"")</f>
        <v>93835.453749731518</v>
      </c>
      <c r="L284" s="3">
        <f t="shared" si="5"/>
        <v>175978.45374973153</v>
      </c>
    </row>
    <row r="285" spans="1:12">
      <c r="A285">
        <v>4830030</v>
      </c>
      <c r="B285">
        <v>2021</v>
      </c>
      <c r="D285" t="s">
        <v>2202</v>
      </c>
      <c r="E285" t="s">
        <v>2203</v>
      </c>
      <c r="F285" t="s">
        <v>4230</v>
      </c>
      <c r="G285" t="s">
        <v>2204</v>
      </c>
      <c r="H285" s="5">
        <v>124381.16</v>
      </c>
      <c r="I285">
        <f>IFERROR(VLOOKUP(G285,'NCES Match'!$A$2:$B$1307,2,FALSE),"")</f>
        <v>4830030</v>
      </c>
      <c r="J285" cm="1">
        <f t="array" ref="J285">IFERROR(_xlfn.IFS(B285=2015,H285/$O$13,B285=2016,H285/$O$14,B285=2017,H285/$O$15,B285=2018,H285/$O$16,B285=2019,H285/$O$17,B285=2020,H285/$O$18,B285=2021,H285/$O$19,B285=2022,H285/$O$20),"")</f>
        <v>6.363875179772286E-5</v>
      </c>
      <c r="K285" s="3" cm="1">
        <f t="array" ref="K285">IFERROR(_xlfn.IFS(B285=2015,J285*$P$4,B285=2016,J285*$P$5,B285=2017,J285*$P$6,B285=2018,J285*$P$7,B285=2019,J285*$P$8,B285=2020,J285*$P$9,B285=2021,J285*$P$10,B285=2022,J285*$P$11),"")</f>
        <v>136222.13972302535</v>
      </c>
      <c r="L285" s="3">
        <f t="shared" si="5"/>
        <v>260603.29972302535</v>
      </c>
    </row>
    <row r="286" spans="1:12">
      <c r="A286">
        <v>4830030</v>
      </c>
      <c r="B286">
        <v>2022</v>
      </c>
      <c r="D286" t="s">
        <v>2202</v>
      </c>
      <c r="E286" t="s">
        <v>2203</v>
      </c>
      <c r="F286" t="s">
        <v>4101</v>
      </c>
      <c r="G286" t="s">
        <v>2204</v>
      </c>
      <c r="H286" s="5">
        <v>119164.32</v>
      </c>
      <c r="I286">
        <f>IFERROR(VLOOKUP(G286,'NCES Match'!$A$2:$B$1307,2,FALSE),"")</f>
        <v>4830030</v>
      </c>
      <c r="J286" cm="1">
        <f t="array" ref="J286">IFERROR(_xlfn.IFS(B286=2015,H286/$O$13,B286=2016,H286/$O$14,B286=2017,H286/$O$15,B286=2018,H286/$O$16,B286=2019,H286/$O$17,B286=2020,H286/$O$18,B286=2021,H286/$O$19,B286=2022,H286/$O$20),"")</f>
        <v>5.2340620862058166E-5</v>
      </c>
      <c r="K286" s="3" cm="1">
        <f t="array" ref="K286">IFERROR(_xlfn.IFS(B286=2015,J286*$P$4,B286=2016,J286*$P$5,B286=2017,J286*$P$6,B286=2018,J286*$P$7,B286=2019,J286*$P$8,B286=2020,J286*$P$9,B286=2021,J286*$P$10,B286=2022,J286*$P$11),"")</f>
        <v>112714.63754993133</v>
      </c>
      <c r="L286" s="3">
        <f t="shared" si="5"/>
        <v>231878.95754993134</v>
      </c>
    </row>
    <row r="287" spans="1:12">
      <c r="A287">
        <v>4830030</v>
      </c>
      <c r="B287">
        <v>2023</v>
      </c>
      <c r="D287" t="s">
        <v>2202</v>
      </c>
      <c r="E287" t="s">
        <v>2203</v>
      </c>
      <c r="F287" t="s">
        <v>4101</v>
      </c>
      <c r="G287" t="s">
        <v>2204</v>
      </c>
      <c r="H287" s="5">
        <v>123368.35</v>
      </c>
      <c r="I287">
        <f>IFERROR(VLOOKUP(G287,'NCES Match'!$A$2:$B$1307,2,FALSE),"")</f>
        <v>4830030</v>
      </c>
      <c r="J287" t="str" cm="1">
        <f t="array" ref="J287">IFERROR(_xlfn.IFS(B287=2015,H287/$O$13,B287=2016,H287/$O$14,B287=2017,H287/$O$15,B287=2018,H287/$O$16,B287=2019,H287/$O$17,B287=2020,H287/$O$18,B287=2021,H287/$O$19,B287=2022,H287/$O$20),"")</f>
        <v/>
      </c>
      <c r="K287" s="3" t="str" cm="1">
        <f t="array" ref="K287">IFERROR(_xlfn.IFS(B287=2015,J287*$P$4,B287=2016,J287*$P$5,B287=2017,J287*$P$6,B287=2018,J287*$P$7,B287=2019,J287*$P$8,B287=2020,J287*$P$9,B287=2021,J287*$P$10,B287=2022,J287*$P$11),"")</f>
        <v/>
      </c>
      <c r="L287" s="3">
        <f t="shared" si="5"/>
        <v>123368.35</v>
      </c>
    </row>
    <row r="288" spans="1:12">
      <c r="A288">
        <v>4809360</v>
      </c>
      <c r="B288">
        <v>2015</v>
      </c>
      <c r="C288" t="s">
        <v>381</v>
      </c>
      <c r="D288" t="s">
        <v>538</v>
      </c>
      <c r="E288" t="s">
        <v>539</v>
      </c>
      <c r="G288" t="s">
        <v>540</v>
      </c>
      <c r="H288" s="5">
        <v>376982.42</v>
      </c>
      <c r="I288">
        <f>IFERROR(VLOOKUP(G288,'NCES Match'!$A$2:$B$1307,2,FALSE),"")</f>
        <v>4809360</v>
      </c>
      <c r="J288" cm="1">
        <f t="array" ref="J288">IFERROR(_xlfn.IFS(B288=2015,H288/$O$13,B288=2016,H288/$O$14,B288=2017,H288/$O$15,B288=2018,H288/$O$16,B288=2019,H288/$O$17,B288=2020,H288/$O$18,B288=2021,H288/$O$19,B288=2022,H288/$O$20),"")</f>
        <v>2.9532944411882222E-4</v>
      </c>
      <c r="K288" s="3" cm="1">
        <f t="array" ref="K288">IFERROR(_xlfn.IFS(B288=2015,J288*$P$4,B288=2016,J288*$P$5,B288=2017,J288*$P$6,B288=2018,J288*$P$7,B288=2019,J288*$P$8,B288=2020,J288*$P$9,B288=2021,J288*$P$10,B288=2022,J288*$P$11),"")</f>
        <v>470011.78614697588</v>
      </c>
      <c r="L288" s="3">
        <f t="shared" si="5"/>
        <v>846994.20614697586</v>
      </c>
    </row>
    <row r="289" spans="1:12">
      <c r="A289">
        <v>4809360</v>
      </c>
      <c r="B289">
        <v>2016</v>
      </c>
      <c r="C289" t="s">
        <v>4102</v>
      </c>
      <c r="D289" t="s">
        <v>538</v>
      </c>
      <c r="E289" t="s">
        <v>539</v>
      </c>
      <c r="F289" t="s">
        <v>4101</v>
      </c>
      <c r="G289" t="s">
        <v>540</v>
      </c>
      <c r="H289" s="5">
        <v>359108</v>
      </c>
      <c r="I289">
        <f>IFERROR(VLOOKUP(G289,'NCES Match'!$A$2:$B$1307,2,FALSE),"")</f>
        <v>4809360</v>
      </c>
      <c r="J289" cm="1">
        <f t="array" ref="J289">IFERROR(_xlfn.IFS(B289=2015,H289/$O$13,B289=2016,H289/$O$14,B289=2017,H289/$O$15,B289=2018,H289/$O$16,B289=2019,H289/$O$17,B289=2020,H289/$O$18,B289=2021,H289/$O$19,B289=2022,H289/$O$20),"")</f>
        <v>2.5707353390041864E-4</v>
      </c>
      <c r="K289" s="3" cm="1">
        <f t="array" ref="K289">IFERROR(_xlfn.IFS(B289=2015,J289*$P$4,B289=2016,J289*$P$5,B289=2017,J289*$P$6,B289=2018,J289*$P$7,B289=2019,J289*$P$8,B289=2020,J289*$P$9,B289=2021,J289*$P$10,B289=2022,J289*$P$11),"")</f>
        <v>430760.44643732876</v>
      </c>
      <c r="L289" s="3">
        <f t="shared" si="5"/>
        <v>789868.44643732882</v>
      </c>
    </row>
    <row r="290" spans="1:12">
      <c r="A290">
        <v>4809360</v>
      </c>
      <c r="B290">
        <v>2017</v>
      </c>
      <c r="D290" t="s">
        <v>538</v>
      </c>
      <c r="E290" t="s">
        <v>539</v>
      </c>
      <c r="F290" t="s">
        <v>4101</v>
      </c>
      <c r="G290" t="s">
        <v>540</v>
      </c>
      <c r="H290" s="5">
        <v>380327</v>
      </c>
      <c r="I290">
        <f>IFERROR(VLOOKUP(G290,'NCES Match'!$A$2:$B$1307,2,FALSE),"")</f>
        <v>4809360</v>
      </c>
      <c r="J290" cm="1">
        <f t="array" ref="J290">IFERROR(_xlfn.IFS(B290=2015,H290/$O$13,B290=2016,H290/$O$14,B290=2017,H290/$O$15,B290=2018,H290/$O$16,B290=2019,H290/$O$17,B290=2020,H290/$O$18,B290=2021,H290/$O$19,B290=2022,H290/$O$20),"")</f>
        <v>2.6221217779189552E-4</v>
      </c>
      <c r="K290" s="3" cm="1">
        <f t="array" ref="K290">IFERROR(_xlfn.IFS(B290=2015,J290*$P$4,B290=2016,J290*$P$5,B290=2017,J290*$P$6,B290=2018,J290*$P$7,B290=2019,J290*$P$8,B290=2020,J290*$P$9,B290=2021,J290*$P$10,B290=2022,J290*$P$11),"")</f>
        <v>445301.25983696332</v>
      </c>
      <c r="L290" s="3">
        <f t="shared" si="5"/>
        <v>825628.25983696338</v>
      </c>
    </row>
    <row r="291" spans="1:12">
      <c r="A291">
        <v>4809360</v>
      </c>
      <c r="B291">
        <v>2018</v>
      </c>
      <c r="D291" t="s">
        <v>538</v>
      </c>
      <c r="E291" t="s">
        <v>539</v>
      </c>
      <c r="F291" t="s">
        <v>4101</v>
      </c>
      <c r="G291" t="s">
        <v>540</v>
      </c>
      <c r="H291" s="5">
        <v>403955</v>
      </c>
      <c r="I291">
        <f>IFERROR(VLOOKUP(G291,'NCES Match'!$A$2:$B$1307,2,FALSE),"")</f>
        <v>4809360</v>
      </c>
      <c r="J291" cm="1">
        <f t="array" ref="J291">IFERROR(_xlfn.IFS(B291=2015,H291/$O$13,B291=2016,H291/$O$14,B291=2017,H291/$O$15,B291=2018,H291/$O$16,B291=2019,H291/$O$17,B291=2020,H291/$O$18,B291=2021,H291/$O$19,B291=2022,H291/$O$20),"")</f>
        <v>2.6360440416995458E-4</v>
      </c>
      <c r="K291" s="3" cm="1">
        <f t="array" ref="K291">IFERROR(_xlfn.IFS(B291=2015,J291*$P$4,B291=2016,J291*$P$5,B291=2017,J291*$P$6,B291=2018,J291*$P$7,B291=2019,J291*$P$8,B291=2020,J291*$P$9,B291=2021,J291*$P$10,B291=2022,J291*$P$11),"")</f>
        <v>452570.09055579762</v>
      </c>
      <c r="L291" s="3">
        <f t="shared" si="5"/>
        <v>856525.09055579756</v>
      </c>
    </row>
    <row r="292" spans="1:12">
      <c r="A292">
        <v>4809360</v>
      </c>
      <c r="B292">
        <v>2019</v>
      </c>
      <c r="D292" t="s">
        <v>538</v>
      </c>
      <c r="E292" t="s">
        <v>539</v>
      </c>
      <c r="F292" t="s">
        <v>4101</v>
      </c>
      <c r="G292" t="s">
        <v>540</v>
      </c>
      <c r="H292" s="5">
        <v>413079</v>
      </c>
      <c r="I292">
        <f>IFERROR(VLOOKUP(G292,'NCES Match'!$A$2:$B$1307,2,FALSE),"")</f>
        <v>4809360</v>
      </c>
      <c r="J292" cm="1">
        <f t="array" ref="J292">IFERROR(_xlfn.IFS(B292=2015,H292/$O$13,B292=2016,H292/$O$14,B292=2017,H292/$O$15,B292=2018,H292/$O$16,B292=2019,H292/$O$17,B292=2020,H292/$O$18,B292=2021,H292/$O$19,B292=2022,H292/$O$20),"")</f>
        <v>2.615533722267204E-4</v>
      </c>
      <c r="K292" s="3" cm="1">
        <f t="array" ref="K292">IFERROR(_xlfn.IFS(B292=2015,J292*$P$4,B292=2016,J292*$P$5,B292=2017,J292*$P$6,B292=2018,J292*$P$7,B292=2019,J292*$P$8,B292=2020,J292*$P$9,B292=2021,J292*$P$10,B292=2022,J292*$P$11),"")</f>
        <v>454560.39787234075</v>
      </c>
      <c r="L292" s="3">
        <f t="shared" si="5"/>
        <v>867639.39787234075</v>
      </c>
    </row>
    <row r="293" spans="1:12">
      <c r="A293">
        <v>4809360</v>
      </c>
      <c r="B293">
        <v>2020</v>
      </c>
      <c r="D293" t="s">
        <v>538</v>
      </c>
      <c r="E293" t="s">
        <v>539</v>
      </c>
      <c r="F293" t="s">
        <v>4230</v>
      </c>
      <c r="G293" t="s">
        <v>540</v>
      </c>
      <c r="H293" s="5">
        <v>433959</v>
      </c>
      <c r="I293">
        <f>IFERROR(VLOOKUP(G293,'NCES Match'!$A$2:$B$1307,2,FALSE),"")</f>
        <v>4809360</v>
      </c>
      <c r="J293" cm="1">
        <f t="array" ref="J293">IFERROR(_xlfn.IFS(B293=2015,H293/$O$13,B293=2016,H293/$O$14,B293=2017,H293/$O$15,B293=2018,H293/$O$16,B293=2019,H293/$O$17,B293=2020,H293/$O$18,B293=2021,H293/$O$19,B293=2022,H293/$O$20),"")</f>
        <v>2.3516566400590179E-4</v>
      </c>
      <c r="K293" s="3" cm="1">
        <f t="array" ref="K293">IFERROR(_xlfn.IFS(B293=2015,J293*$P$4,B293=2016,J293*$P$5,B293=2017,J293*$P$6,B293=2018,J293*$P$7,B293=2019,J293*$P$8,B293=2020,J293*$P$9,B293=2021,J293*$P$10,B293=2022,J293*$P$11),"")</f>
        <v>495729.88171578513</v>
      </c>
      <c r="L293" s="3">
        <f t="shared" si="5"/>
        <v>929688.88171578513</v>
      </c>
    </row>
    <row r="294" spans="1:12">
      <c r="A294">
        <v>4809360</v>
      </c>
      <c r="B294">
        <v>2021</v>
      </c>
      <c r="D294" t="s">
        <v>538</v>
      </c>
      <c r="E294" t="s">
        <v>539</v>
      </c>
      <c r="F294" t="s">
        <v>4101</v>
      </c>
      <c r="G294" t="s">
        <v>540</v>
      </c>
      <c r="H294" s="5">
        <v>459171.8</v>
      </c>
      <c r="I294">
        <f>IFERROR(VLOOKUP(G294,'NCES Match'!$A$2:$B$1307,2,FALSE),"")</f>
        <v>4809360</v>
      </c>
      <c r="J294" cm="1">
        <f t="array" ref="J294">IFERROR(_xlfn.IFS(B294=2015,H294/$O$13,B294=2016,H294/$O$14,B294=2017,H294/$O$15,B294=2018,H294/$O$16,B294=2019,H294/$O$17,B294=2020,H294/$O$18,B294=2021,H294/$O$19,B294=2022,H294/$O$20),"")</f>
        <v>2.349320444729221E-4</v>
      </c>
      <c r="K294" s="3" cm="1">
        <f t="array" ref="K294">IFERROR(_xlfn.IFS(B294=2015,J294*$P$4,B294=2016,J294*$P$5,B294=2017,J294*$P$6,B294=2018,J294*$P$7,B294=2019,J294*$P$8,B294=2020,J294*$P$9,B294=2021,J294*$P$10,B294=2022,J294*$P$11),"")</f>
        <v>502884.56142773584</v>
      </c>
      <c r="L294" s="3">
        <f t="shared" si="5"/>
        <v>962056.36142773577</v>
      </c>
    </row>
    <row r="295" spans="1:12">
      <c r="A295">
        <v>4809360</v>
      </c>
      <c r="B295">
        <v>2022</v>
      </c>
      <c r="D295" t="s">
        <v>538</v>
      </c>
      <c r="E295" t="s">
        <v>539</v>
      </c>
      <c r="F295" t="s">
        <v>4101</v>
      </c>
      <c r="G295" t="s">
        <v>540</v>
      </c>
      <c r="H295" s="5">
        <v>533467.94999999995</v>
      </c>
      <c r="I295">
        <f>IFERROR(VLOOKUP(G295,'NCES Match'!$A$2:$B$1307,2,FALSE),"")</f>
        <v>4809360</v>
      </c>
      <c r="J295" cm="1">
        <f t="array" ref="J295">IFERROR(_xlfn.IFS(B295=2015,H295/$O$13,B295=2016,H295/$O$14,B295=2017,H295/$O$15,B295=2018,H295/$O$16,B295=2019,H295/$O$17,B295=2020,H295/$O$18,B295=2021,H295/$O$19,B295=2022,H295/$O$20),"")</f>
        <v>2.3431547054528906E-4</v>
      </c>
      <c r="K295" s="3" cm="1">
        <f t="array" ref="K295">IFERROR(_xlfn.IFS(B295=2015,J295*$P$4,B295=2016,J295*$P$5,B295=2017,J295*$P$6,B295=2018,J295*$P$7,B295=2019,J295*$P$8,B295=2020,J295*$P$9,B295=2021,J295*$P$10,B295=2022,J295*$P$11),"")</f>
        <v>504594.38386217353</v>
      </c>
      <c r="L295" s="3">
        <f t="shared" si="5"/>
        <v>1038062.3338621735</v>
      </c>
    </row>
    <row r="296" spans="1:12">
      <c r="A296">
        <v>4809360</v>
      </c>
      <c r="B296">
        <v>2023</v>
      </c>
      <c r="D296" t="s">
        <v>538</v>
      </c>
      <c r="E296" t="s">
        <v>539</v>
      </c>
      <c r="F296" t="s">
        <v>4101</v>
      </c>
      <c r="G296" t="s">
        <v>540</v>
      </c>
      <c r="H296" s="5">
        <v>618413.35</v>
      </c>
      <c r="I296">
        <f>IFERROR(VLOOKUP(G296,'NCES Match'!$A$2:$B$1307,2,FALSE),"")</f>
        <v>4809360</v>
      </c>
      <c r="J296" t="str" cm="1">
        <f t="array" ref="J296">IFERROR(_xlfn.IFS(B296=2015,H296/$O$13,B296=2016,H296/$O$14,B296=2017,H296/$O$15,B296=2018,H296/$O$16,B296=2019,H296/$O$17,B296=2020,H296/$O$18,B296=2021,H296/$O$19,B296=2022,H296/$O$20),"")</f>
        <v/>
      </c>
      <c r="K296" s="3" t="str" cm="1">
        <f t="array" ref="K296">IFERROR(_xlfn.IFS(B296=2015,J296*$P$4,B296=2016,J296*$P$5,B296=2017,J296*$P$6,B296=2018,J296*$P$7,B296=2019,J296*$P$8,B296=2020,J296*$P$9,B296=2021,J296*$P$10,B296=2022,J296*$P$11),"")</f>
        <v/>
      </c>
      <c r="L296" s="3">
        <f t="shared" si="5"/>
        <v>618413.35</v>
      </c>
    </row>
    <row r="297" spans="1:12">
      <c r="A297">
        <v>4809570</v>
      </c>
      <c r="B297">
        <v>2015</v>
      </c>
      <c r="C297" t="s">
        <v>381</v>
      </c>
      <c r="D297" t="s">
        <v>553</v>
      </c>
      <c r="E297" t="s">
        <v>554</v>
      </c>
      <c r="G297" t="s">
        <v>555</v>
      </c>
      <c r="H297" s="5">
        <v>1700189.97</v>
      </c>
      <c r="I297">
        <f>IFERROR(VLOOKUP(G297,'NCES Match'!$A$2:$B$1307,2,FALSE),"")</f>
        <v>4809570</v>
      </c>
      <c r="J297" cm="1">
        <f t="array" ref="J297">IFERROR(_xlfn.IFS(B297=2015,H297/$O$13,B297=2016,H297/$O$14,B297=2017,H297/$O$15,B297=2018,H297/$O$16,B297=2019,H297/$O$17,B297=2020,H297/$O$18,B297=2021,H297/$O$19,B297=2022,H297/$O$20),"")</f>
        <v>1.3319352099668124E-3</v>
      </c>
      <c r="K297" s="3" cm="1">
        <f t="array" ref="K297">IFERROR(_xlfn.IFS(B297=2015,J297*$P$4,B297=2016,J297*$P$5,B297=2017,J297*$P$6,B297=2018,J297*$P$7,B297=2019,J297*$P$8,B297=2020,J297*$P$9,B297=2021,J297*$P$10,B297=2022,J297*$P$11),"")</f>
        <v>2119752.2276738351</v>
      </c>
      <c r="L297" s="3">
        <f t="shared" si="5"/>
        <v>3819942.1976738349</v>
      </c>
    </row>
    <row r="298" spans="1:12">
      <c r="A298">
        <v>4809570</v>
      </c>
      <c r="B298">
        <v>2016</v>
      </c>
      <c r="C298" t="s">
        <v>4102</v>
      </c>
      <c r="D298" t="s">
        <v>553</v>
      </c>
      <c r="E298" t="s">
        <v>554</v>
      </c>
      <c r="F298" t="s">
        <v>4101</v>
      </c>
      <c r="G298" t="s">
        <v>555</v>
      </c>
      <c r="H298" s="5">
        <v>1565018</v>
      </c>
      <c r="I298">
        <f>IFERROR(VLOOKUP(G298,'NCES Match'!$A$2:$B$1307,2,FALSE),"")</f>
        <v>4809570</v>
      </c>
      <c r="J298" cm="1">
        <f t="array" ref="J298">IFERROR(_xlfn.IFS(B298=2015,H298/$O$13,B298=2016,H298/$O$14,B298=2017,H298/$O$15,B298=2018,H298/$O$16,B298=2019,H298/$O$17,B298=2020,H298/$O$18,B298=2021,H298/$O$19,B298=2022,H298/$O$20),"")</f>
        <v>1.120344597942027E-3</v>
      </c>
      <c r="K298" s="3" cm="1">
        <f t="array" ref="K298">IFERROR(_xlfn.IFS(B298=2015,J298*$P$4,B298=2016,J298*$P$5,B298=2017,J298*$P$6,B298=2018,J298*$P$7,B298=2019,J298*$P$8,B298=2020,J298*$P$9,B298=2021,J298*$P$10,B298=2022,J298*$P$11),"")</f>
        <v>1877284.4168396569</v>
      </c>
      <c r="L298" s="3">
        <f t="shared" si="5"/>
        <v>3442302.4168396569</v>
      </c>
    </row>
    <row r="299" spans="1:12">
      <c r="A299">
        <v>4809570</v>
      </c>
      <c r="B299">
        <v>2017</v>
      </c>
      <c r="D299" t="s">
        <v>553</v>
      </c>
      <c r="E299" t="s">
        <v>554</v>
      </c>
      <c r="F299" t="s">
        <v>4101</v>
      </c>
      <c r="G299" t="s">
        <v>555</v>
      </c>
      <c r="H299" s="5">
        <v>1661454</v>
      </c>
      <c r="I299">
        <f>IFERROR(VLOOKUP(G299,'NCES Match'!$A$2:$B$1307,2,FALSE),"")</f>
        <v>4809570</v>
      </c>
      <c r="J299" cm="1">
        <f t="array" ref="J299">IFERROR(_xlfn.IFS(B299=2015,H299/$O$13,B299=2016,H299/$O$14,B299=2017,H299/$O$15,B299=2018,H299/$O$16,B299=2019,H299/$O$17,B299=2020,H299/$O$18,B299=2021,H299/$O$19,B299=2022,H299/$O$20),"")</f>
        <v>1.1454707965541653E-3</v>
      </c>
      <c r="K299" s="3" cm="1">
        <f t="array" ref="K299">IFERROR(_xlfn.IFS(B299=2015,J299*$P$4,B299=2016,J299*$P$5,B299=2017,J299*$P$6,B299=2018,J299*$P$7,B299=2019,J299*$P$8,B299=2020,J299*$P$9,B299=2021,J299*$P$10,B299=2022,J299*$P$11),"")</f>
        <v>1945293.2854127162</v>
      </c>
      <c r="L299" s="3">
        <f t="shared" si="5"/>
        <v>3606747.2854127162</v>
      </c>
    </row>
    <row r="300" spans="1:12">
      <c r="A300">
        <v>4809570</v>
      </c>
      <c r="B300">
        <v>2018</v>
      </c>
      <c r="D300" t="s">
        <v>553</v>
      </c>
      <c r="E300" t="s">
        <v>554</v>
      </c>
      <c r="F300" t="s">
        <v>4101</v>
      </c>
      <c r="G300" t="s">
        <v>555</v>
      </c>
      <c r="H300" s="5">
        <v>1637636</v>
      </c>
      <c r="I300">
        <f>IFERROR(VLOOKUP(G300,'NCES Match'!$A$2:$B$1307,2,FALSE),"")</f>
        <v>4809570</v>
      </c>
      <c r="J300" cm="1">
        <f t="array" ref="J300">IFERROR(_xlfn.IFS(B300=2015,H300/$O$13,B300=2016,H300/$O$14,B300=2017,H300/$O$15,B300=2018,H300/$O$16,B300=2019,H300/$O$17,B300=2020,H300/$O$18,B300=2021,H300/$O$19,B300=2022,H300/$O$20),"")</f>
        <v>1.0686538402229647E-3</v>
      </c>
      <c r="K300" s="3" cm="1">
        <f t="array" ref="K300">IFERROR(_xlfn.IFS(B300=2015,J300*$P$4,B300=2016,J300*$P$5,B300=2017,J300*$P$6,B300=2018,J300*$P$7,B300=2019,J300*$P$8,B300=2020,J300*$P$9,B300=2021,J300*$P$10,B300=2022,J300*$P$11),"")</f>
        <v>1834721.8695583274</v>
      </c>
      <c r="L300" s="3">
        <f t="shared" si="5"/>
        <v>3472357.8695583274</v>
      </c>
    </row>
    <row r="301" spans="1:12">
      <c r="A301">
        <v>4809570</v>
      </c>
      <c r="B301">
        <v>2019</v>
      </c>
      <c r="D301" t="s">
        <v>553</v>
      </c>
      <c r="E301" t="s">
        <v>554</v>
      </c>
      <c r="F301" t="s">
        <v>4101</v>
      </c>
      <c r="G301" t="s">
        <v>555</v>
      </c>
      <c r="H301" s="5">
        <v>1873166</v>
      </c>
      <c r="I301">
        <f>IFERROR(VLOOKUP(G301,'NCES Match'!$A$2:$B$1307,2,FALSE),"")</f>
        <v>4809570</v>
      </c>
      <c r="J301" cm="1">
        <f t="array" ref="J301">IFERROR(_xlfn.IFS(B301=2015,H301/$O$13,B301=2016,H301/$O$14,B301=2017,H301/$O$15,B301=2018,H301/$O$16,B301=2019,H301/$O$17,B301=2020,H301/$O$18,B301=2021,H301/$O$19,B301=2022,H301/$O$20),"")</f>
        <v>1.186051297791553E-3</v>
      </c>
      <c r="K301" s="3" cm="1">
        <f t="array" ref="K301">IFERROR(_xlfn.IFS(B301=2015,J301*$P$4,B301=2016,J301*$P$5,B301=2017,J301*$P$6,B301=2018,J301*$P$7,B301=2019,J301*$P$8,B301=2020,J301*$P$9,B301=2021,J301*$P$10,B301=2022,J301*$P$11),"")</f>
        <v>2061269.3509980922</v>
      </c>
      <c r="L301" s="3">
        <f t="shared" si="5"/>
        <v>3934435.3509980924</v>
      </c>
    </row>
    <row r="302" spans="1:12">
      <c r="A302">
        <v>4809570</v>
      </c>
      <c r="B302">
        <v>2020</v>
      </c>
      <c r="D302" t="s">
        <v>553</v>
      </c>
      <c r="E302" t="s">
        <v>554</v>
      </c>
      <c r="F302" t="s">
        <v>4230</v>
      </c>
      <c r="G302" t="s">
        <v>555</v>
      </c>
      <c r="H302" s="5">
        <v>2060765</v>
      </c>
      <c r="I302">
        <f>IFERROR(VLOOKUP(G302,'NCES Match'!$A$2:$B$1307,2,FALSE),"")</f>
        <v>4809570</v>
      </c>
      <c r="J302" cm="1">
        <f t="array" ref="J302">IFERROR(_xlfn.IFS(B302=2015,H302/$O$13,B302=2016,H302/$O$14,B302=2017,H302/$O$15,B302=2018,H302/$O$16,B302=2019,H302/$O$17,B302=2020,H302/$O$18,B302=2021,H302/$O$19,B302=2022,H302/$O$20),"")</f>
        <v>1.1167441384672798E-3</v>
      </c>
      <c r="K302" s="3" cm="1">
        <f t="array" ref="K302">IFERROR(_xlfn.IFS(B302=2015,J302*$P$4,B302=2016,J302*$P$5,B302=2017,J302*$P$6,B302=2018,J302*$P$7,B302=2019,J302*$P$8,B302=2020,J302*$P$9,B302=2021,J302*$P$10,B302=2022,J302*$P$11),"")</f>
        <v>2354099.7875237754</v>
      </c>
      <c r="L302" s="3">
        <f t="shared" si="5"/>
        <v>4414864.7875237754</v>
      </c>
    </row>
    <row r="303" spans="1:12">
      <c r="A303">
        <v>4809570</v>
      </c>
      <c r="B303">
        <v>2021</v>
      </c>
      <c r="D303" t="s">
        <v>553</v>
      </c>
      <c r="E303" t="s">
        <v>554</v>
      </c>
      <c r="F303" t="s">
        <v>4101</v>
      </c>
      <c r="G303" t="s">
        <v>555</v>
      </c>
      <c r="H303" s="5">
        <v>2336977.71</v>
      </c>
      <c r="I303">
        <f>IFERROR(VLOOKUP(G303,'NCES Match'!$A$2:$B$1307,2,FALSE),"")</f>
        <v>4809570</v>
      </c>
      <c r="J303" cm="1">
        <f t="array" ref="J303">IFERROR(_xlfn.IFS(B303=2015,H303/$O$13,B303=2016,H303/$O$14,B303=2017,H303/$O$15,B303=2018,H303/$O$16,B303=2019,H303/$O$17,B303=2020,H303/$O$18,B303=2021,H303/$O$19,B303=2022,H303/$O$20),"")</f>
        <v>1.195698323150393E-3</v>
      </c>
      <c r="K303" s="3" cm="1">
        <f t="array" ref="K303">IFERROR(_xlfn.IFS(B303=2015,J303*$P$4,B303=2016,J303*$P$5,B303=2017,J303*$P$6,B303=2018,J303*$P$7,B303=2019,J303*$P$8,B303=2020,J303*$P$9,B303=2021,J303*$P$10,B303=2022,J303*$P$11),"")</f>
        <v>2559455.9830541518</v>
      </c>
      <c r="L303" s="3">
        <f t="shared" si="5"/>
        <v>4896433.6930541517</v>
      </c>
    </row>
    <row r="304" spans="1:12">
      <c r="A304">
        <v>4809570</v>
      </c>
      <c r="B304">
        <v>2022</v>
      </c>
      <c r="D304" t="s">
        <v>553</v>
      </c>
      <c r="E304" t="s">
        <v>554</v>
      </c>
      <c r="F304" t="s">
        <v>4101</v>
      </c>
      <c r="G304" t="s">
        <v>555</v>
      </c>
      <c r="H304" s="5">
        <v>2677428.0699999998</v>
      </c>
      <c r="I304">
        <f>IFERROR(VLOOKUP(G304,'NCES Match'!$A$2:$B$1307,2,FALSE),"")</f>
        <v>4809570</v>
      </c>
      <c r="J304" cm="1">
        <f t="array" ref="J304">IFERROR(_xlfn.IFS(B304=2015,H304/$O$13,B304=2016,H304/$O$14,B304=2017,H304/$O$15,B304=2018,H304/$O$16,B304=2019,H304/$O$17,B304=2020,H304/$O$18,B304=2021,H304/$O$19,B304=2022,H304/$O$20),"")</f>
        <v>1.1760084520039398E-3</v>
      </c>
      <c r="K304" s="3" cm="1">
        <f t="array" ref="K304">IFERROR(_xlfn.IFS(B304=2015,J304*$P$4,B304=2016,J304*$P$5,B304=2017,J304*$P$6,B304=2018,J304*$P$7,B304=2019,J304*$P$8,B304=2020,J304*$P$9,B304=2021,J304*$P$10,B304=2022,J304*$P$11),"")</f>
        <v>2532514.2163028512</v>
      </c>
      <c r="L304" s="3">
        <f t="shared" si="5"/>
        <v>5209942.2863028515</v>
      </c>
    </row>
    <row r="305" spans="1:12">
      <c r="A305">
        <v>4809570</v>
      </c>
      <c r="B305">
        <v>2023</v>
      </c>
      <c r="D305" t="s">
        <v>553</v>
      </c>
      <c r="E305" t="s">
        <v>554</v>
      </c>
      <c r="F305" t="s">
        <v>4101</v>
      </c>
      <c r="G305" t="s">
        <v>555</v>
      </c>
      <c r="H305" s="5">
        <v>3332322.76</v>
      </c>
      <c r="I305">
        <f>IFERROR(VLOOKUP(G305,'NCES Match'!$A$2:$B$1307,2,FALSE),"")</f>
        <v>4809570</v>
      </c>
      <c r="J305" t="str" cm="1">
        <f t="array" ref="J305">IFERROR(_xlfn.IFS(B305=2015,H305/$O$13,B305=2016,H305/$O$14,B305=2017,H305/$O$15,B305=2018,H305/$O$16,B305=2019,H305/$O$17,B305=2020,H305/$O$18,B305=2021,H305/$O$19,B305=2022,H305/$O$20),"")</f>
        <v/>
      </c>
      <c r="K305" s="3" t="str" cm="1">
        <f t="array" ref="K305">IFERROR(_xlfn.IFS(B305=2015,J305*$P$4,B305=2016,J305*$P$5,B305=2017,J305*$P$6,B305=2018,J305*$P$7,B305=2019,J305*$P$8,B305=2020,J305*$P$9,B305=2021,J305*$P$10,B305=2022,J305*$P$11),"")</f>
        <v/>
      </c>
      <c r="L305" s="3">
        <f t="shared" si="5"/>
        <v>3332322.76</v>
      </c>
    </row>
    <row r="306" spans="1:12">
      <c r="A306">
        <v>4818360</v>
      </c>
      <c r="B306">
        <v>2015</v>
      </c>
      <c r="C306" t="s">
        <v>381</v>
      </c>
      <c r="D306" t="s">
        <v>1253</v>
      </c>
      <c r="E306" t="s">
        <v>1254</v>
      </c>
      <c r="G306" t="s">
        <v>1255</v>
      </c>
      <c r="H306" s="5">
        <v>764555.6</v>
      </c>
      <c r="I306">
        <f>IFERROR(VLOOKUP(G306,'NCES Match'!$A$2:$B$1307,2,FALSE),"")</f>
        <v>4818360</v>
      </c>
      <c r="J306" cm="1">
        <f t="array" ref="J306">IFERROR(_xlfn.IFS(B306=2015,H306/$O$13,B306=2016,H306/$O$14,B306=2017,H306/$O$15,B306=2018,H306/$O$16,B306=2019,H306/$O$17,B306=2020,H306/$O$18,B306=2021,H306/$O$19,B306=2022,H306/$O$20),"")</f>
        <v>5.9895572941022718E-4</v>
      </c>
      <c r="K306" s="3" cm="1">
        <f t="array" ref="K306">IFERROR(_xlfn.IFS(B306=2015,J306*$P$4,B306=2016,J306*$P$5,B306=2017,J306*$P$6,B306=2018,J306*$P$7,B306=2019,J306*$P$8,B306=2020,J306*$P$9,B306=2021,J306*$P$10,B306=2022,J306*$P$11),"")</f>
        <v>953227.8538735914</v>
      </c>
      <c r="L306" s="3">
        <f t="shared" si="5"/>
        <v>1717783.4538735915</v>
      </c>
    </row>
    <row r="307" spans="1:12">
      <c r="A307">
        <v>4818360</v>
      </c>
      <c r="B307">
        <v>2016</v>
      </c>
      <c r="C307" t="s">
        <v>4102</v>
      </c>
      <c r="D307" t="s">
        <v>1253</v>
      </c>
      <c r="E307" t="s">
        <v>1254</v>
      </c>
      <c r="F307" t="s">
        <v>4101</v>
      </c>
      <c r="G307" t="s">
        <v>1255</v>
      </c>
      <c r="H307" s="5">
        <v>814275</v>
      </c>
      <c r="I307">
        <f>IFERROR(VLOOKUP(G307,'NCES Match'!$A$2:$B$1307,2,FALSE),"")</f>
        <v>4818360</v>
      </c>
      <c r="J307" cm="1">
        <f t="array" ref="J307">IFERROR(_xlfn.IFS(B307=2015,H307/$O$13,B307=2016,H307/$O$14,B307=2017,H307/$O$15,B307=2018,H307/$O$16,B307=2019,H307/$O$17,B307=2020,H307/$O$18,B307=2021,H307/$O$19,B307=2022,H307/$O$20),"")</f>
        <v>5.8291252719728723E-4</v>
      </c>
      <c r="K307" s="3" cm="1">
        <f t="array" ref="K307">IFERROR(_xlfn.IFS(B307=2015,J307*$P$4,B307=2016,J307*$P$5,B307=2017,J307*$P$6,B307=2018,J307*$P$7,B307=2019,J307*$P$8,B307=2020,J307*$P$9,B307=2021,J307*$P$10,B307=2022,J307*$P$11),"")</f>
        <v>976746.44542242435</v>
      </c>
      <c r="L307" s="3">
        <f t="shared" si="5"/>
        <v>1791021.4454224245</v>
      </c>
    </row>
    <row r="308" spans="1:12">
      <c r="A308">
        <v>4818360</v>
      </c>
      <c r="B308">
        <v>2017</v>
      </c>
      <c r="D308" t="s">
        <v>1253</v>
      </c>
      <c r="E308" t="s">
        <v>1254</v>
      </c>
      <c r="F308" t="s">
        <v>4101</v>
      </c>
      <c r="G308" t="s">
        <v>1255</v>
      </c>
      <c r="H308" s="5">
        <v>942838</v>
      </c>
      <c r="I308">
        <f>IFERROR(VLOOKUP(G308,'NCES Match'!$A$2:$B$1307,2,FALSE),"")</f>
        <v>4818360</v>
      </c>
      <c r="J308" cm="1">
        <f t="array" ref="J308">IFERROR(_xlfn.IFS(B308=2015,H308/$O$13,B308=2016,H308/$O$14,B308=2017,H308/$O$15,B308=2018,H308/$O$16,B308=2019,H308/$O$17,B308=2020,H308/$O$18,B308=2021,H308/$O$19,B308=2022,H308/$O$20),"")</f>
        <v>6.500290678415027E-4</v>
      </c>
      <c r="K308" s="3" cm="1">
        <f t="array" ref="K308">IFERROR(_xlfn.IFS(B308=2015,J308*$P$4,B308=2016,J308*$P$5,B308=2017,J308*$P$6,B308=2018,J308*$P$7,B308=2019,J308*$P$8,B308=2020,J308*$P$9,B308=2021,J308*$P$10,B308=2022,J308*$P$11),"")</f>
        <v>1103910.4486985223</v>
      </c>
      <c r="L308" s="3">
        <f t="shared" si="5"/>
        <v>2046748.4486985223</v>
      </c>
    </row>
    <row r="309" spans="1:12">
      <c r="A309">
        <v>4818360</v>
      </c>
      <c r="B309">
        <v>2018</v>
      </c>
      <c r="D309" t="s">
        <v>1253</v>
      </c>
      <c r="E309" t="s">
        <v>1254</v>
      </c>
      <c r="F309" t="s">
        <v>4101</v>
      </c>
      <c r="G309" t="s">
        <v>1255</v>
      </c>
      <c r="H309" s="5">
        <v>943900</v>
      </c>
      <c r="I309">
        <f>IFERROR(VLOOKUP(G309,'NCES Match'!$A$2:$B$1307,2,FALSE),"")</f>
        <v>4818360</v>
      </c>
      <c r="J309" cm="1">
        <f t="array" ref="J309">IFERROR(_xlfn.IFS(B309=2015,H309/$O$13,B309=2016,H309/$O$14,B309=2017,H309/$O$15,B309=2018,H309/$O$16,B309=2019,H309/$O$17,B309=2020,H309/$O$18,B309=2021,H309/$O$19,B309=2022,H309/$O$20),"")</f>
        <v>6.1595028430399461E-4</v>
      </c>
      <c r="K309" s="3" cm="1">
        <f t="array" ref="K309">IFERROR(_xlfn.IFS(B309=2015,J309*$P$4,B309=2016,J309*$P$5,B309=2017,J309*$P$6,B309=2018,J309*$P$7,B309=2019,J309*$P$8,B309=2020,J309*$P$9,B309=2021,J309*$P$10,B309=2022,J309*$P$11),"")</f>
        <v>1057496.2767526517</v>
      </c>
      <c r="L309" s="3">
        <f t="shared" si="5"/>
        <v>2001396.2767526517</v>
      </c>
    </row>
    <row r="310" spans="1:12">
      <c r="A310">
        <v>4818360</v>
      </c>
      <c r="B310">
        <v>2019</v>
      </c>
      <c r="D310" t="s">
        <v>1253</v>
      </c>
      <c r="E310" t="s">
        <v>1254</v>
      </c>
      <c r="F310" t="s">
        <v>4101</v>
      </c>
      <c r="G310" t="s">
        <v>1255</v>
      </c>
      <c r="H310" s="5">
        <v>979268</v>
      </c>
      <c r="I310">
        <f>IFERROR(VLOOKUP(G310,'NCES Match'!$A$2:$B$1307,2,FALSE),"")</f>
        <v>4818360</v>
      </c>
      <c r="J310" cm="1">
        <f t="array" ref="J310">IFERROR(_xlfn.IFS(B310=2015,H310/$O$13,B310=2016,H310/$O$14,B310=2017,H310/$O$15,B310=2018,H310/$O$16,B310=2019,H310/$O$17,B310=2020,H310/$O$18,B310=2021,H310/$O$19,B310=2022,H310/$O$20),"")</f>
        <v>6.2005293833314215E-4</v>
      </c>
      <c r="K310" s="3" cm="1">
        <f t="array" ref="K310">IFERROR(_xlfn.IFS(B310=2015,J310*$P$4,B310=2016,J310*$P$5,B310=2017,J310*$P$6,B310=2018,J310*$P$7,B310=2019,J310*$P$8,B310=2020,J310*$P$9,B310=2021,J310*$P$10,B310=2022,J310*$P$11),"")</f>
        <v>1077606.1036839234</v>
      </c>
      <c r="L310" s="3">
        <f t="shared" si="5"/>
        <v>2056874.1036839234</v>
      </c>
    </row>
    <row r="311" spans="1:12">
      <c r="A311">
        <v>4818360</v>
      </c>
      <c r="B311">
        <v>2020</v>
      </c>
      <c r="D311" t="s">
        <v>1253</v>
      </c>
      <c r="E311" t="s">
        <v>1254</v>
      </c>
      <c r="F311" t="s">
        <v>4230</v>
      </c>
      <c r="G311" t="s">
        <v>1255</v>
      </c>
      <c r="H311" s="5">
        <v>1145236</v>
      </c>
      <c r="I311">
        <f>IFERROR(VLOOKUP(G311,'NCES Match'!$A$2:$B$1307,2,FALSE),"")</f>
        <v>4818360</v>
      </c>
      <c r="J311" cm="1">
        <f t="array" ref="J311">IFERROR(_xlfn.IFS(B311=2015,H311/$O$13,B311=2016,H311/$O$14,B311=2017,H311/$O$15,B311=2018,H311/$O$16,B311=2019,H311/$O$17,B311=2020,H311/$O$18,B311=2021,H311/$O$19,B311=2022,H311/$O$20),"")</f>
        <v>6.2061204948730855E-4</v>
      </c>
      <c r="K311" s="3" cm="1">
        <f t="array" ref="K311">IFERROR(_xlfn.IFS(B311=2015,J311*$P$4,B311=2016,J311*$P$5,B311=2017,J311*$P$6,B311=2018,J311*$P$7,B311=2019,J311*$P$8,B311=2020,J311*$P$9,B311=2021,J311*$P$10,B311=2022,J311*$P$11),"")</f>
        <v>1308251.9473421657</v>
      </c>
      <c r="L311" s="3">
        <f t="shared" si="5"/>
        <v>2453487.9473421657</v>
      </c>
    </row>
    <row r="312" spans="1:12">
      <c r="A312">
        <v>4818360</v>
      </c>
      <c r="B312">
        <v>2021</v>
      </c>
      <c r="D312" t="s">
        <v>1253</v>
      </c>
      <c r="E312" t="s">
        <v>1254</v>
      </c>
      <c r="F312" t="s">
        <v>4101</v>
      </c>
      <c r="G312" t="s">
        <v>1255</v>
      </c>
      <c r="H312" s="5">
        <v>1192827.97</v>
      </c>
      <c r="I312">
        <f>IFERROR(VLOOKUP(G312,'NCES Match'!$A$2:$B$1307,2,FALSE),"")</f>
        <v>4818360</v>
      </c>
      <c r="J312" cm="1">
        <f t="array" ref="J312">IFERROR(_xlfn.IFS(B312=2015,H312/$O$13,B312=2016,H312/$O$14,B312=2017,H312/$O$15,B312=2018,H312/$O$16,B312=2019,H312/$O$17,B312=2020,H312/$O$18,B312=2021,H312/$O$19,B312=2022,H312/$O$20),"")</f>
        <v>6.1030209977308146E-4</v>
      </c>
      <c r="K312" s="3" cm="1">
        <f t="array" ref="K312">IFERROR(_xlfn.IFS(B312=2015,J312*$P$4,B312=2016,J312*$P$5,B312=2017,J312*$P$6,B312=2018,J312*$P$7,B312=2019,J312*$P$8,B312=2020,J312*$P$9,B312=2021,J312*$P$10,B312=2022,J312*$P$11),"")</f>
        <v>1306384.169394084</v>
      </c>
      <c r="L312" s="3">
        <f t="shared" si="5"/>
        <v>2499212.139394084</v>
      </c>
    </row>
    <row r="313" spans="1:12">
      <c r="A313">
        <v>4818360</v>
      </c>
      <c r="B313">
        <v>2022</v>
      </c>
      <c r="D313" t="s">
        <v>1253</v>
      </c>
      <c r="E313" t="s">
        <v>1254</v>
      </c>
      <c r="F313" t="s">
        <v>4101</v>
      </c>
      <c r="G313" t="s">
        <v>1255</v>
      </c>
      <c r="H313" s="5">
        <v>1492100.38</v>
      </c>
      <c r="I313">
        <f>IFERROR(VLOOKUP(G313,'NCES Match'!$A$2:$B$1307,2,FALSE),"")</f>
        <v>4818360</v>
      </c>
      <c r="J313" cm="1">
        <f t="array" ref="J313">IFERROR(_xlfn.IFS(B313=2015,H313/$O$13,B313=2016,H313/$O$14,B313=2017,H313/$O$15,B313=2018,H313/$O$16,B313=2019,H313/$O$17,B313=2020,H313/$O$18,B313=2021,H313/$O$19,B313=2022,H313/$O$20),"")</f>
        <v>6.5537620889971854E-4</v>
      </c>
      <c r="K313" s="3" cm="1">
        <f t="array" ref="K313">IFERROR(_xlfn.IFS(B313=2015,J313*$P$4,B313=2016,J313*$P$5,B313=2017,J313*$P$6,B313=2018,J313*$P$7,B313=2019,J313*$P$8,B313=2020,J313*$P$9,B313=2021,J313*$P$10,B313=2022,J313*$P$11),"")</f>
        <v>1411341.5284022498</v>
      </c>
      <c r="L313" s="3">
        <f t="shared" si="5"/>
        <v>2903441.9084022497</v>
      </c>
    </row>
    <row r="314" spans="1:12">
      <c r="A314">
        <v>4818360</v>
      </c>
      <c r="B314">
        <v>2023</v>
      </c>
      <c r="D314" t="s">
        <v>1253</v>
      </c>
      <c r="E314" t="s">
        <v>1254</v>
      </c>
      <c r="F314" t="s">
        <v>4101</v>
      </c>
      <c r="G314" t="s">
        <v>1255</v>
      </c>
      <c r="H314" s="5">
        <v>1746934.24</v>
      </c>
      <c r="I314">
        <f>IFERROR(VLOOKUP(G314,'NCES Match'!$A$2:$B$1307,2,FALSE),"")</f>
        <v>4818360</v>
      </c>
      <c r="J314" t="str" cm="1">
        <f t="array" ref="J314">IFERROR(_xlfn.IFS(B314=2015,H314/$O$13,B314=2016,H314/$O$14,B314=2017,H314/$O$15,B314=2018,H314/$O$16,B314=2019,H314/$O$17,B314=2020,H314/$O$18,B314=2021,H314/$O$19,B314=2022,H314/$O$20),"")</f>
        <v/>
      </c>
      <c r="K314" s="3" t="str" cm="1">
        <f t="array" ref="K314">IFERROR(_xlfn.IFS(B314=2015,J314*$P$4,B314=2016,J314*$P$5,B314=2017,J314*$P$6,B314=2018,J314*$P$7,B314=2019,J314*$P$8,B314=2020,J314*$P$9,B314=2021,J314*$P$10,B314=2022,J314*$P$11),"")</f>
        <v/>
      </c>
      <c r="L314" s="3">
        <f t="shared" si="5"/>
        <v>1746934.24</v>
      </c>
    </row>
    <row r="315" spans="1:12">
      <c r="A315">
        <v>4840550</v>
      </c>
      <c r="B315">
        <v>2015</v>
      </c>
      <c r="C315" t="s">
        <v>381</v>
      </c>
      <c r="D315" t="s">
        <v>3034</v>
      </c>
      <c r="E315" t="s">
        <v>3035</v>
      </c>
      <c r="G315" t="s">
        <v>3036</v>
      </c>
      <c r="H315" s="5">
        <v>289111.76</v>
      </c>
      <c r="I315">
        <f>IFERROR(VLOOKUP(G315,'NCES Match'!$A$2:$B$1307,2,FALSE),"")</f>
        <v>4840550</v>
      </c>
      <c r="J315" cm="1">
        <f t="array" ref="J315">IFERROR(_xlfn.IFS(B315=2015,H315/$O$13,B315=2016,H315/$O$14,B315=2017,H315/$O$15,B315=2018,H315/$O$16,B315=2019,H315/$O$17,B315=2020,H315/$O$18,B315=2021,H315/$O$19,B315=2022,H315/$O$20),"")</f>
        <v>2.2649123895224173E-4</v>
      </c>
      <c r="K315" s="3" cm="1">
        <f t="array" ref="K315">IFERROR(_xlfn.IFS(B315=2015,J315*$P$4,B315=2016,J315*$P$5,B315=2017,J315*$P$6,B315=2018,J315*$P$7,B315=2019,J315*$P$8,B315=2020,J315*$P$9,B315=2021,J315*$P$10,B315=2022,J315*$P$11),"")</f>
        <v>360456.95370541635</v>
      </c>
      <c r="L315" s="3">
        <f t="shared" si="5"/>
        <v>649568.7137054163</v>
      </c>
    </row>
    <row r="316" spans="1:12">
      <c r="A316">
        <v>4840550</v>
      </c>
      <c r="B316">
        <v>2016</v>
      </c>
      <c r="C316" t="s">
        <v>4102</v>
      </c>
      <c r="D316" t="s">
        <v>3034</v>
      </c>
      <c r="E316" t="s">
        <v>3035</v>
      </c>
      <c r="F316" t="s">
        <v>4101</v>
      </c>
      <c r="G316" t="s">
        <v>3036</v>
      </c>
      <c r="H316" s="5">
        <v>296035</v>
      </c>
      <c r="I316">
        <f>IFERROR(VLOOKUP(G316,'NCES Match'!$A$2:$B$1307,2,FALSE),"")</f>
        <v>4840550</v>
      </c>
      <c r="J316" cm="1">
        <f t="array" ref="J316">IFERROR(_xlfn.IFS(B316=2015,H316/$O$13,B316=2016,H316/$O$14,B316=2017,H316/$O$15,B316=2018,H316/$O$16,B316=2019,H316/$O$17,B316=2020,H316/$O$18,B316=2021,H316/$O$19,B316=2022,H316/$O$20),"")</f>
        <v>2.119216603590297E-4</v>
      </c>
      <c r="K316" s="3" cm="1">
        <f t="array" ref="K316">IFERROR(_xlfn.IFS(B316=2015,J316*$P$4,B316=2016,J316*$P$5,B316=2017,J316*$P$6,B316=2018,J316*$P$7,B316=2019,J316*$P$8,B316=2020,J316*$P$9,B316=2021,J316*$P$10,B316=2022,J316*$P$11),"")</f>
        <v>355102.55622563307</v>
      </c>
      <c r="L316" s="3">
        <f t="shared" si="5"/>
        <v>651137.55622563302</v>
      </c>
    </row>
    <row r="317" spans="1:12">
      <c r="A317">
        <v>4840550</v>
      </c>
      <c r="B317">
        <v>2017</v>
      </c>
      <c r="D317" t="s">
        <v>3034</v>
      </c>
      <c r="E317" t="s">
        <v>3035</v>
      </c>
      <c r="F317" t="s">
        <v>4101</v>
      </c>
      <c r="G317" t="s">
        <v>3036</v>
      </c>
      <c r="H317" s="5">
        <v>316796</v>
      </c>
      <c r="I317">
        <f>IFERROR(VLOOKUP(G317,'NCES Match'!$A$2:$B$1307,2,FALSE),"")</f>
        <v>4840550</v>
      </c>
      <c r="J317" cm="1">
        <f t="array" ref="J317">IFERROR(_xlfn.IFS(B317=2015,H317/$O$13,B317=2016,H317/$O$14,B317=2017,H317/$O$15,B317=2018,H317/$O$16,B317=2019,H317/$O$17,B317=2020,H317/$O$18,B317=2021,H317/$O$19,B317=2022,H317/$O$20),"")</f>
        <v>2.1841144350982531E-4</v>
      </c>
      <c r="K317" s="3" cm="1">
        <f t="array" ref="K317">IFERROR(_xlfn.IFS(B317=2015,J317*$P$4,B317=2016,J317*$P$5,B317=2017,J317*$P$6,B317=2018,J317*$P$7,B317=2019,J317*$P$8,B317=2020,J317*$P$9,B317=2021,J317*$P$10,B317=2022,J317*$P$11),"")</f>
        <v>370916.75824043684</v>
      </c>
      <c r="L317" s="3">
        <f t="shared" si="5"/>
        <v>687712.7582404369</v>
      </c>
    </row>
    <row r="318" spans="1:12">
      <c r="A318">
        <v>4840550</v>
      </c>
      <c r="B318">
        <v>2018</v>
      </c>
      <c r="D318" t="s">
        <v>3034</v>
      </c>
      <c r="E318" t="s">
        <v>3035</v>
      </c>
      <c r="F318" t="s">
        <v>4101</v>
      </c>
      <c r="G318" t="s">
        <v>3036</v>
      </c>
      <c r="H318" s="5">
        <v>315944</v>
      </c>
      <c r="I318">
        <f>IFERROR(VLOOKUP(G318,'NCES Match'!$A$2:$B$1307,2,FALSE),"")</f>
        <v>4840550</v>
      </c>
      <c r="J318" cm="1">
        <f t="array" ref="J318">IFERROR(_xlfn.IFS(B318=2015,H318/$O$13,B318=2016,H318/$O$14,B318=2017,H318/$O$15,B318=2018,H318/$O$16,B318=2019,H318/$O$17,B318=2020,H318/$O$18,B318=2021,H318/$O$19,B318=2022,H318/$O$20),"")</f>
        <v>2.0617204854766528E-4</v>
      </c>
      <c r="K318" s="3" cm="1">
        <f t="array" ref="K318">IFERROR(_xlfn.IFS(B318=2015,J318*$P$4,B318=2016,J318*$P$5,B318=2017,J318*$P$6,B318=2018,J318*$P$7,B318=2019,J318*$P$8,B318=2020,J318*$P$9,B318=2021,J318*$P$10,B318=2022,J318*$P$11),"")</f>
        <v>353967.16141788295</v>
      </c>
      <c r="L318" s="3">
        <f t="shared" si="5"/>
        <v>669911.16141788289</v>
      </c>
    </row>
    <row r="319" spans="1:12">
      <c r="A319">
        <v>4840550</v>
      </c>
      <c r="B319">
        <v>2019</v>
      </c>
      <c r="D319" t="s">
        <v>3034</v>
      </c>
      <c r="E319" t="s">
        <v>3035</v>
      </c>
      <c r="F319" t="s">
        <v>4101</v>
      </c>
      <c r="G319" t="s">
        <v>3036</v>
      </c>
      <c r="H319" s="5">
        <v>327292</v>
      </c>
      <c r="I319">
        <f>IFERROR(VLOOKUP(G319,'NCES Match'!$A$2:$B$1307,2,FALSE),"")</f>
        <v>4840550</v>
      </c>
      <c r="J319" cm="1">
        <f t="array" ref="J319">IFERROR(_xlfn.IFS(B319=2015,H319/$O$13,B319=2016,H319/$O$14,B319=2017,H319/$O$15,B319=2018,H319/$O$16,B319=2019,H319/$O$17,B319=2020,H319/$O$18,B319=2021,H319/$O$19,B319=2022,H319/$O$20),"")</f>
        <v>2.0723475728087791E-4</v>
      </c>
      <c r="K319" s="3" cm="1">
        <f t="array" ref="K319">IFERROR(_xlfn.IFS(B319=2015,J319*$P$4,B319=2016,J319*$P$5,B319=2017,J319*$P$6,B319=2018,J319*$P$7,B319=2019,J319*$P$8,B319=2020,J319*$P$9,B319=2021,J319*$P$10,B319=2022,J319*$P$11),"")</f>
        <v>360158.66635784955</v>
      </c>
      <c r="L319" s="3">
        <f t="shared" si="5"/>
        <v>687450.66635784949</v>
      </c>
    </row>
    <row r="320" spans="1:12">
      <c r="A320">
        <v>4840550</v>
      </c>
      <c r="B320">
        <v>2020</v>
      </c>
      <c r="D320" t="s">
        <v>3034</v>
      </c>
      <c r="E320" t="s">
        <v>3035</v>
      </c>
      <c r="F320" t="s">
        <v>4230</v>
      </c>
      <c r="G320" t="s">
        <v>3036</v>
      </c>
      <c r="H320" s="5">
        <v>365155</v>
      </c>
      <c r="I320">
        <f>IFERROR(VLOOKUP(G320,'NCES Match'!$A$2:$B$1307,2,FALSE),"")</f>
        <v>4840550</v>
      </c>
      <c r="J320" cm="1">
        <f t="array" ref="J320">IFERROR(_xlfn.IFS(B320=2015,H320/$O$13,B320=2016,H320/$O$14,B320=2017,H320/$O$15,B320=2018,H320/$O$16,B320=2019,H320/$O$17,B320=2020,H320/$O$18,B320=2021,H320/$O$19,B320=2022,H320/$O$20),"")</f>
        <v>1.9788025606122945E-4</v>
      </c>
      <c r="K320" s="3" cm="1">
        <f t="array" ref="K320">IFERROR(_xlfn.IFS(B320=2015,J320*$P$4,B320=2016,J320*$P$5,B320=2017,J320*$P$6,B320=2018,J320*$P$7,B320=2019,J320*$P$8,B320=2020,J320*$P$9,B320=2021,J320*$P$10,B320=2022,J320*$P$11),"")</f>
        <v>417132.13680999249</v>
      </c>
      <c r="L320" s="3">
        <f t="shared" si="5"/>
        <v>782287.13680999249</v>
      </c>
    </row>
    <row r="321" spans="1:12">
      <c r="A321">
        <v>4840550</v>
      </c>
      <c r="B321">
        <v>2021</v>
      </c>
      <c r="D321" t="s">
        <v>3034</v>
      </c>
      <c r="E321" t="s">
        <v>3035</v>
      </c>
      <c r="F321" t="s">
        <v>4101</v>
      </c>
      <c r="G321" t="s">
        <v>3036</v>
      </c>
      <c r="H321" s="5">
        <v>355717.78</v>
      </c>
      <c r="I321">
        <f>IFERROR(VLOOKUP(G321,'NCES Match'!$A$2:$B$1307,2,FALSE),"")</f>
        <v>4840550</v>
      </c>
      <c r="J321" cm="1">
        <f t="array" ref="J321">IFERROR(_xlfn.IFS(B321=2015,H321/$O$13,B321=2016,H321/$O$14,B321=2017,H321/$O$15,B321=2018,H321/$O$16,B321=2019,H321/$O$17,B321=2020,H321/$O$18,B321=2021,H321/$O$19,B321=2022,H321/$O$20),"")</f>
        <v>1.8200051769461697E-4</v>
      </c>
      <c r="K321" s="3" cm="1">
        <f t="array" ref="K321">IFERROR(_xlfn.IFS(B321=2015,J321*$P$4,B321=2016,J321*$P$5,B321=2017,J321*$P$6,B321=2018,J321*$P$7,B321=2019,J321*$P$8,B321=2020,J321*$P$9,B321=2021,J321*$P$10,B321=2022,J321*$P$11),"")</f>
        <v>389581.80747891712</v>
      </c>
      <c r="L321" s="3">
        <f t="shared" si="5"/>
        <v>745299.58747891709</v>
      </c>
    </row>
    <row r="322" spans="1:12">
      <c r="A322">
        <v>4840550</v>
      </c>
      <c r="B322">
        <v>2022</v>
      </c>
      <c r="D322" t="s">
        <v>3034</v>
      </c>
      <c r="E322" t="s">
        <v>3035</v>
      </c>
      <c r="F322" t="s">
        <v>4101</v>
      </c>
      <c r="G322" t="s">
        <v>3036</v>
      </c>
      <c r="H322" s="5">
        <v>418870.92</v>
      </c>
      <c r="I322">
        <f>IFERROR(VLOOKUP(G322,'NCES Match'!$A$2:$B$1307,2,FALSE),"")</f>
        <v>4840550</v>
      </c>
      <c r="J322" cm="1">
        <f t="array" ref="J322">IFERROR(_xlfn.IFS(B322=2015,H322/$O$13,B322=2016,H322/$O$14,B322=2017,H322/$O$15,B322=2018,H322/$O$16,B322=2019,H322/$O$17,B322=2020,H322/$O$18,B322=2021,H322/$O$19,B322=2022,H322/$O$20),"")</f>
        <v>1.8398094340538759E-4</v>
      </c>
      <c r="K322" s="3" cm="1">
        <f t="array" ref="K322">IFERROR(_xlfn.IFS(B322=2015,J322*$P$4,B322=2016,J322*$P$5,B322=2017,J322*$P$6,B322=2018,J322*$P$7,B322=2019,J322*$P$8,B322=2020,J322*$P$9,B322=2021,J322*$P$10,B322=2022,J322*$P$11),"")</f>
        <v>396199.83505134995</v>
      </c>
      <c r="L322" s="3">
        <f t="shared" si="5"/>
        <v>815070.75505134999</v>
      </c>
    </row>
    <row r="323" spans="1:12">
      <c r="A323">
        <v>4840550</v>
      </c>
      <c r="B323">
        <v>2023</v>
      </c>
      <c r="D323" t="s">
        <v>3034</v>
      </c>
      <c r="E323" t="s">
        <v>3035</v>
      </c>
      <c r="F323" t="s">
        <v>4101</v>
      </c>
      <c r="G323" t="s">
        <v>3036</v>
      </c>
      <c r="H323" s="5">
        <v>416273.66</v>
      </c>
      <c r="I323">
        <f>IFERROR(VLOOKUP(G323,'NCES Match'!$A$2:$B$1307,2,FALSE),"")</f>
        <v>4840550</v>
      </c>
      <c r="J323" t="str" cm="1">
        <f t="array" ref="J323">IFERROR(_xlfn.IFS(B323=2015,H323/$O$13,B323=2016,H323/$O$14,B323=2017,H323/$O$15,B323=2018,H323/$O$16,B323=2019,H323/$O$17,B323=2020,H323/$O$18,B323=2021,H323/$O$19,B323=2022,H323/$O$20),"")</f>
        <v/>
      </c>
      <c r="K323" s="3" t="str" cm="1">
        <f t="array" ref="K323">IFERROR(_xlfn.IFS(B323=2015,J323*$P$4,B323=2016,J323*$P$5,B323=2017,J323*$P$6,B323=2018,J323*$P$7,B323=2019,J323*$P$8,B323=2020,J323*$P$9,B323=2021,J323*$P$10,B323=2022,J323*$P$11),"")</f>
        <v/>
      </c>
      <c r="L323" s="3">
        <f t="shared" ref="L323:L386" si="6">SUM(H323,K323)</f>
        <v>416273.66</v>
      </c>
    </row>
    <row r="324" spans="1:12">
      <c r="A324">
        <v>4829760</v>
      </c>
      <c r="B324">
        <v>2015</v>
      </c>
      <c r="C324" t="s">
        <v>381</v>
      </c>
      <c r="D324" t="s">
        <v>2181</v>
      </c>
      <c r="E324" t="s">
        <v>2182</v>
      </c>
      <c r="G324" t="s">
        <v>2183</v>
      </c>
      <c r="H324" s="5">
        <v>32755.7</v>
      </c>
      <c r="I324">
        <f>IFERROR(VLOOKUP(G324,'NCES Match'!$A$2:$B$1307,2,FALSE),"")</f>
        <v>4829760</v>
      </c>
      <c r="J324" cm="1">
        <f t="array" ref="J324">IFERROR(_xlfn.IFS(B324=2015,H324/$O$13,B324=2016,H324/$O$14,B324=2017,H324/$O$15,B324=2018,H324/$O$16,B324=2019,H324/$O$17,B324=2020,H324/$O$18,B324=2021,H324/$O$19,B324=2022,H324/$O$20),"")</f>
        <v>2.5660938440373179E-5</v>
      </c>
      <c r="K324" s="3" cm="1">
        <f t="array" ref="K324">IFERROR(_xlfn.IFS(B324=2015,J324*$P$4,B324=2016,J324*$P$5,B324=2017,J324*$P$6,B324=2018,J324*$P$7,B324=2019,J324*$P$8,B324=2020,J324*$P$9,B324=2021,J324*$P$10,B324=2022,J324*$P$11),"")</f>
        <v>40838.946981916291</v>
      </c>
      <c r="L324" s="3">
        <f t="shared" si="6"/>
        <v>73594.646981916288</v>
      </c>
    </row>
    <row r="325" spans="1:12">
      <c r="A325">
        <v>4829760</v>
      </c>
      <c r="B325">
        <v>2016</v>
      </c>
      <c r="C325" t="s">
        <v>4102</v>
      </c>
      <c r="D325" t="s">
        <v>2181</v>
      </c>
      <c r="E325" t="s">
        <v>2182</v>
      </c>
      <c r="F325" t="s">
        <v>4101</v>
      </c>
      <c r="G325" t="s">
        <v>2183</v>
      </c>
      <c r="H325" s="5">
        <v>48195</v>
      </c>
      <c r="I325">
        <f>IFERROR(VLOOKUP(G325,'NCES Match'!$A$2:$B$1307,2,FALSE),"")</f>
        <v>4829760</v>
      </c>
      <c r="J325" cm="1">
        <f t="array" ref="J325">IFERROR(_xlfn.IFS(B325=2015,H325/$O$13,B325=2016,H325/$O$14,B325=2017,H325/$O$15,B325=2018,H325/$O$16,B325=2019,H325/$O$17,B325=2020,H325/$O$18,B325=2021,H325/$O$19,B325=2022,H325/$O$20),"")</f>
        <v>3.4501205671638277E-5</v>
      </c>
      <c r="K325" s="3" cm="1">
        <f t="array" ref="K325">IFERROR(_xlfn.IFS(B325=2015,J325*$P$4,B325=2016,J325*$P$5,B325=2017,J325*$P$6,B325=2018,J325*$P$7,B325=2019,J325*$P$8,B325=2020,J325*$P$9,B325=2021,J325*$P$10,B325=2022,J325*$P$11),"")</f>
        <v>57811.298317071924</v>
      </c>
      <c r="L325" s="3">
        <f t="shared" si="6"/>
        <v>106006.29831707192</v>
      </c>
    </row>
    <row r="326" spans="1:12">
      <c r="A326">
        <v>4829760</v>
      </c>
      <c r="B326">
        <v>2017</v>
      </c>
      <c r="D326" t="s">
        <v>2181</v>
      </c>
      <c r="E326" t="s">
        <v>2182</v>
      </c>
      <c r="F326" t="s">
        <v>4101</v>
      </c>
      <c r="G326" t="s">
        <v>2183</v>
      </c>
      <c r="H326" s="5">
        <v>58640</v>
      </c>
      <c r="I326">
        <f>IFERROR(VLOOKUP(G326,'NCES Match'!$A$2:$B$1307,2,FALSE),"")</f>
        <v>4829760</v>
      </c>
      <c r="J326" cm="1">
        <f t="array" ref="J326">IFERROR(_xlfn.IFS(B326=2015,H326/$O$13,B326=2016,H326/$O$14,B326=2017,H326/$O$15,B326=2018,H326/$O$16,B326=2019,H326/$O$17,B326=2020,H326/$O$18,B326=2021,H326/$O$19,B326=2022,H326/$O$20),"")</f>
        <v>4.0428689274536786E-5</v>
      </c>
      <c r="K326" s="3" cm="1">
        <f t="array" ref="K326">IFERROR(_xlfn.IFS(B326=2015,J326*$P$4,B326=2016,J326*$P$5,B326=2017,J326*$P$6,B326=2018,J326*$P$7,B326=2019,J326*$P$8,B326=2020,J326*$P$9,B326=2021,J326*$P$10,B326=2022,J326*$P$11),"")</f>
        <v>68657.933506796864</v>
      </c>
      <c r="L326" s="3">
        <f t="shared" si="6"/>
        <v>127297.93350679686</v>
      </c>
    </row>
    <row r="327" spans="1:12">
      <c r="A327">
        <v>4829760</v>
      </c>
      <c r="B327">
        <v>2018</v>
      </c>
      <c r="D327" t="s">
        <v>2181</v>
      </c>
      <c r="E327" t="s">
        <v>2182</v>
      </c>
      <c r="F327" t="s">
        <v>4101</v>
      </c>
      <c r="G327" t="s">
        <v>2183</v>
      </c>
      <c r="H327" s="5">
        <v>62808</v>
      </c>
      <c r="I327">
        <f>IFERROR(VLOOKUP(G327,'NCES Match'!$A$2:$B$1307,2,FALSE),"")</f>
        <v>4829760</v>
      </c>
      <c r="J327" cm="1">
        <f t="array" ref="J327">IFERROR(_xlfn.IFS(B327=2015,H327/$O$13,B327=2016,H327/$O$14,B327=2017,H327/$O$15,B327=2018,H327/$O$16,B327=2019,H327/$O$17,B327=2020,H327/$O$18,B327=2021,H327/$O$19,B327=2022,H327/$O$20),"")</f>
        <v>4.098591530518624E-5</v>
      </c>
      <c r="K327" s="3" cm="1">
        <f t="array" ref="K327">IFERROR(_xlfn.IFS(B327=2015,J327*$P$4,B327=2016,J327*$P$5,B327=2017,J327*$P$6,B327=2018,J327*$P$7,B327=2019,J327*$P$8,B327=2020,J327*$P$9,B327=2021,J327*$P$10,B327=2022,J327*$P$11),"")</f>
        <v>70366.803846043578</v>
      </c>
      <c r="L327" s="3">
        <f t="shared" si="6"/>
        <v>133174.80384604359</v>
      </c>
    </row>
    <row r="328" spans="1:12">
      <c r="A328">
        <v>4829760</v>
      </c>
      <c r="B328">
        <v>2019</v>
      </c>
      <c r="D328" t="s">
        <v>2181</v>
      </c>
      <c r="E328" t="s">
        <v>2182</v>
      </c>
      <c r="F328" t="s">
        <v>4101</v>
      </c>
      <c r="G328" t="s">
        <v>2183</v>
      </c>
      <c r="H328" s="5">
        <v>71103</v>
      </c>
      <c r="I328">
        <f>IFERROR(VLOOKUP(G328,'NCES Match'!$A$2:$B$1307,2,FALSE),"")</f>
        <v>4829760</v>
      </c>
      <c r="J328" cm="1">
        <f t="array" ref="J328">IFERROR(_xlfn.IFS(B328=2015,H328/$O$13,B328=2016,H328/$O$14,B328=2017,H328/$O$15,B328=2018,H328/$O$16,B328=2019,H328/$O$17,B328=2020,H328/$O$18,B328=2021,H328/$O$19,B328=2022,H328/$O$20),"")</f>
        <v>4.5020999434579102E-5</v>
      </c>
      <c r="K328" s="3" cm="1">
        <f t="array" ref="K328">IFERROR(_xlfn.IFS(B328=2015,J328*$P$4,B328=2016,J328*$P$5,B328=2017,J328*$P$6,B328=2018,J328*$P$7,B328=2019,J328*$P$8,B328=2020,J328*$P$9,B328=2021,J328*$P$10,B328=2022,J328*$P$11),"")</f>
        <v>78243.164067689344</v>
      </c>
      <c r="L328" s="3">
        <f t="shared" si="6"/>
        <v>149346.16406768933</v>
      </c>
    </row>
    <row r="329" spans="1:12">
      <c r="A329">
        <v>4829760</v>
      </c>
      <c r="B329">
        <v>2020</v>
      </c>
      <c r="D329" t="s">
        <v>2181</v>
      </c>
      <c r="E329" t="s">
        <v>2182</v>
      </c>
      <c r="F329" t="s">
        <v>4230</v>
      </c>
      <c r="G329" t="s">
        <v>2183</v>
      </c>
      <c r="H329" s="5">
        <v>76404</v>
      </c>
      <c r="I329">
        <f>IFERROR(VLOOKUP(G329,'NCES Match'!$A$2:$B$1307,2,FALSE),"")</f>
        <v>4829760</v>
      </c>
      <c r="J329" cm="1">
        <f t="array" ref="J329">IFERROR(_xlfn.IFS(B329=2015,H329/$O$13,B329=2016,H329/$O$14,B329=2017,H329/$O$15,B329=2018,H329/$O$16,B329=2019,H329/$O$17,B329=2020,H329/$O$18,B329=2021,H329/$O$19,B329=2022,H329/$O$20),"")</f>
        <v>4.1403905421265425E-5</v>
      </c>
      <c r="K329" s="3" cm="1">
        <f t="array" ref="K329">IFERROR(_xlfn.IFS(B329=2015,J329*$P$4,B329=2016,J329*$P$5,B329=2017,J329*$P$6,B329=2018,J329*$P$7,B329=2019,J329*$P$8,B329=2020,J329*$P$9,B329=2021,J329*$P$10,B329=2022,J329*$P$11),"")</f>
        <v>87279.549180021277</v>
      </c>
      <c r="L329" s="3">
        <f t="shared" si="6"/>
        <v>163683.54918002128</v>
      </c>
    </row>
    <row r="330" spans="1:12">
      <c r="A330">
        <v>4829760</v>
      </c>
      <c r="B330">
        <v>2021</v>
      </c>
      <c r="D330" t="s">
        <v>2181</v>
      </c>
      <c r="E330" t="s">
        <v>2182</v>
      </c>
      <c r="F330" t="s">
        <v>4230</v>
      </c>
      <c r="G330" t="s">
        <v>2183</v>
      </c>
      <c r="H330" s="5">
        <v>76614.59</v>
      </c>
      <c r="I330">
        <f>IFERROR(VLOOKUP(G330,'NCES Match'!$A$2:$B$1307,2,FALSE),"")</f>
        <v>4829760</v>
      </c>
      <c r="J330" cm="1">
        <f t="array" ref="J330">IFERROR(_xlfn.IFS(B330=2015,H330/$O$13,B330=2016,H330/$O$14,B330=2017,H330/$O$15,B330=2018,H330/$O$16,B330=2019,H330/$O$17,B330=2020,H330/$O$18,B330=2021,H330/$O$19,B330=2022,H330/$O$20),"")</f>
        <v>3.9199319873639216E-5</v>
      </c>
      <c r="K330" s="3" cm="1">
        <f t="array" ref="K330">IFERROR(_xlfn.IFS(B330=2015,J330*$P$4,B330=2016,J330*$P$5,B330=2017,J330*$P$6,B330=2018,J330*$P$7,B330=2019,J330*$P$8,B330=2020,J330*$P$9,B330=2021,J330*$P$10,B330=2022,J330*$P$11),"")</f>
        <v>83908.233238878762</v>
      </c>
      <c r="L330" s="3">
        <f t="shared" si="6"/>
        <v>160522.82323887874</v>
      </c>
    </row>
    <row r="331" spans="1:12">
      <c r="A331">
        <v>4829760</v>
      </c>
      <c r="B331">
        <v>2022</v>
      </c>
      <c r="D331" t="s">
        <v>2181</v>
      </c>
      <c r="E331" t="s">
        <v>2182</v>
      </c>
      <c r="F331" t="s">
        <v>4101</v>
      </c>
      <c r="G331" t="s">
        <v>2183</v>
      </c>
      <c r="H331" s="5">
        <v>105143.94</v>
      </c>
      <c r="I331">
        <f>IFERROR(VLOOKUP(G331,'NCES Match'!$A$2:$B$1307,2,FALSE),"")</f>
        <v>4829760</v>
      </c>
      <c r="J331" cm="1">
        <f t="array" ref="J331">IFERROR(_xlfn.IFS(B331=2015,H331/$O$13,B331=2016,H331/$O$14,B331=2017,H331/$O$15,B331=2018,H331/$O$16,B331=2019,H331/$O$17,B331=2020,H331/$O$18,B331=2021,H331/$O$19,B331=2022,H331/$O$20),"")</f>
        <v>4.6182440343577607E-5</v>
      </c>
      <c r="K331" s="3" cm="1">
        <f t="array" ref="K331">IFERROR(_xlfn.IFS(B331=2015,J331*$P$4,B331=2016,J331*$P$5,B331=2017,J331*$P$6,B331=2018,J331*$P$7,B331=2019,J331*$P$8,B331=2020,J331*$P$9,B331=2021,J331*$P$10,B331=2022,J331*$P$11),"")</f>
        <v>99453.100455503183</v>
      </c>
      <c r="L331" s="3">
        <f t="shared" si="6"/>
        <v>204597.04045550319</v>
      </c>
    </row>
    <row r="332" spans="1:12">
      <c r="A332">
        <v>4829760</v>
      </c>
      <c r="B332">
        <v>2023</v>
      </c>
      <c r="D332" t="s">
        <v>2181</v>
      </c>
      <c r="E332" t="s">
        <v>2182</v>
      </c>
      <c r="F332" t="s">
        <v>4101</v>
      </c>
      <c r="G332" t="s">
        <v>2183</v>
      </c>
      <c r="H332" s="5">
        <v>141866.63</v>
      </c>
      <c r="I332">
        <f>IFERROR(VLOOKUP(G332,'NCES Match'!$A$2:$B$1307,2,FALSE),"")</f>
        <v>4829760</v>
      </c>
      <c r="J332" t="str" cm="1">
        <f t="array" ref="J332">IFERROR(_xlfn.IFS(B332=2015,H332/$O$13,B332=2016,H332/$O$14,B332=2017,H332/$O$15,B332=2018,H332/$O$16,B332=2019,H332/$O$17,B332=2020,H332/$O$18,B332=2021,H332/$O$19,B332=2022,H332/$O$20),"")</f>
        <v/>
      </c>
      <c r="K332" s="3" t="str" cm="1">
        <f t="array" ref="K332">IFERROR(_xlfn.IFS(B332=2015,J332*$P$4,B332=2016,J332*$P$5,B332=2017,J332*$P$6,B332=2018,J332*$P$7,B332=2019,J332*$P$8,B332=2020,J332*$P$9,B332=2021,J332*$P$10,B332=2022,J332*$P$11),"")</f>
        <v/>
      </c>
      <c r="L332" s="3">
        <f t="shared" si="6"/>
        <v>141866.63</v>
      </c>
    </row>
    <row r="333" spans="1:12">
      <c r="A333">
        <v>4839780</v>
      </c>
      <c r="B333">
        <v>2015</v>
      </c>
      <c r="C333" t="s">
        <v>381</v>
      </c>
      <c r="D333" t="s">
        <v>2974</v>
      </c>
      <c r="E333" t="s">
        <v>2975</v>
      </c>
      <c r="G333" t="s">
        <v>2976</v>
      </c>
      <c r="H333" s="5">
        <v>90912.070000000094</v>
      </c>
      <c r="I333">
        <f>IFERROR(VLOOKUP(G333,'NCES Match'!$A$2:$B$1307,2,FALSE),"")</f>
        <v>4839780</v>
      </c>
      <c r="J333" cm="1">
        <f t="array" ref="J333">IFERROR(_xlfn.IFS(B333=2015,H333/$O$13,B333=2016,H333/$O$14,B333=2017,H333/$O$15,B333=2018,H333/$O$16,B333=2019,H333/$O$17,B333=2020,H333/$O$18,B333=2021,H333/$O$19,B333=2022,H333/$O$20),"")</f>
        <v>7.1220857186898758E-5</v>
      </c>
      <c r="K333" s="3" cm="1">
        <f t="array" ref="K333">IFERROR(_xlfn.IFS(B333=2015,J333*$P$4,B333=2016,J333*$P$5,B333=2017,J333*$P$6,B333=2018,J333*$P$7,B333=2019,J333*$P$8,B333=2020,J333*$P$9,B333=2021,J333*$P$10,B333=2022,J333*$P$11),"")</f>
        <v>113346.78259802925</v>
      </c>
      <c r="L333" s="3">
        <f t="shared" si="6"/>
        <v>204258.85259802936</v>
      </c>
    </row>
    <row r="334" spans="1:12">
      <c r="A334">
        <v>4839780</v>
      </c>
      <c r="B334">
        <v>2016</v>
      </c>
      <c r="C334" t="s">
        <v>4102</v>
      </c>
      <c r="D334" t="s">
        <v>2974</v>
      </c>
      <c r="E334" t="s">
        <v>2975</v>
      </c>
      <c r="F334" t="s">
        <v>4101</v>
      </c>
      <c r="G334" t="s">
        <v>2976</v>
      </c>
      <c r="H334" s="5">
        <v>91727</v>
      </c>
      <c r="I334">
        <f>IFERROR(VLOOKUP(G334,'NCES Match'!$A$2:$B$1307,2,FALSE),"")</f>
        <v>4839780</v>
      </c>
      <c r="J334" cm="1">
        <f t="array" ref="J334">IFERROR(_xlfn.IFS(B334=2015,H334/$O$13,B334=2016,H334/$O$14,B334=2017,H334/$O$15,B334=2018,H334/$O$16,B334=2019,H334/$O$17,B334=2020,H334/$O$18,B334=2021,H334/$O$19,B334=2022,H334/$O$20),"")</f>
        <v>6.5664323947346487E-5</v>
      </c>
      <c r="K334" s="3" cm="1">
        <f t="array" ref="K334">IFERROR(_xlfn.IFS(B334=2015,J334*$P$4,B334=2016,J334*$P$5,B334=2017,J334*$P$6,B334=2018,J334*$P$7,B334=2019,J334*$P$8,B334=2020,J334*$P$9,B334=2021,J334*$P$10,B334=2022,J334*$P$11),"")</f>
        <v>110029.19308496849</v>
      </c>
      <c r="L334" s="3">
        <f t="shared" si="6"/>
        <v>201756.19308496849</v>
      </c>
    </row>
    <row r="335" spans="1:12">
      <c r="A335">
        <v>4839780</v>
      </c>
      <c r="B335">
        <v>2017</v>
      </c>
      <c r="D335" t="s">
        <v>2974</v>
      </c>
      <c r="E335" t="s">
        <v>2975</v>
      </c>
      <c r="F335" t="s">
        <v>4101</v>
      </c>
      <c r="G335" t="s">
        <v>2976</v>
      </c>
      <c r="H335" s="5">
        <v>96697</v>
      </c>
      <c r="I335">
        <f>IFERROR(VLOOKUP(G335,'NCES Match'!$A$2:$B$1307,2,FALSE),"")</f>
        <v>4839780</v>
      </c>
      <c r="J335" cm="1">
        <f t="array" ref="J335">IFERROR(_xlfn.IFS(B335=2015,H335/$O$13,B335=2016,H335/$O$14,B335=2017,H335/$O$15,B335=2018,H335/$O$16,B335=2019,H335/$O$17,B335=2020,H335/$O$18,B335=2021,H335/$O$19,B335=2022,H335/$O$20),"")</f>
        <v>6.6666660415755179E-5</v>
      </c>
      <c r="K335" s="3" cm="1">
        <f t="array" ref="K335">IFERROR(_xlfn.IFS(B335=2015,J335*$P$4,B335=2016,J335*$P$5,B335=2017,J335*$P$6,B335=2018,J335*$P$7,B335=2019,J335*$P$8,B335=2020,J335*$P$9,B335=2021,J335*$P$10,B335=2022,J335*$P$11),"")</f>
        <v>113216.51085106985</v>
      </c>
      <c r="L335" s="3">
        <f t="shared" si="6"/>
        <v>209913.51085106985</v>
      </c>
    </row>
    <row r="336" spans="1:12">
      <c r="A336">
        <v>4839780</v>
      </c>
      <c r="B336">
        <v>2018</v>
      </c>
      <c r="D336" t="s">
        <v>2974</v>
      </c>
      <c r="E336" t="s">
        <v>2975</v>
      </c>
      <c r="F336" t="s">
        <v>4101</v>
      </c>
      <c r="G336" t="s">
        <v>2976</v>
      </c>
      <c r="H336" s="5">
        <v>102968</v>
      </c>
      <c r="I336">
        <f>IFERROR(VLOOKUP(G336,'NCES Match'!$A$2:$B$1307,2,FALSE),"")</f>
        <v>4839780</v>
      </c>
      <c r="J336" cm="1">
        <f t="array" ref="J336">IFERROR(_xlfn.IFS(B336=2015,H336/$O$13,B336=2016,H336/$O$14,B336=2017,H336/$O$15,B336=2018,H336/$O$16,B336=2019,H336/$O$17,B336=2020,H336/$O$18,B336=2021,H336/$O$19,B336=2022,H336/$O$20),"")</f>
        <v>6.7192678116552294E-5</v>
      </c>
      <c r="K336" s="3" cm="1">
        <f t="array" ref="K336">IFERROR(_xlfn.IFS(B336=2015,J336*$P$4,B336=2016,J336*$P$5,B336=2017,J336*$P$6,B336=2018,J336*$P$7,B336=2019,J336*$P$8,B336=2020,J336*$P$9,B336=2021,J336*$P$10,B336=2022,J336*$P$11),"")</f>
        <v>115359.9709976343</v>
      </c>
      <c r="L336" s="3">
        <f t="shared" si="6"/>
        <v>218327.97099763429</v>
      </c>
    </row>
    <row r="337" spans="1:12">
      <c r="A337">
        <v>4839780</v>
      </c>
      <c r="B337">
        <v>2019</v>
      </c>
      <c r="D337" t="s">
        <v>2974</v>
      </c>
      <c r="E337" t="s">
        <v>2975</v>
      </c>
      <c r="F337" t="s">
        <v>4101</v>
      </c>
      <c r="G337" t="s">
        <v>2976</v>
      </c>
      <c r="H337" s="5">
        <v>99902</v>
      </c>
      <c r="I337">
        <f>IFERROR(VLOOKUP(G337,'NCES Match'!$A$2:$B$1307,2,FALSE),"")</f>
        <v>4839780</v>
      </c>
      <c r="J337" cm="1">
        <f t="array" ref="J337">IFERROR(_xlfn.IFS(B337=2015,H337/$O$13,B337=2016,H337/$O$14,B337=2017,H337/$O$15,B337=2018,H337/$O$16,B337=2019,H337/$O$17,B337=2020,H337/$O$18,B337=2021,H337/$O$19,B337=2022,H337/$O$20),"")</f>
        <v>6.3255951021944521E-5</v>
      </c>
      <c r="K337" s="3" cm="1">
        <f t="array" ref="K337">IFERROR(_xlfn.IFS(B337=2015,J337*$P$4,B337=2016,J337*$P$5,B337=2017,J337*$P$6,B337=2018,J337*$P$7,B337=2019,J337*$P$8,B337=2020,J337*$P$9,B337=2021,J337*$P$10,B337=2022,J337*$P$11),"")</f>
        <v>109934.15997482947</v>
      </c>
      <c r="L337" s="3">
        <f t="shared" si="6"/>
        <v>209836.15997482947</v>
      </c>
    </row>
    <row r="338" spans="1:12">
      <c r="A338">
        <v>4839780</v>
      </c>
      <c r="B338">
        <v>2020</v>
      </c>
      <c r="D338" t="s">
        <v>2974</v>
      </c>
      <c r="E338" t="s">
        <v>2975</v>
      </c>
      <c r="F338" t="s">
        <v>4230</v>
      </c>
      <c r="G338" t="s">
        <v>2976</v>
      </c>
      <c r="H338" s="5">
        <v>104126</v>
      </c>
      <c r="I338">
        <f>IFERROR(VLOOKUP(G338,'NCES Match'!$A$2:$B$1307,2,FALSE),"")</f>
        <v>4839780</v>
      </c>
      <c r="J338" cm="1">
        <f t="array" ref="J338">IFERROR(_xlfn.IFS(B338=2015,H338/$O$13,B338=2016,H338/$O$14,B338=2017,H338/$O$15,B338=2018,H338/$O$16,B338=2019,H338/$O$17,B338=2020,H338/$O$18,B338=2021,H338/$O$19,B338=2022,H338/$O$20),"")</f>
        <v>5.6426666874701367E-5</v>
      </c>
      <c r="K338" s="3" cm="1">
        <f t="array" ref="K338">IFERROR(_xlfn.IFS(B338=2015,J338*$P$4,B338=2016,J338*$P$5,B338=2017,J338*$P$6,B338=2018,J338*$P$7,B338=2019,J338*$P$8,B338=2020,J338*$P$9,B338=2021,J338*$P$10,B338=2022,J338*$P$11),"")</f>
        <v>118947.57261293773</v>
      </c>
      <c r="L338" s="3">
        <f t="shared" si="6"/>
        <v>223073.57261293771</v>
      </c>
    </row>
    <row r="339" spans="1:12">
      <c r="A339">
        <v>4839780</v>
      </c>
      <c r="B339">
        <v>2021</v>
      </c>
      <c r="D339" t="s">
        <v>2974</v>
      </c>
      <c r="E339" t="s">
        <v>2975</v>
      </c>
      <c r="F339" t="s">
        <v>4101</v>
      </c>
      <c r="G339" t="s">
        <v>2976</v>
      </c>
      <c r="H339" s="5">
        <v>120639.22</v>
      </c>
      <c r="I339">
        <f>IFERROR(VLOOKUP(G339,'NCES Match'!$A$2:$B$1307,2,FALSE),"")</f>
        <v>4839780</v>
      </c>
      <c r="J339" cm="1">
        <f t="array" ref="J339">IFERROR(_xlfn.IFS(B339=2015,H339/$O$13,B339=2016,H339/$O$14,B339=2017,H339/$O$15,B339=2018,H339/$O$16,B339=2019,H339/$O$17,B339=2020,H339/$O$18,B339=2021,H339/$O$19,B339=2022,H339/$O$20),"")</f>
        <v>6.1724214331582722E-5</v>
      </c>
      <c r="K339" s="3" cm="1">
        <f t="array" ref="K339">IFERROR(_xlfn.IFS(B339=2015,J339*$P$4,B339=2016,J339*$P$5,B339=2017,J339*$P$6,B339=2018,J339*$P$7,B339=2019,J339*$P$8,B339=2020,J339*$P$9,B339=2021,J339*$P$10,B339=2022,J339*$P$11),"")</f>
        <v>132123.9702453072</v>
      </c>
      <c r="L339" s="3">
        <f t="shared" si="6"/>
        <v>252763.1902453072</v>
      </c>
    </row>
    <row r="340" spans="1:12">
      <c r="A340">
        <v>4839780</v>
      </c>
      <c r="B340">
        <v>2022</v>
      </c>
      <c r="D340" t="s">
        <v>2974</v>
      </c>
      <c r="E340" t="s">
        <v>2975</v>
      </c>
      <c r="F340" t="s">
        <v>4101</v>
      </c>
      <c r="G340" t="s">
        <v>2976</v>
      </c>
      <c r="H340" s="5">
        <v>159680.46</v>
      </c>
      <c r="I340">
        <f>IFERROR(VLOOKUP(G340,'NCES Match'!$A$2:$B$1307,2,FALSE),"")</f>
        <v>4839780</v>
      </c>
      <c r="J340" cm="1">
        <f t="array" ref="J340">IFERROR(_xlfn.IFS(B340=2015,H340/$O$13,B340=2016,H340/$O$14,B340=2017,H340/$O$15,B340=2018,H340/$O$16,B340=2019,H340/$O$17,B340=2020,H340/$O$18,B340=2021,H340/$O$19,B340=2022,H340/$O$20),"")</f>
        <v>7.0136551074508245E-5</v>
      </c>
      <c r="K340" s="3" cm="1">
        <f t="array" ref="K340">IFERROR(_xlfn.IFS(B340=2015,J340*$P$4,B340=2016,J340*$P$5,B340=2017,J340*$P$6,B340=2018,J340*$P$7,B340=2019,J340*$P$8,B340=2020,J340*$P$9,B340=2021,J340*$P$10,B340=2022,J340*$P$11),"")</f>
        <v>151037.87083840455</v>
      </c>
      <c r="L340" s="3">
        <f t="shared" si="6"/>
        <v>310718.33083840454</v>
      </c>
    </row>
    <row r="341" spans="1:12">
      <c r="A341">
        <v>4839780</v>
      </c>
      <c r="B341">
        <v>2023</v>
      </c>
      <c r="D341" t="s">
        <v>2974</v>
      </c>
      <c r="E341" t="s">
        <v>2975</v>
      </c>
      <c r="F341" t="s">
        <v>4101</v>
      </c>
      <c r="G341" t="s">
        <v>2976</v>
      </c>
      <c r="H341" s="5">
        <v>191539.93</v>
      </c>
      <c r="I341">
        <f>IFERROR(VLOOKUP(G341,'NCES Match'!$A$2:$B$1307,2,FALSE),"")</f>
        <v>4839780</v>
      </c>
      <c r="J341" t="str" cm="1">
        <f t="array" ref="J341">IFERROR(_xlfn.IFS(B341=2015,H341/$O$13,B341=2016,H341/$O$14,B341=2017,H341/$O$15,B341=2018,H341/$O$16,B341=2019,H341/$O$17,B341=2020,H341/$O$18,B341=2021,H341/$O$19,B341=2022,H341/$O$20),"")</f>
        <v/>
      </c>
      <c r="K341" s="3" t="str" cm="1">
        <f t="array" ref="K341">IFERROR(_xlfn.IFS(B341=2015,J341*$P$4,B341=2016,J341*$P$5,B341=2017,J341*$P$6,B341=2018,J341*$P$7,B341=2019,J341*$P$8,B341=2020,J341*$P$9,B341=2021,J341*$P$10,B341=2022,J341*$P$11),"")</f>
        <v/>
      </c>
      <c r="L341" s="3">
        <f t="shared" si="6"/>
        <v>191539.93</v>
      </c>
    </row>
    <row r="342" spans="1:12">
      <c r="A342">
        <v>4800177</v>
      </c>
      <c r="B342">
        <v>2015</v>
      </c>
      <c r="C342" t="s">
        <v>3521</v>
      </c>
      <c r="D342" t="s">
        <v>3969</v>
      </c>
      <c r="E342" t="s">
        <v>3970</v>
      </c>
      <c r="G342" t="s">
        <v>3971</v>
      </c>
      <c r="H342" s="5">
        <v>36336.51</v>
      </c>
      <c r="I342">
        <f>IFERROR(VLOOKUP(G342,'NCES Match'!$A$2:$B$1307,2,FALSE),"")</f>
        <v>4800177</v>
      </c>
      <c r="J342" cm="1">
        <f t="array" ref="J342">IFERROR(_xlfn.IFS(B342=2015,H342/$O$13,B342=2016,H342/$O$14,B342=2017,H342/$O$15,B342=2018,H342/$O$16,B342=2019,H342/$O$17,B342=2020,H342/$O$18,B342=2021,H342/$O$19,B342=2022,H342/$O$20),"")</f>
        <v>2.846615844717116E-5</v>
      </c>
      <c r="K342" s="3" cm="1">
        <f t="array" ref="K342">IFERROR(_xlfn.IFS(B342=2015,J342*$P$4,B342=2016,J342*$P$5,B342=2017,J342*$P$6,B342=2018,J342*$P$7,B342=2019,J342*$P$8,B342=2020,J342*$P$9,B342=2021,J342*$P$10,B342=2022,J342*$P$11),"")</f>
        <v>45303.406900108108</v>
      </c>
      <c r="L342" s="3">
        <f t="shared" si="6"/>
        <v>81639.916900108103</v>
      </c>
    </row>
    <row r="343" spans="1:12">
      <c r="A343">
        <v>4800177</v>
      </c>
      <c r="B343">
        <v>2016</v>
      </c>
      <c r="C343" t="s">
        <v>4104</v>
      </c>
      <c r="D343" t="s">
        <v>3969</v>
      </c>
      <c r="E343" t="s">
        <v>3970</v>
      </c>
      <c r="F343" t="s">
        <v>4101</v>
      </c>
      <c r="G343" t="s">
        <v>3971</v>
      </c>
      <c r="H343" s="5">
        <v>34628</v>
      </c>
      <c r="I343">
        <f>IFERROR(VLOOKUP(G343,'NCES Match'!$A$2:$B$1307,2,FALSE),"")</f>
        <v>4800177</v>
      </c>
      <c r="J343" cm="1">
        <f t="array" ref="J343">IFERROR(_xlfn.IFS(B343=2015,H343/$O$13,B343=2016,H343/$O$14,B343=2017,H343/$O$15,B343=2018,H343/$O$16,B343=2019,H343/$O$17,B343=2020,H343/$O$18,B343=2021,H343/$O$19,B343=2022,H343/$O$20),"")</f>
        <v>2.47890393193794E-5</v>
      </c>
      <c r="K343" s="3" cm="1">
        <f t="array" ref="K343">IFERROR(_xlfn.IFS(B343=2015,J343*$P$4,B343=2016,J343*$P$5,B343=2017,J343*$P$6,B343=2018,J343*$P$7,B343=2019,J343*$P$8,B343=2020,J343*$P$9,B343=2021,J343*$P$10,B343=2022,J343*$P$11),"")</f>
        <v>41537.288891452772</v>
      </c>
      <c r="L343" s="3">
        <f t="shared" si="6"/>
        <v>76165.288891452772</v>
      </c>
    </row>
    <row r="344" spans="1:12">
      <c r="A344">
        <v>4800177</v>
      </c>
      <c r="B344">
        <v>2017</v>
      </c>
      <c r="D344" t="s">
        <v>3969</v>
      </c>
      <c r="E344" t="s">
        <v>3970</v>
      </c>
      <c r="F344" t="s">
        <v>4101</v>
      </c>
      <c r="G344" t="s">
        <v>3971</v>
      </c>
      <c r="H344" s="5">
        <v>30009</v>
      </c>
      <c r="I344">
        <f>IFERROR(VLOOKUP(G344,'NCES Match'!$A$2:$B$1307,2,FALSE),"")</f>
        <v>4800177</v>
      </c>
      <c r="J344" cm="1">
        <f t="array" ref="J344">IFERROR(_xlfn.IFS(B344=2015,H344/$O$13,B344=2016,H344/$O$14,B344=2017,H344/$O$15,B344=2018,H344/$O$16,B344=2019,H344/$O$17,B344=2020,H344/$O$18,B344=2021,H344/$O$19,B344=2022,H344/$O$20),"")</f>
        <v>2.0689367947468868E-5</v>
      </c>
      <c r="K344" s="3" cm="1">
        <f t="array" ref="K344">IFERROR(_xlfn.IFS(B344=2015,J344*$P$4,B344=2016,J344*$P$5,B344=2017,J344*$P$6,B344=2018,J344*$P$7,B344=2019,J344*$P$8,B344=2020,J344*$P$9,B344=2021,J344*$P$10,B344=2022,J344*$P$11),"")</f>
        <v>35135.674055345618</v>
      </c>
      <c r="L344" s="3">
        <f t="shared" si="6"/>
        <v>65144.674055345618</v>
      </c>
    </row>
    <row r="345" spans="1:12">
      <c r="A345">
        <v>4800177</v>
      </c>
      <c r="B345">
        <v>2018</v>
      </c>
      <c r="D345" t="s">
        <v>3969</v>
      </c>
      <c r="E345" t="s">
        <v>3970</v>
      </c>
      <c r="F345" t="s">
        <v>4101</v>
      </c>
      <c r="G345" t="s">
        <v>3971</v>
      </c>
      <c r="H345" s="5">
        <v>23175</v>
      </c>
      <c r="I345">
        <f>IFERROR(VLOOKUP(G345,'NCES Match'!$A$2:$B$1307,2,FALSE),"")</f>
        <v>4800177</v>
      </c>
      <c r="J345" cm="1">
        <f t="array" ref="J345">IFERROR(_xlfn.IFS(B345=2015,H345/$O$13,B345=2016,H345/$O$14,B345=2017,H345/$O$15,B345=2018,H345/$O$16,B345=2019,H345/$O$17,B345=2020,H345/$O$18,B345=2021,H345/$O$19,B345=2022,H345/$O$20),"")</f>
        <v>1.5123050999835867E-5</v>
      </c>
      <c r="K345" s="3" cm="1">
        <f t="array" ref="K345">IFERROR(_xlfn.IFS(B345=2015,J345*$P$4,B345=2016,J345*$P$5,B345=2017,J345*$P$6,B345=2018,J345*$P$7,B345=2019,J345*$P$8,B345=2020,J345*$P$9,B345=2021,J345*$P$10,B345=2022,J345*$P$11),"")</f>
        <v>25964.059978538724</v>
      </c>
      <c r="L345" s="3">
        <f t="shared" si="6"/>
        <v>49139.059978538724</v>
      </c>
    </row>
    <row r="346" spans="1:12">
      <c r="A346">
        <v>4800177</v>
      </c>
      <c r="B346">
        <v>2019</v>
      </c>
      <c r="D346" t="s">
        <v>3969</v>
      </c>
      <c r="E346" t="s">
        <v>3970</v>
      </c>
      <c r="F346" t="s">
        <v>4101</v>
      </c>
      <c r="G346" t="s">
        <v>3971</v>
      </c>
      <c r="H346" s="5">
        <v>36238</v>
      </c>
      <c r="I346">
        <f>IFERROR(VLOOKUP(G346,'NCES Match'!$A$2:$B$1307,2,FALSE),"")</f>
        <v>4800177</v>
      </c>
      <c r="J346" cm="1">
        <f t="array" ref="J346">IFERROR(_xlfn.IFS(B346=2015,H346/$O$13,B346=2016,H346/$O$14,B346=2017,H346/$O$15,B346=2018,H346/$O$16,B346=2019,H346/$O$17,B346=2020,H346/$O$18,B346=2021,H346/$O$19,B346=2022,H346/$O$20),"")</f>
        <v>2.2945177805581725E-5</v>
      </c>
      <c r="K346" s="3" cm="1">
        <f t="array" ref="K346">IFERROR(_xlfn.IFS(B346=2015,J346*$P$4,B346=2016,J346*$P$5,B346=2017,J346*$P$6,B346=2018,J346*$P$7,B346=2019,J346*$P$8,B346=2020,J346*$P$9,B346=2021,J346*$P$10,B346=2022,J346*$P$11),"")</f>
        <v>39877.020371642917</v>
      </c>
      <c r="L346" s="3">
        <f t="shared" si="6"/>
        <v>76115.020371642924</v>
      </c>
    </row>
    <row r="347" spans="1:12">
      <c r="A347">
        <v>4800177</v>
      </c>
      <c r="B347">
        <v>2020</v>
      </c>
      <c r="D347" t="s">
        <v>3969</v>
      </c>
      <c r="E347" t="s">
        <v>3970</v>
      </c>
      <c r="F347" t="s">
        <v>4230</v>
      </c>
      <c r="G347" t="s">
        <v>3971</v>
      </c>
      <c r="H347" s="5">
        <v>114443</v>
      </c>
      <c r="I347">
        <f>IFERROR(VLOOKUP(G347,'NCES Match'!$A$2:$B$1307,2,FALSE),"")</f>
        <v>4800177</v>
      </c>
      <c r="J347" cm="1">
        <f t="array" ref="J347">IFERROR(_xlfn.IFS(B347=2015,H347/$O$13,B347=2016,H347/$O$14,B347=2017,H347/$O$15,B347=2018,H347/$O$16,B347=2019,H347/$O$17,B347=2020,H347/$O$18,B347=2021,H347/$O$19,B347=2022,H347/$O$20),"")</f>
        <v>6.2017527199176471E-5</v>
      </c>
      <c r="K347" s="3" cm="1">
        <f t="array" ref="K347">IFERROR(_xlfn.IFS(B347=2015,J347*$P$4,B347=2016,J347*$P$5,B347=2017,J347*$P$6,B347=2018,J347*$P$7,B347=2019,J347*$P$8,B347=2020,J347*$P$9,B347=2021,J347*$P$10,B347=2022,J347*$P$11),"")</f>
        <v>130733.12191520307</v>
      </c>
      <c r="L347" s="3">
        <f t="shared" si="6"/>
        <v>245176.12191520305</v>
      </c>
    </row>
    <row r="348" spans="1:12">
      <c r="A348">
        <v>4800177</v>
      </c>
      <c r="B348">
        <v>2021</v>
      </c>
      <c r="D348" t="s">
        <v>3969</v>
      </c>
      <c r="E348" t="s">
        <v>3970</v>
      </c>
      <c r="F348" t="s">
        <v>4101</v>
      </c>
      <c r="G348" t="s">
        <v>3971</v>
      </c>
      <c r="H348" s="5">
        <v>106278.48</v>
      </c>
      <c r="I348">
        <f>IFERROR(VLOOKUP(G348,'NCES Match'!$A$2:$B$1307,2,FALSE),"")</f>
        <v>4800177</v>
      </c>
      <c r="J348" cm="1">
        <f t="array" ref="J348">IFERROR(_xlfn.IFS(B348=2015,H348/$O$13,B348=2016,H348/$O$14,B348=2017,H348/$O$15,B348=2018,H348/$O$16,B348=2019,H348/$O$17,B348=2020,H348/$O$18,B348=2021,H348/$O$19,B348=2022,H348/$O$20),"")</f>
        <v>5.4376642010407784E-5</v>
      </c>
      <c r="K348" s="3" cm="1">
        <f t="array" ref="K348">IFERROR(_xlfn.IFS(B348=2015,J348*$P$4,B348=2016,J348*$P$5,B348=2017,J348*$P$6,B348=2018,J348*$P$7,B348=2019,J348*$P$8,B348=2020,J348*$P$9,B348=2021,J348*$P$10,B348=2022,J348*$P$11),"")</f>
        <v>116396.10011766052</v>
      </c>
      <c r="L348" s="3">
        <f t="shared" si="6"/>
        <v>222674.58011766052</v>
      </c>
    </row>
    <row r="349" spans="1:12">
      <c r="A349">
        <v>4800177</v>
      </c>
      <c r="B349">
        <v>2022</v>
      </c>
      <c r="D349" t="s">
        <v>3969</v>
      </c>
      <c r="E349" t="s">
        <v>3970</v>
      </c>
      <c r="F349" t="s">
        <v>4101</v>
      </c>
      <c r="G349" t="s">
        <v>3971</v>
      </c>
      <c r="H349" s="5">
        <v>93448.06</v>
      </c>
      <c r="I349">
        <f>IFERROR(VLOOKUP(G349,'NCES Match'!$A$2:$B$1307,2,FALSE),"")</f>
        <v>4800177</v>
      </c>
      <c r="J349" cm="1">
        <f t="array" ref="J349">IFERROR(_xlfn.IFS(B349=2015,H349/$O$13,B349=2016,H349/$O$14,B349=2017,H349/$O$15,B349=2018,H349/$O$16,B349=2019,H349/$O$17,B349=2020,H349/$O$18,B349=2021,H349/$O$19,B349=2022,H349/$O$20),"")</f>
        <v>4.104525145408343E-5</v>
      </c>
      <c r="K349" s="3" cm="1">
        <f t="array" ref="K349">IFERROR(_xlfn.IFS(B349=2015,J349*$P$4,B349=2016,J349*$P$5,B349=2017,J349*$P$6,B349=2018,J349*$P$7,B349=2019,J349*$P$8,B349=2020,J349*$P$9,B349=2021,J349*$P$10,B349=2022,J349*$P$11),"")</f>
        <v>88390.251483365457</v>
      </c>
      <c r="L349" s="3">
        <f t="shared" si="6"/>
        <v>181838.31148336545</v>
      </c>
    </row>
    <row r="350" spans="1:12">
      <c r="A350">
        <v>4800177</v>
      </c>
      <c r="B350">
        <v>2023</v>
      </c>
      <c r="D350" t="s">
        <v>3969</v>
      </c>
      <c r="E350" t="s">
        <v>3970</v>
      </c>
      <c r="F350" t="s">
        <v>4101</v>
      </c>
      <c r="G350" t="s">
        <v>3971</v>
      </c>
      <c r="H350" s="5">
        <v>104538.94</v>
      </c>
      <c r="I350">
        <f>IFERROR(VLOOKUP(G350,'NCES Match'!$A$2:$B$1307,2,FALSE),"")</f>
        <v>4800177</v>
      </c>
      <c r="J350" t="str" cm="1">
        <f t="array" ref="J350">IFERROR(_xlfn.IFS(B350=2015,H350/$O$13,B350=2016,H350/$O$14,B350=2017,H350/$O$15,B350=2018,H350/$O$16,B350=2019,H350/$O$17,B350=2020,H350/$O$18,B350=2021,H350/$O$19,B350=2022,H350/$O$20),"")</f>
        <v/>
      </c>
      <c r="K350" s="3" t="str" cm="1">
        <f t="array" ref="K350">IFERROR(_xlfn.IFS(B350=2015,J350*$P$4,B350=2016,J350*$P$5,B350=2017,J350*$P$6,B350=2018,J350*$P$7,B350=2019,J350*$P$8,B350=2020,J350*$P$9,B350=2021,J350*$P$10,B350=2022,J350*$P$11),"")</f>
        <v/>
      </c>
      <c r="L350" s="3">
        <f t="shared" si="6"/>
        <v>104538.94</v>
      </c>
    </row>
    <row r="351" spans="1:12">
      <c r="A351">
        <v>4809720</v>
      </c>
      <c r="B351">
        <v>2015</v>
      </c>
      <c r="C351" t="s">
        <v>381</v>
      </c>
      <c r="D351" t="s">
        <v>565</v>
      </c>
      <c r="E351" t="s">
        <v>566</v>
      </c>
      <c r="G351" t="s">
        <v>567</v>
      </c>
      <c r="H351" s="5">
        <v>555922.73</v>
      </c>
      <c r="I351">
        <f>IFERROR(VLOOKUP(G351,'NCES Match'!$A$2:$B$1307,2,FALSE),"")</f>
        <v>4809720</v>
      </c>
      <c r="J351" cm="1">
        <f t="array" ref="J351">IFERROR(_xlfn.IFS(B351=2015,H351/$O$13,B351=2016,H351/$O$14,B351=2017,H351/$O$15,B351=2018,H351/$O$16,B351=2019,H351/$O$17,B351=2020,H351/$O$18,B351=2021,H351/$O$19,B351=2022,H351/$O$20),"")</f>
        <v>4.3551195523631607E-4</v>
      </c>
      <c r="K351" s="3" cm="1">
        <f t="array" ref="K351">IFERROR(_xlfn.IFS(B351=2015,J351*$P$4,B351=2016,J351*$P$5,B351=2017,J351*$P$6,B351=2018,J351*$P$7,B351=2019,J351*$P$8,B351=2020,J351*$P$9,B351=2021,J351*$P$10,B351=2022,J351*$P$11),"")</f>
        <v>693109.86779437365</v>
      </c>
      <c r="L351" s="3">
        <f t="shared" si="6"/>
        <v>1249032.5977943735</v>
      </c>
    </row>
    <row r="352" spans="1:12">
      <c r="A352">
        <v>4809720</v>
      </c>
      <c r="B352">
        <v>2016</v>
      </c>
      <c r="C352" t="s">
        <v>4102</v>
      </c>
      <c r="D352" t="s">
        <v>565</v>
      </c>
      <c r="E352" t="s">
        <v>566</v>
      </c>
      <c r="F352" t="s">
        <v>4101</v>
      </c>
      <c r="G352" t="s">
        <v>567</v>
      </c>
      <c r="H352" s="5">
        <v>613977</v>
      </c>
      <c r="I352">
        <f>IFERROR(VLOOKUP(G352,'NCES Match'!$A$2:$B$1307,2,FALSE),"")</f>
        <v>4809720</v>
      </c>
      <c r="J352" cm="1">
        <f t="array" ref="J352">IFERROR(_xlfn.IFS(B352=2015,H352/$O$13,B352=2016,H352/$O$14,B352=2017,H352/$O$15,B352=2018,H352/$O$16,B352=2019,H352/$O$17,B352=2020,H352/$O$18,B352=2021,H352/$O$19,B352=2022,H352/$O$20),"")</f>
        <v>4.3952581709006023E-4</v>
      </c>
      <c r="K352" s="3" cm="1">
        <f t="array" ref="K352">IFERROR(_xlfn.IFS(B352=2015,J352*$P$4,B352=2016,J352*$P$5,B352=2017,J352*$P$6,B352=2018,J352*$P$7,B352=2019,J352*$P$8,B352=2020,J352*$P$9,B352=2021,J352*$P$10,B352=2022,J352*$P$11),"")</f>
        <v>736483.19341883739</v>
      </c>
      <c r="L352" s="3">
        <f t="shared" si="6"/>
        <v>1350460.1934188374</v>
      </c>
    </row>
    <row r="353" spans="1:12">
      <c r="A353">
        <v>4809720</v>
      </c>
      <c r="B353">
        <v>2017</v>
      </c>
      <c r="D353" t="s">
        <v>565</v>
      </c>
      <c r="E353" t="s">
        <v>566</v>
      </c>
      <c r="F353" t="s">
        <v>4101</v>
      </c>
      <c r="G353" t="s">
        <v>567</v>
      </c>
      <c r="H353" s="5">
        <v>583840</v>
      </c>
      <c r="I353">
        <f>IFERROR(VLOOKUP(G353,'NCES Match'!$A$2:$B$1307,2,FALSE),"")</f>
        <v>4809720</v>
      </c>
      <c r="J353" cm="1">
        <f t="array" ref="J353">IFERROR(_xlfn.IFS(B353=2015,H353/$O$13,B353=2016,H353/$O$14,B353=2017,H353/$O$15,B353=2018,H353/$O$16,B353=2019,H353/$O$17,B353=2020,H353/$O$18,B353=2021,H353/$O$19,B353=2022,H353/$O$20),"")</f>
        <v>4.0252192950282332E-4</v>
      </c>
      <c r="K353" s="3" cm="1">
        <f t="array" ref="K353">IFERROR(_xlfn.IFS(B353=2015,J353*$P$4,B353=2016,J353*$P$5,B353=2017,J353*$P$6,B353=2018,J353*$P$7,B353=2019,J353*$P$8,B353=2020,J353*$P$9,B353=2021,J353*$P$10,B353=2022,J353*$P$11),"")</f>
        <v>683581.99008540728</v>
      </c>
      <c r="L353" s="3">
        <f t="shared" si="6"/>
        <v>1267421.9900854072</v>
      </c>
    </row>
    <row r="354" spans="1:12">
      <c r="A354">
        <v>4809720</v>
      </c>
      <c r="B354">
        <v>2018</v>
      </c>
      <c r="D354" t="s">
        <v>565</v>
      </c>
      <c r="E354" t="s">
        <v>566</v>
      </c>
      <c r="F354" t="s">
        <v>4101</v>
      </c>
      <c r="G354" t="s">
        <v>567</v>
      </c>
      <c r="H354" s="5">
        <v>624872</v>
      </c>
      <c r="I354">
        <f>IFERROR(VLOOKUP(G354,'NCES Match'!$A$2:$B$1307,2,FALSE),"")</f>
        <v>4809720</v>
      </c>
      <c r="J354" cm="1">
        <f t="array" ref="J354">IFERROR(_xlfn.IFS(B354=2015,H354/$O$13,B354=2016,H354/$O$14,B354=2017,H354/$O$15,B354=2018,H354/$O$16,B354=2019,H354/$O$17,B354=2020,H354/$O$18,B354=2021,H354/$O$19,B354=2022,H354/$O$20),"")</f>
        <v>4.0776574430936082E-4</v>
      </c>
      <c r="K354" s="3" cm="1">
        <f t="array" ref="K354">IFERROR(_xlfn.IFS(B354=2015,J354*$P$4,B354=2016,J354*$P$5,B354=2017,J354*$P$6,B354=2018,J354*$P$7,B354=2019,J354*$P$8,B354=2020,J354*$P$9,B354=2021,J354*$P$10,B354=2022,J354*$P$11),"")</f>
        <v>700073.96275768918</v>
      </c>
      <c r="L354" s="3">
        <f t="shared" si="6"/>
        <v>1324945.9627576892</v>
      </c>
    </row>
    <row r="355" spans="1:12">
      <c r="A355">
        <v>4809720</v>
      </c>
      <c r="B355">
        <v>2019</v>
      </c>
      <c r="D355" t="s">
        <v>565</v>
      </c>
      <c r="E355" t="s">
        <v>566</v>
      </c>
      <c r="F355" t="s">
        <v>4101</v>
      </c>
      <c r="G355" t="s">
        <v>567</v>
      </c>
      <c r="H355" s="5">
        <v>635764</v>
      </c>
      <c r="I355">
        <f>IFERROR(VLOOKUP(G355,'NCES Match'!$A$2:$B$1307,2,FALSE),"")</f>
        <v>4809720</v>
      </c>
      <c r="J355" cm="1">
        <f t="array" ref="J355">IFERROR(_xlfn.IFS(B355=2015,H355/$O$13,B355=2016,H355/$O$14,B355=2017,H355/$O$15,B355=2018,H355/$O$16,B355=2019,H355/$O$17,B355=2020,H355/$O$18,B355=2021,H355/$O$19,B355=2022,H355/$O$20),"")</f>
        <v>4.0255306646028643E-4</v>
      </c>
      <c r="K355" s="3" cm="1">
        <f t="array" ref="K355">IFERROR(_xlfn.IFS(B355=2015,J355*$P$4,B355=2016,J355*$P$5,B355=2017,J355*$P$6,B355=2018,J355*$P$7,B355=2019,J355*$P$8,B355=2020,J355*$P$9,B355=2021,J355*$P$10,B355=2022,J355*$P$11),"")</f>
        <v>699607.4281019147</v>
      </c>
      <c r="L355" s="3">
        <f t="shared" si="6"/>
        <v>1335371.4281019147</v>
      </c>
    </row>
    <row r="356" spans="1:12">
      <c r="A356">
        <v>4809720</v>
      </c>
      <c r="B356">
        <v>2020</v>
      </c>
      <c r="D356" t="s">
        <v>565</v>
      </c>
      <c r="E356" t="s">
        <v>566</v>
      </c>
      <c r="F356" t="s">
        <v>4230</v>
      </c>
      <c r="G356" t="s">
        <v>567</v>
      </c>
      <c r="H356" s="5">
        <v>827628</v>
      </c>
      <c r="I356">
        <f>IFERROR(VLOOKUP(G356,'NCES Match'!$A$2:$B$1307,2,FALSE),"")</f>
        <v>4809720</v>
      </c>
      <c r="J356" cm="1">
        <f t="array" ref="J356">IFERROR(_xlfn.IFS(B356=2015,H356/$O$13,B356=2016,H356/$O$14,B356=2017,H356/$O$15,B356=2018,H356/$O$16,B356=2019,H356/$O$17,B356=2020,H356/$O$18,B356=2021,H356/$O$19,B356=2022,H356/$O$20),"")</f>
        <v>4.4849787231023323E-4</v>
      </c>
      <c r="K356" s="3" cm="1">
        <f t="array" ref="K356">IFERROR(_xlfn.IFS(B356=2015,J356*$P$4,B356=2016,J356*$P$5,B356=2017,J356*$P$6,B356=2018,J356*$P$7,B356=2019,J356*$P$8,B356=2020,J356*$P$9,B356=2021,J356*$P$10,B356=2022,J356*$P$11),"")</f>
        <v>945434.77735148219</v>
      </c>
      <c r="L356" s="3">
        <f t="shared" si="6"/>
        <v>1773062.7773514823</v>
      </c>
    </row>
    <row r="357" spans="1:12">
      <c r="A357">
        <v>4809720</v>
      </c>
      <c r="B357">
        <v>2021</v>
      </c>
      <c r="D357" t="s">
        <v>565</v>
      </c>
      <c r="E357" t="s">
        <v>566</v>
      </c>
      <c r="F357" t="s">
        <v>4101</v>
      </c>
      <c r="G357" t="s">
        <v>567</v>
      </c>
      <c r="H357" s="5">
        <v>781642.67</v>
      </c>
      <c r="I357">
        <f>IFERROR(VLOOKUP(G357,'NCES Match'!$A$2:$B$1307,2,FALSE),"")</f>
        <v>4809720</v>
      </c>
      <c r="J357" cm="1">
        <f t="array" ref="J357">IFERROR(_xlfn.IFS(B357=2015,H357/$O$13,B357=2016,H357/$O$14,B357=2017,H357/$O$15,B357=2018,H357/$O$16,B357=2019,H357/$O$17,B357=2020,H357/$O$18,B357=2021,H357/$O$19,B357=2022,H357/$O$20),"")</f>
        <v>3.9992201287268424E-4</v>
      </c>
      <c r="K357" s="3" cm="1">
        <f t="array" ref="K357">IFERROR(_xlfn.IFS(B357=2015,J357*$P$4,B357=2016,J357*$P$5,B357=2017,J357*$P$6,B357=2018,J357*$P$7,B357=2019,J357*$P$8,B357=2020,J357*$P$9,B357=2021,J357*$P$10,B357=2022,J357*$P$11),"")</f>
        <v>856054.38159781264</v>
      </c>
      <c r="L357" s="3">
        <f t="shared" si="6"/>
        <v>1637697.0515978127</v>
      </c>
    </row>
    <row r="358" spans="1:12">
      <c r="A358">
        <v>4809720</v>
      </c>
      <c r="B358">
        <v>2022</v>
      </c>
      <c r="D358" t="s">
        <v>565</v>
      </c>
      <c r="E358" t="s">
        <v>566</v>
      </c>
      <c r="F358" t="s">
        <v>4101</v>
      </c>
      <c r="G358" t="s">
        <v>567</v>
      </c>
      <c r="H358" s="5">
        <v>921767.33</v>
      </c>
      <c r="I358">
        <f>IFERROR(VLOOKUP(G358,'NCES Match'!$A$2:$B$1307,2,FALSE),"")</f>
        <v>4809720</v>
      </c>
      <c r="J358" cm="1">
        <f t="array" ref="J358">IFERROR(_xlfn.IFS(B358=2015,H358/$O$13,B358=2016,H358/$O$14,B358=2017,H358/$O$15,B358=2018,H358/$O$16,B358=2019,H358/$O$17,B358=2020,H358/$O$18,B358=2021,H358/$O$19,B358=2022,H358/$O$20),"")</f>
        <v>4.0486845678775033E-4</v>
      </c>
      <c r="K358" s="3" cm="1">
        <f t="array" ref="K358">IFERROR(_xlfn.IFS(B358=2015,J358*$P$4,B358=2016,J358*$P$5,B358=2017,J358*$P$6,B358=2018,J358*$P$7,B358=2019,J358*$P$8,B358=2020,J358*$P$9,B358=2021,J358*$P$10,B358=2022,J358*$P$11),"")</f>
        <v>871877.34135786572</v>
      </c>
      <c r="L358" s="3">
        <f t="shared" si="6"/>
        <v>1793644.6713578657</v>
      </c>
    </row>
    <row r="359" spans="1:12">
      <c r="A359">
        <v>4809720</v>
      </c>
      <c r="B359">
        <v>2023</v>
      </c>
      <c r="D359" t="s">
        <v>565</v>
      </c>
      <c r="E359" t="s">
        <v>566</v>
      </c>
      <c r="F359" t="s">
        <v>4101</v>
      </c>
      <c r="G359" t="s">
        <v>567</v>
      </c>
      <c r="H359" s="5">
        <v>1049670.21</v>
      </c>
      <c r="I359">
        <f>IFERROR(VLOOKUP(G359,'NCES Match'!$A$2:$B$1307,2,FALSE),"")</f>
        <v>4809720</v>
      </c>
      <c r="J359" t="str" cm="1">
        <f t="array" ref="J359">IFERROR(_xlfn.IFS(B359=2015,H359/$O$13,B359=2016,H359/$O$14,B359=2017,H359/$O$15,B359=2018,H359/$O$16,B359=2019,H359/$O$17,B359=2020,H359/$O$18,B359=2021,H359/$O$19,B359=2022,H359/$O$20),"")</f>
        <v/>
      </c>
      <c r="K359" s="3" t="str" cm="1">
        <f t="array" ref="K359">IFERROR(_xlfn.IFS(B359=2015,J359*$P$4,B359=2016,J359*$P$5,B359=2017,J359*$P$6,B359=2018,J359*$P$7,B359=2019,J359*$P$8,B359=2020,J359*$P$9,B359=2021,J359*$P$10,B359=2022,J359*$P$11),"")</f>
        <v/>
      </c>
      <c r="L359" s="3">
        <f t="shared" si="6"/>
        <v>1049670.21</v>
      </c>
    </row>
    <row r="360" spans="1:12">
      <c r="A360">
        <v>4834410</v>
      </c>
      <c r="B360">
        <v>2015</v>
      </c>
      <c r="C360" t="s">
        <v>381</v>
      </c>
      <c r="D360" t="s">
        <v>2512</v>
      </c>
      <c r="E360" t="s">
        <v>2513</v>
      </c>
      <c r="G360" t="s">
        <v>2514</v>
      </c>
      <c r="H360" s="5">
        <v>39067.74</v>
      </c>
      <c r="I360">
        <f>IFERROR(VLOOKUP(G360,'NCES Match'!$A$2:$B$1307,2,FALSE),"")</f>
        <v>4834410</v>
      </c>
      <c r="J360" cm="1">
        <f t="array" ref="J360">IFERROR(_xlfn.IFS(B360=2015,H360/$O$13,B360=2016,H360/$O$14,B360=2017,H360/$O$15,B360=2018,H360/$O$16,B360=2019,H360/$O$17,B360=2020,H360/$O$18,B360=2021,H360/$O$19,B360=2022,H360/$O$20),"")</f>
        <v>3.0605814290169489E-5</v>
      </c>
      <c r="K360" s="3" cm="1">
        <f t="array" ref="K360">IFERROR(_xlfn.IFS(B360=2015,J360*$P$4,B360=2016,J360*$P$5,B360=2017,J360*$P$6,B360=2018,J360*$P$7,B360=2019,J360*$P$8,B360=2020,J360*$P$9,B360=2021,J360*$P$10,B360=2022,J360*$P$11),"")</f>
        <v>48708.632774243575</v>
      </c>
      <c r="L360" s="3">
        <f t="shared" si="6"/>
        <v>87776.372774243573</v>
      </c>
    </row>
    <row r="361" spans="1:12">
      <c r="A361">
        <v>4834410</v>
      </c>
      <c r="B361">
        <v>2016</v>
      </c>
      <c r="C361" t="s">
        <v>4102</v>
      </c>
      <c r="D361" t="s">
        <v>2512</v>
      </c>
      <c r="E361" t="s">
        <v>2513</v>
      </c>
      <c r="F361" t="s">
        <v>4101</v>
      </c>
      <c r="G361" t="s">
        <v>2514</v>
      </c>
      <c r="H361" s="5">
        <v>45124</v>
      </c>
      <c r="I361">
        <f>IFERROR(VLOOKUP(G361,'NCES Match'!$A$2:$B$1307,2,FALSE),"")</f>
        <v>4834410</v>
      </c>
      <c r="J361" cm="1">
        <f t="array" ref="J361">IFERROR(_xlfn.IFS(B361=2015,H361/$O$13,B361=2016,H361/$O$14,B361=2017,H361/$O$15,B361=2018,H361/$O$16,B361=2019,H361/$O$17,B361=2020,H361/$O$18,B361=2021,H361/$O$19,B361=2022,H361/$O$20),"")</f>
        <v>3.2302778394584611E-5</v>
      </c>
      <c r="K361" s="3" cm="1">
        <f t="array" ref="K361">IFERROR(_xlfn.IFS(B361=2015,J361*$P$4,B361=2016,J361*$P$5,B361=2017,J361*$P$6,B361=2018,J361*$P$7,B361=2019,J361*$P$8,B361=2020,J361*$P$9,B361=2021,J361*$P$10,B361=2022,J361*$P$11),"")</f>
        <v>54127.544875185245</v>
      </c>
      <c r="L361" s="3">
        <f t="shared" si="6"/>
        <v>99251.544875185238</v>
      </c>
    </row>
    <row r="362" spans="1:12">
      <c r="A362">
        <v>4834410</v>
      </c>
      <c r="B362">
        <v>2017</v>
      </c>
      <c r="D362" t="s">
        <v>2512</v>
      </c>
      <c r="E362" t="s">
        <v>2513</v>
      </c>
      <c r="F362" t="s">
        <v>4101</v>
      </c>
      <c r="G362" t="s">
        <v>2514</v>
      </c>
      <c r="H362" s="5">
        <v>39337</v>
      </c>
      <c r="I362">
        <f>IFERROR(VLOOKUP(G362,'NCES Match'!$A$2:$B$1307,2,FALSE),"")</f>
        <v>4834410</v>
      </c>
      <c r="J362" cm="1">
        <f t="array" ref="J362">IFERROR(_xlfn.IFS(B362=2015,H362/$O$13,B362=2016,H362/$O$14,B362=2017,H362/$O$15,B362=2018,H362/$O$16,B362=2019,H362/$O$17,B362=2020,H362/$O$18,B362=2021,H362/$O$19,B362=2022,H362/$O$20),"")</f>
        <v>2.7120452762490685E-5</v>
      </c>
      <c r="K362" s="3" cm="1">
        <f t="array" ref="K362">IFERROR(_xlfn.IFS(B362=2015,J362*$P$4,B362=2016,J362*$P$5,B362=2017,J362*$P$6,B362=2018,J362*$P$7,B362=2019,J362*$P$8,B362=2020,J362*$P$9,B362=2021,J362*$P$10,B362=2022,J362*$P$11),"")</f>
        <v>46057.249835553688</v>
      </c>
      <c r="L362" s="3">
        <f t="shared" si="6"/>
        <v>85394.249835553695</v>
      </c>
    </row>
    <row r="363" spans="1:12">
      <c r="A363">
        <v>4834410</v>
      </c>
      <c r="B363">
        <v>2018</v>
      </c>
      <c r="D363" t="s">
        <v>2512</v>
      </c>
      <c r="E363" t="s">
        <v>2513</v>
      </c>
      <c r="F363" t="s">
        <v>4101</v>
      </c>
      <c r="G363" t="s">
        <v>2514</v>
      </c>
      <c r="H363" s="5">
        <v>47850</v>
      </c>
      <c r="I363">
        <f>IFERROR(VLOOKUP(G363,'NCES Match'!$A$2:$B$1307,2,FALSE),"")</f>
        <v>4834410</v>
      </c>
      <c r="J363" cm="1">
        <f t="array" ref="J363">IFERROR(_xlfn.IFS(B363=2015,H363/$O$13,B363=2016,H363/$O$14,B363=2017,H363/$O$15,B363=2018,H363/$O$16,B363=2019,H363/$O$17,B363=2020,H363/$O$18,B363=2021,H363/$O$19,B363=2022,H363/$O$20),"")</f>
        <v>3.1224940252088297E-5</v>
      </c>
      <c r="K363" s="3" cm="1">
        <f t="array" ref="K363">IFERROR(_xlfn.IFS(B363=2015,J363*$P$4,B363=2016,J363*$P$5,B363=2017,J363*$P$6,B363=2018,J363*$P$7,B363=2019,J363*$P$8,B363=2020,J363*$P$9,B363=2021,J363*$P$10,B363=2022,J363*$P$11),"")</f>
        <v>53608.641638536268</v>
      </c>
      <c r="L363" s="3">
        <f t="shared" si="6"/>
        <v>101458.64163853627</v>
      </c>
    </row>
    <row r="364" spans="1:12">
      <c r="A364">
        <v>4834410</v>
      </c>
      <c r="B364">
        <v>2019</v>
      </c>
      <c r="D364" t="s">
        <v>2512</v>
      </c>
      <c r="E364" t="s">
        <v>2513</v>
      </c>
      <c r="F364" t="s">
        <v>4101</v>
      </c>
      <c r="G364" t="s">
        <v>2514</v>
      </c>
      <c r="H364" s="5">
        <v>79425</v>
      </c>
      <c r="I364">
        <f>IFERROR(VLOOKUP(G364,'NCES Match'!$A$2:$B$1307,2,FALSE),"")</f>
        <v>4834410</v>
      </c>
      <c r="J364" cm="1">
        <f t="array" ref="J364">IFERROR(_xlfn.IFS(B364=2015,H364/$O$13,B364=2016,H364/$O$14,B364=2017,H364/$O$15,B364=2018,H364/$O$16,B364=2019,H364/$O$17,B364=2020,H364/$O$18,B364=2021,H364/$O$19,B364=2022,H364/$O$20),"")</f>
        <v>5.0290323616323431E-5</v>
      </c>
      <c r="K364" s="3" cm="1">
        <f t="array" ref="K364">IFERROR(_xlfn.IFS(B364=2015,J364*$P$4,B364=2016,J364*$P$5,B364=2017,J364*$P$6,B364=2018,J364*$P$7,B364=2019,J364*$P$8,B364=2020,J364*$P$9,B364=2021,J364*$P$10,B364=2022,J364*$P$11),"")</f>
        <v>87400.859402222486</v>
      </c>
      <c r="L364" s="3">
        <f t="shared" si="6"/>
        <v>166825.8594022225</v>
      </c>
    </row>
    <row r="365" spans="1:12">
      <c r="A365">
        <v>4834410</v>
      </c>
      <c r="B365">
        <v>2020</v>
      </c>
      <c r="D365" t="s">
        <v>2512</v>
      </c>
      <c r="E365" t="s">
        <v>2513</v>
      </c>
      <c r="F365" t="s">
        <v>4230</v>
      </c>
      <c r="G365" t="s">
        <v>2514</v>
      </c>
      <c r="H365" s="5">
        <v>113240</v>
      </c>
      <c r="I365">
        <f>IFERROR(VLOOKUP(G365,'NCES Match'!$A$2:$B$1307,2,FALSE),"")</f>
        <v>4834410</v>
      </c>
      <c r="J365" cm="1">
        <f t="array" ref="J365">IFERROR(_xlfn.IFS(B365=2015,H365/$O$13,B365=2016,H365/$O$14,B365=2017,H365/$O$15,B365=2018,H365/$O$16,B365=2019,H365/$O$17,B365=2020,H365/$O$18,B365=2021,H365/$O$19,B365=2022,H365/$O$20),"")</f>
        <v>6.1365612401236797E-5</v>
      </c>
      <c r="K365" s="3" cm="1">
        <f t="array" ref="K365">IFERROR(_xlfn.IFS(B365=2015,J365*$P$4,B365=2016,J365*$P$5,B365=2017,J365*$P$6,B365=2018,J365*$P$7,B365=2019,J365*$P$8,B365=2020,J365*$P$9,B365=2021,J365*$P$10,B365=2022,J365*$P$11),"")</f>
        <v>129358.88368600608</v>
      </c>
      <c r="L365" s="3">
        <f t="shared" si="6"/>
        <v>242598.88368600607</v>
      </c>
    </row>
    <row r="366" spans="1:12">
      <c r="A366">
        <v>4834410</v>
      </c>
      <c r="B366">
        <v>2021</v>
      </c>
      <c r="D366" t="s">
        <v>2512</v>
      </c>
      <c r="E366" t="s">
        <v>2513</v>
      </c>
      <c r="F366" t="s">
        <v>4101</v>
      </c>
      <c r="G366" t="s">
        <v>2514</v>
      </c>
      <c r="H366" s="5">
        <v>88520.82</v>
      </c>
      <c r="I366">
        <f>IFERROR(VLOOKUP(G366,'NCES Match'!$A$2:$B$1307,2,FALSE),"")</f>
        <v>4834410</v>
      </c>
      <c r="J366" cm="1">
        <f t="array" ref="J366">IFERROR(_xlfn.IFS(B366=2015,H366/$O$13,B366=2016,H366/$O$14,B366=2017,H366/$O$15,B366=2018,H366/$O$16,B366=2019,H366/$O$17,B366=2020,H366/$O$18,B366=2021,H366/$O$19,B366=2022,H366/$O$20),"")</f>
        <v>4.5291059296366927E-5</v>
      </c>
      <c r="K366" s="3" cm="1">
        <f t="array" ref="K366">IFERROR(_xlfn.IFS(B366=2015,J366*$P$4,B366=2016,J366*$P$5,B366=2017,J366*$P$6,B366=2018,J366*$P$7,B366=2019,J366*$P$8,B366=2020,J366*$P$9,B366=2021,J366*$P$10,B366=2022,J366*$P$11),"")</f>
        <v>96947.926120296484</v>
      </c>
      <c r="L366" s="3">
        <f t="shared" si="6"/>
        <v>185468.74612029648</v>
      </c>
    </row>
    <row r="367" spans="1:12">
      <c r="A367">
        <v>4834410</v>
      </c>
      <c r="B367">
        <v>2022</v>
      </c>
      <c r="D367" t="s">
        <v>2512</v>
      </c>
      <c r="E367" t="s">
        <v>2513</v>
      </c>
      <c r="F367" t="s">
        <v>4101</v>
      </c>
      <c r="G367" t="s">
        <v>2514</v>
      </c>
      <c r="H367" s="5">
        <v>158863.93</v>
      </c>
      <c r="I367">
        <f>IFERROR(VLOOKUP(G367,'NCES Match'!$A$2:$B$1307,2,FALSE),"")</f>
        <v>4834410</v>
      </c>
      <c r="J367" cm="1">
        <f t="array" ref="J367">IFERROR(_xlfn.IFS(B367=2015,H367/$O$13,B367=2016,H367/$O$14,B367=2017,H367/$O$15,B367=2018,H367/$O$16,B367=2019,H367/$O$17,B367=2020,H367/$O$18,B367=2021,H367/$O$19,B367=2022,H367/$O$20),"")</f>
        <v>6.9777906077813791E-5</v>
      </c>
      <c r="K367" s="3" cm="1">
        <f t="array" ref="K367">IFERROR(_xlfn.IFS(B367=2015,J367*$P$4,B367=2016,J367*$P$5,B367=2017,J367*$P$6,B367=2018,J367*$P$7,B367=2019,J367*$P$8,B367=2020,J367*$P$9,B367=2021,J367*$P$10,B367=2022,J367*$P$11),"")</f>
        <v>150265.5349328361</v>
      </c>
      <c r="L367" s="3">
        <f t="shared" si="6"/>
        <v>309129.46493283613</v>
      </c>
    </row>
    <row r="368" spans="1:12">
      <c r="A368">
        <v>4834410</v>
      </c>
      <c r="B368">
        <v>2023</v>
      </c>
      <c r="D368" t="s">
        <v>2512</v>
      </c>
      <c r="E368" t="s">
        <v>2513</v>
      </c>
      <c r="F368" t="s">
        <v>4101</v>
      </c>
      <c r="G368" t="s">
        <v>2514</v>
      </c>
      <c r="H368" s="5">
        <v>240301.4</v>
      </c>
      <c r="I368">
        <f>IFERROR(VLOOKUP(G368,'NCES Match'!$A$2:$B$1307,2,FALSE),"")</f>
        <v>4834410</v>
      </c>
      <c r="J368" t="str" cm="1">
        <f t="array" ref="J368">IFERROR(_xlfn.IFS(B368=2015,H368/$O$13,B368=2016,H368/$O$14,B368=2017,H368/$O$15,B368=2018,H368/$O$16,B368=2019,H368/$O$17,B368=2020,H368/$O$18,B368=2021,H368/$O$19,B368=2022,H368/$O$20),"")</f>
        <v/>
      </c>
      <c r="K368" s="3" t="str" cm="1">
        <f t="array" ref="K368">IFERROR(_xlfn.IFS(B368=2015,J368*$P$4,B368=2016,J368*$P$5,B368=2017,J368*$P$6,B368=2018,J368*$P$7,B368=2019,J368*$P$8,B368=2020,J368*$P$9,B368=2021,J368*$P$10,B368=2022,J368*$P$11),"")</f>
        <v/>
      </c>
      <c r="L368" s="3">
        <f t="shared" si="6"/>
        <v>240301.4</v>
      </c>
    </row>
    <row r="369" spans="1:12">
      <c r="A369">
        <v>4834770</v>
      </c>
      <c r="B369">
        <v>2015</v>
      </c>
      <c r="C369" t="s">
        <v>381</v>
      </c>
      <c r="D369" t="s">
        <v>2542</v>
      </c>
      <c r="E369" t="s">
        <v>2543</v>
      </c>
      <c r="G369" t="s">
        <v>2544</v>
      </c>
      <c r="H369" s="5">
        <v>81722.28</v>
      </c>
      <c r="I369">
        <f>IFERROR(VLOOKUP(G369,'NCES Match'!$A$2:$B$1307,2,FALSE),"")</f>
        <v>4834770</v>
      </c>
      <c r="J369" cm="1">
        <f t="array" ref="J369">IFERROR(_xlfn.IFS(B369=2015,H369/$O$13,B369=2016,H369/$O$14,B369=2017,H369/$O$15,B369=2018,H369/$O$16,B369=2019,H369/$O$17,B369=2020,H369/$O$18,B369=2021,H369/$O$19,B369=2022,H369/$O$20),"")</f>
        <v>6.4021541175640883E-5</v>
      </c>
      <c r="K369" s="3" cm="1">
        <f t="array" ref="K369">IFERROR(_xlfn.IFS(B369=2015,J369*$P$4,B369=2016,J369*$P$5,B369=2017,J369*$P$6,B369=2018,J369*$P$7,B369=2019,J369*$P$8,B369=2020,J369*$P$9,B369=2021,J369*$P$10,B369=2022,J369*$P$11),"")</f>
        <v>101889.19364145226</v>
      </c>
      <c r="L369" s="3">
        <f t="shared" si="6"/>
        <v>183611.47364145226</v>
      </c>
    </row>
    <row r="370" spans="1:12">
      <c r="A370">
        <v>4834770</v>
      </c>
      <c r="B370">
        <v>2016</v>
      </c>
      <c r="C370" t="s">
        <v>4102</v>
      </c>
      <c r="D370" t="s">
        <v>2542</v>
      </c>
      <c r="E370" t="s">
        <v>2543</v>
      </c>
      <c r="F370" t="s">
        <v>4101</v>
      </c>
      <c r="G370" t="s">
        <v>2544</v>
      </c>
      <c r="H370" s="5">
        <v>98122</v>
      </c>
      <c r="I370">
        <f>IFERROR(VLOOKUP(G370,'NCES Match'!$A$2:$B$1307,2,FALSE),"")</f>
        <v>4834770</v>
      </c>
      <c r="J370" cm="1">
        <f t="array" ref="J370">IFERROR(_xlfn.IFS(B370=2015,H370/$O$13,B370=2016,H370/$O$14,B370=2017,H370/$O$15,B370=2018,H370/$O$16,B370=2019,H370/$O$17,B370=2020,H370/$O$18,B370=2021,H370/$O$19,B370=2022,H370/$O$20),"")</f>
        <v>7.0242292829390818E-5</v>
      </c>
      <c r="K370" s="3" cm="1">
        <f t="array" ref="K370">IFERROR(_xlfn.IFS(B370=2015,J370*$P$4,B370=2016,J370*$P$5,B370=2017,J370*$P$6,B370=2018,J370*$P$7,B370=2019,J370*$P$8,B370=2020,J370*$P$9,B370=2021,J370*$P$10,B370=2022,J370*$P$11),"")</f>
        <v>117700.18079609358</v>
      </c>
      <c r="L370" s="3">
        <f t="shared" si="6"/>
        <v>215822.1807960936</v>
      </c>
    </row>
    <row r="371" spans="1:12">
      <c r="A371">
        <v>4834770</v>
      </c>
      <c r="B371">
        <v>2017</v>
      </c>
      <c r="D371" t="s">
        <v>2542</v>
      </c>
      <c r="E371" t="s">
        <v>2543</v>
      </c>
      <c r="F371" t="s">
        <v>4101</v>
      </c>
      <c r="G371" t="s">
        <v>2544</v>
      </c>
      <c r="H371" s="5">
        <v>110120</v>
      </c>
      <c r="I371">
        <f>IFERROR(VLOOKUP(G371,'NCES Match'!$A$2:$B$1307,2,FALSE),"")</f>
        <v>4834770</v>
      </c>
      <c r="J371" cm="1">
        <f t="array" ref="J371">IFERROR(_xlfn.IFS(B371=2015,H371/$O$13,B371=2016,H371/$O$14,B371=2017,H371/$O$15,B371=2018,H371/$O$16,B371=2019,H371/$O$17,B371=2020,H371/$O$18,B371=2021,H371/$O$19,B371=2022,H371/$O$20),"")</f>
        <v>7.5920996980081707E-5</v>
      </c>
      <c r="K371" s="3" cm="1">
        <f t="array" ref="K371">IFERROR(_xlfn.IFS(B371=2015,J371*$P$4,B371=2016,J371*$P$5,B371=2017,J371*$P$6,B371=2018,J371*$P$7,B371=2019,J371*$P$8,B371=2020,J371*$P$9,B371=2021,J371*$P$10,B371=2022,J371*$P$11),"")</f>
        <v>128932.66776549234</v>
      </c>
      <c r="L371" s="3">
        <f t="shared" si="6"/>
        <v>239052.66776549234</v>
      </c>
    </row>
    <row r="372" spans="1:12">
      <c r="A372">
        <v>4834770</v>
      </c>
      <c r="B372">
        <v>2018</v>
      </c>
      <c r="D372" t="s">
        <v>2542</v>
      </c>
      <c r="E372" t="s">
        <v>2543</v>
      </c>
      <c r="F372" t="s">
        <v>4101</v>
      </c>
      <c r="G372" t="s">
        <v>2544</v>
      </c>
      <c r="H372" s="5">
        <v>107244</v>
      </c>
      <c r="I372">
        <f>IFERROR(VLOOKUP(G372,'NCES Match'!$A$2:$B$1307,2,FALSE),"")</f>
        <v>4834770</v>
      </c>
      <c r="J372" cm="1">
        <f t="array" ref="J372">IFERROR(_xlfn.IFS(B372=2015,H372/$O$13,B372=2016,H372/$O$14,B372=2017,H372/$O$15,B372=2018,H372/$O$16,B372=2019,H372/$O$17,B372=2020,H372/$O$18,B372=2021,H372/$O$19,B372=2022,H372/$O$20),"")</f>
        <v>6.9983019694774441E-5</v>
      </c>
      <c r="K372" s="3" cm="1">
        <f t="array" ref="K372">IFERROR(_xlfn.IFS(B372=2015,J372*$P$4,B372=2016,J372*$P$5,B372=2017,J372*$P$6,B372=2018,J372*$P$7,B372=2019,J372*$P$8,B372=2020,J372*$P$9,B372=2021,J372*$P$10,B372=2022,J372*$P$11),"")</f>
        <v>120150.57813757958</v>
      </c>
      <c r="L372" s="3">
        <f t="shared" si="6"/>
        <v>227394.57813757958</v>
      </c>
    </row>
    <row r="373" spans="1:12">
      <c r="A373">
        <v>4834770</v>
      </c>
      <c r="B373">
        <v>2019</v>
      </c>
      <c r="D373" t="s">
        <v>2542</v>
      </c>
      <c r="E373" t="s">
        <v>2543</v>
      </c>
      <c r="F373" t="s">
        <v>4101</v>
      </c>
      <c r="G373" t="s">
        <v>2544</v>
      </c>
      <c r="H373" s="5">
        <v>99978</v>
      </c>
      <c r="I373">
        <f>IFERROR(VLOOKUP(G373,'NCES Match'!$A$2:$B$1307,2,FALSE),"")</f>
        <v>4834770</v>
      </c>
      <c r="J373" cm="1">
        <f t="array" ref="J373">IFERROR(_xlfn.IFS(B373=2015,H373/$O$13,B373=2016,H373/$O$14,B373=2017,H373/$O$15,B373=2018,H373/$O$16,B373=2019,H373/$O$17,B373=2020,H373/$O$18,B373=2021,H373/$O$19,B373=2022,H373/$O$20),"")</f>
        <v>6.3304072703969583E-5</v>
      </c>
      <c r="K373" s="3" cm="1">
        <f t="array" ref="K373">IFERROR(_xlfn.IFS(B373=2015,J373*$P$4,B373=2016,J373*$P$5,B373=2017,J373*$P$6,B373=2018,J373*$P$7,B373=2019,J373*$P$8,B373=2020,J373*$P$9,B373=2021,J373*$P$10,B373=2022,J373*$P$11),"")</f>
        <v>110017.79189569279</v>
      </c>
      <c r="L373" s="3">
        <f t="shared" si="6"/>
        <v>209995.79189569279</v>
      </c>
    </row>
    <row r="374" spans="1:12">
      <c r="A374">
        <v>4834770</v>
      </c>
      <c r="B374">
        <v>2020</v>
      </c>
      <c r="D374" t="s">
        <v>2542</v>
      </c>
      <c r="E374" t="s">
        <v>2543</v>
      </c>
      <c r="F374" t="s">
        <v>4230</v>
      </c>
      <c r="G374" t="s">
        <v>2544</v>
      </c>
      <c r="H374" s="5">
        <v>107327</v>
      </c>
      <c r="I374">
        <f>IFERROR(VLOOKUP(G374,'NCES Match'!$A$2:$B$1307,2,FALSE),"")</f>
        <v>4834770</v>
      </c>
      <c r="J374" cm="1">
        <f t="array" ref="J374">IFERROR(_xlfn.IFS(B374=2015,H374/$O$13,B374=2016,H374/$O$14,B374=2017,H374/$O$15,B374=2018,H374/$O$16,B374=2019,H374/$O$17,B374=2020,H374/$O$18,B374=2021,H374/$O$19,B374=2022,H374/$O$20),"")</f>
        <v>5.8161312982934845E-5</v>
      </c>
      <c r="K374" s="3" cm="1">
        <f t="array" ref="K374">IFERROR(_xlfn.IFS(B374=2015,J374*$P$4,B374=2016,J374*$P$5,B374=2017,J374*$P$6,B374=2018,J374*$P$7,B374=2019,J374*$P$8,B374=2020,J374*$P$9,B374=2021,J374*$P$10,B374=2022,J374*$P$11),"")</f>
        <v>122604.2114921227</v>
      </c>
      <c r="L374" s="3">
        <f t="shared" si="6"/>
        <v>229931.2114921227</v>
      </c>
    </row>
    <row r="375" spans="1:12">
      <c r="A375">
        <v>4834770</v>
      </c>
      <c r="B375">
        <v>2021</v>
      </c>
      <c r="D375" t="s">
        <v>2542</v>
      </c>
      <c r="E375" t="s">
        <v>2543</v>
      </c>
      <c r="F375" t="s">
        <v>4101</v>
      </c>
      <c r="G375" t="s">
        <v>2544</v>
      </c>
      <c r="H375" s="5">
        <v>139677.81</v>
      </c>
      <c r="I375">
        <f>IFERROR(VLOOKUP(G375,'NCES Match'!$A$2:$B$1307,2,FALSE),"")</f>
        <v>4834770</v>
      </c>
      <c r="J375" cm="1">
        <f t="array" ref="J375">IFERROR(_xlfn.IFS(B375=2015,H375/$O$13,B375=2016,H375/$O$14,B375=2017,H375/$O$15,B375=2018,H375/$O$16,B375=2019,H375/$O$17,B375=2020,H375/$O$18,B375=2021,H375/$O$19,B375=2022,H375/$O$20),"")</f>
        <v>7.1465175933714491E-5</v>
      </c>
      <c r="K375" s="3" cm="1">
        <f t="array" ref="K375">IFERROR(_xlfn.IFS(B375=2015,J375*$P$4,B375=2016,J375*$P$5,B375=2017,J375*$P$6,B375=2018,J375*$P$7,B375=2019,J375*$P$8,B375=2020,J375*$P$9,B375=2021,J375*$P$10,B375=2022,J375*$P$11),"")</f>
        <v>152975.01767973689</v>
      </c>
      <c r="L375" s="3">
        <f t="shared" si="6"/>
        <v>292652.82767973689</v>
      </c>
    </row>
    <row r="376" spans="1:12">
      <c r="A376">
        <v>4834770</v>
      </c>
      <c r="B376">
        <v>2022</v>
      </c>
      <c r="D376" t="s">
        <v>2542</v>
      </c>
      <c r="E376" t="s">
        <v>2543</v>
      </c>
      <c r="F376" t="s">
        <v>4101</v>
      </c>
      <c r="G376" t="s">
        <v>2544</v>
      </c>
      <c r="H376" s="5">
        <v>178179.25</v>
      </c>
      <c r="I376">
        <f>IFERROR(VLOOKUP(G376,'NCES Match'!$A$2:$B$1307,2,FALSE),"")</f>
        <v>4834770</v>
      </c>
      <c r="J376" cm="1">
        <f t="array" ref="J376">IFERROR(_xlfn.IFS(B376=2015,H376/$O$13,B376=2016,H376/$O$14,B376=2017,H376/$O$15,B376=2018,H376/$O$16,B376=2019,H376/$O$17,B376=2020,H376/$O$18,B376=2021,H376/$O$19,B376=2022,H376/$O$20),"")</f>
        <v>7.8261786495621155E-5</v>
      </c>
      <c r="K376" s="3" cm="1">
        <f t="array" ref="K376">IFERROR(_xlfn.IFS(B376=2015,J376*$P$4,B376=2016,J376*$P$5,B376=2017,J376*$P$6,B376=2018,J376*$P$7,B376=2019,J376*$P$8,B376=2020,J376*$P$9,B376=2021,J376*$P$10,B376=2022,J376*$P$11),"")</f>
        <v>168535.42723752046</v>
      </c>
      <c r="L376" s="3">
        <f t="shared" si="6"/>
        <v>346714.67723752046</v>
      </c>
    </row>
    <row r="377" spans="1:12">
      <c r="A377">
        <v>4834770</v>
      </c>
      <c r="B377">
        <v>2023</v>
      </c>
      <c r="D377" t="s">
        <v>2542</v>
      </c>
      <c r="E377" t="s">
        <v>2543</v>
      </c>
      <c r="F377" t="s">
        <v>4101</v>
      </c>
      <c r="G377" t="s">
        <v>2544</v>
      </c>
      <c r="H377" s="5">
        <v>214415.15000000002</v>
      </c>
      <c r="I377">
        <f>IFERROR(VLOOKUP(G377,'NCES Match'!$A$2:$B$1307,2,FALSE),"")</f>
        <v>4834770</v>
      </c>
      <c r="J377" t="str" cm="1">
        <f t="array" ref="J377">IFERROR(_xlfn.IFS(B377=2015,H377/$O$13,B377=2016,H377/$O$14,B377=2017,H377/$O$15,B377=2018,H377/$O$16,B377=2019,H377/$O$17,B377=2020,H377/$O$18,B377=2021,H377/$O$19,B377=2022,H377/$O$20),"")</f>
        <v/>
      </c>
      <c r="K377" s="3" t="str" cm="1">
        <f t="array" ref="K377">IFERROR(_xlfn.IFS(B377=2015,J377*$P$4,B377=2016,J377*$P$5,B377=2017,J377*$P$6,B377=2018,J377*$P$7,B377=2019,J377*$P$8,B377=2020,J377*$P$9,B377=2021,J377*$P$10,B377=2022,J377*$P$11),"")</f>
        <v/>
      </c>
      <c r="L377" s="3">
        <f t="shared" si="6"/>
        <v>214415.15000000002</v>
      </c>
    </row>
    <row r="378" spans="1:12">
      <c r="A378">
        <v>4840410</v>
      </c>
      <c r="B378">
        <v>2015</v>
      </c>
      <c r="C378" t="s">
        <v>381</v>
      </c>
      <c r="D378" t="s">
        <v>3022</v>
      </c>
      <c r="E378" t="s">
        <v>3023</v>
      </c>
      <c r="G378" t="s">
        <v>3024</v>
      </c>
      <c r="H378" s="5">
        <v>133716.07</v>
      </c>
      <c r="I378">
        <f>IFERROR(VLOOKUP(G378,'NCES Match'!$A$2:$B$1307,2,FALSE),"")</f>
        <v>4840410</v>
      </c>
      <c r="J378" cm="1">
        <f t="array" ref="J378">IFERROR(_xlfn.IFS(B378=2015,H378/$O$13,B378=2016,H378/$O$14,B378=2017,H378/$O$15,B378=2018,H378/$O$16,B378=2019,H378/$O$17,B378=2020,H378/$O$18,B378=2021,H378/$O$19,B378=2022,H378/$O$20),"")</f>
        <v>1.0475367159787855E-4</v>
      </c>
      <c r="K378" s="3" cm="1">
        <f t="array" ref="K378">IFERROR(_xlfn.IFS(B378=2015,J378*$P$4,B378=2016,J378*$P$5,B378=2017,J378*$P$6,B378=2018,J378*$P$7,B378=2019,J378*$P$8,B378=2020,J378*$P$9,B378=2021,J378*$P$10,B378=2022,J378*$P$11),"")</f>
        <v>166713.6862701822</v>
      </c>
      <c r="L378" s="3">
        <f t="shared" si="6"/>
        <v>300429.7562701822</v>
      </c>
    </row>
    <row r="379" spans="1:12">
      <c r="A379">
        <v>4840410</v>
      </c>
      <c r="B379">
        <v>2016</v>
      </c>
      <c r="C379" t="s">
        <v>4102</v>
      </c>
      <c r="D379" t="s">
        <v>3022</v>
      </c>
      <c r="E379" t="s">
        <v>3023</v>
      </c>
      <c r="F379" t="s">
        <v>4101</v>
      </c>
      <c r="G379" t="s">
        <v>3024</v>
      </c>
      <c r="H379" s="5">
        <v>140896</v>
      </c>
      <c r="I379">
        <f>IFERROR(VLOOKUP(G379,'NCES Match'!$A$2:$B$1307,2,FALSE),"")</f>
        <v>4840410</v>
      </c>
      <c r="J379" cm="1">
        <f t="array" ref="J379">IFERROR(_xlfn.IFS(B379=2015,H379/$O$13,B379=2016,H379/$O$14,B379=2017,H379/$O$15,B379=2018,H379/$O$16,B379=2019,H379/$O$17,B379=2020,H379/$O$18,B379=2021,H379/$O$19,B379=2022,H379/$O$20),"")</f>
        <v>1.0086278398819683E-4</v>
      </c>
      <c r="K379" s="3" cm="1">
        <f t="array" ref="K379">IFERROR(_xlfn.IFS(B379=2015,J379*$P$4,B379=2016,J379*$P$5,B379=2017,J379*$P$6,B379=2018,J379*$P$7,B379=2019,J379*$P$8,B379=2020,J379*$P$9,B379=2021,J379*$P$10,B379=2022,J379*$P$11),"")</f>
        <v>169008.83261089667</v>
      </c>
      <c r="L379" s="3">
        <f t="shared" si="6"/>
        <v>309904.83261089667</v>
      </c>
    </row>
    <row r="380" spans="1:12">
      <c r="A380">
        <v>4840410</v>
      </c>
      <c r="B380">
        <v>2017</v>
      </c>
      <c r="D380" t="s">
        <v>3022</v>
      </c>
      <c r="E380" t="s">
        <v>3023</v>
      </c>
      <c r="F380" t="s">
        <v>4101</v>
      </c>
      <c r="G380" t="s">
        <v>3024</v>
      </c>
      <c r="H380" s="5">
        <v>139440</v>
      </c>
      <c r="I380">
        <f>IFERROR(VLOOKUP(G380,'NCES Match'!$A$2:$B$1307,2,FALSE),"")</f>
        <v>4840410</v>
      </c>
      <c r="J380" cm="1">
        <f t="array" ref="J380">IFERROR(_xlfn.IFS(B380=2015,H380/$O$13,B380=2016,H380/$O$14,B380=2017,H380/$O$15,B380=2018,H380/$O$16,B380=2019,H380/$O$17,B380=2020,H380/$O$18,B380=2021,H380/$O$19,B380=2022,H380/$O$20),"")</f>
        <v>9.6135341617350104E-5</v>
      </c>
      <c r="K380" s="3" cm="1">
        <f t="array" ref="K380">IFERROR(_xlfn.IFS(B380=2015,J380*$P$4,B380=2016,J380*$P$5,B380=2017,J380*$P$6,B380=2018,J380*$P$7,B380=2019,J380*$P$8,B380=2020,J380*$P$9,B380=2021,J380*$P$10,B380=2022,J380*$P$11),"")</f>
        <v>163261.63451889076</v>
      </c>
      <c r="L380" s="3">
        <f t="shared" si="6"/>
        <v>302701.63451889076</v>
      </c>
    </row>
    <row r="381" spans="1:12">
      <c r="A381">
        <v>4840410</v>
      </c>
      <c r="B381">
        <v>2018</v>
      </c>
      <c r="D381" t="s">
        <v>3022</v>
      </c>
      <c r="E381" t="s">
        <v>3023</v>
      </c>
      <c r="F381" t="s">
        <v>4101</v>
      </c>
      <c r="G381" t="s">
        <v>3024</v>
      </c>
      <c r="H381" s="5">
        <v>135687</v>
      </c>
      <c r="I381">
        <f>IFERROR(VLOOKUP(G381,'NCES Match'!$A$2:$B$1307,2,FALSE),"")</f>
        <v>4840410</v>
      </c>
      <c r="J381" cm="1">
        <f t="array" ref="J381">IFERROR(_xlfn.IFS(B381=2015,H381/$O$13,B381=2016,H381/$O$14,B381=2017,H381/$O$15,B381=2018,H381/$O$16,B381=2019,H381/$O$17,B381=2020,H381/$O$18,B381=2021,H381/$O$19,B381=2022,H381/$O$20),"")</f>
        <v>8.8543750637097275E-5</v>
      </c>
      <c r="K381" s="3" cm="1">
        <f t="array" ref="K381">IFERROR(_xlfn.IFS(B381=2015,J381*$P$4,B381=2016,J381*$P$5,B381=2017,J381*$P$6,B381=2018,J381*$P$7,B381=2019,J381*$P$8,B381=2020,J381*$P$9,B381=2021,J381*$P$10,B381=2022,J381*$P$11),"")</f>
        <v>152016.63026140167</v>
      </c>
      <c r="L381" s="3">
        <f t="shared" si="6"/>
        <v>287703.63026140165</v>
      </c>
    </row>
    <row r="382" spans="1:12">
      <c r="A382">
        <v>4840410</v>
      </c>
      <c r="B382">
        <v>2019</v>
      </c>
      <c r="D382" t="s">
        <v>3022</v>
      </c>
      <c r="E382" t="s">
        <v>3023</v>
      </c>
      <c r="F382" t="s">
        <v>4101</v>
      </c>
      <c r="G382" t="s">
        <v>3024</v>
      </c>
      <c r="H382" s="5">
        <v>146211</v>
      </c>
      <c r="I382">
        <f>IFERROR(VLOOKUP(G382,'NCES Match'!$A$2:$B$1307,2,FALSE),"")</f>
        <v>4840410</v>
      </c>
      <c r="J382" cm="1">
        <f t="array" ref="J382">IFERROR(_xlfn.IFS(B382=2015,H382/$O$13,B382=2016,H382/$O$14,B382=2017,H382/$O$15,B382=2018,H382/$O$16,B382=2019,H382/$O$17,B382=2020,H382/$O$18,B382=2021,H382/$O$19,B382=2022,H382/$O$20),"")</f>
        <v>9.2577884875873656E-5</v>
      </c>
      <c r="K382" s="3" cm="1">
        <f t="array" ref="K382">IFERROR(_xlfn.IFS(B382=2015,J382*$P$4,B382=2016,J382*$P$5,B382=2017,J382*$P$6,B382=2018,J382*$P$7,B382=2019,J382*$P$8,B382=2020,J382*$P$9,B382=2021,J382*$P$10,B382=2022,J382*$P$11),"")</f>
        <v>160893.51028087316</v>
      </c>
      <c r="L382" s="3">
        <f t="shared" si="6"/>
        <v>307104.51028087316</v>
      </c>
    </row>
    <row r="383" spans="1:12">
      <c r="A383">
        <v>4840410</v>
      </c>
      <c r="B383">
        <v>2020</v>
      </c>
      <c r="D383" t="s">
        <v>3022</v>
      </c>
      <c r="E383" t="s">
        <v>3023</v>
      </c>
      <c r="F383" t="s">
        <v>4230</v>
      </c>
      <c r="G383" t="s">
        <v>3024</v>
      </c>
      <c r="H383" s="5">
        <v>161298</v>
      </c>
      <c r="I383">
        <f>IFERROR(VLOOKUP(G383,'NCES Match'!$A$2:$B$1307,2,FALSE),"")</f>
        <v>4840410</v>
      </c>
      <c r="J383" cm="1">
        <f t="array" ref="J383">IFERROR(_xlfn.IFS(B383=2015,H383/$O$13,B383=2016,H383/$O$14,B383=2017,H383/$O$15,B383=2018,H383/$O$16,B383=2019,H383/$O$17,B383=2020,H383/$O$18,B383=2021,H383/$O$19,B383=2022,H383/$O$20),"")</f>
        <v>8.740860604993547E-5</v>
      </c>
      <c r="K383" s="3" cm="1">
        <f t="array" ref="K383">IFERROR(_xlfn.IFS(B383=2015,J383*$P$4,B383=2016,J383*$P$5,B383=2017,J383*$P$6,B383=2018,J383*$P$7,B383=2019,J383*$P$8,B383=2020,J383*$P$9,B383=2021,J383*$P$10,B383=2022,J383*$P$11),"")</f>
        <v>184257.58760848999</v>
      </c>
      <c r="L383" s="3">
        <f t="shared" si="6"/>
        <v>345555.58760849002</v>
      </c>
    </row>
    <row r="384" spans="1:12">
      <c r="A384">
        <v>4840410</v>
      </c>
      <c r="B384">
        <v>2021</v>
      </c>
      <c r="D384" t="s">
        <v>3022</v>
      </c>
      <c r="E384" t="s">
        <v>3023</v>
      </c>
      <c r="F384" t="s">
        <v>4230</v>
      </c>
      <c r="G384" t="s">
        <v>3024</v>
      </c>
      <c r="H384" s="5">
        <v>173179.51999999999</v>
      </c>
      <c r="I384">
        <f>IFERROR(VLOOKUP(G384,'NCES Match'!$A$2:$B$1307,2,FALSE),"")</f>
        <v>4840410</v>
      </c>
      <c r="J384" cm="1">
        <f t="array" ref="J384">IFERROR(_xlfn.IFS(B384=2015,H384/$O$13,B384=2016,H384/$O$14,B384=2017,H384/$O$15,B384=2018,H384/$O$16,B384=2019,H384/$O$17,B384=2020,H384/$O$18,B384=2021,H384/$O$19,B384=2022,H384/$O$20),"")</f>
        <v>8.8606091868967781E-5</v>
      </c>
      <c r="K384" s="3" cm="1">
        <f t="array" ref="K384">IFERROR(_xlfn.IFS(B384=2015,J384*$P$4,B384=2016,J384*$P$5,B384=2017,J384*$P$6,B384=2018,J384*$P$7,B384=2019,J384*$P$8,B384=2020,J384*$P$9,B384=2021,J384*$P$10,B384=2022,J384*$P$11),"")</f>
        <v>189666.0617299795</v>
      </c>
      <c r="L384" s="3">
        <f t="shared" si="6"/>
        <v>362845.58172997949</v>
      </c>
    </row>
    <row r="385" spans="1:12">
      <c r="A385">
        <v>4840410</v>
      </c>
      <c r="B385">
        <v>2022</v>
      </c>
      <c r="D385" t="s">
        <v>3022</v>
      </c>
      <c r="E385" t="s">
        <v>3023</v>
      </c>
      <c r="F385" t="s">
        <v>4101</v>
      </c>
      <c r="G385" t="s">
        <v>3024</v>
      </c>
      <c r="H385" s="5">
        <v>211552.61</v>
      </c>
      <c r="I385">
        <f>IFERROR(VLOOKUP(G385,'NCES Match'!$A$2:$B$1307,2,FALSE),"")</f>
        <v>4840410</v>
      </c>
      <c r="J385" cm="1">
        <f t="array" ref="J385">IFERROR(_xlfn.IFS(B385=2015,H385/$O$13,B385=2016,H385/$O$14,B385=2017,H385/$O$15,B385=2018,H385/$O$16,B385=2019,H385/$O$17,B385=2020,H385/$O$18,B385=2021,H385/$O$19,B385=2022,H385/$O$20),"")</f>
        <v>9.2920388857913627E-5</v>
      </c>
      <c r="K385" s="3" cm="1">
        <f t="array" ref="K385">IFERROR(_xlfn.IFS(B385=2015,J385*$P$4,B385=2016,J385*$P$5,B385=2017,J385*$P$6,B385=2018,J385*$P$7,B385=2019,J385*$P$8,B385=2020,J385*$P$9,B385=2021,J385*$P$10,B385=2022,J385*$P$11),"")</f>
        <v>200102.47831642875</v>
      </c>
      <c r="L385" s="3">
        <f t="shared" si="6"/>
        <v>411655.08831642871</v>
      </c>
    </row>
    <row r="386" spans="1:12">
      <c r="A386">
        <v>4840410</v>
      </c>
      <c r="B386">
        <v>2023</v>
      </c>
      <c r="D386" t="s">
        <v>3022</v>
      </c>
      <c r="E386" t="s">
        <v>3023</v>
      </c>
      <c r="F386" t="s">
        <v>4101</v>
      </c>
      <c r="G386" t="s">
        <v>3024</v>
      </c>
      <c r="H386" s="5">
        <v>245797.39</v>
      </c>
      <c r="I386">
        <f>IFERROR(VLOOKUP(G386,'NCES Match'!$A$2:$B$1307,2,FALSE),"")</f>
        <v>4840410</v>
      </c>
      <c r="J386" t="str" cm="1">
        <f t="array" ref="J386">IFERROR(_xlfn.IFS(B386=2015,H386/$O$13,B386=2016,H386/$O$14,B386=2017,H386/$O$15,B386=2018,H386/$O$16,B386=2019,H386/$O$17,B386=2020,H386/$O$18,B386=2021,H386/$O$19,B386=2022,H386/$O$20),"")</f>
        <v/>
      </c>
      <c r="K386" s="3" t="str" cm="1">
        <f t="array" ref="K386">IFERROR(_xlfn.IFS(B386=2015,J386*$P$4,B386=2016,J386*$P$5,B386=2017,J386*$P$6,B386=2018,J386*$P$7,B386=2019,J386*$P$8,B386=2020,J386*$P$9,B386=2021,J386*$P$10,B386=2022,J386*$P$11),"")</f>
        <v/>
      </c>
      <c r="L386" s="3">
        <f t="shared" si="6"/>
        <v>245797.39</v>
      </c>
    </row>
    <row r="387" spans="1:12">
      <c r="A387" t="s">
        <v>4230</v>
      </c>
      <c r="B387">
        <v>2015</v>
      </c>
      <c r="C387" t="s">
        <v>230</v>
      </c>
      <c r="D387" t="s">
        <v>261</v>
      </c>
      <c r="E387" t="s">
        <v>262</v>
      </c>
      <c r="G387" t="s">
        <v>263</v>
      </c>
      <c r="H387" s="5">
        <v>353765.21</v>
      </c>
      <c r="I387" t="str">
        <f>IFERROR(VLOOKUP(G387,'NCES Match'!$A$2:$B$1307,2,FALSE),"")</f>
        <v/>
      </c>
      <c r="J387" cm="1">
        <f t="array" ref="J387">IFERROR(_xlfn.IFS(B387=2015,H387/$O$13,B387=2016,H387/$O$14,B387=2017,H387/$O$15,B387=2018,H387/$O$16,B387=2019,H387/$O$17,B387=2020,H387/$O$18,B387=2021,H387/$O$19,B387=2022,H387/$O$20),"")</f>
        <v>2.7714099457974305E-4</v>
      </c>
      <c r="K387" s="3" cm="1">
        <f t="array" ref="K387">IFERROR(_xlfn.IFS(B387=2015,J387*$P$4,B387=2016,J387*$P$5,B387=2017,J387*$P$6,B387=2018,J387*$P$7,B387=2019,J387*$P$8,B387=2020,J387*$P$9,B387=2021,J387*$P$10,B387=2022,J387*$P$11),"")</f>
        <v>441065.17812888999</v>
      </c>
      <c r="L387" s="3">
        <f t="shared" ref="L387:L450" si="7">SUM(H387,K387)</f>
        <v>794830.38812888996</v>
      </c>
    </row>
    <row r="388" spans="1:12">
      <c r="A388" t="s">
        <v>4230</v>
      </c>
      <c r="B388">
        <v>2016</v>
      </c>
      <c r="C388" t="s">
        <v>4100</v>
      </c>
      <c r="D388" t="s">
        <v>261</v>
      </c>
      <c r="E388" t="s">
        <v>262</v>
      </c>
      <c r="F388" t="s">
        <v>4101</v>
      </c>
      <c r="G388" t="s">
        <v>263</v>
      </c>
      <c r="H388" s="5">
        <v>389765</v>
      </c>
      <c r="I388" t="str">
        <f>IFERROR(VLOOKUP(G388,'NCES Match'!$A$2:$B$1307,2,FALSE),"")</f>
        <v/>
      </c>
      <c r="J388" cm="1">
        <f t="array" ref="J388">IFERROR(_xlfn.IFS(B388=2015,H388/$O$13,B388=2016,H388/$O$14,B388=2017,H388/$O$15,B388=2018,H388/$O$16,B388=2019,H388/$O$17,B388=2020,H388/$O$18,B388=2021,H388/$O$19,B388=2022,H388/$O$20),"")</f>
        <v>2.7901986572478665E-4</v>
      </c>
      <c r="K388" s="3" cm="1">
        <f t="array" ref="K388">IFERROR(_xlfn.IFS(B388=2015,J388*$P$4,B388=2016,J388*$P$5,B388=2017,J388*$P$6,B388=2018,J388*$P$7,B388=2019,J388*$P$8,B388=2020,J388*$P$9,B388=2021,J388*$P$10,B388=2022,J388*$P$11),"")</f>
        <v>467534.4058212167</v>
      </c>
      <c r="L388" s="3">
        <f t="shared" si="7"/>
        <v>857299.40582121676</v>
      </c>
    </row>
    <row r="389" spans="1:12">
      <c r="A389" t="s">
        <v>4230</v>
      </c>
      <c r="B389">
        <v>2017</v>
      </c>
      <c r="D389" t="s">
        <v>261</v>
      </c>
      <c r="E389" t="s">
        <v>262</v>
      </c>
      <c r="F389" t="s">
        <v>4101</v>
      </c>
      <c r="G389" t="s">
        <v>263</v>
      </c>
      <c r="H389" s="5">
        <v>360926</v>
      </c>
      <c r="I389" t="str">
        <f>IFERROR(VLOOKUP(G389,'NCES Match'!$A$2:$B$1307,2,FALSE),"")</f>
        <v/>
      </c>
      <c r="J389" cm="1">
        <f t="array" ref="J389">IFERROR(_xlfn.IFS(B389=2015,H389/$O$13,B389=2016,H389/$O$14,B389=2017,H389/$O$15,B389=2018,H389/$O$16,B389=2019,H389/$O$17,B389=2020,H389/$O$18,B389=2021,H389/$O$19,B389=2022,H389/$O$20),"")</f>
        <v>2.4883637628072078E-4</v>
      </c>
      <c r="K389" s="3" cm="1">
        <f t="array" ref="K389">IFERROR(_xlfn.IFS(B389=2015,J389*$P$4,B389=2016,J389*$P$5,B389=2017,J389*$P$6,B389=2018,J389*$P$7,B389=2019,J389*$P$8,B389=2020,J389*$P$9,B389=2021,J389*$P$10,B389=2022,J389*$P$11),"")</f>
        <v>422585.83405310649</v>
      </c>
      <c r="L389" s="3">
        <f t="shared" si="7"/>
        <v>783511.83405310649</v>
      </c>
    </row>
    <row r="390" spans="1:12">
      <c r="A390" t="s">
        <v>4230</v>
      </c>
      <c r="B390">
        <v>2018</v>
      </c>
      <c r="D390" t="s">
        <v>261</v>
      </c>
      <c r="E390" t="s">
        <v>262</v>
      </c>
      <c r="F390">
        <v>953</v>
      </c>
      <c r="G390" t="s">
        <v>263</v>
      </c>
      <c r="H390" s="5">
        <v>326909</v>
      </c>
      <c r="I390" t="str">
        <f>IFERROR(VLOOKUP(G390,'NCES Match'!$A$2:$B$1307,2,FALSE),"")</f>
        <v/>
      </c>
      <c r="J390" cm="1">
        <f t="array" ref="J390">IFERROR(_xlfn.IFS(B390=2015,H390/$O$13,B390=2016,H390/$O$14,B390=2017,H390/$O$15,B390=2018,H390/$O$16,B390=2019,H390/$O$17,B390=2020,H390/$O$18,B390=2021,H390/$O$19,B390=2022,H390/$O$20),"")</f>
        <v>2.1332735617283035E-4</v>
      </c>
      <c r="K390" s="3" cm="1">
        <f t="array" ref="K390">IFERROR(_xlfn.IFS(B390=2015,J390*$P$4,B390=2016,J390*$P$5,B390=2017,J390*$P$6,B390=2018,J390*$P$7,B390=2019,J390*$P$8,B390=2020,J390*$P$9,B390=2021,J390*$P$10,B390=2022,J390*$P$11),"")</f>
        <v>366251.77490934695</v>
      </c>
      <c r="L390" s="3">
        <f t="shared" si="7"/>
        <v>693160.77490934695</v>
      </c>
    </row>
    <row r="391" spans="1:12">
      <c r="A391" t="s">
        <v>4230</v>
      </c>
      <c r="B391">
        <v>2019</v>
      </c>
      <c r="D391" t="s">
        <v>261</v>
      </c>
      <c r="E391" t="s">
        <v>262</v>
      </c>
      <c r="F391" t="s">
        <v>4166</v>
      </c>
      <c r="G391" t="s">
        <v>263</v>
      </c>
      <c r="H391" s="5">
        <v>357881</v>
      </c>
      <c r="I391" t="str">
        <f>IFERROR(VLOOKUP(G391,'NCES Match'!$A$2:$B$1307,2,FALSE),"")</f>
        <v/>
      </c>
      <c r="J391" cm="1">
        <f t="array" ref="J391">IFERROR(_xlfn.IFS(B391=2015,H391/$O$13,B391=2016,H391/$O$14,B391=2017,H391/$O$15,B391=2018,H391/$O$16,B391=2019,H391/$O$17,B391=2020,H391/$O$18,B391=2021,H391/$O$19,B391=2022,H391/$O$20),"")</f>
        <v>2.2660310111593889E-4</v>
      </c>
      <c r="K391" s="3" cm="1">
        <f t="array" ref="K391">IFERROR(_xlfn.IFS(B391=2015,J391*$P$4,B391=2016,J391*$P$5,B391=2017,J391*$P$6,B391=2018,J391*$P$7,B391=2019,J391*$P$8,B391=2020,J391*$P$9,B391=2021,J391*$P$10,B391=2022,J391*$P$11),"")</f>
        <v>393819.41408532305</v>
      </c>
      <c r="L391" s="3">
        <f t="shared" si="7"/>
        <v>751700.41408532299</v>
      </c>
    </row>
    <row r="392" spans="1:12">
      <c r="A392" t="s">
        <v>4230</v>
      </c>
      <c r="B392">
        <v>2020</v>
      </c>
      <c r="D392" t="s">
        <v>261</v>
      </c>
      <c r="E392" t="s">
        <v>262</v>
      </c>
      <c r="F392" t="s">
        <v>4166</v>
      </c>
      <c r="G392" t="s">
        <v>263</v>
      </c>
      <c r="H392" s="5">
        <v>463040</v>
      </c>
      <c r="I392" t="str">
        <f>IFERROR(VLOOKUP(G392,'NCES Match'!$A$2:$B$1307,2,FALSE),"")</f>
        <v/>
      </c>
      <c r="J392" cm="1">
        <f t="array" ref="J392">IFERROR(_xlfn.IFS(B392=2015,H392/$O$13,B392=2016,H392/$O$14,B392=2017,H392/$O$15,B392=2018,H392/$O$16,B392=2019,H392/$O$17,B392=2020,H392/$O$18,B392=2021,H392/$O$19,B392=2022,H392/$O$20),"")</f>
        <v>2.5092487783706012E-4</v>
      </c>
      <c r="K392" s="3" cm="1">
        <f t="array" ref="K392">IFERROR(_xlfn.IFS(B392=2015,J392*$P$4,B392=2016,J392*$P$5,B392=2017,J392*$P$6,B392=2018,J392*$P$7,B392=2019,J392*$P$8,B392=2020,J392*$P$9,B392=2021,J392*$P$10,B392=2022,J392*$P$11),"")</f>
        <v>528950.34883405385</v>
      </c>
      <c r="L392" s="3">
        <f t="shared" si="7"/>
        <v>991990.34883405385</v>
      </c>
    </row>
    <row r="393" spans="1:12">
      <c r="A393" t="s">
        <v>4230</v>
      </c>
      <c r="B393">
        <v>2021</v>
      </c>
      <c r="D393" t="s">
        <v>261</v>
      </c>
      <c r="E393" t="s">
        <v>262</v>
      </c>
      <c r="F393" t="s">
        <v>4166</v>
      </c>
      <c r="G393" t="s">
        <v>263</v>
      </c>
      <c r="H393" s="5">
        <v>417671.03</v>
      </c>
      <c r="I393" t="str">
        <f>IFERROR(VLOOKUP(G393,'NCES Match'!$A$2:$B$1307,2,FALSE),"")</f>
        <v/>
      </c>
      <c r="J393" cm="1">
        <f t="array" ref="J393">IFERROR(_xlfn.IFS(B393=2015,H393/$O$13,B393=2016,H393/$O$14,B393=2017,H393/$O$15,B393=2018,H393/$O$16,B393=2019,H393/$O$17,B393=2020,H393/$O$18,B393=2021,H393/$O$19,B393=2022,H393/$O$20),"")</f>
        <v>2.1369846535656411E-4</v>
      </c>
      <c r="K393" s="3" cm="1">
        <f t="array" ref="K393">IFERROR(_xlfn.IFS(B393=2015,J393*$P$4,B393=2016,J393*$P$5,B393=2017,J393*$P$6,B393=2018,J393*$P$7,B393=2019,J393*$P$8,B393=2020,J393*$P$9,B393=2021,J393*$P$10,B393=2022,J393*$P$11),"")</f>
        <v>457432.95372803975</v>
      </c>
      <c r="L393" s="3">
        <f t="shared" si="7"/>
        <v>875103.98372803978</v>
      </c>
    </row>
    <row r="394" spans="1:12">
      <c r="A394" t="s">
        <v>4230</v>
      </c>
      <c r="B394">
        <v>2022</v>
      </c>
      <c r="D394" t="s">
        <v>261</v>
      </c>
      <c r="E394" t="s">
        <v>262</v>
      </c>
      <c r="F394" t="s">
        <v>4166</v>
      </c>
      <c r="G394" t="s">
        <v>263</v>
      </c>
      <c r="H394" s="5">
        <v>469976.23</v>
      </c>
      <c r="I394" t="str">
        <f>IFERROR(VLOOKUP(G394,'NCES Match'!$A$2:$B$1307,2,FALSE),"")</f>
        <v/>
      </c>
      <c r="J394" cm="1">
        <f t="array" ref="J394">IFERROR(_xlfn.IFS(B394=2015,H394/$O$13,B394=2016,H394/$O$14,B394=2017,H394/$O$15,B394=2018,H394/$O$16,B394=2019,H394/$O$17,B394=2020,H394/$O$18,B394=2021,H394/$O$19,B394=2022,H394/$O$20),"")</f>
        <v>2.0642796156273492E-4</v>
      </c>
      <c r="K394" s="3" cm="1">
        <f t="array" ref="K394">IFERROR(_xlfn.IFS(B394=2015,J394*$P$4,B394=2016,J394*$P$5,B394=2017,J394*$P$6,B394=2018,J394*$P$7,B394=2019,J394*$P$8,B394=2020,J394*$P$9,B394=2021,J394*$P$10,B394=2022,J394*$P$11),"")</f>
        <v>444539.10718857084</v>
      </c>
      <c r="L394" s="3">
        <f t="shared" si="7"/>
        <v>914515.33718857076</v>
      </c>
    </row>
    <row r="395" spans="1:12">
      <c r="A395" t="s">
        <v>4230</v>
      </c>
      <c r="B395">
        <v>2023</v>
      </c>
      <c r="D395" t="s">
        <v>261</v>
      </c>
      <c r="E395" t="s">
        <v>262</v>
      </c>
      <c r="F395" t="s">
        <v>4166</v>
      </c>
      <c r="G395" t="s">
        <v>263</v>
      </c>
      <c r="H395" s="5">
        <v>590361.68999999994</v>
      </c>
      <c r="I395" t="str">
        <f>IFERROR(VLOOKUP(G395,'NCES Match'!$A$2:$B$1307,2,FALSE),"")</f>
        <v/>
      </c>
      <c r="J395" t="str" cm="1">
        <f t="array" ref="J395">IFERROR(_xlfn.IFS(B395=2015,H395/$O$13,B395=2016,H395/$O$14,B395=2017,H395/$O$15,B395=2018,H395/$O$16,B395=2019,H395/$O$17,B395=2020,H395/$O$18,B395=2021,H395/$O$19,B395=2022,H395/$O$20),"")</f>
        <v/>
      </c>
      <c r="K395" s="3" t="str" cm="1">
        <f t="array" ref="K395">IFERROR(_xlfn.IFS(B395=2015,J395*$P$4,B395=2016,J395*$P$5,B395=2017,J395*$P$6,B395=2018,J395*$P$7,B395=2019,J395*$P$8,B395=2020,J395*$P$9,B395=2021,J395*$P$10,B395=2022,J395*$P$11),"")</f>
        <v/>
      </c>
      <c r="L395" s="3">
        <f t="shared" si="7"/>
        <v>590361.68999999994</v>
      </c>
    </row>
    <row r="396" spans="1:12">
      <c r="A396" t="s">
        <v>4230</v>
      </c>
      <c r="B396">
        <v>2015</v>
      </c>
      <c r="C396" t="s">
        <v>1</v>
      </c>
      <c r="D396" t="s">
        <v>78</v>
      </c>
      <c r="E396" t="s">
        <v>79</v>
      </c>
      <c r="F396" t="s">
        <v>80</v>
      </c>
      <c r="G396" t="s">
        <v>81</v>
      </c>
      <c r="H396" s="5">
        <v>338584.11</v>
      </c>
      <c r="I396" t="str">
        <f>IFERROR(VLOOKUP(G396,'NCES Match'!$A$2:$B$1307,2,FALSE),"")</f>
        <v/>
      </c>
      <c r="J396" cm="1">
        <f t="array" ref="J396">IFERROR(_xlfn.IFS(B396=2015,H396/$O$13,B396=2016,H396/$O$14,B396=2017,H396/$O$15,B396=2018,H396/$O$16,B396=2019,H396/$O$17,B396=2020,H396/$O$18,B396=2021,H396/$O$19,B396=2022,H396/$O$20),"")</f>
        <v>2.6524806380564419E-4</v>
      </c>
      <c r="K396" s="3" cm="1">
        <f t="array" ref="K396">IFERROR(_xlfn.IFS(B396=2015,J396*$P$4,B396=2016,J396*$P$5,B396=2017,J396*$P$6,B396=2018,J396*$P$7,B396=2019,J396*$P$8,B396=2020,J396*$P$9,B396=2021,J396*$P$10,B396=2022,J396*$P$11),"")</f>
        <v>422137.78112540144</v>
      </c>
      <c r="L396" s="3">
        <f t="shared" si="7"/>
        <v>760721.89112540148</v>
      </c>
    </row>
    <row r="397" spans="1:12">
      <c r="A397" t="s">
        <v>4230</v>
      </c>
      <c r="B397">
        <v>2016</v>
      </c>
      <c r="C397" t="s">
        <v>4096</v>
      </c>
      <c r="D397" t="s">
        <v>78</v>
      </c>
      <c r="E397" t="s">
        <v>79</v>
      </c>
      <c r="F397">
        <v>770</v>
      </c>
      <c r="G397" t="s">
        <v>81</v>
      </c>
      <c r="H397" s="5">
        <v>365559</v>
      </c>
      <c r="I397" t="str">
        <f>IFERROR(VLOOKUP(G397,'NCES Match'!$A$2:$B$1307,2,FALSE),"")</f>
        <v/>
      </c>
      <c r="J397" cm="1">
        <f t="array" ref="J397">IFERROR(_xlfn.IFS(B397=2015,H397/$O$13,B397=2016,H397/$O$14,B397=2017,H397/$O$15,B397=2018,H397/$O$16,B397=2019,H397/$O$17,B397=2020,H397/$O$18,B397=2021,H397/$O$19,B397=2022,H397/$O$20),"")</f>
        <v>2.6169159132935813E-4</v>
      </c>
      <c r="K397" s="3" cm="1">
        <f t="array" ref="K397">IFERROR(_xlfn.IFS(B397=2015,J397*$P$4,B397=2016,J397*$P$5,B397=2017,J397*$P$6,B397=2018,J397*$P$7,B397=2019,J397*$P$8,B397=2020,J397*$P$9,B397=2021,J397*$P$10,B397=2022,J397*$P$11),"")</f>
        <v>438498.60777031834</v>
      </c>
      <c r="L397" s="3">
        <f t="shared" si="7"/>
        <v>804057.6077703184</v>
      </c>
    </row>
    <row r="398" spans="1:12">
      <c r="A398" t="s">
        <v>4230</v>
      </c>
      <c r="B398">
        <v>2017</v>
      </c>
      <c r="D398" t="s">
        <v>78</v>
      </c>
      <c r="E398" t="s">
        <v>79</v>
      </c>
      <c r="F398">
        <v>770</v>
      </c>
      <c r="G398" t="s">
        <v>81</v>
      </c>
      <c r="H398" s="5">
        <v>536379</v>
      </c>
      <c r="I398" t="str">
        <f>IFERROR(VLOOKUP(G398,'NCES Match'!$A$2:$B$1307,2,FALSE),"")</f>
        <v/>
      </c>
      <c r="J398" cm="1">
        <f t="array" ref="J398">IFERROR(_xlfn.IFS(B398=2015,H398/$O$13,B398=2016,H398/$O$14,B398=2017,H398/$O$15,B398=2018,H398/$O$16,B398=2019,H398/$O$17,B398=2020,H398/$O$18,B398=2021,H398/$O$19,B398=2022,H398/$O$20),"")</f>
        <v>3.6980047620032005E-4</v>
      </c>
      <c r="K398" s="3" cm="1">
        <f t="array" ref="K398">IFERROR(_xlfn.IFS(B398=2015,J398*$P$4,B398=2016,J398*$P$5,B398=2017,J398*$P$6,B398=2018,J398*$P$7,B398=2019,J398*$P$8,B398=2020,J398*$P$9,B398=2021,J398*$P$10,B398=2022,J398*$P$11),"")</f>
        <v>628012.8532817564</v>
      </c>
      <c r="L398" s="3">
        <f t="shared" si="7"/>
        <v>1164391.8532817564</v>
      </c>
    </row>
    <row r="399" spans="1:12">
      <c r="A399" t="s">
        <v>4230</v>
      </c>
      <c r="B399">
        <v>2018</v>
      </c>
      <c r="D399" t="s">
        <v>78</v>
      </c>
      <c r="E399" t="s">
        <v>79</v>
      </c>
      <c r="F399">
        <v>770</v>
      </c>
      <c r="G399" t="s">
        <v>81</v>
      </c>
      <c r="H399" s="5">
        <v>425246</v>
      </c>
      <c r="I399" t="str">
        <f>IFERROR(VLOOKUP(G399,'NCES Match'!$A$2:$B$1307,2,FALSE),"")</f>
        <v/>
      </c>
      <c r="J399" cm="1">
        <f t="array" ref="J399">IFERROR(_xlfn.IFS(B399=2015,H399/$O$13,B399=2016,H399/$O$14,B399=2017,H399/$O$15,B399=2018,H399/$O$16,B399=2019,H399/$O$17,B399=2020,H399/$O$18,B399=2021,H399/$O$19,B399=2022,H399/$O$20),"")</f>
        <v>2.7749803432475527E-4</v>
      </c>
      <c r="K399" s="3" cm="1">
        <f t="array" ref="K399">IFERROR(_xlfn.IFS(B399=2015,J399*$P$4,B399=2016,J399*$P$5,B399=2017,J399*$P$6,B399=2018,J399*$P$7,B399=2019,J399*$P$8,B399=2020,J399*$P$9,B399=2021,J399*$P$10,B399=2022,J399*$P$11),"")</f>
        <v>476423.41530242411</v>
      </c>
      <c r="L399" s="3">
        <f t="shared" si="7"/>
        <v>901669.41530242411</v>
      </c>
    </row>
    <row r="400" spans="1:12">
      <c r="A400" t="s">
        <v>4230</v>
      </c>
      <c r="B400">
        <v>2019</v>
      </c>
      <c r="D400" t="s">
        <v>78</v>
      </c>
      <c r="E400" t="s">
        <v>79</v>
      </c>
      <c r="F400" t="s">
        <v>80</v>
      </c>
      <c r="G400" t="s">
        <v>81</v>
      </c>
      <c r="H400" s="5">
        <v>466105</v>
      </c>
      <c r="I400" t="str">
        <f>IFERROR(VLOOKUP(G400,'NCES Match'!$A$2:$B$1307,2,FALSE),"")</f>
        <v/>
      </c>
      <c r="J400" cm="1">
        <f t="array" ref="J400">IFERROR(_xlfn.IFS(B400=2015,H400/$O$13,B400=2016,H400/$O$14,B400=2017,H400/$O$15,B400=2018,H400/$O$16,B400=2019,H400/$O$17,B400=2020,H400/$O$18,B400=2021,H400/$O$19,B400=2022,H400/$O$20),"")</f>
        <v>2.9512837631962777E-4</v>
      </c>
      <c r="K400" s="3" cm="1">
        <f t="array" ref="K400">IFERROR(_xlfn.IFS(B400=2015,J400*$P$4,B400=2016,J400*$P$5,B400=2017,J400*$P$6,B400=2018,J400*$P$7,B400=2019,J400*$P$8,B400=2020,J400*$P$9,B400=2021,J400*$P$10,B400=2022,J400*$P$11),"")</f>
        <v>512911.26939468575</v>
      </c>
      <c r="L400" s="3">
        <f t="shared" si="7"/>
        <v>979016.26939468575</v>
      </c>
    </row>
    <row r="401" spans="1:12">
      <c r="A401" t="s">
        <v>4230</v>
      </c>
      <c r="B401">
        <v>2020</v>
      </c>
      <c r="D401" t="s">
        <v>78</v>
      </c>
      <c r="E401" t="s">
        <v>79</v>
      </c>
      <c r="F401" t="s">
        <v>80</v>
      </c>
      <c r="G401" t="s">
        <v>81</v>
      </c>
      <c r="H401" s="5">
        <v>461245</v>
      </c>
      <c r="I401" t="str">
        <f>IFERROR(VLOOKUP(G401,'NCES Match'!$A$2:$B$1307,2,FALSE),"")</f>
        <v/>
      </c>
      <c r="J401" cm="1">
        <f t="array" ref="J401">IFERROR(_xlfn.IFS(B401=2015,H401/$O$13,B401=2016,H401/$O$14,B401=2017,H401/$O$15,B401=2018,H401/$O$16,B401=2019,H401/$O$17,B401=2020,H401/$O$18,B401=2021,H401/$O$19,B401=2022,H401/$O$20),"")</f>
        <v>2.4995215376199636E-4</v>
      </c>
      <c r="K401" s="3" cm="1">
        <f t="array" ref="K401">IFERROR(_xlfn.IFS(B401=2015,J401*$P$4,B401=2016,J401*$P$5,B401=2017,J401*$P$6,B401=2018,J401*$P$7,B401=2019,J401*$P$8,B401=2020,J401*$P$9,B401=2021,J401*$P$10,B401=2022,J401*$P$11),"")</f>
        <v>526899.84374560113</v>
      </c>
      <c r="L401" s="3">
        <f t="shared" si="7"/>
        <v>988144.84374560113</v>
      </c>
    </row>
    <row r="402" spans="1:12">
      <c r="A402" t="s">
        <v>4230</v>
      </c>
      <c r="B402">
        <v>2021</v>
      </c>
      <c r="D402" t="s">
        <v>78</v>
      </c>
      <c r="E402" t="s">
        <v>79</v>
      </c>
      <c r="F402" t="s">
        <v>80</v>
      </c>
      <c r="G402" t="s">
        <v>81</v>
      </c>
      <c r="H402" s="5">
        <v>483998.86</v>
      </c>
      <c r="I402" t="str">
        <f>IFERROR(VLOOKUP(G402,'NCES Match'!$A$2:$B$1307,2,FALSE),"")</f>
        <v/>
      </c>
      <c r="J402" cm="1">
        <f t="array" ref="J402">IFERROR(_xlfn.IFS(B402=2015,H402/$O$13,B402=2016,H402/$O$14,B402=2017,H402/$O$15,B402=2018,H402/$O$16,B402=2019,H402/$O$17,B402=2020,H402/$O$18,B402=2021,H402/$O$19,B402=2022,H402/$O$20),"")</f>
        <v>2.4763463632209906E-4</v>
      </c>
      <c r="K402" s="3" cm="1">
        <f t="array" ref="K402">IFERROR(_xlfn.IFS(B402=2015,J402*$P$4,B402=2016,J402*$P$5,B402=2017,J402*$P$6,B402=2018,J402*$P$7,B402=2019,J402*$P$8,B402=2020,J402*$P$9,B402=2021,J402*$P$10,B402=2022,J402*$P$11),"")</f>
        <v>530075.13624012657</v>
      </c>
      <c r="L402" s="3">
        <f t="shared" si="7"/>
        <v>1014073.9962401266</v>
      </c>
    </row>
    <row r="403" spans="1:12">
      <c r="A403" t="s">
        <v>4230</v>
      </c>
      <c r="B403">
        <v>2022</v>
      </c>
      <c r="D403" t="s">
        <v>78</v>
      </c>
      <c r="E403" t="s">
        <v>79</v>
      </c>
      <c r="F403" t="s">
        <v>80</v>
      </c>
      <c r="G403" t="s">
        <v>81</v>
      </c>
      <c r="H403" s="5">
        <v>556608.63</v>
      </c>
      <c r="I403" t="str">
        <f>IFERROR(VLOOKUP(G403,'NCES Match'!$A$2:$B$1307,2,FALSE),"")</f>
        <v/>
      </c>
      <c r="J403" cm="1">
        <f t="array" ref="J403">IFERROR(_xlfn.IFS(B403=2015,H403/$O$13,B403=2016,H403/$O$14,B403=2017,H403/$O$15,B403=2018,H403/$O$16,B403=2019,H403/$O$17,B403=2020,H403/$O$18,B403=2021,H403/$O$19,B403=2022,H403/$O$20),"")</f>
        <v>2.4447956629450502E-4</v>
      </c>
      <c r="K403" s="3" cm="1">
        <f t="array" ref="K403">IFERROR(_xlfn.IFS(B403=2015,J403*$P$4,B403=2016,J403*$P$5,B403=2017,J403*$P$6,B403=2018,J403*$P$7,B403=2019,J403*$P$8,B403=2020,J403*$P$9,B403=2021,J403*$P$10,B403=2022,J403*$P$11),"")</f>
        <v>526482.59132946702</v>
      </c>
      <c r="L403" s="3">
        <f t="shared" si="7"/>
        <v>1083091.2213294669</v>
      </c>
    </row>
    <row r="404" spans="1:12">
      <c r="A404" t="s">
        <v>4230</v>
      </c>
      <c r="B404">
        <v>2023</v>
      </c>
      <c r="D404" t="s">
        <v>78</v>
      </c>
      <c r="E404" t="s">
        <v>79</v>
      </c>
      <c r="F404" t="s">
        <v>80</v>
      </c>
      <c r="G404" t="s">
        <v>81</v>
      </c>
      <c r="H404" s="5">
        <v>661191.51</v>
      </c>
      <c r="I404" t="str">
        <f>IFERROR(VLOOKUP(G404,'NCES Match'!$A$2:$B$1307,2,FALSE),"")</f>
        <v/>
      </c>
      <c r="J404" t="str" cm="1">
        <f t="array" ref="J404">IFERROR(_xlfn.IFS(B404=2015,H404/$O$13,B404=2016,H404/$O$14,B404=2017,H404/$O$15,B404=2018,H404/$O$16,B404=2019,H404/$O$17,B404=2020,H404/$O$18,B404=2021,H404/$O$19,B404=2022,H404/$O$20),"")</f>
        <v/>
      </c>
      <c r="K404" s="3" t="str" cm="1">
        <f t="array" ref="K404">IFERROR(_xlfn.IFS(B404=2015,J404*$P$4,B404=2016,J404*$P$5,B404=2017,J404*$P$6,B404=2018,J404*$P$7,B404=2019,J404*$P$8,B404=2020,J404*$P$9,B404=2021,J404*$P$10,B404=2022,J404*$P$11),"")</f>
        <v/>
      </c>
      <c r="L404" s="3">
        <f t="shared" si="7"/>
        <v>661191.51</v>
      </c>
    </row>
    <row r="405" spans="1:12">
      <c r="A405">
        <v>4800075</v>
      </c>
      <c r="B405">
        <v>2015</v>
      </c>
      <c r="C405" t="s">
        <v>3521</v>
      </c>
      <c r="D405" t="s">
        <v>3924</v>
      </c>
      <c r="E405" t="s">
        <v>3925</v>
      </c>
      <c r="G405" t="s">
        <v>3926</v>
      </c>
      <c r="H405" s="5">
        <v>72523.199999999997</v>
      </c>
      <c r="I405">
        <f>IFERROR(VLOOKUP(G405,'NCES Match'!$A$2:$B$1307,2,FALSE),"")</f>
        <v>4800075</v>
      </c>
      <c r="J405" cm="1">
        <f t="array" ref="J405">IFERROR(_xlfn.IFS(B405=2015,H405/$O$13,B405=2016,H405/$O$14,B405=2017,H405/$O$15,B405=2018,H405/$O$16,B405=2019,H405/$O$17,B405=2020,H405/$O$18,B405=2021,H405/$O$19,B405=2022,H405/$O$20),"")</f>
        <v>5.6814947343481346E-5</v>
      </c>
      <c r="K405" s="3" cm="1">
        <f t="array" ref="K405">IFERROR(_xlfn.IFS(B405=2015,J405*$P$4,B405=2016,J405*$P$5,B405=2017,J405*$P$6,B405=2018,J405*$P$7,B405=2019,J405*$P$8,B405=2020,J405*$P$9,B405=2021,J405*$P$10,B405=2022,J405*$P$11),"")</f>
        <v>90420.02215672117</v>
      </c>
      <c r="L405" s="3">
        <f t="shared" si="7"/>
        <v>162943.22215672117</v>
      </c>
    </row>
    <row r="406" spans="1:12">
      <c r="A406">
        <v>4800075</v>
      </c>
      <c r="B406">
        <v>2016</v>
      </c>
      <c r="C406" t="s">
        <v>4104</v>
      </c>
      <c r="D406" t="s">
        <v>3924</v>
      </c>
      <c r="E406" t="s">
        <v>3925</v>
      </c>
      <c r="F406" t="s">
        <v>4101</v>
      </c>
      <c r="G406" t="s">
        <v>3926</v>
      </c>
      <c r="H406" s="5">
        <v>81280</v>
      </c>
      <c r="I406">
        <f>IFERROR(VLOOKUP(G406,'NCES Match'!$A$2:$B$1307,2,FALSE),"")</f>
        <v>4800075</v>
      </c>
      <c r="J406" cm="1">
        <f t="array" ref="J406">IFERROR(_xlfn.IFS(B406=2015,H406/$O$13,B406=2016,H406/$O$14,B406=2017,H406/$O$15,B406=2018,H406/$O$16,B406=2019,H406/$O$17,B406=2020,H406/$O$18,B406=2021,H406/$O$19,B406=2022,H406/$O$20),"")</f>
        <v>5.8185662350674531E-5</v>
      </c>
      <c r="K406" s="3" cm="1">
        <f t="array" ref="K406">IFERROR(_xlfn.IFS(B406=2015,J406*$P$4,B406=2016,J406*$P$5,B406=2017,J406*$P$6,B406=2018,J406*$P$7,B406=2019,J406*$P$8,B406=2020,J406*$P$9,B406=2021,J406*$P$10,B406=2022,J406*$P$11),"")</f>
        <v>97497.714020367377</v>
      </c>
      <c r="L406" s="3">
        <f t="shared" si="7"/>
        <v>178777.71402036736</v>
      </c>
    </row>
    <row r="407" spans="1:12">
      <c r="A407">
        <v>4800075</v>
      </c>
      <c r="B407">
        <v>2017</v>
      </c>
      <c r="D407" t="s">
        <v>3924</v>
      </c>
      <c r="E407" t="s">
        <v>3925</v>
      </c>
      <c r="F407" t="s">
        <v>4101</v>
      </c>
      <c r="G407" t="s">
        <v>3926</v>
      </c>
      <c r="H407" s="5">
        <v>101824</v>
      </c>
      <c r="I407">
        <f>IFERROR(VLOOKUP(G407,'NCES Match'!$A$2:$B$1307,2,FALSE),"")</f>
        <v>4800075</v>
      </c>
      <c r="J407" cm="1">
        <f t="array" ref="J407">IFERROR(_xlfn.IFS(B407=2015,H407/$O$13,B407=2016,H407/$O$14,B407=2017,H407/$O$15,B407=2018,H407/$O$16,B407=2019,H407/$O$17,B407=2020,H407/$O$18,B407=2021,H407/$O$19,B407=2022,H407/$O$20),"")</f>
        <v>7.0201412972210669E-5</v>
      </c>
      <c r="K407" s="3" cm="1">
        <f t="array" ref="K407">IFERROR(_xlfn.IFS(B407=2015,J407*$P$4,B407=2016,J407*$P$5,B407=2017,J407*$P$6,B407=2018,J407*$P$7,B407=2019,J407*$P$8,B407=2020,J407*$P$9,B407=2021,J407*$P$10,B407=2022,J407*$P$11),"")</f>
        <v>119219.39668137931</v>
      </c>
      <c r="L407" s="3">
        <f t="shared" si="7"/>
        <v>221043.39668137929</v>
      </c>
    </row>
    <row r="408" spans="1:12">
      <c r="A408">
        <v>4800075</v>
      </c>
      <c r="B408">
        <v>2018</v>
      </c>
      <c r="D408" t="s">
        <v>3924</v>
      </c>
      <c r="E408" t="s">
        <v>3925</v>
      </c>
      <c r="F408" t="s">
        <v>4101</v>
      </c>
      <c r="G408" t="s">
        <v>3926</v>
      </c>
      <c r="H408" s="5">
        <v>70415</v>
      </c>
      <c r="I408">
        <f>IFERROR(VLOOKUP(G408,'NCES Match'!$A$2:$B$1307,2,FALSE),"")</f>
        <v>4800075</v>
      </c>
      <c r="J408" cm="1">
        <f t="array" ref="J408">IFERROR(_xlfn.IFS(B408=2015,H408/$O$13,B408=2016,H408/$O$14,B408=2017,H408/$O$15,B408=2018,H408/$O$16,B408=2019,H408/$O$17,B408=2020,H408/$O$18,B408=2021,H408/$O$19,B408=2022,H408/$O$20),"")</f>
        <v>4.594993036260809E-5</v>
      </c>
      <c r="K408" s="3" cm="1">
        <f t="array" ref="K408">IFERROR(_xlfn.IFS(B408=2015,J408*$P$4,B408=2016,J408*$P$5,B408=2017,J408*$P$6,B408=2018,J408*$P$7,B408=2019,J408*$P$8,B408=2020,J408*$P$9,B408=2021,J408*$P$10,B408=2022,J408*$P$11),"")</f>
        <v>78889.289466615068</v>
      </c>
      <c r="L408" s="3">
        <f t="shared" si="7"/>
        <v>149304.28946661507</v>
      </c>
    </row>
    <row r="409" spans="1:12">
      <c r="A409">
        <v>4800075</v>
      </c>
      <c r="B409">
        <v>2019</v>
      </c>
      <c r="D409" t="s">
        <v>3924</v>
      </c>
      <c r="E409" t="s">
        <v>3925</v>
      </c>
      <c r="F409" t="s">
        <v>4101</v>
      </c>
      <c r="G409" t="s">
        <v>3926</v>
      </c>
      <c r="H409" s="5">
        <v>78626</v>
      </c>
      <c r="I409">
        <f>IFERROR(VLOOKUP(G409,'NCES Match'!$A$2:$B$1307,2,FALSE),"")</f>
        <v>4800075</v>
      </c>
      <c r="J409" cm="1">
        <f t="array" ref="J409">IFERROR(_xlfn.IFS(B409=2015,H409/$O$13,B409=2016,H409/$O$14,B409=2017,H409/$O$15,B409=2018,H409/$O$16,B409=2019,H409/$O$17,B409=2020,H409/$O$18,B409=2021,H409/$O$19,B409=2022,H409/$O$20),"")</f>
        <v>4.9784412775033632E-5</v>
      </c>
      <c r="K409" s="3" cm="1">
        <f t="array" ref="K409">IFERROR(_xlfn.IFS(B409=2015,J409*$P$4,B409=2016,J409*$P$5,B409=2017,J409*$P$6,B409=2018,J409*$P$7,B409=2019,J409*$P$8,B409=2020,J409*$P$9,B409=2021,J409*$P$10,B409=2022,J409*$P$11),"")</f>
        <v>86521.623813146303</v>
      </c>
      <c r="L409" s="3">
        <f t="shared" si="7"/>
        <v>165147.62381314632</v>
      </c>
    </row>
    <row r="410" spans="1:12">
      <c r="A410">
        <v>4800075</v>
      </c>
      <c r="B410">
        <v>2020</v>
      </c>
      <c r="D410" t="s">
        <v>3924</v>
      </c>
      <c r="E410" t="s">
        <v>3925</v>
      </c>
      <c r="F410" t="s">
        <v>4230</v>
      </c>
      <c r="G410" t="s">
        <v>3926</v>
      </c>
      <c r="H410" s="5">
        <v>415096</v>
      </c>
      <c r="I410">
        <f>IFERROR(VLOOKUP(G410,'NCES Match'!$A$2:$B$1307,2,FALSE),"")</f>
        <v>4800075</v>
      </c>
      <c r="J410" cm="1">
        <f t="array" ref="J410">IFERROR(_xlfn.IFS(B410=2015,H410/$O$13,B410=2016,H410/$O$14,B410=2017,H410/$O$15,B410=2018,H410/$O$16,B410=2019,H410/$O$17,B410=2020,H410/$O$18,B410=2021,H410/$O$19,B410=2022,H410/$O$20),"")</f>
        <v>2.2494366165051033E-4</v>
      </c>
      <c r="K410" s="3" cm="1">
        <f t="array" ref="K410">IFERROR(_xlfn.IFS(B410=2015,J410*$P$4,B410=2016,J410*$P$5,B410=2017,J410*$P$6,B410=2018,J410*$P$7,B410=2019,J410*$P$8,B410=2020,J410*$P$9,B410=2021,J410*$P$10,B410=2022,J410*$P$11),"")</f>
        <v>474181.87197568332</v>
      </c>
      <c r="L410" s="3">
        <f t="shared" si="7"/>
        <v>889277.87197568337</v>
      </c>
    </row>
    <row r="411" spans="1:12">
      <c r="A411">
        <v>4800075</v>
      </c>
      <c r="B411">
        <v>2021</v>
      </c>
      <c r="D411" t="s">
        <v>3924</v>
      </c>
      <c r="E411" t="s">
        <v>3925</v>
      </c>
      <c r="F411" t="s">
        <v>4101</v>
      </c>
      <c r="G411" t="s">
        <v>3926</v>
      </c>
      <c r="H411" s="5">
        <v>386114.05</v>
      </c>
      <c r="I411">
        <f>IFERROR(VLOOKUP(G411,'NCES Match'!$A$2:$B$1307,2,FALSE),"")</f>
        <v>4800075</v>
      </c>
      <c r="J411" cm="1">
        <f t="array" ref="J411">IFERROR(_xlfn.IFS(B411=2015,H411/$O$13,B411=2016,H411/$O$14,B411=2017,H411/$O$15,B411=2018,H411/$O$16,B411=2019,H411/$O$17,B411=2020,H411/$O$18,B411=2021,H411/$O$19,B411=2022,H411/$O$20),"")</f>
        <v>1.9755255694321836E-4</v>
      </c>
      <c r="K411" s="3" cm="1">
        <f t="array" ref="K411">IFERROR(_xlfn.IFS(B411=2015,J411*$P$4,B411=2016,J411*$P$5,B411=2017,J411*$P$6,B411=2018,J411*$P$7,B411=2019,J411*$P$8,B411=2020,J411*$P$9,B411=2021,J411*$P$10,B411=2022,J411*$P$11),"")</f>
        <v>422871.77630537609</v>
      </c>
      <c r="L411" s="3">
        <f t="shared" si="7"/>
        <v>808985.82630537613</v>
      </c>
    </row>
    <row r="412" spans="1:12">
      <c r="A412">
        <v>4800075</v>
      </c>
      <c r="B412">
        <v>2022</v>
      </c>
      <c r="D412" t="s">
        <v>3924</v>
      </c>
      <c r="E412" t="s">
        <v>3925</v>
      </c>
      <c r="F412" t="s">
        <v>4101</v>
      </c>
      <c r="G412" t="s">
        <v>3926</v>
      </c>
      <c r="H412" s="5">
        <v>438201.73</v>
      </c>
      <c r="I412">
        <f>IFERROR(VLOOKUP(G412,'NCES Match'!$A$2:$B$1307,2,FALSE),"")</f>
        <v>4800075</v>
      </c>
      <c r="J412" cm="1">
        <f t="array" ref="J412">IFERROR(_xlfn.IFS(B412=2015,H412/$O$13,B412=2016,H412/$O$14,B412=2017,H412/$O$15,B412=2018,H412/$O$16,B412=2019,H412/$O$17,B412=2020,H412/$O$18,B412=2021,H412/$O$19,B412=2022,H412/$O$20),"")</f>
        <v>1.9247162750585055E-4</v>
      </c>
      <c r="K412" s="3" cm="1">
        <f t="array" ref="K412">IFERROR(_xlfn.IFS(B412=2015,J412*$P$4,B412=2016,J412*$P$5,B412=2017,J412*$P$6,B412=2018,J412*$P$7,B412=2019,J412*$P$8,B412=2020,J412*$P$9,B412=2021,J412*$P$10,B412=2022,J412*$P$11),"")</f>
        <v>414484.37897101132</v>
      </c>
      <c r="L412" s="3">
        <f t="shared" si="7"/>
        <v>852686.10897101136</v>
      </c>
    </row>
    <row r="413" spans="1:12">
      <c r="A413">
        <v>4800075</v>
      </c>
      <c r="B413">
        <v>2023</v>
      </c>
      <c r="D413" t="s">
        <v>3924</v>
      </c>
      <c r="E413" t="s">
        <v>3925</v>
      </c>
      <c r="F413" t="s">
        <v>4101</v>
      </c>
      <c r="G413" t="s">
        <v>3926</v>
      </c>
      <c r="H413" s="5">
        <v>397101.24</v>
      </c>
      <c r="I413">
        <f>IFERROR(VLOOKUP(G413,'NCES Match'!$A$2:$B$1307,2,FALSE),"")</f>
        <v>4800075</v>
      </c>
      <c r="J413" t="str" cm="1">
        <f t="array" ref="J413">IFERROR(_xlfn.IFS(B413=2015,H413/$O$13,B413=2016,H413/$O$14,B413=2017,H413/$O$15,B413=2018,H413/$O$16,B413=2019,H413/$O$17,B413=2020,H413/$O$18,B413=2021,H413/$O$19,B413=2022,H413/$O$20),"")</f>
        <v/>
      </c>
      <c r="K413" s="3" t="str" cm="1">
        <f t="array" ref="K413">IFERROR(_xlfn.IFS(B413=2015,J413*$P$4,B413=2016,J413*$P$5,B413=2017,J413*$P$6,B413=2018,J413*$P$7,B413=2019,J413*$P$8,B413=2020,J413*$P$9,B413=2021,J413*$P$10,B413=2022,J413*$P$11),"")</f>
        <v/>
      </c>
      <c r="L413" s="3">
        <f t="shared" si="7"/>
        <v>397101.24</v>
      </c>
    </row>
    <row r="414" spans="1:12">
      <c r="A414">
        <v>4800067</v>
      </c>
      <c r="B414">
        <v>2015</v>
      </c>
      <c r="C414" t="s">
        <v>3521</v>
      </c>
      <c r="D414" t="s">
        <v>4029</v>
      </c>
      <c r="E414" t="s">
        <v>4030</v>
      </c>
      <c r="G414" t="s">
        <v>4031</v>
      </c>
      <c r="H414" s="5">
        <v>4909.8</v>
      </c>
      <c r="I414">
        <f>IFERROR(VLOOKUP(G414,'NCES Match'!$A$2:$B$1307,2,FALSE),"")</f>
        <v>4800067</v>
      </c>
      <c r="J414" cm="1">
        <f t="array" ref="J414">IFERROR(_xlfn.IFS(B414=2015,H414/$O$13,B414=2016,H414/$O$14,B414=2017,H414/$O$15,B414=2018,H414/$O$16,B414=2019,H414/$O$17,B414=2020,H414/$O$18,B414=2021,H414/$O$19,B414=2022,H414/$O$20),"")</f>
        <v>3.8463557657001444E-6</v>
      </c>
      <c r="K414" s="3" cm="1">
        <f t="array" ref="K414">IFERROR(_xlfn.IFS(B414=2015,J414*$P$4,B414=2016,J414*$P$5,B414=2017,J414*$P$6,B414=2018,J414*$P$7,B414=2019,J414*$P$8,B414=2020,J414*$P$9,B414=2021,J414*$P$10,B414=2022,J414*$P$11),"")</f>
        <v>6121.4097665997851</v>
      </c>
      <c r="L414" s="3">
        <f t="shared" si="7"/>
        <v>11031.209766599786</v>
      </c>
    </row>
    <row r="415" spans="1:12">
      <c r="A415" t="s">
        <v>4230</v>
      </c>
      <c r="B415">
        <v>2015</v>
      </c>
      <c r="C415" t="s">
        <v>3521</v>
      </c>
      <c r="D415" t="s">
        <v>3981</v>
      </c>
      <c r="E415" t="s">
        <v>3982</v>
      </c>
      <c r="G415" t="s">
        <v>3983</v>
      </c>
      <c r="H415" s="5">
        <v>71241.759999999995</v>
      </c>
      <c r="I415" t="str">
        <f>IFERROR(VLOOKUP(G415,'NCES Match'!$A$2:$B$1307,2,FALSE),"")</f>
        <v/>
      </c>
      <c r="J415" cm="1">
        <f t="array" ref="J415">IFERROR(_xlfn.IFS(B415=2015,H415/$O$13,B415=2016,H415/$O$14,B415=2017,H415/$O$15,B415=2018,H415/$O$16,B415=2019,H415/$O$17,B415=2020,H415/$O$18,B415=2021,H415/$O$19,B415=2022,H415/$O$20),"")</f>
        <v>5.5811062433220477E-5</v>
      </c>
      <c r="K415" s="3" cm="1">
        <f t="array" ref="K415">IFERROR(_xlfn.IFS(B415=2015,J415*$P$4,B415=2016,J415*$P$5,B415=2017,J415*$P$6,B415=2018,J415*$P$7,B415=2019,J415*$P$8,B415=2020,J415*$P$9,B415=2021,J415*$P$10,B415=2022,J415*$P$11),"")</f>
        <v>88822.3564002114</v>
      </c>
      <c r="L415" s="3">
        <f t="shared" si="7"/>
        <v>160064.11640021141</v>
      </c>
    </row>
    <row r="416" spans="1:12">
      <c r="A416" t="s">
        <v>4230</v>
      </c>
      <c r="B416">
        <v>2016</v>
      </c>
      <c r="C416" t="s">
        <v>4104</v>
      </c>
      <c r="D416" t="s">
        <v>3981</v>
      </c>
      <c r="E416" t="s">
        <v>3982</v>
      </c>
      <c r="F416" t="s">
        <v>4101</v>
      </c>
      <c r="G416" t="s">
        <v>3983</v>
      </c>
      <c r="H416" s="5">
        <v>69663</v>
      </c>
      <c r="I416" t="str">
        <f>IFERROR(VLOOKUP(G416,'NCES Match'!$A$2:$B$1307,2,FALSE),"")</f>
        <v/>
      </c>
      <c r="J416" cm="1">
        <f t="array" ref="J416">IFERROR(_xlfn.IFS(B416=2015,H416/$O$13,B416=2016,H416/$O$14,B416=2017,H416/$O$15,B416=2018,H416/$O$16,B416=2019,H416/$O$17,B416=2020,H416/$O$18,B416=2021,H416/$O$19,B416=2022,H416/$O$20),"")</f>
        <v>4.9869436470657475E-5</v>
      </c>
      <c r="K416" s="3" cm="1">
        <f t="array" ref="K416">IFERROR(_xlfn.IFS(B416=2015,J416*$P$4,B416=2016,J416*$P$5,B416=2017,J416*$P$6,B416=2018,J416*$P$7,B416=2019,J416*$P$8,B416=2020,J416*$P$9,B416=2021,J416*$P$10,B416=2022,J416*$P$11),"")</f>
        <v>83562.786070384493</v>
      </c>
      <c r="L416" s="3">
        <f t="shared" si="7"/>
        <v>153225.78607038449</v>
      </c>
    </row>
    <row r="417" spans="1:12">
      <c r="A417" t="s">
        <v>4230</v>
      </c>
      <c r="B417">
        <v>2017</v>
      </c>
      <c r="D417" t="s">
        <v>3981</v>
      </c>
      <c r="E417" t="s">
        <v>3982</v>
      </c>
      <c r="F417" t="s">
        <v>4101</v>
      </c>
      <c r="G417" t="s">
        <v>3983</v>
      </c>
      <c r="H417" s="5">
        <v>99466</v>
      </c>
      <c r="I417" t="str">
        <f>IFERROR(VLOOKUP(G417,'NCES Match'!$A$2:$B$1307,2,FALSE),"")</f>
        <v/>
      </c>
      <c r="J417" cm="1">
        <f t="array" ref="J417">IFERROR(_xlfn.IFS(B417=2015,H417/$O$13,B417=2016,H417/$O$14,B417=2017,H417/$O$15,B417=2018,H417/$O$16,B417=2019,H417/$O$17,B417=2020,H417/$O$18,B417=2021,H417/$O$19,B417=2022,H417/$O$20),"")</f>
        <v>6.8575716360523133E-5</v>
      </c>
      <c r="K417" s="3" cm="1">
        <f t="array" ref="K417">IFERROR(_xlfn.IFS(B417=2015,J417*$P$4,B417=2016,J417*$P$5,B417=2017,J417*$P$6,B417=2018,J417*$P$7,B417=2019,J417*$P$8,B417=2020,J417*$P$9,B417=2021,J417*$P$10,B417=2022,J417*$P$11),"")</f>
        <v>116458.56095134818</v>
      </c>
      <c r="L417" s="3">
        <f t="shared" si="7"/>
        <v>215924.56095134816</v>
      </c>
    </row>
    <row r="418" spans="1:12">
      <c r="A418" t="s">
        <v>4230</v>
      </c>
      <c r="B418">
        <v>2018</v>
      </c>
      <c r="D418" t="s">
        <v>3981</v>
      </c>
      <c r="E418" t="s">
        <v>3982</v>
      </c>
      <c r="F418" t="s">
        <v>4101</v>
      </c>
      <c r="G418" t="s">
        <v>3983</v>
      </c>
      <c r="H418" s="5">
        <v>108543</v>
      </c>
      <c r="I418" t="str">
        <f>IFERROR(VLOOKUP(G418,'NCES Match'!$A$2:$B$1307,2,FALSE),"")</f>
        <v/>
      </c>
      <c r="J418" cm="1">
        <f t="array" ref="J418">IFERROR(_xlfn.IFS(B418=2015,H418/$O$13,B418=2016,H418/$O$14,B418=2017,H418/$O$15,B418=2018,H418/$O$16,B418=2019,H418/$O$17,B418=2020,H418/$O$18,B418=2021,H418/$O$19,B418=2022,H418/$O$20),"")</f>
        <v>7.0830693621367182E-5</v>
      </c>
      <c r="K418" s="3" cm="1">
        <f t="array" ref="K418">IFERROR(_xlfn.IFS(B418=2015,J418*$P$4,B418=2016,J418*$P$5,B418=2017,J418*$P$6,B418=2018,J418*$P$7,B418=2019,J418*$P$8,B418=2020,J418*$P$9,B418=2021,J418*$P$10,B418=2022,J418*$P$11),"")</f>
        <v>121605.90991372291</v>
      </c>
      <c r="L418" s="3">
        <f t="shared" si="7"/>
        <v>230148.90991372289</v>
      </c>
    </row>
    <row r="419" spans="1:12">
      <c r="A419" t="s">
        <v>4230</v>
      </c>
      <c r="B419">
        <v>2019</v>
      </c>
      <c r="D419" t="s">
        <v>3981</v>
      </c>
      <c r="E419" t="s">
        <v>3982</v>
      </c>
      <c r="F419" t="s">
        <v>4101</v>
      </c>
      <c r="G419" t="s">
        <v>3983</v>
      </c>
      <c r="H419" s="5">
        <v>129466</v>
      </c>
      <c r="I419" t="str">
        <f>IFERROR(VLOOKUP(G419,'NCES Match'!$A$2:$B$1307,2,FALSE),"")</f>
        <v/>
      </c>
      <c r="J419" cm="1">
        <f t="array" ref="J419">IFERROR(_xlfn.IFS(B419=2015,H419/$O$13,B419=2016,H419/$O$14,B419=2017,H419/$O$15,B419=2018,H419/$O$16,B419=2019,H419/$O$17,B419=2020,H419/$O$18,B419=2021,H419/$O$19,B419=2022,H419/$O$20),"")</f>
        <v>8.1975285329693792E-5</v>
      </c>
      <c r="K419" s="3" cm="1">
        <f t="array" ref="K419">IFERROR(_xlfn.IFS(B419=2015,J419*$P$4,B419=2016,J419*$P$5,B419=2017,J419*$P$6,B419=2018,J419*$P$7,B419=2019,J419*$P$8,B419=2020,J419*$P$9,B419=2021,J419*$P$10,B419=2022,J419*$P$11),"")</f>
        <v>142466.97719065956</v>
      </c>
      <c r="L419" s="3">
        <f t="shared" si="7"/>
        <v>271932.97719065956</v>
      </c>
    </row>
    <row r="420" spans="1:12">
      <c r="A420">
        <v>4800076</v>
      </c>
      <c r="B420">
        <v>2020</v>
      </c>
      <c r="D420" t="s">
        <v>3981</v>
      </c>
      <c r="E420" t="s">
        <v>3982</v>
      </c>
      <c r="F420" t="s">
        <v>4230</v>
      </c>
      <c r="G420" t="s">
        <v>4296</v>
      </c>
      <c r="H420" s="5">
        <v>168135</v>
      </c>
      <c r="I420">
        <f>IFERROR(VLOOKUP(G420,'NCES Match'!$A$2:$B$1307,2,FALSE),"")</f>
        <v>4800076</v>
      </c>
      <c r="J420" cm="1">
        <f t="array" ref="J420">IFERROR(_xlfn.IFS(B420=2015,H420/$O$13,B420=2016,H420/$O$14,B420=2017,H420/$O$15,B420=2018,H420/$O$16,B420=2019,H420/$O$17,B420=2020,H420/$O$18,B420=2021,H420/$O$19,B420=2022,H420/$O$20),"")</f>
        <v>9.1113628056181111E-5</v>
      </c>
      <c r="K420" s="3" cm="1">
        <f t="array" ref="K420">IFERROR(_xlfn.IFS(B420=2015,J420*$P$4,B420=2016,J420*$P$5,B420=2017,J420*$P$6,B420=2018,J420*$P$7,B420=2019,J420*$P$8,B420=2020,J420*$P$9,B420=2021,J420*$P$10,B420=2022,J420*$P$11),"")</f>
        <v>192067.78442729276</v>
      </c>
      <c r="L420" s="3">
        <f t="shared" si="7"/>
        <v>360202.78442729276</v>
      </c>
    </row>
    <row r="421" spans="1:12">
      <c r="A421">
        <v>4800076</v>
      </c>
      <c r="B421">
        <v>2021</v>
      </c>
      <c r="D421" t="s">
        <v>3981</v>
      </c>
      <c r="E421" t="s">
        <v>3982</v>
      </c>
      <c r="F421" t="s">
        <v>4101</v>
      </c>
      <c r="G421" t="s">
        <v>4296</v>
      </c>
      <c r="H421" s="5">
        <v>171045.69</v>
      </c>
      <c r="I421">
        <f>IFERROR(VLOOKUP(G421,'NCES Match'!$A$2:$B$1307,2,FALSE),"")</f>
        <v>4800076</v>
      </c>
      <c r="J421" cm="1">
        <f t="array" ref="J421">IFERROR(_xlfn.IFS(B421=2015,H421/$O$13,B421=2016,H421/$O$14,B421=2017,H421/$O$15,B421=2018,H421/$O$16,B421=2019,H421/$O$17,B421=2020,H421/$O$18,B421=2021,H421/$O$19,B421=2022,H421/$O$20),"")</f>
        <v>8.7514332652792806E-5</v>
      </c>
      <c r="K421" s="3" cm="1">
        <f t="array" ref="K421">IFERROR(_xlfn.IFS(B421=2015,J421*$P$4,B421=2016,J421*$P$5,B421=2017,J421*$P$6,B421=2018,J421*$P$7,B421=2019,J421*$P$8,B421=2020,J421*$P$9,B421=2021,J421*$P$10,B421=2022,J421*$P$11),"")</f>
        <v>187329.09294463307</v>
      </c>
      <c r="L421" s="3">
        <f t="shared" si="7"/>
        <v>358374.78294463304</v>
      </c>
    </row>
    <row r="422" spans="1:12">
      <c r="A422">
        <v>4800076</v>
      </c>
      <c r="B422">
        <v>2022</v>
      </c>
      <c r="D422" t="s">
        <v>3981</v>
      </c>
      <c r="E422" t="s">
        <v>3982</v>
      </c>
      <c r="F422" t="s">
        <v>4101</v>
      </c>
      <c r="G422" t="s">
        <v>4296</v>
      </c>
      <c r="H422" s="5">
        <v>212204.32</v>
      </c>
      <c r="I422">
        <f>IFERROR(VLOOKUP(G422,'NCES Match'!$A$2:$B$1307,2,FALSE),"")</f>
        <v>4800076</v>
      </c>
      <c r="J422" cm="1">
        <f t="array" ref="J422">IFERROR(_xlfn.IFS(B422=2015,H422/$O$13,B422=2016,H422/$O$14,B422=2017,H422/$O$15,B422=2018,H422/$O$16,B422=2019,H422/$O$17,B422=2020,H422/$O$18,B422=2021,H422/$O$19,B422=2022,H422/$O$20),"")</f>
        <v>9.3206639860076126E-5</v>
      </c>
      <c r="K422" s="3" cm="1">
        <f t="array" ref="K422">IFERROR(_xlfn.IFS(B422=2015,J422*$P$4,B422=2016,J422*$P$5,B422=2017,J422*$P$6,B422=2018,J422*$P$7,B422=2019,J422*$P$8,B422=2020,J422*$P$9,B422=2021,J422*$P$10,B422=2022,J422*$P$11),"")</f>
        <v>200718.91498503616</v>
      </c>
      <c r="L422" s="3">
        <f t="shared" si="7"/>
        <v>412923.23498503619</v>
      </c>
    </row>
    <row r="423" spans="1:12">
      <c r="A423">
        <v>4800076</v>
      </c>
      <c r="B423">
        <v>2023</v>
      </c>
      <c r="D423" t="s">
        <v>3981</v>
      </c>
      <c r="E423" t="s">
        <v>3982</v>
      </c>
      <c r="F423" t="s">
        <v>4101</v>
      </c>
      <c r="G423" t="s">
        <v>4296</v>
      </c>
      <c r="H423" s="5">
        <v>245911.04000000001</v>
      </c>
      <c r="I423">
        <f>IFERROR(VLOOKUP(G423,'NCES Match'!$A$2:$B$1307,2,FALSE),"")</f>
        <v>4800076</v>
      </c>
      <c r="J423" t="str" cm="1">
        <f t="array" ref="J423">IFERROR(_xlfn.IFS(B423=2015,H423/$O$13,B423=2016,H423/$O$14,B423=2017,H423/$O$15,B423=2018,H423/$O$16,B423=2019,H423/$O$17,B423=2020,H423/$O$18,B423=2021,H423/$O$19,B423=2022,H423/$O$20),"")</f>
        <v/>
      </c>
      <c r="K423" s="3" t="str" cm="1">
        <f t="array" ref="K423">IFERROR(_xlfn.IFS(B423=2015,J423*$P$4,B423=2016,J423*$P$5,B423=2017,J423*$P$6,B423=2018,J423*$P$7,B423=2019,J423*$P$8,B423=2020,J423*$P$9,B423=2021,J423*$P$10,B423=2022,J423*$P$11),"")</f>
        <v/>
      </c>
      <c r="L423" s="3">
        <f t="shared" si="7"/>
        <v>245911.04000000001</v>
      </c>
    </row>
    <row r="424" spans="1:12">
      <c r="A424">
        <v>4800235</v>
      </c>
      <c r="B424">
        <v>2015</v>
      </c>
      <c r="C424" t="s">
        <v>3521</v>
      </c>
      <c r="D424" t="s">
        <v>3876</v>
      </c>
      <c r="E424" t="s">
        <v>3877</v>
      </c>
      <c r="G424" t="s">
        <v>3878</v>
      </c>
      <c r="H424" s="5">
        <v>112372.48</v>
      </c>
      <c r="I424">
        <f>IFERROR(VLOOKUP(G424,'NCES Match'!$A$2:$B$1307,2,FALSE),"")</f>
        <v>4800235</v>
      </c>
      <c r="J424" cm="1">
        <f t="array" ref="J424">IFERROR(_xlfn.IFS(B424=2015,H424/$O$13,B424=2016,H424/$O$14,B424=2017,H424/$O$15,B424=2018,H424/$O$16,B424=2019,H424/$O$17,B424=2020,H424/$O$18,B424=2021,H424/$O$19,B424=2022,H424/$O$20),"")</f>
        <v>8.8033023005830004E-5</v>
      </c>
      <c r="K424" s="3" cm="1">
        <f t="array" ref="K424">IFERROR(_xlfn.IFS(B424=2015,J424*$P$4,B424=2016,J424*$P$5,B424=2017,J424*$P$6,B424=2018,J424*$P$7,B424=2019,J424*$P$8,B424=2020,J424*$P$9,B424=2021,J424*$P$10,B424=2022,J424*$P$11),"")</f>
        <v>140103.05848894845</v>
      </c>
      <c r="L424" s="3">
        <f t="shared" si="7"/>
        <v>252475.53848894843</v>
      </c>
    </row>
    <row r="425" spans="1:12">
      <c r="A425">
        <v>4800235</v>
      </c>
      <c r="B425">
        <v>2016</v>
      </c>
      <c r="C425" t="s">
        <v>4104</v>
      </c>
      <c r="D425" t="s">
        <v>3876</v>
      </c>
      <c r="E425" t="s">
        <v>3877</v>
      </c>
      <c r="F425" t="s">
        <v>4101</v>
      </c>
      <c r="G425" t="s">
        <v>3878</v>
      </c>
      <c r="H425" s="5">
        <v>113805</v>
      </c>
      <c r="I425">
        <f>IFERROR(VLOOKUP(G425,'NCES Match'!$A$2:$B$1307,2,FALSE),"")</f>
        <v>4800235</v>
      </c>
      <c r="J425" cm="1">
        <f t="array" ref="J425">IFERROR(_xlfn.IFS(B425=2015,H425/$O$13,B425=2016,H425/$O$14,B425=2017,H425/$O$15,B425=2018,H425/$O$16,B425=2019,H425/$O$17,B425=2020,H425/$O$18,B425=2021,H425/$O$19,B425=2022,H425/$O$20),"")</f>
        <v>8.146923356075929E-5</v>
      </c>
      <c r="K425" s="3" cm="1">
        <f t="array" ref="K425">IFERROR(_xlfn.IFS(B425=2015,J425*$P$4,B425=2016,J425*$P$5,B425=2017,J425*$P$6,B425=2018,J425*$P$7,B425=2019,J425*$P$8,B425=2020,J425*$P$9,B425=2021,J425*$P$10,B425=2022,J425*$P$11),"")</f>
        <v>136512.39350501858</v>
      </c>
      <c r="L425" s="3">
        <f t="shared" si="7"/>
        <v>250317.39350501858</v>
      </c>
    </row>
    <row r="426" spans="1:12">
      <c r="A426">
        <v>4800235</v>
      </c>
      <c r="B426">
        <v>2017</v>
      </c>
      <c r="D426" t="s">
        <v>3876</v>
      </c>
      <c r="E426" t="s">
        <v>3877</v>
      </c>
      <c r="F426" t="s">
        <v>4101</v>
      </c>
      <c r="G426" t="s">
        <v>3878</v>
      </c>
      <c r="H426" s="5">
        <v>123405</v>
      </c>
      <c r="I426">
        <f>IFERROR(VLOOKUP(G426,'NCES Match'!$A$2:$B$1307,2,FALSE),"")</f>
        <v>4800235</v>
      </c>
      <c r="J426" cm="1">
        <f t="array" ref="J426">IFERROR(_xlfn.IFS(B426=2015,H426/$O$13,B426=2016,H426/$O$14,B426=2017,H426/$O$15,B426=2018,H426/$O$16,B426=2019,H426/$O$17,B426=2020,H426/$O$18,B426=2021,H426/$O$19,B426=2022,H426/$O$20),"")</f>
        <v>8.508019099461481E-5</v>
      </c>
      <c r="K426" s="3" cm="1">
        <f t="array" ref="K426">IFERROR(_xlfn.IFS(B426=2015,J426*$P$4,B426=2016,J426*$P$5,B426=2017,J426*$P$6,B426=2018,J426*$P$7,B426=2019,J426*$P$8,B426=2020,J426*$P$9,B426=2021,J426*$P$10,B426=2022,J426*$P$11),"")</f>
        <v>144487.2490519486</v>
      </c>
      <c r="L426" s="3">
        <f t="shared" si="7"/>
        <v>267892.2490519486</v>
      </c>
    </row>
    <row r="427" spans="1:12">
      <c r="A427">
        <v>4800235</v>
      </c>
      <c r="B427">
        <v>2018</v>
      </c>
      <c r="D427" t="s">
        <v>3876</v>
      </c>
      <c r="E427" t="s">
        <v>3877</v>
      </c>
      <c r="F427" t="s">
        <v>4101</v>
      </c>
      <c r="G427" t="s">
        <v>3878</v>
      </c>
      <c r="H427" s="5">
        <v>139543</v>
      </c>
      <c r="I427">
        <f>IFERROR(VLOOKUP(G427,'NCES Match'!$A$2:$B$1307,2,FALSE),"")</f>
        <v>4800235</v>
      </c>
      <c r="J427" cm="1">
        <f t="array" ref="J427">IFERROR(_xlfn.IFS(B427=2015,H427/$O$13,B427=2016,H427/$O$14,B427=2017,H427/$O$15,B427=2018,H427/$O$16,B427=2019,H427/$O$17,B427=2020,H427/$O$18,B427=2021,H427/$O$19,B427=2022,H427/$O$20),"")</f>
        <v>9.1060017504642781E-5</v>
      </c>
      <c r="K427" s="3" cm="1">
        <f t="array" ref="K427">IFERROR(_xlfn.IFS(B427=2015,J427*$P$4,B427=2016,J427*$P$5,B427=2017,J427*$P$6,B427=2018,J427*$P$7,B427=2019,J427*$P$8,B427=2020,J427*$P$9,B427=2021,J427*$P$10,B427=2022,J427*$P$11),"")</f>
        <v>156336.69133053848</v>
      </c>
      <c r="L427" s="3">
        <f t="shared" si="7"/>
        <v>295879.69133053848</v>
      </c>
    </row>
    <row r="428" spans="1:12">
      <c r="A428">
        <v>4800235</v>
      </c>
      <c r="B428">
        <v>2019</v>
      </c>
      <c r="D428" t="s">
        <v>3876</v>
      </c>
      <c r="E428" t="s">
        <v>3877</v>
      </c>
      <c r="F428" t="s">
        <v>4101</v>
      </c>
      <c r="G428" t="s">
        <v>3878</v>
      </c>
      <c r="H428" s="5">
        <v>140677</v>
      </c>
      <c r="I428">
        <f>IFERROR(VLOOKUP(G428,'NCES Match'!$A$2:$B$1307,2,FALSE),"")</f>
        <v>4800235</v>
      </c>
      <c r="J428" cm="1">
        <f t="array" ref="J428">IFERROR(_xlfn.IFS(B428=2015,H428/$O$13,B428=2016,H428/$O$14,B428=2017,H428/$O$15,B428=2018,H428/$O$16,B428=2019,H428/$O$17,B428=2020,H428/$O$18,B428=2021,H428/$O$19,B428=2022,H428/$O$20),"")</f>
        <v>8.907386660841714E-5</v>
      </c>
      <c r="K428" s="3" cm="1">
        <f t="array" ref="K428">IFERROR(_xlfn.IFS(B428=2015,J428*$P$4,B428=2016,J428*$P$5,B428=2017,J428*$P$6,B428=2018,J428*$P$7,B428=2019,J428*$P$8,B428=2020,J428*$P$9,B428=2021,J428*$P$10,B428=2022,J428*$P$11),"")</f>
        <v>154803.78593801011</v>
      </c>
      <c r="L428" s="3">
        <f t="shared" si="7"/>
        <v>295480.78593801009</v>
      </c>
    </row>
    <row r="429" spans="1:12">
      <c r="A429">
        <v>4800235</v>
      </c>
      <c r="B429">
        <v>2020</v>
      </c>
      <c r="D429" t="s">
        <v>3876</v>
      </c>
      <c r="E429" t="s">
        <v>3877</v>
      </c>
      <c r="F429" t="s">
        <v>4230</v>
      </c>
      <c r="G429" t="s">
        <v>3878</v>
      </c>
      <c r="H429" s="5">
        <v>345987</v>
      </c>
      <c r="I429">
        <f>IFERROR(VLOOKUP(G429,'NCES Match'!$A$2:$B$1307,2,FALSE),"")</f>
        <v>4800235</v>
      </c>
      <c r="J429" cm="1">
        <f t="array" ref="J429">IFERROR(_xlfn.IFS(B429=2015,H429/$O$13,B429=2016,H429/$O$14,B429=2017,H429/$O$15,B429=2018,H429/$O$16,B429=2019,H429/$O$17,B429=2020,H429/$O$18,B429=2021,H429/$O$19,B429=2022,H429/$O$20),"")</f>
        <v>1.8749297189921154E-4</v>
      </c>
      <c r="K429" s="3" cm="1">
        <f t="array" ref="K429">IFERROR(_xlfn.IFS(B429=2015,J429*$P$4,B429=2016,J429*$P$5,B429=2017,J429*$P$6,B429=2018,J429*$P$7,B429=2019,J429*$P$8,B429=2020,J429*$P$9,B429=2021,J429*$P$10,B429=2022,J429*$P$11),"")</f>
        <v>395235.71255625383</v>
      </c>
      <c r="L429" s="3">
        <f t="shared" si="7"/>
        <v>741222.71255625389</v>
      </c>
    </row>
    <row r="430" spans="1:12">
      <c r="A430">
        <v>4800235</v>
      </c>
      <c r="B430">
        <v>2021</v>
      </c>
      <c r="D430" t="s">
        <v>3876</v>
      </c>
      <c r="E430" t="s">
        <v>3877</v>
      </c>
      <c r="F430" t="s">
        <v>4230</v>
      </c>
      <c r="G430" t="s">
        <v>3878</v>
      </c>
      <c r="H430" s="5">
        <v>255263.26</v>
      </c>
      <c r="I430">
        <f>IFERROR(VLOOKUP(G430,'NCES Match'!$A$2:$B$1307,2,FALSE),"")</f>
        <v>4800235</v>
      </c>
      <c r="J430" cm="1">
        <f t="array" ref="J430">IFERROR(_xlfn.IFS(B430=2015,H430/$O$13,B430=2016,H430/$O$14,B430=2017,H430/$O$15,B430=2018,H430/$O$16,B430=2019,H430/$O$17,B430=2020,H430/$O$18,B430=2021,H430/$O$19,B430=2022,H430/$O$20),"")</f>
        <v>1.3060366414188127E-4</v>
      </c>
      <c r="K430" s="3" cm="1">
        <f t="array" ref="K430">IFERROR(_xlfn.IFS(B430=2015,J430*$P$4,B430=2016,J430*$P$5,B430=2017,J430*$P$6,B430=2018,J430*$P$7,B430=2019,J430*$P$8,B430=2020,J430*$P$9,B430=2021,J430*$P$10,B430=2022,J430*$P$11),"")</f>
        <v>279564.10335676995</v>
      </c>
      <c r="L430" s="3">
        <f t="shared" si="7"/>
        <v>534827.36335677002</v>
      </c>
    </row>
    <row r="431" spans="1:12">
      <c r="A431">
        <v>4800235</v>
      </c>
      <c r="B431">
        <v>2022</v>
      </c>
      <c r="D431" t="s">
        <v>3876</v>
      </c>
      <c r="E431" t="s">
        <v>3877</v>
      </c>
      <c r="F431" t="s">
        <v>4101</v>
      </c>
      <c r="G431" t="s">
        <v>3878</v>
      </c>
      <c r="H431" s="5">
        <v>340709.88</v>
      </c>
      <c r="I431">
        <f>IFERROR(VLOOKUP(G431,'NCES Match'!$A$2:$B$1307,2,FALSE),"")</f>
        <v>4800235</v>
      </c>
      <c r="J431" cm="1">
        <f t="array" ref="J431">IFERROR(_xlfn.IFS(B431=2015,H431/$O$13,B431=2016,H431/$O$14,B431=2017,H431/$O$15,B431=2018,H431/$O$16,B431=2019,H431/$O$17,B431=2020,H431/$O$18,B431=2021,H431/$O$19,B431=2022,H431/$O$20),"")</f>
        <v>1.4965021957107072E-4</v>
      </c>
      <c r="K431" s="3" cm="1">
        <f t="array" ref="K431">IFERROR(_xlfn.IFS(B431=2015,J431*$P$4,B431=2016,J431*$P$5,B431=2017,J431*$P$6,B431=2018,J431*$P$7,B431=2019,J431*$P$8,B431=2020,J431*$P$9,B431=2021,J431*$P$10,B431=2022,J431*$P$11),"")</f>
        <v>322269.20469046943</v>
      </c>
      <c r="L431" s="3">
        <f t="shared" si="7"/>
        <v>662979.08469046943</v>
      </c>
    </row>
    <row r="432" spans="1:12">
      <c r="A432">
        <v>4800235</v>
      </c>
      <c r="B432">
        <v>2023</v>
      </c>
      <c r="D432" t="s">
        <v>3876</v>
      </c>
      <c r="E432" t="s">
        <v>3877</v>
      </c>
      <c r="F432" t="s">
        <v>4101</v>
      </c>
      <c r="G432" t="s">
        <v>3878</v>
      </c>
      <c r="H432" s="5">
        <v>444564.32</v>
      </c>
      <c r="I432">
        <f>IFERROR(VLOOKUP(G432,'NCES Match'!$A$2:$B$1307,2,FALSE),"")</f>
        <v>4800235</v>
      </c>
      <c r="J432" t="str" cm="1">
        <f t="array" ref="J432">IFERROR(_xlfn.IFS(B432=2015,H432/$O$13,B432=2016,H432/$O$14,B432=2017,H432/$O$15,B432=2018,H432/$O$16,B432=2019,H432/$O$17,B432=2020,H432/$O$18,B432=2021,H432/$O$19,B432=2022,H432/$O$20),"")</f>
        <v/>
      </c>
      <c r="K432" s="3" t="str" cm="1">
        <f t="array" ref="K432">IFERROR(_xlfn.IFS(B432=2015,J432*$P$4,B432=2016,J432*$P$5,B432=2017,J432*$P$6,B432=2018,J432*$P$7,B432=2019,J432*$P$8,B432=2020,J432*$P$9,B432=2021,J432*$P$10,B432=2022,J432*$P$11),"")</f>
        <v/>
      </c>
      <c r="L432" s="3">
        <f t="shared" si="7"/>
        <v>444564.32</v>
      </c>
    </row>
    <row r="433" spans="1:12">
      <c r="A433">
        <v>4807470</v>
      </c>
      <c r="B433">
        <v>2015</v>
      </c>
      <c r="C433" t="s">
        <v>381</v>
      </c>
      <c r="D433" t="s">
        <v>391</v>
      </c>
      <c r="E433" t="s">
        <v>392</v>
      </c>
      <c r="G433" t="s">
        <v>393</v>
      </c>
      <c r="H433" s="5">
        <v>169655.15</v>
      </c>
      <c r="I433">
        <f>IFERROR(VLOOKUP(G433,'NCES Match'!$A$2:$B$1307,2,FALSE),"")</f>
        <v>4807470</v>
      </c>
      <c r="J433" cm="1">
        <f t="array" ref="J433">IFERROR(_xlfn.IFS(B433=2015,H433/$O$13,B433=2016,H433/$O$14,B433=2017,H433/$O$15,B433=2018,H433/$O$16,B433=2019,H433/$O$17,B433=2020,H433/$O$18,B433=2021,H433/$O$19,B433=2022,H433/$O$20),"")</f>
        <v>1.3290848188993908E-4</v>
      </c>
      <c r="K433" s="3" cm="1">
        <f t="array" ref="K433">IFERROR(_xlfn.IFS(B433=2015,J433*$P$4,B433=2016,J433*$P$5,B433=2017,J433*$P$6,B433=2018,J433*$P$7,B433=2019,J433*$P$8,B433=2020,J433*$P$9,B433=2021,J433*$P$10,B433=2022,J433*$P$11),"")</f>
        <v>211521.58787811146</v>
      </c>
      <c r="L433" s="3">
        <f t="shared" si="7"/>
        <v>381176.73787811142</v>
      </c>
    </row>
    <row r="434" spans="1:12">
      <c r="A434">
        <v>4807470</v>
      </c>
      <c r="B434">
        <v>2016</v>
      </c>
      <c r="C434" t="s">
        <v>4102</v>
      </c>
      <c r="D434" t="s">
        <v>391</v>
      </c>
      <c r="E434" t="s">
        <v>392</v>
      </c>
      <c r="F434" t="s">
        <v>4101</v>
      </c>
      <c r="G434" t="s">
        <v>393</v>
      </c>
      <c r="H434" s="5">
        <v>191439</v>
      </c>
      <c r="I434">
        <f>IFERROR(VLOOKUP(G434,'NCES Match'!$A$2:$B$1307,2,FALSE),"")</f>
        <v>4807470</v>
      </c>
      <c r="J434" cm="1">
        <f t="array" ref="J434">IFERROR(_xlfn.IFS(B434=2015,H434/$O$13,B434=2016,H434/$O$14,B434=2017,H434/$O$15,B434=2018,H434/$O$16,B434=2019,H434/$O$17,B434=2020,H434/$O$18,B434=2021,H434/$O$19,B434=2022,H434/$O$20),"")</f>
        <v>1.3704484516179603E-4</v>
      </c>
      <c r="K434" s="3" cm="1">
        <f t="array" ref="K434">IFERROR(_xlfn.IFS(B434=2015,J434*$P$4,B434=2016,J434*$P$5,B434=2017,J434*$P$6,B434=2018,J434*$P$7,B434=2019,J434*$P$8,B434=2020,J434*$P$9,B434=2021,J434*$P$10,B434=2022,J434*$P$11),"")</f>
        <v>229636.62493042703</v>
      </c>
      <c r="L434" s="3">
        <f t="shared" si="7"/>
        <v>421075.62493042706</v>
      </c>
    </row>
    <row r="435" spans="1:12">
      <c r="A435">
        <v>4807470</v>
      </c>
      <c r="B435">
        <v>2017</v>
      </c>
      <c r="D435" t="s">
        <v>391</v>
      </c>
      <c r="E435" t="s">
        <v>392</v>
      </c>
      <c r="F435" t="s">
        <v>4101</v>
      </c>
      <c r="G435" t="s">
        <v>393</v>
      </c>
      <c r="H435" s="5">
        <v>209771</v>
      </c>
      <c r="I435">
        <f>IFERROR(VLOOKUP(G435,'NCES Match'!$A$2:$B$1307,2,FALSE),"")</f>
        <v>4807470</v>
      </c>
      <c r="J435" cm="1">
        <f t="array" ref="J435">IFERROR(_xlfn.IFS(B435=2015,H435/$O$13,B435=2016,H435/$O$14,B435=2017,H435/$O$15,B435=2018,H435/$O$16,B435=2019,H435/$O$17,B435=2020,H435/$O$18,B435=2021,H435/$O$19,B435=2022,H435/$O$20),"")</f>
        <v>1.4462425951242936E-4</v>
      </c>
      <c r="K435" s="3" cm="1">
        <f t="array" ref="K435">IFERROR(_xlfn.IFS(B435=2015,J435*$P$4,B435=2016,J435*$P$5,B435=2017,J435*$P$6,B435=2018,J435*$P$7,B435=2019,J435*$P$8,B435=2020,J435*$P$9,B435=2021,J435*$P$10,B435=2022,J435*$P$11),"")</f>
        <v>245607.83372534593</v>
      </c>
      <c r="L435" s="3">
        <f t="shared" si="7"/>
        <v>455378.8337253459</v>
      </c>
    </row>
    <row r="436" spans="1:12">
      <c r="A436">
        <v>4807470</v>
      </c>
      <c r="B436">
        <v>2018</v>
      </c>
      <c r="D436" t="s">
        <v>391</v>
      </c>
      <c r="E436" t="s">
        <v>392</v>
      </c>
      <c r="F436" t="s">
        <v>4101</v>
      </c>
      <c r="G436" t="s">
        <v>393</v>
      </c>
      <c r="H436" s="5">
        <v>220009</v>
      </c>
      <c r="I436">
        <f>IFERROR(VLOOKUP(G436,'NCES Match'!$A$2:$B$1307,2,FALSE),"")</f>
        <v>4807470</v>
      </c>
      <c r="J436" cm="1">
        <f t="array" ref="J436">IFERROR(_xlfn.IFS(B436=2015,H436/$O$13,B436=2016,H436/$O$14,B436=2017,H436/$O$15,B436=2018,H436/$O$16,B436=2019,H436/$O$17,B436=2020,H436/$O$18,B436=2021,H436/$O$19,B436=2022,H436/$O$20),"")</f>
        <v>1.4356881671727677E-4</v>
      </c>
      <c r="K436" s="3" cm="1">
        <f t="array" ref="K436">IFERROR(_xlfn.IFS(B436=2015,J436*$P$4,B436=2016,J436*$P$5,B436=2017,J436*$P$6,B436=2018,J436*$P$7,B436=2019,J436*$P$8,B436=2020,J436*$P$9,B436=2021,J436*$P$10,B436=2022,J436*$P$11),"")</f>
        <v>246486.59641071522</v>
      </c>
      <c r="L436" s="3">
        <f t="shared" si="7"/>
        <v>466495.59641071525</v>
      </c>
    </row>
    <row r="437" spans="1:12">
      <c r="A437">
        <v>4807470</v>
      </c>
      <c r="B437">
        <v>2019</v>
      </c>
      <c r="D437" t="s">
        <v>391</v>
      </c>
      <c r="E437" t="s">
        <v>392</v>
      </c>
      <c r="F437" t="s">
        <v>4101</v>
      </c>
      <c r="G437" t="s">
        <v>393</v>
      </c>
      <c r="H437" s="5">
        <v>262589</v>
      </c>
      <c r="I437">
        <f>IFERROR(VLOOKUP(G437,'NCES Match'!$A$2:$B$1307,2,FALSE),"")</f>
        <v>4807470</v>
      </c>
      <c r="J437" cm="1">
        <f t="array" ref="J437">IFERROR(_xlfn.IFS(B437=2015,H437/$O$13,B437=2016,H437/$O$14,B437=2017,H437/$O$15,B437=2018,H437/$O$16,B437=2019,H437/$O$17,B437=2020,H437/$O$18,B437=2021,H437/$O$19,B437=2022,H437/$O$20),"")</f>
        <v>1.662661100168304E-4</v>
      </c>
      <c r="K437" s="3" cm="1">
        <f t="array" ref="K437">IFERROR(_xlfn.IFS(B437=2015,J437*$P$4,B437=2016,J437*$P$5,B437=2017,J437*$P$6,B437=2018,J437*$P$7,B437=2019,J437*$P$8,B437=2020,J437*$P$9,B437=2021,J437*$P$10,B437=2022,J437*$P$11),"")</f>
        <v>288958.19036286057</v>
      </c>
      <c r="L437" s="3">
        <f t="shared" si="7"/>
        <v>551547.19036286057</v>
      </c>
    </row>
    <row r="438" spans="1:12">
      <c r="A438">
        <v>4807470</v>
      </c>
      <c r="B438">
        <v>2020</v>
      </c>
      <c r="D438" t="s">
        <v>391</v>
      </c>
      <c r="E438" t="s">
        <v>392</v>
      </c>
      <c r="F438" t="s">
        <v>4230</v>
      </c>
      <c r="G438" t="s">
        <v>393</v>
      </c>
      <c r="H438" s="5">
        <v>276547</v>
      </c>
      <c r="I438">
        <f>IFERROR(VLOOKUP(G438,'NCES Match'!$A$2:$B$1307,2,FALSE),"")</f>
        <v>4807470</v>
      </c>
      <c r="J438" cm="1">
        <f t="array" ref="J438">IFERROR(_xlfn.IFS(B438=2015,H438/$O$13,B438=2016,H438/$O$14,B438=2017,H438/$O$15,B438=2018,H438/$O$16,B438=2019,H438/$O$17,B438=2020,H438/$O$18,B438=2021,H438/$O$19,B438=2022,H438/$O$20),"")</f>
        <v>1.4986291074465589E-4</v>
      </c>
      <c r="K438" s="3" cm="1">
        <f t="array" ref="K438">IFERROR(_xlfn.IFS(B438=2015,J438*$P$4,B438=2016,J438*$P$5,B438=2017,J438*$P$6,B438=2018,J438*$P$7,B438=2019,J438*$P$8,B438=2020,J438*$P$9,B438=2021,J438*$P$10,B438=2022,J438*$P$11),"")</f>
        <v>315911.43771382835</v>
      </c>
      <c r="L438" s="3">
        <f t="shared" si="7"/>
        <v>592458.4377138284</v>
      </c>
    </row>
    <row r="439" spans="1:12">
      <c r="A439">
        <v>4807470</v>
      </c>
      <c r="B439">
        <v>2021</v>
      </c>
      <c r="D439" t="s">
        <v>391</v>
      </c>
      <c r="E439" t="s">
        <v>392</v>
      </c>
      <c r="F439" t="s">
        <v>4230</v>
      </c>
      <c r="G439" t="s">
        <v>393</v>
      </c>
      <c r="H439" s="5">
        <v>332031.53000000003</v>
      </c>
      <c r="I439">
        <f>IFERROR(VLOOKUP(G439,'NCES Match'!$A$2:$B$1307,2,FALSE),"")</f>
        <v>4807470</v>
      </c>
      <c r="J439" cm="1">
        <f t="array" ref="J439">IFERROR(_xlfn.IFS(B439=2015,H439/$O$13,B439=2016,H439/$O$14,B439=2017,H439/$O$15,B439=2018,H439/$O$16,B439=2019,H439/$O$17,B439=2020,H439/$O$18,B439=2021,H439/$O$19,B439=2022,H439/$O$20),"")</f>
        <v>1.6988161331417211E-4</v>
      </c>
      <c r="K439" s="3" cm="1">
        <f t="array" ref="K439">IFERROR(_xlfn.IFS(B439=2015,J439*$P$4,B439=2016,J439*$P$5,B439=2017,J439*$P$6,B439=2018,J439*$P$7,B439=2019,J439*$P$8,B439=2020,J439*$P$9,B439=2021,J439*$P$10,B439=2022,J439*$P$11),"")</f>
        <v>363640.64679980377</v>
      </c>
      <c r="L439" s="3">
        <f t="shared" si="7"/>
        <v>695672.17679980374</v>
      </c>
    </row>
    <row r="440" spans="1:12">
      <c r="A440">
        <v>4807470</v>
      </c>
      <c r="B440">
        <v>2022</v>
      </c>
      <c r="D440" t="s">
        <v>391</v>
      </c>
      <c r="E440" t="s">
        <v>392</v>
      </c>
      <c r="F440" t="s">
        <v>4101</v>
      </c>
      <c r="G440" t="s">
        <v>393</v>
      </c>
      <c r="H440" s="5">
        <v>361350.6</v>
      </c>
      <c r="I440">
        <f>IFERROR(VLOOKUP(G440,'NCES Match'!$A$2:$B$1307,2,FALSE),"")</f>
        <v>4807470</v>
      </c>
      <c r="J440" cm="1">
        <f t="array" ref="J440">IFERROR(_xlfn.IFS(B440=2015,H440/$O$13,B440=2016,H440/$O$14,B440=2017,H440/$O$15,B440=2018,H440/$O$16,B440=2019,H440/$O$17,B440=2020,H440/$O$18,B440=2021,H440/$O$19,B440=2022,H440/$O$20),"")</f>
        <v>1.5871625628272989E-4</v>
      </c>
      <c r="K440" s="3" cm="1">
        <f t="array" ref="K440">IFERROR(_xlfn.IFS(B440=2015,J440*$P$4,B440=2016,J440*$P$5,B440=2017,J440*$P$6,B440=2018,J440*$P$7,B440=2019,J440*$P$8,B440=2020,J440*$P$9,B440=2021,J440*$P$10,B440=2022,J440*$P$11),"")</f>
        <v>341792.76068079955</v>
      </c>
      <c r="L440" s="3">
        <f t="shared" si="7"/>
        <v>703143.36068079947</v>
      </c>
    </row>
    <row r="441" spans="1:12">
      <c r="A441">
        <v>4807470</v>
      </c>
      <c r="B441">
        <v>2023</v>
      </c>
      <c r="D441" t="s">
        <v>391</v>
      </c>
      <c r="E441" t="s">
        <v>392</v>
      </c>
      <c r="F441" t="s">
        <v>4101</v>
      </c>
      <c r="G441" t="s">
        <v>393</v>
      </c>
      <c r="H441" s="5">
        <v>377927.77</v>
      </c>
      <c r="I441">
        <f>IFERROR(VLOOKUP(G441,'NCES Match'!$A$2:$B$1307,2,FALSE),"")</f>
        <v>4807470</v>
      </c>
      <c r="J441" t="str" cm="1">
        <f t="array" ref="J441">IFERROR(_xlfn.IFS(B441=2015,H441/$O$13,B441=2016,H441/$O$14,B441=2017,H441/$O$15,B441=2018,H441/$O$16,B441=2019,H441/$O$17,B441=2020,H441/$O$18,B441=2021,H441/$O$19,B441=2022,H441/$O$20),"")</f>
        <v/>
      </c>
      <c r="K441" s="3" t="str" cm="1">
        <f t="array" ref="K441">IFERROR(_xlfn.IFS(B441=2015,J441*$P$4,B441=2016,J441*$P$5,B441=2017,J441*$P$6,B441=2018,J441*$P$7,B441=2019,J441*$P$8,B441=2020,J441*$P$9,B441=2021,J441*$P$10,B441=2022,J441*$P$11),"")</f>
        <v/>
      </c>
      <c r="L441" s="3">
        <f t="shared" si="7"/>
        <v>377927.77</v>
      </c>
    </row>
    <row r="442" spans="1:12">
      <c r="A442">
        <v>4809540</v>
      </c>
      <c r="B442">
        <v>2015</v>
      </c>
      <c r="C442" t="s">
        <v>381</v>
      </c>
      <c r="D442" t="s">
        <v>550</v>
      </c>
      <c r="E442" t="s">
        <v>551</v>
      </c>
      <c r="G442" t="s">
        <v>552</v>
      </c>
      <c r="H442" s="5">
        <v>88386.69</v>
      </c>
      <c r="I442">
        <f>IFERROR(VLOOKUP(G442,'NCES Match'!$A$2:$B$1307,2,FALSE),"")</f>
        <v>4809540</v>
      </c>
      <c r="J442" cm="1">
        <f t="array" ref="J442">IFERROR(_xlfn.IFS(B442=2015,H442/$O$13,B442=2016,H442/$O$14,B442=2017,H442/$O$15,B442=2018,H442/$O$16,B442=2019,H442/$O$17,B442=2020,H442/$O$18,B442=2021,H442/$O$19,B442=2022,H442/$O$20),"")</f>
        <v>6.9242465007261252E-5</v>
      </c>
      <c r="K442" s="3" cm="1">
        <f t="array" ref="K442">IFERROR(_xlfn.IFS(B442=2015,J442*$P$4,B442=2016,J442*$P$5,B442=2017,J442*$P$6,B442=2018,J442*$P$7,B442=2019,J442*$P$8,B442=2020,J442*$P$9,B442=2021,J442*$P$10,B442=2022,J442*$P$11),"")</f>
        <v>110198.20510070218</v>
      </c>
      <c r="L442" s="3">
        <f t="shared" si="7"/>
        <v>198584.89510070218</v>
      </c>
    </row>
    <row r="443" spans="1:12">
      <c r="A443">
        <v>4809540</v>
      </c>
      <c r="B443">
        <v>2016</v>
      </c>
      <c r="C443" t="s">
        <v>4102</v>
      </c>
      <c r="D443" t="s">
        <v>550</v>
      </c>
      <c r="E443" t="s">
        <v>551</v>
      </c>
      <c r="F443" t="s">
        <v>4101</v>
      </c>
      <c r="G443" t="s">
        <v>552</v>
      </c>
      <c r="H443" s="5">
        <v>100061</v>
      </c>
      <c r="I443">
        <f>IFERROR(VLOOKUP(G443,'NCES Match'!$A$2:$B$1307,2,FALSE),"")</f>
        <v>4809540</v>
      </c>
      <c r="J443" cm="1">
        <f t="array" ref="J443">IFERROR(_xlfn.IFS(B443=2015,H443/$O$13,B443=2016,H443/$O$14,B443=2017,H443/$O$15,B443=2018,H443/$O$16,B443=2019,H443/$O$17,B443=2020,H443/$O$18,B443=2021,H443/$O$19,B443=2022,H443/$O$20),"")</f>
        <v>7.1630358765635381E-5</v>
      </c>
      <c r="K443" s="3" cm="1">
        <f t="array" ref="K443">IFERROR(_xlfn.IFS(B443=2015,J443*$P$4,B443=2016,J443*$P$5,B443=2017,J443*$P$6,B443=2018,J443*$P$7,B443=2019,J443*$P$8,B443=2020,J443*$P$9,B443=2021,J443*$P$10,B443=2022,J443*$P$11),"")</f>
        <v>120026.06745314936</v>
      </c>
      <c r="L443" s="3">
        <f t="shared" si="7"/>
        <v>220087.06745314936</v>
      </c>
    </row>
    <row r="444" spans="1:12">
      <c r="A444">
        <v>4809540</v>
      </c>
      <c r="B444">
        <v>2017</v>
      </c>
      <c r="D444" t="s">
        <v>550</v>
      </c>
      <c r="E444" t="s">
        <v>551</v>
      </c>
      <c r="F444" t="s">
        <v>4101</v>
      </c>
      <c r="G444" t="s">
        <v>552</v>
      </c>
      <c r="H444" s="5">
        <v>82764</v>
      </c>
      <c r="I444">
        <f>IFERROR(VLOOKUP(G444,'NCES Match'!$A$2:$B$1307,2,FALSE),"")</f>
        <v>4809540</v>
      </c>
      <c r="J444" cm="1">
        <f t="array" ref="J444">IFERROR(_xlfn.IFS(B444=2015,H444/$O$13,B444=2016,H444/$O$14,B444=2017,H444/$O$15,B444=2018,H444/$O$16,B444=2019,H444/$O$17,B444=2020,H444/$O$18,B444=2021,H444/$O$19,B444=2022,H444/$O$20),"")</f>
        <v>5.706071008045298E-5</v>
      </c>
      <c r="K444" s="3" cm="1">
        <f t="array" ref="K444">IFERROR(_xlfn.IFS(B444=2015,J444*$P$4,B444=2016,J444*$P$5,B444=2017,J444*$P$6,B444=2018,J444*$P$7,B444=2019,J444*$P$8,B444=2020,J444*$P$9,B444=2021,J444*$P$10,B444=2022,J444*$P$11),"")</f>
        <v>96903.22661590272</v>
      </c>
      <c r="L444" s="3">
        <f t="shared" si="7"/>
        <v>179667.22661590273</v>
      </c>
    </row>
    <row r="445" spans="1:12">
      <c r="A445">
        <v>4809540</v>
      </c>
      <c r="B445">
        <v>2018</v>
      </c>
      <c r="D445" t="s">
        <v>550</v>
      </c>
      <c r="E445" t="s">
        <v>551</v>
      </c>
      <c r="F445" t="s">
        <v>4101</v>
      </c>
      <c r="G445" t="s">
        <v>552</v>
      </c>
      <c r="H445" s="5">
        <v>92973</v>
      </c>
      <c r="I445">
        <f>IFERROR(VLOOKUP(G445,'NCES Match'!$A$2:$B$1307,2,FALSE),"")</f>
        <v>4809540</v>
      </c>
      <c r="J445" cm="1">
        <f t="array" ref="J445">IFERROR(_xlfn.IFS(B445=2015,H445/$O$13,B445=2016,H445/$O$14,B445=2017,H445/$O$15,B445=2018,H445/$O$16,B445=2019,H445/$O$17,B445=2020,H445/$O$18,B445=2021,H445/$O$19,B445=2022,H445/$O$20),"")</f>
        <v>6.0670352561283282E-5</v>
      </c>
      <c r="K445" s="3" cm="1">
        <f t="array" ref="K445">IFERROR(_xlfn.IFS(B445=2015,J445*$P$4,B445=2016,J445*$P$5,B445=2017,J445*$P$6,B445=2018,J445*$P$7,B445=2019,J445*$P$8,B445=2020,J445*$P$9,B445=2021,J445*$P$10,B445=2022,J445*$P$11),"")</f>
        <v>104162.0948601804</v>
      </c>
      <c r="L445" s="3">
        <f t="shared" si="7"/>
        <v>197135.0948601804</v>
      </c>
    </row>
    <row r="446" spans="1:12">
      <c r="A446">
        <v>4809540</v>
      </c>
      <c r="B446">
        <v>2019</v>
      </c>
      <c r="D446" t="s">
        <v>550</v>
      </c>
      <c r="E446" t="s">
        <v>551</v>
      </c>
      <c r="F446" t="s">
        <v>4101</v>
      </c>
      <c r="G446" t="s">
        <v>552</v>
      </c>
      <c r="H446" s="5">
        <v>75980</v>
      </c>
      <c r="I446">
        <f>IFERROR(VLOOKUP(G446,'NCES Match'!$A$2:$B$1307,2,FALSE),"")</f>
        <v>4809540</v>
      </c>
      <c r="J446" cm="1">
        <f t="array" ref="J446">IFERROR(_xlfn.IFS(B446=2015,H446/$O$13,B446=2016,H446/$O$14,B446=2017,H446/$O$15,B446=2018,H446/$O$16,B446=2019,H446/$O$17,B446=2020,H446/$O$18,B446=2021,H446/$O$19,B446=2022,H446/$O$20),"")</f>
        <v>4.8109018424529483E-5</v>
      </c>
      <c r="K446" s="3" cm="1">
        <f t="array" ref="K446">IFERROR(_xlfn.IFS(B446=2015,J446*$P$4,B446=2016,J446*$P$5,B446=2017,J446*$P$6,B446=2018,J446*$P$7,B446=2019,J446*$P$8,B446=2020,J446*$P$9,B446=2021,J446*$P$10,B446=2022,J446*$P$11),"")</f>
        <v>83609.912463089262</v>
      </c>
      <c r="L446" s="3">
        <f t="shared" si="7"/>
        <v>159589.91246308928</v>
      </c>
    </row>
    <row r="447" spans="1:12">
      <c r="A447">
        <v>4809540</v>
      </c>
      <c r="B447">
        <v>2020</v>
      </c>
      <c r="D447" t="s">
        <v>550</v>
      </c>
      <c r="E447" t="s">
        <v>551</v>
      </c>
      <c r="F447" t="s">
        <v>4230</v>
      </c>
      <c r="G447" t="s">
        <v>552</v>
      </c>
      <c r="H447" s="5">
        <v>87333</v>
      </c>
      <c r="I447">
        <f>IFERROR(VLOOKUP(G447,'NCES Match'!$A$2:$B$1307,2,FALSE),"")</f>
        <v>4809540</v>
      </c>
      <c r="J447" cm="1">
        <f t="array" ref="J447">IFERROR(_xlfn.IFS(B447=2015,H447/$O$13,B447=2016,H447/$O$14,B447=2017,H447/$O$15,B447=2018,H447/$O$16,B447=2019,H447/$O$17,B447=2020,H447/$O$18,B447=2021,H447/$O$19,B447=2022,H447/$O$20),"")</f>
        <v>4.73264131741188E-5</v>
      </c>
      <c r="K447" s="3" cm="1">
        <f t="array" ref="K447">IFERROR(_xlfn.IFS(B447=2015,J447*$P$4,B447=2016,J447*$P$5,B447=2017,J447*$P$6,B447=2018,J447*$P$7,B447=2019,J447*$P$8,B447=2020,J447*$P$9,B447=2021,J447*$P$10,B447=2022,J447*$P$11),"")</f>
        <v>99764.212194895517</v>
      </c>
      <c r="L447" s="3">
        <f t="shared" si="7"/>
        <v>187097.21219489552</v>
      </c>
    </row>
    <row r="448" spans="1:12">
      <c r="A448">
        <v>4809540</v>
      </c>
      <c r="B448">
        <v>2021</v>
      </c>
      <c r="D448" t="s">
        <v>550</v>
      </c>
      <c r="E448" t="s">
        <v>551</v>
      </c>
      <c r="F448" t="s">
        <v>4230</v>
      </c>
      <c r="G448" t="s">
        <v>552</v>
      </c>
      <c r="H448" s="5">
        <v>98391.02</v>
      </c>
      <c r="I448">
        <f>IFERROR(VLOOKUP(G448,'NCES Match'!$A$2:$B$1307,2,FALSE),"")</f>
        <v>4809540</v>
      </c>
      <c r="J448" cm="1">
        <f t="array" ref="J448">IFERROR(_xlfn.IFS(B448=2015,H448/$O$13,B448=2016,H448/$O$14,B448=2017,H448/$O$15,B448=2018,H448/$O$16,B448=2019,H448/$O$17,B448=2020,H448/$O$18,B448=2021,H448/$O$19,B448=2022,H448/$O$20),"")</f>
        <v>5.0341078189854363E-5</v>
      </c>
      <c r="K448" s="3" cm="1">
        <f t="array" ref="K448">IFERROR(_xlfn.IFS(B448=2015,J448*$P$4,B448=2016,J448*$P$5,B448=2017,J448*$P$6,B448=2018,J448*$P$7,B448=2019,J448*$P$8,B448=2020,J448*$P$9,B448=2021,J448*$P$10,B448=2022,J448*$P$11),"")</f>
        <v>107757.76069246324</v>
      </c>
      <c r="L448" s="3">
        <f t="shared" si="7"/>
        <v>206148.78069246325</v>
      </c>
    </row>
    <row r="449" spans="1:12">
      <c r="A449">
        <v>4809540</v>
      </c>
      <c r="B449">
        <v>2022</v>
      </c>
      <c r="D449" t="s">
        <v>550</v>
      </c>
      <c r="E449" t="s">
        <v>551</v>
      </c>
      <c r="F449" t="s">
        <v>4101</v>
      </c>
      <c r="G449" t="s">
        <v>552</v>
      </c>
      <c r="H449" s="5">
        <v>139089.45000000001</v>
      </c>
      <c r="I449">
        <f>IFERROR(VLOOKUP(G449,'NCES Match'!$A$2:$B$1307,2,FALSE),"")</f>
        <v>4809540</v>
      </c>
      <c r="J449" cm="1">
        <f t="array" ref="J449">IFERROR(_xlfn.IFS(B449=2015,H449/$O$13,B449=2016,H449/$O$14,B449=2017,H449/$O$15,B449=2018,H449/$O$16,B449=2019,H449/$O$17,B449=2020,H449/$O$18,B449=2021,H449/$O$19,B449=2022,H449/$O$20),"")</f>
        <v>6.1092348518098337E-5</v>
      </c>
      <c r="K449" s="3" cm="1">
        <f t="array" ref="K449">IFERROR(_xlfn.IFS(B449=2015,J449*$P$4,B449=2016,J449*$P$5,B449=2017,J449*$P$6,B449=2018,J449*$P$7,B449=2019,J449*$P$8,B449=2020,J449*$P$9,B449=2021,J449*$P$10,B449=2022,J449*$P$11),"")</f>
        <v>131561.33433035406</v>
      </c>
      <c r="L449" s="3">
        <f t="shared" si="7"/>
        <v>270650.78433035407</v>
      </c>
    </row>
    <row r="450" spans="1:12">
      <c r="A450">
        <v>4809540</v>
      </c>
      <c r="B450">
        <v>2023</v>
      </c>
      <c r="D450" t="s">
        <v>550</v>
      </c>
      <c r="E450" t="s">
        <v>551</v>
      </c>
      <c r="F450" t="s">
        <v>4101</v>
      </c>
      <c r="G450" t="s">
        <v>552</v>
      </c>
      <c r="H450" s="5">
        <v>186292.08</v>
      </c>
      <c r="I450">
        <f>IFERROR(VLOOKUP(G450,'NCES Match'!$A$2:$B$1307,2,FALSE),"")</f>
        <v>4809540</v>
      </c>
      <c r="J450" t="str" cm="1">
        <f t="array" ref="J450">IFERROR(_xlfn.IFS(B450=2015,H450/$O$13,B450=2016,H450/$O$14,B450=2017,H450/$O$15,B450=2018,H450/$O$16,B450=2019,H450/$O$17,B450=2020,H450/$O$18,B450=2021,H450/$O$19,B450=2022,H450/$O$20),"")</f>
        <v/>
      </c>
      <c r="K450" s="3" t="str" cm="1">
        <f t="array" ref="K450">IFERROR(_xlfn.IFS(B450=2015,J450*$P$4,B450=2016,J450*$P$5,B450=2017,J450*$P$6,B450=2018,J450*$P$7,B450=2019,J450*$P$8,B450=2020,J450*$P$9,B450=2021,J450*$P$10,B450=2022,J450*$P$11),"")</f>
        <v/>
      </c>
      <c r="L450" s="3">
        <f t="shared" si="7"/>
        <v>186292.08</v>
      </c>
    </row>
    <row r="451" spans="1:12">
      <c r="A451">
        <v>4809860</v>
      </c>
      <c r="B451">
        <v>2015</v>
      </c>
      <c r="C451" t="s">
        <v>381</v>
      </c>
      <c r="D451" t="s">
        <v>577</v>
      </c>
      <c r="E451" t="s">
        <v>578</v>
      </c>
      <c r="G451" t="s">
        <v>579</v>
      </c>
      <c r="H451" s="5">
        <v>1342907.59</v>
      </c>
      <c r="I451">
        <f>IFERROR(VLOOKUP(G451,'NCES Match'!$A$2:$B$1307,2,FALSE),"")</f>
        <v>4809860</v>
      </c>
      <c r="J451" cm="1">
        <f t="array" ref="J451">IFERROR(_xlfn.IFS(B451=2015,H451/$O$13,B451=2016,H451/$O$14,B451=2017,H451/$O$15,B451=2018,H451/$O$16,B451=2019,H451/$O$17,B451=2020,H451/$O$18,B451=2021,H451/$O$19,B451=2022,H451/$O$20),"")</f>
        <v>1.0520388511953615E-3</v>
      </c>
      <c r="K451" s="3" cm="1">
        <f t="array" ref="K451">IFERROR(_xlfn.IFS(B451=2015,J451*$P$4,B451=2016,J451*$P$5,B451=2017,J451*$P$6,B451=2018,J451*$P$7,B451=2019,J451*$P$8,B451=2020,J451*$P$9,B451=2021,J451*$P$10,B451=2022,J451*$P$11),"")</f>
        <v>1674301.9343083182</v>
      </c>
      <c r="L451" s="3">
        <f t="shared" ref="L451:L514" si="8">SUM(H451,K451)</f>
        <v>3017209.5243083183</v>
      </c>
    </row>
    <row r="452" spans="1:12">
      <c r="A452">
        <v>4809860</v>
      </c>
      <c r="B452">
        <v>2016</v>
      </c>
      <c r="C452" t="s">
        <v>4102</v>
      </c>
      <c r="D452" t="s">
        <v>577</v>
      </c>
      <c r="E452" t="s">
        <v>578</v>
      </c>
      <c r="F452" t="s">
        <v>4101</v>
      </c>
      <c r="G452" t="s">
        <v>579</v>
      </c>
      <c r="H452" s="5">
        <v>1500812</v>
      </c>
      <c r="I452">
        <f>IFERROR(VLOOKUP(G452,'NCES Match'!$A$2:$B$1307,2,FALSE),"")</f>
        <v>4809860</v>
      </c>
      <c r="J452" cm="1">
        <f t="array" ref="J452">IFERROR(_xlfn.IFS(B452=2015,H452/$O$13,B452=2016,H452/$O$14,B452=2017,H452/$O$15,B452=2018,H452/$O$16,B452=2019,H452/$O$17,B452=2020,H452/$O$18,B452=2021,H452/$O$19,B452=2022,H452/$O$20),"")</f>
        <v>1.07438164719292E-3</v>
      </c>
      <c r="K452" s="3" cm="1">
        <f t="array" ref="K452">IFERROR(_xlfn.IFS(B452=2015,J452*$P$4,B452=2016,J452*$P$5,B452=2017,J452*$P$6,B452=2018,J452*$P$7,B452=2019,J452*$P$8,B452=2020,J452*$P$9,B452=2021,J452*$P$10,B452=2022,J452*$P$11),"")</f>
        <v>1800267.4603141684</v>
      </c>
      <c r="L452" s="3">
        <f t="shared" si="8"/>
        <v>3301079.4603141686</v>
      </c>
    </row>
    <row r="453" spans="1:12">
      <c r="A453">
        <v>4809860</v>
      </c>
      <c r="B453">
        <v>2017</v>
      </c>
      <c r="D453" t="s">
        <v>577</v>
      </c>
      <c r="E453" t="s">
        <v>578</v>
      </c>
      <c r="F453" t="s">
        <v>4101</v>
      </c>
      <c r="G453" t="s">
        <v>579</v>
      </c>
      <c r="H453" s="5">
        <v>1638809</v>
      </c>
      <c r="I453">
        <f>IFERROR(VLOOKUP(G453,'NCES Match'!$A$2:$B$1307,2,FALSE),"")</f>
        <v>4809860</v>
      </c>
      <c r="J453" cm="1">
        <f t="array" ref="J453">IFERROR(_xlfn.IFS(B453=2015,H453/$O$13,B453=2016,H453/$O$14,B453=2017,H453/$O$15,B453=2018,H453/$O$16,B453=2019,H453/$O$17,B453=2020,H453/$O$18,B453=2021,H453/$O$19,B453=2022,H453/$O$20),"")</f>
        <v>1.1298584556840784E-3</v>
      </c>
      <c r="K453" s="3" cm="1">
        <f t="array" ref="K453">IFERROR(_xlfn.IFS(B453=2015,J453*$P$4,B453=2016,J453*$P$5,B453=2017,J453*$P$6,B453=2018,J453*$P$7,B453=2019,J453*$P$8,B453=2020,J453*$P$9,B453=2021,J453*$P$10,B453=2022,J453*$P$11),"")</f>
        <v>1918779.6615337697</v>
      </c>
      <c r="L453" s="3">
        <f t="shared" si="8"/>
        <v>3557588.6615337697</v>
      </c>
    </row>
    <row r="454" spans="1:12">
      <c r="A454">
        <v>4809860</v>
      </c>
      <c r="B454">
        <v>2018</v>
      </c>
      <c r="D454" t="s">
        <v>577</v>
      </c>
      <c r="E454" t="s">
        <v>578</v>
      </c>
      <c r="F454" t="s">
        <v>4101</v>
      </c>
      <c r="G454" t="s">
        <v>579</v>
      </c>
      <c r="H454" s="5">
        <v>1687205</v>
      </c>
      <c r="I454">
        <f>IFERROR(VLOOKUP(G454,'NCES Match'!$A$2:$B$1307,2,FALSE),"")</f>
        <v>4809860</v>
      </c>
      <c r="J454" cm="1">
        <f t="array" ref="J454">IFERROR(_xlfn.IFS(B454=2015,H454/$O$13,B454=2016,H454/$O$14,B454=2017,H454/$O$15,B454=2018,H454/$O$16,B454=2019,H454/$O$17,B454=2020,H454/$O$18,B454=2021,H454/$O$19,B454=2022,H454/$O$20),"")</f>
        <v>1.1010005291123225E-3</v>
      </c>
      <c r="K454" s="3" cm="1">
        <f t="array" ref="K454">IFERROR(_xlfn.IFS(B454=2015,J454*$P$4,B454=2016,J454*$P$5,B454=2017,J454*$P$6,B454=2018,J454*$P$7,B454=2019,J454*$P$8,B454=2020,J454*$P$9,B454=2021,J454*$P$10,B454=2022,J454*$P$11),"")</f>
        <v>1890256.3890438157</v>
      </c>
      <c r="L454" s="3">
        <f t="shared" si="8"/>
        <v>3577461.3890438154</v>
      </c>
    </row>
    <row r="455" spans="1:12">
      <c r="A455">
        <v>4809860</v>
      </c>
      <c r="B455">
        <v>2019</v>
      </c>
      <c r="D455" t="s">
        <v>577</v>
      </c>
      <c r="E455" t="s">
        <v>578</v>
      </c>
      <c r="F455" t="s">
        <v>4101</v>
      </c>
      <c r="G455" t="s">
        <v>579</v>
      </c>
      <c r="H455" s="5">
        <v>1865280</v>
      </c>
      <c r="I455">
        <f>IFERROR(VLOOKUP(G455,'NCES Match'!$A$2:$B$1307,2,FALSE),"")</f>
        <v>4809860</v>
      </c>
      <c r="J455" cm="1">
        <f t="array" ref="J455">IFERROR(_xlfn.IFS(B455=2015,H455/$O$13,B455=2016,H455/$O$14,B455=2017,H455/$O$15,B455=2018,H455/$O$16,B455=2019,H455/$O$17,B455=2020,H455/$O$18,B455=2021,H455/$O$19,B455=2022,H455/$O$20),"")</f>
        <v>1.1810580401014261E-3</v>
      </c>
      <c r="K455" s="3" cm="1">
        <f t="array" ref="K455">IFERROR(_xlfn.IFS(B455=2015,J455*$P$4,B455=2016,J455*$P$5,B455=2017,J455*$P$6,B455=2018,J455*$P$7,B455=2019,J455*$P$8,B455=2020,J455*$P$9,B455=2021,J455*$P$10,B455=2022,J455*$P$11),"")</f>
        <v>2052591.4387885118</v>
      </c>
      <c r="L455" s="3">
        <f t="shared" si="8"/>
        <v>3917871.4387885118</v>
      </c>
    </row>
    <row r="456" spans="1:12">
      <c r="A456">
        <v>4809860</v>
      </c>
      <c r="B456">
        <v>2020</v>
      </c>
      <c r="D456" t="s">
        <v>577</v>
      </c>
      <c r="E456" t="s">
        <v>578</v>
      </c>
      <c r="F456" t="s">
        <v>4230</v>
      </c>
      <c r="G456" t="s">
        <v>579</v>
      </c>
      <c r="H456" s="5">
        <v>2314959</v>
      </c>
      <c r="I456">
        <f>IFERROR(VLOOKUP(G456,'NCES Match'!$A$2:$B$1307,2,FALSE),"")</f>
        <v>4809860</v>
      </c>
      <c r="J456" cm="1">
        <f t="array" ref="J456">IFERROR(_xlfn.IFS(B456=2015,H456/$O$13,B456=2016,H456/$O$14,B456=2017,H456/$O$15,B456=2018,H456/$O$16,B456=2019,H456/$O$17,B456=2020,H456/$O$18,B456=2021,H456/$O$19,B456=2022,H456/$O$20),"")</f>
        <v>1.2544937894626875E-3</v>
      </c>
      <c r="K456" s="3" cm="1">
        <f t="array" ref="K456">IFERROR(_xlfn.IFS(B456=2015,J456*$P$4,B456=2016,J456*$P$5,B456=2017,J456*$P$6,B456=2018,J456*$P$7,B456=2019,J456*$P$8,B456=2020,J456*$P$9,B456=2021,J456*$P$10,B456=2022,J456*$P$11),"")</f>
        <v>2644476.4395873626</v>
      </c>
      <c r="L456" s="3">
        <f t="shared" si="8"/>
        <v>4959435.4395873621</v>
      </c>
    </row>
    <row r="457" spans="1:12">
      <c r="A457">
        <v>4809860</v>
      </c>
      <c r="B457">
        <v>2021</v>
      </c>
      <c r="D457" t="s">
        <v>577</v>
      </c>
      <c r="E457" t="s">
        <v>578</v>
      </c>
      <c r="F457" t="s">
        <v>4101</v>
      </c>
      <c r="G457" t="s">
        <v>579</v>
      </c>
      <c r="H457" s="5">
        <v>2719342.11</v>
      </c>
      <c r="I457">
        <f>IFERROR(VLOOKUP(G457,'NCES Match'!$A$2:$B$1307,2,FALSE),"")</f>
        <v>4809860</v>
      </c>
      <c r="J457" cm="1">
        <f t="array" ref="J457">IFERROR(_xlfn.IFS(B457=2015,H457/$O$13,B457=2016,H457/$O$14,B457=2017,H457/$O$15,B457=2018,H457/$O$16,B457=2019,H457/$O$17,B457=2020,H457/$O$18,B457=2021,H457/$O$19,B457=2022,H457/$O$20),"")</f>
        <v>1.3913323978598203E-3</v>
      </c>
      <c r="K457" s="3" cm="1">
        <f t="array" ref="K457">IFERROR(_xlfn.IFS(B457=2015,J457*$P$4,B457=2016,J457*$P$5,B457=2017,J457*$P$6,B457=2018,J457*$P$7,B457=2019,J457*$P$8,B457=2020,J457*$P$9,B457=2021,J457*$P$10,B457=2022,J457*$P$11),"")</f>
        <v>2978221.1458964245</v>
      </c>
      <c r="L457" s="3">
        <f t="shared" si="8"/>
        <v>5697563.2558964249</v>
      </c>
    </row>
    <row r="458" spans="1:12">
      <c r="A458">
        <v>4809860</v>
      </c>
      <c r="B458">
        <v>2022</v>
      </c>
      <c r="D458" t="s">
        <v>577</v>
      </c>
      <c r="E458" t="s">
        <v>578</v>
      </c>
      <c r="F458" t="s">
        <v>4101</v>
      </c>
      <c r="G458" t="s">
        <v>579</v>
      </c>
      <c r="H458" s="5">
        <v>3070725.99</v>
      </c>
      <c r="I458">
        <f>IFERROR(VLOOKUP(G458,'NCES Match'!$A$2:$B$1307,2,FALSE),"")</f>
        <v>4809860</v>
      </c>
      <c r="J458" cm="1">
        <f t="array" ref="J458">IFERROR(_xlfn.IFS(B458=2015,H458/$O$13,B458=2016,H458/$O$14,B458=2017,H458/$O$15,B458=2018,H458/$O$16,B458=2019,H458/$O$17,B458=2020,H458/$O$18,B458=2021,H458/$O$19,B458=2022,H458/$O$20),"")</f>
        <v>1.3487569501832279E-3</v>
      </c>
      <c r="K458" s="3" cm="1">
        <f t="array" ref="K458">IFERROR(_xlfn.IFS(B458=2015,J458*$P$4,B458=2016,J458*$P$5,B458=2017,J458*$P$6,B458=2018,J458*$P$7,B458=2019,J458*$P$8,B458=2020,J458*$P$9,B458=2021,J458*$P$10,B458=2022,J458*$P$11),"")</f>
        <v>2904525.1714439699</v>
      </c>
      <c r="L458" s="3">
        <f t="shared" si="8"/>
        <v>5975251.1614439702</v>
      </c>
    </row>
    <row r="459" spans="1:12">
      <c r="A459">
        <v>4809860</v>
      </c>
      <c r="B459">
        <v>2023</v>
      </c>
      <c r="D459" t="s">
        <v>577</v>
      </c>
      <c r="E459" t="s">
        <v>578</v>
      </c>
      <c r="F459" t="s">
        <v>4101</v>
      </c>
      <c r="G459" t="s">
        <v>579</v>
      </c>
      <c r="H459" s="5">
        <v>3824398.41</v>
      </c>
      <c r="I459">
        <f>IFERROR(VLOOKUP(G459,'NCES Match'!$A$2:$B$1307,2,FALSE),"")</f>
        <v>4809860</v>
      </c>
      <c r="J459" t="str" cm="1">
        <f t="array" ref="J459">IFERROR(_xlfn.IFS(B459=2015,H459/$O$13,B459=2016,H459/$O$14,B459=2017,H459/$O$15,B459=2018,H459/$O$16,B459=2019,H459/$O$17,B459=2020,H459/$O$18,B459=2021,H459/$O$19,B459=2022,H459/$O$20),"")</f>
        <v/>
      </c>
      <c r="K459" s="3" t="str" cm="1">
        <f t="array" ref="K459">IFERROR(_xlfn.IFS(B459=2015,J459*$P$4,B459=2016,J459*$P$5,B459=2017,J459*$P$6,B459=2018,J459*$P$7,B459=2019,J459*$P$8,B459=2020,J459*$P$9,B459=2021,J459*$P$10,B459=2022,J459*$P$11),"")</f>
        <v/>
      </c>
      <c r="L459" s="3">
        <f t="shared" si="8"/>
        <v>3824398.41</v>
      </c>
    </row>
    <row r="460" spans="1:12">
      <c r="A460">
        <v>4823370</v>
      </c>
      <c r="B460">
        <v>2015</v>
      </c>
      <c r="C460" t="s">
        <v>381</v>
      </c>
      <c r="D460" t="s">
        <v>1666</v>
      </c>
      <c r="E460" t="s">
        <v>1667</v>
      </c>
      <c r="G460" t="s">
        <v>1668</v>
      </c>
      <c r="H460" s="5">
        <v>115146.34</v>
      </c>
      <c r="I460">
        <f>IFERROR(VLOOKUP(G460,'NCES Match'!$A$2:$B$1307,2,FALSE),"")</f>
        <v>4823370</v>
      </c>
      <c r="J460" cm="1">
        <f t="array" ref="J460">IFERROR(_xlfn.IFS(B460=2015,H460/$O$13,B460=2016,H460/$O$14,B460=2017,H460/$O$15,B460=2018,H460/$O$16,B460=2019,H460/$O$17,B460=2020,H460/$O$18,B460=2021,H460/$O$19,B460=2022,H460/$O$20),"")</f>
        <v>9.0206075350985607E-5</v>
      </c>
      <c r="K460" s="3" cm="1">
        <f t="array" ref="K460">IFERROR(_xlfn.IFS(B460=2015,J460*$P$4,B460=2016,J460*$P$5,B460=2017,J460*$P$6,B460=2018,J460*$P$7,B460=2019,J460*$P$8,B460=2020,J460*$P$9,B460=2021,J460*$P$10,B460=2022,J460*$P$11),"")</f>
        <v>143561.43432812323</v>
      </c>
      <c r="L460" s="3">
        <f t="shared" si="8"/>
        <v>258707.77432812323</v>
      </c>
    </row>
    <row r="461" spans="1:12">
      <c r="A461">
        <v>4823370</v>
      </c>
      <c r="B461">
        <v>2016</v>
      </c>
      <c r="C461" t="s">
        <v>4102</v>
      </c>
      <c r="D461" t="s">
        <v>1666</v>
      </c>
      <c r="E461" t="s">
        <v>1667</v>
      </c>
      <c r="F461" t="s">
        <v>4101</v>
      </c>
      <c r="G461" t="s">
        <v>1668</v>
      </c>
      <c r="H461" s="5">
        <v>117101</v>
      </c>
      <c r="I461">
        <f>IFERROR(VLOOKUP(G461,'NCES Match'!$A$2:$B$1307,2,FALSE),"")</f>
        <v>4823370</v>
      </c>
      <c r="J461" cm="1">
        <f t="array" ref="J461">IFERROR(_xlfn.IFS(B461=2015,H461/$O$13,B461=2016,H461/$O$14,B461=2017,H461/$O$15,B461=2018,H461/$O$16,B461=2019,H461/$O$17,B461=2020,H461/$O$18,B461=2021,H461/$O$19,B461=2022,H461/$O$20),"")</f>
        <v>8.3828730892302394E-5</v>
      </c>
      <c r="K461" s="3" cm="1">
        <f t="array" ref="K461">IFERROR(_xlfn.IFS(B461=2015,J461*$P$4,B461=2016,J461*$P$5,B461=2017,J461*$P$6,B461=2018,J461*$P$7,B461=2019,J461*$P$8,B461=2020,J461*$P$9,B461=2021,J461*$P$10,B461=2022,J461*$P$11),"")</f>
        <v>140466.04096332481</v>
      </c>
      <c r="L461" s="3">
        <f t="shared" si="8"/>
        <v>257567.04096332481</v>
      </c>
    </row>
    <row r="462" spans="1:12">
      <c r="A462">
        <v>4823370</v>
      </c>
      <c r="B462">
        <v>2017</v>
      </c>
      <c r="D462" t="s">
        <v>1666</v>
      </c>
      <c r="E462" t="s">
        <v>1667</v>
      </c>
      <c r="F462" t="s">
        <v>4101</v>
      </c>
      <c r="G462" t="s">
        <v>1668</v>
      </c>
      <c r="H462" s="5">
        <v>131402</v>
      </c>
      <c r="I462">
        <f>IFERROR(VLOOKUP(G462,'NCES Match'!$A$2:$B$1307,2,FALSE),"")</f>
        <v>4823370</v>
      </c>
      <c r="J462" cm="1">
        <f t="array" ref="J462">IFERROR(_xlfn.IFS(B462=2015,H462/$O$13,B462=2016,H462/$O$14,B462=2017,H462/$O$15,B462=2018,H462/$O$16,B462=2019,H462/$O$17,B462=2020,H462/$O$18,B462=2021,H462/$O$19,B462=2022,H462/$O$20),"")</f>
        <v>9.0593632811266771E-5</v>
      </c>
      <c r="K462" s="3" cm="1">
        <f t="array" ref="K462">IFERROR(_xlfn.IFS(B462=2015,J462*$P$4,B462=2016,J462*$P$5,B462=2017,J462*$P$6,B462=2018,J462*$P$7,B462=2019,J462*$P$8,B462=2020,J462*$P$9,B462=2021,J462*$P$10,B462=2022,J462*$P$11),"")</f>
        <v>153850.43960880153</v>
      </c>
      <c r="L462" s="3">
        <f t="shared" si="8"/>
        <v>285252.43960880151</v>
      </c>
    </row>
    <row r="463" spans="1:12">
      <c r="A463">
        <v>4823370</v>
      </c>
      <c r="B463">
        <v>2018</v>
      </c>
      <c r="D463" t="s">
        <v>1666</v>
      </c>
      <c r="E463" t="s">
        <v>1667</v>
      </c>
      <c r="F463" t="s">
        <v>4101</v>
      </c>
      <c r="G463" t="s">
        <v>1668</v>
      </c>
      <c r="H463" s="5">
        <v>141060</v>
      </c>
      <c r="I463">
        <f>IFERROR(VLOOKUP(G463,'NCES Match'!$A$2:$B$1307,2,FALSE),"")</f>
        <v>4823370</v>
      </c>
      <c r="J463" cm="1">
        <f t="array" ref="J463">IFERROR(_xlfn.IFS(B463=2015,H463/$O$13,B463=2016,H463/$O$14,B463=2017,H463/$O$15,B463=2018,H463/$O$16,B463=2019,H463/$O$17,B463=2020,H463/$O$18,B463=2021,H463/$O$19,B463=2022,H463/$O$20),"")</f>
        <v>9.2049949257253395E-5</v>
      </c>
      <c r="K463" s="3" cm="1">
        <f t="array" ref="K463">IFERROR(_xlfn.IFS(B463=2015,J463*$P$4,B463=2016,J463*$P$5,B463=2017,J463*$P$6,B463=2018,J463*$P$7,B463=2019,J463*$P$8,B463=2020,J463*$P$9,B463=2021,J463*$P$10,B463=2022,J463*$P$11),"")</f>
        <v>158036.25892438716</v>
      </c>
      <c r="L463" s="3">
        <f t="shared" si="8"/>
        <v>299096.25892438716</v>
      </c>
    </row>
    <row r="464" spans="1:12">
      <c r="A464">
        <v>4823370</v>
      </c>
      <c r="B464">
        <v>2019</v>
      </c>
      <c r="D464" t="s">
        <v>1666</v>
      </c>
      <c r="E464" t="s">
        <v>1667</v>
      </c>
      <c r="F464" t="s">
        <v>4101</v>
      </c>
      <c r="G464" t="s">
        <v>1668</v>
      </c>
      <c r="H464" s="5">
        <v>133496</v>
      </c>
      <c r="I464">
        <f>IFERROR(VLOOKUP(G464,'NCES Match'!$A$2:$B$1307,2,FALSE),"")</f>
        <v>4823370</v>
      </c>
      <c r="J464" cm="1">
        <f t="array" ref="J464">IFERROR(_xlfn.IFS(B464=2015,H464/$O$13,B464=2016,H464/$O$14,B464=2017,H464/$O$15,B464=2018,H464/$O$16,B464=2019,H464/$O$17,B464=2020,H464/$O$18,B464=2021,H464/$O$19,B464=2022,H464/$O$20),"")</f>
        <v>8.452700083707539E-5</v>
      </c>
      <c r="K464" s="3" cm="1">
        <f t="array" ref="K464">IFERROR(_xlfn.IFS(B464=2015,J464*$P$4,B464=2016,J464*$P$5,B464=2017,J464*$P$6,B464=2018,J464*$P$7,B464=2019,J464*$P$8,B464=2020,J464*$P$9,B464=2021,J464*$P$10,B464=2022,J464*$P$11),"")</f>
        <v>146901.66983643806</v>
      </c>
      <c r="L464" s="3">
        <f t="shared" si="8"/>
        <v>280397.66983643803</v>
      </c>
    </row>
    <row r="465" spans="1:12">
      <c r="A465">
        <v>4823370</v>
      </c>
      <c r="B465">
        <v>2020</v>
      </c>
      <c r="D465" t="s">
        <v>1666</v>
      </c>
      <c r="E465" t="s">
        <v>1667</v>
      </c>
      <c r="F465" t="s">
        <v>4230</v>
      </c>
      <c r="G465" t="s">
        <v>1668</v>
      </c>
      <c r="H465" s="5">
        <v>157126</v>
      </c>
      <c r="I465">
        <f>IFERROR(VLOOKUP(G465,'NCES Match'!$A$2:$B$1307,2,FALSE),"")</f>
        <v>4823370</v>
      </c>
      <c r="J465" cm="1">
        <f t="array" ref="J465">IFERROR(_xlfn.IFS(B465=2015,H465/$O$13,B465=2016,H465/$O$14,B465=2017,H465/$O$15,B465=2018,H465/$O$16,B465=2019,H465/$O$17,B465=2020,H465/$O$18,B465=2021,H465/$O$19,B465=2022,H465/$O$20),"")</f>
        <v>8.5147767698310958E-5</v>
      </c>
      <c r="K465" s="3" cm="1">
        <f t="array" ref="K465">IFERROR(_xlfn.IFS(B465=2015,J465*$P$4,B465=2016,J465*$P$5,B465=2017,J465*$P$6,B465=2018,J465*$P$7,B465=2019,J465*$P$8,B465=2020,J465*$P$9,B465=2021,J465*$P$10,B465=2022,J465*$P$11),"")</f>
        <v>179491.73399900558</v>
      </c>
      <c r="L465" s="3">
        <f t="shared" si="8"/>
        <v>336617.73399900558</v>
      </c>
    </row>
    <row r="466" spans="1:12">
      <c r="A466">
        <v>4823370</v>
      </c>
      <c r="B466">
        <v>2021</v>
      </c>
      <c r="D466" t="s">
        <v>1666</v>
      </c>
      <c r="E466" t="s">
        <v>1667</v>
      </c>
      <c r="F466" t="s">
        <v>4230</v>
      </c>
      <c r="G466" t="s">
        <v>1668</v>
      </c>
      <c r="H466" s="5">
        <v>161537.94</v>
      </c>
      <c r="I466">
        <f>IFERROR(VLOOKUP(G466,'NCES Match'!$A$2:$B$1307,2,FALSE),"")</f>
        <v>4823370</v>
      </c>
      <c r="J466" cm="1">
        <f t="array" ref="J466">IFERROR(_xlfn.IFS(B466=2015,H466/$O$13,B466=2016,H466/$O$14,B466=2017,H466/$O$15,B466=2018,H466/$O$16,B466=2019,H466/$O$17,B466=2020,H466/$O$18,B466=2021,H466/$O$19,B466=2022,H466/$O$20),"")</f>
        <v>8.2649758770343094E-5</v>
      </c>
      <c r="K466" s="3" cm="1">
        <f t="array" ref="K466">IFERROR(_xlfn.IFS(B466=2015,J466*$P$4,B466=2016,J466*$P$5,B466=2017,J466*$P$6,B466=2018,J466*$P$7,B466=2019,J466*$P$8,B466=2020,J466*$P$9,B466=2021,J466*$P$10,B466=2022,J466*$P$11),"")</f>
        <v>176916.21330151355</v>
      </c>
      <c r="L466" s="3">
        <f t="shared" si="8"/>
        <v>338454.15330151352</v>
      </c>
    </row>
    <row r="467" spans="1:12">
      <c r="A467">
        <v>4823370</v>
      </c>
      <c r="B467">
        <v>2022</v>
      </c>
      <c r="D467" t="s">
        <v>1666</v>
      </c>
      <c r="E467" t="s">
        <v>1667</v>
      </c>
      <c r="F467" t="s">
        <v>4101</v>
      </c>
      <c r="G467" t="s">
        <v>1668</v>
      </c>
      <c r="H467" s="5">
        <v>200568.11</v>
      </c>
      <c r="I467">
        <f>IFERROR(VLOOKUP(G467,'NCES Match'!$A$2:$B$1307,2,FALSE),"")</f>
        <v>4823370</v>
      </c>
      <c r="J467" cm="1">
        <f t="array" ref="J467">IFERROR(_xlfn.IFS(B467=2015,H467/$O$13,B467=2016,H467/$O$14,B467=2017,H467/$O$15,B467=2018,H467/$O$16,B467=2019,H467/$O$17,B467=2020,H467/$O$18,B467=2021,H467/$O$19,B467=2022,H467/$O$20),"")</f>
        <v>8.8095659863032626E-5</v>
      </c>
      <c r="K467" s="3" cm="1">
        <f t="array" ref="K467">IFERROR(_xlfn.IFS(B467=2015,J467*$P$4,B467=2016,J467*$P$5,B467=2017,J467*$P$6,B467=2018,J467*$P$7,B467=2019,J467*$P$8,B467=2020,J467*$P$9,B467=2021,J467*$P$10,B467=2022,J467*$P$11),"")</f>
        <v>189712.50641739706</v>
      </c>
      <c r="L467" s="3">
        <f t="shared" si="8"/>
        <v>390280.61641739705</v>
      </c>
    </row>
    <row r="468" spans="1:12">
      <c r="A468">
        <v>4823370</v>
      </c>
      <c r="B468">
        <v>2023</v>
      </c>
      <c r="D468" t="s">
        <v>1666</v>
      </c>
      <c r="E468" t="s">
        <v>1667</v>
      </c>
      <c r="F468" t="s">
        <v>4101</v>
      </c>
      <c r="G468" t="s">
        <v>1668</v>
      </c>
      <c r="H468" s="5">
        <v>250302.25</v>
      </c>
      <c r="I468">
        <f>IFERROR(VLOOKUP(G468,'NCES Match'!$A$2:$B$1307,2,FALSE),"")</f>
        <v>4823370</v>
      </c>
      <c r="J468" t="str" cm="1">
        <f t="array" ref="J468">IFERROR(_xlfn.IFS(B468=2015,H468/$O$13,B468=2016,H468/$O$14,B468=2017,H468/$O$15,B468=2018,H468/$O$16,B468=2019,H468/$O$17,B468=2020,H468/$O$18,B468=2021,H468/$O$19,B468=2022,H468/$O$20),"")</f>
        <v/>
      </c>
      <c r="K468" s="3" t="str" cm="1">
        <f t="array" ref="K468">IFERROR(_xlfn.IFS(B468=2015,J468*$P$4,B468=2016,J468*$P$5,B468=2017,J468*$P$6,B468=2018,J468*$P$7,B468=2019,J468*$P$8,B468=2020,J468*$P$9,B468=2021,J468*$P$10,B468=2022,J468*$P$11),"")</f>
        <v/>
      </c>
      <c r="L468" s="3">
        <f t="shared" si="8"/>
        <v>250302.25</v>
      </c>
    </row>
    <row r="469" spans="1:12">
      <c r="A469">
        <v>4825660</v>
      </c>
      <c r="B469">
        <v>2015</v>
      </c>
      <c r="C469" t="s">
        <v>381</v>
      </c>
      <c r="D469" t="s">
        <v>1857</v>
      </c>
      <c r="E469" t="s">
        <v>1858</v>
      </c>
      <c r="G469" t="s">
        <v>1859</v>
      </c>
      <c r="H469" s="5">
        <v>7044618.2000000002</v>
      </c>
      <c r="I469">
        <f>IFERROR(VLOOKUP(G469,'NCES Match'!$A$2:$B$1307,2,FALSE),"")</f>
        <v>4825660</v>
      </c>
      <c r="J469" cm="1">
        <f t="array" ref="J469">IFERROR(_xlfn.IFS(B469=2015,H469/$O$13,B469=2016,H469/$O$14,B469=2017,H469/$O$15,B469=2018,H469/$O$16,B469=2019,H469/$O$17,B469=2020,H469/$O$18,B469=2021,H469/$O$19,B469=2022,H469/$O$20),"")</f>
        <v>5.5187803639101746E-3</v>
      </c>
      <c r="K469" s="3" cm="1">
        <f t="array" ref="K469">IFERROR(_xlfn.IFS(B469=2015,J469*$P$4,B469=2016,J469*$P$5,B469=2017,J469*$P$6,B469=2018,J469*$P$7,B469=2019,J469*$P$8,B469=2020,J469*$P$9,B469=2021,J469*$P$10,B469=2022,J469*$P$11),"")</f>
        <v>8783045.0632299893</v>
      </c>
      <c r="L469" s="3">
        <f t="shared" si="8"/>
        <v>15827663.263229989</v>
      </c>
    </row>
    <row r="470" spans="1:12">
      <c r="A470">
        <v>4825660</v>
      </c>
      <c r="B470">
        <v>2016</v>
      </c>
      <c r="C470" t="s">
        <v>4102</v>
      </c>
      <c r="D470" t="s">
        <v>1857</v>
      </c>
      <c r="E470" t="s">
        <v>1858</v>
      </c>
      <c r="F470" t="s">
        <v>4101</v>
      </c>
      <c r="G470" t="s">
        <v>1859</v>
      </c>
      <c r="H470" s="5">
        <v>7384157</v>
      </c>
      <c r="I470">
        <f>IFERROR(VLOOKUP(G470,'NCES Match'!$A$2:$B$1307,2,FALSE),"")</f>
        <v>4825660</v>
      </c>
      <c r="J470" cm="1">
        <f t="array" ref="J470">IFERROR(_xlfn.IFS(B470=2015,H470/$O$13,B470=2016,H470/$O$14,B470=2017,H470/$O$15,B470=2018,H470/$O$16,B470=2019,H470/$O$17,B470=2020,H470/$O$18,B470=2021,H470/$O$19,B470=2022,H470/$O$20),"")</f>
        <v>5.2860736459937226E-3</v>
      </c>
      <c r="K470" s="3" cm="1">
        <f t="array" ref="K470">IFERROR(_xlfn.IFS(B470=2015,J470*$P$4,B470=2016,J470*$P$5,B470=2017,J470*$P$6,B470=2018,J470*$P$7,B470=2019,J470*$P$8,B470=2020,J470*$P$9,B470=2021,J470*$P$10,B470=2022,J470*$P$11),"")</f>
        <v>8857510.180456372</v>
      </c>
      <c r="L470" s="3">
        <f t="shared" si="8"/>
        <v>16241667.180456372</v>
      </c>
    </row>
    <row r="471" spans="1:12">
      <c r="A471">
        <v>4825660</v>
      </c>
      <c r="B471">
        <v>2017</v>
      </c>
      <c r="D471" t="s">
        <v>1857</v>
      </c>
      <c r="E471" t="s">
        <v>1858</v>
      </c>
      <c r="F471" t="s">
        <v>4101</v>
      </c>
      <c r="G471" t="s">
        <v>1859</v>
      </c>
      <c r="H471" s="5">
        <v>7835764</v>
      </c>
      <c r="I471">
        <f>IFERROR(VLOOKUP(G471,'NCES Match'!$A$2:$B$1307,2,FALSE),"")</f>
        <v>4825660</v>
      </c>
      <c r="J471" cm="1">
        <f t="array" ref="J471">IFERROR(_xlfn.IFS(B471=2015,H471/$O$13,B471=2016,H471/$O$14,B471=2017,H471/$O$15,B471=2018,H471/$O$16,B471=2019,H471/$O$17,B471=2020,H471/$O$18,B471=2021,H471/$O$19,B471=2022,H471/$O$20),"")</f>
        <v>5.4022794676773789E-3</v>
      </c>
      <c r="K471" s="3" cm="1">
        <f t="array" ref="K471">IFERROR(_xlfn.IFS(B471=2015,J471*$P$4,B471=2016,J471*$P$5,B471=2017,J471*$P$6,B471=2018,J471*$P$7,B471=2019,J471*$P$8,B471=2020,J471*$P$9,B471=2021,J471*$P$10,B471=2022,J471*$P$11),"")</f>
        <v>9174409.3398184273</v>
      </c>
      <c r="L471" s="3">
        <f t="shared" si="8"/>
        <v>17010173.339818425</v>
      </c>
    </row>
    <row r="472" spans="1:12">
      <c r="A472">
        <v>4825660</v>
      </c>
      <c r="B472">
        <v>2018</v>
      </c>
      <c r="D472" t="s">
        <v>1857</v>
      </c>
      <c r="E472" t="s">
        <v>1858</v>
      </c>
      <c r="F472" t="s">
        <v>4101</v>
      </c>
      <c r="G472" t="s">
        <v>1859</v>
      </c>
      <c r="H472" s="5">
        <v>8430166</v>
      </c>
      <c r="I472">
        <f>IFERROR(VLOOKUP(G472,'NCES Match'!$A$2:$B$1307,2,FALSE),"")</f>
        <v>4825660</v>
      </c>
      <c r="J472" cm="1">
        <f t="array" ref="J472">IFERROR(_xlfn.IFS(B472=2015,H472/$O$13,B472=2016,H472/$O$14,B472=2017,H472/$O$15,B472=2018,H472/$O$16,B472=2019,H472/$O$17,B472=2020,H472/$O$18,B472=2021,H472/$O$19,B472=2022,H472/$O$20),"")</f>
        <v>5.5011793033476735E-3</v>
      </c>
      <c r="K472" s="3" cm="1">
        <f t="array" ref="K472">IFERROR(_xlfn.IFS(B472=2015,J472*$P$4,B472=2016,J472*$P$5,B472=2017,J472*$P$6,B472=2018,J472*$P$7,B472=2019,J472*$P$8,B472=2020,J472*$P$9,B472=2021,J472*$P$10,B472=2022,J472*$P$11),"")</f>
        <v>9444717.8275313005</v>
      </c>
      <c r="L472" s="3">
        <f t="shared" si="8"/>
        <v>17874883.8275313</v>
      </c>
    </row>
    <row r="473" spans="1:12">
      <c r="A473">
        <v>4825660</v>
      </c>
      <c r="B473">
        <v>2019</v>
      </c>
      <c r="D473" t="s">
        <v>1857</v>
      </c>
      <c r="E473" t="s">
        <v>1858</v>
      </c>
      <c r="F473" t="s">
        <v>4101</v>
      </c>
      <c r="G473" t="s">
        <v>1859</v>
      </c>
      <c r="H473" s="5">
        <v>9004459</v>
      </c>
      <c r="I473">
        <f>IFERROR(VLOOKUP(G473,'NCES Match'!$A$2:$B$1307,2,FALSE),"")</f>
        <v>4825660</v>
      </c>
      <c r="J473" cm="1">
        <f t="array" ref="J473">IFERROR(_xlfn.IFS(B473=2015,H473/$O$13,B473=2016,H473/$O$14,B473=2017,H473/$O$15,B473=2018,H473/$O$16,B473=2019,H473/$O$17,B473=2020,H473/$O$18,B473=2021,H473/$O$19,B473=2022,H473/$O$20),"")</f>
        <v>5.701443589548833E-3</v>
      </c>
      <c r="K473" s="3" cm="1">
        <f t="array" ref="K473">IFERROR(_xlfn.IFS(B473=2015,J473*$P$4,B473=2016,J473*$P$5,B473=2017,J473*$P$6,B473=2018,J473*$P$7,B473=2019,J473*$P$8,B473=2020,J473*$P$9,B473=2021,J473*$P$10,B473=2022,J473*$P$11),"")</f>
        <v>9908686.8750654943</v>
      </c>
      <c r="L473" s="3">
        <f t="shared" si="8"/>
        <v>18913145.875065494</v>
      </c>
    </row>
    <row r="474" spans="1:12">
      <c r="A474">
        <v>4825660</v>
      </c>
      <c r="B474">
        <v>2020</v>
      </c>
      <c r="D474" t="s">
        <v>1857</v>
      </c>
      <c r="E474" t="s">
        <v>1858</v>
      </c>
      <c r="F474" t="s">
        <v>4230</v>
      </c>
      <c r="G474" t="s">
        <v>1859</v>
      </c>
      <c r="H474" s="5">
        <v>9724904</v>
      </c>
      <c r="I474">
        <f>IFERROR(VLOOKUP(G474,'NCES Match'!$A$2:$B$1307,2,FALSE),"")</f>
        <v>4825660</v>
      </c>
      <c r="J474" cm="1">
        <f t="array" ref="J474">IFERROR(_xlfn.IFS(B474=2015,H474/$O$13,B474=2016,H474/$O$14,B474=2017,H474/$O$15,B474=2018,H474/$O$16,B474=2019,H474/$O$17,B474=2020,H474/$O$18,B474=2021,H474/$O$19,B474=2022,H474/$O$20),"")</f>
        <v>5.2699990242249858E-3</v>
      </c>
      <c r="K474" s="3" cm="1">
        <f t="array" ref="K474">IFERROR(_xlfn.IFS(B474=2015,J474*$P$4,B474=2016,J474*$P$5,B474=2017,J474*$P$6,B474=2018,J474*$P$7,B474=2019,J474*$P$8,B474=2020,J474*$P$9,B474=2021,J474*$P$10,B474=2022,J474*$P$11),"")</f>
        <v>11109172.778113523</v>
      </c>
      <c r="L474" s="3">
        <f t="shared" si="8"/>
        <v>20834076.778113522</v>
      </c>
    </row>
    <row r="475" spans="1:12">
      <c r="A475">
        <v>4825660</v>
      </c>
      <c r="B475">
        <v>2021</v>
      </c>
      <c r="D475" t="s">
        <v>1857</v>
      </c>
      <c r="E475" t="s">
        <v>1858</v>
      </c>
      <c r="F475" t="s">
        <v>4101</v>
      </c>
      <c r="G475" t="s">
        <v>1859</v>
      </c>
      <c r="H475" s="5">
        <v>9563603.1799999997</v>
      </c>
      <c r="I475">
        <f>IFERROR(VLOOKUP(G475,'NCES Match'!$A$2:$B$1307,2,FALSE),"")</f>
        <v>4825660</v>
      </c>
      <c r="J475" cm="1">
        <f t="array" ref="J475">IFERROR(_xlfn.IFS(B475=2015,H475/$O$13,B475=2016,H475/$O$14,B475=2017,H475/$O$15,B475=2018,H475/$O$16,B475=2019,H475/$O$17,B475=2020,H475/$O$18,B475=2021,H475/$O$19,B475=2022,H475/$O$20),"")</f>
        <v>4.8931507719009292E-3</v>
      </c>
      <c r="K475" s="3" cm="1">
        <f t="array" ref="K475">IFERROR(_xlfn.IFS(B475=2015,J475*$P$4,B475=2016,J475*$P$5,B475=2017,J475*$P$6,B475=2018,J475*$P$7,B475=2019,J475*$P$8,B475=2020,J475*$P$9,B475=2021,J475*$P$10,B475=2022,J475*$P$11),"")</f>
        <v>10474049.997938026</v>
      </c>
      <c r="L475" s="3">
        <f t="shared" si="8"/>
        <v>20037653.177938025</v>
      </c>
    </row>
    <row r="476" spans="1:12">
      <c r="A476">
        <v>4825660</v>
      </c>
      <c r="B476">
        <v>2022</v>
      </c>
      <c r="D476" t="s">
        <v>1857</v>
      </c>
      <c r="E476" t="s">
        <v>1858</v>
      </c>
      <c r="F476" t="s">
        <v>4101</v>
      </c>
      <c r="G476" t="s">
        <v>1859</v>
      </c>
      <c r="H476" s="5">
        <v>11724336.73</v>
      </c>
      <c r="I476">
        <f>IFERROR(VLOOKUP(G476,'NCES Match'!$A$2:$B$1307,2,FALSE),"")</f>
        <v>4825660</v>
      </c>
      <c r="J476" cm="1">
        <f t="array" ref="J476">IFERROR(_xlfn.IFS(B476=2015,H476/$O$13,B476=2016,H476/$O$14,B476=2017,H476/$O$15,B476=2018,H476/$O$16,B476=2019,H476/$O$17,B476=2020,H476/$O$18,B476=2021,H476/$O$19,B476=2022,H476/$O$20),"")</f>
        <v>5.1496879573015887E-3</v>
      </c>
      <c r="K476" s="3" cm="1">
        <f t="array" ref="K476">IFERROR(_xlfn.IFS(B476=2015,J476*$P$4,B476=2016,J476*$P$5,B476=2017,J476*$P$6,B476=2018,J476*$P$7,B476=2019,J476*$P$8,B476=2020,J476*$P$9,B476=2021,J476*$P$10,B476=2022,J476*$P$11),"")</f>
        <v>11089765.502251824</v>
      </c>
      <c r="L476" s="3">
        <f t="shared" si="8"/>
        <v>22814102.232251823</v>
      </c>
    </row>
    <row r="477" spans="1:12">
      <c r="A477">
        <v>4825660</v>
      </c>
      <c r="B477">
        <v>2023</v>
      </c>
      <c r="D477" t="s">
        <v>1857</v>
      </c>
      <c r="E477" t="s">
        <v>1858</v>
      </c>
      <c r="F477" t="s">
        <v>4101</v>
      </c>
      <c r="G477" t="s">
        <v>1859</v>
      </c>
      <c r="H477" s="5">
        <v>14109330.689999999</v>
      </c>
      <c r="I477">
        <f>IFERROR(VLOOKUP(G477,'NCES Match'!$A$2:$B$1307,2,FALSE),"")</f>
        <v>4825660</v>
      </c>
      <c r="J477" t="str" cm="1">
        <f t="array" ref="J477">IFERROR(_xlfn.IFS(B477=2015,H477/$O$13,B477=2016,H477/$O$14,B477=2017,H477/$O$15,B477=2018,H477/$O$16,B477=2019,H477/$O$17,B477=2020,H477/$O$18,B477=2021,H477/$O$19,B477=2022,H477/$O$20),"")</f>
        <v/>
      </c>
      <c r="K477" s="3" t="str" cm="1">
        <f t="array" ref="K477">IFERROR(_xlfn.IFS(B477=2015,J477*$P$4,B477=2016,J477*$P$5,B477=2017,J477*$P$6,B477=2018,J477*$P$7,B477=2019,J477*$P$8,B477=2020,J477*$P$9,B477=2021,J477*$P$10,B477=2022,J477*$P$11),"")</f>
        <v/>
      </c>
      <c r="L477" s="3">
        <f t="shared" si="8"/>
        <v>14109330.689999999</v>
      </c>
    </row>
    <row r="478" spans="1:12">
      <c r="A478">
        <v>4837710</v>
      </c>
      <c r="B478">
        <v>2015</v>
      </c>
      <c r="C478" t="s">
        <v>381</v>
      </c>
      <c r="D478" t="s">
        <v>2815</v>
      </c>
      <c r="E478" t="s">
        <v>2816</v>
      </c>
      <c r="G478" t="s">
        <v>2817</v>
      </c>
      <c r="H478" s="5">
        <v>130099.68</v>
      </c>
      <c r="I478">
        <f>IFERROR(VLOOKUP(G478,'NCES Match'!$A$2:$B$1307,2,FALSE),"")</f>
        <v>4837710</v>
      </c>
      <c r="J478" cm="1">
        <f t="array" ref="J478">IFERROR(_xlfn.IFS(B478=2015,H478/$O$13,B478=2016,H478/$O$14,B478=2017,H478/$O$15,B478=2018,H478/$O$16,B478=2019,H478/$O$17,B478=2020,H478/$O$18,B478=2021,H478/$O$19,B478=2022,H478/$O$20),"")</f>
        <v>1.0192057808540954E-4</v>
      </c>
      <c r="K478" s="3" cm="1">
        <f t="array" ref="K478">IFERROR(_xlfn.IFS(B478=2015,J478*$P$4,B478=2016,J478*$P$5,B478=2017,J478*$P$6,B478=2018,J478*$P$7,B478=2019,J478*$P$8,B478=2020,J478*$P$9,B478=2021,J478*$P$10,B478=2022,J478*$P$11),"")</f>
        <v>162204.86614190126</v>
      </c>
      <c r="L478" s="3">
        <f t="shared" si="8"/>
        <v>292304.54614190129</v>
      </c>
    </row>
    <row r="479" spans="1:12">
      <c r="A479">
        <v>4837710</v>
      </c>
      <c r="B479">
        <v>2016</v>
      </c>
      <c r="C479" t="s">
        <v>4102</v>
      </c>
      <c r="D479" t="s">
        <v>2815</v>
      </c>
      <c r="E479" t="s">
        <v>2816</v>
      </c>
      <c r="F479" t="s">
        <v>4101</v>
      </c>
      <c r="G479" t="s">
        <v>2817</v>
      </c>
      <c r="H479" s="5">
        <v>129900</v>
      </c>
      <c r="I479">
        <f>IFERROR(VLOOKUP(G479,'NCES Match'!$A$2:$B$1307,2,FALSE),"")</f>
        <v>4837710</v>
      </c>
      <c r="J479" cm="1">
        <f t="array" ref="J479">IFERROR(_xlfn.IFS(B479=2015,H479/$O$13,B479=2016,H479/$O$14,B479=2017,H479/$O$15,B479=2018,H479/$O$16,B479=2019,H479/$O$17,B479=2020,H479/$O$18,B479=2021,H479/$O$19,B479=2022,H479/$O$20),"")</f>
        <v>9.2991111458570636E-5</v>
      </c>
      <c r="K479" s="3" cm="1">
        <f t="array" ref="K479">IFERROR(_xlfn.IFS(B479=2015,J479*$P$4,B479=2016,J479*$P$5,B479=2017,J479*$P$6,B479=2018,J479*$P$7,B479=2019,J479*$P$8,B479=2020,J479*$P$9,B479=2021,J479*$P$10,B479=2022,J479*$P$11),"")</f>
        <v>155818.81214623182</v>
      </c>
      <c r="L479" s="3">
        <f t="shared" si="8"/>
        <v>285718.81214623182</v>
      </c>
    </row>
    <row r="480" spans="1:12">
      <c r="A480">
        <v>4837710</v>
      </c>
      <c r="B480">
        <v>2017</v>
      </c>
      <c r="D480" t="s">
        <v>2815</v>
      </c>
      <c r="E480" t="s">
        <v>2816</v>
      </c>
      <c r="F480" t="s">
        <v>4101</v>
      </c>
      <c r="G480" t="s">
        <v>2817</v>
      </c>
      <c r="H480" s="5">
        <v>128068</v>
      </c>
      <c r="I480">
        <f>IFERROR(VLOOKUP(G480,'NCES Match'!$A$2:$B$1307,2,FALSE),"")</f>
        <v>4837710</v>
      </c>
      <c r="J480" cm="1">
        <f t="array" ref="J480">IFERROR(_xlfn.IFS(B480=2015,H480/$O$13,B480=2016,H480/$O$14,B480=2017,H480/$O$15,B480=2018,H480/$O$16,B480=2019,H480/$O$17,B480=2020,H480/$O$18,B480=2021,H480/$O$19,B480=2022,H480/$O$20),"")</f>
        <v>8.8295043963359097E-5</v>
      </c>
      <c r="K480" s="3" cm="1">
        <f t="array" ref="K480">IFERROR(_xlfn.IFS(B480=2015,J480*$P$4,B480=2016,J480*$P$5,B480=2017,J480*$P$6,B480=2018,J480*$P$7,B480=2019,J480*$P$8,B480=2020,J480*$P$9,B480=2021,J480*$P$10,B480=2022,J480*$P$11),"")</f>
        <v>149946.86610416885</v>
      </c>
      <c r="L480" s="3">
        <f t="shared" si="8"/>
        <v>278014.86610416882</v>
      </c>
    </row>
    <row r="481" spans="1:12">
      <c r="A481">
        <v>4837710</v>
      </c>
      <c r="B481">
        <v>2018</v>
      </c>
      <c r="D481" t="s">
        <v>2815</v>
      </c>
      <c r="E481" t="s">
        <v>2816</v>
      </c>
      <c r="F481" t="s">
        <v>4101</v>
      </c>
      <c r="G481" t="s">
        <v>2817</v>
      </c>
      <c r="H481" s="5">
        <v>132555</v>
      </c>
      <c r="I481">
        <f>IFERROR(VLOOKUP(G481,'NCES Match'!$A$2:$B$1307,2,FALSE),"")</f>
        <v>4837710</v>
      </c>
      <c r="J481" cm="1">
        <f t="array" ref="J481">IFERROR(_xlfn.IFS(B481=2015,H481/$O$13,B481=2016,H481/$O$14,B481=2017,H481/$O$15,B481=2018,H481/$O$16,B481=2019,H481/$O$17,B481=2020,H481/$O$18,B481=2021,H481/$O$19,B481=2022,H481/$O$20),"")</f>
        <v>8.6499936366051495E-5</v>
      </c>
      <c r="K481" s="3" cm="1">
        <f t="array" ref="K481">IFERROR(_xlfn.IFS(B481=2015,J481*$P$4,B481=2016,J481*$P$5,B481=2017,J481*$P$6,B481=2018,J481*$P$7,B481=2019,J481*$P$8,B481=2020,J481*$P$9,B481=2021,J481*$P$10,B481=2022,J481*$P$11),"")</f>
        <v>148507.70099051567</v>
      </c>
      <c r="L481" s="3">
        <f t="shared" si="8"/>
        <v>281062.70099051564</v>
      </c>
    </row>
    <row r="482" spans="1:12">
      <c r="A482">
        <v>4837710</v>
      </c>
      <c r="B482">
        <v>2019</v>
      </c>
      <c r="D482" t="s">
        <v>2815</v>
      </c>
      <c r="E482" t="s">
        <v>2816</v>
      </c>
      <c r="F482" t="s">
        <v>4101</v>
      </c>
      <c r="G482" t="s">
        <v>2817</v>
      </c>
      <c r="H482" s="5">
        <v>136673</v>
      </c>
      <c r="I482">
        <f>IFERROR(VLOOKUP(G482,'NCES Match'!$A$2:$B$1307,2,FALSE),"")</f>
        <v>4837710</v>
      </c>
      <c r="J482" cm="1">
        <f t="array" ref="J482">IFERROR(_xlfn.IFS(B482=2015,H482/$O$13,B482=2016,H482/$O$14,B482=2017,H482/$O$15,B482=2018,H482/$O$16,B482=2019,H482/$O$17,B482=2020,H482/$O$18,B482=2021,H482/$O$19,B482=2022,H482/$O$20),"")</f>
        <v>8.6538613781728327E-5</v>
      </c>
      <c r="K482" s="3" cm="1">
        <f t="array" ref="K482">IFERROR(_xlfn.IFS(B482=2015,J482*$P$4,B482=2016,J482*$P$5,B482=2017,J482*$P$6,B482=2018,J482*$P$7,B482=2019,J482*$P$8,B482=2020,J482*$P$9,B482=2021,J482*$P$10,B482=2022,J482*$P$11),"")</f>
        <v>150397.70421252697</v>
      </c>
      <c r="L482" s="3">
        <f t="shared" si="8"/>
        <v>287070.70421252697</v>
      </c>
    </row>
    <row r="483" spans="1:12">
      <c r="A483">
        <v>4837710</v>
      </c>
      <c r="B483">
        <v>2020</v>
      </c>
      <c r="D483" t="s">
        <v>2815</v>
      </c>
      <c r="E483" t="s">
        <v>2816</v>
      </c>
      <c r="F483" t="s">
        <v>4230</v>
      </c>
      <c r="G483" t="s">
        <v>2817</v>
      </c>
      <c r="H483" s="5">
        <v>167845</v>
      </c>
      <c r="I483">
        <f>IFERROR(VLOOKUP(G483,'NCES Match'!$A$2:$B$1307,2,FALSE),"")</f>
        <v>4837710</v>
      </c>
      <c r="J483" cm="1">
        <f t="array" ref="J483">IFERROR(_xlfn.IFS(B483=2015,H483/$O$13,B483=2016,H483/$O$14,B483=2017,H483/$O$15,B483=2018,H483/$O$16,B483=2019,H483/$O$17,B483=2020,H483/$O$18,B483=2021,H483/$O$19,B483=2022,H483/$O$20),"")</f>
        <v>9.0956474862995322E-5</v>
      </c>
      <c r="K483" s="3" cm="1">
        <f t="array" ref="K483">IFERROR(_xlfn.IFS(B483=2015,J483*$P$4,B483=2016,J483*$P$5,B483=2017,J483*$P$6,B483=2018,J483*$P$7,B483=2019,J483*$P$8,B483=2020,J483*$P$9,B483=2021,J483*$P$10,B483=2022,J483*$P$11),"")</f>
        <v>191736.50505367087</v>
      </c>
      <c r="L483" s="3">
        <f t="shared" si="8"/>
        <v>359581.50505367084</v>
      </c>
    </row>
    <row r="484" spans="1:12">
      <c r="A484">
        <v>4837710</v>
      </c>
      <c r="B484">
        <v>2021</v>
      </c>
      <c r="D484" t="s">
        <v>2815</v>
      </c>
      <c r="E484" t="s">
        <v>2816</v>
      </c>
      <c r="F484" t="s">
        <v>4101</v>
      </c>
      <c r="G484" t="s">
        <v>2817</v>
      </c>
      <c r="H484" s="5">
        <v>174817.85</v>
      </c>
      <c r="I484">
        <f>IFERROR(VLOOKUP(G484,'NCES Match'!$A$2:$B$1307,2,FALSE),"")</f>
        <v>4837710</v>
      </c>
      <c r="J484" cm="1">
        <f t="array" ref="J484">IFERROR(_xlfn.IFS(B484=2015,H484/$O$13,B484=2016,H484/$O$14,B484=2017,H484/$O$15,B484=2018,H484/$O$16,B484=2019,H484/$O$17,B484=2020,H484/$O$18,B484=2021,H484/$O$19,B484=2022,H484/$O$20),"")</f>
        <v>8.944433197086717E-5</v>
      </c>
      <c r="K484" s="3" cm="1">
        <f t="array" ref="K484">IFERROR(_xlfn.IFS(B484=2015,J484*$P$4,B484=2016,J484*$P$5,B484=2017,J484*$P$6,B484=2018,J484*$P$7,B484=2019,J484*$P$8,B484=2020,J484*$P$9,B484=2021,J484*$P$10,B484=2022,J484*$P$11),"")</f>
        <v>191460.35934042491</v>
      </c>
      <c r="L484" s="3">
        <f t="shared" si="8"/>
        <v>366278.20934042492</v>
      </c>
    </row>
    <row r="485" spans="1:12">
      <c r="A485">
        <v>4837710</v>
      </c>
      <c r="B485">
        <v>2022</v>
      </c>
      <c r="D485" t="s">
        <v>2815</v>
      </c>
      <c r="E485" t="s">
        <v>2816</v>
      </c>
      <c r="F485" t="s">
        <v>4101</v>
      </c>
      <c r="G485" t="s">
        <v>2817</v>
      </c>
      <c r="H485" s="5">
        <v>206051.27</v>
      </c>
      <c r="I485">
        <f>IFERROR(VLOOKUP(G485,'NCES Match'!$A$2:$B$1307,2,FALSE),"")</f>
        <v>4837710</v>
      </c>
      <c r="J485" cm="1">
        <f t="array" ref="J485">IFERROR(_xlfn.IFS(B485=2015,H485/$O$13,B485=2016,H485/$O$14,B485=2017,H485/$O$15,B485=2018,H485/$O$16,B485=2019,H485/$O$17,B485=2020,H485/$O$18,B485=2021,H485/$O$19,B485=2022,H485/$O$20),"")</f>
        <v>9.0504031753930864E-5</v>
      </c>
      <c r="K485" s="3" cm="1">
        <f t="array" ref="K485">IFERROR(_xlfn.IFS(B485=2015,J485*$P$4,B485=2016,J485*$P$5,B485=2017,J485*$P$6,B485=2018,J485*$P$7,B485=2019,J485*$P$8,B485=2020,J485*$P$9,B485=2021,J485*$P$10,B485=2022,J485*$P$11),"")</f>
        <v>194898.89435657448</v>
      </c>
      <c r="L485" s="3">
        <f t="shared" si="8"/>
        <v>400950.16435657447</v>
      </c>
    </row>
    <row r="486" spans="1:12">
      <c r="A486">
        <v>4837710</v>
      </c>
      <c r="B486">
        <v>2023</v>
      </c>
      <c r="D486" t="s">
        <v>2815</v>
      </c>
      <c r="E486" t="s">
        <v>2816</v>
      </c>
      <c r="F486" t="s">
        <v>4101</v>
      </c>
      <c r="G486" t="s">
        <v>2817</v>
      </c>
      <c r="H486" s="5">
        <v>252605.62</v>
      </c>
      <c r="I486">
        <f>IFERROR(VLOOKUP(G486,'NCES Match'!$A$2:$B$1307,2,FALSE),"")</f>
        <v>4837710</v>
      </c>
      <c r="J486" t="str" cm="1">
        <f t="array" ref="J486">IFERROR(_xlfn.IFS(B486=2015,H486/$O$13,B486=2016,H486/$O$14,B486=2017,H486/$O$15,B486=2018,H486/$O$16,B486=2019,H486/$O$17,B486=2020,H486/$O$18,B486=2021,H486/$O$19,B486=2022,H486/$O$20),"")</f>
        <v/>
      </c>
      <c r="K486" s="3" t="str" cm="1">
        <f t="array" ref="K486">IFERROR(_xlfn.IFS(B486=2015,J486*$P$4,B486=2016,J486*$P$5,B486=2017,J486*$P$6,B486=2018,J486*$P$7,B486=2019,J486*$P$8,B486=2020,J486*$P$9,B486=2021,J486*$P$10,B486=2022,J486*$P$11),"")</f>
        <v/>
      </c>
      <c r="L486" s="3">
        <f t="shared" si="8"/>
        <v>252605.62</v>
      </c>
    </row>
    <row r="487" spans="1:12">
      <c r="A487">
        <v>4838580</v>
      </c>
      <c r="B487">
        <v>2015</v>
      </c>
      <c r="C487" t="s">
        <v>381</v>
      </c>
      <c r="D487" t="s">
        <v>2875</v>
      </c>
      <c r="E487" t="s">
        <v>2876</v>
      </c>
      <c r="G487" t="s">
        <v>2877</v>
      </c>
      <c r="H487" s="5">
        <v>183869.11</v>
      </c>
      <c r="I487">
        <f>IFERROR(VLOOKUP(G487,'NCES Match'!$A$2:$B$1307,2,FALSE),"")</f>
        <v>4838580</v>
      </c>
      <c r="J487" cm="1">
        <f t="array" ref="J487">IFERROR(_xlfn.IFS(B487=2015,H487/$O$13,B487=2016,H487/$O$14,B487=2017,H487/$O$15,B487=2018,H487/$O$16,B487=2019,H487/$O$17,B487=2020,H487/$O$18,B487=2021,H487/$O$19,B487=2022,H487/$O$20),"")</f>
        <v>1.4404375155457536E-4</v>
      </c>
      <c r="K487" s="3" cm="1">
        <f t="array" ref="K487">IFERROR(_xlfn.IFS(B487=2015,J487*$P$4,B487=2016,J487*$P$5,B487=2017,J487*$P$6,B487=2018,J487*$P$7,B487=2019,J487*$P$8,B487=2020,J487*$P$9,B487=2021,J487*$P$10,B487=2022,J487*$P$11),"")</f>
        <v>229243.18011528175</v>
      </c>
      <c r="L487" s="3">
        <f t="shared" si="8"/>
        <v>413112.29011528171</v>
      </c>
    </row>
    <row r="488" spans="1:12">
      <c r="A488">
        <v>4838580</v>
      </c>
      <c r="B488">
        <v>2016</v>
      </c>
      <c r="C488" t="s">
        <v>4102</v>
      </c>
      <c r="D488" t="s">
        <v>2875</v>
      </c>
      <c r="E488" t="s">
        <v>2876</v>
      </c>
      <c r="F488" t="s">
        <v>4101</v>
      </c>
      <c r="G488" t="s">
        <v>2877</v>
      </c>
      <c r="H488" s="5">
        <v>205800</v>
      </c>
      <c r="I488">
        <f>IFERROR(VLOOKUP(G488,'NCES Match'!$A$2:$B$1307,2,FALSE),"")</f>
        <v>4838580</v>
      </c>
      <c r="J488" cm="1">
        <f t="array" ref="J488">IFERROR(_xlfn.IFS(B488=2015,H488/$O$13,B488=2016,H488/$O$14,B488=2017,H488/$O$15,B488=2018,H488/$O$16,B488=2019,H488/$O$17,B488=2020,H488/$O$18,B488=2021,H488/$O$19,B488=2022,H488/$O$20),"")</f>
        <v>1.4732540983967542E-4</v>
      </c>
      <c r="K488" s="3" cm="1">
        <f t="array" ref="K488">IFERROR(_xlfn.IFS(B488=2015,J488*$P$4,B488=2016,J488*$P$5,B488=2017,J488*$P$6,B488=2018,J488*$P$7,B488=2019,J488*$P$8,B488=2020,J488*$P$9,B488=2021,J488*$P$10,B488=2022,J488*$P$11),"")</f>
        <v>246863.06035176682</v>
      </c>
      <c r="L488" s="3">
        <f t="shared" si="8"/>
        <v>452663.06035176682</v>
      </c>
    </row>
    <row r="489" spans="1:12">
      <c r="A489">
        <v>4838580</v>
      </c>
      <c r="B489">
        <v>2017</v>
      </c>
      <c r="D489" t="s">
        <v>2875</v>
      </c>
      <c r="E489" t="s">
        <v>2876</v>
      </c>
      <c r="F489" t="s">
        <v>4101</v>
      </c>
      <c r="G489" t="s">
        <v>2877</v>
      </c>
      <c r="H489" s="5">
        <v>238020</v>
      </c>
      <c r="I489">
        <f>IFERROR(VLOOKUP(G489,'NCES Match'!$A$2:$B$1307,2,FALSE),"")</f>
        <v>4838580</v>
      </c>
      <c r="J489" cm="1">
        <f t="array" ref="J489">IFERROR(_xlfn.IFS(B489=2015,H489/$O$13,B489=2016,H489/$O$14,B489=2017,H489/$O$15,B489=2018,H489/$O$16,B489=2019,H489/$O$17,B489=2020,H489/$O$18,B489=2021,H489/$O$19,B489=2022,H489/$O$20),"")</f>
        <v>1.6410021523064882E-4</v>
      </c>
      <c r="K489" s="3" cm="1">
        <f t="array" ref="K489">IFERROR(_xlfn.IFS(B489=2015,J489*$P$4,B489=2016,J489*$P$5,B489=2017,J489*$P$6,B489=2018,J489*$P$7,B489=2019,J489*$P$8,B489=2020,J489*$P$9,B489=2021,J489*$P$10,B489=2022,J489*$P$11),"")</f>
        <v>278682.83310518059</v>
      </c>
      <c r="L489" s="3">
        <f t="shared" si="8"/>
        <v>516702.83310518059</v>
      </c>
    </row>
    <row r="490" spans="1:12">
      <c r="A490">
        <v>4838580</v>
      </c>
      <c r="B490">
        <v>2018</v>
      </c>
      <c r="D490" t="s">
        <v>2875</v>
      </c>
      <c r="E490" t="s">
        <v>2876</v>
      </c>
      <c r="F490" t="s">
        <v>4101</v>
      </c>
      <c r="G490" t="s">
        <v>2877</v>
      </c>
      <c r="H490" s="5">
        <v>276421</v>
      </c>
      <c r="I490">
        <f>IFERROR(VLOOKUP(G490,'NCES Match'!$A$2:$B$1307,2,FALSE),"")</f>
        <v>4838580</v>
      </c>
      <c r="J490" cm="1">
        <f t="array" ref="J490">IFERROR(_xlfn.IFS(B490=2015,H490/$O$13,B490=2016,H490/$O$14,B490=2017,H490/$O$15,B490=2018,H490/$O$16,B490=2019,H490/$O$17,B490=2020,H490/$O$18,B490=2021,H490/$O$19,B490=2022,H490/$O$20),"")</f>
        <v>1.8038096571415879E-4</v>
      </c>
      <c r="K490" s="3" cm="1">
        <f t="array" ref="K490">IFERROR(_xlfn.IFS(B490=2015,J490*$P$4,B490=2016,J490*$P$5,B490=2017,J490*$P$6,B490=2018,J490*$P$7,B490=2019,J490*$P$8,B490=2020,J490*$P$9,B490=2021,J490*$P$10,B490=2022,J490*$P$11),"")</f>
        <v>309687.65580701845</v>
      </c>
      <c r="L490" s="3">
        <f t="shared" si="8"/>
        <v>586108.65580701851</v>
      </c>
    </row>
    <row r="491" spans="1:12">
      <c r="A491">
        <v>4838580</v>
      </c>
      <c r="B491">
        <v>2019</v>
      </c>
      <c r="D491" t="s">
        <v>2875</v>
      </c>
      <c r="E491" t="s">
        <v>2876</v>
      </c>
      <c r="F491" t="s">
        <v>4101</v>
      </c>
      <c r="G491" t="s">
        <v>2877</v>
      </c>
      <c r="H491" s="5">
        <v>293497</v>
      </c>
      <c r="I491">
        <f>IFERROR(VLOOKUP(G491,'NCES Match'!$A$2:$B$1307,2,FALSE),"")</f>
        <v>4838580</v>
      </c>
      <c r="J491" cm="1">
        <f t="array" ref="J491">IFERROR(_xlfn.IFS(B491=2015,H491/$O$13,B491=2016,H491/$O$14,B491=2017,H491/$O$15,B491=2018,H491/$O$16,B491=2019,H491/$O$17,B491=2020,H491/$O$18,B491=2021,H491/$O$19,B491=2022,H491/$O$20),"")</f>
        <v>1.858364382803913E-4</v>
      </c>
      <c r="K491" s="3" cm="1">
        <f t="array" ref="K491">IFERROR(_xlfn.IFS(B491=2015,J491*$P$4,B491=2016,J491*$P$5,B491=2017,J491*$P$6,B491=2018,J491*$P$7,B491=2019,J491*$P$8,B491=2020,J491*$P$9,B491=2021,J491*$P$10,B491=2022,J491*$P$11),"")</f>
        <v>322969.97207395773</v>
      </c>
      <c r="L491" s="3">
        <f t="shared" si="8"/>
        <v>616466.97207395779</v>
      </c>
    </row>
    <row r="492" spans="1:12">
      <c r="A492">
        <v>4838580</v>
      </c>
      <c r="B492">
        <v>2020</v>
      </c>
      <c r="D492" t="s">
        <v>2875</v>
      </c>
      <c r="E492" t="s">
        <v>2876</v>
      </c>
      <c r="F492" t="s">
        <v>4230</v>
      </c>
      <c r="G492" t="s">
        <v>2877</v>
      </c>
      <c r="H492" s="5">
        <v>288731</v>
      </c>
      <c r="I492">
        <f>IFERROR(VLOOKUP(G492,'NCES Match'!$A$2:$B$1307,2,FALSE),"")</f>
        <v>4838580</v>
      </c>
      <c r="J492" cm="1">
        <f t="array" ref="J492">IFERROR(_xlfn.IFS(B492=2015,H492/$O$13,B492=2016,H492/$O$14,B492=2017,H492/$O$15,B492=2018,H492/$O$16,B492=2019,H492/$O$17,B492=2020,H492/$O$18,B492=2021,H492/$O$19,B492=2022,H492/$O$20),"")</f>
        <v>1.5646551248870984E-4</v>
      </c>
      <c r="K492" s="3" cm="1">
        <f t="array" ref="K492">IFERROR(_xlfn.IFS(B492=2015,J492*$P$4,B492=2016,J492*$P$5,B492=2017,J492*$P$6,B492=2018,J492*$P$7,B492=2019,J492*$P$8,B492=2020,J492*$P$9,B492=2021,J492*$P$10,B492=2022,J492*$P$11),"")</f>
        <v>329829.74077661801</v>
      </c>
      <c r="L492" s="3">
        <f t="shared" si="8"/>
        <v>618560.74077661801</v>
      </c>
    </row>
    <row r="493" spans="1:12">
      <c r="A493">
        <v>4838580</v>
      </c>
      <c r="B493">
        <v>2021</v>
      </c>
      <c r="D493" t="s">
        <v>2875</v>
      </c>
      <c r="E493" t="s">
        <v>2876</v>
      </c>
      <c r="F493" t="s">
        <v>4101</v>
      </c>
      <c r="G493" t="s">
        <v>2877</v>
      </c>
      <c r="H493" s="5">
        <v>366105.84</v>
      </c>
      <c r="I493">
        <f>IFERROR(VLOOKUP(G493,'NCES Match'!$A$2:$B$1307,2,FALSE),"")</f>
        <v>4838580</v>
      </c>
      <c r="J493" cm="1">
        <f t="array" ref="J493">IFERROR(_xlfn.IFS(B493=2015,H493/$O$13,B493=2016,H493/$O$14,B493=2017,H493/$O$15,B493=2018,H493/$O$16,B493=2019,H493/$O$17,B493=2020,H493/$O$18,B493=2021,H493/$O$19,B493=2022,H493/$O$20),"")</f>
        <v>1.8731549604021091E-4</v>
      </c>
      <c r="K493" s="3" cm="1">
        <f t="array" ref="K493">IFERROR(_xlfn.IFS(B493=2015,J493*$P$4,B493=2016,J493*$P$5,B493=2017,J493*$P$6,B493=2018,J493*$P$7,B493=2019,J493*$P$8,B493=2020,J493*$P$9,B493=2021,J493*$P$10,B493=2022,J493*$P$11),"")</f>
        <v>400958.8018788019</v>
      </c>
      <c r="L493" s="3">
        <f t="shared" si="8"/>
        <v>767064.64187880186</v>
      </c>
    </row>
    <row r="494" spans="1:12">
      <c r="A494">
        <v>4838580</v>
      </c>
      <c r="B494">
        <v>2022</v>
      </c>
      <c r="D494" t="s">
        <v>2875</v>
      </c>
      <c r="E494" t="s">
        <v>2876</v>
      </c>
      <c r="F494" t="s">
        <v>4101</v>
      </c>
      <c r="G494" t="s">
        <v>2877</v>
      </c>
      <c r="H494" s="5">
        <v>448348.75</v>
      </c>
      <c r="I494">
        <f>IFERROR(VLOOKUP(G494,'NCES Match'!$A$2:$B$1307,2,FALSE),"")</f>
        <v>4838580</v>
      </c>
      <c r="J494" cm="1">
        <f t="array" ref="J494">IFERROR(_xlfn.IFS(B494=2015,H494/$O$13,B494=2016,H494/$O$14,B494=2017,H494/$O$15,B494=2018,H494/$O$16,B494=2019,H494/$O$17,B494=2020,H494/$O$18,B494=2021,H494/$O$19,B494=2022,H494/$O$20),"")</f>
        <v>1.9692850962207227E-4</v>
      </c>
      <c r="K494" s="3" cm="1">
        <f t="array" ref="K494">IFERROR(_xlfn.IFS(B494=2015,J494*$P$4,B494=2016,J494*$P$5,B494=2017,J494*$P$6,B494=2018,J494*$P$7,B494=2019,J494*$P$8,B494=2020,J494*$P$9,B494=2021,J494*$P$10,B494=2022,J494*$P$11),"")</f>
        <v>424082.19886804011</v>
      </c>
      <c r="L494" s="3">
        <f t="shared" si="8"/>
        <v>872430.94886804011</v>
      </c>
    </row>
    <row r="495" spans="1:12">
      <c r="A495">
        <v>4838580</v>
      </c>
      <c r="B495">
        <v>2023</v>
      </c>
      <c r="D495" t="s">
        <v>2875</v>
      </c>
      <c r="E495" t="s">
        <v>2876</v>
      </c>
      <c r="F495" t="s">
        <v>4101</v>
      </c>
      <c r="G495" t="s">
        <v>2877</v>
      </c>
      <c r="H495" s="5">
        <v>524559.23</v>
      </c>
      <c r="I495">
        <f>IFERROR(VLOOKUP(G495,'NCES Match'!$A$2:$B$1307,2,FALSE),"")</f>
        <v>4838580</v>
      </c>
      <c r="J495" t="str" cm="1">
        <f t="array" ref="J495">IFERROR(_xlfn.IFS(B495=2015,H495/$O$13,B495=2016,H495/$O$14,B495=2017,H495/$O$15,B495=2018,H495/$O$16,B495=2019,H495/$O$17,B495=2020,H495/$O$18,B495=2021,H495/$O$19,B495=2022,H495/$O$20),"")</f>
        <v/>
      </c>
      <c r="K495" s="3" t="str" cm="1">
        <f t="array" ref="K495">IFERROR(_xlfn.IFS(B495=2015,J495*$P$4,B495=2016,J495*$P$5,B495=2017,J495*$P$6,B495=2018,J495*$P$7,B495=2019,J495*$P$8,B495=2020,J495*$P$9,B495=2021,J495*$P$10,B495=2022,J495*$P$11),"")</f>
        <v/>
      </c>
      <c r="L495" s="3">
        <f t="shared" si="8"/>
        <v>524559.23</v>
      </c>
    </row>
    <row r="496" spans="1:12">
      <c r="A496">
        <v>4842330</v>
      </c>
      <c r="B496">
        <v>2015</v>
      </c>
      <c r="C496" t="s">
        <v>381</v>
      </c>
      <c r="D496" t="s">
        <v>3172</v>
      </c>
      <c r="E496" t="s">
        <v>3173</v>
      </c>
      <c r="G496" t="s">
        <v>3174</v>
      </c>
      <c r="H496" s="5">
        <v>1465786.86</v>
      </c>
      <c r="I496">
        <f>IFERROR(VLOOKUP(G496,'NCES Match'!$A$2:$B$1307,2,FALSE),"")</f>
        <v>4842330</v>
      </c>
      <c r="J496" cm="1">
        <f t="array" ref="J496">IFERROR(_xlfn.IFS(B496=2015,H496/$O$13,B496=2016,H496/$O$14,B496=2017,H496/$O$15,B496=2018,H496/$O$16,B496=2019,H496/$O$17,B496=2020,H496/$O$18,B496=2021,H496/$O$19,B496=2022,H496/$O$20),"")</f>
        <v>1.1483029329603061E-3</v>
      </c>
      <c r="K496" s="3" cm="1">
        <f t="array" ref="K496">IFERROR(_xlfn.IFS(B496=2015,J496*$P$4,B496=2016,J496*$P$5,B496=2017,J496*$P$6,B496=2018,J496*$P$7,B496=2019,J496*$P$8,B496=2020,J496*$P$9,B496=2021,J496*$P$10,B496=2022,J496*$P$11),"")</f>
        <v>1827504.5827849675</v>
      </c>
      <c r="L496" s="3">
        <f t="shared" si="8"/>
        <v>3293291.4427849678</v>
      </c>
    </row>
    <row r="497" spans="1:12">
      <c r="A497">
        <v>4842330</v>
      </c>
      <c r="B497">
        <v>2016</v>
      </c>
      <c r="C497" t="s">
        <v>4102</v>
      </c>
      <c r="D497" t="s">
        <v>3172</v>
      </c>
      <c r="E497" t="s">
        <v>3173</v>
      </c>
      <c r="F497" t="s">
        <v>4101</v>
      </c>
      <c r="G497" t="s">
        <v>3174</v>
      </c>
      <c r="H497" s="5">
        <v>1529785</v>
      </c>
      <c r="I497">
        <f>IFERROR(VLOOKUP(G497,'NCES Match'!$A$2:$B$1307,2,FALSE),"")</f>
        <v>4842330</v>
      </c>
      <c r="J497" cm="1">
        <f t="array" ref="J497">IFERROR(_xlfn.IFS(B497=2015,H497/$O$13,B497=2016,H497/$O$14,B497=2017,H497/$O$15,B497=2018,H497/$O$16,B497=2019,H497/$O$17,B497=2020,H497/$O$18,B497=2021,H497/$O$19,B497=2022,H497/$O$20),"")</f>
        <v>1.0951224591427982E-3</v>
      </c>
      <c r="K497" s="3" cm="1">
        <f t="array" ref="K497">IFERROR(_xlfn.IFS(B497=2015,J497*$P$4,B497=2016,J497*$P$5,B497=2017,J497*$P$6,B497=2018,J497*$P$7,B497=2019,J497*$P$8,B497=2020,J497*$P$9,B497=2021,J497*$P$10,B497=2022,J497*$P$11),"")</f>
        <v>1835021.412926276</v>
      </c>
      <c r="L497" s="3">
        <f t="shared" si="8"/>
        <v>3364806.4129262762</v>
      </c>
    </row>
    <row r="498" spans="1:12">
      <c r="A498">
        <v>4842330</v>
      </c>
      <c r="B498">
        <v>2017</v>
      </c>
      <c r="D498" t="s">
        <v>3172</v>
      </c>
      <c r="E498" t="s">
        <v>3173</v>
      </c>
      <c r="F498" t="s">
        <v>4101</v>
      </c>
      <c r="G498" t="s">
        <v>3174</v>
      </c>
      <c r="H498" s="5">
        <v>969209</v>
      </c>
      <c r="I498">
        <f>IFERROR(VLOOKUP(G498,'NCES Match'!$A$2:$B$1307,2,FALSE),"")</f>
        <v>4842330</v>
      </c>
      <c r="J498" cm="1">
        <f t="array" ref="J498">IFERROR(_xlfn.IFS(B498=2015,H498/$O$13,B498=2016,H498/$O$14,B498=2017,H498/$O$15,B498=2018,H498/$O$16,B498=2019,H498/$O$17,B498=2020,H498/$O$18,B498=2021,H498/$O$19,B498=2022,H498/$O$20),"")</f>
        <v>6.682102575560117E-4</v>
      </c>
      <c r="K498" s="3" cm="1">
        <f t="array" ref="K498">IFERROR(_xlfn.IFS(B498=2015,J498*$P$4,B498=2016,J498*$P$5,B498=2017,J498*$P$6,B498=2018,J498*$P$7,B498=2019,J498*$P$8,B498=2020,J498*$P$9,B498=2021,J498*$P$10,B498=2022,J498*$P$11),"")</f>
        <v>1134786.6145325559</v>
      </c>
      <c r="L498" s="3">
        <f t="shared" si="8"/>
        <v>2103995.6145325559</v>
      </c>
    </row>
    <row r="499" spans="1:12">
      <c r="A499">
        <v>4842330</v>
      </c>
      <c r="B499">
        <v>2018</v>
      </c>
      <c r="D499" t="s">
        <v>3172</v>
      </c>
      <c r="E499" t="s">
        <v>3173</v>
      </c>
      <c r="F499" t="s">
        <v>4101</v>
      </c>
      <c r="G499" t="s">
        <v>3174</v>
      </c>
      <c r="H499" s="5">
        <v>1061268</v>
      </c>
      <c r="I499">
        <f>IFERROR(VLOOKUP(G499,'NCES Match'!$A$2:$B$1307,2,FALSE),"")</f>
        <v>4842330</v>
      </c>
      <c r="J499" cm="1">
        <f t="array" ref="J499">IFERROR(_xlfn.IFS(B499=2015,H499/$O$13,B499=2016,H499/$O$14,B499=2017,H499/$O$15,B499=2018,H499/$O$16,B499=2019,H499/$O$17,B499=2020,H499/$O$18,B499=2021,H499/$O$19,B499=2022,H499/$O$20),"")</f>
        <v>6.9253980964374586E-4</v>
      </c>
      <c r="K499" s="3" cm="1">
        <f t="array" ref="K499">IFERROR(_xlfn.IFS(B499=2015,J499*$P$4,B499=2016,J499*$P$5,B499=2017,J499*$P$6,B499=2018,J499*$P$7,B499=2019,J499*$P$8,B499=2020,J499*$P$9,B499=2021,J499*$P$10,B499=2022,J499*$P$11),"")</f>
        <v>1188989.2558922905</v>
      </c>
      <c r="L499" s="3">
        <f t="shared" si="8"/>
        <v>2250257.2558922907</v>
      </c>
    </row>
    <row r="500" spans="1:12">
      <c r="A500">
        <v>4842330</v>
      </c>
      <c r="B500">
        <v>2019</v>
      </c>
      <c r="D500" t="s">
        <v>3172</v>
      </c>
      <c r="E500" t="s">
        <v>3173</v>
      </c>
      <c r="F500" t="s">
        <v>4101</v>
      </c>
      <c r="G500" t="s">
        <v>3174</v>
      </c>
      <c r="H500" s="5">
        <v>1164668</v>
      </c>
      <c r="I500">
        <f>IFERROR(VLOOKUP(G500,'NCES Match'!$A$2:$B$1307,2,FALSE),"")</f>
        <v>4842330</v>
      </c>
      <c r="J500" cm="1">
        <f t="array" ref="J500">IFERROR(_xlfn.IFS(B500=2015,H500/$O$13,B500=2016,H500/$O$14,B500=2017,H500/$O$15,B500=2018,H500/$O$16,B500=2019,H500/$O$17,B500=2020,H500/$O$18,B500=2021,H500/$O$19,B500=2022,H500/$O$20),"")</f>
        <v>7.3744451527322857E-4</v>
      </c>
      <c r="K500" s="3" cm="1">
        <f t="array" ref="K500">IFERROR(_xlfn.IFS(B500=2015,J500*$P$4,B500=2016,J500*$P$5,B500=2017,J500*$P$6,B500=2018,J500*$P$7,B500=2019,J500*$P$8,B500=2020,J500*$P$9,B500=2021,J500*$P$10,B500=2022,J500*$P$11),"")</f>
        <v>1281623.9737899611</v>
      </c>
      <c r="L500" s="3">
        <f t="shared" si="8"/>
        <v>2446291.9737899611</v>
      </c>
    </row>
    <row r="501" spans="1:12">
      <c r="A501">
        <v>4842330</v>
      </c>
      <c r="B501">
        <v>2020</v>
      </c>
      <c r="D501" t="s">
        <v>3172</v>
      </c>
      <c r="E501" t="s">
        <v>3173</v>
      </c>
      <c r="F501" t="s">
        <v>4230</v>
      </c>
      <c r="G501" t="s">
        <v>3174</v>
      </c>
      <c r="H501" s="5">
        <v>1274566</v>
      </c>
      <c r="I501">
        <f>IFERROR(VLOOKUP(G501,'NCES Match'!$A$2:$B$1307,2,FALSE),"")</f>
        <v>4842330</v>
      </c>
      <c r="J501" cm="1">
        <f t="array" ref="J501">IFERROR(_xlfn.IFS(B501=2015,H501/$O$13,B501=2016,H501/$O$14,B501=2017,H501/$O$15,B501=2018,H501/$O$16,B501=2019,H501/$O$17,B501=2020,H501/$O$18,B501=2021,H501/$O$19,B501=2022,H501/$O$20),"")</f>
        <v>6.9069695457254306E-4</v>
      </c>
      <c r="K501" s="3" cm="1">
        <f t="array" ref="K501">IFERROR(_xlfn.IFS(B501=2015,J501*$P$4,B501=2016,J501*$P$5,B501=2017,J501*$P$6,B501=2018,J501*$P$7,B501=2019,J501*$P$8,B501=2020,J501*$P$9,B501=2021,J501*$P$10,B501=2022,J501*$P$11),"")</f>
        <v>1455991.1245508478</v>
      </c>
      <c r="L501" s="3">
        <f t="shared" si="8"/>
        <v>2730557.1245508478</v>
      </c>
    </row>
    <row r="502" spans="1:12">
      <c r="A502">
        <v>4842330</v>
      </c>
      <c r="B502">
        <v>2021</v>
      </c>
      <c r="D502" t="s">
        <v>3172</v>
      </c>
      <c r="E502" t="s">
        <v>3173</v>
      </c>
      <c r="F502" t="s">
        <v>4101</v>
      </c>
      <c r="G502" t="s">
        <v>3174</v>
      </c>
      <c r="H502" s="5">
        <v>2129954.8199999998</v>
      </c>
      <c r="I502">
        <f>IFERROR(VLOOKUP(G502,'NCES Match'!$A$2:$B$1307,2,FALSE),"")</f>
        <v>4842330</v>
      </c>
      <c r="J502" cm="1">
        <f t="array" ref="J502">IFERROR(_xlfn.IFS(B502=2015,H502/$O$13,B502=2016,H502/$O$14,B502=2017,H502/$O$15,B502=2018,H502/$O$16,B502=2019,H502/$O$17,B502=2020,H502/$O$18,B502=2021,H502/$O$19,B502=2022,H502/$O$20),"")</f>
        <v>1.0897765073934304E-3</v>
      </c>
      <c r="K502" s="3" cm="1">
        <f t="array" ref="K502">IFERROR(_xlfn.IFS(B502=2015,J502*$P$4,B502=2016,J502*$P$5,B502=2017,J502*$P$6,B502=2018,J502*$P$7,B502=2019,J502*$P$8,B502=2020,J502*$P$9,B502=2021,J502*$P$10,B502=2022,J502*$P$11),"")</f>
        <v>2332724.6915350463</v>
      </c>
      <c r="L502" s="3">
        <f t="shared" si="8"/>
        <v>4462679.5115350466</v>
      </c>
    </row>
    <row r="503" spans="1:12">
      <c r="A503">
        <v>4842330</v>
      </c>
      <c r="B503">
        <v>2022</v>
      </c>
      <c r="D503" t="s">
        <v>3172</v>
      </c>
      <c r="E503" t="s">
        <v>3173</v>
      </c>
      <c r="F503" t="s">
        <v>4101</v>
      </c>
      <c r="G503" t="s">
        <v>3174</v>
      </c>
      <c r="H503" s="5">
        <v>2613058.6</v>
      </c>
      <c r="I503">
        <f>IFERROR(VLOOKUP(G503,'NCES Match'!$A$2:$B$1307,2,FALSE),"")</f>
        <v>4842330</v>
      </c>
      <c r="J503" cm="1">
        <f t="array" ref="J503">IFERROR(_xlfn.IFS(B503=2015,H503/$O$13,B503=2016,H503/$O$14,B503=2017,H503/$O$15,B503=2018,H503/$O$16,B503=2019,H503/$O$17,B503=2020,H503/$O$18,B503=2021,H503/$O$19,B503=2022,H503/$O$20),"")</f>
        <v>1.1477354083247444E-3</v>
      </c>
      <c r="K503" s="3" cm="1">
        <f t="array" ref="K503">IFERROR(_xlfn.IFS(B503=2015,J503*$P$4,B503=2016,J503*$P$5,B503=2017,J503*$P$6,B503=2018,J503*$P$7,B503=2019,J503*$P$8,B503=2020,J503*$P$9,B503=2021,J503*$P$10,B503=2022,J503*$P$11),"")</f>
        <v>2471628.6972118081</v>
      </c>
      <c r="L503" s="3">
        <f t="shared" si="8"/>
        <v>5084687.2972118082</v>
      </c>
    </row>
    <row r="504" spans="1:12">
      <c r="A504">
        <v>4842330</v>
      </c>
      <c r="B504">
        <v>2023</v>
      </c>
      <c r="D504" t="s">
        <v>3172</v>
      </c>
      <c r="E504" t="s">
        <v>3173</v>
      </c>
      <c r="F504" t="s">
        <v>4101</v>
      </c>
      <c r="G504" t="s">
        <v>3174</v>
      </c>
      <c r="H504" s="5">
        <v>3008297.45</v>
      </c>
      <c r="I504">
        <f>IFERROR(VLOOKUP(G504,'NCES Match'!$A$2:$B$1307,2,FALSE),"")</f>
        <v>4842330</v>
      </c>
      <c r="J504" t="str" cm="1">
        <f t="array" ref="J504">IFERROR(_xlfn.IFS(B504=2015,H504/$O$13,B504=2016,H504/$O$14,B504=2017,H504/$O$15,B504=2018,H504/$O$16,B504=2019,H504/$O$17,B504=2020,H504/$O$18,B504=2021,H504/$O$19,B504=2022,H504/$O$20),"")</f>
        <v/>
      </c>
      <c r="K504" s="3" t="str" cm="1">
        <f t="array" ref="K504">IFERROR(_xlfn.IFS(B504=2015,J504*$P$4,B504=2016,J504*$P$5,B504=2017,J504*$P$6,B504=2018,J504*$P$7,B504=2019,J504*$P$8,B504=2020,J504*$P$9,B504=2021,J504*$P$10,B504=2022,J504*$P$11),"")</f>
        <v/>
      </c>
      <c r="L504" s="3">
        <f t="shared" si="8"/>
        <v>3008297.45</v>
      </c>
    </row>
    <row r="505" spans="1:12">
      <c r="A505">
        <v>4843260</v>
      </c>
      <c r="B505">
        <v>2015</v>
      </c>
      <c r="C505" t="s">
        <v>381</v>
      </c>
      <c r="D505" t="s">
        <v>3250</v>
      </c>
      <c r="E505" t="s">
        <v>3251</v>
      </c>
      <c r="G505" t="s">
        <v>3252</v>
      </c>
      <c r="H505" s="5">
        <v>181297.55</v>
      </c>
      <c r="I505">
        <f>IFERROR(VLOOKUP(G505,'NCES Match'!$A$2:$B$1307,2,FALSE),"")</f>
        <v>4843260</v>
      </c>
      <c r="J505" cm="1">
        <f t="array" ref="J505">IFERROR(_xlfn.IFS(B505=2015,H505/$O$13,B505=2016,H505/$O$14,B505=2017,H505/$O$15,B505=2018,H505/$O$16,B505=2019,H505/$O$17,B505=2020,H505/$O$18,B505=2021,H505/$O$19,B505=2022,H505/$O$20),"")</f>
        <v>1.4202918178944361E-4</v>
      </c>
      <c r="K505" s="3" cm="1">
        <f t="array" ref="K505">IFERROR(_xlfn.IFS(B505=2015,J505*$P$4,B505=2016,J505*$P$5,B505=2017,J505*$P$6,B505=2018,J505*$P$7,B505=2019,J505*$P$8,B505=2020,J505*$P$9,B505=2021,J505*$P$10,B505=2022,J505*$P$11),"")</f>
        <v>226037.0266060966</v>
      </c>
      <c r="L505" s="3">
        <f t="shared" si="8"/>
        <v>407334.57660609658</v>
      </c>
    </row>
    <row r="506" spans="1:12">
      <c r="A506">
        <v>4843260</v>
      </c>
      <c r="B506">
        <v>2016</v>
      </c>
      <c r="C506" t="s">
        <v>4102</v>
      </c>
      <c r="D506" t="s">
        <v>3250</v>
      </c>
      <c r="E506" t="s">
        <v>3251</v>
      </c>
      <c r="F506" t="s">
        <v>4101</v>
      </c>
      <c r="G506" t="s">
        <v>3252</v>
      </c>
      <c r="H506" s="5">
        <v>187662</v>
      </c>
      <c r="I506">
        <f>IFERROR(VLOOKUP(G506,'NCES Match'!$A$2:$B$1307,2,FALSE),"")</f>
        <v>4843260</v>
      </c>
      <c r="J506" cm="1">
        <f t="array" ref="J506">IFERROR(_xlfn.IFS(B506=2015,H506/$O$13,B506=2016,H506/$O$14,B506=2017,H506/$O$15,B506=2018,H506/$O$16,B506=2019,H506/$O$17,B506=2020,H506/$O$18,B506=2021,H506/$O$19,B506=2022,H506/$O$20),"")</f>
        <v>1.3434101584709995E-4</v>
      </c>
      <c r="K506" s="3" cm="1">
        <f t="array" ref="K506">IFERROR(_xlfn.IFS(B506=2015,J506*$P$4,B506=2016,J506*$P$5,B506=2017,J506*$P$6,B506=2018,J506*$P$7,B506=2019,J506*$P$8,B506=2020,J506*$P$9,B506=2021,J506*$P$10,B506=2022,J506*$P$11),"")</f>
        <v>225106.00404146386</v>
      </c>
      <c r="L506" s="3">
        <f t="shared" si="8"/>
        <v>412768.00404146384</v>
      </c>
    </row>
    <row r="507" spans="1:12">
      <c r="A507">
        <v>4843260</v>
      </c>
      <c r="B507">
        <v>2017</v>
      </c>
      <c r="D507" t="s">
        <v>3250</v>
      </c>
      <c r="E507" t="s">
        <v>3251</v>
      </c>
      <c r="F507" t="s">
        <v>4101</v>
      </c>
      <c r="G507" t="s">
        <v>3252</v>
      </c>
      <c r="H507" s="5">
        <v>210964</v>
      </c>
      <c r="I507">
        <f>IFERROR(VLOOKUP(G507,'NCES Match'!$A$2:$B$1307,2,FALSE),"")</f>
        <v>4843260</v>
      </c>
      <c r="J507" cm="1">
        <f t="array" ref="J507">IFERROR(_xlfn.IFS(B507=2015,H507/$O$13,B507=2016,H507/$O$14,B507=2017,H507/$O$15,B507=2018,H507/$O$16,B507=2019,H507/$O$17,B507=2020,H507/$O$18,B507=2021,H507/$O$19,B507=2022,H507/$O$20),"")</f>
        <v>1.4544675996100578E-4</v>
      </c>
      <c r="K507" s="3" cm="1">
        <f t="array" ref="K507">IFERROR(_xlfn.IFS(B507=2015,J507*$P$4,B507=2016,J507*$P$5,B507=2017,J507*$P$6,B507=2018,J507*$P$7,B507=2019,J507*$P$8,B507=2020,J507*$P$9,B507=2021,J507*$P$10,B507=2022,J507*$P$11),"")</f>
        <v>247004.64332073487</v>
      </c>
      <c r="L507" s="3">
        <f t="shared" si="8"/>
        <v>457968.64332073485</v>
      </c>
    </row>
    <row r="508" spans="1:12">
      <c r="A508">
        <v>4843260</v>
      </c>
      <c r="B508">
        <v>2018</v>
      </c>
      <c r="D508" t="s">
        <v>3250</v>
      </c>
      <c r="E508" t="s">
        <v>3251</v>
      </c>
      <c r="F508" t="s">
        <v>4101</v>
      </c>
      <c r="G508" t="s">
        <v>3252</v>
      </c>
      <c r="H508" s="5">
        <v>221799</v>
      </c>
      <c r="I508">
        <f>IFERROR(VLOOKUP(G508,'NCES Match'!$A$2:$B$1307,2,FALSE),"")</f>
        <v>4843260</v>
      </c>
      <c r="J508" cm="1">
        <f t="array" ref="J508">IFERROR(_xlfn.IFS(B508=2015,H508/$O$13,B508=2016,H508/$O$14,B508=2017,H508/$O$15,B508=2018,H508/$O$16,B508=2019,H508/$O$17,B508=2020,H508/$O$18,B508=2021,H508/$O$19,B508=2022,H508/$O$20),"")</f>
        <v>1.447368970318272E-4</v>
      </c>
      <c r="K508" s="3" cm="1">
        <f t="array" ref="K508">IFERROR(_xlfn.IFS(B508=2015,J508*$P$4,B508=2016,J508*$P$5,B508=2017,J508*$P$6,B508=2018,J508*$P$7,B508=2019,J508*$P$8,B508=2020,J508*$P$9,B508=2021,J508*$P$10,B508=2022,J508*$P$11),"")</f>
        <v>248492.01895058944</v>
      </c>
      <c r="L508" s="3">
        <f t="shared" si="8"/>
        <v>470291.01895058947</v>
      </c>
    </row>
    <row r="509" spans="1:12">
      <c r="A509">
        <v>4843260</v>
      </c>
      <c r="B509">
        <v>2019</v>
      </c>
      <c r="D509" t="s">
        <v>3250</v>
      </c>
      <c r="E509" t="s">
        <v>3251</v>
      </c>
      <c r="F509" t="s">
        <v>4101</v>
      </c>
      <c r="G509" t="s">
        <v>3252</v>
      </c>
      <c r="H509" s="5">
        <v>238314</v>
      </c>
      <c r="I509">
        <f>IFERROR(VLOOKUP(G509,'NCES Match'!$A$2:$B$1307,2,FALSE),"")</f>
        <v>4843260</v>
      </c>
      <c r="J509" cm="1">
        <f t="array" ref="J509">IFERROR(_xlfn.IFS(B509=2015,H509/$O$13,B509=2016,H509/$O$14,B509=2017,H509/$O$15,B509=2018,H509/$O$16,B509=2019,H509/$O$17,B509=2020,H509/$O$18,B509=2021,H509/$O$19,B509=2022,H509/$O$20),"")</f>
        <v>1.5089566487000948E-4</v>
      </c>
      <c r="K509" s="3" cm="1">
        <f t="array" ref="K509">IFERROR(_xlfn.IFS(B509=2015,J509*$P$4,B509=2016,J509*$P$5,B509=2017,J509*$P$6,B509=2018,J509*$P$7,B509=2019,J509*$P$8,B509=2020,J509*$P$9,B509=2021,J509*$P$10,B509=2022,J509*$P$11),"")</f>
        <v>262245.49458711047</v>
      </c>
      <c r="L509" s="3">
        <f t="shared" si="8"/>
        <v>500559.49458711047</v>
      </c>
    </row>
    <row r="510" spans="1:12">
      <c r="A510">
        <v>4843260</v>
      </c>
      <c r="B510">
        <v>2020</v>
      </c>
      <c r="D510" t="s">
        <v>3250</v>
      </c>
      <c r="E510" t="s">
        <v>3251</v>
      </c>
      <c r="F510" t="s">
        <v>4230</v>
      </c>
      <c r="G510" t="s">
        <v>3252</v>
      </c>
      <c r="H510" s="5">
        <v>242356</v>
      </c>
      <c r="I510">
        <f>IFERROR(VLOOKUP(G510,'NCES Match'!$A$2:$B$1307,2,FALSE),"")</f>
        <v>4843260</v>
      </c>
      <c r="J510" cm="1">
        <f t="array" ref="J510">IFERROR(_xlfn.IFS(B510=2015,H510/$O$13,B510=2016,H510/$O$14,B510=2017,H510/$O$15,B510=2018,H510/$O$16,B510=2019,H510/$O$17,B510=2020,H510/$O$18,B510=2021,H510/$O$19,B510=2022,H510/$O$20),"")</f>
        <v>1.3133454926805144E-4</v>
      </c>
      <c r="K510" s="3" cm="1">
        <f t="array" ref="K510">IFERROR(_xlfn.IFS(B510=2015,J510*$P$4,B510=2016,J510*$P$5,B510=2017,J510*$P$6,B510=2018,J510*$P$7,B510=2019,J510*$P$8,B510=2020,J510*$P$9,B510=2021,J510*$P$10,B510=2022,J510*$P$11),"")</f>
        <v>276853.59956380865</v>
      </c>
      <c r="L510" s="3">
        <f t="shared" si="8"/>
        <v>519209.59956380865</v>
      </c>
    </row>
    <row r="511" spans="1:12">
      <c r="A511">
        <v>4843260</v>
      </c>
      <c r="B511">
        <v>2021</v>
      </c>
      <c r="D511" t="s">
        <v>3250</v>
      </c>
      <c r="E511" t="s">
        <v>3251</v>
      </c>
      <c r="F511" t="s">
        <v>4101</v>
      </c>
      <c r="G511" t="s">
        <v>3252</v>
      </c>
      <c r="H511" s="5">
        <v>253403.28</v>
      </c>
      <c r="I511">
        <f>IFERROR(VLOOKUP(G511,'NCES Match'!$A$2:$B$1307,2,FALSE),"")</f>
        <v>4843260</v>
      </c>
      <c r="J511" cm="1">
        <f t="array" ref="J511">IFERROR(_xlfn.IFS(B511=2015,H511/$O$13,B511=2016,H511/$O$14,B511=2017,H511/$O$15,B511=2018,H511/$O$16,B511=2019,H511/$O$17,B511=2020,H511/$O$18,B511=2021,H511/$O$19,B511=2022,H511/$O$20),"")</f>
        <v>1.2965201836555366E-4</v>
      </c>
      <c r="K511" s="3" cm="1">
        <f t="array" ref="K511">IFERROR(_xlfn.IFS(B511=2015,J511*$P$4,B511=2016,J511*$P$5,B511=2017,J511*$P$6,B511=2018,J511*$P$7,B511=2019,J511*$P$8,B511=2020,J511*$P$9,B511=2021,J511*$P$10,B511=2022,J511*$P$11),"")</f>
        <v>277527.05485648237</v>
      </c>
      <c r="L511" s="3">
        <f t="shared" si="8"/>
        <v>530930.33485648234</v>
      </c>
    </row>
    <row r="512" spans="1:12">
      <c r="A512">
        <v>4843260</v>
      </c>
      <c r="B512">
        <v>2022</v>
      </c>
      <c r="D512" t="s">
        <v>3250</v>
      </c>
      <c r="E512" t="s">
        <v>3251</v>
      </c>
      <c r="F512" t="s">
        <v>4101</v>
      </c>
      <c r="G512" t="s">
        <v>3252</v>
      </c>
      <c r="H512" s="5">
        <v>335473.82</v>
      </c>
      <c r="I512">
        <f>IFERROR(VLOOKUP(G512,'NCES Match'!$A$2:$B$1307,2,FALSE),"")</f>
        <v>4843260</v>
      </c>
      <c r="J512" cm="1">
        <f t="array" ref="J512">IFERROR(_xlfn.IFS(B512=2015,H512/$O$13,B512=2016,H512/$O$14,B512=2017,H512/$O$15,B512=2018,H512/$O$16,B512=2019,H512/$O$17,B512=2020,H512/$O$18,B512=2021,H512/$O$19,B512=2022,H512/$O$20),"")</f>
        <v>1.4735038157198687E-4</v>
      </c>
      <c r="K512" s="3" cm="1">
        <f t="array" ref="K512">IFERROR(_xlfn.IFS(B512=2015,J512*$P$4,B512=2016,J512*$P$5,B512=2017,J512*$P$6,B512=2018,J512*$P$7,B512=2019,J512*$P$8,B512=2020,J512*$P$9,B512=2021,J512*$P$10,B512=2022,J512*$P$11),"")</f>
        <v>317316.54264288931</v>
      </c>
      <c r="L512" s="3">
        <f t="shared" si="8"/>
        <v>652790.36264288938</v>
      </c>
    </row>
    <row r="513" spans="1:12">
      <c r="A513">
        <v>4843260</v>
      </c>
      <c r="B513">
        <v>2023</v>
      </c>
      <c r="D513" t="s">
        <v>3250</v>
      </c>
      <c r="E513" t="s">
        <v>3251</v>
      </c>
      <c r="F513" t="s">
        <v>4101</v>
      </c>
      <c r="G513" t="s">
        <v>3252</v>
      </c>
      <c r="H513" s="5">
        <v>382132.83</v>
      </c>
      <c r="I513">
        <f>IFERROR(VLOOKUP(G513,'NCES Match'!$A$2:$B$1307,2,FALSE),"")</f>
        <v>4843260</v>
      </c>
      <c r="J513" t="str" cm="1">
        <f t="array" ref="J513">IFERROR(_xlfn.IFS(B513=2015,H513/$O$13,B513=2016,H513/$O$14,B513=2017,H513/$O$15,B513=2018,H513/$O$16,B513=2019,H513/$O$17,B513=2020,H513/$O$18,B513=2021,H513/$O$19,B513=2022,H513/$O$20),"")</f>
        <v/>
      </c>
      <c r="K513" s="3" t="str" cm="1">
        <f t="array" ref="K513">IFERROR(_xlfn.IFS(B513=2015,J513*$P$4,B513=2016,J513*$P$5,B513=2017,J513*$P$6,B513=2018,J513*$P$7,B513=2019,J513*$P$8,B513=2020,J513*$P$9,B513=2021,J513*$P$10,B513=2022,J513*$P$11),"")</f>
        <v/>
      </c>
      <c r="L513" s="3">
        <f t="shared" si="8"/>
        <v>382132.83</v>
      </c>
    </row>
    <row r="514" spans="1:12">
      <c r="A514" t="s">
        <v>4230</v>
      </c>
      <c r="B514">
        <v>2015</v>
      </c>
      <c r="C514" t="s">
        <v>230</v>
      </c>
      <c r="D514" t="s">
        <v>252</v>
      </c>
      <c r="E514" t="s">
        <v>253</v>
      </c>
      <c r="G514" t="s">
        <v>254</v>
      </c>
      <c r="H514" s="5">
        <v>1869814.77</v>
      </c>
      <c r="I514" t="str">
        <f>IFERROR(VLOOKUP(G514,'NCES Match'!$A$2:$B$1307,2,FALSE),"")</f>
        <v/>
      </c>
      <c r="J514" cm="1">
        <f t="array" ref="J514">IFERROR(_xlfn.IFS(B514=2015,H514/$O$13,B514=2016,H514/$O$14,B514=2017,H514/$O$15,B514=2018,H514/$O$16,B514=2019,H514/$O$17,B514=2020,H514/$O$18,B514=2021,H514/$O$19,B514=2022,H514/$O$20),"")</f>
        <v>1.4648199155527291E-3</v>
      </c>
      <c r="K514" s="3" cm="1">
        <f t="array" ref="K514">IFERROR(_xlfn.IFS(B514=2015,J514*$P$4,B514=2016,J514*$P$5,B514=2017,J514*$P$6,B514=2018,J514*$P$7,B514=2019,J514*$P$8,B514=2020,J514*$P$9,B514=2021,J514*$P$10,B514=2022,J514*$P$11),"")</f>
        <v>2331235.9759685798</v>
      </c>
      <c r="L514" s="3">
        <f t="shared" si="8"/>
        <v>4201050.7459685802</v>
      </c>
    </row>
    <row r="515" spans="1:12">
      <c r="A515" t="s">
        <v>4230</v>
      </c>
      <c r="B515">
        <v>2016</v>
      </c>
      <c r="C515" t="s">
        <v>4100</v>
      </c>
      <c r="D515" t="s">
        <v>252</v>
      </c>
      <c r="E515" t="s">
        <v>253</v>
      </c>
      <c r="F515" t="s">
        <v>4101</v>
      </c>
      <c r="G515" t="s">
        <v>254</v>
      </c>
      <c r="H515" s="5">
        <v>1848234</v>
      </c>
      <c r="I515" t="str">
        <f>IFERROR(VLOOKUP(G515,'NCES Match'!$A$2:$B$1307,2,FALSE),"")</f>
        <v/>
      </c>
      <c r="J515" cm="1">
        <f t="array" ref="J515">IFERROR(_xlfn.IFS(B515=2015,H515/$O$13,B515=2016,H515/$O$14,B515=2017,H515/$O$15,B515=2018,H515/$O$16,B515=2019,H515/$O$17,B515=2020,H515/$O$18,B515=2021,H515/$O$19,B515=2022,H515/$O$20),"")</f>
        <v>1.3230895603966117E-3</v>
      </c>
      <c r="K515" s="3" cm="1">
        <f t="array" ref="K515">IFERROR(_xlfn.IFS(B515=2015,J515*$P$4,B515=2016,J515*$P$5,B515=2017,J515*$P$6,B515=2018,J515*$P$7,B515=2019,J515*$P$8,B515=2020,J515*$P$9,B515=2021,J515*$P$10,B515=2022,J515*$P$11),"")</f>
        <v>2217010.2113031456</v>
      </c>
      <c r="L515" s="3">
        <f t="shared" ref="L515:L578" si="9">SUM(H515,K515)</f>
        <v>4065244.2113031456</v>
      </c>
    </row>
    <row r="516" spans="1:12">
      <c r="A516" t="s">
        <v>4230</v>
      </c>
      <c r="B516">
        <v>2017</v>
      </c>
      <c r="D516" t="s">
        <v>252</v>
      </c>
      <c r="E516" t="s">
        <v>253</v>
      </c>
      <c r="F516" t="s">
        <v>4101</v>
      </c>
      <c r="G516" t="s">
        <v>254</v>
      </c>
      <c r="H516" s="5">
        <v>1728065</v>
      </c>
      <c r="I516" t="str">
        <f>IFERROR(VLOOKUP(G516,'NCES Match'!$A$2:$B$1307,2,FALSE),"")</f>
        <v/>
      </c>
      <c r="J516" cm="1">
        <f t="array" ref="J516">IFERROR(_xlfn.IFS(B516=2015,H516/$O$13,B516=2016,H516/$O$14,B516=2017,H516/$O$15,B516=2018,H516/$O$16,B516=2019,H516/$O$17,B516=2020,H516/$O$18,B516=2021,H516/$O$19,B516=2022,H516/$O$20),"")</f>
        <v>1.1913950022374219E-3</v>
      </c>
      <c r="K516" s="3" cm="1">
        <f t="array" ref="K516">IFERROR(_xlfn.IFS(B516=2015,J516*$P$4,B516=2016,J516*$P$5,B516=2017,J516*$P$6,B516=2018,J516*$P$7,B516=2019,J516*$P$8,B516=2020,J516*$P$9,B516=2021,J516*$P$10,B516=2022,J516*$P$11),"")</f>
        <v>2023283.9676913868</v>
      </c>
      <c r="L516" s="3">
        <f t="shared" si="9"/>
        <v>3751348.967691387</v>
      </c>
    </row>
    <row r="517" spans="1:12">
      <c r="A517" t="s">
        <v>4230</v>
      </c>
      <c r="B517">
        <v>2018</v>
      </c>
      <c r="D517" t="s">
        <v>252</v>
      </c>
      <c r="E517" t="s">
        <v>253</v>
      </c>
      <c r="F517">
        <v>955</v>
      </c>
      <c r="G517" t="s">
        <v>254</v>
      </c>
      <c r="H517" s="5">
        <v>1505658</v>
      </c>
      <c r="I517" t="str">
        <f>IFERROR(VLOOKUP(G517,'NCES Match'!$A$2:$B$1307,2,FALSE),"")</f>
        <v/>
      </c>
      <c r="J517" cm="1">
        <f t="array" ref="J517">IFERROR(_xlfn.IFS(B517=2015,H517/$O$13,B517=2016,H517/$O$14,B517=2017,H517/$O$15,B517=2018,H517/$O$16,B517=2019,H517/$O$17,B517=2020,H517/$O$18,B517=2021,H517/$O$19,B517=2022,H517/$O$20),"")</f>
        <v>9.8253043030467613E-4</v>
      </c>
      <c r="K517" s="3" cm="1">
        <f t="array" ref="K517">IFERROR(_xlfn.IFS(B517=2015,J517*$P$4,B517=2016,J517*$P$5,B517=2017,J517*$P$6,B517=2018,J517*$P$7,B517=2019,J517*$P$8,B517=2020,J517*$P$9,B517=2021,J517*$P$10,B517=2022,J517*$P$11),"")</f>
        <v>1686860.6092412795</v>
      </c>
      <c r="L517" s="3">
        <f t="shared" si="9"/>
        <v>3192518.6092412798</v>
      </c>
    </row>
    <row r="518" spans="1:12">
      <c r="A518" t="s">
        <v>4230</v>
      </c>
      <c r="B518">
        <v>2019</v>
      </c>
      <c r="D518" t="s">
        <v>252</v>
      </c>
      <c r="E518" t="s">
        <v>253</v>
      </c>
      <c r="F518" t="s">
        <v>4163</v>
      </c>
      <c r="G518" t="s">
        <v>254</v>
      </c>
      <c r="H518" s="5">
        <v>1501806</v>
      </c>
      <c r="I518" t="str">
        <f>IFERROR(VLOOKUP(G518,'NCES Match'!$A$2:$B$1307,2,FALSE),"")</f>
        <v/>
      </c>
      <c r="J518" cm="1">
        <f t="array" ref="J518">IFERROR(_xlfn.IFS(B518=2015,H518/$O$13,B518=2016,H518/$O$14,B518=2017,H518/$O$15,B518=2018,H518/$O$16,B518=2019,H518/$O$17,B518=2020,H518/$O$18,B518=2021,H518/$O$19,B518=2022,H518/$O$20),"")</f>
        <v>9.5091356309645863E-4</v>
      </c>
      <c r="K518" s="3" cm="1">
        <f t="array" ref="K518">IFERROR(_xlfn.IFS(B518=2015,J518*$P$4,B518=2016,J518*$P$5,B518=2017,J518*$P$6,B518=2018,J518*$P$7,B518=2019,J518*$P$8,B518=2020,J518*$P$9,B518=2021,J518*$P$10,B518=2022,J518*$P$11),"")</f>
        <v>1652617.3755796554</v>
      </c>
      <c r="L518" s="3">
        <f t="shared" si="9"/>
        <v>3154423.3755796552</v>
      </c>
    </row>
    <row r="519" spans="1:12">
      <c r="A519" t="s">
        <v>4230</v>
      </c>
      <c r="B519">
        <v>2020</v>
      </c>
      <c r="D519" t="s">
        <v>252</v>
      </c>
      <c r="E519" t="s">
        <v>253</v>
      </c>
      <c r="F519" t="s">
        <v>4163</v>
      </c>
      <c r="G519" t="s">
        <v>254</v>
      </c>
      <c r="H519" s="5">
        <v>1576103</v>
      </c>
      <c r="I519" t="str">
        <f>IFERROR(VLOOKUP(G519,'NCES Match'!$A$2:$B$1307,2,FALSE),"")</f>
        <v/>
      </c>
      <c r="J519" cm="1">
        <f t="array" ref="J519">IFERROR(_xlfn.IFS(B519=2015,H519/$O$13,B519=2016,H519/$O$14,B519=2017,H519/$O$15,B519=2018,H519/$O$16,B519=2019,H519/$O$17,B519=2020,H519/$O$18,B519=2021,H519/$O$19,B519=2022,H519/$O$20),"")</f>
        <v>8.5410213530931229E-4</v>
      </c>
      <c r="K519" s="3" cm="1">
        <f t="array" ref="K519">IFERROR(_xlfn.IFS(B519=2015,J519*$P$4,B519=2016,J519*$P$5,B519=2017,J519*$P$6,B519=2018,J519*$P$7,B519=2019,J519*$P$8,B519=2020,J519*$P$9,B519=2021,J519*$P$10,B519=2022,J519*$P$11),"")</f>
        <v>1800449.7055295412</v>
      </c>
      <c r="L519" s="3">
        <f t="shared" si="9"/>
        <v>3376552.7055295412</v>
      </c>
    </row>
    <row r="520" spans="1:12">
      <c r="A520" t="s">
        <v>4230</v>
      </c>
      <c r="B520">
        <v>2021</v>
      </c>
      <c r="D520" t="s">
        <v>252</v>
      </c>
      <c r="E520" t="s">
        <v>253</v>
      </c>
      <c r="F520" t="s">
        <v>4163</v>
      </c>
      <c r="G520" t="s">
        <v>254</v>
      </c>
      <c r="H520" s="5">
        <v>1387155.15</v>
      </c>
      <c r="I520" t="str">
        <f>IFERROR(VLOOKUP(G520,'NCES Match'!$A$2:$B$1307,2,FALSE),"")</f>
        <v/>
      </c>
      <c r="J520" cm="1">
        <f t="array" ref="J520">IFERROR(_xlfn.IFS(B520=2015,H520/$O$13,B520=2016,H520/$O$14,B520=2017,H520/$O$15,B520=2018,H520/$O$16,B520=2019,H520/$O$17,B520=2020,H520/$O$18,B520=2021,H520/$O$19,B520=2022,H520/$O$20),"")</f>
        <v>7.0972824417928743E-4</v>
      </c>
      <c r="K520" s="3" cm="1">
        <f t="array" ref="K520">IFERROR(_xlfn.IFS(B520=2015,J520*$P$4,B520=2016,J520*$P$5,B520=2017,J520*$P$6,B520=2018,J520*$P$7,B520=2019,J520*$P$8,B520=2020,J520*$P$9,B520=2021,J520*$P$10,B520=2022,J520*$P$11),"")</f>
        <v>1519211.1302130818</v>
      </c>
      <c r="L520" s="3">
        <f t="shared" si="9"/>
        <v>2906366.2802130817</v>
      </c>
    </row>
    <row r="521" spans="1:12">
      <c r="A521" t="s">
        <v>4230</v>
      </c>
      <c r="B521">
        <v>2022</v>
      </c>
      <c r="D521" t="s">
        <v>252</v>
      </c>
      <c r="E521" t="s">
        <v>253</v>
      </c>
      <c r="F521" t="s">
        <v>4163</v>
      </c>
      <c r="G521" t="s">
        <v>254</v>
      </c>
      <c r="H521" s="5">
        <v>1410865.67</v>
      </c>
      <c r="I521" t="str">
        <f>IFERROR(VLOOKUP(G521,'NCES Match'!$A$2:$B$1307,2,FALSE),"")</f>
        <v/>
      </c>
      <c r="J521" cm="1">
        <f t="array" ref="J521">IFERROR(_xlfn.IFS(B521=2015,H521/$O$13,B521=2016,H521/$O$14,B521=2017,H521/$O$15,B521=2018,H521/$O$16,B521=2019,H521/$O$17,B521=2020,H521/$O$18,B521=2021,H521/$O$19,B521=2022,H521/$O$20),"")</f>
        <v>6.1969543501581403E-4</v>
      </c>
      <c r="K521" s="3" cm="1">
        <f t="array" ref="K521">IFERROR(_xlfn.IFS(B521=2015,J521*$P$4,B521=2016,J521*$P$5,B521=2017,J521*$P$6,B521=2018,J521*$P$7,B521=2019,J521*$P$8,B521=2020,J521*$P$9,B521=2021,J521*$P$10,B521=2022,J521*$P$11),"")</f>
        <v>1334503.5882023328</v>
      </c>
      <c r="L521" s="3">
        <f t="shared" si="9"/>
        <v>2745369.258202333</v>
      </c>
    </row>
    <row r="522" spans="1:12">
      <c r="A522" t="s">
        <v>4230</v>
      </c>
      <c r="B522">
        <v>2023</v>
      </c>
      <c r="D522" t="s">
        <v>252</v>
      </c>
      <c r="E522" t="s">
        <v>253</v>
      </c>
      <c r="F522" t="s">
        <v>4163</v>
      </c>
      <c r="G522" t="s">
        <v>254</v>
      </c>
      <c r="H522" s="5">
        <v>1417297.77</v>
      </c>
      <c r="I522" t="str">
        <f>IFERROR(VLOOKUP(G522,'NCES Match'!$A$2:$B$1307,2,FALSE),"")</f>
        <v/>
      </c>
      <c r="J522" t="str" cm="1">
        <f t="array" ref="J522">IFERROR(_xlfn.IFS(B522=2015,H522/$O$13,B522=2016,H522/$O$14,B522=2017,H522/$O$15,B522=2018,H522/$O$16,B522=2019,H522/$O$17,B522=2020,H522/$O$18,B522=2021,H522/$O$19,B522=2022,H522/$O$20),"")</f>
        <v/>
      </c>
      <c r="K522" s="3" t="str" cm="1">
        <f t="array" ref="K522">IFERROR(_xlfn.IFS(B522=2015,J522*$P$4,B522=2016,J522*$P$5,B522=2017,J522*$P$6,B522=2018,J522*$P$7,B522=2019,J522*$P$8,B522=2020,J522*$P$9,B522=2021,J522*$P$10,B522=2022,J522*$P$11),"")</f>
        <v/>
      </c>
      <c r="L522" s="3">
        <f t="shared" si="9"/>
        <v>1417297.77</v>
      </c>
    </row>
    <row r="523" spans="1:12">
      <c r="A523" t="s">
        <v>4230</v>
      </c>
      <c r="B523">
        <v>2015</v>
      </c>
      <c r="C523" t="s">
        <v>230</v>
      </c>
      <c r="D523" t="s">
        <v>351</v>
      </c>
      <c r="E523" t="s">
        <v>352</v>
      </c>
      <c r="G523" t="s">
        <v>353</v>
      </c>
      <c r="H523" s="5">
        <v>383899.82</v>
      </c>
      <c r="I523" t="str">
        <f>IFERROR(VLOOKUP(G523,'NCES Match'!$A$2:$B$1307,2,FALSE),"")</f>
        <v/>
      </c>
      <c r="J523" cm="1">
        <f t="array" ref="J523">IFERROR(_xlfn.IFS(B523=2015,H523/$O$13,B523=2016,H523/$O$14,B523=2017,H523/$O$15,B523=2018,H523/$O$16,B523=2019,H523/$O$17,B523=2020,H523/$O$18,B523=2021,H523/$O$19,B523=2022,H523/$O$20),"")</f>
        <v>3.0074856126690447E-4</v>
      </c>
      <c r="K523" s="3" cm="1">
        <f t="array" ref="K523">IFERROR(_xlfn.IFS(B523=2015,J523*$P$4,B523=2016,J523*$P$5,B523=2017,J523*$P$6,B523=2018,J523*$P$7,B523=2019,J523*$P$8,B523=2020,J523*$P$9,B523=2021,J523*$P$10,B523=2022,J523*$P$11),"")</f>
        <v>478636.21889769431</v>
      </c>
      <c r="L523" s="3">
        <f t="shared" si="9"/>
        <v>862536.03889769432</v>
      </c>
    </row>
    <row r="524" spans="1:12">
      <c r="A524" t="s">
        <v>4230</v>
      </c>
      <c r="B524">
        <v>2016</v>
      </c>
      <c r="C524" t="s">
        <v>4100</v>
      </c>
      <c r="D524" t="s">
        <v>351</v>
      </c>
      <c r="E524" t="s">
        <v>352</v>
      </c>
      <c r="F524" t="s">
        <v>4101</v>
      </c>
      <c r="G524" t="s">
        <v>353</v>
      </c>
      <c r="H524" s="5">
        <v>431220</v>
      </c>
      <c r="I524" t="str">
        <f>IFERROR(VLOOKUP(G524,'NCES Match'!$A$2:$B$1307,2,FALSE),"")</f>
        <v/>
      </c>
      <c r="J524" cm="1">
        <f t="array" ref="J524">IFERROR(_xlfn.IFS(B524=2015,H524/$O$13,B524=2016,H524/$O$14,B524=2017,H524/$O$15,B524=2018,H524/$O$16,B524=2019,H524/$O$17,B524=2020,H524/$O$18,B524=2021,H524/$O$19,B524=2022,H524/$O$20),"")</f>
        <v>3.0869612843083011E-4</v>
      </c>
      <c r="K524" s="3" cm="1">
        <f t="array" ref="K524">IFERROR(_xlfn.IFS(B524=2015,J524*$P$4,B524=2016,J524*$P$5,B524=2017,J524*$P$6,B524=2018,J524*$P$7,B524=2019,J524*$P$8,B524=2020,J524*$P$9,B524=2021,J524*$P$10,B524=2022,J524*$P$11),"")</f>
        <v>517260.87893532013</v>
      </c>
      <c r="L524" s="3">
        <f t="shared" si="9"/>
        <v>948480.87893532007</v>
      </c>
    </row>
    <row r="525" spans="1:12">
      <c r="A525" t="s">
        <v>4230</v>
      </c>
      <c r="B525">
        <v>2017</v>
      </c>
      <c r="D525" t="s">
        <v>351</v>
      </c>
      <c r="E525" t="s">
        <v>352</v>
      </c>
      <c r="F525" t="s">
        <v>4101</v>
      </c>
      <c r="G525" t="s">
        <v>353</v>
      </c>
      <c r="H525" s="5">
        <v>431999</v>
      </c>
      <c r="I525" t="str">
        <f>IFERROR(VLOOKUP(G525,'NCES Match'!$A$2:$B$1307,2,FALSE),"")</f>
        <v/>
      </c>
      <c r="J525" cm="1">
        <f t="array" ref="J525">IFERROR(_xlfn.IFS(B525=2015,H525/$O$13,B525=2016,H525/$O$14,B525=2017,H525/$O$15,B525=2018,H525/$O$16,B525=2019,H525/$O$17,B525=2020,H525/$O$18,B525=2021,H525/$O$19,B525=2022,H525/$O$20),"")</f>
        <v>2.9783685774063129E-4</v>
      </c>
      <c r="K525" s="3" cm="1">
        <f t="array" ref="K525">IFERROR(_xlfn.IFS(B525=2015,J525*$P$4,B525=2016,J525*$P$5,B525=2017,J525*$P$6,B525=2018,J525*$P$7,B525=2019,J525*$P$8,B525=2020,J525*$P$9,B525=2021,J525*$P$10,B525=2022,J525*$P$11),"")</f>
        <v>505800.79496935091</v>
      </c>
      <c r="L525" s="3">
        <f t="shared" si="9"/>
        <v>937799.79496935091</v>
      </c>
    </row>
    <row r="526" spans="1:12">
      <c r="A526" t="s">
        <v>4230</v>
      </c>
      <c r="B526">
        <v>2018</v>
      </c>
      <c r="D526" t="s">
        <v>351</v>
      </c>
      <c r="E526" t="s">
        <v>352</v>
      </c>
      <c r="F526">
        <v>982</v>
      </c>
      <c r="G526" t="s">
        <v>353</v>
      </c>
      <c r="H526" s="5">
        <v>430617</v>
      </c>
      <c r="I526" t="str">
        <f>IFERROR(VLOOKUP(G526,'NCES Match'!$A$2:$B$1307,2,FALSE),"")</f>
        <v/>
      </c>
      <c r="J526" cm="1">
        <f t="array" ref="J526">IFERROR(_xlfn.IFS(B526=2015,H526/$O$13,B526=2016,H526/$O$14,B526=2017,H526/$O$15,B526=2018,H526/$O$16,B526=2019,H526/$O$17,B526=2020,H526/$O$18,B526=2021,H526/$O$19,B526=2022,H526/$O$20),"")</f>
        <v>2.810029278272415E-4</v>
      </c>
      <c r="K526" s="3" cm="1">
        <f t="array" ref="K526">IFERROR(_xlfn.IFS(B526=2015,J526*$P$4,B526=2016,J526*$P$5,B526=2017,J526*$P$6,B526=2018,J526*$P$7,B526=2019,J526*$P$8,B526=2020,J526*$P$9,B526=2021,J526*$P$10,B526=2022,J526*$P$11),"")</f>
        <v>482440.80326983432</v>
      </c>
      <c r="L526" s="3">
        <f t="shared" si="9"/>
        <v>913057.80326983426</v>
      </c>
    </row>
    <row r="527" spans="1:12">
      <c r="A527" t="s">
        <v>4230</v>
      </c>
      <c r="B527">
        <v>2019</v>
      </c>
      <c r="D527" t="s">
        <v>351</v>
      </c>
      <c r="E527" t="s">
        <v>352</v>
      </c>
      <c r="F527" t="s">
        <v>4219</v>
      </c>
      <c r="G527" t="s">
        <v>353</v>
      </c>
      <c r="H527" s="5">
        <v>464943</v>
      </c>
      <c r="I527" t="str">
        <f>IFERROR(VLOOKUP(G527,'NCES Match'!$A$2:$B$1307,2,FALSE),"")</f>
        <v/>
      </c>
      <c r="J527" cm="1">
        <f t="array" ref="J527">IFERROR(_xlfn.IFS(B527=2015,H527/$O$13,B527=2016,H527/$O$14,B527=2017,H527/$O$15,B527=2018,H527/$O$16,B527=2019,H527/$O$17,B527=2020,H527/$O$18,B527=2021,H527/$O$19,B527=2022,H527/$O$20),"")</f>
        <v>2.9439262112866563E-4</v>
      </c>
      <c r="K527" s="3" cm="1">
        <f t="array" ref="K527">IFERROR(_xlfn.IFS(B527=2015,J527*$P$4,B527=2016,J527*$P$5,B527=2017,J527*$P$6,B527=2018,J527*$P$7,B527=2019,J527*$P$8,B527=2020,J527*$P$9,B527=2021,J527*$P$10,B527=2022,J527*$P$11),"")</f>
        <v>511632.58134148607</v>
      </c>
      <c r="L527" s="3">
        <f t="shared" si="9"/>
        <v>976575.58134148607</v>
      </c>
    </row>
    <row r="528" spans="1:12">
      <c r="A528" t="s">
        <v>4230</v>
      </c>
      <c r="B528">
        <v>2020</v>
      </c>
      <c r="D528" t="s">
        <v>351</v>
      </c>
      <c r="E528" t="s">
        <v>352</v>
      </c>
      <c r="F528" t="s">
        <v>4219</v>
      </c>
      <c r="G528" t="s">
        <v>353</v>
      </c>
      <c r="H528" s="5">
        <v>553635</v>
      </c>
      <c r="I528" t="str">
        <f>IFERROR(VLOOKUP(G528,'NCES Match'!$A$2:$B$1307,2,FALSE),"")</f>
        <v/>
      </c>
      <c r="J528" cm="1">
        <f t="array" ref="J528">IFERROR(_xlfn.IFS(B528=2015,H528/$O$13,B528=2016,H528/$O$14,B528=2017,H528/$O$15,B528=2018,H528/$O$16,B528=2019,H528/$O$17,B528=2020,H528/$O$18,B528=2021,H528/$O$19,B528=2022,H528/$O$20),"")</f>
        <v>3.0001899348073766E-4</v>
      </c>
      <c r="K528" s="3" cm="1">
        <f t="array" ref="K528">IFERROR(_xlfn.IFS(B528=2015,J528*$P$4,B528=2016,J528*$P$5,B528=2017,J528*$P$6,B528=2018,J528*$P$7,B528=2019,J528*$P$8,B528=2020,J528*$P$9,B528=2021,J528*$P$10,B528=2022,J528*$P$11),"")</f>
        <v>632440.88281086169</v>
      </c>
      <c r="L528" s="3">
        <f t="shared" si="9"/>
        <v>1186075.8828108618</v>
      </c>
    </row>
    <row r="529" spans="1:12">
      <c r="A529" t="s">
        <v>4230</v>
      </c>
      <c r="B529">
        <v>2021</v>
      </c>
      <c r="D529" t="s">
        <v>351</v>
      </c>
      <c r="E529" t="s">
        <v>352</v>
      </c>
      <c r="F529" t="s">
        <v>4219</v>
      </c>
      <c r="G529" t="s">
        <v>353</v>
      </c>
      <c r="H529" s="5">
        <v>572629.82999999996</v>
      </c>
      <c r="I529" t="str">
        <f>IFERROR(VLOOKUP(G529,'NCES Match'!$A$2:$B$1307,2,FALSE),"")</f>
        <v/>
      </c>
      <c r="J529" cm="1">
        <f t="array" ref="J529">IFERROR(_xlfn.IFS(B529=2015,H529/$O$13,B529=2016,H529/$O$14,B529=2017,H529/$O$15,B529=2018,H529/$O$16,B529=2019,H529/$O$17,B529=2020,H529/$O$18,B529=2021,H529/$O$19,B529=2022,H529/$O$20),"")</f>
        <v>2.9298205309664444E-4</v>
      </c>
      <c r="K529" s="3" cm="1">
        <f t="array" ref="K529">IFERROR(_xlfn.IFS(B529=2015,J529*$P$4,B529=2016,J529*$P$5,B529=2017,J529*$P$6,B529=2018,J529*$P$7,B529=2019,J529*$P$8,B529=2020,J529*$P$9,B529=2021,J529*$P$10,B529=2022,J529*$P$11),"")</f>
        <v>627143.69854592311</v>
      </c>
      <c r="L529" s="3">
        <f t="shared" si="9"/>
        <v>1199773.5285459231</v>
      </c>
    </row>
    <row r="530" spans="1:12">
      <c r="A530" t="s">
        <v>4230</v>
      </c>
      <c r="B530">
        <v>2022</v>
      </c>
      <c r="D530" t="s">
        <v>351</v>
      </c>
      <c r="E530" t="s">
        <v>352</v>
      </c>
      <c r="F530" t="s">
        <v>4219</v>
      </c>
      <c r="G530" t="s">
        <v>353</v>
      </c>
      <c r="H530" s="5">
        <v>639626.52</v>
      </c>
      <c r="I530" t="str">
        <f>IFERROR(VLOOKUP(G530,'NCES Match'!$A$2:$B$1307,2,FALSE),"")</f>
        <v/>
      </c>
      <c r="J530" cm="1">
        <f t="array" ref="J530">IFERROR(_xlfn.IFS(B530=2015,H530/$O$13,B530=2016,H530/$O$14,B530=2017,H530/$O$15,B530=2018,H530/$O$16,B530=2019,H530/$O$17,B530=2020,H530/$O$18,B530=2021,H530/$O$19,B530=2022,H530/$O$20),"")</f>
        <v>2.8094356747588261E-4</v>
      </c>
      <c r="K530" s="3" cm="1">
        <f t="array" ref="K530">IFERROR(_xlfn.IFS(B530=2015,J530*$P$4,B530=2016,J530*$P$5,B530=2017,J530*$P$6,B530=2018,J530*$P$7,B530=2019,J530*$P$8,B530=2020,J530*$P$9,B530=2021,J530*$P$10,B530=2022,J530*$P$11),"")</f>
        <v>605007.19820432749</v>
      </c>
      <c r="L530" s="3">
        <f t="shared" si="9"/>
        <v>1244633.7182043274</v>
      </c>
    </row>
    <row r="531" spans="1:12">
      <c r="A531" t="s">
        <v>4230</v>
      </c>
      <c r="B531">
        <v>2023</v>
      </c>
      <c r="D531" t="s">
        <v>351</v>
      </c>
      <c r="E531" t="s">
        <v>352</v>
      </c>
      <c r="F531" t="s">
        <v>4219</v>
      </c>
      <c r="G531" t="s">
        <v>353</v>
      </c>
      <c r="H531" s="5">
        <v>711766.76</v>
      </c>
      <c r="I531" t="str">
        <f>IFERROR(VLOOKUP(G531,'NCES Match'!$A$2:$B$1307,2,FALSE),"")</f>
        <v/>
      </c>
      <c r="J531" t="str" cm="1">
        <f t="array" ref="J531">IFERROR(_xlfn.IFS(B531=2015,H531/$O$13,B531=2016,H531/$O$14,B531=2017,H531/$O$15,B531=2018,H531/$O$16,B531=2019,H531/$O$17,B531=2020,H531/$O$18,B531=2021,H531/$O$19,B531=2022,H531/$O$20),"")</f>
        <v/>
      </c>
      <c r="K531" s="3" t="str" cm="1">
        <f t="array" ref="K531">IFERROR(_xlfn.IFS(B531=2015,J531*$P$4,B531=2016,J531*$P$5,B531=2017,J531*$P$6,B531=2018,J531*$P$7,B531=2019,J531*$P$8,B531=2020,J531*$P$9,B531=2021,J531*$P$10,B531=2022,J531*$P$11),"")</f>
        <v/>
      </c>
      <c r="L531" s="3">
        <f t="shared" si="9"/>
        <v>711766.76</v>
      </c>
    </row>
    <row r="532" spans="1:12">
      <c r="A532" t="s">
        <v>4230</v>
      </c>
      <c r="B532">
        <v>2020</v>
      </c>
      <c r="D532" t="s">
        <v>4251</v>
      </c>
      <c r="E532" t="s">
        <v>4252</v>
      </c>
      <c r="F532" t="s">
        <v>4230</v>
      </c>
      <c r="G532" t="s">
        <v>4253</v>
      </c>
      <c r="H532" s="5">
        <v>8390</v>
      </c>
      <c r="I532" t="str">
        <f>IFERROR(VLOOKUP(G532,'NCES Match'!$A$2:$B$1307,2,FALSE),"")</f>
        <v/>
      </c>
      <c r="J532" cm="1">
        <f t="array" ref="J532">IFERROR(_xlfn.IFS(B532=2015,H532/$O$13,B532=2016,H532/$O$14,B532=2017,H532/$O$15,B532=2018,H532/$O$16,B532=2019,H532/$O$17,B532=2020,H532/$O$18,B532=2021,H532/$O$19,B532=2022,H532/$O$20),"")</f>
        <v>4.5466044511336694E-6</v>
      </c>
      <c r="K532" s="3" cm="1">
        <f t="array" ref="K532">IFERROR(_xlfn.IFS(B532=2015,J532*$P$4,B532=2016,J532*$P$5,B532=2017,J532*$P$6,B532=2018,J532*$P$7,B532=2019,J532*$P$8,B532=2020,J532*$P$9,B532=2021,J532*$P$10,B532=2022,J532*$P$11),"")</f>
        <v>9584.2549816813043</v>
      </c>
      <c r="L532" s="3">
        <f t="shared" si="9"/>
        <v>17974.254981681304</v>
      </c>
    </row>
    <row r="533" spans="1:12">
      <c r="A533" t="s">
        <v>4230</v>
      </c>
      <c r="B533">
        <v>2020</v>
      </c>
      <c r="D533" t="s">
        <v>4254</v>
      </c>
      <c r="E533" t="s">
        <v>4252</v>
      </c>
      <c r="F533" t="s">
        <v>4230</v>
      </c>
      <c r="G533" t="s">
        <v>4255</v>
      </c>
      <c r="H533" s="5">
        <v>3780</v>
      </c>
      <c r="I533" t="str">
        <f>IFERROR(VLOOKUP(G533,'NCES Match'!$A$2:$B$1307,2,FALSE),"")</f>
        <v/>
      </c>
      <c r="J533" cm="1">
        <f t="array" ref="J533">IFERROR(_xlfn.IFS(B533=2015,H533/$O$13,B533=2016,H533/$O$14,B533=2017,H533/$O$15,B533=2018,H533/$O$16,B533=2019,H533/$O$17,B533=2020,H533/$O$18,B533=2021,H533/$O$19,B533=2022,H533/$O$20),"")</f>
        <v>2.0484105870423446E-6</v>
      </c>
      <c r="K533" s="3" cm="1">
        <f t="array" ref="K533">IFERROR(_xlfn.IFS(B533=2015,J533*$P$4,B533=2016,J533*$P$5,B533=2017,J533*$P$6,B533=2018,J533*$P$7,B533=2019,J533*$P$8,B533=2020,J533*$P$9,B533=2021,J533*$P$10,B533=2022,J533*$P$11),"")</f>
        <v>4318.0552837610649</v>
      </c>
      <c r="L533" s="3">
        <f t="shared" si="9"/>
        <v>8098.0552837610649</v>
      </c>
    </row>
    <row r="534" spans="1:12">
      <c r="A534" t="s">
        <v>4230</v>
      </c>
      <c r="B534">
        <v>2021</v>
      </c>
      <c r="D534" t="s">
        <v>4171</v>
      </c>
      <c r="E534" t="s">
        <v>4252</v>
      </c>
      <c r="F534" t="s">
        <v>4101</v>
      </c>
      <c r="G534" t="s">
        <v>4173</v>
      </c>
      <c r="H534" s="5">
        <v>128828.82</v>
      </c>
      <c r="I534" t="str">
        <f>IFERROR(VLOOKUP(G534,'NCES Match'!$A$2:$B$1307,2,FALSE),"")</f>
        <v/>
      </c>
      <c r="J534" cm="1">
        <f t="array" ref="J534">IFERROR(_xlfn.IFS(B534=2015,H534/$O$13,B534=2016,H534/$O$14,B534=2017,H534/$O$15,B534=2018,H534/$O$16,B534=2019,H534/$O$17,B534=2020,H534/$O$18,B534=2021,H534/$O$19,B534=2022,H534/$O$20),"")</f>
        <v>6.591436597289746E-5</v>
      </c>
      <c r="K534" s="3" cm="1">
        <f t="array" ref="K534">IFERROR(_xlfn.IFS(B534=2015,J534*$P$4,B534=2016,J534*$P$5,B534=2017,J534*$P$6,B534=2018,J534*$P$7,B534=2019,J534*$P$8,B534=2020,J534*$P$9,B534=2021,J534*$P$10,B534=2022,J534*$P$11),"")</f>
        <v>141093.21313929281</v>
      </c>
      <c r="L534" s="3">
        <f t="shared" si="9"/>
        <v>269922.03313929285</v>
      </c>
    </row>
    <row r="535" spans="1:12">
      <c r="A535" t="s">
        <v>4230</v>
      </c>
      <c r="B535">
        <v>2021</v>
      </c>
      <c r="D535" t="s">
        <v>4251</v>
      </c>
      <c r="E535" t="s">
        <v>4252</v>
      </c>
      <c r="F535" t="s">
        <v>4101</v>
      </c>
      <c r="G535" t="s">
        <v>4253</v>
      </c>
      <c r="H535" s="5">
        <v>17028.330000000002</v>
      </c>
      <c r="I535" t="str">
        <f>IFERROR(VLOOKUP(G535,'NCES Match'!$A$2:$B$1307,2,FALSE),"")</f>
        <v/>
      </c>
      <c r="J535" cm="1">
        <f t="array" ref="J535">IFERROR(_xlfn.IFS(B535=2015,H535/$O$13,B535=2016,H535/$O$14,B535=2017,H535/$O$15,B535=2018,H535/$O$16,B535=2019,H535/$O$17,B535=2020,H535/$O$18,B535=2021,H535/$O$19,B535=2022,H535/$O$20),"")</f>
        <v>8.7124261134059066E-6</v>
      </c>
      <c r="K535" s="3" cm="1">
        <f t="array" ref="K535">IFERROR(_xlfn.IFS(B535=2015,J535*$P$4,B535=2016,J535*$P$5,B535=2017,J535*$P$6,B535=2018,J535*$P$7,B535=2019,J535*$P$8,B535=2020,J535*$P$9,B535=2021,J535*$P$10,B535=2022,J535*$P$11),"")</f>
        <v>18649.412407070206</v>
      </c>
      <c r="L535" s="3">
        <f t="shared" si="9"/>
        <v>35677.742407070211</v>
      </c>
    </row>
    <row r="536" spans="1:12">
      <c r="A536" t="s">
        <v>4230</v>
      </c>
      <c r="B536">
        <v>2021</v>
      </c>
      <c r="D536" t="s">
        <v>4206</v>
      </c>
      <c r="E536" t="s">
        <v>4252</v>
      </c>
      <c r="F536" t="s">
        <v>4101</v>
      </c>
      <c r="G536" t="s">
        <v>4372</v>
      </c>
      <c r="H536" s="5">
        <v>19132.71</v>
      </c>
      <c r="I536" t="str">
        <f>IFERROR(VLOOKUP(G536,'NCES Match'!$A$2:$B$1307,2,FALSE),"")</f>
        <v/>
      </c>
      <c r="J536" cm="1">
        <f t="array" ref="J536">IFERROR(_xlfn.IFS(B536=2015,H536/$O$13,B536=2016,H536/$O$14,B536=2017,H536/$O$15,B536=2018,H536/$O$16,B536=2019,H536/$O$17,B536=2020,H536/$O$18,B536=2021,H536/$O$19,B536=2022,H536/$O$20),"")</f>
        <v>9.7891174427687438E-6</v>
      </c>
      <c r="K536" s="3" cm="1">
        <f t="array" ref="K536">IFERROR(_xlfn.IFS(B536=2015,J536*$P$4,B536=2016,J536*$P$5,B536=2017,J536*$P$6,B536=2018,J536*$P$7,B536=2019,J536*$P$8,B536=2020,J536*$P$9,B536=2021,J536*$P$10,B536=2022,J536*$P$11),"")</f>
        <v>20954.127577682375</v>
      </c>
      <c r="L536" s="3">
        <f t="shared" si="9"/>
        <v>40086.837577682374</v>
      </c>
    </row>
    <row r="537" spans="1:12">
      <c r="A537" t="s">
        <v>4230</v>
      </c>
      <c r="B537">
        <v>2021</v>
      </c>
      <c r="D537" t="s">
        <v>4373</v>
      </c>
      <c r="E537" t="s">
        <v>4252</v>
      </c>
      <c r="F537" t="s">
        <v>4101</v>
      </c>
      <c r="G537" t="s">
        <v>4374</v>
      </c>
      <c r="H537" s="5">
        <v>9223.1299999999992</v>
      </c>
      <c r="I537" t="str">
        <f>IFERROR(VLOOKUP(G537,'NCES Match'!$A$2:$B$1307,2,FALSE),"")</f>
        <v/>
      </c>
      <c r="J537" cm="1">
        <f t="array" ref="J537">IFERROR(_xlfn.IFS(B537=2015,H537/$O$13,B537=2016,H537/$O$14,B537=2017,H537/$O$15,B537=2018,H537/$O$16,B537=2019,H537/$O$17,B537=2020,H537/$O$18,B537=2021,H537/$O$19,B537=2022,H537/$O$20),"")</f>
        <v>4.7189500473233368E-6</v>
      </c>
      <c r="K537" s="3" cm="1">
        <f t="array" ref="K537">IFERROR(_xlfn.IFS(B537=2015,J537*$P$4,B537=2016,J537*$P$5,B537=2017,J537*$P$6,B537=2018,J537*$P$7,B537=2019,J537*$P$8,B537=2020,J537*$P$9,B537=2021,J537*$P$10,B537=2022,J537*$P$11),"")</f>
        <v>10101.164063300475</v>
      </c>
      <c r="L537" s="3">
        <f t="shared" si="9"/>
        <v>19324.294063300476</v>
      </c>
    </row>
    <row r="538" spans="1:12">
      <c r="A538" t="s">
        <v>4230</v>
      </c>
      <c r="B538">
        <v>2021</v>
      </c>
      <c r="D538" t="s">
        <v>4254</v>
      </c>
      <c r="E538" t="s">
        <v>4252</v>
      </c>
      <c r="F538" t="s">
        <v>4101</v>
      </c>
      <c r="G538" t="s">
        <v>4255</v>
      </c>
      <c r="H538" s="5">
        <v>9754.14</v>
      </c>
      <c r="I538" t="str">
        <f>IFERROR(VLOOKUP(G538,'NCES Match'!$A$2:$B$1307,2,FALSE),"")</f>
        <v/>
      </c>
      <c r="J538" cm="1">
        <f t="array" ref="J538">IFERROR(_xlfn.IFS(B538=2015,H538/$O$13,B538=2016,H538/$O$14,B538=2017,H538/$O$15,B538=2018,H538/$O$16,B538=2019,H538/$O$17,B538=2020,H538/$O$18,B538=2021,H538/$O$19,B538=2022,H538/$O$20),"")</f>
        <v>4.9906376050861755E-6</v>
      </c>
      <c r="K538" s="3" cm="1">
        <f t="array" ref="K538">IFERROR(_xlfn.IFS(B538=2015,J538*$P$4,B538=2016,J538*$P$5,B538=2017,J538*$P$6,B538=2018,J538*$P$7,B538=2019,J538*$P$8,B538=2020,J538*$P$9,B538=2021,J538*$P$10,B538=2022,J538*$P$11),"")</f>
        <v>10682.725759736846</v>
      </c>
      <c r="L538" s="3">
        <f t="shared" si="9"/>
        <v>20436.865759736844</v>
      </c>
    </row>
    <row r="539" spans="1:12">
      <c r="A539" t="s">
        <v>4230</v>
      </c>
      <c r="B539">
        <v>2022</v>
      </c>
      <c r="D539" t="s">
        <v>4171</v>
      </c>
      <c r="E539" t="s">
        <v>4252</v>
      </c>
      <c r="F539" t="s">
        <v>4101</v>
      </c>
      <c r="G539" t="s">
        <v>4173</v>
      </c>
      <c r="H539" s="5">
        <v>160696.34</v>
      </c>
      <c r="I539" t="str">
        <f>IFERROR(VLOOKUP(G539,'NCES Match'!$A$2:$B$1307,2,FALSE),"")</f>
        <v/>
      </c>
      <c r="J539" cm="1">
        <f t="array" ref="J539">IFERROR(_xlfn.IFS(B539=2015,H539/$O$13,B539=2016,H539/$O$14,B539=2017,H539/$O$15,B539=2018,H539/$O$16,B539=2019,H539/$O$17,B539=2020,H539/$O$18,B539=2021,H539/$O$19,B539=2022,H539/$O$20),"")</f>
        <v>7.0582756699827523E-5</v>
      </c>
      <c r="K539" s="3" cm="1">
        <f t="array" ref="K539">IFERROR(_xlfn.IFS(B539=2015,J539*$P$4,B539=2016,J539*$P$5,B539=2017,J539*$P$6,B539=2018,J539*$P$7,B539=2019,J539*$P$8,B539=2020,J539*$P$9,B539=2021,J539*$P$10,B539=2022,J539*$P$11),"")</f>
        <v>151998.7670697112</v>
      </c>
      <c r="L539" s="3">
        <f t="shared" si="9"/>
        <v>312695.1070697112</v>
      </c>
    </row>
    <row r="540" spans="1:12">
      <c r="A540" t="s">
        <v>4230</v>
      </c>
      <c r="B540">
        <v>2022</v>
      </c>
      <c r="D540" t="s">
        <v>4251</v>
      </c>
      <c r="E540" t="s">
        <v>4252</v>
      </c>
      <c r="F540" t="s">
        <v>4101</v>
      </c>
      <c r="G540" t="s">
        <v>4253</v>
      </c>
      <c r="H540" s="5">
        <v>19880.16</v>
      </c>
      <c r="I540" t="str">
        <f>IFERROR(VLOOKUP(G540,'NCES Match'!$A$2:$B$1307,2,FALSE),"")</f>
        <v/>
      </c>
      <c r="J540" cm="1">
        <f t="array" ref="J540">IFERROR(_xlfn.IFS(B540=2015,H540/$O$13,B540=2016,H540/$O$14,B540=2017,H540/$O$15,B540=2018,H540/$O$16,B540=2019,H540/$O$17,B540=2020,H540/$O$18,B540=2021,H540/$O$19,B540=2022,H540/$O$20),"")</f>
        <v>8.7319754540373682E-6</v>
      </c>
      <c r="K540" s="3" cm="1">
        <f t="array" ref="K540">IFERROR(_xlfn.IFS(B540=2015,J540*$P$4,B540=2016,J540*$P$5,B540=2017,J540*$P$6,B540=2018,J540*$P$7,B540=2019,J540*$P$8,B540=2020,J540*$P$9,B540=2021,J540*$P$10,B540=2022,J540*$P$11),"")</f>
        <v>18804.160749078608</v>
      </c>
      <c r="L540" s="3">
        <f t="shared" si="9"/>
        <v>38684.320749078608</v>
      </c>
    </row>
    <row r="541" spans="1:12">
      <c r="A541" t="s">
        <v>4230</v>
      </c>
      <c r="B541">
        <v>2022</v>
      </c>
      <c r="D541" t="s">
        <v>4206</v>
      </c>
      <c r="E541" t="s">
        <v>4252</v>
      </c>
      <c r="F541" t="s">
        <v>4101</v>
      </c>
      <c r="G541" t="s">
        <v>4372</v>
      </c>
      <c r="H541" s="5">
        <v>9876.06</v>
      </c>
      <c r="I541" t="str">
        <f>IFERROR(VLOOKUP(G541,'NCES Match'!$A$2:$B$1307,2,FALSE),"")</f>
        <v/>
      </c>
      <c r="J541" cm="1">
        <f t="array" ref="J541">IFERROR(_xlfn.IFS(B541=2015,H541/$O$13,B541=2016,H541/$O$14,B541=2017,H541/$O$15,B541=2018,H541/$O$16,B541=2019,H541/$O$17,B541=2020,H541/$O$18,B541=2021,H541/$O$19,B541=2022,H541/$O$20),"")</f>
        <v>4.3378681812721975E-6</v>
      </c>
      <c r="K541" s="3" cm="1">
        <f t="array" ref="K541">IFERROR(_xlfn.IFS(B541=2015,J541*$P$4,B541=2016,J541*$P$5,B541=2017,J541*$P$6,B541=2018,J541*$P$7,B541=2019,J541*$P$8,B541=2020,J541*$P$9,B541=2021,J541*$P$10,B541=2022,J541*$P$11),"")</f>
        <v>9341.5254106378052</v>
      </c>
      <c r="L541" s="3">
        <f t="shared" si="9"/>
        <v>19217.585410637803</v>
      </c>
    </row>
    <row r="542" spans="1:12">
      <c r="A542" t="s">
        <v>4230</v>
      </c>
      <c r="B542">
        <v>2022</v>
      </c>
      <c r="D542" t="s">
        <v>4373</v>
      </c>
      <c r="E542" t="s">
        <v>4252</v>
      </c>
      <c r="F542" t="s">
        <v>4101</v>
      </c>
      <c r="G542" t="s">
        <v>4394</v>
      </c>
      <c r="H542" s="5">
        <v>10037.780000000001</v>
      </c>
      <c r="I542" t="str">
        <f>IFERROR(VLOOKUP(G542,'NCES Match'!$A$2:$B$1307,2,FALSE),"")</f>
        <v/>
      </c>
      <c r="J542" cm="1">
        <f t="array" ref="J542">IFERROR(_xlfn.IFS(B542=2015,H542/$O$13,B542=2016,H542/$O$14,B542=2017,H542/$O$15,B542=2018,H542/$O$16,B542=2019,H542/$O$17,B542=2020,H542/$O$18,B542=2021,H542/$O$19,B542=2022,H542/$O$20),"")</f>
        <v>4.4089005608117453E-6</v>
      </c>
      <c r="K542" s="3" cm="1">
        <f t="array" ref="K542">IFERROR(_xlfn.IFS(B542=2015,J542*$P$4,B542=2016,J542*$P$5,B542=2017,J542*$P$6,B542=2018,J542*$P$7,B542=2019,J542*$P$8,B542=2020,J542*$P$9,B542=2021,J542*$P$10,B542=2022,J542*$P$11),"")</f>
        <v>9494.4924328519628</v>
      </c>
      <c r="L542" s="3">
        <f t="shared" si="9"/>
        <v>19532.272432851962</v>
      </c>
    </row>
    <row r="543" spans="1:12">
      <c r="A543" t="s">
        <v>4230</v>
      </c>
      <c r="B543">
        <v>2022</v>
      </c>
      <c r="D543" t="s">
        <v>4254</v>
      </c>
      <c r="E543" t="s">
        <v>4252</v>
      </c>
      <c r="F543" t="s">
        <v>4101</v>
      </c>
      <c r="G543" t="s">
        <v>4255</v>
      </c>
      <c r="H543" s="5">
        <v>51192.02</v>
      </c>
      <c r="I543" t="str">
        <f>IFERROR(VLOOKUP(G543,'NCES Match'!$A$2:$B$1307,2,FALSE),"")</f>
        <v/>
      </c>
      <c r="J543" cm="1">
        <f t="array" ref="J543">IFERROR(_xlfn.IFS(B543=2015,H543/$O$13,B543=2016,H543/$O$14,B543=2017,H543/$O$15,B543=2018,H543/$O$16,B543=2019,H543/$O$17,B543=2020,H543/$O$18,B543=2021,H543/$O$19,B543=2022,H543/$O$20),"")</f>
        <v>2.2485103846376992E-5</v>
      </c>
      <c r="K543" s="3" cm="1">
        <f t="array" ref="K543">IFERROR(_xlfn.IFS(B543=2015,J543*$P$4,B543=2016,J543*$P$5,B543=2017,J543*$P$6,B543=2018,J543*$P$7,B543=2019,J543*$P$8,B543=2020,J543*$P$9,B543=2021,J543*$P$10,B543=2022,J543*$P$11),"")</f>
        <v>48421.289021318087</v>
      </c>
      <c r="L543" s="3">
        <f t="shared" si="9"/>
        <v>99613.309021318084</v>
      </c>
    </row>
    <row r="544" spans="1:12">
      <c r="A544" t="s">
        <v>4230</v>
      </c>
      <c r="B544">
        <v>2023</v>
      </c>
      <c r="D544" t="s">
        <v>4251</v>
      </c>
      <c r="E544" t="s">
        <v>4252</v>
      </c>
      <c r="F544" t="s">
        <v>4101</v>
      </c>
      <c r="G544" t="s">
        <v>4253</v>
      </c>
      <c r="H544" s="5">
        <v>22273.54</v>
      </c>
      <c r="I544" t="str">
        <f>IFERROR(VLOOKUP(G544,'NCES Match'!$A$2:$B$1307,2,FALSE),"")</f>
        <v/>
      </c>
      <c r="J544" t="str" cm="1">
        <f t="array" ref="J544">IFERROR(_xlfn.IFS(B544=2015,H544/$O$13,B544=2016,H544/$O$14,B544=2017,H544/$O$15,B544=2018,H544/$O$16,B544=2019,H544/$O$17,B544=2020,H544/$O$18,B544=2021,H544/$O$19,B544=2022,H544/$O$20),"")</f>
        <v/>
      </c>
      <c r="K544" s="3" t="str" cm="1">
        <f t="array" ref="K544">IFERROR(_xlfn.IFS(B544=2015,J544*$P$4,B544=2016,J544*$P$5,B544=2017,J544*$P$6,B544=2018,J544*$P$7,B544=2019,J544*$P$8,B544=2020,J544*$P$9,B544=2021,J544*$P$10,B544=2022,J544*$P$11),"")</f>
        <v/>
      </c>
      <c r="L544" s="3">
        <f t="shared" si="9"/>
        <v>22273.54</v>
      </c>
    </row>
    <row r="545" spans="1:12">
      <c r="A545" t="s">
        <v>4230</v>
      </c>
      <c r="B545">
        <v>2023</v>
      </c>
      <c r="D545" t="s">
        <v>4373</v>
      </c>
      <c r="E545" t="s">
        <v>4252</v>
      </c>
      <c r="F545" t="s">
        <v>4101</v>
      </c>
      <c r="G545" t="s">
        <v>4394</v>
      </c>
      <c r="H545" s="5">
        <v>17384.099999999999</v>
      </c>
      <c r="I545" t="str">
        <f>IFERROR(VLOOKUP(G545,'NCES Match'!$A$2:$B$1307,2,FALSE),"")</f>
        <v/>
      </c>
      <c r="J545" t="str" cm="1">
        <f t="array" ref="J545">IFERROR(_xlfn.IFS(B545=2015,H545/$O$13,B545=2016,H545/$O$14,B545=2017,H545/$O$15,B545=2018,H545/$O$16,B545=2019,H545/$O$17,B545=2020,H545/$O$18,B545=2021,H545/$O$19,B545=2022,H545/$O$20),"")</f>
        <v/>
      </c>
      <c r="K545" s="3" t="str" cm="1">
        <f t="array" ref="K545">IFERROR(_xlfn.IFS(B545=2015,J545*$P$4,B545=2016,J545*$P$5,B545=2017,J545*$P$6,B545=2018,J545*$P$7,B545=2019,J545*$P$8,B545=2020,J545*$P$9,B545=2021,J545*$P$10,B545=2022,J545*$P$11),"")</f>
        <v/>
      </c>
      <c r="L545" s="3">
        <f t="shared" si="9"/>
        <v>17384.099999999999</v>
      </c>
    </row>
    <row r="546" spans="1:12">
      <c r="A546" t="s">
        <v>4230</v>
      </c>
      <c r="B546">
        <v>2023</v>
      </c>
      <c r="D546" t="s">
        <v>4254</v>
      </c>
      <c r="E546" t="s">
        <v>4252</v>
      </c>
      <c r="F546" t="s">
        <v>4101</v>
      </c>
      <c r="G546" t="s">
        <v>4255</v>
      </c>
      <c r="H546" s="5">
        <v>68197.7</v>
      </c>
      <c r="I546" t="str">
        <f>IFERROR(VLOOKUP(G546,'NCES Match'!$A$2:$B$1307,2,FALSE),"")</f>
        <v/>
      </c>
      <c r="J546" t="str" cm="1">
        <f t="array" ref="J546">IFERROR(_xlfn.IFS(B546=2015,H546/$O$13,B546=2016,H546/$O$14,B546=2017,H546/$O$15,B546=2018,H546/$O$16,B546=2019,H546/$O$17,B546=2020,H546/$O$18,B546=2021,H546/$O$19,B546=2022,H546/$O$20),"")</f>
        <v/>
      </c>
      <c r="K546" s="3" t="str" cm="1">
        <f t="array" ref="K546">IFERROR(_xlfn.IFS(B546=2015,J546*$P$4,B546=2016,J546*$P$5,B546=2017,J546*$P$6,B546=2018,J546*$P$7,B546=2019,J546*$P$8,B546=2020,J546*$P$9,B546=2021,J546*$P$10,B546=2022,J546*$P$11),"")</f>
        <v/>
      </c>
      <c r="L546" s="3">
        <f t="shared" si="9"/>
        <v>68197.7</v>
      </c>
    </row>
    <row r="547" spans="1:12">
      <c r="A547" t="s">
        <v>4230</v>
      </c>
      <c r="B547">
        <v>2015</v>
      </c>
      <c r="C547" t="s">
        <v>1</v>
      </c>
      <c r="D547" t="s">
        <v>186</v>
      </c>
      <c r="E547" t="s">
        <v>187</v>
      </c>
      <c r="F547" t="s">
        <v>188</v>
      </c>
      <c r="G547" t="s">
        <v>189</v>
      </c>
      <c r="H547" s="5">
        <v>7756014.1200000001</v>
      </c>
      <c r="I547" t="str">
        <f>IFERROR(VLOOKUP(G547,'NCES Match'!$A$2:$B$1307,2,FALSE),"")</f>
        <v/>
      </c>
      <c r="J547" cm="1">
        <f t="array" ref="J547">IFERROR(_xlfn.IFS(B547=2015,H547/$O$13,B547=2016,H547/$O$14,B547=2017,H547/$O$15,B547=2018,H547/$O$16,B547=2019,H547/$O$17,B547=2020,H547/$O$18,B547=2021,H547/$O$19,B547=2022,H547/$O$20),"")</f>
        <v>6.0760906002920142E-3</v>
      </c>
      <c r="K547" s="3" cm="1">
        <f t="array" ref="K547">IFERROR(_xlfn.IFS(B547=2015,J547*$P$4,B547=2016,J547*$P$5,B547=2017,J547*$P$6,B547=2018,J547*$P$7,B547=2019,J547*$P$8,B547=2020,J547*$P$9,B547=2021,J547*$P$10,B547=2022,J547*$P$11),"")</f>
        <v>9669994.8234253619</v>
      </c>
      <c r="L547" s="3">
        <f t="shared" si="9"/>
        <v>17426008.943425361</v>
      </c>
    </row>
    <row r="548" spans="1:12">
      <c r="A548" t="s">
        <v>4230</v>
      </c>
      <c r="B548">
        <v>2016</v>
      </c>
      <c r="C548" t="s">
        <v>4096</v>
      </c>
      <c r="D548" t="s">
        <v>186</v>
      </c>
      <c r="E548" t="s">
        <v>187</v>
      </c>
      <c r="F548">
        <v>743</v>
      </c>
      <c r="G548" t="s">
        <v>189</v>
      </c>
      <c r="H548" s="5">
        <v>8182635</v>
      </c>
      <c r="I548" t="str">
        <f>IFERROR(VLOOKUP(G548,'NCES Match'!$A$2:$B$1307,2,FALSE),"")</f>
        <v/>
      </c>
      <c r="J548" cm="1">
        <f t="array" ref="J548">IFERROR(_xlfn.IFS(B548=2015,H548/$O$13,B548=2016,H548/$O$14,B548=2017,H548/$O$15,B548=2018,H548/$O$16,B548=2019,H548/$O$17,B548=2020,H548/$O$18,B548=2021,H548/$O$19,B548=2022,H548/$O$20),"")</f>
        <v>5.8576776236320335E-3</v>
      </c>
      <c r="K548" s="3" cm="1">
        <f t="array" ref="K548">IFERROR(_xlfn.IFS(B548=2015,J548*$P$4,B548=2016,J548*$P$5,B548=2017,J548*$P$6,B548=2018,J548*$P$7,B548=2019,J548*$P$8,B548=2020,J548*$P$9,B548=2021,J548*$P$10,B548=2022,J548*$P$11),"")</f>
        <v>9815307.6668682192</v>
      </c>
      <c r="L548" s="3">
        <f t="shared" si="9"/>
        <v>17997942.666868217</v>
      </c>
    </row>
    <row r="549" spans="1:12">
      <c r="A549" t="s">
        <v>4230</v>
      </c>
      <c r="B549">
        <v>2017</v>
      </c>
      <c r="D549" t="s">
        <v>186</v>
      </c>
      <c r="E549" t="s">
        <v>187</v>
      </c>
      <c r="F549">
        <v>743</v>
      </c>
      <c r="G549" t="s">
        <v>189</v>
      </c>
      <c r="H549" s="5">
        <v>5523875</v>
      </c>
      <c r="I549" t="str">
        <f>IFERROR(VLOOKUP(G549,'NCES Match'!$A$2:$B$1307,2,FALSE),"")</f>
        <v/>
      </c>
      <c r="J549" cm="1">
        <f t="array" ref="J549">IFERROR(_xlfn.IFS(B549=2015,H549/$O$13,B549=2016,H549/$O$14,B549=2017,H549/$O$15,B549=2018,H549/$O$16,B549=2019,H549/$O$17,B549=2020,H549/$O$18,B549=2021,H549/$O$19,B549=2022,H549/$O$20),"")</f>
        <v>3.8083735669573993E-3</v>
      </c>
      <c r="K549" s="3" cm="1">
        <f t="array" ref="K549">IFERROR(_xlfn.IFS(B549=2015,J549*$P$4,B549=2016,J549*$P$5,B549=2017,J549*$P$6,B549=2018,J549*$P$7,B549=2019,J549*$P$8,B549=2020,J549*$P$9,B549=2021,J549*$P$10,B549=2022,J549*$P$11),"")</f>
        <v>6467562.1154477745</v>
      </c>
      <c r="L549" s="3">
        <f t="shared" si="9"/>
        <v>11991437.115447775</v>
      </c>
    </row>
    <row r="550" spans="1:12">
      <c r="A550" t="s">
        <v>4230</v>
      </c>
      <c r="B550">
        <v>2018</v>
      </c>
      <c r="D550" t="s">
        <v>186</v>
      </c>
      <c r="E550" t="s">
        <v>187</v>
      </c>
      <c r="F550">
        <v>743</v>
      </c>
      <c r="G550" t="s">
        <v>189</v>
      </c>
      <c r="H550" s="5">
        <v>8274367</v>
      </c>
      <c r="I550" t="str">
        <f>IFERROR(VLOOKUP(G550,'NCES Match'!$A$2:$B$1307,2,FALSE),"")</f>
        <v/>
      </c>
      <c r="J550" cm="1">
        <f t="array" ref="J550">IFERROR(_xlfn.IFS(B550=2015,H550/$O$13,B550=2016,H550/$O$14,B550=2017,H550/$O$15,B550=2018,H550/$O$16,B550=2019,H550/$O$17,B550=2020,H550/$O$18,B550=2021,H550/$O$19,B550=2022,H550/$O$20),"")</f>
        <v>5.3995112894221747E-3</v>
      </c>
      <c r="K550" s="3" cm="1">
        <f t="array" ref="K550">IFERROR(_xlfn.IFS(B550=2015,J550*$P$4,B550=2016,J550*$P$5,B550=2017,J550*$P$6,B550=2018,J550*$P$7,B550=2019,J550*$P$8,B550=2020,J550*$P$9,B550=2021,J550*$P$10,B550=2022,J550*$P$11),"")</f>
        <v>9270168.7625648975</v>
      </c>
      <c r="L550" s="3">
        <f t="shared" si="9"/>
        <v>17544535.762564898</v>
      </c>
    </row>
    <row r="551" spans="1:12">
      <c r="A551" t="s">
        <v>4230</v>
      </c>
      <c r="B551">
        <v>2019</v>
      </c>
      <c r="D551" t="s">
        <v>186</v>
      </c>
      <c r="E551" t="s">
        <v>187</v>
      </c>
      <c r="F551" t="s">
        <v>188</v>
      </c>
      <c r="G551" t="s">
        <v>189</v>
      </c>
      <c r="H551" s="5">
        <v>5698592</v>
      </c>
      <c r="I551" t="str">
        <f>IFERROR(VLOOKUP(G551,'NCES Match'!$A$2:$B$1307,2,FALSE),"")</f>
        <v/>
      </c>
      <c r="J551" cm="1">
        <f t="array" ref="J551">IFERROR(_xlfn.IFS(B551=2015,H551/$O$13,B551=2016,H551/$O$14,B551=2017,H551/$O$15,B551=2018,H551/$O$16,B551=2019,H551/$O$17,B551=2020,H551/$O$18,B551=2021,H551/$O$19,B551=2022,H551/$O$20),"")</f>
        <v>3.6082346344021628E-3</v>
      </c>
      <c r="K551" s="3" cm="1">
        <f t="array" ref="K551">IFERROR(_xlfn.IFS(B551=2015,J551*$P$4,B551=2016,J551*$P$5,B551=2017,J551*$P$6,B551=2018,J551*$P$7,B551=2019,J551*$P$8,B551=2020,J551*$P$9,B551=2021,J551*$P$10,B551=2022,J551*$P$11),"")</f>
        <v>6270844.6733727399</v>
      </c>
      <c r="L551" s="3">
        <f t="shared" si="9"/>
        <v>11969436.67337274</v>
      </c>
    </row>
    <row r="552" spans="1:12">
      <c r="A552" t="s">
        <v>4230</v>
      </c>
      <c r="B552">
        <v>2020</v>
      </c>
      <c r="D552" t="s">
        <v>186</v>
      </c>
      <c r="E552" t="s">
        <v>187</v>
      </c>
      <c r="F552" t="s">
        <v>188</v>
      </c>
      <c r="G552" t="s">
        <v>4340</v>
      </c>
      <c r="H552" s="5">
        <v>6804848</v>
      </c>
      <c r="I552" t="str">
        <f>IFERROR(VLOOKUP(G552,'NCES Match'!$A$2:$B$1307,2,FALSE),"")</f>
        <v/>
      </c>
      <c r="J552" cm="1">
        <f t="array" ref="J552">IFERROR(_xlfn.IFS(B552=2015,H552/$O$13,B552=2016,H552/$O$14,B552=2017,H552/$O$15,B552=2018,H552/$O$16,B552=2019,H552/$O$17,B552=2020,H552/$O$18,B552=2021,H552/$O$19,B552=2022,H552/$O$20),"")</f>
        <v>3.6875985942893979E-3</v>
      </c>
      <c r="K552" s="3" cm="1">
        <f t="array" ref="K552">IFERROR(_xlfn.IFS(B552=2015,J552*$P$4,B552=2016,J552*$P$5,B552=2017,J552*$P$6,B552=2018,J552*$P$7,B552=2019,J552*$P$8,B552=2020,J552*$P$9,B552=2021,J552*$P$10,B552=2022,J552*$P$11),"")</f>
        <v>7773468.2173520941</v>
      </c>
      <c r="L552" s="3">
        <f t="shared" si="9"/>
        <v>14578316.217352094</v>
      </c>
    </row>
    <row r="553" spans="1:12">
      <c r="A553" t="s">
        <v>4230</v>
      </c>
      <c r="B553">
        <v>2021</v>
      </c>
      <c r="D553" t="s">
        <v>186</v>
      </c>
      <c r="E553" t="s">
        <v>187</v>
      </c>
      <c r="F553" t="s">
        <v>188</v>
      </c>
      <c r="G553" t="s">
        <v>4340</v>
      </c>
      <c r="H553" s="5">
        <v>7203868.5099999998</v>
      </c>
      <c r="I553" t="str">
        <f>IFERROR(VLOOKUP(G553,'NCES Match'!$A$2:$B$1307,2,FALSE),"")</f>
        <v/>
      </c>
      <c r="J553" cm="1">
        <f t="array" ref="J553">IFERROR(_xlfn.IFS(B553=2015,H553/$O$13,B553=2016,H553/$O$14,B553=2017,H553/$O$15,B553=2018,H553/$O$16,B553=2019,H553/$O$17,B553=2020,H553/$O$18,B553=2021,H553/$O$19,B553=2022,H553/$O$20),"")</f>
        <v>3.6858090091081443E-3</v>
      </c>
      <c r="K553" s="3" cm="1">
        <f t="array" ref="K553">IFERROR(_xlfn.IFS(B553=2015,J553*$P$4,B553=2016,J553*$P$5,B553=2017,J553*$P$6,B553=2018,J553*$P$7,B553=2019,J553*$P$8,B553=2020,J553*$P$9,B553=2021,J553*$P$10,B553=2022,J553*$P$11),"")</f>
        <v>7889670.6118155057</v>
      </c>
      <c r="L553" s="3">
        <f t="shared" si="9"/>
        <v>15093539.121815506</v>
      </c>
    </row>
    <row r="554" spans="1:12">
      <c r="A554" t="s">
        <v>4230</v>
      </c>
      <c r="B554">
        <v>2022</v>
      </c>
      <c r="D554" t="s">
        <v>186</v>
      </c>
      <c r="E554" t="s">
        <v>187</v>
      </c>
      <c r="F554" t="s">
        <v>188</v>
      </c>
      <c r="G554" t="s">
        <v>4340</v>
      </c>
      <c r="H554" s="5">
        <v>8352440.2699999996</v>
      </c>
      <c r="I554" t="str">
        <f>IFERROR(VLOOKUP(G554,'NCES Match'!$A$2:$B$1307,2,FALSE),"")</f>
        <v/>
      </c>
      <c r="J554" cm="1">
        <f t="array" ref="J554">IFERROR(_xlfn.IFS(B554=2015,H554/$O$13,B554=2016,H554/$O$14,B554=2017,H554/$O$15,B554=2018,H554/$O$16,B554=2019,H554/$O$17,B554=2020,H554/$O$18,B554=2021,H554/$O$19,B554=2022,H554/$O$20),"")</f>
        <v>3.6686477080140824E-3</v>
      </c>
      <c r="K554" s="3" cm="1">
        <f t="array" ref="K554">IFERROR(_xlfn.IFS(B554=2015,J554*$P$4,B554=2016,J554*$P$5,B554=2017,J554*$P$6,B554=2018,J554*$P$7,B554=2019,J554*$P$8,B554=2020,J554*$P$9,B554=2021,J554*$P$10,B554=2022,J554*$P$11),"")</f>
        <v>7900370.4942091769</v>
      </c>
      <c r="L554" s="3">
        <f t="shared" si="9"/>
        <v>16252810.764209177</v>
      </c>
    </row>
    <row r="555" spans="1:12">
      <c r="A555" t="s">
        <v>4230</v>
      </c>
      <c r="B555">
        <v>2023</v>
      </c>
      <c r="D555" t="s">
        <v>186</v>
      </c>
      <c r="E555" t="s">
        <v>187</v>
      </c>
      <c r="F555" t="s">
        <v>188</v>
      </c>
      <c r="G555" t="s">
        <v>189</v>
      </c>
      <c r="H555" s="5">
        <v>9316847.6899999995</v>
      </c>
      <c r="I555" t="str">
        <f>IFERROR(VLOOKUP(G555,'NCES Match'!$A$2:$B$1307,2,FALSE),"")</f>
        <v/>
      </c>
      <c r="J555" t="str" cm="1">
        <f t="array" ref="J555">IFERROR(_xlfn.IFS(B555=2015,H555/$O$13,B555=2016,H555/$O$14,B555=2017,H555/$O$15,B555=2018,H555/$O$16,B555=2019,H555/$O$17,B555=2020,H555/$O$18,B555=2021,H555/$O$19,B555=2022,H555/$O$20),"")</f>
        <v/>
      </c>
      <c r="K555" s="3" t="str" cm="1">
        <f t="array" ref="K555">IFERROR(_xlfn.IFS(B555=2015,J555*$P$4,B555=2016,J555*$P$5,B555=2017,J555*$P$6,B555=2018,J555*$P$7,B555=2019,J555*$P$8,B555=2020,J555*$P$9,B555=2021,J555*$P$10,B555=2022,J555*$P$11),"")</f>
        <v/>
      </c>
      <c r="L555" s="3">
        <f t="shared" si="9"/>
        <v>9316847.6899999995</v>
      </c>
    </row>
    <row r="556" spans="1:12">
      <c r="A556" t="s">
        <v>4230</v>
      </c>
      <c r="B556">
        <v>2015</v>
      </c>
      <c r="C556" t="s">
        <v>1</v>
      </c>
      <c r="D556" t="s">
        <v>202</v>
      </c>
      <c r="E556" t="s">
        <v>203</v>
      </c>
      <c r="F556" t="s">
        <v>204</v>
      </c>
      <c r="G556" t="s">
        <v>205</v>
      </c>
      <c r="H556" s="5">
        <v>8846686.8499999996</v>
      </c>
      <c r="I556" t="str">
        <f>IFERROR(VLOOKUP(G556,'NCES Match'!$A$2:$B$1307,2,FALSE),"")</f>
        <v/>
      </c>
      <c r="J556" cm="1">
        <f t="array" ref="J556">IFERROR(_xlfn.IFS(B556=2015,H556/$O$13,B556=2016,H556/$O$14,B556=2017,H556/$O$15,B556=2018,H556/$O$16,B556=2019,H556/$O$17,B556=2020,H556/$O$18,B556=2021,H556/$O$19,B556=2022,H556/$O$20),"")</f>
        <v>6.9305277145385044E-3</v>
      </c>
      <c r="K556" s="3" cm="1">
        <f t="array" ref="K556">IFERROR(_xlfn.IFS(B556=2015,J556*$P$4,B556=2016,J556*$P$5,B556=2017,J556*$P$6,B556=2018,J556*$P$7,B556=2019,J556*$P$8,B556=2020,J556*$P$9,B556=2021,J556*$P$10,B556=2022,J556*$P$11),"")</f>
        <v>11029816.954996109</v>
      </c>
      <c r="L556" s="3">
        <f t="shared" si="9"/>
        <v>19876503.80499611</v>
      </c>
    </row>
    <row r="557" spans="1:12">
      <c r="A557" t="s">
        <v>4230</v>
      </c>
      <c r="B557">
        <v>2016</v>
      </c>
      <c r="C557" t="s">
        <v>4096</v>
      </c>
      <c r="D557" t="s">
        <v>202</v>
      </c>
      <c r="E557" t="s">
        <v>203</v>
      </c>
      <c r="F557">
        <v>745</v>
      </c>
      <c r="G557" t="s">
        <v>205</v>
      </c>
      <c r="H557" s="5">
        <v>9798287</v>
      </c>
      <c r="I557" t="str">
        <f>IFERROR(VLOOKUP(G557,'NCES Match'!$A$2:$B$1307,2,FALSE),"")</f>
        <v/>
      </c>
      <c r="J557" cm="1">
        <f t="array" ref="J557">IFERROR(_xlfn.IFS(B557=2015,H557/$O$13,B557=2016,H557/$O$14,B557=2017,H557/$O$15,B557=2018,H557/$O$16,B557=2019,H557/$O$17,B557=2020,H557/$O$18,B557=2021,H557/$O$19,B557=2022,H557/$O$20),"")</f>
        <v>7.0142694266363643E-3</v>
      </c>
      <c r="K557" s="3" cm="1">
        <f t="array" ref="K557">IFERROR(_xlfn.IFS(B557=2015,J557*$P$4,B557=2016,J557*$P$5,B557=2017,J557*$P$6,B557=2018,J557*$P$7,B557=2019,J557*$P$8,B557=2020,J557*$P$9,B557=2021,J557*$P$10,B557=2022,J557*$P$11),"")</f>
        <v>11753329.033162935</v>
      </c>
      <c r="L557" s="3">
        <f t="shared" si="9"/>
        <v>21551616.033162937</v>
      </c>
    </row>
    <row r="558" spans="1:12">
      <c r="A558" t="s">
        <v>4230</v>
      </c>
      <c r="B558">
        <v>2017</v>
      </c>
      <c r="D558" t="s">
        <v>202</v>
      </c>
      <c r="E558" t="s">
        <v>203</v>
      </c>
      <c r="F558">
        <v>745</v>
      </c>
      <c r="G558" t="s">
        <v>205</v>
      </c>
      <c r="H558" s="5">
        <v>10322438</v>
      </c>
      <c r="I558" t="str">
        <f>IFERROR(VLOOKUP(G558,'NCES Match'!$A$2:$B$1307,2,FALSE),"")</f>
        <v/>
      </c>
      <c r="J558" cm="1">
        <f t="array" ref="J558">IFERROR(_xlfn.IFS(B558=2015,H558/$O$13,B558=2016,H558/$O$14,B558=2017,H558/$O$15,B558=2018,H558/$O$16,B558=2019,H558/$O$17,B558=2020,H558/$O$18,B558=2021,H558/$O$19,B558=2022,H558/$O$20),"")</f>
        <v>7.116688923220856E-3</v>
      </c>
      <c r="K558" s="3" cm="1">
        <f t="array" ref="K558">IFERROR(_xlfn.IFS(B558=2015,J558*$P$4,B558=2016,J558*$P$5,B558=2017,J558*$P$6,B558=2018,J558*$P$7,B558=2019,J558*$P$8,B558=2020,J558*$P$9,B558=2021,J558*$P$10,B558=2022,J558*$P$11),"")</f>
        <v>12085901.463711344</v>
      </c>
      <c r="L558" s="3">
        <f t="shared" si="9"/>
        <v>22408339.463711344</v>
      </c>
    </row>
    <row r="559" spans="1:12">
      <c r="A559" t="s">
        <v>4230</v>
      </c>
      <c r="B559">
        <v>2018</v>
      </c>
      <c r="D559" t="s">
        <v>202</v>
      </c>
      <c r="E559" t="s">
        <v>203</v>
      </c>
      <c r="F559">
        <v>745</v>
      </c>
      <c r="G559" t="s">
        <v>205</v>
      </c>
      <c r="H559" s="5">
        <v>16141231</v>
      </c>
      <c r="I559" t="str">
        <f>IFERROR(VLOOKUP(G559,'NCES Match'!$A$2:$B$1307,2,FALSE),"")</f>
        <v/>
      </c>
      <c r="J559" cm="1">
        <f t="array" ref="J559">IFERROR(_xlfn.IFS(B559=2015,H559/$O$13,B559=2016,H559/$O$14,B559=2017,H559/$O$15,B559=2018,H559/$O$16,B559=2019,H559/$O$17,B559=2020,H559/$O$18,B559=2021,H559/$O$19,B559=2022,H559/$O$20),"")</f>
        <v>1.0533102895928011E-2</v>
      </c>
      <c r="K559" s="3" cm="1">
        <f t="array" ref="K559">IFERROR(_xlfn.IFS(B559=2015,J559*$P$4,B559=2016,J559*$P$5,B559=2017,J559*$P$6,B559=2018,J559*$P$7,B559=2019,J559*$P$8,B559=2020,J559*$P$9,B559=2021,J559*$P$10,B559=2022,J559*$P$11),"")</f>
        <v>18083792.440623455</v>
      </c>
      <c r="L559" s="3">
        <f t="shared" si="9"/>
        <v>34225023.440623455</v>
      </c>
    </row>
    <row r="560" spans="1:12">
      <c r="A560" t="s">
        <v>4230</v>
      </c>
      <c r="B560">
        <v>2019</v>
      </c>
      <c r="D560" t="s">
        <v>202</v>
      </c>
      <c r="E560" t="s">
        <v>203</v>
      </c>
      <c r="F560" t="s">
        <v>204</v>
      </c>
      <c r="G560" t="s">
        <v>205</v>
      </c>
      <c r="H560" s="5">
        <v>12234710</v>
      </c>
      <c r="I560" t="str">
        <f>IFERROR(VLOOKUP(G560,'NCES Match'!$A$2:$B$1307,2,FALSE),"")</f>
        <v/>
      </c>
      <c r="J560" cm="1">
        <f t="array" ref="J560">IFERROR(_xlfn.IFS(B560=2015,H560/$O$13,B560=2016,H560/$O$14,B560=2017,H560/$O$15,B560=2018,H560/$O$16,B560=2019,H560/$O$17,B560=2020,H560/$O$18,B560=2021,H560/$O$19,B560=2022,H560/$O$20),"")</f>
        <v>7.746774003800673E-3</v>
      </c>
      <c r="K560" s="3" cm="1">
        <f t="array" ref="K560">IFERROR(_xlfn.IFS(B560=2015,J560*$P$4,B560=2016,J560*$P$5,B560=2017,J560*$P$6,B560=2018,J560*$P$7,B560=2019,J560*$P$8,B560=2020,J560*$P$9,B560=2021,J560*$P$10,B560=2022,J560*$P$11),"")</f>
        <v>13463319.717179295</v>
      </c>
      <c r="L560" s="3">
        <f t="shared" si="9"/>
        <v>25698029.717179295</v>
      </c>
    </row>
    <row r="561" spans="1:12">
      <c r="A561" t="s">
        <v>4230</v>
      </c>
      <c r="B561">
        <v>2020</v>
      </c>
      <c r="D561" t="s">
        <v>202</v>
      </c>
      <c r="E561" t="s">
        <v>203</v>
      </c>
      <c r="F561">
        <v>745</v>
      </c>
      <c r="G561" t="s">
        <v>4344</v>
      </c>
      <c r="H561" s="5">
        <v>14406425</v>
      </c>
      <c r="I561" t="str">
        <f>IFERROR(VLOOKUP(G561,'NCES Match'!$A$2:$B$1307,2,FALSE),"")</f>
        <v/>
      </c>
      <c r="J561" cm="1">
        <f t="array" ref="J561">IFERROR(_xlfn.IFS(B561=2015,H561/$O$13,B561=2016,H561/$O$14,B561=2017,H561/$O$15,B561=2018,H561/$O$16,B561=2019,H561/$O$17,B561=2020,H561/$O$18,B561=2021,H561/$O$19,B561=2022,H561/$O$20),"")</f>
        <v>7.8069506591088647E-3</v>
      </c>
      <c r="K561" s="3" cm="1">
        <f t="array" ref="K561">IFERROR(_xlfn.IFS(B561=2015,J561*$P$4,B561=2016,J561*$P$5,B561=2017,J561*$P$6,B561=2018,J561*$P$7,B561=2019,J561*$P$8,B561=2020,J561*$P$9,B561=2021,J561*$P$10,B561=2022,J561*$P$11),"")</f>
        <v>16457073.965967592</v>
      </c>
      <c r="L561" s="3">
        <f t="shared" si="9"/>
        <v>30863498.965967592</v>
      </c>
    </row>
    <row r="562" spans="1:12">
      <c r="A562" t="s">
        <v>4230</v>
      </c>
      <c r="B562">
        <v>2021</v>
      </c>
      <c r="D562" t="s">
        <v>202</v>
      </c>
      <c r="E562" t="s">
        <v>203</v>
      </c>
      <c r="F562" t="s">
        <v>204</v>
      </c>
      <c r="G562" t="s">
        <v>4344</v>
      </c>
      <c r="H562" s="5">
        <v>15488742.5</v>
      </c>
      <c r="I562" t="str">
        <f>IFERROR(VLOOKUP(G562,'NCES Match'!$A$2:$B$1307,2,FALSE),"")</f>
        <v/>
      </c>
      <c r="J562" cm="1">
        <f t="array" ref="J562">IFERROR(_xlfn.IFS(B562=2015,H562/$O$13,B562=2016,H562/$O$14,B562=2017,H562/$O$15,B562=2018,H562/$O$16,B562=2019,H562/$O$17,B562=2020,H562/$O$18,B562=2021,H562/$O$19,B562=2022,H562/$O$20),"")</f>
        <v>7.924706921983533E-3</v>
      </c>
      <c r="K562" s="3" cm="1">
        <f t="array" ref="K562">IFERROR(_xlfn.IFS(B562=2015,J562*$P$4,B562=2016,J562*$P$5,B562=2017,J562*$P$6,B562=2018,J562*$P$7,B562=2019,J562*$P$8,B562=2020,J562*$P$9,B562=2021,J562*$P$10,B562=2022,J562*$P$11),"")</f>
        <v>16963257.497911748</v>
      </c>
      <c r="L562" s="3">
        <f t="shared" si="9"/>
        <v>32451999.997911748</v>
      </c>
    </row>
    <row r="563" spans="1:12">
      <c r="A563" t="s">
        <v>4230</v>
      </c>
      <c r="B563">
        <v>2022</v>
      </c>
      <c r="D563" t="s">
        <v>202</v>
      </c>
      <c r="E563" t="s">
        <v>203</v>
      </c>
      <c r="F563" t="s">
        <v>204</v>
      </c>
      <c r="G563" t="s">
        <v>4344</v>
      </c>
      <c r="H563" s="5">
        <v>18040529.539999999</v>
      </c>
      <c r="I563" t="str">
        <f>IFERROR(VLOOKUP(G563,'NCES Match'!$A$2:$B$1307,2,FALSE),"")</f>
        <v/>
      </c>
      <c r="J563" cm="1">
        <f t="array" ref="J563">IFERROR(_xlfn.IFS(B563=2015,H563/$O$13,B563=2016,H563/$O$14,B563=2017,H563/$O$15,B563=2018,H563/$O$16,B563=2019,H563/$O$17,B563=2020,H563/$O$18,B563=2021,H563/$O$19,B563=2022,H563/$O$20),"")</f>
        <v>7.9239533847371476E-3</v>
      </c>
      <c r="K563" s="3" cm="1">
        <f t="array" ref="K563">IFERROR(_xlfn.IFS(B563=2015,J563*$P$4,B563=2016,J563*$P$5,B563=2017,J563*$P$6,B563=2018,J563*$P$7,B563=2019,J563*$P$8,B563=2020,J563*$P$9,B563=2021,J563*$P$10,B563=2022,J563*$P$11),"")</f>
        <v>17064098.954367626</v>
      </c>
      <c r="L563" s="3">
        <f t="shared" si="9"/>
        <v>35104628.494367629</v>
      </c>
    </row>
    <row r="564" spans="1:12">
      <c r="A564" t="s">
        <v>4230</v>
      </c>
      <c r="B564">
        <v>2023</v>
      </c>
      <c r="D564" t="s">
        <v>202</v>
      </c>
      <c r="E564" t="s">
        <v>203</v>
      </c>
      <c r="F564" t="s">
        <v>204</v>
      </c>
      <c r="G564" t="s">
        <v>205</v>
      </c>
      <c r="H564" s="5">
        <v>21592675.43</v>
      </c>
      <c r="I564" t="str">
        <f>IFERROR(VLOOKUP(G564,'NCES Match'!$A$2:$B$1307,2,FALSE),"")</f>
        <v/>
      </c>
      <c r="J564" t="str" cm="1">
        <f t="array" ref="J564">IFERROR(_xlfn.IFS(B564=2015,H564/$O$13,B564=2016,H564/$O$14,B564=2017,H564/$O$15,B564=2018,H564/$O$16,B564=2019,H564/$O$17,B564=2020,H564/$O$18,B564=2021,H564/$O$19,B564=2022,H564/$O$20),"")</f>
        <v/>
      </c>
      <c r="K564" s="3" t="str" cm="1">
        <f t="array" ref="K564">IFERROR(_xlfn.IFS(B564=2015,J564*$P$4,B564=2016,J564*$P$5,B564=2017,J564*$P$6,B564=2018,J564*$P$7,B564=2019,J564*$P$8,B564=2020,J564*$P$9,B564=2021,J564*$P$10,B564=2022,J564*$P$11),"")</f>
        <v/>
      </c>
      <c r="L564" s="3">
        <f t="shared" si="9"/>
        <v>21592675.43</v>
      </c>
    </row>
    <row r="565" spans="1:12">
      <c r="A565" t="s">
        <v>4230</v>
      </c>
      <c r="B565">
        <v>2015</v>
      </c>
      <c r="C565" t="s">
        <v>1</v>
      </c>
      <c r="D565" t="s">
        <v>98</v>
      </c>
      <c r="E565" t="s">
        <v>99</v>
      </c>
      <c r="F565" t="s">
        <v>100</v>
      </c>
      <c r="G565" t="s">
        <v>101</v>
      </c>
      <c r="H565" s="5">
        <v>399064.32000000001</v>
      </c>
      <c r="I565" t="str">
        <f>IFERROR(VLOOKUP(G565,'NCES Match'!$A$2:$B$1307,2,FALSE),"")</f>
        <v/>
      </c>
      <c r="J565" cm="1">
        <f t="array" ref="J565">IFERROR(_xlfn.IFS(B565=2015,H565/$O$13,B565=2016,H565/$O$14,B565=2017,H565/$O$15,B565=2018,H565/$O$16,B565=2019,H565/$O$17,B565=2020,H565/$O$18,B565=2021,H565/$O$19,B565=2022,H565/$O$20),"")</f>
        <v>3.1262848753863855E-4</v>
      </c>
      <c r="K565" s="3" cm="1">
        <f t="array" ref="K565">IFERROR(_xlfn.IFS(B565=2015,J565*$P$4,B565=2016,J565*$P$5,B565=2017,J565*$P$6,B565=2018,J565*$P$7,B565=2019,J565*$P$8,B565=2020,J565*$P$9,B565=2021,J565*$P$10,B565=2022,J565*$P$11),"")</f>
        <v>497542.91945690301</v>
      </c>
      <c r="L565" s="3">
        <f t="shared" si="9"/>
        <v>896607.23945690296</v>
      </c>
    </row>
    <row r="566" spans="1:12">
      <c r="A566" t="s">
        <v>4230</v>
      </c>
      <c r="B566">
        <v>2016</v>
      </c>
      <c r="C566" t="s">
        <v>4096</v>
      </c>
      <c r="D566" t="s">
        <v>98</v>
      </c>
      <c r="E566" t="s">
        <v>99</v>
      </c>
      <c r="F566">
        <v>749</v>
      </c>
      <c r="G566" t="s">
        <v>101</v>
      </c>
      <c r="H566" s="5">
        <v>450313</v>
      </c>
      <c r="I566" t="str">
        <f>IFERROR(VLOOKUP(G566,'NCES Match'!$A$2:$B$1307,2,FALSE),"")</f>
        <v/>
      </c>
      <c r="J566" cm="1">
        <f t="array" ref="J566">IFERROR(_xlfn.IFS(B566=2015,H566/$O$13,B566=2016,H566/$O$14,B566=2017,H566/$O$15,B566=2018,H566/$O$16,B566=2019,H566/$O$17,B566=2020,H566/$O$18,B566=2021,H566/$O$19,B566=2022,H566/$O$20),"")</f>
        <v>3.2236417532134967E-4</v>
      </c>
      <c r="K566" s="3" cm="1">
        <f t="array" ref="K566">IFERROR(_xlfn.IFS(B566=2015,J566*$P$4,B566=2016,J566*$P$5,B566=2017,J566*$P$6,B566=2018,J566*$P$7,B566=2019,J566*$P$8,B566=2020,J566*$P$9,B566=2021,J566*$P$10,B566=2022,J566*$P$11),"")</f>
        <v>540163.485404204</v>
      </c>
      <c r="L566" s="3">
        <f t="shared" si="9"/>
        <v>990476.485404204</v>
      </c>
    </row>
    <row r="567" spans="1:12">
      <c r="A567" t="s">
        <v>4230</v>
      </c>
      <c r="B567">
        <v>2017</v>
      </c>
      <c r="D567" t="s">
        <v>98</v>
      </c>
      <c r="E567" t="s">
        <v>99</v>
      </c>
      <c r="F567">
        <v>749</v>
      </c>
      <c r="G567" t="s">
        <v>101</v>
      </c>
      <c r="H567" s="5">
        <v>559080</v>
      </c>
      <c r="I567" t="str">
        <f>IFERROR(VLOOKUP(G567,'NCES Match'!$A$2:$B$1307,2,FALSE),"")</f>
        <v/>
      </c>
      <c r="J567" cm="1">
        <f t="array" ref="J567">IFERROR(_xlfn.IFS(B567=2015,H567/$O$13,B567=2016,H567/$O$14,B567=2017,H567/$O$15,B567=2018,H567/$O$16,B567=2019,H567/$O$17,B567=2020,H567/$O$18,B567=2021,H567/$O$19,B567=2022,H567/$O$20),"")</f>
        <v>3.8545142564133748E-4</v>
      </c>
      <c r="K567" s="3" cm="1">
        <f t="array" ref="K567">IFERROR(_xlfn.IFS(B567=2015,J567*$P$4,B567=2016,J567*$P$5,B567=2017,J567*$P$6,B567=2018,J567*$P$7,B567=2019,J567*$P$8,B567=2020,J567*$P$9,B567=2021,J567*$P$10,B567=2022,J567*$P$11),"")</f>
        <v>654592.04408219631</v>
      </c>
      <c r="L567" s="3">
        <f t="shared" si="9"/>
        <v>1213672.0440821964</v>
      </c>
    </row>
    <row r="568" spans="1:12">
      <c r="A568" t="s">
        <v>4230</v>
      </c>
      <c r="B568">
        <v>2018</v>
      </c>
      <c r="D568" t="s">
        <v>98</v>
      </c>
      <c r="E568" t="s">
        <v>99</v>
      </c>
      <c r="F568">
        <v>749</v>
      </c>
      <c r="G568" t="s">
        <v>101</v>
      </c>
      <c r="H568" s="5">
        <v>693407</v>
      </c>
      <c r="I568" t="str">
        <f>IFERROR(VLOOKUP(G568,'NCES Match'!$A$2:$B$1307,2,FALSE),"")</f>
        <v/>
      </c>
      <c r="J568" cm="1">
        <f t="array" ref="J568">IFERROR(_xlfn.IFS(B568=2015,H568/$O$13,B568=2016,H568/$O$14,B568=2017,H568/$O$15,B568=2018,H568/$O$16,B568=2019,H568/$O$17,B568=2020,H568/$O$18,B568=2021,H568/$O$19,B568=2022,H568/$O$20),"")</f>
        <v>4.5248886406227352E-4</v>
      </c>
      <c r="K568" s="3" cm="1">
        <f t="array" ref="K568">IFERROR(_xlfn.IFS(B568=2015,J568*$P$4,B568=2016,J568*$P$5,B568=2017,J568*$P$6,B568=2018,J568*$P$7,B568=2019,J568*$P$8,B568=2020,J568*$P$9,B568=2021,J568*$P$10,B568=2022,J568*$P$11),"")</f>
        <v>776856.99838354264</v>
      </c>
      <c r="L568" s="3">
        <f t="shared" si="9"/>
        <v>1470263.9983835425</v>
      </c>
    </row>
    <row r="569" spans="1:12">
      <c r="A569" t="s">
        <v>4230</v>
      </c>
      <c r="B569">
        <v>2019</v>
      </c>
      <c r="D569" t="s">
        <v>98</v>
      </c>
      <c r="E569" t="s">
        <v>99</v>
      </c>
      <c r="F569" t="s">
        <v>100</v>
      </c>
      <c r="G569" t="s">
        <v>101</v>
      </c>
      <c r="H569" s="5">
        <v>943778</v>
      </c>
      <c r="I569" t="str">
        <f>IFERROR(VLOOKUP(G569,'NCES Match'!$A$2:$B$1307,2,FALSE),"")</f>
        <v/>
      </c>
      <c r="J569" cm="1">
        <f t="array" ref="J569">IFERROR(_xlfn.IFS(B569=2015,H569/$O$13,B569=2016,H569/$O$14,B569=2017,H569/$O$15,B569=2018,H569/$O$16,B569=2019,H569/$O$17,B569=2020,H569/$O$18,B569=2021,H569/$O$19,B569=2022,H569/$O$20),"")</f>
        <v>5.9758137918749133E-4</v>
      </c>
      <c r="K569" s="3" cm="1">
        <f t="array" ref="K569">IFERROR(_xlfn.IFS(B569=2015,J569*$P$4,B569=2016,J569*$P$5,B569=2017,J569*$P$6,B569=2018,J569*$P$7,B569=2019,J569*$P$8,B569=2020,J569*$P$9,B569=2021,J569*$P$10,B569=2022,J569*$P$11),"")</f>
        <v>1038552.1974807773</v>
      </c>
      <c r="L569" s="3">
        <f t="shared" si="9"/>
        <v>1982330.1974807773</v>
      </c>
    </row>
    <row r="570" spans="1:12">
      <c r="A570" t="s">
        <v>4230</v>
      </c>
      <c r="B570">
        <v>2020</v>
      </c>
      <c r="D570" t="s">
        <v>98</v>
      </c>
      <c r="E570" t="s">
        <v>99</v>
      </c>
      <c r="F570" t="s">
        <v>100</v>
      </c>
      <c r="G570" t="s">
        <v>101</v>
      </c>
      <c r="H570" s="5">
        <v>1035267</v>
      </c>
      <c r="I570" t="str">
        <f>IFERROR(VLOOKUP(G570,'NCES Match'!$A$2:$B$1307,2,FALSE),"")</f>
        <v/>
      </c>
      <c r="J570" cm="1">
        <f t="array" ref="J570">IFERROR(_xlfn.IFS(B570=2015,H570/$O$13,B570=2016,H570/$O$14,B570=2017,H570/$O$15,B570=2018,H570/$O$16,B570=2019,H570/$O$17,B570=2020,H570/$O$18,B570=2021,H570/$O$19,B570=2022,H570/$O$20),"")</f>
        <v>5.6101901672369497E-4</v>
      </c>
      <c r="K570" s="3" cm="1">
        <f t="array" ref="K570">IFERROR(_xlfn.IFS(B570=2015,J570*$P$4,B570=2016,J570*$P$5,B570=2017,J570*$P$6,B570=2018,J570*$P$7,B570=2019,J570*$P$8,B570=2020,J570*$P$9,B570=2021,J570*$P$10,B570=2022,J570*$P$11),"")</f>
        <v>1182629.666522081</v>
      </c>
      <c r="L570" s="3">
        <f t="shared" si="9"/>
        <v>2217896.666522081</v>
      </c>
    </row>
    <row r="571" spans="1:12">
      <c r="A571" t="s">
        <v>4230</v>
      </c>
      <c r="B571">
        <v>2021</v>
      </c>
      <c r="D571" t="s">
        <v>98</v>
      </c>
      <c r="E571" t="s">
        <v>99</v>
      </c>
      <c r="F571" t="s">
        <v>100</v>
      </c>
      <c r="G571" t="s">
        <v>101</v>
      </c>
      <c r="H571" s="5">
        <v>1277730.08</v>
      </c>
      <c r="I571" t="str">
        <f>IFERROR(VLOOKUP(G571,'NCES Match'!$A$2:$B$1307,2,FALSE),"")</f>
        <v/>
      </c>
      <c r="J571" cm="1">
        <f t="array" ref="J571">IFERROR(_xlfn.IFS(B571=2015,H571/$O$13,B571=2016,H571/$O$14,B571=2017,H571/$O$15,B571=2018,H571/$O$16,B571=2019,H571/$O$17,B571=2020,H571/$O$18,B571=2021,H571/$O$19,B571=2022,H571/$O$20),"")</f>
        <v>6.5374167137213204E-4</v>
      </c>
      <c r="K571" s="3" cm="1">
        <f t="array" ref="K571">IFERROR(_xlfn.IFS(B571=2015,J571*$P$4,B571=2016,J571*$P$5,B571=2017,J571*$P$6,B571=2018,J571*$P$7,B571=2019,J571*$P$8,B571=2020,J571*$P$9,B571=2021,J571*$P$10,B571=2022,J571*$P$11),"")</f>
        <v>1399368.887426941</v>
      </c>
      <c r="L571" s="3">
        <f t="shared" si="9"/>
        <v>2677098.9674269408</v>
      </c>
    </row>
    <row r="572" spans="1:12">
      <c r="A572" t="s">
        <v>4230</v>
      </c>
      <c r="B572">
        <v>2022</v>
      </c>
      <c r="D572" t="s">
        <v>98</v>
      </c>
      <c r="E572" t="s">
        <v>99</v>
      </c>
      <c r="F572" t="s">
        <v>100</v>
      </c>
      <c r="G572" t="s">
        <v>101</v>
      </c>
      <c r="H572" s="5">
        <v>1485439.46</v>
      </c>
      <c r="I572" t="str">
        <f>IFERROR(VLOOKUP(G572,'NCES Match'!$A$2:$B$1307,2,FALSE),"")</f>
        <v/>
      </c>
      <c r="J572" cm="1">
        <f t="array" ref="J572">IFERROR(_xlfn.IFS(B572=2015,H572/$O$13,B572=2016,H572/$O$14,B572=2017,H572/$O$15,B572=2018,H572/$O$16,B572=2019,H572/$O$17,B572=2020,H572/$O$18,B572=2021,H572/$O$19,B572=2022,H572/$O$20),"")</f>
        <v>6.5245052872705872E-4</v>
      </c>
      <c r="K572" s="3" cm="1">
        <f t="array" ref="K572">IFERROR(_xlfn.IFS(B572=2015,J572*$P$4,B572=2016,J572*$P$5,B572=2017,J572*$P$6,B572=2018,J572*$P$7,B572=2019,J572*$P$8,B572=2020,J572*$P$9,B572=2021,J572*$P$10,B572=2022,J572*$P$11),"")</f>
        <v>1405041.1258694357</v>
      </c>
      <c r="L572" s="3">
        <f t="shared" si="9"/>
        <v>2890480.5858694357</v>
      </c>
    </row>
    <row r="573" spans="1:12">
      <c r="A573" t="s">
        <v>4230</v>
      </c>
      <c r="B573">
        <v>2023</v>
      </c>
      <c r="D573" t="s">
        <v>98</v>
      </c>
      <c r="E573" t="s">
        <v>99</v>
      </c>
      <c r="F573" t="s">
        <v>100</v>
      </c>
      <c r="G573" t="s">
        <v>101</v>
      </c>
      <c r="H573" s="5">
        <v>1658951.04</v>
      </c>
      <c r="I573" t="str">
        <f>IFERROR(VLOOKUP(G573,'NCES Match'!$A$2:$B$1307,2,FALSE),"")</f>
        <v/>
      </c>
      <c r="J573" t="str" cm="1">
        <f t="array" ref="J573">IFERROR(_xlfn.IFS(B573=2015,H573/$O$13,B573=2016,H573/$O$14,B573=2017,H573/$O$15,B573=2018,H573/$O$16,B573=2019,H573/$O$17,B573=2020,H573/$O$18,B573=2021,H573/$O$19,B573=2022,H573/$O$20),"")</f>
        <v/>
      </c>
      <c r="K573" s="3" t="str" cm="1">
        <f t="array" ref="K573">IFERROR(_xlfn.IFS(B573=2015,J573*$P$4,B573=2016,J573*$P$5,B573=2017,J573*$P$6,B573=2018,J573*$P$7,B573=2019,J573*$P$8,B573=2020,J573*$P$9,B573=2021,J573*$P$10,B573=2022,J573*$P$11),"")</f>
        <v/>
      </c>
      <c r="L573" s="3">
        <f t="shared" si="9"/>
        <v>1658951.04</v>
      </c>
    </row>
    <row r="574" spans="1:12">
      <c r="A574">
        <v>4800004</v>
      </c>
      <c r="B574">
        <v>2015</v>
      </c>
      <c r="C574" t="s">
        <v>3521</v>
      </c>
      <c r="D574" t="s">
        <v>3897</v>
      </c>
      <c r="E574" t="s">
        <v>3898</v>
      </c>
      <c r="G574" t="s">
        <v>3899</v>
      </c>
      <c r="H574" s="5">
        <v>101225.37</v>
      </c>
      <c r="I574">
        <f>IFERROR(VLOOKUP(G574,'NCES Match'!$A$2:$B$1307,2,FALSE),"")</f>
        <v>4800004</v>
      </c>
      <c r="J574" cm="1">
        <f t="array" ref="J574">IFERROR(_xlfn.IFS(B574=2015,H574/$O$13,B574=2016,H574/$O$14,B574=2017,H574/$O$15,B574=2018,H574/$O$16,B574=2019,H574/$O$17,B574=2020,H574/$O$18,B574=2021,H574/$O$19,B574=2022,H574/$O$20),"")</f>
        <v>7.9300335153087781E-5</v>
      </c>
      <c r="K574" s="3" cm="1">
        <f t="array" ref="K574">IFERROR(_xlfn.IFS(B574=2015,J574*$P$4,B574=2016,J574*$P$5,B574=2017,J574*$P$6,B574=2018,J574*$P$7,B574=2019,J574*$P$8,B574=2020,J574*$P$9,B574=2021,J574*$P$10,B574=2022,J574*$P$11),"")</f>
        <v>126205.13433249356</v>
      </c>
      <c r="L574" s="3">
        <f t="shared" si="9"/>
        <v>227430.50433249355</v>
      </c>
    </row>
    <row r="575" spans="1:12">
      <c r="A575">
        <v>4800004</v>
      </c>
      <c r="B575">
        <v>2016</v>
      </c>
      <c r="C575" t="s">
        <v>4104</v>
      </c>
      <c r="D575" t="s">
        <v>3897</v>
      </c>
      <c r="E575" t="s">
        <v>3898</v>
      </c>
      <c r="F575" t="s">
        <v>4101</v>
      </c>
      <c r="G575" t="s">
        <v>3899</v>
      </c>
      <c r="H575" s="5">
        <v>85518</v>
      </c>
      <c r="I575">
        <f>IFERROR(VLOOKUP(G575,'NCES Match'!$A$2:$B$1307,2,FALSE),"")</f>
        <v>4800004</v>
      </c>
      <c r="J575" cm="1">
        <f t="array" ref="J575">IFERROR(_xlfn.IFS(B575=2015,H575/$O$13,B575=2016,H575/$O$14,B575=2017,H575/$O$15,B575=2018,H575/$O$16,B575=2019,H575/$O$17,B575=2020,H575/$O$18,B575=2021,H575/$O$19,B575=2022,H575/$O$20),"")</f>
        <v>6.1219506310346755E-5</v>
      </c>
      <c r="K575" s="3" cm="1">
        <f t="array" ref="K575">IFERROR(_xlfn.IFS(B575=2015,J575*$P$4,B575=2016,J575*$P$5,B575=2017,J575*$P$6,B575=2018,J575*$P$7,B575=2019,J575*$P$8,B575=2020,J575*$P$9,B575=2021,J575*$P$10,B575=2022,J575*$P$11),"")</f>
        <v>102581.31776075021</v>
      </c>
      <c r="L575" s="3">
        <f t="shared" si="9"/>
        <v>188099.31776075021</v>
      </c>
    </row>
    <row r="576" spans="1:12">
      <c r="A576">
        <v>4800004</v>
      </c>
      <c r="B576">
        <v>2017</v>
      </c>
      <c r="D576" t="s">
        <v>3897</v>
      </c>
      <c r="E576" t="s">
        <v>3898</v>
      </c>
      <c r="F576" t="s">
        <v>4101</v>
      </c>
      <c r="G576" t="s">
        <v>3899</v>
      </c>
      <c r="H576" s="5">
        <v>103648</v>
      </c>
      <c r="I576">
        <f>IFERROR(VLOOKUP(G576,'NCES Match'!$A$2:$B$1307,2,FALSE),"")</f>
        <v>4800004</v>
      </c>
      <c r="J576" cm="1">
        <f t="array" ref="J576">IFERROR(_xlfn.IFS(B576=2015,H576/$O$13,B576=2016,H576/$O$14,B576=2017,H576/$O$15,B576=2018,H576/$O$16,B576=2019,H576/$O$17,B576=2020,H576/$O$18,B576=2021,H576/$O$19,B576=2022,H576/$O$20),"")</f>
        <v>7.1458949282523688E-5</v>
      </c>
      <c r="K576" s="3" cm="1">
        <f t="array" ref="K576">IFERROR(_xlfn.IFS(B576=2015,J576*$P$4,B576=2016,J576*$P$5,B576=2017,J576*$P$6,B576=2018,J576*$P$7,B576=2019,J576*$P$8,B576=2020,J576*$P$9,B576=2021,J576*$P$10,B576=2022,J576*$P$11),"")</f>
        <v>121355.00498145432</v>
      </c>
      <c r="L576" s="3">
        <f t="shared" si="9"/>
        <v>225003.00498145432</v>
      </c>
    </row>
    <row r="577" spans="1:12">
      <c r="A577">
        <v>4800004</v>
      </c>
      <c r="B577">
        <v>2018</v>
      </c>
      <c r="D577" t="s">
        <v>3897</v>
      </c>
      <c r="E577" t="s">
        <v>3898</v>
      </c>
      <c r="F577" t="s">
        <v>4101</v>
      </c>
      <c r="G577" t="s">
        <v>3899</v>
      </c>
      <c r="H577" s="5">
        <v>101142</v>
      </c>
      <c r="I577">
        <f>IFERROR(VLOOKUP(G577,'NCES Match'!$A$2:$B$1307,2,FALSE),"")</f>
        <v>4800004</v>
      </c>
      <c r="J577" cm="1">
        <f t="array" ref="J577">IFERROR(_xlfn.IFS(B577=2015,H577/$O$13,B577=2016,H577/$O$14,B577=2017,H577/$O$15,B577=2018,H577/$O$16,B577=2019,H577/$O$17,B577=2020,H577/$O$18,B577=2021,H577/$O$19,B577=2022,H577/$O$20),"")</f>
        <v>6.6001105683943876E-5</v>
      </c>
      <c r="K577" s="3" cm="1">
        <f t="array" ref="K577">IFERROR(_xlfn.IFS(B577=2015,J577*$P$4,B577=2016,J577*$P$5,B577=2017,J577*$P$6,B577=2018,J577*$P$7,B577=2019,J577*$P$8,B577=2020,J577*$P$9,B577=2021,J577*$P$10,B577=2022,J577*$P$11),"")</f>
        <v>113314.21593740513</v>
      </c>
      <c r="L577" s="3">
        <f t="shared" si="9"/>
        <v>214456.21593740513</v>
      </c>
    </row>
    <row r="578" spans="1:12">
      <c r="A578">
        <v>4800004</v>
      </c>
      <c r="B578">
        <v>2019</v>
      </c>
      <c r="D578" t="s">
        <v>3897</v>
      </c>
      <c r="E578" t="s">
        <v>3898</v>
      </c>
      <c r="F578" t="s">
        <v>4101</v>
      </c>
      <c r="G578" t="s">
        <v>3899</v>
      </c>
      <c r="H578" s="5">
        <v>87623</v>
      </c>
      <c r="I578">
        <f>IFERROR(VLOOKUP(G578,'NCES Match'!$A$2:$B$1307,2,FALSE),"")</f>
        <v>4800004</v>
      </c>
      <c r="J578" cm="1">
        <f t="array" ref="J578">IFERROR(_xlfn.IFS(B578=2015,H578/$O$13,B578=2016,H578/$O$14,B578=2017,H578/$O$15,B578=2018,H578/$O$16,B578=2019,H578/$O$17,B578=2020,H578/$O$18,B578=2021,H578/$O$19,B578=2022,H578/$O$20),"")</f>
        <v>5.5481133474763719E-5</v>
      </c>
      <c r="K578" s="3" cm="1">
        <f t="array" ref="K578">IFERROR(_xlfn.IFS(B578=2015,J578*$P$4,B578=2016,J578*$P$5,B578=2017,J578*$P$6,B578=2018,J578*$P$7,B578=2019,J578*$P$8,B578=2020,J578*$P$9,B578=2021,J578*$P$10,B578=2022,J578*$P$11),"")</f>
        <v>96422.102655347073</v>
      </c>
      <c r="L578" s="3">
        <f t="shared" si="9"/>
        <v>184045.10265534709</v>
      </c>
    </row>
    <row r="579" spans="1:12">
      <c r="A579">
        <v>4800004</v>
      </c>
      <c r="B579">
        <v>2020</v>
      </c>
      <c r="D579" t="s">
        <v>3897</v>
      </c>
      <c r="E579" t="s">
        <v>3898</v>
      </c>
      <c r="F579" t="s">
        <v>4230</v>
      </c>
      <c r="G579" t="s">
        <v>3899</v>
      </c>
      <c r="H579" s="5">
        <v>117789</v>
      </c>
      <c r="I579">
        <f>IFERROR(VLOOKUP(G579,'NCES Match'!$A$2:$B$1307,2,FALSE),"")</f>
        <v>4800004</v>
      </c>
      <c r="J579" cm="1">
        <f t="array" ref="J579">IFERROR(_xlfn.IFS(B579=2015,H579/$O$13,B579=2016,H579/$O$14,B579=2017,H579/$O$15,B579=2018,H579/$O$16,B579=2019,H579/$O$17,B579=2020,H579/$O$18,B579=2021,H579/$O$19,B579=2022,H579/$O$20),"")</f>
        <v>6.3830749904002831E-5</v>
      </c>
      <c r="K579" s="3" cm="1">
        <f t="array" ref="K579">IFERROR(_xlfn.IFS(B579=2015,J579*$P$4,B579=2016,J579*$P$5,B579=2017,J579*$P$6,B579=2018,J579*$P$7,B579=2019,J579*$P$8,B579=2020,J579*$P$9,B579=2021,J579*$P$10,B579=2022,J579*$P$11),"")</f>
        <v>134555.40048119894</v>
      </c>
      <c r="L579" s="3">
        <f t="shared" ref="L579:L642" si="10">SUM(H579,K579)</f>
        <v>252344.40048119894</v>
      </c>
    </row>
    <row r="580" spans="1:12">
      <c r="A580">
        <v>4800004</v>
      </c>
      <c r="B580">
        <v>2021</v>
      </c>
      <c r="D580" t="s">
        <v>3897</v>
      </c>
      <c r="E580" t="s">
        <v>3898</v>
      </c>
      <c r="F580" t="s">
        <v>4101</v>
      </c>
      <c r="G580" t="s">
        <v>3899</v>
      </c>
      <c r="H580" s="5">
        <v>229959.02</v>
      </c>
      <c r="I580">
        <f>IFERROR(VLOOKUP(G580,'NCES Match'!$A$2:$B$1307,2,FALSE),"")</f>
        <v>4800004</v>
      </c>
      <c r="J580" cm="1">
        <f t="array" ref="J580">IFERROR(_xlfn.IFS(B580=2015,H580/$O$13,B580=2016,H580/$O$14,B580=2017,H580/$O$15,B580=2018,H580/$O$16,B580=2019,H580/$O$17,B580=2020,H580/$O$18,B580=2021,H580/$O$19,B580=2022,H580/$O$20),"")</f>
        <v>1.1765692647847621E-4</v>
      </c>
      <c r="K580" s="3" cm="1">
        <f t="array" ref="K580">IFERROR(_xlfn.IFS(B580=2015,J580*$P$4,B580=2016,J580*$P$5,B580=2017,J580*$P$6,B580=2018,J580*$P$7,B580=2019,J580*$P$8,B580=2020,J580*$P$9,B580=2021,J580*$P$10,B580=2022,J580*$P$11),"")</f>
        <v>251850.92141776116</v>
      </c>
      <c r="L580" s="3">
        <f t="shared" si="10"/>
        <v>481809.94141776115</v>
      </c>
    </row>
    <row r="581" spans="1:12">
      <c r="A581">
        <v>4800004</v>
      </c>
      <c r="B581">
        <v>2022</v>
      </c>
      <c r="D581" t="s">
        <v>3897</v>
      </c>
      <c r="E581" t="s">
        <v>3898</v>
      </c>
      <c r="F581" t="s">
        <v>4101</v>
      </c>
      <c r="G581" t="s">
        <v>3899</v>
      </c>
      <c r="H581" s="5">
        <v>148131.82</v>
      </c>
      <c r="I581">
        <f>IFERROR(VLOOKUP(G581,'NCES Match'!$A$2:$B$1307,2,FALSE),"")</f>
        <v>4800004</v>
      </c>
      <c r="J581" cm="1">
        <f t="array" ref="J581">IFERROR(_xlfn.IFS(B581=2015,H581/$O$13,B581=2016,H581/$O$14,B581=2017,H581/$O$15,B581=2018,H581/$O$16,B581=2019,H581/$O$17,B581=2020,H581/$O$18,B581=2021,H581/$O$19,B581=2022,H581/$O$20),"")</f>
        <v>6.5064034504847126E-5</v>
      </c>
      <c r="K581" s="3" cm="1">
        <f t="array" ref="K581">IFERROR(_xlfn.IFS(B581=2015,J581*$P$4,B581=2016,J581*$P$5,B581=2017,J581*$P$6,B581=2018,J581*$P$7,B581=2019,J581*$P$8,B581=2020,J581*$P$9,B581=2021,J581*$P$10,B581=2022,J581*$P$11),"")</f>
        <v>140114.2926079859</v>
      </c>
      <c r="L581" s="3">
        <f t="shared" si="10"/>
        <v>288246.11260798591</v>
      </c>
    </row>
    <row r="582" spans="1:12">
      <c r="A582">
        <v>4800004</v>
      </c>
      <c r="B582">
        <v>2023</v>
      </c>
      <c r="D582" t="s">
        <v>3897</v>
      </c>
      <c r="E582" t="s">
        <v>3898</v>
      </c>
      <c r="F582" t="s">
        <v>4101</v>
      </c>
      <c r="G582" t="s">
        <v>3899</v>
      </c>
      <c r="H582" s="5">
        <v>126040.99</v>
      </c>
      <c r="I582">
        <f>IFERROR(VLOOKUP(G582,'NCES Match'!$A$2:$B$1307,2,FALSE),"")</f>
        <v>4800004</v>
      </c>
      <c r="J582" t="str" cm="1">
        <f t="array" ref="J582">IFERROR(_xlfn.IFS(B582=2015,H582/$O$13,B582=2016,H582/$O$14,B582=2017,H582/$O$15,B582=2018,H582/$O$16,B582=2019,H582/$O$17,B582=2020,H582/$O$18,B582=2021,H582/$O$19,B582=2022,H582/$O$20),"")</f>
        <v/>
      </c>
      <c r="K582" s="3" t="str" cm="1">
        <f t="array" ref="K582">IFERROR(_xlfn.IFS(B582=2015,J582*$P$4,B582=2016,J582*$P$5,B582=2017,J582*$P$6,B582=2018,J582*$P$7,B582=2019,J582*$P$8,B582=2020,J582*$P$9,B582=2021,J582*$P$10,B582=2022,J582*$P$11),"")</f>
        <v/>
      </c>
      <c r="L582" s="3">
        <f t="shared" si="10"/>
        <v>126040.99</v>
      </c>
    </row>
    <row r="583" spans="1:12">
      <c r="A583">
        <v>4800014</v>
      </c>
      <c r="B583">
        <v>2015</v>
      </c>
      <c r="C583" t="s">
        <v>3521</v>
      </c>
      <c r="D583" t="s">
        <v>3702</v>
      </c>
      <c r="E583" t="s">
        <v>3703</v>
      </c>
      <c r="G583" t="s">
        <v>3704</v>
      </c>
      <c r="H583" s="5">
        <v>80012.7</v>
      </c>
      <c r="I583">
        <f>IFERROR(VLOOKUP(G583,'NCES Match'!$A$2:$B$1307,2,FALSE),"")</f>
        <v>4800014</v>
      </c>
      <c r="J583" cm="1">
        <f t="array" ref="J583">IFERROR(_xlfn.IFS(B583=2015,H583/$O$13,B583=2016,H583/$O$14,B583=2017,H583/$O$15,B583=2018,H583/$O$16,B583=2019,H583/$O$17,B583=2020,H583/$O$18,B583=2021,H583/$O$19,B583=2022,H583/$O$20),"")</f>
        <v>6.2682249780894529E-5</v>
      </c>
      <c r="K583" s="3" cm="1">
        <f t="array" ref="K583">IFERROR(_xlfn.IFS(B583=2015,J583*$P$4,B583=2016,J583*$P$5,B583=2017,J583*$P$6,B583=2018,J583*$P$7,B583=2019,J583*$P$8,B583=2020,J583*$P$9,B583=2021,J583*$P$10,B583=2022,J583*$P$11),"")</f>
        <v>99757.734170845797</v>
      </c>
      <c r="L583" s="3">
        <f t="shared" si="10"/>
        <v>179770.43417084578</v>
      </c>
    </row>
    <row r="584" spans="1:12">
      <c r="A584">
        <v>4800014</v>
      </c>
      <c r="B584">
        <v>2016</v>
      </c>
      <c r="C584" t="s">
        <v>4104</v>
      </c>
      <c r="D584" t="s">
        <v>3702</v>
      </c>
      <c r="E584" t="s">
        <v>3703</v>
      </c>
      <c r="F584" t="s">
        <v>4101</v>
      </c>
      <c r="G584" t="s">
        <v>3704</v>
      </c>
      <c r="H584" s="5">
        <v>99954</v>
      </c>
      <c r="I584">
        <f>IFERROR(VLOOKUP(G584,'NCES Match'!$A$2:$B$1307,2,FALSE),"")</f>
        <v>4800014</v>
      </c>
      <c r="J584" cm="1">
        <f t="array" ref="J584">IFERROR(_xlfn.IFS(B584=2015,H584/$O$13,B584=2016,H584/$O$14,B584=2017,H584/$O$15,B584=2018,H584/$O$16,B584=2019,H584/$O$17,B584=2020,H584/$O$18,B584=2021,H584/$O$19,B584=2022,H584/$O$20),"")</f>
        <v>7.1553761006389291E-5</v>
      </c>
      <c r="K584" s="3" cm="1">
        <f t="array" ref="K584">IFERROR(_xlfn.IFS(B584=2015,J584*$P$4,B584=2016,J584*$P$5,B584=2017,J584*$P$6,B584=2018,J584*$P$7,B584=2019,J584*$P$8,B584=2020,J584*$P$9,B584=2021,J584*$P$10,B584=2022,J584*$P$11),"")</f>
        <v>119897.71785422982</v>
      </c>
      <c r="L584" s="3">
        <f t="shared" si="10"/>
        <v>219851.71785422982</v>
      </c>
    </row>
    <row r="585" spans="1:12">
      <c r="A585">
        <v>4800014</v>
      </c>
      <c r="B585">
        <v>2017</v>
      </c>
      <c r="D585" t="s">
        <v>3702</v>
      </c>
      <c r="E585" t="s">
        <v>3703</v>
      </c>
      <c r="F585" t="s">
        <v>4101</v>
      </c>
      <c r="G585" t="s">
        <v>3704</v>
      </c>
      <c r="H585" s="5">
        <v>120577</v>
      </c>
      <c r="I585">
        <f>IFERROR(VLOOKUP(G585,'NCES Match'!$A$2:$B$1307,2,FALSE),"")</f>
        <v>4800014</v>
      </c>
      <c r="J585" cm="1">
        <f t="array" ref="J585">IFERROR(_xlfn.IFS(B585=2015,H585/$O$13,B585=2016,H585/$O$14,B585=2017,H585/$O$15,B585=2018,H585/$O$16,B585=2019,H585/$O$17,B585=2020,H585/$O$18,B585=2021,H585/$O$19,B585=2022,H585/$O$20),"")</f>
        <v>8.3130458162616338E-5</v>
      </c>
      <c r="K585" s="3" cm="1">
        <f t="array" ref="K585">IFERROR(_xlfn.IFS(B585=2015,J585*$P$4,B585=2016,J585*$P$5,B585=2017,J585*$P$6,B585=2018,J585*$P$7,B585=2019,J585*$P$8,B585=2020,J585*$P$9,B585=2021,J585*$P$10,B585=2022,J585*$P$11),"")</f>
        <v>141176.11951652533</v>
      </c>
      <c r="L585" s="3">
        <f t="shared" si="10"/>
        <v>261753.11951652533</v>
      </c>
    </row>
    <row r="586" spans="1:12">
      <c r="A586">
        <v>4800014</v>
      </c>
      <c r="B586">
        <v>2018</v>
      </c>
      <c r="D586" t="s">
        <v>3702</v>
      </c>
      <c r="E586" t="s">
        <v>3703</v>
      </c>
      <c r="F586" t="s">
        <v>4101</v>
      </c>
      <c r="G586" t="s">
        <v>3704</v>
      </c>
      <c r="H586" s="5">
        <v>121142</v>
      </c>
      <c r="I586">
        <f>IFERROR(VLOOKUP(G586,'NCES Match'!$A$2:$B$1307,2,FALSE),"")</f>
        <v>4800014</v>
      </c>
      <c r="J586" cm="1">
        <f t="array" ref="J586">IFERROR(_xlfn.IFS(B586=2015,H586/$O$13,B586=2016,H586/$O$14,B586=2017,H586/$O$15,B586=2018,H586/$O$16,B586=2019,H586/$O$17,B586=2020,H586/$O$18,B586=2021,H586/$O$19,B586=2022,H586/$O$20),"")</f>
        <v>7.9052282382831353E-5</v>
      </c>
      <c r="K586" s="3" cm="1">
        <f t="array" ref="K586">IFERROR(_xlfn.IFS(B586=2015,J586*$P$4,B586=2016,J586*$P$5,B586=2017,J586*$P$6,B586=2018,J586*$P$7,B586=2019,J586*$P$8,B586=2020,J586*$P$9,B586=2021,J586*$P$10,B586=2022,J586*$P$11),"")</f>
        <v>135721.17169018934</v>
      </c>
      <c r="L586" s="3">
        <f t="shared" si="10"/>
        <v>256863.17169018934</v>
      </c>
    </row>
    <row r="587" spans="1:12">
      <c r="A587">
        <v>4800014</v>
      </c>
      <c r="B587">
        <v>2019</v>
      </c>
      <c r="D587" t="s">
        <v>3702</v>
      </c>
      <c r="E587" t="s">
        <v>3703</v>
      </c>
      <c r="F587" t="s">
        <v>4101</v>
      </c>
      <c r="G587" t="s">
        <v>3704</v>
      </c>
      <c r="H587" s="5">
        <v>115292</v>
      </c>
      <c r="I587">
        <f>IFERROR(VLOOKUP(G587,'NCES Match'!$A$2:$B$1307,2,FALSE),"")</f>
        <v>4800014</v>
      </c>
      <c r="J587" cm="1">
        <f t="array" ref="J587">IFERROR(_xlfn.IFS(B587=2015,H587/$O$13,B587=2016,H587/$O$14,B587=2017,H587/$O$15,B587=2018,H587/$O$16,B587=2019,H587/$O$17,B587=2020,H587/$O$18,B587=2021,H587/$O$19,B587=2022,H587/$O$20),"")</f>
        <v>7.300059163201966E-5</v>
      </c>
      <c r="K587" s="3" cm="1">
        <f t="array" ref="K587">IFERROR(_xlfn.IFS(B587=2015,J587*$P$4,B587=2016,J587*$P$5,B587=2017,J587*$P$6,B587=2018,J587*$P$7,B587=2019,J587*$P$8,B587=2020,J587*$P$9,B587=2021,J587*$P$10,B587=2022,J587*$P$11),"")</f>
        <v>126869.62394965105</v>
      </c>
      <c r="L587" s="3">
        <f t="shared" si="10"/>
        <v>242161.62394965105</v>
      </c>
    </row>
    <row r="588" spans="1:12">
      <c r="A588">
        <v>4800014</v>
      </c>
      <c r="B588">
        <v>2020</v>
      </c>
      <c r="D588" t="s">
        <v>3702</v>
      </c>
      <c r="E588" t="s">
        <v>3703</v>
      </c>
      <c r="F588" t="s">
        <v>4230</v>
      </c>
      <c r="G588" t="s">
        <v>3704</v>
      </c>
      <c r="H588" s="5">
        <v>207953</v>
      </c>
      <c r="I588">
        <f>IFERROR(VLOOKUP(G588,'NCES Match'!$A$2:$B$1307,2,FALSE),"")</f>
        <v>4800014</v>
      </c>
      <c r="J588" cm="1">
        <f t="array" ref="J588">IFERROR(_xlfn.IFS(B588=2015,H588/$O$13,B588=2016,H588/$O$14,B588=2017,H588/$O$15,B588=2018,H588/$O$16,B588=2019,H588/$O$17,B588=2020,H588/$O$18,B588=2021,H588/$O$19,B588=2022,H588/$O$20),"")</f>
        <v>1.1269130338815255E-4</v>
      </c>
      <c r="K588" s="3" cm="1">
        <f t="array" ref="K588">IFERROR(_xlfn.IFS(B588=2015,J588*$P$4,B588=2016,J588*$P$5,B588=2017,J588*$P$6,B588=2018,J588*$P$7,B588=2019,J588*$P$8,B588=2020,J588*$P$9,B588=2021,J588*$P$10,B588=2022,J588*$P$11),"")</f>
        <v>237553.58476824462</v>
      </c>
      <c r="L588" s="3">
        <f t="shared" si="10"/>
        <v>445506.58476824465</v>
      </c>
    </row>
    <row r="589" spans="1:12">
      <c r="A589">
        <v>4800014</v>
      </c>
      <c r="B589">
        <v>2021</v>
      </c>
      <c r="D589" t="s">
        <v>3702</v>
      </c>
      <c r="E589" t="s">
        <v>3703</v>
      </c>
      <c r="F589" t="s">
        <v>4101</v>
      </c>
      <c r="G589" t="s">
        <v>3704</v>
      </c>
      <c r="H589" s="5">
        <v>236854.7</v>
      </c>
      <c r="I589">
        <f>IFERROR(VLOOKUP(G589,'NCES Match'!$A$2:$B$1307,2,FALSE),"")</f>
        <v>4800014</v>
      </c>
      <c r="J589" cm="1">
        <f t="array" ref="J589">IFERROR(_xlfn.IFS(B589=2015,H589/$O$13,B589=2016,H589/$O$14,B589=2017,H589/$O$15,B589=2018,H589/$O$16,B589=2019,H589/$O$17,B589=2020,H589/$O$18,B589=2021,H589/$O$19,B589=2022,H589/$O$20),"")</f>
        <v>1.2118505298892621E-4</v>
      </c>
      <c r="K589" s="3" cm="1">
        <f t="array" ref="K589">IFERROR(_xlfn.IFS(B589=2015,J589*$P$4,B589=2016,J589*$P$5,B589=2017,J589*$P$6,B589=2018,J589*$P$7,B589=2019,J589*$P$8,B589=2020,J589*$P$9,B589=2021,J589*$P$10,B589=2022,J589*$P$11),"")</f>
        <v>259403.06423782549</v>
      </c>
      <c r="L589" s="3">
        <f t="shared" si="10"/>
        <v>496257.76423782553</v>
      </c>
    </row>
    <row r="590" spans="1:12">
      <c r="A590">
        <v>4800014</v>
      </c>
      <c r="B590">
        <v>2022</v>
      </c>
      <c r="D590" t="s">
        <v>3702</v>
      </c>
      <c r="E590" t="s">
        <v>3703</v>
      </c>
      <c r="F590" t="s">
        <v>4101</v>
      </c>
      <c r="G590" t="s">
        <v>3704</v>
      </c>
      <c r="H590" s="5">
        <v>192728.52</v>
      </c>
      <c r="I590">
        <f>IFERROR(VLOOKUP(G590,'NCES Match'!$A$2:$B$1307,2,FALSE),"")</f>
        <v>4800014</v>
      </c>
      <c r="J590" cm="1">
        <f t="array" ref="J590">IFERROR(_xlfn.IFS(B590=2015,H590/$O$13,B590=2016,H590/$O$14,B590=2017,H590/$O$15,B590=2018,H590/$O$16,B590=2019,H590/$O$17,B590=2020,H590/$O$18,B590=2021,H590/$O$19,B590=2022,H590/$O$20),"")</f>
        <v>8.4652271708726185E-5</v>
      </c>
      <c r="K590" s="3" cm="1">
        <f t="array" ref="K590">IFERROR(_xlfn.IFS(B590=2015,J590*$P$4,B590=2016,J590*$P$5,B590=2017,J590*$P$6,B590=2018,J590*$P$7,B590=2019,J590*$P$8,B590=2020,J590*$P$9,B590=2021,J590*$P$10,B590=2022,J590*$P$11),"")</f>
        <v>182297.22854403642</v>
      </c>
      <c r="L590" s="3">
        <f t="shared" si="10"/>
        <v>375025.74854403641</v>
      </c>
    </row>
    <row r="591" spans="1:12">
      <c r="A591">
        <v>4800014</v>
      </c>
      <c r="B591">
        <v>2023</v>
      </c>
      <c r="D591" t="s">
        <v>3702</v>
      </c>
      <c r="E591" t="s">
        <v>3703</v>
      </c>
      <c r="F591" t="s">
        <v>4101</v>
      </c>
      <c r="G591" t="s">
        <v>3704</v>
      </c>
      <c r="H591" s="5">
        <v>186584.6</v>
      </c>
      <c r="I591">
        <f>IFERROR(VLOOKUP(G591,'NCES Match'!$A$2:$B$1307,2,FALSE),"")</f>
        <v>4800014</v>
      </c>
      <c r="J591" t="str" cm="1">
        <f t="array" ref="J591">IFERROR(_xlfn.IFS(B591=2015,H591/$O$13,B591=2016,H591/$O$14,B591=2017,H591/$O$15,B591=2018,H591/$O$16,B591=2019,H591/$O$17,B591=2020,H591/$O$18,B591=2021,H591/$O$19,B591=2022,H591/$O$20),"")</f>
        <v/>
      </c>
      <c r="K591" s="3" t="str" cm="1">
        <f t="array" ref="K591">IFERROR(_xlfn.IFS(B591=2015,J591*$P$4,B591=2016,J591*$P$5,B591=2017,J591*$P$6,B591=2018,J591*$P$7,B591=2019,J591*$P$8,B591=2020,J591*$P$9,B591=2021,J591*$P$10,B591=2022,J591*$P$11),"")</f>
        <v/>
      </c>
      <c r="L591" s="3">
        <f t="shared" si="10"/>
        <v>186584.6</v>
      </c>
    </row>
    <row r="592" spans="1:12">
      <c r="A592">
        <v>4800050</v>
      </c>
      <c r="B592">
        <v>2015</v>
      </c>
      <c r="C592" t="s">
        <v>3521</v>
      </c>
      <c r="D592" t="s">
        <v>3750</v>
      </c>
      <c r="E592" t="s">
        <v>3751</v>
      </c>
      <c r="G592" t="s">
        <v>3752</v>
      </c>
      <c r="H592" s="5">
        <v>73417.98</v>
      </c>
      <c r="I592">
        <f>IFERROR(VLOOKUP(G592,'NCES Match'!$A$2:$B$1307,2,FALSE),"")</f>
        <v>4800050</v>
      </c>
      <c r="J592" cm="1">
        <f t="array" ref="J592">IFERROR(_xlfn.IFS(B592=2015,H592/$O$13,B592=2016,H592/$O$14,B592=2017,H592/$O$15,B592=2018,H592/$O$16,B592=2019,H592/$O$17,B592=2020,H592/$O$18,B592=2021,H592/$O$19,B592=2022,H592/$O$20),"")</f>
        <v>5.7515921357093546E-5</v>
      </c>
      <c r="K592" s="3" cm="1">
        <f t="array" ref="K592">IFERROR(_xlfn.IFS(B592=2015,J592*$P$4,B592=2016,J592*$P$5,B592=2017,J592*$P$6,B592=2018,J592*$P$7,B592=2019,J592*$P$8,B592=2020,J592*$P$9,B592=2021,J592*$P$10,B592=2022,J592*$P$11),"")</f>
        <v>91535.610374358977</v>
      </c>
      <c r="L592" s="3">
        <f t="shared" si="10"/>
        <v>164953.59037435899</v>
      </c>
    </row>
    <row r="593" spans="1:12">
      <c r="A593">
        <v>4800061</v>
      </c>
      <c r="B593">
        <v>2015</v>
      </c>
      <c r="C593" t="s">
        <v>3521</v>
      </c>
      <c r="D593" t="s">
        <v>3852</v>
      </c>
      <c r="E593" t="s">
        <v>3853</v>
      </c>
      <c r="G593" t="s">
        <v>3854</v>
      </c>
      <c r="H593" s="5">
        <v>93703.43</v>
      </c>
      <c r="I593">
        <f>IFERROR(VLOOKUP(G593,'NCES Match'!$A$2:$B$1307,2,FALSE),"")</f>
        <v>4800061</v>
      </c>
      <c r="J593" cm="1">
        <f t="array" ref="J593">IFERROR(_xlfn.IFS(B593=2015,H593/$O$13,B593=2016,H593/$O$14,B593=2017,H593/$O$15,B593=2018,H593/$O$16,B593=2019,H593/$O$17,B593=2020,H593/$O$18,B593=2021,H593/$O$19,B593=2022,H593/$O$20),"")</f>
        <v>7.3407619097800284E-5</v>
      </c>
      <c r="K593" s="3" cm="1">
        <f t="array" ref="K593">IFERROR(_xlfn.IFS(B593=2015,J593*$P$4,B593=2016,J593*$P$5,B593=2017,J593*$P$6,B593=2018,J593*$P$7,B593=2019,J593*$P$8,B593=2020,J593*$P$9,B593=2021,J593*$P$10,B593=2022,J593*$P$11),"")</f>
        <v>116826.97697786045</v>
      </c>
      <c r="L593" s="3">
        <f t="shared" si="10"/>
        <v>210530.40697786043</v>
      </c>
    </row>
    <row r="594" spans="1:12">
      <c r="A594">
        <v>4800061</v>
      </c>
      <c r="B594">
        <v>2016</v>
      </c>
      <c r="C594" t="s">
        <v>4104</v>
      </c>
      <c r="D594" t="s">
        <v>3852</v>
      </c>
      <c r="E594" t="s">
        <v>3853</v>
      </c>
      <c r="F594" t="s">
        <v>4101</v>
      </c>
      <c r="G594" t="s">
        <v>3854</v>
      </c>
      <c r="H594" s="5">
        <v>96517</v>
      </c>
      <c r="I594">
        <f>IFERROR(VLOOKUP(G594,'NCES Match'!$A$2:$B$1307,2,FALSE),"")</f>
        <v>4800061</v>
      </c>
      <c r="J594" cm="1">
        <f t="array" ref="J594">IFERROR(_xlfn.IFS(B594=2015,H594/$O$13,B594=2016,H594/$O$14,B594=2017,H594/$O$15,B594=2018,H594/$O$16,B594=2019,H594/$O$17,B594=2020,H594/$O$18,B594=2021,H594/$O$19,B594=2022,H594/$O$20),"")</f>
        <v>6.9093326440699475E-5</v>
      </c>
      <c r="K594" s="3" cm="1">
        <f t="array" ref="K594">IFERROR(_xlfn.IFS(B594=2015,J594*$P$4,B594=2016,J594*$P$5,B594=2017,J594*$P$6,B594=2018,J594*$P$7,B594=2019,J594*$P$8,B594=2020,J594*$P$9,B594=2021,J594*$P$10,B594=2022,J594*$P$11),"")</f>
        <v>115774.93681230066</v>
      </c>
      <c r="L594" s="3">
        <f t="shared" si="10"/>
        <v>212291.93681230064</v>
      </c>
    </row>
    <row r="595" spans="1:12">
      <c r="A595">
        <v>4800061</v>
      </c>
      <c r="B595">
        <v>2017</v>
      </c>
      <c r="D595" t="s">
        <v>3852</v>
      </c>
      <c r="E595" t="s">
        <v>3853</v>
      </c>
      <c r="F595" t="s">
        <v>4101</v>
      </c>
      <c r="G595" t="s">
        <v>3854</v>
      </c>
      <c r="H595" s="5">
        <v>112805</v>
      </c>
      <c r="I595">
        <f>IFERROR(VLOOKUP(G595,'NCES Match'!$A$2:$B$1307,2,FALSE),"")</f>
        <v>4800061</v>
      </c>
      <c r="J595" cm="1">
        <f t="array" ref="J595">IFERROR(_xlfn.IFS(B595=2015,H595/$O$13,B595=2016,H595/$O$14,B595=2017,H595/$O$15,B595=2018,H595/$O$16,B595=2019,H595/$O$17,B595=2020,H595/$O$18,B595=2021,H595/$O$19,B595=2022,H595/$O$20),"")</f>
        <v>7.7772140068453662E-5</v>
      </c>
      <c r="K595" s="3" cm="1">
        <f t="array" ref="K595">IFERROR(_xlfn.IFS(B595=2015,J595*$P$4,B595=2016,J595*$P$5,B595=2017,J595*$P$6,B595=2018,J595*$P$7,B595=2019,J595*$P$8,B595=2020,J595*$P$9,B595=2021,J595*$P$10,B595=2022,J595*$P$11),"")</f>
        <v>132076.36748353037</v>
      </c>
      <c r="L595" s="3">
        <f t="shared" si="10"/>
        <v>244881.36748353037</v>
      </c>
    </row>
    <row r="596" spans="1:12">
      <c r="A596">
        <v>4800061</v>
      </c>
      <c r="B596">
        <v>2018</v>
      </c>
      <c r="D596" t="s">
        <v>3852</v>
      </c>
      <c r="E596" t="s">
        <v>3853</v>
      </c>
      <c r="F596" t="s">
        <v>4101</v>
      </c>
      <c r="G596" t="s">
        <v>3854</v>
      </c>
      <c r="H596" s="5">
        <v>106880</v>
      </c>
      <c r="I596">
        <f>IFERROR(VLOOKUP(G596,'NCES Match'!$A$2:$B$1307,2,FALSE),"")</f>
        <v>4800061</v>
      </c>
      <c r="J596" cm="1">
        <f t="array" ref="J596">IFERROR(_xlfn.IFS(B596=2015,H596/$O$13,B596=2016,H596/$O$14,B596=2017,H596/$O$15,B596=2018,H596/$O$16,B596=2019,H596/$O$17,B596=2020,H596/$O$18,B596=2021,H596/$O$19,B596=2022,H596/$O$20),"")</f>
        <v>6.974548827885469E-5</v>
      </c>
      <c r="K596" s="3" cm="1">
        <f t="array" ref="K596">IFERROR(_xlfn.IFS(B596=2015,J596*$P$4,B596=2016,J596*$P$5,B596=2017,J596*$P$6,B596=2018,J596*$P$7,B596=2019,J596*$P$8,B596=2020,J596*$P$9,B596=2021,J596*$P$10,B596=2022,J596*$P$11),"")</f>
        <v>119742.77154287891</v>
      </c>
      <c r="L596" s="3">
        <f t="shared" si="10"/>
        <v>226622.77154287891</v>
      </c>
    </row>
    <row r="597" spans="1:12">
      <c r="A597">
        <v>4800061</v>
      </c>
      <c r="B597">
        <v>2019</v>
      </c>
      <c r="D597" t="s">
        <v>3852</v>
      </c>
      <c r="E597" t="s">
        <v>3853</v>
      </c>
      <c r="F597" t="s">
        <v>4101</v>
      </c>
      <c r="G597" t="s">
        <v>3854</v>
      </c>
      <c r="H597" s="5">
        <v>96311</v>
      </c>
      <c r="I597">
        <f>IFERROR(VLOOKUP(G597,'NCES Match'!$A$2:$B$1307,2,FALSE),"")</f>
        <v>4800061</v>
      </c>
      <c r="J597" cm="1">
        <f t="array" ref="J597">IFERROR(_xlfn.IFS(B597=2015,H597/$O$13,B597=2016,H597/$O$14,B597=2017,H597/$O$15,B597=2018,H597/$O$16,B597=2019,H597/$O$17,B597=2020,H597/$O$18,B597=2021,H597/$O$19,B597=2022,H597/$O$20),"")</f>
        <v>6.0982201546260326E-5</v>
      </c>
      <c r="K597" s="3" cm="1">
        <f t="array" ref="K597">IFERROR(_xlfn.IFS(B597=2015,J597*$P$4,B597=2016,J597*$P$5,B597=2017,J597*$P$6,B597=2018,J597*$P$7,B597=2019,J597*$P$8,B597=2020,J597*$P$9,B597=2021,J597*$P$10,B597=2022,J597*$P$11),"")</f>
        <v>105982.55171403778</v>
      </c>
      <c r="L597" s="3">
        <f t="shared" si="10"/>
        <v>202293.55171403778</v>
      </c>
    </row>
    <row r="598" spans="1:12">
      <c r="A598">
        <v>4800061</v>
      </c>
      <c r="B598">
        <v>2020</v>
      </c>
      <c r="D598" t="s">
        <v>3852</v>
      </c>
      <c r="E598" t="s">
        <v>3853</v>
      </c>
      <c r="F598" t="s">
        <v>4230</v>
      </c>
      <c r="G598" t="s">
        <v>4293</v>
      </c>
      <c r="H598" s="5">
        <v>163304</v>
      </c>
      <c r="I598">
        <f>IFERROR(VLOOKUP(G598,'NCES Match'!$A$2:$B$1307,2,FALSE),"")</f>
        <v>4800061</v>
      </c>
      <c r="J598" cm="1">
        <f t="array" ref="J598">IFERROR(_xlfn.IFS(B598=2015,H598/$O$13,B598=2016,H598/$O$14,B598=2017,H598/$O$15,B598=2018,H598/$O$16,B598=2019,H598/$O$17,B598=2020,H598/$O$18,B598=2021,H598/$O$19,B598=2022,H598/$O$20),"")</f>
        <v>8.8495672620730962E-5</v>
      </c>
      <c r="K598" s="3" cm="1">
        <f t="array" ref="K598">IFERROR(_xlfn.IFS(B598=2015,J598*$P$4,B598=2016,J598*$P$5,B598=2017,J598*$P$6,B598=2018,J598*$P$7,B598=2019,J598*$P$8,B598=2020,J598*$P$9,B598=2021,J598*$P$10,B598=2022,J598*$P$11),"")</f>
        <v>186549.1269998193</v>
      </c>
      <c r="L598" s="3">
        <f t="shared" si="10"/>
        <v>349853.1269998193</v>
      </c>
    </row>
    <row r="599" spans="1:12">
      <c r="A599">
        <v>4800061</v>
      </c>
      <c r="B599">
        <v>2021</v>
      </c>
      <c r="D599" t="s">
        <v>3852</v>
      </c>
      <c r="E599" t="s">
        <v>3853</v>
      </c>
      <c r="F599" t="s">
        <v>4101</v>
      </c>
      <c r="G599" t="s">
        <v>4293</v>
      </c>
      <c r="H599" s="5">
        <v>158305.99</v>
      </c>
      <c r="I599">
        <f>IFERROR(VLOOKUP(G599,'NCES Match'!$A$2:$B$1307,2,FALSE),"")</f>
        <v>4800061</v>
      </c>
      <c r="J599" cm="1">
        <f t="array" ref="J599">IFERROR(_xlfn.IFS(B599=2015,H599/$O$13,B599=2016,H599/$O$14,B599=2017,H599/$O$15,B599=2018,H599/$O$16,B599=2019,H599/$O$17,B599=2020,H599/$O$18,B599=2021,H599/$O$19,B599=2022,H599/$O$20),"")</f>
        <v>8.0996154125775925E-5</v>
      </c>
      <c r="K599" s="3" cm="1">
        <f t="array" ref="K599">IFERROR(_xlfn.IFS(B599=2015,J599*$P$4,B599=2016,J599*$P$5,B599=2017,J599*$P$6,B599=2018,J599*$P$7,B599=2019,J599*$P$8,B599=2020,J599*$P$9,B599=2021,J599*$P$10,B599=2022,J599*$P$11),"")</f>
        <v>173376.58443426518</v>
      </c>
      <c r="L599" s="3">
        <f t="shared" si="10"/>
        <v>331682.57443426515</v>
      </c>
    </row>
    <row r="600" spans="1:12">
      <c r="A600">
        <v>4800061</v>
      </c>
      <c r="B600">
        <v>2022</v>
      </c>
      <c r="D600" t="s">
        <v>3852</v>
      </c>
      <c r="E600" t="s">
        <v>3853</v>
      </c>
      <c r="F600" t="s">
        <v>4101</v>
      </c>
      <c r="G600" t="s">
        <v>4293</v>
      </c>
      <c r="H600" s="5">
        <v>114802.31</v>
      </c>
      <c r="I600">
        <f>IFERROR(VLOOKUP(G600,'NCES Match'!$A$2:$B$1307,2,FALSE),"")</f>
        <v>4800061</v>
      </c>
      <c r="J600" cm="1">
        <f t="array" ref="J600">IFERROR(_xlfn.IFS(B600=2015,H600/$O$13,B600=2016,H600/$O$14,B600=2017,H600/$O$15,B600=2018,H600/$O$16,B600=2019,H600/$O$17,B600=2020,H600/$O$18,B600=2021,H600/$O$19,B600=2022,H600/$O$20),"")</f>
        <v>5.0424692406237608E-5</v>
      </c>
      <c r="K600" s="3" cm="1">
        <f t="array" ref="K600">IFERROR(_xlfn.IFS(B600=2015,J600*$P$4,B600=2016,J600*$P$5,B600=2017,J600*$P$6,B600=2018,J600*$P$7,B600=2019,J600*$P$8,B600=2020,J600*$P$9,B600=2021,J600*$P$10,B600=2022,J600*$P$11),"")</f>
        <v>108588.71817960993</v>
      </c>
      <c r="L600" s="3">
        <f t="shared" si="10"/>
        <v>223391.02817960992</v>
      </c>
    </row>
    <row r="601" spans="1:12">
      <c r="A601">
        <v>4800061</v>
      </c>
      <c r="B601">
        <v>2023</v>
      </c>
      <c r="D601" t="s">
        <v>3852</v>
      </c>
      <c r="E601" t="s">
        <v>3853</v>
      </c>
      <c r="F601" t="s">
        <v>4101</v>
      </c>
      <c r="G601" t="s">
        <v>4293</v>
      </c>
      <c r="H601" s="5">
        <v>232474.97</v>
      </c>
      <c r="I601">
        <f>IFERROR(VLOOKUP(G601,'NCES Match'!$A$2:$B$1307,2,FALSE),"")</f>
        <v>4800061</v>
      </c>
      <c r="J601" t="str" cm="1">
        <f t="array" ref="J601">IFERROR(_xlfn.IFS(B601=2015,H601/$O$13,B601=2016,H601/$O$14,B601=2017,H601/$O$15,B601=2018,H601/$O$16,B601=2019,H601/$O$17,B601=2020,H601/$O$18,B601=2021,H601/$O$19,B601=2022,H601/$O$20),"")</f>
        <v/>
      </c>
      <c r="K601" s="3" t="str" cm="1">
        <f t="array" ref="K601">IFERROR(_xlfn.IFS(B601=2015,J601*$P$4,B601=2016,J601*$P$5,B601=2017,J601*$P$6,B601=2018,J601*$P$7,B601=2019,J601*$P$8,B601=2020,J601*$P$9,B601=2021,J601*$P$10,B601=2022,J601*$P$11),"")</f>
        <v/>
      </c>
      <c r="L601" s="3">
        <f t="shared" si="10"/>
        <v>232474.97</v>
      </c>
    </row>
    <row r="602" spans="1:12">
      <c r="A602">
        <v>4800062</v>
      </c>
      <c r="B602">
        <v>2015</v>
      </c>
      <c r="C602" t="s">
        <v>3521</v>
      </c>
      <c r="D602" t="s">
        <v>3936</v>
      </c>
      <c r="E602" t="s">
        <v>3937</v>
      </c>
      <c r="G602" t="s">
        <v>3938</v>
      </c>
      <c r="H602" s="5">
        <v>181123.15</v>
      </c>
      <c r="I602">
        <f>IFERROR(VLOOKUP(G602,'NCES Match'!$A$2:$B$1307,2,FALSE),"")</f>
        <v>4800062</v>
      </c>
      <c r="J602" cm="1">
        <f t="array" ref="J602">IFERROR(_xlfn.IFS(B602=2015,H602/$O$13,B602=2016,H602/$O$14,B602=2017,H602/$O$15,B602=2018,H602/$O$16,B602=2019,H602/$O$17,B602=2020,H602/$O$18,B602=2021,H602/$O$19,B602=2022,H602/$O$20),"")</f>
        <v>1.4189255617423768E-4</v>
      </c>
      <c r="K602" s="3" cm="1">
        <f t="array" ref="K602">IFERROR(_xlfn.IFS(B602=2015,J602*$P$4,B602=2016,J602*$P$5,B602=2017,J602*$P$6,B602=2018,J602*$P$7,B602=2019,J602*$P$8,B602=2020,J602*$P$9,B602=2021,J602*$P$10,B602=2022,J602*$P$11),"")</f>
        <v>225819.58926378223</v>
      </c>
      <c r="L602" s="3">
        <f t="shared" si="10"/>
        <v>406942.73926378222</v>
      </c>
    </row>
    <row r="603" spans="1:12">
      <c r="A603">
        <v>4800062</v>
      </c>
      <c r="B603">
        <v>2016</v>
      </c>
      <c r="C603" t="s">
        <v>4104</v>
      </c>
      <c r="D603" t="s">
        <v>3936</v>
      </c>
      <c r="E603" t="s">
        <v>3937</v>
      </c>
      <c r="F603" t="s">
        <v>4101</v>
      </c>
      <c r="G603" t="s">
        <v>3938</v>
      </c>
      <c r="H603" s="5">
        <v>200932</v>
      </c>
      <c r="I603">
        <f>IFERROR(VLOOKUP(G603,'NCES Match'!$A$2:$B$1307,2,FALSE),"")</f>
        <v>4800062</v>
      </c>
      <c r="J603" cm="1">
        <f t="array" ref="J603">IFERROR(_xlfn.IFS(B603=2015,H603/$O$13,B603=2016,H603/$O$14,B603=2017,H603/$O$15,B603=2018,H603/$O$16,B603=2019,H603/$O$17,B603=2020,H603/$O$18,B603=2021,H603/$O$19,B603=2022,H603/$O$20),"")</f>
        <v>1.4384056972743277E-4</v>
      </c>
      <c r="K603" s="3" cm="1">
        <f t="array" ref="K603">IFERROR(_xlfn.IFS(B603=2015,J603*$P$4,B603=2016,J603*$P$5,B603=2017,J603*$P$6,B603=2018,J603*$P$7,B603=2019,J603*$P$8,B603=2020,J603*$P$9,B603=2021,J603*$P$10,B603=2022,J603*$P$11),"")</f>
        <v>241023.75336540918</v>
      </c>
      <c r="L603" s="3">
        <f t="shared" si="10"/>
        <v>441955.75336540921</v>
      </c>
    </row>
    <row r="604" spans="1:12">
      <c r="A604">
        <v>4800062</v>
      </c>
      <c r="B604">
        <v>2017</v>
      </c>
      <c r="D604" t="s">
        <v>3936</v>
      </c>
      <c r="E604" t="s">
        <v>3937</v>
      </c>
      <c r="F604" t="s">
        <v>4101</v>
      </c>
      <c r="G604" t="s">
        <v>3938</v>
      </c>
      <c r="H604" s="5">
        <v>157210</v>
      </c>
      <c r="I604">
        <f>IFERROR(VLOOKUP(G604,'NCES Match'!$A$2:$B$1307,2,FALSE),"")</f>
        <v>4800062</v>
      </c>
      <c r="J604" cm="1">
        <f t="array" ref="J604">IFERROR(_xlfn.IFS(B604=2015,H604/$O$13,B604=2016,H604/$O$14,B604=2017,H604/$O$15,B604=2018,H604/$O$16,B604=2019,H604/$O$17,B604=2020,H604/$O$18,B604=2021,H604/$O$19,B604=2022,H604/$O$20),"")</f>
        <v>1.0838666850016931E-4</v>
      </c>
      <c r="K604" s="3" cm="1">
        <f t="array" ref="K604">IFERROR(_xlfn.IFS(B604=2015,J604*$P$4,B604=2016,J604*$P$5,B604=2017,J604*$P$6,B604=2018,J604*$P$7,B604=2019,J604*$P$8,B604=2020,J604*$P$9,B604=2021,J604*$P$10,B604=2022,J604*$P$11),"")</f>
        <v>184067.42371424855</v>
      </c>
      <c r="L604" s="3">
        <f t="shared" si="10"/>
        <v>341277.42371424858</v>
      </c>
    </row>
    <row r="605" spans="1:12">
      <c r="A605">
        <v>4800062</v>
      </c>
      <c r="B605">
        <v>2018</v>
      </c>
      <c r="D605" t="s">
        <v>3936</v>
      </c>
      <c r="E605" t="s">
        <v>3937</v>
      </c>
      <c r="F605" t="s">
        <v>4101</v>
      </c>
      <c r="G605" t="s">
        <v>3938</v>
      </c>
      <c r="H605" s="5">
        <v>132218</v>
      </c>
      <c r="I605">
        <f>IFERROR(VLOOKUP(G605,'NCES Match'!$A$2:$B$1307,2,FALSE),"")</f>
        <v>4800062</v>
      </c>
      <c r="J605" cm="1">
        <f t="array" ref="J605">IFERROR(_xlfn.IFS(B605=2015,H605/$O$13,B605=2016,H605/$O$14,B605=2017,H605/$O$15,B605=2018,H605/$O$16,B605=2019,H605/$O$17,B605=2020,H605/$O$18,B605=2021,H605/$O$19,B605=2022,H605/$O$20),"")</f>
        <v>8.6280024038675233E-5</v>
      </c>
      <c r="K605" s="3" cm="1">
        <f t="array" ref="K605">IFERROR(_xlfn.IFS(B605=2015,J605*$P$4,B605=2016,J605*$P$5,B605=2017,J605*$P$6,B605=2018,J605*$P$7,B605=2019,J605*$P$8,B605=2020,J605*$P$9,B605=2021,J605*$P$10,B605=2022,J605*$P$11),"")</f>
        <v>148130.14378608123</v>
      </c>
      <c r="L605" s="3">
        <f t="shared" si="10"/>
        <v>280348.14378608123</v>
      </c>
    </row>
    <row r="606" spans="1:12">
      <c r="A606">
        <v>4800062</v>
      </c>
      <c r="B606">
        <v>2019</v>
      </c>
      <c r="D606" t="s">
        <v>3936</v>
      </c>
      <c r="E606" t="s">
        <v>3937</v>
      </c>
      <c r="F606" t="s">
        <v>4101</v>
      </c>
      <c r="G606" t="s">
        <v>3938</v>
      </c>
      <c r="H606" s="5">
        <v>128435</v>
      </c>
      <c r="I606">
        <f>IFERROR(VLOOKUP(G606,'NCES Match'!$A$2:$B$1307,2,FALSE),"")</f>
        <v>4800062</v>
      </c>
      <c r="J606" cm="1">
        <f t="array" ref="J606">IFERROR(_xlfn.IFS(B606=2015,H606/$O$13,B606=2016,H606/$O$14,B606=2017,H606/$O$15,B606=2018,H606/$O$16,B606=2019,H606/$O$17,B606=2020,H606/$O$18,B606=2021,H606/$O$19,B606=2022,H606/$O$20),"")</f>
        <v>8.1322476722222223E-5</v>
      </c>
      <c r="K606" s="3" cm="1">
        <f t="array" ref="K606">IFERROR(_xlfn.IFS(B606=2015,J606*$P$4,B606=2016,J606*$P$5,B606=2017,J606*$P$6,B606=2018,J606*$P$7,B606=2019,J606*$P$8,B606=2020,J606*$P$9,B606=2021,J606*$P$10,B606=2022,J606*$P$11),"")</f>
        <v>141332.444158948</v>
      </c>
      <c r="L606" s="3">
        <f t="shared" si="10"/>
        <v>269767.44415894803</v>
      </c>
    </row>
    <row r="607" spans="1:12">
      <c r="A607">
        <v>4800062</v>
      </c>
      <c r="B607">
        <v>2020</v>
      </c>
      <c r="D607" t="s">
        <v>3936</v>
      </c>
      <c r="E607" t="s">
        <v>3937</v>
      </c>
      <c r="F607" t="s">
        <v>4230</v>
      </c>
      <c r="G607" t="s">
        <v>3938</v>
      </c>
      <c r="H607" s="5">
        <v>107827</v>
      </c>
      <c r="I607">
        <f>IFERROR(VLOOKUP(G607,'NCES Match'!$A$2:$B$1307,2,FALSE),"")</f>
        <v>4800062</v>
      </c>
      <c r="J607" cm="1">
        <f t="array" ref="J607">IFERROR(_xlfn.IFS(B607=2015,H607/$O$13,B607=2016,H607/$O$14,B607=2017,H607/$O$15,B607=2018,H607/$O$16,B607=2019,H607/$O$17,B607=2020,H607/$O$18,B607=2021,H607/$O$19,B607=2022,H607/$O$20),"")</f>
        <v>5.8432266764289653E-5</v>
      </c>
      <c r="K607" s="3" cm="1">
        <f t="array" ref="K607">IFERROR(_xlfn.IFS(B607=2015,J607*$P$4,B607=2016,J607*$P$5,B607=2017,J607*$P$6,B607=2018,J607*$P$7,B607=2019,J607*$P$8,B607=2020,J607*$P$9,B607=2021,J607*$P$10,B607=2022,J607*$P$11),"")</f>
        <v>123175.38282595354</v>
      </c>
      <c r="L607" s="3">
        <f t="shared" si="10"/>
        <v>231002.38282595354</v>
      </c>
    </row>
    <row r="608" spans="1:12">
      <c r="A608">
        <v>4800062</v>
      </c>
      <c r="B608">
        <v>2021</v>
      </c>
      <c r="D608" t="s">
        <v>3936</v>
      </c>
      <c r="E608" t="s">
        <v>3937</v>
      </c>
      <c r="F608" t="s">
        <v>4230</v>
      </c>
      <c r="G608" t="s">
        <v>3938</v>
      </c>
      <c r="H608" s="5">
        <v>99272.4</v>
      </c>
      <c r="I608">
        <f>IFERROR(VLOOKUP(G608,'NCES Match'!$A$2:$B$1307,2,FALSE),"")</f>
        <v>4800062</v>
      </c>
      <c r="J608" cm="1">
        <f t="array" ref="J608">IFERROR(_xlfn.IFS(B608=2015,H608/$O$13,B608=2016,H608/$O$14,B608=2017,H608/$O$15,B608=2018,H608/$O$16,B608=2019,H608/$O$17,B608=2020,H608/$O$18,B608=2021,H608/$O$19,B608=2022,H608/$O$20),"")</f>
        <v>5.0792030111025351E-5</v>
      </c>
      <c r="K608" s="3" cm="1">
        <f t="array" ref="K608">IFERROR(_xlfn.IFS(B608=2015,J608*$P$4,B608=2016,J608*$P$5,B608=2017,J608*$P$6,B608=2018,J608*$P$7,B608=2019,J608*$P$8,B608=2020,J608*$P$9,B608=2021,J608*$P$10,B608=2022,J608*$P$11),"")</f>
        <v>108723.04731231047</v>
      </c>
      <c r="L608" s="3">
        <f t="shared" si="10"/>
        <v>207995.44731231045</v>
      </c>
    </row>
    <row r="609" spans="1:12">
      <c r="A609" t="s">
        <v>4230</v>
      </c>
      <c r="B609">
        <v>2022</v>
      </c>
      <c r="D609" t="s">
        <v>3936</v>
      </c>
      <c r="E609" t="s">
        <v>3937</v>
      </c>
      <c r="F609" t="s">
        <v>4101</v>
      </c>
      <c r="G609" t="s">
        <v>4387</v>
      </c>
      <c r="H609" s="5">
        <v>210538.37</v>
      </c>
      <c r="I609" t="str">
        <f>IFERROR(VLOOKUP(G609,'NCES Match'!$A$2:$B$1307,2,FALSE),"")</f>
        <v/>
      </c>
      <c r="J609" cm="1">
        <f t="array" ref="J609">IFERROR(_xlfn.IFS(B609=2015,H609/$O$13,B609=2016,H609/$O$14,B609=2017,H609/$O$15,B609=2018,H609/$O$16,B609=2019,H609/$O$17,B609=2020,H609/$O$18,B609=2021,H609/$O$19,B609=2022,H609/$O$20),"")</f>
        <v>9.2474903570848388E-5</v>
      </c>
      <c r="K609" s="3" cm="1">
        <f t="array" ref="K609">IFERROR(_xlfn.IFS(B609=2015,J609*$P$4,B609=2016,J609*$P$5,B609=2017,J609*$P$6,B609=2018,J609*$P$7,B609=2019,J609*$P$8,B609=2020,J609*$P$9,B609=2021,J609*$P$10,B609=2022,J609*$P$11),"")</f>
        <v>199143.13332131071</v>
      </c>
      <c r="L609" s="3">
        <f t="shared" si="10"/>
        <v>409681.50332131074</v>
      </c>
    </row>
    <row r="610" spans="1:12">
      <c r="A610">
        <v>4800062</v>
      </c>
      <c r="B610">
        <v>2023</v>
      </c>
      <c r="D610" t="s">
        <v>3936</v>
      </c>
      <c r="E610" t="s">
        <v>3937</v>
      </c>
      <c r="F610" t="s">
        <v>4101</v>
      </c>
      <c r="G610" t="s">
        <v>4408</v>
      </c>
      <c r="H610" s="5">
        <v>353329.81</v>
      </c>
      <c r="I610">
        <f>IFERROR(VLOOKUP(G610,'NCES Match'!$A$2:$B$1307,2,FALSE),"")</f>
        <v>4800062</v>
      </c>
      <c r="J610" t="str" cm="1">
        <f t="array" ref="J610">IFERROR(_xlfn.IFS(B610=2015,H610/$O$13,B610=2016,H610/$O$14,B610=2017,H610/$O$15,B610=2018,H610/$O$16,B610=2019,H610/$O$17,B610=2020,H610/$O$18,B610=2021,H610/$O$19,B610=2022,H610/$O$20),"")</f>
        <v/>
      </c>
      <c r="K610" s="3" t="str" cm="1">
        <f t="array" ref="K610">IFERROR(_xlfn.IFS(B610=2015,J610*$P$4,B610=2016,J610*$P$5,B610=2017,J610*$P$6,B610=2018,J610*$P$7,B610=2019,J610*$P$8,B610=2020,J610*$P$9,B610=2021,J610*$P$10,B610=2022,J610*$P$11),"")</f>
        <v/>
      </c>
      <c r="L610" s="3">
        <f t="shared" si="10"/>
        <v>353329.81</v>
      </c>
    </row>
    <row r="611" spans="1:12">
      <c r="A611">
        <v>4800063</v>
      </c>
      <c r="B611">
        <v>2015</v>
      </c>
      <c r="C611" t="s">
        <v>3521</v>
      </c>
      <c r="D611" t="s">
        <v>3963</v>
      </c>
      <c r="E611" t="s">
        <v>3964</v>
      </c>
      <c r="G611" t="s">
        <v>3965</v>
      </c>
      <c r="H611" s="5">
        <v>157767.25</v>
      </c>
      <c r="I611">
        <f>IFERROR(VLOOKUP(G611,'NCES Match'!$A$2:$B$1307,2,FALSE),"")</f>
        <v>4800063</v>
      </c>
      <c r="J611" cm="1">
        <f t="array" ref="J611">IFERROR(_xlfn.IFS(B611=2015,H611/$O$13,B611=2016,H611/$O$14,B611=2017,H611/$O$15,B611=2018,H611/$O$16,B611=2019,H611/$O$17,B611=2020,H611/$O$18,B611=2021,H611/$O$19,B611=2022,H611/$O$20),"")</f>
        <v>1.2359545636811197E-4</v>
      </c>
      <c r="K611" s="3" cm="1">
        <f t="array" ref="K611">IFERROR(_xlfn.IFS(B611=2015,J611*$P$4,B611=2016,J611*$P$5,B611=2017,J611*$P$6,B611=2018,J611*$P$7,B611=2019,J611*$P$8,B611=2020,J611*$P$9,B611=2021,J611*$P$10,B611=2022,J611*$P$11),"")</f>
        <v>196700.06619405883</v>
      </c>
      <c r="L611" s="3">
        <f t="shared" si="10"/>
        <v>354467.31619405886</v>
      </c>
    </row>
    <row r="612" spans="1:12">
      <c r="A612">
        <v>4800063</v>
      </c>
      <c r="B612">
        <v>2016</v>
      </c>
      <c r="C612" t="s">
        <v>4104</v>
      </c>
      <c r="D612" t="s">
        <v>3963</v>
      </c>
      <c r="E612" t="s">
        <v>3964</v>
      </c>
      <c r="F612" t="s">
        <v>4101</v>
      </c>
      <c r="G612" t="s">
        <v>3965</v>
      </c>
      <c r="H612" s="5">
        <v>164589</v>
      </c>
      <c r="I612">
        <f>IFERROR(VLOOKUP(G612,'NCES Match'!$A$2:$B$1307,2,FALSE),"")</f>
        <v>4800063</v>
      </c>
      <c r="J612" cm="1">
        <f t="array" ref="J612">IFERROR(_xlfn.IFS(B612=2015,H612/$O$13,B612=2016,H612/$O$14,B612=2017,H612/$O$15,B612=2018,H612/$O$16,B612=2019,H612/$O$17,B612=2020,H612/$O$18,B612=2021,H612/$O$19,B612=2022,H612/$O$20),"")</f>
        <v>1.178238186593894E-4</v>
      </c>
      <c r="K612" s="3" cm="1">
        <f t="array" ref="K612">IFERROR(_xlfn.IFS(B612=2015,J612*$P$4,B612=2016,J612*$P$5,B612=2017,J612*$P$6,B612=2018,J612*$P$7,B612=2019,J612*$P$8,B612=2020,J612*$P$9,B612=2021,J612*$P$10,B612=2022,J612*$P$11),"")</f>
        <v>197429.27230435834</v>
      </c>
      <c r="L612" s="3">
        <f t="shared" si="10"/>
        <v>362018.27230435831</v>
      </c>
    </row>
    <row r="613" spans="1:12">
      <c r="A613">
        <v>4800063</v>
      </c>
      <c r="B613">
        <v>2017</v>
      </c>
      <c r="D613" t="s">
        <v>3963</v>
      </c>
      <c r="E613" t="s">
        <v>3964</v>
      </c>
      <c r="F613" t="s">
        <v>4101</v>
      </c>
      <c r="G613" t="s">
        <v>3965</v>
      </c>
      <c r="H613" s="5">
        <v>208383</v>
      </c>
      <c r="I613">
        <f>IFERROR(VLOOKUP(G613,'NCES Match'!$A$2:$B$1307,2,FALSE),"")</f>
        <v>4800063</v>
      </c>
      <c r="J613" cm="1">
        <f t="array" ref="J613">IFERROR(_xlfn.IFS(B613=2015,H613/$O$13,B613=2016,H613/$O$14,B613=2017,H613/$O$15,B613=2018,H613/$O$16,B613=2019,H613/$O$17,B613=2020,H613/$O$18,B613=2021,H613/$O$19,B613=2022,H613/$O$20),"")</f>
        <v>1.436673185043622E-4</v>
      </c>
      <c r="K613" s="3" cm="1">
        <f t="array" ref="K613">IFERROR(_xlfn.IFS(B613=2015,J613*$P$4,B613=2016,J613*$P$5,B613=2017,J613*$P$6,B613=2018,J613*$P$7,B613=2019,J613*$P$8,B613=2020,J613*$P$9,B613=2021,J613*$P$10,B613=2022,J613*$P$11),"")</f>
        <v>243982.71074261339</v>
      </c>
      <c r="L613" s="3">
        <f t="shared" si="10"/>
        <v>452365.71074261342</v>
      </c>
    </row>
    <row r="614" spans="1:12">
      <c r="A614">
        <v>4800063</v>
      </c>
      <c r="B614">
        <v>2018</v>
      </c>
      <c r="D614" t="s">
        <v>3963</v>
      </c>
      <c r="E614" t="s">
        <v>3964</v>
      </c>
      <c r="F614" t="s">
        <v>4101</v>
      </c>
      <c r="G614" t="s">
        <v>3965</v>
      </c>
      <c r="H614" s="5">
        <v>307443</v>
      </c>
      <c r="I614">
        <f>IFERROR(VLOOKUP(G614,'NCES Match'!$A$2:$B$1307,2,FALSE),"")</f>
        <v>4800063</v>
      </c>
      <c r="J614" cm="1">
        <f t="array" ref="J614">IFERROR(_xlfn.IFS(B614=2015,H614/$O$13,B614=2016,H614/$O$14,B614=2017,H614/$O$15,B614=2018,H614/$O$16,B614=2019,H614/$O$17,B614=2020,H614/$O$18,B614=2021,H614/$O$19,B614=2022,H614/$O$20),"")</f>
        <v>2.0062464589180317E-4</v>
      </c>
      <c r="K614" s="3" cm="1">
        <f t="array" ref="K614">IFERROR(_xlfn.IFS(B614=2015,J614*$P$4,B614=2016,J614*$P$5,B614=2017,J614*$P$6,B614=2018,J614*$P$7,B614=2019,J614*$P$8,B614=2020,J614*$P$9,B614=2021,J614*$P$10,B614=2022,J614*$P$11),"")</f>
        <v>344443.08487516205</v>
      </c>
      <c r="L614" s="3">
        <f t="shared" si="10"/>
        <v>651886.08487516199</v>
      </c>
    </row>
    <row r="615" spans="1:12">
      <c r="A615">
        <v>4800063</v>
      </c>
      <c r="B615">
        <v>2019</v>
      </c>
      <c r="D615" t="s">
        <v>3963</v>
      </c>
      <c r="E615" t="s">
        <v>3964</v>
      </c>
      <c r="F615" t="s">
        <v>4101</v>
      </c>
      <c r="G615" t="s">
        <v>3965</v>
      </c>
      <c r="H615" s="5">
        <v>303603</v>
      </c>
      <c r="I615">
        <f>IFERROR(VLOOKUP(G615,'NCES Match'!$A$2:$B$1307,2,FALSE),"")</f>
        <v>4800063</v>
      </c>
      <c r="J615" cm="1">
        <f t="array" ref="J615">IFERROR(_xlfn.IFS(B615=2015,H615/$O$13,B615=2016,H615/$O$14,B615=2017,H615/$O$15,B615=2018,H615/$O$16,B615=2019,H615/$O$17,B615=2020,H615/$O$18,B615=2021,H615/$O$19,B615=2022,H615/$O$20),"")</f>
        <v>1.9223535562967129E-4</v>
      </c>
      <c r="K615" s="3" cm="1">
        <f t="array" ref="K615">IFERROR(_xlfn.IFS(B615=2015,J615*$P$4,B615=2016,J615*$P$5,B615=2017,J615*$P$6,B615=2018,J615*$P$7,B615=2019,J615*$P$8,B615=2020,J615*$P$9,B615=2021,J615*$P$10,B615=2022,J615*$P$11),"")</f>
        <v>334090.81670875609</v>
      </c>
      <c r="L615" s="3">
        <f t="shared" si="10"/>
        <v>637693.81670875615</v>
      </c>
    </row>
    <row r="616" spans="1:12">
      <c r="A616">
        <v>4800063</v>
      </c>
      <c r="B616">
        <v>2020</v>
      </c>
      <c r="D616" t="s">
        <v>3963</v>
      </c>
      <c r="E616" t="s">
        <v>3964</v>
      </c>
      <c r="F616" t="s">
        <v>4230</v>
      </c>
      <c r="G616" t="s">
        <v>4320</v>
      </c>
      <c r="H616" s="5">
        <v>422680</v>
      </c>
      <c r="I616">
        <f>IFERROR(VLOOKUP(G616,'NCES Match'!$A$2:$B$1307,2,FALSE),"")</f>
        <v>4800063</v>
      </c>
      <c r="J616" cm="1">
        <f t="array" ref="J616">IFERROR(_xlfn.IFS(B616=2015,H616/$O$13,B616=2016,H616/$O$14,B616=2017,H616/$O$15,B616=2018,H616/$O$16,B616=2019,H616/$O$17,B616=2020,H616/$O$18,B616=2021,H616/$O$19,B616=2022,H616/$O$20),"")</f>
        <v>2.2905348860610006E-4</v>
      </c>
      <c r="K616" s="3" cm="1">
        <f t="array" ref="K616">IFERROR(_xlfn.IFS(B616=2015,J616*$P$4,B616=2016,J616*$P$5,B616=2017,J616*$P$6,B616=2018,J616*$P$7,B616=2019,J616*$P$8,B616=2020,J616*$P$9,B616=2021,J616*$P$10,B616=2022,J616*$P$11),"")</f>
        <v>482845.39876722934</v>
      </c>
      <c r="L616" s="3">
        <f t="shared" si="10"/>
        <v>905525.3987672294</v>
      </c>
    </row>
    <row r="617" spans="1:12">
      <c r="A617">
        <v>4800063</v>
      </c>
      <c r="B617">
        <v>2021</v>
      </c>
      <c r="D617" t="s">
        <v>3963</v>
      </c>
      <c r="E617" t="s">
        <v>3964</v>
      </c>
      <c r="F617" t="s">
        <v>4101</v>
      </c>
      <c r="G617" t="s">
        <v>4320</v>
      </c>
      <c r="H617" s="5">
        <v>389491.46</v>
      </c>
      <c r="I617">
        <f>IFERROR(VLOOKUP(G617,'NCES Match'!$A$2:$B$1307,2,FALSE),"")</f>
        <v>4800063</v>
      </c>
      <c r="J617" cm="1">
        <f t="array" ref="J617">IFERROR(_xlfn.IFS(B617=2015,H617/$O$13,B617=2016,H617/$O$14,B617=2017,H617/$O$15,B617=2018,H617/$O$16,B617=2019,H617/$O$17,B617=2020,H617/$O$18,B617=2021,H617/$O$19,B617=2022,H617/$O$20),"")</f>
        <v>1.9928058518084814E-4</v>
      </c>
      <c r="K617" s="3" cm="1">
        <f t="array" ref="K617">IFERROR(_xlfn.IFS(B617=2015,J617*$P$4,B617=2016,J617*$P$5,B617=2017,J617*$P$6,B617=2018,J617*$P$7,B617=2019,J617*$P$8,B617=2020,J617*$P$9,B617=2021,J617*$P$10,B617=2022,J617*$P$11),"")</f>
        <v>426570.71283983148</v>
      </c>
      <c r="L617" s="3">
        <f t="shared" si="10"/>
        <v>816062.17283983156</v>
      </c>
    </row>
    <row r="618" spans="1:12">
      <c r="A618">
        <v>4800063</v>
      </c>
      <c r="B618">
        <v>2022</v>
      </c>
      <c r="D618" t="s">
        <v>3963</v>
      </c>
      <c r="E618" t="s">
        <v>3964</v>
      </c>
      <c r="F618" t="s">
        <v>4101</v>
      </c>
      <c r="G618" t="s">
        <v>4320</v>
      </c>
      <c r="H618" s="5">
        <v>383316.72</v>
      </c>
      <c r="I618">
        <f>IFERROR(VLOOKUP(G618,'NCES Match'!$A$2:$B$1307,2,FALSE),"")</f>
        <v>4800063</v>
      </c>
      <c r="J618" cm="1">
        <f t="array" ref="J618">IFERROR(_xlfn.IFS(B618=2015,H618/$O$13,B618=2016,H618/$O$14,B618=2017,H618/$O$15,B618=2018,H618/$O$16,B618=2019,H618/$O$17,B618=2020,H618/$O$18,B618=2021,H618/$O$19,B618=2022,H618/$O$20),"")</f>
        <v>1.6836444928824086E-4</v>
      </c>
      <c r="K618" s="3" cm="1">
        <f t="array" ref="K618">IFERROR(_xlfn.IFS(B618=2015,J618*$P$4,B618=2016,J618*$P$5,B618=2017,J618*$P$6,B618=2018,J618*$P$7,B618=2019,J618*$P$8,B618=2020,J618*$P$9,B618=2021,J618*$P$10,B618=2022,J618*$P$11),"")</f>
        <v>362569.98035677552</v>
      </c>
      <c r="L618" s="3">
        <f t="shared" si="10"/>
        <v>745886.70035677543</v>
      </c>
    </row>
    <row r="619" spans="1:12">
      <c r="A619">
        <v>4800063</v>
      </c>
      <c r="B619">
        <v>2023</v>
      </c>
      <c r="D619" t="s">
        <v>3963</v>
      </c>
      <c r="E619" t="s">
        <v>3964</v>
      </c>
      <c r="F619" t="s">
        <v>4101</v>
      </c>
      <c r="G619" t="s">
        <v>3965</v>
      </c>
      <c r="H619" s="5">
        <v>504073.99</v>
      </c>
      <c r="I619">
        <f>IFERROR(VLOOKUP(G619,'NCES Match'!$A$2:$B$1307,2,FALSE),"")</f>
        <v>4800063</v>
      </c>
      <c r="J619" t="str" cm="1">
        <f t="array" ref="J619">IFERROR(_xlfn.IFS(B619=2015,H619/$O$13,B619=2016,H619/$O$14,B619=2017,H619/$O$15,B619=2018,H619/$O$16,B619=2019,H619/$O$17,B619=2020,H619/$O$18,B619=2021,H619/$O$19,B619=2022,H619/$O$20),"")</f>
        <v/>
      </c>
      <c r="K619" s="3" t="str" cm="1">
        <f t="array" ref="K619">IFERROR(_xlfn.IFS(B619=2015,J619*$P$4,B619=2016,J619*$P$5,B619=2017,J619*$P$6,B619=2018,J619*$P$7,B619=2019,J619*$P$8,B619=2020,J619*$P$9,B619=2021,J619*$P$10,B619=2022,J619*$P$11),"")</f>
        <v/>
      </c>
      <c r="L619" s="3">
        <f t="shared" si="10"/>
        <v>504073.99</v>
      </c>
    </row>
    <row r="620" spans="1:12">
      <c r="A620">
        <v>4800053</v>
      </c>
      <c r="B620">
        <v>2015</v>
      </c>
      <c r="C620" t="s">
        <v>3521</v>
      </c>
      <c r="D620" t="s">
        <v>3780</v>
      </c>
      <c r="E620" t="s">
        <v>3781</v>
      </c>
      <c r="G620" t="s">
        <v>3782</v>
      </c>
      <c r="H620" s="5">
        <v>103898.08</v>
      </c>
      <c r="I620">
        <f>IFERROR(VLOOKUP(G620,'NCES Match'!$A$2:$B$1307,2,FALSE),"")</f>
        <v>4800053</v>
      </c>
      <c r="J620" cm="1">
        <f t="array" ref="J620">IFERROR(_xlfn.IFS(B620=2015,H620/$O$13,B620=2016,H620/$O$14,B620=2017,H620/$O$15,B620=2018,H620/$O$16,B620=2019,H620/$O$17,B620=2020,H620/$O$18,B620=2021,H620/$O$19,B620=2022,H620/$O$20),"")</f>
        <v>8.1394146208231476E-5</v>
      </c>
      <c r="K620" s="3" cm="1">
        <f t="array" ref="K620">IFERROR(_xlfn.IFS(B620=2015,J620*$P$4,B620=2016,J620*$P$5,B620=2017,J620*$P$6,B620=2018,J620*$P$7,B620=2019,J620*$P$8,B620=2020,J620*$P$9,B620=2021,J620*$P$10,B620=2022,J620*$P$11),"")</f>
        <v>129537.39900667357</v>
      </c>
      <c r="L620" s="3">
        <f t="shared" si="10"/>
        <v>233435.47900667356</v>
      </c>
    </row>
    <row r="621" spans="1:12">
      <c r="A621">
        <v>4800053</v>
      </c>
      <c r="B621">
        <v>2016</v>
      </c>
      <c r="C621" t="s">
        <v>4104</v>
      </c>
      <c r="D621" t="s">
        <v>3780</v>
      </c>
      <c r="E621" t="s">
        <v>3781</v>
      </c>
      <c r="F621" t="s">
        <v>4101</v>
      </c>
      <c r="G621" t="s">
        <v>3782</v>
      </c>
      <c r="H621" s="5">
        <v>99561</v>
      </c>
      <c r="I621">
        <f>IFERROR(VLOOKUP(G621,'NCES Match'!$A$2:$B$1307,2,FALSE),"")</f>
        <v>4800053</v>
      </c>
      <c r="J621" cm="1">
        <f t="array" ref="J621">IFERROR(_xlfn.IFS(B621=2015,H621/$O$13,B621=2016,H621/$O$14,B621=2017,H621/$O$15,B621=2018,H621/$O$16,B621=2019,H621/$O$17,B621=2020,H621/$O$18,B621=2021,H621/$O$19,B621=2022,H621/$O$20),"")</f>
        <v>7.1272425311214407E-5</v>
      </c>
      <c r="K621" s="3" cm="1">
        <f t="array" ref="K621">IFERROR(_xlfn.IFS(B621=2015,J621*$P$4,B621=2016,J621*$P$5,B621=2017,J621*$P$6,B621=2018,J621*$P$7,B621=2019,J621*$P$8,B621=2020,J621*$P$9,B621=2021,J621*$P$10,B621=2022,J621*$P$11),"")</f>
        <v>119426.30297221699</v>
      </c>
      <c r="L621" s="3">
        <f t="shared" si="10"/>
        <v>218987.30297221697</v>
      </c>
    </row>
    <row r="622" spans="1:12">
      <c r="A622">
        <v>4800053</v>
      </c>
      <c r="B622">
        <v>2017</v>
      </c>
      <c r="D622" t="s">
        <v>3780</v>
      </c>
      <c r="E622" t="s">
        <v>3781</v>
      </c>
      <c r="F622" t="s">
        <v>4101</v>
      </c>
      <c r="G622" t="s">
        <v>3782</v>
      </c>
      <c r="H622" s="5">
        <v>98825</v>
      </c>
      <c r="I622">
        <f>IFERROR(VLOOKUP(G622,'NCES Match'!$A$2:$B$1307,2,FALSE),"")</f>
        <v>4800053</v>
      </c>
      <c r="J622" cm="1">
        <f t="array" ref="J622">IFERROR(_xlfn.IFS(B622=2015,H622/$O$13,B622=2016,H622/$O$14,B622=2017,H622/$O$15,B622=2018,H622/$O$16,B622=2019,H622/$O$17,B622=2020,H622/$O$18,B622=2021,H622/$O$19,B622=2022,H622/$O$20),"")</f>
        <v>6.8133786111120365E-5</v>
      </c>
      <c r="K622" s="3" cm="1">
        <f t="array" ref="K622">IFERROR(_xlfn.IFS(B622=2015,J622*$P$4,B622=2016,J622*$P$5,B622=2017,J622*$P$6,B622=2018,J622*$P$7,B622=2019,J622*$P$8,B622=2020,J622*$P$9,B622=2021,J622*$P$10,B622=2022,J622*$P$11),"")</f>
        <v>115708.05386782401</v>
      </c>
      <c r="L622" s="3">
        <f t="shared" si="10"/>
        <v>214533.05386782403</v>
      </c>
    </row>
    <row r="623" spans="1:12">
      <c r="A623">
        <v>4800053</v>
      </c>
      <c r="B623">
        <v>2018</v>
      </c>
      <c r="D623" t="s">
        <v>3780</v>
      </c>
      <c r="E623" t="s">
        <v>3781</v>
      </c>
      <c r="F623" t="s">
        <v>4101</v>
      </c>
      <c r="G623" t="s">
        <v>3782</v>
      </c>
      <c r="H623" s="5">
        <v>191251</v>
      </c>
      <c r="I623">
        <f>IFERROR(VLOOKUP(G623,'NCES Match'!$A$2:$B$1307,2,FALSE),"")</f>
        <v>4800053</v>
      </c>
      <c r="J623" cm="1">
        <f t="array" ref="J623">IFERROR(_xlfn.IFS(B623=2015,H623/$O$13,B623=2016,H623/$O$14,B623=2017,H623/$O$15,B623=2018,H623/$O$16,B623=2019,H623/$O$17,B623=2020,H623/$O$18,B623=2021,H623/$O$19,B623=2022,H623/$O$20),"")</f>
        <v>1.2480252974194646E-4</v>
      </c>
      <c r="K623" s="3" cm="1">
        <f t="array" ref="K623">IFERROR(_xlfn.IFS(B623=2015,J623*$P$4,B623=2016,J623*$P$5,B623=2017,J623*$P$6,B623=2018,J623*$P$7,B623=2019,J623*$P$8,B623=2020,J623*$P$9,B623=2021,J623*$P$10,B623=2022,J623*$P$11),"")</f>
        <v>214267.63473378681</v>
      </c>
      <c r="L623" s="3">
        <f t="shared" si="10"/>
        <v>405518.63473378681</v>
      </c>
    </row>
    <row r="624" spans="1:12">
      <c r="A624">
        <v>4800053</v>
      </c>
      <c r="B624">
        <v>2019</v>
      </c>
      <c r="D624" t="s">
        <v>3780</v>
      </c>
      <c r="E624" t="s">
        <v>3781</v>
      </c>
      <c r="F624" t="s">
        <v>4101</v>
      </c>
      <c r="G624" t="s">
        <v>3782</v>
      </c>
      <c r="H624" s="5">
        <v>216263</v>
      </c>
      <c r="I624">
        <f>IFERROR(VLOOKUP(G624,'NCES Match'!$A$2:$B$1307,2,FALSE),"")</f>
        <v>4800053</v>
      </c>
      <c r="J624" cm="1">
        <f t="array" ref="J624">IFERROR(_xlfn.IFS(B624=2015,H624/$O$13,B624=2016,H624/$O$14,B624=2017,H624/$O$15,B624=2018,H624/$O$16,B624=2019,H624/$O$17,B624=2020,H624/$O$18,B624=2021,H624/$O$19,B624=2022,H624/$O$20),"")</f>
        <v>1.3693341210244827E-4</v>
      </c>
      <c r="K624" s="3" cm="1">
        <f t="array" ref="K624">IFERROR(_xlfn.IFS(B624=2015,J624*$P$4,B624=2016,J624*$P$5,B624=2017,J624*$P$6,B624=2018,J624*$P$7,B624=2019,J624*$P$8,B624=2020,J624*$P$9,B624=2021,J624*$P$10,B624=2022,J624*$P$11),"")</f>
        <v>237980.13291662376</v>
      </c>
      <c r="L624" s="3">
        <f t="shared" si="10"/>
        <v>454243.13291662373</v>
      </c>
    </row>
    <row r="625" spans="1:12">
      <c r="A625">
        <v>4800053</v>
      </c>
      <c r="B625">
        <v>2020</v>
      </c>
      <c r="D625" t="s">
        <v>3780</v>
      </c>
      <c r="E625" t="s">
        <v>3781</v>
      </c>
      <c r="F625" t="s">
        <v>4230</v>
      </c>
      <c r="G625" t="s">
        <v>4287</v>
      </c>
      <c r="H625" s="5">
        <v>372370</v>
      </c>
      <c r="I625">
        <f>IFERROR(VLOOKUP(G625,'NCES Match'!$A$2:$B$1307,2,FALSE),"")</f>
        <v>4800053</v>
      </c>
      <c r="J625" cm="1">
        <f t="array" ref="J625">IFERROR(_xlfn.IFS(B625=2015,H625/$O$13,B625=2016,H625/$O$14,B625=2017,H625/$O$15,B625=2018,H625/$O$16,B625=2019,H625/$O$17,B625=2020,H625/$O$18,B625=2021,H625/$O$19,B625=2022,H625/$O$20),"")</f>
        <v>2.0179011912617933E-4</v>
      </c>
      <c r="K625" s="3" cm="1">
        <f t="array" ref="K625">IFERROR(_xlfn.IFS(B625=2015,J625*$P$4,B625=2016,J625*$P$5,B625=2017,J625*$P$6,B625=2018,J625*$P$7,B625=2019,J625*$P$8,B625=2020,J625*$P$9,B625=2021,J625*$P$10,B625=2022,J625*$P$11),"")</f>
        <v>425374.13915717136</v>
      </c>
      <c r="L625" s="3">
        <f t="shared" si="10"/>
        <v>797744.13915717136</v>
      </c>
    </row>
    <row r="626" spans="1:12">
      <c r="A626">
        <v>4800053</v>
      </c>
      <c r="B626">
        <v>2021</v>
      </c>
      <c r="D626" t="s">
        <v>3780</v>
      </c>
      <c r="E626" t="s">
        <v>3781</v>
      </c>
      <c r="F626" t="s">
        <v>4101</v>
      </c>
      <c r="G626" t="s">
        <v>4287</v>
      </c>
      <c r="H626" s="5">
        <v>254907.78</v>
      </c>
      <c r="I626">
        <f>IFERROR(VLOOKUP(G626,'NCES Match'!$A$2:$B$1307,2,FALSE),"")</f>
        <v>4800053</v>
      </c>
      <c r="J626" cm="1">
        <f t="array" ref="J626">IFERROR(_xlfn.IFS(B626=2015,H626/$O$13,B626=2016,H626/$O$14,B626=2017,H626/$O$15,B626=2018,H626/$O$16,B626=2019,H626/$O$17,B626=2020,H626/$O$18,B626=2021,H626/$O$19,B626=2022,H626/$O$20),"")</f>
        <v>1.3042178528266293E-4</v>
      </c>
      <c r="K626" s="3" cm="1">
        <f t="array" ref="K626">IFERROR(_xlfn.IFS(B626=2015,J626*$P$4,B626=2016,J626*$P$5,B626=2017,J626*$P$6,B626=2018,J626*$P$7,B626=2019,J626*$P$8,B626=2020,J626*$P$9,B626=2021,J626*$P$10,B626=2022,J626*$P$11),"")</f>
        <v>279174.78196574305</v>
      </c>
      <c r="L626" s="3">
        <f t="shared" si="10"/>
        <v>534082.56196574308</v>
      </c>
    </row>
    <row r="627" spans="1:12">
      <c r="A627">
        <v>4800053</v>
      </c>
      <c r="B627">
        <v>2022</v>
      </c>
      <c r="D627" t="s">
        <v>3780</v>
      </c>
      <c r="E627" t="s">
        <v>3781</v>
      </c>
      <c r="F627" t="s">
        <v>4101</v>
      </c>
      <c r="G627" t="s">
        <v>4287</v>
      </c>
      <c r="H627" s="5">
        <v>374307.88</v>
      </c>
      <c r="I627">
        <f>IFERROR(VLOOKUP(G627,'NCES Match'!$A$2:$B$1307,2,FALSE),"")</f>
        <v>4800053</v>
      </c>
      <c r="J627" cm="1">
        <f t="array" ref="J627">IFERROR(_xlfn.IFS(B627=2015,H627/$O$13,B627=2016,H627/$O$14,B627=2017,H627/$O$15,B627=2018,H627/$O$16,B627=2019,H627/$O$17,B627=2020,H627/$O$18,B627=2021,H627/$O$19,B627=2022,H627/$O$20),"")</f>
        <v>1.6440749070494224E-4</v>
      </c>
      <c r="K627" s="3" cm="1">
        <f t="array" ref="K627">IFERROR(_xlfn.IFS(B627=2015,J627*$P$4,B627=2016,J627*$P$5,B627=2017,J627*$P$6,B627=2018,J627*$P$7,B627=2019,J627*$P$8,B627=2020,J627*$P$9,B627=2021,J627*$P$10,B627=2022,J627*$P$11),"")</f>
        <v>354048.73729219608</v>
      </c>
      <c r="L627" s="3">
        <f t="shared" si="10"/>
        <v>728356.61729219602</v>
      </c>
    </row>
    <row r="628" spans="1:12">
      <c r="A628">
        <v>4800053</v>
      </c>
      <c r="B628">
        <v>2023</v>
      </c>
      <c r="D628" t="s">
        <v>3780</v>
      </c>
      <c r="E628" t="s">
        <v>3781</v>
      </c>
      <c r="F628" t="s">
        <v>4101</v>
      </c>
      <c r="G628" t="s">
        <v>4403</v>
      </c>
      <c r="H628" s="5">
        <v>440033.76</v>
      </c>
      <c r="I628">
        <f>IFERROR(VLOOKUP(G628,'NCES Match'!$A$2:$B$1307,2,FALSE),"")</f>
        <v>4800053</v>
      </c>
      <c r="J628" t="str" cm="1">
        <f t="array" ref="J628">IFERROR(_xlfn.IFS(B628=2015,H628/$O$13,B628=2016,H628/$O$14,B628=2017,H628/$O$15,B628=2018,H628/$O$16,B628=2019,H628/$O$17,B628=2020,H628/$O$18,B628=2021,H628/$O$19,B628=2022,H628/$O$20),"")</f>
        <v/>
      </c>
      <c r="K628" s="3" t="str" cm="1">
        <f t="array" ref="K628">IFERROR(_xlfn.IFS(B628=2015,J628*$P$4,B628=2016,J628*$P$5,B628=2017,J628*$P$6,B628=2018,J628*$P$7,B628=2019,J628*$P$8,B628=2020,J628*$P$9,B628=2021,J628*$P$10,B628=2022,J628*$P$11),"")</f>
        <v/>
      </c>
      <c r="L628" s="3">
        <f t="shared" si="10"/>
        <v>440033.76</v>
      </c>
    </row>
    <row r="629" spans="1:12">
      <c r="A629">
        <v>4800077</v>
      </c>
      <c r="B629">
        <v>2015</v>
      </c>
      <c r="C629" t="s">
        <v>3521</v>
      </c>
      <c r="D629" t="s">
        <v>3576</v>
      </c>
      <c r="E629" t="s">
        <v>3577</v>
      </c>
      <c r="G629" t="s">
        <v>3578</v>
      </c>
      <c r="H629" s="5">
        <v>37297.81</v>
      </c>
      <c r="I629">
        <f>IFERROR(VLOOKUP(G629,'NCES Match'!$A$2:$B$1307,2,FALSE),"")</f>
        <v>4800077</v>
      </c>
      <c r="J629" cm="1">
        <f t="array" ref="J629">IFERROR(_xlfn.IFS(B629=2015,H629/$O$13,B629=2016,H629/$O$14,B629=2017,H629/$O$15,B629=2018,H629/$O$16,B629=2019,H629/$O$17,B629=2020,H629/$O$18,B629=2021,H629/$O$19,B629=2022,H629/$O$20),"")</f>
        <v>2.9219244478693328E-5</v>
      </c>
      <c r="K629" s="3" cm="1">
        <f t="array" ref="K629">IFERROR(_xlfn.IFS(B629=2015,J629*$P$4,B629=2016,J629*$P$5,B629=2017,J629*$P$6,B629=2018,J629*$P$7,B629=2019,J629*$P$8,B629=2020,J629*$P$9,B629=2021,J629*$P$10,B629=2022,J629*$P$11),"")</f>
        <v>46501.930507715821</v>
      </c>
      <c r="L629" s="3">
        <f t="shared" si="10"/>
        <v>83799.740507715818</v>
      </c>
    </row>
    <row r="630" spans="1:12">
      <c r="A630">
        <v>4800077</v>
      </c>
      <c r="B630">
        <v>2016</v>
      </c>
      <c r="C630" t="s">
        <v>4104</v>
      </c>
      <c r="D630" t="s">
        <v>3576</v>
      </c>
      <c r="E630" t="s">
        <v>3577</v>
      </c>
      <c r="F630" t="s">
        <v>4101</v>
      </c>
      <c r="G630" t="s">
        <v>3578</v>
      </c>
      <c r="H630" s="5">
        <v>43584</v>
      </c>
      <c r="I630">
        <f>IFERROR(VLOOKUP(G630,'NCES Match'!$A$2:$B$1307,2,FALSE),"")</f>
        <v>4800077</v>
      </c>
      <c r="J630" cm="1">
        <f t="array" ref="J630">IFERROR(_xlfn.IFS(B630=2015,H630/$O$13,B630=2016,H630/$O$14,B630=2017,H630/$O$15,B630=2018,H630/$O$16,B630=2019,H630/$O$17,B630=2020,H630/$O$18,B630=2021,H630/$O$19,B630=2022,H630/$O$20),"")</f>
        <v>3.1200343354967999E-5</v>
      </c>
      <c r="K630" s="3" cm="1">
        <f t="array" ref="K630">IFERROR(_xlfn.IFS(B630=2015,J630*$P$4,B630=2016,J630*$P$5,B630=2017,J630*$P$6,B630=2018,J630*$P$7,B630=2019,J630*$P$8,B630=2020,J630*$P$9,B630=2021,J630*$P$10,B630=2022,J630*$P$11),"")</f>
        <v>52280.270273913535</v>
      </c>
      <c r="L630" s="3">
        <f t="shared" si="10"/>
        <v>95864.270273913542</v>
      </c>
    </row>
    <row r="631" spans="1:12">
      <c r="A631">
        <v>4800077</v>
      </c>
      <c r="B631">
        <v>2017</v>
      </c>
      <c r="D631" t="s">
        <v>3576</v>
      </c>
      <c r="E631" t="s">
        <v>3577</v>
      </c>
      <c r="F631" t="s">
        <v>4101</v>
      </c>
      <c r="G631" t="s">
        <v>3578</v>
      </c>
      <c r="H631" s="5">
        <v>34013</v>
      </c>
      <c r="I631">
        <f>IFERROR(VLOOKUP(G631,'NCES Match'!$A$2:$B$1307,2,FALSE),"")</f>
        <v>4800077</v>
      </c>
      <c r="J631" cm="1">
        <f t="array" ref="J631">IFERROR(_xlfn.IFS(B631=2015,H631/$O$13,B631=2016,H631/$O$14,B631=2017,H631/$O$15,B631=2018,H631/$O$16,B631=2019,H631/$O$17,B631=2020,H631/$O$18,B631=2021,H631/$O$19,B631=2022,H631/$O$20),"")</f>
        <v>2.3449880769011251E-5</v>
      </c>
      <c r="K631" s="3" cm="1">
        <f t="array" ref="K631">IFERROR(_xlfn.IFS(B631=2015,J631*$P$4,B631=2016,J631*$P$5,B631=2017,J631*$P$6,B631=2018,J631*$P$7,B631=2019,J631*$P$8,B631=2020,J631*$P$9,B631=2021,J631*$P$10,B631=2022,J631*$P$11),"")</f>
        <v>39823.708942133038</v>
      </c>
      <c r="L631" s="3">
        <f t="shared" si="10"/>
        <v>73836.708942133031</v>
      </c>
    </row>
    <row r="632" spans="1:12">
      <c r="A632">
        <v>4800077</v>
      </c>
      <c r="B632">
        <v>2018</v>
      </c>
      <c r="D632" t="s">
        <v>3576</v>
      </c>
      <c r="E632" t="s">
        <v>3577</v>
      </c>
      <c r="F632" t="s">
        <v>4101</v>
      </c>
      <c r="G632" t="s">
        <v>3578</v>
      </c>
      <c r="H632" s="5">
        <v>29119</v>
      </c>
      <c r="I632">
        <f>IFERROR(VLOOKUP(G632,'NCES Match'!$A$2:$B$1307,2,FALSE),"")</f>
        <v>4800077</v>
      </c>
      <c r="J632" cm="1">
        <f t="array" ref="J632">IFERROR(_xlfn.IFS(B632=2015,H632/$O$13,B632=2016,H632/$O$14,B632=2017,H632/$O$15,B632=2018,H632/$O$16,B632=2019,H632/$O$17,B632=2020,H632/$O$18,B632=2021,H632/$O$19,B632=2022,H632/$O$20),"")</f>
        <v>1.9001860714745224E-5</v>
      </c>
      <c r="K632" s="3" cm="1">
        <f t="array" ref="K632">IFERROR(_xlfn.IFS(B632=2015,J632*$P$4,B632=2016,J632*$P$5,B632=2017,J632*$P$6,B632=2018,J632*$P$7,B632=2019,J632*$P$8,B632=2020,J632*$P$9,B632=2021,J632*$P$10,B632=2022,J632*$P$11),"")</f>
        <v>32623.407228266191</v>
      </c>
      <c r="L632" s="3">
        <f t="shared" si="10"/>
        <v>61742.407228266195</v>
      </c>
    </row>
    <row r="633" spans="1:12">
      <c r="A633">
        <v>4800077</v>
      </c>
      <c r="B633">
        <v>2019</v>
      </c>
      <c r="D633" t="s">
        <v>3576</v>
      </c>
      <c r="E633" t="s">
        <v>3577</v>
      </c>
      <c r="F633" t="s">
        <v>4101</v>
      </c>
      <c r="G633" t="s">
        <v>3578</v>
      </c>
      <c r="H633" s="5">
        <v>37827</v>
      </c>
      <c r="I633">
        <f>IFERROR(VLOOKUP(G633,'NCES Match'!$A$2:$B$1307,2,FALSE),"")</f>
        <v>4800077</v>
      </c>
      <c r="J633" cm="1">
        <f t="array" ref="J633">IFERROR(_xlfn.IFS(B633=2015,H633/$O$13,B633=2016,H633/$O$14,B633=2017,H633/$O$15,B633=2018,H633/$O$16,B633=2019,H633/$O$17,B633=2020,H633/$O$18,B633=2021,H633/$O$19,B633=2022,H633/$O$20),"")</f>
        <v>2.3951300867921517E-5</v>
      </c>
      <c r="K633" s="3" cm="1">
        <f t="array" ref="K633">IFERROR(_xlfn.IFS(B633=2015,J633*$P$4,B633=2016,J633*$P$5,B633=2017,J633*$P$6,B633=2018,J633*$P$7,B633=2019,J633*$P$8,B633=2020,J633*$P$9,B633=2021,J633*$P$10,B633=2022,J633*$P$11),"")</f>
        <v>41625.58776969304</v>
      </c>
      <c r="L633" s="3">
        <f t="shared" si="10"/>
        <v>79452.58776969304</v>
      </c>
    </row>
    <row r="634" spans="1:12">
      <c r="A634">
        <v>4800077</v>
      </c>
      <c r="B634">
        <v>2020</v>
      </c>
      <c r="D634" t="s">
        <v>3576</v>
      </c>
      <c r="E634" t="s">
        <v>3577</v>
      </c>
      <c r="F634" t="s">
        <v>4230</v>
      </c>
      <c r="G634" t="s">
        <v>3578</v>
      </c>
      <c r="H634" s="5">
        <v>78299</v>
      </c>
      <c r="I634">
        <f>IFERROR(VLOOKUP(G634,'NCES Match'!$A$2:$B$1307,2,FALSE),"")</f>
        <v>4800077</v>
      </c>
      <c r="J634" cm="1">
        <f t="array" ref="J634">IFERROR(_xlfn.IFS(B634=2015,H634/$O$13,B634=2016,H634/$O$14,B634=2017,H634/$O$15,B634=2018,H634/$O$16,B634=2019,H634/$O$17,B634=2020,H634/$O$18,B634=2021,H634/$O$19,B634=2022,H634/$O$20),"")</f>
        <v>4.2430820252600141E-5</v>
      </c>
      <c r="K634" s="3" cm="1">
        <f t="array" ref="K634">IFERROR(_xlfn.IFS(B634=2015,J634*$P$4,B634=2016,J634*$P$5,B634=2017,J634*$P$6,B634=2018,J634*$P$7,B634=2019,J634*$P$8,B634=2020,J634*$P$9,B634=2021,J634*$P$10,B634=2022,J634*$P$11),"")</f>
        <v>89444.288535240106</v>
      </c>
      <c r="L634" s="3">
        <f t="shared" si="10"/>
        <v>167743.28853524011</v>
      </c>
    </row>
    <row r="635" spans="1:12">
      <c r="A635">
        <v>4800077</v>
      </c>
      <c r="B635">
        <v>2021</v>
      </c>
      <c r="D635" t="s">
        <v>3576</v>
      </c>
      <c r="E635" t="s">
        <v>3577</v>
      </c>
      <c r="F635" t="s">
        <v>4101</v>
      </c>
      <c r="G635" t="s">
        <v>3578</v>
      </c>
      <c r="H635" s="5">
        <v>43135.81</v>
      </c>
      <c r="I635">
        <f>IFERROR(VLOOKUP(G635,'NCES Match'!$A$2:$B$1307,2,FALSE),"")</f>
        <v>4800077</v>
      </c>
      <c r="J635" cm="1">
        <f t="array" ref="J635">IFERROR(_xlfn.IFS(B635=2015,H635/$O$13,B635=2016,H635/$O$14,B635=2017,H635/$O$15,B635=2018,H635/$O$16,B635=2019,H635/$O$17,B635=2020,H635/$O$18,B635=2021,H635/$O$19,B635=2022,H635/$O$20),"")</f>
        <v>2.2070135912735751E-5</v>
      </c>
      <c r="K635" s="3" cm="1">
        <f t="array" ref="K635">IFERROR(_xlfn.IFS(B635=2015,J635*$P$4,B635=2016,J635*$P$5,B635=2017,J635*$P$6,B635=2018,J635*$P$7,B635=2019,J635*$P$8,B635=2020,J635*$P$9,B635=2021,J635*$P$10,B635=2022,J635*$P$11),"")</f>
        <v>47242.302104964074</v>
      </c>
      <c r="L635" s="3">
        <f t="shared" si="10"/>
        <v>90378.112104964064</v>
      </c>
    </row>
    <row r="636" spans="1:12">
      <c r="A636">
        <v>4800077</v>
      </c>
      <c r="B636">
        <v>2022</v>
      </c>
      <c r="D636" t="s">
        <v>3576</v>
      </c>
      <c r="E636" t="s">
        <v>3577</v>
      </c>
      <c r="F636" t="s">
        <v>4101</v>
      </c>
      <c r="G636" t="s">
        <v>3578</v>
      </c>
      <c r="H636" s="5">
        <v>52147.63</v>
      </c>
      <c r="I636">
        <f>IFERROR(VLOOKUP(G636,'NCES Match'!$A$2:$B$1307,2,FALSE),"")</f>
        <v>4800077</v>
      </c>
      <c r="J636" cm="1">
        <f t="array" ref="J636">IFERROR(_xlfn.IFS(B636=2015,H636/$O$13,B636=2016,H636/$O$14,B636=2017,H636/$O$15,B636=2018,H636/$O$16,B636=2019,H636/$O$17,B636=2020,H636/$O$18,B636=2021,H636/$O$19,B636=2022,H636/$O$20),"")</f>
        <v>2.2904837040859967E-5</v>
      </c>
      <c r="K636" s="3" cm="1">
        <f t="array" ref="K636">IFERROR(_xlfn.IFS(B636=2015,J636*$P$4,B636=2016,J636*$P$5,B636=2017,J636*$P$6,B636=2018,J636*$P$7,B636=2019,J636*$P$8,B636=2020,J636*$P$9,B636=2021,J636*$P$10,B636=2022,J636*$P$11),"")</f>
        <v>49325.17732269127</v>
      </c>
      <c r="L636" s="3">
        <f t="shared" si="10"/>
        <v>101472.80732269127</v>
      </c>
    </row>
    <row r="637" spans="1:12">
      <c r="A637">
        <v>4800077</v>
      </c>
      <c r="B637">
        <v>2023</v>
      </c>
      <c r="D637" t="s">
        <v>3576</v>
      </c>
      <c r="E637" t="s">
        <v>3577</v>
      </c>
      <c r="F637" t="s">
        <v>4101</v>
      </c>
      <c r="G637" t="s">
        <v>3578</v>
      </c>
      <c r="H637" s="5">
        <v>53349.17</v>
      </c>
      <c r="I637">
        <f>IFERROR(VLOOKUP(G637,'NCES Match'!$A$2:$B$1307,2,FALSE),"")</f>
        <v>4800077</v>
      </c>
      <c r="J637" t="str" cm="1">
        <f t="array" ref="J637">IFERROR(_xlfn.IFS(B637=2015,H637/$O$13,B637=2016,H637/$O$14,B637=2017,H637/$O$15,B637=2018,H637/$O$16,B637=2019,H637/$O$17,B637=2020,H637/$O$18,B637=2021,H637/$O$19,B637=2022,H637/$O$20),"")</f>
        <v/>
      </c>
      <c r="K637" s="3" t="str" cm="1">
        <f t="array" ref="K637">IFERROR(_xlfn.IFS(B637=2015,J637*$P$4,B637=2016,J637*$P$5,B637=2017,J637*$P$6,B637=2018,J637*$P$7,B637=2019,J637*$P$8,B637=2020,J637*$P$9,B637=2021,J637*$P$10,B637=2022,J637*$P$11),"")</f>
        <v/>
      </c>
      <c r="L637" s="3">
        <f t="shared" si="10"/>
        <v>53349.17</v>
      </c>
    </row>
    <row r="638" spans="1:12">
      <c r="A638">
        <v>4800080</v>
      </c>
      <c r="B638">
        <v>2015</v>
      </c>
      <c r="C638" t="s">
        <v>3521</v>
      </c>
      <c r="D638" t="s">
        <v>3912</v>
      </c>
      <c r="E638" t="s">
        <v>3913</v>
      </c>
      <c r="G638" t="s">
        <v>3914</v>
      </c>
      <c r="H638" s="5">
        <v>56984.71</v>
      </c>
      <c r="I638">
        <f>IFERROR(VLOOKUP(G638,'NCES Match'!$A$2:$B$1307,2,FALSE),"")</f>
        <v>4800080</v>
      </c>
      <c r="J638" cm="1">
        <f t="array" ref="J638">IFERROR(_xlfn.IFS(B638=2015,H638/$O$13,B638=2016,H638/$O$14,B638=2017,H638/$O$15,B638=2018,H638/$O$16,B638=2019,H638/$O$17,B638=2020,H638/$O$18,B638=2021,H638/$O$19,B638=2022,H638/$O$20),"")</f>
        <v>4.4642035900698739E-5</v>
      </c>
      <c r="K638" s="3" cm="1">
        <f t="array" ref="K638">IFERROR(_xlfn.IFS(B638=2015,J638*$P$4,B638=2016,J638*$P$5,B638=2017,J638*$P$6,B638=2018,J638*$P$7,B638=2019,J638*$P$8,B638=2020,J638*$P$9,B638=2021,J638*$P$10,B638=2022,J638*$P$11),"")</f>
        <v>71047.040682075938</v>
      </c>
      <c r="L638" s="3">
        <f t="shared" si="10"/>
        <v>128031.75068207594</v>
      </c>
    </row>
    <row r="639" spans="1:12">
      <c r="A639">
        <v>4800080</v>
      </c>
      <c r="B639">
        <v>2016</v>
      </c>
      <c r="C639" t="s">
        <v>4104</v>
      </c>
      <c r="D639" t="s">
        <v>3912</v>
      </c>
      <c r="E639" t="s">
        <v>3913</v>
      </c>
      <c r="F639" t="s">
        <v>4101</v>
      </c>
      <c r="G639" t="s">
        <v>3914</v>
      </c>
      <c r="H639" s="5">
        <v>50917</v>
      </c>
      <c r="I639">
        <f>IFERROR(VLOOKUP(G639,'NCES Match'!$A$2:$B$1307,2,FALSE),"")</f>
        <v>4800080</v>
      </c>
      <c r="J639" cm="1">
        <f t="array" ref="J639">IFERROR(_xlfn.IFS(B639=2015,H639/$O$13,B639=2016,H639/$O$14,B639=2017,H639/$O$15,B639=2018,H639/$O$16,B639=2019,H639/$O$17,B639=2020,H639/$O$18,B639=2021,H639/$O$19,B639=2022,H639/$O$20),"")</f>
        <v>3.6449795397506088E-5</v>
      </c>
      <c r="K639" s="3" cm="1">
        <f t="array" ref="K639">IFERROR(_xlfn.IFS(B639=2015,J639*$P$4,B639=2016,J639*$P$5,B639=2017,J639*$P$6,B639=2018,J639*$P$7,B639=2019,J639*$P$8,B639=2020,J639*$P$9,B639=2021,J639*$P$10,B639=2022,J639*$P$11),"")</f>
        <v>61076.416151267782</v>
      </c>
      <c r="L639" s="3">
        <f t="shared" si="10"/>
        <v>111993.41615126778</v>
      </c>
    </row>
    <row r="640" spans="1:12">
      <c r="A640">
        <v>4800080</v>
      </c>
      <c r="B640">
        <v>2017</v>
      </c>
      <c r="D640" t="s">
        <v>3912</v>
      </c>
      <c r="E640" t="s">
        <v>3913</v>
      </c>
      <c r="F640" t="s">
        <v>4101</v>
      </c>
      <c r="G640" t="s">
        <v>3914</v>
      </c>
      <c r="H640" s="5">
        <v>71893</v>
      </c>
      <c r="I640">
        <f>IFERROR(VLOOKUP(G640,'NCES Match'!$A$2:$B$1307,2,FALSE),"")</f>
        <v>4800080</v>
      </c>
      <c r="J640" cm="1">
        <f t="array" ref="J640">IFERROR(_xlfn.IFS(B640=2015,H640/$O$13,B640=2016,H640/$O$14,B640=2017,H640/$O$15,B640=2018,H640/$O$16,B640=2019,H640/$O$17,B640=2020,H640/$O$18,B640=2021,H640/$O$19,B640=2022,H640/$O$20),"")</f>
        <v>4.9565821248538084E-5</v>
      </c>
      <c r="K640" s="3" cm="1">
        <f t="array" ref="K640">IFERROR(_xlfn.IFS(B640=2015,J640*$P$4,B640=2016,J640*$P$5,B640=2017,J640*$P$6,B640=2018,J640*$P$7,B640=2019,J640*$P$8,B640=2020,J640*$P$9,B640=2021,J640*$P$10,B640=2022,J640*$P$11),"")</f>
        <v>84175.047980971125</v>
      </c>
      <c r="L640" s="3">
        <f t="shared" si="10"/>
        <v>156068.04798097111</v>
      </c>
    </row>
    <row r="641" spans="1:12">
      <c r="A641">
        <v>4800080</v>
      </c>
      <c r="B641">
        <v>2018</v>
      </c>
      <c r="D641" t="s">
        <v>3912</v>
      </c>
      <c r="E641" t="s">
        <v>3913</v>
      </c>
      <c r="F641" t="s">
        <v>4101</v>
      </c>
      <c r="G641" t="s">
        <v>3914</v>
      </c>
      <c r="H641" s="5">
        <v>72578</v>
      </c>
      <c r="I641">
        <f>IFERROR(VLOOKUP(G641,'NCES Match'!$A$2:$B$1307,2,FALSE),"")</f>
        <v>4800080</v>
      </c>
      <c r="J641" cm="1">
        <f t="array" ref="J641">IFERROR(_xlfn.IFS(B641=2015,H641/$O$13,B641=2016,H641/$O$14,B641=2017,H641/$O$15,B641=2018,H641/$O$16,B641=2019,H641/$O$17,B641=2020,H641/$O$18,B641=2021,H641/$O$19,B641=2022,H641/$O$20),"")</f>
        <v>4.736141512259277E-5</v>
      </c>
      <c r="K641" s="3" cm="1">
        <f t="array" ref="K641">IFERROR(_xlfn.IFS(B641=2015,J641*$P$4,B641=2016,J641*$P$5,B641=2017,J641*$P$6,B641=2018,J641*$P$7,B641=2019,J641*$P$8,B641=2020,J641*$P$9,B641=2021,J641*$P$10,B641=2022,J641*$P$11),"")</f>
        <v>81312.601731278672</v>
      </c>
      <c r="L641" s="3">
        <f t="shared" si="10"/>
        <v>153890.60173127867</v>
      </c>
    </row>
    <row r="642" spans="1:12">
      <c r="A642">
        <v>4800080</v>
      </c>
      <c r="B642">
        <v>2019</v>
      </c>
      <c r="D642" t="s">
        <v>3912</v>
      </c>
      <c r="E642" t="s">
        <v>3913</v>
      </c>
      <c r="F642" t="s">
        <v>4101</v>
      </c>
      <c r="G642" t="s">
        <v>3914</v>
      </c>
      <c r="H642" s="5">
        <v>89710</v>
      </c>
      <c r="I642">
        <f>IFERROR(VLOOKUP(G642,'NCES Match'!$A$2:$B$1307,2,FALSE),"")</f>
        <v>4800080</v>
      </c>
      <c r="J642" cm="1">
        <f t="array" ref="J642">IFERROR(_xlfn.IFS(B642=2015,H642/$O$13,B642=2016,H642/$O$14,B642=2017,H642/$O$15,B642=2018,H642/$O$16,B642=2019,H642/$O$17,B642=2020,H642/$O$18,B642=2021,H642/$O$19,B642=2022,H642/$O$20),"")</f>
        <v>5.6802580190372995E-5</v>
      </c>
      <c r="K642" s="3" cm="1">
        <f t="array" ref="K642">IFERROR(_xlfn.IFS(B642=2015,J642*$P$4,B642=2016,J642*$P$5,B642=2017,J642*$P$6,B642=2018,J642*$P$7,B642=2019,J642*$P$8,B642=2020,J642*$P$9,B642=2021,J642*$P$10,B642=2022,J642*$P$11),"")</f>
        <v>98718.679219054189</v>
      </c>
      <c r="L642" s="3">
        <f t="shared" si="10"/>
        <v>188428.67921905417</v>
      </c>
    </row>
    <row r="643" spans="1:12">
      <c r="A643">
        <v>4800080</v>
      </c>
      <c r="B643">
        <v>2020</v>
      </c>
      <c r="D643" t="s">
        <v>3912</v>
      </c>
      <c r="E643" t="s">
        <v>3913</v>
      </c>
      <c r="F643" t="s">
        <v>4230</v>
      </c>
      <c r="G643" t="s">
        <v>4284</v>
      </c>
      <c r="H643" s="5">
        <v>153313</v>
      </c>
      <c r="I643">
        <f>IFERROR(VLOOKUP(G643,'NCES Match'!$A$2:$B$1307,2,FALSE),"")</f>
        <v>4800080</v>
      </c>
      <c r="J643" cm="1">
        <f t="array" ref="J643">IFERROR(_xlfn.IFS(B643=2015,H643/$O$13,B643=2016,H643/$O$14,B643=2017,H643/$O$15,B643=2018,H643/$O$16,B643=2019,H643/$O$17,B643=2020,H643/$O$18,B643=2021,H643/$O$19,B643=2022,H643/$O$20),"")</f>
        <v>8.3081474161699202E-5</v>
      </c>
      <c r="K643" s="3" cm="1">
        <f t="array" ref="K643">IFERROR(_xlfn.IFS(B643=2015,J643*$P$4,B643=2016,J643*$P$5,B643=2017,J643*$P$6,B643=2018,J643*$P$7,B643=2019,J643*$P$8,B643=2020,J643*$P$9,B643=2021,J643*$P$10,B643=2022,J643*$P$11),"")</f>
        <v>175135.98140721169</v>
      </c>
      <c r="L643" s="3">
        <f t="shared" ref="L643:L706" si="11">SUM(H643,K643)</f>
        <v>328448.98140721169</v>
      </c>
    </row>
    <row r="644" spans="1:12">
      <c r="A644">
        <v>4800080</v>
      </c>
      <c r="B644">
        <v>2021</v>
      </c>
      <c r="D644" t="s">
        <v>3912</v>
      </c>
      <c r="E644" t="s">
        <v>3913</v>
      </c>
      <c r="F644" t="s">
        <v>4101</v>
      </c>
      <c r="G644" t="s">
        <v>4284</v>
      </c>
      <c r="H644" s="5">
        <v>165706.68</v>
      </c>
      <c r="I644">
        <f>IFERROR(VLOOKUP(G644,'NCES Match'!$A$2:$B$1307,2,FALSE),"")</f>
        <v>4800080</v>
      </c>
      <c r="J644" cm="1">
        <f t="array" ref="J644">IFERROR(_xlfn.IFS(B644=2015,H644/$O$13,B644=2016,H644/$O$14,B644=2017,H644/$O$15,B644=2018,H644/$O$16,B644=2019,H644/$O$17,B644=2020,H644/$O$18,B644=2021,H644/$O$19,B644=2022,H644/$O$20),"")</f>
        <v>8.4782665475580758E-5</v>
      </c>
      <c r="K644" s="3" cm="1">
        <f t="array" ref="K644">IFERROR(_xlfn.IFS(B644=2015,J644*$P$4,B644=2016,J644*$P$5,B644=2017,J644*$P$6,B644=2018,J644*$P$7,B644=2019,J644*$P$8,B644=2020,J644*$P$9,B644=2021,J644*$P$10,B644=2022,J644*$P$11),"")</f>
        <v>181481.8137730718</v>
      </c>
      <c r="L644" s="3">
        <f t="shared" si="11"/>
        <v>347188.49377307179</v>
      </c>
    </row>
    <row r="645" spans="1:12">
      <c r="A645">
        <v>4800080</v>
      </c>
      <c r="B645">
        <v>2022</v>
      </c>
      <c r="D645" t="s">
        <v>3912</v>
      </c>
      <c r="E645" t="s">
        <v>3913</v>
      </c>
      <c r="F645" t="s">
        <v>4101</v>
      </c>
      <c r="G645" t="s">
        <v>4284</v>
      </c>
      <c r="H645" s="5">
        <v>237705.62</v>
      </c>
      <c r="I645">
        <f>IFERROR(VLOOKUP(G645,'NCES Match'!$A$2:$B$1307,2,FALSE),"")</f>
        <v>4800080</v>
      </c>
      <c r="J645" cm="1">
        <f t="array" ref="J645">IFERROR(_xlfn.IFS(B645=2015,H645/$O$13,B645=2016,H645/$O$14,B645=2017,H645/$O$15,B645=2018,H645/$O$16,B645=2019,H645/$O$17,B645=2020,H645/$O$18,B645=2021,H645/$O$19,B645=2022,H645/$O$20),"")</f>
        <v>1.0440759224909326E-4</v>
      </c>
      <c r="K645" s="3" cm="1">
        <f t="array" ref="K645">IFERROR(_xlfn.IFS(B645=2015,J645*$P$4,B645=2016,J645*$P$5,B645=2017,J645*$P$6,B645=2018,J645*$P$7,B645=2019,J645*$P$8,B645=2020,J645*$P$9,B645=2021,J645*$P$10,B645=2022,J645*$P$11),"")</f>
        <v>224839.97560579967</v>
      </c>
      <c r="L645" s="3">
        <f t="shared" si="11"/>
        <v>462545.5956057997</v>
      </c>
    </row>
    <row r="646" spans="1:12">
      <c r="A646">
        <v>4800080</v>
      </c>
      <c r="B646">
        <v>2023</v>
      </c>
      <c r="D646" t="s">
        <v>3912</v>
      </c>
      <c r="E646" t="s">
        <v>3913</v>
      </c>
      <c r="F646" t="s">
        <v>4101</v>
      </c>
      <c r="G646" t="s">
        <v>4284</v>
      </c>
      <c r="H646" s="5">
        <v>241993.86</v>
      </c>
      <c r="I646">
        <f>IFERROR(VLOOKUP(G646,'NCES Match'!$A$2:$B$1307,2,FALSE),"")</f>
        <v>4800080</v>
      </c>
      <c r="J646" t="str" cm="1">
        <f t="array" ref="J646">IFERROR(_xlfn.IFS(B646=2015,H646/$O$13,B646=2016,H646/$O$14,B646=2017,H646/$O$15,B646=2018,H646/$O$16,B646=2019,H646/$O$17,B646=2020,H646/$O$18,B646=2021,H646/$O$19,B646=2022,H646/$O$20),"")</f>
        <v/>
      </c>
      <c r="K646" s="3" t="str" cm="1">
        <f t="array" ref="K646">IFERROR(_xlfn.IFS(B646=2015,J646*$P$4,B646=2016,J646*$P$5,B646=2017,J646*$P$6,B646=2018,J646*$P$7,B646=2019,J646*$P$8,B646=2020,J646*$P$9,B646=2021,J646*$P$10,B646=2022,J646*$P$11),"")</f>
        <v/>
      </c>
      <c r="L646" s="3">
        <f t="shared" si="11"/>
        <v>241993.86</v>
      </c>
    </row>
    <row r="647" spans="1:12">
      <c r="A647">
        <v>4800199</v>
      </c>
      <c r="B647">
        <v>2015</v>
      </c>
      <c r="C647" t="s">
        <v>3521</v>
      </c>
      <c r="D647" t="s">
        <v>3531</v>
      </c>
      <c r="E647" t="s">
        <v>3532</v>
      </c>
      <c r="G647" t="s">
        <v>3533</v>
      </c>
      <c r="H647" s="5">
        <v>21323.91</v>
      </c>
      <c r="I647">
        <f>IFERROR(VLOOKUP(G647,'NCES Match'!$A$2:$B$1307,2,FALSE),"")</f>
        <v>4800199</v>
      </c>
      <c r="J647" cm="1">
        <f t="array" ref="J647">IFERROR(_xlfn.IFS(B647=2015,H647/$O$13,B647=2016,H647/$O$14,B647=2017,H647/$O$15,B647=2018,H647/$O$16,B647=2019,H647/$O$17,B647=2020,H647/$O$18,B647=2021,H647/$O$19,B647=2022,H647/$O$20),"")</f>
        <v>1.6705231206112463E-5</v>
      </c>
      <c r="K647" s="3" cm="1">
        <f t="array" ref="K647">IFERROR(_xlfn.IFS(B647=2015,J647*$P$4,B647=2016,J647*$P$5,B647=2017,J647*$P$6,B647=2018,J647*$P$7,B647=2019,J647*$P$8,B647=2020,J647*$P$9,B647=2021,J647*$P$10,B647=2022,J647*$P$11),"")</f>
        <v>26586.091273798287</v>
      </c>
      <c r="L647" s="3">
        <f t="shared" si="11"/>
        <v>47910.001273798291</v>
      </c>
    </row>
    <row r="648" spans="1:12">
      <c r="A648">
        <v>4800199</v>
      </c>
      <c r="B648">
        <v>2016</v>
      </c>
      <c r="C648" t="s">
        <v>4104</v>
      </c>
      <c r="D648" t="s">
        <v>3531</v>
      </c>
      <c r="E648" t="s">
        <v>3532</v>
      </c>
      <c r="F648" t="s">
        <v>4101</v>
      </c>
      <c r="G648" t="s">
        <v>3533</v>
      </c>
      <c r="H648" s="5">
        <v>11327</v>
      </c>
      <c r="I648">
        <f>IFERROR(VLOOKUP(G648,'NCES Match'!$A$2:$B$1307,2,FALSE),"")</f>
        <v>4800199</v>
      </c>
      <c r="J648" cm="1">
        <f t="array" ref="J648">IFERROR(_xlfn.IFS(B648=2015,H648/$O$13,B648=2016,H648/$O$14,B648=2017,H648/$O$15,B648=2018,H648/$O$16,B648=2019,H648/$O$17,B648=2020,H648/$O$18,B648=2021,H648/$O$19,B648=2022,H648/$O$20),"")</f>
        <v>8.1086244764528831E-6</v>
      </c>
      <c r="K648" s="3" cm="1">
        <f t="array" ref="K648">IFERROR(_xlfn.IFS(B648=2015,J648*$P$4,B648=2016,J648*$P$5,B648=2017,J648*$P$6,B648=2018,J648*$P$7,B648=2019,J648*$P$8,B648=2020,J648*$P$9,B648=2021,J648*$P$10,B648=2022,J648*$P$11),"")</f>
        <v>13587.064551042091</v>
      </c>
      <c r="L648" s="3">
        <f t="shared" si="11"/>
        <v>24914.064551042091</v>
      </c>
    </row>
    <row r="649" spans="1:12">
      <c r="A649">
        <v>4800199</v>
      </c>
      <c r="B649">
        <v>2017</v>
      </c>
      <c r="D649" t="s">
        <v>3531</v>
      </c>
      <c r="E649" t="s">
        <v>3532</v>
      </c>
      <c r="F649" t="s">
        <v>4101</v>
      </c>
      <c r="G649" t="s">
        <v>3533</v>
      </c>
      <c r="H649" s="5">
        <v>0</v>
      </c>
      <c r="I649">
        <f>IFERROR(VLOOKUP(G649,'NCES Match'!$A$2:$B$1307,2,FALSE),"")</f>
        <v>4800199</v>
      </c>
      <c r="J649" cm="1">
        <f t="array" ref="J649">IFERROR(_xlfn.IFS(B649=2015,H649/$O$13,B649=2016,H649/$O$14,B649=2017,H649/$O$15,B649=2018,H649/$O$16,B649=2019,H649/$O$17,B649=2020,H649/$O$18,B649=2021,H649/$O$19,B649=2022,H649/$O$20),"")</f>
        <v>0</v>
      </c>
      <c r="K649" s="3" cm="1">
        <f t="array" ref="K649">IFERROR(_xlfn.IFS(B649=2015,J649*$P$4,B649=2016,J649*$P$5,B649=2017,J649*$P$6,B649=2018,J649*$P$7,B649=2019,J649*$P$8,B649=2020,J649*$P$9,B649=2021,J649*$P$10,B649=2022,J649*$P$11),"")</f>
        <v>0</v>
      </c>
      <c r="L649" s="3">
        <f t="shared" si="11"/>
        <v>0</v>
      </c>
    </row>
    <row r="650" spans="1:12">
      <c r="A650">
        <v>4800082</v>
      </c>
      <c r="B650">
        <v>2015</v>
      </c>
      <c r="C650" t="s">
        <v>3521</v>
      </c>
      <c r="D650" t="s">
        <v>3951</v>
      </c>
      <c r="E650" t="s">
        <v>3952</v>
      </c>
      <c r="G650" t="s">
        <v>3953</v>
      </c>
      <c r="H650" s="5">
        <v>78611.66</v>
      </c>
      <c r="I650">
        <f>IFERROR(VLOOKUP(G650,'NCES Match'!$A$2:$B$1307,2,FALSE),"")</f>
        <v>4800082</v>
      </c>
      <c r="J650" cm="1">
        <f t="array" ref="J650">IFERROR(_xlfn.IFS(B650=2015,H650/$O$13,B650=2016,H650/$O$14,B650=2017,H650/$O$15,B650=2018,H650/$O$16,B650=2019,H650/$O$17,B650=2020,H650/$O$18,B650=2021,H650/$O$19,B650=2022,H650/$O$20),"")</f>
        <v>6.1584669781306655E-5</v>
      </c>
      <c r="K650" s="3" cm="1">
        <f t="array" ref="K650">IFERROR(_xlfn.IFS(B650=2015,J650*$P$4,B650=2016,J650*$P$5,B650=2017,J650*$P$6,B650=2018,J650*$P$7,B650=2019,J650*$P$8,B650=2020,J650*$P$9,B650=2021,J650*$P$10,B650=2022,J650*$P$11),"")</f>
        <v>98010.95427362046</v>
      </c>
      <c r="L650" s="3">
        <f t="shared" si="11"/>
        <v>176622.61427362048</v>
      </c>
    </row>
    <row r="651" spans="1:12">
      <c r="A651">
        <v>4800082</v>
      </c>
      <c r="B651">
        <v>2016</v>
      </c>
      <c r="C651" t="s">
        <v>4104</v>
      </c>
      <c r="D651" t="s">
        <v>3951</v>
      </c>
      <c r="E651" t="s">
        <v>3952</v>
      </c>
      <c r="F651" t="s">
        <v>4101</v>
      </c>
      <c r="G651" t="s">
        <v>3953</v>
      </c>
      <c r="H651" s="5">
        <v>53762</v>
      </c>
      <c r="I651">
        <f>IFERROR(VLOOKUP(G651,'NCES Match'!$A$2:$B$1307,2,FALSE),"")</f>
        <v>4800082</v>
      </c>
      <c r="J651" cm="1">
        <f t="array" ref="J651">IFERROR(_xlfn.IFS(B651=2015,H651/$O$13,B651=2016,H651/$O$14,B651=2017,H651/$O$15,B651=2018,H651/$O$16,B651=2019,H651/$O$17,B651=2020,H651/$O$18,B651=2021,H651/$O$19,B651=2022,H651/$O$20),"")</f>
        <v>3.8486436753161466E-5</v>
      </c>
      <c r="K651" s="3" cm="1">
        <f t="array" ref="K651">IFERROR(_xlfn.IFS(B651=2015,J651*$P$4,B651=2016,J651*$P$5,B651=2017,J651*$P$6,B651=2018,J651*$P$7,B651=2019,J651*$P$8,B651=2020,J651*$P$9,B651=2021,J651*$P$10,B651=2022,J651*$P$11),"")</f>
        <v>64489.076047773015</v>
      </c>
      <c r="L651" s="3">
        <f t="shared" si="11"/>
        <v>118251.07604777301</v>
      </c>
    </row>
    <row r="652" spans="1:12">
      <c r="A652">
        <v>4800082</v>
      </c>
      <c r="B652">
        <v>2017</v>
      </c>
      <c r="D652" t="s">
        <v>3951</v>
      </c>
      <c r="E652" t="s">
        <v>3952</v>
      </c>
      <c r="F652" t="s">
        <v>4101</v>
      </c>
      <c r="G652" t="s">
        <v>3953</v>
      </c>
      <c r="H652" s="5">
        <v>0</v>
      </c>
      <c r="I652">
        <f>IFERROR(VLOOKUP(G652,'NCES Match'!$A$2:$B$1307,2,FALSE),"")</f>
        <v>4800082</v>
      </c>
      <c r="J652" cm="1">
        <f t="array" ref="J652">IFERROR(_xlfn.IFS(B652=2015,H652/$O$13,B652=2016,H652/$O$14,B652=2017,H652/$O$15,B652=2018,H652/$O$16,B652=2019,H652/$O$17,B652=2020,H652/$O$18,B652=2021,H652/$O$19,B652=2022,H652/$O$20),"")</f>
        <v>0</v>
      </c>
      <c r="K652" s="3" cm="1">
        <f t="array" ref="K652">IFERROR(_xlfn.IFS(B652=2015,J652*$P$4,B652=2016,J652*$P$5,B652=2017,J652*$P$6,B652=2018,J652*$P$7,B652=2019,J652*$P$8,B652=2020,J652*$P$9,B652=2021,J652*$P$10,B652=2022,J652*$P$11),"")</f>
        <v>0</v>
      </c>
      <c r="L652" s="3">
        <f t="shared" si="11"/>
        <v>0</v>
      </c>
    </row>
    <row r="653" spans="1:12">
      <c r="A653">
        <v>4800200</v>
      </c>
      <c r="B653">
        <v>2015</v>
      </c>
      <c r="C653" t="s">
        <v>3521</v>
      </c>
      <c r="D653" t="s">
        <v>3930</v>
      </c>
      <c r="E653" t="s">
        <v>3931</v>
      </c>
      <c r="G653" t="s">
        <v>3932</v>
      </c>
      <c r="H653" s="5">
        <v>42327.97</v>
      </c>
      <c r="I653">
        <f>IFERROR(VLOOKUP(G653,'NCES Match'!$A$2:$B$1307,2,FALSE),"")</f>
        <v>4800200</v>
      </c>
      <c r="J653" cm="1">
        <f t="array" ref="J653">IFERROR(_xlfn.IFS(B653=2015,H653/$O$13,B653=2016,H653/$O$14,B653=2017,H653/$O$15,B653=2018,H653/$O$16,B653=2019,H653/$O$17,B653=2020,H653/$O$18,B653=2021,H653/$O$19,B653=2022,H653/$O$20),"")</f>
        <v>3.3159890720575739E-5</v>
      </c>
      <c r="K653" s="3" cm="1">
        <f t="array" ref="K653">IFERROR(_xlfn.IFS(B653=2015,J653*$P$4,B653=2016,J653*$P$5,B653=2017,J653*$P$6,B653=2018,J653*$P$7,B653=2019,J653*$P$8,B653=2020,J653*$P$9,B653=2021,J653*$P$10,B653=2022,J653*$P$11),"")</f>
        <v>52773.401963082564</v>
      </c>
      <c r="L653" s="3">
        <f t="shared" si="11"/>
        <v>95101.371963082565</v>
      </c>
    </row>
    <row r="654" spans="1:12">
      <c r="A654">
        <v>4800200</v>
      </c>
      <c r="B654">
        <v>2016</v>
      </c>
      <c r="C654" t="s">
        <v>4104</v>
      </c>
      <c r="D654" t="s">
        <v>3930</v>
      </c>
      <c r="E654" t="s">
        <v>3931</v>
      </c>
      <c r="F654" t="s">
        <v>4101</v>
      </c>
      <c r="G654" t="s">
        <v>3932</v>
      </c>
      <c r="H654" s="5">
        <v>36255</v>
      </c>
      <c r="I654">
        <f>IFERROR(VLOOKUP(G654,'NCES Match'!$A$2:$B$1307,2,FALSE),"")</f>
        <v>4800200</v>
      </c>
      <c r="J654" cm="1">
        <f t="array" ref="J654">IFERROR(_xlfn.IFS(B654=2015,H654/$O$13,B654=2016,H654/$O$14,B654=2017,H654/$O$15,B654=2018,H654/$O$16,B654=2019,H654/$O$17,B654=2020,H654/$O$18,B654=2021,H654/$O$19,B654=2022,H654/$O$20),"")</f>
        <v>2.5953754780065268E-5</v>
      </c>
      <c r="K654" s="3" cm="1">
        <f t="array" ref="K654">IFERROR(_xlfn.IFS(B654=2015,J654*$P$4,B654=2016,J654*$P$5,B654=2017,J654*$P$6,B654=2018,J654*$P$7,B654=2019,J654*$P$8,B654=2020,J654*$P$9,B654=2021,J654*$P$10,B654=2022,J654*$P$11),"")</f>
        <v>43488.922512406731</v>
      </c>
      <c r="L654" s="3">
        <f t="shared" si="11"/>
        <v>79743.922512406731</v>
      </c>
    </row>
    <row r="655" spans="1:12">
      <c r="A655">
        <v>4800200</v>
      </c>
      <c r="B655">
        <v>2017</v>
      </c>
      <c r="D655" t="s">
        <v>3930</v>
      </c>
      <c r="E655" t="s">
        <v>3931</v>
      </c>
      <c r="F655" t="s">
        <v>4101</v>
      </c>
      <c r="G655" t="s">
        <v>3932</v>
      </c>
      <c r="H655" s="5">
        <v>0</v>
      </c>
      <c r="I655">
        <f>IFERROR(VLOOKUP(G655,'NCES Match'!$A$2:$B$1307,2,FALSE),"")</f>
        <v>4800200</v>
      </c>
      <c r="J655" cm="1">
        <f t="array" ref="J655">IFERROR(_xlfn.IFS(B655=2015,H655/$O$13,B655=2016,H655/$O$14,B655=2017,H655/$O$15,B655=2018,H655/$O$16,B655=2019,H655/$O$17,B655=2020,H655/$O$18,B655=2021,H655/$O$19,B655=2022,H655/$O$20),"")</f>
        <v>0</v>
      </c>
      <c r="K655" s="3" cm="1">
        <f t="array" ref="K655">IFERROR(_xlfn.IFS(B655=2015,J655*$P$4,B655=2016,J655*$P$5,B655=2017,J655*$P$6,B655=2018,J655*$P$7,B655=2019,J655*$P$8,B655=2020,J655*$P$9,B655=2021,J655*$P$10,B655=2022,J655*$P$11),"")</f>
        <v>0</v>
      </c>
      <c r="L655" s="3">
        <f t="shared" si="11"/>
        <v>0</v>
      </c>
    </row>
    <row r="656" spans="1:12">
      <c r="A656">
        <v>4800179</v>
      </c>
      <c r="B656">
        <v>2015</v>
      </c>
      <c r="C656" t="s">
        <v>3521</v>
      </c>
      <c r="D656" t="s">
        <v>3783</v>
      </c>
      <c r="E656" t="s">
        <v>3784</v>
      </c>
      <c r="G656" t="s">
        <v>3785</v>
      </c>
      <c r="H656" s="5">
        <v>457430.45</v>
      </c>
      <c r="I656">
        <f>IFERROR(VLOOKUP(G656,'NCES Match'!$A$2:$B$1307,2,FALSE),"")</f>
        <v>4800179</v>
      </c>
      <c r="J656" cm="1">
        <f t="array" ref="J656">IFERROR(_xlfn.IFS(B656=2015,H656/$O$13,B656=2016,H656/$O$14,B656=2017,H656/$O$15,B656=2018,H656/$O$16,B656=2019,H656/$O$17,B656=2020,H656/$O$18,B656=2021,H656/$O$19,B656=2022,H656/$O$20),"")</f>
        <v>3.5835273305721447E-4</v>
      </c>
      <c r="K656" s="3" cm="1">
        <f t="array" ref="K656">IFERROR(_xlfn.IFS(B656=2015,J656*$P$4,B656=2016,J656*$P$5,B656=2017,J656*$P$6,B656=2018,J656*$P$7,B656=2019,J656*$P$8,B656=2020,J656*$P$9,B656=2021,J656*$P$10,B656=2022,J656*$P$11),"")</f>
        <v>570312.27833519387</v>
      </c>
      <c r="L656" s="3">
        <f t="shared" si="11"/>
        <v>1027742.7283351938</v>
      </c>
    </row>
    <row r="657" spans="1:12">
      <c r="A657">
        <v>4800179</v>
      </c>
      <c r="B657">
        <v>2016</v>
      </c>
      <c r="C657" t="s">
        <v>4104</v>
      </c>
      <c r="D657" t="s">
        <v>3783</v>
      </c>
      <c r="E657" t="s">
        <v>3784</v>
      </c>
      <c r="F657" t="s">
        <v>4101</v>
      </c>
      <c r="G657" t="s">
        <v>3785</v>
      </c>
      <c r="H657" s="5">
        <v>476315</v>
      </c>
      <c r="I657">
        <f>IFERROR(VLOOKUP(G657,'NCES Match'!$A$2:$B$1307,2,FALSE),"")</f>
        <v>4800179</v>
      </c>
      <c r="J657" cm="1">
        <f t="array" ref="J657">IFERROR(_xlfn.IFS(B657=2015,H657/$O$13,B657=2016,H657/$O$14,B657=2017,H657/$O$15,B657=2018,H657/$O$16,B657=2019,H657/$O$17,B657=2020,H657/$O$18,B657=2021,H657/$O$19,B657=2022,H657/$O$20),"")</f>
        <v>3.4097814668505828E-4</v>
      </c>
      <c r="K657" s="3" cm="1">
        <f t="array" ref="K657">IFERROR(_xlfn.IFS(B657=2015,J657*$P$4,B657=2016,J657*$P$5,B657=2017,J657*$P$6,B657=2018,J657*$P$7,B657=2019,J657*$P$8,B657=2020,J657*$P$9,B657=2021,J657*$P$10,B657=2022,J657*$P$11),"")</f>
        <v>571353.63747061125</v>
      </c>
      <c r="L657" s="3">
        <f t="shared" si="11"/>
        <v>1047668.6374706113</v>
      </c>
    </row>
    <row r="658" spans="1:12">
      <c r="A658">
        <v>4800179</v>
      </c>
      <c r="B658">
        <v>2017</v>
      </c>
      <c r="D658" t="s">
        <v>3783</v>
      </c>
      <c r="E658" t="s">
        <v>3784</v>
      </c>
      <c r="F658" t="s">
        <v>4101</v>
      </c>
      <c r="G658" t="s">
        <v>3785</v>
      </c>
      <c r="H658" s="5">
        <v>530456</v>
      </c>
      <c r="I658">
        <f>IFERROR(VLOOKUP(G658,'NCES Match'!$A$2:$B$1307,2,FALSE),"")</f>
        <v>4800179</v>
      </c>
      <c r="J658" cm="1">
        <f t="array" ref="J658">IFERROR(_xlfn.IFS(B658=2015,H658/$O$13,B658=2016,H658/$O$14,B658=2017,H658/$O$15,B658=2018,H658/$O$16,B658=2019,H658/$O$17,B658=2020,H658/$O$18,B658=2021,H658/$O$19,B658=2022,H658/$O$20),"")</f>
        <v>3.6571693038563586E-4</v>
      </c>
      <c r="K658" s="3" cm="1">
        <f t="array" ref="K658">IFERROR(_xlfn.IFS(B658=2015,J658*$P$4,B658=2016,J658*$P$5,B658=2017,J658*$P$6,B658=2018,J658*$P$7,B658=2019,J658*$P$8,B658=2020,J658*$P$9,B658=2021,J658*$P$10,B658=2022,J658*$P$11),"")</f>
        <v>621077.9804959317</v>
      </c>
      <c r="L658" s="3">
        <f t="shared" si="11"/>
        <v>1151533.9804959316</v>
      </c>
    </row>
    <row r="659" spans="1:12">
      <c r="A659">
        <v>4800179</v>
      </c>
      <c r="B659">
        <v>2018</v>
      </c>
      <c r="D659" t="s">
        <v>3783</v>
      </c>
      <c r="E659" t="s">
        <v>3784</v>
      </c>
      <c r="F659" t="s">
        <v>4101</v>
      </c>
      <c r="G659" t="s">
        <v>3785</v>
      </c>
      <c r="H659" s="5">
        <v>626397</v>
      </c>
      <c r="I659">
        <f>IFERROR(VLOOKUP(G659,'NCES Match'!$A$2:$B$1307,2,FALSE),"")</f>
        <v>4800179</v>
      </c>
      <c r="J659" cm="1">
        <f t="array" ref="J659">IFERROR(_xlfn.IFS(B659=2015,H659/$O$13,B659=2016,H659/$O$14,B659=2017,H659/$O$15,B659=2018,H659/$O$16,B659=2019,H659/$O$17,B659=2020,H659/$O$18,B659=2021,H659/$O$19,B659=2022,H659/$O$20),"")</f>
        <v>4.08760896532651E-4</v>
      </c>
      <c r="K659" s="3" cm="1">
        <f t="array" ref="K659">IFERROR(_xlfn.IFS(B659=2015,J659*$P$4,B659=2016,J659*$P$5,B659=2017,J659*$P$6,B659=2018,J659*$P$7,B659=2019,J659*$P$8,B659=2020,J659*$P$9,B659=2021,J659*$P$10,B659=2022,J659*$P$11),"")</f>
        <v>701782.49313383899</v>
      </c>
      <c r="L659" s="3">
        <f t="shared" si="11"/>
        <v>1328179.493133839</v>
      </c>
    </row>
    <row r="660" spans="1:12">
      <c r="A660">
        <v>4800179</v>
      </c>
      <c r="B660">
        <v>2019</v>
      </c>
      <c r="D660" t="s">
        <v>3783</v>
      </c>
      <c r="E660" t="s">
        <v>3784</v>
      </c>
      <c r="F660" t="s">
        <v>4101</v>
      </c>
      <c r="G660" t="s">
        <v>3785</v>
      </c>
      <c r="H660" s="5">
        <v>600237</v>
      </c>
      <c r="I660">
        <f>IFERROR(VLOOKUP(G660,'NCES Match'!$A$2:$B$1307,2,FALSE),"")</f>
        <v>4800179</v>
      </c>
      <c r="J660" cm="1">
        <f t="array" ref="J660">IFERROR(_xlfn.IFS(B660=2015,H660/$O$13,B660=2016,H660/$O$14,B660=2017,H660/$O$15,B660=2018,H660/$O$16,B660=2019,H660/$O$17,B660=2020,H660/$O$18,B660=2021,H660/$O$19,B660=2022,H660/$O$20),"")</f>
        <v>3.8005807965364974E-4</v>
      </c>
      <c r="K660" s="3" cm="1">
        <f t="array" ref="K660">IFERROR(_xlfn.IFS(B660=2015,J660*$P$4,B660=2016,J660*$P$5,B660=2017,J660*$P$6,B660=2018,J660*$P$7,B660=2019,J660*$P$8,B660=2020,J660*$P$9,B660=2021,J660*$P$10,B660=2022,J660*$P$11),"")</f>
        <v>660512.80635834835</v>
      </c>
      <c r="L660" s="3">
        <f t="shared" si="11"/>
        <v>1260749.8063583483</v>
      </c>
    </row>
    <row r="661" spans="1:12">
      <c r="A661">
        <v>4800179</v>
      </c>
      <c r="B661">
        <v>2020</v>
      </c>
      <c r="D661" t="s">
        <v>3783</v>
      </c>
      <c r="E661" t="s">
        <v>3784</v>
      </c>
      <c r="F661" t="s">
        <v>4230</v>
      </c>
      <c r="G661" t="s">
        <v>4288</v>
      </c>
      <c r="H661" s="5">
        <v>1301554</v>
      </c>
      <c r="I661">
        <f>IFERROR(VLOOKUP(G661,'NCES Match'!$A$2:$B$1307,2,FALSE),"")</f>
        <v>4800179</v>
      </c>
      <c r="J661" cm="1">
        <f t="array" ref="J661">IFERROR(_xlfn.IFS(B661=2015,H661/$O$13,B661=2016,H661/$O$14,B661=2017,H661/$O$15,B661=2018,H661/$O$16,B661=2019,H661/$O$17,B661=2020,H661/$O$18,B661=2021,H661/$O$19,B661=2022,H661/$O$20),"")</f>
        <v>7.0532195587495023E-4</v>
      </c>
      <c r="K661" s="3" cm="1">
        <f t="array" ref="K661">IFERROR(_xlfn.IFS(B661=2015,J661*$P$4,B661=2016,J661*$P$5,B661=2017,J661*$P$6,B661=2018,J661*$P$7,B661=2019,J661*$P$8,B661=2020,J661*$P$9,B661=2021,J661*$P$10,B661=2022,J661*$P$11),"")</f>
        <v>1486820.6684657009</v>
      </c>
      <c r="L661" s="3">
        <f t="shared" si="11"/>
        <v>2788374.6684657009</v>
      </c>
    </row>
    <row r="662" spans="1:12">
      <c r="A662">
        <v>4800179</v>
      </c>
      <c r="B662">
        <v>2021</v>
      </c>
      <c r="D662" t="s">
        <v>3783</v>
      </c>
      <c r="E662" t="s">
        <v>3784</v>
      </c>
      <c r="F662" t="s">
        <v>4101</v>
      </c>
      <c r="G662" t="s">
        <v>4288</v>
      </c>
      <c r="H662" s="5">
        <v>1489947.22</v>
      </c>
      <c r="I662">
        <f>IFERROR(VLOOKUP(G662,'NCES Match'!$A$2:$B$1307,2,FALSE),"")</f>
        <v>4800179</v>
      </c>
      <c r="J662" cm="1">
        <f t="array" ref="J662">IFERROR(_xlfn.IFS(B662=2015,H662/$O$13,B662=2016,H662/$O$14,B662=2017,H662/$O$15,B662=2018,H662/$O$16,B662=2019,H662/$O$17,B662=2020,H662/$O$18,B662=2021,H662/$O$19,B662=2022,H662/$O$20),"")</f>
        <v>7.6232108886335498E-4</v>
      </c>
      <c r="K662" s="3" cm="1">
        <f t="array" ref="K662">IFERROR(_xlfn.IFS(B662=2015,J662*$P$4,B662=2016,J662*$P$5,B662=2017,J662*$P$6,B662=2018,J662*$P$7,B662=2019,J662*$P$8,B662=2020,J662*$P$9,B662=2021,J662*$P$10,B662=2022,J662*$P$11),"")</f>
        <v>1631788.9170898001</v>
      </c>
      <c r="L662" s="3">
        <f t="shared" si="11"/>
        <v>3121736.1370898001</v>
      </c>
    </row>
    <row r="663" spans="1:12">
      <c r="A663">
        <v>4800179</v>
      </c>
      <c r="B663">
        <v>2022</v>
      </c>
      <c r="D663" t="s">
        <v>3783</v>
      </c>
      <c r="E663" t="s">
        <v>3784</v>
      </c>
      <c r="F663" t="s">
        <v>4101</v>
      </c>
      <c r="G663" t="s">
        <v>4288</v>
      </c>
      <c r="H663" s="5">
        <v>2129148.79</v>
      </c>
      <c r="I663">
        <f>IFERROR(VLOOKUP(G663,'NCES Match'!$A$2:$B$1307,2,FALSE),"")</f>
        <v>4800179</v>
      </c>
      <c r="J663" cm="1">
        <f t="array" ref="J663">IFERROR(_xlfn.IFS(B663=2015,H663/$O$13,B663=2016,H663/$O$14,B663=2017,H663/$O$15,B663=2018,H663/$O$16,B663=2019,H663/$O$17,B663=2020,H663/$O$18,B663=2021,H663/$O$19,B663=2022,H663/$O$20),"")</f>
        <v>9.3518739146331638E-4</v>
      </c>
      <c r="K663" s="3" cm="1">
        <f t="array" ref="K663">IFERROR(_xlfn.IFS(B663=2015,J663*$P$4,B663=2016,J663*$P$5,B663=2017,J663*$P$6,B663=2018,J663*$P$7,B663=2019,J663*$P$8,B663=2020,J663*$P$9,B663=2021,J663*$P$10,B663=2022,J663*$P$11),"")</f>
        <v>2013910.1549417214</v>
      </c>
      <c r="L663" s="3">
        <f t="shared" si="11"/>
        <v>4143058.9449417214</v>
      </c>
    </row>
    <row r="664" spans="1:12">
      <c r="A664">
        <v>4800179</v>
      </c>
      <c r="B664">
        <v>2023</v>
      </c>
      <c r="D664" t="s">
        <v>3783</v>
      </c>
      <c r="E664" t="s">
        <v>3784</v>
      </c>
      <c r="F664" t="s">
        <v>4101</v>
      </c>
      <c r="G664" t="s">
        <v>4288</v>
      </c>
      <c r="H664" s="5">
        <v>2669651.34</v>
      </c>
      <c r="I664">
        <f>IFERROR(VLOOKUP(G664,'NCES Match'!$A$2:$B$1307,2,FALSE),"")</f>
        <v>4800179</v>
      </c>
      <c r="J664" t="str" cm="1">
        <f t="array" ref="J664">IFERROR(_xlfn.IFS(B664=2015,H664/$O$13,B664=2016,H664/$O$14,B664=2017,H664/$O$15,B664=2018,H664/$O$16,B664=2019,H664/$O$17,B664=2020,H664/$O$18,B664=2021,H664/$O$19,B664=2022,H664/$O$20),"")</f>
        <v/>
      </c>
      <c r="K664" s="3" t="str" cm="1">
        <f t="array" ref="K664">IFERROR(_xlfn.IFS(B664=2015,J664*$P$4,B664=2016,J664*$P$5,B664=2017,J664*$P$6,B664=2018,J664*$P$7,B664=2019,J664*$P$8,B664=2020,J664*$P$9,B664=2021,J664*$P$10,B664=2022,J664*$P$11),"")</f>
        <v/>
      </c>
      <c r="L664" s="3">
        <f t="shared" si="11"/>
        <v>2669651.34</v>
      </c>
    </row>
    <row r="665" spans="1:12">
      <c r="A665">
        <v>4800180</v>
      </c>
      <c r="B665">
        <v>2015</v>
      </c>
      <c r="C665" t="s">
        <v>3521</v>
      </c>
      <c r="D665" t="s">
        <v>3933</v>
      </c>
      <c r="E665" t="s">
        <v>3934</v>
      </c>
      <c r="G665" t="s">
        <v>3935</v>
      </c>
      <c r="H665" s="5">
        <v>18179.849999999999</v>
      </c>
      <c r="I665">
        <f>IFERROR(VLOOKUP(G665,'NCES Match'!$A$2:$B$1307,2,FALSE),"")</f>
        <v>4800180</v>
      </c>
      <c r="J665" cm="1">
        <f t="array" ref="J665">IFERROR(_xlfn.IFS(B665=2015,H665/$O$13,B665=2016,H665/$O$14,B665=2017,H665/$O$15,B665=2018,H665/$O$16,B665=2019,H665/$O$17,B665=2020,H665/$O$18,B665=2021,H665/$O$19,B665=2022,H665/$O$20),"")</f>
        <v>1.4242162790147006E-5</v>
      </c>
      <c r="K665" s="3" cm="1">
        <f t="array" ref="K665">IFERROR(_xlfn.IFS(B665=2015,J665*$P$4,B665=2016,J665*$P$5,B665=2017,J665*$P$6,B665=2018,J665*$P$7,B665=2019,J665*$P$8,B665=2020,J665*$P$9,B665=2021,J665*$P$10,B665=2022,J665*$P$11),"")</f>
        <v>22666.159791706203</v>
      </c>
      <c r="L665" s="3">
        <f t="shared" si="11"/>
        <v>40846.009791706201</v>
      </c>
    </row>
    <row r="666" spans="1:12">
      <c r="A666">
        <v>4800246</v>
      </c>
      <c r="B666">
        <v>2015</v>
      </c>
      <c r="C666" t="s">
        <v>3521</v>
      </c>
      <c r="D666" t="s">
        <v>3822</v>
      </c>
      <c r="E666" t="s">
        <v>3823</v>
      </c>
      <c r="G666" t="s">
        <v>3824</v>
      </c>
      <c r="H666" s="5">
        <v>26581.83</v>
      </c>
      <c r="I666">
        <f>IFERROR(VLOOKUP(G666,'NCES Match'!$A$2:$B$1307,2,FALSE),"")</f>
        <v>4800246</v>
      </c>
      <c r="J666" cm="1">
        <f t="array" ref="J666">IFERROR(_xlfn.IFS(B666=2015,H666/$O$13,B666=2016,H666/$O$14,B666=2017,H666/$O$15,B666=2018,H666/$O$16,B666=2019,H666/$O$17,B666=2020,H666/$O$18,B666=2021,H666/$O$19,B666=2022,H666/$O$20),"")</f>
        <v>2.0824305487669777E-5</v>
      </c>
      <c r="K666" s="3" cm="1">
        <f t="array" ref="K666">IFERROR(_xlfn.IFS(B666=2015,J666*$P$4,B666=2016,J666*$P$5,B666=2017,J666*$P$6,B666=2018,J666*$P$7,B666=2019,J666*$P$8,B666=2020,J666*$P$9,B666=2021,J666*$P$10,B666=2022,J666*$P$11),"")</f>
        <v>33141.527918875552</v>
      </c>
      <c r="L666" s="3">
        <f t="shared" si="11"/>
        <v>59723.357918875554</v>
      </c>
    </row>
    <row r="667" spans="1:12">
      <c r="A667">
        <v>4800246</v>
      </c>
      <c r="B667">
        <v>2016</v>
      </c>
      <c r="C667" t="s">
        <v>4104</v>
      </c>
      <c r="D667" t="s">
        <v>3822</v>
      </c>
      <c r="E667" t="s">
        <v>3823</v>
      </c>
      <c r="F667" t="s">
        <v>4101</v>
      </c>
      <c r="G667" t="s">
        <v>3824</v>
      </c>
      <c r="H667" s="5">
        <v>32689</v>
      </c>
      <c r="I667">
        <f>IFERROR(VLOOKUP(G667,'NCES Match'!$A$2:$B$1307,2,FALSE),"")</f>
        <v>4800246</v>
      </c>
      <c r="J667" cm="1">
        <f t="array" ref="J667">IFERROR(_xlfn.IFS(B667=2015,H667/$O$13,B667=2016,H667/$O$14,B667=2017,H667/$O$15,B667=2018,H667/$O$16,B667=2019,H667/$O$17,B667=2020,H667/$O$18,B667=2021,H667/$O$19,B667=2022,H667/$O$20),"")</f>
        <v>2.340097338313484E-5</v>
      </c>
      <c r="K667" s="3" cm="1">
        <f t="array" ref="K667">IFERROR(_xlfn.IFS(B667=2015,J667*$P$4,B667=2016,J667*$P$5,B667=2017,J667*$P$6,B667=2018,J667*$P$7,B667=2019,J667*$P$8,B667=2020,J667*$P$9,B667=2021,J667*$P$10,B667=2022,J667*$P$11),"")</f>
        <v>39211.402234397014</v>
      </c>
      <c r="L667" s="3">
        <f t="shared" si="11"/>
        <v>71900.402234397014</v>
      </c>
    </row>
    <row r="668" spans="1:12">
      <c r="A668">
        <v>4800246</v>
      </c>
      <c r="B668">
        <v>2017</v>
      </c>
      <c r="D668" t="s">
        <v>3822</v>
      </c>
      <c r="E668" t="s">
        <v>3823</v>
      </c>
      <c r="F668" t="s">
        <v>4101</v>
      </c>
      <c r="G668" t="s">
        <v>3824</v>
      </c>
      <c r="H668" s="5">
        <v>36405</v>
      </c>
      <c r="I668">
        <f>IFERROR(VLOOKUP(G668,'NCES Match'!$A$2:$B$1307,2,FALSE),"")</f>
        <v>4800246</v>
      </c>
      <c r="J668" cm="1">
        <f t="array" ref="J668">IFERROR(_xlfn.IFS(B668=2015,H668/$O$13,B668=2016,H668/$O$14,B668=2017,H668/$O$15,B668=2018,H668/$O$16,B668=2019,H668/$O$17,B668=2020,H668/$O$18,B668=2021,H668/$O$19,B668=2022,H668/$O$20),"")</f>
        <v>2.5099018298763846E-5</v>
      </c>
      <c r="K668" s="3" cm="1">
        <f t="array" ref="K668">IFERROR(_xlfn.IFS(B668=2015,J668*$P$4,B668=2016,J668*$P$5,B668=2017,J668*$P$6,B668=2018,J668*$P$7,B668=2019,J668*$P$8,B668=2020,J668*$P$9,B668=2021,J668*$P$10,B668=2022,J668*$P$11),"")</f>
        <v>42624.353160213846</v>
      </c>
      <c r="L668" s="3">
        <f t="shared" si="11"/>
        <v>79029.353160213854</v>
      </c>
    </row>
    <row r="669" spans="1:12">
      <c r="A669">
        <v>4800246</v>
      </c>
      <c r="B669">
        <v>2018</v>
      </c>
      <c r="D669" t="s">
        <v>3822</v>
      </c>
      <c r="E669" t="s">
        <v>3823</v>
      </c>
      <c r="F669" t="s">
        <v>4101</v>
      </c>
      <c r="G669" t="s">
        <v>3824</v>
      </c>
      <c r="H669" s="5">
        <v>35701</v>
      </c>
      <c r="I669">
        <f>IFERROR(VLOOKUP(G669,'NCES Match'!$A$2:$B$1307,2,FALSE),"")</f>
        <v>4800246</v>
      </c>
      <c r="J669" cm="1">
        <f t="array" ref="J669">IFERROR(_xlfn.IFS(B669=2015,H669/$O$13,B669=2016,H669/$O$14,B669=2017,H669/$O$15,B669=2018,H669/$O$16,B669=2019,H669/$O$17,B669=2020,H669/$O$18,B669=2021,H669/$O$19,B669=2022,H669/$O$20),"")</f>
        <v>2.3297002966349094E-5</v>
      </c>
      <c r="K669" s="3" cm="1">
        <f t="array" ref="K669">IFERROR(_xlfn.IFS(B669=2015,J669*$P$4,B669=2016,J669*$P$5,B669=2017,J669*$P$6,B669=2018,J669*$P$7,B669=2019,J669*$P$8,B669=2020,J669*$P$9,B669=2021,J669*$P$10,B669=2022,J669*$P$11),"")</f>
        <v>39997.536366507484</v>
      </c>
      <c r="L669" s="3">
        <f t="shared" si="11"/>
        <v>75698.536366507484</v>
      </c>
    </row>
    <row r="670" spans="1:12">
      <c r="A670">
        <v>4800246</v>
      </c>
      <c r="B670">
        <v>2019</v>
      </c>
      <c r="D670" t="s">
        <v>3822</v>
      </c>
      <c r="E670" t="s">
        <v>3823</v>
      </c>
      <c r="F670" t="s">
        <v>4101</v>
      </c>
      <c r="G670" t="s">
        <v>3824</v>
      </c>
      <c r="H670" s="5">
        <v>39937</v>
      </c>
      <c r="I670">
        <f>IFERROR(VLOOKUP(G670,'NCES Match'!$A$2:$B$1307,2,FALSE),"")</f>
        <v>4800246</v>
      </c>
      <c r="J670" cm="1">
        <f t="array" ref="J670">IFERROR(_xlfn.IFS(B670=2015,H670/$O$13,B670=2016,H670/$O$14,B670=2017,H670/$O$15,B670=2018,H670/$O$16,B670=2019,H670/$O$17,B670=2020,H670/$O$18,B670=2021,H670/$O$19,B670=2022,H670/$O$20),"")</f>
        <v>2.5287310724143644E-5</v>
      </c>
      <c r="K670" s="3" cm="1">
        <f t="array" ref="K670">IFERROR(_xlfn.IFS(B670=2015,J670*$P$4,B670=2016,J670*$P$5,B670=2017,J670*$P$6,B670=2018,J670*$P$7,B670=2019,J670*$P$8,B670=2020,J670*$P$9,B670=2021,J670*$P$10,B670=2022,J670*$P$11),"")</f>
        <v>43947.473993661435</v>
      </c>
      <c r="L670" s="3">
        <f t="shared" si="11"/>
        <v>83884.473993661435</v>
      </c>
    </row>
    <row r="671" spans="1:12">
      <c r="A671">
        <v>4800246</v>
      </c>
      <c r="B671">
        <v>2020</v>
      </c>
      <c r="D671" t="s">
        <v>3822</v>
      </c>
      <c r="E671" t="s">
        <v>3823</v>
      </c>
      <c r="F671" t="s">
        <v>4230</v>
      </c>
      <c r="G671" t="s">
        <v>3824</v>
      </c>
      <c r="H671" s="5">
        <v>71320</v>
      </c>
      <c r="I671">
        <f>IFERROR(VLOOKUP(G671,'NCES Match'!$A$2:$B$1307,2,FALSE),"")</f>
        <v>4800246</v>
      </c>
      <c r="J671" cm="1">
        <f t="array" ref="J671">IFERROR(_xlfn.IFS(B671=2015,H671/$O$13,B671=2016,H671/$O$14,B671=2017,H671/$O$15,B671=2018,H671/$O$16,B671=2019,H671/$O$17,B671=2020,H671/$O$18,B671=2021,H671/$O$19,B671=2022,H671/$O$20),"")</f>
        <v>3.8648847372449742E-5</v>
      </c>
      <c r="K671" s="3" cm="1">
        <f t="array" ref="K671">IFERROR(_xlfn.IFS(B671=2015,J671*$P$4,B671=2016,J671*$P$5,B671=2017,J671*$P$6,B671=2018,J671*$P$7,B671=2019,J671*$P$8,B671=2020,J671*$P$9,B671=2021,J671*$P$10,B671=2022,J671*$P$11),"")</f>
        <v>81471.879057629412</v>
      </c>
      <c r="L671" s="3">
        <f t="shared" si="11"/>
        <v>152791.87905762941</v>
      </c>
    </row>
    <row r="672" spans="1:12">
      <c r="A672">
        <v>4800246</v>
      </c>
      <c r="B672">
        <v>2021</v>
      </c>
      <c r="D672" t="s">
        <v>3822</v>
      </c>
      <c r="E672" t="s">
        <v>3823</v>
      </c>
      <c r="F672" t="s">
        <v>4101</v>
      </c>
      <c r="G672" t="s">
        <v>3824</v>
      </c>
      <c r="H672" s="5">
        <v>77606.16</v>
      </c>
      <c r="I672">
        <f>IFERROR(VLOOKUP(G672,'NCES Match'!$A$2:$B$1307,2,FALSE),"")</f>
        <v>4800246</v>
      </c>
      <c r="J672" cm="1">
        <f t="array" ref="J672">IFERROR(_xlfn.IFS(B672=2015,H672/$O$13,B672=2016,H672/$O$14,B672=2017,H672/$O$15,B672=2018,H672/$O$16,B672=2019,H672/$O$17,B672=2020,H672/$O$18,B672=2021,H672/$O$19,B672=2022,H672/$O$20),"")</f>
        <v>3.9706649738709364E-5</v>
      </c>
      <c r="K672" s="3" cm="1">
        <f t="array" ref="K672">IFERROR(_xlfn.IFS(B672=2015,J672*$P$4,B672=2016,J672*$P$5,B672=2017,J672*$P$6,B672=2018,J672*$P$7,B672=2019,J672*$P$8,B672=2020,J672*$P$9,B672=2021,J672*$P$10,B672=2022,J672*$P$11),"")</f>
        <v>84994.199852191916</v>
      </c>
      <c r="L672" s="3">
        <f t="shared" si="11"/>
        <v>162600.35985219193</v>
      </c>
    </row>
    <row r="673" spans="1:12">
      <c r="A673">
        <v>4800246</v>
      </c>
      <c r="B673">
        <v>2022</v>
      </c>
      <c r="D673" t="s">
        <v>3822</v>
      </c>
      <c r="E673" t="s">
        <v>3823</v>
      </c>
      <c r="F673" t="s">
        <v>4101</v>
      </c>
      <c r="G673" t="s">
        <v>3824</v>
      </c>
      <c r="H673" s="5">
        <v>138178.73000000001</v>
      </c>
      <c r="I673">
        <f>IFERROR(VLOOKUP(G673,'NCES Match'!$A$2:$B$1307,2,FALSE),"")</f>
        <v>4800246</v>
      </c>
      <c r="J673" cm="1">
        <f t="array" ref="J673">IFERROR(_xlfn.IFS(B673=2015,H673/$O$13,B673=2016,H673/$O$14,B673=2017,H673/$O$15,B673=2018,H673/$O$16,B673=2019,H673/$O$17,B673=2020,H673/$O$18,B673=2021,H673/$O$19,B673=2022,H673/$O$20),"")</f>
        <v>6.0692332387166755E-5</v>
      </c>
      <c r="K673" s="3" cm="1">
        <f t="array" ref="K673">IFERROR(_xlfn.IFS(B673=2015,J673*$P$4,B673=2016,J673*$P$5,B673=2017,J673*$P$6,B673=2018,J673*$P$7,B673=2019,J673*$P$8,B673=2020,J673*$P$9,B673=2021,J673*$P$10,B673=2022,J673*$P$11),"")</f>
        <v>130699.90639026702</v>
      </c>
      <c r="L673" s="3">
        <f t="shared" si="11"/>
        <v>268878.63639026706</v>
      </c>
    </row>
    <row r="674" spans="1:12">
      <c r="A674">
        <v>4800246</v>
      </c>
      <c r="B674">
        <v>2023</v>
      </c>
      <c r="D674" t="s">
        <v>3822</v>
      </c>
      <c r="E674" t="s">
        <v>3823</v>
      </c>
      <c r="F674" t="s">
        <v>4101</v>
      </c>
      <c r="G674" t="s">
        <v>3824</v>
      </c>
      <c r="H674" s="5">
        <v>177687.45</v>
      </c>
      <c r="I674">
        <f>IFERROR(VLOOKUP(G674,'NCES Match'!$A$2:$B$1307,2,FALSE),"")</f>
        <v>4800246</v>
      </c>
      <c r="J674" t="str" cm="1">
        <f t="array" ref="J674">IFERROR(_xlfn.IFS(B674=2015,H674/$O$13,B674=2016,H674/$O$14,B674=2017,H674/$O$15,B674=2018,H674/$O$16,B674=2019,H674/$O$17,B674=2020,H674/$O$18,B674=2021,H674/$O$19,B674=2022,H674/$O$20),"")</f>
        <v/>
      </c>
      <c r="K674" s="3" t="str" cm="1">
        <f t="array" ref="K674">IFERROR(_xlfn.IFS(B674=2015,J674*$P$4,B674=2016,J674*$P$5,B674=2017,J674*$P$6,B674=2018,J674*$P$7,B674=2019,J674*$P$8,B674=2020,J674*$P$9,B674=2021,J674*$P$10,B674=2022,J674*$P$11),"")</f>
        <v/>
      </c>
      <c r="L674" s="3">
        <f t="shared" si="11"/>
        <v>177687.45</v>
      </c>
    </row>
    <row r="675" spans="1:12">
      <c r="A675" t="s">
        <v>4230</v>
      </c>
      <c r="B675">
        <v>2015</v>
      </c>
      <c r="C675" t="s">
        <v>3521</v>
      </c>
      <c r="D675" t="s">
        <v>3792</v>
      </c>
      <c r="E675" t="s">
        <v>3793</v>
      </c>
      <c r="G675" t="s">
        <v>3794</v>
      </c>
      <c r="H675" s="5">
        <v>281367.81</v>
      </c>
      <c r="I675" t="str">
        <f>IFERROR(VLOOKUP(G675,'NCES Match'!$A$2:$B$1307,2,FALSE),"")</f>
        <v/>
      </c>
      <c r="J675" cm="1">
        <f t="array" ref="J675">IFERROR(_xlfn.IFS(B675=2015,H675/$O$13,B675=2016,H675/$O$14,B675=2017,H675/$O$15,B675=2018,H675/$O$16,B675=2019,H675/$O$17,B675=2020,H675/$O$18,B675=2021,H675/$O$19,B675=2022,H675/$O$20),"")</f>
        <v>2.2042459942888157E-4</v>
      </c>
      <c r="K675" s="3" cm="1">
        <f t="array" ref="K675">IFERROR(_xlfn.IFS(B675=2015,J675*$P$4,B675=2016,J675*$P$5,B675=2017,J675*$P$6,B675=2018,J675*$P$7,B675=2019,J675*$P$8,B675=2020,J675*$P$9,B675=2021,J675*$P$10,B675=2022,J675*$P$11),"")</f>
        <v>350802.0001101456</v>
      </c>
      <c r="L675" s="3">
        <f t="shared" si="11"/>
        <v>632169.8101101456</v>
      </c>
    </row>
    <row r="676" spans="1:12">
      <c r="A676" t="s">
        <v>4230</v>
      </c>
      <c r="B676">
        <v>2016</v>
      </c>
      <c r="C676" t="s">
        <v>4104</v>
      </c>
      <c r="D676" t="s">
        <v>3792</v>
      </c>
      <c r="E676" t="s">
        <v>3793</v>
      </c>
      <c r="F676" t="s">
        <v>4101</v>
      </c>
      <c r="G676" t="s">
        <v>3794</v>
      </c>
      <c r="H676" s="5">
        <v>359284</v>
      </c>
      <c r="I676" t="str">
        <f>IFERROR(VLOOKUP(G676,'NCES Match'!$A$2:$B$1307,2,FALSE),"")</f>
        <v/>
      </c>
      <c r="J676" cm="1">
        <f t="array" ref="J676">IFERROR(_xlfn.IFS(B676=2015,H676/$O$13,B676=2016,H676/$O$14,B676=2017,H676/$O$15,B676=2018,H676/$O$16,B676=2019,H676/$O$17,B676=2020,H676/$O$18,B676=2021,H676/$O$19,B676=2022,H676/$O$20),"")</f>
        <v>2.5719952647637487E-4</v>
      </c>
      <c r="K676" s="3" cm="1">
        <f t="array" ref="K676">IFERROR(_xlfn.IFS(B676=2015,J676*$P$4,B676=2016,J676*$P$5,B676=2017,J676*$P$6,B676=2018,J676*$P$7,B676=2019,J676*$P$8,B676=2020,J676*$P$9,B676=2021,J676*$P$10,B676=2022,J676*$P$11),"")</f>
        <v>430971.56353461707</v>
      </c>
      <c r="L676" s="3">
        <f t="shared" si="11"/>
        <v>790255.56353461707</v>
      </c>
    </row>
    <row r="677" spans="1:12">
      <c r="A677" t="s">
        <v>4230</v>
      </c>
      <c r="B677">
        <v>2017</v>
      </c>
      <c r="D677" t="s">
        <v>3792</v>
      </c>
      <c r="E677" t="s">
        <v>3793</v>
      </c>
      <c r="F677" t="s">
        <v>4101</v>
      </c>
      <c r="G677" t="s">
        <v>3794</v>
      </c>
      <c r="H677" s="5">
        <v>437743</v>
      </c>
      <c r="I677" t="str">
        <f>IFERROR(VLOOKUP(G677,'NCES Match'!$A$2:$B$1307,2,FALSE),"")</f>
        <v/>
      </c>
      <c r="J677" cm="1">
        <f t="array" ref="J677">IFERROR(_xlfn.IFS(B677=2015,H677/$O$13,B677=2016,H677/$O$14,B677=2017,H677/$O$15,B677=2018,H677/$O$16,B677=2019,H677/$O$17,B677=2020,H677/$O$18,B677=2021,H677/$O$19,B677=2022,H677/$O$20),"")</f>
        <v>3.0179699401609069E-4</v>
      </c>
      <c r="K677" s="3" cm="1">
        <f t="array" ref="K677">IFERROR(_xlfn.IFS(B677=2015,J677*$P$4,B677=2016,J677*$P$5,B677=2017,J677*$P$6,B677=2018,J677*$P$7,B677=2019,J677*$P$8,B677=2020,J677*$P$9,B677=2021,J677*$P$10,B677=2022,J677*$P$11),"")</f>
        <v>512526.08777397306</v>
      </c>
      <c r="L677" s="3">
        <f t="shared" si="11"/>
        <v>950269.08777397312</v>
      </c>
    </row>
    <row r="678" spans="1:12">
      <c r="A678" t="s">
        <v>4230</v>
      </c>
      <c r="B678">
        <v>2018</v>
      </c>
      <c r="D678" t="s">
        <v>3792</v>
      </c>
      <c r="E678" t="s">
        <v>3793</v>
      </c>
      <c r="F678" t="s">
        <v>4101</v>
      </c>
      <c r="G678" t="s">
        <v>3794</v>
      </c>
      <c r="H678" s="5">
        <v>447745</v>
      </c>
      <c r="I678" t="str">
        <f>IFERROR(VLOOKUP(G678,'NCES Match'!$A$2:$B$1307,2,FALSE),"")</f>
        <v/>
      </c>
      <c r="J678" cm="1">
        <f t="array" ref="J678">IFERROR(_xlfn.IFS(B678=2015,H678/$O$13,B678=2016,H678/$O$14,B678=2017,H678/$O$15,B678=2018,H678/$O$16,B678=2019,H678/$O$17,B678=2020,H678/$O$18,B678=2021,H678/$O$19,B678=2022,H678/$O$20),"")</f>
        <v>2.9217995555216869E-4</v>
      </c>
      <c r="K678" s="3" cm="1">
        <f t="array" ref="K678">IFERROR(_xlfn.IFS(B678=2015,J678*$P$4,B678=2016,J678*$P$5,B678=2017,J678*$P$6,B678=2018,J678*$P$7,B678=2019,J678*$P$8,B678=2020,J678*$P$9,B678=2021,J678*$P$10,B678=2022,J678*$P$11),"")</f>
        <v>501630.12017651863</v>
      </c>
      <c r="L678" s="3">
        <f t="shared" si="11"/>
        <v>949375.12017651857</v>
      </c>
    </row>
    <row r="679" spans="1:12">
      <c r="A679">
        <v>4800258</v>
      </c>
      <c r="B679">
        <v>2015</v>
      </c>
      <c r="C679" t="s">
        <v>3521</v>
      </c>
      <c r="D679" t="s">
        <v>3942</v>
      </c>
      <c r="E679" t="s">
        <v>3943</v>
      </c>
      <c r="G679" t="s">
        <v>3944</v>
      </c>
      <c r="H679" s="5">
        <v>77583.59</v>
      </c>
      <c r="I679">
        <f>IFERROR(VLOOKUP(G679,'NCES Match'!$A$2:$B$1307,2,FALSE),"")</f>
        <v>4800258</v>
      </c>
      <c r="J679" cm="1">
        <f t="array" ref="J679">IFERROR(_xlfn.IFS(B679=2015,H679/$O$13,B679=2016,H679/$O$14,B679=2017,H679/$O$15,B679=2018,H679/$O$16,B679=2019,H679/$O$17,B679=2020,H679/$O$18,B679=2021,H679/$O$19,B679=2022,H679/$O$20),"")</f>
        <v>6.0779275880935286E-5</v>
      </c>
      <c r="K679" s="3" cm="1">
        <f t="array" ref="K679">IFERROR(_xlfn.IFS(B679=2015,J679*$P$4,B679=2016,J679*$P$5,B679=2017,J679*$P$6,B679=2018,J679*$P$7,B679=2019,J679*$P$8,B679=2020,J679*$P$9,B679=2021,J679*$P$10,B679=2022,J679*$P$11),"")</f>
        <v>96729.183582604877</v>
      </c>
      <c r="L679" s="3">
        <f t="shared" si="11"/>
        <v>174312.77358260489</v>
      </c>
    </row>
    <row r="680" spans="1:12">
      <c r="A680">
        <v>4800258</v>
      </c>
      <c r="B680">
        <v>2016</v>
      </c>
      <c r="C680" t="s">
        <v>4104</v>
      </c>
      <c r="D680" t="s">
        <v>3942</v>
      </c>
      <c r="E680" t="s">
        <v>3943</v>
      </c>
      <c r="F680" t="s">
        <v>4101</v>
      </c>
      <c r="G680" t="s">
        <v>3944</v>
      </c>
      <c r="H680" s="5">
        <v>108295</v>
      </c>
      <c r="I680">
        <f>IFERROR(VLOOKUP(G680,'NCES Match'!$A$2:$B$1307,2,FALSE),"")</f>
        <v>4800258</v>
      </c>
      <c r="J680" cm="1">
        <f t="array" ref="J680">IFERROR(_xlfn.IFS(B680=2015,H680/$O$13,B680=2016,H680/$O$14,B680=2017,H680/$O$15,B680=2018,H680/$O$16,B680=2019,H680/$O$17,B680=2020,H680/$O$18,B680=2021,H680/$O$19,B680=2022,H680/$O$20),"")</f>
        <v>7.752480689304008E-5</v>
      </c>
      <c r="K680" s="3" cm="1">
        <f t="array" ref="K680">IFERROR(_xlfn.IFS(B680=2015,J680*$P$4,B680=2016,J680*$P$5,B680=2017,J680*$P$6,B680=2018,J680*$P$7,B680=2019,J680*$P$8,B680=2020,J680*$P$9,B680=2021,J680*$P$10,B680=2022,J680*$P$11),"")</f>
        <v>129902.98892514376</v>
      </c>
      <c r="L680" s="3">
        <f t="shared" si="11"/>
        <v>238197.98892514376</v>
      </c>
    </row>
    <row r="681" spans="1:12">
      <c r="A681">
        <v>4800258</v>
      </c>
      <c r="B681">
        <v>2017</v>
      </c>
      <c r="D681" t="s">
        <v>3942</v>
      </c>
      <c r="E681" t="s">
        <v>3943</v>
      </c>
      <c r="F681" t="s">
        <v>4101</v>
      </c>
      <c r="G681" t="s">
        <v>3944</v>
      </c>
      <c r="H681" s="5">
        <v>151132</v>
      </c>
      <c r="I681">
        <f>IFERROR(VLOOKUP(G681,'NCES Match'!$A$2:$B$1307,2,FALSE),"")</f>
        <v>4800258</v>
      </c>
      <c r="J681" cm="1">
        <f t="array" ref="J681">IFERROR(_xlfn.IFS(B681=2015,H681/$O$13,B681=2016,H681/$O$14,B681=2017,H681/$O$15,B681=2018,H681/$O$16,B681=2019,H681/$O$17,B681=2020,H681/$O$18,B681=2021,H681/$O$19,B681=2022,H681/$O$20),"")</f>
        <v>1.0419625967665918E-4</v>
      </c>
      <c r="K681" s="3" cm="1">
        <f t="array" ref="K681">IFERROR(_xlfn.IFS(B681=2015,J681*$P$4,B681=2016,J681*$P$5,B681=2017,J681*$P$6,B681=2018,J681*$P$7,B681=2019,J681*$P$8,B681=2020,J681*$P$9,B681=2021,J681*$P$10,B681=2022,J681*$P$11),"")</f>
        <v>176951.07105643288</v>
      </c>
      <c r="L681" s="3">
        <f t="shared" si="11"/>
        <v>328083.07105643291</v>
      </c>
    </row>
    <row r="682" spans="1:12">
      <c r="A682">
        <v>4800258</v>
      </c>
      <c r="B682">
        <v>2018</v>
      </c>
      <c r="D682" t="s">
        <v>3942</v>
      </c>
      <c r="E682" t="s">
        <v>3943</v>
      </c>
      <c r="F682" t="s">
        <v>4101</v>
      </c>
      <c r="G682" t="s">
        <v>3944</v>
      </c>
      <c r="H682" s="5">
        <v>179912</v>
      </c>
      <c r="I682">
        <f>IFERROR(VLOOKUP(G682,'NCES Match'!$A$2:$B$1307,2,FALSE),"")</f>
        <v>4800258</v>
      </c>
      <c r="J682" cm="1">
        <f t="array" ref="J682">IFERROR(_xlfn.IFS(B682=2015,H682/$O$13,B682=2016,H682/$O$14,B682=2017,H682/$O$15,B682=2018,H682/$O$16,B682=2019,H682/$O$17,B682=2020,H682/$O$18,B682=2021,H682/$O$19,B682=2022,H682/$O$20),"")</f>
        <v>1.174031651125122E-4</v>
      </c>
      <c r="K682" s="3" cm="1">
        <f t="array" ref="K682">IFERROR(_xlfn.IFS(B682=2015,J682*$P$4,B682=2016,J682*$P$5,B682=2017,J682*$P$6,B682=2018,J682*$P$7,B682=2019,J682*$P$8,B682=2020,J682*$P$9,B682=2021,J682*$P$10,B682=2022,J682*$P$11),"")</f>
        <v>201564.01116974579</v>
      </c>
      <c r="L682" s="3">
        <f t="shared" si="11"/>
        <v>381476.01116974582</v>
      </c>
    </row>
    <row r="683" spans="1:12">
      <c r="A683">
        <v>4800258</v>
      </c>
      <c r="B683">
        <v>2019</v>
      </c>
      <c r="D683" t="s">
        <v>3942</v>
      </c>
      <c r="E683" t="s">
        <v>3943</v>
      </c>
      <c r="F683" t="s">
        <v>4101</v>
      </c>
      <c r="G683" t="s">
        <v>3944</v>
      </c>
      <c r="H683" s="5">
        <v>265300</v>
      </c>
      <c r="I683">
        <f>IFERROR(VLOOKUP(G683,'NCES Match'!$A$2:$B$1307,2,FALSE),"")</f>
        <v>4800258</v>
      </c>
      <c r="J683" cm="1">
        <f t="array" ref="J683">IFERROR(_xlfn.IFS(B683=2015,H683/$O$13,B683=2016,H683/$O$14,B683=2017,H683/$O$15,B683=2018,H683/$O$16,B683=2019,H683/$O$17,B683=2020,H683/$O$18,B683=2021,H683/$O$19,B683=2022,H683/$O$20),"")</f>
        <v>1.6798266106906649E-4</v>
      </c>
      <c r="K683" s="3" cm="1">
        <f t="array" ref="K683">IFERROR(_xlfn.IFS(B683=2015,J683*$P$4,B683=2016,J683*$P$5,B683=2017,J683*$P$6,B683=2018,J683*$P$7,B683=2019,J683*$P$8,B683=2020,J683*$P$9,B683=2021,J683*$P$10,B683=2022,J683*$P$11),"")</f>
        <v>291941.42901365593</v>
      </c>
      <c r="L683" s="3">
        <f t="shared" si="11"/>
        <v>557241.42901365599</v>
      </c>
    </row>
    <row r="684" spans="1:12">
      <c r="A684">
        <v>4800258</v>
      </c>
      <c r="B684">
        <v>2020</v>
      </c>
      <c r="D684" t="s">
        <v>3942</v>
      </c>
      <c r="E684" t="s">
        <v>3943</v>
      </c>
      <c r="F684" t="s">
        <v>4230</v>
      </c>
      <c r="G684" t="s">
        <v>3944</v>
      </c>
      <c r="H684" s="5">
        <v>835761</v>
      </c>
      <c r="I684">
        <f>IFERROR(VLOOKUP(G684,'NCES Match'!$A$2:$B$1307,2,FALSE),"")</f>
        <v>4800258</v>
      </c>
      <c r="J684" cm="1">
        <f t="array" ref="J684">IFERROR(_xlfn.IFS(B684=2015,H684/$O$13,B684=2016,H684/$O$14,B684=2017,H684/$O$15,B684=2018,H684/$O$16,B684=2019,H684/$O$17,B684=2020,H684/$O$18,B684=2021,H684/$O$19,B684=2022,H684/$O$20),"")</f>
        <v>4.5290520651775052E-4</v>
      </c>
      <c r="K684" s="3" cm="1">
        <f t="array" ref="K684">IFERROR(_xlfn.IFS(B684=2015,J684*$P$4,B684=2016,J684*$P$5,B684=2017,J684*$P$6,B684=2018,J684*$P$7,B684=2019,J684*$P$8,B684=2020,J684*$P$9,B684=2021,J684*$P$10,B684=2022,J684*$P$11),"")</f>
        <v>954725.4502675744</v>
      </c>
      <c r="L684" s="3">
        <f t="shared" si="11"/>
        <v>1790486.4502675743</v>
      </c>
    </row>
    <row r="685" spans="1:12">
      <c r="A685">
        <v>4800258</v>
      </c>
      <c r="B685">
        <v>2021</v>
      </c>
      <c r="D685" t="s">
        <v>3942</v>
      </c>
      <c r="E685" t="s">
        <v>3943</v>
      </c>
      <c r="F685" t="s">
        <v>4101</v>
      </c>
      <c r="G685" t="s">
        <v>3944</v>
      </c>
      <c r="H685" s="5">
        <v>937351.36</v>
      </c>
      <c r="I685">
        <f>IFERROR(VLOOKUP(G685,'NCES Match'!$A$2:$B$1307,2,FALSE),"")</f>
        <v>4800258</v>
      </c>
      <c r="J685" cm="1">
        <f t="array" ref="J685">IFERROR(_xlfn.IFS(B685=2015,H685/$O$13,B685=2016,H685/$O$14,B685=2017,H685/$O$15,B685=2018,H685/$O$16,B685=2019,H685/$O$17,B685=2020,H685/$O$18,B685=2021,H685/$O$19,B685=2022,H685/$O$20),"")</f>
        <v>4.7958927659380216E-4</v>
      </c>
      <c r="K685" s="3" cm="1">
        <f t="array" ref="K685">IFERROR(_xlfn.IFS(B685=2015,J685*$P$4,B685=2016,J685*$P$5,B685=2017,J685*$P$6,B685=2018,J685*$P$7,B685=2019,J685*$P$8,B685=2020,J685*$P$9,B685=2021,J685*$P$10,B685=2022,J685*$P$11),"")</f>
        <v>1026586.4053003511</v>
      </c>
      <c r="L685" s="3">
        <f t="shared" si="11"/>
        <v>1963937.7653003512</v>
      </c>
    </row>
    <row r="686" spans="1:12">
      <c r="A686">
        <v>4800258</v>
      </c>
      <c r="B686">
        <v>2022</v>
      </c>
      <c r="D686" t="s">
        <v>3942</v>
      </c>
      <c r="E686" t="s">
        <v>3943</v>
      </c>
      <c r="F686" t="s">
        <v>4101</v>
      </c>
      <c r="G686" t="s">
        <v>3944</v>
      </c>
      <c r="H686" s="5">
        <v>1449070.41</v>
      </c>
      <c r="I686">
        <f>IFERROR(VLOOKUP(G686,'NCES Match'!$A$2:$B$1307,2,FALSE),"")</f>
        <v>4800258</v>
      </c>
      <c r="J686" cm="1">
        <f t="array" ref="J686">IFERROR(_xlfn.IFS(B686=2015,H686/$O$13,B686=2016,H686/$O$14,B686=2017,H686/$O$15,B686=2018,H686/$O$16,B686=2019,H686/$O$17,B686=2020,H686/$O$18,B686=2021,H686/$O$19,B686=2022,H686/$O$20),"")</f>
        <v>6.364761275206972E-4</v>
      </c>
      <c r="K686" s="3" cm="1">
        <f t="array" ref="K686">IFERROR(_xlfn.IFS(B686=2015,J686*$P$4,B686=2016,J686*$P$5,B686=2017,J686*$P$6,B686=2018,J686*$P$7,B686=2019,J686*$P$8,B686=2020,J686*$P$9,B686=2021,J686*$P$10,B686=2022,J686*$P$11),"")</f>
        <v>1370640.5243405104</v>
      </c>
      <c r="L686" s="3">
        <f t="shared" si="11"/>
        <v>2819710.9343405105</v>
      </c>
    </row>
    <row r="687" spans="1:12">
      <c r="A687">
        <v>4800258</v>
      </c>
      <c r="B687">
        <v>2023</v>
      </c>
      <c r="D687" t="s">
        <v>3942</v>
      </c>
      <c r="E687" t="s">
        <v>3943</v>
      </c>
      <c r="F687" t="s">
        <v>4101</v>
      </c>
      <c r="G687" t="s">
        <v>3944</v>
      </c>
      <c r="H687" s="5">
        <v>1733002.53</v>
      </c>
      <c r="I687">
        <f>IFERROR(VLOOKUP(G687,'NCES Match'!$A$2:$B$1307,2,FALSE),"")</f>
        <v>4800258</v>
      </c>
      <c r="J687" t="str" cm="1">
        <f t="array" ref="J687">IFERROR(_xlfn.IFS(B687=2015,H687/$O$13,B687=2016,H687/$O$14,B687=2017,H687/$O$15,B687=2018,H687/$O$16,B687=2019,H687/$O$17,B687=2020,H687/$O$18,B687=2021,H687/$O$19,B687=2022,H687/$O$20),"")</f>
        <v/>
      </c>
      <c r="K687" s="3" t="str" cm="1">
        <f t="array" ref="K687">IFERROR(_xlfn.IFS(B687=2015,J687*$P$4,B687=2016,J687*$P$5,B687=2017,J687*$P$6,B687=2018,J687*$P$7,B687=2019,J687*$P$8,B687=2020,J687*$P$9,B687=2021,J687*$P$10,B687=2022,J687*$P$11),"")</f>
        <v/>
      </c>
      <c r="L687" s="3">
        <f t="shared" si="11"/>
        <v>1733002.53</v>
      </c>
    </row>
    <row r="688" spans="1:12">
      <c r="A688">
        <v>4800266</v>
      </c>
      <c r="B688">
        <v>2015</v>
      </c>
      <c r="C688" t="s">
        <v>3521</v>
      </c>
      <c r="D688" t="s">
        <v>3741</v>
      </c>
      <c r="E688" t="s">
        <v>3742</v>
      </c>
      <c r="G688" t="s">
        <v>3743</v>
      </c>
      <c r="H688" s="5">
        <v>314351.7</v>
      </c>
      <c r="I688">
        <f>IFERROR(VLOOKUP(G688,'NCES Match'!$A$2:$B$1307,2,FALSE),"")</f>
        <v>4800266</v>
      </c>
      <c r="J688" cm="1">
        <f t="array" ref="J688">IFERROR(_xlfn.IFS(B688=2015,H688/$O$13,B688=2016,H688/$O$14,B688=2017,H688/$O$15,B688=2018,H688/$O$16,B688=2019,H688/$O$17,B688=2020,H688/$O$18,B688=2021,H688/$O$19,B688=2022,H688/$O$20),"")</f>
        <v>2.4626430277254515E-4</v>
      </c>
      <c r="K688" s="3" cm="1">
        <f t="array" ref="K688">IFERROR(_xlfn.IFS(B688=2015,J688*$P$4,B688=2016,J688*$P$5,B688=2017,J688*$P$6,B688=2018,J688*$P$7,B688=2019,J688*$P$8,B688=2020,J688*$P$9,B688=2021,J688*$P$10,B688=2022,J688*$P$11),"")</f>
        <v>391925.44839448569</v>
      </c>
      <c r="L688" s="3">
        <f t="shared" si="11"/>
        <v>706277.1483944857</v>
      </c>
    </row>
    <row r="689" spans="1:12">
      <c r="A689">
        <v>4800266</v>
      </c>
      <c r="B689">
        <v>2016</v>
      </c>
      <c r="C689" t="s">
        <v>4104</v>
      </c>
      <c r="D689" t="s">
        <v>3741</v>
      </c>
      <c r="E689" t="s">
        <v>3742</v>
      </c>
      <c r="F689" t="s">
        <v>4101</v>
      </c>
      <c r="G689" t="s">
        <v>3743</v>
      </c>
      <c r="H689" s="5">
        <v>444766</v>
      </c>
      <c r="I689">
        <f>IFERROR(VLOOKUP(G689,'NCES Match'!$A$2:$B$1307,2,FALSE),"")</f>
        <v>4800266</v>
      </c>
      <c r="J689" cm="1">
        <f t="array" ref="J689">IFERROR(_xlfn.IFS(B689=2015,H689/$O$13,B689=2016,H689/$O$14,B689=2017,H689/$O$15,B689=2018,H689/$O$16,B689=2019,H689/$O$17,B689=2020,H689/$O$18,B689=2021,H689/$O$19,B689=2022,H689/$O$20),"")</f>
        <v>3.1839326157800328E-4</v>
      </c>
      <c r="K689" s="3" cm="1">
        <f t="array" ref="K689">IFERROR(_xlfn.IFS(B689=2015,J689*$P$4,B689=2016,J689*$P$5,B689=2017,J689*$P$6,B689=2018,J689*$P$7,B689=2019,J689*$P$8,B689=2020,J689*$P$9,B689=2021,J689*$P$10,B689=2022,J689*$P$11),"")</f>
        <v>533509.69825274008</v>
      </c>
      <c r="L689" s="3">
        <f t="shared" si="11"/>
        <v>978275.69825274008</v>
      </c>
    </row>
    <row r="690" spans="1:12">
      <c r="A690">
        <v>4800266</v>
      </c>
      <c r="B690">
        <v>2017</v>
      </c>
      <c r="D690" t="s">
        <v>3741</v>
      </c>
      <c r="E690" t="s">
        <v>3742</v>
      </c>
      <c r="F690" t="s">
        <v>4101</v>
      </c>
      <c r="G690" t="s">
        <v>3743</v>
      </c>
      <c r="H690" s="5">
        <v>482954</v>
      </c>
      <c r="I690">
        <f>IFERROR(VLOOKUP(G690,'NCES Match'!$A$2:$B$1307,2,FALSE),"")</f>
        <v>4800266</v>
      </c>
      <c r="J690" cm="1">
        <f t="array" ref="J690">IFERROR(_xlfn.IFS(B690=2015,H690/$O$13,B690=2016,H690/$O$14,B690=2017,H690/$O$15,B690=2018,H690/$O$16,B690=2019,H690/$O$17,B690=2020,H690/$O$18,B690=2021,H690/$O$19,B690=2022,H690/$O$20),"")</f>
        <v>3.3296721009370121E-4</v>
      </c>
      <c r="K690" s="3" cm="1">
        <f t="array" ref="K690">IFERROR(_xlfn.IFS(B690=2015,J690*$P$4,B690=2016,J690*$P$5,B690=2017,J690*$P$6,B690=2018,J690*$P$7,B690=2019,J690*$P$8,B690=2020,J690*$P$9,B690=2021,J690*$P$10,B690=2022,J690*$P$11),"")</f>
        <v>565460.83933904453</v>
      </c>
      <c r="L690" s="3">
        <f t="shared" si="11"/>
        <v>1048414.8393390445</v>
      </c>
    </row>
    <row r="691" spans="1:12">
      <c r="A691">
        <v>4800266</v>
      </c>
      <c r="B691">
        <v>2018</v>
      </c>
      <c r="D691" t="s">
        <v>3741</v>
      </c>
      <c r="E691" t="s">
        <v>3742</v>
      </c>
      <c r="F691" t="s">
        <v>4101</v>
      </c>
      <c r="G691" t="s">
        <v>3743</v>
      </c>
      <c r="H691" s="5">
        <v>537107</v>
      </c>
      <c r="I691">
        <f>IFERROR(VLOOKUP(G691,'NCES Match'!$A$2:$B$1307,2,FALSE),"")</f>
        <v>4800266</v>
      </c>
      <c r="J691" cm="1">
        <f t="array" ref="J691">IFERROR(_xlfn.IFS(B691=2015,H691/$O$13,B691=2016,H691/$O$14,B691=2017,H691/$O$15,B691=2018,H691/$O$16,B691=2019,H691/$O$17,B691=2020,H691/$O$18,B691=2021,H691/$O$19,B691=2022,H691/$O$20),"")</f>
        <v>3.5049391816046786E-4</v>
      </c>
      <c r="K691" s="3" cm="1">
        <f t="array" ref="K691">IFERROR(_xlfn.IFS(B691=2015,J691*$P$4,B691=2016,J691*$P$5,B691=2017,J691*$P$6,B691=2018,J691*$P$7,B691=2019,J691*$P$8,B691=2020,J691*$P$9,B691=2021,J691*$P$10,B691=2022,J691*$P$11),"")</f>
        <v>601746.6391755339</v>
      </c>
      <c r="L691" s="3">
        <f t="shared" si="11"/>
        <v>1138853.6391755338</v>
      </c>
    </row>
    <row r="692" spans="1:12">
      <c r="A692">
        <v>4800266</v>
      </c>
      <c r="B692">
        <v>2019</v>
      </c>
      <c r="D692" t="s">
        <v>3741</v>
      </c>
      <c r="E692" t="s">
        <v>3742</v>
      </c>
      <c r="F692" t="s">
        <v>4101</v>
      </c>
      <c r="G692" t="s">
        <v>3743</v>
      </c>
      <c r="H692" s="5">
        <v>576136</v>
      </c>
      <c r="I692">
        <f>IFERROR(VLOOKUP(G692,'NCES Match'!$A$2:$B$1307,2,FALSE),"")</f>
        <v>4800266</v>
      </c>
      <c r="J692" cm="1">
        <f t="array" ref="J692">IFERROR(_xlfn.IFS(B692=2015,H692/$O$13,B692=2016,H692/$O$14,B692=2017,H692/$O$15,B692=2018,H692/$O$16,B692=2019,H692/$O$17,B692=2020,H692/$O$18,B692=2021,H692/$O$19,B692=2022,H692/$O$20),"")</f>
        <v>3.6479780783146512E-4</v>
      </c>
      <c r="K692" s="3" cm="1">
        <f t="array" ref="K692">IFERROR(_xlfn.IFS(B692=2015,J692*$P$4,B692=2016,J692*$P$5,B692=2017,J692*$P$6,B692=2018,J692*$P$7,B692=2019,J692*$P$8,B692=2020,J692*$P$9,B692=2021,J692*$P$10,B692=2022,J692*$P$11),"")</f>
        <v>633991.58366457478</v>
      </c>
      <c r="L692" s="3">
        <f t="shared" si="11"/>
        <v>1210127.5836645747</v>
      </c>
    </row>
    <row r="693" spans="1:12">
      <c r="A693">
        <v>4800266</v>
      </c>
      <c r="B693">
        <v>2020</v>
      </c>
      <c r="D693" t="s">
        <v>3741</v>
      </c>
      <c r="E693" t="s">
        <v>3742</v>
      </c>
      <c r="F693" t="s">
        <v>4230</v>
      </c>
      <c r="G693" t="s">
        <v>3743</v>
      </c>
      <c r="H693" s="5">
        <v>1277629</v>
      </c>
      <c r="I693">
        <f>IFERROR(VLOOKUP(G693,'NCES Match'!$A$2:$B$1307,2,FALSE),"")</f>
        <v>4800266</v>
      </c>
      <c r="J693" cm="1">
        <f t="array" ref="J693">IFERROR(_xlfn.IFS(B693=2015,H693/$O$13,B693=2016,H693/$O$14,B693=2017,H693/$O$15,B693=2018,H693/$O$16,B693=2019,H693/$O$17,B693=2020,H693/$O$18,B693=2021,H693/$O$19,B693=2022,H693/$O$20),"")</f>
        <v>6.9235681743712264E-4</v>
      </c>
      <c r="K693" s="3" cm="1">
        <f t="array" ref="K693">IFERROR(_xlfn.IFS(B693=2015,J693*$P$4,B693=2016,J693*$P$5,B693=2017,J693*$P$6,B693=2018,J693*$P$7,B693=2019,J693*$P$8,B693=2020,J693*$P$9,B693=2021,J693*$P$10,B693=2022,J693*$P$11),"")</f>
        <v>1459490.1201418957</v>
      </c>
      <c r="L693" s="3">
        <f t="shared" si="11"/>
        <v>2737119.1201418955</v>
      </c>
    </row>
    <row r="694" spans="1:12">
      <c r="A694">
        <v>4800266</v>
      </c>
      <c r="B694">
        <v>2021</v>
      </c>
      <c r="D694" t="s">
        <v>3741</v>
      </c>
      <c r="E694" t="s">
        <v>3742</v>
      </c>
      <c r="F694" t="s">
        <v>4230</v>
      </c>
      <c r="G694" t="s">
        <v>3743</v>
      </c>
      <c r="H694" s="5">
        <v>1388363.77</v>
      </c>
      <c r="I694">
        <f>IFERROR(VLOOKUP(G694,'NCES Match'!$A$2:$B$1307,2,FALSE),"")</f>
        <v>4800266</v>
      </c>
      <c r="J694" cm="1">
        <f t="array" ref="J694">IFERROR(_xlfn.IFS(B694=2015,H694/$O$13,B694=2016,H694/$O$14,B694=2017,H694/$O$15,B694=2018,H694/$O$16,B694=2019,H694/$O$17,B694=2020,H694/$O$18,B694=2021,H694/$O$19,B694=2022,H694/$O$20),"")</f>
        <v>7.1034662616091364E-4</v>
      </c>
      <c r="K694" s="3" cm="1">
        <f t="array" ref="K694">IFERROR(_xlfn.IFS(B694=2015,J694*$P$4,B694=2016,J694*$P$5,B694=2017,J694*$P$6,B694=2018,J694*$P$7,B694=2019,J694*$P$8,B694=2020,J694*$P$9,B694=2021,J694*$P$10,B694=2022,J694*$P$11),"")</f>
        <v>1520534.8098001836</v>
      </c>
      <c r="L694" s="3">
        <f t="shared" si="11"/>
        <v>2908898.5798001839</v>
      </c>
    </row>
    <row r="695" spans="1:12">
      <c r="A695">
        <v>4800266</v>
      </c>
      <c r="B695">
        <v>2022</v>
      </c>
      <c r="D695" t="s">
        <v>3741</v>
      </c>
      <c r="E695" t="s">
        <v>3742</v>
      </c>
      <c r="F695" t="s">
        <v>4101</v>
      </c>
      <c r="G695" t="s">
        <v>3743</v>
      </c>
      <c r="H695" s="5">
        <v>2124751.5</v>
      </c>
      <c r="I695">
        <f>IFERROR(VLOOKUP(G695,'NCES Match'!$A$2:$B$1307,2,FALSE),"")</f>
        <v>4800266</v>
      </c>
      <c r="J695" cm="1">
        <f t="array" ref="J695">IFERROR(_xlfn.IFS(B695=2015,H695/$O$13,B695=2016,H695/$O$14,B695=2017,H695/$O$15,B695=2018,H695/$O$16,B695=2019,H695/$O$17,B695=2020,H695/$O$18,B695=2021,H695/$O$19,B695=2022,H695/$O$20),"")</f>
        <v>9.3325596695042091E-4</v>
      </c>
      <c r="K695" s="3" cm="1">
        <f t="array" ref="K695">IFERROR(_xlfn.IFS(B695=2015,J695*$P$4,B695=2016,J695*$P$5,B695=2017,J695*$P$6,B695=2018,J695*$P$7,B695=2019,J695*$P$8,B695=2020,J695*$P$9,B695=2021,J695*$P$10,B695=2022,J695*$P$11),"")</f>
        <v>2009750.865075829</v>
      </c>
      <c r="L695" s="3">
        <f t="shared" si="11"/>
        <v>4134502.365075829</v>
      </c>
    </row>
    <row r="696" spans="1:12">
      <c r="A696">
        <v>4800266</v>
      </c>
      <c r="B696">
        <v>2023</v>
      </c>
      <c r="D696" t="s">
        <v>3741</v>
      </c>
      <c r="E696" t="s">
        <v>3742</v>
      </c>
      <c r="F696" t="s">
        <v>4101</v>
      </c>
      <c r="G696" t="s">
        <v>3743</v>
      </c>
      <c r="H696" s="5">
        <v>2323056.7599999998</v>
      </c>
      <c r="I696">
        <f>IFERROR(VLOOKUP(G696,'NCES Match'!$A$2:$B$1307,2,FALSE),"")</f>
        <v>4800266</v>
      </c>
      <c r="J696" t="str" cm="1">
        <f t="array" ref="J696">IFERROR(_xlfn.IFS(B696=2015,H696/$O$13,B696=2016,H696/$O$14,B696=2017,H696/$O$15,B696=2018,H696/$O$16,B696=2019,H696/$O$17,B696=2020,H696/$O$18,B696=2021,H696/$O$19,B696=2022,H696/$O$20),"")</f>
        <v/>
      </c>
      <c r="K696" s="3" t="str" cm="1">
        <f t="array" ref="K696">IFERROR(_xlfn.IFS(B696=2015,J696*$P$4,B696=2016,J696*$P$5,B696=2017,J696*$P$6,B696=2018,J696*$P$7,B696=2019,J696*$P$8,B696=2020,J696*$P$9,B696=2021,J696*$P$10,B696=2022,J696*$P$11),"")</f>
        <v/>
      </c>
      <c r="L696" s="3">
        <f t="shared" si="11"/>
        <v>2323056.7599999998</v>
      </c>
    </row>
    <row r="697" spans="1:12">
      <c r="A697">
        <v>4800268</v>
      </c>
      <c r="B697">
        <v>2015</v>
      </c>
      <c r="C697" t="s">
        <v>3521</v>
      </c>
      <c r="D697" t="s">
        <v>3594</v>
      </c>
      <c r="E697" t="s">
        <v>3595</v>
      </c>
      <c r="G697" t="s">
        <v>3596</v>
      </c>
      <c r="H697" s="5">
        <v>166541.79999999999</v>
      </c>
      <c r="I697">
        <f>IFERROR(VLOOKUP(G697,'NCES Match'!$A$2:$B$1307,2,FALSE),"")</f>
        <v>4800268</v>
      </c>
      <c r="J697" cm="1">
        <f t="array" ref="J697">IFERROR(_xlfn.IFS(B697=2015,H697/$O$13,B697=2016,H697/$O$14,B697=2017,H697/$O$15,B697=2018,H697/$O$16,B697=2019,H697/$O$17,B697=2020,H697/$O$18,B697=2021,H697/$O$19,B697=2022,H697/$O$20),"")</f>
        <v>1.3046947180334845E-4</v>
      </c>
      <c r="K697" s="3" cm="1">
        <f t="array" ref="K697">IFERROR(_xlfn.IFS(B697=2015,J697*$P$4,B697=2016,J697*$P$5,B697=2017,J697*$P$6,B697=2018,J697*$P$7,B697=2019,J697*$P$8,B697=2020,J697*$P$9,B697=2021,J697*$P$10,B697=2022,J697*$P$11),"")</f>
        <v>207639.94481793718</v>
      </c>
      <c r="L697" s="3">
        <f t="shared" si="11"/>
        <v>374181.74481793714</v>
      </c>
    </row>
    <row r="698" spans="1:12">
      <c r="A698">
        <v>4800268</v>
      </c>
      <c r="B698">
        <v>2016</v>
      </c>
      <c r="C698" t="s">
        <v>4104</v>
      </c>
      <c r="D698" t="s">
        <v>3594</v>
      </c>
      <c r="E698" t="s">
        <v>3595</v>
      </c>
      <c r="F698" t="s">
        <v>4101</v>
      </c>
      <c r="G698" t="s">
        <v>3596</v>
      </c>
      <c r="H698" s="5">
        <v>149042</v>
      </c>
      <c r="I698">
        <f>IFERROR(VLOOKUP(G698,'NCES Match'!$A$2:$B$1307,2,FALSE),"")</f>
        <v>4800268</v>
      </c>
      <c r="J698" cm="1">
        <f t="array" ref="J698">IFERROR(_xlfn.IFS(B698=2015,H698/$O$13,B698=2016,H698/$O$14,B698=2017,H698/$O$15,B698=2018,H698/$O$16,B698=2019,H698/$O$17,B698=2020,H698/$O$18,B698=2021,H698/$O$19,B698=2022,H698/$O$20),"")</f>
        <v>1.0669423582762344E-4</v>
      </c>
      <c r="K698" s="3" cm="1">
        <f t="array" ref="K698">IFERROR(_xlfn.IFS(B698=2015,J698*$P$4,B698=2016,J698*$P$5,B698=2017,J698*$P$6,B698=2018,J698*$P$7,B698=2019,J698*$P$8,B698=2020,J698*$P$9,B698=2021,J698*$P$10,B698=2022,J698*$P$11),"")</f>
        <v>178780.19553424697</v>
      </c>
      <c r="L698" s="3">
        <f t="shared" si="11"/>
        <v>327822.19553424697</v>
      </c>
    </row>
    <row r="699" spans="1:12">
      <c r="A699">
        <v>4800268</v>
      </c>
      <c r="B699">
        <v>2017</v>
      </c>
      <c r="D699" t="s">
        <v>3594</v>
      </c>
      <c r="E699" t="s">
        <v>3595</v>
      </c>
      <c r="F699" t="s">
        <v>4101</v>
      </c>
      <c r="G699" t="s">
        <v>3596</v>
      </c>
      <c r="H699" s="5">
        <v>184614</v>
      </c>
      <c r="I699">
        <f>IFERROR(VLOOKUP(G699,'NCES Match'!$A$2:$B$1307,2,FALSE),"")</f>
        <v>4800268</v>
      </c>
      <c r="J699" cm="1">
        <f t="array" ref="J699">IFERROR(_xlfn.IFS(B699=2015,H699/$O$13,B699=2016,H699/$O$14,B699=2017,H699/$O$15,B699=2018,H699/$O$16,B699=2019,H699/$O$17,B699=2020,H699/$O$18,B699=2021,H699/$O$19,B699=2022,H699/$O$20),"")</f>
        <v>1.2728004846059574E-4</v>
      </c>
      <c r="K699" s="3" cm="1">
        <f t="array" ref="K699">IFERROR(_xlfn.IFS(B699=2015,J699*$P$4,B699=2016,J699*$P$5,B699=2017,J699*$P$6,B699=2018,J699*$P$7,B699=2019,J699*$P$8,B699=2020,J699*$P$9,B699=2021,J699*$P$10,B699=2022,J699*$P$11),"")</f>
        <v>216153.06508226116</v>
      </c>
      <c r="L699" s="3">
        <f t="shared" si="11"/>
        <v>400767.06508226116</v>
      </c>
    </row>
    <row r="700" spans="1:12">
      <c r="A700">
        <v>4800268</v>
      </c>
      <c r="B700">
        <v>2018</v>
      </c>
      <c r="D700" t="s">
        <v>3594</v>
      </c>
      <c r="E700" t="s">
        <v>3595</v>
      </c>
      <c r="F700" t="s">
        <v>4101</v>
      </c>
      <c r="G700" t="s">
        <v>3596</v>
      </c>
      <c r="H700" s="5">
        <v>308165</v>
      </c>
      <c r="I700">
        <f>IFERROR(VLOOKUP(G700,'NCES Match'!$A$2:$B$1307,2,FALSE),"")</f>
        <v>4800268</v>
      </c>
      <c r="J700" cm="1">
        <f t="array" ref="J700">IFERROR(_xlfn.IFS(B700=2015,H700/$O$13,B700=2016,H700/$O$14,B700=2017,H700/$O$15,B700=2018,H700/$O$16,B700=2019,H700/$O$17,B700=2020,H700/$O$18,B700=2021,H700/$O$19,B700=2022,H700/$O$20),"")</f>
        <v>2.0109579337063301E-4</v>
      </c>
      <c r="K700" s="3" cm="1">
        <f t="array" ref="K700">IFERROR(_xlfn.IFS(B700=2015,J700*$P$4,B700=2016,J700*$P$5,B700=2017,J700*$P$6,B700=2018,J700*$P$7,B700=2019,J700*$P$8,B700=2020,J700*$P$9,B700=2021,J700*$P$10,B700=2022,J700*$P$11),"")</f>
        <v>345251.97597783757</v>
      </c>
      <c r="L700" s="3">
        <f t="shared" si="11"/>
        <v>653416.97597783757</v>
      </c>
    </row>
    <row r="701" spans="1:12">
      <c r="A701">
        <v>4800268</v>
      </c>
      <c r="B701">
        <v>2019</v>
      </c>
      <c r="D701" t="s">
        <v>3594</v>
      </c>
      <c r="E701" t="s">
        <v>3595</v>
      </c>
      <c r="F701" t="s">
        <v>4101</v>
      </c>
      <c r="G701" t="s">
        <v>3596</v>
      </c>
      <c r="H701" s="5">
        <v>394028</v>
      </c>
      <c r="I701">
        <f>IFERROR(VLOOKUP(G701,'NCES Match'!$A$2:$B$1307,2,FALSE),"")</f>
        <v>4800268</v>
      </c>
      <c r="J701" cm="1">
        <f t="array" ref="J701">IFERROR(_xlfn.IFS(B701=2015,H701/$O$13,B701=2016,H701/$O$14,B701=2017,H701/$O$15,B701=2018,H701/$O$16,B701=2019,H701/$O$17,B701=2020,H701/$O$18,B701=2021,H701/$O$19,B701=2022,H701/$O$20),"")</f>
        <v>2.4949065953909586E-4</v>
      </c>
      <c r="K701" s="3" cm="1">
        <f t="array" ref="K701">IFERROR(_xlfn.IFS(B701=2015,J701*$P$4,B701=2016,J701*$P$5,B701=2017,J701*$P$6,B701=2018,J701*$P$7,B701=2019,J701*$P$8,B701=2020,J701*$P$9,B701=2021,J701*$P$10,B701=2022,J701*$P$11),"")</f>
        <v>433596.29623593227</v>
      </c>
      <c r="L701" s="3">
        <f t="shared" si="11"/>
        <v>827624.29623593227</v>
      </c>
    </row>
    <row r="702" spans="1:12">
      <c r="A702">
        <v>4800268</v>
      </c>
      <c r="B702">
        <v>2020</v>
      </c>
      <c r="D702" t="s">
        <v>3594</v>
      </c>
      <c r="E702" t="s">
        <v>3595</v>
      </c>
      <c r="F702" t="s">
        <v>4230</v>
      </c>
      <c r="G702" t="s">
        <v>4272</v>
      </c>
      <c r="H702" s="5">
        <v>879771</v>
      </c>
      <c r="I702">
        <f>IFERROR(VLOOKUP(G702,'NCES Match'!$A$2:$B$1307,2,FALSE),"")</f>
        <v>4800268</v>
      </c>
      <c r="J702" cm="1">
        <f t="array" ref="J702">IFERROR(_xlfn.IFS(B702=2015,H702/$O$13,B702=2016,H702/$O$14,B702=2017,H702/$O$15,B702=2018,H702/$O$16,B702=2019,H702/$O$17,B702=2020,H702/$O$18,B702=2021,H702/$O$19,B702=2022,H702/$O$20),"")</f>
        <v>4.7675455835260067E-4</v>
      </c>
      <c r="K702" s="3" cm="1">
        <f t="array" ref="K702">IFERROR(_xlfn.IFS(B702=2015,J702*$P$4,B702=2016,J702*$P$5,B702=2017,J702*$P$6,B702=2018,J702*$P$7,B702=2019,J702*$P$8,B702=2020,J702*$P$9,B702=2021,J702*$P$10,B702=2022,J702*$P$11),"")</f>
        <v>1004999.951071364</v>
      </c>
      <c r="L702" s="3">
        <f t="shared" si="11"/>
        <v>1884770.9510713639</v>
      </c>
    </row>
    <row r="703" spans="1:12">
      <c r="A703">
        <v>4800268</v>
      </c>
      <c r="B703">
        <v>2021</v>
      </c>
      <c r="D703" t="s">
        <v>3594</v>
      </c>
      <c r="E703" t="s">
        <v>3595</v>
      </c>
      <c r="F703" t="s">
        <v>4101</v>
      </c>
      <c r="G703" t="s">
        <v>4272</v>
      </c>
      <c r="H703" s="5">
        <v>883698.64</v>
      </c>
      <c r="I703">
        <f>IFERROR(VLOOKUP(G703,'NCES Match'!$A$2:$B$1307,2,FALSE),"")</f>
        <v>4800268</v>
      </c>
      <c r="J703" cm="1">
        <f t="array" ref="J703">IFERROR(_xlfn.IFS(B703=2015,H703/$O$13,B703=2016,H703/$O$14,B703=2017,H703/$O$15,B703=2018,H703/$O$16,B703=2019,H703/$O$17,B703=2020,H703/$O$18,B703=2021,H703/$O$19,B703=2022,H703/$O$20),"")</f>
        <v>4.5213823713290054E-4</v>
      </c>
      <c r="K703" s="3" cm="1">
        <f t="array" ref="K703">IFERROR(_xlfn.IFS(B703=2015,J703*$P$4,B703=2016,J703*$P$5,B703=2017,J703*$P$6,B703=2018,J703*$P$7,B703=2019,J703*$P$8,B703=2020,J703*$P$9,B703=2021,J703*$P$10,B703=2022,J703*$P$11),"")</f>
        <v>967825.99238604517</v>
      </c>
      <c r="L703" s="3">
        <f t="shared" si="11"/>
        <v>1851524.6323860451</v>
      </c>
    </row>
    <row r="704" spans="1:12">
      <c r="A704">
        <v>4800268</v>
      </c>
      <c r="B704">
        <v>2022</v>
      </c>
      <c r="D704" t="s">
        <v>3594</v>
      </c>
      <c r="E704" t="s">
        <v>3595</v>
      </c>
      <c r="F704" t="s">
        <v>4101</v>
      </c>
      <c r="G704" t="s">
        <v>4272</v>
      </c>
      <c r="H704" s="5">
        <v>998196.9</v>
      </c>
      <c r="I704">
        <f>IFERROR(VLOOKUP(G704,'NCES Match'!$A$2:$B$1307,2,FALSE),"")</f>
        <v>4800268</v>
      </c>
      <c r="J704" cm="1">
        <f t="array" ref="J704">IFERROR(_xlfn.IFS(B704=2015,H704/$O$13,B704=2016,H704/$O$14,B704=2017,H704/$O$15,B704=2018,H704/$O$16,B704=2019,H704/$O$17,B704=2020,H704/$O$18,B704=2021,H704/$O$19,B704=2022,H704/$O$20),"")</f>
        <v>4.3843866594112893E-4</v>
      </c>
      <c r="K704" s="3" cm="1">
        <f t="array" ref="K704">IFERROR(_xlfn.IFS(B704=2015,J704*$P$4,B704=2016,J704*$P$5,B704=2017,J704*$P$6,B704=2018,J704*$P$7,B704=2019,J704*$P$8,B704=2020,J704*$P$9,B704=2021,J704*$P$10,B704=2022,J704*$P$11),"")</f>
        <v>944170.21627753216</v>
      </c>
      <c r="L704" s="3">
        <f t="shared" si="11"/>
        <v>1942367.1162775322</v>
      </c>
    </row>
    <row r="705" spans="1:12">
      <c r="A705">
        <v>4800268</v>
      </c>
      <c r="B705">
        <v>2023</v>
      </c>
      <c r="D705" t="s">
        <v>3594</v>
      </c>
      <c r="E705" t="s">
        <v>3595</v>
      </c>
      <c r="F705" t="s">
        <v>4101</v>
      </c>
      <c r="G705" t="s">
        <v>3596</v>
      </c>
      <c r="H705" s="5">
        <v>1003049.4</v>
      </c>
      <c r="I705">
        <f>IFERROR(VLOOKUP(G705,'NCES Match'!$A$2:$B$1307,2,FALSE),"")</f>
        <v>4800268</v>
      </c>
      <c r="J705" t="str" cm="1">
        <f t="array" ref="J705">IFERROR(_xlfn.IFS(B705=2015,H705/$O$13,B705=2016,H705/$O$14,B705=2017,H705/$O$15,B705=2018,H705/$O$16,B705=2019,H705/$O$17,B705=2020,H705/$O$18,B705=2021,H705/$O$19,B705=2022,H705/$O$20),"")</f>
        <v/>
      </c>
      <c r="K705" s="3" t="str" cm="1">
        <f t="array" ref="K705">IFERROR(_xlfn.IFS(B705=2015,J705*$P$4,B705=2016,J705*$P$5,B705=2017,J705*$P$6,B705=2018,J705*$P$7,B705=2019,J705*$P$8,B705=2020,J705*$P$9,B705=2021,J705*$P$10,B705=2022,J705*$P$11),"")</f>
        <v/>
      </c>
      <c r="L705" s="3">
        <f t="shared" si="11"/>
        <v>1003049.4</v>
      </c>
    </row>
    <row r="706" spans="1:12">
      <c r="A706">
        <v>4801400</v>
      </c>
      <c r="B706">
        <v>2015</v>
      </c>
      <c r="C706" t="s">
        <v>3521</v>
      </c>
      <c r="D706" t="s">
        <v>3939</v>
      </c>
      <c r="E706" t="s">
        <v>3940</v>
      </c>
      <c r="G706" t="s">
        <v>3941</v>
      </c>
      <c r="H706" s="5">
        <v>94123.64</v>
      </c>
      <c r="I706">
        <f>IFERROR(VLOOKUP(G706,'NCES Match'!$A$2:$B$1307,2,FALSE),"")</f>
        <v>4801400</v>
      </c>
      <c r="J706" cm="1">
        <f t="array" ref="J706">IFERROR(_xlfn.IFS(B706=2015,H706/$O$13,B706=2016,H706/$O$14,B706=2017,H706/$O$15,B706=2018,H706/$O$16,B706=2019,H706/$O$17,B706=2020,H706/$O$18,B706=2021,H706/$O$19,B706=2022,H706/$O$20),"")</f>
        <v>7.3736813190493445E-5</v>
      </c>
      <c r="K706" s="3" cm="1">
        <f t="array" ref="K706">IFERROR(_xlfn.IFS(B706=2015,J706*$P$4,B706=2016,J706*$P$5,B706=2017,J706*$P$6,B706=2018,J706*$P$7,B706=2019,J706*$P$8,B706=2020,J706*$P$9,B706=2021,J706*$P$10,B706=2022,J706*$P$11),"")</f>
        <v>117350.88377610539</v>
      </c>
      <c r="L706" s="3">
        <f t="shared" si="11"/>
        <v>211474.52377610537</v>
      </c>
    </row>
    <row r="707" spans="1:12">
      <c r="A707">
        <v>4801400</v>
      </c>
      <c r="B707">
        <v>2016</v>
      </c>
      <c r="C707" t="s">
        <v>4104</v>
      </c>
      <c r="D707" t="s">
        <v>3939</v>
      </c>
      <c r="E707" t="s">
        <v>3940</v>
      </c>
      <c r="F707" t="s">
        <v>4101</v>
      </c>
      <c r="G707" t="s">
        <v>3941</v>
      </c>
      <c r="H707" s="5">
        <v>122122</v>
      </c>
      <c r="I707">
        <f>IFERROR(VLOOKUP(G707,'NCES Match'!$A$2:$B$1307,2,FALSE),"")</f>
        <v>4801400</v>
      </c>
      <c r="J707" cm="1">
        <f t="array" ref="J707">IFERROR(_xlfn.IFS(B707=2015,H707/$O$13,B707=2016,H707/$O$14,B707=2017,H707/$O$15,B707=2018,H707/$O$16,B707=2019,H707/$O$17,B707=2020,H707/$O$18,B707=2021,H707/$O$19,B707=2022,H707/$O$20),"")</f>
        <v>8.7423098641597867E-5</v>
      </c>
      <c r="K707" s="3" cm="1">
        <f t="array" ref="K707">IFERROR(_xlfn.IFS(B707=2015,J707*$P$4,B707=2016,J707*$P$5,B707=2017,J707*$P$6,B707=2018,J707*$P$7,B707=2019,J707*$P$8,B707=2020,J707*$P$9,B707=2021,J707*$P$10,B707=2022,J707*$P$11),"")</f>
        <v>146488.87588084774</v>
      </c>
      <c r="L707" s="3">
        <f t="shared" ref="L707:L770" si="12">SUM(H707,K707)</f>
        <v>268610.87588084774</v>
      </c>
    </row>
    <row r="708" spans="1:12">
      <c r="A708">
        <v>4801400</v>
      </c>
      <c r="B708">
        <v>2017</v>
      </c>
      <c r="D708" t="s">
        <v>3939</v>
      </c>
      <c r="E708" t="s">
        <v>3940</v>
      </c>
      <c r="F708" t="s">
        <v>4101</v>
      </c>
      <c r="G708" t="s">
        <v>3941</v>
      </c>
      <c r="H708" s="5">
        <v>177481</v>
      </c>
      <c r="I708">
        <f>IFERROR(VLOOKUP(G708,'NCES Match'!$A$2:$B$1307,2,FALSE),"")</f>
        <v>4801400</v>
      </c>
      <c r="J708" cm="1">
        <f t="array" ref="J708">IFERROR(_xlfn.IFS(B708=2015,H708/$O$13,B708=2016,H708/$O$14,B708=2017,H708/$O$15,B708=2018,H708/$O$16,B708=2019,H708/$O$17,B708=2020,H708/$O$18,B708=2021,H708/$O$19,B708=2022,H708/$O$20),"")</f>
        <v>1.223622817383026E-4</v>
      </c>
      <c r="K708" s="3" cm="1">
        <f t="array" ref="K708">IFERROR(_xlfn.IFS(B708=2015,J708*$P$4,B708=2016,J708*$P$5,B708=2017,J708*$P$6,B708=2018,J708*$P$7,B708=2019,J708*$P$8,B708=2020,J708*$P$9,B708=2021,J708*$P$10,B708=2022,J708*$P$11),"")</f>
        <v>207801.47845702278</v>
      </c>
      <c r="L708" s="3">
        <f t="shared" si="12"/>
        <v>385282.47845702281</v>
      </c>
    </row>
    <row r="709" spans="1:12">
      <c r="A709">
        <v>4801400</v>
      </c>
      <c r="B709">
        <v>2018</v>
      </c>
      <c r="D709" t="s">
        <v>3939</v>
      </c>
      <c r="E709" t="s">
        <v>3940</v>
      </c>
      <c r="F709" t="s">
        <v>4101</v>
      </c>
      <c r="G709" t="s">
        <v>3941</v>
      </c>
      <c r="H709" s="5">
        <v>217516</v>
      </c>
      <c r="I709">
        <f>IFERROR(VLOOKUP(G709,'NCES Match'!$A$2:$B$1307,2,FALSE),"")</f>
        <v>4801400</v>
      </c>
      <c r="J709" cm="1">
        <f t="array" ref="J709">IFERROR(_xlfn.IFS(B709=2015,H709/$O$13,B709=2016,H709/$O$14,B709=2017,H709/$O$15,B709=2018,H709/$O$16,B709=2019,H709/$O$17,B709=2020,H709/$O$18,B709=2021,H709/$O$19,B709=2022,H709/$O$20),"")</f>
        <v>1.4194198754176045E-4</v>
      </c>
      <c r="K709" s="3" cm="1">
        <f t="array" ref="K709">IFERROR(_xlfn.IFS(B709=2015,J709*$P$4,B709=2016,J709*$P$5,B709=2017,J709*$P$6,B709=2018,J709*$P$7,B709=2019,J709*$P$8,B709=2020,J709*$P$9,B709=2021,J709*$P$10,B709=2022,J709*$P$11),"")</f>
        <v>243693.56937613068</v>
      </c>
      <c r="L709" s="3">
        <f t="shared" si="12"/>
        <v>461209.5693761307</v>
      </c>
    </row>
    <row r="710" spans="1:12">
      <c r="A710">
        <v>4801400</v>
      </c>
      <c r="B710">
        <v>2019</v>
      </c>
      <c r="D710" t="s">
        <v>3939</v>
      </c>
      <c r="E710" t="s">
        <v>3940</v>
      </c>
      <c r="F710" t="s">
        <v>4101</v>
      </c>
      <c r="G710" t="s">
        <v>3941</v>
      </c>
      <c r="H710" s="5">
        <v>272952</v>
      </c>
      <c r="I710">
        <f>IFERROR(VLOOKUP(G710,'NCES Match'!$A$2:$B$1307,2,FALSE),"")</f>
        <v>4801400</v>
      </c>
      <c r="J710" cm="1">
        <f t="array" ref="J710">IFERROR(_xlfn.IFS(B710=2015,H710/$O$13,B710=2016,H710/$O$14,B710=2017,H710/$O$15,B710=2018,H710/$O$16,B710=2019,H710/$O$17,B710=2020,H710/$O$18,B710=2021,H710/$O$19,B710=2022,H710/$O$20),"")</f>
        <v>1.728277546329583E-4</v>
      </c>
      <c r="K710" s="3" cm="1">
        <f t="array" ref="K710">IFERROR(_xlfn.IFS(B710=2015,J710*$P$4,B710=2016,J710*$P$5,B710=2017,J710*$P$6,B710=2018,J710*$P$7,B710=2019,J710*$P$8,B710=2020,J710*$P$9,B710=2021,J710*$P$10,B710=2022,J710*$P$11),"")</f>
        <v>300361.8429405783</v>
      </c>
      <c r="L710" s="3">
        <f t="shared" si="12"/>
        <v>573313.84294057824</v>
      </c>
    </row>
    <row r="711" spans="1:12">
      <c r="A711">
        <v>4801400</v>
      </c>
      <c r="B711">
        <v>2020</v>
      </c>
      <c r="D711" t="s">
        <v>3939</v>
      </c>
      <c r="E711" t="s">
        <v>3940</v>
      </c>
      <c r="F711" t="s">
        <v>4230</v>
      </c>
      <c r="G711" t="s">
        <v>3941</v>
      </c>
      <c r="H711" s="5">
        <v>890016</v>
      </c>
      <c r="I711">
        <f>IFERROR(VLOOKUP(G711,'NCES Match'!$A$2:$B$1307,2,FALSE),"")</f>
        <v>4801400</v>
      </c>
      <c r="J711" cm="1">
        <f t="array" ref="J711">IFERROR(_xlfn.IFS(B711=2015,H711/$O$13,B711=2016,H711/$O$14,B711=2017,H711/$O$15,B711=2018,H711/$O$16,B711=2019,H711/$O$17,B711=2020,H711/$O$18,B711=2021,H711/$O$19,B711=2022,H711/$O$20),"")</f>
        <v>4.8230640133256066E-4</v>
      </c>
      <c r="K711" s="3" cm="1">
        <f t="array" ref="K711">IFERROR(_xlfn.IFS(B711=2015,J711*$P$4,B711=2016,J711*$P$5,B711=2017,J711*$P$6,B711=2018,J711*$P$7,B711=2019,J711*$P$8,B711=2020,J711*$P$9,B711=2021,J711*$P$10,B711=2022,J711*$P$11),"")</f>
        <v>1016703.2517015577</v>
      </c>
      <c r="L711" s="3">
        <f t="shared" si="12"/>
        <v>1906719.2517015575</v>
      </c>
    </row>
    <row r="712" spans="1:12">
      <c r="A712">
        <v>4801400</v>
      </c>
      <c r="B712">
        <v>2021</v>
      </c>
      <c r="D712" t="s">
        <v>3939</v>
      </c>
      <c r="E712" t="s">
        <v>3940</v>
      </c>
      <c r="F712" t="s">
        <v>4230</v>
      </c>
      <c r="G712" t="s">
        <v>3941</v>
      </c>
      <c r="H712" s="5">
        <v>1058460.06</v>
      </c>
      <c r="I712">
        <f>IFERROR(VLOOKUP(G712,'NCES Match'!$A$2:$B$1307,2,FALSE),"")</f>
        <v>4801400</v>
      </c>
      <c r="J712" cm="1">
        <f t="array" ref="J712">IFERROR(_xlfn.IFS(B712=2015,H712/$O$13,B712=2016,H712/$O$14,B712=2017,H712/$O$15,B712=2018,H712/$O$16,B712=2019,H712/$O$17,B712=2020,H712/$O$18,B712=2021,H712/$O$19,B712=2022,H712/$O$20),"")</f>
        <v>5.4155369708839217E-4</v>
      </c>
      <c r="K712" s="3" cm="1">
        <f t="array" ref="K712">IFERROR(_xlfn.IFS(B712=2015,J712*$P$4,B712=2016,J712*$P$5,B712=2017,J712*$P$6,B712=2018,J712*$P$7,B712=2019,J712*$P$8,B712=2020,J712*$P$9,B712=2021,J712*$P$10,B712=2022,J712*$P$11),"")</f>
        <v>1159224.5496388823</v>
      </c>
      <c r="L712" s="3">
        <f t="shared" si="12"/>
        <v>2217684.6096388823</v>
      </c>
    </row>
    <row r="713" spans="1:12">
      <c r="A713">
        <v>4801400</v>
      </c>
      <c r="B713">
        <v>2022</v>
      </c>
      <c r="D713" t="s">
        <v>3939</v>
      </c>
      <c r="E713" t="s">
        <v>3940</v>
      </c>
      <c r="F713" t="s">
        <v>4101</v>
      </c>
      <c r="G713" t="s">
        <v>3941</v>
      </c>
      <c r="H713" s="5">
        <v>1519180.98</v>
      </c>
      <c r="I713">
        <f>IFERROR(VLOOKUP(G713,'NCES Match'!$A$2:$B$1307,2,FALSE),"")</f>
        <v>4801400</v>
      </c>
      <c r="J713" cm="1">
        <f t="array" ref="J713">IFERROR(_xlfn.IFS(B713=2015,H713/$O$13,B713=2016,H713/$O$14,B713=2017,H713/$O$15,B713=2018,H713/$O$16,B713=2019,H713/$O$17,B713=2020,H713/$O$18,B713=2021,H713/$O$19,B713=2022,H713/$O$20),"")</f>
        <v>6.6727083824277237E-4</v>
      </c>
      <c r="K713" s="3" cm="1">
        <f t="array" ref="K713">IFERROR(_xlfn.IFS(B713=2015,J713*$P$4,B713=2016,J713*$P$5,B713=2017,J713*$P$6,B713=2018,J713*$P$7,B713=2019,J713*$P$8,B713=2020,J713*$P$9,B713=2021,J713*$P$10,B713=2022,J713*$P$11),"")</f>
        <v>1436956.4105551853</v>
      </c>
      <c r="L713" s="3">
        <f t="shared" si="12"/>
        <v>2956137.3905551853</v>
      </c>
    </row>
    <row r="714" spans="1:12">
      <c r="A714">
        <v>4801400</v>
      </c>
      <c r="B714">
        <v>2023</v>
      </c>
      <c r="D714" t="s">
        <v>3939</v>
      </c>
      <c r="E714" t="s">
        <v>3940</v>
      </c>
      <c r="F714" t="s">
        <v>4101</v>
      </c>
      <c r="G714" t="s">
        <v>3941</v>
      </c>
      <c r="H714" s="5">
        <v>1886475.75</v>
      </c>
      <c r="I714">
        <f>IFERROR(VLOOKUP(G714,'NCES Match'!$A$2:$B$1307,2,FALSE),"")</f>
        <v>4801400</v>
      </c>
      <c r="J714" t="str" cm="1">
        <f t="array" ref="J714">IFERROR(_xlfn.IFS(B714=2015,H714/$O$13,B714=2016,H714/$O$14,B714=2017,H714/$O$15,B714=2018,H714/$O$16,B714=2019,H714/$O$17,B714=2020,H714/$O$18,B714=2021,H714/$O$19,B714=2022,H714/$O$20),"")</f>
        <v/>
      </c>
      <c r="K714" s="3" t="str" cm="1">
        <f t="array" ref="K714">IFERROR(_xlfn.IFS(B714=2015,J714*$P$4,B714=2016,J714*$P$5,B714=2017,J714*$P$6,B714=2018,J714*$P$7,B714=2019,J714*$P$8,B714=2020,J714*$P$9,B714=2021,J714*$P$10,B714=2022,J714*$P$11),"")</f>
        <v/>
      </c>
      <c r="L714" s="3">
        <f t="shared" si="12"/>
        <v>1886475.75</v>
      </c>
    </row>
    <row r="715" spans="1:12">
      <c r="A715">
        <v>4801411</v>
      </c>
      <c r="B715">
        <v>2015</v>
      </c>
      <c r="C715" t="s">
        <v>3521</v>
      </c>
      <c r="D715" t="s">
        <v>3615</v>
      </c>
      <c r="E715" t="s">
        <v>3616</v>
      </c>
      <c r="G715" t="s">
        <v>3617</v>
      </c>
      <c r="H715" s="5">
        <v>12070.18</v>
      </c>
      <c r="I715">
        <f>IFERROR(VLOOKUP(G715,'NCES Match'!$A$2:$B$1307,2,FALSE),"")</f>
        <v>4801411</v>
      </c>
      <c r="J715" cm="1">
        <f t="array" ref="J715">IFERROR(_xlfn.IFS(B715=2015,H715/$O$13,B715=2016,H715/$O$14,B715=2017,H715/$O$15,B715=2018,H715/$O$16,B715=2019,H715/$O$17,B715=2020,H715/$O$18,B715=2021,H715/$O$19,B715=2022,H715/$O$20),"")</f>
        <v>9.4558243586375352E-6</v>
      </c>
      <c r="K715" s="3" cm="1">
        <f t="array" ref="K715">IFERROR(_xlfn.IFS(B715=2015,J715*$P$4,B715=2016,J715*$P$5,B715=2017,J715*$P$6,B715=2018,J715*$P$7,B715=2019,J715*$P$8,B715=2020,J715*$P$9,B715=2021,J715*$P$10,B715=2022,J715*$P$11),"")</f>
        <v>15048.783603531183</v>
      </c>
      <c r="L715" s="3">
        <f t="shared" si="12"/>
        <v>27118.963603531185</v>
      </c>
    </row>
    <row r="716" spans="1:12">
      <c r="A716">
        <v>4801412</v>
      </c>
      <c r="B716">
        <v>2015</v>
      </c>
      <c r="C716" t="s">
        <v>3521</v>
      </c>
      <c r="D716" t="s">
        <v>3747</v>
      </c>
      <c r="E716" t="s">
        <v>3748</v>
      </c>
      <c r="G716" t="s">
        <v>3749</v>
      </c>
      <c r="H716" s="5">
        <v>11876.8</v>
      </c>
      <c r="I716">
        <f>IFERROR(VLOOKUP(G716,'NCES Match'!$A$2:$B$1307,2,FALSE),"")</f>
        <v>4801412</v>
      </c>
      <c r="J716" cm="1">
        <f t="array" ref="J716">IFERROR(_xlfn.IFS(B716=2015,H716/$O$13,B716=2016,H716/$O$14,B716=2017,H716/$O$15,B716=2018,H716/$O$16,B716=2019,H716/$O$17,B716=2020,H716/$O$18,B716=2021,H716/$O$19,B716=2022,H716/$O$20),"")</f>
        <v>9.3043297401253557E-6</v>
      </c>
      <c r="K716" s="3" cm="1">
        <f t="array" ref="K716">IFERROR(_xlfn.IFS(B716=2015,J716*$P$4,B716=2016,J716*$P$5,B716=2017,J716*$P$6,B716=2018,J716*$P$7,B716=2019,J716*$P$8,B716=2020,J716*$P$9,B716=2021,J716*$P$10,B716=2022,J716*$P$11),"")</f>
        <v>14807.682495407618</v>
      </c>
      <c r="L716" s="3">
        <f t="shared" si="12"/>
        <v>26684.482495407618</v>
      </c>
    </row>
    <row r="717" spans="1:12">
      <c r="A717">
        <v>4801412</v>
      </c>
      <c r="B717">
        <v>2016</v>
      </c>
      <c r="C717" t="s">
        <v>4104</v>
      </c>
      <c r="D717" t="s">
        <v>3747</v>
      </c>
      <c r="E717" t="s">
        <v>3748</v>
      </c>
      <c r="F717" t="s">
        <v>4101</v>
      </c>
      <c r="G717" t="s">
        <v>3749</v>
      </c>
      <c r="H717" s="5">
        <v>11725</v>
      </c>
      <c r="I717">
        <f>IFERROR(VLOOKUP(G717,'NCES Match'!$A$2:$B$1307,2,FALSE),"")</f>
        <v>4801412</v>
      </c>
      <c r="J717" cm="1">
        <f t="array" ref="J717">IFERROR(_xlfn.IFS(B717=2015,H717/$O$13,B717=2016,H717/$O$14,B717=2017,H717/$O$15,B717=2018,H717/$O$16,B717=2019,H717/$O$17,B717=2020,H717/$O$18,B717=2021,H717/$O$19,B717=2022,H717/$O$20),"")</f>
        <v>8.3935395061719834E-6</v>
      </c>
      <c r="K717" s="3" cm="1">
        <f t="array" ref="K717">IFERROR(_xlfn.IFS(B717=2015,J717*$P$4,B717=2016,J717*$P$5,B717=2017,J717*$P$6,B717=2018,J717*$P$7,B717=2019,J717*$P$8,B717=2020,J717*$P$9,B717=2021,J717*$P$10,B717=2022,J717*$P$11),"")</f>
        <v>14064.477077864265</v>
      </c>
      <c r="L717" s="3">
        <f t="shared" si="12"/>
        <v>25789.477077864263</v>
      </c>
    </row>
    <row r="718" spans="1:12">
      <c r="A718">
        <v>4801412</v>
      </c>
      <c r="B718">
        <v>2017</v>
      </c>
      <c r="D718" t="s">
        <v>3747</v>
      </c>
      <c r="E718" t="s">
        <v>3748</v>
      </c>
      <c r="F718" t="s">
        <v>4101</v>
      </c>
      <c r="G718" t="s">
        <v>3749</v>
      </c>
      <c r="H718" s="5">
        <v>9639</v>
      </c>
      <c r="I718">
        <f>IFERROR(VLOOKUP(G718,'NCES Match'!$A$2:$B$1307,2,FALSE),"")</f>
        <v>4801412</v>
      </c>
      <c r="J718" cm="1">
        <f t="array" ref="J718">IFERROR(_xlfn.IFS(B718=2015,H718/$O$13,B718=2016,H718/$O$14,B718=2017,H718/$O$15,B718=2018,H718/$O$16,B718=2019,H718/$O$17,B718=2020,H718/$O$18,B718=2021,H718/$O$19,B718=2022,H718/$O$20),"")</f>
        <v>6.6455002714403157E-6</v>
      </c>
      <c r="K718" s="3" cm="1">
        <f t="array" ref="K718">IFERROR(_xlfn.IFS(B718=2015,J718*$P$4,B718=2016,J718*$P$5,B718=2017,J718*$P$6,B718=2018,J718*$P$7,B718=2019,J718*$P$8,B718=2020,J718*$P$9,B718=2021,J718*$P$10,B718=2022,J718*$P$11),"")</f>
        <v>11285.706362073925</v>
      </c>
      <c r="L718" s="3">
        <f t="shared" si="12"/>
        <v>20924.706362073925</v>
      </c>
    </row>
    <row r="719" spans="1:12">
      <c r="A719">
        <v>4801412</v>
      </c>
      <c r="B719">
        <v>2018</v>
      </c>
      <c r="D719" t="s">
        <v>3747</v>
      </c>
      <c r="E719" t="s">
        <v>3748</v>
      </c>
      <c r="F719" t="s">
        <v>4101</v>
      </c>
      <c r="G719" t="s">
        <v>3749</v>
      </c>
      <c r="H719" s="5">
        <v>12557</v>
      </c>
      <c r="I719">
        <f>IFERROR(VLOOKUP(G719,'NCES Match'!$A$2:$B$1307,2,FALSE),"")</f>
        <v>4801412</v>
      </c>
      <c r="J719" cm="1">
        <f t="array" ref="J719">IFERROR(_xlfn.IFS(B719=2015,H719/$O$13,B719=2016,H719/$O$14,B719=2017,H719/$O$15,B719=2018,H719/$O$16,B719=2019,H719/$O$17,B719=2020,H719/$O$18,B719=2021,H719/$O$19,B719=2022,H719/$O$20),"")</f>
        <v>8.1941812903965045E-6</v>
      </c>
      <c r="K719" s="3" cm="1">
        <f t="array" ref="K719">IFERROR(_xlfn.IFS(B719=2015,J719*$P$4,B719=2016,J719*$P$5,B719=2017,J719*$P$6,B719=2018,J719*$P$7,B719=2019,J719*$P$8,B719=2020,J719*$P$9,B719=2021,J719*$P$10,B719=2022,J719*$P$11),"")</f>
        <v>14068.207169385578</v>
      </c>
      <c r="L719" s="3">
        <f t="shared" si="12"/>
        <v>26625.207169385576</v>
      </c>
    </row>
    <row r="720" spans="1:12">
      <c r="A720">
        <v>4801412</v>
      </c>
      <c r="B720">
        <v>2019</v>
      </c>
      <c r="D720" t="s">
        <v>3747</v>
      </c>
      <c r="E720" t="s">
        <v>3748</v>
      </c>
      <c r="F720" t="s">
        <v>4101</v>
      </c>
      <c r="G720" t="s">
        <v>3749</v>
      </c>
      <c r="H720" s="5">
        <v>10408</v>
      </c>
      <c r="I720">
        <f>IFERROR(VLOOKUP(G720,'NCES Match'!$A$2:$B$1307,2,FALSE),"")</f>
        <v>4801412</v>
      </c>
      <c r="J720" cm="1">
        <f t="array" ref="J720">IFERROR(_xlfn.IFS(B720=2015,H720/$O$13,B720=2016,H720/$O$14,B720=2017,H720/$O$15,B720=2018,H720/$O$16,B720=2019,H720/$O$17,B720=2020,H720/$O$18,B720=2021,H720/$O$19,B720=2022,H720/$O$20),"")</f>
        <v>6.5901377173269659E-6</v>
      </c>
      <c r="K720" s="3" cm="1">
        <f t="array" ref="K720">IFERROR(_xlfn.IFS(B720=2015,J720*$P$4,B720=2016,J720*$P$5,B720=2017,J720*$P$6,B720=2018,J720*$P$7,B720=2019,J720*$P$8,B720=2020,J720*$P$9,B720=2021,J720*$P$10,B720=2022,J720*$P$11),"")</f>
        <v>11453.171478228915</v>
      </c>
      <c r="L720" s="3">
        <f t="shared" si="12"/>
        <v>21861.171478228913</v>
      </c>
    </row>
    <row r="721" spans="1:12">
      <c r="A721">
        <v>4801412</v>
      </c>
      <c r="B721">
        <v>2020</v>
      </c>
      <c r="D721" t="s">
        <v>3747</v>
      </c>
      <c r="E721" t="s">
        <v>3748</v>
      </c>
      <c r="F721" t="s">
        <v>4230</v>
      </c>
      <c r="G721" t="s">
        <v>3749</v>
      </c>
      <c r="H721" s="5">
        <v>16217</v>
      </c>
      <c r="I721">
        <f>IFERROR(VLOOKUP(G721,'NCES Match'!$A$2:$B$1307,2,FALSE),"")</f>
        <v>4801412</v>
      </c>
      <c r="J721" cm="1">
        <f t="array" ref="J721">IFERROR(_xlfn.IFS(B721=2015,H721/$O$13,B721=2016,H721/$O$14,B721=2017,H721/$O$15,B721=2018,H721/$O$16,B721=2019,H721/$O$17,B721=2020,H721/$O$18,B721=2021,H721/$O$19,B721=2022,H721/$O$20),"")</f>
        <v>8.7881149444618258E-6</v>
      </c>
      <c r="K721" s="3" cm="1">
        <f t="array" ref="K721">IFERROR(_xlfn.IFS(B721=2015,J721*$P$4,B721=2016,J721*$P$5,B721=2017,J721*$P$6,B721=2018,J721*$P$7,B721=2019,J721*$P$8,B721=2020,J721*$P$9,B721=2021,J721*$P$10,B721=2022,J721*$P$11),"")</f>
        <v>18525.371041469098</v>
      </c>
      <c r="L721" s="3">
        <f t="shared" si="12"/>
        <v>34742.371041469101</v>
      </c>
    </row>
    <row r="722" spans="1:12">
      <c r="A722">
        <v>4801412</v>
      </c>
      <c r="B722">
        <v>2021</v>
      </c>
      <c r="D722" t="s">
        <v>3747</v>
      </c>
      <c r="E722" t="s">
        <v>3748</v>
      </c>
      <c r="F722" t="s">
        <v>4230</v>
      </c>
      <c r="G722" t="s">
        <v>3749</v>
      </c>
      <c r="H722" s="5">
        <v>20018.39</v>
      </c>
      <c r="I722">
        <f>IFERROR(VLOOKUP(G722,'NCES Match'!$A$2:$B$1307,2,FALSE),"")</f>
        <v>4801412</v>
      </c>
      <c r="J722" cm="1">
        <f t="array" ref="J722">IFERROR(_xlfn.IFS(B722=2015,H722/$O$13,B722=2016,H722/$O$14,B722=2017,H722/$O$15,B722=2018,H722/$O$16,B722=2019,H722/$O$17,B722=2020,H722/$O$18,B722=2021,H722/$O$19,B722=2022,H722/$O$20),"")</f>
        <v>1.0242269428907217E-5</v>
      </c>
      <c r="K722" s="3" cm="1">
        <f t="array" ref="K722">IFERROR(_xlfn.IFS(B722=2015,J722*$P$4,B722=2016,J722*$P$5,B722=2017,J722*$P$6,B722=2018,J722*$P$7,B722=2019,J722*$P$8,B722=2020,J722*$P$9,B722=2021,J722*$P$10,B722=2022,J722*$P$11),"")</f>
        <v>21924.123553840574</v>
      </c>
      <c r="L722" s="3">
        <f t="shared" si="12"/>
        <v>41942.513553840574</v>
      </c>
    </row>
    <row r="723" spans="1:12">
      <c r="A723">
        <v>4801412</v>
      </c>
      <c r="B723">
        <v>2022</v>
      </c>
      <c r="D723" t="s">
        <v>3747</v>
      </c>
      <c r="E723" t="s">
        <v>3748</v>
      </c>
      <c r="F723" t="s">
        <v>4101</v>
      </c>
      <c r="G723" t="s">
        <v>3749</v>
      </c>
      <c r="H723" s="5">
        <v>32226.49</v>
      </c>
      <c r="I723">
        <f>IFERROR(VLOOKUP(G723,'NCES Match'!$A$2:$B$1307,2,FALSE),"")</f>
        <v>4801412</v>
      </c>
      <c r="J723" cm="1">
        <f t="array" ref="J723">IFERROR(_xlfn.IFS(B723=2015,H723/$O$13,B723=2016,H723/$O$14,B723=2017,H723/$O$15,B723=2018,H723/$O$16,B723=2019,H723/$O$17,B723=2020,H723/$O$18,B723=2021,H723/$O$19,B723=2022,H723/$O$20),"")</f>
        <v>1.415486191508422E-5</v>
      </c>
      <c r="K723" s="3" cm="1">
        <f t="array" ref="K723">IFERROR(_xlfn.IFS(B723=2015,J723*$P$4,B723=2016,J723*$P$5,B723=2017,J723*$P$6,B723=2018,J723*$P$7,B723=2019,J723*$P$8,B723=2020,J723*$P$9,B723=2021,J723*$P$10,B723=2022,J723*$P$11),"")</f>
        <v>30482.254586410483</v>
      </c>
      <c r="L723" s="3">
        <f t="shared" si="12"/>
        <v>62708.744586410481</v>
      </c>
    </row>
    <row r="724" spans="1:12">
      <c r="A724">
        <v>4801412</v>
      </c>
      <c r="B724">
        <v>2023</v>
      </c>
      <c r="D724" t="s">
        <v>3747</v>
      </c>
      <c r="E724" t="s">
        <v>3748</v>
      </c>
      <c r="F724" t="s">
        <v>4101</v>
      </c>
      <c r="G724" t="s">
        <v>3749</v>
      </c>
      <c r="H724" s="5">
        <v>28711.67</v>
      </c>
      <c r="I724">
        <f>IFERROR(VLOOKUP(G724,'NCES Match'!$A$2:$B$1307,2,FALSE),"")</f>
        <v>4801412</v>
      </c>
      <c r="J724" t="str" cm="1">
        <f t="array" ref="J724">IFERROR(_xlfn.IFS(B724=2015,H724/$O$13,B724=2016,H724/$O$14,B724=2017,H724/$O$15,B724=2018,H724/$O$16,B724=2019,H724/$O$17,B724=2020,H724/$O$18,B724=2021,H724/$O$19,B724=2022,H724/$O$20),"")</f>
        <v/>
      </c>
      <c r="K724" s="3" t="str" cm="1">
        <f t="array" ref="K724">IFERROR(_xlfn.IFS(B724=2015,J724*$P$4,B724=2016,J724*$P$5,B724=2017,J724*$P$6,B724=2018,J724*$P$7,B724=2019,J724*$P$8,B724=2020,J724*$P$9,B724=2021,J724*$P$10,B724=2022,J724*$P$11),"")</f>
        <v/>
      </c>
      <c r="L724" s="3">
        <f t="shared" si="12"/>
        <v>28711.67</v>
      </c>
    </row>
    <row r="725" spans="1:12">
      <c r="A725">
        <v>4801438</v>
      </c>
      <c r="B725">
        <v>2016</v>
      </c>
      <c r="C725" t="s">
        <v>4104</v>
      </c>
      <c r="D725" t="s">
        <v>4109</v>
      </c>
      <c r="E725" t="s">
        <v>4110</v>
      </c>
      <c r="F725" t="s">
        <v>4101</v>
      </c>
      <c r="G725" t="s">
        <v>4111</v>
      </c>
      <c r="H725" s="5">
        <v>2037</v>
      </c>
      <c r="I725">
        <f>IFERROR(VLOOKUP(G725,'NCES Match'!$A$2:$B$1307,2,FALSE),"")</f>
        <v>4801438</v>
      </c>
      <c r="J725" cm="1">
        <f t="array" ref="J725">IFERROR(_xlfn.IFS(B725=2015,H725/$O$13,B725=2016,H725/$O$14,B725=2017,H725/$O$15,B725=2018,H725/$O$16,B725=2019,H725/$O$17,B725=2020,H725/$O$18,B725=2021,H725/$O$19,B725=2022,H725/$O$20),"")</f>
        <v>1.458220893311073E-6</v>
      </c>
      <c r="K725" s="3" cm="1">
        <f t="array" ref="K725">IFERROR(_xlfn.IFS(B725=2015,J725*$P$4,B725=2016,J725*$P$5,B725=2017,J725*$P$6,B725=2018,J725*$P$7,B725=2019,J725*$P$8,B725=2020,J725*$P$9,B725=2021,J725*$P$10,B725=2022,J725*$P$11),"")</f>
        <v>2443.4404953185081</v>
      </c>
      <c r="L725" s="3">
        <f t="shared" si="12"/>
        <v>4480.4404953185076</v>
      </c>
    </row>
    <row r="726" spans="1:12">
      <c r="A726">
        <v>4801438</v>
      </c>
      <c r="B726">
        <v>2017</v>
      </c>
      <c r="D726" t="s">
        <v>4109</v>
      </c>
      <c r="E726" t="s">
        <v>4110</v>
      </c>
      <c r="F726" t="s">
        <v>4101</v>
      </c>
      <c r="G726" t="s">
        <v>4111</v>
      </c>
      <c r="H726" s="5">
        <v>0</v>
      </c>
      <c r="I726">
        <f>IFERROR(VLOOKUP(G726,'NCES Match'!$A$2:$B$1307,2,FALSE),"")</f>
        <v>4801438</v>
      </c>
      <c r="J726" cm="1">
        <f t="array" ref="J726">IFERROR(_xlfn.IFS(B726=2015,H726/$O$13,B726=2016,H726/$O$14,B726=2017,H726/$O$15,B726=2018,H726/$O$16,B726=2019,H726/$O$17,B726=2020,H726/$O$18,B726=2021,H726/$O$19,B726=2022,H726/$O$20),"")</f>
        <v>0</v>
      </c>
      <c r="K726" s="3" cm="1">
        <f t="array" ref="K726">IFERROR(_xlfn.IFS(B726=2015,J726*$P$4,B726=2016,J726*$P$5,B726=2017,J726*$P$6,B726=2018,J726*$P$7,B726=2019,J726*$P$8,B726=2020,J726*$P$9,B726=2021,J726*$P$10,B726=2022,J726*$P$11),"")</f>
        <v>0</v>
      </c>
      <c r="L726" s="3">
        <f t="shared" si="12"/>
        <v>0</v>
      </c>
    </row>
    <row r="727" spans="1:12">
      <c r="A727">
        <v>4801438</v>
      </c>
      <c r="B727">
        <v>2019</v>
      </c>
      <c r="D727" t="s">
        <v>4109</v>
      </c>
      <c r="E727" t="s">
        <v>4110</v>
      </c>
      <c r="F727" t="s">
        <v>4101</v>
      </c>
      <c r="G727" t="s">
        <v>4111</v>
      </c>
      <c r="H727" s="5">
        <v>578</v>
      </c>
      <c r="I727">
        <f>IFERROR(VLOOKUP(G727,'NCES Match'!$A$2:$B$1307,2,FALSE),"")</f>
        <v>4801438</v>
      </c>
      <c r="J727" cm="1">
        <f t="array" ref="J727">IFERROR(_xlfn.IFS(B727=2015,H727/$O$13,B727=2016,H727/$O$14,B727=2017,H727/$O$15,B727=2018,H727/$O$16,B727=2019,H727/$O$17,B727=2020,H727/$O$18,B727=2021,H727/$O$19,B727=2022,H727/$O$20),"")</f>
        <v>3.6597805540113245E-7</v>
      </c>
      <c r="K727" s="3" cm="1">
        <f t="array" ref="K727">IFERROR(_xlfn.IFS(B727=2015,J727*$P$4,B727=2016,J727*$P$5,B727=2017,J727*$P$6,B727=2018,J727*$P$7,B727=2019,J727*$P$8,B727=2020,J727*$P$9,B727=2021,J727*$P$10,B727=2022,J727*$P$11),"")</f>
        <v>636.04276656574882</v>
      </c>
      <c r="L727" s="3">
        <f t="shared" si="12"/>
        <v>1214.0427665657489</v>
      </c>
    </row>
    <row r="728" spans="1:12">
      <c r="A728">
        <v>4801438</v>
      </c>
      <c r="B728">
        <v>2020</v>
      </c>
      <c r="D728" t="s">
        <v>4109</v>
      </c>
      <c r="E728" t="s">
        <v>4110</v>
      </c>
      <c r="F728" t="s">
        <v>4230</v>
      </c>
      <c r="G728" t="s">
        <v>4111</v>
      </c>
      <c r="H728" s="5">
        <v>9588</v>
      </c>
      <c r="I728">
        <f>IFERROR(VLOOKUP(G728,'NCES Match'!$A$2:$B$1307,2,FALSE),"")</f>
        <v>4801438</v>
      </c>
      <c r="J728" cm="1">
        <f t="array" ref="J728">IFERROR(_xlfn.IFS(B728=2015,H728/$O$13,B728=2016,H728/$O$14,B728=2017,H728/$O$15,B728=2018,H728/$O$16,B728=2019,H728/$O$17,B728=2020,H728/$O$18,B728=2021,H728/$O$19,B728=2022,H728/$O$20),"")</f>
        <v>5.195809711259788E-6</v>
      </c>
      <c r="K728" s="3" cm="1">
        <f t="array" ref="K728">IFERROR(_xlfn.IFS(B728=2015,J728*$P$4,B728=2016,J728*$P$5,B728=2017,J728*$P$6,B728=2018,J728*$P$7,B728=2019,J728*$P$8,B728=2020,J728*$P$9,B728=2021,J728*$P$10,B728=2022,J728*$P$11),"")</f>
        <v>10952.781497539971</v>
      </c>
      <c r="L728" s="3">
        <f t="shared" si="12"/>
        <v>20540.781497539971</v>
      </c>
    </row>
    <row r="729" spans="1:12">
      <c r="A729">
        <v>4801438</v>
      </c>
      <c r="B729">
        <v>2021</v>
      </c>
      <c r="D729" t="s">
        <v>4109</v>
      </c>
      <c r="E729" t="s">
        <v>4110</v>
      </c>
      <c r="F729" t="s">
        <v>4101</v>
      </c>
      <c r="G729" t="s">
        <v>4111</v>
      </c>
      <c r="H729" s="5">
        <v>6841.07</v>
      </c>
      <c r="I729">
        <f>IFERROR(VLOOKUP(G729,'NCES Match'!$A$2:$B$1307,2,FALSE),"")</f>
        <v>4801438</v>
      </c>
      <c r="J729" cm="1">
        <f t="array" ref="J729">IFERROR(_xlfn.IFS(B729=2015,H729/$O$13,B729=2016,H729/$O$14,B729=2017,H729/$O$15,B729=2018,H729/$O$16,B729=2019,H729/$O$17,B729=2020,H729/$O$18,B729=2021,H729/$O$19,B729=2022,H729/$O$20),"")</f>
        <v>3.5001856853630235E-6</v>
      </c>
      <c r="K729" s="3" cm="1">
        <f t="array" ref="K729">IFERROR(_xlfn.IFS(B729=2015,J729*$P$4,B729=2016,J729*$P$5,B729=2017,J729*$P$6,B729=2018,J729*$P$7,B729=2019,J729*$P$8,B729=2020,J729*$P$9,B729=2021,J729*$P$10,B729=2022,J729*$P$11),"")</f>
        <v>7492.3339949152823</v>
      </c>
      <c r="L729" s="3">
        <f t="shared" si="12"/>
        <v>14333.403994915283</v>
      </c>
    </row>
    <row r="730" spans="1:12">
      <c r="A730">
        <v>4801438</v>
      </c>
      <c r="B730">
        <v>2022</v>
      </c>
      <c r="D730" t="s">
        <v>4109</v>
      </c>
      <c r="E730" t="s">
        <v>4110</v>
      </c>
      <c r="F730" t="s">
        <v>4101</v>
      </c>
      <c r="G730" t="s">
        <v>4111</v>
      </c>
      <c r="H730" s="5">
        <v>9299.2199999999993</v>
      </c>
      <c r="I730">
        <f>IFERROR(VLOOKUP(G730,'NCES Match'!$A$2:$B$1307,2,FALSE),"")</f>
        <v>4801438</v>
      </c>
      <c r="J730" cm="1">
        <f t="array" ref="J730">IFERROR(_xlfn.IFS(B730=2015,H730/$O$13,B730=2016,H730/$O$14,B730=2017,H730/$O$15,B730=2018,H730/$O$16,B730=2019,H730/$O$17,B730=2020,H730/$O$18,B730=2021,H730/$O$19,B730=2022,H730/$O$20),"")</f>
        <v>4.0845023773296272E-6</v>
      </c>
      <c r="K730" s="3" cm="1">
        <f t="array" ref="K730">IFERROR(_xlfn.IFS(B730=2015,J730*$P$4,B730=2016,J730*$P$5,B730=2017,J730*$P$6,B730=2018,J730*$P$7,B730=2019,J730*$P$8,B730=2020,J730*$P$9,B730=2021,J730*$P$10,B730=2022,J730*$P$11),"")</f>
        <v>8795.9064575459524</v>
      </c>
      <c r="L730" s="3">
        <f t="shared" si="12"/>
        <v>18095.12645754595</v>
      </c>
    </row>
    <row r="731" spans="1:12">
      <c r="A731">
        <v>4801438</v>
      </c>
      <c r="B731">
        <v>2023</v>
      </c>
      <c r="D731" t="s">
        <v>4109</v>
      </c>
      <c r="E731" t="s">
        <v>4110</v>
      </c>
      <c r="F731" t="s">
        <v>4101</v>
      </c>
      <c r="G731" t="s">
        <v>4111</v>
      </c>
      <c r="H731" s="5">
        <v>11140.77</v>
      </c>
      <c r="I731">
        <f>IFERROR(VLOOKUP(G731,'NCES Match'!$A$2:$B$1307,2,FALSE),"")</f>
        <v>4801438</v>
      </c>
      <c r="J731" t="str" cm="1">
        <f t="array" ref="J731">IFERROR(_xlfn.IFS(B731=2015,H731/$O$13,B731=2016,H731/$O$14,B731=2017,H731/$O$15,B731=2018,H731/$O$16,B731=2019,H731/$O$17,B731=2020,H731/$O$18,B731=2021,H731/$O$19,B731=2022,H731/$O$20),"")</f>
        <v/>
      </c>
      <c r="K731" s="3" t="str" cm="1">
        <f t="array" ref="K731">IFERROR(_xlfn.IFS(B731=2015,J731*$P$4,B731=2016,J731*$P$5,B731=2017,J731*$P$6,B731=2018,J731*$P$7,B731=2019,J731*$P$8,B731=2020,J731*$P$9,B731=2021,J731*$P$10,B731=2022,J731*$P$11),"")</f>
        <v/>
      </c>
      <c r="L731" s="3">
        <f t="shared" si="12"/>
        <v>11140.77</v>
      </c>
    </row>
    <row r="732" spans="1:12">
      <c r="A732">
        <v>4801441</v>
      </c>
      <c r="B732">
        <v>2015</v>
      </c>
      <c r="C732" t="s">
        <v>3521</v>
      </c>
      <c r="D732" t="s">
        <v>3717</v>
      </c>
      <c r="E732" t="s">
        <v>3718</v>
      </c>
      <c r="G732" t="s">
        <v>3719</v>
      </c>
      <c r="H732" s="5">
        <v>124676.48</v>
      </c>
      <c r="I732">
        <f>IFERROR(VLOOKUP(G732,'NCES Match'!$A$2:$B$1307,2,FALSE),"")</f>
        <v>4801441</v>
      </c>
      <c r="J732" cm="1">
        <f t="array" ref="J732">IFERROR(_xlfn.IFS(B732=2015,H732/$O$13,B732=2016,H732/$O$14,B732=2017,H732/$O$15,B732=2018,H732/$O$16,B732=2019,H732/$O$17,B732=2020,H732/$O$18,B732=2021,H732/$O$19,B732=2022,H732/$O$20),"")</f>
        <v>9.7672022830909346E-5</v>
      </c>
      <c r="K732" s="3" cm="1">
        <f t="array" ref="K732">IFERROR(_xlfn.IFS(B732=2015,J732*$P$4,B732=2016,J732*$P$5,B732=2017,J732*$P$6,B732=2018,J732*$P$7,B732=2019,J732*$P$8,B732=2020,J732*$P$9,B732=2021,J732*$P$10,B732=2022,J732*$P$11),"")</f>
        <v>155443.36273112608</v>
      </c>
      <c r="L732" s="3">
        <f t="shared" si="12"/>
        <v>280119.84273112606</v>
      </c>
    </row>
    <row r="733" spans="1:12">
      <c r="A733">
        <v>4801441</v>
      </c>
      <c r="B733">
        <v>2016</v>
      </c>
      <c r="C733" t="s">
        <v>4104</v>
      </c>
      <c r="D733" t="s">
        <v>3717</v>
      </c>
      <c r="E733" t="s">
        <v>3718</v>
      </c>
      <c r="F733" t="s">
        <v>4101</v>
      </c>
      <c r="G733" t="s">
        <v>3719</v>
      </c>
      <c r="H733" s="5">
        <v>213366</v>
      </c>
      <c r="I733">
        <f>IFERROR(VLOOKUP(G733,'NCES Match'!$A$2:$B$1307,2,FALSE),"")</f>
        <v>4801441</v>
      </c>
      <c r="J733" cm="1">
        <f t="array" ref="J733">IFERROR(_xlfn.IFS(B733=2015,H733/$O$13,B733=2016,H733/$O$14,B733=2017,H733/$O$15,B733=2018,H733/$O$16,B733=2019,H733/$O$17,B733=2020,H733/$O$18,B733=2021,H733/$O$19,B733=2022,H733/$O$20),"")</f>
        <v>1.5274165887197368E-4</v>
      </c>
      <c r="K733" s="3" cm="1">
        <f t="array" ref="K733">IFERROR(_xlfn.IFS(B733=2015,J733*$P$4,B733=2016,J733*$P$5,B733=2017,J733*$P$6,B733=2018,J733*$P$7,B733=2019,J733*$P$8,B733=2020,J733*$P$9,B733=2021,J733*$P$10,B733=2022,J733*$P$11),"")</f>
        <v>255938.69647723553</v>
      </c>
      <c r="L733" s="3">
        <f t="shared" si="12"/>
        <v>469304.69647723553</v>
      </c>
    </row>
    <row r="734" spans="1:12">
      <c r="A734">
        <v>4801441</v>
      </c>
      <c r="B734">
        <v>2017</v>
      </c>
      <c r="D734" t="s">
        <v>3717</v>
      </c>
      <c r="E734" t="s">
        <v>3718</v>
      </c>
      <c r="F734" t="s">
        <v>4101</v>
      </c>
      <c r="G734" t="s">
        <v>3719</v>
      </c>
      <c r="H734" s="5">
        <v>232772</v>
      </c>
      <c r="I734">
        <f>IFERROR(VLOOKUP(G734,'NCES Match'!$A$2:$B$1307,2,FALSE),"")</f>
        <v>4801441</v>
      </c>
      <c r="J734" cm="1">
        <f t="array" ref="J734">IFERROR(_xlfn.IFS(B734=2015,H734/$O$13,B734=2016,H734/$O$14,B734=2017,H734/$O$15,B734=2018,H734/$O$16,B734=2019,H734/$O$17,B734=2020,H734/$O$18,B734=2021,H734/$O$19,B734=2022,H734/$O$20),"")</f>
        <v>1.6048204058343243E-4</v>
      </c>
      <c r="K734" s="3" cm="1">
        <f t="array" ref="K734">IFERROR(_xlfn.IFS(B734=2015,J734*$P$4,B734=2016,J734*$P$5,B734=2017,J734*$P$6,B734=2018,J734*$P$7,B734=2019,J734*$P$8,B734=2020,J734*$P$9,B734=2021,J734*$P$10,B734=2022,J734*$P$11),"")</f>
        <v>272538.27589092974</v>
      </c>
      <c r="L734" s="3">
        <f t="shared" si="12"/>
        <v>505310.27589092974</v>
      </c>
    </row>
    <row r="735" spans="1:12">
      <c r="A735">
        <v>4801441</v>
      </c>
      <c r="B735">
        <v>2018</v>
      </c>
      <c r="D735" t="s">
        <v>3717</v>
      </c>
      <c r="E735" t="s">
        <v>3718</v>
      </c>
      <c r="F735" t="s">
        <v>4101</v>
      </c>
      <c r="G735" t="s">
        <v>3719</v>
      </c>
      <c r="H735" s="5">
        <v>254053</v>
      </c>
      <c r="I735">
        <f>IFERROR(VLOOKUP(G735,'NCES Match'!$A$2:$B$1307,2,FALSE),"")</f>
        <v>4801441</v>
      </c>
      <c r="J735" cm="1">
        <f t="array" ref="J735">IFERROR(_xlfn.IFS(B735=2015,H735/$O$13,B735=2016,H735/$O$14,B735=2017,H735/$O$15,B735=2018,H735/$O$16,B735=2019,H735/$O$17,B735=2020,H735/$O$18,B735=2021,H735/$O$19,B735=2022,H735/$O$20),"")</f>
        <v>1.6578452969412305E-4</v>
      </c>
      <c r="K735" s="3" cm="1">
        <f t="array" ref="K735">IFERROR(_xlfn.IFS(B735=2015,J735*$P$4,B735=2016,J735*$P$5,B735=2017,J735*$P$6,B735=2018,J735*$P$7,B735=2019,J735*$P$8,B735=2020,J735*$P$9,B735=2021,J735*$P$10,B735=2022,J735*$P$11),"")</f>
        <v>284627.71649310458</v>
      </c>
      <c r="L735" s="3">
        <f t="shared" si="12"/>
        <v>538680.71649310458</v>
      </c>
    </row>
    <row r="736" spans="1:12">
      <c r="A736">
        <v>4801441</v>
      </c>
      <c r="B736">
        <v>2019</v>
      </c>
      <c r="D736" t="s">
        <v>3717</v>
      </c>
      <c r="E736" t="s">
        <v>3718</v>
      </c>
      <c r="F736" t="s">
        <v>4101</v>
      </c>
      <c r="G736" t="s">
        <v>3719</v>
      </c>
      <c r="H736" s="5">
        <v>396044</v>
      </c>
      <c r="I736">
        <f>IFERROR(VLOOKUP(G736,'NCES Match'!$A$2:$B$1307,2,FALSE),"")</f>
        <v>4801441</v>
      </c>
      <c r="J736" cm="1">
        <f t="array" ref="J736">IFERROR(_xlfn.IFS(B736=2015,H736/$O$13,B736=2016,H736/$O$14,B736=2017,H736/$O$15,B736=2018,H736/$O$16,B736=2019,H736/$O$17,B736=2020,H736/$O$18,B736=2021,H736/$O$19,B736=2022,H736/$O$20),"")</f>
        <v>2.5076715047281329E-4</v>
      </c>
      <c r="K736" s="3" cm="1">
        <f t="array" ref="K736">IFERROR(_xlfn.IFS(B736=2015,J736*$P$4,B736=2016,J736*$P$5,B736=2017,J736*$P$6,B736=2018,J736*$P$7,B736=2019,J736*$P$8,B736=2020,J736*$P$9,B736=2021,J736*$P$10,B736=2022,J736*$P$11),"")</f>
        <v>435814.74297883286</v>
      </c>
      <c r="L736" s="3">
        <f t="shared" si="12"/>
        <v>831858.74297883292</v>
      </c>
    </row>
    <row r="737" spans="1:12">
      <c r="A737">
        <v>4801441</v>
      </c>
      <c r="B737">
        <v>2020</v>
      </c>
      <c r="D737" t="s">
        <v>3717</v>
      </c>
      <c r="E737" t="s">
        <v>3718</v>
      </c>
      <c r="F737" t="s">
        <v>4230</v>
      </c>
      <c r="G737" t="s">
        <v>3719</v>
      </c>
      <c r="H737" s="5">
        <v>930174</v>
      </c>
      <c r="I737">
        <f>IFERROR(VLOOKUP(G737,'NCES Match'!$A$2:$B$1307,2,FALSE),"")</f>
        <v>4801441</v>
      </c>
      <c r="J737" cm="1">
        <f t="array" ref="J737">IFERROR(_xlfn.IFS(B737=2015,H737/$O$13,B737=2016,H737/$O$14,B737=2017,H737/$O$15,B737=2018,H737/$O$16,B737=2019,H737/$O$17,B737=2020,H737/$O$18,B737=2021,H737/$O$19,B737=2022,H737/$O$20),"")</f>
        <v>5.0406832523585343E-4</v>
      </c>
      <c r="K737" s="3" cm="1">
        <f t="array" ref="K737">IFERROR(_xlfn.IFS(B737=2015,J737*$P$4,B737=2016,J737*$P$5,B737=2017,J737*$P$6,B737=2018,J737*$P$7,B737=2019,J737*$P$8,B737=2020,J737*$P$9,B737=2021,J737*$P$10,B737=2022,J737*$P$11),"")</f>
        <v>1062577.4485495146</v>
      </c>
      <c r="L737" s="3">
        <f t="shared" si="12"/>
        <v>1992751.4485495146</v>
      </c>
    </row>
    <row r="738" spans="1:12">
      <c r="A738">
        <v>4801441</v>
      </c>
      <c r="B738">
        <v>2021</v>
      </c>
      <c r="D738" t="s">
        <v>3717</v>
      </c>
      <c r="E738" t="s">
        <v>3718</v>
      </c>
      <c r="F738" t="s">
        <v>4101</v>
      </c>
      <c r="G738" t="s">
        <v>3719</v>
      </c>
      <c r="H738" s="5">
        <v>1313285.18</v>
      </c>
      <c r="I738">
        <f>IFERROR(VLOOKUP(G738,'NCES Match'!$A$2:$B$1307,2,FALSE),"")</f>
        <v>4801441</v>
      </c>
      <c r="J738" cm="1">
        <f t="array" ref="J738">IFERROR(_xlfn.IFS(B738=2015,H738/$O$13,B738=2016,H738/$O$14,B738=2017,H738/$O$15,B738=2018,H738/$O$16,B738=2019,H738/$O$17,B738=2020,H738/$O$18,B738=2021,H738/$O$19,B738=2022,H738/$O$20),"")</f>
        <v>6.7193318995937797E-4</v>
      </c>
      <c r="K738" s="3" cm="1">
        <f t="array" ref="K738">IFERROR(_xlfn.IFS(B738=2015,J738*$P$4,B738=2016,J738*$P$5,B738=2017,J738*$P$6,B738=2018,J738*$P$7,B738=2019,J738*$P$8,B738=2020,J738*$P$9,B738=2021,J738*$P$10,B738=2022,J738*$P$11),"")</f>
        <v>1438308.8024435411</v>
      </c>
      <c r="L738" s="3">
        <f t="shared" si="12"/>
        <v>2751593.9824435413</v>
      </c>
    </row>
    <row r="739" spans="1:12">
      <c r="A739">
        <v>4801441</v>
      </c>
      <c r="B739">
        <v>2022</v>
      </c>
      <c r="D739" t="s">
        <v>3717</v>
      </c>
      <c r="E739" t="s">
        <v>3718</v>
      </c>
      <c r="F739" t="s">
        <v>4101</v>
      </c>
      <c r="G739" t="s">
        <v>3719</v>
      </c>
      <c r="H739" s="5">
        <v>1763366.45</v>
      </c>
      <c r="I739">
        <f>IFERROR(VLOOKUP(G739,'NCES Match'!$A$2:$B$1307,2,FALSE),"")</f>
        <v>4801441</v>
      </c>
      <c r="J739" cm="1">
        <f t="array" ref="J739">IFERROR(_xlfn.IFS(B739=2015,H739/$O$13,B739=2016,H739/$O$14,B739=2017,H739/$O$15,B739=2018,H739/$O$16,B739=2019,H739/$O$17,B739=2020,H739/$O$18,B739=2021,H739/$O$19,B739=2022,H739/$O$20),"")</f>
        <v>7.7452457917204947E-4</v>
      </c>
      <c r="K739" s="3" cm="1">
        <f t="array" ref="K739">IFERROR(_xlfn.IFS(B739=2015,J739*$P$4,B739=2016,J739*$P$5,B739=2017,J739*$P$6,B739=2018,J739*$P$7,B739=2019,J739*$P$8,B739=2020,J739*$P$9,B739=2021,J739*$P$10,B739=2022,J739*$P$11),"")</f>
        <v>1667925.51897631</v>
      </c>
      <c r="L739" s="3">
        <f t="shared" si="12"/>
        <v>3431291.96897631</v>
      </c>
    </row>
    <row r="740" spans="1:12">
      <c r="A740">
        <v>4801441</v>
      </c>
      <c r="B740">
        <v>2023</v>
      </c>
      <c r="D740" t="s">
        <v>3717</v>
      </c>
      <c r="E740" t="s">
        <v>3718</v>
      </c>
      <c r="F740" t="s">
        <v>4101</v>
      </c>
      <c r="G740" t="s">
        <v>3719</v>
      </c>
      <c r="H740" s="5">
        <v>2302963.85</v>
      </c>
      <c r="I740">
        <f>IFERROR(VLOOKUP(G740,'NCES Match'!$A$2:$B$1307,2,FALSE),"")</f>
        <v>4801441</v>
      </c>
      <c r="J740" t="str" cm="1">
        <f t="array" ref="J740">IFERROR(_xlfn.IFS(B740=2015,H740/$O$13,B740=2016,H740/$O$14,B740=2017,H740/$O$15,B740=2018,H740/$O$16,B740=2019,H740/$O$17,B740=2020,H740/$O$18,B740=2021,H740/$O$19,B740=2022,H740/$O$20),"")</f>
        <v/>
      </c>
      <c r="K740" s="3" t="str" cm="1">
        <f t="array" ref="K740">IFERROR(_xlfn.IFS(B740=2015,J740*$P$4,B740=2016,J740*$P$5,B740=2017,J740*$P$6,B740=2018,J740*$P$7,B740=2019,J740*$P$8,B740=2020,J740*$P$9,B740=2021,J740*$P$10,B740=2022,J740*$P$11),"")</f>
        <v/>
      </c>
      <c r="L740" s="3">
        <f t="shared" si="12"/>
        <v>2302963.85</v>
      </c>
    </row>
    <row r="741" spans="1:12">
      <c r="A741">
        <v>4801435</v>
      </c>
      <c r="B741">
        <v>2015</v>
      </c>
      <c r="C741" t="s">
        <v>3521</v>
      </c>
      <c r="D741" t="s">
        <v>3669</v>
      </c>
      <c r="E741" t="s">
        <v>3670</v>
      </c>
      <c r="G741" t="s">
        <v>3671</v>
      </c>
      <c r="H741" s="5">
        <v>17480.919999999998</v>
      </c>
      <c r="I741">
        <f>IFERROR(VLOOKUP(G741,'NCES Match'!$A$2:$B$1307,2,FALSE),"")</f>
        <v>4801435</v>
      </c>
      <c r="J741" cm="1">
        <f t="array" ref="J741">IFERROR(_xlfn.IFS(B741=2015,H741/$O$13,B741=2016,H741/$O$14,B741=2017,H741/$O$15,B741=2018,H741/$O$16,B741=2019,H741/$O$17,B741=2020,H741/$O$18,B741=2021,H741/$O$19,B741=2022,H741/$O$20),"")</f>
        <v>1.3694618402326564E-5</v>
      </c>
      <c r="K741" s="3" cm="1">
        <f t="array" ref="K741">IFERROR(_xlfn.IFS(B741=2015,J741*$P$4,B741=2016,J741*$P$5,B741=2017,J741*$P$6,B741=2018,J741*$P$7,B741=2019,J741*$P$8,B741=2020,J741*$P$9,B741=2021,J741*$P$10,B741=2022,J741*$P$11),"")</f>
        <v>21794.752213358897</v>
      </c>
      <c r="L741" s="3">
        <f t="shared" si="12"/>
        <v>39275.672213358892</v>
      </c>
    </row>
    <row r="742" spans="1:12">
      <c r="A742">
        <v>4801435</v>
      </c>
      <c r="B742">
        <v>2016</v>
      </c>
      <c r="C742" t="s">
        <v>4104</v>
      </c>
      <c r="D742" t="s">
        <v>3669</v>
      </c>
      <c r="E742" t="s">
        <v>3670</v>
      </c>
      <c r="F742" t="s">
        <v>4101</v>
      </c>
      <c r="G742" t="s">
        <v>3671</v>
      </c>
      <c r="H742" s="5">
        <v>25870</v>
      </c>
      <c r="I742">
        <f>IFERROR(VLOOKUP(G742,'NCES Match'!$A$2:$B$1307,2,FALSE),"")</f>
        <v>4801435</v>
      </c>
      <c r="J742" cm="1">
        <f t="array" ref="J742">IFERROR(_xlfn.IFS(B742=2015,H742/$O$13,B742=2016,H742/$O$14,B742=2017,H742/$O$15,B742=2018,H742/$O$16,B742=2019,H742/$O$17,B742=2020,H742/$O$18,B742=2021,H742/$O$19,B742=2022,H742/$O$20),"")</f>
        <v>1.8519476931741513E-5</v>
      </c>
      <c r="K742" s="3" cm="1">
        <f t="array" ref="K742">IFERROR(_xlfn.IFS(B742=2015,J742*$P$4,B742=2016,J742*$P$5,B742=2017,J742*$P$6,B742=2018,J742*$P$7,B742=2019,J742*$P$8,B742=2020,J742*$P$9,B742=2021,J742*$P$10,B742=2022,J742*$P$11),"")</f>
        <v>31031.81424344124</v>
      </c>
      <c r="L742" s="3">
        <f t="shared" si="12"/>
        <v>56901.814243441244</v>
      </c>
    </row>
    <row r="743" spans="1:12">
      <c r="A743">
        <v>4801435</v>
      </c>
      <c r="B743">
        <v>2017</v>
      </c>
      <c r="D743" t="s">
        <v>3669</v>
      </c>
      <c r="E743" t="s">
        <v>3670</v>
      </c>
      <c r="F743" t="s">
        <v>4101</v>
      </c>
      <c r="G743" t="s">
        <v>3671</v>
      </c>
      <c r="H743" s="5">
        <v>26305</v>
      </c>
      <c r="I743">
        <f>IFERROR(VLOOKUP(G743,'NCES Match'!$A$2:$B$1307,2,FALSE),"")</f>
        <v>4801435</v>
      </c>
      <c r="J743" cm="1">
        <f t="array" ref="J743">IFERROR(_xlfn.IFS(B743=2015,H743/$O$13,B743=2016,H743/$O$14,B743=2017,H743/$O$15,B743=2018,H743/$O$16,B743=2019,H743/$O$17,B743=2020,H743/$O$18,B743=2021,H743/$O$19,B743=2022,H743/$O$20),"")</f>
        <v>1.813568675591218E-5</v>
      </c>
      <c r="K743" s="3" cm="1">
        <f t="array" ref="K743">IFERROR(_xlfn.IFS(B743=2015,J743*$P$4,B743=2016,J743*$P$5,B743=2017,J743*$P$6,B743=2018,J743*$P$7,B743=2019,J743*$P$8,B743=2020,J743*$P$9,B743=2021,J743*$P$10,B743=2022,J743*$P$11),"")</f>
        <v>30798.890533702106</v>
      </c>
      <c r="L743" s="3">
        <f t="shared" si="12"/>
        <v>57103.890533702106</v>
      </c>
    </row>
    <row r="744" spans="1:12">
      <c r="A744">
        <v>4801435</v>
      </c>
      <c r="B744">
        <v>2018</v>
      </c>
      <c r="D744" t="s">
        <v>3669</v>
      </c>
      <c r="E744" t="s">
        <v>3670</v>
      </c>
      <c r="F744" t="s">
        <v>4101</v>
      </c>
      <c r="G744" t="s">
        <v>3671</v>
      </c>
      <c r="H744" s="5">
        <v>26490</v>
      </c>
      <c r="I744">
        <f>IFERROR(VLOOKUP(G744,'NCES Match'!$A$2:$B$1307,2,FALSE),"")</f>
        <v>4801435</v>
      </c>
      <c r="J744" cm="1">
        <f t="array" ref="J744">IFERROR(_xlfn.IFS(B744=2015,H744/$O$13,B744=2016,H744/$O$14,B744=2017,H744/$O$15,B744=2018,H744/$O$16,B744=2019,H744/$O$17,B744=2020,H744/$O$18,B744=2021,H744/$O$19,B744=2022,H744/$O$20),"")</f>
        <v>1.7286283537676465E-5</v>
      </c>
      <c r="K744" s="3" cm="1">
        <f t="array" ref="K744">IFERROR(_xlfn.IFS(B744=2015,J744*$P$4,B744=2016,J744*$P$5,B744=2017,J744*$P$6,B744=2018,J744*$P$7,B744=2019,J744*$P$8,B744=2020,J744*$P$9,B744=2021,J744*$P$10,B744=2022,J744*$P$11),"")</f>
        <v>29678.012894562708</v>
      </c>
      <c r="L744" s="3">
        <f t="shared" si="12"/>
        <v>56168.012894562708</v>
      </c>
    </row>
    <row r="745" spans="1:12">
      <c r="A745">
        <v>4801435</v>
      </c>
      <c r="B745">
        <v>2019</v>
      </c>
      <c r="D745" t="s">
        <v>3669</v>
      </c>
      <c r="E745" t="s">
        <v>3670</v>
      </c>
      <c r="F745" t="s">
        <v>4101</v>
      </c>
      <c r="G745" t="s">
        <v>3671</v>
      </c>
      <c r="H745" s="5">
        <v>26238</v>
      </c>
      <c r="I745">
        <f>IFERROR(VLOOKUP(G745,'NCES Match'!$A$2:$B$1307,2,FALSE),"")</f>
        <v>4801435</v>
      </c>
      <c r="J745" cm="1">
        <f t="array" ref="J745">IFERROR(_xlfn.IFS(B745=2015,H745/$O$13,B745=2016,H745/$O$14,B745=2017,H745/$O$15,B745=2018,H745/$O$16,B745=2019,H745/$O$17,B745=2020,H745/$O$18,B745=2021,H745/$O$19,B745=2022,H745/$O$20),"")</f>
        <v>1.6613377539126147E-5</v>
      </c>
      <c r="K745" s="3" cm="1">
        <f t="array" ref="K745">IFERROR(_xlfn.IFS(B745=2015,J745*$P$4,B745=2016,J745*$P$5,B745=2017,J745*$P$6,B745=2018,J745*$P$7,B745=2019,J745*$P$8,B745=2020,J745*$P$9,B745=2021,J745*$P$10,B745=2022,J745*$P$11),"")</f>
        <v>28872.820258048643</v>
      </c>
      <c r="L745" s="3">
        <f t="shared" si="12"/>
        <v>55110.82025804864</v>
      </c>
    </row>
    <row r="746" spans="1:12">
      <c r="A746">
        <v>4801435</v>
      </c>
      <c r="B746">
        <v>2020</v>
      </c>
      <c r="D746" t="s">
        <v>3669</v>
      </c>
      <c r="E746" t="s">
        <v>3670</v>
      </c>
      <c r="F746" t="s">
        <v>4230</v>
      </c>
      <c r="G746" t="s">
        <v>3671</v>
      </c>
      <c r="H746" s="5">
        <v>54895</v>
      </c>
      <c r="I746">
        <f>IFERROR(VLOOKUP(G746,'NCES Match'!$A$2:$B$1307,2,FALSE),"")</f>
        <v>4801435</v>
      </c>
      <c r="J746" cm="1">
        <f t="array" ref="J746">IFERROR(_xlfn.IFS(B746=2015,H746/$O$13,B746=2016,H746/$O$14,B746=2017,H746/$O$15,B746=2018,H746/$O$16,B746=2019,H746/$O$17,B746=2020,H746/$O$18,B746=2021,H746/$O$19,B746=2022,H746/$O$20),"")</f>
        <v>2.9748015654944315E-5</v>
      </c>
      <c r="K746" s="3" cm="1">
        <f t="array" ref="K746">IFERROR(_xlfn.IFS(B746=2015,J746*$P$4,B746=2016,J746*$P$5,B746=2017,J746*$P$6,B746=2018,J746*$P$7,B746=2019,J746*$P$8,B746=2020,J746*$P$9,B746=2021,J746*$P$10,B746=2022,J746*$P$11),"")</f>
        <v>62708.900741286685</v>
      </c>
      <c r="L746" s="3">
        <f t="shared" si="12"/>
        <v>117603.90074128669</v>
      </c>
    </row>
    <row r="747" spans="1:12">
      <c r="A747">
        <v>4801435</v>
      </c>
      <c r="B747">
        <v>2021</v>
      </c>
      <c r="D747" t="s">
        <v>3669</v>
      </c>
      <c r="E747" t="s">
        <v>3670</v>
      </c>
      <c r="F747" t="s">
        <v>4101</v>
      </c>
      <c r="G747" t="s">
        <v>3671</v>
      </c>
      <c r="H747" s="5">
        <v>66011.77</v>
      </c>
      <c r="I747">
        <f>IFERROR(VLOOKUP(G747,'NCES Match'!$A$2:$B$1307,2,FALSE),"")</f>
        <v>4801435</v>
      </c>
      <c r="J747" cm="1">
        <f t="array" ref="J747">IFERROR(_xlfn.IFS(B747=2015,H747/$O$13,B747=2016,H747/$O$14,B747=2017,H747/$O$15,B747=2018,H747/$O$16,B747=2019,H747/$O$17,B747=2020,H747/$O$18,B747=2021,H747/$O$19,B747=2022,H747/$O$20),"")</f>
        <v>3.3774461073995192E-5</v>
      </c>
      <c r="K747" s="3" cm="1">
        <f t="array" ref="K747">IFERROR(_xlfn.IFS(B747=2015,J747*$P$4,B747=2016,J747*$P$5,B747=2017,J747*$P$6,B747=2018,J747*$P$7,B747=2019,J747*$P$8,B747=2020,J747*$P$9,B747=2021,J747*$P$10,B747=2022,J747*$P$11),"")</f>
        <v>72296.033871240725</v>
      </c>
      <c r="L747" s="3">
        <f t="shared" si="12"/>
        <v>138307.80387124073</v>
      </c>
    </row>
    <row r="748" spans="1:12">
      <c r="A748">
        <v>4801435</v>
      </c>
      <c r="B748">
        <v>2022</v>
      </c>
      <c r="D748" t="s">
        <v>3669</v>
      </c>
      <c r="E748" t="s">
        <v>3670</v>
      </c>
      <c r="F748" t="s">
        <v>4101</v>
      </c>
      <c r="G748" t="s">
        <v>3671</v>
      </c>
      <c r="H748" s="5">
        <v>90465.56</v>
      </c>
      <c r="I748">
        <f>IFERROR(VLOOKUP(G748,'NCES Match'!$A$2:$B$1307,2,FALSE),"")</f>
        <v>4801435</v>
      </c>
      <c r="J748" cm="1">
        <f t="array" ref="J748">IFERROR(_xlfn.IFS(B748=2015,H748/$O$13,B748=2016,H748/$O$14,B748=2017,H748/$O$15,B748=2018,H748/$O$16,B748=2019,H748/$O$17,B748=2020,H748/$O$18,B748=2021,H748/$O$19,B748=2022,H748/$O$20),"")</f>
        <v>3.9735246062191894E-5</v>
      </c>
      <c r="K748" s="3" cm="1">
        <f t="array" ref="K748">IFERROR(_xlfn.IFS(B748=2015,J748*$P$4,B748=2016,J748*$P$5,B748=2017,J748*$P$6,B748=2018,J748*$P$7,B748=2019,J748*$P$8,B748=2020,J748*$P$9,B748=2021,J748*$P$10,B748=2022,J748*$P$11),"")</f>
        <v>85569.177134158657</v>
      </c>
      <c r="L748" s="3">
        <f t="shared" si="12"/>
        <v>176034.73713415867</v>
      </c>
    </row>
    <row r="749" spans="1:12">
      <c r="A749">
        <v>4801435</v>
      </c>
      <c r="B749">
        <v>2023</v>
      </c>
      <c r="D749" t="s">
        <v>3669</v>
      </c>
      <c r="E749" t="s">
        <v>3670</v>
      </c>
      <c r="F749" t="s">
        <v>4101</v>
      </c>
      <c r="G749" t="s">
        <v>3671</v>
      </c>
      <c r="H749" s="5">
        <v>97359.09</v>
      </c>
      <c r="I749">
        <f>IFERROR(VLOOKUP(G749,'NCES Match'!$A$2:$B$1307,2,FALSE),"")</f>
        <v>4801435</v>
      </c>
      <c r="J749" t="str" cm="1">
        <f t="array" ref="J749">IFERROR(_xlfn.IFS(B749=2015,H749/$O$13,B749=2016,H749/$O$14,B749=2017,H749/$O$15,B749=2018,H749/$O$16,B749=2019,H749/$O$17,B749=2020,H749/$O$18,B749=2021,H749/$O$19,B749=2022,H749/$O$20),"")</f>
        <v/>
      </c>
      <c r="K749" s="3" t="str" cm="1">
        <f t="array" ref="K749">IFERROR(_xlfn.IFS(B749=2015,J749*$P$4,B749=2016,J749*$P$5,B749=2017,J749*$P$6,B749=2018,J749*$P$7,B749=2019,J749*$P$8,B749=2020,J749*$P$9,B749=2021,J749*$P$10,B749=2022,J749*$P$11),"")</f>
        <v/>
      </c>
      <c r="L749" s="3">
        <f t="shared" si="12"/>
        <v>97359.09</v>
      </c>
    </row>
    <row r="750" spans="1:12">
      <c r="A750">
        <v>4801444</v>
      </c>
      <c r="B750">
        <v>2015</v>
      </c>
      <c r="C750" t="s">
        <v>3521</v>
      </c>
      <c r="D750" t="s">
        <v>3603</v>
      </c>
      <c r="E750" t="s">
        <v>3604</v>
      </c>
      <c r="G750" t="s">
        <v>3605</v>
      </c>
      <c r="H750" s="5">
        <v>11165.5</v>
      </c>
      <c r="I750">
        <f>IFERROR(VLOOKUP(G750,'NCES Match'!$A$2:$B$1307,2,FALSE),"")</f>
        <v>4801444</v>
      </c>
      <c r="J750" cm="1">
        <f t="array" ref="J750">IFERROR(_xlfn.IFS(B750=2015,H750/$O$13,B750=2016,H750/$O$14,B750=2017,H750/$O$15,B750=2018,H750/$O$16,B750=2019,H750/$O$17,B750=2020,H750/$O$18,B750=2021,H750/$O$19,B750=2022,H750/$O$20),"")</f>
        <v>8.7470946478318789E-6</v>
      </c>
      <c r="K750" s="3" cm="1">
        <f t="array" ref="K750">IFERROR(_xlfn.IFS(B750=2015,J750*$P$4,B750=2016,J750*$P$5,B750=2017,J750*$P$6,B750=2018,J750*$P$7,B750=2019,J750*$P$8,B750=2020,J750*$P$9,B750=2021,J750*$P$10,B750=2022,J750*$P$11),"")</f>
        <v>13920.85232575052</v>
      </c>
      <c r="L750" s="3">
        <f t="shared" si="12"/>
        <v>25086.352325750522</v>
      </c>
    </row>
    <row r="751" spans="1:12">
      <c r="A751">
        <v>4801444</v>
      </c>
      <c r="B751">
        <v>2016</v>
      </c>
      <c r="C751" t="s">
        <v>4104</v>
      </c>
      <c r="D751" t="s">
        <v>3603</v>
      </c>
      <c r="E751" t="s">
        <v>3604</v>
      </c>
      <c r="F751" t="s">
        <v>4101</v>
      </c>
      <c r="G751" t="s">
        <v>3605</v>
      </c>
      <c r="H751" s="5">
        <v>34587</v>
      </c>
      <c r="I751">
        <f>IFERROR(VLOOKUP(G751,'NCES Match'!$A$2:$B$1307,2,FALSE),"")</f>
        <v>4801444</v>
      </c>
      <c r="J751" cm="1">
        <f t="array" ref="J751">IFERROR(_xlfn.IFS(B751=2015,H751/$O$13,B751=2016,H751/$O$14,B751=2017,H751/$O$15,B751=2018,H751/$O$16,B751=2019,H751/$O$17,B751=2020,H751/$O$18,B751=2021,H751/$O$19,B751=2022,H751/$O$20),"")</f>
        <v>2.4759688776116879E-5</v>
      </c>
      <c r="K751" s="3" cm="1">
        <f t="array" ref="K751">IFERROR(_xlfn.IFS(B751=2015,J751*$P$4,B751=2016,J751*$P$5,B751=2017,J751*$P$6,B751=2018,J751*$P$7,B751=2019,J751*$P$8,B751=2020,J751*$P$9,B751=2021,J751*$P$10,B751=2022,J751*$P$11),"")</f>
        <v>41488.108204016316</v>
      </c>
      <c r="L751" s="3">
        <f t="shared" si="12"/>
        <v>76075.108204016316</v>
      </c>
    </row>
    <row r="752" spans="1:12">
      <c r="A752">
        <v>4801444</v>
      </c>
      <c r="B752">
        <v>2017</v>
      </c>
      <c r="D752" t="s">
        <v>3603</v>
      </c>
      <c r="E752" t="s">
        <v>3604</v>
      </c>
      <c r="F752" t="s">
        <v>4101</v>
      </c>
      <c r="G752" t="s">
        <v>3605</v>
      </c>
      <c r="H752" s="5">
        <v>29526</v>
      </c>
      <c r="I752">
        <f>IFERROR(VLOOKUP(G752,'NCES Match'!$A$2:$B$1307,2,FALSE),"")</f>
        <v>4801444</v>
      </c>
      <c r="J752" cm="1">
        <f t="array" ref="J752">IFERROR(_xlfn.IFS(B752=2015,H752/$O$13,B752=2016,H752/$O$14,B752=2017,H752/$O$15,B752=2018,H752/$O$16,B752=2019,H752/$O$17,B752=2020,H752/$O$18,B752=2021,H752/$O$19,B752=2022,H752/$O$20),"")</f>
        <v>2.0356369023191903E-5</v>
      </c>
      <c r="K752" s="3" cm="1">
        <f t="array" ref="K752">IFERROR(_xlfn.IFS(B752=2015,J752*$P$4,B752=2016,J752*$P$5,B752=2017,J752*$P$6,B752=2018,J752*$P$7,B752=2019,J752*$P$8,B752=2020,J752*$P$9,B752=2021,J752*$P$10,B752=2022,J752*$P$11),"")</f>
        <v>34570.159357463919</v>
      </c>
      <c r="L752" s="3">
        <f t="shared" si="12"/>
        <v>64096.159357463919</v>
      </c>
    </row>
    <row r="753" spans="1:12">
      <c r="A753">
        <v>4801457</v>
      </c>
      <c r="B753">
        <v>2017</v>
      </c>
      <c r="D753" t="s">
        <v>4113</v>
      </c>
      <c r="E753" t="s">
        <v>4114</v>
      </c>
      <c r="F753" t="s">
        <v>4101</v>
      </c>
      <c r="G753" t="s">
        <v>4115</v>
      </c>
      <c r="H753" s="5">
        <v>4050</v>
      </c>
      <c r="I753">
        <f>IFERROR(VLOOKUP(G753,'NCES Match'!$A$2:$B$1307,2,FALSE),"")</f>
        <v>4801457</v>
      </c>
      <c r="J753" cm="1">
        <f t="array" ref="J753">IFERROR(_xlfn.IFS(B753=2015,H753/$O$13,B753=2016,H753/$O$14,B753=2017,H753/$O$15,B753=2018,H753/$O$16,B753=2019,H753/$O$17,B753=2020,H753/$O$18,B753=2021,H753/$O$19,B753=2022,H753/$O$20),"")</f>
        <v>2.7922270048068555E-6</v>
      </c>
      <c r="K753" s="3" cm="1">
        <f t="array" ref="K753">IFERROR(_xlfn.IFS(B753=2015,J753*$P$4,B753=2016,J753*$P$5,B753=2017,J753*$P$6,B753=2018,J753*$P$7,B753=2019,J753*$P$8,B753=2020,J753*$P$9,B753=2021,J753*$P$10,B753=2022,J753*$P$11),"")</f>
        <v>4741.8934294428254</v>
      </c>
      <c r="L753" s="3">
        <f t="shared" si="12"/>
        <v>8791.8934294428254</v>
      </c>
    </row>
    <row r="754" spans="1:12">
      <c r="A754">
        <v>4801457</v>
      </c>
      <c r="B754">
        <v>2018</v>
      </c>
      <c r="D754" t="s">
        <v>4113</v>
      </c>
      <c r="E754" t="s">
        <v>4114</v>
      </c>
      <c r="F754" t="s">
        <v>4101</v>
      </c>
      <c r="G754" t="s">
        <v>4115</v>
      </c>
      <c r="H754" s="5">
        <v>13783</v>
      </c>
      <c r="I754">
        <f>IFERROR(VLOOKUP(G754,'NCES Match'!$A$2:$B$1307,2,FALSE),"")</f>
        <v>4801457</v>
      </c>
      <c r="J754" cm="1">
        <f t="array" ref="J754">IFERROR(_xlfn.IFS(B754=2015,H754/$O$13,B754=2016,H754/$O$14,B754=2017,H754/$O$15,B754=2018,H754/$O$16,B754=2019,H754/$O$17,B754=2020,H754/$O$18,B754=2021,H754/$O$19,B754=2022,H754/$O$20),"")</f>
        <v>8.9942184220383066E-6</v>
      </c>
      <c r="K754" s="3" cm="1">
        <f t="array" ref="K754">IFERROR(_xlfn.IFS(B754=2015,J754*$P$4,B754=2016,J754*$P$5,B754=2017,J754*$P$6,B754=2018,J754*$P$7,B754=2019,J754*$P$8,B754=2020,J754*$P$9,B754=2021,J754*$P$10,B754=2022,J754*$P$11),"")</f>
        <v>15441.75355703125</v>
      </c>
      <c r="L754" s="3">
        <f t="shared" si="12"/>
        <v>29224.75355703125</v>
      </c>
    </row>
    <row r="755" spans="1:12">
      <c r="A755">
        <v>4801457</v>
      </c>
      <c r="B755">
        <v>2019</v>
      </c>
      <c r="D755" t="s">
        <v>4113</v>
      </c>
      <c r="E755" t="s">
        <v>4114</v>
      </c>
      <c r="F755" t="s">
        <v>4101</v>
      </c>
      <c r="G755" t="s">
        <v>4115</v>
      </c>
      <c r="H755" s="5">
        <v>38724</v>
      </c>
      <c r="I755">
        <f>IFERROR(VLOOKUP(G755,'NCES Match'!$A$2:$B$1307,2,FALSE),"")</f>
        <v>4801457</v>
      </c>
      <c r="J755" cm="1">
        <f t="array" ref="J755">IFERROR(_xlfn.IFS(B755=2015,H755/$O$13,B755=2016,H755/$O$14,B755=2017,H755/$O$15,B755=2018,H755/$O$16,B755=2019,H755/$O$17,B755=2020,H755/$O$18,B755=2021,H755/$O$19,B755=2022,H755/$O$20),"")</f>
        <v>2.4519263351822581E-5</v>
      </c>
      <c r="K755" s="3" cm="1">
        <f t="array" ref="K755">IFERROR(_xlfn.IFS(B755=2015,J755*$P$4,B755=2016,J755*$P$5,B755=2017,J755*$P$6,B755=2018,J755*$P$7,B755=2019,J755*$P$8,B755=2020,J755*$P$9,B755=2021,J755*$P$10,B755=2022,J755*$P$11),"")</f>
        <v>42612.664519882448</v>
      </c>
      <c r="L755" s="3">
        <f t="shared" si="12"/>
        <v>81336.664519882441</v>
      </c>
    </row>
    <row r="756" spans="1:12">
      <c r="A756">
        <v>4801457</v>
      </c>
      <c r="B756">
        <v>2020</v>
      </c>
      <c r="D756" t="s">
        <v>4113</v>
      </c>
      <c r="E756" t="s">
        <v>4114</v>
      </c>
      <c r="F756" t="s">
        <v>4230</v>
      </c>
      <c r="G756" t="s">
        <v>4115</v>
      </c>
      <c r="H756" s="5">
        <v>200609</v>
      </c>
      <c r="I756">
        <f>IFERROR(VLOOKUP(G756,'NCES Match'!$A$2:$B$1307,2,FALSE),"")</f>
        <v>4801457</v>
      </c>
      <c r="J756" cm="1">
        <f t="array" ref="J756">IFERROR(_xlfn.IFS(B756=2015,H756/$O$13,B756=2016,H756/$O$14,B756=2017,H756/$O$15,B756=2018,H756/$O$16,B756=2019,H756/$O$17,B756=2020,H756/$O$18,B756=2021,H756/$O$19,B756=2022,H756/$O$20),"")</f>
        <v>1.0871153424761315E-4</v>
      </c>
      <c r="K756" s="3" cm="1">
        <f t="array" ref="K756">IFERROR(_xlfn.IFS(B756=2015,J756*$P$4,B756=2016,J756*$P$5,B756=2017,J756*$P$6,B756=2018,J756*$P$7,B756=2019,J756*$P$8,B756=2020,J756*$P$9,B756=2021,J756*$P$10,B756=2022,J756*$P$11),"")</f>
        <v>229164.22021693742</v>
      </c>
      <c r="L756" s="3">
        <f t="shared" si="12"/>
        <v>429773.22021693742</v>
      </c>
    </row>
    <row r="757" spans="1:12">
      <c r="A757">
        <v>4801457</v>
      </c>
      <c r="B757">
        <v>2021</v>
      </c>
      <c r="D757" t="s">
        <v>4113</v>
      </c>
      <c r="E757" t="s">
        <v>4114</v>
      </c>
      <c r="F757" t="s">
        <v>4101</v>
      </c>
      <c r="G757" t="s">
        <v>4115</v>
      </c>
      <c r="H757" s="5">
        <v>385219.55</v>
      </c>
      <c r="I757">
        <f>IFERROR(VLOOKUP(G757,'NCES Match'!$A$2:$B$1307,2,FALSE),"")</f>
        <v>4801457</v>
      </c>
      <c r="J757" cm="1">
        <f t="array" ref="J757">IFERROR(_xlfn.IFS(B757=2015,H757/$O$13,B757=2016,H757/$O$14,B757=2017,H757/$O$15,B757=2018,H757/$O$16,B757=2019,H757/$O$17,B757=2020,H757/$O$18,B757=2021,H757/$O$19,B757=2022,H757/$O$20),"")</f>
        <v>1.9709489226568146E-4</v>
      </c>
      <c r="K757" s="3" cm="1">
        <f t="array" ref="K757">IFERROR(_xlfn.IFS(B757=2015,J757*$P$4,B757=2016,J757*$P$5,B757=2017,J757*$P$6,B757=2018,J757*$P$7,B757=2019,J757*$P$8,B757=2020,J757*$P$9,B757=2021,J757*$P$10,B757=2022,J757*$P$11),"")</f>
        <v>421892.12067278469</v>
      </c>
      <c r="L757" s="3">
        <f t="shared" si="12"/>
        <v>807111.67067278468</v>
      </c>
    </row>
    <row r="758" spans="1:12">
      <c r="A758">
        <v>4801457</v>
      </c>
      <c r="B758">
        <v>2022</v>
      </c>
      <c r="D758" t="s">
        <v>4113</v>
      </c>
      <c r="E758" t="s">
        <v>4114</v>
      </c>
      <c r="F758" t="s">
        <v>4101</v>
      </c>
      <c r="G758" t="s">
        <v>4115</v>
      </c>
      <c r="H758" s="5">
        <v>650297.32000000007</v>
      </c>
      <c r="I758">
        <f>IFERROR(VLOOKUP(G758,'NCES Match'!$A$2:$B$1307,2,FALSE),"")</f>
        <v>4801457</v>
      </c>
      <c r="J758" cm="1">
        <f t="array" ref="J758">IFERROR(_xlfn.IFS(B758=2015,H758/$O$13,B758=2016,H758/$O$14,B758=2017,H758/$O$15,B758=2018,H758/$O$16,B758=2019,H758/$O$17,B758=2020,H758/$O$18,B758=2021,H758/$O$19,B758=2022,H758/$O$20),"")</f>
        <v>2.8563050981814456E-4</v>
      </c>
      <c r="K758" s="3" cm="1">
        <f t="array" ref="K758">IFERROR(_xlfn.IFS(B758=2015,J758*$P$4,B758=2016,J758*$P$5,B758=2017,J758*$P$6,B758=2018,J758*$P$7,B758=2019,J758*$P$8,B758=2020,J758*$P$9,B758=2021,J758*$P$10,B758=2022,J758*$P$11),"")</f>
        <v>615100.44888849044</v>
      </c>
      <c r="L758" s="3">
        <f t="shared" si="12"/>
        <v>1265397.7688884905</v>
      </c>
    </row>
    <row r="759" spans="1:12">
      <c r="A759">
        <v>4801457</v>
      </c>
      <c r="B759">
        <v>2023</v>
      </c>
      <c r="D759" t="s">
        <v>4113</v>
      </c>
      <c r="E759" t="s">
        <v>4114</v>
      </c>
      <c r="F759" t="s">
        <v>4101</v>
      </c>
      <c r="G759" t="s">
        <v>4115</v>
      </c>
      <c r="H759" s="5">
        <v>1152261.69</v>
      </c>
      <c r="I759">
        <f>IFERROR(VLOOKUP(G759,'NCES Match'!$A$2:$B$1307,2,FALSE),"")</f>
        <v>4801457</v>
      </c>
      <c r="J759" t="str" cm="1">
        <f t="array" ref="J759">IFERROR(_xlfn.IFS(B759=2015,H759/$O$13,B759=2016,H759/$O$14,B759=2017,H759/$O$15,B759=2018,H759/$O$16,B759=2019,H759/$O$17,B759=2020,H759/$O$18,B759=2021,H759/$O$19,B759=2022,H759/$O$20),"")</f>
        <v/>
      </c>
      <c r="K759" s="3" t="str" cm="1">
        <f t="array" ref="K759">IFERROR(_xlfn.IFS(B759=2015,J759*$P$4,B759=2016,J759*$P$5,B759=2017,J759*$P$6,B759=2018,J759*$P$7,B759=2019,J759*$P$8,B759=2020,J759*$P$9,B759=2021,J759*$P$10,B759=2022,J759*$P$11),"")</f>
        <v/>
      </c>
      <c r="L759" s="3">
        <f t="shared" si="12"/>
        <v>1152261.69</v>
      </c>
    </row>
    <row r="760" spans="1:12">
      <c r="A760">
        <v>4801467</v>
      </c>
      <c r="B760">
        <v>2021</v>
      </c>
      <c r="D760" t="s">
        <v>4201</v>
      </c>
      <c r="E760" t="s">
        <v>4365</v>
      </c>
      <c r="F760" t="s">
        <v>4101</v>
      </c>
      <c r="G760" t="s">
        <v>4203</v>
      </c>
      <c r="H760" s="5">
        <v>73158.45</v>
      </c>
      <c r="I760">
        <f>IFERROR(VLOOKUP(G760,'NCES Match'!$A$2:$B$1307,2,FALSE),"")</f>
        <v>4801467</v>
      </c>
      <c r="J760" cm="1">
        <f t="array" ref="J760">IFERROR(_xlfn.IFS(B760=2015,H760/$O$13,B760=2016,H760/$O$14,B760=2017,H760/$O$15,B760=2018,H760/$O$16,B760=2019,H760/$O$17,B760=2020,H760/$O$18,B760=2021,H760/$O$19,B760=2022,H760/$O$20),"")</f>
        <v>3.743100998138398E-5</v>
      </c>
      <c r="K760" s="3" cm="1">
        <f t="array" ref="K760">IFERROR(_xlfn.IFS(B760=2015,J760*$P$4,B760=2016,J760*$P$5,B760=2017,J760*$P$6,B760=2018,J760*$P$7,B760=2019,J760*$P$8,B760=2020,J760*$P$9,B760=2021,J760*$P$10,B760=2022,J760*$P$11),"")</f>
        <v>80123.071675967352</v>
      </c>
      <c r="L760" s="3">
        <f t="shared" si="12"/>
        <v>153281.52167596735</v>
      </c>
    </row>
    <row r="761" spans="1:12">
      <c r="A761">
        <v>4801467</v>
      </c>
      <c r="B761">
        <v>2022</v>
      </c>
      <c r="D761" t="s">
        <v>4201</v>
      </c>
      <c r="E761" t="s">
        <v>4365</v>
      </c>
      <c r="F761" t="s">
        <v>4101</v>
      </c>
      <c r="G761" t="s">
        <v>4203</v>
      </c>
      <c r="H761" s="5">
        <v>146486.46</v>
      </c>
      <c r="I761">
        <f>IFERROR(VLOOKUP(G761,'NCES Match'!$A$2:$B$1307,2,FALSE),"")</f>
        <v>4801467</v>
      </c>
      <c r="J761" cm="1">
        <f t="array" ref="J761">IFERROR(_xlfn.IFS(B761=2015,H761/$O$13,B761=2016,H761/$O$14,B761=2017,H761/$O$15,B761=2018,H761/$O$16,B761=2019,H761/$O$17,B761=2020,H761/$O$18,B761=2021,H761/$O$19,B761=2022,H761/$O$20),"")</f>
        <v>6.4341341974552855E-5</v>
      </c>
      <c r="K761" s="3" cm="1">
        <f t="array" ref="K761">IFERROR(_xlfn.IFS(B761=2015,J761*$P$4,B761=2016,J761*$P$5,B761=2017,J761*$P$6,B761=2018,J761*$P$7,B761=2019,J761*$P$8,B761=2020,J761*$P$9,B761=2021,J761*$P$10,B761=2022,J761*$P$11),"")</f>
        <v>138557.98652543407</v>
      </c>
      <c r="L761" s="3">
        <f t="shared" si="12"/>
        <v>285044.44652543403</v>
      </c>
    </row>
    <row r="762" spans="1:12">
      <c r="A762">
        <v>4801467</v>
      </c>
      <c r="B762">
        <v>2023</v>
      </c>
      <c r="D762" t="s">
        <v>4201</v>
      </c>
      <c r="E762" t="s">
        <v>4365</v>
      </c>
      <c r="F762" t="s">
        <v>4101</v>
      </c>
      <c r="G762" t="s">
        <v>4203</v>
      </c>
      <c r="H762" s="5">
        <v>188222.1</v>
      </c>
      <c r="I762">
        <f>IFERROR(VLOOKUP(G762,'NCES Match'!$A$2:$B$1307,2,FALSE),"")</f>
        <v>4801467</v>
      </c>
      <c r="J762" t="str" cm="1">
        <f t="array" ref="J762">IFERROR(_xlfn.IFS(B762=2015,H762/$O$13,B762=2016,H762/$O$14,B762=2017,H762/$O$15,B762=2018,H762/$O$16,B762=2019,H762/$O$17,B762=2020,H762/$O$18,B762=2021,H762/$O$19,B762=2022,H762/$O$20),"")</f>
        <v/>
      </c>
      <c r="K762" s="3" t="str" cm="1">
        <f t="array" ref="K762">IFERROR(_xlfn.IFS(B762=2015,J762*$P$4,B762=2016,J762*$P$5,B762=2017,J762*$P$6,B762=2018,J762*$P$7,B762=2019,J762*$P$8,B762=2020,J762*$P$9,B762=2021,J762*$P$10,B762=2022,J762*$P$11),"")</f>
        <v/>
      </c>
      <c r="L762" s="3">
        <f t="shared" si="12"/>
        <v>188222.1</v>
      </c>
    </row>
    <row r="763" spans="1:12">
      <c r="A763">
        <v>4801472</v>
      </c>
      <c r="B763">
        <v>2020</v>
      </c>
      <c r="D763" t="s">
        <v>4248</v>
      </c>
      <c r="E763" t="s">
        <v>4249</v>
      </c>
      <c r="F763" t="s">
        <v>4230</v>
      </c>
      <c r="G763" t="s">
        <v>4250</v>
      </c>
      <c r="H763" s="5">
        <v>51655</v>
      </c>
      <c r="I763">
        <f>IFERROR(VLOOKUP(G763,'NCES Match'!$A$2:$B$1307,2,FALSE),"")</f>
        <v>4801472</v>
      </c>
      <c r="J763" cm="1">
        <f t="array" ref="J763">IFERROR(_xlfn.IFS(B763=2015,H763/$O$13,B763=2016,H763/$O$14,B763=2017,H763/$O$15,B763=2018,H763/$O$16,B763=2019,H763/$O$17,B763=2020,H763/$O$18,B763=2021,H763/$O$19,B763=2022,H763/$O$20),"")</f>
        <v>2.7992235151765162E-5</v>
      </c>
      <c r="K763" s="3" cm="1">
        <f t="array" ref="K763">IFERROR(_xlfn.IFS(B763=2015,J763*$P$4,B763=2016,J763*$P$5,B763=2017,J763*$P$6,B763=2018,J763*$P$7,B763=2019,J763*$P$8,B763=2020,J763*$P$9,B763=2021,J763*$P$10,B763=2022,J763*$P$11),"")</f>
        <v>59007.710498062916</v>
      </c>
      <c r="L763" s="3">
        <f t="shared" si="12"/>
        <v>110662.71049806292</v>
      </c>
    </row>
    <row r="764" spans="1:12">
      <c r="A764">
        <v>4801472</v>
      </c>
      <c r="B764">
        <v>2021</v>
      </c>
      <c r="D764" t="s">
        <v>4248</v>
      </c>
      <c r="E764" t="s">
        <v>4249</v>
      </c>
      <c r="F764" t="s">
        <v>4101</v>
      </c>
      <c r="G764" t="s">
        <v>4250</v>
      </c>
      <c r="H764" s="5">
        <v>60645.05</v>
      </c>
      <c r="I764">
        <f>IFERROR(VLOOKUP(G764,'NCES Match'!$A$2:$B$1307,2,FALSE),"")</f>
        <v>4801472</v>
      </c>
      <c r="J764" cm="1">
        <f t="array" ref="J764">IFERROR(_xlfn.IFS(B764=2015,H764/$O$13,B764=2016,H764/$O$14,B764=2017,H764/$O$15,B764=2018,H764/$O$16,B764=2019,H764/$O$17,B764=2020,H764/$O$18,B764=2021,H764/$O$19,B764=2022,H764/$O$20),"")</f>
        <v>3.1028616268818307E-5</v>
      </c>
      <c r="K764" s="3" cm="1">
        <f t="array" ref="K764">IFERROR(_xlfn.IFS(B764=2015,J764*$P$4,B764=2016,J764*$P$5,B764=2017,J764*$P$6,B764=2018,J764*$P$7,B764=2019,J764*$P$8,B764=2020,J764*$P$9,B764=2021,J764*$P$10,B764=2022,J764*$P$11),"")</f>
        <v>66418.4067314524</v>
      </c>
      <c r="L764" s="3">
        <f t="shared" si="12"/>
        <v>127063.4567314524</v>
      </c>
    </row>
    <row r="765" spans="1:12">
      <c r="A765">
        <v>4801472</v>
      </c>
      <c r="B765">
        <v>2022</v>
      </c>
      <c r="D765" t="s">
        <v>4248</v>
      </c>
      <c r="E765" t="s">
        <v>4249</v>
      </c>
      <c r="F765" t="s">
        <v>4101</v>
      </c>
      <c r="G765" t="s">
        <v>4250</v>
      </c>
      <c r="H765" s="5">
        <v>75092.259999999995</v>
      </c>
      <c r="I765">
        <f>IFERROR(VLOOKUP(G765,'NCES Match'!$A$2:$B$1307,2,FALSE),"")</f>
        <v>4801472</v>
      </c>
      <c r="J765" cm="1">
        <f t="array" ref="J765">IFERROR(_xlfn.IFS(B765=2015,H765/$O$13,B765=2016,H765/$O$14,B765=2017,H765/$O$15,B765=2018,H765/$O$16,B765=2019,H765/$O$17,B765=2020,H765/$O$18,B765=2021,H765/$O$19,B765=2022,H765/$O$20),"")</f>
        <v>3.2982821622572052E-5</v>
      </c>
      <c r="K765" s="3" cm="1">
        <f t="array" ref="K765">IFERROR(_xlfn.IFS(B765=2015,J765*$P$4,B765=2016,J765*$P$5,B765=2017,J765*$P$6,B765=2018,J765*$P$7,B765=2019,J765*$P$8,B765=2020,J765*$P$9,B765=2021,J765*$P$10,B765=2022,J765*$P$11),"")</f>
        <v>71027.945854138263</v>
      </c>
      <c r="L765" s="3">
        <f t="shared" si="12"/>
        <v>146120.20585413824</v>
      </c>
    </row>
    <row r="766" spans="1:12">
      <c r="A766">
        <v>4801472</v>
      </c>
      <c r="B766">
        <v>2023</v>
      </c>
      <c r="D766" t="s">
        <v>4248</v>
      </c>
      <c r="E766" t="s">
        <v>4249</v>
      </c>
      <c r="F766" t="s">
        <v>4101</v>
      </c>
      <c r="G766" t="s">
        <v>4250</v>
      </c>
      <c r="H766" s="5">
        <v>75054.12</v>
      </c>
      <c r="I766">
        <f>IFERROR(VLOOKUP(G766,'NCES Match'!$A$2:$B$1307,2,FALSE),"")</f>
        <v>4801472</v>
      </c>
      <c r="J766" t="str" cm="1">
        <f t="array" ref="J766">IFERROR(_xlfn.IFS(B766=2015,H766/$O$13,B766=2016,H766/$O$14,B766=2017,H766/$O$15,B766=2018,H766/$O$16,B766=2019,H766/$O$17,B766=2020,H766/$O$18,B766=2021,H766/$O$19,B766=2022,H766/$O$20),"")</f>
        <v/>
      </c>
      <c r="K766" s="3" t="str" cm="1">
        <f t="array" ref="K766">IFERROR(_xlfn.IFS(B766=2015,J766*$P$4,B766=2016,J766*$P$5,B766=2017,J766*$P$6,B766=2018,J766*$P$7,B766=2019,J766*$P$8,B766=2020,J766*$P$9,B766=2021,J766*$P$10,B766=2022,J766*$P$11),"")</f>
        <v/>
      </c>
      <c r="L766" s="3">
        <f t="shared" si="12"/>
        <v>75054.12</v>
      </c>
    </row>
    <row r="767" spans="1:12">
      <c r="A767">
        <v>4801471</v>
      </c>
      <c r="B767">
        <v>2020</v>
      </c>
      <c r="D767" t="s">
        <v>4257</v>
      </c>
      <c r="E767" t="s">
        <v>4258</v>
      </c>
      <c r="F767" t="s">
        <v>4230</v>
      </c>
      <c r="G767" t="s">
        <v>4259</v>
      </c>
      <c r="H767" s="5">
        <v>37419</v>
      </c>
      <c r="I767">
        <f>IFERROR(VLOOKUP(G767,'NCES Match'!$A$2:$B$1307,2,FALSE),"")</f>
        <v>4801471</v>
      </c>
      <c r="J767" cm="1">
        <f t="array" ref="J767">IFERROR(_xlfn.IFS(B767=2015,H767/$O$13,B767=2016,H767/$O$14,B767=2017,H767/$O$15,B767=2018,H767/$O$16,B767=2019,H767/$O$17,B767=2020,H767/$O$18,B767=2021,H767/$O$19,B767=2022,H767/$O$20),"")</f>
        <v>2.0277639089031081E-5</v>
      </c>
      <c r="K767" s="3" cm="1">
        <f t="array" ref="K767">IFERROR(_xlfn.IFS(B767=2015,J767*$P$4,B767=2016,J767*$P$5,B767=2017,J767*$P$6,B767=2018,J767*$P$7,B767=2019,J767*$P$8,B767=2020,J767*$P$9,B767=2021,J767*$P$10,B767=2022,J767*$P$11),"")</f>
        <v>42745.320281231558</v>
      </c>
      <c r="L767" s="3">
        <f t="shared" si="12"/>
        <v>80164.320281231558</v>
      </c>
    </row>
    <row r="768" spans="1:12">
      <c r="A768">
        <v>4801471</v>
      </c>
      <c r="B768">
        <v>2021</v>
      </c>
      <c r="D768" t="s">
        <v>4257</v>
      </c>
      <c r="E768" t="s">
        <v>4258</v>
      </c>
      <c r="F768" t="s">
        <v>4101</v>
      </c>
      <c r="G768" t="s">
        <v>4259</v>
      </c>
      <c r="H768" s="5">
        <v>115558.75</v>
      </c>
      <c r="I768">
        <f>IFERROR(VLOOKUP(G768,'NCES Match'!$A$2:$B$1307,2,FALSE),"")</f>
        <v>4801471</v>
      </c>
      <c r="J768" cm="1">
        <f t="array" ref="J768">IFERROR(_xlfn.IFS(B768=2015,H768/$O$13,B768=2016,H768/$O$14,B768=2017,H768/$O$15,B768=2018,H768/$O$16,B768=2019,H768/$O$17,B768=2020,H768/$O$18,B768=2021,H768/$O$19,B768=2022,H768/$O$20),"")</f>
        <v>5.9124827339647792E-5</v>
      </c>
      <c r="K768" s="3" cm="1">
        <f t="array" ref="K768">IFERROR(_xlfn.IFS(B768=2015,J768*$P$4,B768=2016,J768*$P$5,B768=2017,J768*$P$6,B768=2018,J768*$P$7,B768=2019,J768*$P$8,B768=2020,J768*$P$9,B768=2021,J768*$P$10,B768=2022,J768*$P$11),"")</f>
        <v>126559.84385993952</v>
      </c>
      <c r="L768" s="3">
        <f t="shared" si="12"/>
        <v>242118.59385993952</v>
      </c>
    </row>
    <row r="769" spans="1:12">
      <c r="A769">
        <v>4801471</v>
      </c>
      <c r="B769">
        <v>2022</v>
      </c>
      <c r="D769" t="s">
        <v>4257</v>
      </c>
      <c r="E769" t="s">
        <v>4258</v>
      </c>
      <c r="F769" t="s">
        <v>4101</v>
      </c>
      <c r="G769" t="s">
        <v>4259</v>
      </c>
      <c r="H769" s="5">
        <v>227248.87</v>
      </c>
      <c r="I769">
        <f>IFERROR(VLOOKUP(G769,'NCES Match'!$A$2:$B$1307,2,FALSE),"")</f>
        <v>4801471</v>
      </c>
      <c r="J769" cm="1">
        <f t="array" ref="J769">IFERROR(_xlfn.IFS(B769=2015,H769/$O$13,B769=2016,H769/$O$14,B769=2017,H769/$O$15,B769=2018,H769/$O$16,B769=2019,H769/$O$17,B769=2020,H769/$O$18,B769=2021,H769/$O$19,B769=2022,H769/$O$20),"")</f>
        <v>9.9814667225904061E-5</v>
      </c>
      <c r="K769" s="3" cm="1">
        <f t="array" ref="K769">IFERROR(_xlfn.IFS(B769=2015,J769*$P$4,B769=2016,J769*$P$5,B769=2017,J769*$P$6,B769=2018,J769*$P$7,B769=2019,J769*$P$8,B769=2020,J769*$P$9,B769=2021,J769*$P$10,B769=2022,J769*$P$11),"")</f>
        <v>214949.18962052956</v>
      </c>
      <c r="L769" s="3">
        <f t="shared" si="12"/>
        <v>442198.05962052953</v>
      </c>
    </row>
    <row r="770" spans="1:12">
      <c r="A770">
        <v>4801471</v>
      </c>
      <c r="B770">
        <v>2023</v>
      </c>
      <c r="D770" t="s">
        <v>4257</v>
      </c>
      <c r="E770" t="s">
        <v>4258</v>
      </c>
      <c r="F770" t="s">
        <v>4101</v>
      </c>
      <c r="G770" t="s">
        <v>4259</v>
      </c>
      <c r="H770" s="5">
        <v>192816.23</v>
      </c>
      <c r="I770">
        <f>IFERROR(VLOOKUP(G770,'NCES Match'!$A$2:$B$1307,2,FALSE),"")</f>
        <v>4801471</v>
      </c>
      <c r="J770" t="str" cm="1">
        <f t="array" ref="J770">IFERROR(_xlfn.IFS(B770=2015,H770/$O$13,B770=2016,H770/$O$14,B770=2017,H770/$O$15,B770=2018,H770/$O$16,B770=2019,H770/$O$17,B770=2020,H770/$O$18,B770=2021,H770/$O$19,B770=2022,H770/$O$20),"")</f>
        <v/>
      </c>
      <c r="K770" s="3" t="str" cm="1">
        <f t="array" ref="K770">IFERROR(_xlfn.IFS(B770=2015,J770*$P$4,B770=2016,J770*$P$5,B770=2017,J770*$P$6,B770=2018,J770*$P$7,B770=2019,J770*$P$8,B770=2020,J770*$P$9,B770=2021,J770*$P$10,B770=2022,J770*$P$11),"")</f>
        <v/>
      </c>
      <c r="L770" s="3">
        <f t="shared" si="12"/>
        <v>192816.23</v>
      </c>
    </row>
    <row r="771" spans="1:12">
      <c r="A771">
        <v>4801477</v>
      </c>
      <c r="B771">
        <v>2021</v>
      </c>
      <c r="D771" t="s">
        <v>4368</v>
      </c>
      <c r="E771" t="s">
        <v>4369</v>
      </c>
      <c r="F771" t="s">
        <v>4101</v>
      </c>
      <c r="G771" t="s">
        <v>4370</v>
      </c>
      <c r="H771" s="5">
        <v>21127.55</v>
      </c>
      <c r="I771">
        <f>IFERROR(VLOOKUP(G771,'NCES Match'!$A$2:$B$1307,2,FALSE),"")</f>
        <v>4801477</v>
      </c>
      <c r="J771" cm="1">
        <f t="array" ref="J771">IFERROR(_xlfn.IFS(B771=2015,H771/$O$13,B771=2016,H771/$O$14,B771=2017,H771/$O$15,B771=2018,H771/$O$16,B771=2019,H771/$O$17,B771=2020,H771/$O$18,B771=2021,H771/$O$19,B771=2022,H771/$O$20),"")</f>
        <v>1.0809763396192634E-5</v>
      </c>
      <c r="K771" s="3" cm="1">
        <f t="array" ref="K771">IFERROR(_xlfn.IFS(B771=2015,J771*$P$4,B771=2016,J771*$P$5,B771=2017,J771*$P$6,B771=2018,J771*$P$7,B771=2019,J771*$P$8,B771=2020,J771*$P$9,B771=2021,J771*$P$10,B771=2022,J771*$P$11),"")</f>
        <v>23138.874634271007</v>
      </c>
      <c r="L771" s="3">
        <f t="shared" ref="L771:L834" si="13">SUM(H771,K771)</f>
        <v>44266.42463427101</v>
      </c>
    </row>
    <row r="772" spans="1:12">
      <c r="A772">
        <v>4801477</v>
      </c>
      <c r="B772">
        <v>2022</v>
      </c>
      <c r="D772" t="s">
        <v>4368</v>
      </c>
      <c r="E772" t="s">
        <v>4369</v>
      </c>
      <c r="F772" t="s">
        <v>4101</v>
      </c>
      <c r="G772" t="s">
        <v>4370</v>
      </c>
      <c r="H772" s="5">
        <v>75210.399999999994</v>
      </c>
      <c r="I772">
        <f>IFERROR(VLOOKUP(G772,'NCES Match'!$A$2:$B$1307,2,FALSE),"")</f>
        <v>4801477</v>
      </c>
      <c r="J772" cm="1">
        <f t="array" ref="J772">IFERROR(_xlfn.IFS(B772=2015,H772/$O$13,B772=2016,H772/$O$14,B772=2017,H772/$O$15,B772=2018,H772/$O$16,B772=2019,H772/$O$17,B772=2020,H772/$O$18,B772=2021,H772/$O$19,B772=2022,H772/$O$20),"")</f>
        <v>3.3034712330702171E-5</v>
      </c>
      <c r="K772" s="3" cm="1">
        <f t="array" ref="K772">IFERROR(_xlfn.IFS(B772=2015,J772*$P$4,B772=2016,J772*$P$5,B772=2017,J772*$P$6,B772=2018,J772*$P$7,B772=2019,J772*$P$8,B772=2020,J772*$P$9,B772=2021,J772*$P$10,B772=2022,J772*$P$11),"")</f>
        <v>71139.691612265771</v>
      </c>
      <c r="L772" s="3">
        <f t="shared" si="13"/>
        <v>146350.09161226577</v>
      </c>
    </row>
    <row r="773" spans="1:12">
      <c r="A773">
        <v>4801477</v>
      </c>
      <c r="B773">
        <v>2023</v>
      </c>
      <c r="D773" t="s">
        <v>4368</v>
      </c>
      <c r="E773" t="s">
        <v>4369</v>
      </c>
      <c r="F773" t="s">
        <v>4101</v>
      </c>
      <c r="G773" t="s">
        <v>4370</v>
      </c>
      <c r="H773" s="5">
        <v>86993.87</v>
      </c>
      <c r="I773">
        <f>IFERROR(VLOOKUP(G773,'NCES Match'!$A$2:$B$1307,2,FALSE),"")</f>
        <v>4801477</v>
      </c>
      <c r="J773" t="str" cm="1">
        <f t="array" ref="J773">IFERROR(_xlfn.IFS(B773=2015,H773/$O$13,B773=2016,H773/$O$14,B773=2017,H773/$O$15,B773=2018,H773/$O$16,B773=2019,H773/$O$17,B773=2020,H773/$O$18,B773=2021,H773/$O$19,B773=2022,H773/$O$20),"")</f>
        <v/>
      </c>
      <c r="K773" s="3" t="str" cm="1">
        <f t="array" ref="K773">IFERROR(_xlfn.IFS(B773=2015,J773*$P$4,B773=2016,J773*$P$5,B773=2017,J773*$P$6,B773=2018,J773*$P$7,B773=2019,J773*$P$8,B773=2020,J773*$P$9,B773=2021,J773*$P$10,B773=2022,J773*$P$11),"")</f>
        <v/>
      </c>
      <c r="L773" s="3">
        <f t="shared" si="13"/>
        <v>86993.87</v>
      </c>
    </row>
    <row r="774" spans="1:12">
      <c r="A774">
        <v>4801476</v>
      </c>
      <c r="B774">
        <v>2021</v>
      </c>
      <c r="D774" t="s">
        <v>4362</v>
      </c>
      <c r="E774" t="s">
        <v>4363</v>
      </c>
      <c r="F774" t="s">
        <v>4101</v>
      </c>
      <c r="G774" t="s">
        <v>4364</v>
      </c>
      <c r="H774" s="5">
        <v>13802.34</v>
      </c>
      <c r="I774">
        <f>IFERROR(VLOOKUP(G774,'NCES Match'!$A$2:$B$1307,2,FALSE),"")</f>
        <v>4801476</v>
      </c>
      <c r="J774" cm="1">
        <f t="array" ref="J774">IFERROR(_xlfn.IFS(B774=2015,H774/$O$13,B774=2016,H774/$O$14,B774=2017,H774/$O$15,B774=2018,H774/$O$16,B774=2019,H774/$O$17,B774=2020,H774/$O$18,B774=2021,H774/$O$19,B774=2022,H774/$O$20),"")</f>
        <v>7.0618708612122776E-6</v>
      </c>
      <c r="K774" s="3" cm="1">
        <f t="array" ref="K774">IFERROR(_xlfn.IFS(B774=2015,J774*$P$4,B774=2016,J774*$P$5,B774=2017,J774*$P$6,B774=2018,J774*$P$7,B774=2019,J774*$P$8,B774=2020,J774*$P$9,B774=2021,J774*$P$10,B774=2022,J774*$P$11),"")</f>
        <v>15116.310926708687</v>
      </c>
      <c r="L774" s="3">
        <f t="shared" si="13"/>
        <v>28918.650926708688</v>
      </c>
    </row>
    <row r="775" spans="1:12">
      <c r="A775">
        <v>4801476</v>
      </c>
      <c r="B775">
        <v>2022</v>
      </c>
      <c r="D775" t="s">
        <v>4362</v>
      </c>
      <c r="E775" t="s">
        <v>4363</v>
      </c>
      <c r="F775" t="s">
        <v>4101</v>
      </c>
      <c r="G775" t="s">
        <v>4364</v>
      </c>
      <c r="H775" s="5">
        <v>24834.04</v>
      </c>
      <c r="I775">
        <f>IFERROR(VLOOKUP(G775,'NCES Match'!$A$2:$B$1307,2,FALSE),"")</f>
        <v>4801476</v>
      </c>
      <c r="J775" cm="1">
        <f t="array" ref="J775">IFERROR(_xlfn.IFS(B775=2015,H775/$O$13,B775=2016,H775/$O$14,B775=2017,H775/$O$15,B775=2018,H775/$O$16,B775=2019,H775/$O$17,B775=2020,H775/$O$18,B775=2021,H775/$O$19,B775=2022,H775/$O$20),"")</f>
        <v>1.0907871350360469E-5</v>
      </c>
      <c r="K775" s="3" cm="1">
        <f t="array" ref="K775">IFERROR(_xlfn.IFS(B775=2015,J775*$P$4,B775=2016,J775*$P$5,B775=2017,J775*$P$6,B775=2018,J775*$P$7,B775=2019,J775*$P$8,B775=2020,J775*$P$9,B775=2021,J775*$P$10,B775=2022,J775*$P$11),"")</f>
        <v>23489.915584635542</v>
      </c>
      <c r="L775" s="3">
        <f t="shared" si="13"/>
        <v>48323.955584635543</v>
      </c>
    </row>
    <row r="776" spans="1:12">
      <c r="A776">
        <v>4801476</v>
      </c>
      <c r="B776">
        <v>2023</v>
      </c>
      <c r="D776" t="s">
        <v>4362</v>
      </c>
      <c r="E776" t="s">
        <v>4363</v>
      </c>
      <c r="F776" t="s">
        <v>4101</v>
      </c>
      <c r="G776" t="s">
        <v>4364</v>
      </c>
      <c r="H776" s="5">
        <v>34217.82</v>
      </c>
      <c r="I776">
        <f>IFERROR(VLOOKUP(G776,'NCES Match'!$A$2:$B$1307,2,FALSE),"")</f>
        <v>4801476</v>
      </c>
      <c r="J776" t="str" cm="1">
        <f t="array" ref="J776">IFERROR(_xlfn.IFS(B776=2015,H776/$O$13,B776=2016,H776/$O$14,B776=2017,H776/$O$15,B776=2018,H776/$O$16,B776=2019,H776/$O$17,B776=2020,H776/$O$18,B776=2021,H776/$O$19,B776=2022,H776/$O$20),"")</f>
        <v/>
      </c>
      <c r="K776" s="3" t="str" cm="1">
        <f t="array" ref="K776">IFERROR(_xlfn.IFS(B776=2015,J776*$P$4,B776=2016,J776*$P$5,B776=2017,J776*$P$6,B776=2018,J776*$P$7,B776=2019,J776*$P$8,B776=2020,J776*$P$9,B776=2021,J776*$P$10,B776=2022,J776*$P$11),"")</f>
        <v/>
      </c>
      <c r="L776" s="3">
        <f t="shared" si="13"/>
        <v>34217.82</v>
      </c>
    </row>
    <row r="777" spans="1:12">
      <c r="A777">
        <v>4801479</v>
      </c>
      <c r="B777">
        <v>2022</v>
      </c>
      <c r="D777" t="s">
        <v>4380</v>
      </c>
      <c r="E777" t="s">
        <v>4381</v>
      </c>
      <c r="F777" t="s">
        <v>4101</v>
      </c>
      <c r="G777" t="s">
        <v>4382</v>
      </c>
      <c r="H777" s="5">
        <v>57424.65</v>
      </c>
      <c r="I777">
        <f>IFERROR(VLOOKUP(G777,'NCES Match'!$A$2:$B$1307,2,FALSE),"")</f>
        <v>4801479</v>
      </c>
      <c r="J777" cm="1">
        <f t="array" ref="J777">IFERROR(_xlfn.IFS(B777=2015,H777/$O$13,B777=2016,H777/$O$14,B777=2017,H777/$O$15,B777=2018,H777/$O$16,B777=2019,H777/$O$17,B777=2020,H777/$O$18,B777=2021,H777/$O$19,B777=2022,H777/$O$20),"")</f>
        <v>2.5222665927069347E-5</v>
      </c>
      <c r="K777" s="3" cm="1">
        <f t="array" ref="K777">IFERROR(_xlfn.IFS(B777=2015,J777*$P$4,B777=2016,J777*$P$5,B777=2017,J777*$P$6,B777=2018,J777*$P$7,B777=2019,J777*$P$8,B777=2020,J777*$P$9,B777=2021,J777*$P$10,B777=2022,J777*$P$11),"")</f>
        <v>54316.582439959071</v>
      </c>
      <c r="L777" s="3">
        <f t="shared" si="13"/>
        <v>111741.23243995907</v>
      </c>
    </row>
    <row r="778" spans="1:12">
      <c r="A778">
        <v>4801479</v>
      </c>
      <c r="B778">
        <v>2023</v>
      </c>
      <c r="D778" t="s">
        <v>4380</v>
      </c>
      <c r="E778" t="s">
        <v>4381</v>
      </c>
      <c r="F778" t="s">
        <v>4101</v>
      </c>
      <c r="G778" t="s">
        <v>4382</v>
      </c>
      <c r="H778" s="5">
        <v>73814.81</v>
      </c>
      <c r="I778">
        <f>IFERROR(VLOOKUP(G778,'NCES Match'!$A$2:$B$1307,2,FALSE),"")</f>
        <v>4801479</v>
      </c>
      <c r="J778" t="str" cm="1">
        <f t="array" ref="J778">IFERROR(_xlfn.IFS(B778=2015,H778/$O$13,B778=2016,H778/$O$14,B778=2017,H778/$O$15,B778=2018,H778/$O$16,B778=2019,H778/$O$17,B778=2020,H778/$O$18,B778=2021,H778/$O$19,B778=2022,H778/$O$20),"")</f>
        <v/>
      </c>
      <c r="K778" s="3" t="str" cm="1">
        <f t="array" ref="K778">IFERROR(_xlfn.IFS(B778=2015,J778*$P$4,B778=2016,J778*$P$5,B778=2017,J778*$P$6,B778=2018,J778*$P$7,B778=2019,J778*$P$8,B778=2020,J778*$P$9,B778=2021,J778*$P$10,B778=2022,J778*$P$11),"")</f>
        <v/>
      </c>
      <c r="L778" s="3">
        <f t="shared" si="13"/>
        <v>73814.81</v>
      </c>
    </row>
    <row r="779" spans="1:12">
      <c r="A779">
        <v>4807590</v>
      </c>
      <c r="B779">
        <v>2015</v>
      </c>
      <c r="C779" t="s">
        <v>381</v>
      </c>
      <c r="D779" t="s">
        <v>400</v>
      </c>
      <c r="E779" t="s">
        <v>401</v>
      </c>
      <c r="G779" t="s">
        <v>402</v>
      </c>
      <c r="H779" s="5">
        <v>886186.04</v>
      </c>
      <c r="I779">
        <f>IFERROR(VLOOKUP(G779,'NCES Match'!$A$2:$B$1307,2,FALSE),"")</f>
        <v>4807590</v>
      </c>
      <c r="J779" cm="1">
        <f t="array" ref="J779">IFERROR(_xlfn.IFS(B779=2015,H779/$O$13,B779=2016,H779/$O$14,B779=2017,H779/$O$15,B779=2018,H779/$O$16,B779=2019,H779/$O$17,B779=2020,H779/$O$18,B779=2021,H779/$O$19,B779=2022,H779/$O$20),"")</f>
        <v>6.9424147306142386E-4</v>
      </c>
      <c r="K779" s="3" cm="1">
        <f t="array" ref="K779">IFERROR(_xlfn.IFS(B779=2015,J779*$P$4,B779=2016,J779*$P$5,B779=2017,J779*$P$6,B779=2018,J779*$P$7,B779=2019,J779*$P$8,B779=2020,J779*$P$9,B779=2021,J779*$P$10,B779=2022,J779*$P$11),"")</f>
        <v>1104873.4938857772</v>
      </c>
      <c r="L779" s="3">
        <f t="shared" si="13"/>
        <v>1991059.5338857772</v>
      </c>
    </row>
    <row r="780" spans="1:12">
      <c r="A780">
        <v>4807590</v>
      </c>
      <c r="B780">
        <v>2016</v>
      </c>
      <c r="C780" t="s">
        <v>4102</v>
      </c>
      <c r="D780" t="s">
        <v>400</v>
      </c>
      <c r="E780" t="s">
        <v>401</v>
      </c>
      <c r="F780" t="s">
        <v>4101</v>
      </c>
      <c r="G780" t="s">
        <v>402</v>
      </c>
      <c r="H780" s="5">
        <v>890240</v>
      </c>
      <c r="I780">
        <f>IFERROR(VLOOKUP(G780,'NCES Match'!$A$2:$B$1307,2,FALSE),"")</f>
        <v>4807590</v>
      </c>
      <c r="J780" cm="1">
        <f t="array" ref="J780">IFERROR(_xlfn.IFS(B780=2015,H780/$O$13,B780=2016,H780/$O$14,B780=2017,H780/$O$15,B780=2018,H780/$O$16,B780=2019,H780/$O$17,B780=2020,H780/$O$18,B780=2021,H780/$O$19,B780=2022,H780/$O$20),"")</f>
        <v>6.3729335692746668E-4</v>
      </c>
      <c r="K780" s="3" cm="1">
        <f t="array" ref="K780">IFERROR(_xlfn.IFS(B780=2015,J780*$P$4,B780=2016,J780*$P$5,B780=2017,J780*$P$6,B780=2018,J780*$P$7,B780=2019,J780*$P$8,B780=2020,J780*$P$9,B780=2021,J780*$P$10,B780=2022,J780*$P$11),"")</f>
        <v>1067868.6630104803</v>
      </c>
      <c r="L780" s="3">
        <f t="shared" si="13"/>
        <v>1958108.6630104803</v>
      </c>
    </row>
    <row r="781" spans="1:12">
      <c r="A781">
        <v>4807590</v>
      </c>
      <c r="B781">
        <v>2017</v>
      </c>
      <c r="D781" t="s">
        <v>400</v>
      </c>
      <c r="E781" t="s">
        <v>401</v>
      </c>
      <c r="F781" t="s">
        <v>4101</v>
      </c>
      <c r="G781" t="s">
        <v>402</v>
      </c>
      <c r="H781" s="5">
        <v>975137</v>
      </c>
      <c r="I781">
        <f>IFERROR(VLOOKUP(G781,'NCES Match'!$A$2:$B$1307,2,FALSE),"")</f>
        <v>4807590</v>
      </c>
      <c r="J781" cm="1">
        <f t="array" ref="J781">IFERROR(_xlfn.IFS(B781=2015,H781/$O$13,B781=2016,H781/$O$14,B781=2017,H781/$O$15,B781=2018,H781/$O$16,B781=2019,H781/$O$17,B781=2020,H781/$O$18,B781=2021,H781/$O$19,B781=2022,H781/$O$20),"")</f>
        <v>6.7229725056452895E-4</v>
      </c>
      <c r="K781" s="3" cm="1">
        <f t="array" ref="K781">IFERROR(_xlfn.IFS(B781=2015,J781*$P$4,B781=2016,J781*$P$5,B781=2017,J781*$P$6,B781=2018,J781*$P$7,B781=2019,J781*$P$8,B781=2020,J781*$P$9,B781=2021,J781*$P$10,B781=2022,J781*$P$11),"")</f>
        <v>1141727.3415077995</v>
      </c>
      <c r="L781" s="3">
        <f t="shared" si="13"/>
        <v>2116864.3415077995</v>
      </c>
    </row>
    <row r="782" spans="1:12">
      <c r="A782">
        <v>4807590</v>
      </c>
      <c r="B782">
        <v>2018</v>
      </c>
      <c r="D782" t="s">
        <v>400</v>
      </c>
      <c r="E782" t="s">
        <v>401</v>
      </c>
      <c r="F782" t="s">
        <v>4101</v>
      </c>
      <c r="G782" t="s">
        <v>402</v>
      </c>
      <c r="H782" s="5">
        <v>983711</v>
      </c>
      <c r="I782">
        <f>IFERROR(VLOOKUP(G782,'NCES Match'!$A$2:$B$1307,2,FALSE),"")</f>
        <v>4807590</v>
      </c>
      <c r="J782" cm="1">
        <f t="array" ref="J782">IFERROR(_xlfn.IFS(B782=2015,H782/$O$13,B782=2016,H782/$O$14,B782=2017,H782/$O$15,B782=2018,H782/$O$16,B782=2019,H782/$O$17,B782=2020,H782/$O$18,B782=2021,H782/$O$19,B782=2022,H782/$O$20),"")</f>
        <v>6.4192930408196508E-4</v>
      </c>
      <c r="K782" s="3" cm="1">
        <f t="array" ref="K782">IFERROR(_xlfn.IFS(B782=2015,J782*$P$4,B782=2016,J782*$P$5,B782=2017,J782*$P$6,B782=2018,J782*$P$7,B782=2019,J782*$P$8,B782=2020,J782*$P$9,B782=2021,J782*$P$10,B782=2022,J782*$P$11),"")</f>
        <v>1102098.4425263563</v>
      </c>
      <c r="L782" s="3">
        <f t="shared" si="13"/>
        <v>2085809.4425263563</v>
      </c>
    </row>
    <row r="783" spans="1:12">
      <c r="A783">
        <v>4807590</v>
      </c>
      <c r="B783">
        <v>2019</v>
      </c>
      <c r="D783" t="s">
        <v>400</v>
      </c>
      <c r="E783" t="s">
        <v>401</v>
      </c>
      <c r="F783" t="s">
        <v>4101</v>
      </c>
      <c r="G783" t="s">
        <v>402</v>
      </c>
      <c r="H783" s="5">
        <v>986790</v>
      </c>
      <c r="I783">
        <f>IFERROR(VLOOKUP(G783,'NCES Match'!$A$2:$B$1307,2,FALSE),"")</f>
        <v>4807590</v>
      </c>
      <c r="J783" cm="1">
        <f t="array" ref="J783">IFERROR(_xlfn.IFS(B783=2015,H783/$O$13,B783=2016,H783/$O$14,B783=2017,H783/$O$15,B783=2018,H783/$O$16,B783=2019,H783/$O$17,B783=2020,H783/$O$18,B783=2021,H783/$O$19,B783=2022,H783/$O$20),"")</f>
        <v>6.2481571849357001E-4</v>
      </c>
      <c r="K783" s="3" cm="1">
        <f t="array" ref="K783">IFERROR(_xlfn.IFS(B783=2015,J783*$P$4,B783=2016,J783*$P$5,B783=2017,J783*$P$6,B783=2018,J783*$P$7,B783=2019,J783*$P$8,B783=2020,J783*$P$9,B783=2021,J783*$P$10,B783=2022,J783*$P$11),"")</f>
        <v>1085883.4630093689</v>
      </c>
      <c r="L783" s="3">
        <f t="shared" si="13"/>
        <v>2072673.4630093689</v>
      </c>
    </row>
    <row r="784" spans="1:12">
      <c r="A784">
        <v>4807590</v>
      </c>
      <c r="B784">
        <v>2020</v>
      </c>
      <c r="D784" t="s">
        <v>400</v>
      </c>
      <c r="E784" t="s">
        <v>401</v>
      </c>
      <c r="F784" t="s">
        <v>4230</v>
      </c>
      <c r="G784" t="s">
        <v>402</v>
      </c>
      <c r="H784" s="5">
        <v>1013717</v>
      </c>
      <c r="I784">
        <f>IFERROR(VLOOKUP(G784,'NCES Match'!$A$2:$B$1307,2,FALSE),"")</f>
        <v>4807590</v>
      </c>
      <c r="J784" cm="1">
        <f t="array" ref="J784">IFERROR(_xlfn.IFS(B784=2015,H784/$O$13,B784=2016,H784/$O$14,B784=2017,H784/$O$15,B784=2018,H784/$O$16,B784=2019,H784/$O$17,B784=2020,H784/$O$18,B784=2021,H784/$O$19,B784=2022,H784/$O$20),"")</f>
        <v>5.4934090874730272E-4</v>
      </c>
      <c r="K784" s="3" cm="1">
        <f t="array" ref="K784">IFERROR(_xlfn.IFS(B784=2015,J784*$P$4,B784=2016,J784*$P$5,B784=2017,J784*$P$6,B784=2018,J784*$P$7,B784=2019,J784*$P$8,B784=2020,J784*$P$9,B784=2021,J784*$P$10,B784=2022,J784*$P$11),"")</f>
        <v>1158012.1820339723</v>
      </c>
      <c r="L784" s="3">
        <f t="shared" si="13"/>
        <v>2171729.1820339723</v>
      </c>
    </row>
    <row r="785" spans="1:12">
      <c r="A785">
        <v>4807590</v>
      </c>
      <c r="B785">
        <v>2021</v>
      </c>
      <c r="D785" t="s">
        <v>400</v>
      </c>
      <c r="E785" t="s">
        <v>401</v>
      </c>
      <c r="F785" t="s">
        <v>4101</v>
      </c>
      <c r="G785" t="s">
        <v>402</v>
      </c>
      <c r="H785" s="5">
        <v>1007915.9</v>
      </c>
      <c r="I785">
        <f>IFERROR(VLOOKUP(G785,'NCES Match'!$A$2:$B$1307,2,FALSE),"")</f>
        <v>4807590</v>
      </c>
      <c r="J785" cm="1">
        <f t="array" ref="J785">IFERROR(_xlfn.IFS(B785=2015,H785/$O$13,B785=2016,H785/$O$14,B785=2017,H785/$O$15,B785=2018,H785/$O$16,B785=2019,H785/$O$17,B785=2020,H785/$O$18,B785=2021,H785/$O$19,B785=2022,H785/$O$20),"")</f>
        <v>5.1569313064035141E-4</v>
      </c>
      <c r="K785" s="3" cm="1">
        <f t="array" ref="K785">IFERROR(_xlfn.IFS(B785=2015,J785*$P$4,B785=2016,J785*$P$5,B785=2017,J785*$P$6,B785=2018,J785*$P$7,B785=2019,J785*$P$8,B785=2020,J785*$P$9,B785=2021,J785*$P$10,B785=2022,J785*$P$11),"")</f>
        <v>1103868.6289696833</v>
      </c>
      <c r="L785" s="3">
        <f t="shared" si="13"/>
        <v>2111784.5289696832</v>
      </c>
    </row>
    <row r="786" spans="1:12">
      <c r="A786">
        <v>4807590</v>
      </c>
      <c r="B786">
        <v>2022</v>
      </c>
      <c r="D786" t="s">
        <v>400</v>
      </c>
      <c r="E786" t="s">
        <v>401</v>
      </c>
      <c r="F786" t="s">
        <v>4101</v>
      </c>
      <c r="G786" t="s">
        <v>402</v>
      </c>
      <c r="H786" s="5">
        <v>1126602.79</v>
      </c>
      <c r="I786">
        <f>IFERROR(VLOOKUP(G786,'NCES Match'!$A$2:$B$1307,2,FALSE),"")</f>
        <v>4807590</v>
      </c>
      <c r="J786" cm="1">
        <f t="array" ref="J786">IFERROR(_xlfn.IFS(B786=2015,H786/$O$13,B786=2016,H786/$O$14,B786=2017,H786/$O$15,B786=2018,H786/$O$16,B786=2019,H786/$O$17,B786=2020,H786/$O$18,B786=2021,H786/$O$19,B786=2022,H786/$O$20),"")</f>
        <v>4.9483846753396428E-4</v>
      </c>
      <c r="K786" s="3" cm="1">
        <f t="array" ref="K786">IFERROR(_xlfn.IFS(B786=2015,J786*$P$4,B786=2016,J786*$P$5,B786=2017,J786*$P$6,B786=2018,J786*$P$7,B786=2019,J786*$P$8,B786=2020,J786*$P$9,B786=2021,J786*$P$10,B786=2022,J786*$P$11),"")</f>
        <v>1065626.2305494747</v>
      </c>
      <c r="L786" s="3">
        <f t="shared" si="13"/>
        <v>2192229.0205494747</v>
      </c>
    </row>
    <row r="787" spans="1:12">
      <c r="A787">
        <v>4807590</v>
      </c>
      <c r="B787">
        <v>2023</v>
      </c>
      <c r="D787" t="s">
        <v>400</v>
      </c>
      <c r="E787" t="s">
        <v>401</v>
      </c>
      <c r="F787" t="s">
        <v>4101</v>
      </c>
      <c r="G787" t="s">
        <v>402</v>
      </c>
      <c r="H787" s="5">
        <v>1197124.1599999999</v>
      </c>
      <c r="I787">
        <f>IFERROR(VLOOKUP(G787,'NCES Match'!$A$2:$B$1307,2,FALSE),"")</f>
        <v>4807590</v>
      </c>
      <c r="J787" t="str" cm="1">
        <f t="array" ref="J787">IFERROR(_xlfn.IFS(B787=2015,H787/$O$13,B787=2016,H787/$O$14,B787=2017,H787/$O$15,B787=2018,H787/$O$16,B787=2019,H787/$O$17,B787=2020,H787/$O$18,B787=2021,H787/$O$19,B787=2022,H787/$O$20),"")</f>
        <v/>
      </c>
      <c r="K787" s="3" t="str" cm="1">
        <f t="array" ref="K787">IFERROR(_xlfn.IFS(B787=2015,J787*$P$4,B787=2016,J787*$P$5,B787=2017,J787*$P$6,B787=2018,J787*$P$7,B787=2019,J787*$P$8,B787=2020,J787*$P$9,B787=2021,J787*$P$10,B787=2022,J787*$P$11),"")</f>
        <v/>
      </c>
      <c r="L787" s="3">
        <f t="shared" si="13"/>
        <v>1197124.1599999999</v>
      </c>
    </row>
    <row r="788" spans="1:12">
      <c r="A788">
        <v>4822470</v>
      </c>
      <c r="B788">
        <v>2015</v>
      </c>
      <c r="C788" t="s">
        <v>381</v>
      </c>
      <c r="D788" t="s">
        <v>1574</v>
      </c>
      <c r="E788" t="s">
        <v>1575</v>
      </c>
      <c r="G788" t="s">
        <v>1576</v>
      </c>
      <c r="H788" s="5">
        <v>3562416.19</v>
      </c>
      <c r="I788">
        <f>IFERROR(VLOOKUP(G788,'NCES Match'!$A$2:$B$1307,2,FALSE),"")</f>
        <v>4822470</v>
      </c>
      <c r="J788" cm="1">
        <f t="array" ref="J788">IFERROR(_xlfn.IFS(B788=2015,H788/$O$13,B788=2016,H788/$O$14,B788=2017,H788/$O$15,B788=2018,H788/$O$16,B788=2019,H788/$O$17,B788=2020,H788/$O$18,B788=2021,H788/$O$19,B788=2022,H788/$O$20),"")</f>
        <v>2.7908102269400058E-3</v>
      </c>
      <c r="K788" s="3" cm="1">
        <f t="array" ref="K788">IFERROR(_xlfn.IFS(B788=2015,J788*$P$4,B788=2016,J788*$P$5,B788=2017,J788*$P$6,B788=2018,J788*$P$7,B788=2019,J788*$P$8,B788=2020,J788*$P$9,B788=2021,J788*$P$10,B788=2022,J788*$P$11),"")</f>
        <v>4441526.9986881735</v>
      </c>
      <c r="L788" s="3">
        <f t="shared" si="13"/>
        <v>8003943.1886881739</v>
      </c>
    </row>
    <row r="789" spans="1:12">
      <c r="A789">
        <v>4822470</v>
      </c>
      <c r="B789">
        <v>2016</v>
      </c>
      <c r="C789" t="s">
        <v>4102</v>
      </c>
      <c r="D789" t="s">
        <v>1574</v>
      </c>
      <c r="E789" t="s">
        <v>1575</v>
      </c>
      <c r="F789" t="s">
        <v>4101</v>
      </c>
      <c r="G789" t="s">
        <v>1576</v>
      </c>
      <c r="H789" s="5">
        <v>3619720</v>
      </c>
      <c r="I789">
        <f>IFERROR(VLOOKUP(G789,'NCES Match'!$A$2:$B$1307,2,FALSE),"")</f>
        <v>4822470</v>
      </c>
      <c r="J789" cm="1">
        <f t="array" ref="J789">IFERROR(_xlfn.IFS(B789=2015,H789/$O$13,B789=2016,H789/$O$14,B789=2017,H789/$O$15,B789=2018,H789/$O$16,B789=2019,H789/$O$17,B789=2020,H789/$O$18,B789=2021,H789/$O$19,B789=2022,H789/$O$20),"")</f>
        <v>2.5912377672734203E-3</v>
      </c>
      <c r="K789" s="3" cm="1">
        <f t="array" ref="K789">IFERROR(_xlfn.IFS(B789=2015,J789*$P$4,B789=2016,J789*$P$5,B789=2017,J789*$P$6,B789=2018,J789*$P$7,B789=2019,J789*$P$8,B789=2020,J789*$P$9,B789=2021,J789*$P$10,B789=2022,J789*$P$11),"")</f>
        <v>4341958.9738410944</v>
      </c>
      <c r="L789" s="3">
        <f t="shared" si="13"/>
        <v>7961678.9738410944</v>
      </c>
    </row>
    <row r="790" spans="1:12">
      <c r="A790">
        <v>4822470</v>
      </c>
      <c r="B790">
        <v>2017</v>
      </c>
      <c r="D790" t="s">
        <v>1574</v>
      </c>
      <c r="E790" t="s">
        <v>1575</v>
      </c>
      <c r="F790" t="s">
        <v>4101</v>
      </c>
      <c r="G790" t="s">
        <v>1576</v>
      </c>
      <c r="H790" s="5">
        <v>3620159</v>
      </c>
      <c r="I790">
        <f>IFERROR(VLOOKUP(G790,'NCES Match'!$A$2:$B$1307,2,FALSE),"")</f>
        <v>4822470</v>
      </c>
      <c r="J790" cm="1">
        <f t="array" ref="J790">IFERROR(_xlfn.IFS(B790=2015,H790/$O$13,B790=2016,H790/$O$14,B790=2017,H790/$O$15,B790=2018,H790/$O$16,B790=2019,H790/$O$17,B790=2020,H790/$O$18,B790=2021,H790/$O$19,B790=2022,H790/$O$20),"")</f>
        <v>2.4958779559245878E-3</v>
      </c>
      <c r="K790" s="3" cm="1">
        <f t="array" ref="K790">IFERROR(_xlfn.IFS(B790=2015,J790*$P$4,B790=2016,J790*$P$5,B790=2017,J790*$P$6,B790=2018,J790*$P$7,B790=2019,J790*$P$8,B790=2020,J790*$P$9,B790=2021,J790*$P$10,B790=2022,J790*$P$11),"")</f>
        <v>4238619.302626743</v>
      </c>
      <c r="L790" s="3">
        <f t="shared" si="13"/>
        <v>7858778.302626743</v>
      </c>
    </row>
    <row r="791" spans="1:12">
      <c r="A791">
        <v>4822470</v>
      </c>
      <c r="B791">
        <v>2018</v>
      </c>
      <c r="D791" t="s">
        <v>1574</v>
      </c>
      <c r="E791" t="s">
        <v>1575</v>
      </c>
      <c r="F791" t="s">
        <v>4101</v>
      </c>
      <c r="G791" t="s">
        <v>1576</v>
      </c>
      <c r="H791" s="5">
        <v>3570571</v>
      </c>
      <c r="I791">
        <f>IFERROR(VLOOKUP(G791,'NCES Match'!$A$2:$B$1307,2,FALSE),"")</f>
        <v>4822470</v>
      </c>
      <c r="J791" cm="1">
        <f t="array" ref="J791">IFERROR(_xlfn.IFS(B791=2015,H791/$O$13,B791=2016,H791/$O$14,B791=2017,H791/$O$15,B791=2018,H791/$O$16,B791=2019,H791/$O$17,B791=2020,H791/$O$18,B791=2021,H791/$O$19,B791=2022,H791/$O$20),"")</f>
        <v>2.3300076518461684E-3</v>
      </c>
      <c r="K791" s="3" cm="1">
        <f t="array" ref="K791">IFERROR(_xlfn.IFS(B791=2015,J791*$P$4,B791=2016,J791*$P$5,B791=2017,J791*$P$6,B791=2018,J791*$P$7,B791=2019,J791*$P$8,B791=2020,J791*$P$9,B791=2021,J791*$P$10,B791=2022,J791*$P$11),"")</f>
        <v>4000281.3204587265</v>
      </c>
      <c r="L791" s="3">
        <f t="shared" si="13"/>
        <v>7570852.320458727</v>
      </c>
    </row>
    <row r="792" spans="1:12">
      <c r="A792">
        <v>4822470</v>
      </c>
      <c r="B792">
        <v>2019</v>
      </c>
      <c r="D792" t="s">
        <v>1574</v>
      </c>
      <c r="E792" t="s">
        <v>1575</v>
      </c>
      <c r="F792" t="s">
        <v>4101</v>
      </c>
      <c r="G792" t="s">
        <v>1576</v>
      </c>
      <c r="H792" s="5">
        <v>3537611</v>
      </c>
      <c r="I792">
        <f>IFERROR(VLOOKUP(G792,'NCES Match'!$A$2:$B$1307,2,FALSE),"")</f>
        <v>4822470</v>
      </c>
      <c r="J792" cm="1">
        <f t="array" ref="J792">IFERROR(_xlfn.IFS(B792=2015,H792/$O$13,B792=2016,H792/$O$14,B792=2017,H792/$O$15,B792=2018,H792/$O$16,B792=2019,H792/$O$17,B792=2020,H792/$O$18,B792=2021,H792/$O$19,B792=2022,H792/$O$20),"")</f>
        <v>2.2399446272416187E-3</v>
      </c>
      <c r="K792" s="3" cm="1">
        <f t="array" ref="K792">IFERROR(_xlfn.IFS(B792=2015,J792*$P$4,B792=2016,J792*$P$5,B792=2017,J792*$P$6,B792=2018,J792*$P$7,B792=2019,J792*$P$8,B792=2020,J792*$P$9,B792=2021,J792*$P$10,B792=2022,J792*$P$11),"")</f>
        <v>3892857.9368052338</v>
      </c>
      <c r="L792" s="3">
        <f t="shared" si="13"/>
        <v>7430468.9368052334</v>
      </c>
    </row>
    <row r="793" spans="1:12">
      <c r="A793">
        <v>4822470</v>
      </c>
      <c r="B793">
        <v>2020</v>
      </c>
      <c r="D793" t="s">
        <v>1574</v>
      </c>
      <c r="E793" t="s">
        <v>1575</v>
      </c>
      <c r="F793" t="s">
        <v>4230</v>
      </c>
      <c r="G793" t="s">
        <v>1576</v>
      </c>
      <c r="H793" s="5">
        <v>3816717</v>
      </c>
      <c r="I793">
        <f>IFERROR(VLOOKUP(G793,'NCES Match'!$A$2:$B$1307,2,FALSE),"")</f>
        <v>4822470</v>
      </c>
      <c r="J793" cm="1">
        <f t="array" ref="J793">IFERROR(_xlfn.IFS(B793=2015,H793/$O$13,B793=2016,H793/$O$14,B793=2017,H793/$O$15,B793=2018,H793/$O$16,B793=2019,H793/$O$17,B793=2020,H793/$O$18,B793=2021,H793/$O$19,B793=2022,H793/$O$20),"")</f>
        <v>2.0683078070223536E-3</v>
      </c>
      <c r="K793" s="3" cm="1">
        <f t="array" ref="K793">IFERROR(_xlfn.IFS(B793=2015,J793*$P$4,B793=2016,J793*$P$5,B793=2017,J793*$P$6,B793=2018,J793*$P$7,B793=2019,J793*$P$8,B793=2020,J793*$P$9,B793=2021,J793*$P$10,B793=2022,J793*$P$11),"")</f>
        <v>4359998.6794895977</v>
      </c>
      <c r="L793" s="3">
        <f t="shared" si="13"/>
        <v>8176715.6794895977</v>
      </c>
    </row>
    <row r="794" spans="1:12">
      <c r="A794">
        <v>4822470</v>
      </c>
      <c r="B794">
        <v>2021</v>
      </c>
      <c r="D794" t="s">
        <v>1574</v>
      </c>
      <c r="E794" t="s">
        <v>1575</v>
      </c>
      <c r="F794" t="s">
        <v>4101</v>
      </c>
      <c r="G794" t="s">
        <v>1576</v>
      </c>
      <c r="H794" s="5">
        <v>3844105.46</v>
      </c>
      <c r="I794">
        <f>IFERROR(VLOOKUP(G794,'NCES Match'!$A$2:$B$1307,2,FALSE),"")</f>
        <v>4822470</v>
      </c>
      <c r="J794" cm="1">
        <f t="array" ref="J794">IFERROR(_xlfn.IFS(B794=2015,H794/$O$13,B794=2016,H794/$O$14,B794=2017,H794/$O$15,B794=2018,H794/$O$16,B794=2019,H794/$O$17,B794=2020,H794/$O$18,B794=2021,H794/$O$19,B794=2022,H794/$O$20),"")</f>
        <v>1.9668097101941421E-3</v>
      </c>
      <c r="K794" s="3" cm="1">
        <f t="array" ref="K794">IFERROR(_xlfn.IFS(B794=2015,J794*$P$4,B794=2016,J794*$P$5,B794=2017,J794*$P$6,B794=2018,J794*$P$7,B794=2019,J794*$P$8,B794=2020,J794*$P$9,B794=2021,J794*$P$10,B794=2022,J794*$P$11),"")</f>
        <v>4210061.0018604463</v>
      </c>
      <c r="L794" s="3">
        <f t="shared" si="13"/>
        <v>8054166.4618604463</v>
      </c>
    </row>
    <row r="795" spans="1:12">
      <c r="A795">
        <v>4822470</v>
      </c>
      <c r="B795">
        <v>2022</v>
      </c>
      <c r="D795" t="s">
        <v>1574</v>
      </c>
      <c r="E795" t="s">
        <v>1575</v>
      </c>
      <c r="F795" t="s">
        <v>4101</v>
      </c>
      <c r="G795" t="s">
        <v>1576</v>
      </c>
      <c r="H795" s="5">
        <v>4803572.13</v>
      </c>
      <c r="I795">
        <f>IFERROR(VLOOKUP(G795,'NCES Match'!$A$2:$B$1307,2,FALSE),"")</f>
        <v>4822470</v>
      </c>
      <c r="J795" cm="1">
        <f t="array" ref="J795">IFERROR(_xlfn.IFS(B795=2015,H795/$O$13,B795=2016,H795/$O$14,B795=2017,H795/$O$15,B795=2018,H795/$O$16,B795=2019,H795/$O$17,B795=2020,H795/$O$18,B795=2021,H795/$O$19,B795=2022,H795/$O$20),"")</f>
        <v>2.109876073978177E-3</v>
      </c>
      <c r="K795" s="3" cm="1">
        <f t="array" ref="K795">IFERROR(_xlfn.IFS(B795=2015,J795*$P$4,B795=2016,J795*$P$5,B795=2017,J795*$P$6,B795=2018,J795*$P$7,B795=2019,J795*$P$8,B795=2020,J795*$P$9,B795=2021,J795*$P$10,B795=2022,J795*$P$11),"")</f>
        <v>4543582.2700780034</v>
      </c>
      <c r="L795" s="3">
        <f t="shared" si="13"/>
        <v>9347154.4000780024</v>
      </c>
    </row>
    <row r="796" spans="1:12">
      <c r="A796">
        <v>4822470</v>
      </c>
      <c r="B796">
        <v>2023</v>
      </c>
      <c r="D796" t="s">
        <v>1574</v>
      </c>
      <c r="E796" t="s">
        <v>1575</v>
      </c>
      <c r="F796" t="s">
        <v>4101</v>
      </c>
      <c r="G796" t="s">
        <v>1576</v>
      </c>
      <c r="H796" s="5">
        <v>4788979.74</v>
      </c>
      <c r="I796">
        <f>IFERROR(VLOOKUP(G796,'NCES Match'!$A$2:$B$1307,2,FALSE),"")</f>
        <v>4822470</v>
      </c>
      <c r="J796" t="str" cm="1">
        <f t="array" ref="J796">IFERROR(_xlfn.IFS(B796=2015,H796/$O$13,B796=2016,H796/$O$14,B796=2017,H796/$O$15,B796=2018,H796/$O$16,B796=2019,H796/$O$17,B796=2020,H796/$O$18,B796=2021,H796/$O$19,B796=2022,H796/$O$20),"")</f>
        <v/>
      </c>
      <c r="K796" s="3" t="str" cm="1">
        <f t="array" ref="K796">IFERROR(_xlfn.IFS(B796=2015,J796*$P$4,B796=2016,J796*$P$5,B796=2017,J796*$P$6,B796=2018,J796*$P$7,B796=2019,J796*$P$8,B796=2020,J796*$P$9,B796=2021,J796*$P$10,B796=2022,J796*$P$11),"")</f>
        <v/>
      </c>
      <c r="L796" s="3">
        <f t="shared" si="13"/>
        <v>4788979.74</v>
      </c>
    </row>
    <row r="797" spans="1:12">
      <c r="A797">
        <v>4818120</v>
      </c>
      <c r="B797">
        <v>2015</v>
      </c>
      <c r="C797" t="s">
        <v>381</v>
      </c>
      <c r="D797" t="s">
        <v>1236</v>
      </c>
      <c r="E797" t="s">
        <v>1237</v>
      </c>
      <c r="G797" t="s">
        <v>1235</v>
      </c>
      <c r="H797" s="5">
        <v>2616242.66</v>
      </c>
      <c r="I797">
        <f>IFERROR(VLOOKUP(G797,'NCES Match'!$A$2:$B$1307,2,FALSE),"")</f>
        <v>4818120</v>
      </c>
      <c r="J797" cm="1">
        <f t="array" ref="J797">IFERROR(_xlfn.IFS(B797=2015,H797/$O$13,B797=2016,H797/$O$14,B797=2017,H797/$O$15,B797=2018,H797/$O$16,B797=2019,H797/$O$17,B797=2020,H797/$O$18,B797=2021,H797/$O$19,B797=2022,H797/$O$20),"")</f>
        <v>2.0495743288446952E-3</v>
      </c>
      <c r="K797" s="3" cm="1">
        <f t="array" ref="K797">IFERROR(_xlfn.IFS(B797=2015,J797*$P$4,B797=2016,J797*$P$5,B797=2017,J797*$P$6,B797=2018,J797*$P$7,B797=2019,J797*$P$8,B797=2020,J797*$P$9,B797=2021,J797*$P$10,B797=2022,J797*$P$11),"")</f>
        <v>3261862.6768338843</v>
      </c>
      <c r="L797" s="3">
        <f t="shared" si="13"/>
        <v>5878105.3368338849</v>
      </c>
    </row>
    <row r="798" spans="1:12">
      <c r="A798">
        <v>4818120</v>
      </c>
      <c r="B798">
        <v>2016</v>
      </c>
      <c r="C798" t="s">
        <v>4102</v>
      </c>
      <c r="D798" t="s">
        <v>1236</v>
      </c>
      <c r="E798" t="s">
        <v>1237</v>
      </c>
      <c r="F798" t="s">
        <v>4101</v>
      </c>
      <c r="G798" t="s">
        <v>1235</v>
      </c>
      <c r="H798" s="5">
        <v>2672810</v>
      </c>
      <c r="I798">
        <f>IFERROR(VLOOKUP(G798,'NCES Match'!$A$2:$B$1307,2,FALSE),"")</f>
        <v>4818120</v>
      </c>
      <c r="J798" cm="1">
        <f t="array" ref="J798">IFERROR(_xlfn.IFS(B798=2015,H798/$O$13,B798=2016,H798/$O$14,B798=2017,H798/$O$15,B798=2018,H798/$O$16,B798=2019,H798/$O$17,B798=2020,H798/$O$18,B798=2021,H798/$O$19,B798=2022,H798/$O$20),"")</f>
        <v>1.9133762326218797E-3</v>
      </c>
      <c r="K798" s="3" cm="1">
        <f t="array" ref="K798">IFERROR(_xlfn.IFS(B798=2015,J798*$P$4,B798=2016,J798*$P$5,B798=2017,J798*$P$6,B798=2018,J798*$P$7,B798=2019,J798*$P$8,B798=2020,J798*$P$9,B798=2021,J798*$P$10,B798=2022,J798*$P$11),"")</f>
        <v>3206113.0045617386</v>
      </c>
      <c r="L798" s="3">
        <f t="shared" si="13"/>
        <v>5878923.004561739</v>
      </c>
    </row>
    <row r="799" spans="1:12">
      <c r="A799">
        <v>4818120</v>
      </c>
      <c r="B799">
        <v>2017</v>
      </c>
      <c r="D799" t="s">
        <v>1236</v>
      </c>
      <c r="E799" t="s">
        <v>1237</v>
      </c>
      <c r="F799" t="s">
        <v>4101</v>
      </c>
      <c r="G799" t="s">
        <v>1235</v>
      </c>
      <c r="H799" s="5">
        <v>2825698</v>
      </c>
      <c r="I799">
        <f>IFERROR(VLOOKUP(G799,'NCES Match'!$A$2:$B$1307,2,FALSE),"")</f>
        <v>4818120</v>
      </c>
      <c r="J799" cm="1">
        <f t="array" ref="J799">IFERROR(_xlfn.IFS(B799=2015,H799/$O$13,B799=2016,H799/$O$14,B799=2017,H799/$O$15,B799=2018,H799/$O$16,B799=2019,H799/$O$17,B799=2020,H799/$O$18,B799=2021,H799/$O$19,B799=2022,H799/$O$20),"")</f>
        <v>1.9481457439577091E-3</v>
      </c>
      <c r="K799" s="3" cm="1">
        <f t="array" ref="K799">IFERROR(_xlfn.IFS(B799=2015,J799*$P$4,B799=2016,J799*$P$5,B799=2017,J799*$P$6,B799=2018,J799*$P$7,B799=2019,J799*$P$8,B799=2020,J799*$P$9,B799=2021,J799*$P$10,B799=2022,J799*$P$11),"")</f>
        <v>3308434.2666147491</v>
      </c>
      <c r="L799" s="3">
        <f t="shared" si="13"/>
        <v>6134132.2666147491</v>
      </c>
    </row>
    <row r="800" spans="1:12">
      <c r="A800">
        <v>4818120</v>
      </c>
      <c r="B800">
        <v>2018</v>
      </c>
      <c r="D800" t="s">
        <v>1236</v>
      </c>
      <c r="E800" t="s">
        <v>1237</v>
      </c>
      <c r="F800" t="s">
        <v>4101</v>
      </c>
      <c r="G800" t="s">
        <v>1235</v>
      </c>
      <c r="H800" s="5">
        <v>2698621</v>
      </c>
      <c r="I800">
        <f>IFERROR(VLOOKUP(G800,'NCES Match'!$A$2:$B$1307,2,FALSE),"")</f>
        <v>4818120</v>
      </c>
      <c r="J800" cm="1">
        <f t="array" ref="J800">IFERROR(_xlfn.IFS(B800=2015,H800/$O$13,B800=2016,H800/$O$14,B800=2017,H800/$O$15,B800=2018,H800/$O$16,B800=2019,H800/$O$17,B800=2020,H800/$O$18,B800=2021,H800/$O$19,B800=2022,H800/$O$20),"")</f>
        <v>1.7610089757164214E-3</v>
      </c>
      <c r="K800" s="3" cm="1">
        <f t="array" ref="K800">IFERROR(_xlfn.IFS(B800=2015,J800*$P$4,B800=2016,J800*$P$5,B800=2017,J800*$P$6,B800=2018,J800*$P$7,B800=2019,J800*$P$8,B800=2020,J800*$P$9,B800=2021,J800*$P$10,B800=2022,J800*$P$11),"")</f>
        <v>3023394.0670267162</v>
      </c>
      <c r="L800" s="3">
        <f t="shared" si="13"/>
        <v>5722015.0670267157</v>
      </c>
    </row>
    <row r="801" spans="1:12">
      <c r="A801">
        <v>4818120</v>
      </c>
      <c r="B801">
        <v>2019</v>
      </c>
      <c r="D801" t="s">
        <v>1236</v>
      </c>
      <c r="E801" t="s">
        <v>1237</v>
      </c>
      <c r="F801" t="s">
        <v>4101</v>
      </c>
      <c r="G801" t="s">
        <v>1235</v>
      </c>
      <c r="H801" s="5">
        <v>2932065</v>
      </c>
      <c r="I801">
        <f>IFERROR(VLOOKUP(G801,'NCES Match'!$A$2:$B$1307,2,FALSE),"")</f>
        <v>4818120</v>
      </c>
      <c r="J801" cm="1">
        <f t="array" ref="J801">IFERROR(_xlfn.IFS(B801=2015,H801/$O$13,B801=2016,H801/$O$14,B801=2017,H801/$O$15,B801=2018,H801/$O$16,B801=2019,H801/$O$17,B801=2020,H801/$O$18,B801=2021,H801/$O$19,B801=2022,H801/$O$20),"")</f>
        <v>1.8565249948265077E-3</v>
      </c>
      <c r="K801" s="3" cm="1">
        <f t="array" ref="K801">IFERROR(_xlfn.IFS(B801=2015,J801*$P$4,B801=2016,J801*$P$5,B801=2017,J801*$P$6,B801=2018,J801*$P$7,B801=2019,J801*$P$8,B801=2020,J801*$P$9,B801=2021,J801*$P$10,B801=2022,J801*$P$11),"")</f>
        <v>3226503.0006065783</v>
      </c>
      <c r="L801" s="3">
        <f t="shared" si="13"/>
        <v>6158568.0006065778</v>
      </c>
    </row>
    <row r="802" spans="1:12">
      <c r="A802">
        <v>4818120</v>
      </c>
      <c r="B802">
        <v>2020</v>
      </c>
      <c r="D802" t="s">
        <v>1236</v>
      </c>
      <c r="E802" t="s">
        <v>1237</v>
      </c>
      <c r="F802" t="s">
        <v>4230</v>
      </c>
      <c r="G802" t="s">
        <v>1235</v>
      </c>
      <c r="H802" s="5">
        <v>2937214</v>
      </c>
      <c r="I802">
        <f>IFERROR(VLOOKUP(G802,'NCES Match'!$A$2:$B$1307,2,FALSE),"")</f>
        <v>4818120</v>
      </c>
      <c r="J802" cm="1">
        <f t="array" ref="J802">IFERROR(_xlfn.IFS(B802=2015,H802/$O$13,B802=2016,H802/$O$14,B802=2017,H802/$O$15,B802=2018,H802/$O$16,B802=2019,H802/$O$17,B802=2020,H802/$O$18,B802=2021,H802/$O$19,B802=2022,H802/$O$20),"")</f>
        <v>1.591698479896559E-3</v>
      </c>
      <c r="K802" s="3" cm="1">
        <f t="array" ref="K802">IFERROR(_xlfn.IFS(B802=2015,J802*$P$4,B802=2016,J802*$P$5,B802=2017,J802*$P$6,B802=2018,J802*$P$7,B802=2019,J802*$P$8,B802=2020,J802*$P$9,B802=2021,J802*$P$10,B802=2022,J802*$P$11),"")</f>
        <v>3355304.8762531672</v>
      </c>
      <c r="L802" s="3">
        <f t="shared" si="13"/>
        <v>6292518.8762531672</v>
      </c>
    </row>
    <row r="803" spans="1:12">
      <c r="A803">
        <v>4818120</v>
      </c>
      <c r="B803">
        <v>2021</v>
      </c>
      <c r="D803" t="s">
        <v>1236</v>
      </c>
      <c r="E803" t="s">
        <v>1237</v>
      </c>
      <c r="F803" t="s">
        <v>4101</v>
      </c>
      <c r="G803" t="s">
        <v>1235</v>
      </c>
      <c r="H803" s="5">
        <v>2774141.34</v>
      </c>
      <c r="I803">
        <f>IFERROR(VLOOKUP(G803,'NCES Match'!$A$2:$B$1307,2,FALSE),"")</f>
        <v>4818120</v>
      </c>
      <c r="J803" cm="1">
        <f t="array" ref="J803">IFERROR(_xlfn.IFS(B803=2015,H803/$O$13,B803=2016,H803/$O$14,B803=2017,H803/$O$15,B803=2018,H803/$O$16,B803=2019,H803/$O$17,B803=2020,H803/$O$18,B803=2021,H803/$O$19,B803=2022,H803/$O$20),"")</f>
        <v>1.4193700411546434E-3</v>
      </c>
      <c r="K803" s="3" cm="1">
        <f t="array" ref="K803">IFERROR(_xlfn.IFS(B803=2015,J803*$P$4,B803=2016,J803*$P$5,B803=2017,J803*$P$6,B803=2018,J803*$P$7,B803=2019,J803*$P$8,B803=2020,J803*$P$9,B803=2021,J803*$P$10,B803=2022,J803*$P$11),"")</f>
        <v>3038237.2155791172</v>
      </c>
      <c r="L803" s="3">
        <f t="shared" si="13"/>
        <v>5812378.5555791166</v>
      </c>
    </row>
    <row r="804" spans="1:12">
      <c r="A804" t="s">
        <v>4230</v>
      </c>
      <c r="B804">
        <v>2021</v>
      </c>
      <c r="D804" t="s">
        <v>4366</v>
      </c>
      <c r="E804" t="s">
        <v>1237</v>
      </c>
      <c r="F804" t="s">
        <v>4101</v>
      </c>
      <c r="G804" t="s">
        <v>4367</v>
      </c>
      <c r="H804" s="5">
        <v>7901.65</v>
      </c>
      <c r="I804" t="str">
        <f>IFERROR(VLOOKUP(G804,'NCES Match'!$A$2:$B$1307,2,FALSE),"")</f>
        <v/>
      </c>
      <c r="J804" cm="1">
        <f t="array" ref="J804">IFERROR(_xlfn.IFS(B804=2015,H804/$O$13,B804=2016,H804/$O$14,B804=2017,H804/$O$15,B804=2018,H804/$O$16,B804=2019,H804/$O$17,B804=2020,H804/$O$18,B804=2021,H804/$O$19,B804=2022,H804/$O$20),"")</f>
        <v>4.042824034946103E-6</v>
      </c>
      <c r="K804" s="3" cm="1">
        <f t="array" ref="K804">IFERROR(_xlfn.IFS(B804=2015,J804*$P$4,B804=2016,J804*$P$5,B804=2017,J804*$P$6,B804=2018,J804*$P$7,B804=2019,J804*$P$8,B804=2020,J804*$P$9,B804=2021,J804*$P$10,B804=2022,J804*$P$11),"")</f>
        <v>8653.8803010234278</v>
      </c>
      <c r="L804" s="3">
        <f t="shared" si="13"/>
        <v>16555.530301023427</v>
      </c>
    </row>
    <row r="805" spans="1:12">
      <c r="A805">
        <v>4818120</v>
      </c>
      <c r="B805">
        <v>2022</v>
      </c>
      <c r="D805" t="s">
        <v>1236</v>
      </c>
      <c r="E805" t="s">
        <v>1237</v>
      </c>
      <c r="F805" t="s">
        <v>4101</v>
      </c>
      <c r="G805" t="s">
        <v>1235</v>
      </c>
      <c r="H805" s="5">
        <v>3356379.55</v>
      </c>
      <c r="I805">
        <f>IFERROR(VLOOKUP(G805,'NCES Match'!$A$2:$B$1307,2,FALSE),"")</f>
        <v>4818120</v>
      </c>
      <c r="J805" cm="1">
        <f t="array" ref="J805">IFERROR(_xlfn.IFS(B805=2015,H805/$O$13,B805=2016,H805/$O$14,B805=2017,H805/$O$15,B805=2018,H805/$O$16,B805=2019,H805/$O$17,B805=2020,H805/$O$18,B805=2021,H805/$O$19,B805=2022,H805/$O$20),"")</f>
        <v>1.4742247469352854E-3</v>
      </c>
      <c r="K805" s="3" cm="1">
        <f t="array" ref="K805">IFERROR(_xlfn.IFS(B805=2015,J805*$P$4,B805=2016,J805*$P$5,B805=2017,J805*$P$6,B805=2018,J805*$P$7,B805=2019,J805*$P$8,B805=2020,J805*$P$9,B805=2021,J805*$P$10,B805=2022,J805*$P$11),"")</f>
        <v>3174717.9395497879</v>
      </c>
      <c r="L805" s="3">
        <f t="shared" si="13"/>
        <v>6531097.4895497877</v>
      </c>
    </row>
    <row r="806" spans="1:12">
      <c r="A806" t="s">
        <v>4230</v>
      </c>
      <c r="B806">
        <v>2022</v>
      </c>
      <c r="D806" t="s">
        <v>4383</v>
      </c>
      <c r="E806" t="s">
        <v>1237</v>
      </c>
      <c r="F806" t="s">
        <v>4101</v>
      </c>
      <c r="G806" t="s">
        <v>4384</v>
      </c>
      <c r="H806" s="5">
        <v>18052.88</v>
      </c>
      <c r="I806" t="str">
        <f>IFERROR(VLOOKUP(G806,'NCES Match'!$A$2:$B$1307,2,FALSE),"")</f>
        <v/>
      </c>
      <c r="J806" cm="1">
        <f t="array" ref="J806">IFERROR(_xlfn.IFS(B806=2015,H806/$O$13,B806=2016,H806/$O$14,B806=2017,H806/$O$15,B806=2018,H806/$O$16,B806=2019,H806/$O$17,B806=2020,H806/$O$18,B806=2021,H806/$O$19,B806=2022,H806/$O$20),"")</f>
        <v>7.9293780852207493E-6</v>
      </c>
      <c r="K806" s="3" cm="1">
        <f t="array" ref="K806">IFERROR(_xlfn.IFS(B806=2015,J806*$P$4,B806=2016,J806*$P$5,B806=2017,J806*$P$6,B806=2018,J806*$P$7,B806=2019,J806*$P$8,B806=2020,J806*$P$9,B806=2021,J806*$P$10,B806=2022,J806*$P$11),"")</f>
        <v>17075.780954671704</v>
      </c>
      <c r="L806" s="3">
        <f t="shared" si="13"/>
        <v>35128.660954671708</v>
      </c>
    </row>
    <row r="807" spans="1:12">
      <c r="A807" t="s">
        <v>4230</v>
      </c>
      <c r="B807">
        <v>2022</v>
      </c>
      <c r="D807" t="s">
        <v>4366</v>
      </c>
      <c r="E807" t="s">
        <v>1237</v>
      </c>
      <c r="F807" t="s">
        <v>4101</v>
      </c>
      <c r="G807" t="s">
        <v>4367</v>
      </c>
      <c r="H807" s="5">
        <v>36255.71</v>
      </c>
      <c r="I807" t="str">
        <f>IFERROR(VLOOKUP(G807,'NCES Match'!$A$2:$B$1307,2,FALSE),"")</f>
        <v/>
      </c>
      <c r="J807" cm="1">
        <f t="array" ref="J807">IFERROR(_xlfn.IFS(B807=2015,H807/$O$13,B807=2016,H807/$O$14,B807=2017,H807/$O$15,B807=2018,H807/$O$16,B807=2019,H807/$O$17,B807=2020,H807/$O$18,B807=2021,H807/$O$19,B807=2022,H807/$O$20),"")</f>
        <v>1.5924618805316313E-5</v>
      </c>
      <c r="K807" s="3" cm="1">
        <f t="array" ref="K807">IFERROR(_xlfn.IFS(B807=2015,J807*$P$4,B807=2016,J807*$P$5,B807=2017,J807*$P$6,B807=2018,J807*$P$7,B807=2019,J807*$P$8,B807=2020,J807*$P$9,B807=2021,J807*$P$10,B807=2022,J807*$P$11),"")</f>
        <v>34293.395974276704</v>
      </c>
      <c r="L807" s="3">
        <f t="shared" si="13"/>
        <v>70549.105974276696</v>
      </c>
    </row>
    <row r="808" spans="1:12">
      <c r="A808">
        <v>4818120</v>
      </c>
      <c r="B808">
        <v>2023</v>
      </c>
      <c r="D808" t="s">
        <v>1236</v>
      </c>
      <c r="E808" t="s">
        <v>1237</v>
      </c>
      <c r="F808" t="s">
        <v>4101</v>
      </c>
      <c r="G808" t="s">
        <v>1235</v>
      </c>
      <c r="H808" s="5">
        <v>4563332.05</v>
      </c>
      <c r="I808">
        <f>IFERROR(VLOOKUP(G808,'NCES Match'!$A$2:$B$1307,2,FALSE),"")</f>
        <v>4818120</v>
      </c>
      <c r="J808" t="str" cm="1">
        <f t="array" ref="J808">IFERROR(_xlfn.IFS(B808=2015,H808/$O$13,B808=2016,H808/$O$14,B808=2017,H808/$O$15,B808=2018,H808/$O$16,B808=2019,H808/$O$17,B808=2020,H808/$O$18,B808=2021,H808/$O$19,B808=2022,H808/$O$20),"")</f>
        <v/>
      </c>
      <c r="K808" s="3" t="str" cm="1">
        <f t="array" ref="K808">IFERROR(_xlfn.IFS(B808=2015,J808*$P$4,B808=2016,J808*$P$5,B808=2017,J808*$P$6,B808=2018,J808*$P$7,B808=2019,J808*$P$8,B808=2020,J808*$P$9,B808=2021,J808*$P$10,B808=2022,J808*$P$11),"")</f>
        <v/>
      </c>
      <c r="L808" s="3">
        <f t="shared" si="13"/>
        <v>4563332.05</v>
      </c>
    </row>
    <row r="809" spans="1:12">
      <c r="A809" t="s">
        <v>4230</v>
      </c>
      <c r="B809">
        <v>2023</v>
      </c>
      <c r="D809" t="s">
        <v>4383</v>
      </c>
      <c r="E809" t="s">
        <v>1237</v>
      </c>
      <c r="F809" t="s">
        <v>4101</v>
      </c>
      <c r="G809" t="s">
        <v>4384</v>
      </c>
      <c r="H809" s="5">
        <v>20160.48</v>
      </c>
      <c r="I809" t="str">
        <f>IFERROR(VLOOKUP(G809,'NCES Match'!$A$2:$B$1307,2,FALSE),"")</f>
        <v/>
      </c>
      <c r="J809" t="str" cm="1">
        <f t="array" ref="J809">IFERROR(_xlfn.IFS(B809=2015,H809/$O$13,B809=2016,H809/$O$14,B809=2017,H809/$O$15,B809=2018,H809/$O$16,B809=2019,H809/$O$17,B809=2020,H809/$O$18,B809=2021,H809/$O$19,B809=2022,H809/$O$20),"")</f>
        <v/>
      </c>
      <c r="K809" s="3" t="str" cm="1">
        <f t="array" ref="K809">IFERROR(_xlfn.IFS(B809=2015,J809*$P$4,B809=2016,J809*$P$5,B809=2017,J809*$P$6,B809=2018,J809*$P$7,B809=2019,J809*$P$8,B809=2020,J809*$P$9,B809=2021,J809*$P$10,B809=2022,J809*$P$11),"")</f>
        <v/>
      </c>
      <c r="L809" s="3">
        <f t="shared" si="13"/>
        <v>20160.48</v>
      </c>
    </row>
    <row r="810" spans="1:12">
      <c r="A810" t="s">
        <v>4230</v>
      </c>
      <c r="B810">
        <v>2023</v>
      </c>
      <c r="D810" t="s">
        <v>4366</v>
      </c>
      <c r="E810" t="s">
        <v>1237</v>
      </c>
      <c r="F810" t="s">
        <v>4101</v>
      </c>
      <c r="G810" t="s">
        <v>4367</v>
      </c>
      <c r="H810" s="5">
        <v>32522.77</v>
      </c>
      <c r="I810" t="str">
        <f>IFERROR(VLOOKUP(G810,'NCES Match'!$A$2:$B$1307,2,FALSE),"")</f>
        <v/>
      </c>
      <c r="J810" t="str" cm="1">
        <f t="array" ref="J810">IFERROR(_xlfn.IFS(B810=2015,H810/$O$13,B810=2016,H810/$O$14,B810=2017,H810/$O$15,B810=2018,H810/$O$16,B810=2019,H810/$O$17,B810=2020,H810/$O$18,B810=2021,H810/$O$19,B810=2022,H810/$O$20),"")</f>
        <v/>
      </c>
      <c r="K810" s="3" t="str" cm="1">
        <f t="array" ref="K810">IFERROR(_xlfn.IFS(B810=2015,J810*$P$4,B810=2016,J810*$P$5,B810=2017,J810*$P$6,B810=2018,J810*$P$7,B810=2019,J810*$P$8,B810=2020,J810*$P$9,B810=2021,J810*$P$10,B810=2022,J810*$P$11),"")</f>
        <v/>
      </c>
      <c r="L810" s="3">
        <f t="shared" si="13"/>
        <v>32522.77</v>
      </c>
    </row>
    <row r="811" spans="1:12">
      <c r="A811">
        <v>4836450</v>
      </c>
      <c r="B811">
        <v>2015</v>
      </c>
      <c r="C811" t="s">
        <v>381</v>
      </c>
      <c r="D811" t="s">
        <v>2662</v>
      </c>
      <c r="E811" t="s">
        <v>2663</v>
      </c>
      <c r="G811" t="s">
        <v>2664</v>
      </c>
      <c r="H811" s="5">
        <v>34241.870000000003</v>
      </c>
      <c r="I811">
        <f>IFERROR(VLOOKUP(G811,'NCES Match'!$A$2:$B$1307,2,FALSE),"")</f>
        <v>4836450</v>
      </c>
      <c r="J811" cm="1">
        <f t="array" ref="J811">IFERROR(_xlfn.IFS(B811=2015,H811/$O$13,B811=2016,H811/$O$14,B811=2017,H811/$O$15,B811=2018,H811/$O$16,B811=2019,H811/$O$17,B811=2020,H811/$O$18,B811=2021,H811/$O$19,B811=2022,H811/$O$20),"")</f>
        <v>2.6825209601787205E-5</v>
      </c>
      <c r="K811" s="3" cm="1">
        <f t="array" ref="K811">IFERROR(_xlfn.IFS(B811=2015,J811*$P$4,B811=2016,J811*$P$5,B811=2017,J811*$P$6,B811=2018,J811*$P$7,B811=2019,J811*$P$8,B811=2020,J811*$P$9,B811=2021,J811*$P$10,B811=2022,J811*$P$11),"")</f>
        <v>42691.864728632579</v>
      </c>
      <c r="L811" s="3">
        <f t="shared" si="13"/>
        <v>76933.734728632582</v>
      </c>
    </row>
    <row r="812" spans="1:12">
      <c r="A812">
        <v>4836450</v>
      </c>
      <c r="B812">
        <v>2016</v>
      </c>
      <c r="C812" t="s">
        <v>4102</v>
      </c>
      <c r="D812" t="s">
        <v>2662</v>
      </c>
      <c r="E812" t="s">
        <v>2663</v>
      </c>
      <c r="F812" t="s">
        <v>4101</v>
      </c>
      <c r="G812" t="s">
        <v>2664</v>
      </c>
      <c r="H812" s="5">
        <v>31751</v>
      </c>
      <c r="I812">
        <f>IFERROR(VLOOKUP(G812,'NCES Match'!$A$2:$B$1307,2,FALSE),"")</f>
        <v>4836450</v>
      </c>
      <c r="J812" cm="1">
        <f t="array" ref="J812">IFERROR(_xlfn.IFS(B812=2015,H812/$O$13,B812=2016,H812/$O$14,B812=2017,H812/$O$15,B812=2018,H812/$O$16,B812=2019,H812/$O$17,B812=2020,H812/$O$18,B812=2021,H812/$O$19,B812=2022,H812/$O$20),"")</f>
        <v>2.2729490222641081E-5</v>
      </c>
      <c r="K812" s="3" cm="1">
        <f t="array" ref="K812">IFERROR(_xlfn.IFS(B812=2015,J812*$P$4,B812=2016,J812*$P$5,B812=2017,J812*$P$6,B812=2018,J812*$P$7,B812=2019,J812*$P$8,B812=2020,J812*$P$9,B812=2021,J812*$P$10,B812=2022,J812*$P$11),"")</f>
        <v>38086.244068167871</v>
      </c>
      <c r="L812" s="3">
        <f t="shared" si="13"/>
        <v>69837.244068167871</v>
      </c>
    </row>
    <row r="813" spans="1:12">
      <c r="A813">
        <v>4836450</v>
      </c>
      <c r="B813">
        <v>2017</v>
      </c>
      <c r="D813" t="s">
        <v>2662</v>
      </c>
      <c r="E813" t="s">
        <v>2663</v>
      </c>
      <c r="F813" t="s">
        <v>4101</v>
      </c>
      <c r="G813" t="s">
        <v>2664</v>
      </c>
      <c r="H813" s="5">
        <v>39510</v>
      </c>
      <c r="I813">
        <f>IFERROR(VLOOKUP(G813,'NCES Match'!$A$2:$B$1307,2,FALSE),"")</f>
        <v>4836450</v>
      </c>
      <c r="J813" cm="1">
        <f t="array" ref="J813">IFERROR(_xlfn.IFS(B813=2015,H813/$O$13,B813=2016,H813/$O$14,B813=2017,H813/$O$15,B813=2018,H813/$O$16,B813=2019,H813/$O$17,B813=2020,H813/$O$18,B813=2021,H813/$O$19,B813=2022,H813/$O$20),"")</f>
        <v>2.7239725669115765E-5</v>
      </c>
      <c r="K813" s="3" cm="1">
        <f t="array" ref="K813">IFERROR(_xlfn.IFS(B813=2015,J813*$P$4,B813=2016,J813*$P$5,B813=2017,J813*$P$6,B813=2018,J813*$P$7,B813=2019,J813*$P$8,B813=2020,J813*$P$9,B813=2021,J813*$P$10,B813=2022,J813*$P$11),"")</f>
        <v>46259.804789453337</v>
      </c>
      <c r="L813" s="3">
        <f t="shared" si="13"/>
        <v>85769.804789453337</v>
      </c>
    </row>
    <row r="814" spans="1:12">
      <c r="A814">
        <v>4836450</v>
      </c>
      <c r="B814">
        <v>2018</v>
      </c>
      <c r="D814" t="s">
        <v>2662</v>
      </c>
      <c r="E814" t="s">
        <v>2663</v>
      </c>
      <c r="F814" t="s">
        <v>4101</v>
      </c>
      <c r="G814" t="s">
        <v>2664</v>
      </c>
      <c r="H814" s="5">
        <v>26648</v>
      </c>
      <c r="I814">
        <f>IFERROR(VLOOKUP(G814,'NCES Match'!$A$2:$B$1307,2,FALSE),"")</f>
        <v>4836450</v>
      </c>
      <c r="J814" cm="1">
        <f t="array" ref="J814">IFERROR(_xlfn.IFS(B814=2015,H814/$O$13,B814=2016,H814/$O$14,B814=2017,H814/$O$15,B814=2018,H814/$O$16,B814=2019,H814/$O$17,B814=2020,H814/$O$18,B814=2021,H814/$O$19,B814=2022,H814/$O$20),"")</f>
        <v>1.7389387833597678E-5</v>
      </c>
      <c r="K814" s="3" cm="1">
        <f t="array" ref="K814">IFERROR(_xlfn.IFS(B814=2015,J814*$P$4,B814=2016,J814*$P$5,B814=2017,J814*$P$6,B814=2018,J814*$P$7,B814=2019,J814*$P$8,B814=2020,J814*$P$9,B814=2021,J814*$P$10,B814=2022,J814*$P$11),"")</f>
        <v>29855.027845009703</v>
      </c>
      <c r="L814" s="3">
        <f t="shared" si="13"/>
        <v>56503.027845009703</v>
      </c>
    </row>
    <row r="815" spans="1:12">
      <c r="A815">
        <v>4836450</v>
      </c>
      <c r="B815">
        <v>2019</v>
      </c>
      <c r="D815" t="s">
        <v>2662</v>
      </c>
      <c r="E815" t="s">
        <v>2663</v>
      </c>
      <c r="F815" t="s">
        <v>4101</v>
      </c>
      <c r="G815" t="s">
        <v>2664</v>
      </c>
      <c r="H815" s="5">
        <v>24482</v>
      </c>
      <c r="I815">
        <f>IFERROR(VLOOKUP(G815,'NCES Match'!$A$2:$B$1307,2,FALSE),"")</f>
        <v>4836450</v>
      </c>
      <c r="J815" cm="1">
        <f t="array" ref="J815">IFERROR(_xlfn.IFS(B815=2015,H815/$O$13,B815=2016,H815/$O$14,B815=2017,H815/$O$15,B815=2018,H815/$O$16,B815=2019,H815/$O$17,B815=2020,H815/$O$18,B815=2021,H815/$O$19,B815=2022,H815/$O$20),"")</f>
        <v>1.5501513412336546E-5</v>
      </c>
      <c r="K815" s="3" cm="1">
        <f t="array" ref="K815">IFERROR(_xlfn.IFS(B815=2015,J815*$P$4,B815=2016,J815*$P$5,B815=2017,J815*$P$6,B815=2018,J815*$P$7,B815=2019,J815*$P$8,B815=2020,J815*$P$9,B815=2021,J815*$P$10,B815=2022,J815*$P$11),"")</f>
        <v>26940.482718101488</v>
      </c>
      <c r="L815" s="3">
        <f t="shared" si="13"/>
        <v>51422.482718101484</v>
      </c>
    </row>
    <row r="816" spans="1:12">
      <c r="A816">
        <v>4836450</v>
      </c>
      <c r="B816">
        <v>2020</v>
      </c>
      <c r="D816" t="s">
        <v>2662</v>
      </c>
      <c r="E816" t="s">
        <v>2663</v>
      </c>
      <c r="F816" t="s">
        <v>4230</v>
      </c>
      <c r="G816" t="s">
        <v>2664</v>
      </c>
      <c r="H816" s="5">
        <v>200106</v>
      </c>
      <c r="I816">
        <f>IFERROR(VLOOKUP(G816,'NCES Match'!$A$2:$B$1307,2,FALSE),"")</f>
        <v>4836450</v>
      </c>
      <c r="J816" cm="1">
        <f t="array" ref="J816">IFERROR(_xlfn.IFS(B816=2015,H816/$O$13,B816=2016,H816/$O$14,B816=2017,H816/$O$15,B816=2018,H816/$O$16,B816=2019,H816/$O$17,B816=2020,H816/$O$18,B816=2021,H816/$O$19,B816=2022,H816/$O$20),"")</f>
        <v>1.0843895474357021E-4</v>
      </c>
      <c r="K816" s="3" cm="1">
        <f t="array" ref="K816">IFERROR(_xlfn.IFS(B816=2015,J816*$P$4,B816=2016,J816*$P$5,B816=2017,J816*$P$6,B816=2018,J816*$P$7,B816=2019,J816*$P$8,B816=2020,J816*$P$9,B816=2021,J816*$P$10,B816=2022,J816*$P$11),"")</f>
        <v>228589.62185510361</v>
      </c>
      <c r="L816" s="3">
        <f t="shared" si="13"/>
        <v>428695.62185510364</v>
      </c>
    </row>
    <row r="817" spans="1:12">
      <c r="A817">
        <v>4836450</v>
      </c>
      <c r="B817">
        <v>2021</v>
      </c>
      <c r="D817" t="s">
        <v>2662</v>
      </c>
      <c r="E817" t="s">
        <v>2663</v>
      </c>
      <c r="F817" t="s">
        <v>4230</v>
      </c>
      <c r="G817" t="s">
        <v>2664</v>
      </c>
      <c r="H817" s="5">
        <v>209286.5</v>
      </c>
      <c r="I817">
        <f>IFERROR(VLOOKUP(G817,'NCES Match'!$A$2:$B$1307,2,FALSE),"")</f>
        <v>4836450</v>
      </c>
      <c r="J817" cm="1">
        <f t="array" ref="J817">IFERROR(_xlfn.IFS(B817=2015,H817/$O$13,B817=2016,H817/$O$14,B817=2017,H817/$O$15,B817=2018,H817/$O$16,B817=2019,H817/$O$17,B817=2020,H817/$O$18,B817=2021,H817/$O$19,B817=2022,H817/$O$20),"")</f>
        <v>1.0707997600371411E-4</v>
      </c>
      <c r="K817" s="3" cm="1">
        <f t="array" ref="K817">IFERROR(_xlfn.IFS(B817=2015,J817*$P$4,B817=2016,J817*$P$5,B817=2017,J817*$P$6,B817=2018,J817*$P$7,B817=2019,J817*$P$8,B817=2020,J817*$P$9,B817=2021,J817*$P$10,B817=2022,J817*$P$11),"")</f>
        <v>229210.39524911123</v>
      </c>
      <c r="L817" s="3">
        <f t="shared" si="13"/>
        <v>438496.89524911123</v>
      </c>
    </row>
    <row r="818" spans="1:12">
      <c r="A818">
        <v>4836450</v>
      </c>
      <c r="B818">
        <v>2022</v>
      </c>
      <c r="D818" t="s">
        <v>2662</v>
      </c>
      <c r="E818" t="s">
        <v>2663</v>
      </c>
      <c r="F818" t="s">
        <v>4101</v>
      </c>
      <c r="G818" t="s">
        <v>2664</v>
      </c>
      <c r="H818" s="5">
        <v>269688.43</v>
      </c>
      <c r="I818">
        <f>IFERROR(VLOOKUP(G818,'NCES Match'!$A$2:$B$1307,2,FALSE),"")</f>
        <v>4836450</v>
      </c>
      <c r="J818" cm="1">
        <f t="array" ref="J818">IFERROR(_xlfn.IFS(B818=2015,H818/$O$13,B818=2016,H818/$O$14,B818=2017,H818/$O$15,B818=2018,H818/$O$16,B818=2019,H818/$O$17,B818=2020,H818/$O$18,B818=2021,H818/$O$19,B818=2022,H818/$O$20),"")</f>
        <v>1.1845542244116118E-4</v>
      </c>
      <c r="K818" s="3" cm="1">
        <f t="array" ref="K818">IFERROR(_xlfn.IFS(B818=2015,J818*$P$4,B818=2016,J818*$P$5,B818=2017,J818*$P$6,B818=2018,J818*$P$7,B818=2019,J818*$P$8,B818=2020,J818*$P$9,B818=2021,J818*$P$10,B818=2022,J818*$P$11),"")</f>
        <v>255091.73919559165</v>
      </c>
      <c r="L818" s="3">
        <f t="shared" si="13"/>
        <v>524780.1691955917</v>
      </c>
    </row>
    <row r="819" spans="1:12">
      <c r="A819">
        <v>4836450</v>
      </c>
      <c r="B819">
        <v>2023</v>
      </c>
      <c r="D819" t="s">
        <v>2662</v>
      </c>
      <c r="E819" t="s">
        <v>2663</v>
      </c>
      <c r="F819" t="s">
        <v>4101</v>
      </c>
      <c r="G819" t="s">
        <v>2664</v>
      </c>
      <c r="H819" s="5">
        <v>286394.03000000003</v>
      </c>
      <c r="I819">
        <f>IFERROR(VLOOKUP(G819,'NCES Match'!$A$2:$B$1307,2,FALSE),"")</f>
        <v>4836450</v>
      </c>
      <c r="J819" t="str" cm="1">
        <f t="array" ref="J819">IFERROR(_xlfn.IFS(B819=2015,H819/$O$13,B819=2016,H819/$O$14,B819=2017,H819/$O$15,B819=2018,H819/$O$16,B819=2019,H819/$O$17,B819=2020,H819/$O$18,B819=2021,H819/$O$19,B819=2022,H819/$O$20),"")</f>
        <v/>
      </c>
      <c r="K819" s="3" t="str" cm="1">
        <f t="array" ref="K819">IFERROR(_xlfn.IFS(B819=2015,J819*$P$4,B819=2016,J819*$P$5,B819=2017,J819*$P$6,B819=2018,J819*$P$7,B819=2019,J819*$P$8,B819=2020,J819*$P$9,B819=2021,J819*$P$10,B819=2022,J819*$P$11),"")</f>
        <v/>
      </c>
      <c r="L819" s="3">
        <f t="shared" si="13"/>
        <v>286394.03000000003</v>
      </c>
    </row>
    <row r="820" spans="1:12">
      <c r="A820">
        <v>4838730</v>
      </c>
      <c r="B820">
        <v>2015</v>
      </c>
      <c r="C820" t="s">
        <v>381</v>
      </c>
      <c r="D820" t="s">
        <v>2887</v>
      </c>
      <c r="E820" t="s">
        <v>2888</v>
      </c>
      <c r="G820" t="s">
        <v>2889</v>
      </c>
      <c r="H820" s="5">
        <v>7934609.4199999999</v>
      </c>
      <c r="I820">
        <f>IFERROR(VLOOKUP(G820,'NCES Match'!$A$2:$B$1307,2,FALSE),"")</f>
        <v>4838730</v>
      </c>
      <c r="J820" cm="1">
        <f t="array" ref="J820">IFERROR(_xlfn.IFS(B820=2015,H820/$O$13,B820=2016,H820/$O$14,B820=2017,H820/$O$15,B820=2018,H820/$O$16,B820=2019,H820/$O$17,B820=2020,H820/$O$18,B820=2021,H820/$O$19,B820=2022,H820/$O$20),"")</f>
        <v>6.2160028292793353E-3</v>
      </c>
      <c r="K820" s="3" cm="1">
        <f t="array" ref="K820">IFERROR(_xlfn.IFS(B820=2015,J820*$P$4,B820=2016,J820*$P$5,B820=2017,J820*$P$6,B820=2018,J820*$P$7,B820=2019,J820*$P$8,B820=2020,J820*$P$9,B820=2021,J820*$P$10,B820=2022,J820*$P$11),"")</f>
        <v>9892662.7556606513</v>
      </c>
      <c r="L820" s="3">
        <f t="shared" si="13"/>
        <v>17827272.175660651</v>
      </c>
    </row>
    <row r="821" spans="1:12">
      <c r="A821">
        <v>4838730</v>
      </c>
      <c r="B821">
        <v>2016</v>
      </c>
      <c r="C821" t="s">
        <v>4102</v>
      </c>
      <c r="D821" t="s">
        <v>2887</v>
      </c>
      <c r="E821" t="s">
        <v>2888</v>
      </c>
      <c r="F821" t="s">
        <v>4101</v>
      </c>
      <c r="G821" t="s">
        <v>2889</v>
      </c>
      <c r="H821" s="5">
        <v>8131382</v>
      </c>
      <c r="I821">
        <f>IFERROR(VLOOKUP(G821,'NCES Match'!$A$2:$B$1307,2,FALSE),"")</f>
        <v>4838730</v>
      </c>
      <c r="J821" cm="1">
        <f t="array" ref="J821">IFERROR(_xlfn.IFS(B821=2015,H821/$O$13,B821=2016,H821/$O$14,B821=2017,H821/$O$15,B821=2018,H821/$O$16,B821=2019,H821/$O$17,B821=2020,H821/$O$18,B821=2021,H821/$O$19,B821=2022,H821/$O$20),"")</f>
        <v>5.8209872969531562E-3</v>
      </c>
      <c r="K821" s="3" cm="1">
        <f t="array" ref="K821">IFERROR(_xlfn.IFS(B821=2015,J821*$P$4,B821=2016,J821*$P$5,B821=2017,J821*$P$6,B821=2018,J821*$P$7,B821=2019,J821*$P$8,B821=2020,J821*$P$9,B821=2021,J821*$P$10,B821=2022,J821*$P$11),"")</f>
        <v>9753828.2089857645</v>
      </c>
      <c r="L821" s="3">
        <f t="shared" si="13"/>
        <v>17885210.208985765</v>
      </c>
    </row>
    <row r="822" spans="1:12">
      <c r="A822">
        <v>4838730</v>
      </c>
      <c r="B822">
        <v>2017</v>
      </c>
      <c r="D822" t="s">
        <v>2887</v>
      </c>
      <c r="E822" t="s">
        <v>2888</v>
      </c>
      <c r="F822" t="s">
        <v>4101</v>
      </c>
      <c r="G822" t="s">
        <v>2889</v>
      </c>
      <c r="H822" s="5">
        <v>8824749</v>
      </c>
      <c r="I822">
        <f>IFERROR(VLOOKUP(G822,'NCES Match'!$A$2:$B$1307,2,FALSE),"")</f>
        <v>4838730</v>
      </c>
      <c r="J822" cm="1">
        <f t="array" ref="J822">IFERROR(_xlfn.IFS(B822=2015,H822/$O$13,B822=2016,H822/$O$14,B822=2017,H822/$O$15,B822=2018,H822/$O$16,B822=2019,H822/$O$17,B822=2020,H822/$O$18,B822=2021,H822/$O$19,B822=2022,H822/$O$20),"")</f>
        <v>6.0841240662820473E-3</v>
      </c>
      <c r="K822" s="3" cm="1">
        <f t="array" ref="K822">IFERROR(_xlfn.IFS(B822=2015,J822*$P$4,B822=2016,J822*$P$5,B822=2017,J822*$P$6,B822=2018,J822*$P$7,B822=2019,J822*$P$8,B822=2020,J822*$P$9,B822=2021,J822*$P$10,B822=2022,J822*$P$11),"")</f>
        <v>10332350.44434127</v>
      </c>
      <c r="L822" s="3">
        <f t="shared" si="13"/>
        <v>19157099.444341272</v>
      </c>
    </row>
    <row r="823" spans="1:12">
      <c r="A823">
        <v>4838730</v>
      </c>
      <c r="B823">
        <v>2018</v>
      </c>
      <c r="D823" t="s">
        <v>2887</v>
      </c>
      <c r="E823" t="s">
        <v>2888</v>
      </c>
      <c r="F823" t="s">
        <v>4101</v>
      </c>
      <c r="G823" t="s">
        <v>2889</v>
      </c>
      <c r="H823" s="5">
        <v>9505020</v>
      </c>
      <c r="I823">
        <f>IFERROR(VLOOKUP(G823,'NCES Match'!$A$2:$B$1307,2,FALSE),"")</f>
        <v>4838730</v>
      </c>
      <c r="J823" cm="1">
        <f t="array" ref="J823">IFERROR(_xlfn.IFS(B823=2015,H823/$O$13,B823=2016,H823/$O$14,B823=2017,H823/$O$15,B823=2018,H823/$O$16,B823=2019,H823/$O$17,B823=2020,H823/$O$18,B823=2021,H823/$O$19,B823=2022,H823/$O$20),"")</f>
        <v>6.2025847773229731E-3</v>
      </c>
      <c r="K823" s="3" cm="1">
        <f t="array" ref="K823">IFERROR(_xlfn.IFS(B823=2015,J823*$P$4,B823=2016,J823*$P$5,B823=2017,J823*$P$6,B823=2018,J823*$P$7,B823=2019,J823*$P$8,B823=2020,J823*$P$9,B823=2021,J823*$P$10,B823=2022,J823*$P$11),"")</f>
        <v>10648928.128466455</v>
      </c>
      <c r="L823" s="3">
        <f t="shared" si="13"/>
        <v>20153948.128466457</v>
      </c>
    </row>
    <row r="824" spans="1:12">
      <c r="A824">
        <v>4838730</v>
      </c>
      <c r="B824">
        <v>2019</v>
      </c>
      <c r="D824" t="s">
        <v>2887</v>
      </c>
      <c r="E824" t="s">
        <v>2888</v>
      </c>
      <c r="F824" t="s">
        <v>4101</v>
      </c>
      <c r="G824" t="s">
        <v>2889</v>
      </c>
      <c r="H824" s="5">
        <v>9376918</v>
      </c>
      <c r="I824">
        <f>IFERROR(VLOOKUP(G824,'NCES Match'!$A$2:$B$1307,2,FALSE),"")</f>
        <v>4838730</v>
      </c>
      <c r="J824" cm="1">
        <f t="array" ref="J824">IFERROR(_xlfn.IFS(B824=2015,H824/$O$13,B824=2016,H824/$O$14,B824=2017,H824/$O$15,B824=2018,H824/$O$16,B824=2019,H824/$O$17,B824=2020,H824/$O$18,B824=2021,H824/$O$19,B824=2022,H824/$O$20),"")</f>
        <v>5.9372771890932111E-3</v>
      </c>
      <c r="K824" s="3" cm="1">
        <f t="array" ref="K824">IFERROR(_xlfn.IFS(B824=2015,J824*$P$4,B824=2016,J824*$P$5,B824=2017,J824*$P$6,B824=2018,J824*$P$7,B824=2019,J824*$P$8,B824=2020,J824*$P$9,B824=2021,J824*$P$10,B824=2022,J824*$P$11),"")</f>
        <v>10318548.212076414</v>
      </c>
      <c r="L824" s="3">
        <f t="shared" si="13"/>
        <v>19695466.212076414</v>
      </c>
    </row>
    <row r="825" spans="1:12">
      <c r="A825">
        <v>4838730</v>
      </c>
      <c r="B825">
        <v>2020</v>
      </c>
      <c r="D825" t="s">
        <v>2887</v>
      </c>
      <c r="E825" t="s">
        <v>2888</v>
      </c>
      <c r="F825" t="s">
        <v>4230</v>
      </c>
      <c r="G825" t="s">
        <v>2889</v>
      </c>
      <c r="H825" s="5">
        <v>15174772</v>
      </c>
      <c r="I825">
        <f>IFERROR(VLOOKUP(G825,'NCES Match'!$A$2:$B$1307,2,FALSE),"")</f>
        <v>4838730</v>
      </c>
      <c r="J825" cm="1">
        <f t="array" ref="J825">IFERROR(_xlfn.IFS(B825=2015,H825/$O$13,B825=2016,H825/$O$14,B825=2017,H825/$O$15,B825=2018,H825/$O$16,B825=2019,H825/$O$17,B825=2020,H825/$O$18,B825=2021,H825/$O$19,B825=2022,H825/$O$20),"")</f>
        <v>8.2233237091941091E-3</v>
      </c>
      <c r="K825" s="3" cm="1">
        <f t="array" ref="K825">IFERROR(_xlfn.IFS(B825=2015,J825*$P$4,B825=2016,J825*$P$5,B825=2017,J825*$P$6,B825=2018,J825*$P$7,B825=2019,J825*$P$8,B825=2020,J825*$P$9,B825=2021,J825*$P$10,B825=2022,J825*$P$11),"")</f>
        <v>17334789.527637422</v>
      </c>
      <c r="L825" s="3">
        <f t="shared" si="13"/>
        <v>32509561.527637422</v>
      </c>
    </row>
    <row r="826" spans="1:12">
      <c r="A826">
        <v>4838730</v>
      </c>
      <c r="B826">
        <v>2021</v>
      </c>
      <c r="D826" t="s">
        <v>2887</v>
      </c>
      <c r="E826" t="s">
        <v>2888</v>
      </c>
      <c r="F826" t="s">
        <v>4101</v>
      </c>
      <c r="G826" t="s">
        <v>2889</v>
      </c>
      <c r="H826" s="5">
        <v>15388316.18</v>
      </c>
      <c r="I826">
        <f>IFERROR(VLOOKUP(G826,'NCES Match'!$A$2:$B$1307,2,FALSE),"")</f>
        <v>4838730</v>
      </c>
      <c r="J826" cm="1">
        <f t="array" ref="J826">IFERROR(_xlfn.IFS(B826=2015,H826/$O$13,B826=2016,H826/$O$14,B826=2017,H826/$O$15,B826=2018,H826/$O$16,B826=2019,H826/$O$17,B826=2020,H826/$O$18,B826=2021,H826/$O$19,B826=2022,H826/$O$20),"")</f>
        <v>7.8733244967638394E-3</v>
      </c>
      <c r="K826" s="3" cm="1">
        <f t="array" ref="K826">IFERROR(_xlfn.IFS(B826=2015,J826*$P$4,B826=2016,J826*$P$5,B826=2017,J826*$P$6,B826=2018,J826*$P$7,B826=2019,J826*$P$8,B826=2020,J826*$P$9,B826=2021,J826*$P$10,B826=2022,J826*$P$11),"")</f>
        <v>16853270.678405404</v>
      </c>
      <c r="L826" s="3">
        <f t="shared" si="13"/>
        <v>32241586.858405404</v>
      </c>
    </row>
    <row r="827" spans="1:12">
      <c r="A827">
        <v>4838730</v>
      </c>
      <c r="B827">
        <v>2022</v>
      </c>
      <c r="D827" t="s">
        <v>2887</v>
      </c>
      <c r="E827" t="s">
        <v>2888</v>
      </c>
      <c r="F827" t="s">
        <v>4101</v>
      </c>
      <c r="G827" t="s">
        <v>2889</v>
      </c>
      <c r="H827" s="5">
        <v>17764799.52</v>
      </c>
      <c r="I827">
        <f>IFERROR(VLOOKUP(G827,'NCES Match'!$A$2:$B$1307,2,FALSE),"")</f>
        <v>4838730</v>
      </c>
      <c r="J827" cm="1">
        <f t="array" ref="J827">IFERROR(_xlfn.IFS(B827=2015,H827/$O$13,B827=2016,H827/$O$14,B827=2017,H827/$O$15,B827=2018,H827/$O$16,B827=2019,H827/$O$17,B827=2020,H827/$O$18,B827=2021,H827/$O$19,B827=2022,H827/$O$20),"")</f>
        <v>7.8028443108372775E-3</v>
      </c>
      <c r="K827" s="3" cm="1">
        <f t="array" ref="K827">IFERROR(_xlfn.IFS(B827=2015,J827*$P$4,B827=2016,J827*$P$5,B827=2017,J827*$P$6,B827=2018,J827*$P$7,B827=2019,J827*$P$8,B827=2020,J827*$P$9,B827=2021,J827*$P$10,B827=2022,J827*$P$11),"")</f>
        <v>16803292.621851858</v>
      </c>
      <c r="L827" s="3">
        <f t="shared" si="13"/>
        <v>34568092.141851857</v>
      </c>
    </row>
    <row r="828" spans="1:12">
      <c r="A828" t="s">
        <v>4230</v>
      </c>
      <c r="B828">
        <v>2023</v>
      </c>
      <c r="D828" t="s">
        <v>4171</v>
      </c>
      <c r="E828" t="s">
        <v>2888</v>
      </c>
      <c r="F828" t="s">
        <v>4101</v>
      </c>
      <c r="G828" t="s">
        <v>4173</v>
      </c>
      <c r="H828" s="5">
        <v>184922.61</v>
      </c>
      <c r="I828" t="str">
        <f>IFERROR(VLOOKUP(G828,'NCES Match'!$A$2:$B$1307,2,FALSE),"")</f>
        <v/>
      </c>
      <c r="J828" t="str" cm="1">
        <f t="array" ref="J828">IFERROR(_xlfn.IFS(B828=2015,H828/$O$13,B828=2016,H828/$O$14,B828=2017,H828/$O$15,B828=2018,H828/$O$16,B828=2019,H828/$O$17,B828=2020,H828/$O$18,B828=2021,H828/$O$19,B828=2022,H828/$O$20),"")</f>
        <v/>
      </c>
      <c r="K828" s="3" t="str" cm="1">
        <f t="array" ref="K828">IFERROR(_xlfn.IFS(B828=2015,J828*$P$4,B828=2016,J828*$P$5,B828=2017,J828*$P$6,B828=2018,J828*$P$7,B828=2019,J828*$P$8,B828=2020,J828*$P$9,B828=2021,J828*$P$10,B828=2022,J828*$P$11),"")</f>
        <v/>
      </c>
      <c r="L828" s="3">
        <f t="shared" si="13"/>
        <v>184922.61</v>
      </c>
    </row>
    <row r="829" spans="1:12">
      <c r="A829" t="s">
        <v>4230</v>
      </c>
      <c r="B829">
        <v>2023</v>
      </c>
      <c r="D829" t="s">
        <v>4206</v>
      </c>
      <c r="E829" t="s">
        <v>2888</v>
      </c>
      <c r="F829" t="s">
        <v>4101</v>
      </c>
      <c r="G829" t="s">
        <v>4372</v>
      </c>
      <c r="H829" s="5">
        <v>12526.54</v>
      </c>
      <c r="I829" t="str">
        <f>IFERROR(VLOOKUP(G829,'NCES Match'!$A$2:$B$1307,2,FALSE),"")</f>
        <v/>
      </c>
      <c r="J829" t="str" cm="1">
        <f t="array" ref="J829">IFERROR(_xlfn.IFS(B829=2015,H829/$O$13,B829=2016,H829/$O$14,B829=2017,H829/$O$15,B829=2018,H829/$O$16,B829=2019,H829/$O$17,B829=2020,H829/$O$18,B829=2021,H829/$O$19,B829=2022,H829/$O$20),"")</f>
        <v/>
      </c>
      <c r="K829" s="3" t="str" cm="1">
        <f t="array" ref="K829">IFERROR(_xlfn.IFS(B829=2015,J829*$P$4,B829=2016,J829*$P$5,B829=2017,J829*$P$6,B829=2018,J829*$P$7,B829=2019,J829*$P$8,B829=2020,J829*$P$9,B829=2021,J829*$P$10,B829=2022,J829*$P$11),"")</f>
        <v/>
      </c>
      <c r="L829" s="3">
        <f t="shared" si="13"/>
        <v>12526.54</v>
      </c>
    </row>
    <row r="830" spans="1:12">
      <c r="A830">
        <v>4838730</v>
      </c>
      <c r="B830">
        <v>2023</v>
      </c>
      <c r="D830" t="s">
        <v>2887</v>
      </c>
      <c r="E830" t="s">
        <v>2888</v>
      </c>
      <c r="F830" t="s">
        <v>4101</v>
      </c>
      <c r="G830" t="s">
        <v>2889</v>
      </c>
      <c r="H830" s="5">
        <v>18545645.670000002</v>
      </c>
      <c r="I830">
        <f>IFERROR(VLOOKUP(G830,'NCES Match'!$A$2:$B$1307,2,FALSE),"")</f>
        <v>4838730</v>
      </c>
      <c r="J830" t="str" cm="1">
        <f t="array" ref="J830">IFERROR(_xlfn.IFS(B830=2015,H830/$O$13,B830=2016,H830/$O$14,B830=2017,H830/$O$15,B830=2018,H830/$O$16,B830=2019,H830/$O$17,B830=2020,H830/$O$18,B830=2021,H830/$O$19,B830=2022,H830/$O$20),"")</f>
        <v/>
      </c>
      <c r="K830" s="3" t="str" cm="1">
        <f t="array" ref="K830">IFERROR(_xlfn.IFS(B830=2015,J830*$P$4,B830=2016,J830*$P$5,B830=2017,J830*$P$6,B830=2018,J830*$P$7,B830=2019,J830*$P$8,B830=2020,J830*$P$9,B830=2021,J830*$P$10,B830=2022,J830*$P$11),"")</f>
        <v/>
      </c>
      <c r="L830" s="3">
        <f t="shared" si="13"/>
        <v>18545645.670000002</v>
      </c>
    </row>
    <row r="831" spans="1:12">
      <c r="A831">
        <v>4840680</v>
      </c>
      <c r="B831">
        <v>2015</v>
      </c>
      <c r="C831" t="s">
        <v>381</v>
      </c>
      <c r="D831" t="s">
        <v>3058</v>
      </c>
      <c r="E831" t="s">
        <v>3059</v>
      </c>
      <c r="G831" t="s">
        <v>3060</v>
      </c>
      <c r="H831" s="5">
        <v>1723306.79</v>
      </c>
      <c r="I831">
        <f>IFERROR(VLOOKUP(G831,'NCES Match'!$A$2:$B$1307,2,FALSE),"")</f>
        <v>4840680</v>
      </c>
      <c r="J831" cm="1">
        <f t="array" ref="J831">IFERROR(_xlfn.IFS(B831=2015,H831/$O$13,B831=2016,H831/$O$14,B831=2017,H831/$O$15,B831=2018,H831/$O$16,B831=2019,H831/$O$17,B831=2020,H831/$O$18,B831=2021,H831/$O$19,B831=2022,H831/$O$20),"")</f>
        <v>1.3500450136027351E-3</v>
      </c>
      <c r="K831" s="3" cm="1">
        <f t="array" ref="K831">IFERROR(_xlfn.IFS(B831=2015,J831*$P$4,B831=2016,J831*$P$5,B831=2017,J831*$P$6,B831=2018,J831*$P$7,B831=2019,J831*$P$8,B831=2020,J831*$P$9,B831=2021,J831*$P$10,B831=2022,J831*$P$11),"")</f>
        <v>2148573.6720749778</v>
      </c>
      <c r="L831" s="3">
        <f t="shared" si="13"/>
        <v>3871880.4620749778</v>
      </c>
    </row>
    <row r="832" spans="1:12">
      <c r="A832">
        <v>4840680</v>
      </c>
      <c r="B832">
        <v>2016</v>
      </c>
      <c r="C832" t="s">
        <v>4102</v>
      </c>
      <c r="D832" t="s">
        <v>3058</v>
      </c>
      <c r="E832" t="s">
        <v>3059</v>
      </c>
      <c r="F832" t="s">
        <v>4101</v>
      </c>
      <c r="G832" t="s">
        <v>3060</v>
      </c>
      <c r="H832" s="5">
        <v>1889677</v>
      </c>
      <c r="I832">
        <f>IFERROR(VLOOKUP(G832,'NCES Match'!$A$2:$B$1307,2,FALSE),"")</f>
        <v>4840680</v>
      </c>
      <c r="J832" cm="1">
        <f t="array" ref="J832">IFERROR(_xlfn.IFS(B832=2015,H832/$O$13,B832=2016,H832/$O$14,B832=2017,H832/$O$15,B832=2018,H832/$O$16,B832=2019,H832/$O$17,B832=2020,H832/$O$18,B832=2021,H832/$O$19,B832=2022,H832/$O$20),"")</f>
        <v>1.352757232699749E-3</v>
      </c>
      <c r="K832" s="3" cm="1">
        <f t="array" ref="K832">IFERROR(_xlfn.IFS(B832=2015,J832*$P$4,B832=2016,J832*$P$5,B832=2017,J832*$P$6,B832=2018,J832*$P$7,B832=2019,J832*$P$8,B832=2020,J832*$P$9,B832=2021,J832*$P$10,B832=2022,J832*$P$11),"")</f>
        <v>2266722.2900697067</v>
      </c>
      <c r="L832" s="3">
        <f t="shared" si="13"/>
        <v>4156399.2900697067</v>
      </c>
    </row>
    <row r="833" spans="1:12">
      <c r="A833">
        <v>4840680</v>
      </c>
      <c r="B833">
        <v>2017</v>
      </c>
      <c r="D833" t="s">
        <v>3058</v>
      </c>
      <c r="E833" t="s">
        <v>3059</v>
      </c>
      <c r="F833" t="s">
        <v>4101</v>
      </c>
      <c r="G833" t="s">
        <v>3060</v>
      </c>
      <c r="H833" s="5">
        <v>2046675</v>
      </c>
      <c r="I833">
        <f>IFERROR(VLOOKUP(G833,'NCES Match'!$A$2:$B$1307,2,FALSE),"")</f>
        <v>4840680</v>
      </c>
      <c r="J833" cm="1">
        <f t="array" ref="J833">IFERROR(_xlfn.IFS(B833=2015,H833/$O$13,B833=2016,H833/$O$14,B833=2017,H833/$O$15,B833=2018,H833/$O$16,B833=2019,H833/$O$17,B833=2020,H833/$O$18,B833=2021,H833/$O$19,B833=2022,H833/$O$20),"")</f>
        <v>1.411057087669894E-3</v>
      </c>
      <c r="K833" s="3" cm="1">
        <f t="array" ref="K833">IFERROR(_xlfn.IFS(B833=2015,J833*$P$4,B833=2016,J833*$P$5,B833=2017,J833*$P$6,B833=2018,J833*$P$7,B833=2019,J833*$P$8,B833=2020,J833*$P$9,B833=2021,J833*$P$10,B833=2022,J833*$P$11),"")</f>
        <v>2396324.6258530603</v>
      </c>
      <c r="L833" s="3">
        <f t="shared" si="13"/>
        <v>4442999.6258530598</v>
      </c>
    </row>
    <row r="834" spans="1:12">
      <c r="A834">
        <v>4840680</v>
      </c>
      <c r="B834">
        <v>2018</v>
      </c>
      <c r="D834" t="s">
        <v>3058</v>
      </c>
      <c r="E834" t="s">
        <v>3059</v>
      </c>
      <c r="F834" t="s">
        <v>4101</v>
      </c>
      <c r="G834" t="s">
        <v>3060</v>
      </c>
      <c r="H834" s="5">
        <v>2048750</v>
      </c>
      <c r="I834">
        <f>IFERROR(VLOOKUP(G834,'NCES Match'!$A$2:$B$1307,2,FALSE),"")</f>
        <v>4840680</v>
      </c>
      <c r="J834" cm="1">
        <f t="array" ref="J834">IFERROR(_xlfn.IFS(B834=2015,H834/$O$13,B834=2016,H834/$O$14,B834=2017,H834/$O$15,B834=2018,H834/$O$16,B834=2019,H834/$O$17,B834=2020,H834/$O$18,B834=2021,H834/$O$19,B834=2022,H834/$O$20),"")</f>
        <v>1.3369299130922862E-3</v>
      </c>
      <c r="K834" s="3" cm="1">
        <f t="array" ref="K834">IFERROR(_xlfn.IFS(B834=2015,J834*$P$4,B834=2016,J834*$P$5,B834=2017,J834*$P$6,B834=2018,J834*$P$7,B834=2019,J834*$P$8,B834=2020,J834*$P$9,B834=2021,J834*$P$10,B834=2022,J834*$P$11),"")</f>
        <v>2295312.5299258344</v>
      </c>
      <c r="L834" s="3">
        <f t="shared" si="13"/>
        <v>4344062.5299258344</v>
      </c>
    </row>
    <row r="835" spans="1:12">
      <c r="A835">
        <v>4840680</v>
      </c>
      <c r="B835">
        <v>2019</v>
      </c>
      <c r="D835" t="s">
        <v>3058</v>
      </c>
      <c r="E835" t="s">
        <v>3059</v>
      </c>
      <c r="F835" t="s">
        <v>4101</v>
      </c>
      <c r="G835" t="s">
        <v>3060</v>
      </c>
      <c r="H835" s="5">
        <v>2039143</v>
      </c>
      <c r="I835">
        <f>IFERROR(VLOOKUP(G835,'NCES Match'!$A$2:$B$1307,2,FALSE),"")</f>
        <v>4840680</v>
      </c>
      <c r="J835" cm="1">
        <f t="array" ref="J835">IFERROR(_xlfn.IFS(B835=2015,H835/$O$13,B835=2016,H835/$O$14,B835=2017,H835/$O$15,B835=2018,H835/$O$16,B835=2019,H835/$O$17,B835=2020,H835/$O$18,B835=2021,H835/$O$19,B835=2022,H835/$O$20),"")</f>
        <v>1.2911446190741029E-3</v>
      </c>
      <c r="K835" s="3" cm="1">
        <f t="array" ref="K835">IFERROR(_xlfn.IFS(B835=2015,J835*$P$4,B835=2016,J835*$P$5,B835=2017,J835*$P$6,B835=2018,J835*$P$7,B835=2019,J835*$P$8,B835=2020,J835*$P$9,B835=2021,J835*$P$10,B835=2022,J835*$P$11),"")</f>
        <v>2243913.7632234963</v>
      </c>
      <c r="L835" s="3">
        <f t="shared" ref="L835:L898" si="14">SUM(H835,K835)</f>
        <v>4283056.7632234963</v>
      </c>
    </row>
    <row r="836" spans="1:12">
      <c r="A836">
        <v>4840680</v>
      </c>
      <c r="B836">
        <v>2020</v>
      </c>
      <c r="D836" t="s">
        <v>3058</v>
      </c>
      <c r="E836" t="s">
        <v>3059</v>
      </c>
      <c r="F836" t="s">
        <v>4230</v>
      </c>
      <c r="G836" t="s">
        <v>3060</v>
      </c>
      <c r="H836" s="5">
        <v>2209438</v>
      </c>
      <c r="I836">
        <f>IFERROR(VLOOKUP(G836,'NCES Match'!$A$2:$B$1307,2,FALSE),"")</f>
        <v>4840680</v>
      </c>
      <c r="J836" cm="1">
        <f t="array" ref="J836">IFERROR(_xlfn.IFS(B836=2015,H836/$O$13,B836=2016,H836/$O$14,B836=2017,H836/$O$15,B836=2018,H836/$O$16,B836=2019,H836/$O$17,B836=2020,H836/$O$18,B836=2021,H836/$O$19,B836=2022,H836/$O$20),"")</f>
        <v>1.1973111615380062E-3</v>
      </c>
      <c r="K836" s="3" cm="1">
        <f t="array" ref="K836">IFERROR(_xlfn.IFS(B836=2015,J836*$P$4,B836=2016,J836*$P$5,B836=2017,J836*$P$6,B836=2018,J836*$P$7,B836=2019,J836*$P$8,B836=2020,J836*$P$9,B836=2021,J836*$P$10,B836=2022,J836*$P$11),"")</f>
        <v>2523935.2989530368</v>
      </c>
      <c r="L836" s="3">
        <f t="shared" si="14"/>
        <v>4733373.2989530368</v>
      </c>
    </row>
    <row r="837" spans="1:12">
      <c r="A837">
        <v>4840680</v>
      </c>
      <c r="B837">
        <v>2021</v>
      </c>
      <c r="D837" t="s">
        <v>3058</v>
      </c>
      <c r="E837" t="s">
        <v>3059</v>
      </c>
      <c r="F837" t="s">
        <v>4101</v>
      </c>
      <c r="G837" t="s">
        <v>3060</v>
      </c>
      <c r="H837" s="5">
        <v>2267402.79</v>
      </c>
      <c r="I837">
        <f>IFERROR(VLOOKUP(G837,'NCES Match'!$A$2:$B$1307,2,FALSE),"")</f>
        <v>4840680</v>
      </c>
      <c r="J837" cm="1">
        <f t="array" ref="J837">IFERROR(_xlfn.IFS(B837=2015,H837/$O$13,B837=2016,H837/$O$14,B837=2017,H837/$O$15,B837=2018,H837/$O$16,B837=2019,H837/$O$17,B837=2020,H837/$O$18,B837=2021,H837/$O$19,B837=2022,H837/$O$20),"")</f>
        <v>1.1601008012650333E-3</v>
      </c>
      <c r="K837" s="3" cm="1">
        <f t="array" ref="K837">IFERROR(_xlfn.IFS(B837=2015,J837*$P$4,B837=2016,J837*$P$5,B837=2017,J837*$P$6,B837=2018,J837*$P$7,B837=2019,J837*$P$8,B837=2020,J837*$P$9,B837=2021,J837*$P$10,B837=2022,J837*$P$11),"")</f>
        <v>2483257.5903598056</v>
      </c>
      <c r="L837" s="3">
        <f t="shared" si="14"/>
        <v>4750660.3803598061</v>
      </c>
    </row>
    <row r="838" spans="1:12">
      <c r="A838">
        <v>4840680</v>
      </c>
      <c r="B838">
        <v>2022</v>
      </c>
      <c r="D838" t="s">
        <v>3058</v>
      </c>
      <c r="E838" t="s">
        <v>3059</v>
      </c>
      <c r="F838" t="s">
        <v>4101</v>
      </c>
      <c r="G838" t="s">
        <v>3060</v>
      </c>
      <c r="H838" s="5">
        <v>2774090.67</v>
      </c>
      <c r="I838">
        <f>IFERROR(VLOOKUP(G838,'NCES Match'!$A$2:$B$1307,2,FALSE),"")</f>
        <v>4840680</v>
      </c>
      <c r="J838" cm="1">
        <f t="array" ref="J838">IFERROR(_xlfn.IFS(B838=2015,H838/$O$13,B838=2016,H838/$O$14,B838=2017,H838/$O$15,B838=2018,H838/$O$16,B838=2019,H838/$O$17,B838=2020,H838/$O$18,B838=2021,H838/$O$19,B838=2022,H838/$O$20),"")</f>
        <v>1.2184656279282499E-3</v>
      </c>
      <c r="K838" s="3" cm="1">
        <f t="array" ref="K838">IFERROR(_xlfn.IFS(B838=2015,J838*$P$4,B838=2016,J838*$P$5,B838=2017,J838*$P$6,B838=2018,J838*$P$7,B838=2019,J838*$P$8,B838=2020,J838*$P$9,B838=2021,J838*$P$10,B838=2022,J838*$P$11),"")</f>
        <v>2623945.0231386051</v>
      </c>
      <c r="L838" s="3">
        <f t="shared" si="14"/>
        <v>5398035.693138605</v>
      </c>
    </row>
    <row r="839" spans="1:12">
      <c r="A839">
        <v>4840680</v>
      </c>
      <c r="B839">
        <v>2023</v>
      </c>
      <c r="D839" t="s">
        <v>3058</v>
      </c>
      <c r="E839" t="s">
        <v>3059</v>
      </c>
      <c r="F839" t="s">
        <v>4101</v>
      </c>
      <c r="G839" t="s">
        <v>3060</v>
      </c>
      <c r="H839" s="5">
        <v>3105901.06</v>
      </c>
      <c r="I839">
        <f>IFERROR(VLOOKUP(G839,'NCES Match'!$A$2:$B$1307,2,FALSE),"")</f>
        <v>4840680</v>
      </c>
      <c r="J839" t="str" cm="1">
        <f t="array" ref="J839">IFERROR(_xlfn.IFS(B839=2015,H839/$O$13,B839=2016,H839/$O$14,B839=2017,H839/$O$15,B839=2018,H839/$O$16,B839=2019,H839/$O$17,B839=2020,H839/$O$18,B839=2021,H839/$O$19,B839=2022,H839/$O$20),"")</f>
        <v/>
      </c>
      <c r="K839" s="3" t="str" cm="1">
        <f t="array" ref="K839">IFERROR(_xlfn.IFS(B839=2015,J839*$P$4,B839=2016,J839*$P$5,B839=2017,J839*$P$6,B839=2018,J839*$P$7,B839=2019,J839*$P$8,B839=2020,J839*$P$9,B839=2021,J839*$P$10,B839=2022,J839*$P$11),"")</f>
        <v/>
      </c>
      <c r="L839" s="3">
        <f t="shared" si="14"/>
        <v>3105901.06</v>
      </c>
    </row>
    <row r="840" spans="1:12">
      <c r="A840">
        <v>4840740</v>
      </c>
      <c r="B840">
        <v>2015</v>
      </c>
      <c r="C840" t="s">
        <v>381</v>
      </c>
      <c r="D840" t="s">
        <v>3049</v>
      </c>
      <c r="E840" t="s">
        <v>3050</v>
      </c>
      <c r="G840" t="s">
        <v>3051</v>
      </c>
      <c r="H840" s="5">
        <v>841029.82</v>
      </c>
      <c r="I840">
        <f>IFERROR(VLOOKUP(G840,'NCES Match'!$A$2:$B$1307,2,FALSE),"")</f>
        <v>4840740</v>
      </c>
      <c r="J840" cm="1">
        <f t="array" ref="J840">IFERROR(_xlfn.IFS(B840=2015,H840/$O$13,B840=2016,H840/$O$14,B840=2017,H840/$O$15,B840=2018,H840/$O$16,B840=2019,H840/$O$17,B840=2020,H840/$O$18,B840=2021,H840/$O$19,B840=2022,H840/$O$20),"")</f>
        <v>6.5886592066535386E-4</v>
      </c>
      <c r="K840" s="3" cm="1">
        <f t="array" ref="K840">IFERROR(_xlfn.IFS(B840=2015,J840*$P$4,B840=2016,J840*$P$5,B840=2017,J840*$P$6,B840=2018,J840*$P$7,B840=2019,J840*$P$8,B840=2020,J840*$P$9,B840=2021,J840*$P$10,B840=2022,J840*$P$11),"")</f>
        <v>1048573.9040591591</v>
      </c>
      <c r="L840" s="3">
        <f t="shared" si="14"/>
        <v>1889603.7240591589</v>
      </c>
    </row>
    <row r="841" spans="1:12">
      <c r="A841">
        <v>4840740</v>
      </c>
      <c r="B841">
        <v>2016</v>
      </c>
      <c r="C841" t="s">
        <v>4102</v>
      </c>
      <c r="D841" t="s">
        <v>3049</v>
      </c>
      <c r="E841" t="s">
        <v>3050</v>
      </c>
      <c r="F841" t="s">
        <v>4101</v>
      </c>
      <c r="G841" t="s">
        <v>3051</v>
      </c>
      <c r="H841" s="5">
        <v>822097</v>
      </c>
      <c r="I841">
        <f>IFERROR(VLOOKUP(G841,'NCES Match'!$A$2:$B$1307,2,FALSE),"")</f>
        <v>4840740</v>
      </c>
      <c r="J841" cm="1">
        <f t="array" ref="J841">IFERROR(_xlfn.IFS(B841=2015,H841/$O$13,B841=2016,H841/$O$14,B841=2017,H841/$O$15,B841=2018,H841/$O$16,B841=2019,H841/$O$17,B841=2020,H841/$O$18,B841=2021,H841/$O$19,B841=2022,H841/$O$20),"")</f>
        <v>5.8851203815824904E-4</v>
      </c>
      <c r="K841" s="3" cm="1">
        <f t="array" ref="K841">IFERROR(_xlfn.IFS(B841=2015,J841*$P$4,B841=2016,J841*$P$5,B841=2017,J841*$P$6,B841=2018,J841*$P$7,B841=2019,J841*$P$8,B841=2020,J841*$P$9,B841=2021,J841*$P$10,B841=2022,J841*$P$11),"")</f>
        <v>986129.16096213041</v>
      </c>
      <c r="L841" s="3">
        <f t="shared" si="14"/>
        <v>1808226.1609621304</v>
      </c>
    </row>
    <row r="842" spans="1:12">
      <c r="A842">
        <v>4840740</v>
      </c>
      <c r="B842">
        <v>2017</v>
      </c>
      <c r="D842" t="s">
        <v>3049</v>
      </c>
      <c r="E842" t="s">
        <v>3050</v>
      </c>
      <c r="F842" t="s">
        <v>4101</v>
      </c>
      <c r="G842" t="s">
        <v>3051</v>
      </c>
      <c r="H842" s="5">
        <v>948940</v>
      </c>
      <c r="I842">
        <f>IFERROR(VLOOKUP(G842,'NCES Match'!$A$2:$B$1307,2,FALSE),"")</f>
        <v>4840740</v>
      </c>
      <c r="J842" cm="1">
        <f t="array" ref="J842">IFERROR(_xlfn.IFS(B842=2015,H842/$O$13,B842=2016,H842/$O$14,B842=2017,H842/$O$15,B842=2018,H842/$O$16,B842=2019,H842/$O$17,B842=2020,H842/$O$18,B842=2021,H842/$O$19,B842=2022,H842/$O$20),"")</f>
        <v>6.5423602319541173E-4</v>
      </c>
      <c r="K842" s="3" cm="1">
        <f t="array" ref="K842">IFERROR(_xlfn.IFS(B842=2015,J842*$P$4,B842=2016,J842*$P$5,B842=2017,J842*$P$6,B842=2018,J842*$P$7,B842=2019,J842*$P$8,B842=2020,J842*$P$9,B842=2021,J842*$P$10,B842=2022,J842*$P$11),"")</f>
        <v>1111054.9014655494</v>
      </c>
      <c r="L842" s="3">
        <f t="shared" si="14"/>
        <v>2059994.9014655494</v>
      </c>
    </row>
    <row r="843" spans="1:12">
      <c r="A843">
        <v>4840740</v>
      </c>
      <c r="B843">
        <v>2018</v>
      </c>
      <c r="D843" t="s">
        <v>3049</v>
      </c>
      <c r="E843" t="s">
        <v>3050</v>
      </c>
      <c r="F843" t="s">
        <v>4101</v>
      </c>
      <c r="G843" t="s">
        <v>3051</v>
      </c>
      <c r="H843" s="5">
        <v>978778</v>
      </c>
      <c r="I843">
        <f>IFERROR(VLOOKUP(G843,'NCES Match'!$A$2:$B$1307,2,FALSE),"")</f>
        <v>4840740</v>
      </c>
      <c r="J843" cm="1">
        <f t="array" ref="J843">IFERROR(_xlfn.IFS(B843=2015,H843/$O$13,B843=2016,H843/$O$14,B843=2017,H843/$O$15,B843=2018,H843/$O$16,B843=2019,H843/$O$17,B843=2020,H843/$O$18,B843=2021,H843/$O$19,B843=2022,H843/$O$20),"")</f>
        <v>6.387102313491844E-4</v>
      </c>
      <c r="K843" s="3" cm="1">
        <f t="array" ref="K843">IFERROR(_xlfn.IFS(B843=2015,J843*$P$4,B843=2016,J843*$P$5,B843=2017,J843*$P$6,B843=2018,J843*$P$7,B843=2019,J843*$P$8,B843=2020,J843*$P$9,B843=2021,J843*$P$10,B843=2022,J843*$P$11),"")</f>
        <v>1096571.7668899319</v>
      </c>
      <c r="L843" s="3">
        <f t="shared" si="14"/>
        <v>2075349.7668899319</v>
      </c>
    </row>
    <row r="844" spans="1:12">
      <c r="A844">
        <v>4840740</v>
      </c>
      <c r="B844">
        <v>2019</v>
      </c>
      <c r="D844" t="s">
        <v>3049</v>
      </c>
      <c r="E844" t="s">
        <v>3050</v>
      </c>
      <c r="F844" t="s">
        <v>4101</v>
      </c>
      <c r="G844" t="s">
        <v>3051</v>
      </c>
      <c r="H844" s="5">
        <v>935701</v>
      </c>
      <c r="I844">
        <f>IFERROR(VLOOKUP(G844,'NCES Match'!$A$2:$B$1307,2,FALSE),"")</f>
        <v>4840740</v>
      </c>
      <c r="J844" cm="1">
        <f t="array" ref="J844">IFERROR(_xlfn.IFS(B844=2015,H844/$O$13,B844=2016,H844/$O$14,B844=2017,H844/$O$15,B844=2018,H844/$O$16,B844=2019,H844/$O$17,B844=2020,H844/$O$18,B844=2021,H844/$O$19,B844=2022,H844/$O$20),"")</f>
        <v>5.9246718411227518E-4</v>
      </c>
      <c r="K844" s="3" cm="1">
        <f t="array" ref="K844">IFERROR(_xlfn.IFS(B844=2015,J844*$P$4,B844=2016,J844*$P$5,B844=2017,J844*$P$6,B844=2018,J844*$P$7,B844=2019,J844*$P$8,B844=2020,J844*$P$9,B844=2021,J844*$P$10,B844=2022,J844*$P$11),"")</f>
        <v>1029664.1050490272</v>
      </c>
      <c r="L844" s="3">
        <f t="shared" si="14"/>
        <v>1965365.1050490271</v>
      </c>
    </row>
    <row r="845" spans="1:12">
      <c r="A845">
        <v>4840740</v>
      </c>
      <c r="B845">
        <v>2020</v>
      </c>
      <c r="D845" t="s">
        <v>3049</v>
      </c>
      <c r="E845" t="s">
        <v>3050</v>
      </c>
      <c r="F845" t="s">
        <v>4230</v>
      </c>
      <c r="G845" t="s">
        <v>3051</v>
      </c>
      <c r="H845" s="5">
        <v>1038777</v>
      </c>
      <c r="I845">
        <f>IFERROR(VLOOKUP(G845,'NCES Match'!$A$2:$B$1307,2,FALSE),"")</f>
        <v>4840740</v>
      </c>
      <c r="J845" cm="1">
        <f t="array" ref="J845">IFERROR(_xlfn.IFS(B845=2015,H845/$O$13,B845=2016,H845/$O$14,B845=2017,H845/$O$15,B845=2018,H845/$O$16,B845=2019,H845/$O$17,B845=2020,H845/$O$18,B845=2021,H845/$O$19,B845=2022,H845/$O$20),"")</f>
        <v>5.6292111226880566E-4</v>
      </c>
      <c r="K845" s="3" cm="1">
        <f t="array" ref="K845">IFERROR(_xlfn.IFS(B845=2015,J845*$P$4,B845=2016,J845*$P$5,B845=2017,J845*$P$6,B845=2018,J845*$P$7,B845=2019,J845*$P$8,B845=2020,J845*$P$9,B845=2021,J845*$P$10,B845=2022,J845*$P$11),"")</f>
        <v>1186639.2892855734</v>
      </c>
      <c r="L845" s="3">
        <f t="shared" si="14"/>
        <v>2225416.2892855732</v>
      </c>
    </row>
    <row r="846" spans="1:12">
      <c r="A846">
        <v>4840740</v>
      </c>
      <c r="B846">
        <v>2021</v>
      </c>
      <c r="D846" t="s">
        <v>3049</v>
      </c>
      <c r="E846" t="s">
        <v>3050</v>
      </c>
      <c r="F846" t="s">
        <v>4101</v>
      </c>
      <c r="G846" t="s">
        <v>3051</v>
      </c>
      <c r="H846" s="5">
        <v>1099394.44</v>
      </c>
      <c r="I846">
        <f>IFERROR(VLOOKUP(G846,'NCES Match'!$A$2:$B$1307,2,FALSE),"")</f>
        <v>4840740</v>
      </c>
      <c r="J846" cm="1">
        <f t="array" ref="J846">IFERROR(_xlfn.IFS(B846=2015,H846/$O$13,B846=2016,H846/$O$14,B846=2017,H846/$O$15,B846=2018,H846/$O$16,B846=2019,H846/$O$17,B846=2020,H846/$O$18,B846=2021,H846/$O$19,B846=2022,H846/$O$20),"")</f>
        <v>5.624974867170921E-4</v>
      </c>
      <c r="K846" s="3" cm="1">
        <f t="array" ref="K846">IFERROR(_xlfn.IFS(B846=2015,J846*$P$4,B846=2016,J846*$P$5,B846=2017,J846*$P$6,B846=2018,J846*$P$7,B846=2019,J846*$P$8,B846=2020,J846*$P$9,B846=2021,J846*$P$10,B846=2022,J846*$P$11),"")</f>
        <v>1204055.8474964953</v>
      </c>
      <c r="L846" s="3">
        <f t="shared" si="14"/>
        <v>2303450.2874964951</v>
      </c>
    </row>
    <row r="847" spans="1:12">
      <c r="A847">
        <v>4840740</v>
      </c>
      <c r="B847">
        <v>2022</v>
      </c>
      <c r="D847" t="s">
        <v>3049</v>
      </c>
      <c r="E847" t="s">
        <v>3050</v>
      </c>
      <c r="F847" t="s">
        <v>4101</v>
      </c>
      <c r="G847" t="s">
        <v>3051</v>
      </c>
      <c r="H847" s="5">
        <v>1416294.14</v>
      </c>
      <c r="I847">
        <f>IFERROR(VLOOKUP(G847,'NCES Match'!$A$2:$B$1307,2,FALSE),"")</f>
        <v>4840740</v>
      </c>
      <c r="J847" cm="1">
        <f t="array" ref="J847">IFERROR(_xlfn.IFS(B847=2015,H847/$O$13,B847=2016,H847/$O$14,B847=2017,H847/$O$15,B847=2018,H847/$O$16,B847=2019,H847/$O$17,B847=2020,H847/$O$18,B847=2021,H847/$O$19,B847=2022,H847/$O$20),"")</f>
        <v>6.2207978538286225E-4</v>
      </c>
      <c r="K847" s="3" cm="1">
        <f t="array" ref="K847">IFERROR(_xlfn.IFS(B847=2015,J847*$P$4,B847=2016,J847*$P$5,B847=2017,J847*$P$6,B847=2018,J847*$P$7,B847=2019,J847*$P$8,B847=2020,J847*$P$9,B847=2021,J847*$P$10,B847=2022,J847*$P$11),"")</f>
        <v>1339638.246198121</v>
      </c>
      <c r="L847" s="3">
        <f t="shared" si="14"/>
        <v>2755932.3861981211</v>
      </c>
    </row>
    <row r="848" spans="1:12">
      <c r="A848">
        <v>4840740</v>
      </c>
      <c r="B848">
        <v>2023</v>
      </c>
      <c r="D848" t="s">
        <v>3049</v>
      </c>
      <c r="E848" t="s">
        <v>3050</v>
      </c>
      <c r="F848" t="s">
        <v>4101</v>
      </c>
      <c r="G848" t="s">
        <v>3051</v>
      </c>
      <c r="H848" s="5">
        <v>1528404.3</v>
      </c>
      <c r="I848">
        <f>IFERROR(VLOOKUP(G848,'NCES Match'!$A$2:$B$1307,2,FALSE),"")</f>
        <v>4840740</v>
      </c>
      <c r="J848" t="str" cm="1">
        <f t="array" ref="J848">IFERROR(_xlfn.IFS(B848=2015,H848/$O$13,B848=2016,H848/$O$14,B848=2017,H848/$O$15,B848=2018,H848/$O$16,B848=2019,H848/$O$17,B848=2020,H848/$O$18,B848=2021,H848/$O$19,B848=2022,H848/$O$20),"")</f>
        <v/>
      </c>
      <c r="K848" s="3" t="str" cm="1">
        <f t="array" ref="K848">IFERROR(_xlfn.IFS(B848=2015,J848*$P$4,B848=2016,J848*$P$5,B848=2017,J848*$P$6,B848=2018,J848*$P$7,B848=2019,J848*$P$8,B848=2020,J848*$P$9,B848=2021,J848*$P$10,B848=2022,J848*$P$11),"")</f>
        <v/>
      </c>
      <c r="L848" s="3">
        <f t="shared" si="14"/>
        <v>1528404.3</v>
      </c>
    </row>
    <row r="849" spans="1:12">
      <c r="A849">
        <v>4832940</v>
      </c>
      <c r="B849">
        <v>2015</v>
      </c>
      <c r="C849" t="s">
        <v>381</v>
      </c>
      <c r="D849" t="s">
        <v>2405</v>
      </c>
      <c r="E849" t="s">
        <v>2406</v>
      </c>
      <c r="G849" t="s">
        <v>2407</v>
      </c>
      <c r="H849" s="5">
        <v>12785109.25</v>
      </c>
      <c r="I849">
        <f>IFERROR(VLOOKUP(G849,'NCES Match'!$A$2:$B$1307,2,FALSE),"")</f>
        <v>4832940</v>
      </c>
      <c r="J849" cm="1">
        <f t="array" ref="J849">IFERROR(_xlfn.IFS(B849=2015,H849/$O$13,B849=2016,H849/$O$14,B849=2017,H849/$O$15,B849=2018,H849/$O$16,B849=2019,H849/$O$17,B849=2020,H849/$O$18,B849=2021,H849/$O$19,B849=2022,H849/$O$20),"")</f>
        <v>1.0015902619015795E-2</v>
      </c>
      <c r="K849" s="3" cm="1">
        <f t="array" ref="K849">IFERROR(_xlfn.IFS(B849=2015,J849*$P$4,B849=2016,J849*$P$5,B849=2017,J849*$P$6,B849=2018,J849*$P$7,B849=2019,J849*$P$8,B849=2020,J849*$P$9,B849=2021,J849*$P$10,B849=2022,J849*$P$11),"")</f>
        <v>15940138.626827013</v>
      </c>
      <c r="L849" s="3">
        <f t="shared" si="14"/>
        <v>28725247.876827013</v>
      </c>
    </row>
    <row r="850" spans="1:12">
      <c r="A850">
        <v>4832940</v>
      </c>
      <c r="B850">
        <v>2016</v>
      </c>
      <c r="C850" t="s">
        <v>4102</v>
      </c>
      <c r="D850" t="s">
        <v>2405</v>
      </c>
      <c r="E850" t="s">
        <v>2406</v>
      </c>
      <c r="F850" t="s">
        <v>4101</v>
      </c>
      <c r="G850" t="s">
        <v>2407</v>
      </c>
      <c r="H850" s="5">
        <v>12312563</v>
      </c>
      <c r="I850">
        <f>IFERROR(VLOOKUP(G850,'NCES Match'!$A$2:$B$1307,2,FALSE),"")</f>
        <v>4832940</v>
      </c>
      <c r="J850" cm="1">
        <f t="array" ref="J850">IFERROR(_xlfn.IFS(B850=2015,H850/$O$13,B850=2016,H850/$O$14,B850=2017,H850/$O$15,B850=2018,H850/$O$16,B850=2019,H850/$O$17,B850=2020,H850/$O$18,B850=2021,H850/$O$19,B850=2022,H850/$O$20),"")</f>
        <v>8.814156414731893E-3</v>
      </c>
      <c r="K850" s="3" cm="1">
        <f t="array" ref="K850">IFERROR(_xlfn.IFS(B850=2015,J850*$P$4,B850=2016,J850*$P$5,B850=2017,J850*$P$6,B850=2018,J850*$P$7,B850=2019,J850*$P$8,B850=2020,J850*$P$9,B850=2021,J850*$P$10,B850=2022,J850*$P$11),"")</f>
        <v>14769275.913284408</v>
      </c>
      <c r="L850" s="3">
        <f t="shared" si="14"/>
        <v>27081838.913284406</v>
      </c>
    </row>
    <row r="851" spans="1:12">
      <c r="A851">
        <v>4832940</v>
      </c>
      <c r="B851">
        <v>2017</v>
      </c>
      <c r="D851" t="s">
        <v>2405</v>
      </c>
      <c r="E851" t="s">
        <v>2406</v>
      </c>
      <c r="F851" t="s">
        <v>4101</v>
      </c>
      <c r="G851" t="s">
        <v>2407</v>
      </c>
      <c r="H851" s="5">
        <v>12242457</v>
      </c>
      <c r="I851">
        <f>IFERROR(VLOOKUP(G851,'NCES Match'!$A$2:$B$1307,2,FALSE),"")</f>
        <v>4832940</v>
      </c>
      <c r="J851" cm="1">
        <f t="array" ref="J851">IFERROR(_xlfn.IFS(B851=2015,H851/$O$13,B851=2016,H851/$O$14,B851=2017,H851/$O$15,B851=2018,H851/$O$16,B851=2019,H851/$O$17,B851=2020,H851/$O$18,B851=2021,H851/$O$19,B851=2022,H851/$O$20),"")</f>
        <v>8.4404244544658575E-3</v>
      </c>
      <c r="K851" s="3" cm="1">
        <f t="array" ref="K851">IFERROR(_xlfn.IFS(B851=2015,J851*$P$4,B851=2016,J851*$P$5,B851=2017,J851*$P$6,B851=2018,J851*$P$7,B851=2019,J851*$P$8,B851=2020,J851*$P$9,B851=2021,J851*$P$10,B851=2022,J851*$P$11),"")</f>
        <v>14333932.44655218</v>
      </c>
      <c r="L851" s="3">
        <f t="shared" si="14"/>
        <v>26576389.44655218</v>
      </c>
    </row>
    <row r="852" spans="1:12">
      <c r="A852">
        <v>4832940</v>
      </c>
      <c r="B852">
        <v>2018</v>
      </c>
      <c r="D852" t="s">
        <v>2405</v>
      </c>
      <c r="E852" t="s">
        <v>2406</v>
      </c>
      <c r="F852" t="s">
        <v>4101</v>
      </c>
      <c r="G852" t="s">
        <v>2407</v>
      </c>
      <c r="H852" s="5">
        <v>12537975</v>
      </c>
      <c r="I852">
        <f>IFERROR(VLOOKUP(G852,'NCES Match'!$A$2:$B$1307,2,FALSE),"")</f>
        <v>4832940</v>
      </c>
      <c r="J852" cm="1">
        <f t="array" ref="J852">IFERROR(_xlfn.IFS(B852=2015,H852/$O$13,B852=2016,H852/$O$14,B852=2017,H852/$O$15,B852=2018,H852/$O$16,B852=2019,H852/$O$17,B852=2020,H852/$O$18,B852=2021,H852/$O$19,B852=2022,H852/$O$20),"")</f>
        <v>8.1817663585616873E-3</v>
      </c>
      <c r="K852" s="3" cm="1">
        <f t="array" ref="K852">IFERROR(_xlfn.IFS(B852=2015,J852*$P$4,B852=2016,J852*$P$5,B852=2017,J852*$P$6,B852=2018,J852*$P$7,B852=2019,J852*$P$8,B852=2020,J852*$P$9,B852=2021,J852*$P$10,B852=2022,J852*$P$11),"")</f>
        <v>14046892.552725742</v>
      </c>
      <c r="L852" s="3">
        <f t="shared" si="14"/>
        <v>26584867.55272574</v>
      </c>
    </row>
    <row r="853" spans="1:12">
      <c r="A853">
        <v>4832940</v>
      </c>
      <c r="B853">
        <v>2019</v>
      </c>
      <c r="D853" t="s">
        <v>2405</v>
      </c>
      <c r="E853" t="s">
        <v>2406</v>
      </c>
      <c r="F853" t="s">
        <v>4101</v>
      </c>
      <c r="G853" t="s">
        <v>2407</v>
      </c>
      <c r="H853" s="5">
        <v>12430264</v>
      </c>
      <c r="I853">
        <f>IFERROR(VLOOKUP(G853,'NCES Match'!$A$2:$B$1307,2,FALSE),"")</f>
        <v>4832940</v>
      </c>
      <c r="J853" cm="1">
        <f t="array" ref="J853">IFERROR(_xlfn.IFS(B853=2015,H853/$O$13,B853=2016,H853/$O$14,B853=2017,H853/$O$15,B853=2018,H853/$O$16,B853=2019,H853/$O$17,B853=2020,H853/$O$18,B853=2021,H853/$O$19,B853=2022,H853/$O$20),"")</f>
        <v>7.8705948907313184E-3</v>
      </c>
      <c r="K853" s="3" cm="1">
        <f t="array" ref="K853">IFERROR(_xlfn.IFS(B853=2015,J853*$P$4,B853=2016,J853*$P$5,B853=2017,J853*$P$6,B853=2018,J853*$P$7,B853=2019,J853*$P$8,B853=2020,J853*$P$9,B853=2021,J853*$P$10,B853=2022,J853*$P$11),"")</f>
        <v>13678511.252080675</v>
      </c>
      <c r="L853" s="3">
        <f t="shared" si="14"/>
        <v>26108775.252080675</v>
      </c>
    </row>
    <row r="854" spans="1:12">
      <c r="A854">
        <v>4832940</v>
      </c>
      <c r="B854">
        <v>2020</v>
      </c>
      <c r="D854" t="s">
        <v>2405</v>
      </c>
      <c r="E854" t="s">
        <v>2406</v>
      </c>
      <c r="F854" t="s">
        <v>4230</v>
      </c>
      <c r="G854" t="s">
        <v>2407</v>
      </c>
      <c r="H854" s="5">
        <v>13321979</v>
      </c>
      <c r="I854">
        <f>IFERROR(VLOOKUP(G854,'NCES Match'!$A$2:$B$1307,2,FALSE),"")</f>
        <v>4832940</v>
      </c>
      <c r="J854" cm="1">
        <f t="array" ref="J854">IFERROR(_xlfn.IFS(B854=2015,H854/$O$13,B854=2016,H854/$O$14,B854=2017,H854/$O$15,B854=2018,H854/$O$16,B854=2019,H854/$O$17,B854=2020,H854/$O$18,B854=2021,H854/$O$19,B854=2022,H854/$O$20),"")</f>
        <v>7.2192811703586735E-3</v>
      </c>
      <c r="K854" s="3" cm="1">
        <f t="array" ref="K854">IFERROR(_xlfn.IFS(B854=2015,J854*$P$4,B854=2016,J854*$P$5,B854=2017,J854*$P$6,B854=2018,J854*$P$7,B854=2019,J854*$P$8,B854=2020,J854*$P$9,B854=2021,J854*$P$10,B854=2022,J854*$P$11),"")</f>
        <v>15218265.029392578</v>
      </c>
      <c r="L854" s="3">
        <f t="shared" si="14"/>
        <v>28540244.029392578</v>
      </c>
    </row>
    <row r="855" spans="1:12">
      <c r="A855">
        <v>4832940</v>
      </c>
      <c r="B855">
        <v>2021</v>
      </c>
      <c r="D855" t="s">
        <v>2405</v>
      </c>
      <c r="E855" t="s">
        <v>2406</v>
      </c>
      <c r="F855" t="s">
        <v>4101</v>
      </c>
      <c r="G855" t="s">
        <v>2407</v>
      </c>
      <c r="H855" s="5">
        <v>13672739.119999999</v>
      </c>
      <c r="I855">
        <f>IFERROR(VLOOKUP(G855,'NCES Match'!$A$2:$B$1307,2,FALSE),"")</f>
        <v>4832940</v>
      </c>
      <c r="J855" cm="1">
        <f t="array" ref="J855">IFERROR(_xlfn.IFS(B855=2015,H855/$O$13,B855=2016,H855/$O$14,B855=2017,H855/$O$15,B855=2018,H855/$O$16,B855=2019,H855/$O$17,B855=2020,H855/$O$18,B855=2021,H855/$O$19,B855=2022,H855/$O$20),"")</f>
        <v>6.9955614761326845E-3</v>
      </c>
      <c r="K855" s="3" cm="1">
        <f t="array" ref="K855">IFERROR(_xlfn.IFS(B855=2015,J855*$P$4,B855=2016,J855*$P$5,B855=2017,J855*$P$6,B855=2018,J855*$P$7,B855=2019,J855*$P$8,B855=2020,J855*$P$9,B855=2021,J855*$P$10,B855=2022,J855*$P$11),"")</f>
        <v>14974372.154119758</v>
      </c>
      <c r="L855" s="3">
        <f t="shared" si="14"/>
        <v>28647111.274119757</v>
      </c>
    </row>
    <row r="856" spans="1:12">
      <c r="A856">
        <v>4832940</v>
      </c>
      <c r="B856">
        <v>2022</v>
      </c>
      <c r="D856" t="s">
        <v>2405</v>
      </c>
      <c r="E856" t="s">
        <v>2406</v>
      </c>
      <c r="F856" t="s">
        <v>4101</v>
      </c>
      <c r="G856" t="s">
        <v>2407</v>
      </c>
      <c r="H856" s="5">
        <v>16839753.780000001</v>
      </c>
      <c r="I856">
        <f>IFERROR(VLOOKUP(G856,'NCES Match'!$A$2:$B$1307,2,FALSE),"")</f>
        <v>4832940</v>
      </c>
      <c r="J856" cm="1">
        <f t="array" ref="J856">IFERROR(_xlfn.IFS(B856=2015,H856/$O$13,B856=2016,H856/$O$14,B856=2017,H856/$O$15,B856=2018,H856/$O$16,B856=2019,H856/$O$17,B856=2020,H856/$O$18,B856=2021,H856/$O$19,B856=2022,H856/$O$20),"")</f>
        <v>7.3965358759181515E-3</v>
      </c>
      <c r="K856" s="3" cm="1">
        <f t="array" ref="K856">IFERROR(_xlfn.IFS(B856=2015,J856*$P$4,B856=2016,J856*$P$5,B856=2017,J856*$P$6,B856=2018,J856*$P$7,B856=2019,J856*$P$8,B856=2020,J856*$P$9,B856=2021,J856*$P$10,B856=2022,J856*$P$11),"")</f>
        <v>15928314.312059063</v>
      </c>
      <c r="L856" s="3">
        <f t="shared" si="14"/>
        <v>32768068.092059065</v>
      </c>
    </row>
    <row r="857" spans="1:12">
      <c r="A857">
        <v>4832940</v>
      </c>
      <c r="B857">
        <v>2023</v>
      </c>
      <c r="D857" t="s">
        <v>2405</v>
      </c>
      <c r="E857" t="s">
        <v>2406</v>
      </c>
      <c r="F857" t="s">
        <v>4101</v>
      </c>
      <c r="G857" t="s">
        <v>2407</v>
      </c>
      <c r="H857" s="5">
        <v>16665281.08</v>
      </c>
      <c r="I857">
        <f>IFERROR(VLOOKUP(G857,'NCES Match'!$A$2:$B$1307,2,FALSE),"")</f>
        <v>4832940</v>
      </c>
      <c r="J857" t="str" cm="1">
        <f t="array" ref="J857">IFERROR(_xlfn.IFS(B857=2015,H857/$O$13,B857=2016,H857/$O$14,B857=2017,H857/$O$15,B857=2018,H857/$O$16,B857=2019,H857/$O$17,B857=2020,H857/$O$18,B857=2021,H857/$O$19,B857=2022,H857/$O$20),"")</f>
        <v/>
      </c>
      <c r="K857" s="3" t="str" cm="1">
        <f t="array" ref="K857">IFERROR(_xlfn.IFS(B857=2015,J857*$P$4,B857=2016,J857*$P$5,B857=2017,J857*$P$6,B857=2018,J857*$P$7,B857=2019,J857*$P$8,B857=2020,J857*$P$9,B857=2021,J857*$P$10,B857=2022,J857*$P$11),"")</f>
        <v/>
      </c>
      <c r="L857" s="3">
        <f t="shared" si="14"/>
        <v>16665281.08</v>
      </c>
    </row>
    <row r="858" spans="1:12">
      <c r="A858">
        <v>4817850</v>
      </c>
      <c r="B858">
        <v>2015</v>
      </c>
      <c r="C858" t="s">
        <v>381</v>
      </c>
      <c r="D858" t="s">
        <v>1212</v>
      </c>
      <c r="E858" t="s">
        <v>1213</v>
      </c>
      <c r="G858" t="s">
        <v>1214</v>
      </c>
      <c r="H858" s="5">
        <v>1822631.22</v>
      </c>
      <c r="I858">
        <f>IFERROR(VLOOKUP(G858,'NCES Match'!$A$2:$B$1307,2,FALSE),"")</f>
        <v>4817850</v>
      </c>
      <c r="J858" cm="1">
        <f t="array" ref="J858">IFERROR(_xlfn.IFS(B858=2015,H858/$O$13,B858=2016,H858/$O$14,B858=2017,H858/$O$15,B858=2018,H858/$O$16,B858=2019,H858/$O$17,B858=2020,H858/$O$18,B858=2021,H858/$O$19,B858=2022,H858/$O$20),"")</f>
        <v>1.4278561452181532E-3</v>
      </c>
      <c r="K858" s="3" cm="1">
        <f t="array" ref="K858">IFERROR(_xlfn.IFS(B858=2015,J858*$P$4,B858=2016,J858*$P$5,B858=2017,J858*$P$6,B858=2018,J858*$P$7,B858=2019,J858*$P$8,B858=2020,J858*$P$9,B858=2021,J858*$P$10,B858=2022,J858*$P$11),"")</f>
        <v>2272408.7643117202</v>
      </c>
      <c r="L858" s="3">
        <f t="shared" si="14"/>
        <v>4095039.9843117204</v>
      </c>
    </row>
    <row r="859" spans="1:12">
      <c r="A859">
        <v>4817850</v>
      </c>
      <c r="B859">
        <v>2016</v>
      </c>
      <c r="C859" t="s">
        <v>4102</v>
      </c>
      <c r="D859" t="s">
        <v>1212</v>
      </c>
      <c r="E859" t="s">
        <v>1213</v>
      </c>
      <c r="F859" t="s">
        <v>4101</v>
      </c>
      <c r="G859" t="s">
        <v>1214</v>
      </c>
      <c r="H859" s="5">
        <v>1888952</v>
      </c>
      <c r="I859">
        <f>IFERROR(VLOOKUP(G859,'NCES Match'!$A$2:$B$1307,2,FALSE),"")</f>
        <v>4817850</v>
      </c>
      <c r="J859" cm="1">
        <f t="array" ref="J859">IFERROR(_xlfn.IFS(B859=2015,H859/$O$13,B859=2016,H859/$O$14,B859=2017,H859/$O$15,B859=2018,H859/$O$16,B859=2019,H859/$O$17,B859=2020,H859/$O$18,B859=2021,H859/$O$19,B859=2022,H859/$O$20),"")</f>
        <v>1.3522382291908386E-3</v>
      </c>
      <c r="K859" s="3" cm="1">
        <f t="array" ref="K859">IFERROR(_xlfn.IFS(B859=2015,J859*$P$4,B859=2016,J859*$P$5,B859=2017,J859*$P$6,B859=2018,J859*$P$7,B859=2019,J859*$P$8,B859=2020,J859*$P$9,B859=2021,J859*$P$10,B859=2022,J859*$P$11),"")</f>
        <v>2265852.6315723551</v>
      </c>
      <c r="L859" s="3">
        <f t="shared" si="14"/>
        <v>4154804.6315723551</v>
      </c>
    </row>
    <row r="860" spans="1:12">
      <c r="A860">
        <v>4817850</v>
      </c>
      <c r="B860">
        <v>2017</v>
      </c>
      <c r="D860" t="s">
        <v>1212</v>
      </c>
      <c r="E860" t="s">
        <v>1213</v>
      </c>
      <c r="F860" t="s">
        <v>4101</v>
      </c>
      <c r="G860" t="s">
        <v>1214</v>
      </c>
      <c r="H860" s="5">
        <v>1983274</v>
      </c>
      <c r="I860">
        <f>IFERROR(VLOOKUP(G860,'NCES Match'!$A$2:$B$1307,2,FALSE),"")</f>
        <v>4817850</v>
      </c>
      <c r="J860" cm="1">
        <f t="array" ref="J860">IFERROR(_xlfn.IFS(B860=2015,H860/$O$13,B860=2016,H860/$O$14,B860=2017,H860/$O$15,B860=2018,H860/$O$16,B860=2019,H860/$O$17,B860=2020,H860/$O$18,B860=2021,H860/$O$19,B860=2022,H860/$O$20),"")</f>
        <v>1.3673459804274843E-3</v>
      </c>
      <c r="K860" s="3" cm="1">
        <f t="array" ref="K860">IFERROR(_xlfn.IFS(B860=2015,J860*$P$4,B860=2016,J860*$P$5,B860=2017,J860*$P$6,B860=2018,J860*$P$7,B860=2019,J860*$P$8,B860=2020,J860*$P$9,B860=2021,J860*$P$10,B860=2022,J860*$P$11),"")</f>
        <v>2322092.3331814297</v>
      </c>
      <c r="L860" s="3">
        <f t="shared" si="14"/>
        <v>4305366.3331814297</v>
      </c>
    </row>
    <row r="861" spans="1:12">
      <c r="A861">
        <v>4817850</v>
      </c>
      <c r="B861">
        <v>2018</v>
      </c>
      <c r="D861" t="s">
        <v>1212</v>
      </c>
      <c r="E861" t="s">
        <v>1213</v>
      </c>
      <c r="F861" t="s">
        <v>4101</v>
      </c>
      <c r="G861" t="s">
        <v>1214</v>
      </c>
      <c r="H861" s="5">
        <v>2055793</v>
      </c>
      <c r="I861">
        <f>IFERROR(VLOOKUP(G861,'NCES Match'!$A$2:$B$1307,2,FALSE),"")</f>
        <v>4817850</v>
      </c>
      <c r="J861" cm="1">
        <f t="array" ref="J861">IFERROR(_xlfn.IFS(B861=2015,H861/$O$13,B861=2016,H861/$O$14,B861=2017,H861/$O$15,B861=2018,H861/$O$16,B861=2019,H861/$O$17,B861=2020,H861/$O$18,B861=2021,H861/$O$19,B861=2022,H861/$O$20),"")</f>
        <v>1.3415258849667994E-3</v>
      </c>
      <c r="K861" s="3" cm="1">
        <f t="array" ref="K861">IFERROR(_xlfn.IFS(B861=2015,J861*$P$4,B861=2016,J861*$P$5,B861=2017,J861*$P$6,B861=2018,J861*$P$7,B861=2019,J861*$P$8,B861=2020,J861*$P$9,B861=2021,J861*$P$10,B861=2022,J861*$P$11),"")</f>
        <v>2303203.1393941771</v>
      </c>
      <c r="L861" s="3">
        <f t="shared" si="14"/>
        <v>4358996.1393941771</v>
      </c>
    </row>
    <row r="862" spans="1:12">
      <c r="A862">
        <v>4817850</v>
      </c>
      <c r="B862">
        <v>2019</v>
      </c>
      <c r="D862" t="s">
        <v>1212</v>
      </c>
      <c r="E862" t="s">
        <v>1213</v>
      </c>
      <c r="F862" t="s">
        <v>4101</v>
      </c>
      <c r="G862" t="s">
        <v>1214</v>
      </c>
      <c r="H862" s="5">
        <v>1999633</v>
      </c>
      <c r="I862">
        <f>IFERROR(VLOOKUP(G862,'NCES Match'!$A$2:$B$1307,2,FALSE),"")</f>
        <v>4817850</v>
      </c>
      <c r="J862" cm="1">
        <f t="array" ref="J862">IFERROR(_xlfn.IFS(B862=2015,H862/$O$13,B862=2016,H862/$O$14,B862=2017,H862/$O$15,B862=2018,H862/$O$16,B862=2019,H862/$O$17,B862=2020,H862/$O$18,B862=2021,H862/$O$19,B862=2022,H862/$O$20),"")</f>
        <v>1.2661276762213369E-3</v>
      </c>
      <c r="K862" s="3" cm="1">
        <f t="array" ref="K862">IFERROR(_xlfn.IFS(B862=2015,J862*$P$4,B862=2016,J862*$P$5,B862=2017,J862*$P$6,B862=2018,J862*$P$7,B862=2019,J862*$P$8,B862=2020,J862*$P$9,B862=2021,J862*$P$10,B862=2022,J862*$P$11),"")</f>
        <v>2200436.1685746852</v>
      </c>
      <c r="L862" s="3">
        <f t="shared" si="14"/>
        <v>4200069.1685746852</v>
      </c>
    </row>
    <row r="863" spans="1:12">
      <c r="A863">
        <v>4817850</v>
      </c>
      <c r="B863">
        <v>2020</v>
      </c>
      <c r="D863" t="s">
        <v>1212</v>
      </c>
      <c r="E863" t="s">
        <v>1213</v>
      </c>
      <c r="F863" t="s">
        <v>4230</v>
      </c>
      <c r="G863" t="s">
        <v>1214</v>
      </c>
      <c r="H863" s="5">
        <v>2094472</v>
      </c>
      <c r="I863">
        <f>IFERROR(VLOOKUP(G863,'NCES Match'!$A$2:$B$1307,2,FALSE),"")</f>
        <v>4817850</v>
      </c>
      <c r="J863" cm="1">
        <f t="array" ref="J863">IFERROR(_xlfn.IFS(B863=2015,H863/$O$13,B863=2016,H863/$O$14,B863=2017,H863/$O$15,B863=2018,H863/$O$16,B863=2019,H863/$O$17,B863=2020,H863/$O$18,B863=2021,H863/$O$19,B863=2022,H863/$O$20),"")</f>
        <v>1.1350102166835328E-3</v>
      </c>
      <c r="K863" s="3" cm="1">
        <f t="array" ref="K863">IFERROR(_xlfn.IFS(B863=2015,J863*$P$4,B863=2016,J863*$P$5,B863=2017,J863*$P$6,B863=2018,J863*$P$7,B863=2019,J863*$P$8,B863=2020,J863*$P$9,B863=2021,J863*$P$10,B863=2022,J863*$P$11),"")</f>
        <v>2392604.7318226472</v>
      </c>
      <c r="L863" s="3">
        <f t="shared" si="14"/>
        <v>4487076.7318226472</v>
      </c>
    </row>
    <row r="864" spans="1:12">
      <c r="A864">
        <v>4817850</v>
      </c>
      <c r="B864">
        <v>2021</v>
      </c>
      <c r="D864" t="s">
        <v>1212</v>
      </c>
      <c r="E864" t="s">
        <v>1213</v>
      </c>
      <c r="F864" t="s">
        <v>4101</v>
      </c>
      <c r="G864" t="s">
        <v>1214</v>
      </c>
      <c r="H864" s="5">
        <v>2058397.9000000001</v>
      </c>
      <c r="I864">
        <f>IFERROR(VLOOKUP(G864,'NCES Match'!$A$2:$B$1307,2,FALSE),"")</f>
        <v>4817850</v>
      </c>
      <c r="J864" cm="1">
        <f t="array" ref="J864">IFERROR(_xlfn.IFS(B864=2015,H864/$O$13,B864=2016,H864/$O$14,B864=2017,H864/$O$15,B864=2018,H864/$O$16,B864=2019,H864/$O$17,B864=2020,H864/$O$18,B864=2021,H864/$O$19,B864=2022,H864/$O$20),"")</f>
        <v>1.0531649090509685E-3</v>
      </c>
      <c r="K864" s="3" cm="1">
        <f t="array" ref="K864">IFERROR(_xlfn.IFS(B864=2015,J864*$P$4,B864=2016,J864*$P$5,B864=2017,J864*$P$6,B864=2018,J864*$P$7,B864=2019,J864*$P$8,B864=2020,J864*$P$9,B864=2021,J864*$P$10,B864=2022,J864*$P$11),"")</f>
        <v>2254355.6141410959</v>
      </c>
      <c r="L864" s="3">
        <f t="shared" si="14"/>
        <v>4312753.5141410958</v>
      </c>
    </row>
    <row r="865" spans="1:12">
      <c r="A865">
        <v>4817850</v>
      </c>
      <c r="B865">
        <v>2022</v>
      </c>
      <c r="D865" t="s">
        <v>1212</v>
      </c>
      <c r="E865" t="s">
        <v>1213</v>
      </c>
      <c r="F865" t="s">
        <v>4101</v>
      </c>
      <c r="G865" t="s">
        <v>1214</v>
      </c>
      <c r="H865" s="5">
        <v>2354172.4500000002</v>
      </c>
      <c r="I865">
        <f>IFERROR(VLOOKUP(G865,'NCES Match'!$A$2:$B$1307,2,FALSE),"")</f>
        <v>4817850</v>
      </c>
      <c r="J865" cm="1">
        <f t="array" ref="J865">IFERROR(_xlfn.IFS(B865=2015,H865/$O$13,B865=2016,H865/$O$14,B865=2017,H865/$O$15,B865=2018,H865/$O$16,B865=2019,H865/$O$17,B865=2020,H865/$O$18,B865=2021,H865/$O$19,B865=2022,H865/$O$20),"")</f>
        <v>1.0340246782707492E-3</v>
      </c>
      <c r="K865" s="3" cm="1">
        <f t="array" ref="K865">IFERROR(_xlfn.IFS(B865=2015,J865*$P$4,B865=2016,J865*$P$5,B865=2017,J865*$P$6,B865=2018,J865*$P$7,B865=2019,J865*$P$8,B865=2020,J865*$P$9,B865=2021,J865*$P$10,B865=2022,J865*$P$11),"")</f>
        <v>2226754.5724406759</v>
      </c>
      <c r="L865" s="3">
        <f t="shared" si="14"/>
        <v>4580927.0224406756</v>
      </c>
    </row>
    <row r="866" spans="1:12">
      <c r="A866">
        <v>4817850</v>
      </c>
      <c r="B866">
        <v>2023</v>
      </c>
      <c r="D866" t="s">
        <v>1212</v>
      </c>
      <c r="E866" t="s">
        <v>1213</v>
      </c>
      <c r="F866" t="s">
        <v>4101</v>
      </c>
      <c r="G866" t="s">
        <v>1214</v>
      </c>
      <c r="H866" s="5">
        <v>2805955.64</v>
      </c>
      <c r="I866">
        <f>IFERROR(VLOOKUP(G866,'NCES Match'!$A$2:$B$1307,2,FALSE),"")</f>
        <v>4817850</v>
      </c>
      <c r="J866" t="str" cm="1">
        <f t="array" ref="J866">IFERROR(_xlfn.IFS(B866=2015,H866/$O$13,B866=2016,H866/$O$14,B866=2017,H866/$O$15,B866=2018,H866/$O$16,B866=2019,H866/$O$17,B866=2020,H866/$O$18,B866=2021,H866/$O$19,B866=2022,H866/$O$20),"")</f>
        <v/>
      </c>
      <c r="K866" s="3" t="str" cm="1">
        <f t="array" ref="K866">IFERROR(_xlfn.IFS(B866=2015,J866*$P$4,B866=2016,J866*$P$5,B866=2017,J866*$P$6,B866=2018,J866*$P$7,B866=2019,J866*$P$8,B866=2020,J866*$P$9,B866=2021,J866*$P$10,B866=2022,J866*$P$11),"")</f>
        <v/>
      </c>
      <c r="L866" s="3">
        <f t="shared" si="14"/>
        <v>2805955.64</v>
      </c>
    </row>
    <row r="867" spans="1:12">
      <c r="A867">
        <v>4840950</v>
      </c>
      <c r="B867">
        <v>2015</v>
      </c>
      <c r="C867" t="s">
        <v>381</v>
      </c>
      <c r="D867" t="s">
        <v>3070</v>
      </c>
      <c r="E867" t="s">
        <v>3071</v>
      </c>
      <c r="G867" t="s">
        <v>3072</v>
      </c>
      <c r="H867" s="5">
        <v>2829098.04</v>
      </c>
      <c r="I867">
        <f>IFERROR(VLOOKUP(G867,'NCES Match'!$A$2:$B$1307,2,FALSE),"")</f>
        <v>4840950</v>
      </c>
      <c r="J867" cm="1">
        <f t="array" ref="J867">IFERROR(_xlfn.IFS(B867=2015,H867/$O$13,B867=2016,H867/$O$14,B867=2017,H867/$O$15,B867=2018,H867/$O$16,B867=2019,H867/$O$17,B867=2020,H867/$O$18,B867=2021,H867/$O$19,B867=2022,H867/$O$20),"")</f>
        <v>2.216326033216216E-3</v>
      </c>
      <c r="K867" s="3" cm="1">
        <f t="array" ref="K867">IFERROR(_xlfn.IFS(B867=2015,J867*$P$4,B867=2016,J867*$P$5,B867=2017,J867*$P$6,B867=2018,J867*$P$7,B867=2019,J867*$P$8,B867=2020,J867*$P$9,B867=2021,J867*$P$10,B867=2022,J867*$P$11),"")</f>
        <v>3527245.177547825</v>
      </c>
      <c r="L867" s="3">
        <f t="shared" si="14"/>
        <v>6356343.2175478246</v>
      </c>
    </row>
    <row r="868" spans="1:12">
      <c r="A868">
        <v>4840950</v>
      </c>
      <c r="B868">
        <v>2016</v>
      </c>
      <c r="C868" t="s">
        <v>4102</v>
      </c>
      <c r="D868" t="s">
        <v>3070</v>
      </c>
      <c r="E868" t="s">
        <v>3071</v>
      </c>
      <c r="F868" t="s">
        <v>4101</v>
      </c>
      <c r="G868" t="s">
        <v>3072</v>
      </c>
      <c r="H868" s="5">
        <v>2974314</v>
      </c>
      <c r="I868">
        <f>IFERROR(VLOOKUP(G868,'NCES Match'!$A$2:$B$1307,2,FALSE),"")</f>
        <v>4840950</v>
      </c>
      <c r="J868" cm="1">
        <f t="array" ref="J868">IFERROR(_xlfn.IFS(B868=2015,H868/$O$13,B868=2016,H868/$O$14,B868=2017,H868/$O$15,B868=2018,H868/$O$16,B868=2019,H868/$O$17,B868=2020,H868/$O$18,B868=2021,H868/$O$19,B868=2022,H868/$O$20),"")</f>
        <v>2.1292129691053664E-3</v>
      </c>
      <c r="K868" s="3" cm="1">
        <f t="array" ref="K868">IFERROR(_xlfn.IFS(B868=2015,J868*$P$4,B868=2016,J868*$P$5,B868=2017,J868*$P$6,B868=2018,J868*$P$7,B868=2019,J868*$P$8,B868=2020,J868*$P$9,B868=2021,J868*$P$10,B868=2022,J868*$P$11),"")</f>
        <v>3567775.7846798105</v>
      </c>
      <c r="L868" s="3">
        <f t="shared" si="14"/>
        <v>6542089.7846798105</v>
      </c>
    </row>
    <row r="869" spans="1:12">
      <c r="A869">
        <v>4840950</v>
      </c>
      <c r="B869">
        <v>2017</v>
      </c>
      <c r="D869" t="s">
        <v>3070</v>
      </c>
      <c r="E869" t="s">
        <v>3071</v>
      </c>
      <c r="F869" t="s">
        <v>4101</v>
      </c>
      <c r="G869" t="s">
        <v>3072</v>
      </c>
      <c r="H869" s="5">
        <v>3110510</v>
      </c>
      <c r="I869">
        <f>IFERROR(VLOOKUP(G869,'NCES Match'!$A$2:$B$1307,2,FALSE),"")</f>
        <v>4840950</v>
      </c>
      <c r="J869" cm="1">
        <f t="array" ref="J869">IFERROR(_xlfn.IFS(B869=2015,H869/$O$13,B869=2016,H869/$O$14,B869=2017,H869/$O$15,B869=2018,H869/$O$16,B869=2019,H869/$O$17,B869=2020,H869/$O$18,B869=2021,H869/$O$19,B869=2022,H869/$O$20),"")</f>
        <v>2.1445061779559928E-3</v>
      </c>
      <c r="K869" s="3" cm="1">
        <f t="array" ref="K869">IFERROR(_xlfn.IFS(B869=2015,J869*$P$4,B869=2016,J869*$P$5,B869=2017,J869*$P$6,B869=2018,J869*$P$7,B869=2019,J869*$P$8,B869=2020,J869*$P$9,B869=2021,J869*$P$10,B869=2022,J869*$P$11),"")</f>
        <v>3641902.9459793093</v>
      </c>
      <c r="L869" s="3">
        <f t="shared" si="14"/>
        <v>6752412.9459793093</v>
      </c>
    </row>
    <row r="870" spans="1:12">
      <c r="A870">
        <v>4840950</v>
      </c>
      <c r="B870">
        <v>2018</v>
      </c>
      <c r="D870" t="s">
        <v>3070</v>
      </c>
      <c r="E870" t="s">
        <v>3071</v>
      </c>
      <c r="F870" t="s">
        <v>4101</v>
      </c>
      <c r="G870" t="s">
        <v>3072</v>
      </c>
      <c r="H870" s="5">
        <v>2951816</v>
      </c>
      <c r="I870">
        <f>IFERROR(VLOOKUP(G870,'NCES Match'!$A$2:$B$1307,2,FALSE),"")</f>
        <v>4840950</v>
      </c>
      <c r="J870" cm="1">
        <f t="array" ref="J870">IFERROR(_xlfn.IFS(B870=2015,H870/$O$13,B870=2016,H870/$O$14,B870=2017,H870/$O$15,B870=2018,H870/$O$16,B870=2019,H870/$O$17,B870=2020,H870/$O$18,B870=2021,H870/$O$19,B870=2022,H870/$O$20),"")</f>
        <v>1.9262336099301622E-3</v>
      </c>
      <c r="K870" s="3" cm="1">
        <f t="array" ref="K870">IFERROR(_xlfn.IFS(B870=2015,J870*$P$4,B870=2016,J870*$P$5,B870=2017,J870*$P$6,B870=2018,J870*$P$7,B870=2019,J870*$P$8,B870=2020,J870*$P$9,B870=2021,J870*$P$10,B870=2022,J870*$P$11),"")</f>
        <v>3307060.5251180264</v>
      </c>
      <c r="L870" s="3">
        <f t="shared" si="14"/>
        <v>6258876.5251180269</v>
      </c>
    </row>
    <row r="871" spans="1:12">
      <c r="A871">
        <v>4840950</v>
      </c>
      <c r="B871">
        <v>2019</v>
      </c>
      <c r="D871" t="s">
        <v>3070</v>
      </c>
      <c r="E871" t="s">
        <v>3071</v>
      </c>
      <c r="F871" t="s">
        <v>4101</v>
      </c>
      <c r="G871" t="s">
        <v>3072</v>
      </c>
      <c r="H871" s="5">
        <v>3016105</v>
      </c>
      <c r="I871">
        <f>IFERROR(VLOOKUP(G871,'NCES Match'!$A$2:$B$1307,2,FALSE),"")</f>
        <v>4840950</v>
      </c>
      <c r="J871" cm="1">
        <f t="array" ref="J871">IFERROR(_xlfn.IFS(B871=2015,H871/$O$13,B871=2016,H871/$O$14,B871=2017,H871/$O$15,B871=2018,H871/$O$16,B871=2019,H871/$O$17,B871=2020,H871/$O$18,B871=2021,H871/$O$19,B871=2022,H871/$O$20),"")</f>
        <v>1.9097374442658003E-3</v>
      </c>
      <c r="K871" s="3" cm="1">
        <f t="array" ref="K871">IFERROR(_xlfn.IFS(B871=2015,J871*$P$4,B871=2016,J871*$P$5,B871=2017,J871*$P$6,B871=2018,J871*$P$7,B871=2019,J871*$P$8,B871=2020,J871*$P$9,B871=2021,J871*$P$10,B871=2022,J871*$P$11),"")</f>
        <v>3318982.2983612246</v>
      </c>
      <c r="L871" s="3">
        <f t="shared" si="14"/>
        <v>6335087.2983612251</v>
      </c>
    </row>
    <row r="872" spans="1:12">
      <c r="A872">
        <v>4840950</v>
      </c>
      <c r="B872">
        <v>2020</v>
      </c>
      <c r="D872" t="s">
        <v>3070</v>
      </c>
      <c r="E872" t="s">
        <v>3071</v>
      </c>
      <c r="F872" t="s">
        <v>4230</v>
      </c>
      <c r="G872" t="s">
        <v>3072</v>
      </c>
      <c r="H872" s="5">
        <v>3368396</v>
      </c>
      <c r="I872">
        <f>IFERROR(VLOOKUP(G872,'NCES Match'!$A$2:$B$1307,2,FALSE),"")</f>
        <v>4840950</v>
      </c>
      <c r="J872" cm="1">
        <f t="array" ref="J872">IFERROR(_xlfn.IFS(B872=2015,H872/$O$13,B872=2016,H872/$O$14,B872=2017,H872/$O$15,B872=2018,H872/$O$16,B872=2019,H872/$O$17,B872=2020,H872/$O$18,B872=2021,H872/$O$19,B872=2022,H872/$O$20),"")</f>
        <v>1.8253592666008162E-3</v>
      </c>
      <c r="K872" s="3" cm="1">
        <f t="array" ref="K872">IFERROR(_xlfn.IFS(B872=2015,J872*$P$4,B872=2016,J872*$P$5,B872=2017,J872*$P$6,B872=2018,J872*$P$7,B872=2019,J872*$P$8,B872=2020,J872*$P$9,B872=2021,J872*$P$10,B872=2022,J872*$P$11),"")</f>
        <v>3847862.4723808561</v>
      </c>
      <c r="L872" s="3">
        <f t="shared" si="14"/>
        <v>7216258.4723808561</v>
      </c>
    </row>
    <row r="873" spans="1:12">
      <c r="A873">
        <v>4840950</v>
      </c>
      <c r="B873">
        <v>2021</v>
      </c>
      <c r="D873" t="s">
        <v>3070</v>
      </c>
      <c r="E873" t="s">
        <v>3071</v>
      </c>
      <c r="F873" t="s">
        <v>4101</v>
      </c>
      <c r="G873" t="s">
        <v>3072</v>
      </c>
      <c r="H873" s="5">
        <v>3404333.36</v>
      </c>
      <c r="I873">
        <f>IFERROR(VLOOKUP(G873,'NCES Match'!$A$2:$B$1307,2,FALSE),"")</f>
        <v>4840950</v>
      </c>
      <c r="J873" cm="1">
        <f t="array" ref="J873">IFERROR(_xlfn.IFS(B873=2015,H873/$O$13,B873=2016,H873/$O$14,B873=2017,H873/$O$15,B873=2018,H873/$O$16,B873=2019,H873/$O$17,B873=2020,H873/$O$18,B873=2021,H873/$O$19,B873=2022,H873/$O$20),"")</f>
        <v>1.7418033867327486E-3</v>
      </c>
      <c r="K873" s="3" cm="1">
        <f t="array" ref="K873">IFERROR(_xlfn.IFS(B873=2015,J873*$P$4,B873=2016,J873*$P$5,B873=2017,J873*$P$6,B873=2018,J873*$P$7,B873=2019,J873*$P$8,B873=2020,J873*$P$9,B873=2021,J873*$P$10,B873=2022,J873*$P$11),"")</f>
        <v>3728422.9752293373</v>
      </c>
      <c r="L873" s="3">
        <f t="shared" si="14"/>
        <v>7132756.3352293372</v>
      </c>
    </row>
    <row r="874" spans="1:12">
      <c r="A874">
        <v>4840950</v>
      </c>
      <c r="B874">
        <v>2022</v>
      </c>
      <c r="D874" t="s">
        <v>3070</v>
      </c>
      <c r="E874" t="s">
        <v>3071</v>
      </c>
      <c r="F874" t="s">
        <v>4101</v>
      </c>
      <c r="G874" t="s">
        <v>3072</v>
      </c>
      <c r="H874" s="5">
        <v>4331221.96</v>
      </c>
      <c r="I874">
        <f>IFERROR(VLOOKUP(G874,'NCES Match'!$A$2:$B$1307,2,FALSE),"")</f>
        <v>4840950</v>
      </c>
      <c r="J874" cm="1">
        <f t="array" ref="J874">IFERROR(_xlfn.IFS(B874=2015,H874/$O$13,B874=2016,H874/$O$14,B874=2017,H874/$O$15,B874=2018,H874/$O$16,B874=2019,H874/$O$17,B874=2020,H874/$O$18,B874=2021,H874/$O$19,B874=2022,H874/$O$20),"")</f>
        <v>1.90240540522348E-3</v>
      </c>
      <c r="K874" s="3" cm="1">
        <f t="array" ref="K874">IFERROR(_xlfn.IFS(B874=2015,J874*$P$4,B874=2016,J874*$P$5,B874=2017,J874*$P$6,B874=2018,J874*$P$7,B874=2019,J874*$P$8,B874=2020,J874*$P$9,B874=2021,J874*$P$10,B874=2022,J874*$P$11),"")</f>
        <v>4096797.710671308</v>
      </c>
      <c r="L874" s="3">
        <f t="shared" si="14"/>
        <v>8428019.6706713084</v>
      </c>
    </row>
    <row r="875" spans="1:12">
      <c r="A875">
        <v>4840950</v>
      </c>
      <c r="B875">
        <v>2023</v>
      </c>
      <c r="D875" t="s">
        <v>3070</v>
      </c>
      <c r="E875" t="s">
        <v>3071</v>
      </c>
      <c r="F875" t="s">
        <v>4101</v>
      </c>
      <c r="G875" t="s">
        <v>3072</v>
      </c>
      <c r="H875" s="5">
        <v>4840339.13</v>
      </c>
      <c r="I875">
        <f>IFERROR(VLOOKUP(G875,'NCES Match'!$A$2:$B$1307,2,FALSE),"")</f>
        <v>4840950</v>
      </c>
      <c r="J875" t="str" cm="1">
        <f t="array" ref="J875">IFERROR(_xlfn.IFS(B875=2015,H875/$O$13,B875=2016,H875/$O$14,B875=2017,H875/$O$15,B875=2018,H875/$O$16,B875=2019,H875/$O$17,B875=2020,H875/$O$18,B875=2021,H875/$O$19,B875=2022,H875/$O$20),"")</f>
        <v/>
      </c>
      <c r="K875" s="3" t="str" cm="1">
        <f t="array" ref="K875">IFERROR(_xlfn.IFS(B875=2015,J875*$P$4,B875=2016,J875*$P$5,B875=2017,J875*$P$6,B875=2018,J875*$P$7,B875=2019,J875*$P$8,B875=2020,J875*$P$9,B875=2021,J875*$P$10,B875=2022,J875*$P$11),"")</f>
        <v/>
      </c>
      <c r="L875" s="3">
        <f t="shared" si="14"/>
        <v>4840339.13</v>
      </c>
    </row>
    <row r="876" spans="1:12">
      <c r="A876">
        <v>4826370</v>
      </c>
      <c r="B876">
        <v>2015</v>
      </c>
      <c r="C876" t="s">
        <v>381</v>
      </c>
      <c r="D876" t="s">
        <v>1923</v>
      </c>
      <c r="E876" t="s">
        <v>1924</v>
      </c>
      <c r="G876" t="s">
        <v>1925</v>
      </c>
      <c r="H876" s="5">
        <v>22732.55</v>
      </c>
      <c r="I876">
        <f>IFERROR(VLOOKUP(G876,'NCES Match'!$A$2:$B$1307,2,FALSE),"")</f>
        <v>4826370</v>
      </c>
      <c r="J876" cm="1">
        <f t="array" ref="J876">IFERROR(_xlfn.IFS(B876=2015,H876/$O$13,B876=2016,H876/$O$14,B876=2017,H876/$O$15,B876=2018,H876/$O$16,B876=2019,H876/$O$17,B876=2020,H876/$O$18,B876=2021,H876/$O$19,B876=2022,H876/$O$20),"")</f>
        <v>1.7808765074252886E-5</v>
      </c>
      <c r="K876" s="3" cm="1">
        <f t="array" ref="K876">IFERROR(_xlfn.IFS(B876=2015,J876*$P$4,B876=2016,J876*$P$5,B876=2017,J876*$P$6,B876=2018,J876*$P$7,B876=2019,J876*$P$8,B876=2020,J876*$P$9,B876=2021,J876*$P$10,B876=2022,J876*$P$11),"")</f>
        <v>28342.346651537326</v>
      </c>
      <c r="L876" s="3">
        <f t="shared" si="14"/>
        <v>51074.896651537325</v>
      </c>
    </row>
    <row r="877" spans="1:12">
      <c r="A877">
        <v>4826370</v>
      </c>
      <c r="B877">
        <v>2016</v>
      </c>
      <c r="C877" t="s">
        <v>4102</v>
      </c>
      <c r="D877" t="s">
        <v>1923</v>
      </c>
      <c r="E877" t="s">
        <v>1924</v>
      </c>
      <c r="F877" t="s">
        <v>4101</v>
      </c>
      <c r="G877" t="s">
        <v>1925</v>
      </c>
      <c r="H877" s="5">
        <v>38461</v>
      </c>
      <c r="I877">
        <f>IFERROR(VLOOKUP(G877,'NCES Match'!$A$2:$B$1307,2,FALSE),"")</f>
        <v>4826370</v>
      </c>
      <c r="J877" cm="1">
        <f t="array" ref="J877">IFERROR(_xlfn.IFS(B877=2015,H877/$O$13,B877=2016,H877/$O$14,B877=2017,H877/$O$15,B877=2018,H877/$O$16,B877=2019,H877/$O$17,B877=2020,H877/$O$18,B877=2021,H877/$O$19,B877=2022,H877/$O$20),"")</f>
        <v>2.7532957180970633E-5</v>
      </c>
      <c r="K877" s="3" cm="1">
        <f t="array" ref="K877">IFERROR(_xlfn.IFS(B877=2015,J877*$P$4,B877=2016,J877*$P$5,B877=2017,J877*$P$6,B877=2018,J877*$P$7,B877=2019,J877*$P$8,B877=2020,J877*$P$9,B877=2021,J877*$P$10,B877=2022,J877*$P$11),"")</f>
        <v>46135.083402280383</v>
      </c>
      <c r="L877" s="3">
        <f t="shared" si="14"/>
        <v>84596.083402280376</v>
      </c>
    </row>
    <row r="878" spans="1:12">
      <c r="A878">
        <v>4826370</v>
      </c>
      <c r="B878">
        <v>2017</v>
      </c>
      <c r="D878" t="s">
        <v>1923</v>
      </c>
      <c r="E878" t="s">
        <v>1924</v>
      </c>
      <c r="F878" t="s">
        <v>4101</v>
      </c>
      <c r="G878" t="s">
        <v>1925</v>
      </c>
      <c r="H878" s="5">
        <v>33405</v>
      </c>
      <c r="I878">
        <f>IFERROR(VLOOKUP(G878,'NCES Match'!$A$2:$B$1307,2,FALSE),"")</f>
        <v>4826370</v>
      </c>
      <c r="J878" cm="1">
        <f t="array" ref="J878">IFERROR(_xlfn.IFS(B878=2015,H878/$O$13,B878=2016,H878/$O$14,B878=2017,H878/$O$15,B878=2018,H878/$O$16,B878=2019,H878/$O$17,B878=2020,H878/$O$18,B878=2021,H878/$O$19,B878=2022,H878/$O$20),"")</f>
        <v>2.3030701998906913E-5</v>
      </c>
      <c r="K878" s="3" cm="1">
        <f t="array" ref="K878">IFERROR(_xlfn.IFS(B878=2015,J878*$P$4,B878=2016,J878*$P$5,B878=2017,J878*$P$6,B878=2018,J878*$P$7,B878=2019,J878*$P$8,B878=2020,J878*$P$9,B878=2021,J878*$P$10,B878=2022,J878*$P$11),"")</f>
        <v>39111.839508774712</v>
      </c>
      <c r="L878" s="3">
        <f t="shared" si="14"/>
        <v>72516.839508774719</v>
      </c>
    </row>
    <row r="879" spans="1:12">
      <c r="A879">
        <v>4826370</v>
      </c>
      <c r="B879">
        <v>2018</v>
      </c>
      <c r="D879" t="s">
        <v>1923</v>
      </c>
      <c r="E879" t="s">
        <v>1924</v>
      </c>
      <c r="F879" t="s">
        <v>4101</v>
      </c>
      <c r="G879" t="s">
        <v>1925</v>
      </c>
      <c r="H879" s="5">
        <v>21225</v>
      </c>
      <c r="I879">
        <f>IFERROR(VLOOKUP(G879,'NCES Match'!$A$2:$B$1307,2,FALSE),"")</f>
        <v>4826370</v>
      </c>
      <c r="J879" cm="1">
        <f t="array" ref="J879">IFERROR(_xlfn.IFS(B879=2015,H879/$O$13,B879=2016,H879/$O$14,B879=2017,H879/$O$15,B879=2018,H879/$O$16,B879=2019,H879/$O$17,B879=2020,H879/$O$18,B879=2021,H879/$O$19,B879=2022,H879/$O$20),"")</f>
        <v>1.3850561271694336E-5</v>
      </c>
      <c r="K879" s="3" cm="1">
        <f t="array" ref="K879">IFERROR(_xlfn.IFS(B879=2015,J879*$P$4,B879=2016,J879*$P$5,B879=2017,J879*$P$6,B879=2018,J879*$P$7,B879=2019,J879*$P$8,B879=2020,J879*$P$9,B879=2021,J879*$P$10,B879=2022,J879*$P$11),"")</f>
        <v>23779.38179264226</v>
      </c>
      <c r="L879" s="3">
        <f t="shared" si="14"/>
        <v>45004.381792642263</v>
      </c>
    </row>
    <row r="880" spans="1:12">
      <c r="A880">
        <v>4826370</v>
      </c>
      <c r="B880">
        <v>2019</v>
      </c>
      <c r="D880" t="s">
        <v>1923</v>
      </c>
      <c r="E880" t="s">
        <v>1924</v>
      </c>
      <c r="F880" t="s">
        <v>4101</v>
      </c>
      <c r="G880" t="s">
        <v>1925</v>
      </c>
      <c r="H880" s="5">
        <v>23493</v>
      </c>
      <c r="I880">
        <f>IFERROR(VLOOKUP(G880,'NCES Match'!$A$2:$B$1307,2,FALSE),"")</f>
        <v>4826370</v>
      </c>
      <c r="J880" cm="1">
        <f t="array" ref="J880">IFERROR(_xlfn.IFS(B880=2015,H880/$O$13,B880=2016,H880/$O$14,B880=2017,H880/$O$15,B880=2018,H880/$O$16,B880=2019,H880/$O$17,B880=2020,H880/$O$18,B880=2021,H880/$O$19,B880=2022,H880/$O$20),"")</f>
        <v>1.4875298365984091E-5</v>
      </c>
      <c r="K880" s="3" cm="1">
        <f t="array" ref="K880">IFERROR(_xlfn.IFS(B880=2015,J880*$P$4,B880=2016,J880*$P$5,B880=2017,J880*$P$6,B880=2018,J880*$P$7,B880=2019,J880*$P$8,B880=2020,J880*$P$9,B880=2021,J880*$P$10,B880=2022,J880*$P$11),"")</f>
        <v>25852.167326867017</v>
      </c>
      <c r="L880" s="3">
        <f t="shared" si="14"/>
        <v>49345.167326867013</v>
      </c>
    </row>
    <row r="881" spans="1:12">
      <c r="A881">
        <v>4826370</v>
      </c>
      <c r="B881">
        <v>2020</v>
      </c>
      <c r="D881" t="s">
        <v>1923</v>
      </c>
      <c r="E881" t="s">
        <v>1924</v>
      </c>
      <c r="F881" t="s">
        <v>4230</v>
      </c>
      <c r="G881" t="s">
        <v>1925</v>
      </c>
      <c r="H881" s="5">
        <v>189357</v>
      </c>
      <c r="I881">
        <f>IFERROR(VLOOKUP(G881,'NCES Match'!$A$2:$B$1307,2,FALSE),"")</f>
        <v>4826370</v>
      </c>
      <c r="J881" cm="1">
        <f t="array" ref="J881">IFERROR(_xlfn.IFS(B881=2015,H881/$O$13,B881=2016,H881/$O$14,B881=2017,H881/$O$15,B881=2018,H881/$O$16,B881=2019,H881/$O$17,B881=2020,H881/$O$18,B881=2021,H881/$O$19,B881=2022,H881/$O$20),"")</f>
        <v>1.0261399035200456E-4</v>
      </c>
      <c r="K881" s="3" cm="1">
        <f t="array" ref="K881">IFERROR(_xlfn.IFS(B881=2015,J881*$P$4,B881=2016,J881*$P$5,B881=2017,J881*$P$6,B881=2018,J881*$P$7,B881=2019,J881*$P$8,B881=2020,J881*$P$9,B881=2021,J881*$P$10,B881=2022,J881*$P$11),"")</f>
        <v>216310.58052040846</v>
      </c>
      <c r="L881" s="3">
        <f t="shared" si="14"/>
        <v>405667.58052040846</v>
      </c>
    </row>
    <row r="882" spans="1:12">
      <c r="A882">
        <v>4826370</v>
      </c>
      <c r="B882">
        <v>2021</v>
      </c>
      <c r="D882" t="s">
        <v>1923</v>
      </c>
      <c r="E882" t="s">
        <v>1924</v>
      </c>
      <c r="F882" t="s">
        <v>4230</v>
      </c>
      <c r="G882" t="s">
        <v>1925</v>
      </c>
      <c r="H882" s="5">
        <v>204105.03</v>
      </c>
      <c r="I882">
        <f>IFERROR(VLOOKUP(G882,'NCES Match'!$A$2:$B$1307,2,FALSE),"")</f>
        <v>4826370</v>
      </c>
      <c r="J882" cm="1">
        <f t="array" ref="J882">IFERROR(_xlfn.IFS(B882=2015,H882/$O$13,B882=2016,H882/$O$14,B882=2017,H882/$O$15,B882=2018,H882/$O$16,B882=2019,H882/$O$17,B882=2020,H882/$O$18,B882=2021,H882/$O$19,B882=2022,H882/$O$20),"")</f>
        <v>1.0442891306719424E-4</v>
      </c>
      <c r="K882" s="3" cm="1">
        <f t="array" ref="K882">IFERROR(_xlfn.IFS(B882=2015,J882*$P$4,B882=2016,J882*$P$5,B882=2017,J882*$P$6,B882=2018,J882*$P$7,B882=2019,J882*$P$8,B882=2020,J882*$P$9,B882=2021,J882*$P$10,B882=2022,J882*$P$11),"")</f>
        <v>223535.65375039337</v>
      </c>
      <c r="L882" s="3">
        <f t="shared" si="14"/>
        <v>427640.68375039333</v>
      </c>
    </row>
    <row r="883" spans="1:12">
      <c r="A883">
        <v>4826370</v>
      </c>
      <c r="B883">
        <v>2022</v>
      </c>
      <c r="D883" t="s">
        <v>1923</v>
      </c>
      <c r="E883" t="s">
        <v>1924</v>
      </c>
      <c r="F883" t="s">
        <v>4101</v>
      </c>
      <c r="G883" t="s">
        <v>1925</v>
      </c>
      <c r="H883" s="5">
        <v>204041.87</v>
      </c>
      <c r="I883">
        <f>IFERROR(VLOOKUP(G883,'NCES Match'!$A$2:$B$1307,2,FALSE),"")</f>
        <v>4826370</v>
      </c>
      <c r="J883" cm="1">
        <f t="array" ref="J883">IFERROR(_xlfn.IFS(B883=2015,H883/$O$13,B883=2016,H883/$O$14,B883=2017,H883/$O$15,B883=2018,H883/$O$16,B883=2019,H883/$O$17,B883=2020,H883/$O$18,B883=2021,H883/$O$19,B883=2022,H883/$O$20),"")</f>
        <v>8.9621441700463356E-5</v>
      </c>
      <c r="K883" s="3" cm="1">
        <f t="array" ref="K883">IFERROR(_xlfn.IFS(B883=2015,J883*$P$4,B883=2016,J883*$P$5,B883=2017,J883*$P$6,B883=2018,J883*$P$7,B883=2019,J883*$P$8,B883=2020,J883*$P$9,B883=2021,J883*$P$10,B883=2022,J883*$P$11),"")</f>
        <v>192998.25167516759</v>
      </c>
      <c r="L883" s="3">
        <f t="shared" si="14"/>
        <v>397040.12167516758</v>
      </c>
    </row>
    <row r="884" spans="1:12">
      <c r="A884">
        <v>4826370</v>
      </c>
      <c r="B884">
        <v>2023</v>
      </c>
      <c r="D884" t="s">
        <v>1923</v>
      </c>
      <c r="E884" t="s">
        <v>1924</v>
      </c>
      <c r="F884" t="s">
        <v>4101</v>
      </c>
      <c r="G884" t="s">
        <v>1925</v>
      </c>
      <c r="H884" s="5">
        <v>227253.63</v>
      </c>
      <c r="I884">
        <f>IFERROR(VLOOKUP(G884,'NCES Match'!$A$2:$B$1307,2,FALSE),"")</f>
        <v>4826370</v>
      </c>
      <c r="J884" t="str" cm="1">
        <f t="array" ref="J884">IFERROR(_xlfn.IFS(B884=2015,H884/$O$13,B884=2016,H884/$O$14,B884=2017,H884/$O$15,B884=2018,H884/$O$16,B884=2019,H884/$O$17,B884=2020,H884/$O$18,B884=2021,H884/$O$19,B884=2022,H884/$O$20),"")</f>
        <v/>
      </c>
      <c r="K884" s="3" t="str" cm="1">
        <f t="array" ref="K884">IFERROR(_xlfn.IFS(B884=2015,J884*$P$4,B884=2016,J884*$P$5,B884=2017,J884*$P$6,B884=2018,J884*$P$7,B884=2019,J884*$P$8,B884=2020,J884*$P$9,B884=2021,J884*$P$10,B884=2022,J884*$P$11),"")</f>
        <v/>
      </c>
      <c r="L884" s="3">
        <f t="shared" si="14"/>
        <v>227253.63</v>
      </c>
    </row>
    <row r="885" spans="1:12">
      <c r="A885">
        <v>4820160</v>
      </c>
      <c r="B885">
        <v>2015</v>
      </c>
      <c r="C885" t="s">
        <v>381</v>
      </c>
      <c r="D885" t="s">
        <v>1355</v>
      </c>
      <c r="E885" t="s">
        <v>1356</v>
      </c>
      <c r="G885" t="s">
        <v>1357</v>
      </c>
      <c r="H885" s="5">
        <v>290206.49</v>
      </c>
      <c r="I885">
        <f>IFERROR(VLOOKUP(G885,'NCES Match'!$A$2:$B$1307,2,FALSE),"")</f>
        <v>4820160</v>
      </c>
      <c r="J885" cm="1">
        <f t="array" ref="J885">IFERROR(_xlfn.IFS(B885=2015,H885/$O$13,B885=2016,H885/$O$14,B885=2017,H885/$O$15,B885=2018,H885/$O$16,B885=2019,H885/$O$17,B885=2020,H885/$O$18,B885=2021,H885/$O$19,B885=2022,H885/$O$20),"")</f>
        <v>2.2734885454704903E-4</v>
      </c>
      <c r="K885" s="3" cm="1">
        <f t="array" ref="K885">IFERROR(_xlfn.IFS(B885=2015,J885*$P$4,B885=2016,J885*$P$5,B885=2017,J885*$P$6,B885=2018,J885*$P$7,B885=2019,J885*$P$8,B885=2020,J885*$P$9,B885=2021,J885*$P$10,B885=2022,J885*$P$11),"")</f>
        <v>361821.83433472709</v>
      </c>
      <c r="L885" s="3">
        <f t="shared" si="14"/>
        <v>652028.32433472713</v>
      </c>
    </row>
    <row r="886" spans="1:12">
      <c r="A886">
        <v>4820160</v>
      </c>
      <c r="B886">
        <v>2016</v>
      </c>
      <c r="C886" t="s">
        <v>4102</v>
      </c>
      <c r="D886" t="s">
        <v>1355</v>
      </c>
      <c r="E886" t="s">
        <v>1356</v>
      </c>
      <c r="F886" t="s">
        <v>4101</v>
      </c>
      <c r="G886" t="s">
        <v>1357</v>
      </c>
      <c r="H886" s="5">
        <v>287084</v>
      </c>
      <c r="I886">
        <f>IFERROR(VLOOKUP(G886,'NCES Match'!$A$2:$B$1307,2,FALSE),"")</f>
        <v>4820160</v>
      </c>
      <c r="J886" cm="1">
        <f t="array" ref="J886">IFERROR(_xlfn.IFS(B886=2015,H886/$O$13,B886=2016,H886/$O$14,B886=2017,H886/$O$15,B886=2018,H886/$O$16,B886=2019,H886/$O$17,B886=2020,H886/$O$18,B886=2021,H886/$O$19,B886=2022,H886/$O$20),"")</f>
        <v>2.0551393565798533E-4</v>
      </c>
      <c r="K886" s="3" cm="1">
        <f t="array" ref="K886">IFERROR(_xlfn.IFS(B886=2015,J886*$P$4,B886=2016,J886*$P$5,B886=2017,J886*$P$6,B886=2018,J886*$P$7,B886=2019,J886*$P$8,B886=2020,J886*$P$9,B886=2021,J886*$P$10,B886=2022,J886*$P$11),"")</f>
        <v>344365.57248798164</v>
      </c>
      <c r="L886" s="3">
        <f t="shared" si="14"/>
        <v>631449.57248798164</v>
      </c>
    </row>
    <row r="887" spans="1:12">
      <c r="A887">
        <v>4820160</v>
      </c>
      <c r="B887">
        <v>2017</v>
      </c>
      <c r="D887" t="s">
        <v>1355</v>
      </c>
      <c r="E887" t="s">
        <v>1356</v>
      </c>
      <c r="F887" t="s">
        <v>4101</v>
      </c>
      <c r="G887" t="s">
        <v>1357</v>
      </c>
      <c r="H887" s="5">
        <v>291148</v>
      </c>
      <c r="I887">
        <f>IFERROR(VLOOKUP(G887,'NCES Match'!$A$2:$B$1307,2,FALSE),"")</f>
        <v>4820160</v>
      </c>
      <c r="J887" cm="1">
        <f t="array" ref="J887">IFERROR(_xlfn.IFS(B887=2015,H887/$O$13,B887=2016,H887/$O$14,B887=2017,H887/$O$15,B887=2018,H887/$O$16,B887=2019,H887/$O$17,B887=2020,H887/$O$18,B887=2021,H887/$O$19,B887=2022,H887/$O$20),"")</f>
        <v>2.0072871802358181E-4</v>
      </c>
      <c r="K887" s="3" cm="1">
        <f t="array" ref="K887">IFERROR(_xlfn.IFS(B887=2015,J887*$P$4,B887=2016,J887*$P$5,B887=2017,J887*$P$6,B887=2018,J887*$P$7,B887=2019,J887*$P$8,B887=2020,J887*$P$9,B887=2021,J887*$P$10,B887=2022,J887*$P$11),"")</f>
        <v>340887.10819639999</v>
      </c>
      <c r="L887" s="3">
        <f t="shared" si="14"/>
        <v>632035.10819639999</v>
      </c>
    </row>
    <row r="888" spans="1:12">
      <c r="A888">
        <v>4820160</v>
      </c>
      <c r="B888">
        <v>2018</v>
      </c>
      <c r="D888" t="s">
        <v>1355</v>
      </c>
      <c r="E888" t="s">
        <v>1356</v>
      </c>
      <c r="F888" t="s">
        <v>4101</v>
      </c>
      <c r="G888" t="s">
        <v>1357</v>
      </c>
      <c r="H888" s="5">
        <v>299377</v>
      </c>
      <c r="I888">
        <f>IFERROR(VLOOKUP(G888,'NCES Match'!$A$2:$B$1307,2,FALSE),"")</f>
        <v>4820160</v>
      </c>
      <c r="J888" cm="1">
        <f t="array" ref="J888">IFERROR(_xlfn.IFS(B888=2015,H888/$O$13,B888=2016,H888/$O$14,B888=2017,H888/$O$15,B888=2018,H888/$O$16,B888=2019,H888/$O$17,B888=2020,H888/$O$18,B888=2021,H888/$O$19,B888=2022,H888/$O$20),"")</f>
        <v>1.9536110632914185E-4</v>
      </c>
      <c r="K888" s="3" cm="1">
        <f t="array" ref="K888">IFERROR(_xlfn.IFS(B888=2015,J888*$P$4,B888=2016,J888*$P$5,B888=2017,J888*$P$6,B888=2018,J888*$P$7,B888=2019,J888*$P$8,B888=2020,J888*$P$9,B888=2021,J888*$P$10,B888=2022,J888*$P$11),"")</f>
        <v>335406.35962006421</v>
      </c>
      <c r="L888" s="3">
        <f t="shared" si="14"/>
        <v>634783.35962006426</v>
      </c>
    </row>
    <row r="889" spans="1:12">
      <c r="A889">
        <v>4820160</v>
      </c>
      <c r="B889">
        <v>2019</v>
      </c>
      <c r="D889" t="s">
        <v>1355</v>
      </c>
      <c r="E889" t="s">
        <v>1356</v>
      </c>
      <c r="F889" t="s">
        <v>4101</v>
      </c>
      <c r="G889" t="s">
        <v>1357</v>
      </c>
      <c r="H889" s="5">
        <v>317526</v>
      </c>
      <c r="I889">
        <f>IFERROR(VLOOKUP(G889,'NCES Match'!$A$2:$B$1307,2,FALSE),"")</f>
        <v>4820160</v>
      </c>
      <c r="J889" cm="1">
        <f t="array" ref="J889">IFERROR(_xlfn.IFS(B889=2015,H889/$O$13,B889=2016,H889/$O$14,B889=2017,H889/$O$15,B889=2018,H889/$O$16,B889=2019,H889/$O$17,B889=2020,H889/$O$18,B889=2021,H889/$O$19,B889=2022,H889/$O$20),"")</f>
        <v>2.010511211406574E-4</v>
      </c>
      <c r="K889" s="3" cm="1">
        <f t="array" ref="K889">IFERROR(_xlfn.IFS(B889=2015,J889*$P$4,B889=2016,J889*$P$5,B889=2017,J889*$P$6,B889=2018,J889*$P$7,B889=2019,J889*$P$8,B889=2020,J889*$P$9,B889=2021,J889*$P$10,B889=2022,J889*$P$11),"")</f>
        <v>349411.96452691342</v>
      </c>
      <c r="L889" s="3">
        <f t="shared" si="14"/>
        <v>666937.96452691336</v>
      </c>
    </row>
    <row r="890" spans="1:12">
      <c r="A890">
        <v>4820160</v>
      </c>
      <c r="B890">
        <v>2020</v>
      </c>
      <c r="D890" t="s">
        <v>1355</v>
      </c>
      <c r="E890" t="s">
        <v>1356</v>
      </c>
      <c r="F890" t="s">
        <v>4230</v>
      </c>
      <c r="G890" t="s">
        <v>1357</v>
      </c>
      <c r="H890" s="5">
        <v>309221</v>
      </c>
      <c r="I890">
        <f>IFERROR(VLOOKUP(G890,'NCES Match'!$A$2:$B$1307,2,FALSE),"")</f>
        <v>4820160</v>
      </c>
      <c r="J890" cm="1">
        <f t="array" ref="J890">IFERROR(_xlfn.IFS(B890=2015,H890/$O$13,B890=2016,H890/$O$14,B890=2017,H890/$O$15,B890=2018,H890/$O$16,B890=2019,H890/$O$17,B890=2020,H890/$O$18,B890=2021,H890/$O$19,B890=2022,H890/$O$20),"")</f>
        <v>1.6756919844862985E-4</v>
      </c>
      <c r="K890" s="3" cm="1">
        <f t="array" ref="K890">IFERROR(_xlfn.IFS(B890=2015,J890*$P$4,B890=2016,J890*$P$5,B890=2017,J890*$P$6,B890=2018,J890*$P$7,B890=2019,J890*$P$8,B890=2020,J890*$P$9,B890=2021,J890*$P$10,B890=2022,J890*$P$11),"")</f>
        <v>353236.34203700535</v>
      </c>
      <c r="L890" s="3">
        <f t="shared" si="14"/>
        <v>662457.34203700535</v>
      </c>
    </row>
    <row r="891" spans="1:12">
      <c r="A891">
        <v>4820160</v>
      </c>
      <c r="B891">
        <v>2021</v>
      </c>
      <c r="D891" t="s">
        <v>1355</v>
      </c>
      <c r="E891" t="s">
        <v>1356</v>
      </c>
      <c r="F891" t="s">
        <v>4101</v>
      </c>
      <c r="G891" t="s">
        <v>1357</v>
      </c>
      <c r="H891" s="5">
        <v>320555.45</v>
      </c>
      <c r="I891">
        <f>IFERROR(VLOOKUP(G891,'NCES Match'!$A$2:$B$1307,2,FALSE),"")</f>
        <v>4820160</v>
      </c>
      <c r="J891" cm="1">
        <f t="array" ref="J891">IFERROR(_xlfn.IFS(B891=2015,H891/$O$13,B891=2016,H891/$O$14,B891=2017,H891/$O$15,B891=2018,H891/$O$16,B891=2019,H891/$O$17,B891=2020,H891/$O$18,B891=2021,H891/$O$19,B891=2022,H891/$O$20),"")</f>
        <v>1.640099571346445E-4</v>
      </c>
      <c r="K891" s="3" cm="1">
        <f t="array" ref="K891">IFERROR(_xlfn.IFS(B891=2015,J891*$P$4,B891=2016,J891*$P$5,B891=2017,J891*$P$6,B891=2018,J891*$P$7,B891=2019,J891*$P$8,B891=2020,J891*$P$9,B891=2021,J891*$P$10,B891=2022,J891*$P$11),"")</f>
        <v>351072.05382935214</v>
      </c>
      <c r="L891" s="3">
        <f t="shared" si="14"/>
        <v>671627.50382935209</v>
      </c>
    </row>
    <row r="892" spans="1:12">
      <c r="A892">
        <v>4820160</v>
      </c>
      <c r="B892">
        <v>2022</v>
      </c>
      <c r="D892" t="s">
        <v>1355</v>
      </c>
      <c r="E892" t="s">
        <v>1356</v>
      </c>
      <c r="F892" t="s">
        <v>4101</v>
      </c>
      <c r="G892" t="s">
        <v>1357</v>
      </c>
      <c r="H892" s="5">
        <v>422069.56</v>
      </c>
      <c r="I892">
        <f>IFERROR(VLOOKUP(G892,'NCES Match'!$A$2:$B$1307,2,FALSE),"")</f>
        <v>4820160</v>
      </c>
      <c r="J892" cm="1">
        <f t="array" ref="J892">IFERROR(_xlfn.IFS(B892=2015,H892/$O$13,B892=2016,H892/$O$14,B892=2017,H892/$O$15,B892=2018,H892/$O$16,B892=2019,H892/$O$17,B892=2020,H892/$O$18,B892=2021,H892/$O$19,B892=2022,H892/$O$20),"")</f>
        <v>1.8538588410839512E-4</v>
      </c>
      <c r="K892" s="3" cm="1">
        <f t="array" ref="K892">IFERROR(_xlfn.IFS(B892=2015,J892*$P$4,B892=2016,J892*$P$5,B892=2017,J892*$P$6,B892=2018,J892*$P$7,B892=2019,J892*$P$8,B892=2020,J892*$P$9,B892=2021,J892*$P$10,B892=2022,J892*$P$11),"")</f>
        <v>399225.35097971436</v>
      </c>
      <c r="L892" s="3">
        <f t="shared" si="14"/>
        <v>821294.91097971436</v>
      </c>
    </row>
    <row r="893" spans="1:12">
      <c r="A893">
        <v>4820160</v>
      </c>
      <c r="B893">
        <v>2023</v>
      </c>
      <c r="D893" t="s">
        <v>1355</v>
      </c>
      <c r="E893" t="s">
        <v>1356</v>
      </c>
      <c r="F893" t="s">
        <v>4101</v>
      </c>
      <c r="G893" t="s">
        <v>1357</v>
      </c>
      <c r="H893" s="5">
        <v>481846.03</v>
      </c>
      <c r="I893">
        <f>IFERROR(VLOOKUP(G893,'NCES Match'!$A$2:$B$1307,2,FALSE),"")</f>
        <v>4820160</v>
      </c>
      <c r="J893" t="str" cm="1">
        <f t="array" ref="J893">IFERROR(_xlfn.IFS(B893=2015,H893/$O$13,B893=2016,H893/$O$14,B893=2017,H893/$O$15,B893=2018,H893/$O$16,B893=2019,H893/$O$17,B893=2020,H893/$O$18,B893=2021,H893/$O$19,B893=2022,H893/$O$20),"")</f>
        <v/>
      </c>
      <c r="K893" s="3" t="str" cm="1">
        <f t="array" ref="K893">IFERROR(_xlfn.IFS(B893=2015,J893*$P$4,B893=2016,J893*$P$5,B893=2017,J893*$P$6,B893=2018,J893*$P$7,B893=2019,J893*$P$8,B893=2020,J893*$P$9,B893=2021,J893*$P$10,B893=2022,J893*$P$11),"")</f>
        <v/>
      </c>
      <c r="L893" s="3">
        <f t="shared" si="14"/>
        <v>481846.03</v>
      </c>
    </row>
    <row r="894" spans="1:12">
      <c r="A894">
        <v>4833120</v>
      </c>
      <c r="B894">
        <v>2015</v>
      </c>
      <c r="C894" t="s">
        <v>381</v>
      </c>
      <c r="D894" t="s">
        <v>2417</v>
      </c>
      <c r="E894" t="s">
        <v>2418</v>
      </c>
      <c r="G894" t="s">
        <v>2419</v>
      </c>
      <c r="H894" s="5">
        <v>19345006.370000001</v>
      </c>
      <c r="I894">
        <f>IFERROR(VLOOKUP(G894,'NCES Match'!$A$2:$B$1307,2,FALSE),"")</f>
        <v>4833120</v>
      </c>
      <c r="J894" cm="1">
        <f t="array" ref="J894">IFERROR(_xlfn.IFS(B894=2015,H894/$O$13,B894=2016,H894/$O$14,B894=2017,H894/$O$15,B894=2018,H894/$O$16,B894=2019,H894/$O$17,B894=2020,H894/$O$18,B894=2021,H894/$O$19,B894=2022,H894/$O$20),"")</f>
        <v>1.5154950667798185E-2</v>
      </c>
      <c r="K894" s="3" cm="1">
        <f t="array" ref="K894">IFERROR(_xlfn.IFS(B894=2015,J894*$P$4,B894=2016,J894*$P$5,B894=2017,J894*$P$6,B894=2018,J894*$P$7,B894=2019,J894*$P$8,B894=2020,J894*$P$9,B894=2021,J894*$P$10,B894=2022,J894*$P$11),"")</f>
        <v>24118846.170567658</v>
      </c>
      <c r="L894" s="3">
        <f t="shared" si="14"/>
        <v>43463852.540567659</v>
      </c>
    </row>
    <row r="895" spans="1:12">
      <c r="A895">
        <v>4833120</v>
      </c>
      <c r="B895">
        <v>2016</v>
      </c>
      <c r="C895" t="s">
        <v>4102</v>
      </c>
      <c r="D895" t="s">
        <v>2417</v>
      </c>
      <c r="E895" t="s">
        <v>2418</v>
      </c>
      <c r="F895" t="s">
        <v>4101</v>
      </c>
      <c r="G895" t="s">
        <v>2419</v>
      </c>
      <c r="H895" s="5">
        <v>20009949</v>
      </c>
      <c r="I895">
        <f>IFERROR(VLOOKUP(G895,'NCES Match'!$A$2:$B$1307,2,FALSE),"")</f>
        <v>4833120</v>
      </c>
      <c r="J895" cm="1">
        <f t="array" ref="J895">IFERROR(_xlfn.IFS(B895=2015,H895/$O$13,B895=2016,H895/$O$14,B895=2017,H895/$O$15,B895=2018,H895/$O$16,B895=2019,H895/$O$17,B895=2020,H895/$O$18,B895=2021,H895/$O$19,B895=2022,H895/$O$20),"")</f>
        <v>1.4324460336715274E-2</v>
      </c>
      <c r="K895" s="3" cm="1">
        <f t="array" ref="K895">IFERROR(_xlfn.IFS(B895=2015,J895*$P$4,B895=2016,J895*$P$5,B895=2017,J895*$P$6,B895=2018,J895*$P$7,B895=2019,J895*$P$8,B895=2020,J895*$P$9,B895=2021,J895*$P$10,B895=2022,J895*$P$11),"")</f>
        <v>24002513.350936715</v>
      </c>
      <c r="L895" s="3">
        <f t="shared" si="14"/>
        <v>44012462.350936711</v>
      </c>
    </row>
    <row r="896" spans="1:12">
      <c r="A896">
        <v>4833120</v>
      </c>
      <c r="B896">
        <v>2017</v>
      </c>
      <c r="D896" t="s">
        <v>2417</v>
      </c>
      <c r="E896" t="s">
        <v>2418</v>
      </c>
      <c r="F896" t="s">
        <v>4101</v>
      </c>
      <c r="G896" t="s">
        <v>2419</v>
      </c>
      <c r="H896" s="5">
        <v>20751937</v>
      </c>
      <c r="I896">
        <f>IFERROR(VLOOKUP(G896,'NCES Match'!$A$2:$B$1307,2,FALSE),"")</f>
        <v>4833120</v>
      </c>
      <c r="J896" cm="1">
        <f t="array" ref="J896">IFERROR(_xlfn.IFS(B896=2015,H896/$O$13,B896=2016,H896/$O$14,B896=2017,H896/$O$15,B896=2018,H896/$O$16,B896=2019,H896/$O$17,B896=2020,H896/$O$18,B896=2021,H896/$O$19,B896=2022,H896/$O$20),"")</f>
        <v>1.4307189850234705E-2</v>
      </c>
      <c r="K896" s="3" cm="1">
        <f t="array" ref="K896">IFERROR(_xlfn.IFS(B896=2015,J896*$P$4,B896=2016,J896*$P$5,B896=2017,J896*$P$6,B896=2018,J896*$P$7,B896=2019,J896*$P$8,B896=2020,J896*$P$9,B896=2021,J896*$P$10,B896=2022,J896*$P$11),"")</f>
        <v>24297154.002101593</v>
      </c>
      <c r="L896" s="3">
        <f t="shared" si="14"/>
        <v>45049091.002101593</v>
      </c>
    </row>
    <row r="897" spans="1:12">
      <c r="A897">
        <v>4833120</v>
      </c>
      <c r="B897">
        <v>2018</v>
      </c>
      <c r="D897" t="s">
        <v>2417</v>
      </c>
      <c r="E897" t="s">
        <v>2418</v>
      </c>
      <c r="F897" t="s">
        <v>4101</v>
      </c>
      <c r="G897" t="s">
        <v>2419</v>
      </c>
      <c r="H897" s="5">
        <v>21389307</v>
      </c>
      <c r="I897">
        <f>IFERROR(VLOOKUP(G897,'NCES Match'!$A$2:$B$1307,2,FALSE),"")</f>
        <v>4833120</v>
      </c>
      <c r="J897" cm="1">
        <f t="array" ref="J897">IFERROR(_xlfn.IFS(B897=2015,H897/$O$13,B897=2016,H897/$O$14,B897=2017,H897/$O$15,B897=2018,H897/$O$16,B897=2019,H897/$O$17,B897=2020,H897/$O$18,B897=2021,H897/$O$19,B897=2022,H897/$O$20),"")</f>
        <v>1.3957781256187542E-2</v>
      </c>
      <c r="K897" s="3" cm="1">
        <f t="array" ref="K897">IFERROR(_xlfn.IFS(B897=2015,J897*$P$4,B897=2016,J897*$P$5,B897=2017,J897*$P$6,B897=2018,J897*$P$7,B897=2019,J897*$P$8,B897=2020,J897*$P$9,B897=2021,J897*$P$10,B897=2022,J897*$P$11),"")</f>
        <v>23963462.776585896</v>
      </c>
      <c r="L897" s="3">
        <f t="shared" si="14"/>
        <v>45352769.776585892</v>
      </c>
    </row>
    <row r="898" spans="1:12">
      <c r="A898">
        <v>4833120</v>
      </c>
      <c r="B898">
        <v>2019</v>
      </c>
      <c r="D898" t="s">
        <v>2417</v>
      </c>
      <c r="E898" t="s">
        <v>2418</v>
      </c>
      <c r="F898" t="s">
        <v>4101</v>
      </c>
      <c r="G898" t="s">
        <v>2419</v>
      </c>
      <c r="H898" s="5">
        <v>22248038</v>
      </c>
      <c r="I898">
        <f>IFERROR(VLOOKUP(G898,'NCES Match'!$A$2:$B$1307,2,FALSE),"")</f>
        <v>4833120</v>
      </c>
      <c r="J898" cm="1">
        <f t="array" ref="J898">IFERROR(_xlfn.IFS(B898=2015,H898/$O$13,B898=2016,H898/$O$14,B898=2017,H898/$O$15,B898=2018,H898/$O$16,B898=2019,H898/$O$17,B898=2020,H898/$O$18,B898=2021,H898/$O$19,B898=2022,H898/$O$20),"")</f>
        <v>1.4087013293651383E-2</v>
      </c>
      <c r="K898" s="3" cm="1">
        <f t="array" ref="K898">IFERROR(_xlfn.IFS(B898=2015,J898*$P$4,B898=2016,J898*$P$5,B898=2017,J898*$P$6,B898=2018,J898*$P$7,B898=2019,J898*$P$8,B898=2020,J898*$P$9,B898=2021,J898*$P$10,B898=2022,J898*$P$11),"")</f>
        <v>24482186.228684962</v>
      </c>
      <c r="L898" s="3">
        <f t="shared" si="14"/>
        <v>46730224.228684962</v>
      </c>
    </row>
    <row r="899" spans="1:12">
      <c r="A899">
        <v>4833120</v>
      </c>
      <c r="B899">
        <v>2020</v>
      </c>
      <c r="D899" t="s">
        <v>2417</v>
      </c>
      <c r="E899" t="s">
        <v>2418</v>
      </c>
      <c r="F899" t="s">
        <v>4230</v>
      </c>
      <c r="G899" t="s">
        <v>2419</v>
      </c>
      <c r="H899" s="5">
        <v>23427136</v>
      </c>
      <c r="I899">
        <f>IFERROR(VLOOKUP(G899,'NCES Match'!$A$2:$B$1307,2,FALSE),"")</f>
        <v>4833120</v>
      </c>
      <c r="J899" cm="1">
        <f t="array" ref="J899">IFERROR(_xlfn.IFS(B899=2015,H899/$O$13,B899=2016,H899/$O$14,B899=2017,H899/$O$15,B899=2018,H899/$O$16,B899=2019,H899/$O$17,B899=2020,H899/$O$18,B899=2021,H899/$O$19,B899=2022,H899/$O$20),"")</f>
        <v>1.2695342171026679E-2</v>
      </c>
      <c r="K899" s="3" cm="1">
        <f t="array" ref="K899">IFERROR(_xlfn.IFS(B899=2015,J899*$P$4,B899=2016,J899*$P$5,B899=2017,J899*$P$6,B899=2018,J899*$P$7,B899=2019,J899*$P$8,B899=2020,J899*$P$9,B899=2021,J899*$P$10,B899=2022,J899*$P$11),"")</f>
        <v>26761817.03391245</v>
      </c>
      <c r="L899" s="3">
        <f t="shared" ref="L899:L962" si="15">SUM(H899,K899)</f>
        <v>50188953.03391245</v>
      </c>
    </row>
    <row r="900" spans="1:12">
      <c r="A900">
        <v>4833120</v>
      </c>
      <c r="B900">
        <v>2021</v>
      </c>
      <c r="D900" t="s">
        <v>2417</v>
      </c>
      <c r="E900" t="s">
        <v>2418</v>
      </c>
      <c r="F900" t="s">
        <v>4101</v>
      </c>
      <c r="G900" t="s">
        <v>2419</v>
      </c>
      <c r="H900" s="5">
        <v>23064490.039999999</v>
      </c>
      <c r="I900">
        <f>IFERROR(VLOOKUP(G900,'NCES Match'!$A$2:$B$1307,2,FALSE),"")</f>
        <v>4833120</v>
      </c>
      <c r="J900" cm="1">
        <f t="array" ref="J900">IFERROR(_xlfn.IFS(B900=2015,H900/$O$13,B900=2016,H900/$O$14,B900=2017,H900/$O$15,B900=2018,H900/$O$16,B900=2019,H900/$O$17,B900=2020,H900/$O$18,B900=2021,H900/$O$19,B900=2022,H900/$O$20),"")</f>
        <v>1.1800785239473654E-2</v>
      </c>
      <c r="K900" s="3" cm="1">
        <f t="array" ref="K900">IFERROR(_xlfn.IFS(B900=2015,J900*$P$4,B900=2016,J900*$P$5,B900=2017,J900*$P$6,B900=2018,J900*$P$7,B900=2019,J900*$P$8,B900=2020,J900*$P$9,B900=2021,J900*$P$10,B900=2022,J900*$P$11),"")</f>
        <v>25260209.704341125</v>
      </c>
      <c r="L900" s="3">
        <f t="shared" si="15"/>
        <v>48324699.74434112</v>
      </c>
    </row>
    <row r="901" spans="1:12">
      <c r="A901">
        <v>4833120</v>
      </c>
      <c r="B901">
        <v>2022</v>
      </c>
      <c r="D901" t="s">
        <v>2417</v>
      </c>
      <c r="E901" t="s">
        <v>2418</v>
      </c>
      <c r="F901" t="s">
        <v>4101</v>
      </c>
      <c r="G901" t="s">
        <v>2419</v>
      </c>
      <c r="H901" s="5">
        <v>27293148.010000002</v>
      </c>
      <c r="I901">
        <f>IFERROR(VLOOKUP(G901,'NCES Match'!$A$2:$B$1307,2,FALSE),"")</f>
        <v>4833120</v>
      </c>
      <c r="J901" cm="1">
        <f t="array" ref="J901">IFERROR(_xlfn.IFS(B901=2015,H901/$O$13,B901=2016,H901/$O$14,B901=2017,H901/$O$15,B901=2018,H901/$O$16,B901=2019,H901/$O$17,B901=2020,H901/$O$18,B901=2021,H901/$O$19,B901=2022,H901/$O$20),"")</f>
        <v>1.1987986942093467E-2</v>
      </c>
      <c r="K901" s="3" cm="1">
        <f t="array" ref="K901">IFERROR(_xlfn.IFS(B901=2015,J901*$P$4,B901=2016,J901*$P$5,B901=2017,J901*$P$6,B901=2018,J901*$P$7,B901=2019,J901*$P$8,B901=2020,J901*$P$9,B901=2021,J901*$P$10,B901=2022,J901*$P$11),"")</f>
        <v>25815926.155948188</v>
      </c>
      <c r="L901" s="3">
        <f t="shared" si="15"/>
        <v>53109074.16594819</v>
      </c>
    </row>
    <row r="902" spans="1:12">
      <c r="A902">
        <v>4833120</v>
      </c>
      <c r="B902">
        <v>2023</v>
      </c>
      <c r="D902" t="s">
        <v>2417</v>
      </c>
      <c r="E902" t="s">
        <v>2418</v>
      </c>
      <c r="F902" t="s">
        <v>4101</v>
      </c>
      <c r="G902" t="s">
        <v>2419</v>
      </c>
      <c r="H902" s="5">
        <v>29895444.289999999</v>
      </c>
      <c r="I902">
        <f>IFERROR(VLOOKUP(G902,'NCES Match'!$A$2:$B$1307,2,FALSE),"")</f>
        <v>4833120</v>
      </c>
      <c r="J902" t="str" cm="1">
        <f t="array" ref="J902">IFERROR(_xlfn.IFS(B902=2015,H902/$O$13,B902=2016,H902/$O$14,B902=2017,H902/$O$15,B902=2018,H902/$O$16,B902=2019,H902/$O$17,B902=2020,H902/$O$18,B902=2021,H902/$O$19,B902=2022,H902/$O$20),"")</f>
        <v/>
      </c>
      <c r="K902" s="3" t="str" cm="1">
        <f t="array" ref="K902">IFERROR(_xlfn.IFS(B902=2015,J902*$P$4,B902=2016,J902*$P$5,B902=2017,J902*$P$6,B902=2018,J902*$P$7,B902=2019,J902*$P$8,B902=2020,J902*$P$9,B902=2021,J902*$P$10,B902=2022,J902*$P$11),"")</f>
        <v/>
      </c>
      <c r="L902" s="3">
        <f t="shared" si="15"/>
        <v>29895444.289999999</v>
      </c>
    </row>
    <row r="903" spans="1:12">
      <c r="A903">
        <v>4824990</v>
      </c>
      <c r="B903">
        <v>2015</v>
      </c>
      <c r="C903" t="s">
        <v>381</v>
      </c>
      <c r="D903" t="s">
        <v>1803</v>
      </c>
      <c r="E903" t="s">
        <v>1804</v>
      </c>
      <c r="G903" t="s">
        <v>1805</v>
      </c>
      <c r="H903" s="5">
        <v>4145206.64</v>
      </c>
      <c r="I903">
        <f>IFERROR(VLOOKUP(G903,'NCES Match'!$A$2:$B$1307,2,FALSE),"")</f>
        <v>4824990</v>
      </c>
      <c r="J903" cm="1">
        <f t="array" ref="J903">IFERROR(_xlfn.IFS(B903=2015,H903/$O$13,B903=2016,H903/$O$14,B903=2017,H903/$O$15,B903=2018,H903/$O$16,B903=2019,H903/$O$17,B903=2020,H903/$O$18,B903=2021,H903/$O$19,B903=2022,H903/$O$20),"")</f>
        <v>3.2473704549640563E-3</v>
      </c>
      <c r="K903" s="3" cm="1">
        <f t="array" ref="K903">IFERROR(_xlfn.IFS(B903=2015,J903*$P$4,B903=2016,J903*$P$5,B903=2017,J903*$P$6,B903=2018,J903*$P$7,B903=2019,J903*$P$8,B903=2020,J903*$P$9,B903=2021,J903*$P$10,B903=2022,J903*$P$11),"")</f>
        <v>5168134.8345493264</v>
      </c>
      <c r="L903" s="3">
        <f t="shared" si="15"/>
        <v>9313341.474549327</v>
      </c>
    </row>
    <row r="904" spans="1:12">
      <c r="A904">
        <v>4824990</v>
      </c>
      <c r="B904">
        <v>2016</v>
      </c>
      <c r="C904" t="s">
        <v>4102</v>
      </c>
      <c r="D904" t="s">
        <v>1803</v>
      </c>
      <c r="E904" t="s">
        <v>1804</v>
      </c>
      <c r="F904" t="s">
        <v>4101</v>
      </c>
      <c r="G904" t="s">
        <v>1805</v>
      </c>
      <c r="H904" s="5">
        <v>4340287</v>
      </c>
      <c r="I904">
        <f>IFERROR(VLOOKUP(G904,'NCES Match'!$A$2:$B$1307,2,FALSE),"")</f>
        <v>4824990</v>
      </c>
      <c r="J904" cm="1">
        <f t="array" ref="J904">IFERROR(_xlfn.IFS(B904=2015,H904/$O$13,B904=2016,H904/$O$14,B904=2017,H904/$O$15,B904=2018,H904/$O$16,B904=2019,H904/$O$17,B904=2020,H904/$O$18,B904=2021,H904/$O$19,B904=2022,H904/$O$20),"")</f>
        <v>3.1070678381769452E-3</v>
      </c>
      <c r="K904" s="3" cm="1">
        <f t="array" ref="K904">IFERROR(_xlfn.IFS(B904=2015,J904*$P$4,B904=2016,J904*$P$5,B904=2017,J904*$P$6,B904=2018,J904*$P$7,B904=2019,J904*$P$8,B904=2020,J904*$P$9,B904=2021,J904*$P$10,B904=2022,J904*$P$11),"")</f>
        <v>5206299.9593050964</v>
      </c>
      <c r="L904" s="3">
        <f t="shared" si="15"/>
        <v>9546586.9593050964</v>
      </c>
    </row>
    <row r="905" spans="1:12">
      <c r="A905">
        <v>4824990</v>
      </c>
      <c r="B905">
        <v>2017</v>
      </c>
      <c r="D905" t="s">
        <v>1803</v>
      </c>
      <c r="E905" t="s">
        <v>1804</v>
      </c>
      <c r="F905" t="s">
        <v>4101</v>
      </c>
      <c r="G905" t="s">
        <v>1805</v>
      </c>
      <c r="H905" s="5">
        <v>4429351</v>
      </c>
      <c r="I905">
        <f>IFERROR(VLOOKUP(G905,'NCES Match'!$A$2:$B$1307,2,FALSE),"")</f>
        <v>4824990</v>
      </c>
      <c r="J905" cm="1">
        <f t="array" ref="J905">IFERROR(_xlfn.IFS(B905=2015,H905/$O$13,B905=2016,H905/$O$14,B905=2017,H905/$O$15,B905=2018,H905/$O$16,B905=2019,H905/$O$17,B905=2020,H905/$O$18,B905=2021,H905/$O$19,B905=2022,H905/$O$20),"")</f>
        <v>3.0537662903625308E-3</v>
      </c>
      <c r="K905" s="3" cm="1">
        <f t="array" ref="K905">IFERROR(_xlfn.IFS(B905=2015,J905*$P$4,B905=2016,J905*$P$5,B905=2017,J905*$P$6,B905=2018,J905*$P$7,B905=2019,J905*$P$8,B905=2020,J905*$P$9,B905=2021,J905*$P$10,B905=2022,J905*$P$11),"")</f>
        <v>5186051.9515051879</v>
      </c>
      <c r="L905" s="3">
        <f t="shared" si="15"/>
        <v>9615402.9515051879</v>
      </c>
    </row>
    <row r="906" spans="1:12">
      <c r="A906">
        <v>4824990</v>
      </c>
      <c r="B906">
        <v>2018</v>
      </c>
      <c r="D906" t="s">
        <v>1803</v>
      </c>
      <c r="E906" t="s">
        <v>1804</v>
      </c>
      <c r="F906" t="s">
        <v>4101</v>
      </c>
      <c r="G906" t="s">
        <v>1805</v>
      </c>
      <c r="H906" s="5">
        <v>4652777</v>
      </c>
      <c r="I906">
        <f>IFERROR(VLOOKUP(G906,'NCES Match'!$A$2:$B$1307,2,FALSE),"")</f>
        <v>4824990</v>
      </c>
      <c r="J906" cm="1">
        <f t="array" ref="J906">IFERROR(_xlfn.IFS(B906=2015,H906/$O$13,B906=2016,H906/$O$14,B906=2017,H906/$O$15,B906=2018,H906/$O$16,B906=2019,H906/$O$17,B906=2020,H906/$O$18,B906=2021,H906/$O$19,B906=2022,H906/$O$20),"")</f>
        <v>3.0362107383759794E-3</v>
      </c>
      <c r="K906" s="3" cm="1">
        <f t="array" ref="K906">IFERROR(_xlfn.IFS(B906=2015,J906*$P$4,B906=2016,J906*$P$5,B906=2017,J906*$P$6,B906=2018,J906*$P$7,B906=2019,J906*$P$8,B906=2020,J906*$P$9,B906=2021,J906*$P$10,B906=2022,J906*$P$11),"")</f>
        <v>5212728.4183286065</v>
      </c>
      <c r="L906" s="3">
        <f t="shared" si="15"/>
        <v>9865505.4183286056</v>
      </c>
    </row>
    <row r="907" spans="1:12">
      <c r="A907">
        <v>4824990</v>
      </c>
      <c r="B907">
        <v>2019</v>
      </c>
      <c r="D907" t="s">
        <v>1803</v>
      </c>
      <c r="E907" t="s">
        <v>1804</v>
      </c>
      <c r="F907" t="s">
        <v>4101</v>
      </c>
      <c r="G907" t="s">
        <v>1805</v>
      </c>
      <c r="H907" s="5">
        <v>4813309</v>
      </c>
      <c r="I907">
        <f>IFERROR(VLOOKUP(G907,'NCES Match'!$A$2:$B$1307,2,FALSE),"")</f>
        <v>4824990</v>
      </c>
      <c r="J907" cm="1">
        <f t="array" ref="J907">IFERROR(_xlfn.IFS(B907=2015,H907/$O$13,B907=2016,H907/$O$14,B907=2017,H907/$O$15,B907=2018,H907/$O$16,B907=2019,H907/$O$17,B907=2020,H907/$O$18,B907=2021,H907/$O$19,B907=2022,H907/$O$20),"")</f>
        <v>3.0476911208733035E-3</v>
      </c>
      <c r="K907" s="3" cm="1">
        <f t="array" ref="K907">IFERROR(_xlfn.IFS(B907=2015,J907*$P$4,B907=2016,J907*$P$5,B907=2017,J907*$P$6,B907=2018,J907*$P$7,B907=2019,J907*$P$8,B907=2020,J907*$P$9,B907=2021,J907*$P$10,B907=2022,J907*$P$11),"")</f>
        <v>5296661.5444564316</v>
      </c>
      <c r="L907" s="3">
        <f t="shared" si="15"/>
        <v>10109970.544456432</v>
      </c>
    </row>
    <row r="908" spans="1:12">
      <c r="A908">
        <v>4824990</v>
      </c>
      <c r="B908">
        <v>2020</v>
      </c>
      <c r="D908" t="s">
        <v>1803</v>
      </c>
      <c r="E908" t="s">
        <v>1804</v>
      </c>
      <c r="F908" t="s">
        <v>4230</v>
      </c>
      <c r="G908" t="s">
        <v>1805</v>
      </c>
      <c r="H908" s="5">
        <v>4977639</v>
      </c>
      <c r="I908">
        <f>IFERROR(VLOOKUP(G908,'NCES Match'!$A$2:$B$1307,2,FALSE),"")</f>
        <v>4824990</v>
      </c>
      <c r="J908" cm="1">
        <f t="array" ref="J908">IFERROR(_xlfn.IFS(B908=2015,H908/$O$13,B908=2016,H908/$O$14,B908=2017,H908/$O$15,B908=2018,H908/$O$16,B908=2019,H908/$O$17,B908=2020,H908/$O$18,B908=2021,H908/$O$19,B908=2022,H908/$O$20),"")</f>
        <v>2.6974202185383253E-3</v>
      </c>
      <c r="K908" s="3" cm="1">
        <f t="array" ref="K908">IFERROR(_xlfn.IFS(B908=2015,J908*$P$4,B908=2016,J908*$P$5,B908=2017,J908*$P$6,B908=2018,J908*$P$7,B908=2019,J908*$P$8,B908=2020,J908*$P$9,B908=2021,J908*$P$10,B908=2022,J908*$P$11),"")</f>
        <v>5686169.4139167052</v>
      </c>
      <c r="L908" s="3">
        <f t="shared" si="15"/>
        <v>10663808.413916705</v>
      </c>
    </row>
    <row r="909" spans="1:12">
      <c r="A909">
        <v>4824990</v>
      </c>
      <c r="B909">
        <v>2021</v>
      </c>
      <c r="D909" t="s">
        <v>1803</v>
      </c>
      <c r="E909" t="s">
        <v>1804</v>
      </c>
      <c r="F909" t="s">
        <v>4230</v>
      </c>
      <c r="G909" t="s">
        <v>1805</v>
      </c>
      <c r="H909" s="5">
        <v>5971063.0700000003</v>
      </c>
      <c r="I909">
        <f>IFERROR(VLOOKUP(G909,'NCES Match'!$A$2:$B$1307,2,FALSE),"")</f>
        <v>4824990</v>
      </c>
      <c r="J909" cm="1">
        <f t="array" ref="J909">IFERROR(_xlfn.IFS(B909=2015,H909/$O$13,B909=2016,H909/$O$14,B909=2017,H909/$O$15,B909=2018,H909/$O$16,B909=2019,H909/$O$17,B909=2020,H909/$O$18,B909=2021,H909/$O$19,B909=2022,H909/$O$20),"")</f>
        <v>3.0550527160245096E-3</v>
      </c>
      <c r="K909" s="3" cm="1">
        <f t="array" ref="K909">IFERROR(_xlfn.IFS(B909=2015,J909*$P$4,B909=2016,J909*$P$5,B909=2017,J909*$P$6,B909=2018,J909*$P$7,B909=2019,J909*$P$8,B909=2020,J909*$P$9,B909=2021,J909*$P$10,B909=2022,J909*$P$11),"")</f>
        <v>6539503.1515748575</v>
      </c>
      <c r="L909" s="3">
        <f t="shared" si="15"/>
        <v>12510566.221574858</v>
      </c>
    </row>
    <row r="910" spans="1:12">
      <c r="A910">
        <v>4824990</v>
      </c>
      <c r="B910">
        <v>2022</v>
      </c>
      <c r="D910" t="s">
        <v>1803</v>
      </c>
      <c r="E910" t="s">
        <v>1804</v>
      </c>
      <c r="F910" t="s">
        <v>4101</v>
      </c>
      <c r="G910" t="s">
        <v>1805</v>
      </c>
      <c r="H910" s="5">
        <v>7050903.9299999997</v>
      </c>
      <c r="I910">
        <f>IFERROR(VLOOKUP(G910,'NCES Match'!$A$2:$B$1307,2,FALSE),"")</f>
        <v>4824990</v>
      </c>
      <c r="J910" cm="1">
        <f t="array" ref="J910">IFERROR(_xlfn.IFS(B910=2015,H910/$O$13,B910=2016,H910/$O$14,B910=2017,H910/$O$15,B910=2018,H910/$O$16,B910=2019,H910/$O$17,B910=2020,H910/$O$18,B910=2021,H910/$O$19,B910=2022,H910/$O$20),"")</f>
        <v>3.0969730648815509E-3</v>
      </c>
      <c r="K910" s="3" cm="1">
        <f t="array" ref="K910">IFERROR(_xlfn.IFS(B910=2015,J910*$P$4,B910=2016,J910*$P$5,B910=2017,J910*$P$6,B910=2018,J910*$P$7,B910=2019,J910*$P$8,B910=2020,J910*$P$9,B910=2021,J910*$P$10,B910=2022,J910*$P$11),"")</f>
        <v>6669278.8652621554</v>
      </c>
      <c r="L910" s="3">
        <f t="shared" si="15"/>
        <v>13720182.795262154</v>
      </c>
    </row>
    <row r="911" spans="1:12">
      <c r="A911">
        <v>4824990</v>
      </c>
      <c r="B911">
        <v>2023</v>
      </c>
      <c r="D911" t="s">
        <v>1803</v>
      </c>
      <c r="E911" t="s">
        <v>1804</v>
      </c>
      <c r="F911" t="s">
        <v>4101</v>
      </c>
      <c r="G911" t="s">
        <v>1805</v>
      </c>
      <c r="H911" s="5">
        <v>8586241.9700000007</v>
      </c>
      <c r="I911">
        <f>IFERROR(VLOOKUP(G911,'NCES Match'!$A$2:$B$1307,2,FALSE),"")</f>
        <v>4824990</v>
      </c>
      <c r="J911" t="str" cm="1">
        <f t="array" ref="J911">IFERROR(_xlfn.IFS(B911=2015,H911/$O$13,B911=2016,H911/$O$14,B911=2017,H911/$O$15,B911=2018,H911/$O$16,B911=2019,H911/$O$17,B911=2020,H911/$O$18,B911=2021,H911/$O$19,B911=2022,H911/$O$20),"")</f>
        <v/>
      </c>
      <c r="K911" s="3" t="str" cm="1">
        <f t="array" ref="K911">IFERROR(_xlfn.IFS(B911=2015,J911*$P$4,B911=2016,J911*$P$5,B911=2017,J911*$P$6,B911=2018,J911*$P$7,B911=2019,J911*$P$8,B911=2020,J911*$P$9,B911=2021,J911*$P$10,B911=2022,J911*$P$11),"")</f>
        <v/>
      </c>
      <c r="L911" s="3">
        <f t="shared" si="15"/>
        <v>8586241.9700000007</v>
      </c>
    </row>
    <row r="912" spans="1:12">
      <c r="A912">
        <v>4840920</v>
      </c>
      <c r="B912">
        <v>2015</v>
      </c>
      <c r="C912" t="s">
        <v>381</v>
      </c>
      <c r="D912" t="s">
        <v>3067</v>
      </c>
      <c r="E912" t="s">
        <v>3068</v>
      </c>
      <c r="G912" t="s">
        <v>3069</v>
      </c>
      <c r="H912" s="5">
        <v>1173756.46</v>
      </c>
      <c r="I912">
        <f>IFERROR(VLOOKUP(G912,'NCES Match'!$A$2:$B$1307,2,FALSE),"")</f>
        <v>4840920</v>
      </c>
      <c r="J912" cm="1">
        <f t="array" ref="J912">IFERROR(_xlfn.IFS(B912=2015,H912/$O$13,B912=2016,H912/$O$14,B912=2017,H912/$O$15,B912=2018,H912/$O$16,B912=2019,H912/$O$17,B912=2020,H912/$O$18,B912=2021,H912/$O$19,B912=2022,H912/$O$20),"")</f>
        <v>9.1952522046698259E-4</v>
      </c>
      <c r="K912" s="3" cm="1">
        <f t="array" ref="K912">IFERROR(_xlfn.IFS(B912=2015,J912*$P$4,B912=2016,J912*$P$5,B912=2017,J912*$P$6,B912=2018,J912*$P$7,B912=2019,J912*$P$8,B912=2020,J912*$P$9,B912=2021,J912*$P$10,B912=2022,J912*$P$11),"")</f>
        <v>1463408.7453365903</v>
      </c>
      <c r="L912" s="3">
        <f t="shared" si="15"/>
        <v>2637165.2053365903</v>
      </c>
    </row>
    <row r="913" spans="1:12">
      <c r="A913">
        <v>4840920</v>
      </c>
      <c r="B913">
        <v>2016</v>
      </c>
      <c r="C913" t="s">
        <v>4102</v>
      </c>
      <c r="D913" t="s">
        <v>3067</v>
      </c>
      <c r="E913" t="s">
        <v>3068</v>
      </c>
      <c r="F913" t="s">
        <v>4101</v>
      </c>
      <c r="G913" t="s">
        <v>3069</v>
      </c>
      <c r="H913" s="5">
        <v>1374922</v>
      </c>
      <c r="I913">
        <f>IFERROR(VLOOKUP(G913,'NCES Match'!$A$2:$B$1307,2,FALSE),"")</f>
        <v>4840920</v>
      </c>
      <c r="J913" cm="1">
        <f t="array" ref="J913">IFERROR(_xlfn.IFS(B913=2015,H913/$O$13,B913=2016,H913/$O$14,B913=2017,H913/$O$15,B913=2018,H913/$O$16,B913=2019,H913/$O$17,B913=2020,H913/$O$18,B913=2021,H913/$O$19,B913=2022,H913/$O$20),"")</f>
        <v>9.8426116203880571E-4</v>
      </c>
      <c r="K913" s="3" cm="1">
        <f t="array" ref="K913">IFERROR(_xlfn.IFS(B913=2015,J913*$P$4,B913=2016,J913*$P$5,B913=2017,J913*$P$6,B913=2018,J913*$P$7,B913=2019,J913*$P$8,B913=2020,J913*$P$9,B913=2021,J913*$P$10,B913=2022,J913*$P$11),"")</f>
        <v>1649258.7593050143</v>
      </c>
      <c r="L913" s="3">
        <f t="shared" si="15"/>
        <v>3024180.7593050143</v>
      </c>
    </row>
    <row r="914" spans="1:12">
      <c r="A914">
        <v>4840920</v>
      </c>
      <c r="B914">
        <v>2017</v>
      </c>
      <c r="D914" t="s">
        <v>3067</v>
      </c>
      <c r="E914" t="s">
        <v>3068</v>
      </c>
      <c r="F914" t="s">
        <v>4101</v>
      </c>
      <c r="G914" t="s">
        <v>3069</v>
      </c>
      <c r="H914" s="5">
        <v>1410112</v>
      </c>
      <c r="I914">
        <f>IFERROR(VLOOKUP(G914,'NCES Match'!$A$2:$B$1307,2,FALSE),"")</f>
        <v>4840920</v>
      </c>
      <c r="J914" cm="1">
        <f t="array" ref="J914">IFERROR(_xlfn.IFS(B914=2015,H914/$O$13,B914=2016,H914/$O$14,B914=2017,H914/$O$15,B914=2018,H914/$O$16,B914=2019,H914/$O$17,B914=2020,H914/$O$18,B914=2021,H914/$O$19,B914=2022,H914/$O$20),"")</f>
        <v>9.7218587807461842E-4</v>
      </c>
      <c r="K914" s="3" cm="1">
        <f t="array" ref="K914">IFERROR(_xlfn.IFS(B914=2015,J914*$P$4,B914=2016,J914*$P$5,B914=2017,J914*$P$6,B914=2018,J914*$P$7,B914=2019,J914*$P$8,B914=2020,J914*$P$9,B914=2021,J914*$P$10,B914=2022,J914*$P$11),"")</f>
        <v>1651012.5500193783</v>
      </c>
      <c r="L914" s="3">
        <f t="shared" si="15"/>
        <v>3061124.5500193783</v>
      </c>
    </row>
    <row r="915" spans="1:12">
      <c r="A915">
        <v>4840920</v>
      </c>
      <c r="B915">
        <v>2018</v>
      </c>
      <c r="D915" t="s">
        <v>3067</v>
      </c>
      <c r="E915" t="s">
        <v>3068</v>
      </c>
      <c r="F915" t="s">
        <v>4101</v>
      </c>
      <c r="G915" t="s">
        <v>3069</v>
      </c>
      <c r="H915" s="5">
        <v>1339872</v>
      </c>
      <c r="I915">
        <f>IFERROR(VLOOKUP(G915,'NCES Match'!$A$2:$B$1307,2,FALSE),"")</f>
        <v>4840920</v>
      </c>
      <c r="J915" cm="1">
        <f t="array" ref="J915">IFERROR(_xlfn.IFS(B915=2015,H915/$O$13,B915=2016,H915/$O$14,B915=2017,H915/$O$15,B915=2018,H915/$O$16,B915=2019,H915/$O$17,B915=2020,H915/$O$18,B915=2021,H915/$O$19,B915=2022,H915/$O$20),"")</f>
        <v>8.743453112945882E-4</v>
      </c>
      <c r="K915" s="3" cm="1">
        <f t="array" ref="K915">IFERROR(_xlfn.IFS(B915=2015,J915*$P$4,B915=2016,J915*$P$5,B915=2017,J915*$P$6,B915=2018,J915*$P$7,B915=2019,J915*$P$8,B915=2020,J915*$P$9,B915=2021,J915*$P$10,B915=2022,J915*$P$11),"")</f>
        <v>1501122.6309197254</v>
      </c>
      <c r="L915" s="3">
        <f t="shared" si="15"/>
        <v>2840994.6309197256</v>
      </c>
    </row>
    <row r="916" spans="1:12">
      <c r="A916">
        <v>4840920</v>
      </c>
      <c r="B916">
        <v>2019</v>
      </c>
      <c r="D916" t="s">
        <v>3067</v>
      </c>
      <c r="E916" t="s">
        <v>3068</v>
      </c>
      <c r="F916" t="s">
        <v>4101</v>
      </c>
      <c r="G916" t="s">
        <v>3069</v>
      </c>
      <c r="H916" s="5">
        <v>936708</v>
      </c>
      <c r="I916">
        <f>IFERROR(VLOOKUP(G916,'NCES Match'!$A$2:$B$1307,2,FALSE),"")</f>
        <v>4840920</v>
      </c>
      <c r="J916" cm="1">
        <f t="array" ref="J916">IFERROR(_xlfn.IFS(B916=2015,H916/$O$13,B916=2016,H916/$O$14,B916=2017,H916/$O$15,B916=2018,H916/$O$16,B916=2019,H916/$O$17,B916=2020,H916/$O$18,B916=2021,H916/$O$19,B916=2022,H916/$O$20),"")</f>
        <v>5.9310479639910726E-4</v>
      </c>
      <c r="K916" s="3" cm="1">
        <f t="array" ref="K916">IFERROR(_xlfn.IFS(B916=2015,J916*$P$4,B916=2016,J916*$P$5,B916=2017,J916*$P$6,B916=2018,J916*$P$7,B916=2019,J916*$P$8,B916=2020,J916*$P$9,B916=2021,J916*$P$10,B916=2022,J916*$P$11),"")</f>
        <v>1030772.2280004662</v>
      </c>
      <c r="L916" s="3">
        <f t="shared" si="15"/>
        <v>1967480.2280004662</v>
      </c>
    </row>
    <row r="917" spans="1:12">
      <c r="A917">
        <v>4840920</v>
      </c>
      <c r="B917">
        <v>2020</v>
      </c>
      <c r="D917" t="s">
        <v>3067</v>
      </c>
      <c r="E917" t="s">
        <v>3068</v>
      </c>
      <c r="F917" t="s">
        <v>4230</v>
      </c>
      <c r="G917" t="s">
        <v>3069</v>
      </c>
      <c r="H917" s="5">
        <v>1555076</v>
      </c>
      <c r="I917">
        <f>IFERROR(VLOOKUP(G917,'NCES Match'!$A$2:$B$1307,2,FALSE),"")</f>
        <v>4840920</v>
      </c>
      <c r="J917" cm="1">
        <f t="array" ref="J917">IFERROR(_xlfn.IFS(B917=2015,H917/$O$13,B917=2016,H917/$O$14,B917=2017,H917/$O$15,B917=2018,H917/$O$16,B917=2019,H917/$O$17,B917=2020,H917/$O$18,B917=2021,H917/$O$19,B917=2022,H917/$O$20),"")</f>
        <v>8.4270744498821722E-4</v>
      </c>
      <c r="K917" s="3" cm="1">
        <f t="array" ref="K917">IFERROR(_xlfn.IFS(B917=2015,J917*$P$4,B917=2016,J917*$P$5,B917=2017,J917*$P$6,B917=2018,J917*$P$7,B917=2019,J917*$P$8,B917=2020,J917*$P$9,B917=2021,J917*$P$10,B917=2022,J917*$P$11),"")</f>
        <v>1776429.6662566196</v>
      </c>
      <c r="L917" s="3">
        <f t="shared" si="15"/>
        <v>3331505.6662566196</v>
      </c>
    </row>
    <row r="918" spans="1:12">
      <c r="A918">
        <v>4840920</v>
      </c>
      <c r="B918">
        <v>2021</v>
      </c>
      <c r="D918" t="s">
        <v>3067</v>
      </c>
      <c r="E918" t="s">
        <v>3068</v>
      </c>
      <c r="F918" t="s">
        <v>4101</v>
      </c>
      <c r="G918" t="s">
        <v>3069</v>
      </c>
      <c r="H918" s="5">
        <v>1683219.82</v>
      </c>
      <c r="I918">
        <f>IFERROR(VLOOKUP(G918,'NCES Match'!$A$2:$B$1307,2,FALSE),"")</f>
        <v>4840920</v>
      </c>
      <c r="J918" cm="1">
        <f t="array" ref="J918">IFERROR(_xlfn.IFS(B918=2015,H918/$O$13,B918=2016,H918/$O$14,B918=2017,H918/$O$15,B918=2018,H918/$O$16,B918=2019,H918/$O$17,B918=2020,H918/$O$18,B918=2021,H918/$O$19,B918=2022,H918/$O$20),"")</f>
        <v>8.6120766477807212E-4</v>
      </c>
      <c r="K918" s="3" cm="1">
        <f t="array" ref="K918">IFERROR(_xlfn.IFS(B918=2015,J918*$P$4,B918=2016,J918*$P$5,B918=2017,J918*$P$6,B918=2018,J918*$P$7,B918=2019,J918*$P$8,B918=2020,J918*$P$9,B918=2021,J918*$P$10,B918=2022,J918*$P$11),"")</f>
        <v>1843460.9027975423</v>
      </c>
      <c r="L918" s="3">
        <f t="shared" si="15"/>
        <v>3526680.7227975423</v>
      </c>
    </row>
    <row r="919" spans="1:12">
      <c r="A919">
        <v>4840920</v>
      </c>
      <c r="B919">
        <v>2022</v>
      </c>
      <c r="D919" t="s">
        <v>3067</v>
      </c>
      <c r="E919" t="s">
        <v>3068</v>
      </c>
      <c r="F919" t="s">
        <v>4101</v>
      </c>
      <c r="G919" t="s">
        <v>3069</v>
      </c>
      <c r="H919" s="5">
        <v>1912260.55</v>
      </c>
      <c r="I919">
        <f>IFERROR(VLOOKUP(G919,'NCES Match'!$A$2:$B$1307,2,FALSE),"")</f>
        <v>4840920</v>
      </c>
      <c r="J919" cm="1">
        <f t="array" ref="J919">IFERROR(_xlfn.IFS(B919=2015,H919/$O$13,B919=2016,H919/$O$14,B919=2017,H919/$O$15,B919=2018,H919/$O$16,B919=2019,H919/$O$17,B919=2020,H919/$O$18,B919=2021,H919/$O$19,B919=2022,H919/$O$20),"")</f>
        <v>8.3992343041122393E-4</v>
      </c>
      <c r="K919" s="3" cm="1">
        <f t="array" ref="K919">IFERROR(_xlfn.IFS(B919=2015,J919*$P$4,B919=2016,J919*$P$5,B919=2017,J919*$P$6,B919=2018,J919*$P$7,B919=2019,J919*$P$8,B919=2020,J919*$P$9,B919=2021,J919*$P$10,B919=2022,J919*$P$11),"")</f>
        <v>1808760.8337317943</v>
      </c>
      <c r="L919" s="3">
        <f t="shared" si="15"/>
        <v>3721021.3837317945</v>
      </c>
    </row>
    <row r="920" spans="1:12">
      <c r="A920">
        <v>4840920</v>
      </c>
      <c r="B920">
        <v>2023</v>
      </c>
      <c r="D920" t="s">
        <v>3067</v>
      </c>
      <c r="E920" t="s">
        <v>3068</v>
      </c>
      <c r="F920" t="s">
        <v>4101</v>
      </c>
      <c r="G920" t="s">
        <v>3069</v>
      </c>
      <c r="H920" s="5">
        <v>2261609.5499999998</v>
      </c>
      <c r="I920">
        <f>IFERROR(VLOOKUP(G920,'NCES Match'!$A$2:$B$1307,2,FALSE),"")</f>
        <v>4840920</v>
      </c>
      <c r="J920" t="str" cm="1">
        <f t="array" ref="J920">IFERROR(_xlfn.IFS(B920=2015,H920/$O$13,B920=2016,H920/$O$14,B920=2017,H920/$O$15,B920=2018,H920/$O$16,B920=2019,H920/$O$17,B920=2020,H920/$O$18,B920=2021,H920/$O$19,B920=2022,H920/$O$20),"")</f>
        <v/>
      </c>
      <c r="K920" s="3" t="str" cm="1">
        <f t="array" ref="K920">IFERROR(_xlfn.IFS(B920=2015,J920*$P$4,B920=2016,J920*$P$5,B920=2017,J920*$P$6,B920=2018,J920*$P$7,B920=2019,J920*$P$8,B920=2020,J920*$P$9,B920=2021,J920*$P$10,B920=2022,J920*$P$11),"")</f>
        <v/>
      </c>
      <c r="L920" s="3">
        <f t="shared" si="15"/>
        <v>2261609.5499999998</v>
      </c>
    </row>
    <row r="921" spans="1:12">
      <c r="A921">
        <v>4800083</v>
      </c>
      <c r="B921">
        <v>2015</v>
      </c>
      <c r="C921" t="s">
        <v>381</v>
      </c>
      <c r="D921" t="s">
        <v>2746</v>
      </c>
      <c r="E921" t="s">
        <v>2747</v>
      </c>
      <c r="G921" t="s">
        <v>2748</v>
      </c>
      <c r="H921" s="5">
        <v>241575.17</v>
      </c>
      <c r="I921">
        <f>IFERROR(VLOOKUP(G921,'NCES Match'!$A$2:$B$1307,2,FALSE),"")</f>
        <v>4800083</v>
      </c>
      <c r="J921" cm="1">
        <f t="array" ref="J921">IFERROR(_xlfn.IFS(B921=2015,H921/$O$13,B921=2016,H921/$O$14,B921=2017,H921/$O$15,B921=2018,H921/$O$16,B921=2019,H921/$O$17,B921=2020,H921/$O$18,B921=2021,H921/$O$19,B921=2022,H921/$O$20),"")</f>
        <v>1.8925089575532459E-4</v>
      </c>
      <c r="K921" s="3" cm="1">
        <f t="array" ref="K921">IFERROR(_xlfn.IFS(B921=2015,J921*$P$4,B921=2016,J921*$P$5,B921=2017,J921*$P$6,B921=2018,J921*$P$7,B921=2019,J921*$P$8,B921=2020,J921*$P$9,B921=2021,J921*$P$10,B921=2022,J921*$P$11),"")</f>
        <v>301189.58104322042</v>
      </c>
      <c r="L921" s="3">
        <f t="shared" si="15"/>
        <v>542764.7510432204</v>
      </c>
    </row>
    <row r="922" spans="1:12">
      <c r="A922">
        <v>4800083</v>
      </c>
      <c r="B922">
        <v>2016</v>
      </c>
      <c r="C922" t="s">
        <v>4102</v>
      </c>
      <c r="D922" t="s">
        <v>2746</v>
      </c>
      <c r="E922" t="s">
        <v>2747</v>
      </c>
      <c r="F922" t="s">
        <v>4101</v>
      </c>
      <c r="G922" t="s">
        <v>2748</v>
      </c>
      <c r="H922" s="5">
        <v>272701</v>
      </c>
      <c r="I922">
        <f>IFERROR(VLOOKUP(G922,'NCES Match'!$A$2:$B$1307,2,FALSE),"")</f>
        <v>4800083</v>
      </c>
      <c r="J922" cm="1">
        <f t="array" ref="J922">IFERROR(_xlfn.IFS(B922=2015,H922/$O$13,B922=2016,H922/$O$14,B922=2017,H922/$O$15,B922=2018,H922/$O$16,B922=2019,H922/$O$17,B922=2020,H922/$O$18,B922=2021,H922/$O$19,B922=2022,H922/$O$20),"")</f>
        <v>1.9521762190811141E-4</v>
      </c>
      <c r="K922" s="3" cm="1">
        <f t="array" ref="K922">IFERROR(_xlfn.IFS(B922=2015,J922*$P$4,B922=2016,J922*$P$5,B922=2017,J922*$P$6,B922=2018,J922*$P$7,B922=2019,J922*$P$8,B922=2020,J922*$P$9,B922=2021,J922*$P$10,B922=2022,J922*$P$11),"")</f>
        <v>327112.74742948083</v>
      </c>
      <c r="L922" s="3">
        <f t="shared" si="15"/>
        <v>599813.74742948078</v>
      </c>
    </row>
    <row r="923" spans="1:12">
      <c r="A923">
        <v>4800083</v>
      </c>
      <c r="B923">
        <v>2017</v>
      </c>
      <c r="D923" t="s">
        <v>2746</v>
      </c>
      <c r="E923" t="s">
        <v>2747</v>
      </c>
      <c r="F923" t="s">
        <v>4101</v>
      </c>
      <c r="G923" t="s">
        <v>2748</v>
      </c>
      <c r="H923" s="5">
        <v>273586</v>
      </c>
      <c r="I923">
        <f>IFERROR(VLOOKUP(G923,'NCES Match'!$A$2:$B$1307,2,FALSE),"")</f>
        <v>4800083</v>
      </c>
      <c r="J923" cm="1">
        <f t="array" ref="J923">IFERROR(_xlfn.IFS(B923=2015,H923/$O$13,B923=2016,H923/$O$14,B923=2017,H923/$O$15,B923=2018,H923/$O$16,B923=2019,H923/$O$17,B923=2020,H923/$O$18,B923=2021,H923/$O$19,B923=2022,H923/$O$20),"")</f>
        <v>1.8862079440421935E-4</v>
      </c>
      <c r="K923" s="3" cm="1">
        <f t="array" ref="K923">IFERROR(_xlfn.IFS(B923=2015,J923*$P$4,B923=2016,J923*$P$5,B923=2017,J923*$P$6,B923=2018,J923*$P$7,B923=2019,J923*$P$8,B923=2020,J923*$P$9,B923=2021,J923*$P$10,B923=2022,J923*$P$11),"")</f>
        <v>320324.85328087531</v>
      </c>
      <c r="L923" s="3">
        <f t="shared" si="15"/>
        <v>593910.85328087537</v>
      </c>
    </row>
    <row r="924" spans="1:12">
      <c r="A924">
        <v>4800083</v>
      </c>
      <c r="B924">
        <v>2018</v>
      </c>
      <c r="D924" t="s">
        <v>2746</v>
      </c>
      <c r="E924" t="s">
        <v>2747</v>
      </c>
      <c r="F924" t="s">
        <v>4101</v>
      </c>
      <c r="G924" t="s">
        <v>2748</v>
      </c>
      <c r="H924" s="5">
        <v>235341</v>
      </c>
      <c r="I924">
        <f>IFERROR(VLOOKUP(G924,'NCES Match'!$A$2:$B$1307,2,FALSE),"")</f>
        <v>4800083</v>
      </c>
      <c r="J924" cm="1">
        <f t="array" ref="J924">IFERROR(_xlfn.IFS(B924=2015,H924/$O$13,B924=2016,H924/$O$14,B924=2017,H924/$O$15,B924=2018,H924/$O$16,B924=2019,H924/$O$17,B924=2020,H924/$O$18,B924=2021,H924/$O$19,B924=2022,H924/$O$20),"")</f>
        <v>1.5357384877464391E-4</v>
      </c>
      <c r="K924" s="3" cm="1">
        <f t="array" ref="K924">IFERROR(_xlfn.IFS(B924=2015,J924*$P$4,B924=2016,J924*$P$5,B924=2017,J924*$P$6,B924=2018,J924*$P$7,B924=2019,J924*$P$8,B924=2020,J924*$P$9,B924=2021,J924*$P$10,B924=2022,J924*$P$11),"")</f>
        <v>263663.76869079965</v>
      </c>
      <c r="L924" s="3">
        <f t="shared" si="15"/>
        <v>499004.76869079965</v>
      </c>
    </row>
    <row r="925" spans="1:12">
      <c r="A925">
        <v>4800083</v>
      </c>
      <c r="B925">
        <v>2019</v>
      </c>
      <c r="D925" t="s">
        <v>2746</v>
      </c>
      <c r="E925" t="s">
        <v>2747</v>
      </c>
      <c r="F925" t="s">
        <v>4101</v>
      </c>
      <c r="G925" t="s">
        <v>2748</v>
      </c>
      <c r="H925" s="5">
        <v>248037</v>
      </c>
      <c r="I925">
        <f>IFERROR(VLOOKUP(G925,'NCES Match'!$A$2:$B$1307,2,FALSE),"")</f>
        <v>4800083</v>
      </c>
      <c r="J925" cm="1">
        <f t="array" ref="J925">IFERROR(_xlfn.IFS(B925=2015,H925/$O$13,B925=2016,H925/$O$14,B925=2017,H925/$O$15,B925=2018,H925/$O$16,B925=2019,H925/$O$17,B925=2020,H925/$O$18,B925=2021,H925/$O$19,B925=2022,H925/$O$20),"")</f>
        <v>1.5705207426908424E-4</v>
      </c>
      <c r="K925" s="3" cm="1">
        <f t="array" ref="K925">IFERROR(_xlfn.IFS(B925=2015,J925*$P$4,B925=2016,J925*$P$5,B925=2017,J925*$P$6,B925=2018,J925*$P$7,B925=2019,J925*$P$8,B925=2020,J925*$P$9,B925=2021,J925*$P$10,B925=2022,J925*$P$11),"")</f>
        <v>272944.87835755816</v>
      </c>
      <c r="L925" s="3">
        <f t="shared" si="15"/>
        <v>520981.87835755816</v>
      </c>
    </row>
    <row r="926" spans="1:12">
      <c r="A926">
        <v>4800083</v>
      </c>
      <c r="B926">
        <v>2020</v>
      </c>
      <c r="D926" t="s">
        <v>2746</v>
      </c>
      <c r="E926" t="s">
        <v>2747</v>
      </c>
      <c r="F926" t="s">
        <v>4230</v>
      </c>
      <c r="G926" t="s">
        <v>4317</v>
      </c>
      <c r="H926" s="5">
        <v>654845</v>
      </c>
      <c r="I926">
        <f>IFERROR(VLOOKUP(G926,'NCES Match'!$A$2:$B$1307,2,FALSE),"")</f>
        <v>4800083</v>
      </c>
      <c r="J926" cm="1">
        <f t="array" ref="J926">IFERROR(_xlfn.IFS(B926=2015,H926/$O$13,B926=2016,H926/$O$14,B926=2017,H926/$O$15,B926=2018,H926/$O$16,B926=2019,H926/$O$17,B926=2020,H926/$O$18,B926=2021,H926/$O$19,B926=2022,H926/$O$20),"")</f>
        <v>3.5486545790257783E-4</v>
      </c>
      <c r="K926" s="3" cm="1">
        <f t="array" ref="K926">IFERROR(_xlfn.IFS(B926=2015,J926*$P$4,B926=2016,J926*$P$5,B926=2017,J926*$P$6,B926=2018,J926*$P$7,B926=2019,J926*$P$8,B926=2020,J926*$P$9,B926=2021,J926*$P$10,B926=2022,J926*$P$11),"")</f>
        <v>748057.38420489803</v>
      </c>
      <c r="L926" s="3">
        <f t="shared" si="15"/>
        <v>1402902.384204898</v>
      </c>
    </row>
    <row r="927" spans="1:12">
      <c r="A927">
        <v>4800083</v>
      </c>
      <c r="B927">
        <v>2021</v>
      </c>
      <c r="D927" t="s">
        <v>2746</v>
      </c>
      <c r="E927" t="s">
        <v>2747</v>
      </c>
      <c r="F927" t="s">
        <v>4101</v>
      </c>
      <c r="G927" t="s">
        <v>4317</v>
      </c>
      <c r="H927" s="5">
        <v>665671.54</v>
      </c>
      <c r="I927">
        <f>IFERROR(VLOOKUP(G927,'NCES Match'!$A$2:$B$1307,2,FALSE),"")</f>
        <v>4800083</v>
      </c>
      <c r="J927" cm="1">
        <f t="array" ref="J927">IFERROR(_xlfn.IFS(B927=2015,H927/$O$13,B927=2016,H927/$O$14,B927=2017,H927/$O$15,B927=2018,H927/$O$16,B927=2019,H927/$O$17,B927=2020,H927/$O$18,B927=2021,H927/$O$19,B927=2022,H927/$O$20),"")</f>
        <v>3.4058619418622519E-4</v>
      </c>
      <c r="K927" s="3" cm="1">
        <f t="array" ref="K927">IFERROR(_xlfn.IFS(B927=2015,J927*$P$4,B927=2016,J927*$P$5,B927=2017,J927*$P$6,B927=2018,J927*$P$7,B927=2019,J927*$P$8,B927=2020,J927*$P$9,B927=2021,J927*$P$10,B927=2022,J927*$P$11),"")</f>
        <v>729042.89951566176</v>
      </c>
      <c r="L927" s="3">
        <f t="shared" si="15"/>
        <v>1394714.4395156619</v>
      </c>
    </row>
    <row r="928" spans="1:12">
      <c r="A928">
        <v>4800083</v>
      </c>
      <c r="B928">
        <v>2022</v>
      </c>
      <c r="D928" t="s">
        <v>2746</v>
      </c>
      <c r="E928" t="s">
        <v>2747</v>
      </c>
      <c r="F928" t="s">
        <v>4101</v>
      </c>
      <c r="G928" t="s">
        <v>4317</v>
      </c>
      <c r="H928" s="5">
        <v>1561215.36</v>
      </c>
      <c r="I928">
        <f>IFERROR(VLOOKUP(G928,'NCES Match'!$A$2:$B$1307,2,FALSE),"")</f>
        <v>4800083</v>
      </c>
      <c r="J928" cm="1">
        <f t="array" ref="J928">IFERROR(_xlfn.IFS(B928=2015,H928/$O$13,B928=2016,H928/$O$14,B928=2017,H928/$O$15,B928=2018,H928/$O$16,B928=2019,H928/$O$17,B928=2020,H928/$O$18,B928=2021,H928/$O$19,B928=2022,H928/$O$20),"")</f>
        <v>6.8573362598621512E-4</v>
      </c>
      <c r="K928" s="3" cm="1">
        <f t="array" ref="K928">IFERROR(_xlfn.IFS(B928=2015,J928*$P$4,B928=2016,J928*$P$5,B928=2017,J928*$P$6,B928=2018,J928*$P$7,B928=2019,J928*$P$8,B928=2020,J928*$P$9,B928=2021,J928*$P$10,B928=2022,J928*$P$11),"")</f>
        <v>1476715.7102040742</v>
      </c>
      <c r="L928" s="3">
        <f t="shared" si="15"/>
        <v>3037931.0702040745</v>
      </c>
    </row>
    <row r="929" spans="1:12">
      <c r="A929">
        <v>4800083</v>
      </c>
      <c r="B929">
        <v>2023</v>
      </c>
      <c r="D929" t="s">
        <v>2746</v>
      </c>
      <c r="E929" t="s">
        <v>2747</v>
      </c>
      <c r="F929" t="s">
        <v>4101</v>
      </c>
      <c r="G929" t="s">
        <v>2748</v>
      </c>
      <c r="H929" s="5">
        <v>908637.78</v>
      </c>
      <c r="I929">
        <f>IFERROR(VLOOKUP(G929,'NCES Match'!$A$2:$B$1307,2,FALSE),"")</f>
        <v>4800083</v>
      </c>
      <c r="J929" t="str" cm="1">
        <f t="array" ref="J929">IFERROR(_xlfn.IFS(B929=2015,H929/$O$13,B929=2016,H929/$O$14,B929=2017,H929/$O$15,B929=2018,H929/$O$16,B929=2019,H929/$O$17,B929=2020,H929/$O$18,B929=2021,H929/$O$19,B929=2022,H929/$O$20),"")</f>
        <v/>
      </c>
      <c r="K929" s="3" t="str" cm="1">
        <f t="array" ref="K929">IFERROR(_xlfn.IFS(B929=2015,J929*$P$4,B929=2016,J929*$P$5,B929=2017,J929*$P$6,B929=2018,J929*$P$7,B929=2019,J929*$P$8,B929=2020,J929*$P$9,B929=2021,J929*$P$10,B929=2022,J929*$P$11),"")</f>
        <v/>
      </c>
      <c r="L929" s="3">
        <f t="shared" si="15"/>
        <v>908637.78</v>
      </c>
    </row>
    <row r="930" spans="1:12">
      <c r="A930" t="s">
        <v>4230</v>
      </c>
      <c r="B930">
        <v>2015</v>
      </c>
      <c r="C930" t="s">
        <v>230</v>
      </c>
      <c r="D930" t="s">
        <v>231</v>
      </c>
      <c r="E930" t="s">
        <v>232</v>
      </c>
      <c r="G930" t="s">
        <v>233</v>
      </c>
      <c r="H930" s="5">
        <v>4824042.37</v>
      </c>
      <c r="I930" t="str">
        <f>IFERROR(VLOOKUP(G930,'NCES Match'!$A$2:$B$1307,2,FALSE),"")</f>
        <v/>
      </c>
      <c r="J930" cm="1">
        <f t="array" ref="J930">IFERROR(_xlfn.IFS(B930=2015,H930/$O$13,B930=2016,H930/$O$14,B930=2017,H930/$O$15,B930=2018,H930/$O$16,B930=2019,H930/$O$17,B930=2020,H930/$O$18,B930=2021,H930/$O$19,B930=2022,H930/$O$20),"")</f>
        <v>3.7791729161740376E-3</v>
      </c>
      <c r="K930" s="3" cm="1">
        <f t="array" ref="K930">IFERROR(_xlfn.IFS(B930=2015,J930*$P$4,B930=2016,J930*$P$5,B930=2017,J930*$P$6,B930=2018,J930*$P$7,B930=2019,J930*$P$8,B930=2020,J930*$P$9,B930=2021,J930*$P$10,B930=2022,J930*$P$11),"")</f>
        <v>6014489.4044989971</v>
      </c>
      <c r="L930" s="3">
        <f t="shared" si="15"/>
        <v>10838531.774498997</v>
      </c>
    </row>
    <row r="931" spans="1:12">
      <c r="A931" t="s">
        <v>4230</v>
      </c>
      <c r="B931">
        <v>2016</v>
      </c>
      <c r="C931" t="s">
        <v>4100</v>
      </c>
      <c r="D931" t="s">
        <v>231</v>
      </c>
      <c r="E931" t="s">
        <v>232</v>
      </c>
      <c r="F931" t="s">
        <v>4101</v>
      </c>
      <c r="G931" t="s">
        <v>233</v>
      </c>
      <c r="H931" s="5">
        <v>5057590</v>
      </c>
      <c r="I931" t="str">
        <f>IFERROR(VLOOKUP(G931,'NCES Match'!$A$2:$B$1307,2,FALSE),"")</f>
        <v/>
      </c>
      <c r="J931" cm="1">
        <f t="array" ref="J931">IFERROR(_xlfn.IFS(B931=2015,H931/$O$13,B931=2016,H931/$O$14,B931=2017,H931/$O$15,B931=2018,H931/$O$16,B931=2019,H931/$O$17,B931=2020,H931/$O$18,B931=2021,H931/$O$19,B931=2022,H931/$O$20),"")</f>
        <v>3.62056131949001E-3</v>
      </c>
      <c r="K931" s="3" cm="1">
        <f t="array" ref="K931">IFERROR(_xlfn.IFS(B931=2015,J931*$P$4,B931=2016,J931*$P$5,B931=2017,J931*$P$6,B931=2018,J931*$P$7,B931=2019,J931*$P$8,B931=2020,J931*$P$9,B931=2021,J931*$P$10,B931=2022,J931*$P$11),"")</f>
        <v>6066725.682237572</v>
      </c>
      <c r="L931" s="3">
        <f t="shared" si="15"/>
        <v>11124315.682237573</v>
      </c>
    </row>
    <row r="932" spans="1:12">
      <c r="A932" t="s">
        <v>4230</v>
      </c>
      <c r="B932">
        <v>2017</v>
      </c>
      <c r="D932" t="s">
        <v>231</v>
      </c>
      <c r="E932" t="s">
        <v>232</v>
      </c>
      <c r="F932" t="s">
        <v>4101</v>
      </c>
      <c r="G932" t="s">
        <v>233</v>
      </c>
      <c r="H932" s="5">
        <v>5603980</v>
      </c>
      <c r="I932" t="str">
        <f>IFERROR(VLOOKUP(G932,'NCES Match'!$A$2:$B$1307,2,FALSE),"")</f>
        <v/>
      </c>
      <c r="J932" cm="1">
        <f t="array" ref="J932">IFERROR(_xlfn.IFS(B932=2015,H932/$O$13,B932=2016,H932/$O$14,B932=2017,H932/$O$15,B932=2018,H932/$O$16,B932=2019,H932/$O$17,B932=2020,H932/$O$18,B932=2021,H932/$O$19,B932=2022,H932/$O$20),"")</f>
        <v>3.8636010593574126E-3</v>
      </c>
      <c r="K932" s="3" cm="1">
        <f t="array" ref="K932">IFERROR(_xlfn.IFS(B932=2015,J932*$P$4,B932=2016,J932*$P$5,B932=2017,J932*$P$6,B932=2018,J932*$P$7,B932=2019,J932*$P$8,B932=2020,J932*$P$9,B932=2021,J932*$P$10,B932=2022,J932*$P$11),"")</f>
        <v>6561352.0841306187</v>
      </c>
      <c r="L932" s="3">
        <f t="shared" si="15"/>
        <v>12165332.084130619</v>
      </c>
    </row>
    <row r="933" spans="1:12">
      <c r="A933" t="s">
        <v>4230</v>
      </c>
      <c r="B933">
        <v>2018</v>
      </c>
      <c r="D933" t="s">
        <v>231</v>
      </c>
      <c r="E933" t="s">
        <v>232</v>
      </c>
      <c r="F933">
        <v>977</v>
      </c>
      <c r="G933" t="s">
        <v>233</v>
      </c>
      <c r="H933" s="5">
        <v>5097171</v>
      </c>
      <c r="I933" t="str">
        <f>IFERROR(VLOOKUP(G933,'NCES Match'!$A$2:$B$1307,2,FALSE),"")</f>
        <v/>
      </c>
      <c r="J933" cm="1">
        <f t="array" ref="J933">IFERROR(_xlfn.IFS(B933=2015,H933/$O$13,B933=2016,H933/$O$14,B933=2017,H933/$O$15,B933=2018,H933/$O$16,B933=2019,H933/$O$17,B933=2020,H933/$O$18,B933=2021,H933/$O$19,B933=2022,H933/$O$20),"")</f>
        <v>3.3262039692722495E-3</v>
      </c>
      <c r="K933" s="3" cm="1">
        <f t="array" ref="K933">IFERROR(_xlfn.IFS(B933=2015,J933*$P$4,B933=2016,J933*$P$5,B933=2017,J933*$P$6,B933=2018,J933*$P$7,B933=2019,J933*$P$8,B933=2020,J933*$P$9,B933=2021,J933*$P$10,B933=2022,J933*$P$11),"")</f>
        <v>5710604.2530687461</v>
      </c>
      <c r="L933" s="3">
        <f t="shared" si="15"/>
        <v>10807775.253068745</v>
      </c>
    </row>
    <row r="934" spans="1:12">
      <c r="A934" t="s">
        <v>4230</v>
      </c>
      <c r="B934">
        <v>2019</v>
      </c>
      <c r="D934" t="s">
        <v>231</v>
      </c>
      <c r="E934" t="s">
        <v>232</v>
      </c>
      <c r="F934" t="s">
        <v>4149</v>
      </c>
      <c r="G934" t="s">
        <v>233</v>
      </c>
      <c r="H934" s="5">
        <v>5130100</v>
      </c>
      <c r="I934" t="str">
        <f>IFERROR(VLOOKUP(G934,'NCES Match'!$A$2:$B$1307,2,FALSE),"")</f>
        <v/>
      </c>
      <c r="J934" cm="1">
        <f t="array" ref="J934">IFERROR(_xlfn.IFS(B934=2015,H934/$O$13,B934=2016,H934/$O$14,B934=2017,H934/$O$15,B934=2018,H934/$O$16,B934=2019,H934/$O$17,B934=2020,H934/$O$18,B934=2021,H934/$O$19,B934=2022,H934/$O$20),"")</f>
        <v>3.2482768546943765E-3</v>
      </c>
      <c r="K934" s="3" cm="1">
        <f t="array" ref="K934">IFERROR(_xlfn.IFS(B934=2015,J934*$P$4,B934=2016,J934*$P$5,B934=2017,J934*$P$6,B934=2018,J934*$P$7,B934=2019,J934*$P$8,B934=2020,J934*$P$9,B934=2021,J934*$P$10,B934=2022,J934*$P$11),"")</f>
        <v>5645264.7002749965</v>
      </c>
      <c r="L934" s="3">
        <f t="shared" si="15"/>
        <v>10775364.700274996</v>
      </c>
    </row>
    <row r="935" spans="1:12">
      <c r="A935" t="s">
        <v>4230</v>
      </c>
      <c r="B935">
        <v>2020</v>
      </c>
      <c r="D935" t="s">
        <v>231</v>
      </c>
      <c r="E935" t="s">
        <v>232</v>
      </c>
      <c r="F935" t="s">
        <v>4149</v>
      </c>
      <c r="G935" t="s">
        <v>4264</v>
      </c>
      <c r="H935" s="5">
        <v>6051164</v>
      </c>
      <c r="I935" t="str">
        <f>IFERROR(VLOOKUP(G935,'NCES Match'!$A$2:$B$1307,2,FALSE),"")</f>
        <v/>
      </c>
      <c r="J935" cm="1">
        <f t="array" ref="J935">IFERROR(_xlfn.IFS(B935=2015,H935/$O$13,B935=2016,H935/$O$14,B935=2017,H935/$O$15,B935=2018,H935/$O$16,B935=2019,H935/$O$17,B935=2020,H935/$O$18,B935=2021,H935/$O$19,B935=2022,H935/$O$20),"")</f>
        <v>3.2791715347961644E-3</v>
      </c>
      <c r="K935" s="3" cm="1">
        <f t="array" ref="K935">IFERROR(_xlfn.IFS(B935=2015,J935*$P$4,B935=2016,J935*$P$5,B935=2017,J935*$P$6,B935=2018,J935*$P$7,B935=2019,J935*$P$8,B935=2020,J935*$P$9,B935=2021,J935*$P$10,B935=2022,J935*$P$11),"")</f>
        <v>6912502.826218185</v>
      </c>
      <c r="L935" s="3">
        <f t="shared" si="15"/>
        <v>12963666.826218184</v>
      </c>
    </row>
    <row r="936" spans="1:12">
      <c r="A936" t="s">
        <v>4230</v>
      </c>
      <c r="B936">
        <v>2021</v>
      </c>
      <c r="D936" t="s">
        <v>231</v>
      </c>
      <c r="E936" t="s">
        <v>232</v>
      </c>
      <c r="F936" t="s">
        <v>4149</v>
      </c>
      <c r="G936" t="s">
        <v>4264</v>
      </c>
      <c r="H936" s="5">
        <v>6363618.9500000002</v>
      </c>
      <c r="I936" t="str">
        <f>IFERROR(VLOOKUP(G936,'NCES Match'!$A$2:$B$1307,2,FALSE),"")</f>
        <v/>
      </c>
      <c r="J936" cm="1">
        <f t="array" ref="J936">IFERROR(_xlfn.IFS(B936=2015,H936/$O$13,B936=2016,H936/$O$14,B936=2017,H936/$O$15,B936=2018,H936/$O$16,B936=2019,H936/$O$17,B936=2020,H936/$O$18,B936=2021,H936/$O$19,B936=2022,H936/$O$20),"")</f>
        <v>3.2559011902955058E-3</v>
      </c>
      <c r="K936" s="3" cm="1">
        <f t="array" ref="K936">IFERROR(_xlfn.IFS(B936=2015,J936*$P$4,B936=2016,J936*$P$5,B936=2017,J936*$P$6,B936=2018,J936*$P$7,B936=2019,J936*$P$8,B936=2020,J936*$P$9,B936=2021,J936*$P$10,B936=2022,J936*$P$11),"")</f>
        <v>6969430.0145696644</v>
      </c>
      <c r="L936" s="3">
        <f t="shared" si="15"/>
        <v>13333048.964569665</v>
      </c>
    </row>
    <row r="937" spans="1:12">
      <c r="A937" t="s">
        <v>4230</v>
      </c>
      <c r="B937">
        <v>2022</v>
      </c>
      <c r="D937" t="s">
        <v>231</v>
      </c>
      <c r="E937" t="s">
        <v>232</v>
      </c>
      <c r="F937" t="s">
        <v>4149</v>
      </c>
      <c r="G937" t="s">
        <v>4264</v>
      </c>
      <c r="H937" s="5">
        <v>7016264.54</v>
      </c>
      <c r="I937" t="str">
        <f>IFERROR(VLOOKUP(G937,'NCES Match'!$A$2:$B$1307,2,FALSE),"")</f>
        <v/>
      </c>
      <c r="J937" cm="1">
        <f t="array" ref="J937">IFERROR(_xlfn.IFS(B937=2015,H937/$O$13,B937=2016,H937/$O$14,B937=2017,H937/$O$15,B937=2018,H937/$O$16,B937=2019,H937/$O$17,B937=2020,H937/$O$18,B937=2021,H937/$O$19,B937=2022,H937/$O$20),"")</f>
        <v>3.0817583833486644E-3</v>
      </c>
      <c r="K937" s="3" cm="1">
        <f t="array" ref="K937">IFERROR(_xlfn.IFS(B937=2015,J937*$P$4,B937=2016,J937*$P$5,B937=2017,J937*$P$6,B937=2018,J937*$P$7,B937=2019,J937*$P$8,B937=2020,J937*$P$9,B937=2021,J937*$P$10,B937=2022,J937*$P$11),"")</f>
        <v>6636514.3071393818</v>
      </c>
      <c r="L937" s="3">
        <f t="shared" si="15"/>
        <v>13652778.847139381</v>
      </c>
    </row>
    <row r="938" spans="1:12">
      <c r="A938" t="s">
        <v>4230</v>
      </c>
      <c r="B938">
        <v>2023</v>
      </c>
      <c r="D938" t="s">
        <v>231</v>
      </c>
      <c r="E938" t="s">
        <v>232</v>
      </c>
      <c r="F938" t="s">
        <v>4149</v>
      </c>
      <c r="G938" t="s">
        <v>233</v>
      </c>
      <c r="H938" s="5">
        <v>7881237.6699999999</v>
      </c>
      <c r="I938" t="str">
        <f>IFERROR(VLOOKUP(G938,'NCES Match'!$A$2:$B$1307,2,FALSE),"")</f>
        <v/>
      </c>
      <c r="J938" t="str" cm="1">
        <f t="array" ref="J938">IFERROR(_xlfn.IFS(B938=2015,H938/$O$13,B938=2016,H938/$O$14,B938=2017,H938/$O$15,B938=2018,H938/$O$16,B938=2019,H938/$O$17,B938=2020,H938/$O$18,B938=2021,H938/$O$19,B938=2022,H938/$O$20),"")</f>
        <v/>
      </c>
      <c r="K938" s="3" t="str" cm="1">
        <f t="array" ref="K938">IFERROR(_xlfn.IFS(B938=2015,J938*$P$4,B938=2016,J938*$P$5,B938=2017,J938*$P$6,B938=2018,J938*$P$7,B938=2019,J938*$P$8,B938=2020,J938*$P$9,B938=2021,J938*$P$10,B938=2022,J938*$P$11),"")</f>
        <v/>
      </c>
      <c r="L938" s="3">
        <f t="shared" si="15"/>
        <v>7881237.6699999999</v>
      </c>
    </row>
    <row r="939" spans="1:12">
      <c r="A939">
        <v>4824840</v>
      </c>
      <c r="B939">
        <v>2015</v>
      </c>
      <c r="C939" t="s">
        <v>381</v>
      </c>
      <c r="D939" t="s">
        <v>1791</v>
      </c>
      <c r="E939" t="s">
        <v>1792</v>
      </c>
      <c r="G939" t="s">
        <v>1793</v>
      </c>
      <c r="H939" s="5">
        <v>147375.16</v>
      </c>
      <c r="I939">
        <f>IFERROR(VLOOKUP(G939,'NCES Match'!$A$2:$B$1307,2,FALSE),"")</f>
        <v>4824840</v>
      </c>
      <c r="J939" cm="1">
        <f t="array" ref="J939">IFERROR(_xlfn.IFS(B939=2015,H939/$O$13,B939=2016,H939/$O$14,B939=2017,H939/$O$15,B939=2018,H939/$O$16,B939=2019,H939/$O$17,B939=2020,H939/$O$18,B939=2021,H939/$O$19,B939=2022,H939/$O$20),"")</f>
        <v>1.1545425401991554E-4</v>
      </c>
      <c r="K939" s="3" cm="1">
        <f t="array" ref="K939">IFERROR(_xlfn.IFS(B939=2015,J939*$P$4,B939=2016,J939*$P$5,B939=2017,J939*$P$6,B939=2018,J939*$P$7,B939=2019,J939*$P$8,B939=2020,J939*$P$9,B939=2021,J939*$P$10,B939=2022,J939*$P$11),"")</f>
        <v>183743.48115568986</v>
      </c>
      <c r="L939" s="3">
        <f t="shared" si="15"/>
        <v>331118.64115568984</v>
      </c>
    </row>
    <row r="940" spans="1:12">
      <c r="A940">
        <v>4824840</v>
      </c>
      <c r="B940">
        <v>2016</v>
      </c>
      <c r="C940" t="s">
        <v>4102</v>
      </c>
      <c r="D940" t="s">
        <v>1791</v>
      </c>
      <c r="E940" t="s">
        <v>1792</v>
      </c>
      <c r="F940" t="s">
        <v>4101</v>
      </c>
      <c r="G940" t="s">
        <v>1793</v>
      </c>
      <c r="H940" s="5">
        <v>148071</v>
      </c>
      <c r="I940">
        <f>IFERROR(VLOOKUP(G940,'NCES Match'!$A$2:$B$1307,2,FALSE),"")</f>
        <v>4824840</v>
      </c>
      <c r="J940" cm="1">
        <f t="array" ref="J940">IFERROR(_xlfn.IFS(B940=2015,H940/$O$13,B940=2016,H940/$O$14,B940=2017,H940/$O$15,B940=2018,H940/$O$16,B940=2019,H940/$O$17,B940=2020,H940/$O$18,B940=2021,H940/$O$19,B940=2022,H940/$O$20),"")</f>
        <v>1.059991290591379E-4</v>
      </c>
      <c r="K940" s="3" cm="1">
        <f t="array" ref="K940">IFERROR(_xlfn.IFS(B940=2015,J940*$P$4,B940=2016,J940*$P$5,B940=2017,J940*$P$6,B940=2018,J940*$P$7,B940=2019,J940*$P$8,B940=2020,J940*$P$9,B940=2021,J940*$P$10,B940=2022,J940*$P$11),"")</f>
        <v>177615.45291227632</v>
      </c>
      <c r="L940" s="3">
        <f t="shared" si="15"/>
        <v>325686.45291227632</v>
      </c>
    </row>
    <row r="941" spans="1:12">
      <c r="A941">
        <v>4824840</v>
      </c>
      <c r="B941">
        <v>2017</v>
      </c>
      <c r="D941" t="s">
        <v>1791</v>
      </c>
      <c r="E941" t="s">
        <v>1792</v>
      </c>
      <c r="F941" t="s">
        <v>4101</v>
      </c>
      <c r="G941" t="s">
        <v>1793</v>
      </c>
      <c r="H941" s="5">
        <v>148648</v>
      </c>
      <c r="I941">
        <f>IFERROR(VLOOKUP(G941,'NCES Match'!$A$2:$B$1307,2,FALSE),"")</f>
        <v>4824840</v>
      </c>
      <c r="J941" cm="1">
        <f t="array" ref="J941">IFERROR(_xlfn.IFS(B941=2015,H941/$O$13,B941=2016,H941/$O$14,B941=2017,H941/$O$15,B941=2018,H941/$O$16,B941=2019,H941/$O$17,B941=2020,H941/$O$18,B941=2021,H941/$O$19,B941=2022,H941/$O$20),"")</f>
        <v>1.0248369378037763E-4</v>
      </c>
      <c r="K941" s="3" cm="1">
        <f t="array" ref="K941">IFERROR(_xlfn.IFS(B941=2015,J941*$P$4,B941=2016,J941*$P$5,B941=2017,J941*$P$6,B941=2018,J941*$P$7,B941=2019,J941*$P$8,B941=2020,J941*$P$9,B941=2021,J941*$P$10,B941=2022,J941*$P$11),"")</f>
        <v>174042.70975304127</v>
      </c>
      <c r="L941" s="3">
        <f t="shared" si="15"/>
        <v>322690.70975304127</v>
      </c>
    </row>
    <row r="942" spans="1:12">
      <c r="A942">
        <v>4824840</v>
      </c>
      <c r="B942">
        <v>2018</v>
      </c>
      <c r="D942" t="s">
        <v>1791</v>
      </c>
      <c r="E942" t="s">
        <v>1792</v>
      </c>
      <c r="F942" t="s">
        <v>4101</v>
      </c>
      <c r="G942" t="s">
        <v>1793</v>
      </c>
      <c r="H942" s="5">
        <v>147481</v>
      </c>
      <c r="I942">
        <f>IFERROR(VLOOKUP(G942,'NCES Match'!$A$2:$B$1307,2,FALSE),"")</f>
        <v>4824840</v>
      </c>
      <c r="J942" cm="1">
        <f t="array" ref="J942">IFERROR(_xlfn.IFS(B942=2015,H942/$O$13,B942=2016,H942/$O$14,B942=2017,H942/$O$15,B942=2018,H942/$O$16,B942=2019,H942/$O$17,B942=2020,H942/$O$18,B942=2021,H942/$O$19,B942=2022,H942/$O$20),"")</f>
        <v>9.6240029536431217E-5</v>
      </c>
      <c r="K942" s="3" cm="1">
        <f t="array" ref="K942">IFERROR(_xlfn.IFS(B942=2015,J942*$P$4,B942=2016,J942*$P$5,B942=2017,J942*$P$6,B942=2018,J942*$P$7,B942=2019,J942*$P$8,B942=2020,J942*$P$9,B942=2021,J942*$P$10,B942=2022,J942*$P$11),"")</f>
        <v>165230.01206881853</v>
      </c>
      <c r="L942" s="3">
        <f t="shared" si="15"/>
        <v>312711.01206881856</v>
      </c>
    </row>
    <row r="943" spans="1:12">
      <c r="A943">
        <v>4824840</v>
      </c>
      <c r="B943">
        <v>2019</v>
      </c>
      <c r="D943" t="s">
        <v>1791</v>
      </c>
      <c r="E943" t="s">
        <v>1792</v>
      </c>
      <c r="F943" t="s">
        <v>4101</v>
      </c>
      <c r="G943" t="s">
        <v>1793</v>
      </c>
      <c r="H943" s="5">
        <v>135883</v>
      </c>
      <c r="I943">
        <f>IFERROR(VLOOKUP(G943,'NCES Match'!$A$2:$B$1307,2,FALSE),"")</f>
        <v>4824840</v>
      </c>
      <c r="J943" cm="1">
        <f t="array" ref="J943">IFERROR(_xlfn.IFS(B943=2015,H943/$O$13,B943=2016,H943/$O$14,B943=2017,H943/$O$15,B943=2018,H943/$O$16,B943=2019,H943/$O$17,B943=2020,H943/$O$18,B943=2021,H943/$O$19,B943=2022,H943/$O$20),"")</f>
        <v>8.6038401560678337E-5</v>
      </c>
      <c r="K943" s="3" cm="1">
        <f t="array" ref="K943">IFERROR(_xlfn.IFS(B943=2015,J943*$P$4,B943=2016,J943*$P$5,B943=2017,J943*$P$6,B943=2018,J943*$P$7,B943=2019,J943*$P$8,B943=2020,J943*$P$9,B943=2021,J943*$P$10,B943=2022,J943*$P$11),"")</f>
        <v>149528.37240355302</v>
      </c>
      <c r="L943" s="3">
        <f t="shared" si="15"/>
        <v>285411.37240355299</v>
      </c>
    </row>
    <row r="944" spans="1:12">
      <c r="A944">
        <v>4824840</v>
      </c>
      <c r="B944">
        <v>2020</v>
      </c>
      <c r="D944" t="s">
        <v>1791</v>
      </c>
      <c r="E944" t="s">
        <v>1792</v>
      </c>
      <c r="F944" t="s">
        <v>4230</v>
      </c>
      <c r="G944" t="s">
        <v>1793</v>
      </c>
      <c r="H944" s="5">
        <v>136411</v>
      </c>
      <c r="I944">
        <f>IFERROR(VLOOKUP(G944,'NCES Match'!$A$2:$B$1307,2,FALSE),"")</f>
        <v>4824840</v>
      </c>
      <c r="J944" cm="1">
        <f t="array" ref="J944">IFERROR(_xlfn.IFS(B944=2015,H944/$O$13,B944=2016,H944/$O$14,B944=2017,H944/$O$15,B944=2018,H944/$O$16,B944=2019,H944/$O$17,B944=2020,H944/$O$18,B944=2021,H944/$O$19,B944=2022,H944/$O$20),"")</f>
        <v>7.392215253678129E-5</v>
      </c>
      <c r="K944" s="3" cm="1">
        <f t="array" ref="K944">IFERROR(_xlfn.IFS(B944=2015,J944*$P$4,B944=2016,J944*$P$5,B944=2017,J944*$P$6,B944=2018,J944*$P$7,B944=2019,J944*$P$8,B944=2020,J944*$P$9,B944=2021,J944*$P$10,B944=2022,J944*$P$11),"")</f>
        <v>155828.10563839434</v>
      </c>
      <c r="L944" s="3">
        <f t="shared" si="15"/>
        <v>292239.10563839437</v>
      </c>
    </row>
    <row r="945" spans="1:12">
      <c r="A945">
        <v>4824840</v>
      </c>
      <c r="B945">
        <v>2021</v>
      </c>
      <c r="D945" t="s">
        <v>1791</v>
      </c>
      <c r="E945" t="s">
        <v>1792</v>
      </c>
      <c r="F945" t="s">
        <v>4230</v>
      </c>
      <c r="G945" t="s">
        <v>1793</v>
      </c>
      <c r="H945" s="5">
        <v>149456.25</v>
      </c>
      <c r="I945">
        <f>IFERROR(VLOOKUP(G945,'NCES Match'!$A$2:$B$1307,2,FALSE),"")</f>
        <v>4824840</v>
      </c>
      <c r="J945" cm="1">
        <f t="array" ref="J945">IFERROR(_xlfn.IFS(B945=2015,H945/$O$13,B945=2016,H945/$O$14,B945=2017,H945/$O$15,B945=2018,H945/$O$16,B945=2019,H945/$O$17,B945=2020,H945/$O$18,B945=2021,H945/$O$19,B945=2022,H945/$O$20),"")</f>
        <v>7.6468246464082E-5</v>
      </c>
      <c r="K945" s="3" cm="1">
        <f t="array" ref="K945">IFERROR(_xlfn.IFS(B945=2015,J945*$P$4,B945=2016,J945*$P$5,B945=2017,J945*$P$6,B945=2018,J945*$P$7,B945=2019,J945*$P$8,B945=2020,J945*$P$9,B945=2021,J945*$P$10,B945=2022,J945*$P$11),"")</f>
        <v>163684.35677862633</v>
      </c>
      <c r="L945" s="3">
        <f t="shared" si="15"/>
        <v>313140.60677862633</v>
      </c>
    </row>
    <row r="946" spans="1:12">
      <c r="A946">
        <v>4824840</v>
      </c>
      <c r="B946">
        <v>2022</v>
      </c>
      <c r="D946" t="s">
        <v>1791</v>
      </c>
      <c r="E946" t="s">
        <v>1792</v>
      </c>
      <c r="F946" t="s">
        <v>4101</v>
      </c>
      <c r="G946" t="s">
        <v>1793</v>
      </c>
      <c r="H946" s="5">
        <v>177706.23</v>
      </c>
      <c r="I946">
        <f>IFERROR(VLOOKUP(G946,'NCES Match'!$A$2:$B$1307,2,FALSE),"")</f>
        <v>4824840</v>
      </c>
      <c r="J946" cm="1">
        <f t="array" ref="J946">IFERROR(_xlfn.IFS(B946=2015,H946/$O$13,B946=2016,H946/$O$14,B946=2017,H946/$O$15,B946=2018,H946/$O$16,B946=2019,H946/$O$17,B946=2020,H946/$O$18,B946=2021,H946/$O$19,B946=2022,H946/$O$20),"")</f>
        <v>7.8054021617005042E-5</v>
      </c>
      <c r="K946" s="3" cm="1">
        <f t="array" ref="K946">IFERROR(_xlfn.IFS(B946=2015,J946*$P$4,B946=2016,J946*$P$5,B946=2017,J946*$P$6,B946=2018,J946*$P$7,B946=2019,J946*$P$8,B946=2020,J946*$P$9,B946=2021,J946*$P$10,B946=2022,J946*$P$11),"")</f>
        <v>168088.00910217699</v>
      </c>
      <c r="L946" s="3">
        <f t="shared" si="15"/>
        <v>345794.23910217697</v>
      </c>
    </row>
    <row r="947" spans="1:12">
      <c r="A947">
        <v>4824840</v>
      </c>
      <c r="B947">
        <v>2023</v>
      </c>
      <c r="D947" t="s">
        <v>1791</v>
      </c>
      <c r="E947" t="s">
        <v>1792</v>
      </c>
      <c r="F947" t="s">
        <v>4101</v>
      </c>
      <c r="G947" t="s">
        <v>1793</v>
      </c>
      <c r="H947" s="5">
        <v>201736.78</v>
      </c>
      <c r="I947">
        <f>IFERROR(VLOOKUP(G947,'NCES Match'!$A$2:$B$1307,2,FALSE),"")</f>
        <v>4824840</v>
      </c>
      <c r="J947" t="str" cm="1">
        <f t="array" ref="J947">IFERROR(_xlfn.IFS(B947=2015,H947/$O$13,B947=2016,H947/$O$14,B947=2017,H947/$O$15,B947=2018,H947/$O$16,B947=2019,H947/$O$17,B947=2020,H947/$O$18,B947=2021,H947/$O$19,B947=2022,H947/$O$20),"")</f>
        <v/>
      </c>
      <c r="K947" s="3" t="str" cm="1">
        <f t="array" ref="K947">IFERROR(_xlfn.IFS(B947=2015,J947*$P$4,B947=2016,J947*$P$5,B947=2017,J947*$P$6,B947=2018,J947*$P$7,B947=2019,J947*$P$8,B947=2020,J947*$P$9,B947=2021,J947*$P$10,B947=2022,J947*$P$11),"")</f>
        <v/>
      </c>
      <c r="L947" s="3">
        <f t="shared" si="15"/>
        <v>201736.78</v>
      </c>
    </row>
    <row r="948" spans="1:12">
      <c r="A948">
        <v>4810320</v>
      </c>
      <c r="B948">
        <v>2015</v>
      </c>
      <c r="C948" t="s">
        <v>381</v>
      </c>
      <c r="D948" t="s">
        <v>606</v>
      </c>
      <c r="E948" t="s">
        <v>607</v>
      </c>
      <c r="G948" t="s">
        <v>608</v>
      </c>
      <c r="H948" s="5">
        <v>225884.53</v>
      </c>
      <c r="I948">
        <f>IFERROR(VLOOKUP(G948,'NCES Match'!$A$2:$B$1307,2,FALSE),"")</f>
        <v>4810320</v>
      </c>
      <c r="J948" cm="1">
        <f t="array" ref="J948">IFERROR(_xlfn.IFS(B948=2015,H948/$O$13,B948=2016,H948/$O$14,B948=2017,H948/$O$15,B948=2018,H948/$O$16,B948=2019,H948/$O$17,B948=2020,H948/$O$18,B948=2021,H948/$O$19,B948=2022,H948/$O$20),"")</f>
        <v>1.7695878943092738E-4</v>
      </c>
      <c r="K948" s="3" cm="1">
        <f t="array" ref="K948">IFERROR(_xlfn.IFS(B948=2015,J948*$P$4,B948=2016,J948*$P$5,B948=2017,J948*$P$6,B948=2018,J948*$P$7,B948=2019,J948*$P$8,B948=2020,J948*$P$9,B948=2021,J948*$P$10,B948=2022,J948*$P$11),"")</f>
        <v>281626.90294223843</v>
      </c>
      <c r="L948" s="3">
        <f t="shared" si="15"/>
        <v>507511.4329422384</v>
      </c>
    </row>
    <row r="949" spans="1:12">
      <c r="A949">
        <v>4810320</v>
      </c>
      <c r="B949">
        <v>2016</v>
      </c>
      <c r="C949" t="s">
        <v>4102</v>
      </c>
      <c r="D949" t="s">
        <v>606</v>
      </c>
      <c r="E949" t="s">
        <v>607</v>
      </c>
      <c r="F949" t="s">
        <v>4101</v>
      </c>
      <c r="G949" t="s">
        <v>608</v>
      </c>
      <c r="H949" s="5">
        <v>222863</v>
      </c>
      <c r="I949">
        <f>IFERROR(VLOOKUP(G949,'NCES Match'!$A$2:$B$1307,2,FALSE),"")</f>
        <v>4810320</v>
      </c>
      <c r="J949" cm="1">
        <f t="array" ref="J949">IFERROR(_xlfn.IFS(B949=2015,H949/$O$13,B949=2016,H949/$O$14,B949=2017,H949/$O$15,B949=2018,H949/$O$16,B949=2019,H949/$O$17,B949=2020,H949/$O$18,B949=2021,H949/$O$19,B949=2022,H949/$O$20),"")</f>
        <v>1.5954024690524579E-4</v>
      </c>
      <c r="K949" s="3" cm="1">
        <f t="array" ref="K949">IFERROR(_xlfn.IFS(B949=2015,J949*$P$4,B949=2016,J949*$P$5,B949=2017,J949*$P$6,B949=2018,J949*$P$7,B949=2019,J949*$P$8,B949=2020,J949*$P$9,B949=2021,J949*$P$10,B949=2022,J949*$P$11),"")</f>
        <v>267330.62302806514</v>
      </c>
      <c r="L949" s="3">
        <f t="shared" si="15"/>
        <v>490193.62302806514</v>
      </c>
    </row>
    <row r="950" spans="1:12">
      <c r="A950">
        <v>4810320</v>
      </c>
      <c r="B950">
        <v>2017</v>
      </c>
      <c r="D950" t="s">
        <v>606</v>
      </c>
      <c r="E950" t="s">
        <v>607</v>
      </c>
      <c r="F950" t="s">
        <v>4101</v>
      </c>
      <c r="G950" t="s">
        <v>608</v>
      </c>
      <c r="H950" s="5">
        <v>233568</v>
      </c>
      <c r="I950">
        <f>IFERROR(VLOOKUP(G950,'NCES Match'!$A$2:$B$1307,2,FALSE),"")</f>
        <v>4810320</v>
      </c>
      <c r="J950" cm="1">
        <f t="array" ref="J950">IFERROR(_xlfn.IFS(B950=2015,H950/$O$13,B950=2016,H950/$O$14,B950=2017,H950/$O$15,B950=2018,H950/$O$16,B950=2019,H950/$O$17,B950=2020,H950/$O$18,B950=2021,H950/$O$19,B950=2022,H950/$O$20),"")</f>
        <v>1.6103083384166113E-4</v>
      </c>
      <c r="K950" s="3" cm="1">
        <f t="array" ref="K950">IFERROR(_xlfn.IFS(B950=2015,J950*$P$4,B950=2016,J950*$P$5,B950=2017,J950*$P$6,B950=2018,J950*$P$7,B950=2019,J950*$P$8,B950=2020,J950*$P$9,B950=2021,J950*$P$10,B950=2022,J950*$P$11),"")</f>
        <v>273470.26284644491</v>
      </c>
      <c r="L950" s="3">
        <f t="shared" si="15"/>
        <v>507038.26284644491</v>
      </c>
    </row>
    <row r="951" spans="1:12">
      <c r="A951">
        <v>4810320</v>
      </c>
      <c r="B951">
        <v>2018</v>
      </c>
      <c r="D951" t="s">
        <v>606</v>
      </c>
      <c r="E951" t="s">
        <v>607</v>
      </c>
      <c r="F951" t="s">
        <v>4101</v>
      </c>
      <c r="G951" t="s">
        <v>608</v>
      </c>
      <c r="H951" s="5">
        <v>211391</v>
      </c>
      <c r="I951">
        <f>IFERROR(VLOOKUP(G951,'NCES Match'!$A$2:$B$1307,2,FALSE),"")</f>
        <v>4810320</v>
      </c>
      <c r="J951" cm="1">
        <f t="array" ref="J951">IFERROR(_xlfn.IFS(B951=2015,H951/$O$13,B951=2016,H951/$O$14,B951=2017,H951/$O$15,B951=2018,H951/$O$16,B951=2019,H951/$O$17,B951=2020,H951/$O$18,B951=2021,H951/$O$19,B951=2022,H951/$O$20),"")</f>
        <v>1.3794506467772614E-4</v>
      </c>
      <c r="K951" s="3" cm="1">
        <f t="array" ref="K951">IFERROR(_xlfn.IFS(B951=2015,J951*$P$4,B951=2016,J951*$P$5,B951=2017,J951*$P$6,B951=2018,J951*$P$7,B951=2019,J951*$P$8,B951=2020,J951*$P$9,B951=2021,J951*$P$10,B951=2022,J951*$P$11),"")</f>
        <v>236831.4391768405</v>
      </c>
      <c r="L951" s="3">
        <f t="shared" si="15"/>
        <v>448222.43917684047</v>
      </c>
    </row>
    <row r="952" spans="1:12">
      <c r="A952">
        <v>4810320</v>
      </c>
      <c r="B952">
        <v>2019</v>
      </c>
      <c r="D952" t="s">
        <v>606</v>
      </c>
      <c r="E952" t="s">
        <v>607</v>
      </c>
      <c r="F952" t="s">
        <v>4101</v>
      </c>
      <c r="G952" t="s">
        <v>608</v>
      </c>
      <c r="H952" s="5">
        <v>219563</v>
      </c>
      <c r="I952">
        <f>IFERROR(VLOOKUP(G952,'NCES Match'!$A$2:$B$1307,2,FALSE),"")</f>
        <v>4810320</v>
      </c>
      <c r="J952" cm="1">
        <f t="array" ref="J952">IFERROR(_xlfn.IFS(B952=2015,H952/$O$13,B952=2016,H952/$O$14,B952=2017,H952/$O$15,B952=2018,H952/$O$16,B952=2019,H952/$O$17,B952=2020,H952/$O$18,B952=2021,H952/$O$19,B952=2022,H952/$O$20),"")</f>
        <v>1.3902290619037863E-4</v>
      </c>
      <c r="K952" s="3" cm="1">
        <f t="array" ref="K952">IFERROR(_xlfn.IFS(B952=2015,J952*$P$4,B952=2016,J952*$P$5,B952=2017,J952*$P$6,B952=2018,J952*$P$7,B952=2019,J952*$P$8,B952=2020,J952*$P$9,B952=2021,J952*$P$10,B952=2022,J952*$P$11),"")</f>
        <v>241611.5189541099</v>
      </c>
      <c r="L952" s="3">
        <f t="shared" si="15"/>
        <v>461174.51895410987</v>
      </c>
    </row>
    <row r="953" spans="1:12">
      <c r="A953">
        <v>4810320</v>
      </c>
      <c r="B953">
        <v>2020</v>
      </c>
      <c r="D953" t="s">
        <v>606</v>
      </c>
      <c r="E953" t="s">
        <v>607</v>
      </c>
      <c r="F953" t="s">
        <v>4230</v>
      </c>
      <c r="G953" t="s">
        <v>608</v>
      </c>
      <c r="H953" s="5">
        <v>222728</v>
      </c>
      <c r="I953">
        <f>IFERROR(VLOOKUP(G953,'NCES Match'!$A$2:$B$1307,2,FALSE),"")</f>
        <v>4810320</v>
      </c>
      <c r="J953" cm="1">
        <f t="array" ref="J953">IFERROR(_xlfn.IFS(B953=2015,H953/$O$13,B953=2016,H953/$O$14,B953=2017,H953/$O$15,B953=2018,H953/$O$16,B953=2019,H953/$O$17,B953=2020,H953/$O$18,B953=2021,H953/$O$19,B953=2022,H953/$O$20),"")</f>
        <v>1.2069798762718712E-4</v>
      </c>
      <c r="K953" s="3" cm="1">
        <f t="array" ref="K953">IFERROR(_xlfn.IFS(B953=2015,J953*$P$4,B953=2016,J953*$P$5,B953=2017,J953*$P$6,B953=2018,J953*$P$7,B953=2019,J953*$P$8,B953=2020,J953*$P$9,B953=2021,J953*$P$10,B953=2022,J953*$P$11),"")</f>
        <v>254431.69768294561</v>
      </c>
      <c r="L953" s="3">
        <f t="shared" si="15"/>
        <v>477159.69768294564</v>
      </c>
    </row>
    <row r="954" spans="1:12">
      <c r="A954">
        <v>4810320</v>
      </c>
      <c r="B954">
        <v>2021</v>
      </c>
      <c r="D954" t="s">
        <v>606</v>
      </c>
      <c r="E954" t="s">
        <v>607</v>
      </c>
      <c r="F954" t="s">
        <v>4101</v>
      </c>
      <c r="G954" t="s">
        <v>608</v>
      </c>
      <c r="H954" s="5">
        <v>244033.54</v>
      </c>
      <c r="I954">
        <f>IFERROR(VLOOKUP(G954,'NCES Match'!$A$2:$B$1307,2,FALSE),"")</f>
        <v>4810320</v>
      </c>
      <c r="J954" cm="1">
        <f t="array" ref="J954">IFERROR(_xlfn.IFS(B954=2015,H954/$O$13,B954=2016,H954/$O$14,B954=2017,H954/$O$15,B954=2018,H954/$O$16,B954=2019,H954/$O$17,B954=2020,H954/$O$18,B954=2021,H954/$O$19,B954=2022,H954/$O$20),"")</f>
        <v>1.2485805633569966E-4</v>
      </c>
      <c r="K954" s="3" cm="1">
        <f t="array" ref="K954">IFERROR(_xlfn.IFS(B954=2015,J954*$P$4,B954=2016,J954*$P$5,B954=2017,J954*$P$6,B954=2018,J954*$P$7,B954=2019,J954*$P$8,B954=2020,J954*$P$9,B954=2021,J954*$P$10,B954=2022,J954*$P$11),"")</f>
        <v>267265.32364696142</v>
      </c>
      <c r="L954" s="3">
        <f t="shared" si="15"/>
        <v>511298.8636469614</v>
      </c>
    </row>
    <row r="955" spans="1:12">
      <c r="A955">
        <v>4810320</v>
      </c>
      <c r="B955">
        <v>2022</v>
      </c>
      <c r="D955" t="s">
        <v>606</v>
      </c>
      <c r="E955" t="s">
        <v>607</v>
      </c>
      <c r="F955" t="s">
        <v>4101</v>
      </c>
      <c r="G955" t="s">
        <v>608</v>
      </c>
      <c r="H955" s="5">
        <v>282897.74</v>
      </c>
      <c r="I955">
        <f>IFERROR(VLOOKUP(G955,'NCES Match'!$A$2:$B$1307,2,FALSE),"")</f>
        <v>4810320</v>
      </c>
      <c r="J955" cm="1">
        <f t="array" ref="J955">IFERROR(_xlfn.IFS(B955=2015,H955/$O$13,B955=2016,H955/$O$14,B955=2017,H955/$O$15,B955=2018,H955/$O$16,B955=2019,H955/$O$17,B955=2020,H955/$O$18,B955=2021,H955/$O$19,B955=2022,H955/$O$20),"")</f>
        <v>1.2425735616225649E-4</v>
      </c>
      <c r="K955" s="3" cm="1">
        <f t="array" ref="K955">IFERROR(_xlfn.IFS(B955=2015,J955*$P$4,B955=2016,J955*$P$5,B955=2017,J955*$P$6,B955=2018,J955*$P$7,B955=2019,J955*$P$8,B955=2020,J955*$P$9,B955=2021,J955*$P$10,B955=2022,J955*$P$11),"")</f>
        <v>267586.10486590874</v>
      </c>
      <c r="L955" s="3">
        <f t="shared" si="15"/>
        <v>550483.84486590873</v>
      </c>
    </row>
    <row r="956" spans="1:12">
      <c r="A956">
        <v>4810320</v>
      </c>
      <c r="B956">
        <v>2023</v>
      </c>
      <c r="D956" t="s">
        <v>606</v>
      </c>
      <c r="E956" t="s">
        <v>607</v>
      </c>
      <c r="F956" t="s">
        <v>4101</v>
      </c>
      <c r="G956" t="s">
        <v>608</v>
      </c>
      <c r="H956" s="5">
        <v>351817.61</v>
      </c>
      <c r="I956">
        <f>IFERROR(VLOOKUP(G956,'NCES Match'!$A$2:$B$1307,2,FALSE),"")</f>
        <v>4810320</v>
      </c>
      <c r="J956" t="str" cm="1">
        <f t="array" ref="J956">IFERROR(_xlfn.IFS(B956=2015,H956/$O$13,B956=2016,H956/$O$14,B956=2017,H956/$O$15,B956=2018,H956/$O$16,B956=2019,H956/$O$17,B956=2020,H956/$O$18,B956=2021,H956/$O$19,B956=2022,H956/$O$20),"")</f>
        <v/>
      </c>
      <c r="K956" s="3" t="str" cm="1">
        <f t="array" ref="K956">IFERROR(_xlfn.IFS(B956=2015,J956*$P$4,B956=2016,J956*$P$5,B956=2017,J956*$P$6,B956=2018,J956*$P$7,B956=2019,J956*$P$8,B956=2020,J956*$P$9,B956=2021,J956*$P$10,B956=2022,J956*$P$11),"")</f>
        <v/>
      </c>
      <c r="L956" s="3">
        <f t="shared" si="15"/>
        <v>351817.61</v>
      </c>
    </row>
    <row r="957" spans="1:12">
      <c r="A957">
        <v>4810860</v>
      </c>
      <c r="B957">
        <v>2015</v>
      </c>
      <c r="C957" t="s">
        <v>381</v>
      </c>
      <c r="D957" t="s">
        <v>648</v>
      </c>
      <c r="E957" t="s">
        <v>649</v>
      </c>
      <c r="G957" t="s">
        <v>650</v>
      </c>
      <c r="H957" s="5">
        <v>73815.89</v>
      </c>
      <c r="I957">
        <f>IFERROR(VLOOKUP(G957,'NCES Match'!$A$2:$B$1307,2,FALSE),"")</f>
        <v>4810860</v>
      </c>
      <c r="J957" cm="1">
        <f t="array" ref="J957">IFERROR(_xlfn.IFS(B957=2015,H957/$O$13,B957=2016,H957/$O$14,B957=2017,H957/$O$15,B957=2018,H957/$O$16,B957=2019,H957/$O$17,B957=2020,H957/$O$18,B957=2021,H957/$O$19,B957=2022,H957/$O$20),"")</f>
        <v>5.7827645546007505E-5</v>
      </c>
      <c r="K957" s="3" cm="1">
        <f t="array" ref="K957">IFERROR(_xlfn.IFS(B957=2015,J957*$P$4,B957=2016,J957*$P$5,B957=2017,J957*$P$6,B957=2018,J957*$P$7,B957=2019,J957*$P$8,B957=2020,J957*$P$9,B957=2021,J957*$P$10,B957=2022,J957*$P$11),"")</f>
        <v>92031.714117938711</v>
      </c>
      <c r="L957" s="3">
        <f t="shared" si="15"/>
        <v>165847.60411793872</v>
      </c>
    </row>
    <row r="958" spans="1:12">
      <c r="A958">
        <v>4810860</v>
      </c>
      <c r="B958">
        <v>2016</v>
      </c>
      <c r="C958" t="s">
        <v>4102</v>
      </c>
      <c r="D958" t="s">
        <v>648</v>
      </c>
      <c r="E958" t="s">
        <v>649</v>
      </c>
      <c r="F958" t="s">
        <v>4101</v>
      </c>
      <c r="G958" t="s">
        <v>650</v>
      </c>
      <c r="H958" s="5">
        <v>77673</v>
      </c>
      <c r="I958">
        <f>IFERROR(VLOOKUP(G958,'NCES Match'!$A$2:$B$1307,2,FALSE),"")</f>
        <v>4810860</v>
      </c>
      <c r="J958" cm="1">
        <f t="array" ref="J958">IFERROR(_xlfn.IFS(B958=2015,H958/$O$13,B958=2016,H958/$O$14,B958=2017,H958/$O$15,B958=2018,H958/$O$16,B958=2019,H958/$O$17,B958=2020,H958/$O$18,B958=2021,H958/$O$19,B958=2022,H958/$O$20),"")</f>
        <v>5.5603530410481578E-5</v>
      </c>
      <c r="K958" s="3" cm="1">
        <f t="array" ref="K958">IFERROR(_xlfn.IFS(B958=2015,J958*$P$4,B958=2016,J958*$P$5,B958=2017,J958*$P$6,B958=2018,J958*$P$7,B958=2019,J958*$P$8,B958=2020,J958*$P$9,B958=2021,J958*$P$10,B958=2022,J958*$P$11),"")</f>
        <v>93171.013054921204</v>
      </c>
      <c r="L958" s="3">
        <f t="shared" si="15"/>
        <v>170844.0130549212</v>
      </c>
    </row>
    <row r="959" spans="1:12">
      <c r="A959">
        <v>4810860</v>
      </c>
      <c r="B959">
        <v>2017</v>
      </c>
      <c r="D959" t="s">
        <v>648</v>
      </c>
      <c r="E959" t="s">
        <v>649</v>
      </c>
      <c r="F959" t="s">
        <v>4101</v>
      </c>
      <c r="G959" t="s">
        <v>650</v>
      </c>
      <c r="H959" s="5">
        <v>81081</v>
      </c>
      <c r="I959">
        <f>IFERROR(VLOOKUP(G959,'NCES Match'!$A$2:$B$1307,2,FALSE),"")</f>
        <v>4810860</v>
      </c>
      <c r="J959" cm="1">
        <f t="array" ref="J959">IFERROR(_xlfn.IFS(B959=2015,H959/$O$13,B959=2016,H959/$O$14,B959=2017,H959/$O$15,B959=2018,H959/$O$16,B959=2019,H959/$O$17,B959=2020,H959/$O$18,B959=2021,H959/$O$19,B959=2022,H959/$O$20),"")</f>
        <v>5.5900384636233241E-5</v>
      </c>
      <c r="K959" s="3" cm="1">
        <f t="array" ref="K959">IFERROR(_xlfn.IFS(B959=2015,J959*$P$4,B959=2016,J959*$P$5,B959=2017,J959*$P$6,B959=2018,J959*$P$7,B959=2019,J959*$P$8,B959=2020,J959*$P$9,B959=2021,J959*$P$10,B959=2022,J959*$P$11),"")</f>
        <v>94932.706457445369</v>
      </c>
      <c r="L959" s="3">
        <f t="shared" si="15"/>
        <v>176013.70645744537</v>
      </c>
    </row>
    <row r="960" spans="1:12">
      <c r="A960">
        <v>4810860</v>
      </c>
      <c r="B960">
        <v>2018</v>
      </c>
      <c r="D960" t="s">
        <v>648</v>
      </c>
      <c r="E960" t="s">
        <v>649</v>
      </c>
      <c r="F960" t="s">
        <v>4101</v>
      </c>
      <c r="G960" t="s">
        <v>650</v>
      </c>
      <c r="H960" s="5">
        <v>82156</v>
      </c>
      <c r="I960">
        <f>IFERROR(VLOOKUP(G960,'NCES Match'!$A$2:$B$1307,2,FALSE),"")</f>
        <v>4810860</v>
      </c>
      <c r="J960" cm="1">
        <f t="array" ref="J960">IFERROR(_xlfn.IFS(B960=2015,H960/$O$13,B960=2016,H960/$O$14,B960=2017,H960/$O$15,B960=2018,H960/$O$16,B960=2019,H960/$O$17,B960=2020,H960/$O$18,B960=2021,H960/$O$19,B960=2022,H960/$O$20),"")</f>
        <v>5.3611623643689986E-5</v>
      </c>
      <c r="K960" s="3" cm="1">
        <f t="array" ref="K960">IFERROR(_xlfn.IFS(B960=2015,J960*$P$4,B960=2016,J960*$P$5,B960=2017,J960*$P$6,B960=2018,J960*$P$7,B960=2019,J960*$P$8,B960=2020,J960*$P$9,B960=2021,J960*$P$10,B960=2022,J960*$P$11),"")</f>
        <v>92043.292841287039</v>
      </c>
      <c r="L960" s="3">
        <f t="shared" si="15"/>
        <v>174199.29284128704</v>
      </c>
    </row>
    <row r="961" spans="1:12">
      <c r="A961">
        <v>4810860</v>
      </c>
      <c r="B961">
        <v>2019</v>
      </c>
      <c r="D961" t="s">
        <v>648</v>
      </c>
      <c r="E961" t="s">
        <v>649</v>
      </c>
      <c r="F961" t="s">
        <v>4101</v>
      </c>
      <c r="G961" t="s">
        <v>650</v>
      </c>
      <c r="H961" s="5">
        <v>86453</v>
      </c>
      <c r="I961">
        <f>IFERROR(VLOOKUP(G961,'NCES Match'!$A$2:$B$1307,2,FALSE),"")</f>
        <v>4810860</v>
      </c>
      <c r="J961" cm="1">
        <f t="array" ref="J961">IFERROR(_xlfn.IFS(B961=2015,H961/$O$13,B961=2016,H961/$O$14,B961=2017,H961/$O$15,B961=2018,H961/$O$16,B961=2019,H961/$O$17,B961=2020,H961/$O$18,B961=2021,H961/$O$19,B961=2022,H961/$O$20),"")</f>
        <v>5.4740312843588411E-5</v>
      </c>
      <c r="K961" s="3" cm="1">
        <f t="array" ref="K961">IFERROR(_xlfn.IFS(B961=2015,J961*$P$4,B961=2016,J961*$P$5,B961=2017,J961*$P$6,B961=2018,J961*$P$7,B961=2019,J961*$P$8,B961=2020,J961*$P$9,B961=2021,J961*$P$10,B961=2022,J961*$P$11),"")</f>
        <v>95134.611242056533</v>
      </c>
      <c r="L961" s="3">
        <f t="shared" si="15"/>
        <v>181587.61124205653</v>
      </c>
    </row>
    <row r="962" spans="1:12">
      <c r="A962">
        <v>4810860</v>
      </c>
      <c r="B962">
        <v>2020</v>
      </c>
      <c r="D962" t="s">
        <v>648</v>
      </c>
      <c r="E962" t="s">
        <v>649</v>
      </c>
      <c r="F962" t="s">
        <v>4230</v>
      </c>
      <c r="G962" t="s">
        <v>650</v>
      </c>
      <c r="H962" s="5">
        <v>100318</v>
      </c>
      <c r="I962">
        <f>IFERROR(VLOOKUP(G962,'NCES Match'!$A$2:$B$1307,2,FALSE),"")</f>
        <v>4810860</v>
      </c>
      <c r="J962" cm="1">
        <f t="array" ref="J962">IFERROR(_xlfn.IFS(B962=2015,H962/$O$13,B962=2016,H962/$O$14,B962=2017,H962/$O$15,B962=2018,H962/$O$16,B962=2019,H962/$O$17,B962=2020,H962/$O$18,B962=2021,H962/$O$19,B962=2022,H962/$O$20),"")</f>
        <v>5.4363082875903156E-5</v>
      </c>
      <c r="K962" s="3" cm="1">
        <f t="array" ref="K962">IFERROR(_xlfn.IFS(B962=2015,J962*$P$4,B962=2016,J962*$P$5,B962=2017,J962*$P$6,B962=2018,J962*$P$7,B962=2019,J962*$P$8,B962=2020,J962*$P$9,B962=2021,J962*$P$10,B962=2022,J962*$P$11),"")</f>
        <v>114597.53173448215</v>
      </c>
      <c r="L962" s="3">
        <f t="shared" si="15"/>
        <v>214915.53173448215</v>
      </c>
    </row>
    <row r="963" spans="1:12">
      <c r="A963">
        <v>4810860</v>
      </c>
      <c r="B963">
        <v>2021</v>
      </c>
      <c r="D963" t="s">
        <v>648</v>
      </c>
      <c r="E963" t="s">
        <v>649</v>
      </c>
      <c r="F963" t="s">
        <v>4230</v>
      </c>
      <c r="G963" t="s">
        <v>650</v>
      </c>
      <c r="H963" s="5">
        <v>98597.4</v>
      </c>
      <c r="I963">
        <f>IFERROR(VLOOKUP(G963,'NCES Match'!$A$2:$B$1307,2,FALSE),"")</f>
        <v>4810860</v>
      </c>
      <c r="J963" cm="1">
        <f t="array" ref="J963">IFERROR(_xlfn.IFS(B963=2015,H963/$O$13,B963=2016,H963/$O$14,B963=2017,H963/$O$15,B963=2018,H963/$O$16,B963=2019,H963/$O$17,B963=2020,H963/$O$18,B963=2021,H963/$O$19,B963=2022,H963/$O$20),"")</f>
        <v>5.044667107543296E-5</v>
      </c>
      <c r="K963" s="3" cm="1">
        <f t="array" ref="K963">IFERROR(_xlfn.IFS(B963=2015,J963*$P$4,B963=2016,J963*$P$5,B963=2017,J963*$P$6,B963=2018,J963*$P$7,B963=2019,J963*$P$8,B963=2020,J963*$P$9,B963=2021,J963*$P$10,B963=2022,J963*$P$11),"")</f>
        <v>107983.78789140587</v>
      </c>
      <c r="L963" s="3">
        <f t="shared" ref="L963:L1026" si="16">SUM(H963,K963)</f>
        <v>206581.18789140586</v>
      </c>
    </row>
    <row r="964" spans="1:12">
      <c r="A964">
        <v>4810860</v>
      </c>
      <c r="B964">
        <v>2022</v>
      </c>
      <c r="D964" t="s">
        <v>648</v>
      </c>
      <c r="E964" t="s">
        <v>649</v>
      </c>
      <c r="F964" t="s">
        <v>4101</v>
      </c>
      <c r="G964" t="s">
        <v>650</v>
      </c>
      <c r="H964" s="5">
        <v>120541.75</v>
      </c>
      <c r="I964">
        <f>IFERROR(VLOOKUP(G964,'NCES Match'!$A$2:$B$1307,2,FALSE),"")</f>
        <v>4810860</v>
      </c>
      <c r="J964" cm="1">
        <f t="array" ref="J964">IFERROR(_xlfn.IFS(B964=2015,H964/$O$13,B964=2016,H964/$O$14,B964=2017,H964/$O$15,B964=2018,H964/$O$16,B964=2019,H964/$O$17,B964=2020,H964/$O$18,B964=2021,H964/$O$19,B964=2022,H964/$O$20),"")</f>
        <v>5.2945630326250337E-5</v>
      </c>
      <c r="K964" s="3" cm="1">
        <f t="array" ref="K964">IFERROR(_xlfn.IFS(B964=2015,J964*$P$4,B964=2016,J964*$P$5,B964=2017,J964*$P$6,B964=2018,J964*$P$7,B964=2019,J964*$P$8,B964=2020,J964*$P$9,B964=2021,J964*$P$10,B964=2022,J964*$P$11),"")</f>
        <v>114017.51514953833</v>
      </c>
      <c r="L964" s="3">
        <f t="shared" si="16"/>
        <v>234559.26514953835</v>
      </c>
    </row>
    <row r="965" spans="1:12">
      <c r="A965">
        <v>4810860</v>
      </c>
      <c r="B965">
        <v>2023</v>
      </c>
      <c r="D965" t="s">
        <v>648</v>
      </c>
      <c r="E965" t="s">
        <v>649</v>
      </c>
      <c r="F965" t="s">
        <v>4101</v>
      </c>
      <c r="G965" t="s">
        <v>650</v>
      </c>
      <c r="H965" s="5">
        <v>115091.51</v>
      </c>
      <c r="I965">
        <f>IFERROR(VLOOKUP(G965,'NCES Match'!$A$2:$B$1307,2,FALSE),"")</f>
        <v>4810860</v>
      </c>
      <c r="J965" t="str" cm="1">
        <f t="array" ref="J965">IFERROR(_xlfn.IFS(B965=2015,H965/$O$13,B965=2016,H965/$O$14,B965=2017,H965/$O$15,B965=2018,H965/$O$16,B965=2019,H965/$O$17,B965=2020,H965/$O$18,B965=2021,H965/$O$19,B965=2022,H965/$O$20),"")</f>
        <v/>
      </c>
      <c r="K965" s="3" t="str" cm="1">
        <f t="array" ref="K965">IFERROR(_xlfn.IFS(B965=2015,J965*$P$4,B965=2016,J965*$P$5,B965=2017,J965*$P$6,B965=2018,J965*$P$7,B965=2019,J965*$P$8,B965=2020,J965*$P$9,B965=2021,J965*$P$10,B965=2022,J965*$P$11),"")</f>
        <v/>
      </c>
      <c r="L965" s="3">
        <f t="shared" si="16"/>
        <v>115091.51</v>
      </c>
    </row>
    <row r="966" spans="1:12">
      <c r="A966">
        <v>4814400</v>
      </c>
      <c r="B966">
        <v>2015</v>
      </c>
      <c r="C966" t="s">
        <v>381</v>
      </c>
      <c r="D966" t="s">
        <v>925</v>
      </c>
      <c r="E966" t="s">
        <v>926</v>
      </c>
      <c r="G966" t="s">
        <v>927</v>
      </c>
      <c r="H966" s="5">
        <v>172612.74</v>
      </c>
      <c r="I966">
        <f>IFERROR(VLOOKUP(G966,'NCES Match'!$A$2:$B$1307,2,FALSE),"")</f>
        <v>4814400</v>
      </c>
      <c r="J966" cm="1">
        <f t="array" ref="J966">IFERROR(_xlfn.IFS(B966=2015,H966/$O$13,B966=2016,H966/$O$14,B966=2017,H966/$O$15,B966=2018,H966/$O$16,B966=2019,H966/$O$17,B966=2020,H966/$O$18,B966=2021,H966/$O$19,B966=2022,H966/$O$20),"")</f>
        <v>1.3522546900735262E-4</v>
      </c>
      <c r="K966" s="3" cm="1">
        <f t="array" ref="K966">IFERROR(_xlfn.IFS(B966=2015,J966*$P$4,B966=2016,J966*$P$5,B966=2017,J966*$P$6,B966=2018,J966*$P$7,B966=2019,J966*$P$8,B966=2020,J966*$P$9,B966=2021,J966*$P$10,B966=2022,J966*$P$11),"")</f>
        <v>215209.03345870491</v>
      </c>
      <c r="L966" s="3">
        <f t="shared" si="16"/>
        <v>387821.77345870493</v>
      </c>
    </row>
    <row r="967" spans="1:12">
      <c r="A967">
        <v>4814400</v>
      </c>
      <c r="B967">
        <v>2016</v>
      </c>
      <c r="C967" t="s">
        <v>4102</v>
      </c>
      <c r="D967" t="s">
        <v>925</v>
      </c>
      <c r="E967" t="s">
        <v>926</v>
      </c>
      <c r="F967" t="s">
        <v>4101</v>
      </c>
      <c r="G967" t="s">
        <v>927</v>
      </c>
      <c r="H967" s="5">
        <v>155263</v>
      </c>
      <c r="I967">
        <f>IFERROR(VLOOKUP(G967,'NCES Match'!$A$2:$B$1307,2,FALSE),"")</f>
        <v>4814400</v>
      </c>
      <c r="J967" cm="1">
        <f t="array" ref="J967">IFERROR(_xlfn.IFS(B967=2015,H967/$O$13,B967=2016,H967/$O$14,B967=2017,H967/$O$15,B967=2018,H967/$O$16,B967=2019,H967/$O$17,B967=2020,H967/$O$18,B967=2021,H967/$O$19,B967=2022,H967/$O$20),"")</f>
        <v>1.1114764386752928E-4</v>
      </c>
      <c r="K967" s="3" cm="1">
        <f t="array" ref="K967">IFERROR(_xlfn.IFS(B967=2015,J967*$P$4,B967=2016,J967*$P$5,B967=2017,J967*$P$6,B967=2018,J967*$P$7,B967=2019,J967*$P$8,B967=2020,J967*$P$9,B967=2021,J967*$P$10,B967=2022,J967*$P$11),"")</f>
        <v>186242.46520600762</v>
      </c>
      <c r="L967" s="3">
        <f t="shared" si="16"/>
        <v>341505.46520600759</v>
      </c>
    </row>
    <row r="968" spans="1:12">
      <c r="A968">
        <v>4814400</v>
      </c>
      <c r="B968">
        <v>2017</v>
      </c>
      <c r="D968" t="s">
        <v>925</v>
      </c>
      <c r="E968" t="s">
        <v>926</v>
      </c>
      <c r="F968" t="s">
        <v>4101</v>
      </c>
      <c r="G968" t="s">
        <v>927</v>
      </c>
      <c r="H968" s="5">
        <v>147607</v>
      </c>
      <c r="I968">
        <f>IFERROR(VLOOKUP(G968,'NCES Match'!$A$2:$B$1307,2,FALSE),"")</f>
        <v>4814400</v>
      </c>
      <c r="J968" cm="1">
        <f t="array" ref="J968">IFERROR(_xlfn.IFS(B968=2015,H968/$O$13,B968=2016,H968/$O$14,B968=2017,H968/$O$15,B968=2018,H968/$O$16,B968=2019,H968/$O$17,B968=2020,H968/$O$18,B968=2021,H968/$O$19,B968=2022,H968/$O$20),"")</f>
        <v>1.0176598802432728E-4</v>
      </c>
      <c r="K968" s="3" cm="1">
        <f t="array" ref="K968">IFERROR(_xlfn.IFS(B968=2015,J968*$P$4,B968=2016,J968*$P$5,B968=2017,J968*$P$6,B968=2018,J968*$P$7,B968=2019,J968*$P$8,B968=2020,J968*$P$9,B968=2021,J968*$P$10,B968=2022,J968*$P$11),"")</f>
        <v>172823.86751599188</v>
      </c>
      <c r="L968" s="3">
        <f t="shared" si="16"/>
        <v>320430.86751599191</v>
      </c>
    </row>
    <row r="969" spans="1:12">
      <c r="A969">
        <v>4814400</v>
      </c>
      <c r="B969">
        <v>2018</v>
      </c>
      <c r="D969" t="s">
        <v>925</v>
      </c>
      <c r="E969" t="s">
        <v>926</v>
      </c>
      <c r="F969" t="s">
        <v>4101</v>
      </c>
      <c r="G969" t="s">
        <v>927</v>
      </c>
      <c r="H969" s="5">
        <v>152464</v>
      </c>
      <c r="I969">
        <f>IFERROR(VLOOKUP(G969,'NCES Match'!$A$2:$B$1307,2,FALSE),"")</f>
        <v>4814400</v>
      </c>
      <c r="J969" cm="1">
        <f t="array" ref="J969">IFERROR(_xlfn.IFS(B969=2015,H969/$O$13,B969=2016,H969/$O$14,B969=2017,H969/$O$15,B969=2018,H969/$O$16,B969=2019,H969/$O$17,B969=2020,H969/$O$18,B969=2021,H969/$O$19,B969=2022,H969/$O$20),"")</f>
        <v>9.9491730210959028E-5</v>
      </c>
      <c r="K969" s="3" cm="1">
        <f t="array" ref="K969">IFERROR(_xlfn.IFS(B969=2015,J969*$P$4,B969=2016,J969*$P$5,B969=2017,J969*$P$6,B969=2018,J969*$P$7,B969=2019,J969*$P$8,B969=2020,J969*$P$9,B969=2021,J969*$P$10,B969=2022,J969*$P$11),"")</f>
        <v>170812.70509462472</v>
      </c>
      <c r="L969" s="3">
        <f t="shared" si="16"/>
        <v>323276.70509462472</v>
      </c>
    </row>
    <row r="970" spans="1:12">
      <c r="A970">
        <v>4814400</v>
      </c>
      <c r="B970">
        <v>2019</v>
      </c>
      <c r="D970" t="s">
        <v>925</v>
      </c>
      <c r="E970" t="s">
        <v>926</v>
      </c>
      <c r="F970" t="s">
        <v>4101</v>
      </c>
      <c r="G970" t="s">
        <v>927</v>
      </c>
      <c r="H970" s="5">
        <v>170007</v>
      </c>
      <c r="I970">
        <f>IFERROR(VLOOKUP(G970,'NCES Match'!$A$2:$B$1307,2,FALSE),"")</f>
        <v>4814400</v>
      </c>
      <c r="J970" cm="1">
        <f t="array" ref="J970">IFERROR(_xlfn.IFS(B970=2015,H970/$O$13,B970=2016,H970/$O$14,B970=2017,H970/$O$15,B970=2018,H970/$O$16,B970=2019,H970/$O$17,B970=2020,H970/$O$18,B970=2021,H970/$O$19,B970=2022,H970/$O$20),"")</f>
        <v>1.0764503678993136E-4</v>
      </c>
      <c r="K970" s="3" cm="1">
        <f t="array" ref="K970">IFERROR(_xlfn.IFS(B970=2015,J970*$P$4,B970=2016,J970*$P$5,B970=2017,J970*$P$6,B970=2018,J970*$P$7,B970=2019,J970*$P$8,B970=2020,J970*$P$9,B970=2021,J970*$P$10,B970=2022,J970*$P$11),"")</f>
        <v>187079.10487118212</v>
      </c>
      <c r="L970" s="3">
        <f t="shared" si="16"/>
        <v>357086.10487118212</v>
      </c>
    </row>
    <row r="971" spans="1:12">
      <c r="A971">
        <v>4814400</v>
      </c>
      <c r="B971">
        <v>2020</v>
      </c>
      <c r="D971" t="s">
        <v>925</v>
      </c>
      <c r="E971" t="s">
        <v>926</v>
      </c>
      <c r="F971" t="s">
        <v>4230</v>
      </c>
      <c r="G971" t="s">
        <v>927</v>
      </c>
      <c r="H971" s="5">
        <v>195448</v>
      </c>
      <c r="I971">
        <f>IFERROR(VLOOKUP(G971,'NCES Match'!$A$2:$B$1307,2,FALSE),"")</f>
        <v>4814400</v>
      </c>
      <c r="J971" cm="1">
        <f t="array" ref="J971">IFERROR(_xlfn.IFS(B971=2015,H971/$O$13,B971=2016,H971/$O$14,B971=2017,H971/$O$15,B971=2018,H971/$O$16,B971=2019,H971/$O$17,B971=2020,H971/$O$18,B971=2021,H971/$O$19,B971=2022,H971/$O$20),"")</f>
        <v>1.0591474931646882E-4</v>
      </c>
      <c r="K971" s="3" cm="1">
        <f t="array" ref="K971">IFERROR(_xlfn.IFS(B971=2015,J971*$P$4,B971=2016,J971*$P$5,B971=2017,J971*$P$6,B971=2018,J971*$P$7,B971=2019,J971*$P$8,B971=2020,J971*$P$9,B971=2021,J971*$P$10,B971=2022,J971*$P$11),"")</f>
        <v>223268.58970913559</v>
      </c>
      <c r="L971" s="3">
        <f t="shared" si="16"/>
        <v>418716.58970913559</v>
      </c>
    </row>
    <row r="972" spans="1:12">
      <c r="A972">
        <v>4814400</v>
      </c>
      <c r="B972">
        <v>2021</v>
      </c>
      <c r="D972" t="s">
        <v>925</v>
      </c>
      <c r="E972" t="s">
        <v>926</v>
      </c>
      <c r="F972" t="s">
        <v>4101</v>
      </c>
      <c r="G972" t="s">
        <v>927</v>
      </c>
      <c r="H972" s="5">
        <v>205717.54</v>
      </c>
      <c r="I972">
        <f>IFERROR(VLOOKUP(G972,'NCES Match'!$A$2:$B$1307,2,FALSE),"")</f>
        <v>4814400</v>
      </c>
      <c r="J972" cm="1">
        <f t="array" ref="J972">IFERROR(_xlfn.IFS(B972=2015,H972/$O$13,B972=2016,H972/$O$14,B972=2017,H972/$O$15,B972=2018,H972/$O$16,B972=2019,H972/$O$17,B972=2020,H972/$O$18,B972=2021,H972/$O$19,B972=2022,H972/$O$20),"")</f>
        <v>1.0525394254642844E-4</v>
      </c>
      <c r="K972" s="3" cm="1">
        <f t="array" ref="K972">IFERROR(_xlfn.IFS(B972=2015,J972*$P$4,B972=2016,J972*$P$5,B972=2017,J972*$P$6,B972=2018,J972*$P$7,B972=2019,J972*$P$8,B972=2020,J972*$P$9,B972=2021,J972*$P$10,B972=2022,J972*$P$11),"")</f>
        <v>225301.67331899022</v>
      </c>
      <c r="L972" s="3">
        <f t="shared" si="16"/>
        <v>431019.21331899019</v>
      </c>
    </row>
    <row r="973" spans="1:12">
      <c r="A973">
        <v>4814400</v>
      </c>
      <c r="B973">
        <v>2022</v>
      </c>
      <c r="D973" t="s">
        <v>925</v>
      </c>
      <c r="E973" t="s">
        <v>926</v>
      </c>
      <c r="F973" t="s">
        <v>4101</v>
      </c>
      <c r="G973" t="s">
        <v>927</v>
      </c>
      <c r="H973" s="5">
        <v>272501.96999999997</v>
      </c>
      <c r="I973">
        <f>IFERROR(VLOOKUP(G973,'NCES Match'!$A$2:$B$1307,2,FALSE),"")</f>
        <v>4814400</v>
      </c>
      <c r="J973" cm="1">
        <f t="array" ref="J973">IFERROR(_xlfn.IFS(B973=2015,H973/$O$13,B973=2016,H973/$O$14,B973=2017,H973/$O$15,B973=2018,H973/$O$16,B973=2019,H973/$O$17,B973=2020,H973/$O$18,B973=2021,H973/$O$19,B973=2022,H973/$O$20),"")</f>
        <v>1.1969121542365992E-4</v>
      </c>
      <c r="K973" s="3" cm="1">
        <f t="array" ref="K973">IFERROR(_xlfn.IFS(B973=2015,J973*$P$4,B973=2016,J973*$P$5,B973=2017,J973*$P$6,B973=2018,J973*$P$7,B973=2019,J973*$P$8,B973=2020,J973*$P$9,B973=2021,J973*$P$10,B973=2022,J973*$P$11),"")</f>
        <v>257752.99838233675</v>
      </c>
      <c r="L973" s="3">
        <f t="shared" si="16"/>
        <v>530254.96838233666</v>
      </c>
    </row>
    <row r="974" spans="1:12">
      <c r="A974">
        <v>4814400</v>
      </c>
      <c r="B974">
        <v>2023</v>
      </c>
      <c r="D974" t="s">
        <v>925</v>
      </c>
      <c r="E974" t="s">
        <v>926</v>
      </c>
      <c r="F974" t="s">
        <v>4101</v>
      </c>
      <c r="G974" t="s">
        <v>927</v>
      </c>
      <c r="H974" s="5">
        <v>322224.12</v>
      </c>
      <c r="I974">
        <f>IFERROR(VLOOKUP(G974,'NCES Match'!$A$2:$B$1307,2,FALSE),"")</f>
        <v>4814400</v>
      </c>
      <c r="J974" t="str" cm="1">
        <f t="array" ref="J974">IFERROR(_xlfn.IFS(B974=2015,H974/$O$13,B974=2016,H974/$O$14,B974=2017,H974/$O$15,B974=2018,H974/$O$16,B974=2019,H974/$O$17,B974=2020,H974/$O$18,B974=2021,H974/$O$19,B974=2022,H974/$O$20),"")</f>
        <v/>
      </c>
      <c r="K974" s="3" t="str" cm="1">
        <f t="array" ref="K974">IFERROR(_xlfn.IFS(B974=2015,J974*$P$4,B974=2016,J974*$P$5,B974=2017,J974*$P$6,B974=2018,J974*$P$7,B974=2019,J974*$P$8,B974=2020,J974*$P$9,B974=2021,J974*$P$10,B974=2022,J974*$P$11),"")</f>
        <v/>
      </c>
      <c r="L974" s="3">
        <f t="shared" si="16"/>
        <v>322224.12</v>
      </c>
    </row>
    <row r="975" spans="1:12">
      <c r="A975">
        <v>4830300</v>
      </c>
      <c r="B975">
        <v>2015</v>
      </c>
      <c r="C975" t="s">
        <v>381</v>
      </c>
      <c r="D975" t="s">
        <v>2220</v>
      </c>
      <c r="E975" t="s">
        <v>2221</v>
      </c>
      <c r="G975" t="s">
        <v>2222</v>
      </c>
      <c r="H975" s="5">
        <v>121928.26</v>
      </c>
      <c r="I975">
        <f>IFERROR(VLOOKUP(G975,'NCES Match'!$A$2:$B$1307,2,FALSE),"")</f>
        <v>4830300</v>
      </c>
      <c r="J975" cm="1">
        <f t="array" ref="J975">IFERROR(_xlfn.IFS(B975=2015,H975/$O$13,B975=2016,H975/$O$14,B975=2017,H975/$O$15,B975=2018,H975/$O$16,B975=2019,H975/$O$17,B975=2020,H975/$O$18,B975=2021,H975/$O$19,B975=2022,H975/$O$20),"")</f>
        <v>9.5519056958081038E-5</v>
      </c>
      <c r="K975" s="3" cm="1">
        <f t="array" ref="K975">IFERROR(_xlfn.IFS(B975=2015,J975*$P$4,B975=2016,J975*$P$5,B975=2017,J975*$P$6,B975=2018,J975*$P$7,B975=2019,J975*$P$8,B975=2020,J975*$P$9,B975=2021,J975*$P$10,B975=2022,J975*$P$11),"")</f>
        <v>152016.95417094749</v>
      </c>
      <c r="L975" s="3">
        <f t="shared" si="16"/>
        <v>273945.2141709475</v>
      </c>
    </row>
    <row r="976" spans="1:12">
      <c r="A976">
        <v>4830300</v>
      </c>
      <c r="B976">
        <v>2016</v>
      </c>
      <c r="C976" t="s">
        <v>4102</v>
      </c>
      <c r="D976" t="s">
        <v>2220</v>
      </c>
      <c r="E976" t="s">
        <v>2221</v>
      </c>
      <c r="F976" t="s">
        <v>4101</v>
      </c>
      <c r="G976" t="s">
        <v>2222</v>
      </c>
      <c r="H976" s="5">
        <v>127874</v>
      </c>
      <c r="I976">
        <f>IFERROR(VLOOKUP(G976,'NCES Match'!$A$2:$B$1307,2,FALSE),"")</f>
        <v>4830300</v>
      </c>
      <c r="J976" cm="1">
        <f t="array" ref="J976">IFERROR(_xlfn.IFS(B976=2015,H976/$O$13,B976=2016,H976/$O$14,B976=2017,H976/$O$15,B976=2018,H976/$O$16,B976=2019,H976/$O$17,B976=2020,H976/$O$18,B976=2021,H976/$O$19,B976=2022,H976/$O$20),"")</f>
        <v>9.1540765101256826E-5</v>
      </c>
      <c r="K976" s="3" cm="1">
        <f t="array" ref="K976">IFERROR(_xlfn.IFS(B976=2015,J976*$P$4,B976=2016,J976*$P$5,B976=2017,J976*$P$6,B976=2018,J976*$P$7,B976=2019,J976*$P$8,B976=2020,J976*$P$9,B976=2021,J976*$P$10,B976=2022,J976*$P$11),"")</f>
        <v>153388.56646949382</v>
      </c>
      <c r="L976" s="3">
        <f t="shared" si="16"/>
        <v>281262.56646949379</v>
      </c>
    </row>
    <row r="977" spans="1:12">
      <c r="A977">
        <v>4830300</v>
      </c>
      <c r="B977">
        <v>2017</v>
      </c>
      <c r="D977" t="s">
        <v>2220</v>
      </c>
      <c r="E977" t="s">
        <v>2221</v>
      </c>
      <c r="F977" t="s">
        <v>4101</v>
      </c>
      <c r="G977" t="s">
        <v>2222</v>
      </c>
      <c r="H977" s="5">
        <v>129029</v>
      </c>
      <c r="I977">
        <f>IFERROR(VLOOKUP(G977,'NCES Match'!$A$2:$B$1307,2,FALSE),"")</f>
        <v>4830300</v>
      </c>
      <c r="J977" cm="1">
        <f t="array" ref="J977">IFERROR(_xlfn.IFS(B977=2015,H977/$O$13,B977=2016,H977/$O$14,B977=2017,H977/$O$15,B977=2018,H977/$O$16,B977=2019,H977/$O$17,B977=2020,H977/$O$18,B977=2021,H977/$O$19,B977=2022,H977/$O$20),"")</f>
        <v>8.8957594618079935E-5</v>
      </c>
      <c r="K977" s="3" cm="1">
        <f t="array" ref="K977">IFERROR(_xlfn.IFS(B977=2015,J977*$P$4,B977=2016,J977*$P$5,B977=2017,J977*$P$6,B977=2018,J977*$P$7,B977=2019,J977*$P$8,B977=2020,J977*$P$9,B977=2021,J977*$P$10,B977=2022,J977*$P$11),"")</f>
        <v>151072.04131051316</v>
      </c>
      <c r="L977" s="3">
        <f t="shared" si="16"/>
        <v>280101.04131051316</v>
      </c>
    </row>
    <row r="978" spans="1:12">
      <c r="A978">
        <v>4830300</v>
      </c>
      <c r="B978">
        <v>2018</v>
      </c>
      <c r="D978" t="s">
        <v>2220</v>
      </c>
      <c r="E978" t="s">
        <v>2221</v>
      </c>
      <c r="F978" t="s">
        <v>4101</v>
      </c>
      <c r="G978" t="s">
        <v>2222</v>
      </c>
      <c r="H978" s="5">
        <v>129632</v>
      </c>
      <c r="I978">
        <f>IFERROR(VLOOKUP(G978,'NCES Match'!$A$2:$B$1307,2,FALSE),"")</f>
        <v>4830300</v>
      </c>
      <c r="J978" cm="1">
        <f t="array" ref="J978">IFERROR(_xlfn.IFS(B978=2015,H978/$O$13,B978=2016,H978/$O$14,B978=2017,H978/$O$15,B978=2018,H978/$O$16,B978=2019,H978/$O$17,B978=2020,H978/$O$18,B978=2021,H978/$O$19,B978=2022,H978/$O$20),"")</f>
        <v>8.4592506891509079E-5</v>
      </c>
      <c r="K978" s="3" cm="1">
        <f t="array" ref="K978">IFERROR(_xlfn.IFS(B978=2015,J978*$P$4,B978=2016,J978*$P$5,B978=2017,J978*$P$6,B978=2018,J978*$P$7,B978=2019,J978*$P$8,B978=2020,J978*$P$9,B978=2021,J978*$P$10,B978=2022,J978*$P$11),"")</f>
        <v>145232.92440724623</v>
      </c>
      <c r="L978" s="3">
        <f t="shared" si="16"/>
        <v>274864.92440724623</v>
      </c>
    </row>
    <row r="979" spans="1:12">
      <c r="A979">
        <v>4830300</v>
      </c>
      <c r="B979">
        <v>2019</v>
      </c>
      <c r="D979" t="s">
        <v>2220</v>
      </c>
      <c r="E979" t="s">
        <v>2221</v>
      </c>
      <c r="F979" t="s">
        <v>4101</v>
      </c>
      <c r="G979" t="s">
        <v>2222</v>
      </c>
      <c r="H979" s="5">
        <v>145548</v>
      </c>
      <c r="I979">
        <f>IFERROR(VLOOKUP(G979,'NCES Match'!$A$2:$B$1307,2,FALSE),"")</f>
        <v>4830300</v>
      </c>
      <c r="J979" cm="1">
        <f t="array" ref="J979">IFERROR(_xlfn.IFS(B979=2015,H979/$O$13,B979=2016,H979/$O$14,B979=2017,H979/$O$15,B979=2018,H979/$O$16,B979=2019,H979/$O$17,B979=2020,H979/$O$18,B979=2021,H979/$O$19,B979=2022,H979/$O$20),"")</f>
        <v>9.2158086518207658E-5</v>
      </c>
      <c r="K979" s="3" cm="1">
        <f t="array" ref="K979">IFERROR(_xlfn.IFS(B979=2015,J979*$P$4,B979=2016,J979*$P$5,B979=2017,J979*$P$6,B979=2018,J979*$P$7,B979=2019,J979*$P$8,B979=2020,J979*$P$9,B979=2021,J979*$P$10,B979=2022,J979*$P$11),"")</f>
        <v>160163.93181334189</v>
      </c>
      <c r="L979" s="3">
        <f t="shared" si="16"/>
        <v>305711.93181334191</v>
      </c>
    </row>
    <row r="980" spans="1:12">
      <c r="A980">
        <v>4830300</v>
      </c>
      <c r="B980">
        <v>2020</v>
      </c>
      <c r="D980" t="s">
        <v>2220</v>
      </c>
      <c r="E980" t="s">
        <v>2221</v>
      </c>
      <c r="F980" t="s">
        <v>4230</v>
      </c>
      <c r="G980" t="s">
        <v>2222</v>
      </c>
      <c r="H980" s="5">
        <v>134975</v>
      </c>
      <c r="I980">
        <f>IFERROR(VLOOKUP(G980,'NCES Match'!$A$2:$B$1307,2,FALSE),"")</f>
        <v>4830300</v>
      </c>
      <c r="J980" cm="1">
        <f t="array" ref="J980">IFERROR(_xlfn.IFS(B980=2015,H980/$O$13,B980=2016,H980/$O$14,B980=2017,H980/$O$15,B980=2018,H980/$O$16,B980=2019,H980/$O$17,B980=2020,H980/$O$18,B980=2021,H980/$O$19,B980=2022,H980/$O$20),"")</f>
        <v>7.3143973276730274E-5</v>
      </c>
      <c r="K980" s="3" cm="1">
        <f t="array" ref="K980">IFERROR(_xlfn.IFS(B980=2015,J980*$P$4,B980=2016,J980*$P$5,B980=2017,J980*$P$6,B980=2018,J980*$P$7,B980=2019,J980*$P$8,B980=2020,J980*$P$9,B980=2021,J980*$P$10,B980=2022,J980*$P$11),"")</f>
        <v>154187.7015676322</v>
      </c>
      <c r="L980" s="3">
        <f t="shared" si="16"/>
        <v>289162.7015676322</v>
      </c>
    </row>
    <row r="981" spans="1:12">
      <c r="A981">
        <v>4830300</v>
      </c>
      <c r="B981">
        <v>2021</v>
      </c>
      <c r="D981" t="s">
        <v>2220</v>
      </c>
      <c r="E981" t="s">
        <v>2221</v>
      </c>
      <c r="F981" t="s">
        <v>4101</v>
      </c>
      <c r="G981" t="s">
        <v>2222</v>
      </c>
      <c r="H981" s="5">
        <v>139908.24</v>
      </c>
      <c r="I981">
        <f>IFERROR(VLOOKUP(G981,'NCES Match'!$A$2:$B$1307,2,FALSE),"")</f>
        <v>4830300</v>
      </c>
      <c r="J981" cm="1">
        <f t="array" ref="J981">IFERROR(_xlfn.IFS(B981=2015,H981/$O$13,B981=2016,H981/$O$14,B981=2017,H981/$O$15,B981=2018,H981/$O$16,B981=2019,H981/$O$17,B981=2020,H981/$O$18,B981=2021,H981/$O$19,B981=2022,H981/$O$20),"")</f>
        <v>7.1583073833820496E-5</v>
      </c>
      <c r="K981" s="3" cm="1">
        <f t="array" ref="K981">IFERROR(_xlfn.IFS(B981=2015,J981*$P$4,B981=2016,J981*$P$5,B981=2017,J981*$P$6,B981=2018,J981*$P$7,B981=2019,J981*$P$8,B981=2020,J981*$P$9,B981=2021,J981*$P$10,B981=2022,J981*$P$11),"")</f>
        <v>153227.3844180466</v>
      </c>
      <c r="L981" s="3">
        <f t="shared" si="16"/>
        <v>293135.62441804656</v>
      </c>
    </row>
    <row r="982" spans="1:12">
      <c r="A982">
        <v>4830300</v>
      </c>
      <c r="B982">
        <v>2022</v>
      </c>
      <c r="D982" t="s">
        <v>2220</v>
      </c>
      <c r="E982" t="s">
        <v>2221</v>
      </c>
      <c r="F982" t="s">
        <v>4101</v>
      </c>
      <c r="G982" t="s">
        <v>2222</v>
      </c>
      <c r="H982" s="5">
        <v>159473.25</v>
      </c>
      <c r="I982">
        <f>IFERROR(VLOOKUP(G982,'NCES Match'!$A$2:$B$1307,2,FALSE),"")</f>
        <v>4830300</v>
      </c>
      <c r="J982" cm="1">
        <f t="array" ref="J982">IFERROR(_xlfn.IFS(B982=2015,H982/$O$13,B982=2016,H982/$O$14,B982=2017,H982/$O$15,B982=2018,H982/$O$16,B982=2019,H982/$O$17,B982=2020,H982/$O$18,B982=2021,H982/$O$19,B982=2022,H982/$O$20),"")</f>
        <v>7.0045538093031678E-5</v>
      </c>
      <c r="K982" s="3" cm="1">
        <f t="array" ref="K982">IFERROR(_xlfn.IFS(B982=2015,J982*$P$4,B982=2016,J982*$P$5,B982=2017,J982*$P$6,B982=2018,J982*$P$7,B982=2019,J982*$P$8,B982=2020,J982*$P$9,B982=2021,J982*$P$10,B982=2022,J982*$P$11),"")</f>
        <v>150841.87592946936</v>
      </c>
      <c r="L982" s="3">
        <f t="shared" si="16"/>
        <v>310315.12592946936</v>
      </c>
    </row>
    <row r="983" spans="1:12">
      <c r="A983">
        <v>4830300</v>
      </c>
      <c r="B983">
        <v>2023</v>
      </c>
      <c r="D983" t="s">
        <v>2220</v>
      </c>
      <c r="E983" t="s">
        <v>2221</v>
      </c>
      <c r="F983" t="s">
        <v>4101</v>
      </c>
      <c r="G983" t="s">
        <v>2222</v>
      </c>
      <c r="H983" s="5">
        <v>158939.67000000001</v>
      </c>
      <c r="I983">
        <f>IFERROR(VLOOKUP(G983,'NCES Match'!$A$2:$B$1307,2,FALSE),"")</f>
        <v>4830300</v>
      </c>
      <c r="J983" t="str" cm="1">
        <f t="array" ref="J983">IFERROR(_xlfn.IFS(B983=2015,H983/$O$13,B983=2016,H983/$O$14,B983=2017,H983/$O$15,B983=2018,H983/$O$16,B983=2019,H983/$O$17,B983=2020,H983/$O$18,B983=2021,H983/$O$19,B983=2022,H983/$O$20),"")</f>
        <v/>
      </c>
      <c r="K983" s="3" t="str" cm="1">
        <f t="array" ref="K983">IFERROR(_xlfn.IFS(B983=2015,J983*$P$4,B983=2016,J983*$P$5,B983=2017,J983*$P$6,B983=2018,J983*$P$7,B983=2019,J983*$P$8,B983=2020,J983*$P$9,B983=2021,J983*$P$10,B983=2022,J983*$P$11),"")</f>
        <v/>
      </c>
      <c r="L983" s="3">
        <f t="shared" si="16"/>
        <v>158939.67000000001</v>
      </c>
    </row>
    <row r="984" spans="1:12">
      <c r="A984">
        <v>4831380</v>
      </c>
      <c r="B984">
        <v>2015</v>
      </c>
      <c r="C984" t="s">
        <v>381</v>
      </c>
      <c r="D984" t="s">
        <v>2294</v>
      </c>
      <c r="E984" t="s">
        <v>2295</v>
      </c>
      <c r="G984" t="s">
        <v>2296</v>
      </c>
      <c r="H984" s="5">
        <v>18902.64</v>
      </c>
      <c r="I984">
        <f>IFERROR(VLOOKUP(G984,'NCES Match'!$A$2:$B$1307,2,FALSE),"")</f>
        <v>4831380</v>
      </c>
      <c r="J984" cm="1">
        <f t="array" ref="J984">IFERROR(_xlfn.IFS(B984=2015,H984/$O$13,B984=2016,H984/$O$14,B984=2017,H984/$O$15,B984=2018,H984/$O$16,B984=2019,H984/$O$17,B984=2020,H984/$O$18,B984=2021,H984/$O$19,B984=2022,H984/$O$20),"")</f>
        <v>1.4808399191607434E-5</v>
      </c>
      <c r="K984" s="3" cm="1">
        <f t="array" ref="K984">IFERROR(_xlfn.IFS(B984=2015,J984*$P$4,B984=2016,J984*$P$5,B984=2017,J984*$P$6,B984=2018,J984*$P$7,B984=2019,J984*$P$8,B984=2020,J984*$P$9,B984=2021,J984*$P$10,B984=2022,J984*$P$11),"")</f>
        <v>23567.315391771514</v>
      </c>
      <c r="L984" s="3">
        <f t="shared" si="16"/>
        <v>42469.955391771509</v>
      </c>
    </row>
    <row r="985" spans="1:12">
      <c r="A985">
        <v>4831380</v>
      </c>
      <c r="B985">
        <v>2016</v>
      </c>
      <c r="C985" t="s">
        <v>4102</v>
      </c>
      <c r="D985" t="s">
        <v>2294</v>
      </c>
      <c r="E985" t="s">
        <v>2295</v>
      </c>
      <c r="F985" t="s">
        <v>4101</v>
      </c>
      <c r="G985" t="s">
        <v>2296</v>
      </c>
      <c r="H985" s="5">
        <v>21631</v>
      </c>
      <c r="I985">
        <f>IFERROR(VLOOKUP(G985,'NCES Match'!$A$2:$B$1307,2,FALSE),"")</f>
        <v>4831380</v>
      </c>
      <c r="J985" cm="1">
        <f t="array" ref="J985">IFERROR(_xlfn.IFS(B985=2015,H985/$O$13,B985=2016,H985/$O$14,B985=2017,H985/$O$15,B985=2018,H985/$O$16,B985=2019,H985/$O$17,B985=2020,H985/$O$18,B985=2021,H985/$O$19,B985=2022,H985/$O$20),"")</f>
        <v>1.5484917105160443E-5</v>
      </c>
      <c r="K985" s="3" cm="1">
        <f t="array" ref="K985">IFERROR(_xlfn.IFS(B985=2015,J985*$P$4,B985=2016,J985*$P$5,B985=2017,J985*$P$6,B985=2018,J985*$P$7,B985=2019,J985*$P$8,B985=2020,J985*$P$9,B985=2021,J985*$P$10,B985=2022,J985*$P$11),"")</f>
        <v>25947.010974096538</v>
      </c>
      <c r="L985" s="3">
        <f t="shared" si="16"/>
        <v>47578.010974096542</v>
      </c>
    </row>
    <row r="986" spans="1:12">
      <c r="A986">
        <v>4831380</v>
      </c>
      <c r="B986">
        <v>2017</v>
      </c>
      <c r="D986" t="s">
        <v>2294</v>
      </c>
      <c r="E986" t="s">
        <v>2295</v>
      </c>
      <c r="F986" t="s">
        <v>4101</v>
      </c>
      <c r="G986" t="s">
        <v>2296</v>
      </c>
      <c r="H986" s="5">
        <v>19421</v>
      </c>
      <c r="I986">
        <f>IFERROR(VLOOKUP(G986,'NCES Match'!$A$2:$B$1307,2,FALSE),"")</f>
        <v>4831380</v>
      </c>
      <c r="J986" cm="1">
        <f t="array" ref="J986">IFERROR(_xlfn.IFS(B986=2015,H986/$O$13,B986=2016,H986/$O$14,B986=2017,H986/$O$15,B986=2018,H986/$O$16,B986=2019,H986/$O$17,B986=2020,H986/$O$18,B986=2021,H986/$O$19,B986=2022,H986/$O$20),"")</f>
        <v>1.3389590286507145E-5</v>
      </c>
      <c r="K986" s="3" cm="1">
        <f t="array" ref="K986">IFERROR(_xlfn.IFS(B986=2015,J986*$P$4,B986=2016,J986*$P$5,B986=2017,J986*$P$6,B986=2018,J986*$P$7,B986=2019,J986*$P$8,B986=2020,J986*$P$9,B986=2021,J986*$P$10,B986=2022,J986*$P$11),"")</f>
        <v>22738.842541533115</v>
      </c>
      <c r="L986" s="3">
        <f t="shared" si="16"/>
        <v>42159.842541533115</v>
      </c>
    </row>
    <row r="987" spans="1:12">
      <c r="A987">
        <v>4831380</v>
      </c>
      <c r="B987">
        <v>2018</v>
      </c>
      <c r="D987" t="s">
        <v>2294</v>
      </c>
      <c r="E987" t="s">
        <v>2295</v>
      </c>
      <c r="F987" t="s">
        <v>4101</v>
      </c>
      <c r="G987" t="s">
        <v>2296</v>
      </c>
      <c r="H987" s="5">
        <v>20394</v>
      </c>
      <c r="I987">
        <f>IFERROR(VLOOKUP(G987,'NCES Match'!$A$2:$B$1307,2,FALSE),"")</f>
        <v>4831380</v>
      </c>
      <c r="J987" cm="1">
        <f t="array" ref="J987">IFERROR(_xlfn.IFS(B987=2015,H987/$O$13,B987=2016,H987/$O$14,B987=2017,H987/$O$15,B987=2018,H987/$O$16,B987=2019,H987/$O$17,B987=2020,H987/$O$18,B987=2021,H987/$O$19,B987=2022,H987/$O$20),"")</f>
        <v>1.3308284879855563E-5</v>
      </c>
      <c r="K987" s="3" cm="1">
        <f t="array" ref="K987">IFERROR(_xlfn.IFS(B987=2015,J987*$P$4,B987=2016,J987*$P$5,B987=2017,J987*$P$6,B987=2018,J987*$P$7,B987=2019,J987*$P$8,B987=2020,J987*$P$9,B987=2021,J987*$P$10,B987=2022,J987*$P$11),"")</f>
        <v>22848.372781114074</v>
      </c>
      <c r="L987" s="3">
        <f t="shared" si="16"/>
        <v>43242.372781114071</v>
      </c>
    </row>
    <row r="988" spans="1:12">
      <c r="A988">
        <v>4831380</v>
      </c>
      <c r="B988">
        <v>2019</v>
      </c>
      <c r="D988" t="s">
        <v>2294</v>
      </c>
      <c r="E988" t="s">
        <v>2295</v>
      </c>
      <c r="F988" t="s">
        <v>4101</v>
      </c>
      <c r="G988" t="s">
        <v>2296</v>
      </c>
      <c r="H988" s="5">
        <v>20381</v>
      </c>
      <c r="I988">
        <f>IFERROR(VLOOKUP(G988,'NCES Match'!$A$2:$B$1307,2,FALSE),"")</f>
        <v>4831380</v>
      </c>
      <c r="J988" cm="1">
        <f t="array" ref="J988">IFERROR(_xlfn.IFS(B988=2015,H988/$O$13,B988=2016,H988/$O$14,B988=2017,H988/$O$15,B988=2018,H988/$O$16,B988=2019,H988/$O$17,B988=2020,H988/$O$18,B988=2021,H988/$O$19,B988=2022,H988/$O$20),"")</f>
        <v>1.2904842123063115E-5</v>
      </c>
      <c r="K988" s="3" cm="1">
        <f t="array" ref="K988">IFERROR(_xlfn.IFS(B988=2015,J988*$P$4,B988=2016,J988*$P$5,B988=2017,J988*$P$6,B988=2018,J988*$P$7,B988=2019,J988*$P$8,B988=2020,J988*$P$9,B988=2021,J988*$P$10,B988=2022,J988*$P$11),"")</f>
        <v>22427.660251516481</v>
      </c>
      <c r="L988" s="3">
        <f t="shared" si="16"/>
        <v>42808.660251516485</v>
      </c>
    </row>
    <row r="989" spans="1:12">
      <c r="A989">
        <v>4831380</v>
      </c>
      <c r="B989">
        <v>2020</v>
      </c>
      <c r="D989" t="s">
        <v>2294</v>
      </c>
      <c r="E989" t="s">
        <v>2295</v>
      </c>
      <c r="F989" t="s">
        <v>4230</v>
      </c>
      <c r="G989" t="s">
        <v>2296</v>
      </c>
      <c r="H989" s="5">
        <v>25886</v>
      </c>
      <c r="I989">
        <f>IFERROR(VLOOKUP(G989,'NCES Match'!$A$2:$B$1307,2,FALSE),"")</f>
        <v>4831380</v>
      </c>
      <c r="J989" cm="1">
        <f t="array" ref="J989">IFERROR(_xlfn.IFS(B989=2015,H989/$O$13,B989=2016,H989/$O$14,B989=2017,H989/$O$15,B989=2018,H989/$O$16,B989=2019,H989/$O$17,B989=2020,H989/$O$18,B989=2021,H989/$O$19,B989=2022,H989/$O$20),"")</f>
        <v>1.4027819168301093E-5</v>
      </c>
      <c r="K989" s="3" cm="1">
        <f t="array" ref="K989">IFERROR(_xlfn.IFS(B989=2015,J989*$P$4,B989=2016,J989*$P$5,B989=2017,J989*$P$6,B989=2018,J989*$P$7,B989=2019,J989*$P$8,B989=2020,J989*$P$9,B989=2021,J989*$P$10,B989=2022,J989*$P$11),"")</f>
        <v>29570.682295089664</v>
      </c>
      <c r="L989" s="3">
        <f t="shared" si="16"/>
        <v>55456.68229508966</v>
      </c>
    </row>
    <row r="990" spans="1:12">
      <c r="A990">
        <v>4831380</v>
      </c>
      <c r="B990">
        <v>2021</v>
      </c>
      <c r="D990" t="s">
        <v>2294</v>
      </c>
      <c r="E990" t="s">
        <v>2295</v>
      </c>
      <c r="F990" t="s">
        <v>4230</v>
      </c>
      <c r="G990" t="s">
        <v>2296</v>
      </c>
      <c r="H990" s="5">
        <v>32898.160000000003</v>
      </c>
      <c r="I990">
        <f>IFERROR(VLOOKUP(G990,'NCES Match'!$A$2:$B$1307,2,FALSE),"")</f>
        <v>4831380</v>
      </c>
      <c r="J990" cm="1">
        <f t="array" ref="J990">IFERROR(_xlfn.IFS(B990=2015,H990/$O$13,B990=2016,H990/$O$14,B990=2017,H990/$O$15,B990=2018,H990/$O$16,B990=2019,H990/$O$17,B990=2020,H990/$O$18,B990=2021,H990/$O$19,B990=2022,H990/$O$20),"")</f>
        <v>1.6832113793132131E-5</v>
      </c>
      <c r="K990" s="3" cm="1">
        <f t="array" ref="K990">IFERROR(_xlfn.IFS(B990=2015,J990*$P$4,B990=2016,J990*$P$5,B990=2017,J990*$P$6,B990=2018,J990*$P$7,B990=2019,J990*$P$8,B990=2020,J990*$P$9,B990=2021,J990*$P$10,B990=2022,J990*$P$11),"")</f>
        <v>36030.036608039707</v>
      </c>
      <c r="L990" s="3">
        <f t="shared" si="16"/>
        <v>68928.196608039711</v>
      </c>
    </row>
    <row r="991" spans="1:12">
      <c r="A991">
        <v>4831380</v>
      </c>
      <c r="B991">
        <v>2022</v>
      </c>
      <c r="D991" t="s">
        <v>2294</v>
      </c>
      <c r="E991" t="s">
        <v>2295</v>
      </c>
      <c r="F991" t="s">
        <v>4101</v>
      </c>
      <c r="G991" t="s">
        <v>2296</v>
      </c>
      <c r="H991" s="5">
        <v>39140.49</v>
      </c>
      <c r="I991">
        <f>IFERROR(VLOOKUP(G991,'NCES Match'!$A$2:$B$1307,2,FALSE),"")</f>
        <v>4831380</v>
      </c>
      <c r="J991" cm="1">
        <f t="array" ref="J991">IFERROR(_xlfn.IFS(B991=2015,H991/$O$13,B991=2016,H991/$O$14,B991=2017,H991/$O$15,B991=2018,H991/$O$16,B991=2019,H991/$O$17,B991=2020,H991/$O$18,B991=2021,H991/$O$19,B991=2022,H991/$O$20),"")</f>
        <v>1.7191702578801935E-5</v>
      </c>
      <c r="K991" s="3" cm="1">
        <f t="array" ref="K991">IFERROR(_xlfn.IFS(B991=2015,J991*$P$4,B991=2016,J991*$P$5,B991=2017,J991*$P$6,B991=2018,J991*$P$7,B991=2019,J991*$P$8,B991=2020,J991*$P$9,B991=2021,J991*$P$10,B991=2022,J991*$P$11),"")</f>
        <v>37022.03934765634</v>
      </c>
      <c r="L991" s="3">
        <f t="shared" si="16"/>
        <v>76162.529347656338</v>
      </c>
    </row>
    <row r="992" spans="1:12">
      <c r="A992">
        <v>4831380</v>
      </c>
      <c r="B992">
        <v>2023</v>
      </c>
      <c r="D992" t="s">
        <v>2294</v>
      </c>
      <c r="E992" t="s">
        <v>2295</v>
      </c>
      <c r="F992" t="s">
        <v>4101</v>
      </c>
      <c r="G992" t="s">
        <v>2296</v>
      </c>
      <c r="H992" s="5">
        <v>41496.879999999997</v>
      </c>
      <c r="I992">
        <f>IFERROR(VLOOKUP(G992,'NCES Match'!$A$2:$B$1307,2,FALSE),"")</f>
        <v>4831380</v>
      </c>
      <c r="J992" t="str" cm="1">
        <f t="array" ref="J992">IFERROR(_xlfn.IFS(B992=2015,H992/$O$13,B992=2016,H992/$O$14,B992=2017,H992/$O$15,B992=2018,H992/$O$16,B992=2019,H992/$O$17,B992=2020,H992/$O$18,B992=2021,H992/$O$19,B992=2022,H992/$O$20),"")</f>
        <v/>
      </c>
      <c r="K992" s="3" t="str" cm="1">
        <f t="array" ref="K992">IFERROR(_xlfn.IFS(B992=2015,J992*$P$4,B992=2016,J992*$P$5,B992=2017,J992*$P$6,B992=2018,J992*$P$7,B992=2019,J992*$P$8,B992=2020,J992*$P$9,B992=2021,J992*$P$10,B992=2022,J992*$P$11),"")</f>
        <v/>
      </c>
      <c r="L992" s="3">
        <f t="shared" si="16"/>
        <v>41496.879999999997</v>
      </c>
    </row>
    <row r="993" spans="1:12">
      <c r="A993">
        <v>4843760</v>
      </c>
      <c r="B993">
        <v>2015</v>
      </c>
      <c r="C993" t="s">
        <v>381</v>
      </c>
      <c r="D993" t="s">
        <v>3283</v>
      </c>
      <c r="E993" t="s">
        <v>3284</v>
      </c>
      <c r="G993" t="s">
        <v>3285</v>
      </c>
      <c r="H993" s="5">
        <v>82322.58</v>
      </c>
      <c r="I993">
        <f>IFERROR(VLOOKUP(G993,'NCES Match'!$A$2:$B$1307,2,FALSE),"")</f>
        <v>4843760</v>
      </c>
      <c r="J993" cm="1">
        <f t="array" ref="J993">IFERROR(_xlfn.IFS(B993=2015,H993/$O$13,B993=2016,H993/$O$14,B993=2017,H993/$O$15,B993=2018,H993/$O$16,B993=2019,H993/$O$17,B993=2020,H993/$O$18,B993=2021,H993/$O$19,B993=2022,H993/$O$20),"")</f>
        <v>6.4491818450916825E-5</v>
      </c>
      <c r="K993" s="3" cm="1">
        <f t="array" ref="K993">IFERROR(_xlfn.IFS(B993=2015,J993*$P$4,B993=2016,J993*$P$5,B993=2017,J993*$P$6,B993=2018,J993*$P$7,B993=2019,J993*$P$8,B993=2020,J993*$P$9,B993=2021,J993*$P$10,B993=2022,J993*$P$11),"")</f>
        <v>102637.6319246593</v>
      </c>
      <c r="L993" s="3">
        <f t="shared" si="16"/>
        <v>184960.21192465932</v>
      </c>
    </row>
    <row r="994" spans="1:12">
      <c r="A994">
        <v>4843760</v>
      </c>
      <c r="B994">
        <v>2016</v>
      </c>
      <c r="C994" t="s">
        <v>4102</v>
      </c>
      <c r="D994" t="s">
        <v>3283</v>
      </c>
      <c r="E994" t="s">
        <v>3284</v>
      </c>
      <c r="F994" t="s">
        <v>4101</v>
      </c>
      <c r="G994" t="s">
        <v>3285</v>
      </c>
      <c r="H994" s="5">
        <v>75457</v>
      </c>
      <c r="I994">
        <f>IFERROR(VLOOKUP(G994,'NCES Match'!$A$2:$B$1307,2,FALSE),"")</f>
        <v>4843760</v>
      </c>
      <c r="J994" cm="1">
        <f t="array" ref="J994">IFERROR(_xlfn.IFS(B994=2015,H994/$O$13,B994=2016,H994/$O$14,B994=2017,H994/$O$15,B994=2018,H994/$O$16,B994=2019,H994/$O$17,B994=2020,H994/$O$18,B994=2021,H994/$O$19,B994=2022,H994/$O$20),"")</f>
        <v>5.4017169340487794E-5</v>
      </c>
      <c r="K994" s="3" cm="1">
        <f t="array" ref="K994">IFERROR(_xlfn.IFS(B994=2015,J994*$P$4,B994=2016,J994*$P$5,B994=2017,J994*$P$6,B994=2018,J994*$P$7,B994=2019,J994*$P$8,B994=2020,J994*$P$9,B994=2021,J994*$P$10,B994=2022,J994*$P$11),"")</f>
        <v>90512.856875428901</v>
      </c>
      <c r="L994" s="3">
        <f t="shared" si="16"/>
        <v>165969.8568754289</v>
      </c>
    </row>
    <row r="995" spans="1:12">
      <c r="A995">
        <v>4843760</v>
      </c>
      <c r="B995">
        <v>2017</v>
      </c>
      <c r="D995" t="s">
        <v>3283</v>
      </c>
      <c r="E995" t="s">
        <v>3284</v>
      </c>
      <c r="F995" t="s">
        <v>4101</v>
      </c>
      <c r="G995" t="s">
        <v>3285</v>
      </c>
      <c r="H995" s="5">
        <v>85484</v>
      </c>
      <c r="I995">
        <f>IFERROR(VLOOKUP(G995,'NCES Match'!$A$2:$B$1307,2,FALSE),"")</f>
        <v>4843760</v>
      </c>
      <c r="J995" cm="1">
        <f t="array" ref="J995">IFERROR(_xlfn.IFS(B995=2015,H995/$O$13,B995=2016,H995/$O$14,B995=2017,H995/$O$15,B995=2018,H995/$O$16,B995=2019,H995/$O$17,B995=2020,H995/$O$18,B995=2021,H995/$O$19,B995=2022,H995/$O$20),"")</f>
        <v>5.8935983525656599E-5</v>
      </c>
      <c r="K995" s="3" cm="1">
        <f t="array" ref="K995">IFERROR(_xlfn.IFS(B995=2015,J995*$P$4,B995=2016,J995*$P$5,B995=2017,J995*$P$6,B995=2018,J995*$P$7,B995=2019,J995*$P$8,B995=2020,J995*$P$9,B995=2021,J995*$P$10,B995=2022,J995*$P$11),"")</f>
        <v>100087.9056598742</v>
      </c>
      <c r="L995" s="3">
        <f t="shared" si="16"/>
        <v>185571.9056598742</v>
      </c>
    </row>
    <row r="996" spans="1:12">
      <c r="A996">
        <v>4843760</v>
      </c>
      <c r="B996">
        <v>2018</v>
      </c>
      <c r="D996" t="s">
        <v>3283</v>
      </c>
      <c r="E996" t="s">
        <v>3284</v>
      </c>
      <c r="F996" t="s">
        <v>4101</v>
      </c>
      <c r="G996" t="s">
        <v>3285</v>
      </c>
      <c r="H996" s="5">
        <v>94544</v>
      </c>
      <c r="I996">
        <f>IFERROR(VLOOKUP(G996,'NCES Match'!$A$2:$B$1307,2,FALSE),"")</f>
        <v>4843760</v>
      </c>
      <c r="J996" cm="1">
        <f t="array" ref="J996">IFERROR(_xlfn.IFS(B996=2015,H996/$O$13,B996=2016,H996/$O$14,B996=2017,H996/$O$15,B996=2018,H996/$O$16,B996=2019,H996/$O$17,B996=2020,H996/$O$18,B996=2021,H996/$O$19,B996=2022,H996/$O$20),"")</f>
        <v>6.1695522490980885E-5</v>
      </c>
      <c r="K996" s="3" cm="1">
        <f t="array" ref="K996">IFERROR(_xlfn.IFS(B996=2015,J996*$P$4,B996=2016,J996*$P$5,B996=2017,J996*$P$6,B996=2018,J996*$P$7,B996=2019,J996*$P$8,B996=2020,J996*$P$9,B996=2021,J996*$P$10,B996=2022,J996*$P$11),"")</f>
        <v>105922.16123456159</v>
      </c>
      <c r="L996" s="3">
        <f t="shared" si="16"/>
        <v>200466.16123456159</v>
      </c>
    </row>
    <row r="997" spans="1:12">
      <c r="A997">
        <v>4843760</v>
      </c>
      <c r="B997">
        <v>2019</v>
      </c>
      <c r="D997" t="s">
        <v>3283</v>
      </c>
      <c r="E997" t="s">
        <v>3284</v>
      </c>
      <c r="F997" t="s">
        <v>4101</v>
      </c>
      <c r="G997" t="s">
        <v>3285</v>
      </c>
      <c r="H997" s="5">
        <v>86151</v>
      </c>
      <c r="I997">
        <f>IFERROR(VLOOKUP(G997,'NCES Match'!$A$2:$B$1307,2,FALSE),"")</f>
        <v>4843760</v>
      </c>
      <c r="J997" cm="1">
        <f t="array" ref="J997">IFERROR(_xlfn.IFS(B997=2015,H997/$O$13,B997=2016,H997/$O$14,B997=2017,H997/$O$15,B997=2018,H997/$O$16,B997=2019,H997/$O$17,B997=2020,H997/$O$18,B997=2021,H997/$O$19,B997=2022,H997/$O$20),"")</f>
        <v>5.4549092475541455E-5</v>
      </c>
      <c r="K997" s="3" cm="1">
        <f t="array" ref="K997">IFERROR(_xlfn.IFS(B997=2015,J997*$P$4,B997=2016,J997*$P$5,B997=2017,J997*$P$6,B997=2018,J997*$P$7,B997=2019,J997*$P$8,B997=2020,J997*$P$9,B997=2021,J997*$P$10,B997=2022,J997*$P$11),"")</f>
        <v>94802.284398625998</v>
      </c>
      <c r="L997" s="3">
        <f t="shared" si="16"/>
        <v>180953.28439862601</v>
      </c>
    </row>
    <row r="998" spans="1:12">
      <c r="A998">
        <v>4843760</v>
      </c>
      <c r="B998">
        <v>2020</v>
      </c>
      <c r="D998" t="s">
        <v>3283</v>
      </c>
      <c r="E998" t="s">
        <v>3284</v>
      </c>
      <c r="F998" t="s">
        <v>4230</v>
      </c>
      <c r="G998" t="s">
        <v>3285</v>
      </c>
      <c r="H998" s="5">
        <v>117017</v>
      </c>
      <c r="I998">
        <f>IFERROR(VLOOKUP(G998,'NCES Match'!$A$2:$B$1307,2,FALSE),"")</f>
        <v>4843760</v>
      </c>
      <c r="J998" cm="1">
        <f t="array" ref="J998">IFERROR(_xlfn.IFS(B998=2015,H998/$O$13,B998=2016,H998/$O$14,B998=2017,H998/$O$15,B998=2018,H998/$O$16,B998=2019,H998/$O$17,B998=2020,H998/$O$18,B998=2021,H998/$O$19,B998=2022,H998/$O$20),"")</f>
        <v>6.3412397265591011E-5</v>
      </c>
      <c r="K998" s="3" cm="1">
        <f t="array" ref="K998">IFERROR(_xlfn.IFS(B998=2015,J998*$P$4,B998=2016,J998*$P$5,B998=2017,J998*$P$6,B998=2018,J998*$P$7,B998=2019,J998*$P$8,B998=2020,J998*$P$9,B998=2021,J998*$P$10,B998=2022,J998*$P$11),"")</f>
        <v>133673.51194176415</v>
      </c>
      <c r="L998" s="3">
        <f t="shared" si="16"/>
        <v>250690.51194176415</v>
      </c>
    </row>
    <row r="999" spans="1:12">
      <c r="A999">
        <v>4843760</v>
      </c>
      <c r="B999">
        <v>2021</v>
      </c>
      <c r="D999" t="s">
        <v>3283</v>
      </c>
      <c r="E999" t="s">
        <v>3284</v>
      </c>
      <c r="F999" t="s">
        <v>4230</v>
      </c>
      <c r="G999" t="s">
        <v>3285</v>
      </c>
      <c r="H999" s="5">
        <v>135005.26</v>
      </c>
      <c r="I999">
        <f>IFERROR(VLOOKUP(G999,'NCES Match'!$A$2:$B$1307,2,FALSE),"")</f>
        <v>4843760</v>
      </c>
      <c r="J999" cm="1">
        <f t="array" ref="J999">IFERROR(_xlfn.IFS(B999=2015,H999/$O$13,B999=2016,H999/$O$14,B999=2017,H999/$O$15,B999=2018,H999/$O$16,B999=2019,H999/$O$17,B999=2020,H999/$O$18,B999=2021,H999/$O$19,B999=2022,H999/$O$20),"")</f>
        <v>6.9074498360740828E-5</v>
      </c>
      <c r="K999" s="3" cm="1">
        <f t="array" ref="K999">IFERROR(_xlfn.IFS(B999=2015,J999*$P$4,B999=2016,J999*$P$5,B999=2017,J999*$P$6,B999=2018,J999*$P$7,B999=2019,J999*$P$8,B999=2020,J999*$P$9,B999=2021,J999*$P$10,B999=2022,J999*$P$11),"")</f>
        <v>147857.64492840689</v>
      </c>
      <c r="L999" s="3">
        <f t="shared" si="16"/>
        <v>282862.90492840693</v>
      </c>
    </row>
    <row r="1000" spans="1:12">
      <c r="A1000">
        <v>4843760</v>
      </c>
      <c r="B1000">
        <v>2022</v>
      </c>
      <c r="D1000" t="s">
        <v>3283</v>
      </c>
      <c r="E1000" t="s">
        <v>3284</v>
      </c>
      <c r="F1000" t="s">
        <v>4101</v>
      </c>
      <c r="G1000" t="s">
        <v>3285</v>
      </c>
      <c r="H1000" s="5">
        <v>158206.97</v>
      </c>
      <c r="I1000">
        <f>IFERROR(VLOOKUP(G1000,'NCES Match'!$A$2:$B$1307,2,FALSE),"")</f>
        <v>4843760</v>
      </c>
      <c r="J1000" cm="1">
        <f t="array" ref="J1000">IFERROR(_xlfn.IFS(B1000=2015,H1000/$O$13,B1000=2016,H1000/$O$14,B1000=2017,H1000/$O$15,B1000=2018,H1000/$O$16,B1000=2019,H1000/$O$17,B1000=2020,H1000/$O$18,B1000=2021,H1000/$O$19,B1000=2022,H1000/$O$20),"")</f>
        <v>6.9489349114777057E-5</v>
      </c>
      <c r="K1000" s="3" cm="1">
        <f t="array" ref="K1000">IFERROR(_xlfn.IFS(B1000=2015,J1000*$P$4,B1000=2016,J1000*$P$5,B1000=2017,J1000*$P$6,B1000=2018,J1000*$P$7,B1000=2019,J1000*$P$8,B1000=2020,J1000*$P$9,B1000=2021,J1000*$P$10,B1000=2022,J1000*$P$11),"")</f>
        <v>149644.13241667353</v>
      </c>
      <c r="L1000" s="3">
        <f t="shared" si="16"/>
        <v>307851.10241667356</v>
      </c>
    </row>
    <row r="1001" spans="1:12">
      <c r="A1001">
        <v>4843760</v>
      </c>
      <c r="B1001">
        <v>2023</v>
      </c>
      <c r="D1001" t="s">
        <v>3283</v>
      </c>
      <c r="E1001" t="s">
        <v>3284</v>
      </c>
      <c r="F1001" t="s">
        <v>4101</v>
      </c>
      <c r="G1001" t="s">
        <v>3285</v>
      </c>
      <c r="H1001" s="5">
        <v>173367.89</v>
      </c>
      <c r="I1001">
        <f>IFERROR(VLOOKUP(G1001,'NCES Match'!$A$2:$B$1307,2,FALSE),"")</f>
        <v>4843760</v>
      </c>
      <c r="J1001" t="str" cm="1">
        <f t="array" ref="J1001">IFERROR(_xlfn.IFS(B1001=2015,H1001/$O$13,B1001=2016,H1001/$O$14,B1001=2017,H1001/$O$15,B1001=2018,H1001/$O$16,B1001=2019,H1001/$O$17,B1001=2020,H1001/$O$18,B1001=2021,H1001/$O$19,B1001=2022,H1001/$O$20),"")</f>
        <v/>
      </c>
      <c r="K1001" s="3" t="str" cm="1">
        <f t="array" ref="K1001">IFERROR(_xlfn.IFS(B1001=2015,J1001*$P$4,B1001=2016,J1001*$P$5,B1001=2017,J1001*$P$6,B1001=2018,J1001*$P$7,B1001=2019,J1001*$P$8,B1001=2020,J1001*$P$9,B1001=2021,J1001*$P$10,B1001=2022,J1001*$P$11),"")</f>
        <v/>
      </c>
      <c r="L1001" s="3">
        <f t="shared" si="16"/>
        <v>173367.89</v>
      </c>
    </row>
    <row r="1002" spans="1:12">
      <c r="A1002">
        <v>4844520</v>
      </c>
      <c r="B1002">
        <v>2015</v>
      </c>
      <c r="C1002" t="s">
        <v>381</v>
      </c>
      <c r="D1002" t="s">
        <v>3339</v>
      </c>
      <c r="E1002" t="s">
        <v>3340</v>
      </c>
      <c r="G1002" t="s">
        <v>3341</v>
      </c>
      <c r="H1002" s="5">
        <v>35250.94</v>
      </c>
      <c r="I1002">
        <f>IFERROR(VLOOKUP(G1002,'NCES Match'!$A$2:$B$1307,2,FALSE),"")</f>
        <v>4844520</v>
      </c>
      <c r="J1002" cm="1">
        <f t="array" ref="J1002">IFERROR(_xlfn.IFS(B1002=2015,H1002/$O$13,B1002=2016,H1002/$O$14,B1002=2017,H1002/$O$15,B1002=2018,H1002/$O$16,B1002=2019,H1002/$O$17,B1002=2020,H1002/$O$18,B1002=2021,H1002/$O$19,B1002=2022,H1002/$O$20),"")</f>
        <v>2.7615718830777192E-5</v>
      </c>
      <c r="K1002" s="3" cm="1">
        <f t="array" ref="K1002">IFERROR(_xlfn.IFS(B1002=2015,J1002*$P$4,B1002=2016,J1002*$P$5,B1002=2017,J1002*$P$6,B1002=2018,J1002*$P$7,B1002=2019,J1002*$P$8,B1002=2020,J1002*$P$9,B1002=2021,J1002*$P$10,B1002=2022,J1002*$P$11),"")</f>
        <v>43949.946718363899</v>
      </c>
      <c r="L1002" s="3">
        <f t="shared" si="16"/>
        <v>79200.886718363909</v>
      </c>
    </row>
    <row r="1003" spans="1:12">
      <c r="A1003">
        <v>4844520</v>
      </c>
      <c r="B1003">
        <v>2016</v>
      </c>
      <c r="C1003" t="s">
        <v>4102</v>
      </c>
      <c r="D1003" t="s">
        <v>3339</v>
      </c>
      <c r="E1003" t="s">
        <v>3340</v>
      </c>
      <c r="F1003" t="s">
        <v>4101</v>
      </c>
      <c r="G1003" t="s">
        <v>3341</v>
      </c>
      <c r="H1003" s="5">
        <v>42741</v>
      </c>
      <c r="I1003">
        <f>IFERROR(VLOOKUP(G1003,'NCES Match'!$A$2:$B$1307,2,FALSE),"")</f>
        <v>4844520</v>
      </c>
      <c r="J1003" cm="1">
        <f t="array" ref="J1003">IFERROR(_xlfn.IFS(B1003=2015,H1003/$O$13,B1003=2016,H1003/$O$14,B1003=2017,H1003/$O$15,B1003=2018,H1003/$O$16,B1003=2019,H1003/$O$17,B1003=2020,H1003/$O$18,B1003=2021,H1003/$O$19,B1003=2022,H1003/$O$20),"")</f>
        <v>3.0596867550814224E-5</v>
      </c>
      <c r="K1003" s="3" cm="1">
        <f t="array" ref="K1003">IFERROR(_xlfn.IFS(B1003=2015,J1003*$P$4,B1003=2016,J1003*$P$5,B1003=2017,J1003*$P$6,B1003=2018,J1003*$P$7,B1003=2019,J1003*$P$8,B1003=2020,J1003*$P$9,B1003=2021,J1003*$P$10,B1003=2022,J1003*$P$11),"")</f>
        <v>51269.067359061541</v>
      </c>
      <c r="L1003" s="3">
        <f t="shared" si="16"/>
        <v>94010.067359061533</v>
      </c>
    </row>
    <row r="1004" spans="1:12">
      <c r="A1004">
        <v>4844520</v>
      </c>
      <c r="B1004">
        <v>2017</v>
      </c>
      <c r="D1004" t="s">
        <v>3339</v>
      </c>
      <c r="E1004" t="s">
        <v>3340</v>
      </c>
      <c r="F1004" t="s">
        <v>4101</v>
      </c>
      <c r="G1004" t="s">
        <v>3341</v>
      </c>
      <c r="H1004" s="5">
        <v>33989</v>
      </c>
      <c r="I1004">
        <f>IFERROR(VLOOKUP(G1004,'NCES Match'!$A$2:$B$1307,2,FALSE),"")</f>
        <v>4844520</v>
      </c>
      <c r="J1004" cm="1">
        <f t="array" ref="J1004">IFERROR(_xlfn.IFS(B1004=2015,H1004/$O$13,B1004=2016,H1004/$O$14,B1004=2017,H1004/$O$15,B1004=2018,H1004/$O$16,B1004=2019,H1004/$O$17,B1004=2020,H1004/$O$18,B1004=2021,H1004/$O$19,B1004=2022,H1004/$O$20),"")</f>
        <v>2.3433334238612398E-5</v>
      </c>
      <c r="K1004" s="3" cm="1">
        <f t="array" ref="K1004">IFERROR(_xlfn.IFS(B1004=2015,J1004*$P$4,B1004=2016,J1004*$P$5,B1004=2017,J1004*$P$6,B1004=2018,J1004*$P$7,B1004=2019,J1004*$P$8,B1004=2020,J1004*$P$9,B1004=2021,J1004*$P$10,B1004=2022,J1004*$P$11),"")</f>
        <v>39795.608832921534</v>
      </c>
      <c r="L1004" s="3">
        <f t="shared" si="16"/>
        <v>73784.608832921542</v>
      </c>
    </row>
    <row r="1005" spans="1:12">
      <c r="A1005">
        <v>4844520</v>
      </c>
      <c r="B1005">
        <v>2018</v>
      </c>
      <c r="D1005" t="s">
        <v>3339</v>
      </c>
      <c r="E1005" t="s">
        <v>3340</v>
      </c>
      <c r="F1005" t="s">
        <v>4101</v>
      </c>
      <c r="G1005" t="s">
        <v>3341</v>
      </c>
      <c r="H1005" s="5">
        <v>38967</v>
      </c>
      <c r="I1005">
        <f>IFERROR(VLOOKUP(G1005,'NCES Match'!$A$2:$B$1307,2,FALSE),"")</f>
        <v>4844520</v>
      </c>
      <c r="J1005" cm="1">
        <f t="array" ref="J1005">IFERROR(_xlfn.IFS(B1005=2015,H1005/$O$13,B1005=2016,H1005/$O$14,B1005=2017,H1005/$O$15,B1005=2018,H1005/$O$16,B1005=2019,H1005/$O$17,B1005=2020,H1005/$O$18,B1005=2021,H1005/$O$19,B1005=2022,H1005/$O$20),"")</f>
        <v>2.5428260121277421E-5</v>
      </c>
      <c r="K1005" s="3" cm="1">
        <f t="array" ref="K1005">IFERROR(_xlfn.IFS(B1005=2015,J1005*$P$4,B1005=2016,J1005*$P$5,B1005=2017,J1005*$P$6,B1005=2018,J1005*$P$7,B1005=2019,J1005*$P$8,B1005=2020,J1005*$P$9,B1005=2021,J1005*$P$10,B1005=2022,J1005*$P$11),"")</f>
        <v>43656.592240937149</v>
      </c>
      <c r="L1005" s="3">
        <f t="shared" si="16"/>
        <v>82623.592240937141</v>
      </c>
    </row>
    <row r="1006" spans="1:12">
      <c r="A1006">
        <v>4844520</v>
      </c>
      <c r="B1006">
        <v>2019</v>
      </c>
      <c r="D1006" t="s">
        <v>3339</v>
      </c>
      <c r="E1006" t="s">
        <v>3340</v>
      </c>
      <c r="F1006" t="s">
        <v>4101</v>
      </c>
      <c r="G1006" t="s">
        <v>3341</v>
      </c>
      <c r="H1006" s="5">
        <v>47044</v>
      </c>
      <c r="I1006">
        <f>IFERROR(VLOOKUP(G1006,'NCES Match'!$A$2:$B$1307,2,FALSE),"")</f>
        <v>4844520</v>
      </c>
      <c r="J1006" cm="1">
        <f t="array" ref="J1006">IFERROR(_xlfn.IFS(B1006=2015,H1006/$O$13,B1006=2016,H1006/$O$14,B1006=2017,H1006/$O$15,B1006=2018,H1006/$O$16,B1006=2019,H1006/$O$17,B1006=2020,H1006/$O$18,B1006=2021,H1006/$O$19,B1006=2022,H1006/$O$20),"")</f>
        <v>2.9787321173513625E-5</v>
      </c>
      <c r="K1006" s="3" cm="1">
        <f t="array" ref="K1006">IFERROR(_xlfn.IFS(B1006=2015,J1006*$P$4,B1006=2016,J1006*$P$5,B1006=2017,J1006*$P$6,B1006=2018,J1006*$P$7,B1006=2019,J1006*$P$8,B1006=2020,J1006*$P$9,B1006=2021,J1006*$P$10,B1006=2022,J1006*$P$11),"")</f>
        <v>51768.159014392884</v>
      </c>
      <c r="L1006" s="3">
        <f t="shared" si="16"/>
        <v>98812.159014392877</v>
      </c>
    </row>
    <row r="1007" spans="1:12">
      <c r="A1007">
        <v>4844520</v>
      </c>
      <c r="B1007">
        <v>2020</v>
      </c>
      <c r="D1007" t="s">
        <v>3339</v>
      </c>
      <c r="E1007" t="s">
        <v>3340</v>
      </c>
      <c r="F1007" t="s">
        <v>4230</v>
      </c>
      <c r="G1007" t="s">
        <v>3341</v>
      </c>
      <c r="H1007" s="5">
        <v>58038</v>
      </c>
      <c r="I1007">
        <f>IFERROR(VLOOKUP(G1007,'NCES Match'!$A$2:$B$1307,2,FALSE),"")</f>
        <v>4844520</v>
      </c>
      <c r="J1007" cm="1">
        <f t="array" ref="J1007">IFERROR(_xlfn.IFS(B1007=2015,H1007/$O$13,B1007=2016,H1007/$O$14,B1007=2017,H1007/$O$15,B1007=2018,H1007/$O$16,B1007=2019,H1007/$O$17,B1007=2020,H1007/$O$18,B1007=2021,H1007/$O$19,B1007=2022,H1007/$O$20),"")</f>
        <v>3.1451231124540636E-5</v>
      </c>
      <c r="K1007" s="3" cm="1">
        <f t="array" ref="K1007">IFERROR(_xlfn.IFS(B1007=2015,J1007*$P$4,B1007=2016,J1007*$P$5,B1007=2017,J1007*$P$6,B1007=2018,J1007*$P$7,B1007=2019,J1007*$P$8,B1007=2020,J1007*$P$9,B1007=2021,J1007*$P$10,B1007=2022,J1007*$P$11),"")</f>
        <v>66299.283745747278</v>
      </c>
      <c r="L1007" s="3">
        <f t="shared" si="16"/>
        <v>124337.28374574728</v>
      </c>
    </row>
    <row r="1008" spans="1:12">
      <c r="A1008">
        <v>4844520</v>
      </c>
      <c r="B1008">
        <v>2021</v>
      </c>
      <c r="D1008" t="s">
        <v>3339</v>
      </c>
      <c r="E1008" t="s">
        <v>3340</v>
      </c>
      <c r="F1008" t="s">
        <v>4230</v>
      </c>
      <c r="G1008" t="s">
        <v>3341</v>
      </c>
      <c r="H1008" s="5">
        <v>63732.87</v>
      </c>
      <c r="I1008">
        <f>IFERROR(VLOOKUP(G1008,'NCES Match'!$A$2:$B$1307,2,FALSE),"")</f>
        <v>4844520</v>
      </c>
      <c r="J1008" cm="1">
        <f t="array" ref="J1008">IFERROR(_xlfn.IFS(B1008=2015,H1008/$O$13,B1008=2016,H1008/$O$14,B1008=2017,H1008/$O$15,B1008=2018,H1008/$O$16,B1008=2019,H1008/$O$17,B1008=2020,H1008/$O$18,B1008=2021,H1008/$O$19,B1008=2022,H1008/$O$20),"")</f>
        <v>3.2608477805533708E-5</v>
      </c>
      <c r="K1008" s="3" cm="1">
        <f t="array" ref="K1008">IFERROR(_xlfn.IFS(B1008=2015,J1008*$P$4,B1008=2016,J1008*$P$5,B1008=2017,J1008*$P$6,B1008=2018,J1008*$P$7,B1008=2019,J1008*$P$8,B1008=2020,J1008*$P$9,B1008=2021,J1008*$P$10,B1008=2022,J1008*$P$11),"")</f>
        <v>69800.184546352597</v>
      </c>
      <c r="L1008" s="3">
        <f t="shared" si="16"/>
        <v>133533.05454635259</v>
      </c>
    </row>
    <row r="1009" spans="1:12">
      <c r="A1009">
        <v>4844520</v>
      </c>
      <c r="B1009">
        <v>2022</v>
      </c>
      <c r="D1009" t="s">
        <v>3339</v>
      </c>
      <c r="E1009" t="s">
        <v>3340</v>
      </c>
      <c r="F1009" t="s">
        <v>4101</v>
      </c>
      <c r="G1009" t="s">
        <v>3341</v>
      </c>
      <c r="H1009" s="5">
        <v>72153.789999999994</v>
      </c>
      <c r="I1009">
        <f>IFERROR(VLOOKUP(G1009,'NCES Match'!$A$2:$B$1307,2,FALSE),"")</f>
        <v>4844520</v>
      </c>
      <c r="J1009" cm="1">
        <f t="array" ref="J1009">IFERROR(_xlfn.IFS(B1009=2015,H1009/$O$13,B1009=2016,H1009/$O$14,B1009=2017,H1009/$O$15,B1009=2018,H1009/$O$16,B1009=2019,H1009/$O$17,B1009=2020,H1009/$O$18,B1009=2021,H1009/$O$19,B1009=2022,H1009/$O$20),"")</f>
        <v>3.1692155555879173E-5</v>
      </c>
      <c r="K1009" s="3" cm="1">
        <f t="array" ref="K1009">IFERROR(_xlfn.IFS(B1009=2015,J1009*$P$4,B1009=2016,J1009*$P$5,B1009=2017,J1009*$P$6,B1009=2018,J1009*$P$7,B1009=2019,J1009*$P$8,B1009=2020,J1009*$P$9,B1009=2021,J1009*$P$10,B1009=2022,J1009*$P$11),"")</f>
        <v>68248.51841309428</v>
      </c>
      <c r="L1009" s="3">
        <f t="shared" si="16"/>
        <v>140402.30841309426</v>
      </c>
    </row>
    <row r="1010" spans="1:12">
      <c r="A1010">
        <v>4844520</v>
      </c>
      <c r="B1010">
        <v>2023</v>
      </c>
      <c r="D1010" t="s">
        <v>3339</v>
      </c>
      <c r="E1010" t="s">
        <v>3340</v>
      </c>
      <c r="F1010" t="s">
        <v>4101</v>
      </c>
      <c r="G1010" t="s">
        <v>3341</v>
      </c>
      <c r="H1010" s="5">
        <v>74896.52</v>
      </c>
      <c r="I1010">
        <f>IFERROR(VLOOKUP(G1010,'NCES Match'!$A$2:$B$1307,2,FALSE),"")</f>
        <v>4844520</v>
      </c>
      <c r="J1010" t="str" cm="1">
        <f t="array" ref="J1010">IFERROR(_xlfn.IFS(B1010=2015,H1010/$O$13,B1010=2016,H1010/$O$14,B1010=2017,H1010/$O$15,B1010=2018,H1010/$O$16,B1010=2019,H1010/$O$17,B1010=2020,H1010/$O$18,B1010=2021,H1010/$O$19,B1010=2022,H1010/$O$20),"")</f>
        <v/>
      </c>
      <c r="K1010" s="3" t="str" cm="1">
        <f t="array" ref="K1010">IFERROR(_xlfn.IFS(B1010=2015,J1010*$P$4,B1010=2016,J1010*$P$5,B1010=2017,J1010*$P$6,B1010=2018,J1010*$P$7,B1010=2019,J1010*$P$8,B1010=2020,J1010*$P$9,B1010=2021,J1010*$P$10,B1010=2022,J1010*$P$11),"")</f>
        <v/>
      </c>
      <c r="L1010" s="3">
        <f t="shared" si="16"/>
        <v>74896.52</v>
      </c>
    </row>
    <row r="1011" spans="1:12">
      <c r="A1011">
        <v>4824360</v>
      </c>
      <c r="B1011">
        <v>2015</v>
      </c>
      <c r="C1011" t="s">
        <v>381</v>
      </c>
      <c r="D1011" t="s">
        <v>1749</v>
      </c>
      <c r="E1011" t="s">
        <v>1750</v>
      </c>
      <c r="G1011" t="s">
        <v>1751</v>
      </c>
      <c r="H1011" s="5">
        <v>19916.78</v>
      </c>
      <c r="I1011">
        <f>IFERROR(VLOOKUP(G1011,'NCES Match'!$A$2:$B$1307,2,FALSE),"")</f>
        <v>4824360</v>
      </c>
      <c r="J1011" cm="1">
        <f t="array" ref="J1011">IFERROR(_xlfn.IFS(B1011=2015,H1011/$O$13,B1011=2016,H1011/$O$14,B1011=2017,H1011/$O$15,B1011=2018,H1011/$O$16,B1011=2019,H1011/$O$17,B1011=2020,H1011/$O$18,B1011=2021,H1011/$O$19,B1011=2022,H1011/$O$20),"")</f>
        <v>1.5602880277644981E-5</v>
      </c>
      <c r="K1011" s="3" cm="1">
        <f t="array" ref="K1011">IFERROR(_xlfn.IFS(B1011=2015,J1011*$P$4,B1011=2016,J1011*$P$5,B1011=2017,J1011*$P$6,B1011=2018,J1011*$P$7,B1011=2019,J1011*$P$8,B1011=2020,J1011*$P$9,B1011=2021,J1011*$P$10,B1011=2022,J1011*$P$11),"")</f>
        <v>24831.718524424476</v>
      </c>
      <c r="L1011" s="3">
        <f t="shared" si="16"/>
        <v>44748.498524424474</v>
      </c>
    </row>
    <row r="1012" spans="1:12">
      <c r="A1012">
        <v>4824360</v>
      </c>
      <c r="B1012">
        <v>2016</v>
      </c>
      <c r="C1012" t="s">
        <v>4102</v>
      </c>
      <c r="D1012" t="s">
        <v>1749</v>
      </c>
      <c r="E1012" t="s">
        <v>1750</v>
      </c>
      <c r="F1012" t="s">
        <v>4101</v>
      </c>
      <c r="G1012" t="s">
        <v>1751</v>
      </c>
      <c r="H1012" s="5">
        <v>20116</v>
      </c>
      <c r="I1012">
        <f>IFERROR(VLOOKUP(G1012,'NCES Match'!$A$2:$B$1307,2,FALSE),"")</f>
        <v>4824360</v>
      </c>
      <c r="J1012" cm="1">
        <f t="array" ref="J1012">IFERROR(_xlfn.IFS(B1012=2015,H1012/$O$13,B1012=2016,H1012/$O$14,B1012=2017,H1012/$O$15,B1012=2018,H1012/$O$16,B1012=2019,H1012/$O$17,B1012=2020,H1012/$O$18,B1012=2021,H1012/$O$19,B1012=2022,H1012/$O$20),"")</f>
        <v>1.4400378738264872E-5</v>
      </c>
      <c r="K1012" s="3" cm="1">
        <f t="array" ref="K1012">IFERROR(_xlfn.IFS(B1012=2015,J1012*$P$4,B1012=2016,J1012*$P$5,B1012=2017,J1012*$P$6,B1012=2018,J1012*$P$7,B1012=2019,J1012*$P$8,B1012=2020,J1012*$P$9,B1012=2021,J1012*$P$10,B1012=2022,J1012*$P$11),"")</f>
        <v>24129.724596871434</v>
      </c>
      <c r="L1012" s="3">
        <f t="shared" si="16"/>
        <v>44245.724596871434</v>
      </c>
    </row>
    <row r="1013" spans="1:12">
      <c r="A1013">
        <v>4824360</v>
      </c>
      <c r="B1013">
        <v>2017</v>
      </c>
      <c r="D1013" t="s">
        <v>1749</v>
      </c>
      <c r="E1013" t="s">
        <v>1750</v>
      </c>
      <c r="F1013" t="s">
        <v>4101</v>
      </c>
      <c r="G1013" t="s">
        <v>1751</v>
      </c>
      <c r="H1013" s="5">
        <v>20380</v>
      </c>
      <c r="I1013">
        <f>IFERROR(VLOOKUP(G1013,'NCES Match'!$A$2:$B$1307,2,FALSE),"")</f>
        <v>4824360</v>
      </c>
      <c r="J1013" cm="1">
        <f t="array" ref="J1013">IFERROR(_xlfn.IFS(B1013=2015,H1013/$O$13,B1013=2016,H1013/$O$14,B1013=2017,H1013/$O$15,B1013=2018,H1013/$O$16,B1013=2019,H1013/$O$17,B1013=2020,H1013/$O$18,B1013=2021,H1013/$O$19,B1013=2022,H1013/$O$20),"")</f>
        <v>1.4050762063694744E-5</v>
      </c>
      <c r="K1013" s="3" cm="1">
        <f t="array" ref="K1013">IFERROR(_xlfn.IFS(B1013=2015,J1013*$P$4,B1013=2016,J1013*$P$5,B1013=2017,J1013*$P$6,B1013=2018,J1013*$P$7,B1013=2019,J1013*$P$8,B1013=2020,J1013*$P$9,B1013=2021,J1013*$P$10,B1013=2022,J1013*$P$11),"")</f>
        <v>23861.676072109822</v>
      </c>
      <c r="L1013" s="3">
        <f t="shared" si="16"/>
        <v>44241.676072109825</v>
      </c>
    </row>
    <row r="1014" spans="1:12">
      <c r="A1014">
        <v>4824360</v>
      </c>
      <c r="B1014">
        <v>2018</v>
      </c>
      <c r="D1014" t="s">
        <v>1749</v>
      </c>
      <c r="E1014" t="s">
        <v>1750</v>
      </c>
      <c r="F1014" t="s">
        <v>4101</v>
      </c>
      <c r="G1014" t="s">
        <v>1751</v>
      </c>
      <c r="H1014" s="5">
        <v>20564</v>
      </c>
      <c r="I1014">
        <f>IFERROR(VLOOKUP(G1014,'NCES Match'!$A$2:$B$1307,2,FALSE),"")</f>
        <v>4824360</v>
      </c>
      <c r="J1014" cm="1">
        <f t="array" ref="J1014">IFERROR(_xlfn.IFS(B1014=2015,H1014/$O$13,B1014=2016,H1014/$O$14,B1014=2017,H1014/$O$15,B1014=2018,H1014/$O$16,B1014=2019,H1014/$O$17,B1014=2020,H1014/$O$18,B1014=2021,H1014/$O$19,B1014=2022,H1014/$O$20),"")</f>
        <v>1.3419219881796107E-5</v>
      </c>
      <c r="K1014" s="3" cm="1">
        <f t="array" ref="K1014">IFERROR(_xlfn.IFS(B1014=2015,J1014*$P$4,B1014=2016,J1014*$P$5,B1014=2017,J1014*$P$6,B1014=2018,J1014*$P$7,B1014=2019,J1014*$P$8,B1014=2020,J1014*$P$9,B1014=2021,J1014*$P$10,B1014=2022,J1014*$P$11),"")</f>
        <v>23038.831905012743</v>
      </c>
      <c r="L1014" s="3">
        <f t="shared" si="16"/>
        <v>43602.831905012747</v>
      </c>
    </row>
    <row r="1015" spans="1:12">
      <c r="A1015">
        <v>4824360</v>
      </c>
      <c r="B1015">
        <v>2019</v>
      </c>
      <c r="D1015" t="s">
        <v>1749</v>
      </c>
      <c r="E1015" t="s">
        <v>1750</v>
      </c>
      <c r="F1015" t="s">
        <v>4101</v>
      </c>
      <c r="G1015" t="s">
        <v>1751</v>
      </c>
      <c r="H1015" s="5">
        <v>21902</v>
      </c>
      <c r="I1015">
        <f>IFERROR(VLOOKUP(G1015,'NCES Match'!$A$2:$B$1307,2,FALSE),"")</f>
        <v>4824360</v>
      </c>
      <c r="J1015" cm="1">
        <f t="array" ref="J1015">IFERROR(_xlfn.IFS(B1015=2015,H1015/$O$13,B1015=2016,H1015/$O$14,B1015=2017,H1015/$O$15,B1015=2018,H1015/$O$16,B1015=2019,H1015/$O$17,B1015=2020,H1015/$O$18,B1015=2021,H1015/$O$19,B1015=2022,H1015/$O$20),"")</f>
        <v>1.3867908943591009E-5</v>
      </c>
      <c r="K1015" s="3" cm="1">
        <f t="array" ref="K1015">IFERROR(_xlfn.IFS(B1015=2015,J1015*$P$4,B1015=2016,J1015*$P$5,B1015=2017,J1015*$P$6,B1015=2018,J1015*$P$7,B1015=2019,J1015*$P$8,B1015=2020,J1015*$P$9,B1015=2021,J1015*$P$10,B1015=2022,J1015*$P$11),"")</f>
        <v>24101.399088794169</v>
      </c>
      <c r="L1015" s="3">
        <f t="shared" si="16"/>
        <v>46003.399088794169</v>
      </c>
    </row>
    <row r="1016" spans="1:12">
      <c r="A1016">
        <v>4824360</v>
      </c>
      <c r="B1016">
        <v>2020</v>
      </c>
      <c r="D1016" t="s">
        <v>1749</v>
      </c>
      <c r="E1016" t="s">
        <v>1750</v>
      </c>
      <c r="F1016" t="s">
        <v>4230</v>
      </c>
      <c r="G1016" t="s">
        <v>1751</v>
      </c>
      <c r="H1016" s="5">
        <v>30042</v>
      </c>
      <c r="I1016">
        <f>IFERROR(VLOOKUP(G1016,'NCES Match'!$A$2:$B$1307,2,FALSE),"")</f>
        <v>4824360</v>
      </c>
      <c r="J1016" cm="1">
        <f t="array" ref="J1016">IFERROR(_xlfn.IFS(B1016=2015,H1016/$O$13,B1016=2016,H1016/$O$14,B1016=2017,H1016/$O$15,B1016=2018,H1016/$O$16,B1016=2019,H1016/$O$17,B1016=2020,H1016/$O$18,B1016=2021,H1016/$O$19,B1016=2022,H1016/$O$20),"")</f>
        <v>1.6279986998922253E-5</v>
      </c>
      <c r="K1016" s="3" cm="1">
        <f t="array" ref="K1016">IFERROR(_xlfn.IFS(B1016=2015,J1016*$P$4,B1016=2016,J1016*$P$5,B1016=2017,J1016*$P$6,B1016=2018,J1016*$P$7,B1016=2019,J1016*$P$8,B1016=2020,J1016*$P$9,B1016=2021,J1016*$P$10,B1016=2022,J1016*$P$11),"")</f>
        <v>34318.258421891514</v>
      </c>
      <c r="L1016" s="3">
        <f t="shared" si="16"/>
        <v>64360.258421891514</v>
      </c>
    </row>
    <row r="1017" spans="1:12">
      <c r="A1017">
        <v>4824360</v>
      </c>
      <c r="B1017">
        <v>2021</v>
      </c>
      <c r="D1017" t="s">
        <v>1749</v>
      </c>
      <c r="E1017" t="s">
        <v>1750</v>
      </c>
      <c r="F1017" t="s">
        <v>4230</v>
      </c>
      <c r="G1017" t="s">
        <v>1751</v>
      </c>
      <c r="H1017" s="5">
        <v>30819.05</v>
      </c>
      <c r="I1017">
        <f>IFERROR(VLOOKUP(G1017,'NCES Match'!$A$2:$B$1307,2,FALSE),"")</f>
        <v>4824360</v>
      </c>
      <c r="J1017" cm="1">
        <f t="array" ref="J1017">IFERROR(_xlfn.IFS(B1017=2015,H1017/$O$13,B1017=2016,H1017/$O$14,B1017=2017,H1017/$O$15,B1017=2018,H1017/$O$16,B1017=2019,H1017/$O$17,B1017=2020,H1017/$O$18,B1017=2021,H1017/$O$19,B1017=2022,H1017/$O$20),"")</f>
        <v>1.5768351682775836E-5</v>
      </c>
      <c r="K1017" s="3" cm="1">
        <f t="array" ref="K1017">IFERROR(_xlfn.IFS(B1017=2015,J1017*$P$4,B1017=2016,J1017*$P$5,B1017=2017,J1017*$P$6,B1017=2018,J1017*$P$7,B1017=2019,J1017*$P$8,B1017=2020,J1017*$P$9,B1017=2021,J1017*$P$10,B1017=2022,J1017*$P$11),"")</f>
        <v>33752.99711974791</v>
      </c>
      <c r="L1017" s="3">
        <f t="shared" si="16"/>
        <v>64572.047119747906</v>
      </c>
    </row>
    <row r="1018" spans="1:12">
      <c r="A1018">
        <v>4824360</v>
      </c>
      <c r="B1018">
        <v>2022</v>
      </c>
      <c r="D1018" t="s">
        <v>1749</v>
      </c>
      <c r="E1018" t="s">
        <v>1750</v>
      </c>
      <c r="F1018" t="s">
        <v>4101</v>
      </c>
      <c r="G1018" t="s">
        <v>1751</v>
      </c>
      <c r="H1018" s="5">
        <v>37431.11</v>
      </c>
      <c r="I1018">
        <f>IFERROR(VLOOKUP(G1018,'NCES Match'!$A$2:$B$1307,2,FALSE),"")</f>
        <v>4824360</v>
      </c>
      <c r="J1018" cm="1">
        <f t="array" ref="J1018">IFERROR(_xlfn.IFS(B1018=2015,H1018/$O$13,B1018=2016,H1018/$O$14,B1018=2017,H1018/$O$15,B1018=2018,H1018/$O$16,B1018=2019,H1018/$O$17,B1018=2020,H1018/$O$18,B1018=2021,H1018/$O$19,B1018=2022,H1018/$O$20),"")</f>
        <v>1.6440890502761179E-5</v>
      </c>
      <c r="K1018" s="3" cm="1">
        <f t="array" ref="K1018">IFERROR(_xlfn.IFS(B1018=2015,J1018*$P$4,B1018=2016,J1018*$P$5,B1018=2017,J1018*$P$6,B1018=2018,J1018*$P$7,B1018=2019,J1018*$P$8,B1018=2020,J1018*$P$9,B1018=2021,J1018*$P$10,B1018=2022,J1018*$P$11),"")</f>
        <v>35405.178301202999</v>
      </c>
      <c r="L1018" s="3">
        <f t="shared" si="16"/>
        <v>72836.288301202992</v>
      </c>
    </row>
    <row r="1019" spans="1:12">
      <c r="A1019">
        <v>4824360</v>
      </c>
      <c r="B1019">
        <v>2023</v>
      </c>
      <c r="D1019" t="s">
        <v>1749</v>
      </c>
      <c r="E1019" t="s">
        <v>1750</v>
      </c>
      <c r="F1019" t="s">
        <v>4101</v>
      </c>
      <c r="G1019" t="s">
        <v>1751</v>
      </c>
      <c r="H1019" s="5">
        <v>40839.82</v>
      </c>
      <c r="I1019">
        <f>IFERROR(VLOOKUP(G1019,'NCES Match'!$A$2:$B$1307,2,FALSE),"")</f>
        <v>4824360</v>
      </c>
      <c r="J1019" t="str" cm="1">
        <f t="array" ref="J1019">IFERROR(_xlfn.IFS(B1019=2015,H1019/$O$13,B1019=2016,H1019/$O$14,B1019=2017,H1019/$O$15,B1019=2018,H1019/$O$16,B1019=2019,H1019/$O$17,B1019=2020,H1019/$O$18,B1019=2021,H1019/$O$19,B1019=2022,H1019/$O$20),"")</f>
        <v/>
      </c>
      <c r="K1019" s="3" t="str" cm="1">
        <f t="array" ref="K1019">IFERROR(_xlfn.IFS(B1019=2015,J1019*$P$4,B1019=2016,J1019*$P$5,B1019=2017,J1019*$P$6,B1019=2018,J1019*$P$7,B1019=2019,J1019*$P$8,B1019=2020,J1019*$P$9,B1019=2021,J1019*$P$10,B1019=2022,J1019*$P$11),"")</f>
        <v/>
      </c>
      <c r="L1019" s="3">
        <f t="shared" si="16"/>
        <v>40839.82</v>
      </c>
    </row>
    <row r="1020" spans="1:12">
      <c r="A1020">
        <v>4825890</v>
      </c>
      <c r="B1020">
        <v>2015</v>
      </c>
      <c r="C1020" t="s">
        <v>381</v>
      </c>
      <c r="D1020" t="s">
        <v>1878</v>
      </c>
      <c r="E1020" t="s">
        <v>1879</v>
      </c>
      <c r="G1020" t="s">
        <v>1880</v>
      </c>
      <c r="H1020" s="5">
        <v>36183.33</v>
      </c>
      <c r="I1020">
        <f>IFERROR(VLOOKUP(G1020,'NCES Match'!$A$2:$B$1307,2,FALSE),"")</f>
        <v>4825890</v>
      </c>
      <c r="J1020" cm="1">
        <f t="array" ref="J1020">IFERROR(_xlfn.IFS(B1020=2015,H1020/$O$13,B1020=2016,H1020/$O$14,B1020=2017,H1020/$O$15,B1020=2018,H1020/$O$16,B1020=2019,H1020/$O$17,B1020=2020,H1020/$O$18,B1020=2021,H1020/$O$19,B1020=2022,H1020/$O$20),"")</f>
        <v>2.8346156659686955E-5</v>
      </c>
      <c r="K1020" s="3" cm="1">
        <f t="array" ref="K1020">IFERROR(_xlfn.IFS(B1020=2015,J1020*$P$4,B1020=2016,J1020*$P$5,B1020=2017,J1020*$P$6,B1020=2018,J1020*$P$7,B1020=2019,J1020*$P$8,B1020=2020,J1020*$P$9,B1020=2021,J1020*$P$10,B1020=2022,J1020*$P$11),"")</f>
        <v>45112.426096807001</v>
      </c>
      <c r="L1020" s="3">
        <f t="shared" si="16"/>
        <v>81295.756096807003</v>
      </c>
    </row>
    <row r="1021" spans="1:12">
      <c r="A1021">
        <v>4825890</v>
      </c>
      <c r="B1021">
        <v>2016</v>
      </c>
      <c r="C1021" t="s">
        <v>4102</v>
      </c>
      <c r="D1021" t="s">
        <v>1878</v>
      </c>
      <c r="E1021" t="s">
        <v>1879</v>
      </c>
      <c r="F1021" t="s">
        <v>4101</v>
      </c>
      <c r="G1021" t="s">
        <v>1880</v>
      </c>
      <c r="H1021" s="5">
        <v>37233</v>
      </c>
      <c r="I1021">
        <f>IFERROR(VLOOKUP(G1021,'NCES Match'!$A$2:$B$1307,2,FALSE),"")</f>
        <v>4825890</v>
      </c>
      <c r="J1021" cm="1">
        <f t="array" ref="J1021">IFERROR(_xlfn.IFS(B1021=2015,H1021/$O$13,B1021=2016,H1021/$O$14,B1021=2017,H1021/$O$15,B1021=2018,H1021/$O$16,B1021=2019,H1021/$O$17,B1021=2020,H1021/$O$18,B1021=2021,H1021/$O$19,B1021=2022,H1021/$O$20),"")</f>
        <v>2.6653872616912706E-5</v>
      </c>
      <c r="K1021" s="3" cm="1">
        <f t="array" ref="K1021">IFERROR(_xlfn.IFS(B1021=2015,J1021*$P$4,B1021=2016,J1021*$P$5,B1021=2017,J1021*$P$6,B1021=2018,J1021*$P$7,B1021=2019,J1021*$P$8,B1021=2020,J1021*$P$9,B1021=2021,J1021*$P$10,B1021=2022,J1021*$P$11),"")</f>
        <v>44662.061837110465</v>
      </c>
      <c r="L1021" s="3">
        <f t="shared" si="16"/>
        <v>81895.061837110465</v>
      </c>
    </row>
    <row r="1022" spans="1:12">
      <c r="A1022">
        <v>4825890</v>
      </c>
      <c r="B1022">
        <v>2017</v>
      </c>
      <c r="D1022" t="s">
        <v>1878</v>
      </c>
      <c r="E1022" t="s">
        <v>1879</v>
      </c>
      <c r="F1022" t="s">
        <v>4101</v>
      </c>
      <c r="G1022" t="s">
        <v>1880</v>
      </c>
      <c r="H1022" s="5">
        <v>32202</v>
      </c>
      <c r="I1022">
        <f>IFERROR(VLOOKUP(G1022,'NCES Match'!$A$2:$B$1307,2,FALSE),"")</f>
        <v>4825890</v>
      </c>
      <c r="J1022" cm="1">
        <f t="array" ref="J1022">IFERROR(_xlfn.IFS(B1022=2015,H1022/$O$13,B1022=2016,H1022/$O$14,B1022=2017,H1022/$O$15,B1022=2018,H1022/$O$16,B1022=2019,H1022/$O$17,B1022=2020,H1022/$O$18,B1022=2021,H1022/$O$19,B1022=2022,H1022/$O$20),"")</f>
        <v>2.2201307162664285E-5</v>
      </c>
      <c r="K1022" s="3" cm="1">
        <f t="array" ref="K1022">IFERROR(_xlfn.IFS(B1022=2015,J1022*$P$4,B1022=2016,J1022*$P$5,B1022=2017,J1022*$P$6,B1022=2018,J1022*$P$7,B1022=2019,J1022*$P$8,B1022=2020,J1022*$P$9,B1022=2021,J1022*$P$10,B1022=2022,J1022*$P$11),"")</f>
        <v>37703.32153454762</v>
      </c>
      <c r="L1022" s="3">
        <f t="shared" si="16"/>
        <v>69905.32153454762</v>
      </c>
    </row>
    <row r="1023" spans="1:12">
      <c r="A1023">
        <v>4825890</v>
      </c>
      <c r="B1023">
        <v>2018</v>
      </c>
      <c r="D1023" t="s">
        <v>1878</v>
      </c>
      <c r="E1023" t="s">
        <v>1879</v>
      </c>
      <c r="F1023" t="s">
        <v>4101</v>
      </c>
      <c r="G1023" t="s">
        <v>1880</v>
      </c>
      <c r="H1023" s="5">
        <v>39236</v>
      </c>
      <c r="I1023">
        <f>IFERROR(VLOOKUP(G1023,'NCES Match'!$A$2:$B$1307,2,FALSE),"")</f>
        <v>4825890</v>
      </c>
      <c r="J1023" cm="1">
        <f t="array" ref="J1023">IFERROR(_xlfn.IFS(B1023=2015,H1023/$O$13,B1023=2016,H1023/$O$14,B1023=2017,H1023/$O$15,B1023=2018,H1023/$O$16,B1023=2019,H1023/$O$17,B1023=2020,H1023/$O$18,B1023=2021,H1023/$O$19,B1023=2022,H1023/$O$20),"")</f>
        <v>2.5603798447877458E-5</v>
      </c>
      <c r="K1023" s="3" cm="1">
        <f t="array" ref="K1023">IFERROR(_xlfn.IFS(B1023=2015,J1023*$P$4,B1023=2016,J1023*$P$5,B1023=2017,J1023*$P$6,B1023=2018,J1023*$P$7,B1023=2019,J1023*$P$8,B1023=2020,J1023*$P$9,B1023=2021,J1023*$P$10,B1023=2022,J1023*$P$11),"")</f>
        <v>43957.965795812095</v>
      </c>
      <c r="L1023" s="3">
        <f t="shared" si="16"/>
        <v>83193.965795812095</v>
      </c>
    </row>
    <row r="1024" spans="1:12">
      <c r="A1024">
        <v>4825890</v>
      </c>
      <c r="B1024">
        <v>2019</v>
      </c>
      <c r="D1024" t="s">
        <v>1878</v>
      </c>
      <c r="E1024" t="s">
        <v>1879</v>
      </c>
      <c r="F1024" t="s">
        <v>4101</v>
      </c>
      <c r="G1024" t="s">
        <v>1880</v>
      </c>
      <c r="H1024" s="5">
        <v>40989</v>
      </c>
      <c r="I1024">
        <f>IFERROR(VLOOKUP(G1024,'NCES Match'!$A$2:$B$1307,2,FALSE),"")</f>
        <v>4825890</v>
      </c>
      <c r="J1024" cm="1">
        <f t="array" ref="J1024">IFERROR(_xlfn.IFS(B1024=2015,H1024/$O$13,B1024=2016,H1024/$O$14,B1024=2017,H1024/$O$15,B1024=2018,H1024/$O$16,B1024=2019,H1024/$O$17,B1024=2020,H1024/$O$18,B1024=2021,H1024/$O$19,B1024=2022,H1024/$O$20),"")</f>
        <v>2.595341611217477E-5</v>
      </c>
      <c r="K1024" s="3" cm="1">
        <f t="array" ref="K1024">IFERROR(_xlfn.IFS(B1024=2015,J1024*$P$4,B1024=2016,J1024*$P$5,B1024=2017,J1024*$P$6,B1024=2018,J1024*$P$7,B1024=2019,J1024*$P$8,B1024=2020,J1024*$P$9,B1024=2021,J1024*$P$10,B1024=2022,J1024*$P$11),"")</f>
        <v>45105.115845611552</v>
      </c>
      <c r="L1024" s="3">
        <f t="shared" si="16"/>
        <v>86094.115845611552</v>
      </c>
    </row>
    <row r="1025" spans="1:12">
      <c r="A1025">
        <v>4825890</v>
      </c>
      <c r="B1025">
        <v>2020</v>
      </c>
      <c r="D1025" t="s">
        <v>1878</v>
      </c>
      <c r="E1025" t="s">
        <v>1879</v>
      </c>
      <c r="F1025" t="s">
        <v>4230</v>
      </c>
      <c r="G1025" t="s">
        <v>1880</v>
      </c>
      <c r="H1025" s="5">
        <v>48784</v>
      </c>
      <c r="I1025">
        <f>IFERROR(VLOOKUP(G1025,'NCES Match'!$A$2:$B$1307,2,FALSE),"")</f>
        <v>4825890</v>
      </c>
      <c r="J1025" cm="1">
        <f t="array" ref="J1025">IFERROR(_xlfn.IFS(B1025=2015,H1025/$O$13,B1025=2016,H1025/$O$14,B1025=2017,H1025/$O$15,B1025=2018,H1025/$O$16,B1025=2019,H1025/$O$17,B1025=2020,H1025/$O$18,B1025=2021,H1025/$O$19,B1025=2022,H1025/$O$20),"")</f>
        <v>2.6436418539225856E-5</v>
      </c>
      <c r="K1025" s="3" cm="1">
        <f t="array" ref="K1025">IFERROR(_xlfn.IFS(B1025=2015,J1025*$P$4,B1025=2016,J1025*$P$5,B1025=2017,J1025*$P$6,B1025=2018,J1025*$P$7,B1025=2019,J1025*$P$8,B1025=2020,J1025*$P$9,B1025=2021,J1025*$P$10,B1025=2022,J1025*$P$11),"")</f>
        <v>55728.044699206293</v>
      </c>
      <c r="L1025" s="3">
        <f t="shared" si="16"/>
        <v>104512.04469920629</v>
      </c>
    </row>
    <row r="1026" spans="1:12">
      <c r="A1026">
        <v>4825890</v>
      </c>
      <c r="B1026">
        <v>2021</v>
      </c>
      <c r="D1026" t="s">
        <v>1878</v>
      </c>
      <c r="E1026" t="s">
        <v>1879</v>
      </c>
      <c r="F1026" t="s">
        <v>4230</v>
      </c>
      <c r="G1026" t="s">
        <v>1880</v>
      </c>
      <c r="H1026" s="5">
        <v>51289.93</v>
      </c>
      <c r="I1026">
        <f>IFERROR(VLOOKUP(G1026,'NCES Match'!$A$2:$B$1307,2,FALSE),"")</f>
        <v>4825890</v>
      </c>
      <c r="J1026" cm="1">
        <f t="array" ref="J1026">IFERROR(_xlfn.IFS(B1026=2015,H1026/$O$13,B1026=2016,H1026/$O$14,B1026=2017,H1026/$O$15,B1026=2018,H1026/$O$16,B1026=2019,H1026/$O$17,B1026=2020,H1026/$O$18,B1026=2021,H1026/$O$19,B1026=2022,H1026/$O$20),"")</f>
        <v>2.6242134459853723E-5</v>
      </c>
      <c r="K1026" s="3" cm="1">
        <f t="array" ref="K1026">IFERROR(_xlfn.IFS(B1026=2015,J1026*$P$4,B1026=2016,J1026*$P$5,B1026=2017,J1026*$P$6,B1026=2018,J1026*$P$7,B1026=2019,J1026*$P$8,B1026=2020,J1026*$P$9,B1026=2021,J1026*$P$10,B1026=2022,J1026*$P$11),"")</f>
        <v>56172.687333388662</v>
      </c>
      <c r="L1026" s="3">
        <f t="shared" si="16"/>
        <v>107462.61733338865</v>
      </c>
    </row>
    <row r="1027" spans="1:12">
      <c r="A1027">
        <v>4825890</v>
      </c>
      <c r="B1027">
        <v>2022</v>
      </c>
      <c r="D1027" t="s">
        <v>1878</v>
      </c>
      <c r="E1027" t="s">
        <v>1879</v>
      </c>
      <c r="F1027" t="s">
        <v>4101</v>
      </c>
      <c r="G1027" t="s">
        <v>1880</v>
      </c>
      <c r="H1027" s="5">
        <v>52394.559999999998</v>
      </c>
      <c r="I1027">
        <f>IFERROR(VLOOKUP(G1027,'NCES Match'!$A$2:$B$1307,2,FALSE),"")</f>
        <v>4825890</v>
      </c>
      <c r="J1027" cm="1">
        <f t="array" ref="J1027">IFERROR(_xlfn.IFS(B1027=2015,H1027/$O$13,B1027=2016,H1027/$O$14,B1027=2017,H1027/$O$15,B1027=2018,H1027/$O$16,B1027=2019,H1027/$O$17,B1027=2020,H1027/$O$18,B1027=2021,H1027/$O$19,B1027=2022,H1027/$O$20),"")</f>
        <v>2.301329626346509E-5</v>
      </c>
      <c r="K1027" s="3" cm="1">
        <f t="array" ref="K1027">IFERROR(_xlfn.IFS(B1027=2015,J1027*$P$4,B1027=2016,J1027*$P$5,B1027=2017,J1027*$P$6,B1027=2018,J1027*$P$7,B1027=2019,J1027*$P$8,B1027=2020,J1027*$P$9,B1027=2021,J1027*$P$10,B1027=2022,J1027*$P$11),"")</f>
        <v>49558.74241541537</v>
      </c>
      <c r="L1027" s="3">
        <f t="shared" ref="L1027:L1090" si="17">SUM(H1027,K1027)</f>
        <v>101953.30241541537</v>
      </c>
    </row>
    <row r="1028" spans="1:12">
      <c r="A1028">
        <v>4825890</v>
      </c>
      <c r="B1028">
        <v>2023</v>
      </c>
      <c r="D1028" t="s">
        <v>1878</v>
      </c>
      <c r="E1028" t="s">
        <v>1879</v>
      </c>
      <c r="F1028" t="s">
        <v>4101</v>
      </c>
      <c r="G1028" t="s">
        <v>1880</v>
      </c>
      <c r="H1028" s="5">
        <v>59341.17</v>
      </c>
      <c r="I1028">
        <f>IFERROR(VLOOKUP(G1028,'NCES Match'!$A$2:$B$1307,2,FALSE),"")</f>
        <v>4825890</v>
      </c>
      <c r="J1028" t="str" cm="1">
        <f t="array" ref="J1028">IFERROR(_xlfn.IFS(B1028=2015,H1028/$O$13,B1028=2016,H1028/$O$14,B1028=2017,H1028/$O$15,B1028=2018,H1028/$O$16,B1028=2019,H1028/$O$17,B1028=2020,H1028/$O$18,B1028=2021,H1028/$O$19,B1028=2022,H1028/$O$20),"")</f>
        <v/>
      </c>
      <c r="K1028" s="3" t="str" cm="1">
        <f t="array" ref="K1028">IFERROR(_xlfn.IFS(B1028=2015,J1028*$P$4,B1028=2016,J1028*$P$5,B1028=2017,J1028*$P$6,B1028=2018,J1028*$P$7,B1028=2019,J1028*$P$8,B1028=2020,J1028*$P$9,B1028=2021,J1028*$P$10,B1028=2022,J1028*$P$11),"")</f>
        <v/>
      </c>
      <c r="L1028" s="3">
        <f t="shared" si="17"/>
        <v>59341.17</v>
      </c>
    </row>
    <row r="1029" spans="1:12">
      <c r="A1029">
        <v>4815570</v>
      </c>
      <c r="B1029">
        <v>2015</v>
      </c>
      <c r="C1029" t="s">
        <v>381</v>
      </c>
      <c r="D1029" t="s">
        <v>1027</v>
      </c>
      <c r="E1029" t="s">
        <v>1028</v>
      </c>
      <c r="G1029" t="s">
        <v>1029</v>
      </c>
      <c r="H1029" s="5">
        <v>27645.439999999999</v>
      </c>
      <c r="I1029">
        <f>IFERROR(VLOOKUP(G1029,'NCES Match'!$A$2:$B$1307,2,FALSE),"")</f>
        <v>4815570</v>
      </c>
      <c r="J1029" cm="1">
        <f t="array" ref="J1029">IFERROR(_xlfn.IFS(B1029=2015,H1029/$O$13,B1029=2016,H1029/$O$14,B1029=2017,H1029/$O$15,B1029=2018,H1029/$O$16,B1029=2019,H1029/$O$17,B1029=2020,H1029/$O$18,B1029=2021,H1029/$O$19,B1029=2022,H1029/$O$20),"")</f>
        <v>2.1657541557561897E-5</v>
      </c>
      <c r="K1029" s="3" cm="1">
        <f t="array" ref="K1029">IFERROR(_xlfn.IFS(B1029=2015,J1029*$P$4,B1029=2016,J1029*$P$5,B1029=2017,J1029*$P$6,B1029=2018,J1029*$P$7,B1029=2019,J1029*$P$8,B1029=2020,J1029*$P$9,B1029=2021,J1029*$P$10,B1029=2022,J1029*$P$11),"")</f>
        <v>34467.608949030182</v>
      </c>
      <c r="L1029" s="3">
        <f t="shared" si="17"/>
        <v>62113.048949030184</v>
      </c>
    </row>
    <row r="1030" spans="1:12">
      <c r="A1030">
        <v>4815570</v>
      </c>
      <c r="B1030">
        <v>2016</v>
      </c>
      <c r="C1030" t="s">
        <v>4102</v>
      </c>
      <c r="D1030" t="s">
        <v>1027</v>
      </c>
      <c r="E1030" t="s">
        <v>1028</v>
      </c>
      <c r="F1030" t="s">
        <v>4101</v>
      </c>
      <c r="G1030" t="s">
        <v>1029</v>
      </c>
      <c r="H1030" s="5">
        <v>29747</v>
      </c>
      <c r="I1030">
        <f>IFERROR(VLOOKUP(G1030,'NCES Match'!$A$2:$B$1307,2,FALSE),"")</f>
        <v>4815570</v>
      </c>
      <c r="J1030" cm="1">
        <f t="array" ref="J1030">IFERROR(_xlfn.IFS(B1030=2015,H1030/$O$13,B1030=2016,H1030/$O$14,B1030=2017,H1030/$O$15,B1030=2018,H1030/$O$16,B1030=2019,H1030/$O$17,B1030=2020,H1030/$O$18,B1030=2021,H1030/$O$19,B1030=2022,H1030/$O$20),"")</f>
        <v>2.129489293732179E-5</v>
      </c>
      <c r="K1030" s="3" cm="1">
        <f t="array" ref="K1030">IFERROR(_xlfn.IFS(B1030=2015,J1030*$P$4,B1030=2016,J1030*$P$5,B1030=2017,J1030*$P$6,B1030=2018,J1030*$P$7,B1030=2019,J1030*$P$8,B1030=2020,J1030*$P$9,B1030=2021,J1030*$P$10,B1030=2022,J1030*$P$11),"")</f>
        <v>35682.388028590896</v>
      </c>
      <c r="L1030" s="3">
        <f t="shared" si="17"/>
        <v>65429.388028590896</v>
      </c>
    </row>
    <row r="1031" spans="1:12">
      <c r="A1031">
        <v>4815570</v>
      </c>
      <c r="B1031">
        <v>2017</v>
      </c>
      <c r="D1031" t="s">
        <v>1027</v>
      </c>
      <c r="E1031" t="s">
        <v>1028</v>
      </c>
      <c r="F1031" t="s">
        <v>4101</v>
      </c>
      <c r="G1031" t="s">
        <v>1029</v>
      </c>
      <c r="H1031" s="5">
        <v>31872</v>
      </c>
      <c r="I1031">
        <f>IFERROR(VLOOKUP(G1031,'NCES Match'!$A$2:$B$1307,2,FALSE),"")</f>
        <v>4815570</v>
      </c>
      <c r="J1031" cm="1">
        <f t="array" ref="J1031">IFERROR(_xlfn.IFS(B1031=2015,H1031/$O$13,B1031=2016,H1031/$O$14,B1031=2017,H1031/$O$15,B1031=2018,H1031/$O$16,B1031=2019,H1031/$O$17,B1031=2020,H1031/$O$18,B1031=2021,H1031/$O$19,B1031=2022,H1031/$O$20),"")</f>
        <v>2.1973792369680023E-5</v>
      </c>
      <c r="K1031" s="3" cm="1">
        <f t="array" ref="K1031">IFERROR(_xlfn.IFS(B1031=2015,J1031*$P$4,B1031=2016,J1031*$P$5,B1031=2017,J1031*$P$6,B1031=2018,J1031*$P$7,B1031=2019,J1031*$P$8,B1031=2020,J1031*$P$9,B1031=2021,J1031*$P$10,B1031=2022,J1031*$P$11),"")</f>
        <v>37316.945032889314</v>
      </c>
      <c r="L1031" s="3">
        <f t="shared" si="17"/>
        <v>69188.945032889314</v>
      </c>
    </row>
    <row r="1032" spans="1:12">
      <c r="A1032">
        <v>4815570</v>
      </c>
      <c r="B1032">
        <v>2018</v>
      </c>
      <c r="D1032" t="s">
        <v>1027</v>
      </c>
      <c r="E1032" t="s">
        <v>1028</v>
      </c>
      <c r="F1032" t="s">
        <v>4101</v>
      </c>
      <c r="G1032" t="s">
        <v>1029</v>
      </c>
      <c r="H1032" s="5">
        <v>25716</v>
      </c>
      <c r="I1032">
        <f>IFERROR(VLOOKUP(G1032,'NCES Match'!$A$2:$B$1307,2,FALSE),"")</f>
        <v>4815570</v>
      </c>
      <c r="J1032" cm="1">
        <f t="array" ref="J1032">IFERROR(_xlfn.IFS(B1032=2015,H1032/$O$13,B1032=2016,H1032/$O$14,B1032=2017,H1032/$O$15,B1032=2018,H1032/$O$16,B1032=2019,H1032/$O$17,B1032=2020,H1032/$O$18,B1032=2021,H1032/$O$19,B1032=2022,H1032/$O$20),"")</f>
        <v>1.6781202999429519E-5</v>
      </c>
      <c r="K1032" s="3" cm="1">
        <f t="array" ref="K1032">IFERROR(_xlfn.IFS(B1032=2015,J1032*$P$4,B1032=2016,J1032*$P$5,B1032=2017,J1032*$P$6,B1032=2018,J1032*$P$7,B1032=2019,J1032*$P$8,B1032=2020,J1032*$P$9,B1032=2021,J1032*$P$10,B1032=2022,J1032*$P$11),"")</f>
        <v>28810.863706929955</v>
      </c>
      <c r="L1032" s="3">
        <f t="shared" si="17"/>
        <v>54526.863706929958</v>
      </c>
    </row>
    <row r="1033" spans="1:12">
      <c r="A1033">
        <v>4815570</v>
      </c>
      <c r="B1033">
        <v>2019</v>
      </c>
      <c r="D1033" t="s">
        <v>1027</v>
      </c>
      <c r="E1033" t="s">
        <v>1028</v>
      </c>
      <c r="F1033" t="s">
        <v>4101</v>
      </c>
      <c r="G1033" t="s">
        <v>1029</v>
      </c>
      <c r="H1033" s="5">
        <v>26360</v>
      </c>
      <c r="I1033">
        <f>IFERROR(VLOOKUP(G1033,'NCES Match'!$A$2:$B$1307,2,FALSE),"")</f>
        <v>4815570</v>
      </c>
      <c r="J1033" cm="1">
        <f t="array" ref="J1033">IFERROR(_xlfn.IFS(B1033=2015,H1033/$O$13,B1033=2016,H1033/$O$14,B1033=2017,H1033/$O$15,B1033=2018,H1033/$O$16,B1033=2019,H1033/$O$17,B1033=2020,H1033/$O$18,B1033=2021,H1033/$O$19,B1033=2022,H1033/$O$20),"")</f>
        <v>1.6690625502376905E-5</v>
      </c>
      <c r="K1033" s="3" cm="1">
        <f t="array" ref="K1033">IFERROR(_xlfn.IFS(B1033=2015,J1033*$P$4,B1033=2016,J1033*$P$5,B1033=2017,J1033*$P$6,B1033=2018,J1033*$P$7,B1033=2019,J1033*$P$8,B1033=2020,J1033*$P$9,B1033=2021,J1033*$P$10,B1033=2022,J1033*$P$11),"")</f>
        <v>29007.071499434496</v>
      </c>
      <c r="L1033" s="3">
        <f t="shared" si="17"/>
        <v>55367.071499434496</v>
      </c>
    </row>
    <row r="1034" spans="1:12">
      <c r="A1034">
        <v>4815570</v>
      </c>
      <c r="B1034">
        <v>2020</v>
      </c>
      <c r="D1034" t="s">
        <v>1027</v>
      </c>
      <c r="E1034" t="s">
        <v>1028</v>
      </c>
      <c r="F1034" t="s">
        <v>4230</v>
      </c>
      <c r="G1034" t="s">
        <v>1029</v>
      </c>
      <c r="H1034" s="5">
        <v>29584</v>
      </c>
      <c r="I1034">
        <f>IFERROR(VLOOKUP(G1034,'NCES Match'!$A$2:$B$1307,2,FALSE),"")</f>
        <v>4815570</v>
      </c>
      <c r="J1034" cm="1">
        <f t="array" ref="J1034">IFERROR(_xlfn.IFS(B1034=2015,H1034/$O$13,B1034=2016,H1034/$O$14,B1034=2017,H1034/$O$15,B1034=2018,H1034/$O$16,B1034=2019,H1034/$O$17,B1034=2020,H1034/$O$18,B1034=2021,H1034/$O$19,B1034=2022,H1034/$O$20),"")</f>
        <v>1.603179333520125E-5</v>
      </c>
      <c r="K1034" s="3" cm="1">
        <f t="array" ref="K1034">IFERROR(_xlfn.IFS(B1034=2015,J1034*$P$4,B1034=2016,J1034*$P$5,B1034=2017,J1034*$P$6,B1034=2018,J1034*$P$7,B1034=2019,J1034*$P$8,B1034=2020,J1034*$P$9,B1034=2021,J1034*$P$10,B1034=2022,J1034*$P$11),"")</f>
        <v>33795.065480102472</v>
      </c>
      <c r="L1034" s="3">
        <f t="shared" si="17"/>
        <v>63379.065480102472</v>
      </c>
    </row>
    <row r="1035" spans="1:12">
      <c r="A1035">
        <v>4815570</v>
      </c>
      <c r="B1035">
        <v>2021</v>
      </c>
      <c r="D1035" t="s">
        <v>1027</v>
      </c>
      <c r="E1035" t="s">
        <v>1028</v>
      </c>
      <c r="F1035" t="s">
        <v>4101</v>
      </c>
      <c r="G1035" t="s">
        <v>1029</v>
      </c>
      <c r="H1035" s="5">
        <v>31016.78</v>
      </c>
      <c r="I1035">
        <f>IFERROR(VLOOKUP(G1035,'NCES Match'!$A$2:$B$1307,2,FALSE),"")</f>
        <v>4815570</v>
      </c>
      <c r="J1035" cm="1">
        <f t="array" ref="J1035">IFERROR(_xlfn.IFS(B1035=2015,H1035/$O$13,B1035=2016,H1035/$O$14,B1035=2017,H1035/$O$15,B1035=2018,H1035/$O$16,B1035=2019,H1035/$O$17,B1035=2020,H1035/$O$18,B1035=2021,H1035/$O$19,B1035=2022,H1035/$O$20),"")</f>
        <v>1.58695188562687E-5</v>
      </c>
      <c r="K1035" s="3" cm="1">
        <f t="array" ref="K1035">IFERROR(_xlfn.IFS(B1035=2015,J1035*$P$4,B1035=2016,J1035*$P$5,B1035=2017,J1035*$P$6,B1035=2018,J1035*$P$7,B1035=2019,J1035*$P$8,B1035=2020,J1035*$P$9,B1035=2021,J1035*$P$10,B1035=2022,J1035*$P$11),"")</f>
        <v>33969.550846111561</v>
      </c>
      <c r="L1035" s="3">
        <f t="shared" si="17"/>
        <v>64986.330846111559</v>
      </c>
    </row>
    <row r="1036" spans="1:12">
      <c r="A1036">
        <v>4815570</v>
      </c>
      <c r="B1036">
        <v>2022</v>
      </c>
      <c r="D1036" t="s">
        <v>1027</v>
      </c>
      <c r="E1036" t="s">
        <v>1028</v>
      </c>
      <c r="F1036" t="s">
        <v>4101</v>
      </c>
      <c r="G1036" t="s">
        <v>1029</v>
      </c>
      <c r="H1036" s="5">
        <v>40492.910000000003</v>
      </c>
      <c r="I1036">
        <f>IFERROR(VLOOKUP(G1036,'NCES Match'!$A$2:$B$1307,2,FALSE),"")</f>
        <v>4815570</v>
      </c>
      <c r="J1036" cm="1">
        <f t="array" ref="J1036">IFERROR(_xlfn.IFS(B1036=2015,H1036/$O$13,B1036=2016,H1036/$O$14,B1036=2017,H1036/$O$15,B1036=2018,H1036/$O$16,B1036=2019,H1036/$O$17,B1036=2020,H1036/$O$18,B1036=2021,H1036/$O$19,B1036=2022,H1036/$O$20),"")</f>
        <v>1.7785726884619857E-5</v>
      </c>
      <c r="K1036" s="3" cm="1">
        <f t="array" ref="K1036">IFERROR(_xlfn.IFS(B1036=2015,J1036*$P$4,B1036=2016,J1036*$P$5,B1036=2017,J1036*$P$6,B1036=2018,J1036*$P$7,B1036=2019,J1036*$P$8,B1036=2020,J1036*$P$9,B1036=2021,J1036*$P$10,B1036=2022,J1036*$P$11),"")</f>
        <v>38301.260595386186</v>
      </c>
      <c r="L1036" s="3">
        <f t="shared" si="17"/>
        <v>78794.170595386182</v>
      </c>
    </row>
    <row r="1037" spans="1:12">
      <c r="A1037">
        <v>4815570</v>
      </c>
      <c r="B1037">
        <v>2023</v>
      </c>
      <c r="D1037" t="s">
        <v>1027</v>
      </c>
      <c r="E1037" t="s">
        <v>1028</v>
      </c>
      <c r="F1037" t="s">
        <v>4101</v>
      </c>
      <c r="G1037" t="s">
        <v>1029</v>
      </c>
      <c r="H1037" s="5">
        <v>51488.89</v>
      </c>
      <c r="I1037">
        <f>IFERROR(VLOOKUP(G1037,'NCES Match'!$A$2:$B$1307,2,FALSE),"")</f>
        <v>4815570</v>
      </c>
      <c r="J1037" t="str" cm="1">
        <f t="array" ref="J1037">IFERROR(_xlfn.IFS(B1037=2015,H1037/$O$13,B1037=2016,H1037/$O$14,B1037=2017,H1037/$O$15,B1037=2018,H1037/$O$16,B1037=2019,H1037/$O$17,B1037=2020,H1037/$O$18,B1037=2021,H1037/$O$19,B1037=2022,H1037/$O$20),"")</f>
        <v/>
      </c>
      <c r="K1037" s="3" t="str" cm="1">
        <f t="array" ref="K1037">IFERROR(_xlfn.IFS(B1037=2015,J1037*$P$4,B1037=2016,J1037*$P$5,B1037=2017,J1037*$P$6,B1037=2018,J1037*$P$7,B1037=2019,J1037*$P$8,B1037=2020,J1037*$P$9,B1037=2021,J1037*$P$10,B1037=2022,J1037*$P$11),"")</f>
        <v/>
      </c>
      <c r="L1037" s="3">
        <f t="shared" si="17"/>
        <v>51488.89</v>
      </c>
    </row>
    <row r="1038" spans="1:12">
      <c r="A1038">
        <v>4810990</v>
      </c>
      <c r="B1038">
        <v>2015</v>
      </c>
      <c r="C1038" t="s">
        <v>381</v>
      </c>
      <c r="D1038" t="s">
        <v>660</v>
      </c>
      <c r="E1038" t="s">
        <v>661</v>
      </c>
      <c r="G1038" t="s">
        <v>662</v>
      </c>
      <c r="H1038" s="5">
        <v>26233.61</v>
      </c>
      <c r="I1038">
        <f>IFERROR(VLOOKUP(G1038,'NCES Match'!$A$2:$B$1307,2,FALSE),"")</f>
        <v>4810990</v>
      </c>
      <c r="J1038" cm="1">
        <f t="array" ref="J1038">IFERROR(_xlfn.IFS(B1038=2015,H1038/$O$13,B1038=2016,H1038/$O$14,B1038=2017,H1038/$O$15,B1038=2018,H1038/$O$16,B1038=2019,H1038/$O$17,B1038=2020,H1038/$O$18,B1038=2021,H1038/$O$19,B1038=2022,H1038/$O$20),"")</f>
        <v>2.0551508631436916E-5</v>
      </c>
      <c r="K1038" s="3" cm="1">
        <f t="array" ref="K1038">IFERROR(_xlfn.IFS(B1038=2015,J1038*$P$4,B1038=2016,J1038*$P$5,B1038=2017,J1038*$P$6,B1038=2018,J1038*$P$7,B1038=2019,J1038*$P$8,B1038=2020,J1038*$P$9,B1038=2021,J1038*$P$10,B1038=2022,J1038*$P$11),"")</f>
        <v>32707.376363022893</v>
      </c>
      <c r="L1038" s="3">
        <f t="shared" si="17"/>
        <v>58940.986363022894</v>
      </c>
    </row>
    <row r="1039" spans="1:12">
      <c r="A1039">
        <v>4810990</v>
      </c>
      <c r="B1039">
        <v>2016</v>
      </c>
      <c r="C1039" t="s">
        <v>4102</v>
      </c>
      <c r="D1039" t="s">
        <v>660</v>
      </c>
      <c r="E1039" t="s">
        <v>661</v>
      </c>
      <c r="F1039" t="s">
        <v>4101</v>
      </c>
      <c r="G1039" t="s">
        <v>662</v>
      </c>
      <c r="H1039" s="5">
        <v>24460</v>
      </c>
      <c r="I1039">
        <f>IFERROR(VLOOKUP(G1039,'NCES Match'!$A$2:$B$1307,2,FALSE),"")</f>
        <v>4810990</v>
      </c>
      <c r="J1039" cm="1">
        <f t="array" ref="J1039">IFERROR(_xlfn.IFS(B1039=2015,H1039/$O$13,B1039=2016,H1039/$O$14,B1039=2017,H1039/$O$15,B1039=2018,H1039/$O$16,B1039=2019,H1039/$O$17,B1039=2020,H1039/$O$18,B1039=2021,H1039/$O$19,B1039=2022,H1039/$O$20),"")</f>
        <v>1.7510104590274348E-5</v>
      </c>
      <c r="K1039" s="3" cm="1">
        <f t="array" ref="K1039">IFERROR(_xlfn.IFS(B1039=2015,J1039*$P$4,B1039=2016,J1039*$P$5,B1039=2017,J1039*$P$6,B1039=2018,J1039*$P$7,B1039=2019,J1039*$P$8,B1039=2020,J1039*$P$9,B1039=2021,J1039*$P$10,B1039=2022,J1039*$P$11),"")</f>
        <v>29340.478407211936</v>
      </c>
      <c r="L1039" s="3">
        <f t="shared" si="17"/>
        <v>53800.478407211936</v>
      </c>
    </row>
    <row r="1040" spans="1:12">
      <c r="A1040">
        <v>4810990</v>
      </c>
      <c r="B1040">
        <v>2017</v>
      </c>
      <c r="D1040" t="s">
        <v>660</v>
      </c>
      <c r="E1040" t="s">
        <v>661</v>
      </c>
      <c r="F1040" t="s">
        <v>4101</v>
      </c>
      <c r="G1040" t="s">
        <v>662</v>
      </c>
      <c r="H1040" s="5">
        <v>26353</v>
      </c>
      <c r="I1040">
        <f>IFERROR(VLOOKUP(G1040,'NCES Match'!$A$2:$B$1307,2,FALSE),"")</f>
        <v>4810990</v>
      </c>
      <c r="J1040" cm="1">
        <f t="array" ref="J1040">IFERROR(_xlfn.IFS(B1040=2015,H1040/$O$13,B1040=2016,H1040/$O$14,B1040=2017,H1040/$O$15,B1040=2018,H1040/$O$16,B1040=2019,H1040/$O$17,B1040=2020,H1040/$O$18,B1040=2021,H1040/$O$19,B1040=2022,H1040/$O$20),"")</f>
        <v>1.816877981670989E-5</v>
      </c>
      <c r="K1040" s="3" cm="1">
        <f t="array" ref="K1040">IFERROR(_xlfn.IFS(B1040=2015,J1040*$P$4,B1040=2016,J1040*$P$5,B1040=2017,J1040*$P$6,B1040=2018,J1040*$P$7,B1040=2019,J1040*$P$8,B1040=2020,J1040*$P$9,B1040=2021,J1040*$P$10,B1040=2022,J1040*$P$11),"")</f>
        <v>30855.090752125128</v>
      </c>
      <c r="L1040" s="3">
        <f t="shared" si="17"/>
        <v>57208.090752125128</v>
      </c>
    </row>
    <row r="1041" spans="1:12">
      <c r="A1041">
        <v>4810990</v>
      </c>
      <c r="B1041">
        <v>2018</v>
      </c>
      <c r="D1041" t="s">
        <v>660</v>
      </c>
      <c r="E1041" t="s">
        <v>661</v>
      </c>
      <c r="F1041" t="s">
        <v>4101</v>
      </c>
      <c r="G1041" t="s">
        <v>662</v>
      </c>
      <c r="H1041" s="5">
        <v>29443</v>
      </c>
      <c r="I1041">
        <f>IFERROR(VLOOKUP(G1041,'NCES Match'!$A$2:$B$1307,2,FALSE),"")</f>
        <v>4810990</v>
      </c>
      <c r="J1041" cm="1">
        <f t="array" ref="J1041">IFERROR(_xlfn.IFS(B1041=2015,H1041/$O$13,B1041=2016,H1041/$O$14,B1041=2017,H1041/$O$15,B1041=2018,H1041/$O$16,B1041=2019,H1041/$O$17,B1041=2020,H1041/$O$18,B1041=2021,H1041/$O$19,B1041=2022,H1041/$O$20),"")</f>
        <v>1.9213289777267202E-5</v>
      </c>
      <c r="K1041" s="3" cm="1">
        <f t="array" ref="K1041">IFERROR(_xlfn.IFS(B1041=2015,J1041*$P$4,B1041=2016,J1041*$P$5,B1041=2017,J1041*$P$6,B1041=2018,J1041*$P$7,B1041=2019,J1041*$P$8,B1041=2020,J1041*$P$9,B1041=2021,J1041*$P$10,B1041=2022,J1041*$P$11),"")</f>
        <v>32986.399911461296</v>
      </c>
      <c r="L1041" s="3">
        <f t="shared" si="17"/>
        <v>62429.399911461296</v>
      </c>
    </row>
    <row r="1042" spans="1:12">
      <c r="A1042">
        <v>4810990</v>
      </c>
      <c r="B1042">
        <v>2019</v>
      </c>
      <c r="D1042" t="s">
        <v>660</v>
      </c>
      <c r="E1042" t="s">
        <v>661</v>
      </c>
      <c r="F1042" t="s">
        <v>4101</v>
      </c>
      <c r="G1042" t="s">
        <v>662</v>
      </c>
      <c r="H1042" s="5">
        <v>30211</v>
      </c>
      <c r="I1042">
        <f>IFERROR(VLOOKUP(G1042,'NCES Match'!$A$2:$B$1307,2,FALSE),"")</f>
        <v>4810990</v>
      </c>
      <c r="J1042" cm="1">
        <f t="array" ref="J1042">IFERROR(_xlfn.IFS(B1042=2015,H1042/$O$13,B1042=2016,H1042/$O$14,B1042=2017,H1042/$O$15,B1042=2018,H1042/$O$16,B1042=2019,H1042/$O$17,B1042=2020,H1042/$O$18,B1042=2021,H1042/$O$19,B1042=2022,H1042/$O$20),"")</f>
        <v>1.9129001784988948E-5</v>
      </c>
      <c r="K1042" s="3" cm="1">
        <f t="array" ref="K1042">IFERROR(_xlfn.IFS(B1042=2015,J1042*$P$4,B1042=2016,J1042*$P$5,B1042=2017,J1042*$P$6,B1042=2018,J1042*$P$7,B1042=2019,J1042*$P$8,B1042=2020,J1042*$P$9,B1042=2021,J1042*$P$10,B1042=2022,J1042*$P$11),"")</f>
        <v>33244.78896317965</v>
      </c>
      <c r="L1042" s="3">
        <f t="shared" si="17"/>
        <v>63455.78896317965</v>
      </c>
    </row>
    <row r="1043" spans="1:12">
      <c r="A1043">
        <v>4810990</v>
      </c>
      <c r="B1043">
        <v>2020</v>
      </c>
      <c r="D1043" t="s">
        <v>660</v>
      </c>
      <c r="E1043" t="s">
        <v>661</v>
      </c>
      <c r="F1043" t="s">
        <v>4230</v>
      </c>
      <c r="G1043" t="s">
        <v>4269</v>
      </c>
      <c r="H1043" s="5">
        <v>41702</v>
      </c>
      <c r="I1043">
        <f>IFERROR(VLOOKUP(G1043,'NCES Match'!$A$2:$B$1307,2,FALSE),"")</f>
        <v>4810990</v>
      </c>
      <c r="J1043" cm="1">
        <f t="array" ref="J1043">IFERROR(_xlfn.IFS(B1043=2015,H1043/$O$13,B1043=2016,H1043/$O$14,B1043=2017,H1043/$O$15,B1043=2018,H1043/$O$16,B1043=2019,H1043/$O$17,B1043=2020,H1043/$O$18,B1043=2021,H1043/$O$19,B1043=2022,H1043/$O$20),"")</f>
        <v>2.2598629180116362E-5</v>
      </c>
      <c r="K1043" s="3" cm="1">
        <f t="array" ref="K1043">IFERROR(_xlfn.IFS(B1043=2015,J1043*$P$4,B1043=2016,J1043*$P$5,B1043=2017,J1043*$P$6,B1043=2018,J1043*$P$7,B1043=2019,J1043*$P$8,B1043=2020,J1043*$P$9,B1043=2021,J1043*$P$10,B1043=2022,J1043*$P$11),"")</f>
        <v>47637.973926826431</v>
      </c>
      <c r="L1043" s="3">
        <f t="shared" si="17"/>
        <v>89339.973926826438</v>
      </c>
    </row>
    <row r="1044" spans="1:12">
      <c r="A1044">
        <v>4810990</v>
      </c>
      <c r="B1044">
        <v>2021</v>
      </c>
      <c r="D1044" t="s">
        <v>660</v>
      </c>
      <c r="E1044" t="s">
        <v>661</v>
      </c>
      <c r="F1044" t="s">
        <v>4101</v>
      </c>
      <c r="G1044" t="s">
        <v>4269</v>
      </c>
      <c r="H1044" s="5">
        <v>32053.59</v>
      </c>
      <c r="I1044">
        <f>IFERROR(VLOOKUP(G1044,'NCES Match'!$A$2:$B$1307,2,FALSE),"")</f>
        <v>4810990</v>
      </c>
      <c r="J1044" cm="1">
        <f t="array" ref="J1044">IFERROR(_xlfn.IFS(B1044=2015,H1044/$O$13,B1044=2016,H1044/$O$14,B1044=2017,H1044/$O$15,B1044=2018,H1044/$O$16,B1044=2019,H1044/$O$17,B1044=2020,H1044/$O$18,B1044=2021,H1044/$O$19,B1044=2022,H1044/$O$20),"")</f>
        <v>1.6399995451368772E-5</v>
      </c>
      <c r="K1044" s="3" cm="1">
        <f t="array" ref="K1044">IFERROR(_xlfn.IFS(B1044=2015,J1044*$P$4,B1044=2016,J1044*$P$5,B1044=2017,J1044*$P$6,B1044=2018,J1044*$P$7,B1044=2019,J1044*$P$8,B1044=2020,J1044*$P$9,B1044=2021,J1044*$P$10,B1044=2022,J1044*$P$11),"")</f>
        <v>35105.064268612448</v>
      </c>
      <c r="L1044" s="3">
        <f t="shared" si="17"/>
        <v>67158.654268612445</v>
      </c>
    </row>
    <row r="1045" spans="1:12">
      <c r="A1045">
        <v>4810990</v>
      </c>
      <c r="B1045">
        <v>2022</v>
      </c>
      <c r="D1045" t="s">
        <v>660</v>
      </c>
      <c r="E1045" t="s">
        <v>661</v>
      </c>
      <c r="F1045" t="s">
        <v>4101</v>
      </c>
      <c r="G1045" t="s">
        <v>4269</v>
      </c>
      <c r="H1045" s="5">
        <v>37601.730000000003</v>
      </c>
      <c r="I1045">
        <f>IFERROR(VLOOKUP(G1045,'NCES Match'!$A$2:$B$1307,2,FALSE),"")</f>
        <v>4810990</v>
      </c>
      <c r="J1045" cm="1">
        <f t="array" ref="J1045">IFERROR(_xlfn.IFS(B1045=2015,H1045/$O$13,B1045=2016,H1045/$O$14,B1045=2017,H1045/$O$15,B1045=2018,H1045/$O$16,B1045=2019,H1045/$O$17,B1045=2020,H1045/$O$18,B1045=2021,H1045/$O$19,B1045=2022,H1045/$O$20),"")</f>
        <v>1.6515832035020871E-5</v>
      </c>
      <c r="K1045" s="3" cm="1">
        <f t="array" ref="K1045">IFERROR(_xlfn.IFS(B1045=2015,J1045*$P$4,B1045=2016,J1045*$P$5,B1045=2017,J1045*$P$6,B1045=2018,J1045*$P$7,B1045=2019,J1045*$P$8,B1045=2020,J1045*$P$9,B1045=2021,J1045*$P$10,B1045=2022,J1045*$P$11),"")</f>
        <v>35566.563617367843</v>
      </c>
      <c r="L1045" s="3">
        <f t="shared" si="17"/>
        <v>73168.293617367846</v>
      </c>
    </row>
    <row r="1046" spans="1:12">
      <c r="A1046">
        <v>4810990</v>
      </c>
      <c r="B1046">
        <v>2023</v>
      </c>
      <c r="D1046" t="s">
        <v>660</v>
      </c>
      <c r="E1046" t="s">
        <v>661</v>
      </c>
      <c r="F1046" t="s">
        <v>4101</v>
      </c>
      <c r="G1046" t="s">
        <v>662</v>
      </c>
      <c r="H1046" s="5">
        <v>37804.49</v>
      </c>
      <c r="I1046">
        <f>IFERROR(VLOOKUP(G1046,'NCES Match'!$A$2:$B$1307,2,FALSE),"")</f>
        <v>4810990</v>
      </c>
      <c r="J1046" t="str" cm="1">
        <f t="array" ref="J1046">IFERROR(_xlfn.IFS(B1046=2015,H1046/$O$13,B1046=2016,H1046/$O$14,B1046=2017,H1046/$O$15,B1046=2018,H1046/$O$16,B1046=2019,H1046/$O$17,B1046=2020,H1046/$O$18,B1046=2021,H1046/$O$19,B1046=2022,H1046/$O$20),"")</f>
        <v/>
      </c>
      <c r="K1046" s="3" t="str" cm="1">
        <f t="array" ref="K1046">IFERROR(_xlfn.IFS(B1046=2015,J1046*$P$4,B1046=2016,J1046*$P$5,B1046=2017,J1046*$P$6,B1046=2018,J1046*$P$7,B1046=2019,J1046*$P$8,B1046=2020,J1046*$P$9,B1046=2021,J1046*$P$10,B1046=2022,J1046*$P$11),"")</f>
        <v/>
      </c>
      <c r="L1046" s="3">
        <f t="shared" si="17"/>
        <v>37804.49</v>
      </c>
    </row>
    <row r="1047" spans="1:12">
      <c r="A1047" t="s">
        <v>4230</v>
      </c>
      <c r="B1047">
        <v>2015</v>
      </c>
      <c r="C1047" t="s">
        <v>1</v>
      </c>
      <c r="D1047" t="s">
        <v>110</v>
      </c>
      <c r="E1047" t="s">
        <v>111</v>
      </c>
      <c r="F1047" t="s">
        <v>112</v>
      </c>
      <c r="G1047" t="s">
        <v>113</v>
      </c>
      <c r="H1047" s="5">
        <v>116582.75</v>
      </c>
      <c r="I1047" t="str">
        <f>IFERROR(VLOOKUP(G1047,'NCES Match'!$A$2:$B$1307,2,FALSE),"")</f>
        <v/>
      </c>
      <c r="J1047" cm="1">
        <f t="array" ref="J1047">IFERROR(_xlfn.IFS(B1047=2015,H1047/$O$13,B1047=2016,H1047/$O$14,B1047=2017,H1047/$O$15,B1047=2018,H1047/$O$16,B1047=2019,H1047/$O$17,B1047=2020,H1047/$O$18,B1047=2021,H1047/$O$19,B1047=2022,H1047/$O$20),"")</f>
        <v>9.1331364341455562E-5</v>
      </c>
      <c r="K1047" s="3" cm="1">
        <f t="array" ref="K1047">IFERROR(_xlfn.IFS(B1047=2015,J1047*$P$4,B1047=2016,J1047*$P$5,B1047=2017,J1047*$P$6,B1047=2018,J1047*$P$7,B1047=2019,J1047*$P$8,B1047=2020,J1047*$P$9,B1047=2021,J1047*$P$10,B1047=2022,J1047*$P$11),"")</f>
        <v>145352.31261294984</v>
      </c>
      <c r="L1047" s="3">
        <f t="shared" si="17"/>
        <v>261935.06261294984</v>
      </c>
    </row>
    <row r="1048" spans="1:12">
      <c r="A1048" t="s">
        <v>4230</v>
      </c>
      <c r="B1048">
        <v>2016</v>
      </c>
      <c r="C1048" t="s">
        <v>4096</v>
      </c>
      <c r="D1048" t="s">
        <v>110</v>
      </c>
      <c r="E1048" t="s">
        <v>111</v>
      </c>
      <c r="F1048">
        <v>764</v>
      </c>
      <c r="G1048" t="s">
        <v>113</v>
      </c>
      <c r="H1048" s="5">
        <v>117425</v>
      </c>
      <c r="I1048" t="str">
        <f>IFERROR(VLOOKUP(G1048,'NCES Match'!$A$2:$B$1307,2,FALSE),"")</f>
        <v/>
      </c>
      <c r="J1048" cm="1">
        <f t="array" ref="J1048">IFERROR(_xlfn.IFS(B1048=2015,H1048/$O$13,B1048=2016,H1048/$O$14,B1048=2017,H1048/$O$15,B1048=2018,H1048/$O$16,B1048=2019,H1048/$O$17,B1048=2020,H1048/$O$18,B1048=2021,H1048/$O$19,B1048=2022,H1048/$O$20),"")</f>
        <v>8.4060671770767178E-5</v>
      </c>
      <c r="K1048" s="3" cm="1">
        <f t="array" ref="K1048">IFERROR(_xlfn.IFS(B1048=2015,J1048*$P$4,B1048=2016,J1048*$P$5,B1048=2017,J1048*$P$6,B1048=2018,J1048*$P$7,B1048=2019,J1048*$P$8,B1048=2020,J1048*$P$9,B1048=2021,J1048*$P$10,B1048=2022,J1048*$P$11),"")</f>
        <v>140854.68834696896</v>
      </c>
      <c r="L1048" s="3">
        <f t="shared" si="17"/>
        <v>258279.68834696896</v>
      </c>
    </row>
    <row r="1049" spans="1:12">
      <c r="A1049" t="s">
        <v>4230</v>
      </c>
      <c r="B1049">
        <v>2017</v>
      </c>
      <c r="D1049" t="s">
        <v>110</v>
      </c>
      <c r="E1049" t="s">
        <v>111</v>
      </c>
      <c r="F1049">
        <v>764</v>
      </c>
      <c r="G1049" t="s">
        <v>113</v>
      </c>
      <c r="H1049" s="5">
        <v>171177</v>
      </c>
      <c r="I1049" t="str">
        <f>IFERROR(VLOOKUP(G1049,'NCES Match'!$A$2:$B$1307,2,FALSE),"")</f>
        <v/>
      </c>
      <c r="J1049" cm="1">
        <f t="array" ref="J1049">IFERROR(_xlfn.IFS(B1049=2015,H1049/$O$13,B1049=2016,H1049/$O$14,B1049=2017,H1049/$O$15,B1049=2018,H1049/$O$16,B1049=2019,H1049/$O$17,B1049=2020,H1049/$O$18,B1049=2021,H1049/$O$19,B1049=2022,H1049/$O$20),"")</f>
        <v>1.1801605975353657E-4</v>
      </c>
      <c r="K1049" s="3" cm="1">
        <f t="array" ref="K1049">IFERROR(_xlfn.IFS(B1049=2015,J1049*$P$4,B1049=2016,J1049*$P$5,B1049=2017,J1049*$P$6,B1049=2018,J1049*$P$7,B1049=2019,J1049*$P$8,B1049=2020,J1049*$P$9,B1049=2021,J1049*$P$10,B1049=2022,J1049*$P$11),"")</f>
        <v>200420.51643746532</v>
      </c>
      <c r="L1049" s="3">
        <f t="shared" si="17"/>
        <v>371597.51643746532</v>
      </c>
    </row>
    <row r="1050" spans="1:12">
      <c r="A1050" t="s">
        <v>4230</v>
      </c>
      <c r="B1050">
        <v>2018</v>
      </c>
      <c r="D1050" t="s">
        <v>110</v>
      </c>
      <c r="E1050" t="s">
        <v>111</v>
      </c>
      <c r="F1050">
        <v>764</v>
      </c>
      <c r="G1050" t="s">
        <v>113</v>
      </c>
      <c r="H1050" s="5">
        <v>277267</v>
      </c>
      <c r="I1050" t="str">
        <f>IFERROR(VLOOKUP(G1050,'NCES Match'!$A$2:$B$1307,2,FALSE),"")</f>
        <v/>
      </c>
      <c r="J1050" cm="1">
        <f t="array" ref="J1050">IFERROR(_xlfn.IFS(B1050=2015,H1050/$O$13,B1050=2016,H1050/$O$14,B1050=2017,H1050/$O$15,B1050=2018,H1050/$O$16,B1050=2019,H1050/$O$17,B1050=2020,H1050/$O$18,B1050=2021,H1050/$O$19,B1050=2022,H1050/$O$20),"")</f>
        <v>1.8093303048852174E-4</v>
      </c>
      <c r="K1050" s="3" cm="1">
        <f t="array" ref="K1050">IFERROR(_xlfn.IFS(B1050=2015,J1050*$P$4,B1050=2016,J1050*$P$5,B1050=2017,J1050*$P$6,B1050=2018,J1050*$P$7,B1050=2019,J1050*$P$8,B1050=2020,J1050*$P$9,B1050=2021,J1050*$P$10,B1050=2022,J1050*$P$11),"")</f>
        <v>310635.47003536118</v>
      </c>
      <c r="L1050" s="3">
        <f t="shared" si="17"/>
        <v>587902.47003536113</v>
      </c>
    </row>
    <row r="1051" spans="1:12">
      <c r="A1051" t="s">
        <v>4230</v>
      </c>
      <c r="B1051">
        <v>2019</v>
      </c>
      <c r="D1051" t="s">
        <v>110</v>
      </c>
      <c r="E1051" t="s">
        <v>111</v>
      </c>
      <c r="F1051" t="s">
        <v>112</v>
      </c>
      <c r="G1051" t="s">
        <v>113</v>
      </c>
      <c r="H1051" s="5">
        <v>246429</v>
      </c>
      <c r="I1051" t="str">
        <f>IFERROR(VLOOKUP(G1051,'NCES Match'!$A$2:$B$1307,2,FALSE),"")</f>
        <v/>
      </c>
      <c r="J1051" cm="1">
        <f t="array" ref="J1051">IFERROR(_xlfn.IFS(B1051=2015,H1051/$O$13,B1051=2016,H1051/$O$14,B1051=2017,H1051/$O$15,B1051=2018,H1051/$O$16,B1051=2019,H1051/$O$17,B1051=2020,H1051/$O$18,B1051=2021,H1051/$O$19,B1051=2022,H1051/$O$20),"")</f>
        <v>1.5603392078623817E-4</v>
      </c>
      <c r="K1051" s="3" cm="1">
        <f t="array" ref="K1051">IFERROR(_xlfn.IFS(B1051=2015,J1051*$P$4,B1051=2016,J1051*$P$5,B1051=2017,J1051*$P$6,B1051=2018,J1051*$P$7,B1051=2019,J1051*$P$8,B1051=2020,J1051*$P$9,B1051=2021,J1051*$P$10,B1051=2022,J1051*$P$11),"")</f>
        <v>271175.40297929221</v>
      </c>
      <c r="L1051" s="3">
        <f t="shared" si="17"/>
        <v>517604.40297929221</v>
      </c>
    </row>
    <row r="1052" spans="1:12">
      <c r="A1052" t="s">
        <v>4230</v>
      </c>
      <c r="B1052">
        <v>2020</v>
      </c>
      <c r="D1052" t="s">
        <v>110</v>
      </c>
      <c r="E1052" t="s">
        <v>111</v>
      </c>
      <c r="F1052">
        <v>764</v>
      </c>
      <c r="G1052" t="s">
        <v>113</v>
      </c>
      <c r="H1052" s="5">
        <v>371222</v>
      </c>
      <c r="I1052" t="str">
        <f>IFERROR(VLOOKUP(G1052,'NCES Match'!$A$2:$B$1307,2,FALSE),"")</f>
        <v/>
      </c>
      <c r="J1052" cm="1">
        <f t="array" ref="J1052">IFERROR(_xlfn.IFS(B1052=2015,H1052/$O$13,B1052=2016,H1052/$O$14,B1052=2017,H1052/$O$15,B1052=2018,H1052/$O$16,B1052=2019,H1052/$O$17,B1052=2020,H1052/$O$18,B1052=2021,H1052/$O$19,B1052=2022,H1052/$O$20),"")</f>
        <v>2.0116800924418869E-4</v>
      </c>
      <c r="K1052" s="3" cm="1">
        <f t="array" ref="K1052">IFERROR(_xlfn.IFS(B1052=2015,J1052*$P$4,B1052=2016,J1052*$P$5,B1052=2017,J1052*$P$6,B1052=2018,J1052*$P$7,B1052=2019,J1052*$P$8,B1052=2020,J1052*$P$9,B1052=2021,J1052*$P$10,B1052=2022,J1052*$P$11),"")</f>
        <v>424062.72977469576</v>
      </c>
      <c r="L1052" s="3">
        <f t="shared" si="17"/>
        <v>795284.72977469582</v>
      </c>
    </row>
    <row r="1053" spans="1:12">
      <c r="A1053" t="s">
        <v>4230</v>
      </c>
      <c r="B1053">
        <v>2021</v>
      </c>
      <c r="D1053" t="s">
        <v>110</v>
      </c>
      <c r="E1053" t="s">
        <v>111</v>
      </c>
      <c r="F1053" t="s">
        <v>112</v>
      </c>
      <c r="G1053" t="s">
        <v>113</v>
      </c>
      <c r="H1053" s="5">
        <v>300033.08</v>
      </c>
      <c r="I1053" t="str">
        <f>IFERROR(VLOOKUP(G1053,'NCES Match'!$A$2:$B$1307,2,FALSE),"")</f>
        <v/>
      </c>
      <c r="J1053" cm="1">
        <f t="array" ref="J1053">IFERROR(_xlfn.IFS(B1053=2015,H1053/$O$13,B1053=2016,H1053/$O$14,B1053=2017,H1053/$O$15,B1053=2018,H1053/$O$16,B1053=2019,H1053/$O$17,B1053=2020,H1053/$O$18,B1053=2021,H1053/$O$19,B1053=2022,H1053/$O$20),"")</f>
        <v>1.5350982985868863E-4</v>
      </c>
      <c r="K1053" s="3" cm="1">
        <f t="array" ref="K1053">IFERROR(_xlfn.IFS(B1053=2015,J1053*$P$4,B1053=2016,J1053*$P$5,B1053=2017,J1053*$P$6,B1053=2018,J1053*$P$7,B1053=2019,J1053*$P$8,B1053=2020,J1053*$P$9,B1053=2021,J1053*$P$10,B1053=2022,J1053*$P$11),"")</f>
        <v>328595.97181188565</v>
      </c>
      <c r="L1053" s="3">
        <f t="shared" si="17"/>
        <v>628629.05181188567</v>
      </c>
    </row>
    <row r="1054" spans="1:12">
      <c r="A1054" t="s">
        <v>4230</v>
      </c>
      <c r="B1054">
        <v>2022</v>
      </c>
      <c r="D1054" t="s">
        <v>110</v>
      </c>
      <c r="E1054" t="s">
        <v>111</v>
      </c>
      <c r="F1054" t="s">
        <v>112</v>
      </c>
      <c r="G1054" t="s">
        <v>113</v>
      </c>
      <c r="H1054" s="5">
        <v>276883.14</v>
      </c>
      <c r="I1054" t="str">
        <f>IFERROR(VLOOKUP(G1054,'NCES Match'!$A$2:$B$1307,2,FALSE),"")</f>
        <v/>
      </c>
      <c r="J1054" cm="1">
        <f t="array" ref="J1054">IFERROR(_xlfn.IFS(B1054=2015,H1054/$O$13,B1054=2016,H1054/$O$14,B1054=2017,H1054/$O$15,B1054=2018,H1054/$O$16,B1054=2019,H1054/$O$17,B1054=2020,H1054/$O$18,B1054=2021,H1054/$O$19,B1054=2022,H1054/$O$20),"")</f>
        <v>1.2161555953859488E-4</v>
      </c>
      <c r="K1054" s="3" cm="1">
        <f t="array" ref="K1054">IFERROR(_xlfn.IFS(B1054=2015,J1054*$P$4,B1054=2016,J1054*$P$5,B1054=2017,J1054*$P$6,B1054=2018,J1054*$P$7,B1054=2019,J1054*$P$8,B1054=2020,J1054*$P$9,B1054=2021,J1054*$P$10,B1054=2022,J1054*$P$11),"")</f>
        <v>261897.04073154528</v>
      </c>
      <c r="L1054" s="3">
        <f t="shared" si="17"/>
        <v>538780.18073154532</v>
      </c>
    </row>
    <row r="1055" spans="1:12">
      <c r="A1055" t="s">
        <v>4230</v>
      </c>
      <c r="B1055">
        <v>2023</v>
      </c>
      <c r="D1055" t="s">
        <v>110</v>
      </c>
      <c r="E1055" t="s">
        <v>111</v>
      </c>
      <c r="F1055" t="s">
        <v>112</v>
      </c>
      <c r="G1055" t="s">
        <v>113</v>
      </c>
      <c r="H1055" s="5">
        <v>329205</v>
      </c>
      <c r="I1055" t="str">
        <f>IFERROR(VLOOKUP(G1055,'NCES Match'!$A$2:$B$1307,2,FALSE),"")</f>
        <v/>
      </c>
      <c r="J1055" t="str" cm="1">
        <f t="array" ref="J1055">IFERROR(_xlfn.IFS(B1055=2015,H1055/$O$13,B1055=2016,H1055/$O$14,B1055=2017,H1055/$O$15,B1055=2018,H1055/$O$16,B1055=2019,H1055/$O$17,B1055=2020,H1055/$O$18,B1055=2021,H1055/$O$19,B1055=2022,H1055/$O$20),"")</f>
        <v/>
      </c>
      <c r="K1055" s="3" t="str" cm="1">
        <f t="array" ref="K1055">IFERROR(_xlfn.IFS(B1055=2015,J1055*$P$4,B1055=2016,J1055*$P$5,B1055=2017,J1055*$P$6,B1055=2018,J1055*$P$7,B1055=2019,J1055*$P$8,B1055=2020,J1055*$P$9,B1055=2021,J1055*$P$10,B1055=2022,J1055*$P$11),"")</f>
        <v/>
      </c>
      <c r="L1055" s="3">
        <f t="shared" si="17"/>
        <v>329205</v>
      </c>
    </row>
    <row r="1056" spans="1:12">
      <c r="A1056">
        <v>4816570</v>
      </c>
      <c r="B1056">
        <v>2015</v>
      </c>
      <c r="C1056" t="s">
        <v>381</v>
      </c>
      <c r="D1056" t="s">
        <v>1107</v>
      </c>
      <c r="E1056" t="s">
        <v>1108</v>
      </c>
      <c r="G1056" t="s">
        <v>1109</v>
      </c>
      <c r="H1056" s="5">
        <v>157078.93</v>
      </c>
      <c r="I1056">
        <f>IFERROR(VLOOKUP(G1056,'NCES Match'!$A$2:$B$1307,2,FALSE),"")</f>
        <v>4816570</v>
      </c>
      <c r="J1056" cm="1">
        <f t="array" ref="J1056">IFERROR(_xlfn.IFS(B1056=2015,H1056/$O$13,B1056=2016,H1056/$O$14,B1056=2017,H1056/$O$15,B1056=2018,H1056/$O$16,B1056=2019,H1056/$O$17,B1056=2020,H1056/$O$18,B1056=2021,H1056/$O$19,B1056=2022,H1056/$O$20),"")</f>
        <v>1.2305622389415237E-4</v>
      </c>
      <c r="K1056" s="3" cm="1">
        <f t="array" ref="K1056">IFERROR(_xlfn.IFS(B1056=2015,J1056*$P$4,B1056=2016,J1056*$P$5,B1056=2017,J1056*$P$6,B1056=2018,J1056*$P$7,B1056=2019,J1056*$P$8,B1056=2020,J1056*$P$9,B1056=2021,J1056*$P$10,B1056=2022,J1056*$P$11),"")</f>
        <v>195841.88688521812</v>
      </c>
      <c r="L1056" s="3">
        <f t="shared" si="17"/>
        <v>352920.81688521814</v>
      </c>
    </row>
    <row r="1057" spans="1:12">
      <c r="A1057">
        <v>4816570</v>
      </c>
      <c r="B1057">
        <v>2016</v>
      </c>
      <c r="C1057" t="s">
        <v>4102</v>
      </c>
      <c r="D1057" t="s">
        <v>1107</v>
      </c>
      <c r="E1057" t="s">
        <v>1108</v>
      </c>
      <c r="F1057" t="s">
        <v>4101</v>
      </c>
      <c r="G1057" t="s">
        <v>1109</v>
      </c>
      <c r="H1057" s="5">
        <v>162824</v>
      </c>
      <c r="I1057">
        <f>IFERROR(VLOOKUP(G1057,'NCES Match'!$A$2:$B$1307,2,FALSE),"")</f>
        <v>4816570</v>
      </c>
      <c r="J1057" cm="1">
        <f t="array" ref="J1057">IFERROR(_xlfn.IFS(B1057=2015,H1057/$O$13,B1057=2016,H1057/$O$14,B1057=2017,H1057/$O$15,B1057=2018,H1057/$O$16,B1057=2019,H1057/$O$17,B1057=2020,H1057/$O$18,B1057=2021,H1057/$O$19,B1057=2022,H1057/$O$20),"")</f>
        <v>1.1656031356528334E-4</v>
      </c>
      <c r="K1057" s="3" cm="1">
        <f t="array" ref="K1057">IFERROR(_xlfn.IFS(B1057=2015,J1057*$P$4,B1057=2016,J1057*$P$5,B1057=2017,J1057*$P$6,B1057=2018,J1057*$P$7,B1057=2019,J1057*$P$8,B1057=2020,J1057*$P$9,B1057=2021,J1057*$P$10,B1057=2022,J1057*$P$11),"")</f>
        <v>195312.10368666705</v>
      </c>
      <c r="L1057" s="3">
        <f t="shared" si="17"/>
        <v>358136.10368666705</v>
      </c>
    </row>
    <row r="1058" spans="1:12">
      <c r="A1058">
        <v>4816570</v>
      </c>
      <c r="B1058">
        <v>2017</v>
      </c>
      <c r="D1058" t="s">
        <v>1107</v>
      </c>
      <c r="E1058" t="s">
        <v>1108</v>
      </c>
      <c r="F1058" t="s">
        <v>4101</v>
      </c>
      <c r="G1058" t="s">
        <v>1109</v>
      </c>
      <c r="H1058" s="5">
        <v>165559</v>
      </c>
      <c r="I1058">
        <f>IFERROR(VLOOKUP(G1058,'NCES Match'!$A$2:$B$1307,2,FALSE),"")</f>
        <v>4816570</v>
      </c>
      <c r="J1058" cm="1">
        <f t="array" ref="J1058">IFERROR(_xlfn.IFS(B1058=2015,H1058/$O$13,B1058=2016,H1058/$O$14,B1058=2017,H1058/$O$15,B1058=2018,H1058/$O$16,B1058=2019,H1058/$O$17,B1058=2020,H1058/$O$18,B1058=2021,H1058/$O$19,B1058=2022,H1058/$O$20),"")</f>
        <v>1.1414279276267115E-4</v>
      </c>
      <c r="K1058" s="3" cm="1">
        <f t="array" ref="K1058">IFERROR(_xlfn.IFS(B1058=2015,J1058*$P$4,B1058=2016,J1058*$P$5,B1058=2017,J1058*$P$6,B1058=2018,J1058*$P$7,B1058=2019,J1058*$P$8,B1058=2020,J1058*$P$9,B1058=2021,J1058*$P$10,B1058=2022,J1058*$P$11),"")</f>
        <v>193842.74920620365</v>
      </c>
      <c r="L1058" s="3">
        <f t="shared" si="17"/>
        <v>359401.74920620362</v>
      </c>
    </row>
    <row r="1059" spans="1:12">
      <c r="A1059">
        <v>4816570</v>
      </c>
      <c r="B1059">
        <v>2018</v>
      </c>
      <c r="D1059" t="s">
        <v>1107</v>
      </c>
      <c r="E1059" t="s">
        <v>1108</v>
      </c>
      <c r="F1059" t="s">
        <v>4101</v>
      </c>
      <c r="G1059" t="s">
        <v>1109</v>
      </c>
      <c r="H1059" s="5">
        <v>169722</v>
      </c>
      <c r="I1059">
        <f>IFERROR(VLOOKUP(G1059,'NCES Match'!$A$2:$B$1307,2,FALSE),"")</f>
        <v>4816570</v>
      </c>
      <c r="J1059" cm="1">
        <f t="array" ref="J1059">IFERROR(_xlfn.IFS(B1059=2015,H1059/$O$13,B1059=2016,H1059/$O$14,B1059=2017,H1059/$O$15,B1059=2018,H1059/$O$16,B1059=2019,H1059/$O$17,B1059=2020,H1059/$O$18,B1059=2021,H1059/$O$19,B1059=2022,H1059/$O$20),"")</f>
        <v>1.1075359058442903E-4</v>
      </c>
      <c r="K1059" s="3" cm="1">
        <f t="array" ref="K1059">IFERROR(_xlfn.IFS(B1059=2015,J1059*$P$4,B1059=2016,J1059*$P$5,B1059=2017,J1059*$P$6,B1059=2018,J1059*$P$7,B1059=2019,J1059*$P$8,B1059=2020,J1059*$P$9,B1059=2021,J1059*$P$10,B1059=2022,J1059*$P$11),"")</f>
        <v>190147.66721370223</v>
      </c>
      <c r="L1059" s="3">
        <f t="shared" si="17"/>
        <v>359869.66721370223</v>
      </c>
    </row>
    <row r="1060" spans="1:12">
      <c r="A1060">
        <v>4816570</v>
      </c>
      <c r="B1060">
        <v>2019</v>
      </c>
      <c r="D1060" t="s">
        <v>1107</v>
      </c>
      <c r="E1060" t="s">
        <v>1108</v>
      </c>
      <c r="F1060" t="s">
        <v>4101</v>
      </c>
      <c r="G1060" t="s">
        <v>1109</v>
      </c>
      <c r="H1060" s="5">
        <v>180128</v>
      </c>
      <c r="I1060">
        <f>IFERROR(VLOOKUP(G1060,'NCES Match'!$A$2:$B$1307,2,FALSE),"")</f>
        <v>4816570</v>
      </c>
      <c r="J1060" cm="1">
        <f t="array" ref="J1060">IFERROR(_xlfn.IFS(B1060=2015,H1060/$O$13,B1060=2016,H1060/$O$14,B1060=2017,H1060/$O$15,B1060=2018,H1060/$O$16,B1060=2019,H1060/$O$17,B1060=2020,H1060/$O$18,B1060=2021,H1060/$O$19,B1060=2022,H1060/$O$20),"")</f>
        <v>1.1405345183961104E-4</v>
      </c>
      <c r="K1060" s="3" cm="1">
        <f t="array" ref="K1060">IFERROR(_xlfn.IFS(B1060=2015,J1060*$P$4,B1060=2016,J1060*$P$5,B1060=2017,J1060*$P$6,B1060=2018,J1060*$P$7,B1060=2019,J1060*$P$8,B1060=2020,J1060*$P$9,B1060=2021,J1060*$P$10,B1060=2022,J1060*$P$11),"")</f>
        <v>198216.45580615086</v>
      </c>
      <c r="L1060" s="3">
        <f t="shared" si="17"/>
        <v>378344.45580615086</v>
      </c>
    </row>
    <row r="1061" spans="1:12">
      <c r="A1061">
        <v>4816570</v>
      </c>
      <c r="B1061">
        <v>2020</v>
      </c>
      <c r="D1061" t="s">
        <v>1107</v>
      </c>
      <c r="E1061" t="s">
        <v>1108</v>
      </c>
      <c r="F1061" t="s">
        <v>4230</v>
      </c>
      <c r="G1061" t="s">
        <v>1109</v>
      </c>
      <c r="H1061" s="5">
        <v>192375</v>
      </c>
      <c r="I1061">
        <f>IFERROR(VLOOKUP(G1061,'NCES Match'!$A$2:$B$1307,2,FALSE),"")</f>
        <v>4816570</v>
      </c>
      <c r="J1061" cm="1">
        <f t="array" ref="J1061">IFERROR(_xlfn.IFS(B1061=2015,H1061/$O$13,B1061=2016,H1061/$O$14,B1061=2017,H1061/$O$15,B1061=2018,H1061/$O$16,B1061=2019,H1061/$O$17,B1061=2020,H1061/$O$18,B1061=2021,H1061/$O$19,B1061=2022,H1061/$O$20),"")</f>
        <v>1.0424946737626217E-4</v>
      </c>
      <c r="K1061" s="3" cm="1">
        <f t="array" ref="K1061">IFERROR(_xlfn.IFS(B1061=2015,J1061*$P$4,B1061=2016,J1061*$P$5,B1061=2017,J1061*$P$6,B1061=2018,J1061*$P$7,B1061=2019,J1061*$P$8,B1061=2020,J1061*$P$9,B1061=2021,J1061*$P$10,B1061=2022,J1061*$P$11),"")</f>
        <v>219758.17069141133</v>
      </c>
      <c r="L1061" s="3">
        <f t="shared" si="17"/>
        <v>412133.17069141136</v>
      </c>
    </row>
    <row r="1062" spans="1:12">
      <c r="A1062">
        <v>4816570</v>
      </c>
      <c r="B1062">
        <v>2021</v>
      </c>
      <c r="D1062" t="s">
        <v>1107</v>
      </c>
      <c r="E1062" t="s">
        <v>1108</v>
      </c>
      <c r="F1062" t="s">
        <v>4230</v>
      </c>
      <c r="G1062" t="s">
        <v>1109</v>
      </c>
      <c r="H1062" s="5">
        <v>206361.13</v>
      </c>
      <c r="I1062">
        <f>IFERROR(VLOOKUP(G1062,'NCES Match'!$A$2:$B$1307,2,FALSE),"")</f>
        <v>4816570</v>
      </c>
      <c r="J1062" cm="1">
        <f t="array" ref="J1062">IFERROR(_xlfn.IFS(B1062=2015,H1062/$O$13,B1062=2016,H1062/$O$14,B1062=2017,H1062/$O$15,B1062=2018,H1062/$O$16,B1062=2019,H1062/$O$17,B1062=2020,H1062/$O$18,B1062=2021,H1062/$O$19,B1062=2022,H1062/$O$20),"")</f>
        <v>1.0558323087489794E-4</v>
      </c>
      <c r="K1062" s="3" cm="1">
        <f t="array" ref="K1062">IFERROR(_xlfn.IFS(B1062=2015,J1062*$P$4,B1062=2016,J1062*$P$5,B1062=2017,J1062*$P$6,B1062=2018,J1062*$P$7,B1062=2019,J1062*$P$8,B1062=2020,J1062*$P$9,B1062=2021,J1062*$P$10,B1062=2022,J1062*$P$11),"")</f>
        <v>226006.53253484206</v>
      </c>
      <c r="L1062" s="3">
        <f t="shared" si="17"/>
        <v>432367.66253484203</v>
      </c>
    </row>
    <row r="1063" spans="1:12">
      <c r="A1063">
        <v>4816570</v>
      </c>
      <c r="B1063">
        <v>2022</v>
      </c>
      <c r="D1063" t="s">
        <v>1107</v>
      </c>
      <c r="E1063" t="s">
        <v>1108</v>
      </c>
      <c r="F1063" t="s">
        <v>4101</v>
      </c>
      <c r="G1063" t="s">
        <v>1109</v>
      </c>
      <c r="H1063" s="5">
        <v>291760.59000000003</v>
      </c>
      <c r="I1063">
        <f>IFERROR(VLOOKUP(G1063,'NCES Match'!$A$2:$B$1307,2,FALSE),"")</f>
        <v>4816570</v>
      </c>
      <c r="J1063" cm="1">
        <f t="array" ref="J1063">IFERROR(_xlfn.IFS(B1063=2015,H1063/$O$13,B1063=2016,H1063/$O$14,B1063=2017,H1063/$O$15,B1063=2018,H1063/$O$16,B1063=2019,H1063/$O$17,B1063=2020,H1063/$O$18,B1063=2021,H1063/$O$19,B1063=2022,H1063/$O$20),"")</f>
        <v>1.2815019146402546E-4</v>
      </c>
      <c r="K1063" s="3" cm="1">
        <f t="array" ref="K1063">IFERROR(_xlfn.IFS(B1063=2015,J1063*$P$4,B1063=2016,J1063*$P$5,B1063=2017,J1063*$P$6,B1063=2018,J1063*$P$7,B1063=2019,J1063*$P$8,B1063=2020,J1063*$P$9,B1063=2021,J1063*$P$10,B1063=2022,J1063*$P$11),"")</f>
        <v>275969.25953342509</v>
      </c>
      <c r="L1063" s="3">
        <f t="shared" si="17"/>
        <v>567729.84953342518</v>
      </c>
    </row>
    <row r="1064" spans="1:12">
      <c r="A1064">
        <v>4816570</v>
      </c>
      <c r="B1064">
        <v>2023</v>
      </c>
      <c r="D1064" t="s">
        <v>1107</v>
      </c>
      <c r="E1064" t="s">
        <v>1108</v>
      </c>
      <c r="F1064" t="s">
        <v>4101</v>
      </c>
      <c r="G1064" t="s">
        <v>1109</v>
      </c>
      <c r="H1064" s="5">
        <v>227086.87</v>
      </c>
      <c r="I1064">
        <f>IFERROR(VLOOKUP(G1064,'NCES Match'!$A$2:$B$1307,2,FALSE),"")</f>
        <v>4816570</v>
      </c>
      <c r="J1064" t="str" cm="1">
        <f t="array" ref="J1064">IFERROR(_xlfn.IFS(B1064=2015,H1064/$O$13,B1064=2016,H1064/$O$14,B1064=2017,H1064/$O$15,B1064=2018,H1064/$O$16,B1064=2019,H1064/$O$17,B1064=2020,H1064/$O$18,B1064=2021,H1064/$O$19,B1064=2022,H1064/$O$20),"")</f>
        <v/>
      </c>
      <c r="K1064" s="3" t="str" cm="1">
        <f t="array" ref="K1064">IFERROR(_xlfn.IFS(B1064=2015,J1064*$P$4,B1064=2016,J1064*$P$5,B1064=2017,J1064*$P$6,B1064=2018,J1064*$P$7,B1064=2019,J1064*$P$8,B1064=2020,J1064*$P$9,B1064=2021,J1064*$P$10,B1064=2022,J1064*$P$11),"")</f>
        <v/>
      </c>
      <c r="L1064" s="3">
        <f t="shared" si="17"/>
        <v>227086.87</v>
      </c>
    </row>
    <row r="1065" spans="1:12">
      <c r="A1065">
        <v>4823490</v>
      </c>
      <c r="B1065">
        <v>2015</v>
      </c>
      <c r="C1065" t="s">
        <v>381</v>
      </c>
      <c r="D1065" t="s">
        <v>1678</v>
      </c>
      <c r="E1065" t="s">
        <v>1679</v>
      </c>
      <c r="G1065" t="s">
        <v>1680</v>
      </c>
      <c r="H1065" s="5">
        <v>175724.89</v>
      </c>
      <c r="I1065">
        <f>IFERROR(VLOOKUP(G1065,'NCES Match'!$A$2:$B$1307,2,FALSE),"")</f>
        <v>4823490</v>
      </c>
      <c r="J1065" cm="1">
        <f t="array" ref="J1065">IFERROR(_xlfn.IFS(B1065=2015,H1065/$O$13,B1065=2016,H1065/$O$14,B1065=2017,H1065/$O$15,B1065=2018,H1065/$O$16,B1065=2019,H1065/$O$17,B1065=2020,H1065/$O$18,B1065=2021,H1065/$O$19,B1065=2022,H1065/$O$20),"")</f>
        <v>1.3766353900943496E-4</v>
      </c>
      <c r="K1065" s="3" cm="1">
        <f t="array" ref="K1065">IFERROR(_xlfn.IFS(B1065=2015,J1065*$P$4,B1065=2016,J1065*$P$5,B1065=2017,J1065*$P$6,B1065=2018,J1065*$P$7,B1065=2019,J1065*$P$8,B1065=2020,J1065*$P$9,B1065=2021,J1065*$P$10,B1065=2022,J1065*$P$11),"")</f>
        <v>219089.18039037703</v>
      </c>
      <c r="L1065" s="3">
        <f t="shared" si="17"/>
        <v>394814.07039037708</v>
      </c>
    </row>
    <row r="1066" spans="1:12">
      <c r="A1066">
        <v>4823490</v>
      </c>
      <c r="B1066">
        <v>2016</v>
      </c>
      <c r="C1066" t="s">
        <v>4102</v>
      </c>
      <c r="D1066" t="s">
        <v>1678</v>
      </c>
      <c r="E1066" t="s">
        <v>1679</v>
      </c>
      <c r="F1066" t="s">
        <v>4101</v>
      </c>
      <c r="G1066" t="s">
        <v>1680</v>
      </c>
      <c r="H1066" s="5">
        <v>161529</v>
      </c>
      <c r="I1066">
        <f>IFERROR(VLOOKUP(G1066,'NCES Match'!$A$2:$B$1307,2,FALSE),"")</f>
        <v>4823490</v>
      </c>
      <c r="J1066" cm="1">
        <f t="array" ref="J1066">IFERROR(_xlfn.IFS(B1066=2015,H1066/$O$13,B1066=2016,H1066/$O$14,B1066=2017,H1066/$O$15,B1066=2018,H1066/$O$16,B1066=2019,H1066/$O$17,B1066=2020,H1066/$O$18,B1066=2021,H1066/$O$19,B1066=2022,H1066/$O$20),"")</f>
        <v>1.15633265918333E-4</v>
      </c>
      <c r="K1066" s="3" cm="1">
        <f t="array" ref="K1066">IFERROR(_xlfn.IFS(B1066=2015,J1066*$P$4,B1066=2016,J1066*$P$5,B1066=2017,J1066*$P$6,B1066=2018,J1066*$P$7,B1066=2019,J1066*$P$8,B1066=2020,J1066*$P$9,B1066=2021,J1066*$P$10,B1066=2022,J1066*$P$11),"")</f>
        <v>193758.71368105221</v>
      </c>
      <c r="L1066" s="3">
        <f t="shared" si="17"/>
        <v>355287.71368105221</v>
      </c>
    </row>
    <row r="1067" spans="1:12">
      <c r="A1067">
        <v>4823490</v>
      </c>
      <c r="B1067">
        <v>2017</v>
      </c>
      <c r="D1067" t="s">
        <v>1678</v>
      </c>
      <c r="E1067" t="s">
        <v>1679</v>
      </c>
      <c r="F1067" t="s">
        <v>4101</v>
      </c>
      <c r="G1067" t="s">
        <v>1680</v>
      </c>
      <c r="H1067" s="5">
        <v>154171</v>
      </c>
      <c r="I1067">
        <f>IFERROR(VLOOKUP(G1067,'NCES Match'!$A$2:$B$1307,2,FALSE),"")</f>
        <v>4823490</v>
      </c>
      <c r="J1067" cm="1">
        <f t="array" ref="J1067">IFERROR(_xlfn.IFS(B1067=2015,H1067/$O$13,B1067=2016,H1067/$O$14,B1067=2017,H1067/$O$15,B1067=2018,H1067/$O$16,B1067=2019,H1067/$O$17,B1067=2020,H1067/$O$18,B1067=2021,H1067/$O$19,B1067=2022,H1067/$O$20),"")</f>
        <v>1.0629146408841424E-4</v>
      </c>
      <c r="K1067" s="3" cm="1">
        <f t="array" ref="K1067">IFERROR(_xlfn.IFS(B1067=2015,J1067*$P$4,B1067=2016,J1067*$P$5,B1067=2017,J1067*$P$6,B1067=2018,J1067*$P$7,B1067=2019,J1067*$P$8,B1067=2020,J1067*$P$9,B1067=2021,J1067*$P$10,B1067=2022,J1067*$P$11),"")</f>
        <v>180509.24738534068</v>
      </c>
      <c r="L1067" s="3">
        <f t="shared" si="17"/>
        <v>334680.24738534068</v>
      </c>
    </row>
    <row r="1068" spans="1:12">
      <c r="A1068">
        <v>4823490</v>
      </c>
      <c r="B1068">
        <v>2018</v>
      </c>
      <c r="D1068" t="s">
        <v>1678</v>
      </c>
      <c r="E1068" t="s">
        <v>1679</v>
      </c>
      <c r="F1068" t="s">
        <v>4101</v>
      </c>
      <c r="G1068" t="s">
        <v>1680</v>
      </c>
      <c r="H1068" s="5">
        <v>166145</v>
      </c>
      <c r="I1068">
        <f>IFERROR(VLOOKUP(G1068,'NCES Match'!$A$2:$B$1307,2,FALSE),"")</f>
        <v>4823490</v>
      </c>
      <c r="J1068" cm="1">
        <f t="array" ref="J1068">IFERROR(_xlfn.IFS(B1068=2015,H1068/$O$13,B1068=2016,H1068/$O$14,B1068=2017,H1068/$O$15,B1068=2018,H1068/$O$16,B1068=2019,H1068/$O$17,B1068=2020,H1068/$O$18,B1068=2021,H1068/$O$19,B1068=2022,H1068/$O$20),"")</f>
        <v>1.0841938763183301E-4</v>
      </c>
      <c r="K1068" s="3" cm="1">
        <f t="array" ref="K1068">IFERROR(_xlfn.IFS(B1068=2015,J1068*$P$4,B1068=2016,J1068*$P$5,B1068=2017,J1068*$P$6,B1068=2018,J1068*$P$7,B1068=2019,J1068*$P$8,B1068=2020,J1068*$P$9,B1068=2021,J1068*$P$10,B1068=2022,J1068*$P$11),"")</f>
        <v>186140.18317731677</v>
      </c>
      <c r="L1068" s="3">
        <f t="shared" si="17"/>
        <v>352285.18317731679</v>
      </c>
    </row>
    <row r="1069" spans="1:12">
      <c r="A1069">
        <v>4823490</v>
      </c>
      <c r="B1069">
        <v>2019</v>
      </c>
      <c r="D1069" t="s">
        <v>1678</v>
      </c>
      <c r="E1069" t="s">
        <v>1679</v>
      </c>
      <c r="F1069" t="s">
        <v>4101</v>
      </c>
      <c r="G1069" t="s">
        <v>1680</v>
      </c>
      <c r="H1069" s="5">
        <v>172844</v>
      </c>
      <c r="I1069">
        <f>IFERROR(VLOOKUP(G1069,'NCES Match'!$A$2:$B$1307,2,FALSE),"")</f>
        <v>4823490</v>
      </c>
      <c r="J1069" cm="1">
        <f t="array" ref="J1069">IFERROR(_xlfn.IFS(B1069=2015,H1069/$O$13,B1069=2016,H1069/$O$14,B1069=2017,H1069/$O$15,B1069=2018,H1069/$O$16,B1069=2019,H1069/$O$17,B1069=2020,H1069/$O$18,B1069=2021,H1069/$O$19,B1069=2022,H1069/$O$20),"")</f>
        <v>1.0944136852552481E-4</v>
      </c>
      <c r="K1069" s="3" cm="1">
        <f t="array" ref="K1069">IFERROR(_xlfn.IFS(B1069=2015,J1069*$P$4,B1069=2016,J1069*$P$5,B1069=2017,J1069*$P$6,B1069=2018,J1069*$P$7,B1069=2019,J1069*$P$8,B1069=2020,J1069*$P$9,B1069=2021,J1069*$P$10,B1069=2022,J1069*$P$11),"")</f>
        <v>190200.9964434088</v>
      </c>
      <c r="L1069" s="3">
        <f t="shared" si="17"/>
        <v>363044.99644340877</v>
      </c>
    </row>
    <row r="1070" spans="1:12">
      <c r="A1070">
        <v>4823490</v>
      </c>
      <c r="B1070">
        <v>2020</v>
      </c>
      <c r="D1070" t="s">
        <v>1678</v>
      </c>
      <c r="E1070" t="s">
        <v>1679</v>
      </c>
      <c r="F1070" t="s">
        <v>4230</v>
      </c>
      <c r="G1070" t="s">
        <v>1680</v>
      </c>
      <c r="H1070" s="5">
        <v>195701</v>
      </c>
      <c r="I1070">
        <f>IFERROR(VLOOKUP(G1070,'NCES Match'!$A$2:$B$1307,2,FALSE),"")</f>
        <v>4823490</v>
      </c>
      <c r="J1070" cm="1">
        <f t="array" ref="J1070">IFERROR(_xlfn.IFS(B1070=2015,H1070/$O$13,B1070=2016,H1070/$O$14,B1070=2017,H1070/$O$15,B1070=2018,H1070/$O$16,B1070=2019,H1070/$O$17,B1070=2020,H1070/$O$18,B1070=2021,H1070/$O$19,B1070=2022,H1070/$O$20),"")</f>
        <v>1.0605185192983435E-4</v>
      </c>
      <c r="K1070" s="3" cm="1">
        <f t="array" ref="K1070">IFERROR(_xlfn.IFS(B1070=2015,J1070*$P$4,B1070=2016,J1070*$P$5,B1070=2017,J1070*$P$6,B1070=2018,J1070*$P$7,B1070=2019,J1070*$P$8,B1070=2020,J1070*$P$9,B1070=2021,J1070*$P$10,B1070=2022,J1070*$P$11),"")</f>
        <v>223557.60240405399</v>
      </c>
      <c r="L1070" s="3">
        <f t="shared" si="17"/>
        <v>419258.60240405402</v>
      </c>
    </row>
    <row r="1071" spans="1:12">
      <c r="A1071">
        <v>4823490</v>
      </c>
      <c r="B1071">
        <v>2021</v>
      </c>
      <c r="D1071" t="s">
        <v>1678</v>
      </c>
      <c r="E1071" t="s">
        <v>1679</v>
      </c>
      <c r="F1071" t="s">
        <v>4230</v>
      </c>
      <c r="G1071" t="s">
        <v>1680</v>
      </c>
      <c r="H1071" s="5">
        <v>231787.75</v>
      </c>
      <c r="I1071">
        <f>IFERROR(VLOOKUP(G1071,'NCES Match'!$A$2:$B$1307,2,FALSE),"")</f>
        <v>4823490</v>
      </c>
      <c r="J1071" cm="1">
        <f t="array" ref="J1071">IFERROR(_xlfn.IFS(B1071=2015,H1071/$O$13,B1071=2016,H1071/$O$14,B1071=2017,H1071/$O$15,B1071=2018,H1071/$O$16,B1071=2019,H1071/$O$17,B1071=2020,H1071/$O$18,B1071=2021,H1071/$O$19,B1071=2022,H1071/$O$20),"")</f>
        <v>1.1859258341056344E-4</v>
      </c>
      <c r="K1071" s="3" cm="1">
        <f t="array" ref="K1071">IFERROR(_xlfn.IFS(B1071=2015,J1071*$P$4,B1071=2016,J1071*$P$5,B1071=2017,J1071*$P$6,B1071=2018,J1071*$P$7,B1071=2019,J1071*$P$8,B1071=2020,J1071*$P$9,B1071=2021,J1071*$P$10,B1071=2022,J1071*$P$11),"")</f>
        <v>253853.74494485874</v>
      </c>
      <c r="L1071" s="3">
        <f t="shared" si="17"/>
        <v>485641.49494485871</v>
      </c>
    </row>
    <row r="1072" spans="1:12">
      <c r="A1072">
        <v>4823490</v>
      </c>
      <c r="B1072">
        <v>2022</v>
      </c>
      <c r="D1072" t="s">
        <v>1678</v>
      </c>
      <c r="E1072" t="s">
        <v>1679</v>
      </c>
      <c r="F1072" t="s">
        <v>4101</v>
      </c>
      <c r="G1072" t="s">
        <v>1680</v>
      </c>
      <c r="H1072" s="5">
        <v>320657.67</v>
      </c>
      <c r="I1072">
        <f>IFERROR(VLOOKUP(G1072,'NCES Match'!$A$2:$B$1307,2,FALSE),"")</f>
        <v>4823490</v>
      </c>
      <c r="J1072" cm="1">
        <f t="array" ref="J1072">IFERROR(_xlfn.IFS(B1072=2015,H1072/$O$13,B1072=2016,H1072/$O$14,B1072=2017,H1072/$O$15,B1072=2018,H1072/$O$16,B1072=2019,H1072/$O$17,B1072=2020,H1072/$O$18,B1072=2021,H1072/$O$19,B1072=2022,H1072/$O$20),"")</f>
        <v>1.4084267448495456E-4</v>
      </c>
      <c r="K1072" s="3" cm="1">
        <f t="array" ref="K1072">IFERROR(_xlfn.IFS(B1072=2015,J1072*$P$4,B1072=2016,J1072*$P$5,B1072=2017,J1072*$P$6,B1072=2018,J1072*$P$7,B1072=2019,J1072*$P$8,B1072=2020,J1072*$P$9,B1072=2021,J1072*$P$10,B1072=2022,J1072*$P$11),"")</f>
        <v>303302.30602293945</v>
      </c>
      <c r="L1072" s="3">
        <f t="shared" si="17"/>
        <v>623959.97602293943</v>
      </c>
    </row>
    <row r="1073" spans="1:12">
      <c r="A1073">
        <v>4823490</v>
      </c>
      <c r="B1073">
        <v>2023</v>
      </c>
      <c r="D1073" t="s">
        <v>1678</v>
      </c>
      <c r="E1073" t="s">
        <v>1679</v>
      </c>
      <c r="F1073" t="s">
        <v>4101</v>
      </c>
      <c r="G1073" t="s">
        <v>1680</v>
      </c>
      <c r="H1073" s="5">
        <v>327960.24</v>
      </c>
      <c r="I1073">
        <f>IFERROR(VLOOKUP(G1073,'NCES Match'!$A$2:$B$1307,2,FALSE),"")</f>
        <v>4823490</v>
      </c>
      <c r="J1073" t="str" cm="1">
        <f t="array" ref="J1073">IFERROR(_xlfn.IFS(B1073=2015,H1073/$O$13,B1073=2016,H1073/$O$14,B1073=2017,H1073/$O$15,B1073=2018,H1073/$O$16,B1073=2019,H1073/$O$17,B1073=2020,H1073/$O$18,B1073=2021,H1073/$O$19,B1073=2022,H1073/$O$20),"")</f>
        <v/>
      </c>
      <c r="K1073" s="3" t="str" cm="1">
        <f t="array" ref="K1073">IFERROR(_xlfn.IFS(B1073=2015,J1073*$P$4,B1073=2016,J1073*$P$5,B1073=2017,J1073*$P$6,B1073=2018,J1073*$P$7,B1073=2019,J1073*$P$8,B1073=2020,J1073*$P$9,B1073=2021,J1073*$P$10,B1073=2022,J1073*$P$11),"")</f>
        <v/>
      </c>
      <c r="L1073" s="3">
        <f t="shared" si="17"/>
        <v>327960.24</v>
      </c>
    </row>
    <row r="1074" spans="1:12">
      <c r="A1074">
        <v>4829460</v>
      </c>
      <c r="B1074">
        <v>2015</v>
      </c>
      <c r="C1074" t="s">
        <v>381</v>
      </c>
      <c r="D1074" t="s">
        <v>2166</v>
      </c>
      <c r="E1074" t="s">
        <v>2167</v>
      </c>
      <c r="G1074" t="s">
        <v>2168</v>
      </c>
      <c r="H1074" s="5">
        <v>86413.34</v>
      </c>
      <c r="I1074">
        <f>IFERROR(VLOOKUP(G1074,'NCES Match'!$A$2:$B$1307,2,FALSE),"")</f>
        <v>4829460</v>
      </c>
      <c r="J1074" cm="1">
        <f t="array" ref="J1074">IFERROR(_xlfn.IFS(B1074=2015,H1074/$O$13,B1074=2016,H1074/$O$14,B1074=2017,H1074/$O$15,B1074=2018,H1074/$O$16,B1074=2019,H1074/$O$17,B1074=2020,H1074/$O$18,B1074=2021,H1074/$O$19,B1074=2022,H1074/$O$20),"")</f>
        <v>6.7696535203553483E-5</v>
      </c>
      <c r="K1074" s="3" cm="1">
        <f t="array" ref="K1074">IFERROR(_xlfn.IFS(B1074=2015,J1074*$P$4,B1074=2016,J1074*$P$5,B1074=2017,J1074*$P$6,B1074=2018,J1074*$P$7,B1074=2019,J1074*$P$8,B1074=2020,J1074*$P$9,B1074=2021,J1074*$P$10,B1074=2022,J1074*$P$11),"")</f>
        <v>107737.88411758277</v>
      </c>
      <c r="L1074" s="3">
        <f t="shared" si="17"/>
        <v>194151.22411758278</v>
      </c>
    </row>
    <row r="1075" spans="1:12">
      <c r="A1075">
        <v>4829460</v>
      </c>
      <c r="B1075">
        <v>2016</v>
      </c>
      <c r="C1075" t="s">
        <v>4102</v>
      </c>
      <c r="D1075" t="s">
        <v>2166</v>
      </c>
      <c r="E1075" t="s">
        <v>2167</v>
      </c>
      <c r="F1075" t="s">
        <v>4101</v>
      </c>
      <c r="G1075" t="s">
        <v>2168</v>
      </c>
      <c r="H1075" s="5">
        <v>91050</v>
      </c>
      <c r="I1075">
        <f>IFERROR(VLOOKUP(G1075,'NCES Match'!$A$2:$B$1307,2,FALSE),"")</f>
        <v>4829460</v>
      </c>
      <c r="J1075" cm="1">
        <f t="array" ref="J1075">IFERROR(_xlfn.IFS(B1075=2015,H1075/$O$13,B1075=2016,H1075/$O$14,B1075=2017,H1075/$O$15,B1075=2018,H1075/$O$16,B1075=2019,H1075/$O$17,B1075=2020,H1075/$O$18,B1075=2021,H1075/$O$19,B1075=2022,H1075/$O$20),"")</f>
        <v>6.517968205006048E-5</v>
      </c>
      <c r="K1075" s="3" cm="1">
        <f t="array" ref="K1075">IFERROR(_xlfn.IFS(B1075=2015,J1075*$P$4,B1075=2016,J1075*$P$5,B1075=2017,J1075*$P$6,B1075=2018,J1075*$P$7,B1075=2019,J1075*$P$8,B1075=2020,J1075*$P$9,B1075=2021,J1075*$P$10,B1075=2022,J1075*$P$11),"")</f>
        <v>109217.11197778604</v>
      </c>
      <c r="L1075" s="3">
        <f t="shared" si="17"/>
        <v>200267.11197778606</v>
      </c>
    </row>
    <row r="1076" spans="1:12">
      <c r="A1076">
        <v>4829460</v>
      </c>
      <c r="B1076">
        <v>2017</v>
      </c>
      <c r="D1076" t="s">
        <v>2166</v>
      </c>
      <c r="E1076" t="s">
        <v>2167</v>
      </c>
      <c r="F1076" t="s">
        <v>4101</v>
      </c>
      <c r="G1076" t="s">
        <v>2168</v>
      </c>
      <c r="H1076" s="5">
        <v>93433</v>
      </c>
      <c r="I1076">
        <f>IFERROR(VLOOKUP(G1076,'NCES Match'!$A$2:$B$1307,2,FALSE),"")</f>
        <v>4829460</v>
      </c>
      <c r="J1076" cm="1">
        <f t="array" ref="J1076">IFERROR(_xlfn.IFS(B1076=2015,H1076/$O$13,B1076=2016,H1076/$O$14,B1076=2017,H1076/$O$15,B1076=2018,H1076/$O$16,B1076=2019,H1076/$O$17,B1076=2020,H1076/$O$18,B1076=2021,H1076/$O$19,B1076=2022,H1076/$O$20),"")</f>
        <v>6.4416332281510847E-5</v>
      </c>
      <c r="K1076" s="3" cm="1">
        <f t="array" ref="K1076">IFERROR(_xlfn.IFS(B1076=2015,J1076*$P$4,B1076=2016,J1076*$P$5,B1076=2017,J1076*$P$6,B1076=2018,J1076*$P$7,B1076=2019,J1076*$P$8,B1076=2020,J1076*$P$9,B1076=2021,J1076*$P$10,B1076=2022,J1076*$P$11),"")</f>
        <v>109394.89599830408</v>
      </c>
      <c r="L1076" s="3">
        <f t="shared" si="17"/>
        <v>202827.89599830407</v>
      </c>
    </row>
    <row r="1077" spans="1:12">
      <c r="A1077">
        <v>4829460</v>
      </c>
      <c r="B1077">
        <v>2018</v>
      </c>
      <c r="D1077" t="s">
        <v>2166</v>
      </c>
      <c r="E1077" t="s">
        <v>2167</v>
      </c>
      <c r="F1077" t="s">
        <v>4101</v>
      </c>
      <c r="G1077" t="s">
        <v>2168</v>
      </c>
      <c r="H1077" s="5">
        <v>88190</v>
      </c>
      <c r="I1077">
        <f>IFERROR(VLOOKUP(G1077,'NCES Match'!$A$2:$B$1307,2,FALSE),"")</f>
        <v>4829460</v>
      </c>
      <c r="J1077" cm="1">
        <f t="array" ref="J1077">IFERROR(_xlfn.IFS(B1077=2015,H1077/$O$13,B1077=2016,H1077/$O$14,B1077=2017,H1077/$O$15,B1077=2018,H1077/$O$16,B1077=2019,H1077/$O$17,B1077=2020,H1077/$O$18,B1077=2021,H1077/$O$19,B1077=2022,H1077/$O$20),"")</f>
        <v>5.7549163653744338E-5</v>
      </c>
      <c r="K1077" s="3" cm="1">
        <f t="array" ref="K1077">IFERROR(_xlfn.IFS(B1077=2015,J1077*$P$4,B1077=2016,J1077*$P$5,B1077=2017,J1077*$P$6,B1077=2018,J1077*$P$7,B1077=2019,J1077*$P$8,B1077=2020,J1077*$P$9,B1077=2021,J1077*$P$10,B1077=2022,J1077*$P$11),"")</f>
        <v>98803.471391902043</v>
      </c>
      <c r="L1077" s="3">
        <f t="shared" si="17"/>
        <v>186993.47139190204</v>
      </c>
    </row>
    <row r="1078" spans="1:12">
      <c r="A1078">
        <v>4829460</v>
      </c>
      <c r="B1078">
        <v>2019</v>
      </c>
      <c r="D1078" t="s">
        <v>2166</v>
      </c>
      <c r="E1078" t="s">
        <v>2167</v>
      </c>
      <c r="F1078" t="s">
        <v>4101</v>
      </c>
      <c r="G1078" t="s">
        <v>2168</v>
      </c>
      <c r="H1078" s="5">
        <v>93713</v>
      </c>
      <c r="I1078">
        <f>IFERROR(VLOOKUP(G1078,'NCES Match'!$A$2:$B$1307,2,FALSE),"")</f>
        <v>4829460</v>
      </c>
      <c r="J1078" cm="1">
        <f t="array" ref="J1078">IFERROR(_xlfn.IFS(B1078=2015,H1078/$O$13,B1078=2016,H1078/$O$14,B1078=2017,H1078/$O$15,B1078=2018,H1078/$O$16,B1078=2019,H1078/$O$17,B1078=2020,H1078/$O$18,B1078=2021,H1078/$O$19,B1078=2022,H1078/$O$20),"")</f>
        <v>5.9337199837035162E-5</v>
      </c>
      <c r="K1078" s="3" cm="1">
        <f t="array" ref="K1078">IFERROR(_xlfn.IFS(B1078=2015,J1078*$P$4,B1078=2016,J1078*$P$5,B1078=2017,J1078*$P$6,B1078=2018,J1078*$P$7,B1078=2019,J1078*$P$8,B1078=2020,J1078*$P$9,B1078=2021,J1078*$P$10,B1078=2022,J1078*$P$11),"")</f>
        <v>103123.66052452597</v>
      </c>
      <c r="L1078" s="3">
        <f t="shared" si="17"/>
        <v>196836.66052452597</v>
      </c>
    </row>
    <row r="1079" spans="1:12">
      <c r="A1079">
        <v>4829460</v>
      </c>
      <c r="B1079">
        <v>2020</v>
      </c>
      <c r="D1079" t="s">
        <v>2166</v>
      </c>
      <c r="E1079" t="s">
        <v>2167</v>
      </c>
      <c r="F1079" t="s">
        <v>4230</v>
      </c>
      <c r="G1079" t="s">
        <v>2168</v>
      </c>
      <c r="H1079" s="5">
        <v>115840</v>
      </c>
      <c r="I1079">
        <f>IFERROR(VLOOKUP(G1079,'NCES Match'!$A$2:$B$1307,2,FALSE),"")</f>
        <v>4829460</v>
      </c>
      <c r="J1079" cm="1">
        <f t="array" ref="J1079">IFERROR(_xlfn.IFS(B1079=2015,H1079/$O$13,B1079=2016,H1079/$O$14,B1079=2017,H1079/$O$15,B1079=2018,H1079/$O$16,B1079=2019,H1079/$O$17,B1079=2020,H1079/$O$18,B1079=2021,H1079/$O$19,B1079=2022,H1079/$O$20),"")</f>
        <v>6.2774572064281802E-5</v>
      </c>
      <c r="K1079" s="3" cm="1">
        <f t="array" ref="K1079">IFERROR(_xlfn.IFS(B1079=2015,J1079*$P$4,B1079=2016,J1079*$P$5,B1079=2017,J1079*$P$6,B1079=2018,J1079*$P$7,B1079=2019,J1079*$P$8,B1079=2020,J1079*$P$9,B1079=2021,J1079*$P$10,B1079=2022,J1079*$P$11),"")</f>
        <v>132328.97462192641</v>
      </c>
      <c r="L1079" s="3">
        <f t="shared" si="17"/>
        <v>248168.97462192641</v>
      </c>
    </row>
    <row r="1080" spans="1:12">
      <c r="A1080">
        <v>4829460</v>
      </c>
      <c r="B1080">
        <v>2021</v>
      </c>
      <c r="D1080" t="s">
        <v>2166</v>
      </c>
      <c r="E1080" t="s">
        <v>2167</v>
      </c>
      <c r="F1080" t="s">
        <v>4230</v>
      </c>
      <c r="G1080" t="s">
        <v>2168</v>
      </c>
      <c r="H1080" s="5">
        <v>118451.01</v>
      </c>
      <c r="I1080">
        <f>IFERROR(VLOOKUP(G1080,'NCES Match'!$A$2:$B$1307,2,FALSE),"")</f>
        <v>4829460</v>
      </c>
      <c r="J1080" cm="1">
        <f t="array" ref="J1080">IFERROR(_xlfn.IFS(B1080=2015,H1080/$O$13,B1080=2016,H1080/$O$14,B1080=2017,H1080/$O$15,B1080=2018,H1080/$O$16,B1080=2019,H1080/$O$17,B1080=2020,H1080/$O$18,B1080=2021,H1080/$O$19,B1080=2022,H1080/$O$20),"")</f>
        <v>6.0604631968214377E-5</v>
      </c>
      <c r="K1080" s="3" cm="1">
        <f t="array" ref="K1080">IFERROR(_xlfn.IFS(B1080=2015,J1080*$P$4,B1080=2016,J1080*$P$5,B1080=2017,J1080*$P$6,B1080=2018,J1080*$P$7,B1080=2019,J1080*$P$8,B1080=2020,J1080*$P$9,B1080=2021,J1080*$P$10,B1080=2022,J1080*$P$11),"")</f>
        <v>129727.44453061436</v>
      </c>
      <c r="L1080" s="3">
        <f t="shared" si="17"/>
        <v>248178.45453061437</v>
      </c>
    </row>
    <row r="1081" spans="1:12">
      <c r="A1081">
        <v>4829460</v>
      </c>
      <c r="B1081">
        <v>2022</v>
      </c>
      <c r="D1081" t="s">
        <v>2166</v>
      </c>
      <c r="E1081" t="s">
        <v>2167</v>
      </c>
      <c r="F1081" t="s">
        <v>4101</v>
      </c>
      <c r="G1081" t="s">
        <v>2168</v>
      </c>
      <c r="H1081" s="5">
        <v>137630.91</v>
      </c>
      <c r="I1081">
        <f>IFERROR(VLOOKUP(G1081,'NCES Match'!$A$2:$B$1307,2,FALSE),"")</f>
        <v>4829460</v>
      </c>
      <c r="J1081" cm="1">
        <f t="array" ref="J1081">IFERROR(_xlfn.IFS(B1081=2015,H1081/$O$13,B1081=2016,H1081/$O$14,B1081=2017,H1081/$O$15,B1081=2018,H1081/$O$16,B1081=2019,H1081/$O$17,B1081=2020,H1081/$O$18,B1081=2021,H1081/$O$19,B1081=2022,H1081/$O$20),"")</f>
        <v>6.045171305647571E-5</v>
      </c>
      <c r="K1081" s="3" cm="1">
        <f t="array" ref="K1081">IFERROR(_xlfn.IFS(B1081=2015,J1081*$P$4,B1081=2016,J1081*$P$5,B1081=2017,J1081*$P$6,B1081=2018,J1081*$P$7,B1081=2019,J1081*$P$8,B1081=2020,J1081*$P$9,B1081=2021,J1081*$P$10,B1081=2022,J1081*$P$11),"")</f>
        <v>130181.73675070876</v>
      </c>
      <c r="L1081" s="3">
        <f t="shared" si="17"/>
        <v>267812.64675070875</v>
      </c>
    </row>
    <row r="1082" spans="1:12">
      <c r="A1082">
        <v>4829460</v>
      </c>
      <c r="B1082">
        <v>2023</v>
      </c>
      <c r="D1082" t="s">
        <v>2166</v>
      </c>
      <c r="E1082" t="s">
        <v>2167</v>
      </c>
      <c r="F1082" t="s">
        <v>4101</v>
      </c>
      <c r="G1082" t="s">
        <v>2168</v>
      </c>
      <c r="H1082" s="5">
        <v>135923.76999999999</v>
      </c>
      <c r="I1082">
        <f>IFERROR(VLOOKUP(G1082,'NCES Match'!$A$2:$B$1307,2,FALSE),"")</f>
        <v>4829460</v>
      </c>
      <c r="J1082" t="str" cm="1">
        <f t="array" ref="J1082">IFERROR(_xlfn.IFS(B1082=2015,H1082/$O$13,B1082=2016,H1082/$O$14,B1082=2017,H1082/$O$15,B1082=2018,H1082/$O$16,B1082=2019,H1082/$O$17,B1082=2020,H1082/$O$18,B1082=2021,H1082/$O$19,B1082=2022,H1082/$O$20),"")</f>
        <v/>
      </c>
      <c r="K1082" s="3" t="str" cm="1">
        <f t="array" ref="K1082">IFERROR(_xlfn.IFS(B1082=2015,J1082*$P$4,B1082=2016,J1082*$P$5,B1082=2017,J1082*$P$6,B1082=2018,J1082*$P$7,B1082=2019,J1082*$P$8,B1082=2020,J1082*$P$9,B1082=2021,J1082*$P$10,B1082=2022,J1082*$P$11),"")</f>
        <v/>
      </c>
      <c r="L1082" s="3">
        <f t="shared" si="17"/>
        <v>135923.76999999999</v>
      </c>
    </row>
    <row r="1083" spans="1:12">
      <c r="A1083">
        <v>4832340</v>
      </c>
      <c r="B1083">
        <v>2015</v>
      </c>
      <c r="C1083" t="s">
        <v>381</v>
      </c>
      <c r="D1083" t="s">
        <v>2363</v>
      </c>
      <c r="E1083" t="s">
        <v>2364</v>
      </c>
      <c r="G1083" t="s">
        <v>2365</v>
      </c>
      <c r="H1083" s="5">
        <v>298336.83</v>
      </c>
      <c r="I1083">
        <f>IFERROR(VLOOKUP(G1083,'NCES Match'!$A$2:$B$1307,2,FALSE),"")</f>
        <v>4832340</v>
      </c>
      <c r="J1083" cm="1">
        <f t="array" ref="J1083">IFERROR(_xlfn.IFS(B1083=2015,H1083/$O$13,B1083=2016,H1083/$O$14,B1083=2017,H1083/$O$15,B1083=2018,H1083/$O$16,B1083=2019,H1083/$O$17,B1083=2020,H1083/$O$18,B1083=2021,H1083/$O$19,B1083=2022,H1083/$O$20),"")</f>
        <v>2.3371819344804347E-4</v>
      </c>
      <c r="K1083" s="3" cm="1">
        <f t="array" ref="K1083">IFERROR(_xlfn.IFS(B1083=2015,J1083*$P$4,B1083=2016,J1083*$P$5,B1083=2017,J1083*$P$6,B1083=2018,J1083*$P$7,B1083=2019,J1083*$P$8,B1083=2020,J1083*$P$9,B1083=2021,J1083*$P$10,B1083=2022,J1083*$P$11),"")</f>
        <v>371958.52883995679</v>
      </c>
      <c r="L1083" s="3">
        <f t="shared" si="17"/>
        <v>670295.35883995681</v>
      </c>
    </row>
    <row r="1084" spans="1:12">
      <c r="A1084">
        <v>4832340</v>
      </c>
      <c r="B1084">
        <v>2016</v>
      </c>
      <c r="C1084" t="s">
        <v>4102</v>
      </c>
      <c r="D1084" t="s">
        <v>2363</v>
      </c>
      <c r="E1084" t="s">
        <v>2364</v>
      </c>
      <c r="F1084" t="s">
        <v>4101</v>
      </c>
      <c r="G1084" t="s">
        <v>2365</v>
      </c>
      <c r="H1084" s="5">
        <v>296766</v>
      </c>
      <c r="I1084">
        <f>IFERROR(VLOOKUP(G1084,'NCES Match'!$A$2:$B$1307,2,FALSE),"")</f>
        <v>4832340</v>
      </c>
      <c r="J1084" cm="1">
        <f t="array" ref="J1084">IFERROR(_xlfn.IFS(B1084=2015,H1084/$O$13,B1084=2016,H1084/$O$14,B1084=2017,H1084/$O$15,B1084=2018,H1084/$O$16,B1084=2019,H1084/$O$17,B1084=2020,H1084/$O$18,B1084=2021,H1084/$O$19,B1084=2022,H1084/$O$20),"")</f>
        <v>2.1244495906939319E-4</v>
      </c>
      <c r="K1084" s="3" cm="1">
        <f t="array" ref="K1084">IFERROR(_xlfn.IFS(B1084=2015,J1084*$P$4,B1084=2016,J1084*$P$5,B1084=2017,J1084*$P$6,B1084=2018,J1084*$P$7,B1084=2019,J1084*$P$8,B1084=2020,J1084*$P$9,B1084=2021,J1084*$P$10,B1084=2022,J1084*$P$11),"")</f>
        <v>355979.41189675621</v>
      </c>
      <c r="L1084" s="3">
        <f t="shared" si="17"/>
        <v>652745.41189675615</v>
      </c>
    </row>
    <row r="1085" spans="1:12">
      <c r="A1085">
        <v>4832340</v>
      </c>
      <c r="B1085">
        <v>2017</v>
      </c>
      <c r="D1085" t="s">
        <v>2363</v>
      </c>
      <c r="E1085" t="s">
        <v>2364</v>
      </c>
      <c r="F1085" t="s">
        <v>4101</v>
      </c>
      <c r="G1085" t="s">
        <v>2365</v>
      </c>
      <c r="H1085" s="5">
        <v>294444</v>
      </c>
      <c r="I1085">
        <f>IFERROR(VLOOKUP(G1085,'NCES Match'!$A$2:$B$1307,2,FALSE),"")</f>
        <v>4832340</v>
      </c>
      <c r="J1085" cm="1">
        <f t="array" ref="J1085">IFERROR(_xlfn.IFS(B1085=2015,H1085/$O$13,B1085=2016,H1085/$O$14,B1085=2017,H1085/$O$15,B1085=2018,H1085/$O$16,B1085=2019,H1085/$O$17,B1085=2020,H1085/$O$18,B1085=2021,H1085/$O$19,B1085=2022,H1085/$O$20),"")</f>
        <v>2.0300110819835795E-4</v>
      </c>
      <c r="K1085" s="3" cm="1">
        <f t="array" ref="K1085">IFERROR(_xlfn.IFS(B1085=2015,J1085*$P$4,B1085=2016,J1085*$P$5,B1085=2017,J1085*$P$6,B1085=2018,J1085*$P$7,B1085=2019,J1085*$P$8,B1085=2020,J1085*$P$9,B1085=2021,J1085*$P$10,B1085=2022,J1085*$P$11),"")</f>
        <v>344746.18986144772</v>
      </c>
      <c r="L1085" s="3">
        <f t="shared" si="17"/>
        <v>639190.18986144778</v>
      </c>
    </row>
    <row r="1086" spans="1:12">
      <c r="A1086">
        <v>4832340</v>
      </c>
      <c r="B1086">
        <v>2018</v>
      </c>
      <c r="D1086" t="s">
        <v>2363</v>
      </c>
      <c r="E1086" t="s">
        <v>2364</v>
      </c>
      <c r="F1086" t="s">
        <v>4101</v>
      </c>
      <c r="G1086" t="s">
        <v>2365</v>
      </c>
      <c r="H1086" s="5">
        <v>289277</v>
      </c>
      <c r="I1086">
        <f>IFERROR(VLOOKUP(G1086,'NCES Match'!$A$2:$B$1307,2,FALSE),"")</f>
        <v>4832340</v>
      </c>
      <c r="J1086" cm="1">
        <f t="array" ref="J1086">IFERROR(_xlfn.IFS(B1086=2015,H1086/$O$13,B1086=2016,H1086/$O$14,B1086=2017,H1086/$O$15,B1086=2018,H1086/$O$16,B1086=2019,H1086/$O$17,B1086=2020,H1086/$O$18,B1086=2021,H1086/$O$19,B1086=2022,H1086/$O$20),"")</f>
        <v>1.8877026209620368E-4</v>
      </c>
      <c r="K1086" s="3" cm="1">
        <f t="array" ref="K1086">IFERROR(_xlfn.IFS(B1086=2015,J1086*$P$4,B1086=2016,J1086*$P$5,B1086=2017,J1086*$P$6,B1086=2018,J1086*$P$7,B1086=2019,J1086*$P$8,B1086=2020,J1086*$P$9,B1086=2021,J1086*$P$10,B1086=2022,J1086*$P$11),"")</f>
        <v>324090.84696490818</v>
      </c>
      <c r="L1086" s="3">
        <f t="shared" si="17"/>
        <v>613367.84696490818</v>
      </c>
    </row>
    <row r="1087" spans="1:12">
      <c r="A1087">
        <v>4832340</v>
      </c>
      <c r="B1087">
        <v>2019</v>
      </c>
      <c r="D1087" t="s">
        <v>2363</v>
      </c>
      <c r="E1087" t="s">
        <v>2364</v>
      </c>
      <c r="F1087" t="s">
        <v>4101</v>
      </c>
      <c r="G1087" t="s">
        <v>2365</v>
      </c>
      <c r="H1087" s="5">
        <v>291087</v>
      </c>
      <c r="I1087">
        <f>IFERROR(VLOOKUP(G1087,'NCES Match'!$A$2:$B$1307,2,FALSE),"")</f>
        <v>4832340</v>
      </c>
      <c r="J1087" cm="1">
        <f t="array" ref="J1087">IFERROR(_xlfn.IFS(B1087=2015,H1087/$O$13,B1087=2016,H1087/$O$14,B1087=2017,H1087/$O$15,B1087=2018,H1087/$O$16,B1087=2019,H1087/$O$17,B1087=2020,H1087/$O$18,B1087=2021,H1087/$O$19,B1087=2022,H1087/$O$20),"")</f>
        <v>1.8431047441617551E-4</v>
      </c>
      <c r="K1087" s="3" cm="1">
        <f t="array" ref="K1087">IFERROR(_xlfn.IFS(B1087=2015,J1087*$P$4,B1087=2016,J1087*$P$5,B1087=2017,J1087*$P$6,B1087=2018,J1087*$P$7,B1087=2019,J1087*$P$8,B1087=2020,J1087*$P$9,B1087=2021,J1087*$P$10,B1087=2022,J1087*$P$11),"")</f>
        <v>320317.95984658151</v>
      </c>
      <c r="L1087" s="3">
        <f t="shared" si="17"/>
        <v>611404.95984658157</v>
      </c>
    </row>
    <row r="1088" spans="1:12">
      <c r="A1088">
        <v>4832340</v>
      </c>
      <c r="B1088">
        <v>2020</v>
      </c>
      <c r="D1088" t="s">
        <v>2363</v>
      </c>
      <c r="E1088" t="s">
        <v>2364</v>
      </c>
      <c r="F1088" t="s">
        <v>4230</v>
      </c>
      <c r="G1088" t="s">
        <v>2365</v>
      </c>
      <c r="H1088" s="5">
        <v>325838</v>
      </c>
      <c r="I1088">
        <f>IFERROR(VLOOKUP(G1088,'NCES Match'!$A$2:$B$1307,2,FALSE),"")</f>
        <v>4832340</v>
      </c>
      <c r="J1088" cm="1">
        <f t="array" ref="J1088">IFERROR(_xlfn.IFS(B1088=2015,H1088/$O$13,B1088=2016,H1088/$O$14,B1088=2017,H1088/$O$15,B1088=2018,H1088/$O$16,B1088=2019,H1088/$O$17,B1088=2020,H1088/$O$18,B1088=2021,H1088/$O$19,B1088=2022,H1088/$O$20),"")</f>
        <v>1.7657407641817551E-4</v>
      </c>
      <c r="K1088" s="3" cm="1">
        <f t="array" ref="K1088">IFERROR(_xlfn.IFS(B1088=2015,J1088*$P$4,B1088=2016,J1088*$P$5,B1088=2017,J1088*$P$6,B1088=2018,J1088*$P$7,B1088=2019,J1088*$P$8,B1088=2020,J1088*$P$9,B1088=2021,J1088*$P$10,B1088=2022,J1088*$P$11),"")</f>
        <v>372218.65014553908</v>
      </c>
      <c r="L1088" s="3">
        <f t="shared" si="17"/>
        <v>698056.65014553908</v>
      </c>
    </row>
    <row r="1089" spans="1:12">
      <c r="A1089">
        <v>4832340</v>
      </c>
      <c r="B1089">
        <v>2021</v>
      </c>
      <c r="D1089" t="s">
        <v>2363</v>
      </c>
      <c r="E1089" t="s">
        <v>2364</v>
      </c>
      <c r="F1089" t="s">
        <v>4101</v>
      </c>
      <c r="G1089" t="s">
        <v>2365</v>
      </c>
      <c r="H1089" s="5">
        <v>390826.36</v>
      </c>
      <c r="I1089">
        <f>IFERROR(VLOOKUP(G1089,'NCES Match'!$A$2:$B$1307,2,FALSE),"")</f>
        <v>4832340</v>
      </c>
      <c r="J1089" cm="1">
        <f t="array" ref="J1089">IFERROR(_xlfn.IFS(B1089=2015,H1089/$O$13,B1089=2016,H1089/$O$14,B1089=2017,H1089/$O$15,B1089=2018,H1089/$O$16,B1089=2019,H1089/$O$17,B1089=2020,H1089/$O$18,B1089=2021,H1089/$O$19,B1089=2022,H1089/$O$20),"")</f>
        <v>1.9996357744249594E-4</v>
      </c>
      <c r="K1089" s="3" cm="1">
        <f t="array" ref="K1089">IFERROR(_xlfn.IFS(B1089=2015,J1089*$P$4,B1089=2016,J1089*$P$5,B1089=2017,J1089*$P$6,B1089=2018,J1089*$P$7,B1089=2019,J1089*$P$8,B1089=2020,J1089*$P$9,B1089=2021,J1089*$P$10,B1089=2022,J1089*$P$11),"")</f>
        <v>428032.69417459524</v>
      </c>
      <c r="L1089" s="3">
        <f t="shared" si="17"/>
        <v>818859.05417459528</v>
      </c>
    </row>
    <row r="1090" spans="1:12">
      <c r="A1090">
        <v>4832340</v>
      </c>
      <c r="B1090">
        <v>2022</v>
      </c>
      <c r="D1090" t="s">
        <v>2363</v>
      </c>
      <c r="E1090" t="s">
        <v>2364</v>
      </c>
      <c r="F1090" t="s">
        <v>4101</v>
      </c>
      <c r="G1090" t="s">
        <v>2365</v>
      </c>
      <c r="H1090" s="5">
        <v>423863.07</v>
      </c>
      <c r="I1090">
        <f>IFERROR(VLOOKUP(G1090,'NCES Match'!$A$2:$B$1307,2,FALSE),"")</f>
        <v>4832340</v>
      </c>
      <c r="J1090" cm="1">
        <f t="array" ref="J1090">IFERROR(_xlfn.IFS(B1090=2015,H1090/$O$13,B1090=2016,H1090/$O$14,B1090=2017,H1090/$O$15,B1090=2018,H1090/$O$16,B1090=2019,H1090/$O$17,B1090=2020,H1090/$O$18,B1090=2021,H1090/$O$19,B1090=2022,H1090/$O$20),"")</f>
        <v>1.8617364865840732E-4</v>
      </c>
      <c r="K1090" s="3" cm="1">
        <f t="array" ref="K1090">IFERROR(_xlfn.IFS(B1090=2015,J1090*$P$4,B1090=2016,J1090*$P$5,B1090=2017,J1090*$P$6,B1090=2018,J1090*$P$7,B1090=2019,J1090*$P$8,B1090=2020,J1090*$P$9,B1090=2021,J1090*$P$10,B1090=2022,J1090*$P$11),"")</f>
        <v>400921.78855089488</v>
      </c>
      <c r="L1090" s="3">
        <f t="shared" si="17"/>
        <v>824784.85855089489</v>
      </c>
    </row>
    <row r="1091" spans="1:12">
      <c r="A1091">
        <v>4832340</v>
      </c>
      <c r="B1091">
        <v>2023</v>
      </c>
      <c r="D1091" t="s">
        <v>2363</v>
      </c>
      <c r="E1091" t="s">
        <v>2364</v>
      </c>
      <c r="F1091" t="s">
        <v>4101</v>
      </c>
      <c r="G1091" t="s">
        <v>2365</v>
      </c>
      <c r="H1091" s="5">
        <v>483567.88</v>
      </c>
      <c r="I1091">
        <f>IFERROR(VLOOKUP(G1091,'NCES Match'!$A$2:$B$1307,2,FALSE),"")</f>
        <v>4832340</v>
      </c>
      <c r="J1091" t="str" cm="1">
        <f t="array" ref="J1091">IFERROR(_xlfn.IFS(B1091=2015,H1091/$O$13,B1091=2016,H1091/$O$14,B1091=2017,H1091/$O$15,B1091=2018,H1091/$O$16,B1091=2019,H1091/$O$17,B1091=2020,H1091/$O$18,B1091=2021,H1091/$O$19,B1091=2022,H1091/$O$20),"")</f>
        <v/>
      </c>
      <c r="K1091" s="3" t="str" cm="1">
        <f t="array" ref="K1091">IFERROR(_xlfn.IFS(B1091=2015,J1091*$P$4,B1091=2016,J1091*$P$5,B1091=2017,J1091*$P$6,B1091=2018,J1091*$P$7,B1091=2019,J1091*$P$8,B1091=2020,J1091*$P$9,B1091=2021,J1091*$P$10,B1091=2022,J1091*$P$11),"")</f>
        <v/>
      </c>
      <c r="L1091" s="3">
        <f t="shared" ref="L1091:L1154" si="18">SUM(H1091,K1091)</f>
        <v>483567.88</v>
      </c>
    </row>
    <row r="1092" spans="1:12">
      <c r="A1092">
        <v>4836750</v>
      </c>
      <c r="B1092">
        <v>2015</v>
      </c>
      <c r="C1092" t="s">
        <v>381</v>
      </c>
      <c r="D1092" t="s">
        <v>2683</v>
      </c>
      <c r="E1092" t="s">
        <v>2684</v>
      </c>
      <c r="G1092" t="s">
        <v>2685</v>
      </c>
      <c r="H1092" s="5">
        <v>177726.24</v>
      </c>
      <c r="I1092">
        <f>IFERROR(VLOOKUP(G1092,'NCES Match'!$A$2:$B$1307,2,FALSE),"")</f>
        <v>4836750</v>
      </c>
      <c r="J1092" cm="1">
        <f t="array" ref="J1092">IFERROR(_xlfn.IFS(B1092=2015,H1092/$O$13,B1092=2016,H1092/$O$14,B1092=2017,H1092/$O$15,B1092=2018,H1092/$O$16,B1092=2019,H1092/$O$17,B1092=2020,H1092/$O$18,B1092=2021,H1092/$O$19,B1092=2022,H1092/$O$20),"")</f>
        <v>1.3923140411833631E-4</v>
      </c>
      <c r="K1092" s="3" cm="1">
        <f t="array" ref="K1092">IFERROR(_xlfn.IFS(B1092=2015,J1092*$P$4,B1092=2016,J1092*$P$5,B1092=2017,J1092*$P$6,B1092=2018,J1092*$P$7,B1092=2019,J1092*$P$8,B1092=2020,J1092*$P$9,B1092=2021,J1092*$P$10,B1092=2022,J1092*$P$11),"")</f>
        <v>221584.41103854688</v>
      </c>
      <c r="L1092" s="3">
        <f t="shared" si="18"/>
        <v>399310.65103854687</v>
      </c>
    </row>
    <row r="1093" spans="1:12">
      <c r="A1093">
        <v>4836750</v>
      </c>
      <c r="B1093">
        <v>2016</v>
      </c>
      <c r="C1093" t="s">
        <v>4102</v>
      </c>
      <c r="D1093" t="s">
        <v>2683</v>
      </c>
      <c r="E1093" t="s">
        <v>2684</v>
      </c>
      <c r="F1093" t="s">
        <v>4101</v>
      </c>
      <c r="G1093" t="s">
        <v>2685</v>
      </c>
      <c r="H1093" s="5">
        <v>181454</v>
      </c>
      <c r="I1093">
        <f>IFERROR(VLOOKUP(G1093,'NCES Match'!$A$2:$B$1307,2,FALSE),"")</f>
        <v>4836750</v>
      </c>
      <c r="J1093" cm="1">
        <f t="array" ref="J1093">IFERROR(_xlfn.IFS(B1093=2015,H1093/$O$13,B1093=2016,H1093/$O$14,B1093=2017,H1093/$O$15,B1093=2018,H1093/$O$16,B1093=2019,H1093/$O$17,B1093=2020,H1093/$O$18,B1093=2021,H1093/$O$19,B1093=2022,H1093/$O$20),"")</f>
        <v>1.2989691407700905E-4</v>
      </c>
      <c r="K1093" s="3" cm="1">
        <f t="array" ref="K1093">IFERROR(_xlfn.IFS(B1093=2015,J1093*$P$4,B1093=2016,J1093*$P$5,B1093=2017,J1093*$P$6,B1093=2018,J1093*$P$7,B1093=2019,J1093*$P$8,B1093=2020,J1093*$P$9,B1093=2021,J1093*$P$10,B1093=2022,J1093*$P$11),"")</f>
        <v>217659.32824620744</v>
      </c>
      <c r="L1093" s="3">
        <f t="shared" si="18"/>
        <v>399113.32824620744</v>
      </c>
    </row>
    <row r="1094" spans="1:12">
      <c r="A1094">
        <v>4836750</v>
      </c>
      <c r="B1094">
        <v>2017</v>
      </c>
      <c r="D1094" t="s">
        <v>2683</v>
      </c>
      <c r="E1094" t="s">
        <v>2684</v>
      </c>
      <c r="F1094" t="s">
        <v>4101</v>
      </c>
      <c r="G1094" t="s">
        <v>2685</v>
      </c>
      <c r="H1094" s="5">
        <v>196431</v>
      </c>
      <c r="I1094">
        <f>IFERROR(VLOOKUP(G1094,'NCES Match'!$A$2:$B$1307,2,FALSE),"")</f>
        <v>4836750</v>
      </c>
      <c r="J1094" cm="1">
        <f t="array" ref="J1094">IFERROR(_xlfn.IFS(B1094=2015,H1094/$O$13,B1094=2016,H1094/$O$14,B1094=2017,H1094/$O$15,B1094=2018,H1094/$O$16,B1094=2019,H1094/$O$17,B1094=2020,H1094/$O$18,B1094=2021,H1094/$O$19,B1094=2022,H1094/$O$20),"")</f>
        <v>1.354271463657322E-4</v>
      </c>
      <c r="K1094" s="3" cm="1">
        <f t="array" ref="K1094">IFERROR(_xlfn.IFS(B1094=2015,J1094*$P$4,B1094=2016,J1094*$P$5,B1094=2017,J1094*$P$6,B1094=2018,J1094*$P$7,B1094=2019,J1094*$P$8,B1094=2020,J1094*$P$9,B1094=2021,J1094*$P$10,B1094=2022,J1094*$P$11),"")</f>
        <v>229988.85635527992</v>
      </c>
      <c r="L1094" s="3">
        <f t="shared" si="18"/>
        <v>426419.85635527992</v>
      </c>
    </row>
    <row r="1095" spans="1:12">
      <c r="A1095">
        <v>4836750</v>
      </c>
      <c r="B1095">
        <v>2018</v>
      </c>
      <c r="D1095" t="s">
        <v>2683</v>
      </c>
      <c r="E1095" t="s">
        <v>2684</v>
      </c>
      <c r="F1095" t="s">
        <v>4101</v>
      </c>
      <c r="G1095" t="s">
        <v>2685</v>
      </c>
      <c r="H1095" s="5">
        <v>176574</v>
      </c>
      <c r="I1095">
        <f>IFERROR(VLOOKUP(G1095,'NCES Match'!$A$2:$B$1307,2,FALSE),"")</f>
        <v>4836750</v>
      </c>
      <c r="J1095" cm="1">
        <f t="array" ref="J1095">IFERROR(_xlfn.IFS(B1095=2015,H1095/$O$13,B1095=2016,H1095/$O$14,B1095=2017,H1095/$O$15,B1095=2018,H1095/$O$16,B1095=2019,H1095/$O$17,B1095=2020,H1095/$O$18,B1095=2021,H1095/$O$19,B1095=2022,H1095/$O$20),"")</f>
        <v>1.1522492372146789E-4</v>
      </c>
      <c r="K1095" s="3" cm="1">
        <f t="array" ref="K1095">IFERROR(_xlfn.IFS(B1095=2015,J1095*$P$4,B1095=2016,J1095*$P$5,B1095=2017,J1095*$P$6,B1095=2018,J1095*$P$7,B1095=2019,J1095*$P$8,B1095=2020,J1095*$P$9,B1095=2021,J1095*$P$10,B1095=2022,J1095*$P$11),"")</f>
        <v>197824.29025460611</v>
      </c>
      <c r="L1095" s="3">
        <f t="shared" si="18"/>
        <v>374398.29025460611</v>
      </c>
    </row>
    <row r="1096" spans="1:12">
      <c r="A1096">
        <v>4836750</v>
      </c>
      <c r="B1096">
        <v>2019</v>
      </c>
      <c r="D1096" t="s">
        <v>2683</v>
      </c>
      <c r="E1096" t="s">
        <v>2684</v>
      </c>
      <c r="F1096" t="s">
        <v>4101</v>
      </c>
      <c r="G1096" t="s">
        <v>2685</v>
      </c>
      <c r="H1096" s="5">
        <v>175570</v>
      </c>
      <c r="I1096">
        <f>IFERROR(VLOOKUP(G1096,'NCES Match'!$A$2:$B$1307,2,FALSE),"")</f>
        <v>4836750</v>
      </c>
      <c r="J1096" cm="1">
        <f t="array" ref="J1096">IFERROR(_xlfn.IFS(B1096=2015,H1096/$O$13,B1096=2016,H1096/$O$14,B1096=2017,H1096/$O$15,B1096=2018,H1096/$O$16,B1096=2019,H1096/$O$17,B1096=2020,H1096/$O$18,B1096=2021,H1096/$O$19,B1096=2022,H1096/$O$20),"")</f>
        <v>1.1116741727816059E-4</v>
      </c>
      <c r="K1096" s="3" cm="1">
        <f t="array" ref="K1096">IFERROR(_xlfn.IFS(B1096=2015,J1096*$P$4,B1096=2016,J1096*$P$5,B1096=2017,J1096*$P$6,B1096=2018,J1096*$P$7,B1096=2019,J1096*$P$8,B1096=2020,J1096*$P$9,B1096=2021,J1096*$P$10,B1096=2022,J1096*$P$11),"")</f>
        <v>193200.74139437461</v>
      </c>
      <c r="L1096" s="3">
        <f t="shared" si="18"/>
        <v>368770.74139437464</v>
      </c>
    </row>
    <row r="1097" spans="1:12">
      <c r="A1097">
        <v>4836750</v>
      </c>
      <c r="B1097">
        <v>2020</v>
      </c>
      <c r="D1097" t="s">
        <v>2683</v>
      </c>
      <c r="E1097" t="s">
        <v>2684</v>
      </c>
      <c r="F1097" t="s">
        <v>4230</v>
      </c>
      <c r="G1097" t="s">
        <v>2685</v>
      </c>
      <c r="H1097" s="5">
        <v>199309</v>
      </c>
      <c r="I1097">
        <f>IFERROR(VLOOKUP(G1097,'NCES Match'!$A$2:$B$1307,2,FALSE),"")</f>
        <v>4836750</v>
      </c>
      <c r="J1097" cm="1">
        <f t="array" ref="J1097">IFERROR(_xlfn.IFS(B1097=2015,H1097/$O$13,B1097=2016,H1097/$O$14,B1097=2017,H1097/$O$15,B1097=2018,H1097/$O$16,B1097=2019,H1097/$O$17,B1097=2020,H1097/$O$18,B1097=2021,H1097/$O$19,B1097=2022,H1097/$O$20),"")</f>
        <v>1.0800705441609065E-4</v>
      </c>
      <c r="K1097" s="3" cm="1">
        <f t="array" ref="K1097">IFERROR(_xlfn.IFS(B1097=2015,J1097*$P$4,B1097=2016,J1097*$P$5,B1097=2017,J1097*$P$6,B1097=2018,J1097*$P$7,B1097=2019,J1097*$P$8,B1097=2020,J1097*$P$9,B1097=2021,J1097*$P$10,B1097=2022,J1097*$P$11),"")</f>
        <v>227679.17474897727</v>
      </c>
      <c r="L1097" s="3">
        <f t="shared" si="18"/>
        <v>426988.1747489773</v>
      </c>
    </row>
    <row r="1098" spans="1:12">
      <c r="A1098">
        <v>4836750</v>
      </c>
      <c r="B1098">
        <v>2021</v>
      </c>
      <c r="D1098" t="s">
        <v>2683</v>
      </c>
      <c r="E1098" t="s">
        <v>2684</v>
      </c>
      <c r="F1098" t="s">
        <v>4230</v>
      </c>
      <c r="G1098" t="s">
        <v>2685</v>
      </c>
      <c r="H1098" s="5">
        <v>206842.53</v>
      </c>
      <c r="I1098">
        <f>IFERROR(VLOOKUP(G1098,'NCES Match'!$A$2:$B$1307,2,FALSE),"")</f>
        <v>4836750</v>
      </c>
      <c r="J1098" cm="1">
        <f t="array" ref="J1098">IFERROR(_xlfn.IFS(B1098=2015,H1098/$O$13,B1098=2016,H1098/$O$14,B1098=2017,H1098/$O$15,B1098=2018,H1098/$O$16,B1098=2019,H1098/$O$17,B1098=2020,H1098/$O$18,B1098=2021,H1098/$O$19,B1098=2022,H1098/$O$20),"")</f>
        <v>1.0582953582265227E-4</v>
      </c>
      <c r="K1098" s="3" cm="1">
        <f t="array" ref="K1098">IFERROR(_xlfn.IFS(B1098=2015,J1098*$P$4,B1098=2016,J1098*$P$5,B1098=2017,J1098*$P$6,B1098=2018,J1098*$P$7,B1098=2019,J1098*$P$8,B1098=2020,J1098*$P$9,B1098=2021,J1098*$P$10,B1098=2022,J1098*$P$11),"")</f>
        <v>226533.76140183979</v>
      </c>
      <c r="L1098" s="3">
        <f t="shared" si="18"/>
        <v>433376.29140183982</v>
      </c>
    </row>
    <row r="1099" spans="1:12">
      <c r="A1099">
        <v>4836750</v>
      </c>
      <c r="B1099">
        <v>2022</v>
      </c>
      <c r="D1099" t="s">
        <v>2683</v>
      </c>
      <c r="E1099" t="s">
        <v>2684</v>
      </c>
      <c r="F1099" t="s">
        <v>4101</v>
      </c>
      <c r="G1099" t="s">
        <v>2685</v>
      </c>
      <c r="H1099" s="5">
        <v>253590.13</v>
      </c>
      <c r="I1099">
        <f>IFERROR(VLOOKUP(G1099,'NCES Match'!$A$2:$B$1307,2,FALSE),"")</f>
        <v>4836750</v>
      </c>
      <c r="J1099" cm="1">
        <f t="array" ref="J1099">IFERROR(_xlfn.IFS(B1099=2015,H1099/$O$13,B1099=2016,H1099/$O$14,B1099=2017,H1099/$O$15,B1099=2018,H1099/$O$16,B1099=2019,H1099/$O$17,B1099=2020,H1099/$O$18,B1099=2021,H1099/$O$19,B1099=2022,H1099/$O$20),"")</f>
        <v>1.1138455578557443E-4</v>
      </c>
      <c r="K1099" s="3" cm="1">
        <f t="array" ref="K1099">IFERROR(_xlfn.IFS(B1099=2015,J1099*$P$4,B1099=2016,J1099*$P$5,B1099=2017,J1099*$P$6,B1099=2018,J1099*$P$7,B1099=2019,J1099*$P$8,B1099=2020,J1099*$P$9,B1099=2021,J1099*$P$10,B1099=2022,J1099*$P$11),"")</f>
        <v>239864.7480150935</v>
      </c>
      <c r="L1099" s="3">
        <f t="shared" si="18"/>
        <v>493454.87801509351</v>
      </c>
    </row>
    <row r="1100" spans="1:12">
      <c r="A1100">
        <v>4836750</v>
      </c>
      <c r="B1100">
        <v>2023</v>
      </c>
      <c r="D1100" t="s">
        <v>2683</v>
      </c>
      <c r="E1100" t="s">
        <v>2684</v>
      </c>
      <c r="F1100" t="s">
        <v>4101</v>
      </c>
      <c r="G1100" t="s">
        <v>2685</v>
      </c>
      <c r="H1100" s="5">
        <v>268963.09000000003</v>
      </c>
      <c r="I1100">
        <f>IFERROR(VLOOKUP(G1100,'NCES Match'!$A$2:$B$1307,2,FALSE),"")</f>
        <v>4836750</v>
      </c>
      <c r="J1100" t="str" cm="1">
        <f t="array" ref="J1100">IFERROR(_xlfn.IFS(B1100=2015,H1100/$O$13,B1100=2016,H1100/$O$14,B1100=2017,H1100/$O$15,B1100=2018,H1100/$O$16,B1100=2019,H1100/$O$17,B1100=2020,H1100/$O$18,B1100=2021,H1100/$O$19,B1100=2022,H1100/$O$20),"")</f>
        <v/>
      </c>
      <c r="K1100" s="3" t="str" cm="1">
        <f t="array" ref="K1100">IFERROR(_xlfn.IFS(B1100=2015,J1100*$P$4,B1100=2016,J1100*$P$5,B1100=2017,J1100*$P$6,B1100=2018,J1100*$P$7,B1100=2019,J1100*$P$8,B1100=2020,J1100*$P$9,B1100=2021,J1100*$P$10,B1100=2022,J1100*$P$11),"")</f>
        <v/>
      </c>
      <c r="L1100" s="3">
        <f t="shared" si="18"/>
        <v>268963.09000000003</v>
      </c>
    </row>
    <row r="1101" spans="1:12">
      <c r="A1101">
        <v>4842480</v>
      </c>
      <c r="B1101">
        <v>2015</v>
      </c>
      <c r="C1101" t="s">
        <v>381</v>
      </c>
      <c r="D1101" t="s">
        <v>3187</v>
      </c>
      <c r="E1101" t="s">
        <v>3188</v>
      </c>
      <c r="G1101" t="s">
        <v>3189</v>
      </c>
      <c r="H1101" s="5">
        <v>1336712.3799999999</v>
      </c>
      <c r="I1101">
        <f>IFERROR(VLOOKUP(G1101,'NCES Match'!$A$2:$B$1307,2,FALSE),"")</f>
        <v>4842480</v>
      </c>
      <c r="J1101" cm="1">
        <f t="array" ref="J1101">IFERROR(_xlfn.IFS(B1101=2015,H1101/$O$13,B1101=2016,H1101/$O$14,B1101=2017,H1101/$O$15,B1101=2018,H1101/$O$16,B1101=2019,H1101/$O$17,B1101=2020,H1101/$O$18,B1101=2021,H1101/$O$19,B1101=2022,H1101/$O$20),"")</f>
        <v>1.0471855004064855E-3</v>
      </c>
      <c r="K1101" s="3" cm="1">
        <f t="array" ref="K1101">IFERROR(_xlfn.IFS(B1101=2015,J1101*$P$4,B1101=2016,J1101*$P$5,B1101=2017,J1101*$P$6,B1101=2018,J1101*$P$7,B1101=2019,J1101*$P$8,B1101=2020,J1101*$P$9,B1101=2021,J1101*$P$10,B1101=2022,J1101*$P$11),"")</f>
        <v>1666577.909093414</v>
      </c>
      <c r="L1101" s="3">
        <f t="shared" si="18"/>
        <v>3003290.2890934139</v>
      </c>
    </row>
    <row r="1102" spans="1:12">
      <c r="A1102">
        <v>4842480</v>
      </c>
      <c r="B1102">
        <v>2016</v>
      </c>
      <c r="C1102" t="s">
        <v>4102</v>
      </c>
      <c r="D1102" t="s">
        <v>3187</v>
      </c>
      <c r="E1102" t="s">
        <v>3188</v>
      </c>
      <c r="F1102" t="s">
        <v>4101</v>
      </c>
      <c r="G1102" t="s">
        <v>3189</v>
      </c>
      <c r="H1102" s="5">
        <v>1352865</v>
      </c>
      <c r="I1102">
        <f>IFERROR(VLOOKUP(G1102,'NCES Match'!$A$2:$B$1307,2,FALSE),"")</f>
        <v>4842480</v>
      </c>
      <c r="J1102" cm="1">
        <f t="array" ref="J1102">IFERROR(_xlfn.IFS(B1102=2015,H1102/$O$13,B1102=2016,H1102/$O$14,B1102=2017,H1102/$O$15,B1102=2018,H1102/$O$16,B1102=2019,H1102/$O$17,B1102=2020,H1102/$O$18,B1102=2021,H1102/$O$19,B1102=2022,H1102/$O$20),"")</f>
        <v>9.6847128563047852E-4</v>
      </c>
      <c r="K1102" s="3" cm="1">
        <f t="array" ref="K1102">IFERROR(_xlfn.IFS(B1102=2015,J1102*$P$4,B1102=2016,J1102*$P$5,B1102=2017,J1102*$P$6,B1102=2018,J1102*$P$7,B1102=2019,J1102*$P$8,B1102=2020,J1102*$P$9,B1102=2021,J1102*$P$10,B1102=2022,J1102*$P$11),"")</f>
        <v>1622800.7489931632</v>
      </c>
      <c r="L1102" s="3">
        <f t="shared" si="18"/>
        <v>2975665.748993163</v>
      </c>
    </row>
    <row r="1103" spans="1:12">
      <c r="A1103">
        <v>4842480</v>
      </c>
      <c r="B1103">
        <v>2017</v>
      </c>
      <c r="D1103" t="s">
        <v>3187</v>
      </c>
      <c r="E1103" t="s">
        <v>3188</v>
      </c>
      <c r="F1103" t="s">
        <v>4101</v>
      </c>
      <c r="G1103" t="s">
        <v>3189</v>
      </c>
      <c r="H1103" s="5">
        <v>1429183</v>
      </c>
      <c r="I1103">
        <f>IFERROR(VLOOKUP(G1103,'NCES Match'!$A$2:$B$1307,2,FALSE),"")</f>
        <v>4842480</v>
      </c>
      <c r="J1103" cm="1">
        <f t="array" ref="J1103">IFERROR(_xlfn.IFS(B1103=2015,H1103/$O$13,B1103=2016,H1103/$O$14,B1103=2017,H1103/$O$15,B1103=2018,H1103/$O$16,B1103=2019,H1103/$O$17,B1103=2020,H1103/$O$18,B1103=2021,H1103/$O$19,B1103=2022,H1103/$O$20),"")</f>
        <v>9.8533416479280878E-4</v>
      </c>
      <c r="K1103" s="3" cm="1">
        <f t="array" ref="K1103">IFERROR(_xlfn.IFS(B1103=2015,J1103*$P$4,B1103=2016,J1103*$P$5,B1103=2017,J1103*$P$6,B1103=2018,J1103*$P$7,B1103=2019,J1103*$P$8,B1103=2020,J1103*$P$9,B1103=2021,J1103*$P$10,B1103=2022,J1103*$P$11),"")</f>
        <v>1673341.5993015766</v>
      </c>
      <c r="L1103" s="3">
        <f t="shared" si="18"/>
        <v>3102524.5993015766</v>
      </c>
    </row>
    <row r="1104" spans="1:12">
      <c r="A1104">
        <v>4842480</v>
      </c>
      <c r="B1104">
        <v>2018</v>
      </c>
      <c r="D1104" t="s">
        <v>3187</v>
      </c>
      <c r="E1104" t="s">
        <v>3188</v>
      </c>
      <c r="F1104" t="s">
        <v>4101</v>
      </c>
      <c r="G1104" t="s">
        <v>3189</v>
      </c>
      <c r="H1104" s="5">
        <v>1478282</v>
      </c>
      <c r="I1104">
        <f>IFERROR(VLOOKUP(G1104,'NCES Match'!$A$2:$B$1307,2,FALSE),"")</f>
        <v>4842480</v>
      </c>
      <c r="J1104" cm="1">
        <f t="array" ref="J1104">IFERROR(_xlfn.IFS(B1104=2015,H1104/$O$13,B1104=2016,H1104/$O$14,B1104=2017,H1104/$O$15,B1104=2018,H1104/$O$16,B1104=2019,H1104/$O$17,B1104=2020,H1104/$O$18,B1104=2021,H1104/$O$19,B1104=2022,H1104/$O$20),"")</f>
        <v>9.6466597963923905E-4</v>
      </c>
      <c r="K1104" s="3" cm="1">
        <f t="array" ref="K1104">IFERROR(_xlfn.IFS(B1104=2015,J1104*$P$4,B1104=2016,J1104*$P$5,B1104=2017,J1104*$P$6,B1104=2018,J1104*$P$7,B1104=2019,J1104*$P$8,B1104=2020,J1104*$P$9,B1104=2021,J1104*$P$10,B1104=2022,J1104*$P$11),"")</f>
        <v>1656189.9682068687</v>
      </c>
      <c r="L1104" s="3">
        <f t="shared" si="18"/>
        <v>3134471.9682068685</v>
      </c>
    </row>
    <row r="1105" spans="1:12">
      <c r="A1105">
        <v>4842480</v>
      </c>
      <c r="B1105">
        <v>2019</v>
      </c>
      <c r="D1105" t="s">
        <v>3187</v>
      </c>
      <c r="E1105" t="s">
        <v>3188</v>
      </c>
      <c r="F1105" t="s">
        <v>4101</v>
      </c>
      <c r="G1105" t="s">
        <v>3189</v>
      </c>
      <c r="H1105" s="5">
        <v>1608050</v>
      </c>
      <c r="I1105">
        <f>IFERROR(VLOOKUP(G1105,'NCES Match'!$A$2:$B$1307,2,FALSE),"")</f>
        <v>4842480</v>
      </c>
      <c r="J1105" cm="1">
        <f t="array" ref="J1105">IFERROR(_xlfn.IFS(B1105=2015,H1105/$O$13,B1105=2016,H1105/$O$14,B1105=2017,H1105/$O$15,B1105=2018,H1105/$O$16,B1105=2019,H1105/$O$17,B1105=2020,H1105/$O$18,B1105=2021,H1105/$O$19,B1105=2022,H1105/$O$20),"")</f>
        <v>1.0181851418473893E-3</v>
      </c>
      <c r="K1105" s="3" cm="1">
        <f t="array" ref="K1105">IFERROR(_xlfn.IFS(B1105=2015,J1105*$P$4,B1105=2016,J1105*$P$5,B1105=2017,J1105*$P$6,B1105=2018,J1105*$P$7,B1105=2019,J1105*$P$8,B1105=2020,J1105*$P$9,B1105=2021,J1105*$P$10,B1105=2022,J1105*$P$11),"")</f>
        <v>1769530.3992665266</v>
      </c>
      <c r="L1105" s="3">
        <f t="shared" si="18"/>
        <v>3377580.3992665266</v>
      </c>
    </row>
    <row r="1106" spans="1:12">
      <c r="A1106">
        <v>4842480</v>
      </c>
      <c r="B1106">
        <v>2020</v>
      </c>
      <c r="D1106" t="s">
        <v>3187</v>
      </c>
      <c r="E1106" t="s">
        <v>3188</v>
      </c>
      <c r="F1106" t="s">
        <v>4230</v>
      </c>
      <c r="G1106" t="s">
        <v>3189</v>
      </c>
      <c r="H1106" s="5">
        <v>1789158</v>
      </c>
      <c r="I1106">
        <f>IFERROR(VLOOKUP(G1106,'NCES Match'!$A$2:$B$1307,2,FALSE),"")</f>
        <v>4842480</v>
      </c>
      <c r="J1106" cm="1">
        <f t="array" ref="J1106">IFERROR(_xlfn.IFS(B1106=2015,H1106/$O$13,B1106=2016,H1106/$O$14,B1106=2017,H1106/$O$15,B1106=2018,H1106/$O$16,B1106=2019,H1106/$O$17,B1106=2020,H1106/$O$18,B1106=2021,H1106/$O$19,B1106=2022,H1106/$O$20),"")</f>
        <v>9.6955825108240923E-4</v>
      </c>
      <c r="K1106" s="3" cm="1">
        <f t="array" ref="K1106">IFERROR(_xlfn.IFS(B1106=2015,J1106*$P$4,B1106=2016,J1106*$P$5,B1106=2017,J1106*$P$6,B1106=2018,J1106*$P$7,B1106=2019,J1106*$P$8,B1106=2020,J1106*$P$9,B1106=2021,J1106*$P$10,B1106=2022,J1106*$P$11),"")</f>
        <v>2043831.5225881955</v>
      </c>
      <c r="L1106" s="3">
        <f t="shared" si="18"/>
        <v>3832989.5225881953</v>
      </c>
    </row>
    <row r="1107" spans="1:12">
      <c r="A1107">
        <v>4842480</v>
      </c>
      <c r="B1107">
        <v>2021</v>
      </c>
      <c r="D1107" t="s">
        <v>3187</v>
      </c>
      <c r="E1107" t="s">
        <v>3188</v>
      </c>
      <c r="F1107" t="s">
        <v>4101</v>
      </c>
      <c r="G1107" t="s">
        <v>3189</v>
      </c>
      <c r="H1107" s="5">
        <v>1799880.89</v>
      </c>
      <c r="I1107">
        <f>IFERROR(VLOOKUP(G1107,'NCES Match'!$A$2:$B$1307,2,FALSE),"")</f>
        <v>4842480</v>
      </c>
      <c r="J1107" cm="1">
        <f t="array" ref="J1107">IFERROR(_xlfn.IFS(B1107=2015,H1107/$O$13,B1107=2016,H1107/$O$14,B1107=2017,H1107/$O$15,B1107=2018,H1107/$O$16,B1107=2019,H1107/$O$17,B1107=2020,H1107/$O$18,B1107=2021,H1107/$O$19,B1107=2022,H1107/$O$20),"")</f>
        <v>9.2089648644677786E-4</v>
      </c>
      <c r="K1107" s="3" cm="1">
        <f t="array" ref="K1107">IFERROR(_xlfn.IFS(B1107=2015,J1107*$P$4,B1107=2016,J1107*$P$5,B1107=2017,J1107*$P$6,B1107=2018,J1107*$P$7,B1107=2019,J1107*$P$8,B1107=2020,J1107*$P$9,B1107=2021,J1107*$P$10,B1107=2022,J1107*$P$11),"")</f>
        <v>1971228.0065757802</v>
      </c>
      <c r="L1107" s="3">
        <f t="shared" si="18"/>
        <v>3771108.8965757801</v>
      </c>
    </row>
    <row r="1108" spans="1:12">
      <c r="A1108">
        <v>4842480</v>
      </c>
      <c r="B1108">
        <v>2022</v>
      </c>
      <c r="D1108" t="s">
        <v>3187</v>
      </c>
      <c r="E1108" t="s">
        <v>3188</v>
      </c>
      <c r="F1108" t="s">
        <v>4101</v>
      </c>
      <c r="G1108" t="s">
        <v>3189</v>
      </c>
      <c r="H1108" s="5">
        <v>2242488.7400000002</v>
      </c>
      <c r="I1108">
        <f>IFERROR(VLOOKUP(G1108,'NCES Match'!$A$2:$B$1307,2,FALSE),"")</f>
        <v>4842480</v>
      </c>
      <c r="J1108" cm="1">
        <f t="array" ref="J1108">IFERROR(_xlfn.IFS(B1108=2015,H1108/$O$13,B1108=2016,H1108/$O$14,B1108=2017,H1108/$O$15,B1108=2018,H1108/$O$16,B1108=2019,H1108/$O$17,B1108=2020,H1108/$O$18,B1108=2021,H1108/$O$19,B1108=2022,H1108/$O$20),"")</f>
        <v>9.8496977054687634E-4</v>
      </c>
      <c r="K1108" s="3" cm="1">
        <f t="array" ref="K1108">IFERROR(_xlfn.IFS(B1108=2015,J1108*$P$4,B1108=2016,J1108*$P$5,B1108=2017,J1108*$P$6,B1108=2018,J1108*$P$7,B1108=2019,J1108*$P$8,B1108=2020,J1108*$P$9,B1108=2021,J1108*$P$10,B1108=2022,J1108*$P$11),"")</f>
        <v>2121115.6622964176</v>
      </c>
      <c r="L1108" s="3">
        <f t="shared" si="18"/>
        <v>4363604.4022964183</v>
      </c>
    </row>
    <row r="1109" spans="1:12">
      <c r="A1109">
        <v>4842480</v>
      </c>
      <c r="B1109">
        <v>2023</v>
      </c>
      <c r="D1109" t="s">
        <v>3187</v>
      </c>
      <c r="E1109" t="s">
        <v>3188</v>
      </c>
      <c r="F1109" t="s">
        <v>4101</v>
      </c>
      <c r="G1109" t="s">
        <v>3189</v>
      </c>
      <c r="H1109" s="5">
        <v>2678804.87</v>
      </c>
      <c r="I1109">
        <f>IFERROR(VLOOKUP(G1109,'NCES Match'!$A$2:$B$1307,2,FALSE),"")</f>
        <v>4842480</v>
      </c>
      <c r="J1109" t="str" cm="1">
        <f t="array" ref="J1109">IFERROR(_xlfn.IFS(B1109=2015,H1109/$O$13,B1109=2016,H1109/$O$14,B1109=2017,H1109/$O$15,B1109=2018,H1109/$O$16,B1109=2019,H1109/$O$17,B1109=2020,H1109/$O$18,B1109=2021,H1109/$O$19,B1109=2022,H1109/$O$20),"")</f>
        <v/>
      </c>
      <c r="K1109" s="3" t="str" cm="1">
        <f t="array" ref="K1109">IFERROR(_xlfn.IFS(B1109=2015,J1109*$P$4,B1109=2016,J1109*$P$5,B1109=2017,J1109*$P$6,B1109=2018,J1109*$P$7,B1109=2019,J1109*$P$8,B1109=2020,J1109*$P$9,B1109=2021,J1109*$P$10,B1109=2022,J1109*$P$11),"")</f>
        <v/>
      </c>
      <c r="L1109" s="3">
        <f t="shared" si="18"/>
        <v>2678804.87</v>
      </c>
    </row>
    <row r="1110" spans="1:12">
      <c r="A1110">
        <v>4827390</v>
      </c>
      <c r="B1110">
        <v>2015</v>
      </c>
      <c r="C1110" t="s">
        <v>381</v>
      </c>
      <c r="D1110" t="s">
        <v>1998</v>
      </c>
      <c r="E1110" t="s">
        <v>1999</v>
      </c>
      <c r="G1110" t="s">
        <v>2000</v>
      </c>
      <c r="H1110" s="5">
        <v>521425.08</v>
      </c>
      <c r="I1110">
        <f>IFERROR(VLOOKUP(G1110,'NCES Match'!$A$2:$B$1307,2,FALSE),"")</f>
        <v>4827390</v>
      </c>
      <c r="J1110" cm="1">
        <f t="array" ref="J1110">IFERROR(_xlfn.IFS(B1110=2015,H1110/$O$13,B1110=2016,H1110/$O$14,B1110=2017,H1110/$O$15,B1110=2018,H1110/$O$16,B1110=2019,H1110/$O$17,B1110=2020,H1110/$O$18,B1110=2021,H1110/$O$19,B1110=2022,H1110/$O$20),"")</f>
        <v>4.0848636662158526E-4</v>
      </c>
      <c r="K1110" s="3" cm="1">
        <f t="array" ref="K1110">IFERROR(_xlfn.IFS(B1110=2015,J1110*$P$4,B1110=2016,J1110*$P$5,B1110=2017,J1110*$P$6,B1110=2018,J1110*$P$7,B1110=2019,J1110*$P$8,B1110=2020,J1110*$P$9,B1110=2021,J1110*$P$10,B1110=2022,J1110*$P$11),"")</f>
        <v>650099.10327550513</v>
      </c>
      <c r="L1110" s="3">
        <f t="shared" si="18"/>
        <v>1171524.1832755052</v>
      </c>
    </row>
    <row r="1111" spans="1:12">
      <c r="A1111">
        <v>4827390</v>
      </c>
      <c r="B1111">
        <v>2016</v>
      </c>
      <c r="C1111" t="s">
        <v>4102</v>
      </c>
      <c r="D1111" t="s">
        <v>1998</v>
      </c>
      <c r="E1111" t="s">
        <v>1999</v>
      </c>
      <c r="F1111" t="s">
        <v>4101</v>
      </c>
      <c r="G1111" t="s">
        <v>2000</v>
      </c>
      <c r="H1111" s="5">
        <v>508842</v>
      </c>
      <c r="I1111">
        <f>IFERROR(VLOOKUP(G1111,'NCES Match'!$A$2:$B$1307,2,FALSE),"")</f>
        <v>4827390</v>
      </c>
      <c r="J1111" cm="1">
        <f t="array" ref="J1111">IFERROR(_xlfn.IFS(B1111=2015,H1111/$O$13,B1111=2016,H1111/$O$14,B1111=2017,H1111/$O$15,B1111=2018,H1111/$O$16,B1111=2019,H1111/$O$17,B1111=2020,H1111/$O$18,B1111=2021,H1111/$O$19,B1111=2022,H1111/$O$20),"")</f>
        <v>3.6426314962896073E-4</v>
      </c>
      <c r="K1111" s="3" cm="1">
        <f t="array" ref="K1111">IFERROR(_xlfn.IFS(B1111=2015,J1111*$P$4,B1111=2016,J1111*$P$5,B1111=2017,J1111*$P$6,B1111=2018,J1111*$P$7,B1111=2019,J1111*$P$8,B1111=2020,J1111*$P$9,B1111=2021,J1111*$P$10,B1111=2022,J1111*$P$11),"")</f>
        <v>610370.71601318626</v>
      </c>
      <c r="L1111" s="3">
        <f t="shared" si="18"/>
        <v>1119212.7160131861</v>
      </c>
    </row>
    <row r="1112" spans="1:12">
      <c r="A1112">
        <v>4827390</v>
      </c>
      <c r="B1112">
        <v>2017</v>
      </c>
      <c r="D1112" t="s">
        <v>1998</v>
      </c>
      <c r="E1112" t="s">
        <v>1999</v>
      </c>
      <c r="F1112" t="s">
        <v>4101</v>
      </c>
      <c r="G1112" t="s">
        <v>2000</v>
      </c>
      <c r="H1112" s="5">
        <v>519540</v>
      </c>
      <c r="I1112">
        <f>IFERROR(VLOOKUP(G1112,'NCES Match'!$A$2:$B$1307,2,FALSE),"")</f>
        <v>4827390</v>
      </c>
      <c r="J1112" cm="1">
        <f t="array" ref="J1112">IFERROR(_xlfn.IFS(B1112=2015,H1112/$O$13,B1112=2016,H1112/$O$14,B1112=2017,H1112/$O$15,B1112=2018,H1112/$O$16,B1112=2019,H1112/$O$17,B1112=2020,H1112/$O$18,B1112=2021,H1112/$O$19,B1112=2022,H1112/$O$20),"")</f>
        <v>3.5819101680922312E-4</v>
      </c>
      <c r="K1112" s="3" cm="1">
        <f t="array" ref="K1112">IFERROR(_xlfn.IFS(B1112=2015,J1112*$P$4,B1112=2016,J1112*$P$5,B1112=2017,J1112*$P$6,B1112=2018,J1112*$P$7,B1112=2019,J1112*$P$8,B1112=2020,J1112*$P$9,B1112=2021,J1112*$P$10,B1112=2022,J1112*$P$11),"")</f>
        <v>608297.11415622861</v>
      </c>
      <c r="L1112" s="3">
        <f t="shared" si="18"/>
        <v>1127837.1141562285</v>
      </c>
    </row>
    <row r="1113" spans="1:12">
      <c r="A1113">
        <v>4827390</v>
      </c>
      <c r="B1113">
        <v>2018</v>
      </c>
      <c r="D1113" t="s">
        <v>1998</v>
      </c>
      <c r="E1113" t="s">
        <v>1999</v>
      </c>
      <c r="F1113" t="s">
        <v>4101</v>
      </c>
      <c r="G1113" t="s">
        <v>2000</v>
      </c>
      <c r="H1113" s="5">
        <v>517158</v>
      </c>
      <c r="I1113">
        <f>IFERROR(VLOOKUP(G1113,'NCES Match'!$A$2:$B$1307,2,FALSE),"")</f>
        <v>4827390</v>
      </c>
      <c r="J1113" cm="1">
        <f t="array" ref="J1113">IFERROR(_xlfn.IFS(B1113=2015,H1113/$O$13,B1113=2016,H1113/$O$14,B1113=2017,H1113/$O$15,B1113=2018,H1113/$O$16,B1113=2019,H1113/$O$17,B1113=2020,H1113/$O$18,B1113=2021,H1113/$O$19,B1113=2022,H1113/$O$20),"")</f>
        <v>3.3747602196216252E-4</v>
      </c>
      <c r="K1113" s="3" cm="1">
        <f t="array" ref="K1113">IFERROR(_xlfn.IFS(B1113=2015,J1113*$P$4,B1113=2016,J1113*$P$5,B1113=2017,J1113*$P$6,B1113=2018,J1113*$P$7,B1113=2019,J1113*$P$8,B1113=2020,J1113*$P$9,B1113=2021,J1113*$P$10,B1113=2022,J1113*$P$11),"")</f>
        <v>579396.82115991926</v>
      </c>
      <c r="L1113" s="3">
        <f t="shared" si="18"/>
        <v>1096554.8211599193</v>
      </c>
    </row>
    <row r="1114" spans="1:12">
      <c r="A1114">
        <v>4827390</v>
      </c>
      <c r="B1114">
        <v>2019</v>
      </c>
      <c r="D1114" t="s">
        <v>1998</v>
      </c>
      <c r="E1114" t="s">
        <v>1999</v>
      </c>
      <c r="F1114" t="s">
        <v>4101</v>
      </c>
      <c r="G1114" t="s">
        <v>2000</v>
      </c>
      <c r="H1114" s="5">
        <v>527077</v>
      </c>
      <c r="I1114">
        <f>IFERROR(VLOOKUP(G1114,'NCES Match'!$A$2:$B$1307,2,FALSE),"")</f>
        <v>4827390</v>
      </c>
      <c r="J1114" cm="1">
        <f t="array" ref="J1114">IFERROR(_xlfn.IFS(B1114=2015,H1114/$O$13,B1114=2016,H1114/$O$14,B1114=2017,H1114/$O$15,B1114=2018,H1114/$O$16,B1114=2019,H1114/$O$17,B1114=2020,H1114/$O$18,B1114=2021,H1114/$O$19,B1114=2022,H1114/$O$20),"")</f>
        <v>3.3373462890426073E-4</v>
      </c>
      <c r="K1114" s="3" cm="1">
        <f t="array" ref="K1114">IFERROR(_xlfn.IFS(B1114=2015,J1114*$P$4,B1114=2016,J1114*$P$5,B1114=2017,J1114*$P$6,B1114=2018,J1114*$P$7,B1114=2019,J1114*$P$8,B1114=2020,J1114*$P$9,B1114=2021,J1114*$P$10,B1114=2022,J1114*$P$11),"")</f>
        <v>580006.07832729269</v>
      </c>
      <c r="L1114" s="3">
        <f t="shared" si="18"/>
        <v>1107083.0783272926</v>
      </c>
    </row>
    <row r="1115" spans="1:12">
      <c r="A1115">
        <v>4827390</v>
      </c>
      <c r="B1115">
        <v>2020</v>
      </c>
      <c r="D1115" t="s">
        <v>1998</v>
      </c>
      <c r="E1115" t="s">
        <v>1999</v>
      </c>
      <c r="F1115" t="s">
        <v>4230</v>
      </c>
      <c r="G1115" t="s">
        <v>2000</v>
      </c>
      <c r="H1115" s="5">
        <v>599393</v>
      </c>
      <c r="I1115">
        <f>IFERROR(VLOOKUP(G1115,'NCES Match'!$A$2:$B$1307,2,FALSE),"")</f>
        <v>4827390</v>
      </c>
      <c r="J1115" cm="1">
        <f t="array" ref="J1115">IFERROR(_xlfn.IFS(B1115=2015,H1115/$O$13,B1115=2016,H1115/$O$14,B1115=2017,H1115/$O$15,B1115=2018,H1115/$O$16,B1115=2019,H1115/$O$17,B1115=2020,H1115/$O$18,B1115=2021,H1115/$O$19,B1115=2022,H1115/$O$20),"")</f>
        <v>3.2481559973520426E-4</v>
      </c>
      <c r="K1115" s="3" cm="1">
        <f t="array" ref="K1115">IFERROR(_xlfn.IFS(B1115=2015,J1115*$P$4,B1115=2016,J1115*$P$5,B1115=2017,J1115*$P$6,B1115=2018,J1115*$P$7,B1115=2019,J1115*$P$8,B1115=2020,J1115*$P$9,B1115=2021,J1115*$P$10,B1115=2022,J1115*$P$11),"")</f>
        <v>684712.19859772385</v>
      </c>
      <c r="L1115" s="3">
        <f t="shared" si="18"/>
        <v>1284105.1985977239</v>
      </c>
    </row>
    <row r="1116" spans="1:12">
      <c r="A1116">
        <v>4827390</v>
      </c>
      <c r="B1116">
        <v>2021</v>
      </c>
      <c r="D1116" t="s">
        <v>1998</v>
      </c>
      <c r="E1116" t="s">
        <v>1999</v>
      </c>
      <c r="F1116" t="s">
        <v>4230</v>
      </c>
      <c r="G1116" t="s">
        <v>2000</v>
      </c>
      <c r="H1116" s="5">
        <v>624379.64</v>
      </c>
      <c r="I1116">
        <f>IFERROR(VLOOKUP(G1116,'NCES Match'!$A$2:$B$1307,2,FALSE),"")</f>
        <v>4827390</v>
      </c>
      <c r="J1116" cm="1">
        <f t="array" ref="J1116">IFERROR(_xlfn.IFS(B1116=2015,H1116/$O$13,B1116=2016,H1116/$O$14,B1116=2017,H1116/$O$15,B1116=2018,H1116/$O$16,B1116=2019,H1116/$O$17,B1116=2020,H1116/$O$18,B1116=2021,H1116/$O$19,B1116=2022,H1116/$O$20),"")</f>
        <v>3.1945948194655484E-4</v>
      </c>
      <c r="K1116" s="3" cm="1">
        <f t="array" ref="K1116">IFERROR(_xlfn.IFS(B1116=2015,J1116*$P$4,B1116=2016,J1116*$P$5,B1116=2017,J1116*$P$6,B1116=2018,J1116*$P$7,B1116=2019,J1116*$P$8,B1116=2020,J1116*$P$9,B1116=2021,J1116*$P$10,B1116=2022,J1116*$P$11),"")</f>
        <v>683820.04606077203</v>
      </c>
      <c r="L1116" s="3">
        <f t="shared" si="18"/>
        <v>1308199.686060772</v>
      </c>
    </row>
    <row r="1117" spans="1:12">
      <c r="A1117">
        <v>4827390</v>
      </c>
      <c r="B1117">
        <v>2022</v>
      </c>
      <c r="D1117" t="s">
        <v>1998</v>
      </c>
      <c r="E1117" t="s">
        <v>1999</v>
      </c>
      <c r="F1117" t="s">
        <v>4101</v>
      </c>
      <c r="G1117" t="s">
        <v>2000</v>
      </c>
      <c r="H1117" s="5">
        <v>747167.9</v>
      </c>
      <c r="I1117">
        <f>IFERROR(VLOOKUP(G1117,'NCES Match'!$A$2:$B$1307,2,FALSE),"")</f>
        <v>4827390</v>
      </c>
      <c r="J1117" cm="1">
        <f t="array" ref="J1117">IFERROR(_xlfn.IFS(B1117=2015,H1117/$O$13,B1117=2016,H1117/$O$14,B1117=2017,H1117/$O$15,B1117=2018,H1117/$O$16,B1117=2019,H1117/$O$17,B1117=2020,H1117/$O$18,B1117=2021,H1117/$O$19,B1117=2022,H1117/$O$20),"")</f>
        <v>3.2817903693152604E-4</v>
      </c>
      <c r="K1117" s="3" cm="1">
        <f t="array" ref="K1117">IFERROR(_xlfn.IFS(B1117=2015,J1117*$P$4,B1117=2016,J1117*$P$5,B1117=2017,J1117*$P$6,B1117=2018,J1117*$P$7,B1117=2019,J1117*$P$8,B1117=2020,J1117*$P$9,B1117=2021,J1117*$P$10,B1117=2022,J1117*$P$11),"")</f>
        <v>706727.97895748774</v>
      </c>
      <c r="L1117" s="3">
        <f t="shared" si="18"/>
        <v>1453895.8789574876</v>
      </c>
    </row>
    <row r="1118" spans="1:12">
      <c r="A1118">
        <v>4827390</v>
      </c>
      <c r="B1118">
        <v>2023</v>
      </c>
      <c r="D1118" t="s">
        <v>1998</v>
      </c>
      <c r="E1118" t="s">
        <v>1999</v>
      </c>
      <c r="F1118" t="s">
        <v>4101</v>
      </c>
      <c r="G1118" t="s">
        <v>2000</v>
      </c>
      <c r="H1118" s="5">
        <v>848377.57</v>
      </c>
      <c r="I1118">
        <f>IFERROR(VLOOKUP(G1118,'NCES Match'!$A$2:$B$1307,2,FALSE),"")</f>
        <v>4827390</v>
      </c>
      <c r="J1118" t="str" cm="1">
        <f t="array" ref="J1118">IFERROR(_xlfn.IFS(B1118=2015,H1118/$O$13,B1118=2016,H1118/$O$14,B1118=2017,H1118/$O$15,B1118=2018,H1118/$O$16,B1118=2019,H1118/$O$17,B1118=2020,H1118/$O$18,B1118=2021,H1118/$O$19,B1118=2022,H1118/$O$20),"")</f>
        <v/>
      </c>
      <c r="K1118" s="3" t="str" cm="1">
        <f t="array" ref="K1118">IFERROR(_xlfn.IFS(B1118=2015,J1118*$P$4,B1118=2016,J1118*$P$5,B1118=2017,J1118*$P$6,B1118=2018,J1118*$P$7,B1118=2019,J1118*$P$8,B1118=2020,J1118*$P$9,B1118=2021,J1118*$P$10,B1118=2022,J1118*$P$11),"")</f>
        <v/>
      </c>
      <c r="L1118" s="3">
        <f t="shared" si="18"/>
        <v>848377.57</v>
      </c>
    </row>
    <row r="1119" spans="1:12">
      <c r="A1119">
        <v>4840320</v>
      </c>
      <c r="B1119">
        <v>2015</v>
      </c>
      <c r="C1119" t="s">
        <v>381</v>
      </c>
      <c r="D1119" t="s">
        <v>3013</v>
      </c>
      <c r="E1119" t="s">
        <v>3014</v>
      </c>
      <c r="G1119" t="s">
        <v>3015</v>
      </c>
      <c r="H1119" s="5">
        <v>76121.3</v>
      </c>
      <c r="I1119">
        <f>IFERROR(VLOOKUP(G1119,'NCES Match'!$A$2:$B$1307,2,FALSE),"")</f>
        <v>4840320</v>
      </c>
      <c r="J1119" cm="1">
        <f t="array" ref="J1119">IFERROR(_xlfn.IFS(B1119=2015,H1119/$O$13,B1119=2016,H1119/$O$14,B1119=2017,H1119/$O$15,B1119=2018,H1119/$O$16,B1119=2019,H1119/$O$17,B1119=2020,H1119/$O$18,B1119=2021,H1119/$O$19,B1119=2022,H1119/$O$20),"")</f>
        <v>5.9633712401236387E-5</v>
      </c>
      <c r="K1119" s="3" cm="1">
        <f t="array" ref="K1119">IFERROR(_xlfn.IFS(B1119=2015,J1119*$P$4,B1119=2016,J1119*$P$5,B1119=2017,J1119*$P$6,B1119=2018,J1119*$P$7,B1119=2019,J1119*$P$8,B1119=2020,J1119*$P$9,B1119=2021,J1119*$P$10,B1119=2022,J1119*$P$11),"")</f>
        <v>94906.038793081651</v>
      </c>
      <c r="L1119" s="3">
        <f t="shared" si="18"/>
        <v>171027.33879308164</v>
      </c>
    </row>
    <row r="1120" spans="1:12">
      <c r="A1120">
        <v>4840320</v>
      </c>
      <c r="B1120">
        <v>2016</v>
      </c>
      <c r="C1120" t="s">
        <v>4102</v>
      </c>
      <c r="D1120" t="s">
        <v>3013</v>
      </c>
      <c r="E1120" t="s">
        <v>3014</v>
      </c>
      <c r="F1120" t="s">
        <v>4101</v>
      </c>
      <c r="G1120" t="s">
        <v>3015</v>
      </c>
      <c r="H1120" s="5">
        <v>78230</v>
      </c>
      <c r="I1120">
        <f>IFERROR(VLOOKUP(G1120,'NCES Match'!$A$2:$B$1307,2,FALSE),"")</f>
        <v>4840320</v>
      </c>
      <c r="J1120" cm="1">
        <f t="array" ref="J1120">IFERROR(_xlfn.IFS(B1120=2015,H1120/$O$13,B1120=2016,H1120/$O$14,B1120=2017,H1120/$O$15,B1120=2018,H1120/$O$16,B1120=2019,H1120/$O$17,B1120=2020,H1120/$O$18,B1120=2021,H1120/$O$19,B1120=2022,H1120/$O$20),"")</f>
        <v>5.6002268278706552E-5</v>
      </c>
      <c r="K1120" s="3" cm="1">
        <f t="array" ref="K1120">IFERROR(_xlfn.IFS(B1120=2015,J1120*$P$4,B1120=2016,J1120*$P$5,B1120=2017,J1120*$P$6,B1120=2018,J1120*$P$7,B1120=2019,J1120*$P$8,B1120=2020,J1120*$P$9,B1120=2021,J1120*$P$10,B1120=2022,J1120*$P$11),"")</f>
        <v>93839.150686679874</v>
      </c>
      <c r="L1120" s="3">
        <f t="shared" si="18"/>
        <v>172069.15068667987</v>
      </c>
    </row>
    <row r="1121" spans="1:12">
      <c r="A1121">
        <v>4840320</v>
      </c>
      <c r="B1121">
        <v>2017</v>
      </c>
      <c r="D1121" t="s">
        <v>3013</v>
      </c>
      <c r="E1121" t="s">
        <v>3014</v>
      </c>
      <c r="F1121" t="s">
        <v>4101</v>
      </c>
      <c r="G1121" t="s">
        <v>3015</v>
      </c>
      <c r="H1121" s="5">
        <v>84008</v>
      </c>
      <c r="I1121">
        <f>IFERROR(VLOOKUP(G1121,'NCES Match'!$A$2:$B$1307,2,FALSE),"")</f>
        <v>4840320</v>
      </c>
      <c r="J1121" cm="1">
        <f t="array" ref="J1121">IFERROR(_xlfn.IFS(B1121=2015,H1121/$O$13,B1121=2016,H1121/$O$14,B1121=2017,H1121/$O$15,B1121=2018,H1121/$O$16,B1121=2019,H1121/$O$17,B1121=2020,H1121/$O$18,B1121=2021,H1121/$O$19,B1121=2022,H1121/$O$20),"")</f>
        <v>5.7918371906126985E-5</v>
      </c>
      <c r="K1121" s="3" cm="1">
        <f t="array" ref="K1121">IFERROR(_xlfn.IFS(B1121=2015,J1121*$P$4,B1121=2016,J1121*$P$5,B1121=2017,J1121*$P$6,B1121=2018,J1121*$P$7,B1121=2019,J1121*$P$8,B1121=2020,J1121*$P$9,B1121=2021,J1121*$P$10,B1121=2022,J1121*$P$11),"")</f>
        <v>98359.748943366139</v>
      </c>
      <c r="L1121" s="3">
        <f t="shared" si="18"/>
        <v>182367.74894336614</v>
      </c>
    </row>
    <row r="1122" spans="1:12">
      <c r="A1122">
        <v>4840320</v>
      </c>
      <c r="B1122">
        <v>2018</v>
      </c>
      <c r="D1122" t="s">
        <v>3013</v>
      </c>
      <c r="E1122" t="s">
        <v>3014</v>
      </c>
      <c r="F1122" t="s">
        <v>4101</v>
      </c>
      <c r="G1122" t="s">
        <v>3015</v>
      </c>
      <c r="H1122" s="5">
        <v>84857</v>
      </c>
      <c r="I1122">
        <f>IFERROR(VLOOKUP(G1122,'NCES Match'!$A$2:$B$1307,2,FALSE),"")</f>
        <v>4840320</v>
      </c>
      <c r="J1122" cm="1">
        <f t="array" ref="J1122">IFERROR(_xlfn.IFS(B1122=2015,H1122/$O$13,B1122=2016,H1122/$O$14,B1122=2017,H1122/$O$15,B1122=2018,H1122/$O$16,B1122=2019,H1122/$O$17,B1122=2020,H1122/$O$18,B1122=2021,H1122/$O$19,B1122=2022,H1122/$O$20),"")</f>
        <v>5.537418505687474E-5</v>
      </c>
      <c r="K1122" s="3" cm="1">
        <f t="array" ref="K1122">IFERROR(_xlfn.IFS(B1122=2015,J1122*$P$4,B1122=2016,J1122*$P$5,B1122=2017,J1122*$P$6,B1122=2018,J1122*$P$7,B1122=2019,J1122*$P$8,B1122=2020,J1122*$P$9,B1122=2021,J1122*$P$10,B1122=2022,J1122*$P$11),"")</f>
        <v>95069.35221570055</v>
      </c>
      <c r="L1122" s="3">
        <f t="shared" si="18"/>
        <v>179926.35221570055</v>
      </c>
    </row>
    <row r="1123" spans="1:12">
      <c r="A1123">
        <v>4840320</v>
      </c>
      <c r="B1123">
        <v>2019</v>
      </c>
      <c r="D1123" t="s">
        <v>3013</v>
      </c>
      <c r="E1123" t="s">
        <v>3014</v>
      </c>
      <c r="F1123" t="s">
        <v>4101</v>
      </c>
      <c r="G1123" t="s">
        <v>3015</v>
      </c>
      <c r="H1123" s="5">
        <v>95542</v>
      </c>
      <c r="I1123">
        <f>IFERROR(VLOOKUP(G1123,'NCES Match'!$A$2:$B$1307,2,FALSE),"")</f>
        <v>4840320</v>
      </c>
      <c r="J1123" cm="1">
        <f t="array" ref="J1123">IFERROR(_xlfn.IFS(B1123=2015,H1123/$O$13,B1123=2016,H1123/$O$14,B1123=2017,H1123/$O$15,B1123=2018,H1123/$O$16,B1123=2019,H1123/$O$17,B1123=2020,H1123/$O$18,B1123=2021,H1123/$O$19,B1123=2022,H1123/$O$20),"")</f>
        <v>6.049528610576989E-5</v>
      </c>
      <c r="K1123" s="3" cm="1">
        <f t="array" ref="K1123">IFERROR(_xlfn.IFS(B1123=2015,J1123*$P$4,B1123=2016,J1123*$P$5,B1123=2017,J1123*$P$6,B1123=2018,J1123*$P$7,B1123=2019,J1123*$P$8,B1123=2020,J1123*$P$9,B1123=2021,J1123*$P$10,B1123=2022,J1123*$P$11),"")</f>
        <v>105136.32872530237</v>
      </c>
      <c r="L1123" s="3">
        <f t="shared" si="18"/>
        <v>200678.32872530236</v>
      </c>
    </row>
    <row r="1124" spans="1:12">
      <c r="A1124">
        <v>4840320</v>
      </c>
      <c r="B1124">
        <v>2020</v>
      </c>
      <c r="D1124" t="s">
        <v>3013</v>
      </c>
      <c r="E1124" t="s">
        <v>3014</v>
      </c>
      <c r="F1124" t="s">
        <v>4230</v>
      </c>
      <c r="G1124" t="s">
        <v>3015</v>
      </c>
      <c r="H1124" s="5">
        <v>103520</v>
      </c>
      <c r="I1124">
        <f>IFERROR(VLOOKUP(G1124,'NCES Match'!$A$2:$B$1307,2,FALSE),"")</f>
        <v>4840320</v>
      </c>
      <c r="J1124" cm="1">
        <f t="array" ref="J1124">IFERROR(_xlfn.IFS(B1124=2015,H1124/$O$13,B1124=2016,H1124/$O$14,B1124=2017,H1124/$O$15,B1124=2018,H1124/$O$16,B1124=2019,H1124/$O$17,B1124=2020,H1124/$O$18,B1124=2021,H1124/$O$19,B1124=2022,H1124/$O$20),"")</f>
        <v>5.6098270891699342E-5</v>
      </c>
      <c r="K1124" s="3" cm="1">
        <f t="array" ref="K1124">IFERROR(_xlfn.IFS(B1124=2015,J1124*$P$4,B1124=2016,J1124*$P$5,B1124=2017,J1124*$P$6,B1124=2018,J1124*$P$7,B1124=2019,J1124*$P$8,B1124=2020,J1124*$P$9,B1124=2021,J1124*$P$10,B1124=2022,J1124*$P$11),"")</f>
        <v>118255.31295633478</v>
      </c>
      <c r="L1124" s="3">
        <f t="shared" si="18"/>
        <v>221775.31295633479</v>
      </c>
    </row>
    <row r="1125" spans="1:12">
      <c r="A1125">
        <v>4840320</v>
      </c>
      <c r="B1125">
        <v>2021</v>
      </c>
      <c r="D1125" t="s">
        <v>3013</v>
      </c>
      <c r="E1125" t="s">
        <v>3014</v>
      </c>
      <c r="F1125" t="s">
        <v>4101</v>
      </c>
      <c r="G1125" t="s">
        <v>3015</v>
      </c>
      <c r="H1125" s="5">
        <v>142467.01999999999</v>
      </c>
      <c r="I1125">
        <f>IFERROR(VLOOKUP(G1125,'NCES Match'!$A$2:$B$1307,2,FALSE),"")</f>
        <v>4840320</v>
      </c>
      <c r="J1125" cm="1">
        <f t="array" ref="J1125">IFERROR(_xlfn.IFS(B1125=2015,H1125/$O$13,B1125=2016,H1125/$O$14,B1125=2017,H1125/$O$15,B1125=2018,H1125/$O$16,B1125=2019,H1125/$O$17,B1125=2020,H1125/$O$18,B1125=2021,H1125/$O$19,B1125=2022,H1125/$O$20),"")</f>
        <v>7.2892255749513966E-5</v>
      </c>
      <c r="K1125" s="3" cm="1">
        <f t="array" ref="K1125">IFERROR(_xlfn.IFS(B1125=2015,J1125*$P$4,B1125=2016,J1125*$P$5,B1125=2017,J1125*$P$6,B1125=2018,J1125*$P$7,B1125=2019,J1125*$P$8,B1125=2020,J1125*$P$9,B1125=2021,J1125*$P$10,B1125=2022,J1125*$P$11),"")</f>
        <v>156029.7580788203</v>
      </c>
      <c r="L1125" s="3">
        <f t="shared" si="18"/>
        <v>298496.77807882032</v>
      </c>
    </row>
    <row r="1126" spans="1:12">
      <c r="A1126">
        <v>4840320</v>
      </c>
      <c r="B1126">
        <v>2022</v>
      </c>
      <c r="D1126" t="s">
        <v>3013</v>
      </c>
      <c r="E1126" t="s">
        <v>3014</v>
      </c>
      <c r="F1126" t="s">
        <v>4101</v>
      </c>
      <c r="G1126" t="s">
        <v>3015</v>
      </c>
      <c r="H1126" s="5">
        <v>168600.24</v>
      </c>
      <c r="I1126">
        <f>IFERROR(VLOOKUP(G1126,'NCES Match'!$A$2:$B$1307,2,FALSE),"")</f>
        <v>4840320</v>
      </c>
      <c r="J1126" cm="1">
        <f t="array" ref="J1126">IFERROR(_xlfn.IFS(B1126=2015,H1126/$O$13,B1126=2016,H1126/$O$14,B1126=2017,H1126/$O$15,B1126=2018,H1126/$O$16,B1126=2019,H1126/$O$17,B1126=2020,H1126/$O$18,B1126=2021,H1126/$O$19,B1126=2022,H1126/$O$20),"")</f>
        <v>7.405439177676685E-5</v>
      </c>
      <c r="K1126" s="3" cm="1">
        <f t="array" ref="K1126">IFERROR(_xlfn.IFS(B1126=2015,J1126*$P$4,B1126=2016,J1126*$P$5,B1126=2017,J1126*$P$6,B1126=2018,J1126*$P$7,B1126=2019,J1126*$P$8,B1126=2020,J1126*$P$9,B1126=2021,J1126*$P$10,B1126=2022,J1126*$P$11),"")</f>
        <v>159474.87421093354</v>
      </c>
      <c r="L1126" s="3">
        <f t="shared" si="18"/>
        <v>328075.11421093356</v>
      </c>
    </row>
    <row r="1127" spans="1:12">
      <c r="A1127">
        <v>4840320</v>
      </c>
      <c r="B1127">
        <v>2023</v>
      </c>
      <c r="D1127" t="s">
        <v>3013</v>
      </c>
      <c r="E1127" t="s">
        <v>3014</v>
      </c>
      <c r="F1127" t="s">
        <v>4101</v>
      </c>
      <c r="G1127" t="s">
        <v>3015</v>
      </c>
      <c r="H1127" s="5">
        <v>178834.25</v>
      </c>
      <c r="I1127">
        <f>IFERROR(VLOOKUP(G1127,'NCES Match'!$A$2:$B$1307,2,FALSE),"")</f>
        <v>4840320</v>
      </c>
      <c r="J1127" t="str" cm="1">
        <f t="array" ref="J1127">IFERROR(_xlfn.IFS(B1127=2015,H1127/$O$13,B1127=2016,H1127/$O$14,B1127=2017,H1127/$O$15,B1127=2018,H1127/$O$16,B1127=2019,H1127/$O$17,B1127=2020,H1127/$O$18,B1127=2021,H1127/$O$19,B1127=2022,H1127/$O$20),"")</f>
        <v/>
      </c>
      <c r="K1127" s="3" t="str" cm="1">
        <f t="array" ref="K1127">IFERROR(_xlfn.IFS(B1127=2015,J1127*$P$4,B1127=2016,J1127*$P$5,B1127=2017,J1127*$P$6,B1127=2018,J1127*$P$7,B1127=2019,J1127*$P$8,B1127=2020,J1127*$P$9,B1127=2021,J1127*$P$10,B1127=2022,J1127*$P$11),"")</f>
        <v/>
      </c>
      <c r="L1127" s="3">
        <f t="shared" si="18"/>
        <v>178834.25</v>
      </c>
    </row>
    <row r="1128" spans="1:12">
      <c r="A1128">
        <v>4828830</v>
      </c>
      <c r="B1128">
        <v>2015</v>
      </c>
      <c r="C1128" t="s">
        <v>381</v>
      </c>
      <c r="D1128" t="s">
        <v>2121</v>
      </c>
      <c r="E1128" t="s">
        <v>2122</v>
      </c>
      <c r="G1128" t="s">
        <v>2123</v>
      </c>
      <c r="H1128" s="5">
        <v>16902.12</v>
      </c>
      <c r="I1128">
        <f>IFERROR(VLOOKUP(G1128,'NCES Match'!$A$2:$B$1307,2,FALSE),"")</f>
        <v>4828830</v>
      </c>
      <c r="J1128" cm="1">
        <f t="array" ref="J1128">IFERROR(_xlfn.IFS(B1128=2015,H1128/$O$13,B1128=2016,H1128/$O$14,B1128=2017,H1128/$O$15,B1128=2018,H1128/$O$16,B1128=2019,H1128/$O$17,B1128=2020,H1128/$O$18,B1128=2021,H1128/$O$19,B1128=2022,H1128/$O$20),"")</f>
        <v>1.3241184307824295E-5</v>
      </c>
      <c r="K1128" s="3" cm="1">
        <f t="array" ref="K1128">IFERROR(_xlfn.IFS(B1128=2015,J1128*$P$4,B1128=2016,J1128*$P$5,B1128=2017,J1128*$P$6,B1128=2018,J1128*$P$7,B1128=2019,J1128*$P$8,B1128=2020,J1128*$P$9,B1128=2021,J1128*$P$10,B1128=2022,J1128*$P$11),"")</f>
        <v>21073.119565815625</v>
      </c>
      <c r="L1128" s="3">
        <f t="shared" si="18"/>
        <v>37975.239565815624</v>
      </c>
    </row>
    <row r="1129" spans="1:12">
      <c r="A1129">
        <v>4828830</v>
      </c>
      <c r="B1129">
        <v>2016</v>
      </c>
      <c r="C1129" t="s">
        <v>4102</v>
      </c>
      <c r="D1129" t="s">
        <v>2121</v>
      </c>
      <c r="E1129" t="s">
        <v>2122</v>
      </c>
      <c r="F1129" t="s">
        <v>4101</v>
      </c>
      <c r="G1129" t="s">
        <v>2123</v>
      </c>
      <c r="H1129" s="5">
        <v>17904</v>
      </c>
      <c r="I1129">
        <f>IFERROR(VLOOKUP(G1129,'NCES Match'!$A$2:$B$1307,2,FALSE),"")</f>
        <v>4828830</v>
      </c>
      <c r="J1129" cm="1">
        <f t="array" ref="J1129">IFERROR(_xlfn.IFS(B1129=2015,H1129/$O$13,B1129=2016,H1129/$O$14,B1129=2017,H1129/$O$15,B1129=2018,H1129/$O$16,B1129=2019,H1129/$O$17,B1129=2020,H1129/$O$18,B1129=2021,H1129/$O$19,B1129=2022,H1129/$O$20),"")</f>
        <v>1.2816881135906456E-5</v>
      </c>
      <c r="K1129" s="3" cm="1">
        <f t="array" ref="K1129">IFERROR(_xlfn.IFS(B1129=2015,J1129*$P$4,B1129=2016,J1129*$P$5,B1129=2017,J1129*$P$6,B1129=2018,J1129*$P$7,B1129=2019,J1129*$P$8,B1129=2020,J1129*$P$9,B1129=2021,J1129*$P$10,B1129=2022,J1129*$P$11),"")</f>
        <v>21476.366533226592</v>
      </c>
      <c r="L1129" s="3">
        <f t="shared" si="18"/>
        <v>39380.366533226595</v>
      </c>
    </row>
    <row r="1130" spans="1:12">
      <c r="A1130">
        <v>4828830</v>
      </c>
      <c r="B1130">
        <v>2017</v>
      </c>
      <c r="D1130" t="s">
        <v>2121</v>
      </c>
      <c r="E1130" t="s">
        <v>2122</v>
      </c>
      <c r="F1130" t="s">
        <v>4101</v>
      </c>
      <c r="G1130" t="s">
        <v>2123</v>
      </c>
      <c r="H1130" s="5">
        <v>17114</v>
      </c>
      <c r="I1130">
        <f>IFERROR(VLOOKUP(G1130,'NCES Match'!$A$2:$B$1307,2,FALSE),"")</f>
        <v>4828830</v>
      </c>
      <c r="J1130" cm="1">
        <f t="array" ref="J1130">IFERROR(_xlfn.IFS(B1130=2015,H1130/$O$13,B1130=2016,H1130/$O$14,B1130=2017,H1130/$O$15,B1130=2018,H1130/$O$16,B1130=2019,H1130/$O$17,B1130=2020,H1130/$O$18,B1130=2021,H1130/$O$19,B1130=2022,H1130/$O$20),"")</f>
        <v>1.1799055051917166E-5</v>
      </c>
      <c r="K1130" s="3" cm="1">
        <f t="array" ref="K1130">IFERROR(_xlfn.IFS(B1130=2015,J1130*$P$4,B1130=2016,J1130*$P$5,B1130=2017,J1130*$P$6,B1130=2018,J1130*$P$7,B1130=2019,J1130*$P$8,B1130=2020,J1130*$P$9,B1130=2021,J1130*$P$10,B1130=2022,J1130*$P$11),"")</f>
        <v>20037.719543576422</v>
      </c>
      <c r="L1130" s="3">
        <f t="shared" si="18"/>
        <v>37151.719543576422</v>
      </c>
    </row>
    <row r="1131" spans="1:12">
      <c r="A1131">
        <v>4828830</v>
      </c>
      <c r="B1131">
        <v>2018</v>
      </c>
      <c r="D1131" t="s">
        <v>2121</v>
      </c>
      <c r="E1131" t="s">
        <v>2122</v>
      </c>
      <c r="F1131" t="s">
        <v>4101</v>
      </c>
      <c r="G1131" t="s">
        <v>2123</v>
      </c>
      <c r="H1131" s="5">
        <v>19918</v>
      </c>
      <c r="I1131">
        <f>IFERROR(VLOOKUP(G1131,'NCES Match'!$A$2:$B$1307,2,FALSE),"")</f>
        <v>4828830</v>
      </c>
      <c r="J1131" cm="1">
        <f t="array" ref="J1131">IFERROR(_xlfn.IFS(B1131=2015,H1131/$O$13,B1131=2016,H1131/$O$14,B1131=2017,H1131/$O$15,B1131=2018,H1131/$O$16,B1131=2019,H1131/$O$17,B1131=2020,H1131/$O$18,B1131=2021,H1131/$O$19,B1131=2022,H1131/$O$20),"")</f>
        <v>1.299766687442204E-5</v>
      </c>
      <c r="K1131" s="3" cm="1">
        <f t="array" ref="K1131">IFERROR(_xlfn.IFS(B1131=2015,J1131*$P$4,B1131=2016,J1131*$P$5,B1131=2017,J1131*$P$6,B1131=2018,J1131*$P$7,B1131=2019,J1131*$P$8,B1131=2020,J1131*$P$9,B1131=2021,J1131*$P$10,B1131=2022,J1131*$P$11),"")</f>
        <v>22315.08723419781</v>
      </c>
      <c r="L1131" s="3">
        <f t="shared" si="18"/>
        <v>42233.08723419781</v>
      </c>
    </row>
    <row r="1132" spans="1:12">
      <c r="A1132">
        <v>4828830</v>
      </c>
      <c r="B1132">
        <v>2019</v>
      </c>
      <c r="D1132" t="s">
        <v>2121</v>
      </c>
      <c r="E1132" t="s">
        <v>2122</v>
      </c>
      <c r="F1132" t="s">
        <v>4101</v>
      </c>
      <c r="G1132" t="s">
        <v>2123</v>
      </c>
      <c r="H1132" s="5">
        <v>19846</v>
      </c>
      <c r="I1132">
        <f>IFERROR(VLOOKUP(G1132,'NCES Match'!$A$2:$B$1307,2,FALSE),"")</f>
        <v>4828830</v>
      </c>
      <c r="J1132" cm="1">
        <f t="array" ref="J1132">IFERROR(_xlfn.IFS(B1132=2015,H1132/$O$13,B1132=2016,H1132/$O$14,B1132=2017,H1132/$O$15,B1132=2018,H1132/$O$16,B1132=2019,H1132/$O$17,B1132=2020,H1132/$O$18,B1132=2021,H1132/$O$19,B1132=2022,H1132/$O$20),"")</f>
        <v>1.2566090808807742E-5</v>
      </c>
      <c r="K1132" s="3" cm="1">
        <f t="array" ref="K1132">IFERROR(_xlfn.IFS(B1132=2015,J1132*$P$4,B1132=2016,J1132*$P$5,B1132=2017,J1132*$P$6,B1132=2018,J1132*$P$7,B1132=2019,J1132*$P$8,B1132=2020,J1132*$P$9,B1132=2021,J1132*$P$10,B1132=2022,J1132*$P$11),"")</f>
        <v>21838.935545439188</v>
      </c>
      <c r="L1132" s="3">
        <f t="shared" si="18"/>
        <v>41684.935545439192</v>
      </c>
    </row>
    <row r="1133" spans="1:12">
      <c r="A1133">
        <v>4828830</v>
      </c>
      <c r="B1133">
        <v>2020</v>
      </c>
      <c r="D1133" t="s">
        <v>2121</v>
      </c>
      <c r="E1133" t="s">
        <v>2122</v>
      </c>
      <c r="F1133" t="s">
        <v>4230</v>
      </c>
      <c r="G1133" t="s">
        <v>2123</v>
      </c>
      <c r="H1133" s="5">
        <v>25363</v>
      </c>
      <c r="I1133">
        <f>IFERROR(VLOOKUP(G1133,'NCES Match'!$A$2:$B$1307,2,FALSE),"")</f>
        <v>4828830</v>
      </c>
      <c r="J1133" cm="1">
        <f t="array" ref="J1133">IFERROR(_xlfn.IFS(B1133=2015,H1133/$O$13,B1133=2016,H1133/$O$14,B1133=2017,H1133/$O$15,B1133=2018,H1133/$O$16,B1133=2019,H1133/$O$17,B1133=2020,H1133/$O$18,B1133=2021,H1133/$O$19,B1133=2022,H1133/$O$20),"")</f>
        <v>1.3744401513003964E-5</v>
      </c>
      <c r="K1133" s="3" cm="1">
        <f t="array" ref="K1133">IFERROR(_xlfn.IFS(B1133=2015,J1133*$P$4,B1133=2016,J1133*$P$5,B1133=2017,J1133*$P$6,B1133=2018,J1133*$P$7,B1133=2019,J1133*$P$8,B1133=2020,J1133*$P$9,B1133=2021,J1133*$P$10,B1133=2022,J1133*$P$11),"")</f>
        <v>28973.237079902614</v>
      </c>
      <c r="L1133" s="3">
        <f t="shared" si="18"/>
        <v>54336.23707990261</v>
      </c>
    </row>
    <row r="1134" spans="1:12">
      <c r="A1134">
        <v>4828830</v>
      </c>
      <c r="B1134">
        <v>2021</v>
      </c>
      <c r="D1134" t="s">
        <v>2121</v>
      </c>
      <c r="E1134" t="s">
        <v>2122</v>
      </c>
      <c r="F1134" t="s">
        <v>4230</v>
      </c>
      <c r="G1134" t="s">
        <v>2123</v>
      </c>
      <c r="H1134" s="5">
        <v>27489.39</v>
      </c>
      <c r="I1134">
        <f>IFERROR(VLOOKUP(G1134,'NCES Match'!$A$2:$B$1307,2,FALSE),"")</f>
        <v>4828830</v>
      </c>
      <c r="J1134" cm="1">
        <f t="array" ref="J1134">IFERROR(_xlfn.IFS(B1134=2015,H1134/$O$13,B1134=2016,H1134/$O$14,B1134=2017,H1134/$O$15,B1134=2018,H1134/$O$16,B1134=2019,H1134/$O$17,B1134=2020,H1134/$O$18,B1134=2021,H1134/$O$19,B1134=2022,H1134/$O$20),"")</f>
        <v>1.4064754399145374E-5</v>
      </c>
      <c r="K1134" s="3" cm="1">
        <f t="array" ref="K1134">IFERROR(_xlfn.IFS(B1134=2015,J1134*$P$4,B1134=2016,J1134*$P$5,B1134=2017,J1134*$P$6,B1134=2018,J1134*$P$7,B1134=2019,J1134*$P$8,B1134=2020,J1134*$P$9,B1134=2021,J1134*$P$10,B1134=2022,J1134*$P$11),"")</f>
        <v>30106.356344326869</v>
      </c>
      <c r="L1134" s="3">
        <f t="shared" si="18"/>
        <v>57595.746344326864</v>
      </c>
    </row>
    <row r="1135" spans="1:12">
      <c r="A1135">
        <v>4828830</v>
      </c>
      <c r="B1135">
        <v>2022</v>
      </c>
      <c r="D1135" t="s">
        <v>2121</v>
      </c>
      <c r="E1135" t="s">
        <v>2122</v>
      </c>
      <c r="F1135" t="s">
        <v>4101</v>
      </c>
      <c r="G1135" t="s">
        <v>2123</v>
      </c>
      <c r="H1135" s="5">
        <v>29135.94</v>
      </c>
      <c r="I1135">
        <f>IFERROR(VLOOKUP(G1135,'NCES Match'!$A$2:$B$1307,2,FALSE),"")</f>
        <v>4828830</v>
      </c>
      <c r="J1135" cm="1">
        <f t="array" ref="J1135">IFERROR(_xlfn.IFS(B1135=2015,H1135/$O$13,B1135=2016,H1135/$O$14,B1135=2017,H1135/$O$15,B1135=2018,H1135/$O$16,B1135=2019,H1135/$O$17,B1135=2020,H1135/$O$18,B1135=2021,H1135/$O$19,B1135=2022,H1135/$O$20),"")</f>
        <v>1.2797397652247542E-5</v>
      </c>
      <c r="K1135" s="3" cm="1">
        <f t="array" ref="K1135">IFERROR(_xlfn.IFS(B1135=2015,J1135*$P$4,B1135=2016,J1135*$P$5,B1135=2017,J1135*$P$6,B1135=2018,J1135*$P$7,B1135=2019,J1135*$P$8,B1135=2020,J1135*$P$9,B1135=2021,J1135*$P$10,B1135=2022,J1135*$P$11),"")</f>
        <v>27558.978365139381</v>
      </c>
      <c r="L1135" s="3">
        <f t="shared" si="18"/>
        <v>56694.918365139383</v>
      </c>
    </row>
    <row r="1136" spans="1:12">
      <c r="A1136">
        <v>4828830</v>
      </c>
      <c r="B1136">
        <v>2023</v>
      </c>
      <c r="D1136" t="s">
        <v>2121</v>
      </c>
      <c r="E1136" t="s">
        <v>2122</v>
      </c>
      <c r="F1136" t="s">
        <v>4101</v>
      </c>
      <c r="G1136" t="s">
        <v>2123</v>
      </c>
      <c r="H1136" s="5">
        <v>34415.1</v>
      </c>
      <c r="I1136">
        <f>IFERROR(VLOOKUP(G1136,'NCES Match'!$A$2:$B$1307,2,FALSE),"")</f>
        <v>4828830</v>
      </c>
      <c r="J1136" t="str" cm="1">
        <f t="array" ref="J1136">IFERROR(_xlfn.IFS(B1136=2015,H1136/$O$13,B1136=2016,H1136/$O$14,B1136=2017,H1136/$O$15,B1136=2018,H1136/$O$16,B1136=2019,H1136/$O$17,B1136=2020,H1136/$O$18,B1136=2021,H1136/$O$19,B1136=2022,H1136/$O$20),"")</f>
        <v/>
      </c>
      <c r="K1136" s="3" t="str" cm="1">
        <f t="array" ref="K1136">IFERROR(_xlfn.IFS(B1136=2015,J1136*$P$4,B1136=2016,J1136*$P$5,B1136=2017,J1136*$P$6,B1136=2018,J1136*$P$7,B1136=2019,J1136*$P$8,B1136=2020,J1136*$P$9,B1136=2021,J1136*$P$10,B1136=2022,J1136*$P$11),"")</f>
        <v/>
      </c>
      <c r="L1136" s="3">
        <f t="shared" si="18"/>
        <v>34415.1</v>
      </c>
    </row>
    <row r="1137" spans="1:12">
      <c r="A1137">
        <v>4836630</v>
      </c>
      <c r="B1137">
        <v>2015</v>
      </c>
      <c r="C1137" t="s">
        <v>381</v>
      </c>
      <c r="D1137" t="s">
        <v>2677</v>
      </c>
      <c r="E1137" t="s">
        <v>2678</v>
      </c>
      <c r="G1137" t="s">
        <v>2679</v>
      </c>
      <c r="H1137" s="5">
        <v>50950.35</v>
      </c>
      <c r="I1137">
        <f>IFERROR(VLOOKUP(G1137,'NCES Match'!$A$2:$B$1307,2,FALSE),"")</f>
        <v>4836630</v>
      </c>
      <c r="J1137" cm="1">
        <f t="array" ref="J1137">IFERROR(_xlfn.IFS(B1137=2015,H1137/$O$13,B1137=2016,H1137/$O$14,B1137=2017,H1137/$O$15,B1137=2018,H1137/$O$16,B1137=2019,H1137/$O$17,B1137=2020,H1137/$O$18,B1137=2021,H1137/$O$19,B1137=2022,H1137/$O$20),"")</f>
        <v>3.9914695606122519E-5</v>
      </c>
      <c r="K1137" s="3" cm="1">
        <f t="array" ref="K1137">IFERROR(_xlfn.IFS(B1137=2015,J1137*$P$4,B1137=2016,J1137*$P$5,B1137=2017,J1137*$P$6,B1137=2018,J1137*$P$7,B1137=2019,J1137*$P$8,B1137=2020,J1137*$P$9,B1137=2021,J1137*$P$10,B1137=2022,J1137*$P$11),"")</f>
        <v>63523.559025149167</v>
      </c>
      <c r="L1137" s="3">
        <f t="shared" si="18"/>
        <v>114473.90902514916</v>
      </c>
    </row>
    <row r="1138" spans="1:12">
      <c r="A1138">
        <v>4836630</v>
      </c>
      <c r="B1138">
        <v>2016</v>
      </c>
      <c r="C1138" t="s">
        <v>4102</v>
      </c>
      <c r="D1138" t="s">
        <v>2677</v>
      </c>
      <c r="E1138" t="s">
        <v>2678</v>
      </c>
      <c r="F1138" t="s">
        <v>4101</v>
      </c>
      <c r="G1138" t="s">
        <v>2679</v>
      </c>
      <c r="H1138" s="5">
        <v>47178</v>
      </c>
      <c r="I1138">
        <f>IFERROR(VLOOKUP(G1138,'NCES Match'!$A$2:$B$1307,2,FALSE),"")</f>
        <v>4836630</v>
      </c>
      <c r="J1138" cm="1">
        <f t="array" ref="J1138">IFERROR(_xlfn.IFS(B1138=2015,H1138/$O$13,B1138=2016,H1138/$O$14,B1138=2017,H1138/$O$15,B1138=2018,H1138/$O$16,B1138=2019,H1138/$O$17,B1138=2020,H1138/$O$18,B1138=2021,H1138/$O$19,B1138=2022,H1138/$O$20),"")</f>
        <v>3.3773169025346003E-5</v>
      </c>
      <c r="K1138" s="3" cm="1">
        <f t="array" ref="K1138">IFERROR(_xlfn.IFS(B1138=2015,J1138*$P$4,B1138=2016,J1138*$P$5,B1138=2017,J1138*$P$6,B1138=2018,J1138*$P$7,B1138=2019,J1138*$P$8,B1138=2020,J1138*$P$9,B1138=2021,J1138*$P$10,B1138=2022,J1138*$P$11),"")</f>
        <v>56591.37736285547</v>
      </c>
      <c r="L1138" s="3">
        <f t="shared" si="18"/>
        <v>103769.37736285548</v>
      </c>
    </row>
    <row r="1139" spans="1:12">
      <c r="A1139">
        <v>4836630</v>
      </c>
      <c r="B1139">
        <v>2017</v>
      </c>
      <c r="D1139" t="s">
        <v>2677</v>
      </c>
      <c r="E1139" t="s">
        <v>2678</v>
      </c>
      <c r="F1139" t="s">
        <v>4101</v>
      </c>
      <c r="G1139" t="s">
        <v>2679</v>
      </c>
      <c r="H1139" s="5">
        <v>48959</v>
      </c>
      <c r="I1139">
        <f>IFERROR(VLOOKUP(G1139,'NCES Match'!$A$2:$B$1307,2,FALSE),"")</f>
        <v>4836630</v>
      </c>
      <c r="J1139" cm="1">
        <f t="array" ref="J1139">IFERROR(_xlfn.IFS(B1139=2015,H1139/$O$13,B1139=2016,H1139/$O$14,B1139=2017,H1139/$O$15,B1139=2018,H1139/$O$16,B1139=2019,H1139/$O$17,B1139=2020,H1139/$O$18,B1139=2021,H1139/$O$19,B1139=2022,H1139/$O$20),"")</f>
        <v>3.3754232574898477E-5</v>
      </c>
      <c r="K1139" s="3" cm="1">
        <f t="array" ref="K1139">IFERROR(_xlfn.IFS(B1139=2015,J1139*$P$4,B1139=2016,J1139*$P$5,B1139=2017,J1139*$P$6,B1139=2018,J1139*$P$7,B1139=2019,J1139*$P$8,B1139=2020,J1139*$P$9,B1139=2021,J1139*$P$10,B1139=2022,J1139*$P$11),"")</f>
        <v>57323.051953602793</v>
      </c>
      <c r="L1139" s="3">
        <f t="shared" si="18"/>
        <v>106282.05195360279</v>
      </c>
    </row>
    <row r="1140" spans="1:12">
      <c r="A1140">
        <v>4836630</v>
      </c>
      <c r="B1140">
        <v>2018</v>
      </c>
      <c r="D1140" t="s">
        <v>2677</v>
      </c>
      <c r="E1140" t="s">
        <v>2678</v>
      </c>
      <c r="F1140" t="s">
        <v>4101</v>
      </c>
      <c r="G1140" t="s">
        <v>2679</v>
      </c>
      <c r="H1140" s="5">
        <v>53440</v>
      </c>
      <c r="I1140">
        <f>IFERROR(VLOOKUP(G1140,'NCES Match'!$A$2:$B$1307,2,FALSE),"")</f>
        <v>4836630</v>
      </c>
      <c r="J1140" cm="1">
        <f t="array" ref="J1140">IFERROR(_xlfn.IFS(B1140=2015,H1140/$O$13,B1140=2016,H1140/$O$14,B1140=2017,H1140/$O$15,B1140=2018,H1140/$O$16,B1140=2019,H1140/$O$17,B1140=2020,H1140/$O$18,B1140=2021,H1140/$O$19,B1140=2022,H1140/$O$20),"")</f>
        <v>3.4872744139427345E-5</v>
      </c>
      <c r="K1140" s="3" cm="1">
        <f t="array" ref="K1140">IFERROR(_xlfn.IFS(B1140=2015,J1140*$P$4,B1140=2016,J1140*$P$5,B1140=2017,J1140*$P$6,B1140=2018,J1140*$P$7,B1140=2019,J1140*$P$8,B1140=2020,J1140*$P$9,B1140=2021,J1140*$P$10,B1140=2022,J1140*$P$11),"")</f>
        <v>59871.385771439454</v>
      </c>
      <c r="L1140" s="3">
        <f t="shared" si="18"/>
        <v>113311.38577143945</v>
      </c>
    </row>
    <row r="1141" spans="1:12">
      <c r="A1141">
        <v>4836630</v>
      </c>
      <c r="B1141">
        <v>2019</v>
      </c>
      <c r="D1141" t="s">
        <v>2677</v>
      </c>
      <c r="E1141" t="s">
        <v>2678</v>
      </c>
      <c r="F1141" t="s">
        <v>4101</v>
      </c>
      <c r="G1141" t="s">
        <v>2679</v>
      </c>
      <c r="H1141" s="5">
        <v>64701</v>
      </c>
      <c r="I1141">
        <f>IFERROR(VLOOKUP(G1141,'NCES Match'!$A$2:$B$1307,2,FALSE),"")</f>
        <v>4836630</v>
      </c>
      <c r="J1141" cm="1">
        <f t="array" ref="J1141">IFERROR(_xlfn.IFS(B1141=2015,H1141/$O$13,B1141=2016,H1141/$O$14,B1141=2017,H1141/$O$15,B1141=2018,H1141/$O$16,B1141=2019,H1141/$O$17,B1141=2020,H1141/$O$18,B1141=2021,H1141/$O$19,B1141=2022,H1141/$O$20),"")</f>
        <v>4.0967380903994241E-5</v>
      </c>
      <c r="K1141" s="3" cm="1">
        <f t="array" ref="K1141">IFERROR(_xlfn.IFS(B1141=2015,J1141*$P$4,B1141=2016,J1141*$P$5,B1141=2017,J1141*$P$6,B1141=2018,J1141*$P$7,B1141=2019,J1141*$P$8,B1141=2020,J1141*$P$9,B1141=2021,J1141*$P$10,B1141=2022,J1141*$P$11),"")</f>
        <v>71198.275154966293</v>
      </c>
      <c r="L1141" s="3">
        <f t="shared" si="18"/>
        <v>135899.27515496628</v>
      </c>
    </row>
    <row r="1142" spans="1:12">
      <c r="A1142">
        <v>4836630</v>
      </c>
      <c r="B1142">
        <v>2020</v>
      </c>
      <c r="D1142" t="s">
        <v>2677</v>
      </c>
      <c r="E1142" t="s">
        <v>2678</v>
      </c>
      <c r="F1142" t="s">
        <v>4230</v>
      </c>
      <c r="G1142" t="s">
        <v>2679</v>
      </c>
      <c r="H1142" s="5">
        <v>63596</v>
      </c>
      <c r="I1142">
        <f>IFERROR(VLOOKUP(G1142,'NCES Match'!$A$2:$B$1307,2,FALSE),"")</f>
        <v>4836630</v>
      </c>
      <c r="J1142" cm="1">
        <f t="array" ref="J1142">IFERROR(_xlfn.IFS(B1142=2015,H1142/$O$13,B1142=2016,H1142/$O$14,B1142=2017,H1142/$O$15,B1142=2018,H1142/$O$16,B1142=2019,H1142/$O$17,B1142=2020,H1142/$O$18,B1142=2021,H1142/$O$19,B1142=2022,H1142/$O$20),"")</f>
        <v>3.4463153358080675E-5</v>
      </c>
      <c r="K1142" s="3" cm="1">
        <f t="array" ref="K1142">IFERROR(_xlfn.IFS(B1142=2015,J1142*$P$4,B1142=2016,J1142*$P$5,B1142=2017,J1142*$P$6,B1142=2018,J1142*$P$7,B1142=2019,J1142*$P$8,B1142=2020,J1142*$P$9,B1142=2021,J1142*$P$10,B1142=2022,J1142*$P$11),"")</f>
        <v>72648.424292610769</v>
      </c>
      <c r="L1142" s="3">
        <f t="shared" si="18"/>
        <v>136244.42429261078</v>
      </c>
    </row>
    <row r="1143" spans="1:12">
      <c r="A1143">
        <v>4836630</v>
      </c>
      <c r="B1143">
        <v>2021</v>
      </c>
      <c r="D1143" t="s">
        <v>2677</v>
      </c>
      <c r="E1143" t="s">
        <v>2678</v>
      </c>
      <c r="F1143" t="s">
        <v>4101</v>
      </c>
      <c r="G1143" t="s">
        <v>2679</v>
      </c>
      <c r="H1143" s="5">
        <v>79812.240000000005</v>
      </c>
      <c r="I1143">
        <f>IFERROR(VLOOKUP(G1143,'NCES Match'!$A$2:$B$1307,2,FALSE),"")</f>
        <v>4836630</v>
      </c>
      <c r="J1143" cm="1">
        <f t="array" ref="J1143">IFERROR(_xlfn.IFS(B1143=2015,H1143/$O$13,B1143=2016,H1143/$O$14,B1143=2017,H1143/$O$15,B1143=2018,H1143/$O$16,B1143=2019,H1143/$O$17,B1143=2020,H1143/$O$18,B1143=2021,H1143/$O$19,B1143=2022,H1143/$O$20),"")</f>
        <v>4.0835375162768125E-5</v>
      </c>
      <c r="K1143" s="3" cm="1">
        <f t="array" ref="K1143">IFERROR(_xlfn.IFS(B1143=2015,J1143*$P$4,B1143=2016,J1143*$P$5,B1143=2017,J1143*$P$6,B1143=2018,J1143*$P$7,B1143=2019,J1143*$P$8,B1143=2020,J1143*$P$9,B1143=2021,J1143*$P$10,B1143=2022,J1143*$P$11),"")</f>
        <v>87410.296775553725</v>
      </c>
      <c r="L1143" s="3">
        <f t="shared" si="18"/>
        <v>167222.53677555372</v>
      </c>
    </row>
    <row r="1144" spans="1:12">
      <c r="A1144">
        <v>4836630</v>
      </c>
      <c r="B1144">
        <v>2022</v>
      </c>
      <c r="D1144" t="s">
        <v>2677</v>
      </c>
      <c r="E1144" t="s">
        <v>2678</v>
      </c>
      <c r="F1144" t="s">
        <v>4101</v>
      </c>
      <c r="G1144" t="s">
        <v>2679</v>
      </c>
      <c r="H1144" s="5">
        <v>101378.32</v>
      </c>
      <c r="I1144">
        <f>IFERROR(VLOOKUP(G1144,'NCES Match'!$A$2:$B$1307,2,FALSE),"")</f>
        <v>4836630</v>
      </c>
      <c r="J1144" cm="1">
        <f t="array" ref="J1144">IFERROR(_xlfn.IFS(B1144=2015,H1144/$O$13,B1144=2016,H1144/$O$14,B1144=2017,H1144/$O$15,B1144=2018,H1144/$O$16,B1144=2019,H1144/$O$17,B1144=2020,H1144/$O$18,B1144=2021,H1144/$O$19,B1144=2022,H1144/$O$20),"")</f>
        <v>4.4528464650764667E-5</v>
      </c>
      <c r="K1144" s="3" cm="1">
        <f t="array" ref="K1144">IFERROR(_xlfn.IFS(B1144=2015,J1144*$P$4,B1144=2016,J1144*$P$5,B1144=2017,J1144*$P$6,B1144=2018,J1144*$P$7,B1144=2019,J1144*$P$8,B1144=2020,J1144*$P$9,B1144=2021,J1144*$P$10,B1144=2022,J1144*$P$11),"")</f>
        <v>95891.291908693442</v>
      </c>
      <c r="L1144" s="3">
        <f t="shared" si="18"/>
        <v>197269.61190869345</v>
      </c>
    </row>
    <row r="1145" spans="1:12">
      <c r="A1145">
        <v>4836630</v>
      </c>
      <c r="B1145">
        <v>2023</v>
      </c>
      <c r="D1145" t="s">
        <v>2677</v>
      </c>
      <c r="E1145" t="s">
        <v>2678</v>
      </c>
      <c r="F1145" t="s">
        <v>4101</v>
      </c>
      <c r="G1145" t="s">
        <v>2679</v>
      </c>
      <c r="H1145" s="5">
        <v>108518.35</v>
      </c>
      <c r="I1145">
        <f>IFERROR(VLOOKUP(G1145,'NCES Match'!$A$2:$B$1307,2,FALSE),"")</f>
        <v>4836630</v>
      </c>
      <c r="J1145" t="str" cm="1">
        <f t="array" ref="J1145">IFERROR(_xlfn.IFS(B1145=2015,H1145/$O$13,B1145=2016,H1145/$O$14,B1145=2017,H1145/$O$15,B1145=2018,H1145/$O$16,B1145=2019,H1145/$O$17,B1145=2020,H1145/$O$18,B1145=2021,H1145/$O$19,B1145=2022,H1145/$O$20),"")</f>
        <v/>
      </c>
      <c r="K1145" s="3" t="str" cm="1">
        <f t="array" ref="K1145">IFERROR(_xlfn.IFS(B1145=2015,J1145*$P$4,B1145=2016,J1145*$P$5,B1145=2017,J1145*$P$6,B1145=2018,J1145*$P$7,B1145=2019,J1145*$P$8,B1145=2020,J1145*$P$9,B1145=2021,J1145*$P$10,B1145=2022,J1145*$P$11),"")</f>
        <v/>
      </c>
      <c r="L1145" s="3">
        <f t="shared" si="18"/>
        <v>108518.35</v>
      </c>
    </row>
    <row r="1146" spans="1:12">
      <c r="A1146">
        <v>4835130</v>
      </c>
      <c r="B1146">
        <v>2015</v>
      </c>
      <c r="C1146" t="s">
        <v>381</v>
      </c>
      <c r="D1146" t="s">
        <v>2572</v>
      </c>
      <c r="E1146" t="s">
        <v>2573</v>
      </c>
      <c r="G1146" t="s">
        <v>2574</v>
      </c>
      <c r="H1146" s="5">
        <v>261865.85</v>
      </c>
      <c r="I1146">
        <f>IFERROR(VLOOKUP(G1146,'NCES Match'!$A$2:$B$1307,2,FALSE),"")</f>
        <v>4835130</v>
      </c>
      <c r="J1146" cm="1">
        <f t="array" ref="J1146">IFERROR(_xlfn.IFS(B1146=2015,H1146/$O$13,B1146=2016,H1146/$O$14,B1146=2017,H1146/$O$15,B1146=2018,H1146/$O$16,B1146=2019,H1146/$O$17,B1146=2020,H1146/$O$18,B1146=2021,H1146/$O$19,B1146=2022,H1146/$O$20),"")</f>
        <v>2.0514669069767998E-4</v>
      </c>
      <c r="K1146" s="3" cm="1">
        <f t="array" ref="K1146">IFERROR(_xlfn.IFS(B1146=2015,J1146*$P$4,B1146=2016,J1146*$P$5,B1146=2017,J1146*$P$6,B1146=2018,J1146*$P$7,B1146=2019,J1146*$P$8,B1146=2020,J1146*$P$9,B1146=2021,J1146*$P$10,B1146=2022,J1146*$P$11),"")</f>
        <v>326487.46827344381</v>
      </c>
      <c r="L1146" s="3">
        <f t="shared" si="18"/>
        <v>588353.31827344385</v>
      </c>
    </row>
    <row r="1147" spans="1:12">
      <c r="A1147">
        <v>4835130</v>
      </c>
      <c r="B1147">
        <v>2016</v>
      </c>
      <c r="C1147" t="s">
        <v>4102</v>
      </c>
      <c r="D1147" t="s">
        <v>2572</v>
      </c>
      <c r="E1147" t="s">
        <v>2573</v>
      </c>
      <c r="F1147" t="s">
        <v>4101</v>
      </c>
      <c r="G1147" t="s">
        <v>2574</v>
      </c>
      <c r="H1147" s="5">
        <v>272904</v>
      </c>
      <c r="I1147">
        <f>IFERROR(VLOOKUP(G1147,'NCES Match'!$A$2:$B$1307,2,FALSE),"")</f>
        <v>4835130</v>
      </c>
      <c r="J1147" cm="1">
        <f t="array" ref="J1147">IFERROR(_xlfn.IFS(B1147=2015,H1147/$O$13,B1147=2016,H1147/$O$14,B1147=2017,H1147/$O$15,B1147=2018,H1147/$O$16,B1147=2019,H1147/$O$17,B1147=2020,H1147/$O$18,B1147=2021,H1147/$O$19,B1147=2022,H1147/$O$20),"")</f>
        <v>1.9536294289060631E-4</v>
      </c>
      <c r="K1147" s="3" cm="1">
        <f t="array" ref="K1147">IFERROR(_xlfn.IFS(B1147=2015,J1147*$P$4,B1147=2016,J1147*$P$5,B1147=2017,J1147*$P$6,B1147=2018,J1147*$P$7,B1147=2019,J1147*$P$8,B1147=2020,J1147*$P$9,B1147=2021,J1147*$P$10,B1147=2022,J1147*$P$11),"")</f>
        <v>327356.25180873938</v>
      </c>
      <c r="L1147" s="3">
        <f t="shared" si="18"/>
        <v>600260.25180873938</v>
      </c>
    </row>
    <row r="1148" spans="1:12">
      <c r="A1148">
        <v>4835130</v>
      </c>
      <c r="B1148">
        <v>2017</v>
      </c>
      <c r="D1148" t="s">
        <v>2572</v>
      </c>
      <c r="E1148" t="s">
        <v>2573</v>
      </c>
      <c r="F1148" t="s">
        <v>4101</v>
      </c>
      <c r="G1148" t="s">
        <v>2574</v>
      </c>
      <c r="H1148" s="5">
        <v>299428</v>
      </c>
      <c r="I1148">
        <f>IFERROR(VLOOKUP(G1148,'NCES Match'!$A$2:$B$1307,2,FALSE),"")</f>
        <v>4835130</v>
      </c>
      <c r="J1148" cm="1">
        <f t="array" ref="J1148">IFERROR(_xlfn.IFS(B1148=2015,H1148/$O$13,B1148=2016,H1148/$O$14,B1148=2017,H1148/$O$15,B1148=2018,H1148/$O$16,B1148=2019,H1148/$O$17,B1148=2020,H1148/$O$18,B1148=2021,H1148/$O$19,B1148=2022,H1148/$O$20),"")</f>
        <v>2.0643727101118692E-4</v>
      </c>
      <c r="K1148" s="3" cm="1">
        <f t="array" ref="K1148">IFERROR(_xlfn.IFS(B1148=2015,J1148*$P$4,B1148=2016,J1148*$P$5,B1148=2017,J1148*$P$6,B1148=2018,J1148*$P$7,B1148=2019,J1148*$P$8,B1148=2020,J1148*$P$9,B1148=2021,J1148*$P$10,B1148=2022,J1148*$P$11),"")</f>
        <v>350581.64587437193</v>
      </c>
      <c r="L1148" s="3">
        <f t="shared" si="18"/>
        <v>650009.64587437198</v>
      </c>
    </row>
    <row r="1149" spans="1:12">
      <c r="A1149">
        <v>4835130</v>
      </c>
      <c r="B1149">
        <v>2018</v>
      </c>
      <c r="D1149" t="s">
        <v>2572</v>
      </c>
      <c r="E1149" t="s">
        <v>2573</v>
      </c>
      <c r="F1149" t="s">
        <v>4101</v>
      </c>
      <c r="G1149" t="s">
        <v>2574</v>
      </c>
      <c r="H1149" s="5">
        <v>309610</v>
      </c>
      <c r="I1149">
        <f>IFERROR(VLOOKUP(G1149,'NCES Match'!$A$2:$B$1307,2,FALSE),"")</f>
        <v>4835130</v>
      </c>
      <c r="J1149" cm="1">
        <f t="array" ref="J1149">IFERROR(_xlfn.IFS(B1149=2015,H1149/$O$13,B1149=2016,H1149/$O$14,B1149=2017,H1149/$O$15,B1149=2018,H1149/$O$16,B1149=2019,H1149/$O$17,B1149=2020,H1149/$O$18,B1149=2021,H1149/$O$19,B1149=2022,H1149/$O$20),"")</f>
        <v>2.0203874088712761E-4</v>
      </c>
      <c r="K1149" s="3" cm="1">
        <f t="array" ref="K1149">IFERROR(_xlfn.IFS(B1149=2015,J1149*$P$4,B1149=2016,J1149*$P$5,B1149=2017,J1149*$P$6,B1149=2018,J1149*$P$7,B1149=2019,J1149*$P$8,B1149=2020,J1149*$P$9,B1149=2021,J1149*$P$10,B1149=2022,J1149*$P$11),"")</f>
        <v>346870.87853097619</v>
      </c>
      <c r="L1149" s="3">
        <f t="shared" si="18"/>
        <v>656480.87853097613</v>
      </c>
    </row>
    <row r="1150" spans="1:12">
      <c r="A1150">
        <v>4835130</v>
      </c>
      <c r="B1150">
        <v>2019</v>
      </c>
      <c r="D1150" t="s">
        <v>2572</v>
      </c>
      <c r="E1150" t="s">
        <v>2573</v>
      </c>
      <c r="F1150" t="s">
        <v>4101</v>
      </c>
      <c r="G1150" t="s">
        <v>2574</v>
      </c>
      <c r="H1150" s="5">
        <v>318908</v>
      </c>
      <c r="I1150">
        <f>IFERROR(VLOOKUP(G1150,'NCES Match'!$A$2:$B$1307,2,FALSE),"")</f>
        <v>4835130</v>
      </c>
      <c r="J1150" cm="1">
        <f t="array" ref="J1150">IFERROR(_xlfn.IFS(B1150=2015,H1150/$O$13,B1150=2016,H1150/$O$14,B1150=2017,H1150/$O$15,B1150=2018,H1150/$O$16,B1150=2019,H1150/$O$17,B1150=2020,H1150/$O$18,B1150=2021,H1150/$O$19,B1150=2022,H1150/$O$20),"")</f>
        <v>2.0192617593748157E-4</v>
      </c>
      <c r="K1150" s="3" cm="1">
        <f t="array" ref="K1150">IFERROR(_xlfn.IFS(B1150=2015,J1150*$P$4,B1150=2016,J1150*$P$5,B1150=2017,J1150*$P$6,B1150=2018,J1150*$P$7,B1150=2019,J1150*$P$8,B1150=2020,J1150*$P$9,B1150=2021,J1150*$P$10,B1150=2022,J1150*$P$11),"")</f>
        <v>350932.74498261214</v>
      </c>
      <c r="L1150" s="3">
        <f t="shared" si="18"/>
        <v>669840.74498261209</v>
      </c>
    </row>
    <row r="1151" spans="1:12">
      <c r="A1151">
        <v>4835130</v>
      </c>
      <c r="B1151">
        <v>2020</v>
      </c>
      <c r="D1151" t="s">
        <v>2572</v>
      </c>
      <c r="E1151" t="s">
        <v>2573</v>
      </c>
      <c r="F1151" t="s">
        <v>4230</v>
      </c>
      <c r="G1151" t="s">
        <v>2574</v>
      </c>
      <c r="H1151" s="5">
        <v>378622</v>
      </c>
      <c r="I1151">
        <f>IFERROR(VLOOKUP(G1151,'NCES Match'!$A$2:$B$1307,2,FALSE),"")</f>
        <v>4835130</v>
      </c>
      <c r="J1151" cm="1">
        <f t="array" ref="J1151">IFERROR(_xlfn.IFS(B1151=2015,H1151/$O$13,B1151=2016,H1151/$O$14,B1151=2017,H1151/$O$15,B1151=2018,H1151/$O$16,B1151=2019,H1151/$O$17,B1151=2020,H1151/$O$18,B1151=2021,H1151/$O$19,B1151=2022,H1151/$O$20),"")</f>
        <v>2.0517812520823983E-4</v>
      </c>
      <c r="K1151" s="3" cm="1">
        <f t="array" ref="K1151">IFERROR(_xlfn.IFS(B1151=2015,J1151*$P$4,B1151=2016,J1151*$P$5,B1151=2017,J1151*$P$6,B1151=2018,J1151*$P$7,B1151=2019,J1151*$P$8,B1151=2020,J1151*$P$9,B1151=2021,J1151*$P$10,B1151=2022,J1151*$P$11),"")</f>
        <v>432516.06551539205</v>
      </c>
      <c r="L1151" s="3">
        <f t="shared" si="18"/>
        <v>811138.06551539199</v>
      </c>
    </row>
    <row r="1152" spans="1:12">
      <c r="A1152">
        <v>4835130</v>
      </c>
      <c r="B1152">
        <v>2021</v>
      </c>
      <c r="D1152" t="s">
        <v>2572</v>
      </c>
      <c r="E1152" t="s">
        <v>2573</v>
      </c>
      <c r="F1152" t="s">
        <v>4101</v>
      </c>
      <c r="G1152" t="s">
        <v>2574</v>
      </c>
      <c r="H1152" s="5">
        <v>391251.82</v>
      </c>
      <c r="I1152">
        <f>IFERROR(VLOOKUP(G1152,'NCES Match'!$A$2:$B$1307,2,FALSE),"")</f>
        <v>4835130</v>
      </c>
      <c r="J1152" cm="1">
        <f t="array" ref="J1152">IFERROR(_xlfn.IFS(B1152=2015,H1152/$O$13,B1152=2016,H1152/$O$14,B1152=2017,H1152/$O$15,B1152=2018,H1152/$O$16,B1152=2019,H1152/$O$17,B1152=2020,H1152/$O$18,B1152=2021,H1152/$O$19,B1152=2022,H1152/$O$20),"")</f>
        <v>2.0018126107995246E-4</v>
      </c>
      <c r="K1152" s="3" cm="1">
        <f t="array" ref="K1152">IFERROR(_xlfn.IFS(B1152=2015,J1152*$P$4,B1152=2016,J1152*$P$5,B1152=2017,J1152*$P$6,B1152=2018,J1152*$P$7,B1152=2019,J1152*$P$8,B1152=2020,J1152*$P$9,B1152=2021,J1152*$P$10,B1152=2022,J1152*$P$11),"")</f>
        <v>428498.65760158497</v>
      </c>
      <c r="L1152" s="3">
        <f t="shared" si="18"/>
        <v>819750.47760158498</v>
      </c>
    </row>
    <row r="1153" spans="1:12">
      <c r="A1153">
        <v>4835130</v>
      </c>
      <c r="B1153">
        <v>2022</v>
      </c>
      <c r="D1153" t="s">
        <v>2572</v>
      </c>
      <c r="E1153" t="s">
        <v>2573</v>
      </c>
      <c r="F1153" t="s">
        <v>4101</v>
      </c>
      <c r="G1153" t="s">
        <v>2574</v>
      </c>
      <c r="H1153" s="5">
        <v>453493.8</v>
      </c>
      <c r="I1153">
        <f>IFERROR(VLOOKUP(G1153,'NCES Match'!$A$2:$B$1307,2,FALSE),"")</f>
        <v>4835130</v>
      </c>
      <c r="J1153" cm="1">
        <f t="array" ref="J1153">IFERROR(_xlfn.IFS(B1153=2015,H1153/$O$13,B1153=2016,H1153/$O$14,B1153=2017,H1153/$O$15,B1153=2018,H1153/$O$16,B1153=2019,H1153/$O$17,B1153=2020,H1153/$O$18,B1153=2021,H1153/$O$19,B1153=2022,H1153/$O$20),"")</f>
        <v>1.9918837324036282E-4</v>
      </c>
      <c r="K1153" s="3" cm="1">
        <f t="array" ref="K1153">IFERROR(_xlfn.IFS(B1153=2015,J1153*$P$4,B1153=2016,J1153*$P$5,B1153=2017,J1153*$P$6,B1153=2018,J1153*$P$7,B1153=2019,J1153*$P$8,B1153=2020,J1153*$P$9,B1153=2021,J1153*$P$10,B1153=2022,J1153*$P$11),"")</f>
        <v>428948.77676590648</v>
      </c>
      <c r="L1153" s="3">
        <f t="shared" si="18"/>
        <v>882442.57676590653</v>
      </c>
    </row>
    <row r="1154" spans="1:12">
      <c r="A1154">
        <v>4835130</v>
      </c>
      <c r="B1154">
        <v>2023</v>
      </c>
      <c r="D1154" t="s">
        <v>2572</v>
      </c>
      <c r="E1154" t="s">
        <v>2573</v>
      </c>
      <c r="F1154" t="s">
        <v>4101</v>
      </c>
      <c r="G1154" t="s">
        <v>2574</v>
      </c>
      <c r="H1154" s="5">
        <v>518300.06</v>
      </c>
      <c r="I1154">
        <f>IFERROR(VLOOKUP(G1154,'NCES Match'!$A$2:$B$1307,2,FALSE),"")</f>
        <v>4835130</v>
      </c>
      <c r="J1154" t="str" cm="1">
        <f t="array" ref="J1154">IFERROR(_xlfn.IFS(B1154=2015,H1154/$O$13,B1154=2016,H1154/$O$14,B1154=2017,H1154/$O$15,B1154=2018,H1154/$O$16,B1154=2019,H1154/$O$17,B1154=2020,H1154/$O$18,B1154=2021,H1154/$O$19,B1154=2022,H1154/$O$20),"")</f>
        <v/>
      </c>
      <c r="K1154" s="3" t="str" cm="1">
        <f t="array" ref="K1154">IFERROR(_xlfn.IFS(B1154=2015,J1154*$P$4,B1154=2016,J1154*$P$5,B1154=2017,J1154*$P$6,B1154=2018,J1154*$P$7,B1154=2019,J1154*$P$8,B1154=2020,J1154*$P$9,B1154=2021,J1154*$P$10,B1154=2022,J1154*$P$11),"")</f>
        <v/>
      </c>
      <c r="L1154" s="3">
        <f t="shared" si="18"/>
        <v>518300.06</v>
      </c>
    </row>
    <row r="1155" spans="1:12">
      <c r="A1155">
        <v>4823730</v>
      </c>
      <c r="B1155">
        <v>2015</v>
      </c>
      <c r="C1155" t="s">
        <v>381</v>
      </c>
      <c r="D1155" t="s">
        <v>1690</v>
      </c>
      <c r="E1155" t="s">
        <v>1691</v>
      </c>
      <c r="G1155" t="s">
        <v>1689</v>
      </c>
      <c r="H1155" s="5">
        <v>13418.24</v>
      </c>
      <c r="I1155">
        <f>IFERROR(VLOOKUP(G1155,'NCES Match'!$A$2:$B$1307,2,FALSE),"")</f>
        <v>4823730</v>
      </c>
      <c r="J1155" cm="1">
        <f t="array" ref="J1155">IFERROR(_xlfn.IFS(B1155=2015,H1155/$O$13,B1155=2016,H1155/$O$14,B1155=2017,H1155/$O$15,B1155=2018,H1155/$O$16,B1155=2019,H1155/$O$17,B1155=2020,H1155/$O$18,B1155=2021,H1155/$O$19,B1155=2022,H1155/$O$20),"")</f>
        <v>1.0511899627184063E-5</v>
      </c>
      <c r="K1155" s="3" cm="1">
        <f t="array" ref="K1155">IFERROR(_xlfn.IFS(B1155=2015,J1155*$P$4,B1155=2016,J1155*$P$5,B1155=2017,J1155*$P$6,B1155=2018,J1155*$P$7,B1155=2019,J1155*$P$8,B1155=2020,J1155*$P$9,B1155=2021,J1155*$P$10,B1155=2022,J1155*$P$11),"")</f>
        <v>16729.509427386027</v>
      </c>
      <c r="L1155" s="3">
        <f t="shared" ref="L1155:L1218" si="19">SUM(H1155,K1155)</f>
        <v>30147.749427386028</v>
      </c>
    </row>
    <row r="1156" spans="1:12">
      <c r="A1156">
        <v>4823730</v>
      </c>
      <c r="B1156">
        <v>2016</v>
      </c>
      <c r="C1156" t="s">
        <v>4102</v>
      </c>
      <c r="D1156" t="s">
        <v>1690</v>
      </c>
      <c r="E1156" t="s">
        <v>1691</v>
      </c>
      <c r="F1156" t="s">
        <v>4101</v>
      </c>
      <c r="G1156" t="s">
        <v>1689</v>
      </c>
      <c r="H1156" s="5">
        <v>13244</v>
      </c>
      <c r="I1156">
        <f>IFERROR(VLOOKUP(G1156,'NCES Match'!$A$2:$B$1307,2,FALSE),"")</f>
        <v>4823730</v>
      </c>
      <c r="J1156" cm="1">
        <f t="array" ref="J1156">IFERROR(_xlfn.IFS(B1156=2015,H1156/$O$13,B1156=2016,H1156/$O$14,B1156=2017,H1156/$O$15,B1156=2018,H1156/$O$16,B1156=2019,H1156/$O$17,B1156=2020,H1156/$O$18,B1156=2021,H1156/$O$19,B1156=2022,H1156/$O$20),"")</f>
        <v>9.4809413407029211E-6</v>
      </c>
      <c r="K1156" s="3" cm="1">
        <f t="array" ref="K1156">IFERROR(_xlfn.IFS(B1156=2015,J1156*$P$4,B1156=2016,J1156*$P$5,B1156=2017,J1156*$P$6,B1156=2018,J1156*$P$7,B1156=2019,J1156*$P$8,B1156=2020,J1156*$P$9,B1156=2021,J1156*$P$10,B1156=2022,J1156*$P$11),"")</f>
        <v>15886.561570936829</v>
      </c>
      <c r="L1156" s="3">
        <f t="shared" si="19"/>
        <v>29130.561570936829</v>
      </c>
    </row>
    <row r="1157" spans="1:12">
      <c r="A1157">
        <v>4823730</v>
      </c>
      <c r="B1157">
        <v>2017</v>
      </c>
      <c r="D1157" t="s">
        <v>1690</v>
      </c>
      <c r="E1157" t="s">
        <v>1691</v>
      </c>
      <c r="F1157" t="s">
        <v>4101</v>
      </c>
      <c r="G1157" t="s">
        <v>1689</v>
      </c>
      <c r="H1157" s="5">
        <v>12009</v>
      </c>
      <c r="I1157">
        <f>IFERROR(VLOOKUP(G1157,'NCES Match'!$A$2:$B$1307,2,FALSE),"")</f>
        <v>4823730</v>
      </c>
      <c r="J1157" cm="1">
        <f t="array" ref="J1157">IFERROR(_xlfn.IFS(B1157=2015,H1157/$O$13,B1157=2016,H1157/$O$14,B1157=2017,H1157/$O$15,B1157=2018,H1157/$O$16,B1157=2019,H1157/$O$17,B1157=2020,H1157/$O$18,B1157=2021,H1157/$O$19,B1157=2022,H1157/$O$20),"")</f>
        <v>8.2794701483272908E-6</v>
      </c>
      <c r="K1157" s="3" cm="1">
        <f t="array" ref="K1157">IFERROR(_xlfn.IFS(B1157=2015,J1157*$P$4,B1157=2016,J1157*$P$5,B1157=2017,J1157*$P$6,B1157=2018,J1157*$P$7,B1157=2019,J1157*$P$8,B1157=2020,J1157*$P$9,B1157=2021,J1157*$P$10,B1157=2022,J1157*$P$11),"")</f>
        <v>14060.592146710838</v>
      </c>
      <c r="L1157" s="3">
        <f t="shared" si="19"/>
        <v>26069.592146710838</v>
      </c>
    </row>
    <row r="1158" spans="1:12">
      <c r="A1158">
        <v>4823730</v>
      </c>
      <c r="B1158">
        <v>2018</v>
      </c>
      <c r="D1158" t="s">
        <v>1690</v>
      </c>
      <c r="E1158" t="s">
        <v>1691</v>
      </c>
      <c r="F1158" t="s">
        <v>4101</v>
      </c>
      <c r="G1158" t="s">
        <v>1689</v>
      </c>
      <c r="H1158" s="5">
        <v>14141</v>
      </c>
      <c r="I1158">
        <f>IFERROR(VLOOKUP(G1158,'NCES Match'!$A$2:$B$1307,2,FALSE),"")</f>
        <v>4823730</v>
      </c>
      <c r="J1158" cm="1">
        <f t="array" ref="J1158">IFERROR(_xlfn.IFS(B1158=2015,H1158/$O$13,B1158=2016,H1158/$O$14,B1158=2017,H1158/$O$15,B1158=2018,H1158/$O$16,B1158=2019,H1158/$O$17,B1158=2020,H1158/$O$18,B1158=2021,H1158/$O$19,B1158=2022,H1158/$O$20),"")</f>
        <v>9.2278344849483916E-6</v>
      </c>
      <c r="K1158" s="3" cm="1">
        <f t="array" ref="K1158">IFERROR(_xlfn.IFS(B1158=2015,J1158*$P$4,B1158=2016,J1158*$P$5,B1158=2017,J1158*$P$6,B1158=2018,J1158*$P$7,B1158=2019,J1158*$P$8,B1158=2020,J1158*$P$9,B1158=2021,J1158*$P$10,B1158=2022,J1158*$P$11),"")</f>
        <v>15842.838065006086</v>
      </c>
      <c r="L1158" s="3">
        <f t="shared" si="19"/>
        <v>29983.838065006086</v>
      </c>
    </row>
    <row r="1159" spans="1:12">
      <c r="A1159">
        <v>4823730</v>
      </c>
      <c r="B1159">
        <v>2019</v>
      </c>
      <c r="D1159" t="s">
        <v>1690</v>
      </c>
      <c r="E1159" t="s">
        <v>1691</v>
      </c>
      <c r="F1159" t="s">
        <v>4101</v>
      </c>
      <c r="G1159" t="s">
        <v>1689</v>
      </c>
      <c r="H1159" s="5">
        <v>15610</v>
      </c>
      <c r="I1159">
        <f>IFERROR(VLOOKUP(G1159,'NCES Match'!$A$2:$B$1307,2,FALSE),"")</f>
        <v>4823730</v>
      </c>
      <c r="J1159" cm="1">
        <f t="array" ref="J1159">IFERROR(_xlfn.IFS(B1159=2015,H1159/$O$13,B1159=2016,H1159/$O$14,B1159=2017,H1159/$O$15,B1159=2018,H1159/$O$16,B1159=2019,H1159/$O$17,B1159=2020,H1159/$O$18,B1159=2021,H1159/$O$19,B1159=2022,H1159/$O$20),"")</f>
        <v>9.8839402159371583E-6</v>
      </c>
      <c r="K1159" s="3" cm="1">
        <f t="array" ref="K1159">IFERROR(_xlfn.IFS(B1159=2015,J1159*$P$4,B1159=2016,J1159*$P$5,B1159=2017,J1159*$P$6,B1159=2018,J1159*$P$7,B1159=2019,J1159*$P$8,B1159=2020,J1159*$P$9,B1159=2021,J1159*$P$10,B1159=2022,J1159*$P$11),"")</f>
        <v>17177.556377320656</v>
      </c>
      <c r="L1159" s="3">
        <f t="shared" si="19"/>
        <v>32787.556377320652</v>
      </c>
    </row>
    <row r="1160" spans="1:12">
      <c r="A1160">
        <v>4823730</v>
      </c>
      <c r="B1160">
        <v>2020</v>
      </c>
      <c r="D1160" t="s">
        <v>1690</v>
      </c>
      <c r="E1160" t="s">
        <v>1691</v>
      </c>
      <c r="F1160" t="s">
        <v>4230</v>
      </c>
      <c r="G1160" t="s">
        <v>1689</v>
      </c>
      <c r="H1160" s="5">
        <v>20264</v>
      </c>
      <c r="I1160">
        <f>IFERROR(VLOOKUP(G1160,'NCES Match'!$A$2:$B$1307,2,FALSE),"")</f>
        <v>4823730</v>
      </c>
      <c r="J1160" cm="1">
        <f t="array" ref="J1160">IFERROR(_xlfn.IFS(B1160=2015,H1160/$O$13,B1160=2016,H1160/$O$14,B1160=2017,H1160/$O$15,B1160=2018,H1160/$O$16,B1160=2019,H1160/$O$17,B1160=2020,H1160/$O$18,B1160=2021,H1160/$O$19,B1160=2022,H1160/$O$20),"")</f>
        <v>1.0981214850747638E-5</v>
      </c>
      <c r="K1160" s="3" cm="1">
        <f t="array" ref="K1160">IFERROR(_xlfn.IFS(B1160=2015,J1160*$P$4,B1160=2016,J1160*$P$5,B1160=2017,J1160*$P$6,B1160=2018,J1160*$P$7,B1160=2019,J1160*$P$8,B1160=2020,J1160*$P$9,B1160=2021,J1160*$P$10,B1160=2022,J1160*$P$11),"")</f>
        <v>23148.431817495824</v>
      </c>
      <c r="L1160" s="3">
        <f t="shared" si="19"/>
        <v>43412.431817495824</v>
      </c>
    </row>
    <row r="1161" spans="1:12">
      <c r="A1161">
        <v>4823730</v>
      </c>
      <c r="B1161">
        <v>2021</v>
      </c>
      <c r="D1161" t="s">
        <v>1690</v>
      </c>
      <c r="E1161" t="s">
        <v>1691</v>
      </c>
      <c r="F1161" t="s">
        <v>4101</v>
      </c>
      <c r="G1161" t="s">
        <v>1689</v>
      </c>
      <c r="H1161" s="5">
        <v>27449.95</v>
      </c>
      <c r="I1161">
        <f>IFERROR(VLOOKUP(G1161,'NCES Match'!$A$2:$B$1307,2,FALSE),"")</f>
        <v>4823730</v>
      </c>
      <c r="J1161" cm="1">
        <f t="array" ref="J1161">IFERROR(_xlfn.IFS(B1161=2015,H1161/$O$13,B1161=2016,H1161/$O$14,B1161=2017,H1161/$O$15,B1161=2018,H1161/$O$16,B1161=2019,H1161/$O$17,B1161=2020,H1161/$O$18,B1161=2021,H1161/$O$19,B1161=2022,H1161/$O$20),"")</f>
        <v>1.4044575198606466E-5</v>
      </c>
      <c r="K1161" s="3" cm="1">
        <f t="array" ref="K1161">IFERROR(_xlfn.IFS(B1161=2015,J1161*$P$4,B1161=2016,J1161*$P$5,B1161=2017,J1161*$P$6,B1161=2018,J1161*$P$7,B1161=2019,J1161*$P$8,B1161=2020,J1161*$P$9,B1161=2021,J1161*$P$10,B1161=2022,J1161*$P$11),"")</f>
        <v>30063.161690163201</v>
      </c>
      <c r="L1161" s="3">
        <f t="shared" si="19"/>
        <v>57513.111690163205</v>
      </c>
    </row>
    <row r="1162" spans="1:12">
      <c r="A1162">
        <v>4823730</v>
      </c>
      <c r="B1162">
        <v>2022</v>
      </c>
      <c r="D1162" t="s">
        <v>1690</v>
      </c>
      <c r="E1162" t="s">
        <v>1691</v>
      </c>
      <c r="F1162" t="s">
        <v>4101</v>
      </c>
      <c r="G1162" t="s">
        <v>1689</v>
      </c>
      <c r="H1162" s="5">
        <v>34534.28</v>
      </c>
      <c r="I1162">
        <f>IFERROR(VLOOKUP(G1162,'NCES Match'!$A$2:$B$1307,2,FALSE),"")</f>
        <v>4823730</v>
      </c>
      <c r="J1162" cm="1">
        <f t="array" ref="J1162">IFERROR(_xlfn.IFS(B1162=2015,H1162/$O$13,B1162=2016,H1162/$O$14,B1162=2017,H1162/$O$15,B1162=2018,H1162/$O$16,B1162=2019,H1162/$O$17,B1162=2020,H1162/$O$18,B1162=2021,H1162/$O$19,B1162=2022,H1162/$O$20),"")</f>
        <v>1.5168514000030865E-5</v>
      </c>
      <c r="K1162" s="3" cm="1">
        <f t="array" ref="K1162">IFERROR(_xlfn.IFS(B1162=2015,J1162*$P$4,B1162=2016,J1162*$P$5,B1162=2017,J1162*$P$6,B1162=2018,J1162*$P$7,B1162=2019,J1162*$P$8,B1162=2020,J1162*$P$9,B1162=2021,J1162*$P$10,B1162=2022,J1162*$P$11),"")</f>
        <v>32665.137125339552</v>
      </c>
      <c r="L1162" s="3">
        <f t="shared" si="19"/>
        <v>67199.417125339547</v>
      </c>
    </row>
    <row r="1163" spans="1:12">
      <c r="A1163">
        <v>4823730</v>
      </c>
      <c r="B1163">
        <v>2023</v>
      </c>
      <c r="D1163" t="s">
        <v>1690</v>
      </c>
      <c r="E1163" t="s">
        <v>1691</v>
      </c>
      <c r="F1163" t="s">
        <v>4101</v>
      </c>
      <c r="G1163" t="s">
        <v>1689</v>
      </c>
      <c r="H1163" s="5">
        <v>31687.95</v>
      </c>
      <c r="I1163">
        <f>IFERROR(VLOOKUP(G1163,'NCES Match'!$A$2:$B$1307,2,FALSE),"")</f>
        <v>4823730</v>
      </c>
      <c r="J1163" t="str" cm="1">
        <f t="array" ref="J1163">IFERROR(_xlfn.IFS(B1163=2015,H1163/$O$13,B1163=2016,H1163/$O$14,B1163=2017,H1163/$O$15,B1163=2018,H1163/$O$16,B1163=2019,H1163/$O$17,B1163=2020,H1163/$O$18,B1163=2021,H1163/$O$19,B1163=2022,H1163/$O$20),"")</f>
        <v/>
      </c>
      <c r="K1163" s="3" t="str" cm="1">
        <f t="array" ref="K1163">IFERROR(_xlfn.IFS(B1163=2015,J1163*$P$4,B1163=2016,J1163*$P$5,B1163=2017,J1163*$P$6,B1163=2018,J1163*$P$7,B1163=2019,J1163*$P$8,B1163=2020,J1163*$P$9,B1163=2021,J1163*$P$10,B1163=2022,J1163*$P$11),"")</f>
        <v/>
      </c>
      <c r="L1163" s="3">
        <f t="shared" si="19"/>
        <v>31687.95</v>
      </c>
    </row>
    <row r="1164" spans="1:12">
      <c r="A1164">
        <v>4827060</v>
      </c>
      <c r="B1164">
        <v>2015</v>
      </c>
      <c r="C1164" t="s">
        <v>381</v>
      </c>
      <c r="D1164" t="s">
        <v>1971</v>
      </c>
      <c r="E1164" t="s">
        <v>1972</v>
      </c>
      <c r="G1164" t="s">
        <v>1973</v>
      </c>
      <c r="H1164" s="5">
        <v>17361.63</v>
      </c>
      <c r="I1164">
        <f>IFERROR(VLOOKUP(G1164,'NCES Match'!$A$2:$B$1307,2,FALSE),"")</f>
        <v>4827060</v>
      </c>
      <c r="J1164" cm="1">
        <f t="array" ref="J1164">IFERROR(_xlfn.IFS(B1164=2015,H1164/$O$13,B1164=2016,H1164/$O$14,B1164=2017,H1164/$O$15,B1164=2018,H1164/$O$16,B1164=2019,H1164/$O$17,B1164=2020,H1164/$O$18,B1164=2021,H1164/$O$19,B1164=2022,H1164/$O$20),"")</f>
        <v>1.3601166168164204E-5</v>
      </c>
      <c r="K1164" s="3" cm="1">
        <f t="array" ref="K1164">IFERROR(_xlfn.IFS(B1164=2015,J1164*$P$4,B1164=2016,J1164*$P$5,B1164=2017,J1164*$P$6,B1164=2018,J1164*$P$7,B1164=2019,J1164*$P$8,B1164=2020,J1164*$P$9,B1164=2021,J1164*$P$10,B1164=2022,J1164*$P$11),"")</f>
        <v>21646.024572506387</v>
      </c>
      <c r="L1164" s="3">
        <f t="shared" si="19"/>
        <v>39007.654572506392</v>
      </c>
    </row>
    <row r="1165" spans="1:12">
      <c r="A1165">
        <v>4827060</v>
      </c>
      <c r="B1165">
        <v>2016</v>
      </c>
      <c r="C1165" t="s">
        <v>4102</v>
      </c>
      <c r="D1165" t="s">
        <v>1971</v>
      </c>
      <c r="E1165" t="s">
        <v>1972</v>
      </c>
      <c r="F1165" t="s">
        <v>4101</v>
      </c>
      <c r="G1165" t="s">
        <v>1973</v>
      </c>
      <c r="H1165" s="5">
        <v>20063</v>
      </c>
      <c r="I1165">
        <f>IFERROR(VLOOKUP(G1165,'NCES Match'!$A$2:$B$1307,2,FALSE),"")</f>
        <v>4827060</v>
      </c>
      <c r="J1165" cm="1">
        <f t="array" ref="J1165">IFERROR(_xlfn.IFS(B1165=2015,H1165/$O$13,B1165=2016,H1165/$O$14,B1165=2017,H1165/$O$15,B1165=2018,H1165/$O$16,B1165=2019,H1165/$O$17,B1165=2020,H1165/$O$18,B1165=2021,H1165/$O$19,B1165=2022,H1165/$O$20),"")</f>
        <v>1.4362437792096248E-5</v>
      </c>
      <c r="K1165" s="3" cm="1">
        <f t="array" ref="K1165">IFERROR(_xlfn.IFS(B1165=2015,J1165*$P$4,B1165=2016,J1165*$P$5,B1165=2017,J1165*$P$6,B1165=2018,J1165*$P$7,B1165=2019,J1165*$P$8,B1165=2020,J1165*$P$9,B1165=2021,J1165*$P$10,B1165=2022,J1165*$P$11),"")</f>
        <v>24066.149561892602</v>
      </c>
      <c r="L1165" s="3">
        <f t="shared" si="19"/>
        <v>44129.149561892598</v>
      </c>
    </row>
    <row r="1166" spans="1:12">
      <c r="A1166">
        <v>4827060</v>
      </c>
      <c r="B1166">
        <v>2017</v>
      </c>
      <c r="D1166" t="s">
        <v>1971</v>
      </c>
      <c r="E1166" t="s">
        <v>1972</v>
      </c>
      <c r="F1166" t="s">
        <v>4101</v>
      </c>
      <c r="G1166" t="s">
        <v>1973</v>
      </c>
      <c r="H1166" s="5">
        <v>21048</v>
      </c>
      <c r="I1166">
        <f>IFERROR(VLOOKUP(G1166,'NCES Match'!$A$2:$B$1307,2,FALSE),"")</f>
        <v>4827060</v>
      </c>
      <c r="J1166" cm="1">
        <f t="array" ref="J1166">IFERROR(_xlfn.IFS(B1166=2015,H1166/$O$13,B1166=2016,H1166/$O$14,B1166=2017,H1166/$O$15,B1166=2018,H1166/$O$16,B1166=2019,H1166/$O$17,B1166=2020,H1166/$O$18,B1166=2021,H1166/$O$19,B1166=2022,H1166/$O$20),"")</f>
        <v>1.451130715979622E-5</v>
      </c>
      <c r="K1166" s="3" cm="1">
        <f t="array" ref="K1166">IFERROR(_xlfn.IFS(B1166=2015,J1166*$P$4,B1166=2016,J1166*$P$5,B1166=2017,J1166*$P$6,B1166=2018,J1166*$P$7,B1166=2019,J1166*$P$8,B1166=2020,J1166*$P$9,B1166=2021,J1166*$P$10,B1166=2022,J1166*$P$11),"")</f>
        <v>24643.795778496937</v>
      </c>
      <c r="L1166" s="3">
        <f t="shared" si="19"/>
        <v>45691.795778496933</v>
      </c>
    </row>
    <row r="1167" spans="1:12">
      <c r="A1167">
        <v>4827060</v>
      </c>
      <c r="B1167">
        <v>2018</v>
      </c>
      <c r="D1167" t="s">
        <v>1971</v>
      </c>
      <c r="E1167" t="s">
        <v>1972</v>
      </c>
      <c r="F1167" t="s">
        <v>4101</v>
      </c>
      <c r="G1167" t="s">
        <v>1973</v>
      </c>
      <c r="H1167" s="5">
        <v>21915</v>
      </c>
      <c r="I1167">
        <f>IFERROR(VLOOKUP(G1167,'NCES Match'!$A$2:$B$1307,2,FALSE),"")</f>
        <v>4827060</v>
      </c>
      <c r="J1167" cm="1">
        <f t="array" ref="J1167">IFERROR(_xlfn.IFS(B1167=2015,H1167/$O$13,B1167=2016,H1167/$O$14,B1167=2017,H1167/$O$15,B1167=2018,H1167/$O$16,B1167=2019,H1167/$O$17,B1167=2020,H1167/$O$18,B1167=2021,H1167/$O$19,B1167=2022,H1167/$O$20),"")</f>
        <v>1.4300826867805956E-5</v>
      </c>
      <c r="K1167" s="3" cm="1">
        <f t="array" ref="K1167">IFERROR(_xlfn.IFS(B1167=2015,J1167*$P$4,B1167=2016,J1167*$P$5,B1167=2017,J1167*$P$6,B1167=2018,J1167*$P$7,B1167=2019,J1167*$P$8,B1167=2020,J1167*$P$9,B1167=2021,J1167*$P$10,B1167=2022,J1167*$P$11),"")</f>
        <v>24552.421766113315</v>
      </c>
      <c r="L1167" s="3">
        <f t="shared" si="19"/>
        <v>46467.421766113315</v>
      </c>
    </row>
    <row r="1168" spans="1:12">
      <c r="A1168">
        <v>4827060</v>
      </c>
      <c r="B1168">
        <v>2019</v>
      </c>
      <c r="D1168" t="s">
        <v>1971</v>
      </c>
      <c r="E1168" t="s">
        <v>1972</v>
      </c>
      <c r="F1168" t="s">
        <v>4101</v>
      </c>
      <c r="G1168" t="s">
        <v>1973</v>
      </c>
      <c r="H1168" s="5">
        <v>21065</v>
      </c>
      <c r="I1168">
        <f>IFERROR(VLOOKUP(G1168,'NCES Match'!$A$2:$B$1307,2,FALSE),"")</f>
        <v>4827060</v>
      </c>
      <c r="J1168" cm="1">
        <f t="array" ref="J1168">IFERROR(_xlfn.IFS(B1168=2015,H1168/$O$13,B1168=2016,H1168/$O$14,B1168=2017,H1168/$O$15,B1168=2018,H1168/$O$16,B1168=2019,H1168/$O$17,B1168=2020,H1168/$O$18,B1168=2021,H1168/$O$19,B1168=2022,H1168/$O$20),"")</f>
        <v>1.3337937261288676E-5</v>
      </c>
      <c r="K1168" s="3" cm="1">
        <f t="array" ref="K1168">IFERROR(_xlfn.IFS(B1168=2015,J1168*$P$4,B1168=2016,J1168*$P$5,B1168=2017,J1168*$P$6,B1168=2018,J1168*$P$7,B1168=2019,J1168*$P$8,B1168=2020,J1168*$P$9,B1168=2021,J1168*$P$10,B1168=2022,J1168*$P$11),"")</f>
        <v>23180.347539286329</v>
      </c>
      <c r="L1168" s="3">
        <f t="shared" si="19"/>
        <v>44245.347539286333</v>
      </c>
    </row>
    <row r="1169" spans="1:12">
      <c r="A1169">
        <v>4827060</v>
      </c>
      <c r="B1169">
        <v>2020</v>
      </c>
      <c r="D1169" t="s">
        <v>1971</v>
      </c>
      <c r="E1169" t="s">
        <v>1972</v>
      </c>
      <c r="F1169" t="s">
        <v>4230</v>
      </c>
      <c r="G1169" t="s">
        <v>1973</v>
      </c>
      <c r="H1169" s="5">
        <v>16699</v>
      </c>
      <c r="I1169">
        <f>IFERROR(VLOOKUP(G1169,'NCES Match'!$A$2:$B$1307,2,FALSE),"")</f>
        <v>4827060</v>
      </c>
      <c r="J1169" cm="1">
        <f t="array" ref="J1169">IFERROR(_xlfn.IFS(B1169=2015,H1169/$O$13,B1169=2016,H1169/$O$14,B1169=2017,H1169/$O$15,B1169=2018,H1169/$O$16,B1169=2019,H1169/$O$17,B1169=2020,H1169/$O$18,B1169=2021,H1169/$O$19,B1169=2022,H1169/$O$20),"")</f>
        <v>9.0493143896878597E-6</v>
      </c>
      <c r="K1169" s="3" cm="1">
        <f t="array" ref="K1169">IFERROR(_xlfn.IFS(B1169=2015,J1169*$P$4,B1169=2016,J1169*$P$5,B1169=2017,J1169*$P$6,B1169=2018,J1169*$P$7,B1169=2019,J1169*$P$8,B1169=2020,J1169*$P$9,B1169=2021,J1169*$P$10,B1169=2022,J1169*$P$11),"")</f>
        <v>19075.980207282017</v>
      </c>
      <c r="L1169" s="3">
        <f t="shared" si="19"/>
        <v>35774.980207282017</v>
      </c>
    </row>
    <row r="1170" spans="1:12">
      <c r="A1170">
        <v>4827060</v>
      </c>
      <c r="B1170">
        <v>2021</v>
      </c>
      <c r="D1170" t="s">
        <v>1971</v>
      </c>
      <c r="E1170" t="s">
        <v>1972</v>
      </c>
      <c r="F1170" t="s">
        <v>4230</v>
      </c>
      <c r="G1170" t="s">
        <v>1973</v>
      </c>
      <c r="H1170" s="5">
        <v>18047.59</v>
      </c>
      <c r="I1170">
        <f>IFERROR(VLOOKUP(G1170,'NCES Match'!$A$2:$B$1307,2,FALSE),"")</f>
        <v>4827060</v>
      </c>
      <c r="J1170" cm="1">
        <f t="array" ref="J1170">IFERROR(_xlfn.IFS(B1170=2015,H1170/$O$13,B1170=2016,H1170/$O$14,B1170=2017,H1170/$O$15,B1170=2018,H1170/$O$16,B1170=2019,H1170/$O$17,B1170=2020,H1170/$O$18,B1170=2021,H1170/$O$19,B1170=2022,H1170/$O$20),"")</f>
        <v>9.2339233735805739E-6</v>
      </c>
      <c r="K1170" s="3" cm="1">
        <f t="array" ref="K1170">IFERROR(_xlfn.IFS(B1170=2015,J1170*$P$4,B1170=2016,J1170*$P$5,B1170=2017,J1170*$P$6,B1170=2018,J1170*$P$7,B1170=2019,J1170*$P$8,B1170=2020,J1170*$P$9,B1170=2021,J1170*$P$10,B1170=2022,J1170*$P$11),"")</f>
        <v>19765.705084627567</v>
      </c>
      <c r="L1170" s="3">
        <f t="shared" si="19"/>
        <v>37813.295084627563</v>
      </c>
    </row>
    <row r="1171" spans="1:12">
      <c r="A1171">
        <v>4827060</v>
      </c>
      <c r="B1171">
        <v>2022</v>
      </c>
      <c r="D1171" t="s">
        <v>1971</v>
      </c>
      <c r="E1171" t="s">
        <v>1972</v>
      </c>
      <c r="F1171" t="s">
        <v>4101</v>
      </c>
      <c r="G1171" t="s">
        <v>1973</v>
      </c>
      <c r="H1171" s="5">
        <v>21926.68</v>
      </c>
      <c r="I1171">
        <f>IFERROR(VLOOKUP(G1171,'NCES Match'!$A$2:$B$1307,2,FALSE),"")</f>
        <v>4827060</v>
      </c>
      <c r="J1171" cm="1">
        <f t="array" ref="J1171">IFERROR(_xlfn.IFS(B1171=2015,H1171/$O$13,B1171=2016,H1171/$O$14,B1171=2017,H1171/$O$15,B1171=2018,H1171/$O$16,B1171=2019,H1171/$O$17,B1171=2020,H1171/$O$18,B1171=2021,H1171/$O$19,B1171=2022,H1171/$O$20),"")</f>
        <v>9.6308697489623865E-6</v>
      </c>
      <c r="K1171" s="3" cm="1">
        <f t="array" ref="K1171">IFERROR(_xlfn.IFS(B1171=2015,J1171*$P$4,B1171=2016,J1171*$P$5,B1171=2017,J1171*$P$6,B1171=2018,J1171*$P$7,B1171=2019,J1171*$P$8,B1171=2020,J1171*$P$9,B1171=2021,J1171*$P$10,B1171=2022,J1171*$P$11),"")</f>
        <v>20739.914337389986</v>
      </c>
      <c r="L1171" s="3">
        <f t="shared" si="19"/>
        <v>42666.594337389986</v>
      </c>
    </row>
    <row r="1172" spans="1:12">
      <c r="A1172">
        <v>4827060</v>
      </c>
      <c r="B1172">
        <v>2023</v>
      </c>
      <c r="D1172" t="s">
        <v>1971</v>
      </c>
      <c r="E1172" t="s">
        <v>1972</v>
      </c>
      <c r="F1172" t="s">
        <v>4101</v>
      </c>
      <c r="G1172" t="s">
        <v>1973</v>
      </c>
      <c r="H1172" s="5">
        <v>25713.279999999999</v>
      </c>
      <c r="I1172">
        <f>IFERROR(VLOOKUP(G1172,'NCES Match'!$A$2:$B$1307,2,FALSE),"")</f>
        <v>4827060</v>
      </c>
      <c r="J1172" t="str" cm="1">
        <f t="array" ref="J1172">IFERROR(_xlfn.IFS(B1172=2015,H1172/$O$13,B1172=2016,H1172/$O$14,B1172=2017,H1172/$O$15,B1172=2018,H1172/$O$16,B1172=2019,H1172/$O$17,B1172=2020,H1172/$O$18,B1172=2021,H1172/$O$19,B1172=2022,H1172/$O$20),"")</f>
        <v/>
      </c>
      <c r="K1172" s="3" t="str" cm="1">
        <f t="array" ref="K1172">IFERROR(_xlfn.IFS(B1172=2015,J1172*$P$4,B1172=2016,J1172*$P$5,B1172=2017,J1172*$P$6,B1172=2018,J1172*$P$7,B1172=2019,J1172*$P$8,B1172=2020,J1172*$P$9,B1172=2021,J1172*$P$10,B1172=2022,J1172*$P$11),"")</f>
        <v/>
      </c>
      <c r="L1172" s="3">
        <f t="shared" si="19"/>
        <v>25713.279999999999</v>
      </c>
    </row>
    <row r="1173" spans="1:12">
      <c r="A1173" t="s">
        <v>4230</v>
      </c>
      <c r="B1173">
        <v>2015</v>
      </c>
      <c r="C1173" t="s">
        <v>230</v>
      </c>
      <c r="D1173" t="s">
        <v>354</v>
      </c>
      <c r="E1173" t="s">
        <v>355</v>
      </c>
      <c r="G1173" t="s">
        <v>356</v>
      </c>
      <c r="H1173" s="5">
        <v>304040.96999999997</v>
      </c>
      <c r="I1173" t="str">
        <f>IFERROR(VLOOKUP(G1173,'NCES Match'!$A$2:$B$1307,2,FALSE),"")</f>
        <v/>
      </c>
      <c r="J1173" cm="1">
        <f t="array" ref="J1173">IFERROR(_xlfn.IFS(B1173=2015,H1173/$O$13,B1173=2016,H1173/$O$14,B1173=2017,H1173/$O$15,B1173=2018,H1173/$O$16,B1173=2019,H1173/$O$17,B1173=2020,H1173/$O$18,B1173=2021,H1173/$O$19,B1173=2022,H1173/$O$20),"")</f>
        <v>2.3818683815401127E-4</v>
      </c>
      <c r="K1173" s="3" cm="1">
        <f t="array" ref="K1173">IFERROR(_xlfn.IFS(B1173=2015,J1173*$P$4,B1173=2016,J1173*$P$5,B1173=2017,J1173*$P$6,B1173=2018,J1173*$P$7,B1173=2019,J1173*$P$8,B1173=2020,J1173*$P$9,B1173=2021,J1173*$P$10,B1173=2022,J1173*$P$11),"")</f>
        <v>379070.30086856335</v>
      </c>
      <c r="L1173" s="3">
        <f t="shared" si="19"/>
        <v>683111.27086856333</v>
      </c>
    </row>
    <row r="1174" spans="1:12">
      <c r="A1174" t="s">
        <v>4230</v>
      </c>
      <c r="B1174">
        <v>2016</v>
      </c>
      <c r="C1174" t="s">
        <v>4100</v>
      </c>
      <c r="D1174" t="s">
        <v>354</v>
      </c>
      <c r="E1174" t="s">
        <v>355</v>
      </c>
      <c r="F1174" t="s">
        <v>4101</v>
      </c>
      <c r="G1174" t="s">
        <v>356</v>
      </c>
      <c r="H1174" s="5">
        <v>313461</v>
      </c>
      <c r="I1174" t="str">
        <f>IFERROR(VLOOKUP(G1174,'NCES Match'!$A$2:$B$1307,2,FALSE),"")</f>
        <v/>
      </c>
      <c r="J1174" cm="1">
        <f t="array" ref="J1174">IFERROR(_xlfn.IFS(B1174=2015,H1174/$O$13,B1174=2016,H1174/$O$14,B1174=2017,H1174/$O$15,B1174=2018,H1174/$O$16,B1174=2019,H1174/$O$17,B1174=2020,H1174/$O$18,B1174=2021,H1174/$O$19,B1174=2022,H1174/$O$20),"")</f>
        <v>2.243963571125097E-4</v>
      </c>
      <c r="K1174" s="3" cm="1">
        <f t="array" ref="K1174">IFERROR(_xlfn.IFS(B1174=2015,J1174*$P$4,B1174=2016,J1174*$P$5,B1174=2017,J1174*$P$6,B1174=2018,J1174*$P$7,B1174=2019,J1174*$P$8,B1174=2020,J1174*$P$9,B1174=2021,J1174*$P$10,B1174=2022,J1174*$P$11),"")</f>
        <v>376005.5479150883</v>
      </c>
      <c r="L1174" s="3">
        <f t="shared" si="19"/>
        <v>689466.54791508825</v>
      </c>
    </row>
    <row r="1175" spans="1:12">
      <c r="A1175" t="s">
        <v>4230</v>
      </c>
      <c r="B1175">
        <v>2017</v>
      </c>
      <c r="D1175" t="s">
        <v>354</v>
      </c>
      <c r="E1175" t="s">
        <v>355</v>
      </c>
      <c r="F1175" t="s">
        <v>4101</v>
      </c>
      <c r="G1175" t="s">
        <v>356</v>
      </c>
      <c r="H1175" s="5">
        <v>333330</v>
      </c>
      <c r="I1175" t="str">
        <f>IFERROR(VLOOKUP(G1175,'NCES Match'!$A$2:$B$1307,2,FALSE),"")</f>
        <v/>
      </c>
      <c r="J1175" cm="1">
        <f t="array" ref="J1175">IFERROR(_xlfn.IFS(B1175=2015,H1175/$O$13,B1175=2016,H1175/$O$14,B1175=2017,H1175/$O$15,B1175=2018,H1175/$O$16,B1175=2019,H1175/$O$17,B1175=2020,H1175/$O$18,B1175=2021,H1175/$O$19,B1175=2022,H1175/$O$20),"")</f>
        <v>2.2981062407710347E-4</v>
      </c>
      <c r="K1175" s="3" cm="1">
        <f t="array" ref="K1175">IFERROR(_xlfn.IFS(B1175=2015,J1175*$P$4,B1175=2016,J1175*$P$5,B1175=2017,J1175*$P$6,B1175=2018,J1175*$P$7,B1175=2019,J1175*$P$8,B1175=2020,J1175*$P$9,B1175=2021,J1175*$P$10,B1175=2022,J1175*$P$11),"")</f>
        <v>390275.3918114017</v>
      </c>
      <c r="L1175" s="3">
        <f t="shared" si="19"/>
        <v>723605.3918114017</v>
      </c>
    </row>
    <row r="1176" spans="1:12">
      <c r="A1176" t="s">
        <v>4230</v>
      </c>
      <c r="B1176">
        <v>2018</v>
      </c>
      <c r="D1176" t="s">
        <v>354</v>
      </c>
      <c r="E1176" t="s">
        <v>355</v>
      </c>
      <c r="F1176">
        <v>983</v>
      </c>
      <c r="G1176" t="s">
        <v>356</v>
      </c>
      <c r="H1176" s="5">
        <v>355377</v>
      </c>
      <c r="I1176" t="str">
        <f>IFERROR(VLOOKUP(G1176,'NCES Match'!$A$2:$B$1307,2,FALSE),"")</f>
        <v/>
      </c>
      <c r="J1176" cm="1">
        <f t="array" ref="J1176">IFERROR(_xlfn.IFS(B1176=2015,H1176/$O$13,B1176=2016,H1176/$O$14,B1176=2017,H1176/$O$15,B1176=2018,H1176/$O$16,B1176=2019,H1176/$O$17,B1176=2020,H1176/$O$18,B1176=2021,H1176/$O$19,B1176=2022,H1176/$O$20),"")</f>
        <v>2.3190440108602678E-4</v>
      </c>
      <c r="K1176" s="3" cm="1">
        <f t="array" ref="K1176">IFERROR(_xlfn.IFS(B1176=2015,J1176*$P$4,B1176=2016,J1176*$P$5,B1176=2017,J1176*$P$6,B1176=2018,J1176*$P$7,B1176=2019,J1176*$P$8,B1176=2020,J1176*$P$9,B1176=2021,J1176*$P$10,B1176=2022,J1176*$P$11),"")</f>
        <v>398145.83572785999</v>
      </c>
      <c r="L1176" s="3">
        <f t="shared" si="19"/>
        <v>753522.83572785999</v>
      </c>
    </row>
    <row r="1177" spans="1:12">
      <c r="A1177" t="s">
        <v>4230</v>
      </c>
      <c r="B1177">
        <v>2019</v>
      </c>
      <c r="D1177" t="s">
        <v>354</v>
      </c>
      <c r="E1177" t="s">
        <v>355</v>
      </c>
      <c r="F1177" t="s">
        <v>4220</v>
      </c>
      <c r="G1177" t="s">
        <v>356</v>
      </c>
      <c r="H1177" s="5">
        <v>375383</v>
      </c>
      <c r="I1177" t="str">
        <f>IFERROR(VLOOKUP(G1177,'NCES Match'!$A$2:$B$1307,2,FALSE),"")</f>
        <v/>
      </c>
      <c r="J1177" cm="1">
        <f t="array" ref="J1177">IFERROR(_xlfn.IFS(B1177=2015,H1177/$O$13,B1177=2016,H1177/$O$14,B1177=2017,H1177/$O$15,B1177=2018,H1177/$O$16,B1177=2019,H1177/$O$17,B1177=2020,H1177/$O$18,B1177=2021,H1177/$O$19,B1177=2022,H1177/$O$20),"")</f>
        <v>2.3768501794228946E-4</v>
      </c>
      <c r="K1177" s="3" cm="1">
        <f t="array" ref="K1177">IFERROR(_xlfn.IFS(B1177=2015,J1177*$P$4,B1177=2016,J1177*$P$5,B1177=2017,J1177*$P$6,B1177=2018,J1177*$P$7,B1177=2019,J1177*$P$8,B1177=2020,J1177*$P$9,B1177=2021,J1177*$P$10,B1177=2022,J1177*$P$11),"")</f>
        <v>413078.96512413578</v>
      </c>
      <c r="L1177" s="3">
        <f t="shared" si="19"/>
        <v>788461.96512413584</v>
      </c>
    </row>
    <row r="1178" spans="1:12">
      <c r="A1178" t="s">
        <v>4230</v>
      </c>
      <c r="B1178">
        <v>2020</v>
      </c>
      <c r="D1178" t="s">
        <v>354</v>
      </c>
      <c r="E1178" t="s">
        <v>355</v>
      </c>
      <c r="F1178" t="s">
        <v>4220</v>
      </c>
      <c r="G1178" t="s">
        <v>356</v>
      </c>
      <c r="H1178" s="5">
        <v>428767</v>
      </c>
      <c r="I1178" t="str">
        <f>IFERROR(VLOOKUP(G1178,'NCES Match'!$A$2:$B$1307,2,FALSE),"")</f>
        <v/>
      </c>
      <c r="J1178" cm="1">
        <f t="array" ref="J1178">IFERROR(_xlfn.IFS(B1178=2015,H1178/$O$13,B1178=2016,H1178/$O$14,B1178=2017,H1178/$O$15,B1178=2018,H1178/$O$16,B1178=2019,H1178/$O$17,B1178=2020,H1178/$O$18,B1178=2021,H1178/$O$19,B1178=2022,H1178/$O$20),"")</f>
        <v>2.3235207994031347E-4</v>
      </c>
      <c r="K1178" s="3" cm="1">
        <f t="array" ref="K1178">IFERROR(_xlfn.IFS(B1178=2015,J1178*$P$4,B1178=2016,J1178*$P$5,B1178=2017,J1178*$P$6,B1178=2018,J1178*$P$7,B1178=2019,J1178*$P$8,B1178=2020,J1178*$P$9,B1178=2021,J1178*$P$10,B1178=2022,J1178*$P$11),"")</f>
        <v>489798.83858528582</v>
      </c>
      <c r="L1178" s="3">
        <f t="shared" si="19"/>
        <v>918565.83858528582</v>
      </c>
    </row>
    <row r="1179" spans="1:12">
      <c r="A1179" t="s">
        <v>4230</v>
      </c>
      <c r="B1179">
        <v>2021</v>
      </c>
      <c r="D1179" t="s">
        <v>354</v>
      </c>
      <c r="E1179" t="s">
        <v>355</v>
      </c>
      <c r="F1179" t="s">
        <v>4220</v>
      </c>
      <c r="G1179" t="s">
        <v>356</v>
      </c>
      <c r="H1179" s="5">
        <v>421664.69</v>
      </c>
      <c r="I1179" t="str">
        <f>IFERROR(VLOOKUP(G1179,'NCES Match'!$A$2:$B$1307,2,FALSE),"")</f>
        <v/>
      </c>
      <c r="J1179" cm="1">
        <f t="array" ref="J1179">IFERROR(_xlfn.IFS(B1179=2015,H1179/$O$13,B1179=2016,H1179/$O$14,B1179=2017,H1179/$O$15,B1179=2018,H1179/$O$16,B1179=2019,H1179/$O$17,B1179=2020,H1179/$O$18,B1179=2021,H1179/$O$19,B1179=2022,H1179/$O$20),"")</f>
        <v>2.1574179360261435E-4</v>
      </c>
      <c r="K1179" s="3" cm="1">
        <f t="array" ref="K1179">IFERROR(_xlfn.IFS(B1179=2015,J1179*$P$4,B1179=2016,J1179*$P$5,B1179=2017,J1179*$P$6,B1179=2018,J1179*$P$7,B1179=2019,J1179*$P$8,B1179=2020,J1179*$P$9,B1179=2021,J1179*$P$10,B1179=2022,J1179*$P$11),"")</f>
        <v>461806.80673380248</v>
      </c>
      <c r="L1179" s="3">
        <f t="shared" si="19"/>
        <v>883471.49673380249</v>
      </c>
    </row>
    <row r="1180" spans="1:12">
      <c r="A1180" t="s">
        <v>4230</v>
      </c>
      <c r="B1180">
        <v>2022</v>
      </c>
      <c r="D1180" t="s">
        <v>354</v>
      </c>
      <c r="E1180" t="s">
        <v>355</v>
      </c>
      <c r="F1180" t="s">
        <v>4220</v>
      </c>
      <c r="G1180" t="s">
        <v>356</v>
      </c>
      <c r="H1180" s="5">
        <v>443452.46</v>
      </c>
      <c r="I1180" t="str">
        <f>IFERROR(VLOOKUP(G1180,'NCES Match'!$A$2:$B$1307,2,FALSE),"")</f>
        <v/>
      </c>
      <c r="J1180" cm="1">
        <f t="array" ref="J1180">IFERROR(_xlfn.IFS(B1180=2015,H1180/$O$13,B1180=2016,H1180/$O$14,B1180=2017,H1180/$O$15,B1180=2018,H1180/$O$16,B1180=2019,H1180/$O$17,B1180=2020,H1180/$O$18,B1180=2021,H1180/$O$19,B1180=2022,H1180/$O$20),"")</f>
        <v>1.9477790901846302E-4</v>
      </c>
      <c r="K1180" s="3" cm="1">
        <f t="array" ref="K1180">IFERROR(_xlfn.IFS(B1180=2015,J1180*$P$4,B1180=2016,J1180*$P$5,B1180=2017,J1180*$P$6,B1180=2018,J1180*$P$7,B1180=2019,J1180*$P$8,B1180=2020,J1180*$P$9,B1180=2021,J1180*$P$10,B1180=2022,J1180*$P$11),"")</f>
        <v>419450.91701547429</v>
      </c>
      <c r="L1180" s="3">
        <f t="shared" si="19"/>
        <v>862903.37701547425</v>
      </c>
    </row>
    <row r="1181" spans="1:12">
      <c r="A1181" t="s">
        <v>4230</v>
      </c>
      <c r="B1181">
        <v>2023</v>
      </c>
      <c r="D1181" t="s">
        <v>354</v>
      </c>
      <c r="E1181" t="s">
        <v>355</v>
      </c>
      <c r="F1181" t="s">
        <v>4220</v>
      </c>
      <c r="G1181" t="s">
        <v>356</v>
      </c>
      <c r="H1181" s="5">
        <v>469340.19</v>
      </c>
      <c r="I1181" t="str">
        <f>IFERROR(VLOOKUP(G1181,'NCES Match'!$A$2:$B$1307,2,FALSE),"")</f>
        <v/>
      </c>
      <c r="J1181" t="str" cm="1">
        <f t="array" ref="J1181">IFERROR(_xlfn.IFS(B1181=2015,H1181/$O$13,B1181=2016,H1181/$O$14,B1181=2017,H1181/$O$15,B1181=2018,H1181/$O$16,B1181=2019,H1181/$O$17,B1181=2020,H1181/$O$18,B1181=2021,H1181/$O$19,B1181=2022,H1181/$O$20),"")</f>
        <v/>
      </c>
      <c r="K1181" s="3" t="str" cm="1">
        <f t="array" ref="K1181">IFERROR(_xlfn.IFS(B1181=2015,J1181*$P$4,B1181=2016,J1181*$P$5,B1181=2017,J1181*$P$6,B1181=2018,J1181*$P$7,B1181=2019,J1181*$P$8,B1181=2020,J1181*$P$9,B1181=2021,J1181*$P$10,B1181=2022,J1181*$P$11),"")</f>
        <v/>
      </c>
      <c r="L1181" s="3">
        <f t="shared" si="19"/>
        <v>469340.19</v>
      </c>
    </row>
    <row r="1182" spans="1:12">
      <c r="A1182">
        <v>4808090</v>
      </c>
      <c r="B1182">
        <v>2015</v>
      </c>
      <c r="C1182" t="s">
        <v>381</v>
      </c>
      <c r="D1182" t="s">
        <v>433</v>
      </c>
      <c r="E1182" t="s">
        <v>434</v>
      </c>
      <c r="G1182" t="s">
        <v>435</v>
      </c>
      <c r="H1182" s="5">
        <v>2249775.7000000002</v>
      </c>
      <c r="I1182">
        <f>IFERROR(VLOOKUP(G1182,'NCES Match'!$A$2:$B$1307,2,FALSE),"")</f>
        <v>4808090</v>
      </c>
      <c r="J1182" cm="1">
        <f t="array" ref="J1182">IFERROR(_xlfn.IFS(B1182=2015,H1182/$O$13,B1182=2016,H1182/$O$14,B1182=2017,H1182/$O$15,B1182=2018,H1182/$O$16,B1182=2019,H1182/$O$17,B1182=2020,H1182/$O$18,B1182=2021,H1182/$O$19,B1182=2022,H1182/$O$20),"")</f>
        <v>1.7624827355955598E-3</v>
      </c>
      <c r="K1182" s="3" cm="1">
        <f t="array" ref="K1182">IFERROR(_xlfn.IFS(B1182=2015,J1182*$P$4,B1182=2016,J1182*$P$5,B1182=2017,J1182*$P$6,B1182=2018,J1182*$P$7,B1182=2019,J1182*$P$8,B1182=2020,J1182*$P$9,B1182=2021,J1182*$P$10,B1182=2022,J1182*$P$11),"")</f>
        <v>2804961.2902030372</v>
      </c>
      <c r="L1182" s="3">
        <f t="shared" si="19"/>
        <v>5054736.9902030379</v>
      </c>
    </row>
    <row r="1183" spans="1:12">
      <c r="A1183">
        <v>4808090</v>
      </c>
      <c r="B1183">
        <v>2016</v>
      </c>
      <c r="C1183" t="s">
        <v>4102</v>
      </c>
      <c r="D1183" t="s">
        <v>433</v>
      </c>
      <c r="E1183" t="s">
        <v>434</v>
      </c>
      <c r="F1183" t="s">
        <v>4101</v>
      </c>
      <c r="G1183" t="s">
        <v>435</v>
      </c>
      <c r="H1183" s="5">
        <v>2509474</v>
      </c>
      <c r="I1183">
        <f>IFERROR(VLOOKUP(G1183,'NCES Match'!$A$2:$B$1307,2,FALSE),"")</f>
        <v>4808090</v>
      </c>
      <c r="J1183" cm="1">
        <f t="array" ref="J1183">IFERROR(_xlfn.IFS(B1183=2015,H1183/$O$13,B1183=2016,H1183/$O$14,B1183=2017,H1183/$O$15,B1183=2018,H1183/$O$16,B1183=2019,H1183/$O$17,B1183=2020,H1183/$O$18,B1183=2021,H1183/$O$19,B1183=2022,H1183/$O$20),"")</f>
        <v>1.7964493951992695E-3</v>
      </c>
      <c r="K1183" s="3" cm="1">
        <f t="array" ref="K1183">IFERROR(_xlfn.IFS(B1183=2015,J1183*$P$4,B1183=2016,J1183*$P$5,B1183=2017,J1183*$P$6,B1183=2018,J1183*$P$7,B1183=2019,J1183*$P$8,B1183=2020,J1183*$P$9,B1183=2021,J1183*$P$10,B1183=2022,J1183*$P$11),"")</f>
        <v>3010186.7420465969</v>
      </c>
      <c r="L1183" s="3">
        <f t="shared" si="19"/>
        <v>5519660.7420465965</v>
      </c>
    </row>
    <row r="1184" spans="1:12">
      <c r="A1184">
        <v>4808090</v>
      </c>
      <c r="B1184">
        <v>2017</v>
      </c>
      <c r="D1184" t="s">
        <v>433</v>
      </c>
      <c r="E1184" t="s">
        <v>434</v>
      </c>
      <c r="F1184" t="s">
        <v>4101</v>
      </c>
      <c r="G1184" t="s">
        <v>435</v>
      </c>
      <c r="H1184" s="5">
        <v>2818444</v>
      </c>
      <c r="I1184">
        <f>IFERROR(VLOOKUP(G1184,'NCES Match'!$A$2:$B$1307,2,FALSE),"")</f>
        <v>4808090</v>
      </c>
      <c r="J1184" cm="1">
        <f t="array" ref="J1184">IFERROR(_xlfn.IFS(B1184=2015,H1184/$O$13,B1184=2016,H1184/$O$14,B1184=2017,H1184/$O$15,B1184=2018,H1184/$O$16,B1184=2019,H1184/$O$17,B1184=2020,H1184/$O$18,B1184=2021,H1184/$O$19,B1184=2022,H1184/$O$20),"")</f>
        <v>1.943144555144655E-3</v>
      </c>
      <c r="K1184" s="3" cm="1">
        <f t="array" ref="K1184">IFERROR(_xlfn.IFS(B1184=2015,J1184*$P$4,B1184=2016,J1184*$P$5,B1184=2017,J1184*$P$6,B1184=2018,J1184*$P$7,B1184=2019,J1184*$P$8,B1184=2020,J1184*$P$9,B1184=2021,J1184*$P$10,B1184=2022,J1184*$P$11),"")</f>
        <v>3299941.0086055691</v>
      </c>
      <c r="L1184" s="3">
        <f t="shared" si="19"/>
        <v>6118385.0086055696</v>
      </c>
    </row>
    <row r="1185" spans="1:12">
      <c r="A1185">
        <v>4808090</v>
      </c>
      <c r="B1185">
        <v>2018</v>
      </c>
      <c r="D1185" t="s">
        <v>433</v>
      </c>
      <c r="E1185" t="s">
        <v>434</v>
      </c>
      <c r="F1185" t="s">
        <v>4101</v>
      </c>
      <c r="G1185" t="s">
        <v>435</v>
      </c>
      <c r="H1185" s="5">
        <v>5550376</v>
      </c>
      <c r="I1185">
        <f>IFERROR(VLOOKUP(G1185,'NCES Match'!$A$2:$B$1307,2,FALSE),"")</f>
        <v>4808090</v>
      </c>
      <c r="J1185" cm="1">
        <f t="array" ref="J1185">IFERROR(_xlfn.IFS(B1185=2015,H1185/$O$13,B1185=2016,H1185/$O$14,B1185=2017,H1185/$O$15,B1185=2018,H1185/$O$16,B1185=2019,H1185/$O$17,B1185=2020,H1185/$O$18,B1185=2021,H1185/$O$19,B1185=2022,H1185/$O$20),"")</f>
        <v>3.6219468960632145E-3</v>
      </c>
      <c r="K1185" s="3" cm="1">
        <f t="array" ref="K1185">IFERROR(_xlfn.IFS(B1185=2015,J1185*$P$4,B1185=2016,J1185*$P$5,B1185=2017,J1185*$P$6,B1185=2018,J1185*$P$7,B1185=2019,J1185*$P$8,B1185=2020,J1185*$P$9,B1185=2021,J1185*$P$10,B1185=2022,J1185*$P$11),"")</f>
        <v>6218351.4721657755</v>
      </c>
      <c r="L1185" s="3">
        <f t="shared" si="19"/>
        <v>11768727.472165775</v>
      </c>
    </row>
    <row r="1186" spans="1:12">
      <c r="A1186">
        <v>4808090</v>
      </c>
      <c r="B1186">
        <v>2019</v>
      </c>
      <c r="D1186" t="s">
        <v>433</v>
      </c>
      <c r="E1186" t="s">
        <v>434</v>
      </c>
      <c r="F1186" t="s">
        <v>4101</v>
      </c>
      <c r="G1186" t="s">
        <v>435</v>
      </c>
      <c r="H1186" s="5">
        <v>3279279</v>
      </c>
      <c r="I1186">
        <f>IFERROR(VLOOKUP(G1186,'NCES Match'!$A$2:$B$1307,2,FALSE),"")</f>
        <v>4808090</v>
      </c>
      <c r="J1186" cm="1">
        <f t="array" ref="J1186">IFERROR(_xlfn.IFS(B1186=2015,H1186/$O$13,B1186=2016,H1186/$O$14,B1186=2017,H1186/$O$15,B1186=2018,H1186/$O$16,B1186=2019,H1186/$O$17,B1186=2020,H1186/$O$18,B1186=2021,H1186/$O$19,B1186=2022,H1186/$O$20),"")</f>
        <v>2.0763739645982184E-3</v>
      </c>
      <c r="K1186" s="3" cm="1">
        <f t="array" ref="K1186">IFERROR(_xlfn.IFS(B1186=2015,J1186*$P$4,B1186=2016,J1186*$P$5,B1186=2017,J1186*$P$6,B1186=2018,J1186*$P$7,B1186=2019,J1186*$P$8,B1186=2020,J1186*$P$9,B1186=2021,J1186*$P$10,B1186=2022,J1186*$P$11),"")</f>
        <v>3608584.2344307303</v>
      </c>
      <c r="L1186" s="3">
        <f t="shared" si="19"/>
        <v>6887863.2344307303</v>
      </c>
    </row>
    <row r="1187" spans="1:12">
      <c r="A1187">
        <v>4808090</v>
      </c>
      <c r="B1187">
        <v>2020</v>
      </c>
      <c r="D1187" t="s">
        <v>433</v>
      </c>
      <c r="E1187" t="s">
        <v>434</v>
      </c>
      <c r="F1187" t="s">
        <v>4230</v>
      </c>
      <c r="G1187" t="s">
        <v>435</v>
      </c>
      <c r="H1187" s="5">
        <v>3507343</v>
      </c>
      <c r="I1187">
        <f>IFERROR(VLOOKUP(G1187,'NCES Match'!$A$2:$B$1307,2,FALSE),"")</f>
        <v>4808090</v>
      </c>
      <c r="J1187" cm="1">
        <f t="array" ref="J1187">IFERROR(_xlfn.IFS(B1187=2015,H1187/$O$13,B1187=2016,H1187/$O$14,B1187=2017,H1187/$O$15,B1187=2018,H1187/$O$16,B1187=2019,H1187/$O$17,B1187=2020,H1187/$O$18,B1187=2021,H1187/$O$19,B1187=2022,H1187/$O$20),"")</f>
        <v>1.9006556967166291E-3</v>
      </c>
      <c r="K1187" s="3" cm="1">
        <f t="array" ref="K1187">IFERROR(_xlfn.IFS(B1187=2015,J1187*$P$4,B1187=2016,J1187*$P$5,B1187=2017,J1187*$P$6,B1187=2018,J1187*$P$7,B1187=2019,J1187*$P$8,B1187=2020,J1187*$P$9,B1187=2021,J1187*$P$10,B1187=2022,J1187*$P$11),"")</f>
        <v>4006587.5590244401</v>
      </c>
      <c r="L1187" s="3">
        <f t="shared" si="19"/>
        <v>7513930.5590244401</v>
      </c>
    </row>
    <row r="1188" spans="1:12">
      <c r="A1188">
        <v>4808090</v>
      </c>
      <c r="B1188">
        <v>2021</v>
      </c>
      <c r="D1188" t="s">
        <v>433</v>
      </c>
      <c r="E1188" t="s">
        <v>434</v>
      </c>
      <c r="F1188" t="s">
        <v>4101</v>
      </c>
      <c r="G1188" t="s">
        <v>435</v>
      </c>
      <c r="H1188" s="5">
        <v>6658329.0800000001</v>
      </c>
      <c r="I1188">
        <f>IFERROR(VLOOKUP(G1188,'NCES Match'!$A$2:$B$1307,2,FALSE),"")</f>
        <v>4808090</v>
      </c>
      <c r="J1188" cm="1">
        <f t="array" ref="J1188">IFERROR(_xlfn.IFS(B1188=2015,H1188/$O$13,B1188=2016,H1188/$O$14,B1188=2017,H1188/$O$15,B1188=2018,H1188/$O$16,B1188=2019,H1188/$O$17,B1188=2020,H1188/$O$18,B1188=2021,H1188/$O$19,B1188=2022,H1188/$O$20),"")</f>
        <v>3.4066875699638142E-3</v>
      </c>
      <c r="K1188" s="3" cm="1">
        <f t="array" ref="K1188">IFERROR(_xlfn.IFS(B1188=2015,J1188*$P$4,B1188=2016,J1188*$P$5,B1188=2017,J1188*$P$6,B1188=2018,J1188*$P$7,B1188=2019,J1188*$P$8,B1188=2020,J1188*$P$9,B1188=2021,J1188*$P$10,B1188=2022,J1188*$P$11),"")</f>
        <v>7292196.2961082105</v>
      </c>
      <c r="L1188" s="3">
        <f t="shared" si="19"/>
        <v>13950525.376108211</v>
      </c>
    </row>
    <row r="1189" spans="1:12">
      <c r="A1189">
        <v>4808090</v>
      </c>
      <c r="B1189">
        <v>2022</v>
      </c>
      <c r="D1189" t="s">
        <v>433</v>
      </c>
      <c r="E1189" t="s">
        <v>434</v>
      </c>
      <c r="F1189" t="s">
        <v>4101</v>
      </c>
      <c r="G1189" t="s">
        <v>435</v>
      </c>
      <c r="H1189" s="5">
        <v>7428629.9400000004</v>
      </c>
      <c r="I1189">
        <f>IFERROR(VLOOKUP(G1189,'NCES Match'!$A$2:$B$1307,2,FALSE),"")</f>
        <v>4808090</v>
      </c>
      <c r="J1189" cm="1">
        <f t="array" ref="J1189">IFERROR(_xlfn.IFS(B1189=2015,H1189/$O$13,B1189=2016,H1189/$O$14,B1189=2017,H1189/$O$15,B1189=2018,H1189/$O$16,B1189=2019,H1189/$O$17,B1189=2020,H1189/$O$18,B1189=2021,H1189/$O$19,B1189=2022,H1189/$O$20),"")</f>
        <v>3.2628819030232699E-3</v>
      </c>
      <c r="K1189" s="3" cm="1">
        <f t="array" ref="K1189">IFERROR(_xlfn.IFS(B1189=2015,J1189*$P$4,B1189=2016,J1189*$P$5,B1189=2017,J1189*$P$6,B1189=2018,J1189*$P$7,B1189=2019,J1189*$P$8,B1189=2020,J1189*$P$9,B1189=2021,J1189*$P$10,B1189=2022,J1189*$P$11),"")</f>
        <v>7026560.7287455518</v>
      </c>
      <c r="L1189" s="3">
        <f t="shared" si="19"/>
        <v>14455190.668745551</v>
      </c>
    </row>
    <row r="1190" spans="1:12">
      <c r="A1190">
        <v>4808090</v>
      </c>
      <c r="B1190">
        <v>2023</v>
      </c>
      <c r="D1190" t="s">
        <v>433</v>
      </c>
      <c r="E1190" t="s">
        <v>434</v>
      </c>
      <c r="F1190" t="s">
        <v>4101</v>
      </c>
      <c r="G1190" t="s">
        <v>435</v>
      </c>
      <c r="H1190" s="5">
        <v>8420840.1300000008</v>
      </c>
      <c r="I1190">
        <f>IFERROR(VLOOKUP(G1190,'NCES Match'!$A$2:$B$1307,2,FALSE),"")</f>
        <v>4808090</v>
      </c>
      <c r="J1190" t="str" cm="1">
        <f t="array" ref="J1190">IFERROR(_xlfn.IFS(B1190=2015,H1190/$O$13,B1190=2016,H1190/$O$14,B1190=2017,H1190/$O$15,B1190=2018,H1190/$O$16,B1190=2019,H1190/$O$17,B1190=2020,H1190/$O$18,B1190=2021,H1190/$O$19,B1190=2022,H1190/$O$20),"")</f>
        <v/>
      </c>
      <c r="K1190" s="3" t="str" cm="1">
        <f t="array" ref="K1190">IFERROR(_xlfn.IFS(B1190=2015,J1190*$P$4,B1190=2016,J1190*$P$5,B1190=2017,J1190*$P$6,B1190=2018,J1190*$P$7,B1190=2019,J1190*$P$8,B1190=2020,J1190*$P$9,B1190=2021,J1190*$P$10,B1190=2022,J1190*$P$11),"")</f>
        <v/>
      </c>
      <c r="L1190" s="3">
        <f t="shared" si="19"/>
        <v>8420840.1300000008</v>
      </c>
    </row>
    <row r="1191" spans="1:12">
      <c r="A1191">
        <v>4808310</v>
      </c>
      <c r="B1191">
        <v>2015</v>
      </c>
      <c r="C1191" t="s">
        <v>381</v>
      </c>
      <c r="D1191" t="s">
        <v>457</v>
      </c>
      <c r="E1191" t="s">
        <v>458</v>
      </c>
      <c r="G1191" t="s">
        <v>459</v>
      </c>
      <c r="H1191" s="5">
        <v>1167999.5</v>
      </c>
      <c r="I1191">
        <f>IFERROR(VLOOKUP(G1191,'NCES Match'!$A$2:$B$1307,2,FALSE),"")</f>
        <v>4808310</v>
      </c>
      <c r="J1191" cm="1">
        <f t="array" ref="J1191">IFERROR(_xlfn.IFS(B1191=2015,H1191/$O$13,B1191=2016,H1191/$O$14,B1191=2017,H1191/$O$15,B1191=2018,H1191/$O$16,B1191=2019,H1191/$O$17,B1191=2020,H1191/$O$18,B1191=2021,H1191/$O$19,B1191=2022,H1191/$O$20),"")</f>
        <v>9.1501519637457451E-4</v>
      </c>
      <c r="K1191" s="3" cm="1">
        <f t="array" ref="K1191">IFERROR(_xlfn.IFS(B1191=2015,J1191*$P$4,B1191=2016,J1191*$P$5,B1191=2017,J1191*$P$6,B1191=2018,J1191*$P$7,B1191=2019,J1191*$P$8,B1191=2020,J1191*$P$9,B1191=2021,J1191*$P$10,B1191=2022,J1191*$P$11),"")</f>
        <v>1456231.1187184134</v>
      </c>
      <c r="L1191" s="3">
        <f t="shared" si="19"/>
        <v>2624230.6187184136</v>
      </c>
    </row>
    <row r="1192" spans="1:12">
      <c r="A1192">
        <v>4808310</v>
      </c>
      <c r="B1192">
        <v>2016</v>
      </c>
      <c r="C1192" t="s">
        <v>4102</v>
      </c>
      <c r="D1192" t="s">
        <v>457</v>
      </c>
      <c r="E1192" t="s">
        <v>458</v>
      </c>
      <c r="F1192" t="s">
        <v>4101</v>
      </c>
      <c r="G1192" t="s">
        <v>459</v>
      </c>
      <c r="H1192" s="5">
        <v>1202221</v>
      </c>
      <c r="I1192">
        <f>IFERROR(VLOOKUP(G1192,'NCES Match'!$A$2:$B$1307,2,FALSE),"")</f>
        <v>4808310</v>
      </c>
      <c r="J1192" cm="1">
        <f t="array" ref="J1192">IFERROR(_xlfn.IFS(B1192=2015,H1192/$O$13,B1192=2016,H1192/$O$14,B1192=2017,H1192/$O$15,B1192=2018,H1192/$O$16,B1192=2019,H1192/$O$17,B1192=2020,H1192/$O$18,B1192=2021,H1192/$O$19,B1192=2022,H1192/$O$20),"")</f>
        <v>8.606302310148903E-4</v>
      </c>
      <c r="K1192" s="3" cm="1">
        <f t="array" ref="K1192">IFERROR(_xlfn.IFS(B1192=2015,J1192*$P$4,B1192=2016,J1192*$P$5,B1192=2017,J1192*$P$6,B1192=2018,J1192*$P$7,B1192=2019,J1192*$P$8,B1192=2020,J1192*$P$9,B1192=2021,J1192*$P$10,B1192=2022,J1192*$P$11),"")</f>
        <v>1442098.9080620089</v>
      </c>
      <c r="L1192" s="3">
        <f t="shared" si="19"/>
        <v>2644319.9080620091</v>
      </c>
    </row>
    <row r="1193" spans="1:12">
      <c r="A1193">
        <v>4808310</v>
      </c>
      <c r="B1193">
        <v>2017</v>
      </c>
      <c r="D1193" t="s">
        <v>457</v>
      </c>
      <c r="E1193" t="s">
        <v>458</v>
      </c>
      <c r="F1193" t="s">
        <v>4101</v>
      </c>
      <c r="G1193" t="s">
        <v>459</v>
      </c>
      <c r="H1193" s="5">
        <v>1248144</v>
      </c>
      <c r="I1193">
        <f>IFERROR(VLOOKUP(G1193,'NCES Match'!$A$2:$B$1307,2,FALSE),"")</f>
        <v>4808310</v>
      </c>
      <c r="J1193" cm="1">
        <f t="array" ref="J1193">IFERROR(_xlfn.IFS(B1193=2015,H1193/$O$13,B1193=2016,H1193/$O$14,B1193=2017,H1193/$O$15,B1193=2018,H1193/$O$16,B1193=2019,H1193/$O$17,B1193=2020,H1193/$O$18,B1193=2021,H1193/$O$19,B1193=2022,H1193/$O$20),"")</f>
        <v>8.6051885992287597E-4</v>
      </c>
      <c r="K1193" s="3" cm="1">
        <f t="array" ref="K1193">IFERROR(_xlfn.IFS(B1193=2015,J1193*$P$4,B1193=2016,J1193*$P$5,B1193=2017,J1193*$P$6,B1193=2018,J1193*$P$7,B1193=2019,J1193*$P$8,B1193=2020,J1193*$P$9,B1193=2021,J1193*$P$10,B1193=2022,J1193*$P$11),"")</f>
        <v>1461374.2796539471</v>
      </c>
      <c r="L1193" s="3">
        <f t="shared" si="19"/>
        <v>2709518.2796539469</v>
      </c>
    </row>
    <row r="1194" spans="1:12">
      <c r="A1194">
        <v>4808310</v>
      </c>
      <c r="B1194">
        <v>2018</v>
      </c>
      <c r="D1194" t="s">
        <v>457</v>
      </c>
      <c r="E1194" t="s">
        <v>458</v>
      </c>
      <c r="F1194" t="s">
        <v>4101</v>
      </c>
      <c r="G1194" t="s">
        <v>459</v>
      </c>
      <c r="H1194" s="5">
        <v>1324706</v>
      </c>
      <c r="I1194">
        <f>IFERROR(VLOOKUP(G1194,'NCES Match'!$A$2:$B$1307,2,FALSE),"")</f>
        <v>4808310</v>
      </c>
      <c r="J1194" cm="1">
        <f t="array" ref="J1194">IFERROR(_xlfn.IFS(B1194=2015,H1194/$O$13,B1194=2016,H1194/$O$14,B1194=2017,H1194/$O$15,B1194=2018,H1194/$O$16,B1194=2019,H1194/$O$17,B1194=2020,H1194/$O$18,B1194=2021,H1194/$O$19,B1194=2022,H1194/$O$20),"")</f>
        <v>8.6444860400382187E-4</v>
      </c>
      <c r="K1194" s="3" cm="1">
        <f t="array" ref="K1194">IFERROR(_xlfn.IFS(B1194=2015,J1194*$P$4,B1194=2016,J1194*$P$5,B1194=2017,J1194*$P$6,B1194=2018,J1194*$P$7,B1194=2019,J1194*$P$8,B1194=2020,J1194*$P$9,B1194=2021,J1194*$P$10,B1194=2022,J1194*$P$11),"")</f>
        <v>1484131.4363723891</v>
      </c>
      <c r="L1194" s="3">
        <f t="shared" si="19"/>
        <v>2808837.4363723891</v>
      </c>
    </row>
    <row r="1195" spans="1:12">
      <c r="A1195">
        <v>4808310</v>
      </c>
      <c r="B1195">
        <v>2019</v>
      </c>
      <c r="D1195" t="s">
        <v>457</v>
      </c>
      <c r="E1195" t="s">
        <v>458</v>
      </c>
      <c r="F1195" t="s">
        <v>4101</v>
      </c>
      <c r="G1195" t="s">
        <v>459</v>
      </c>
      <c r="H1195" s="5">
        <v>1386446</v>
      </c>
      <c r="I1195">
        <f>IFERROR(VLOOKUP(G1195,'NCES Match'!$A$2:$B$1307,2,FALSE),"")</f>
        <v>4808310</v>
      </c>
      <c r="J1195" cm="1">
        <f t="array" ref="J1195">IFERROR(_xlfn.IFS(B1195=2015,H1195/$O$13,B1195=2016,H1195/$O$14,B1195=2017,H1195/$O$15,B1195=2018,H1195/$O$16,B1195=2019,H1195/$O$17,B1195=2020,H1195/$O$18,B1195=2021,H1195/$O$19,B1195=2022,H1195/$O$20),"")</f>
        <v>8.7786991522262716E-4</v>
      </c>
      <c r="K1195" s="3" cm="1">
        <f t="array" ref="K1195">IFERROR(_xlfn.IFS(B1195=2015,J1195*$P$4,B1195=2016,J1195*$P$5,B1195=2017,J1195*$P$6,B1195=2018,J1195*$P$7,B1195=2019,J1195*$P$8,B1195=2020,J1195*$P$9,B1195=2021,J1195*$P$10,B1195=2022,J1195*$P$11),"")</f>
        <v>1525672.9230692321</v>
      </c>
      <c r="L1195" s="3">
        <f t="shared" si="19"/>
        <v>2912118.9230692321</v>
      </c>
    </row>
    <row r="1196" spans="1:12">
      <c r="A1196">
        <v>4808310</v>
      </c>
      <c r="B1196">
        <v>2020</v>
      </c>
      <c r="D1196" t="s">
        <v>457</v>
      </c>
      <c r="E1196" t="s">
        <v>458</v>
      </c>
      <c r="F1196" t="s">
        <v>4230</v>
      </c>
      <c r="G1196" t="s">
        <v>459</v>
      </c>
      <c r="H1196" s="5">
        <v>1596983</v>
      </c>
      <c r="I1196">
        <f>IFERROR(VLOOKUP(G1196,'NCES Match'!$A$2:$B$1307,2,FALSE),"")</f>
        <v>4808310</v>
      </c>
      <c r="J1196" cm="1">
        <f t="array" ref="J1196">IFERROR(_xlfn.IFS(B1196=2015,H1196/$O$13,B1196=2016,H1196/$O$14,B1196=2017,H1196/$O$15,B1196=2018,H1196/$O$16,B1196=2019,H1196/$O$17,B1196=2020,H1196/$O$18,B1196=2021,H1196/$O$19,B1196=2022,H1196/$O$20),"")</f>
        <v>8.6541716521868904E-4</v>
      </c>
      <c r="K1196" s="3" cm="1">
        <f t="array" ref="K1196">IFERROR(_xlfn.IFS(B1196=2015,J1196*$P$4,B1196=2016,J1196*$P$5,B1196=2017,J1196*$P$6,B1196=2018,J1196*$P$7,B1196=2019,J1196*$P$8,B1196=2020,J1196*$P$9,B1196=2021,J1196*$P$10,B1196=2022,J1196*$P$11),"")</f>
        <v>1824301.8204303165</v>
      </c>
      <c r="L1196" s="3">
        <f t="shared" si="19"/>
        <v>3421284.8204303165</v>
      </c>
    </row>
    <row r="1197" spans="1:12">
      <c r="A1197">
        <v>4808310</v>
      </c>
      <c r="B1197">
        <v>2021</v>
      </c>
      <c r="D1197" t="s">
        <v>457</v>
      </c>
      <c r="E1197" t="s">
        <v>458</v>
      </c>
      <c r="F1197" t="s">
        <v>4101</v>
      </c>
      <c r="G1197" t="s">
        <v>459</v>
      </c>
      <c r="H1197" s="5">
        <v>1730053.49</v>
      </c>
      <c r="I1197">
        <f>IFERROR(VLOOKUP(G1197,'NCES Match'!$A$2:$B$1307,2,FALSE),"")</f>
        <v>4808310</v>
      </c>
      <c r="J1197" cm="1">
        <f t="array" ref="J1197">IFERROR(_xlfn.IFS(B1197=2015,H1197/$O$13,B1197=2016,H1197/$O$14,B1197=2017,H1197/$O$15,B1197=2018,H1197/$O$16,B1197=2019,H1197/$O$17,B1197=2020,H1197/$O$18,B1197=2021,H1197/$O$19,B1197=2022,H1197/$O$20),"")</f>
        <v>8.8516978493281622E-4</v>
      </c>
      <c r="K1197" s="3" cm="1">
        <f t="array" ref="K1197">IFERROR(_xlfn.IFS(B1197=2015,J1197*$P$4,B1197=2016,J1197*$P$5,B1197=2017,J1197*$P$6,B1197=2018,J1197*$P$7,B1197=2019,J1197*$P$8,B1197=2020,J1197*$P$9,B1197=2021,J1197*$P$10,B1197=2022,J1197*$P$11),"")</f>
        <v>1894753.0980020415</v>
      </c>
      <c r="L1197" s="3">
        <f t="shared" si="19"/>
        <v>3624806.5880020414</v>
      </c>
    </row>
    <row r="1198" spans="1:12">
      <c r="A1198">
        <v>4808310</v>
      </c>
      <c r="B1198">
        <v>2022</v>
      </c>
      <c r="D1198" t="s">
        <v>457</v>
      </c>
      <c r="E1198" t="s">
        <v>458</v>
      </c>
      <c r="F1198" t="s">
        <v>4101</v>
      </c>
      <c r="G1198" t="s">
        <v>459</v>
      </c>
      <c r="H1198" s="5">
        <v>1677951.26</v>
      </c>
      <c r="I1198">
        <f>IFERROR(VLOOKUP(G1198,'NCES Match'!$A$2:$B$1307,2,FALSE),"")</f>
        <v>4808310</v>
      </c>
      <c r="J1198" cm="1">
        <f t="array" ref="J1198">IFERROR(_xlfn.IFS(B1198=2015,H1198/$O$13,B1198=2016,H1198/$O$14,B1198=2017,H1198/$O$15,B1198=2018,H1198/$O$16,B1198=2019,H1198/$O$17,B1198=2020,H1198/$O$18,B1198=2021,H1198/$O$19,B1198=2022,H1198/$O$20),"")</f>
        <v>7.3700761037089611E-4</v>
      </c>
      <c r="K1198" s="3" cm="1">
        <f t="array" ref="K1198">IFERROR(_xlfn.IFS(B1198=2015,J1198*$P$4,B1198=2016,J1198*$P$5,B1198=2017,J1198*$P$6,B1198=2018,J1198*$P$7,B1198=2019,J1198*$P$8,B1198=2020,J1198*$P$9,B1198=2021,J1198*$P$10,B1198=2022,J1198*$P$11),"")</f>
        <v>1587133.3642263941</v>
      </c>
      <c r="L1198" s="3">
        <f t="shared" si="19"/>
        <v>3265084.6242263941</v>
      </c>
    </row>
    <row r="1199" spans="1:12">
      <c r="A1199">
        <v>4808310</v>
      </c>
      <c r="B1199">
        <v>2023</v>
      </c>
      <c r="D1199" t="s">
        <v>457</v>
      </c>
      <c r="E1199" t="s">
        <v>458</v>
      </c>
      <c r="F1199" t="s">
        <v>4101</v>
      </c>
      <c r="G1199" t="s">
        <v>459</v>
      </c>
      <c r="H1199" s="5">
        <v>1890276.09</v>
      </c>
      <c r="I1199">
        <f>IFERROR(VLOOKUP(G1199,'NCES Match'!$A$2:$B$1307,2,FALSE),"")</f>
        <v>4808310</v>
      </c>
      <c r="J1199" t="str" cm="1">
        <f t="array" ref="J1199">IFERROR(_xlfn.IFS(B1199=2015,H1199/$O$13,B1199=2016,H1199/$O$14,B1199=2017,H1199/$O$15,B1199=2018,H1199/$O$16,B1199=2019,H1199/$O$17,B1199=2020,H1199/$O$18,B1199=2021,H1199/$O$19,B1199=2022,H1199/$O$20),"")</f>
        <v/>
      </c>
      <c r="K1199" s="3" t="str" cm="1">
        <f t="array" ref="K1199">IFERROR(_xlfn.IFS(B1199=2015,J1199*$P$4,B1199=2016,J1199*$P$5,B1199=2017,J1199*$P$6,B1199=2018,J1199*$P$7,B1199=2019,J1199*$P$8,B1199=2020,J1199*$P$9,B1199=2021,J1199*$P$10,B1199=2022,J1199*$P$11),"")</f>
        <v/>
      </c>
      <c r="L1199" s="3">
        <f t="shared" si="19"/>
        <v>1890276.09</v>
      </c>
    </row>
    <row r="1200" spans="1:12">
      <c r="A1200">
        <v>4816290</v>
      </c>
      <c r="B1200">
        <v>2015</v>
      </c>
      <c r="C1200" t="s">
        <v>381</v>
      </c>
      <c r="D1200" t="s">
        <v>1093</v>
      </c>
      <c r="E1200" t="s">
        <v>1094</v>
      </c>
      <c r="G1200" t="s">
        <v>1095</v>
      </c>
      <c r="H1200" s="5">
        <v>126305.99</v>
      </c>
      <c r="I1200">
        <f>IFERROR(VLOOKUP(G1200,'NCES Match'!$A$2:$B$1307,2,FALSE),"")</f>
        <v>4816290</v>
      </c>
      <c r="J1200" cm="1">
        <f t="array" ref="J1200">IFERROR(_xlfn.IFS(B1200=2015,H1200/$O$13,B1200=2016,H1200/$O$14,B1200=2017,H1200/$O$15,B1200=2018,H1200/$O$16,B1200=2019,H1200/$O$17,B1200=2020,H1200/$O$18,B1200=2021,H1200/$O$19,B1200=2022,H1200/$O$20),"")</f>
        <v>9.8948587086839554E-5</v>
      </c>
      <c r="K1200" s="3" cm="1">
        <f t="array" ref="K1200">IFERROR(_xlfn.IFS(B1200=2015,J1200*$P$4,B1200=2016,J1200*$P$5,B1200=2017,J1200*$P$6,B1200=2018,J1200*$P$7,B1200=2019,J1200*$P$8,B1200=2020,J1200*$P$9,B1200=2021,J1200*$P$10,B1200=2022,J1200*$P$11),"")</f>
        <v>157474.99302742575</v>
      </c>
      <c r="L1200" s="3">
        <f t="shared" si="19"/>
        <v>283780.98302742577</v>
      </c>
    </row>
    <row r="1201" spans="1:12">
      <c r="A1201">
        <v>4816290</v>
      </c>
      <c r="B1201">
        <v>2016</v>
      </c>
      <c r="C1201" t="s">
        <v>4102</v>
      </c>
      <c r="D1201" t="s">
        <v>1093</v>
      </c>
      <c r="E1201" t="s">
        <v>1094</v>
      </c>
      <c r="F1201" t="s">
        <v>4101</v>
      </c>
      <c r="G1201" t="s">
        <v>1095</v>
      </c>
      <c r="H1201" s="5">
        <v>132514</v>
      </c>
      <c r="I1201">
        <f>IFERROR(VLOOKUP(G1201,'NCES Match'!$A$2:$B$1307,2,FALSE),"")</f>
        <v>4816290</v>
      </c>
      <c r="J1201" cm="1">
        <f t="array" ref="J1201">IFERROR(_xlfn.IFS(B1201=2015,H1201/$O$13,B1201=2016,H1201/$O$14,B1201=2017,H1201/$O$15,B1201=2018,H1201/$O$16,B1201=2019,H1201/$O$17,B1201=2020,H1201/$O$18,B1201=2021,H1201/$O$19,B1201=2022,H1201/$O$20),"")</f>
        <v>9.4862387558283521E-5</v>
      </c>
      <c r="K1201" s="3" cm="1">
        <f t="array" ref="K1201">IFERROR(_xlfn.IFS(B1201=2015,J1201*$P$4,B1201=2016,J1201*$P$5,B1201=2017,J1201*$P$6,B1201=2018,J1201*$P$7,B1201=2019,J1201*$P$8,B1201=2020,J1201*$P$9,B1201=2021,J1201*$P$10,B1201=2022,J1201*$P$11),"")</f>
        <v>158954.38085254628</v>
      </c>
      <c r="L1201" s="3">
        <f t="shared" si="19"/>
        <v>291468.38085254631</v>
      </c>
    </row>
    <row r="1202" spans="1:12">
      <c r="A1202">
        <v>4816290</v>
      </c>
      <c r="B1202">
        <v>2017</v>
      </c>
      <c r="D1202" t="s">
        <v>1093</v>
      </c>
      <c r="E1202" t="s">
        <v>1094</v>
      </c>
      <c r="F1202" t="s">
        <v>4101</v>
      </c>
      <c r="G1202" t="s">
        <v>1095</v>
      </c>
      <c r="H1202" s="5">
        <v>133126</v>
      </c>
      <c r="I1202">
        <f>IFERROR(VLOOKUP(G1202,'NCES Match'!$A$2:$B$1307,2,FALSE),"")</f>
        <v>4816290</v>
      </c>
      <c r="J1202" cm="1">
        <f t="array" ref="J1202">IFERROR(_xlfn.IFS(B1202=2015,H1202/$O$13,B1202=2016,H1202/$O$14,B1202=2017,H1202/$O$15,B1202=2018,H1202/$O$16,B1202=2019,H1202/$O$17,B1202=2020,H1202/$O$18,B1202=2021,H1202/$O$19,B1202=2022,H1202/$O$20),"")</f>
        <v>9.1782225244917888E-5</v>
      </c>
      <c r="K1202" s="3" cm="1">
        <f t="array" ref="K1202">IFERROR(_xlfn.IFS(B1202=2015,J1202*$P$4,B1202=2016,J1202*$P$5,B1202=2017,J1202*$P$6,B1202=2018,J1202*$P$7,B1202=2019,J1202*$P$8,B1202=2020,J1202*$P$9,B1202=2021,J1202*$P$10,B1202=2022,J1202*$P$11),"")</f>
        <v>155868.96412049522</v>
      </c>
      <c r="L1202" s="3">
        <f t="shared" si="19"/>
        <v>288994.96412049525</v>
      </c>
    </row>
    <row r="1203" spans="1:12">
      <c r="A1203">
        <v>4816290</v>
      </c>
      <c r="B1203">
        <v>2018</v>
      </c>
      <c r="D1203" t="s">
        <v>1093</v>
      </c>
      <c r="E1203" t="s">
        <v>1094</v>
      </c>
      <c r="F1203" t="s">
        <v>4101</v>
      </c>
      <c r="G1203" t="s">
        <v>1095</v>
      </c>
      <c r="H1203" s="5">
        <v>150825</v>
      </c>
      <c r="I1203">
        <f>IFERROR(VLOOKUP(G1203,'NCES Match'!$A$2:$B$1307,2,FALSE),"")</f>
        <v>4816290</v>
      </c>
      <c r="J1203" cm="1">
        <f t="array" ref="J1203">IFERROR(_xlfn.IFS(B1203=2015,H1203/$O$13,B1203=2016,H1203/$O$14,B1203=2017,H1203/$O$15,B1203=2018,H1203/$O$16,B1203=2019,H1203/$O$17,B1203=2020,H1203/$O$18,B1203=2021,H1203/$O$19,B1203=2022,H1203/$O$20),"")</f>
        <v>9.8422186280485205E-5</v>
      </c>
      <c r="K1203" s="3" cm="1">
        <f t="array" ref="K1203">IFERROR(_xlfn.IFS(B1203=2015,J1203*$P$4,B1203=2016,J1203*$P$5,B1203=2017,J1203*$P$6,B1203=2018,J1203*$P$7,B1203=2019,J1203*$P$8,B1203=2020,J1203*$P$9,B1203=2021,J1203*$P$10,B1203=2022,J1203*$P$11),"")</f>
        <v>168976.45507068405</v>
      </c>
      <c r="L1203" s="3">
        <f t="shared" si="19"/>
        <v>319801.45507068408</v>
      </c>
    </row>
    <row r="1204" spans="1:12">
      <c r="A1204">
        <v>4816290</v>
      </c>
      <c r="B1204">
        <v>2019</v>
      </c>
      <c r="D1204" t="s">
        <v>1093</v>
      </c>
      <c r="E1204" t="s">
        <v>1094</v>
      </c>
      <c r="F1204" t="s">
        <v>4101</v>
      </c>
      <c r="G1204" t="s">
        <v>1095</v>
      </c>
      <c r="H1204" s="5">
        <v>157903</v>
      </c>
      <c r="I1204">
        <f>IFERROR(VLOOKUP(G1204,'NCES Match'!$A$2:$B$1307,2,FALSE),"")</f>
        <v>4816290</v>
      </c>
      <c r="J1204" cm="1">
        <f t="array" ref="J1204">IFERROR(_xlfn.IFS(B1204=2015,H1204/$O$13,B1204=2016,H1204/$O$14,B1204=2017,H1204/$O$15,B1204=2018,H1204/$O$16,B1204=2019,H1204/$O$17,B1204=2020,H1204/$O$18,B1204=2021,H1204/$O$19,B1204=2022,H1204/$O$20),"")</f>
        <v>9.9981025747413523E-5</v>
      </c>
      <c r="K1204" s="3" cm="1">
        <f t="array" ref="K1204">IFERROR(_xlfn.IFS(B1204=2015,J1204*$P$4,B1204=2016,J1204*$P$5,B1204=2017,J1204*$P$6,B1204=2018,J1204*$P$7,B1204=2019,J1204*$P$8,B1204=2020,J1204*$P$9,B1204=2021,J1204*$P$10,B1204=2022,J1204*$P$11),"")</f>
        <v>173759.62105368759</v>
      </c>
      <c r="L1204" s="3">
        <f t="shared" si="19"/>
        <v>331662.62105368759</v>
      </c>
    </row>
    <row r="1205" spans="1:12">
      <c r="A1205">
        <v>4816290</v>
      </c>
      <c r="B1205">
        <v>2020</v>
      </c>
      <c r="D1205" t="s">
        <v>1093</v>
      </c>
      <c r="E1205" t="s">
        <v>1094</v>
      </c>
      <c r="F1205" t="s">
        <v>4230</v>
      </c>
      <c r="G1205" t="s">
        <v>1095</v>
      </c>
      <c r="H1205" s="5">
        <v>178071</v>
      </c>
      <c r="I1205">
        <f>IFERROR(VLOOKUP(G1205,'NCES Match'!$A$2:$B$1307,2,FALSE),"")</f>
        <v>4816290</v>
      </c>
      <c r="J1205" cm="1">
        <f t="array" ref="J1205">IFERROR(_xlfn.IFS(B1205=2015,H1205/$O$13,B1205=2016,H1205/$O$14,B1205=2017,H1205/$O$15,B1205=2018,H1205/$O$16,B1205=2019,H1205/$O$17,B1205=2020,H1205/$O$18,B1205=2021,H1205/$O$19,B1205=2022,H1205/$O$20),"")</f>
        <v>9.6498021599263851E-5</v>
      </c>
      <c r="K1205" s="3" cm="1">
        <f t="array" ref="K1205">IFERROR(_xlfn.IFS(B1205=2015,J1205*$P$4,B1205=2016,J1205*$P$5,B1205=2017,J1205*$P$6,B1205=2018,J1205*$P$7,B1205=2019,J1205*$P$8,B1205=2020,J1205*$P$9,B1205=2021,J1205*$P$10,B1205=2022,J1205*$P$11),"")</f>
        <v>203418.10117317899</v>
      </c>
      <c r="L1205" s="3">
        <f t="shared" si="19"/>
        <v>381489.10117317899</v>
      </c>
    </row>
    <row r="1206" spans="1:12">
      <c r="A1206">
        <v>4816290</v>
      </c>
      <c r="B1206">
        <v>2021</v>
      </c>
      <c r="D1206" t="s">
        <v>1093</v>
      </c>
      <c r="E1206" t="s">
        <v>1094</v>
      </c>
      <c r="F1206" t="s">
        <v>4101</v>
      </c>
      <c r="G1206" t="s">
        <v>1095</v>
      </c>
      <c r="H1206" s="5">
        <v>184712</v>
      </c>
      <c r="I1206">
        <f>IFERROR(VLOOKUP(G1206,'NCES Match'!$A$2:$B$1307,2,FALSE),"")</f>
        <v>4816290</v>
      </c>
      <c r="J1206" cm="1">
        <f t="array" ref="J1206">IFERROR(_xlfn.IFS(B1206=2015,H1206/$O$13,B1206=2016,H1206/$O$14,B1206=2017,H1206/$O$15,B1206=2018,H1206/$O$16,B1206=2019,H1206/$O$17,B1206=2020,H1206/$O$18,B1206=2021,H1206/$O$19,B1206=2022,H1206/$O$20),"")</f>
        <v>9.4506604714580445E-5</v>
      </c>
      <c r="K1206" s="3" cm="1">
        <f t="array" ref="K1206">IFERROR(_xlfn.IFS(B1206=2015,J1206*$P$4,B1206=2016,J1206*$P$5,B1206=2017,J1206*$P$6,B1206=2018,J1206*$P$7,B1206=2019,J1206*$P$8,B1206=2020,J1206*$P$9,B1206=2021,J1206*$P$10,B1206=2022,J1206*$P$11),"")</f>
        <v>202296.4239320445</v>
      </c>
      <c r="L1206" s="3">
        <f t="shared" si="19"/>
        <v>387008.42393204453</v>
      </c>
    </row>
    <row r="1207" spans="1:12">
      <c r="A1207">
        <v>4816290</v>
      </c>
      <c r="B1207">
        <v>2022</v>
      </c>
      <c r="D1207" t="s">
        <v>1093</v>
      </c>
      <c r="E1207" t="s">
        <v>1094</v>
      </c>
      <c r="F1207" t="s">
        <v>4101</v>
      </c>
      <c r="G1207" t="s">
        <v>1095</v>
      </c>
      <c r="H1207" s="5">
        <v>238458.1</v>
      </c>
      <c r="I1207">
        <f>IFERROR(VLOOKUP(G1207,'NCES Match'!$A$2:$B$1307,2,FALSE),"")</f>
        <v>4816290</v>
      </c>
      <c r="J1207" cm="1">
        <f t="array" ref="J1207">IFERROR(_xlfn.IFS(B1207=2015,H1207/$O$13,B1207=2016,H1207/$O$14,B1207=2017,H1207/$O$15,B1207=2018,H1207/$O$16,B1207=2019,H1207/$O$17,B1207=2020,H1207/$O$18,B1207=2021,H1207/$O$19,B1207=2022,H1207/$O$20),"")</f>
        <v>1.0473810452312195E-4</v>
      </c>
      <c r="K1207" s="3" cm="1">
        <f t="array" ref="K1207">IFERROR(_xlfn.IFS(B1207=2015,J1207*$P$4,B1207=2016,J1207*$P$5,B1207=2017,J1207*$P$6,B1207=2018,J1207*$P$7,B1207=2019,J1207*$P$8,B1207=2020,J1207*$P$9,B1207=2021,J1207*$P$10,B1207=2022,J1207*$P$11),"")</f>
        <v>225551.72817119487</v>
      </c>
      <c r="L1207" s="3">
        <f t="shared" si="19"/>
        <v>464009.82817119488</v>
      </c>
    </row>
    <row r="1208" spans="1:12">
      <c r="A1208">
        <v>4816290</v>
      </c>
      <c r="B1208">
        <v>2023</v>
      </c>
      <c r="D1208" t="s">
        <v>1093</v>
      </c>
      <c r="E1208" t="s">
        <v>1094</v>
      </c>
      <c r="F1208" t="s">
        <v>4101</v>
      </c>
      <c r="G1208" t="s">
        <v>1095</v>
      </c>
      <c r="H1208" s="5">
        <v>272544.17</v>
      </c>
      <c r="I1208">
        <f>IFERROR(VLOOKUP(G1208,'NCES Match'!$A$2:$B$1307,2,FALSE),"")</f>
        <v>4816290</v>
      </c>
      <c r="J1208" t="str" cm="1">
        <f t="array" ref="J1208">IFERROR(_xlfn.IFS(B1208=2015,H1208/$O$13,B1208=2016,H1208/$O$14,B1208=2017,H1208/$O$15,B1208=2018,H1208/$O$16,B1208=2019,H1208/$O$17,B1208=2020,H1208/$O$18,B1208=2021,H1208/$O$19,B1208=2022,H1208/$O$20),"")</f>
        <v/>
      </c>
      <c r="K1208" s="3" t="str" cm="1">
        <f t="array" ref="K1208">IFERROR(_xlfn.IFS(B1208=2015,J1208*$P$4,B1208=2016,J1208*$P$5,B1208=2017,J1208*$P$6,B1208=2018,J1208*$P$7,B1208=2019,J1208*$P$8,B1208=2020,J1208*$P$9,B1208=2021,J1208*$P$10,B1208=2022,J1208*$P$11),"")</f>
        <v/>
      </c>
      <c r="L1208" s="3">
        <f t="shared" si="19"/>
        <v>272544.17</v>
      </c>
    </row>
    <row r="1209" spans="1:12">
      <c r="A1209">
        <v>4811190</v>
      </c>
      <c r="B1209">
        <v>2015</v>
      </c>
      <c r="C1209" t="s">
        <v>381</v>
      </c>
      <c r="D1209" t="s">
        <v>681</v>
      </c>
      <c r="E1209" t="s">
        <v>682</v>
      </c>
      <c r="G1209" t="s">
        <v>683</v>
      </c>
      <c r="H1209" s="5">
        <v>2256427.85</v>
      </c>
      <c r="I1209">
        <f>IFERROR(VLOOKUP(G1209,'NCES Match'!$A$2:$B$1307,2,FALSE),"")</f>
        <v>4811190</v>
      </c>
      <c r="J1209" cm="1">
        <f t="array" ref="J1209">IFERROR(_xlfn.IFS(B1209=2015,H1209/$O$13,B1209=2016,H1209/$O$14,B1209=2017,H1209/$O$15,B1209=2018,H1209/$O$16,B1209=2019,H1209/$O$17,B1209=2020,H1209/$O$18,B1209=2021,H1209/$O$19,B1209=2022,H1209/$O$20),"")</f>
        <v>1.7676940548971203E-3</v>
      </c>
      <c r="K1209" s="3" cm="1">
        <f t="array" ref="K1209">IFERROR(_xlfn.IFS(B1209=2015,J1209*$P$4,B1209=2016,J1209*$P$5,B1209=2017,J1209*$P$6,B1209=2018,J1209*$P$7,B1209=2019,J1209*$P$8,B1209=2020,J1209*$P$9,B1209=2021,J1209*$P$10,B1209=2022,J1209*$P$11),"")</f>
        <v>2813255.0162160895</v>
      </c>
      <c r="L1209" s="3">
        <f t="shared" si="19"/>
        <v>5069682.8662160896</v>
      </c>
    </row>
    <row r="1210" spans="1:12">
      <c r="A1210">
        <v>4811190</v>
      </c>
      <c r="B1210">
        <v>2016</v>
      </c>
      <c r="C1210" t="s">
        <v>4102</v>
      </c>
      <c r="D1210" t="s">
        <v>681</v>
      </c>
      <c r="E1210" t="s">
        <v>682</v>
      </c>
      <c r="F1210" t="s">
        <v>4101</v>
      </c>
      <c r="G1210" t="s">
        <v>683</v>
      </c>
      <c r="H1210" s="5">
        <v>2405690</v>
      </c>
      <c r="I1210">
        <f>IFERROR(VLOOKUP(G1210,'NCES Match'!$A$2:$B$1307,2,FALSE),"")</f>
        <v>4811190</v>
      </c>
      <c r="J1210" cm="1">
        <f t="array" ref="J1210">IFERROR(_xlfn.IFS(B1210=2015,H1210/$O$13,B1210=2016,H1210/$O$14,B1210=2017,H1210/$O$15,B1210=2018,H1210/$O$16,B1210=2019,H1210/$O$17,B1210=2020,H1210/$O$18,B1210=2021,H1210/$O$19,B1210=2022,H1210/$O$20),"")</f>
        <v>1.7221538639320155E-3</v>
      </c>
      <c r="K1210" s="3" cm="1">
        <f t="array" ref="K1210">IFERROR(_xlfn.IFS(B1210=2015,J1210*$P$4,B1210=2016,J1210*$P$5,B1210=2017,J1210*$P$6,B1210=2018,J1210*$P$7,B1210=2019,J1210*$P$8,B1210=2020,J1210*$P$9,B1210=2021,J1210*$P$10,B1210=2022,J1210*$P$11),"")</f>
        <v>2885694.8282684251</v>
      </c>
      <c r="L1210" s="3">
        <f t="shared" si="19"/>
        <v>5291384.8282684255</v>
      </c>
    </row>
    <row r="1211" spans="1:12">
      <c r="A1211">
        <v>4811190</v>
      </c>
      <c r="B1211">
        <v>2017</v>
      </c>
      <c r="D1211" t="s">
        <v>681</v>
      </c>
      <c r="E1211" t="s">
        <v>682</v>
      </c>
      <c r="F1211" t="s">
        <v>4101</v>
      </c>
      <c r="G1211" t="s">
        <v>683</v>
      </c>
      <c r="H1211" s="5">
        <v>2629439</v>
      </c>
      <c r="I1211">
        <f>IFERROR(VLOOKUP(G1211,'NCES Match'!$A$2:$B$1307,2,FALSE),"")</f>
        <v>4811190</v>
      </c>
      <c r="J1211" cm="1">
        <f t="array" ref="J1211">IFERROR(_xlfn.IFS(B1211=2015,H1211/$O$13,B1211=2016,H1211/$O$14,B1211=2017,H1211/$O$15,B1211=2018,H1211/$O$16,B1211=2019,H1211/$O$17,B1211=2020,H1211/$O$18,B1211=2021,H1211/$O$19,B1211=2022,H1211/$O$20),"")</f>
        <v>1.8128371810598352E-3</v>
      </c>
      <c r="K1211" s="3" cm="1">
        <f t="array" ref="K1211">IFERROR(_xlfn.IFS(B1211=2015,J1211*$P$4,B1211=2016,J1211*$P$5,B1211=2017,J1211*$P$6,B1211=2018,J1211*$P$7,B1211=2019,J1211*$P$8,B1211=2020,J1211*$P$9,B1211=2021,J1211*$P$10,B1211=2022,J1211*$P$11),"")</f>
        <v>3078646.7943754848</v>
      </c>
      <c r="L1211" s="3">
        <f t="shared" si="19"/>
        <v>5708085.7943754848</v>
      </c>
    </row>
    <row r="1212" spans="1:12">
      <c r="A1212">
        <v>4811190</v>
      </c>
      <c r="B1212">
        <v>2018</v>
      </c>
      <c r="D1212" t="s">
        <v>681</v>
      </c>
      <c r="E1212" t="s">
        <v>682</v>
      </c>
      <c r="F1212" t="s">
        <v>4101</v>
      </c>
      <c r="G1212" t="s">
        <v>683</v>
      </c>
      <c r="H1212" s="5">
        <v>2824013</v>
      </c>
      <c r="I1212">
        <f>IFERROR(VLOOKUP(G1212,'NCES Match'!$A$2:$B$1307,2,FALSE),"")</f>
        <v>4811190</v>
      </c>
      <c r="J1212" cm="1">
        <f t="array" ref="J1212">IFERROR(_xlfn.IFS(B1212=2015,H1212/$O$13,B1212=2016,H1212/$O$14,B1212=2017,H1212/$O$15,B1212=2018,H1212/$O$16,B1212=2019,H1212/$O$17,B1212=2020,H1212/$O$18,B1212=2021,H1212/$O$19,B1212=2022,H1212/$O$20),"")</f>
        <v>1.8428346331477664E-3</v>
      </c>
      <c r="K1212" s="3" cm="1">
        <f t="array" ref="K1212">IFERROR(_xlfn.IFS(B1212=2015,J1212*$P$4,B1212=2016,J1212*$P$5,B1212=2017,J1212*$P$6,B1212=2018,J1212*$P$7,B1212=2019,J1212*$P$8,B1212=2020,J1212*$P$9,B1212=2021,J1212*$P$10,B1212=2022,J1212*$P$11),"")</f>
        <v>3163876.7168143722</v>
      </c>
      <c r="L1212" s="3">
        <f t="shared" si="19"/>
        <v>5987889.7168143727</v>
      </c>
    </row>
    <row r="1213" spans="1:12">
      <c r="A1213">
        <v>4811190</v>
      </c>
      <c r="B1213">
        <v>2019</v>
      </c>
      <c r="D1213" t="s">
        <v>681</v>
      </c>
      <c r="E1213" t="s">
        <v>682</v>
      </c>
      <c r="F1213" t="s">
        <v>4101</v>
      </c>
      <c r="G1213" t="s">
        <v>683</v>
      </c>
      <c r="H1213" s="5">
        <v>3198059</v>
      </c>
      <c r="I1213">
        <f>IFERROR(VLOOKUP(G1213,'NCES Match'!$A$2:$B$1307,2,FALSE),"")</f>
        <v>4811190</v>
      </c>
      <c r="J1213" cm="1">
        <f t="array" ref="J1213">IFERROR(_xlfn.IFS(B1213=2015,H1213/$O$13,B1213=2016,H1213/$O$14,B1213=2017,H1213/$O$15,B1213=2018,H1213/$O$16,B1213=2019,H1213/$O$17,B1213=2020,H1213/$O$18,B1213=2021,H1213/$O$19,B1213=2022,H1213/$O$20),"")</f>
        <v>2.024947082834066E-3</v>
      </c>
      <c r="K1213" s="3" cm="1">
        <f t="array" ref="K1213">IFERROR(_xlfn.IFS(B1213=2015,J1213*$P$4,B1213=2016,J1213*$P$5,B1213=2017,J1213*$P$6,B1213=2018,J1213*$P$7,B1213=2019,J1213*$P$8,B1213=2020,J1213*$P$9,B1213=2021,J1213*$P$10,B1213=2022,J1213*$P$11),"")</f>
        <v>3519208.1211081175</v>
      </c>
      <c r="L1213" s="3">
        <f t="shared" si="19"/>
        <v>6717267.1211081175</v>
      </c>
    </row>
    <row r="1214" spans="1:12">
      <c r="A1214">
        <v>4811190</v>
      </c>
      <c r="B1214">
        <v>2020</v>
      </c>
      <c r="D1214" t="s">
        <v>681</v>
      </c>
      <c r="E1214" t="s">
        <v>682</v>
      </c>
      <c r="F1214" t="s">
        <v>4230</v>
      </c>
      <c r="G1214" t="s">
        <v>683</v>
      </c>
      <c r="H1214" s="5">
        <v>3429964</v>
      </c>
      <c r="I1214">
        <f>IFERROR(VLOOKUP(G1214,'NCES Match'!$A$2:$B$1307,2,FALSE),"")</f>
        <v>4811190</v>
      </c>
      <c r="J1214" cm="1">
        <f t="array" ref="J1214">IFERROR(_xlfn.IFS(B1214=2015,H1214/$O$13,B1214=2016,H1214/$O$14,B1214=2017,H1214/$O$15,B1214=2018,H1214/$O$16,B1214=2019,H1214/$O$17,B1214=2020,H1214/$O$18,B1214=2021,H1214/$O$19,B1214=2022,H1214/$O$20),"")</f>
        <v>1.8587234314217218E-3</v>
      </c>
      <c r="K1214" s="3" cm="1">
        <f t="array" ref="K1214">IFERROR(_xlfn.IFS(B1214=2015,J1214*$P$4,B1214=2016,J1214*$P$5,B1214=2017,J1214*$P$6,B1214=2018,J1214*$P$7,B1214=2019,J1214*$P$8,B1214=2020,J1214*$P$9,B1214=2021,J1214*$P$10,B1214=2022,J1214*$P$11),"")</f>
        <v>3918194.2257434488</v>
      </c>
      <c r="L1214" s="3">
        <f t="shared" si="19"/>
        <v>7348158.2257434484</v>
      </c>
    </row>
    <row r="1215" spans="1:12">
      <c r="A1215">
        <v>4811190</v>
      </c>
      <c r="B1215">
        <v>2021</v>
      </c>
      <c r="D1215" t="s">
        <v>681</v>
      </c>
      <c r="E1215" t="s">
        <v>682</v>
      </c>
      <c r="F1215" t="s">
        <v>4101</v>
      </c>
      <c r="G1215" t="s">
        <v>683</v>
      </c>
      <c r="H1215" s="5">
        <v>3539673.78</v>
      </c>
      <c r="I1215">
        <f>IFERROR(VLOOKUP(G1215,'NCES Match'!$A$2:$B$1307,2,FALSE),"")</f>
        <v>4811190</v>
      </c>
      <c r="J1215" cm="1">
        <f t="array" ref="J1215">IFERROR(_xlfn.IFS(B1215=2015,H1215/$O$13,B1215=2016,H1215/$O$14,B1215=2017,H1215/$O$15,B1215=2018,H1215/$O$16,B1215=2019,H1215/$O$17,B1215=2020,H1215/$O$18,B1215=2021,H1215/$O$19,B1215=2022,H1215/$O$20),"")</f>
        <v>1.8110493673666288E-3</v>
      </c>
      <c r="K1215" s="3" cm="1">
        <f t="array" ref="K1215">IFERROR(_xlfn.IFS(B1215=2015,J1215*$P$4,B1215=2016,J1215*$P$5,B1215=2017,J1215*$P$6,B1215=2018,J1215*$P$7,B1215=2019,J1215*$P$8,B1215=2020,J1215*$P$9,B1215=2021,J1215*$P$10,B1215=2022,J1215*$P$11),"")</f>
        <v>3876647.6871022042</v>
      </c>
      <c r="L1215" s="3">
        <f t="shared" si="19"/>
        <v>7416321.4671022035</v>
      </c>
    </row>
    <row r="1216" spans="1:12">
      <c r="A1216">
        <v>4811190</v>
      </c>
      <c r="B1216">
        <v>2022</v>
      </c>
      <c r="D1216" t="s">
        <v>681</v>
      </c>
      <c r="E1216" t="s">
        <v>682</v>
      </c>
      <c r="F1216" t="s">
        <v>4101</v>
      </c>
      <c r="G1216" t="s">
        <v>683</v>
      </c>
      <c r="H1216" s="5">
        <v>3992129.57</v>
      </c>
      <c r="I1216">
        <f>IFERROR(VLOOKUP(G1216,'NCES Match'!$A$2:$B$1307,2,FALSE),"")</f>
        <v>4811190</v>
      </c>
      <c r="J1216" cm="1">
        <f t="array" ref="J1216">IFERROR(_xlfn.IFS(B1216=2015,H1216/$O$13,B1216=2016,H1216/$O$14,B1216=2017,H1216/$O$15,B1216=2018,H1216/$O$16,B1216=2019,H1216/$O$17,B1216=2020,H1216/$O$18,B1216=2021,H1216/$O$19,B1216=2022,H1216/$O$20),"")</f>
        <v>1.7534656368246911E-3</v>
      </c>
      <c r="K1216" s="3" cm="1">
        <f t="array" ref="K1216">IFERROR(_xlfn.IFS(B1216=2015,J1216*$P$4,B1216=2016,J1216*$P$5,B1216=2017,J1216*$P$6,B1216=2018,J1216*$P$7,B1216=2019,J1216*$P$8,B1216=2020,J1216*$P$9,B1216=2021,J1216*$P$10,B1216=2022,J1216*$P$11),"")</f>
        <v>3776058.45050694</v>
      </c>
      <c r="L1216" s="3">
        <f t="shared" si="19"/>
        <v>7768188.0205069399</v>
      </c>
    </row>
    <row r="1217" spans="1:12">
      <c r="A1217">
        <v>4811190</v>
      </c>
      <c r="B1217">
        <v>2023</v>
      </c>
      <c r="D1217" t="s">
        <v>681</v>
      </c>
      <c r="E1217" t="s">
        <v>682</v>
      </c>
      <c r="F1217" t="s">
        <v>4101</v>
      </c>
      <c r="G1217" t="s">
        <v>683</v>
      </c>
      <c r="H1217" s="5">
        <v>4582529.58</v>
      </c>
      <c r="I1217">
        <f>IFERROR(VLOOKUP(G1217,'NCES Match'!$A$2:$B$1307,2,FALSE),"")</f>
        <v>4811190</v>
      </c>
      <c r="J1217" t="str" cm="1">
        <f t="array" ref="J1217">IFERROR(_xlfn.IFS(B1217=2015,H1217/$O$13,B1217=2016,H1217/$O$14,B1217=2017,H1217/$O$15,B1217=2018,H1217/$O$16,B1217=2019,H1217/$O$17,B1217=2020,H1217/$O$18,B1217=2021,H1217/$O$19,B1217=2022,H1217/$O$20),"")</f>
        <v/>
      </c>
      <c r="K1217" s="3" t="str" cm="1">
        <f t="array" ref="K1217">IFERROR(_xlfn.IFS(B1217=2015,J1217*$P$4,B1217=2016,J1217*$P$5,B1217=2017,J1217*$P$6,B1217=2018,J1217*$P$7,B1217=2019,J1217*$P$8,B1217=2020,J1217*$P$9,B1217=2021,J1217*$P$10,B1217=2022,J1217*$P$11),"")</f>
        <v/>
      </c>
      <c r="L1217" s="3">
        <f t="shared" si="19"/>
        <v>4582529.58</v>
      </c>
    </row>
    <row r="1218" spans="1:12">
      <c r="A1218">
        <v>4841970</v>
      </c>
      <c r="B1218">
        <v>2015</v>
      </c>
      <c r="C1218" t="s">
        <v>381</v>
      </c>
      <c r="D1218" t="s">
        <v>3145</v>
      </c>
      <c r="E1218" t="s">
        <v>3146</v>
      </c>
      <c r="G1218" t="s">
        <v>3147</v>
      </c>
      <c r="H1218" s="5">
        <v>189261.38</v>
      </c>
      <c r="I1218">
        <f>IFERROR(VLOOKUP(G1218,'NCES Match'!$A$2:$B$1307,2,FALSE),"")</f>
        <v>4841970</v>
      </c>
      <c r="J1218" cm="1">
        <f t="array" ref="J1218">IFERROR(_xlfn.IFS(B1218=2015,H1218/$O$13,B1218=2016,H1218/$O$14,B1218=2017,H1218/$O$15,B1218=2018,H1218/$O$16,B1218=2019,H1218/$O$17,B1218=2020,H1218/$O$18,B1218=2021,H1218/$O$19,B1218=2022,H1218/$O$20),"")</f>
        <v>1.4826807613087419E-4</v>
      </c>
      <c r="K1218" s="3" cm="1">
        <f t="array" ref="K1218">IFERROR(_xlfn.IFS(B1218=2015,J1218*$P$4,B1218=2016,J1218*$P$5,B1218=2017,J1218*$P$6,B1218=2018,J1218*$P$7,B1218=2019,J1218*$P$8,B1218=2020,J1218*$P$9,B1218=2021,J1218*$P$10,B1218=2022,J1218*$P$11),"")</f>
        <v>235966.1208139137</v>
      </c>
      <c r="L1218" s="3">
        <f t="shared" si="19"/>
        <v>425227.50081391371</v>
      </c>
    </row>
    <row r="1219" spans="1:12">
      <c r="A1219">
        <v>4841970</v>
      </c>
      <c r="B1219">
        <v>2016</v>
      </c>
      <c r="C1219" t="s">
        <v>4102</v>
      </c>
      <c r="D1219" t="s">
        <v>3145</v>
      </c>
      <c r="E1219" t="s">
        <v>3146</v>
      </c>
      <c r="F1219" t="s">
        <v>4101</v>
      </c>
      <c r="G1219" t="s">
        <v>3147</v>
      </c>
      <c r="H1219" s="5">
        <v>218532</v>
      </c>
      <c r="I1219">
        <f>IFERROR(VLOOKUP(G1219,'NCES Match'!$A$2:$B$1307,2,FALSE),"")</f>
        <v>4841970</v>
      </c>
      <c r="J1219" cm="1">
        <f t="array" ref="J1219">IFERROR(_xlfn.IFS(B1219=2015,H1219/$O$13,B1219=2016,H1219/$O$14,B1219=2017,H1219/$O$15,B1219=2018,H1219/$O$16,B1219=2019,H1219/$O$17,B1219=2020,H1219/$O$18,B1219=2021,H1219/$O$19,B1219=2022,H1219/$O$20),"")</f>
        <v>1.5643982732305126E-4</v>
      </c>
      <c r="K1219" s="3" cm="1">
        <f t="array" ref="K1219">IFERROR(_xlfn.IFS(B1219=2015,J1219*$P$4,B1219=2016,J1219*$P$5,B1219=2017,J1219*$P$6,B1219=2018,J1219*$P$7,B1219=2019,J1219*$P$8,B1219=2020,J1219*$P$9,B1219=2021,J1219*$P$10,B1219=2022,J1219*$P$11),"")</f>
        <v>262135.46309422888</v>
      </c>
      <c r="L1219" s="3">
        <f t="shared" ref="L1219:L1282" si="20">SUM(H1219,K1219)</f>
        <v>480667.46309422888</v>
      </c>
    </row>
    <row r="1220" spans="1:12">
      <c r="A1220">
        <v>4841970</v>
      </c>
      <c r="B1220">
        <v>2017</v>
      </c>
      <c r="D1220" t="s">
        <v>3145</v>
      </c>
      <c r="E1220" t="s">
        <v>3146</v>
      </c>
      <c r="F1220" t="s">
        <v>4101</v>
      </c>
      <c r="G1220" t="s">
        <v>3147</v>
      </c>
      <c r="H1220" s="5">
        <v>239628</v>
      </c>
      <c r="I1220">
        <f>IFERROR(VLOOKUP(G1220,'NCES Match'!$A$2:$B$1307,2,FALSE),"")</f>
        <v>4841970</v>
      </c>
      <c r="J1220" cm="1">
        <f t="array" ref="J1220">IFERROR(_xlfn.IFS(B1220=2015,H1220/$O$13,B1220=2016,H1220/$O$14,B1220=2017,H1220/$O$15,B1220=2018,H1220/$O$16,B1220=2019,H1220/$O$17,B1220=2020,H1220/$O$18,B1220=2021,H1220/$O$19,B1220=2022,H1220/$O$20),"")</f>
        <v>1.6520883276737212E-4</v>
      </c>
      <c r="K1220" s="3" cm="1">
        <f t="array" ref="K1220">IFERROR(_xlfn.IFS(B1220=2015,J1220*$P$4,B1220=2016,J1220*$P$5,B1220=2017,J1220*$P$6,B1220=2018,J1220*$P$7,B1220=2019,J1220*$P$8,B1220=2020,J1220*$P$9,B1220=2021,J1220*$P$10,B1220=2022,J1220*$P$11),"")</f>
        <v>280565.54042235191</v>
      </c>
      <c r="L1220" s="3">
        <f t="shared" si="20"/>
        <v>520193.54042235191</v>
      </c>
    </row>
    <row r="1221" spans="1:12">
      <c r="A1221">
        <v>4841970</v>
      </c>
      <c r="B1221">
        <v>2018</v>
      </c>
      <c r="D1221" t="s">
        <v>3145</v>
      </c>
      <c r="E1221" t="s">
        <v>3146</v>
      </c>
      <c r="F1221" t="s">
        <v>4101</v>
      </c>
      <c r="G1221" t="s">
        <v>3147</v>
      </c>
      <c r="H1221" s="5">
        <v>249725</v>
      </c>
      <c r="I1221">
        <f>IFERROR(VLOOKUP(G1221,'NCES Match'!$A$2:$B$1307,2,FALSE),"")</f>
        <v>4841970</v>
      </c>
      <c r="J1221" cm="1">
        <f t="array" ref="J1221">IFERROR(_xlfn.IFS(B1221=2015,H1221/$O$13,B1221=2016,H1221/$O$14,B1221=2017,H1221/$O$15,B1221=2018,H1221/$O$16,B1221=2019,H1221/$O$17,B1221=2020,H1221/$O$18,B1221=2021,H1221/$O$19,B1221=2022,H1221/$O$20),"")</f>
        <v>1.629602550564838E-4</v>
      </c>
      <c r="K1221" s="3" cm="1">
        <f t="array" ref="K1221">IFERROR(_xlfn.IFS(B1221=2015,J1221*$P$4,B1221=2016,J1221*$P$5,B1221=2017,J1221*$P$6,B1221=2018,J1221*$P$7,B1221=2019,J1221*$P$8,B1221=2020,J1221*$P$9,B1221=2021,J1221*$P$10,B1221=2022,J1221*$P$11),"")</f>
        <v>279778.85126820207</v>
      </c>
      <c r="L1221" s="3">
        <f t="shared" si="20"/>
        <v>529503.85126820207</v>
      </c>
    </row>
    <row r="1222" spans="1:12">
      <c r="A1222">
        <v>4841970</v>
      </c>
      <c r="B1222">
        <v>2019</v>
      </c>
      <c r="D1222" t="s">
        <v>3145</v>
      </c>
      <c r="E1222" t="s">
        <v>3146</v>
      </c>
      <c r="F1222" t="s">
        <v>4101</v>
      </c>
      <c r="G1222" t="s">
        <v>3147</v>
      </c>
      <c r="H1222" s="5">
        <v>282214</v>
      </c>
      <c r="I1222">
        <f>IFERROR(VLOOKUP(G1222,'NCES Match'!$A$2:$B$1307,2,FALSE),"")</f>
        <v>4841970</v>
      </c>
      <c r="J1222" cm="1">
        <f t="array" ref="J1222">IFERROR(_xlfn.IFS(B1222=2015,H1222/$O$13,B1222=2016,H1222/$O$14,B1222=2017,H1222/$O$15,B1222=2018,H1222/$O$16,B1222=2019,H1222/$O$17,B1222=2020,H1222/$O$18,B1222=2021,H1222/$O$19,B1222=2022,H1222/$O$20),"")</f>
        <v>1.7869226803974946E-4</v>
      </c>
      <c r="K1222" s="3" cm="1">
        <f t="array" ref="K1222">IFERROR(_xlfn.IFS(B1222=2015,J1222*$P$4,B1222=2016,J1222*$P$5,B1222=2017,J1222*$P$6,B1222=2018,J1222*$P$7,B1222=2019,J1222*$P$8,B1222=2020,J1222*$P$9,B1222=2021,J1222*$P$10,B1222=2022,J1222*$P$11),"")</f>
        <v>310553.93308578932</v>
      </c>
      <c r="L1222" s="3">
        <f t="shared" si="20"/>
        <v>592767.93308578932</v>
      </c>
    </row>
    <row r="1223" spans="1:12">
      <c r="A1223">
        <v>4841970</v>
      </c>
      <c r="B1223">
        <v>2020</v>
      </c>
      <c r="D1223" t="s">
        <v>3145</v>
      </c>
      <c r="E1223" t="s">
        <v>3146</v>
      </c>
      <c r="F1223" t="s">
        <v>4230</v>
      </c>
      <c r="G1223" t="s">
        <v>3147</v>
      </c>
      <c r="H1223" s="5">
        <v>491212</v>
      </c>
      <c r="I1223">
        <f>IFERROR(VLOOKUP(G1223,'NCES Match'!$A$2:$B$1307,2,FALSE),"")</f>
        <v>4841970</v>
      </c>
      <c r="J1223" cm="1">
        <f t="array" ref="J1223">IFERROR(_xlfn.IFS(B1223=2015,H1223/$O$13,B1223=2016,H1223/$O$14,B1223=2017,H1223/$O$15,B1223=2018,H1223/$O$16,B1223=2019,H1223/$O$17,B1223=2020,H1223/$O$18,B1223=2021,H1223/$O$19,B1223=2022,H1223/$O$20),"")</f>
        <v>2.6619149769371538E-4</v>
      </c>
      <c r="K1223" s="3" cm="1">
        <f t="array" ref="K1223">IFERROR(_xlfn.IFS(B1223=2015,J1223*$P$4,B1223=2016,J1223*$P$5,B1223=2017,J1223*$P$6,B1223=2018,J1223*$P$7,B1223=2019,J1223*$P$8,B1223=2020,J1223*$P$9,B1223=2021,J1223*$P$10,B1223=2022,J1223*$P$11),"")</f>
        <v>561132.42646741809</v>
      </c>
      <c r="L1223" s="3">
        <f t="shared" si="20"/>
        <v>1052344.4264674182</v>
      </c>
    </row>
    <row r="1224" spans="1:12">
      <c r="A1224">
        <v>4841970</v>
      </c>
      <c r="B1224">
        <v>2021</v>
      </c>
      <c r="D1224" t="s">
        <v>3145</v>
      </c>
      <c r="E1224" t="s">
        <v>3146</v>
      </c>
      <c r="F1224" t="s">
        <v>4230</v>
      </c>
      <c r="G1224" t="s">
        <v>3147</v>
      </c>
      <c r="H1224" s="5">
        <v>491621.53</v>
      </c>
      <c r="I1224">
        <f>IFERROR(VLOOKUP(G1224,'NCES Match'!$A$2:$B$1307,2,FALSE),"")</f>
        <v>4841970</v>
      </c>
      <c r="J1224" cm="1">
        <f t="array" ref="J1224">IFERROR(_xlfn.IFS(B1224=2015,H1224/$O$13,B1224=2016,H1224/$O$14,B1224=2017,H1224/$O$15,B1224=2018,H1224/$O$16,B1224=2019,H1224/$O$17,B1224=2020,H1224/$O$18,B1224=2021,H1224/$O$19,B1224=2022,H1224/$O$20),"")</f>
        <v>2.5153472218852728E-4</v>
      </c>
      <c r="K1224" s="3" cm="1">
        <f t="array" ref="K1224">IFERROR(_xlfn.IFS(B1224=2015,J1224*$P$4,B1224=2016,J1224*$P$5,B1224=2017,J1224*$P$6,B1224=2018,J1224*$P$7,B1224=2019,J1224*$P$8,B1224=2020,J1224*$P$9,B1224=2021,J1224*$P$10,B1224=2022,J1224*$P$11),"")</f>
        <v>538423.47788449225</v>
      </c>
      <c r="L1224" s="3">
        <f t="shared" si="20"/>
        <v>1030045.0078844923</v>
      </c>
    </row>
    <row r="1225" spans="1:12">
      <c r="A1225">
        <v>4841970</v>
      </c>
      <c r="B1225">
        <v>2022</v>
      </c>
      <c r="D1225" t="s">
        <v>3145</v>
      </c>
      <c r="E1225" t="s">
        <v>3146</v>
      </c>
      <c r="F1225" t="s">
        <v>4101</v>
      </c>
      <c r="G1225" t="s">
        <v>3147</v>
      </c>
      <c r="H1225" s="5">
        <v>637903.5</v>
      </c>
      <c r="I1225">
        <f>IFERROR(VLOOKUP(G1225,'NCES Match'!$A$2:$B$1307,2,FALSE),"")</f>
        <v>4841970</v>
      </c>
      <c r="J1225" cm="1">
        <f t="array" ref="J1225">IFERROR(_xlfn.IFS(B1225=2015,H1225/$O$13,B1225=2016,H1225/$O$14,B1225=2017,H1225/$O$15,B1225=2018,H1225/$O$16,B1225=2019,H1225/$O$17,B1225=2020,H1225/$O$18,B1225=2021,H1225/$O$19,B1225=2022,H1225/$O$20),"")</f>
        <v>2.8018676429387524E-4</v>
      </c>
      <c r="K1225" s="3" cm="1">
        <f t="array" ref="K1225">IFERROR(_xlfn.IFS(B1225=2015,J1225*$P$4,B1225=2016,J1225*$P$5,B1225=2017,J1225*$P$6,B1225=2018,J1225*$P$7,B1225=2019,J1225*$P$8,B1225=2020,J1225*$P$9,B1225=2021,J1225*$P$10,B1225=2022,J1225*$P$11),"")</f>
        <v>603377.43541298795</v>
      </c>
      <c r="L1225" s="3">
        <f t="shared" si="20"/>
        <v>1241280.9354129881</v>
      </c>
    </row>
    <row r="1226" spans="1:12">
      <c r="A1226">
        <v>4841970</v>
      </c>
      <c r="B1226">
        <v>2023</v>
      </c>
      <c r="D1226" t="s">
        <v>3145</v>
      </c>
      <c r="E1226" t="s">
        <v>3146</v>
      </c>
      <c r="F1226" t="s">
        <v>4101</v>
      </c>
      <c r="G1226" t="s">
        <v>3147</v>
      </c>
      <c r="H1226" s="5">
        <v>697613.61</v>
      </c>
      <c r="I1226">
        <f>IFERROR(VLOOKUP(G1226,'NCES Match'!$A$2:$B$1307,2,FALSE),"")</f>
        <v>4841970</v>
      </c>
      <c r="J1226" t="str" cm="1">
        <f t="array" ref="J1226">IFERROR(_xlfn.IFS(B1226=2015,H1226/$O$13,B1226=2016,H1226/$O$14,B1226=2017,H1226/$O$15,B1226=2018,H1226/$O$16,B1226=2019,H1226/$O$17,B1226=2020,H1226/$O$18,B1226=2021,H1226/$O$19,B1226=2022,H1226/$O$20),"")</f>
        <v/>
      </c>
      <c r="K1226" s="3" t="str" cm="1">
        <f t="array" ref="K1226">IFERROR(_xlfn.IFS(B1226=2015,J1226*$P$4,B1226=2016,J1226*$P$5,B1226=2017,J1226*$P$6,B1226=2018,J1226*$P$7,B1226=2019,J1226*$P$8,B1226=2020,J1226*$P$9,B1226=2021,J1226*$P$10,B1226=2022,J1226*$P$11),"")</f>
        <v/>
      </c>
      <c r="L1226" s="3">
        <f t="shared" si="20"/>
        <v>697613.61</v>
      </c>
    </row>
    <row r="1227" spans="1:12">
      <c r="A1227">
        <v>4814670</v>
      </c>
      <c r="B1227">
        <v>2015</v>
      </c>
      <c r="C1227" t="s">
        <v>381</v>
      </c>
      <c r="D1227" t="s">
        <v>955</v>
      </c>
      <c r="E1227" t="s">
        <v>956</v>
      </c>
      <c r="G1227" t="s">
        <v>957</v>
      </c>
      <c r="H1227" s="5">
        <v>496768.87</v>
      </c>
      <c r="I1227">
        <f>IFERROR(VLOOKUP(G1227,'NCES Match'!$A$2:$B$1307,2,FALSE),"")</f>
        <v>4814670</v>
      </c>
      <c r="J1227" cm="1">
        <f t="array" ref="J1227">IFERROR(_xlfn.IFS(B1227=2015,H1227/$O$13,B1227=2016,H1227/$O$14,B1227=2017,H1227/$O$15,B1227=2018,H1227/$O$16,B1227=2019,H1227/$O$17,B1227=2020,H1227/$O$18,B1227=2021,H1227/$O$19,B1227=2022,H1227/$O$20),"")</f>
        <v>3.8917059907630564E-4</v>
      </c>
      <c r="K1227" s="3" cm="1">
        <f t="array" ref="K1227">IFERROR(_xlfn.IFS(B1227=2015,J1227*$P$4,B1227=2016,J1227*$P$5,B1227=2017,J1227*$P$6,B1227=2018,J1227*$P$7,B1227=2019,J1227*$P$8,B1227=2020,J1227*$P$9,B1227=2021,J1227*$P$10,B1227=2022,J1227*$P$11),"")</f>
        <v>619358.38782857533</v>
      </c>
      <c r="L1227" s="3">
        <f t="shared" si="20"/>
        <v>1116127.2578285753</v>
      </c>
    </row>
    <row r="1228" spans="1:12">
      <c r="A1228">
        <v>4814670</v>
      </c>
      <c r="B1228">
        <v>2016</v>
      </c>
      <c r="C1228" t="s">
        <v>4102</v>
      </c>
      <c r="D1228" t="s">
        <v>955</v>
      </c>
      <c r="E1228" t="s">
        <v>956</v>
      </c>
      <c r="F1228" t="s">
        <v>4101</v>
      </c>
      <c r="G1228" t="s">
        <v>957</v>
      </c>
      <c r="H1228" s="5">
        <v>545089</v>
      </c>
      <c r="I1228">
        <f>IFERROR(VLOOKUP(G1228,'NCES Match'!$A$2:$B$1307,2,FALSE),"")</f>
        <v>4814670</v>
      </c>
      <c r="J1228" cm="1">
        <f t="array" ref="J1228">IFERROR(_xlfn.IFS(B1228=2015,H1228/$O$13,B1228=2016,H1228/$O$14,B1228=2017,H1228/$O$15,B1228=2018,H1228/$O$16,B1228=2019,H1228/$O$17,B1228=2020,H1228/$O$18,B1228=2021,H1228/$O$19,B1228=2022,H1228/$O$20),"")</f>
        <v>3.9021117747375526E-4</v>
      </c>
      <c r="K1228" s="3" cm="1">
        <f t="array" ref="K1228">IFERROR(_xlfn.IFS(B1228=2015,J1228*$P$4,B1228=2016,J1228*$P$5,B1228=2017,J1228*$P$6,B1228=2018,J1228*$P$7,B1228=2019,J1228*$P$8,B1228=2020,J1228*$P$9,B1228=2021,J1228*$P$10,B1228=2022,J1228*$P$11),"")</f>
        <v>653850.04229389806</v>
      </c>
      <c r="L1228" s="3">
        <f t="shared" si="20"/>
        <v>1198939.0422938981</v>
      </c>
    </row>
    <row r="1229" spans="1:12">
      <c r="A1229">
        <v>4814670</v>
      </c>
      <c r="B1229">
        <v>2017</v>
      </c>
      <c r="D1229" t="s">
        <v>955</v>
      </c>
      <c r="E1229" t="s">
        <v>956</v>
      </c>
      <c r="F1229" t="s">
        <v>4101</v>
      </c>
      <c r="G1229" t="s">
        <v>957</v>
      </c>
      <c r="H1229" s="5">
        <v>568214</v>
      </c>
      <c r="I1229">
        <f>IFERROR(VLOOKUP(G1229,'NCES Match'!$A$2:$B$1307,2,FALSE),"")</f>
        <v>4814670</v>
      </c>
      <c r="J1229" cm="1">
        <f t="array" ref="J1229">IFERROR(_xlfn.IFS(B1229=2015,H1229/$O$13,B1229=2016,H1229/$O$14,B1229=2017,H1229/$O$15,B1229=2018,H1229/$O$16,B1229=2019,H1229/$O$17,B1229=2020,H1229/$O$18,B1229=2021,H1229/$O$19,B1229=2022,H1229/$O$20),"")</f>
        <v>3.917487593356352E-4</v>
      </c>
      <c r="K1229" s="3" cm="1">
        <f t="array" ref="K1229">IFERROR(_xlfn.IFS(B1229=2015,J1229*$P$4,B1229=2016,J1229*$P$5,B1229=2017,J1229*$P$6,B1229=2018,J1229*$P$7,B1229=2019,J1229*$P$8,B1229=2020,J1229*$P$9,B1229=2021,J1229*$P$10,B1229=2022,J1229*$P$11),"")</f>
        <v>665286.4773129446</v>
      </c>
      <c r="L1229" s="3">
        <f t="shared" si="20"/>
        <v>1233500.4773129446</v>
      </c>
    </row>
    <row r="1230" spans="1:12">
      <c r="A1230">
        <v>4814670</v>
      </c>
      <c r="B1230">
        <v>2018</v>
      </c>
      <c r="D1230" t="s">
        <v>955</v>
      </c>
      <c r="E1230" t="s">
        <v>956</v>
      </c>
      <c r="F1230" t="s">
        <v>4101</v>
      </c>
      <c r="G1230" t="s">
        <v>957</v>
      </c>
      <c r="H1230" s="5">
        <v>627746</v>
      </c>
      <c r="I1230">
        <f>IFERROR(VLOOKUP(G1230,'NCES Match'!$A$2:$B$1307,2,FALSE),"")</f>
        <v>4814670</v>
      </c>
      <c r="J1230" cm="1">
        <f t="array" ref="J1230">IFERROR(_xlfn.IFS(B1230=2015,H1230/$O$13,B1230=2016,H1230/$O$14,B1230=2017,H1230/$O$15,B1230=2018,H1230/$O$16,B1230=2019,H1230/$O$17,B1230=2020,H1230/$O$18,B1230=2021,H1230/$O$19,B1230=2022,H1230/$O$20),"")</f>
        <v>4.0964119840099098E-4</v>
      </c>
      <c r="K1230" s="3" cm="1">
        <f t="array" ref="K1230">IFERROR(_xlfn.IFS(B1230=2015,J1230*$P$4,B1230=2016,J1230*$P$5,B1230=2017,J1230*$P$6,B1230=2018,J1230*$P$7,B1230=2019,J1230*$P$8,B1230=2020,J1230*$P$9,B1230=2021,J1230*$P$10,B1230=2022,J1230*$P$11),"")</f>
        <v>703293.84229936439</v>
      </c>
      <c r="L1230" s="3">
        <f t="shared" si="20"/>
        <v>1331039.8422993645</v>
      </c>
    </row>
    <row r="1231" spans="1:12">
      <c r="A1231">
        <v>4814670</v>
      </c>
      <c r="B1231">
        <v>2019</v>
      </c>
      <c r="D1231" t="s">
        <v>955</v>
      </c>
      <c r="E1231" t="s">
        <v>956</v>
      </c>
      <c r="F1231" t="s">
        <v>4101</v>
      </c>
      <c r="G1231" t="s">
        <v>957</v>
      </c>
      <c r="H1231" s="5">
        <v>627458</v>
      </c>
      <c r="I1231">
        <f>IFERROR(VLOOKUP(G1231,'NCES Match'!$A$2:$B$1307,2,FALSE),"")</f>
        <v>4814670</v>
      </c>
      <c r="J1231" cm="1">
        <f t="array" ref="J1231">IFERROR(_xlfn.IFS(B1231=2015,H1231/$O$13,B1231=2016,H1231/$O$14,B1231=2017,H1231/$O$15,B1231=2018,H1231/$O$16,B1231=2019,H1231/$O$17,B1231=2020,H1231/$O$18,B1231=2021,H1231/$O$19,B1231=2022,H1231/$O$20),"")</f>
        <v>3.9729387315896842E-4</v>
      </c>
      <c r="K1231" s="3" cm="1">
        <f t="array" ref="K1231">IFERROR(_xlfn.IFS(B1231=2015,J1231*$P$4,B1231=2016,J1231*$P$5,B1231=2017,J1231*$P$6,B1231=2018,J1231*$P$7,B1231=2019,J1231*$P$8,B1231=2020,J1231*$P$9,B1231=2021,J1231*$P$10,B1231=2022,J1231*$P$11),"")</f>
        <v>690467.33948756324</v>
      </c>
      <c r="L1231" s="3">
        <f t="shared" si="20"/>
        <v>1317925.3394875634</v>
      </c>
    </row>
    <row r="1232" spans="1:12">
      <c r="A1232">
        <v>4814670</v>
      </c>
      <c r="B1232">
        <v>2020</v>
      </c>
      <c r="D1232" t="s">
        <v>955</v>
      </c>
      <c r="E1232" t="s">
        <v>956</v>
      </c>
      <c r="F1232" t="s">
        <v>4230</v>
      </c>
      <c r="G1232" t="s">
        <v>957</v>
      </c>
      <c r="H1232" s="5">
        <v>625187</v>
      </c>
      <c r="I1232">
        <f>IFERROR(VLOOKUP(G1232,'NCES Match'!$A$2:$B$1307,2,FALSE),"")</f>
        <v>4814670</v>
      </c>
      <c r="J1232" cm="1">
        <f t="array" ref="J1232">IFERROR(_xlfn.IFS(B1232=2015,H1232/$O$13,B1232=2016,H1232/$O$14,B1232=2017,H1232/$O$15,B1232=2018,H1232/$O$16,B1232=2019,H1232/$O$17,B1232=2020,H1232/$O$18,B1232=2021,H1232/$O$19,B1232=2022,H1232/$O$20),"")</f>
        <v>3.3879356340773604E-4</v>
      </c>
      <c r="K1232" s="3" cm="1">
        <f t="array" ref="K1232">IFERROR(_xlfn.IFS(B1232=2015,J1232*$P$4,B1232=2016,J1232*$P$5,B1232=2017,J1232*$P$6,B1232=2018,J1232*$P$7,B1232=2019,J1232*$P$8,B1232=2020,J1232*$P$9,B1232=2021,J1232*$P$10,B1232=2022,J1232*$P$11),"")</f>
        <v>714177.78536738851</v>
      </c>
      <c r="L1232" s="3">
        <f t="shared" si="20"/>
        <v>1339364.7853673885</v>
      </c>
    </row>
    <row r="1233" spans="1:12">
      <c r="A1233">
        <v>4814670</v>
      </c>
      <c r="B1233">
        <v>2021</v>
      </c>
      <c r="D1233" t="s">
        <v>955</v>
      </c>
      <c r="E1233" t="s">
        <v>956</v>
      </c>
      <c r="F1233" t="s">
        <v>4230</v>
      </c>
      <c r="G1233" t="s">
        <v>957</v>
      </c>
      <c r="H1233" s="5">
        <v>653744.75</v>
      </c>
      <c r="I1233">
        <f>IFERROR(VLOOKUP(G1233,'NCES Match'!$A$2:$B$1307,2,FALSE),"")</f>
        <v>4814670</v>
      </c>
      <c r="J1233" cm="1">
        <f t="array" ref="J1233">IFERROR(_xlfn.IFS(B1233=2015,H1233/$O$13,B1233=2016,H1233/$O$14,B1233=2017,H1233/$O$15,B1233=2018,H1233/$O$16,B1233=2019,H1233/$O$17,B1233=2020,H1233/$O$18,B1233=2021,H1233/$O$19,B1233=2022,H1233/$O$20),"")</f>
        <v>3.3448393538309482E-4</v>
      </c>
      <c r="K1233" s="3" cm="1">
        <f t="array" ref="K1233">IFERROR(_xlfn.IFS(B1233=2015,J1233*$P$4,B1233=2016,J1233*$P$5,B1233=2017,J1233*$P$6,B1233=2018,J1233*$P$7,B1233=2019,J1233*$P$8,B1233=2020,J1233*$P$9,B1233=2021,J1233*$P$10,B1233=2022,J1233*$P$11),"")</f>
        <v>715980.68933988281</v>
      </c>
      <c r="L1233" s="3">
        <f t="shared" si="20"/>
        <v>1369725.4393398827</v>
      </c>
    </row>
    <row r="1234" spans="1:12">
      <c r="A1234">
        <v>4814670</v>
      </c>
      <c r="B1234">
        <v>2022</v>
      </c>
      <c r="D1234" t="s">
        <v>955</v>
      </c>
      <c r="E1234" t="s">
        <v>956</v>
      </c>
      <c r="F1234" t="s">
        <v>4101</v>
      </c>
      <c r="G1234" t="s">
        <v>957</v>
      </c>
      <c r="H1234" s="5">
        <v>831456.68</v>
      </c>
      <c r="I1234">
        <f>IFERROR(VLOOKUP(G1234,'NCES Match'!$A$2:$B$1307,2,FALSE),"")</f>
        <v>4814670</v>
      </c>
      <c r="J1234" cm="1">
        <f t="array" ref="J1234">IFERROR(_xlfn.IFS(B1234=2015,H1234/$O$13,B1234=2016,H1234/$O$14,B1234=2017,H1234/$O$15,B1234=2018,H1234/$O$16,B1234=2019,H1234/$O$17,B1234=2020,H1234/$O$18,B1234=2021,H1234/$O$19,B1234=2022,H1234/$O$20),"")</f>
        <v>3.6520125194442111E-4</v>
      </c>
      <c r="K1234" s="3" cm="1">
        <f t="array" ref="K1234">IFERROR(_xlfn.IFS(B1234=2015,J1234*$P$4,B1234=2016,J1234*$P$5,B1234=2017,J1234*$P$6,B1234=2018,J1234*$P$7,B1234=2019,J1234*$P$8,B1234=2020,J1234*$P$9,B1234=2021,J1234*$P$10,B1234=2022,J1234*$P$11),"")</f>
        <v>786454.68983223534</v>
      </c>
      <c r="L1234" s="3">
        <f t="shared" si="20"/>
        <v>1617911.3698322354</v>
      </c>
    </row>
    <row r="1235" spans="1:12">
      <c r="A1235">
        <v>4814670</v>
      </c>
      <c r="B1235">
        <v>2023</v>
      </c>
      <c r="D1235" t="s">
        <v>955</v>
      </c>
      <c r="E1235" t="s">
        <v>956</v>
      </c>
      <c r="F1235" t="s">
        <v>4101</v>
      </c>
      <c r="G1235" t="s">
        <v>957</v>
      </c>
      <c r="H1235" s="5">
        <v>864880.87</v>
      </c>
      <c r="I1235">
        <f>IFERROR(VLOOKUP(G1235,'NCES Match'!$A$2:$B$1307,2,FALSE),"")</f>
        <v>4814670</v>
      </c>
      <c r="J1235" t="str" cm="1">
        <f t="array" ref="J1235">IFERROR(_xlfn.IFS(B1235=2015,H1235/$O$13,B1235=2016,H1235/$O$14,B1235=2017,H1235/$O$15,B1235=2018,H1235/$O$16,B1235=2019,H1235/$O$17,B1235=2020,H1235/$O$18,B1235=2021,H1235/$O$19,B1235=2022,H1235/$O$20),"")</f>
        <v/>
      </c>
      <c r="K1235" s="3" t="str" cm="1">
        <f t="array" ref="K1235">IFERROR(_xlfn.IFS(B1235=2015,J1235*$P$4,B1235=2016,J1235*$P$5,B1235=2017,J1235*$P$6,B1235=2018,J1235*$P$7,B1235=2019,J1235*$P$8,B1235=2020,J1235*$P$9,B1235=2021,J1235*$P$10,B1235=2022,J1235*$P$11),"")</f>
        <v/>
      </c>
      <c r="L1235" s="3">
        <f t="shared" si="20"/>
        <v>864880.87</v>
      </c>
    </row>
    <row r="1236" spans="1:12">
      <c r="A1236">
        <v>4834440</v>
      </c>
      <c r="B1236">
        <v>2015</v>
      </c>
      <c r="C1236" t="s">
        <v>381</v>
      </c>
      <c r="D1236" t="s">
        <v>2515</v>
      </c>
      <c r="E1236" t="s">
        <v>2516</v>
      </c>
      <c r="G1236" t="s">
        <v>2517</v>
      </c>
      <c r="H1236" s="5">
        <v>3151764.43</v>
      </c>
      <c r="I1236">
        <f>IFERROR(VLOOKUP(G1236,'NCES Match'!$A$2:$B$1307,2,FALSE),"")</f>
        <v>4834440</v>
      </c>
      <c r="J1236" cm="1">
        <f t="array" ref="J1236">IFERROR(_xlfn.IFS(B1236=2015,H1236/$O$13,B1236=2016,H1236/$O$14,B1236=2017,H1236/$O$15,B1236=2018,H1236/$O$16,B1236=2019,H1236/$O$17,B1236=2020,H1236/$O$18,B1236=2021,H1236/$O$19,B1236=2022,H1236/$O$20),"")</f>
        <v>2.469104095372343E-3</v>
      </c>
      <c r="K1236" s="3" cm="1">
        <f t="array" ref="K1236">IFERROR(_xlfn.IFS(B1236=2015,J1236*$P$4,B1236=2016,J1236*$P$5,B1236=2017,J1236*$P$6,B1236=2018,J1236*$P$7,B1236=2019,J1236*$P$8,B1236=2020,J1236*$P$9,B1236=2021,J1236*$P$10,B1236=2022,J1236*$P$11),"")</f>
        <v>3929537.1631886852</v>
      </c>
      <c r="L1236" s="3">
        <f t="shared" si="20"/>
        <v>7081301.5931886854</v>
      </c>
    </row>
    <row r="1237" spans="1:12">
      <c r="A1237">
        <v>4834440</v>
      </c>
      <c r="B1237">
        <v>2016</v>
      </c>
      <c r="C1237" t="s">
        <v>4102</v>
      </c>
      <c r="D1237" t="s">
        <v>2515</v>
      </c>
      <c r="E1237" t="s">
        <v>2516</v>
      </c>
      <c r="F1237" t="s">
        <v>4101</v>
      </c>
      <c r="G1237" t="s">
        <v>2517</v>
      </c>
      <c r="H1237" s="5">
        <v>3580141</v>
      </c>
      <c r="I1237">
        <f>IFERROR(VLOOKUP(G1237,'NCES Match'!$A$2:$B$1307,2,FALSE),"")</f>
        <v>4834440</v>
      </c>
      <c r="J1237" cm="1">
        <f t="array" ref="J1237">IFERROR(_xlfn.IFS(B1237=2015,H1237/$O$13,B1237=2016,H1237/$O$14,B1237=2017,H1237/$O$15,B1237=2018,H1237/$O$16,B1237=2019,H1237/$O$17,B1237=2020,H1237/$O$18,B1237=2021,H1237/$O$19,B1237=2022,H1237/$O$20),"")</f>
        <v>2.5629044708883643E-3</v>
      </c>
      <c r="K1237" s="3" cm="1">
        <f t="array" ref="K1237">IFERROR(_xlfn.IFS(B1237=2015,J1237*$P$4,B1237=2016,J1237*$P$5,B1237=2017,J1237*$P$6,B1237=2018,J1237*$P$7,B1237=2019,J1237*$P$8,B1237=2020,J1237*$P$9,B1237=2021,J1237*$P$10,B1237=2022,J1237*$P$11),"")</f>
        <v>4294482.8170594499</v>
      </c>
      <c r="L1237" s="3">
        <f t="shared" si="20"/>
        <v>7874623.8170594499</v>
      </c>
    </row>
    <row r="1238" spans="1:12">
      <c r="A1238">
        <v>4834440</v>
      </c>
      <c r="B1238">
        <v>2017</v>
      </c>
      <c r="D1238" t="s">
        <v>2515</v>
      </c>
      <c r="E1238" t="s">
        <v>2516</v>
      </c>
      <c r="F1238" t="s">
        <v>4101</v>
      </c>
      <c r="G1238" t="s">
        <v>2517</v>
      </c>
      <c r="H1238" s="5">
        <v>3715201</v>
      </c>
      <c r="I1238">
        <f>IFERROR(VLOOKUP(G1238,'NCES Match'!$A$2:$B$1307,2,FALSE),"")</f>
        <v>4834440</v>
      </c>
      <c r="J1238" cm="1">
        <f t="array" ref="J1238">IFERROR(_xlfn.IFS(B1238=2015,H1238/$O$13,B1238=2016,H1238/$O$14,B1238=2017,H1238/$O$15,B1238=2018,H1238/$O$16,B1238=2019,H1238/$O$17,B1238=2020,H1238/$O$18,B1238=2021,H1238/$O$19,B1238=2022,H1238/$O$20),"")</f>
        <v>2.5614035951815888E-3</v>
      </c>
      <c r="K1238" s="3" cm="1">
        <f t="array" ref="K1238">IFERROR(_xlfn.IFS(B1238=2015,J1238*$P$4,B1238=2016,J1238*$P$5,B1238=2017,J1238*$P$6,B1238=2018,J1238*$P$7,B1238=2019,J1238*$P$8,B1238=2020,J1238*$P$9,B1238=2021,J1238*$P$10,B1238=2022,J1238*$P$11),"")</f>
        <v>4349898.0767801031</v>
      </c>
      <c r="L1238" s="3">
        <f t="shared" si="20"/>
        <v>8065099.0767801031</v>
      </c>
    </row>
    <row r="1239" spans="1:12">
      <c r="A1239">
        <v>4834440</v>
      </c>
      <c r="B1239">
        <v>2018</v>
      </c>
      <c r="D1239" t="s">
        <v>2515</v>
      </c>
      <c r="E1239" t="s">
        <v>2516</v>
      </c>
      <c r="F1239" t="s">
        <v>4101</v>
      </c>
      <c r="G1239" t="s">
        <v>2517</v>
      </c>
      <c r="H1239" s="5">
        <v>3816433</v>
      </c>
      <c r="I1239">
        <f>IFERROR(VLOOKUP(G1239,'NCES Match'!$A$2:$B$1307,2,FALSE),"")</f>
        <v>4834440</v>
      </c>
      <c r="J1239" cm="1">
        <f t="array" ref="J1239">IFERROR(_xlfn.IFS(B1239=2015,H1239/$O$13,B1239=2016,H1239/$O$14,B1239=2017,H1239/$O$15,B1239=2018,H1239/$O$16,B1239=2019,H1239/$O$17,B1239=2020,H1239/$O$18,B1239=2021,H1239/$O$19,B1239=2022,H1239/$O$20),"")</f>
        <v>2.490447072123262E-3</v>
      </c>
      <c r="K1239" s="3" cm="1">
        <f t="array" ref="K1239">IFERROR(_xlfn.IFS(B1239=2015,J1239*$P$4,B1239=2016,J1239*$P$5,B1239=2017,J1239*$P$6,B1239=2018,J1239*$P$7,B1239=2019,J1239*$P$8,B1239=2020,J1239*$P$9,B1239=2021,J1239*$P$10,B1239=2022,J1239*$P$11),"")</f>
        <v>4275732.2682232782</v>
      </c>
      <c r="L1239" s="3">
        <f t="shared" si="20"/>
        <v>8092165.2682232782</v>
      </c>
    </row>
    <row r="1240" spans="1:12">
      <c r="A1240">
        <v>4834440</v>
      </c>
      <c r="B1240">
        <v>2019</v>
      </c>
      <c r="D1240" t="s">
        <v>2515</v>
      </c>
      <c r="E1240" t="s">
        <v>2516</v>
      </c>
      <c r="F1240" t="s">
        <v>4101</v>
      </c>
      <c r="G1240" t="s">
        <v>2517</v>
      </c>
      <c r="H1240" s="5">
        <v>3904771</v>
      </c>
      <c r="I1240">
        <f>IFERROR(VLOOKUP(G1240,'NCES Match'!$A$2:$B$1307,2,FALSE),"")</f>
        <v>4834440</v>
      </c>
      <c r="J1240" cm="1">
        <f t="array" ref="J1240">IFERROR(_xlfn.IFS(B1240=2015,H1240/$O$13,B1240=2016,H1240/$O$14,B1240=2017,H1240/$O$15,B1240=2018,H1240/$O$16,B1240=2019,H1240/$O$17,B1240=2020,H1240/$O$18,B1240=2021,H1240/$O$19,B1240=2022,H1240/$O$20),"")</f>
        <v>2.4724230058248016E-3</v>
      </c>
      <c r="K1240" s="3" cm="1">
        <f t="array" ref="K1240">IFERROR(_xlfn.IFS(B1240=2015,J1240*$P$4,B1240=2016,J1240*$P$5,B1240=2017,J1240*$P$6,B1240=2018,J1240*$P$7,B1240=2019,J1240*$P$8,B1240=2020,J1240*$P$9,B1240=2021,J1240*$P$10,B1240=2022,J1240*$P$11),"")</f>
        <v>4296888.1481759613</v>
      </c>
      <c r="L1240" s="3">
        <f t="shared" si="20"/>
        <v>8201659.1481759613</v>
      </c>
    </row>
    <row r="1241" spans="1:12">
      <c r="A1241">
        <v>4834440</v>
      </c>
      <c r="B1241">
        <v>2020</v>
      </c>
      <c r="D1241" t="s">
        <v>2515</v>
      </c>
      <c r="E1241" t="s">
        <v>2516</v>
      </c>
      <c r="F1241" t="s">
        <v>4230</v>
      </c>
      <c r="G1241" t="s">
        <v>2517</v>
      </c>
      <c r="H1241" s="5">
        <v>4302169</v>
      </c>
      <c r="I1241">
        <f>IFERROR(VLOOKUP(G1241,'NCES Match'!$A$2:$B$1307,2,FALSE),"")</f>
        <v>4834440</v>
      </c>
      <c r="J1241" cm="1">
        <f t="array" ref="J1241">IFERROR(_xlfn.IFS(B1241=2015,H1241/$O$13,B1241=2016,H1241/$O$14,B1241=2017,H1241/$O$15,B1241=2018,H1241/$O$16,B1241=2019,H1241/$O$17,B1241=2020,H1241/$O$18,B1241=2021,H1241/$O$19,B1241=2022,H1241/$O$20),"")</f>
        <v>2.3313779171548615E-3</v>
      </c>
      <c r="K1241" s="3" cm="1">
        <f t="array" ref="K1241">IFERROR(_xlfn.IFS(B1241=2015,J1241*$P$4,B1241=2016,J1241*$P$5,B1241=2017,J1241*$P$6,B1241=2018,J1241*$P$7,B1241=2019,J1241*$P$8,B1241=2020,J1241*$P$9,B1241=2021,J1241*$P$10,B1241=2022,J1241*$P$11),"")</f>
        <v>4914551.2121912846</v>
      </c>
      <c r="L1241" s="3">
        <f t="shared" si="20"/>
        <v>9216720.2121912837</v>
      </c>
    </row>
    <row r="1242" spans="1:12">
      <c r="A1242">
        <v>4834440</v>
      </c>
      <c r="B1242">
        <v>2021</v>
      </c>
      <c r="D1242" t="s">
        <v>2515</v>
      </c>
      <c r="E1242" t="s">
        <v>2516</v>
      </c>
      <c r="F1242" t="s">
        <v>4230</v>
      </c>
      <c r="G1242" t="s">
        <v>2517</v>
      </c>
      <c r="H1242" s="5">
        <v>4785820.43</v>
      </c>
      <c r="I1242">
        <f>IFERROR(VLOOKUP(G1242,'NCES Match'!$A$2:$B$1307,2,FALSE),"")</f>
        <v>4834440</v>
      </c>
      <c r="J1242" cm="1">
        <f t="array" ref="J1242">IFERROR(_xlfn.IFS(B1242=2015,H1242/$O$13,B1242=2016,H1242/$O$14,B1242=2017,H1242/$O$15,B1242=2018,H1242/$O$16,B1242=2019,H1242/$O$17,B1242=2020,H1242/$O$18,B1242=2021,H1242/$O$19,B1242=2022,H1242/$O$20),"")</f>
        <v>2.4486315973676499E-3</v>
      </c>
      <c r="K1242" s="3" cm="1">
        <f t="array" ref="K1242">IFERROR(_xlfn.IFS(B1242=2015,J1242*$P$4,B1242=2016,J1242*$P$5,B1242=2017,J1242*$P$6,B1242=2018,J1242*$P$7,B1242=2019,J1242*$P$8,B1242=2020,J1242*$P$9,B1242=2021,J1242*$P$10,B1242=2022,J1242*$P$11),"")</f>
        <v>5241426.4290891727</v>
      </c>
      <c r="L1242" s="3">
        <f t="shared" si="20"/>
        <v>10027246.859089173</v>
      </c>
    </row>
    <row r="1243" spans="1:12">
      <c r="A1243">
        <v>4834440</v>
      </c>
      <c r="B1243">
        <v>2022</v>
      </c>
      <c r="D1243" t="s">
        <v>2515</v>
      </c>
      <c r="E1243" t="s">
        <v>2516</v>
      </c>
      <c r="F1243" t="s">
        <v>4101</v>
      </c>
      <c r="G1243" t="s">
        <v>2517</v>
      </c>
      <c r="H1243" s="5">
        <v>5161702.46</v>
      </c>
      <c r="I1243">
        <f>IFERROR(VLOOKUP(G1243,'NCES Match'!$A$2:$B$1307,2,FALSE),"")</f>
        <v>4834440</v>
      </c>
      <c r="J1243" cm="1">
        <f t="array" ref="J1243">IFERROR(_xlfn.IFS(B1243=2015,H1243/$O$13,B1243=2016,H1243/$O$14,B1243=2017,H1243/$O$15,B1243=2018,H1243/$O$16,B1243=2019,H1243/$O$17,B1243=2020,H1243/$O$18,B1243=2021,H1243/$O$19,B1243=2022,H1243/$O$20),"")</f>
        <v>2.2671778889990974E-3</v>
      </c>
      <c r="K1243" s="3" cm="1">
        <f t="array" ref="K1243">IFERROR(_xlfn.IFS(B1243=2015,J1243*$P$4,B1243=2016,J1243*$P$5,B1243=2017,J1243*$P$6,B1243=2018,J1243*$P$7,B1243=2019,J1243*$P$8,B1243=2020,J1243*$P$9,B1243=2021,J1243*$P$10,B1243=2022,J1243*$P$11),"")</f>
        <v>4882329.0555385109</v>
      </c>
      <c r="L1243" s="3">
        <f t="shared" si="20"/>
        <v>10044031.51553851</v>
      </c>
    </row>
    <row r="1244" spans="1:12">
      <c r="A1244">
        <v>4834440</v>
      </c>
      <c r="B1244">
        <v>2023</v>
      </c>
      <c r="D1244" t="s">
        <v>2515</v>
      </c>
      <c r="E1244" t="s">
        <v>2516</v>
      </c>
      <c r="F1244" t="s">
        <v>4101</v>
      </c>
      <c r="G1244" t="s">
        <v>2517</v>
      </c>
      <c r="H1244" s="5">
        <v>5307986.05</v>
      </c>
      <c r="I1244">
        <f>IFERROR(VLOOKUP(G1244,'NCES Match'!$A$2:$B$1307,2,FALSE),"")</f>
        <v>4834440</v>
      </c>
      <c r="J1244" t="str" cm="1">
        <f t="array" ref="J1244">IFERROR(_xlfn.IFS(B1244=2015,H1244/$O$13,B1244=2016,H1244/$O$14,B1244=2017,H1244/$O$15,B1244=2018,H1244/$O$16,B1244=2019,H1244/$O$17,B1244=2020,H1244/$O$18,B1244=2021,H1244/$O$19,B1244=2022,H1244/$O$20),"")</f>
        <v/>
      </c>
      <c r="K1244" s="3" t="str" cm="1">
        <f t="array" ref="K1244">IFERROR(_xlfn.IFS(B1244=2015,J1244*$P$4,B1244=2016,J1244*$P$5,B1244=2017,J1244*$P$6,B1244=2018,J1244*$P$7,B1244=2019,J1244*$P$8,B1244=2020,J1244*$P$9,B1244=2021,J1244*$P$10,B1244=2022,J1244*$P$11),"")</f>
        <v/>
      </c>
      <c r="L1244" s="3">
        <f t="shared" si="20"/>
        <v>5307986.05</v>
      </c>
    </row>
    <row r="1245" spans="1:12">
      <c r="A1245">
        <v>4816260</v>
      </c>
      <c r="B1245">
        <v>2015</v>
      </c>
      <c r="C1245" t="s">
        <v>381</v>
      </c>
      <c r="D1245" t="s">
        <v>1090</v>
      </c>
      <c r="E1245" t="s">
        <v>1091</v>
      </c>
      <c r="G1245" t="s">
        <v>1092</v>
      </c>
      <c r="H1245" s="5">
        <v>41746.79</v>
      </c>
      <c r="I1245">
        <f>IFERROR(VLOOKUP(G1245,'NCES Match'!$A$2:$B$1307,2,FALSE),"")</f>
        <v>4816260</v>
      </c>
      <c r="J1245" cm="1">
        <f t="array" ref="J1245">IFERROR(_xlfn.IFS(B1245=2015,H1245/$O$13,B1245=2016,H1245/$O$14,B1245=2017,H1245/$O$15,B1245=2018,H1245/$O$16,B1245=2019,H1245/$O$17,B1245=2020,H1245/$O$18,B1245=2021,H1245/$O$19,B1245=2022,H1245/$O$20),"")</f>
        <v>3.2704592125132011E-5</v>
      </c>
      <c r="K1245" s="3" cm="1">
        <f t="array" ref="K1245">IFERROR(_xlfn.IFS(B1245=2015,J1245*$P$4,B1245=2016,J1245*$P$5,B1245=2017,J1245*$P$6,B1245=2018,J1245*$P$7,B1245=2019,J1245*$P$8,B1245=2020,J1245*$P$9,B1245=2021,J1245*$P$10,B1245=2022,J1245*$P$11),"")</f>
        <v>52048.801994009998</v>
      </c>
      <c r="L1245" s="3">
        <f t="shared" si="20"/>
        <v>93795.591994009999</v>
      </c>
    </row>
    <row r="1246" spans="1:12">
      <c r="A1246">
        <v>4816260</v>
      </c>
      <c r="B1246">
        <v>2016</v>
      </c>
      <c r="C1246" t="s">
        <v>4102</v>
      </c>
      <c r="D1246" t="s">
        <v>1090</v>
      </c>
      <c r="E1246" t="s">
        <v>1091</v>
      </c>
      <c r="F1246" t="s">
        <v>4101</v>
      </c>
      <c r="G1246" t="s">
        <v>1092</v>
      </c>
      <c r="H1246" s="5">
        <v>56283</v>
      </c>
      <c r="I1246">
        <f>IFERROR(VLOOKUP(G1246,'NCES Match'!$A$2:$B$1307,2,FALSE),"")</f>
        <v>4816260</v>
      </c>
      <c r="J1246" cm="1">
        <f t="array" ref="J1246">IFERROR(_xlfn.IFS(B1246=2015,H1246/$O$13,B1246=2016,H1246/$O$14,B1246=2017,H1246/$O$15,B1246=2018,H1246/$O$16,B1246=2019,H1246/$O$17,B1246=2020,H1246/$O$18,B1246=2021,H1246/$O$19,B1246=2022,H1246/$O$20),"")</f>
        <v>4.0291137230352052E-5</v>
      </c>
      <c r="K1246" s="3" cm="1">
        <f t="array" ref="K1246">IFERROR(_xlfn.IFS(B1246=2015,J1246*$P$4,B1246=2016,J1246*$P$5,B1246=2017,J1246*$P$6,B1246=2018,J1246*$P$7,B1246=2019,J1246*$P$8,B1246=2020,J1246*$P$9,B1246=2021,J1246*$P$10,B1246=2022,J1246*$P$11),"")</f>
        <v>67513.088560634074</v>
      </c>
      <c r="L1246" s="3">
        <f t="shared" si="20"/>
        <v>123796.08856063407</v>
      </c>
    </row>
    <row r="1247" spans="1:12">
      <c r="A1247">
        <v>4816260</v>
      </c>
      <c r="B1247">
        <v>2017</v>
      </c>
      <c r="D1247" t="s">
        <v>1090</v>
      </c>
      <c r="E1247" t="s">
        <v>1091</v>
      </c>
      <c r="F1247" t="s">
        <v>4101</v>
      </c>
      <c r="G1247" t="s">
        <v>1092</v>
      </c>
      <c r="H1247" s="5">
        <v>58777</v>
      </c>
      <c r="I1247">
        <f>IFERROR(VLOOKUP(G1247,'NCES Match'!$A$2:$B$1307,2,FALSE),"")</f>
        <v>4816260</v>
      </c>
      <c r="J1247" cm="1">
        <f t="array" ref="J1247">IFERROR(_xlfn.IFS(B1247=2015,H1247/$O$13,B1247=2016,H1247/$O$14,B1247=2017,H1247/$O$15,B1247=2018,H1247/$O$16,B1247=2019,H1247/$O$17,B1247=2020,H1247/$O$18,B1247=2021,H1247/$O$19,B1247=2022,H1247/$O$20),"")</f>
        <v>4.052314238556359E-5</v>
      </c>
      <c r="K1247" s="3" cm="1">
        <f t="array" ref="K1247">IFERROR(_xlfn.IFS(B1247=2015,J1247*$P$4,B1247=2016,J1247*$P$5,B1247=2017,J1247*$P$6,B1247=2018,J1247*$P$7,B1247=2019,J1247*$P$8,B1247=2020,J1247*$P$9,B1247=2021,J1247*$P$10,B1247=2022,J1247*$P$11),"")</f>
        <v>68818.338296879258</v>
      </c>
      <c r="L1247" s="3">
        <f t="shared" si="20"/>
        <v>127595.33829687926</v>
      </c>
    </row>
    <row r="1248" spans="1:12">
      <c r="A1248">
        <v>4816260</v>
      </c>
      <c r="B1248">
        <v>2018</v>
      </c>
      <c r="D1248" t="s">
        <v>1090</v>
      </c>
      <c r="E1248" t="s">
        <v>1091</v>
      </c>
      <c r="F1248" t="s">
        <v>4101</v>
      </c>
      <c r="G1248" t="s">
        <v>1092</v>
      </c>
      <c r="H1248" s="5">
        <v>60898</v>
      </c>
      <c r="I1248">
        <f>IFERROR(VLOOKUP(G1248,'NCES Match'!$A$2:$B$1307,2,FALSE),"")</f>
        <v>4816260</v>
      </c>
      <c r="J1248" cm="1">
        <f t="array" ref="J1248">IFERROR(_xlfn.IFS(B1248=2015,H1248/$O$13,B1248=2016,H1248/$O$14,B1248=2017,H1248/$O$15,B1248=2018,H1248/$O$16,B1248=2019,H1248/$O$17,B1248=2020,H1248/$O$18,B1248=2021,H1248/$O$19,B1248=2022,H1248/$O$20),"")</f>
        <v>3.9739527930442486E-5</v>
      </c>
      <c r="K1248" s="3" cm="1">
        <f t="array" ref="K1248">IFERROR(_xlfn.IFS(B1248=2015,J1248*$P$4,B1248=2016,J1248*$P$5,B1248=2017,J1248*$P$6,B1248=2018,J1248*$P$7,B1248=2019,J1248*$P$8,B1248=2020,J1248*$P$9,B1248=2021,J1248*$P$10,B1248=2022,J1248*$P$11),"")</f>
        <v>68226.939571652692</v>
      </c>
      <c r="L1248" s="3">
        <f t="shared" si="20"/>
        <v>129124.93957165269</v>
      </c>
    </row>
    <row r="1249" spans="1:12">
      <c r="A1249">
        <v>4816260</v>
      </c>
      <c r="B1249">
        <v>2019</v>
      </c>
      <c r="D1249" t="s">
        <v>1090</v>
      </c>
      <c r="E1249" t="s">
        <v>1091</v>
      </c>
      <c r="F1249" t="s">
        <v>4101</v>
      </c>
      <c r="G1249" t="s">
        <v>1092</v>
      </c>
      <c r="H1249" s="5">
        <v>46033</v>
      </c>
      <c r="I1249">
        <f>IFERROR(VLOOKUP(G1249,'NCES Match'!$A$2:$B$1307,2,FALSE),"")</f>
        <v>4816260</v>
      </c>
      <c r="J1249" cm="1">
        <f t="array" ref="J1249">IFERROR(_xlfn.IFS(B1249=2015,H1249/$O$13,B1249=2016,H1249/$O$14,B1249=2017,H1249/$O$15,B1249=2018,H1249/$O$16,B1249=2019,H1249/$O$17,B1249=2020,H1249/$O$18,B1249=2021,H1249/$O$19,B1249=2022,H1249/$O$20),"")</f>
        <v>2.9147176166574964E-5</v>
      </c>
      <c r="K1249" s="3" cm="1">
        <f t="array" ref="K1249">IFERROR(_xlfn.IFS(B1249=2015,J1249*$P$4,B1249=2016,J1249*$P$5,B1249=2017,J1249*$P$6,B1249=2018,J1249*$P$7,B1249=2019,J1249*$P$8,B1249=2020,J1249*$P$9,B1249=2021,J1249*$P$10,B1249=2022,J1249*$P$11),"")</f>
        <v>50655.634382908502</v>
      </c>
      <c r="L1249" s="3">
        <f t="shared" si="20"/>
        <v>96688.634382908494</v>
      </c>
    </row>
    <row r="1250" spans="1:12">
      <c r="A1250">
        <v>4816260</v>
      </c>
      <c r="B1250">
        <v>2020</v>
      </c>
      <c r="D1250" t="s">
        <v>1090</v>
      </c>
      <c r="E1250" t="s">
        <v>1091</v>
      </c>
      <c r="F1250" t="s">
        <v>4230</v>
      </c>
      <c r="G1250" t="s">
        <v>1092</v>
      </c>
      <c r="H1250" s="5">
        <v>44709</v>
      </c>
      <c r="I1250">
        <f>IFERROR(VLOOKUP(G1250,'NCES Match'!$A$2:$B$1307,2,FALSE),"")</f>
        <v>4816260</v>
      </c>
      <c r="J1250" cm="1">
        <f t="array" ref="J1250">IFERROR(_xlfn.IFS(B1250=2015,H1250/$O$13,B1250=2016,H1250/$O$14,B1250=2017,H1250/$O$15,B1250=2018,H1250/$O$16,B1250=2019,H1250/$O$17,B1250=2020,H1250/$O$18,B1250=2021,H1250/$O$19,B1250=2022,H1250/$O$20),"")</f>
        <v>2.4228145221184174E-5</v>
      </c>
      <c r="K1250" s="3" cm="1">
        <f t="array" ref="K1250">IFERROR(_xlfn.IFS(B1250=2015,J1250*$P$4,B1250=2016,J1250*$P$5,B1250=2017,J1250*$P$6,B1250=2018,J1250*$P$7,B1250=2019,J1250*$P$8,B1250=2020,J1250*$P$9,B1250=2021,J1250*$P$10,B1250=2022,J1250*$P$11),"")</f>
        <v>51072.998328485039</v>
      </c>
      <c r="L1250" s="3">
        <f t="shared" si="20"/>
        <v>95781.998328485031</v>
      </c>
    </row>
    <row r="1251" spans="1:12">
      <c r="A1251">
        <v>4816260</v>
      </c>
      <c r="B1251">
        <v>2021</v>
      </c>
      <c r="D1251" t="s">
        <v>1090</v>
      </c>
      <c r="E1251" t="s">
        <v>1091</v>
      </c>
      <c r="F1251" t="s">
        <v>4101</v>
      </c>
      <c r="G1251" t="s">
        <v>1092</v>
      </c>
      <c r="H1251" s="5">
        <v>45004.4</v>
      </c>
      <c r="I1251">
        <f>IFERROR(VLOOKUP(G1251,'NCES Match'!$A$2:$B$1307,2,FALSE),"")</f>
        <v>4816260</v>
      </c>
      <c r="J1251" cm="1">
        <f t="array" ref="J1251">IFERROR(_xlfn.IFS(B1251=2015,H1251/$O$13,B1251=2016,H1251/$O$14,B1251=2017,H1251/$O$15,B1251=2018,H1251/$O$16,B1251=2019,H1251/$O$17,B1251=2020,H1251/$O$18,B1251=2021,H1251/$O$19,B1251=2022,H1251/$O$20),"")</f>
        <v>2.3026186935428474E-5</v>
      </c>
      <c r="K1251" s="3" cm="1">
        <f t="array" ref="K1251">IFERROR(_xlfn.IFS(B1251=2015,J1251*$P$4,B1251=2016,J1251*$P$5,B1251=2017,J1251*$P$6,B1251=2018,J1251*$P$7,B1251=2019,J1251*$P$8,B1251=2020,J1251*$P$9,B1251=2021,J1251*$P$10,B1251=2022,J1251*$P$11),"")</f>
        <v>49288.780269864998</v>
      </c>
      <c r="L1251" s="3">
        <f t="shared" si="20"/>
        <v>94293.180269864999</v>
      </c>
    </row>
    <row r="1252" spans="1:12">
      <c r="A1252">
        <v>4816260</v>
      </c>
      <c r="B1252">
        <v>2022</v>
      </c>
      <c r="D1252" t="s">
        <v>1090</v>
      </c>
      <c r="E1252" t="s">
        <v>1091</v>
      </c>
      <c r="F1252" t="s">
        <v>4101</v>
      </c>
      <c r="G1252" t="s">
        <v>1092</v>
      </c>
      <c r="H1252" s="5">
        <v>53293.1</v>
      </c>
      <c r="I1252">
        <f>IFERROR(VLOOKUP(G1252,'NCES Match'!$A$2:$B$1307,2,FALSE),"")</f>
        <v>4816260</v>
      </c>
      <c r="J1252" cm="1">
        <f t="array" ref="J1252">IFERROR(_xlfn.IFS(B1252=2015,H1252/$O$13,B1252=2016,H1252/$O$14,B1252=2017,H1252/$O$15,B1252=2018,H1252/$O$16,B1252=2019,H1252/$O$17,B1252=2020,H1252/$O$18,B1252=2021,H1252/$O$19,B1252=2022,H1252/$O$20),"")</f>
        <v>2.3407962565168432E-5</v>
      </c>
      <c r="K1252" s="3" cm="1">
        <f t="array" ref="K1252">IFERROR(_xlfn.IFS(B1252=2015,J1252*$P$4,B1252=2016,J1252*$P$5,B1252=2017,J1252*$P$6,B1252=2018,J1252*$P$7,B1252=2019,J1252*$P$8,B1252=2020,J1252*$P$9,B1252=2021,J1252*$P$10,B1252=2022,J1252*$P$11),"")</f>
        <v>50408.649589174383</v>
      </c>
      <c r="L1252" s="3">
        <f t="shared" si="20"/>
        <v>103701.74958917437</v>
      </c>
    </row>
    <row r="1253" spans="1:12">
      <c r="A1253">
        <v>4816260</v>
      </c>
      <c r="B1253">
        <v>2023</v>
      </c>
      <c r="D1253" t="s">
        <v>1090</v>
      </c>
      <c r="E1253" t="s">
        <v>1091</v>
      </c>
      <c r="F1253" t="s">
        <v>4101</v>
      </c>
      <c r="G1253" t="s">
        <v>1092</v>
      </c>
      <c r="H1253" s="5">
        <v>67235.8</v>
      </c>
      <c r="I1253">
        <f>IFERROR(VLOOKUP(G1253,'NCES Match'!$A$2:$B$1307,2,FALSE),"")</f>
        <v>4816260</v>
      </c>
      <c r="J1253" t="str" cm="1">
        <f t="array" ref="J1253">IFERROR(_xlfn.IFS(B1253=2015,H1253/$O$13,B1253=2016,H1253/$O$14,B1253=2017,H1253/$O$15,B1253=2018,H1253/$O$16,B1253=2019,H1253/$O$17,B1253=2020,H1253/$O$18,B1253=2021,H1253/$O$19,B1253=2022,H1253/$O$20),"")</f>
        <v/>
      </c>
      <c r="K1253" s="3" t="str" cm="1">
        <f t="array" ref="K1253">IFERROR(_xlfn.IFS(B1253=2015,J1253*$P$4,B1253=2016,J1253*$P$5,B1253=2017,J1253*$P$6,B1253=2018,J1253*$P$7,B1253=2019,J1253*$P$8,B1253=2020,J1253*$P$9,B1253=2021,J1253*$P$10,B1253=2022,J1253*$P$11),"")</f>
        <v/>
      </c>
      <c r="L1253" s="3">
        <f t="shared" si="20"/>
        <v>67235.8</v>
      </c>
    </row>
    <row r="1254" spans="1:12">
      <c r="A1254" t="s">
        <v>4230</v>
      </c>
      <c r="B1254">
        <v>2015</v>
      </c>
      <c r="C1254" t="s">
        <v>230</v>
      </c>
      <c r="D1254" t="s">
        <v>234</v>
      </c>
      <c r="E1254" t="s">
        <v>235</v>
      </c>
      <c r="G1254" t="s">
        <v>236</v>
      </c>
      <c r="H1254" s="5">
        <v>530909.41</v>
      </c>
      <c r="I1254" t="str">
        <f>IFERROR(VLOOKUP(G1254,'NCES Match'!$A$2:$B$1307,2,FALSE),"")</f>
        <v/>
      </c>
      <c r="J1254" cm="1">
        <f t="array" ref="J1254">IFERROR(_xlfn.IFS(B1254=2015,H1254/$O$13,B1254=2016,H1254/$O$14,B1254=2017,H1254/$O$15,B1254=2018,H1254/$O$16,B1254=2019,H1254/$O$17,B1254=2020,H1254/$O$18,B1254=2021,H1254/$O$19,B1254=2022,H1254/$O$20),"")</f>
        <v>4.1591642637540472E-4</v>
      </c>
      <c r="K1254" s="3" cm="1">
        <f t="array" ref="K1254">IFERROR(_xlfn.IFS(B1254=2015,J1254*$P$4,B1254=2016,J1254*$P$5,B1254=2017,J1254*$P$6,B1254=2018,J1254*$P$7,B1254=2019,J1254*$P$8,B1254=2020,J1254*$P$9,B1254=2021,J1254*$P$10,B1254=2022,J1254*$P$11),"")</f>
        <v>661923.91697293788</v>
      </c>
      <c r="L1254" s="3">
        <f t="shared" si="20"/>
        <v>1192833.3269729379</v>
      </c>
    </row>
    <row r="1255" spans="1:12">
      <c r="A1255" t="s">
        <v>4230</v>
      </c>
      <c r="B1255">
        <v>2016</v>
      </c>
      <c r="C1255" t="s">
        <v>4100</v>
      </c>
      <c r="D1255" t="s">
        <v>234</v>
      </c>
      <c r="E1255" t="s">
        <v>235</v>
      </c>
      <c r="F1255" t="s">
        <v>4101</v>
      </c>
      <c r="G1255" t="s">
        <v>236</v>
      </c>
      <c r="H1255" s="5">
        <v>554591</v>
      </c>
      <c r="I1255" t="str">
        <f>IFERROR(VLOOKUP(G1255,'NCES Match'!$A$2:$B$1307,2,FALSE),"")</f>
        <v/>
      </c>
      <c r="J1255" cm="1">
        <f t="array" ref="J1255">IFERROR(_xlfn.IFS(B1255=2015,H1255/$O$13,B1255=2016,H1255/$O$14,B1255=2017,H1255/$O$15,B1255=2018,H1255/$O$16,B1255=2019,H1255/$O$17,B1255=2020,H1255/$O$18,B1255=2021,H1255/$O$19,B1255=2022,H1255/$O$20),"")</f>
        <v>3.9701334484157157E-4</v>
      </c>
      <c r="K1255" s="3" cm="1">
        <f t="array" ref="K1255">IFERROR(_xlfn.IFS(B1255=2015,J1255*$P$4,B1255=2016,J1255*$P$5,B1255=2017,J1255*$P$6,B1255=2018,J1255*$P$7,B1255=2019,J1255*$P$8,B1255=2020,J1255*$P$9,B1255=2021,J1255*$P$10,B1255=2022,J1255*$P$11),"")</f>
        <v>665247.96648953692</v>
      </c>
      <c r="L1255" s="3">
        <f t="shared" si="20"/>
        <v>1219838.9664895369</v>
      </c>
    </row>
    <row r="1256" spans="1:12">
      <c r="A1256" t="s">
        <v>4230</v>
      </c>
      <c r="B1256">
        <v>2017</v>
      </c>
      <c r="D1256" t="s">
        <v>234</v>
      </c>
      <c r="E1256" t="s">
        <v>235</v>
      </c>
      <c r="F1256" t="s">
        <v>4101</v>
      </c>
      <c r="G1256" t="s">
        <v>236</v>
      </c>
      <c r="H1256" s="5">
        <v>590587</v>
      </c>
      <c r="I1256" t="str">
        <f>IFERROR(VLOOKUP(G1256,'NCES Match'!$A$2:$B$1307,2,FALSE),"")</f>
        <v/>
      </c>
      <c r="J1256" cm="1">
        <f t="array" ref="J1256">IFERROR(_xlfn.IFS(B1256=2015,H1256/$O$13,B1256=2016,H1256/$O$14,B1256=2017,H1256/$O$15,B1256=2018,H1256/$O$16,B1256=2019,H1256/$O$17,B1256=2020,H1256/$O$18,B1256=2021,H1256/$O$19,B1256=2022,H1256/$O$20),"")</f>
        <v>4.0717357286120155E-4</v>
      </c>
      <c r="K1256" s="3" cm="1">
        <f t="array" ref="K1256">IFERROR(_xlfn.IFS(B1256=2015,J1256*$P$4,B1256=2016,J1256*$P$5,B1256=2017,J1256*$P$6,B1256=2018,J1256*$P$7,B1256=2019,J1256*$P$8,B1256=2020,J1256*$P$9,B1256=2021,J1256*$P$10,B1256=2022,J1256*$P$11),"")</f>
        <v>691481.63328749384</v>
      </c>
      <c r="L1256" s="3">
        <f t="shared" si="20"/>
        <v>1282068.6332874938</v>
      </c>
    </row>
    <row r="1257" spans="1:12">
      <c r="A1257" t="s">
        <v>4230</v>
      </c>
      <c r="B1257">
        <v>2018</v>
      </c>
      <c r="D1257" t="s">
        <v>234</v>
      </c>
      <c r="E1257" t="s">
        <v>235</v>
      </c>
      <c r="F1257">
        <v>951</v>
      </c>
      <c r="G1257" t="s">
        <v>236</v>
      </c>
      <c r="H1257" s="5">
        <v>584621</v>
      </c>
      <c r="I1257" t="str">
        <f>IFERROR(VLOOKUP(G1257,'NCES Match'!$A$2:$B$1307,2,FALSE),"")</f>
        <v/>
      </c>
      <c r="J1257" cm="1">
        <f t="array" ref="J1257">IFERROR(_xlfn.IFS(B1257=2015,H1257/$O$13,B1257=2016,H1257/$O$14,B1257=2017,H1257/$O$15,B1257=2018,H1257/$O$16,B1257=2019,H1257/$O$17,B1257=2020,H1257/$O$18,B1257=2021,H1257/$O$19,B1257=2022,H1257/$O$20),"")</f>
        <v>3.8149959864401483E-4</v>
      </c>
      <c r="K1257" s="3" cm="1">
        <f t="array" ref="K1257">IFERROR(_xlfn.IFS(B1257=2015,J1257*$P$4,B1257=2016,J1257*$P$5,B1257=2017,J1257*$P$6,B1257=2018,J1257*$P$7,B1257=2019,J1257*$P$8,B1257=2020,J1257*$P$9,B1257=2021,J1257*$P$10,B1257=2022,J1257*$P$11),"")</f>
        <v>654978.84395742335</v>
      </c>
      <c r="L1257" s="3">
        <f t="shared" si="20"/>
        <v>1239599.8439574232</v>
      </c>
    </row>
    <row r="1258" spans="1:12">
      <c r="A1258" t="s">
        <v>4230</v>
      </c>
      <c r="B1258">
        <v>2019</v>
      </c>
      <c r="D1258" t="s">
        <v>234</v>
      </c>
      <c r="E1258" t="s">
        <v>235</v>
      </c>
      <c r="F1258" t="s">
        <v>4150</v>
      </c>
      <c r="G1258" t="s">
        <v>236</v>
      </c>
      <c r="H1258" s="5">
        <v>646164</v>
      </c>
      <c r="I1258" t="str">
        <f>IFERROR(VLOOKUP(G1258,'NCES Match'!$A$2:$B$1307,2,FALSE),"")</f>
        <v/>
      </c>
      <c r="J1258" cm="1">
        <f t="array" ref="J1258">IFERROR(_xlfn.IFS(B1258=2015,H1258/$O$13,B1258=2016,H1258/$O$14,B1258=2017,H1258/$O$15,B1258=2018,H1258/$O$16,B1258=2019,H1258/$O$17,B1258=2020,H1258/$O$18,B1258=2021,H1258/$O$19,B1258=2022,H1258/$O$20),"")</f>
        <v>4.0913813873740023E-4</v>
      </c>
      <c r="K1258" s="3" cm="1">
        <f t="array" ref="K1258">IFERROR(_xlfn.IFS(B1258=2015,J1258*$P$4,B1258=2016,J1258*$P$5,B1258=2017,J1258*$P$6,B1258=2018,J1258*$P$7,B1258=2019,J1258*$P$8,B1258=2020,J1258*$P$9,B1258=2021,J1258*$P$10,B1258=2022,J1258*$P$11),"")</f>
        <v>711051.79622005275</v>
      </c>
      <c r="L1258" s="3">
        <f t="shared" si="20"/>
        <v>1357215.7962200528</v>
      </c>
    </row>
    <row r="1259" spans="1:12">
      <c r="A1259" t="s">
        <v>4230</v>
      </c>
      <c r="B1259">
        <v>2020</v>
      </c>
      <c r="D1259" t="s">
        <v>234</v>
      </c>
      <c r="E1259" t="s">
        <v>235</v>
      </c>
      <c r="F1259" t="s">
        <v>4150</v>
      </c>
      <c r="G1259" t="s">
        <v>236</v>
      </c>
      <c r="H1259" s="5">
        <v>759157</v>
      </c>
      <c r="I1259" t="str">
        <f>IFERROR(VLOOKUP(G1259,'NCES Match'!$A$2:$B$1307,2,FALSE),"")</f>
        <v/>
      </c>
      <c r="J1259" cm="1">
        <f t="array" ref="J1259">IFERROR(_xlfn.IFS(B1259=2015,H1259/$O$13,B1259=2016,H1259/$O$14,B1259=2017,H1259/$O$15,B1259=2018,H1259/$O$16,B1259=2019,H1259/$O$17,B1259=2020,H1259/$O$18,B1259=2021,H1259/$O$19,B1259=2022,H1259/$O$20),"")</f>
        <v>4.1139291958394318E-4</v>
      </c>
      <c r="K1259" s="3" cm="1">
        <f t="array" ref="K1259">IFERROR(_xlfn.IFS(B1259=2015,J1259*$P$4,B1259=2016,J1259*$P$5,B1259=2017,J1259*$P$6,B1259=2018,J1259*$P$7,B1259=2019,J1259*$P$8,B1259=2020,J1259*$P$9,B1259=2021,J1259*$P$10,B1259=2022,J1259*$P$11),"")</f>
        <v>867217.4325540209</v>
      </c>
      <c r="L1259" s="3">
        <f t="shared" si="20"/>
        <v>1626374.432554021</v>
      </c>
    </row>
    <row r="1260" spans="1:12">
      <c r="A1260" t="s">
        <v>4230</v>
      </c>
      <c r="B1260">
        <v>2021</v>
      </c>
      <c r="D1260" t="s">
        <v>234</v>
      </c>
      <c r="E1260" t="s">
        <v>235</v>
      </c>
      <c r="F1260" t="s">
        <v>4150</v>
      </c>
      <c r="G1260" t="s">
        <v>236</v>
      </c>
      <c r="H1260" s="5">
        <v>778621.51</v>
      </c>
      <c r="I1260" t="str">
        <f>IFERROR(VLOOKUP(G1260,'NCES Match'!$A$2:$B$1307,2,FALSE),"")</f>
        <v/>
      </c>
      <c r="J1260" cm="1">
        <f t="array" ref="J1260">IFERROR(_xlfn.IFS(B1260=2015,H1260/$O$13,B1260=2016,H1260/$O$14,B1260=2017,H1260/$O$15,B1260=2018,H1260/$O$16,B1260=2019,H1260/$O$17,B1260=2020,H1260/$O$18,B1260=2021,H1260/$O$19,B1260=2022,H1260/$O$20),"")</f>
        <v>3.9837625745939488E-4</v>
      </c>
      <c r="K1260" s="3" cm="1">
        <f t="array" ref="K1260">IFERROR(_xlfn.IFS(B1260=2015,J1260*$P$4,B1260=2016,J1260*$P$5,B1260=2017,J1260*$P$6,B1260=2018,J1260*$P$7,B1260=2019,J1260*$P$8,B1260=2020,J1260*$P$9,B1260=2021,J1260*$P$10,B1260=2022,J1260*$P$11),"")</f>
        <v>852745.60975772352</v>
      </c>
      <c r="L1260" s="3">
        <f t="shared" si="20"/>
        <v>1631367.1197577235</v>
      </c>
    </row>
    <row r="1261" spans="1:12">
      <c r="A1261" t="s">
        <v>4230</v>
      </c>
      <c r="B1261">
        <v>2022</v>
      </c>
      <c r="D1261" t="s">
        <v>234</v>
      </c>
      <c r="E1261" t="s">
        <v>235</v>
      </c>
      <c r="F1261" t="s">
        <v>4150</v>
      </c>
      <c r="G1261" t="s">
        <v>236</v>
      </c>
      <c r="H1261" s="5">
        <v>822163.23</v>
      </c>
      <c r="I1261" t="str">
        <f>IFERROR(VLOOKUP(G1261,'NCES Match'!$A$2:$B$1307,2,FALSE),"")</f>
        <v/>
      </c>
      <c r="J1261" cm="1">
        <f t="array" ref="J1261">IFERROR(_xlfn.IFS(B1261=2015,H1261/$O$13,B1261=2016,H1261/$O$14,B1261=2017,H1261/$O$15,B1261=2018,H1261/$O$16,B1261=2019,H1261/$O$17,B1261=2020,H1261/$O$18,B1261=2021,H1261/$O$19,B1261=2022,H1261/$O$20),"")</f>
        <v>3.6111928392789993E-4</v>
      </c>
      <c r="K1261" s="3" cm="1">
        <f t="array" ref="K1261">IFERROR(_xlfn.IFS(B1261=2015,J1261*$P$4,B1261=2016,J1261*$P$5,B1261=2017,J1261*$P$6,B1261=2018,J1261*$P$7,B1261=2019,J1261*$P$8,B1261=2020,J1261*$P$9,B1261=2021,J1261*$P$10,B1261=2022,J1261*$P$11),"")</f>
        <v>777664.24107762147</v>
      </c>
      <c r="L1261" s="3">
        <f t="shared" si="20"/>
        <v>1599827.4710776214</v>
      </c>
    </row>
    <row r="1262" spans="1:12">
      <c r="A1262" t="s">
        <v>4230</v>
      </c>
      <c r="B1262">
        <v>2023</v>
      </c>
      <c r="D1262" t="s">
        <v>234</v>
      </c>
      <c r="E1262" t="s">
        <v>235</v>
      </c>
      <c r="F1262" t="s">
        <v>4150</v>
      </c>
      <c r="G1262" t="s">
        <v>236</v>
      </c>
      <c r="H1262" s="5">
        <v>905639.06</v>
      </c>
      <c r="I1262" t="str">
        <f>IFERROR(VLOOKUP(G1262,'NCES Match'!$A$2:$B$1307,2,FALSE),"")</f>
        <v/>
      </c>
      <c r="J1262" t="str" cm="1">
        <f t="array" ref="J1262">IFERROR(_xlfn.IFS(B1262=2015,H1262/$O$13,B1262=2016,H1262/$O$14,B1262=2017,H1262/$O$15,B1262=2018,H1262/$O$16,B1262=2019,H1262/$O$17,B1262=2020,H1262/$O$18,B1262=2021,H1262/$O$19,B1262=2022,H1262/$O$20),"")</f>
        <v/>
      </c>
      <c r="K1262" s="3" t="str" cm="1">
        <f t="array" ref="K1262">IFERROR(_xlfn.IFS(B1262=2015,J1262*$P$4,B1262=2016,J1262*$P$5,B1262=2017,J1262*$P$6,B1262=2018,J1262*$P$7,B1262=2019,J1262*$P$8,B1262=2020,J1262*$P$9,B1262=2021,J1262*$P$10,B1262=2022,J1262*$P$11),"")</f>
        <v/>
      </c>
      <c r="L1262" s="3">
        <f t="shared" si="20"/>
        <v>905639.06</v>
      </c>
    </row>
    <row r="1263" spans="1:12">
      <c r="A1263" t="s">
        <v>4230</v>
      </c>
      <c r="B1263">
        <v>2015</v>
      </c>
      <c r="C1263" t="s">
        <v>230</v>
      </c>
      <c r="D1263" t="s">
        <v>249</v>
      </c>
      <c r="E1263" t="s">
        <v>250</v>
      </c>
      <c r="G1263" t="s">
        <v>251</v>
      </c>
      <c r="H1263" s="5">
        <v>415161.74</v>
      </c>
      <c r="I1263" t="str">
        <f>IFERROR(VLOOKUP(G1263,'NCES Match'!$A$2:$B$1307,2,FALSE),"")</f>
        <v/>
      </c>
      <c r="J1263" cm="1">
        <f t="array" ref="J1263">IFERROR(_xlfn.IFS(B1263=2015,H1263/$O$13,B1263=2016,H1263/$O$14,B1263=2017,H1263/$O$15,B1263=2018,H1263/$O$16,B1263=2019,H1263/$O$17,B1263=2020,H1263/$O$18,B1263=2021,H1263/$O$19,B1263=2022,H1263/$O$20),"")</f>
        <v>3.2523926684327351E-4</v>
      </c>
      <c r="K1263" s="3" cm="1">
        <f t="array" ref="K1263">IFERROR(_xlfn.IFS(B1263=2015,J1263*$P$4,B1263=2016,J1263*$P$5,B1263=2017,J1263*$P$6,B1263=2018,J1263*$P$7,B1263=2019,J1263*$P$8,B1263=2020,J1263*$P$9,B1263=2021,J1263*$P$10,B1263=2022,J1263*$P$11),"")</f>
        <v>517612.76018464315</v>
      </c>
      <c r="L1263" s="3">
        <f t="shared" si="20"/>
        <v>932774.50018464308</v>
      </c>
    </row>
    <row r="1264" spans="1:12">
      <c r="A1264" t="s">
        <v>4230</v>
      </c>
      <c r="B1264">
        <v>2016</v>
      </c>
      <c r="C1264" t="s">
        <v>4100</v>
      </c>
      <c r="D1264" t="s">
        <v>249</v>
      </c>
      <c r="E1264" t="s">
        <v>250</v>
      </c>
      <c r="F1264" t="s">
        <v>4101</v>
      </c>
      <c r="G1264" t="s">
        <v>251</v>
      </c>
      <c r="H1264" s="5">
        <v>438128</v>
      </c>
      <c r="I1264" t="str">
        <f>IFERROR(VLOOKUP(G1264,'NCES Match'!$A$2:$B$1307,2,FALSE),"")</f>
        <v/>
      </c>
      <c r="J1264" cm="1">
        <f t="array" ref="J1264">IFERROR(_xlfn.IFS(B1264=2015,H1264/$O$13,B1264=2016,H1264/$O$14,B1264=2017,H1264/$O$15,B1264=2018,H1264/$O$16,B1264=2019,H1264/$O$17,B1264=2020,H1264/$O$18,B1264=2021,H1264/$O$19,B1264=2022,H1264/$O$20),"")</f>
        <v>3.1364133703711038E-4</v>
      </c>
      <c r="K1264" s="3" cm="1">
        <f t="array" ref="K1264">IFERROR(_xlfn.IFS(B1264=2015,J1264*$P$4,B1264=2016,J1264*$P$5,B1264=2017,J1264*$P$6,B1264=2018,J1264*$P$7,B1264=2019,J1264*$P$8,B1264=2020,J1264*$P$9,B1264=2021,J1264*$P$10,B1264=2022,J1264*$P$11),"")</f>
        <v>525547.22500388185</v>
      </c>
      <c r="L1264" s="3">
        <f t="shared" si="20"/>
        <v>963675.22500388185</v>
      </c>
    </row>
    <row r="1265" spans="1:12">
      <c r="A1265" t="s">
        <v>4230</v>
      </c>
      <c r="B1265">
        <v>2017</v>
      </c>
      <c r="D1265" t="s">
        <v>249</v>
      </c>
      <c r="E1265" t="s">
        <v>250</v>
      </c>
      <c r="F1265" t="s">
        <v>4101</v>
      </c>
      <c r="G1265" t="s">
        <v>251</v>
      </c>
      <c r="H1265" s="5">
        <v>473866</v>
      </c>
      <c r="I1265" t="str">
        <f>IFERROR(VLOOKUP(G1265,'NCES Match'!$A$2:$B$1307,2,FALSE),"")</f>
        <v/>
      </c>
      <c r="J1265" cm="1">
        <f t="array" ref="J1265">IFERROR(_xlfn.IFS(B1265=2015,H1265/$O$13,B1265=2016,H1265/$O$14,B1265=2017,H1265/$O$15,B1265=2018,H1265/$O$16,B1265=2019,H1265/$O$17,B1265=2020,H1265/$O$18,B1265=2021,H1265/$O$19,B1265=2022,H1265/$O$20),"")</f>
        <v>3.2670159058266799E-4</v>
      </c>
      <c r="K1265" s="3" cm="1">
        <f t="array" ref="K1265">IFERROR(_xlfn.IFS(B1265=2015,J1265*$P$4,B1265=2016,J1265*$P$5,B1265=2017,J1265*$P$6,B1265=2018,J1265*$P$7,B1265=2019,J1265*$P$8,B1265=2020,J1265*$P$9,B1265=2021,J1265*$P$10,B1265=2022,J1265*$P$11),"")</f>
        <v>554820.26465095161</v>
      </c>
      <c r="L1265" s="3">
        <f t="shared" si="20"/>
        <v>1028686.2646509516</v>
      </c>
    </row>
    <row r="1266" spans="1:12">
      <c r="A1266" t="s">
        <v>4230</v>
      </c>
      <c r="B1266">
        <v>2018</v>
      </c>
      <c r="D1266" t="s">
        <v>249</v>
      </c>
      <c r="E1266" t="s">
        <v>250</v>
      </c>
      <c r="F1266">
        <v>990</v>
      </c>
      <c r="G1266" t="s">
        <v>251</v>
      </c>
      <c r="H1266" s="5">
        <v>482006</v>
      </c>
      <c r="I1266" t="str">
        <f>IFERROR(VLOOKUP(G1266,'NCES Match'!$A$2:$B$1307,2,FALSE),"")</f>
        <v/>
      </c>
      <c r="J1266" cm="1">
        <f t="array" ref="J1266">IFERROR(_xlfn.IFS(B1266=2015,H1266/$O$13,B1266=2016,H1266/$O$14,B1266=2017,H1266/$O$15,B1266=2018,H1266/$O$16,B1266=2019,H1266/$O$17,B1266=2020,H1266/$O$18,B1266=2021,H1266/$O$19,B1266=2022,H1266/$O$20),"")</f>
        <v>3.1453727379619789E-4</v>
      </c>
      <c r="K1266" s="3" cm="1">
        <f t="array" ref="K1266">IFERROR(_xlfn.IFS(B1266=2015,J1266*$P$4,B1266=2016,J1266*$P$5,B1266=2017,J1266*$P$6,B1266=2018,J1266*$P$7,B1266=2019,J1266*$P$8,B1266=2020,J1266*$P$9,B1266=2021,J1266*$P$10,B1266=2022,J1266*$P$11),"")</f>
        <v>540014.35572882567</v>
      </c>
      <c r="L1266" s="3">
        <f t="shared" si="20"/>
        <v>1022020.3557288257</v>
      </c>
    </row>
    <row r="1267" spans="1:12">
      <c r="A1267" t="s">
        <v>4230</v>
      </c>
      <c r="B1267">
        <v>2019</v>
      </c>
      <c r="D1267" t="s">
        <v>249</v>
      </c>
      <c r="E1267" t="s">
        <v>250</v>
      </c>
      <c r="F1267" t="s">
        <v>4160</v>
      </c>
      <c r="G1267" t="s">
        <v>251</v>
      </c>
      <c r="H1267" s="5">
        <v>516883</v>
      </c>
      <c r="I1267" t="str">
        <f>IFERROR(VLOOKUP(G1267,'NCES Match'!$A$2:$B$1307,2,FALSE),"")</f>
        <v/>
      </c>
      <c r="J1267" cm="1">
        <f t="array" ref="J1267">IFERROR(_xlfn.IFS(B1267=2015,H1267/$O$13,B1267=2016,H1267/$O$14,B1267=2017,H1267/$O$15,B1267=2018,H1267/$O$16,B1267=2019,H1267/$O$17,B1267=2020,H1267/$O$18,B1267=2021,H1267/$O$19,B1267=2022,H1267/$O$20),"")</f>
        <v>3.2727999171263588E-4</v>
      </c>
      <c r="K1267" s="3" cm="1">
        <f t="array" ref="K1267">IFERROR(_xlfn.IFS(B1267=2015,J1267*$P$4,B1267=2016,J1267*$P$5,B1267=2017,J1267*$P$6,B1267=2018,J1267*$P$7,B1267=2019,J1267*$P$8,B1267=2020,J1267*$P$9,B1267=2021,J1267*$P$10,B1267=2022,J1267*$P$11),"")</f>
        <v>568788.39673149469</v>
      </c>
      <c r="L1267" s="3">
        <f t="shared" si="20"/>
        <v>1085671.3967314947</v>
      </c>
    </row>
    <row r="1268" spans="1:12">
      <c r="A1268" t="s">
        <v>4230</v>
      </c>
      <c r="B1268">
        <v>2020</v>
      </c>
      <c r="D1268" t="s">
        <v>249</v>
      </c>
      <c r="E1268" t="s">
        <v>250</v>
      </c>
      <c r="F1268" t="s">
        <v>4160</v>
      </c>
      <c r="G1268" t="s">
        <v>251</v>
      </c>
      <c r="H1268" s="5">
        <v>619092</v>
      </c>
      <c r="I1268" t="str">
        <f>IFERROR(VLOOKUP(G1268,'NCES Match'!$A$2:$B$1307,2,FALSE),"")</f>
        <v/>
      </c>
      <c r="J1268" cm="1">
        <f t="array" ref="J1268">IFERROR(_xlfn.IFS(B1268=2015,H1268/$O$13,B1268=2016,H1268/$O$14,B1268=2017,H1268/$O$15,B1268=2018,H1268/$O$16,B1268=2019,H1268/$O$17,B1268=2020,H1268/$O$18,B1268=2021,H1268/$O$19,B1268=2022,H1268/$O$20),"")</f>
        <v>3.3549063681302096E-4</v>
      </c>
      <c r="K1268" s="3" cm="1">
        <f t="array" ref="K1268">IFERROR(_xlfn.IFS(B1268=2015,J1268*$P$4,B1268=2016,J1268*$P$5,B1268=2017,J1268*$P$6,B1268=2018,J1268*$P$7,B1268=2019,J1268*$P$8,B1268=2020,J1268*$P$9,B1268=2021,J1268*$P$10,B1268=2022,J1268*$P$11),"")</f>
        <v>707215.20680799079</v>
      </c>
      <c r="L1268" s="3">
        <f t="shared" si="20"/>
        <v>1326307.2068079908</v>
      </c>
    </row>
    <row r="1269" spans="1:12">
      <c r="A1269" t="s">
        <v>4230</v>
      </c>
      <c r="B1269">
        <v>2021</v>
      </c>
      <c r="D1269" t="s">
        <v>249</v>
      </c>
      <c r="E1269" t="s">
        <v>250</v>
      </c>
      <c r="F1269" t="s">
        <v>4160</v>
      </c>
      <c r="G1269" t="s">
        <v>251</v>
      </c>
      <c r="H1269" s="5">
        <v>632324.81999999995</v>
      </c>
      <c r="I1269" t="str">
        <f>IFERROR(VLOOKUP(G1269,'NCES Match'!$A$2:$B$1307,2,FALSE),"")</f>
        <v/>
      </c>
      <c r="J1269" cm="1">
        <f t="array" ref="J1269">IFERROR(_xlfn.IFS(B1269=2015,H1269/$O$13,B1269=2016,H1269/$O$14,B1269=2017,H1269/$O$15,B1269=2018,H1269/$O$16,B1269=2019,H1269/$O$17,B1269=2020,H1269/$O$18,B1269=2021,H1269/$O$19,B1269=2022,H1269/$O$20),"")</f>
        <v>3.2352457780197402E-4</v>
      </c>
      <c r="K1269" s="3" cm="1">
        <f t="array" ref="K1269">IFERROR(_xlfn.IFS(B1269=2015,J1269*$P$4,B1269=2016,J1269*$P$5,B1269=2017,J1269*$P$6,B1269=2018,J1269*$P$7,B1269=2019,J1269*$P$8,B1269=2020,J1269*$P$9,B1269=2021,J1269*$P$10,B1269=2022,J1269*$P$11),"")</f>
        <v>692521.60038045014</v>
      </c>
      <c r="L1269" s="3">
        <f t="shared" si="20"/>
        <v>1324846.4203804501</v>
      </c>
    </row>
    <row r="1270" spans="1:12">
      <c r="A1270" t="s">
        <v>4230</v>
      </c>
      <c r="B1270">
        <v>2022</v>
      </c>
      <c r="D1270" t="s">
        <v>249</v>
      </c>
      <c r="E1270" t="s">
        <v>250</v>
      </c>
      <c r="F1270" t="s">
        <v>4160</v>
      </c>
      <c r="G1270" t="s">
        <v>251</v>
      </c>
      <c r="H1270" s="5">
        <v>725975.84</v>
      </c>
      <c r="I1270" t="str">
        <f>IFERROR(VLOOKUP(G1270,'NCES Match'!$A$2:$B$1307,2,FALSE),"")</f>
        <v/>
      </c>
      <c r="J1270" cm="1">
        <f t="array" ref="J1270">IFERROR(_xlfn.IFS(B1270=2015,H1270/$O$13,B1270=2016,H1270/$O$14,B1270=2017,H1270/$O$15,B1270=2018,H1270/$O$16,B1270=2019,H1270/$O$17,B1270=2020,H1270/$O$18,B1270=2021,H1270/$O$19,B1270=2022,H1270/$O$20),"")</f>
        <v>3.1887083479731348E-4</v>
      </c>
      <c r="K1270" s="3" cm="1">
        <f t="array" ref="K1270">IFERROR(_xlfn.IFS(B1270=2015,J1270*$P$4,B1270=2016,J1270*$P$5,B1270=2017,J1270*$P$6,B1270=2018,J1270*$P$7,B1270=2019,J1270*$P$8,B1270=2020,J1270*$P$9,B1270=2021,J1270*$P$10,B1270=2022,J1270*$P$11),"")</f>
        <v>686682.92384504806</v>
      </c>
      <c r="L1270" s="3">
        <f t="shared" si="20"/>
        <v>1412658.7638450479</v>
      </c>
    </row>
    <row r="1271" spans="1:12">
      <c r="A1271" t="s">
        <v>4230</v>
      </c>
      <c r="B1271">
        <v>2023</v>
      </c>
      <c r="D1271" t="s">
        <v>249</v>
      </c>
      <c r="E1271" t="s">
        <v>250</v>
      </c>
      <c r="F1271" t="s">
        <v>4160</v>
      </c>
      <c r="G1271" t="s">
        <v>251</v>
      </c>
      <c r="H1271" s="5">
        <v>797486.25</v>
      </c>
      <c r="I1271" t="str">
        <f>IFERROR(VLOOKUP(G1271,'NCES Match'!$A$2:$B$1307,2,FALSE),"")</f>
        <v/>
      </c>
      <c r="J1271" t="str" cm="1">
        <f t="array" ref="J1271">IFERROR(_xlfn.IFS(B1271=2015,H1271/$O$13,B1271=2016,H1271/$O$14,B1271=2017,H1271/$O$15,B1271=2018,H1271/$O$16,B1271=2019,H1271/$O$17,B1271=2020,H1271/$O$18,B1271=2021,H1271/$O$19,B1271=2022,H1271/$O$20),"")</f>
        <v/>
      </c>
      <c r="K1271" s="3" t="str" cm="1">
        <f t="array" ref="K1271">IFERROR(_xlfn.IFS(B1271=2015,J1271*$P$4,B1271=2016,J1271*$P$5,B1271=2017,J1271*$P$6,B1271=2018,J1271*$P$7,B1271=2019,J1271*$P$8,B1271=2020,J1271*$P$9,B1271=2021,J1271*$P$10,B1271=2022,J1271*$P$11),"")</f>
        <v/>
      </c>
      <c r="L1271" s="3">
        <f t="shared" si="20"/>
        <v>797486.25</v>
      </c>
    </row>
    <row r="1272" spans="1:12">
      <c r="A1272" t="s">
        <v>4230</v>
      </c>
      <c r="B1272">
        <v>2015</v>
      </c>
      <c r="C1272" t="s">
        <v>1</v>
      </c>
      <c r="D1272" t="s">
        <v>46</v>
      </c>
      <c r="E1272" t="s">
        <v>47</v>
      </c>
      <c r="F1272" t="s">
        <v>48</v>
      </c>
      <c r="G1272" t="s">
        <v>49</v>
      </c>
      <c r="H1272" s="5">
        <v>1202382.54</v>
      </c>
      <c r="I1272" t="str">
        <f>IFERROR(VLOOKUP(G1272,'NCES Match'!$A$2:$B$1307,2,FALSE),"")</f>
        <v/>
      </c>
      <c r="J1272" cm="1">
        <f t="array" ref="J1272">IFERROR(_xlfn.IFS(B1272=2015,H1272/$O$13,B1272=2016,H1272/$O$14,B1272=2017,H1272/$O$15,B1272=2018,H1272/$O$16,B1272=2019,H1272/$O$17,B1272=2020,H1272/$O$18,B1272=2021,H1272/$O$19,B1272=2022,H1272/$O$20),"")</f>
        <v>9.4195099908472542E-4</v>
      </c>
      <c r="K1272" s="3" cm="1">
        <f t="array" ref="K1272">IFERROR(_xlfn.IFS(B1272=2015,J1272*$P$4,B1272=2016,J1272*$P$5,B1272=2017,J1272*$P$6,B1272=2018,J1272*$P$7,B1272=2019,J1272*$P$8,B1272=2020,J1272*$P$9,B1272=2021,J1272*$P$10,B1272=2022,J1272*$P$11),"")</f>
        <v>1499098.9904975882</v>
      </c>
      <c r="L1272" s="3">
        <f t="shared" si="20"/>
        <v>2701481.5304975882</v>
      </c>
    </row>
    <row r="1273" spans="1:12">
      <c r="A1273" t="s">
        <v>4230</v>
      </c>
      <c r="B1273">
        <v>2016</v>
      </c>
      <c r="C1273" t="s">
        <v>4096</v>
      </c>
      <c r="D1273" t="s">
        <v>46</v>
      </c>
      <c r="E1273" t="s">
        <v>47</v>
      </c>
      <c r="F1273">
        <v>555</v>
      </c>
      <c r="G1273" t="s">
        <v>49</v>
      </c>
      <c r="H1273" s="5">
        <v>1467365</v>
      </c>
      <c r="I1273" t="str">
        <f>IFERROR(VLOOKUP(G1273,'NCES Match'!$A$2:$B$1307,2,FALSE),"")</f>
        <v/>
      </c>
      <c r="J1273" cm="1">
        <f t="array" ref="J1273">IFERROR(_xlfn.IFS(B1273=2015,H1273/$O$13,B1273=2016,H1273/$O$14,B1273=2017,H1273/$O$15,B1273=2018,H1273/$O$16,B1273=2019,H1273/$O$17,B1273=2020,H1273/$O$18,B1273=2021,H1273/$O$19,B1273=2022,H1273/$O$20),"")</f>
        <v>1.050438046692883E-3</v>
      </c>
      <c r="K1273" s="3" cm="1">
        <f t="array" ref="K1273">IFERROR(_xlfn.IFS(B1273=2015,J1273*$P$4,B1273=2016,J1273*$P$5,B1273=2017,J1273*$P$6,B1273=2018,J1273*$P$7,B1273=2019,J1273*$P$8,B1273=2020,J1273*$P$9,B1273=2021,J1273*$P$10,B1273=2022,J1273*$P$11),"")</f>
        <v>1760146.8151266777</v>
      </c>
      <c r="L1273" s="3">
        <f t="shared" si="20"/>
        <v>3227511.815126678</v>
      </c>
    </row>
    <row r="1274" spans="1:12">
      <c r="A1274" t="s">
        <v>4230</v>
      </c>
      <c r="B1274">
        <v>2017</v>
      </c>
      <c r="D1274" t="s">
        <v>46</v>
      </c>
      <c r="E1274" t="s">
        <v>47</v>
      </c>
      <c r="F1274">
        <v>555</v>
      </c>
      <c r="G1274" t="s">
        <v>49</v>
      </c>
      <c r="H1274" s="5">
        <v>1421295</v>
      </c>
      <c r="I1274" t="str">
        <f>IFERROR(VLOOKUP(G1274,'NCES Match'!$A$2:$B$1307,2,FALSE),"")</f>
        <v/>
      </c>
      <c r="J1274" cm="1">
        <f t="array" ref="J1274">IFERROR(_xlfn.IFS(B1274=2015,H1274/$O$13,B1274=2016,H1274/$O$14,B1274=2017,H1274/$O$15,B1274=2018,H1274/$O$16,B1274=2019,H1274/$O$17,B1274=2020,H1274/$O$18,B1274=2021,H1274/$O$19,B1274=2022,H1274/$O$20),"")</f>
        <v>9.7989587180171843E-4</v>
      </c>
      <c r="K1274" s="3" cm="1">
        <f t="array" ref="K1274">IFERROR(_xlfn.IFS(B1274=2015,J1274*$P$4,B1274=2016,J1274*$P$5,B1274=2017,J1274*$P$6,B1274=2018,J1274*$P$7,B1274=2019,J1274*$P$8,B1274=2020,J1274*$P$9,B1274=2021,J1274*$P$10,B1274=2022,J1274*$P$11),"")</f>
        <v>1664106.0300740595</v>
      </c>
      <c r="L1274" s="3">
        <f t="shared" si="20"/>
        <v>3085401.0300740595</v>
      </c>
    </row>
    <row r="1275" spans="1:12">
      <c r="A1275" t="s">
        <v>4230</v>
      </c>
      <c r="B1275">
        <v>2018</v>
      </c>
      <c r="D1275" t="s">
        <v>46</v>
      </c>
      <c r="E1275" t="s">
        <v>47</v>
      </c>
      <c r="F1275">
        <v>555</v>
      </c>
      <c r="G1275" t="s">
        <v>49</v>
      </c>
      <c r="H1275" s="5">
        <v>1392468</v>
      </c>
      <c r="I1275" t="str">
        <f>IFERROR(VLOOKUP(G1275,'NCES Match'!$A$2:$B$1307,2,FALSE),"")</f>
        <v/>
      </c>
      <c r="J1275" cm="1">
        <f t="array" ref="J1275">IFERROR(_xlfn.IFS(B1275=2015,H1275/$O$13,B1275=2016,H1275/$O$14,B1275=2017,H1275/$O$15,B1275=2018,H1275/$O$16,B1275=2019,H1275/$O$17,B1275=2020,H1275/$O$18,B1275=2021,H1275/$O$19,B1275=2022,H1275/$O$20),"")</f>
        <v>9.0866729577732249E-4</v>
      </c>
      <c r="K1275" s="3" cm="1">
        <f t="array" ref="K1275">IFERROR(_xlfn.IFS(B1275=2015,J1275*$P$4,B1275=2016,J1275*$P$5,B1275=2017,J1275*$P$6,B1275=2018,J1275*$P$7,B1275=2019,J1275*$P$8,B1275=2020,J1275*$P$9,B1275=2021,J1275*$P$10,B1275=2022,J1275*$P$11),"")</f>
        <v>1560048.4431583972</v>
      </c>
      <c r="L1275" s="3">
        <f t="shared" si="20"/>
        <v>2952516.4431583975</v>
      </c>
    </row>
    <row r="1276" spans="1:12">
      <c r="A1276" t="s">
        <v>4230</v>
      </c>
      <c r="B1276">
        <v>2019</v>
      </c>
      <c r="D1276" t="s">
        <v>46</v>
      </c>
      <c r="E1276" t="s">
        <v>47</v>
      </c>
      <c r="F1276" t="s">
        <v>48</v>
      </c>
      <c r="G1276" t="s">
        <v>49</v>
      </c>
      <c r="H1276" s="5">
        <v>1448757</v>
      </c>
      <c r="I1276" t="str">
        <f>IFERROR(VLOOKUP(G1276,'NCES Match'!$A$2:$B$1307,2,FALSE),"")</f>
        <v/>
      </c>
      <c r="J1276" cm="1">
        <f t="array" ref="J1276">IFERROR(_xlfn.IFS(B1276=2015,H1276/$O$13,B1276=2016,H1276/$O$14,B1276=2017,H1276/$O$15,B1276=2018,H1276/$O$16,B1276=2019,H1276/$O$17,B1276=2020,H1276/$O$18,B1276=2021,H1276/$O$19,B1276=2022,H1276/$O$20),"")</f>
        <v>9.173239958629385E-4</v>
      </c>
      <c r="K1276" s="3" cm="1">
        <f t="array" ref="K1276">IFERROR(_xlfn.IFS(B1276=2015,J1276*$P$4,B1276=2016,J1276*$P$5,B1276=2017,J1276*$P$6,B1276=2018,J1276*$P$7,B1276=2019,J1276*$P$8,B1276=2020,J1276*$P$9,B1276=2021,J1276*$P$10,B1276=2022,J1276*$P$11),"")</f>
        <v>1594241.1943970495</v>
      </c>
      <c r="L1276" s="3">
        <f t="shared" si="20"/>
        <v>3042998.1943970495</v>
      </c>
    </row>
    <row r="1277" spans="1:12">
      <c r="A1277" t="s">
        <v>4230</v>
      </c>
      <c r="B1277">
        <v>2020</v>
      </c>
      <c r="D1277" t="s">
        <v>46</v>
      </c>
      <c r="E1277" t="s">
        <v>47</v>
      </c>
      <c r="F1277" t="s">
        <v>48</v>
      </c>
      <c r="G1277" t="s">
        <v>49</v>
      </c>
      <c r="H1277" s="5">
        <v>1793231</v>
      </c>
      <c r="I1277" t="str">
        <f>IFERROR(VLOOKUP(G1277,'NCES Match'!$A$2:$B$1307,2,FALSE),"")</f>
        <v/>
      </c>
      <c r="J1277" cm="1">
        <f t="array" ref="J1277">IFERROR(_xlfn.IFS(B1277=2015,H1277/$O$13,B1277=2016,H1277/$O$14,B1277=2017,H1277/$O$15,B1277=2018,H1277/$O$16,B1277=2019,H1277/$O$17,B1277=2020,H1277/$O$18,B1277=2021,H1277/$O$19,B1277=2022,H1277/$O$20),"")</f>
        <v>9.7176544058532558E-4</v>
      </c>
      <c r="K1277" s="3" cm="1">
        <f t="array" ref="K1277">IFERROR(_xlfn.IFS(B1277=2015,J1277*$P$4,B1277=2016,J1277*$P$5,B1277=2017,J1277*$P$6,B1277=2018,J1277*$P$7,B1277=2019,J1277*$P$8,B1277=2020,J1277*$P$9,B1277=2021,J1277*$P$10,B1277=2022,J1277*$P$11),"")</f>
        <v>2048484.2842735816</v>
      </c>
      <c r="L1277" s="3">
        <f t="shared" si="20"/>
        <v>3841715.2842735816</v>
      </c>
    </row>
    <row r="1278" spans="1:12">
      <c r="A1278" t="s">
        <v>4230</v>
      </c>
      <c r="B1278">
        <v>2021</v>
      </c>
      <c r="D1278" t="s">
        <v>46</v>
      </c>
      <c r="E1278" t="s">
        <v>47</v>
      </c>
      <c r="F1278" t="s">
        <v>48</v>
      </c>
      <c r="G1278" t="s">
        <v>49</v>
      </c>
      <c r="H1278" s="5">
        <v>1923508.09</v>
      </c>
      <c r="I1278" t="str">
        <f>IFERROR(VLOOKUP(G1278,'NCES Match'!$A$2:$B$1307,2,FALSE),"")</f>
        <v/>
      </c>
      <c r="J1278" cm="1">
        <f t="array" ref="J1278">IFERROR(_xlfn.IFS(B1278=2015,H1278/$O$13,B1278=2016,H1278/$O$14,B1278=2017,H1278/$O$15,B1278=2018,H1278/$O$16,B1278=2019,H1278/$O$17,B1278=2020,H1278/$O$18,B1278=2021,H1278/$O$19,B1278=2022,H1278/$O$20),"")</f>
        <v>9.8414947987638941E-4</v>
      </c>
      <c r="K1278" s="3" cm="1">
        <f t="array" ref="K1278">IFERROR(_xlfn.IFS(B1278=2015,J1278*$P$4,B1278=2016,J1278*$P$5,B1278=2017,J1278*$P$6,B1278=2018,J1278*$P$7,B1278=2019,J1278*$P$8,B1278=2020,J1278*$P$9,B1278=2021,J1278*$P$10,B1278=2022,J1278*$P$11),"")</f>
        <v>2106624.4099536426</v>
      </c>
      <c r="L1278" s="3">
        <f t="shared" si="20"/>
        <v>4030132.4999536425</v>
      </c>
    </row>
    <row r="1279" spans="1:12">
      <c r="A1279" t="s">
        <v>4230</v>
      </c>
      <c r="B1279">
        <v>2022</v>
      </c>
      <c r="D1279" t="s">
        <v>46</v>
      </c>
      <c r="E1279" t="s">
        <v>47</v>
      </c>
      <c r="F1279" t="s">
        <v>48</v>
      </c>
      <c r="G1279" t="s">
        <v>49</v>
      </c>
      <c r="H1279" s="5">
        <v>2136693.2999999998</v>
      </c>
      <c r="I1279" t="str">
        <f>IFERROR(VLOOKUP(G1279,'NCES Match'!$A$2:$B$1307,2,FALSE),"")</f>
        <v/>
      </c>
      <c r="J1279" cm="1">
        <f t="array" ref="J1279">IFERROR(_xlfn.IFS(B1279=2015,H1279/$O$13,B1279=2016,H1279/$O$14,B1279=2017,H1279/$O$15,B1279=2018,H1279/$O$16,B1279=2019,H1279/$O$17,B1279=2020,H1279/$O$18,B1279=2021,H1279/$O$19,B1279=2022,H1279/$O$20),"")</f>
        <v>9.3850117143957099E-4</v>
      </c>
      <c r="K1279" s="3" cm="1">
        <f t="array" ref="K1279">IFERROR(_xlfn.IFS(B1279=2015,J1279*$P$4,B1279=2016,J1279*$P$5,B1279=2017,J1279*$P$6,B1279=2018,J1279*$P$7,B1279=2019,J1279*$P$8,B1279=2020,J1279*$P$9,B1279=2021,J1279*$P$10,B1279=2022,J1279*$P$11),"")</f>
        <v>2021046.3238062088</v>
      </c>
      <c r="L1279" s="3">
        <f t="shared" si="20"/>
        <v>4157739.6238062084</v>
      </c>
    </row>
    <row r="1280" spans="1:12">
      <c r="A1280" t="s">
        <v>4230</v>
      </c>
      <c r="B1280">
        <v>2023</v>
      </c>
      <c r="D1280" t="s">
        <v>46</v>
      </c>
      <c r="E1280" t="s">
        <v>47</v>
      </c>
      <c r="F1280" t="s">
        <v>48</v>
      </c>
      <c r="G1280" t="s">
        <v>49</v>
      </c>
      <c r="H1280" s="5">
        <v>2459370.12</v>
      </c>
      <c r="I1280" t="str">
        <f>IFERROR(VLOOKUP(G1280,'NCES Match'!$A$2:$B$1307,2,FALSE),"")</f>
        <v/>
      </c>
      <c r="J1280" t="str" cm="1">
        <f t="array" ref="J1280">IFERROR(_xlfn.IFS(B1280=2015,H1280/$O$13,B1280=2016,H1280/$O$14,B1280=2017,H1280/$O$15,B1280=2018,H1280/$O$16,B1280=2019,H1280/$O$17,B1280=2020,H1280/$O$18,B1280=2021,H1280/$O$19,B1280=2022,H1280/$O$20),"")</f>
        <v/>
      </c>
      <c r="K1280" s="3" t="str" cm="1">
        <f t="array" ref="K1280">IFERROR(_xlfn.IFS(B1280=2015,J1280*$P$4,B1280=2016,J1280*$P$5,B1280=2017,J1280*$P$6,B1280=2018,J1280*$P$7,B1280=2019,J1280*$P$8,B1280=2020,J1280*$P$9,B1280=2021,J1280*$P$10,B1280=2022,J1280*$P$11),"")</f>
        <v/>
      </c>
      <c r="L1280" s="3">
        <f t="shared" si="20"/>
        <v>2459370.12</v>
      </c>
    </row>
    <row r="1281" spans="1:12">
      <c r="A1281" t="s">
        <v>4230</v>
      </c>
      <c r="B1281">
        <v>2015</v>
      </c>
      <c r="C1281" t="s">
        <v>1</v>
      </c>
      <c r="D1281" t="s">
        <v>50</v>
      </c>
      <c r="E1281" t="s">
        <v>51</v>
      </c>
      <c r="F1281" t="s">
        <v>52</v>
      </c>
      <c r="G1281" t="s">
        <v>53</v>
      </c>
      <c r="H1281" s="5">
        <v>1377301.78</v>
      </c>
      <c r="I1281" t="str">
        <f>IFERROR(VLOOKUP(G1281,'NCES Match'!$A$2:$B$1307,2,FALSE),"")</f>
        <v/>
      </c>
      <c r="J1281" cm="1">
        <f t="array" ref="J1281">IFERROR(_xlfn.IFS(B1281=2015,H1281/$O$13,B1281=2016,H1281/$O$14,B1281=2017,H1281/$O$15,B1281=2018,H1281/$O$16,B1281=2019,H1281/$O$17,B1281=2020,H1281/$O$18,B1281=2021,H1281/$O$19,B1281=2022,H1281/$O$20),"")</f>
        <v>1.0789833888574019E-3</v>
      </c>
      <c r="K1281" s="3" cm="1">
        <f t="array" ref="K1281">IFERROR(_xlfn.IFS(B1281=2015,J1281*$P$4,B1281=2016,J1281*$P$5,B1281=2017,J1281*$P$6,B1281=2018,J1281*$P$7,B1281=2019,J1281*$P$8,B1281=2020,J1281*$P$9,B1281=2021,J1281*$P$10,B1281=2022,J1281*$P$11),"")</f>
        <v>1717183.7076148253</v>
      </c>
      <c r="L1281" s="3">
        <f t="shared" si="20"/>
        <v>3094485.4876148254</v>
      </c>
    </row>
    <row r="1282" spans="1:12">
      <c r="A1282" t="s">
        <v>4230</v>
      </c>
      <c r="B1282">
        <v>2016</v>
      </c>
      <c r="C1282" t="s">
        <v>4096</v>
      </c>
      <c r="D1282" t="s">
        <v>50</v>
      </c>
      <c r="E1282" t="s">
        <v>51</v>
      </c>
      <c r="F1282">
        <v>556</v>
      </c>
      <c r="G1282" t="s">
        <v>53</v>
      </c>
      <c r="H1282" s="5">
        <v>1519990</v>
      </c>
      <c r="I1282" t="str">
        <f>IFERROR(VLOOKUP(G1282,'NCES Match'!$A$2:$B$1307,2,FALSE),"")</f>
        <v/>
      </c>
      <c r="J1282" cm="1">
        <f t="array" ref="J1282">IFERROR(_xlfn.IFS(B1282=2015,H1282/$O$13,B1282=2016,H1282/$O$14,B1282=2017,H1282/$O$15,B1282=2018,H1282/$O$16,B1282=2019,H1282/$O$17,B1282=2020,H1282/$O$18,B1282=2021,H1282/$O$19,B1282=2022,H1282/$O$20),"")</f>
        <v>1.0881105427706912E-3</v>
      </c>
      <c r="K1282" s="3" cm="1">
        <f t="array" ref="K1282">IFERROR(_xlfn.IFS(B1282=2015,J1282*$P$4,B1282=2016,J1282*$P$5,B1282=2017,J1282*$P$6,B1282=2018,J1282*$P$7,B1282=2019,J1282*$P$8,B1282=2020,J1282*$P$9,B1282=2021,J1282*$P$10,B1282=2022,J1282*$P$11),"")</f>
        <v>1823272.0267448106</v>
      </c>
      <c r="L1282" s="3">
        <f t="shared" si="20"/>
        <v>3343262.0267448109</v>
      </c>
    </row>
    <row r="1283" spans="1:12">
      <c r="A1283" t="s">
        <v>4230</v>
      </c>
      <c r="B1283">
        <v>2017</v>
      </c>
      <c r="D1283" t="s">
        <v>50</v>
      </c>
      <c r="E1283" t="s">
        <v>51</v>
      </c>
      <c r="F1283">
        <v>556</v>
      </c>
      <c r="G1283" t="s">
        <v>53</v>
      </c>
      <c r="H1283" s="5">
        <v>1700091</v>
      </c>
      <c r="I1283" t="str">
        <f>IFERROR(VLOOKUP(G1283,'NCES Match'!$A$2:$B$1307,2,FALSE),"")</f>
        <v/>
      </c>
      <c r="J1283" cm="1">
        <f t="array" ref="J1283">IFERROR(_xlfn.IFS(B1283=2015,H1283/$O$13,B1283=2016,H1283/$O$14,B1283=2017,H1283/$O$15,B1283=2018,H1283/$O$16,B1283=2019,H1283/$O$17,B1283=2020,H1283/$O$18,B1283=2021,H1283/$O$19,B1283=2022,H1283/$O$20),"")</f>
        <v>1.1721086421800225E-3</v>
      </c>
      <c r="K1283" s="3" cm="1">
        <f t="array" ref="K1283">IFERROR(_xlfn.IFS(B1283=2015,J1283*$P$4,B1283=2016,J1283*$P$5,B1283=2017,J1283*$P$6,B1283=2018,J1283*$P$7,B1283=2019,J1283*$P$8,B1283=2020,J1283*$P$9,B1283=2021,J1283*$P$10,B1283=2022,J1283*$P$11),"")</f>
        <v>1990530.9487296005</v>
      </c>
      <c r="L1283" s="3">
        <f t="shared" ref="L1283:L1346" si="21">SUM(H1283,K1283)</f>
        <v>3690621.9487296008</v>
      </c>
    </row>
    <row r="1284" spans="1:12">
      <c r="A1284" t="s">
        <v>4230</v>
      </c>
      <c r="B1284">
        <v>2018</v>
      </c>
      <c r="D1284" t="s">
        <v>50</v>
      </c>
      <c r="E1284" t="s">
        <v>51</v>
      </c>
      <c r="F1284">
        <v>556</v>
      </c>
      <c r="G1284" t="s">
        <v>53</v>
      </c>
      <c r="H1284" s="5">
        <v>2152832</v>
      </c>
      <c r="I1284" t="str">
        <f>IFERROR(VLOOKUP(G1284,'NCES Match'!$A$2:$B$1307,2,FALSE),"")</f>
        <v/>
      </c>
      <c r="J1284" cm="1">
        <f t="array" ref="J1284">IFERROR(_xlfn.IFS(B1284=2015,H1284/$O$13,B1284=2016,H1284/$O$14,B1284=2017,H1284/$O$15,B1284=2018,H1284/$O$16,B1284=2019,H1284/$O$17,B1284=2020,H1284/$O$18,B1284=2021,H1284/$O$19,B1284=2022,H1284/$O$20),"")</f>
        <v>1.4048495417509665E-3</v>
      </c>
      <c r="K1284" s="3" cm="1">
        <f t="array" ref="K1284">IFERROR(_xlfn.IFS(B1284=2015,J1284*$P$4,B1284=2016,J1284*$P$5,B1284=2017,J1284*$P$6,B1284=2018,J1284*$P$7,B1284=2019,J1284*$P$8,B1284=2020,J1284*$P$9,B1284=2021,J1284*$P$10,B1284=2022,J1284*$P$11),"")</f>
        <v>2411920.5683588986</v>
      </c>
      <c r="L1284" s="3">
        <f t="shared" si="21"/>
        <v>4564752.5683588982</v>
      </c>
    </row>
    <row r="1285" spans="1:12">
      <c r="A1285" t="s">
        <v>4230</v>
      </c>
      <c r="B1285">
        <v>2019</v>
      </c>
      <c r="D1285" t="s">
        <v>50</v>
      </c>
      <c r="E1285" t="s">
        <v>51</v>
      </c>
      <c r="F1285" t="s">
        <v>52</v>
      </c>
      <c r="G1285" t="s">
        <v>53</v>
      </c>
      <c r="H1285" s="5">
        <v>2082518</v>
      </c>
      <c r="I1285" t="str">
        <f>IFERROR(VLOOKUP(G1285,'NCES Match'!$A$2:$B$1307,2,FALSE),"")</f>
        <v/>
      </c>
      <c r="J1285" cm="1">
        <f t="array" ref="J1285">IFERROR(_xlfn.IFS(B1285=2015,H1285/$O$13,B1285=2016,H1285/$O$14,B1285=2017,H1285/$O$15,B1285=2018,H1285/$O$16,B1285=2019,H1285/$O$17,B1285=2020,H1285/$O$18,B1285=2021,H1285/$O$19,B1285=2022,H1285/$O$20),"")</f>
        <v>1.3186088027298539E-3</v>
      </c>
      <c r="K1285" s="3" cm="1">
        <f t="array" ref="K1285">IFERROR(_xlfn.IFS(B1285=2015,J1285*$P$4,B1285=2016,J1285*$P$5,B1285=2017,J1285*$P$6,B1285=2018,J1285*$P$7,B1285=2019,J1285*$P$8,B1285=2020,J1285*$P$9,B1285=2021,J1285*$P$10,B1285=2022,J1285*$P$11),"")</f>
        <v>2291644.4812162113</v>
      </c>
      <c r="L1285" s="3">
        <f t="shared" si="21"/>
        <v>4374162.4812162109</v>
      </c>
    </row>
    <row r="1286" spans="1:12">
      <c r="A1286" t="s">
        <v>4230</v>
      </c>
      <c r="B1286">
        <v>2020</v>
      </c>
      <c r="D1286" t="s">
        <v>50</v>
      </c>
      <c r="E1286" t="s">
        <v>51</v>
      </c>
      <c r="F1286">
        <v>556</v>
      </c>
      <c r="G1286" t="s">
        <v>53</v>
      </c>
      <c r="H1286" s="5">
        <v>2401961</v>
      </c>
      <c r="I1286" t="str">
        <f>IFERROR(VLOOKUP(G1286,'NCES Match'!$A$2:$B$1307,2,FALSE),"")</f>
        <v/>
      </c>
      <c r="J1286" cm="1">
        <f t="array" ref="J1286">IFERROR(_xlfn.IFS(B1286=2015,H1286/$O$13,B1286=2016,H1286/$O$14,B1286=2017,H1286/$O$15,B1286=2018,H1286/$O$16,B1286=2019,H1286/$O$17,B1286=2020,H1286/$O$18,B1286=2021,H1286/$O$19,B1286=2022,H1286/$O$20),"")</f>
        <v>1.3016408312335494E-3</v>
      </c>
      <c r="K1286" s="3" cm="1">
        <f t="array" ref="K1286">IFERROR(_xlfn.IFS(B1286=2015,J1286*$P$4,B1286=2016,J1286*$P$5,B1286=2017,J1286*$P$6,B1286=2018,J1286*$P$7,B1286=2019,J1286*$P$8,B1286=2020,J1286*$P$9,B1286=2021,J1286*$P$10,B1286=2022,J1286*$P$11),"")</f>
        <v>2743862.5363592622</v>
      </c>
      <c r="L1286" s="3">
        <f t="shared" si="21"/>
        <v>5145823.5363592617</v>
      </c>
    </row>
    <row r="1287" spans="1:12">
      <c r="A1287" t="s">
        <v>4230</v>
      </c>
      <c r="B1287">
        <v>2021</v>
      </c>
      <c r="D1287" t="s">
        <v>50</v>
      </c>
      <c r="E1287" t="s">
        <v>51</v>
      </c>
      <c r="F1287" t="s">
        <v>52</v>
      </c>
      <c r="G1287" t="s">
        <v>53</v>
      </c>
      <c r="H1287" s="5">
        <v>2610769.4700000002</v>
      </c>
      <c r="I1287" t="str">
        <f>IFERROR(VLOOKUP(G1287,'NCES Match'!$A$2:$B$1307,2,FALSE),"")</f>
        <v/>
      </c>
      <c r="J1287" cm="1">
        <f t="array" ref="J1287">IFERROR(_xlfn.IFS(B1287=2015,H1287/$O$13,B1287=2016,H1287/$O$14,B1287=2017,H1287/$O$15,B1287=2018,H1287/$O$16,B1287=2019,H1287/$O$17,B1287=2020,H1287/$O$18,B1287=2021,H1287/$O$19,B1287=2022,H1287/$O$20),"")</f>
        <v>1.3357819649085316E-3</v>
      </c>
      <c r="K1287" s="3" cm="1">
        <f t="array" ref="K1287">IFERROR(_xlfn.IFS(B1287=2015,J1287*$P$4,B1287=2016,J1287*$P$5,B1287=2017,J1287*$P$6,B1287=2018,J1287*$P$7,B1287=2019,J1287*$P$8,B1287=2020,J1287*$P$9,B1287=2021,J1287*$P$10,B1287=2022,J1287*$P$11),"")</f>
        <v>2859312.483714968</v>
      </c>
      <c r="L1287" s="3">
        <f t="shared" si="21"/>
        <v>5470081.9537149686</v>
      </c>
    </row>
    <row r="1288" spans="1:12">
      <c r="A1288" t="s">
        <v>4230</v>
      </c>
      <c r="B1288">
        <v>2022</v>
      </c>
      <c r="D1288" t="s">
        <v>50</v>
      </c>
      <c r="E1288" t="s">
        <v>51</v>
      </c>
      <c r="F1288" t="s">
        <v>52</v>
      </c>
      <c r="G1288" t="s">
        <v>53</v>
      </c>
      <c r="H1288" s="5">
        <v>2818255.08</v>
      </c>
      <c r="I1288" t="str">
        <f>IFERROR(VLOOKUP(G1288,'NCES Match'!$A$2:$B$1307,2,FALSE),"")</f>
        <v/>
      </c>
      <c r="J1288" cm="1">
        <f t="array" ref="J1288">IFERROR(_xlfn.IFS(B1288=2015,H1288/$O$13,B1288=2016,H1288/$O$14,B1288=2017,H1288/$O$15,B1288=2018,H1288/$O$16,B1288=2019,H1288/$O$17,B1288=2020,H1288/$O$18,B1288=2021,H1288/$O$19,B1288=2022,H1288/$O$20),"")</f>
        <v>1.2378639901175906E-3</v>
      </c>
      <c r="K1288" s="3" cm="1">
        <f t="array" ref="K1288">IFERROR(_xlfn.IFS(B1288=2015,J1288*$P$4,B1288=2016,J1288*$P$5,B1288=2017,J1288*$P$6,B1288=2018,J1288*$P$7,B1288=2019,J1288*$P$8,B1288=2020,J1288*$P$9,B1288=2021,J1288*$P$10,B1288=2022,J1288*$P$11),"")</f>
        <v>2665719.0664575836</v>
      </c>
      <c r="L1288" s="3">
        <f t="shared" si="21"/>
        <v>5483974.1464575836</v>
      </c>
    </row>
    <row r="1289" spans="1:12">
      <c r="A1289" t="s">
        <v>4230</v>
      </c>
      <c r="B1289">
        <v>2023</v>
      </c>
      <c r="D1289" t="s">
        <v>50</v>
      </c>
      <c r="E1289" t="s">
        <v>51</v>
      </c>
      <c r="F1289" t="s">
        <v>52</v>
      </c>
      <c r="G1289" t="s">
        <v>53</v>
      </c>
      <c r="H1289" s="5">
        <v>3210583</v>
      </c>
      <c r="I1289" t="str">
        <f>IFERROR(VLOOKUP(G1289,'NCES Match'!$A$2:$B$1307,2,FALSE),"")</f>
        <v/>
      </c>
      <c r="J1289" t="str" cm="1">
        <f t="array" ref="J1289">IFERROR(_xlfn.IFS(B1289=2015,H1289/$O$13,B1289=2016,H1289/$O$14,B1289=2017,H1289/$O$15,B1289=2018,H1289/$O$16,B1289=2019,H1289/$O$17,B1289=2020,H1289/$O$18,B1289=2021,H1289/$O$19,B1289=2022,H1289/$O$20),"")</f>
        <v/>
      </c>
      <c r="K1289" s="3" t="str" cm="1">
        <f t="array" ref="K1289">IFERROR(_xlfn.IFS(B1289=2015,J1289*$P$4,B1289=2016,J1289*$P$5,B1289=2017,J1289*$P$6,B1289=2018,J1289*$P$7,B1289=2019,J1289*$P$8,B1289=2020,J1289*$P$9,B1289=2021,J1289*$P$10,B1289=2022,J1289*$P$11),"")</f>
        <v/>
      </c>
      <c r="L1289" s="3">
        <f t="shared" si="21"/>
        <v>3210583</v>
      </c>
    </row>
    <row r="1290" spans="1:12">
      <c r="A1290" t="s">
        <v>4230</v>
      </c>
      <c r="B1290">
        <v>2015</v>
      </c>
      <c r="C1290" t="s">
        <v>1</v>
      </c>
      <c r="D1290" t="s">
        <v>114</v>
      </c>
      <c r="E1290" t="s">
        <v>115</v>
      </c>
      <c r="F1290" t="s">
        <v>116</v>
      </c>
      <c r="G1290" t="s">
        <v>117</v>
      </c>
      <c r="H1290" s="5">
        <v>233526.75</v>
      </c>
      <c r="I1290" t="str">
        <f>IFERROR(VLOOKUP(G1290,'NCES Match'!$A$2:$B$1307,2,FALSE),"")</f>
        <v/>
      </c>
      <c r="J1290" cm="1">
        <f t="array" ref="J1290">IFERROR(_xlfn.IFS(B1290=2015,H1290/$O$13,B1290=2016,H1290/$O$14,B1290=2017,H1290/$O$15,B1290=2018,H1290/$O$16,B1290=2019,H1290/$O$17,B1290=2020,H1290/$O$18,B1290=2021,H1290/$O$19,B1290=2022,H1290/$O$20),"")</f>
        <v>1.8294573329009659E-4</v>
      </c>
      <c r="K1290" s="3" cm="1">
        <f t="array" ref="K1290">IFERROR(_xlfn.IFS(B1290=2015,J1290*$P$4,B1290=2016,J1290*$P$5,B1290=2017,J1290*$P$6,B1290=2018,J1290*$P$7,B1290=2019,J1290*$P$8,B1290=2020,J1290*$P$9,B1290=2021,J1290*$P$10,B1290=2022,J1290*$P$11),"")</f>
        <v>291155.02224373835</v>
      </c>
      <c r="L1290" s="3">
        <f t="shared" si="21"/>
        <v>524681.77224373841</v>
      </c>
    </row>
    <row r="1291" spans="1:12">
      <c r="A1291" t="s">
        <v>4230</v>
      </c>
      <c r="B1291">
        <v>2016</v>
      </c>
      <c r="C1291" t="s">
        <v>4096</v>
      </c>
      <c r="D1291" t="s">
        <v>114</v>
      </c>
      <c r="E1291" t="s">
        <v>115</v>
      </c>
      <c r="F1291">
        <v>557</v>
      </c>
      <c r="G1291" t="s">
        <v>117</v>
      </c>
      <c r="H1291" s="5">
        <v>268321</v>
      </c>
      <c r="I1291" t="str">
        <f>IFERROR(VLOOKUP(G1291,'NCES Match'!$A$2:$B$1307,2,FALSE),"")</f>
        <v/>
      </c>
      <c r="J1291" cm="1">
        <f t="array" ref="J1291">IFERROR(_xlfn.IFS(B1291=2015,H1291/$O$13,B1291=2016,H1291/$O$14,B1291=2017,H1291/$O$15,B1291=2018,H1291/$O$16,B1291=2019,H1291/$O$17,B1291=2020,H1291/$O$18,B1291=2021,H1291/$O$19,B1291=2022,H1291/$O$20),"")</f>
        <v>1.9208212484738362E-4</v>
      </c>
      <c r="K1291" s="3" cm="1">
        <f t="array" ref="K1291">IFERROR(_xlfn.IFS(B1291=2015,J1291*$P$4,B1291=2016,J1291*$P$5,B1291=2017,J1291*$P$6,B1291=2018,J1291*$P$7,B1291=2019,J1291*$P$8,B1291=2020,J1291*$P$9,B1291=2021,J1291*$P$10,B1291=2022,J1291*$P$11),"")</f>
        <v>321858.81057651323</v>
      </c>
      <c r="L1291" s="3">
        <f t="shared" si="21"/>
        <v>590179.81057651318</v>
      </c>
    </row>
    <row r="1292" spans="1:12">
      <c r="A1292" t="s">
        <v>4230</v>
      </c>
      <c r="B1292">
        <v>2017</v>
      </c>
      <c r="D1292" t="s">
        <v>114</v>
      </c>
      <c r="E1292" t="s">
        <v>115</v>
      </c>
      <c r="F1292">
        <v>557</v>
      </c>
      <c r="G1292" t="s">
        <v>117</v>
      </c>
      <c r="H1292" s="5">
        <v>352820</v>
      </c>
      <c r="I1292" t="str">
        <f>IFERROR(VLOOKUP(G1292,'NCES Match'!$A$2:$B$1307,2,FALSE),"")</f>
        <v/>
      </c>
      <c r="J1292" cm="1">
        <f t="array" ref="J1292">IFERROR(_xlfn.IFS(B1292=2015,H1292/$O$13,B1292=2016,H1292/$O$14,B1292=2017,H1292/$O$15,B1292=2018,H1292/$O$16,B1292=2019,H1292/$O$17,B1292=2020,H1292/$O$18,B1292=2021,H1292/$O$19,B1292=2022,H1292/$O$20),"")</f>
        <v>2.4324778563850733E-4</v>
      </c>
      <c r="K1292" s="3" cm="1">
        <f t="array" ref="K1292">IFERROR(_xlfn.IFS(B1292=2015,J1292*$P$4,B1292=2016,J1292*$P$5,B1292=2017,J1292*$P$6,B1292=2018,J1292*$P$7,B1292=2019,J1292*$P$8,B1292=2020,J1292*$P$9,B1292=2021,J1292*$P$10,B1292=2022,J1292*$P$11),"")</f>
        <v>413095.02216691797</v>
      </c>
      <c r="L1292" s="3">
        <f t="shared" si="21"/>
        <v>765915.02216691803</v>
      </c>
    </row>
    <row r="1293" spans="1:12">
      <c r="A1293" t="s">
        <v>4230</v>
      </c>
      <c r="B1293">
        <v>2018</v>
      </c>
      <c r="D1293" t="s">
        <v>114</v>
      </c>
      <c r="E1293" t="s">
        <v>115</v>
      </c>
      <c r="F1293">
        <v>557</v>
      </c>
      <c r="G1293" t="s">
        <v>117</v>
      </c>
      <c r="H1293" s="5">
        <v>304223</v>
      </c>
      <c r="I1293" t="str">
        <f>IFERROR(VLOOKUP(G1293,'NCES Match'!$A$2:$B$1307,2,FALSE),"")</f>
        <v/>
      </c>
      <c r="J1293" cm="1">
        <f t="array" ref="J1293">IFERROR(_xlfn.IFS(B1293=2015,H1293/$O$13,B1293=2016,H1293/$O$14,B1293=2017,H1293/$O$15,B1293=2018,H1293/$O$16,B1293=2019,H1293/$O$17,B1293=2020,H1293/$O$18,B1293=2021,H1293/$O$19,B1293=2022,H1293/$O$20),"")</f>
        <v>1.9852340644328228E-4</v>
      </c>
      <c r="K1293" s="3" cm="1">
        <f t="array" ref="K1293">IFERROR(_xlfn.IFS(B1293=2015,J1293*$P$4,B1293=2016,J1293*$P$5,B1293=2017,J1293*$P$6,B1293=2018,J1293*$P$7,B1293=2019,J1293*$P$8,B1293=2020,J1293*$P$9,B1293=2021,J1293*$P$10,B1293=2022,J1293*$P$11),"")</f>
        <v>340835.56499896379</v>
      </c>
      <c r="L1293" s="3">
        <f t="shared" si="21"/>
        <v>645058.56499896385</v>
      </c>
    </row>
    <row r="1294" spans="1:12">
      <c r="A1294" t="s">
        <v>4230</v>
      </c>
      <c r="B1294">
        <v>2019</v>
      </c>
      <c r="D1294" t="s">
        <v>114</v>
      </c>
      <c r="E1294" t="s">
        <v>115</v>
      </c>
      <c r="F1294" t="s">
        <v>116</v>
      </c>
      <c r="G1294" t="s">
        <v>117</v>
      </c>
      <c r="H1294" s="5">
        <v>310070</v>
      </c>
      <c r="I1294" t="str">
        <f>IFERROR(VLOOKUP(G1294,'NCES Match'!$A$2:$B$1307,2,FALSE),"")</f>
        <v/>
      </c>
      <c r="J1294" cm="1">
        <f t="array" ref="J1294">IFERROR(_xlfn.IFS(B1294=2015,H1294/$O$13,B1294=2016,H1294/$O$14,B1294=2017,H1294/$O$15,B1294=2018,H1294/$O$16,B1294=2019,H1294/$O$17,B1294=2020,H1294/$O$18,B1294=2021,H1294/$O$19,B1294=2022,H1294/$O$20),"")</f>
        <v>1.9633013086198811E-4</v>
      </c>
      <c r="K1294" s="3" cm="1">
        <f t="array" ref="K1294">IFERROR(_xlfn.IFS(B1294=2015,J1294*$P$4,B1294=2016,J1294*$P$5,B1294=2017,J1294*$P$6,B1294=2018,J1294*$P$7,B1294=2019,J1294*$P$8,B1294=2020,J1294*$P$9,B1294=2021,J1294*$P$10,B1294=2022,J1294*$P$11),"")</f>
        <v>341207.23292221752</v>
      </c>
      <c r="L1294" s="3">
        <f t="shared" si="21"/>
        <v>651277.23292221758</v>
      </c>
    </row>
    <row r="1295" spans="1:12">
      <c r="A1295" t="s">
        <v>4230</v>
      </c>
      <c r="B1295">
        <v>2020</v>
      </c>
      <c r="D1295" t="s">
        <v>114</v>
      </c>
      <c r="E1295" t="s">
        <v>115</v>
      </c>
      <c r="F1295">
        <v>557</v>
      </c>
      <c r="G1295" t="s">
        <v>117</v>
      </c>
      <c r="H1295" s="5">
        <v>382901</v>
      </c>
      <c r="I1295" t="str">
        <f>IFERROR(VLOOKUP(G1295,'NCES Match'!$A$2:$B$1307,2,FALSE),"")</f>
        <v/>
      </c>
      <c r="J1295" cm="1">
        <f t="array" ref="J1295">IFERROR(_xlfn.IFS(B1295=2015,H1295/$O$13,B1295=2016,H1295/$O$14,B1295=2017,H1295/$O$15,B1295=2018,H1295/$O$16,B1295=2019,H1295/$O$17,B1295=2020,H1295/$O$18,B1295=2021,H1295/$O$19,B1295=2022,H1295/$O$20),"")</f>
        <v>2.0749694766907428E-4</v>
      </c>
      <c r="K1295" s="3" cm="1">
        <f t="array" ref="K1295">IFERROR(_xlfn.IFS(B1295=2015,J1295*$P$4,B1295=2016,J1295*$P$5,B1295=2017,J1295*$P$6,B1295=2018,J1295*$P$7,B1295=2019,J1295*$P$8,B1295=2020,J1295*$P$9,B1295=2021,J1295*$P$10,B1295=2022,J1295*$P$11),"")</f>
        <v>437404.1497903163</v>
      </c>
      <c r="L1295" s="3">
        <f t="shared" si="21"/>
        <v>820305.14979031635</v>
      </c>
    </row>
    <row r="1296" spans="1:12">
      <c r="A1296" t="s">
        <v>4230</v>
      </c>
      <c r="B1296">
        <v>2021</v>
      </c>
      <c r="D1296" t="s">
        <v>114</v>
      </c>
      <c r="E1296" t="s">
        <v>115</v>
      </c>
      <c r="F1296" t="s">
        <v>116</v>
      </c>
      <c r="G1296" t="s">
        <v>117</v>
      </c>
      <c r="H1296" s="5">
        <v>390522.53</v>
      </c>
      <c r="I1296" t="str">
        <f>IFERROR(VLOOKUP(G1296,'NCES Match'!$A$2:$B$1307,2,FALSE),"")</f>
        <v/>
      </c>
      <c r="J1296" cm="1">
        <f t="array" ref="J1296">IFERROR(_xlfn.IFS(B1296=2015,H1296/$O$13,B1296=2016,H1296/$O$14,B1296=2017,H1296/$O$15,B1296=2018,H1296/$O$16,B1296=2019,H1296/$O$17,B1296=2020,H1296/$O$18,B1296=2021,H1296/$O$19,B1296=2022,H1296/$O$20),"")</f>
        <v>1.9980812494503814E-4</v>
      </c>
      <c r="K1296" s="3" cm="1">
        <f t="array" ref="K1296">IFERROR(_xlfn.IFS(B1296=2015,J1296*$P$4,B1296=2016,J1296*$P$5,B1296=2017,J1296*$P$6,B1296=2018,J1296*$P$7,B1296=2019,J1296*$P$8,B1296=2020,J1296*$P$9,B1296=2021,J1296*$P$10,B1296=2022,J1296*$P$11),"")</f>
        <v>427699.93981925683</v>
      </c>
      <c r="L1296" s="3">
        <f t="shared" si="21"/>
        <v>818222.4698192568</v>
      </c>
    </row>
    <row r="1297" spans="1:12">
      <c r="A1297" t="s">
        <v>4230</v>
      </c>
      <c r="B1297">
        <v>2022</v>
      </c>
      <c r="D1297" t="s">
        <v>114</v>
      </c>
      <c r="E1297" t="s">
        <v>115</v>
      </c>
      <c r="F1297" t="s">
        <v>116</v>
      </c>
      <c r="G1297" t="s">
        <v>117</v>
      </c>
      <c r="H1297" s="5">
        <v>225736.09</v>
      </c>
      <c r="I1297" t="str">
        <f>IFERROR(VLOOKUP(G1297,'NCES Match'!$A$2:$B$1307,2,FALSE),"")</f>
        <v/>
      </c>
      <c r="J1297" cm="1">
        <f t="array" ref="J1297">IFERROR(_xlfn.IFS(B1297=2015,H1297/$O$13,B1297=2016,H1297/$O$14,B1297=2017,H1297/$O$15,B1297=2018,H1297/$O$16,B1297=2019,H1297/$O$17,B1297=2020,H1297/$O$18,B1297=2021,H1297/$O$19,B1297=2022,H1297/$O$20),"")</f>
        <v>9.9150207894220676E-5</v>
      </c>
      <c r="K1297" s="3" cm="1">
        <f t="array" ref="K1297">IFERROR(_xlfn.IFS(B1297=2015,J1297*$P$4,B1297=2016,J1297*$P$5,B1297=2017,J1297*$P$6,B1297=2018,J1297*$P$7,B1297=2019,J1297*$P$8,B1297=2020,J1297*$P$9,B1297=2021,J1297*$P$10,B1297=2022,J1297*$P$11),"")</f>
        <v>213518.28774157126</v>
      </c>
      <c r="L1297" s="3">
        <f t="shared" si="21"/>
        <v>439254.37774157128</v>
      </c>
    </row>
    <row r="1298" spans="1:12">
      <c r="A1298" t="s">
        <v>4230</v>
      </c>
      <c r="B1298">
        <v>2023</v>
      </c>
      <c r="D1298" t="s">
        <v>114</v>
      </c>
      <c r="E1298" t="s">
        <v>115</v>
      </c>
      <c r="F1298" t="s">
        <v>116</v>
      </c>
      <c r="G1298" t="s">
        <v>117</v>
      </c>
      <c r="H1298" s="5">
        <v>281386.28999999998</v>
      </c>
      <c r="I1298" t="str">
        <f>IFERROR(VLOOKUP(G1298,'NCES Match'!$A$2:$B$1307,2,FALSE),"")</f>
        <v/>
      </c>
      <c r="J1298" t="str" cm="1">
        <f t="array" ref="J1298">IFERROR(_xlfn.IFS(B1298=2015,H1298/$O$13,B1298=2016,H1298/$O$14,B1298=2017,H1298/$O$15,B1298=2018,H1298/$O$16,B1298=2019,H1298/$O$17,B1298=2020,H1298/$O$18,B1298=2021,H1298/$O$19,B1298=2022,H1298/$O$20),"")</f>
        <v/>
      </c>
      <c r="K1298" s="3" t="str" cm="1">
        <f t="array" ref="K1298">IFERROR(_xlfn.IFS(B1298=2015,J1298*$P$4,B1298=2016,J1298*$P$5,B1298=2017,J1298*$P$6,B1298=2018,J1298*$P$7,B1298=2019,J1298*$P$8,B1298=2020,J1298*$P$9,B1298=2021,J1298*$P$10,B1298=2022,J1298*$P$11),"")</f>
        <v/>
      </c>
      <c r="L1298" s="3">
        <f t="shared" si="21"/>
        <v>281386.28999999998</v>
      </c>
    </row>
    <row r="1299" spans="1:12">
      <c r="A1299" t="s">
        <v>4230</v>
      </c>
      <c r="B1299">
        <v>2015</v>
      </c>
      <c r="C1299" t="s">
        <v>1</v>
      </c>
      <c r="D1299" t="s">
        <v>62</v>
      </c>
      <c r="E1299" t="s">
        <v>63</v>
      </c>
      <c r="F1299" t="s">
        <v>64</v>
      </c>
      <c r="G1299" t="s">
        <v>65</v>
      </c>
      <c r="H1299" s="5">
        <v>944578.77</v>
      </c>
      <c r="I1299" t="str">
        <f>IFERROR(VLOOKUP(G1299,'NCES Match'!$A$2:$B$1307,2,FALSE),"")</f>
        <v/>
      </c>
      <c r="J1299" cm="1">
        <f t="array" ref="J1299">IFERROR(_xlfn.IFS(B1299=2015,H1299/$O$13,B1299=2016,H1299/$O$14,B1299=2017,H1299/$O$15,B1299=2018,H1299/$O$16,B1299=2019,H1299/$O$17,B1299=2020,H1299/$O$18,B1299=2021,H1299/$O$19,B1299=2022,H1299/$O$20),"")</f>
        <v>7.3998655711993372E-4</v>
      </c>
      <c r="K1299" s="3" cm="1">
        <f t="array" ref="K1299">IFERROR(_xlfn.IFS(B1299=2015,J1299*$P$4,B1299=2016,J1299*$P$5,B1299=2017,J1299*$P$6,B1299=2018,J1299*$P$7,B1299=2019,J1299*$P$8,B1299=2020,J1299*$P$9,B1299=2021,J1299*$P$10,B1299=2022,J1299*$P$11),"")</f>
        <v>1177676.0169458659</v>
      </c>
      <c r="L1299" s="3">
        <f t="shared" si="21"/>
        <v>2122254.786945866</v>
      </c>
    </row>
    <row r="1300" spans="1:12">
      <c r="A1300" t="s">
        <v>4230</v>
      </c>
      <c r="B1300">
        <v>2016</v>
      </c>
      <c r="C1300" t="s">
        <v>4096</v>
      </c>
      <c r="D1300" t="s">
        <v>62</v>
      </c>
      <c r="E1300" t="s">
        <v>63</v>
      </c>
      <c r="F1300">
        <v>576</v>
      </c>
      <c r="G1300" t="s">
        <v>65</v>
      </c>
      <c r="H1300" s="5">
        <v>1209136</v>
      </c>
      <c r="I1300" t="str">
        <f>IFERROR(VLOOKUP(G1300,'NCES Match'!$A$2:$B$1307,2,FALSE),"")</f>
        <v/>
      </c>
      <c r="J1300" cm="1">
        <f t="array" ref="J1300">IFERROR(_xlfn.IFS(B1300=2015,H1300/$O$13,B1300=2016,H1300/$O$14,B1300=2017,H1300/$O$15,B1300=2018,H1300/$O$16,B1300=2019,H1300/$O$17,B1300=2020,H1300/$O$18,B1300=2021,H1300/$O$19,B1300=2022,H1300/$O$20),"")</f>
        <v>8.6558045068953248E-4</v>
      </c>
      <c r="K1300" s="3" cm="1">
        <f t="array" ref="K1300">IFERROR(_xlfn.IFS(B1300=2015,J1300*$P$4,B1300=2016,J1300*$P$5,B1300=2017,J1300*$P$6,B1300=2018,J1300*$P$7,B1300=2019,J1300*$P$8,B1300=2020,J1300*$P$9,B1300=2021,J1300*$P$10,B1300=2022,J1300*$P$11),"")</f>
        <v>1450393.6508333038</v>
      </c>
      <c r="L1300" s="3">
        <f t="shared" si="21"/>
        <v>2659529.650833304</v>
      </c>
    </row>
    <row r="1301" spans="1:12">
      <c r="A1301" t="s">
        <v>4230</v>
      </c>
      <c r="B1301">
        <v>2017</v>
      </c>
      <c r="D1301" t="s">
        <v>62</v>
      </c>
      <c r="E1301" t="s">
        <v>63</v>
      </c>
      <c r="F1301">
        <v>576</v>
      </c>
      <c r="G1301" t="s">
        <v>65</v>
      </c>
      <c r="H1301" s="5">
        <v>1195734</v>
      </c>
      <c r="I1301" t="str">
        <f>IFERROR(VLOOKUP(G1301,'NCES Match'!$A$2:$B$1307,2,FALSE),"")</f>
        <v/>
      </c>
      <c r="J1301" cm="1">
        <f t="array" ref="J1301">IFERROR(_xlfn.IFS(B1301=2015,H1301/$O$13,B1301=2016,H1301/$O$14,B1301=2017,H1301/$O$15,B1301=2018,H1301/$O$16,B1301=2019,H1301/$O$17,B1301=2020,H1301/$O$18,B1301=2021,H1301/$O$19,B1301=2022,H1301/$O$20),"")</f>
        <v>8.2438537416437544E-4</v>
      </c>
      <c r="K1301" s="3" cm="1">
        <f t="array" ref="K1301">IFERROR(_xlfn.IFS(B1301=2015,J1301*$P$4,B1301=2016,J1301*$P$5,B1301=2017,J1301*$P$6,B1301=2018,J1301*$P$7,B1301=2019,J1301*$P$8,B1301=2020,J1301*$P$9,B1301=2021,J1301*$P$10,B1301=2022,J1301*$P$11),"")</f>
        <v>1400010.6661633058</v>
      </c>
      <c r="L1301" s="3">
        <f t="shared" si="21"/>
        <v>2595744.6661633058</v>
      </c>
    </row>
    <row r="1302" spans="1:12">
      <c r="A1302" t="s">
        <v>4230</v>
      </c>
      <c r="B1302">
        <v>2018</v>
      </c>
      <c r="D1302" t="s">
        <v>62</v>
      </c>
      <c r="E1302" t="s">
        <v>63</v>
      </c>
      <c r="F1302">
        <v>576</v>
      </c>
      <c r="G1302" t="s">
        <v>65</v>
      </c>
      <c r="H1302" s="5">
        <v>1455463</v>
      </c>
      <c r="I1302" t="str">
        <f>IFERROR(VLOOKUP(G1302,'NCES Match'!$A$2:$B$1307,2,FALSE),"")</f>
        <v/>
      </c>
      <c r="J1302" cm="1">
        <f t="array" ref="J1302">IFERROR(_xlfn.IFS(B1302=2015,H1302/$O$13,B1302=2016,H1302/$O$14,B1302=2017,H1302/$O$15,B1302=2018,H1302/$O$16,B1302=2019,H1302/$O$17,B1302=2020,H1302/$O$18,B1302=2021,H1302/$O$19,B1302=2022,H1302/$O$20),"")</f>
        <v>9.4977523958464339E-4</v>
      </c>
      <c r="K1302" s="3" cm="1">
        <f t="array" ref="K1302">IFERROR(_xlfn.IFS(B1302=2015,J1302*$P$4,B1302=2016,J1302*$P$5,B1302=2017,J1302*$P$6,B1302=2018,J1302*$P$7,B1302=2019,J1302*$P$8,B1302=2020,J1302*$P$9,B1302=2021,J1302*$P$10,B1302=2022,J1302*$P$11),"")</f>
        <v>1630624.7520407294</v>
      </c>
      <c r="L1302" s="3">
        <f t="shared" si="21"/>
        <v>3086087.7520407294</v>
      </c>
    </row>
    <row r="1303" spans="1:12">
      <c r="A1303" t="s">
        <v>4230</v>
      </c>
      <c r="B1303">
        <v>2019</v>
      </c>
      <c r="D1303" t="s">
        <v>62</v>
      </c>
      <c r="E1303" t="s">
        <v>63</v>
      </c>
      <c r="F1303" t="s">
        <v>64</v>
      </c>
      <c r="G1303" t="s">
        <v>65</v>
      </c>
      <c r="H1303" s="5">
        <v>1240803</v>
      </c>
      <c r="I1303" t="str">
        <f>IFERROR(VLOOKUP(G1303,'NCES Match'!$A$2:$B$1307,2,FALSE),"")</f>
        <v/>
      </c>
      <c r="J1303" cm="1">
        <f t="array" ref="J1303">IFERROR(_xlfn.IFS(B1303=2015,H1303/$O$13,B1303=2016,H1303/$O$14,B1303=2017,H1303/$O$15,B1303=2018,H1303/$O$16,B1303=2019,H1303/$O$17,B1303=2020,H1303/$O$18,B1303=2021,H1303/$O$19,B1303=2022,H1303/$O$20),"")</f>
        <v>7.8565167660188818E-4</v>
      </c>
      <c r="K1303" s="3" cm="1">
        <f t="array" ref="K1303">IFERROR(_xlfn.IFS(B1303=2015,J1303*$P$4,B1303=2016,J1303*$P$5,B1303=2017,J1303*$P$6,B1303=2018,J1303*$P$7,B1303=2019,J1303*$P$8,B1303=2020,J1303*$P$9,B1303=2021,J1303*$P$10,B1303=2022,J1303*$P$11),"")</f>
        <v>1365404.4513548112</v>
      </c>
      <c r="L1303" s="3">
        <f t="shared" si="21"/>
        <v>2606207.451354811</v>
      </c>
    </row>
    <row r="1304" spans="1:12">
      <c r="A1304" t="s">
        <v>4230</v>
      </c>
      <c r="B1304">
        <v>2020</v>
      </c>
      <c r="D1304" t="s">
        <v>62</v>
      </c>
      <c r="E1304" t="s">
        <v>63</v>
      </c>
      <c r="F1304" t="s">
        <v>64</v>
      </c>
      <c r="G1304" t="s">
        <v>65</v>
      </c>
      <c r="H1304" s="5">
        <v>1472846</v>
      </c>
      <c r="I1304" t="str">
        <f>IFERROR(VLOOKUP(G1304,'NCES Match'!$A$2:$B$1307,2,FALSE),"")</f>
        <v/>
      </c>
      <c r="J1304" cm="1">
        <f t="array" ref="J1304">IFERROR(_xlfn.IFS(B1304=2015,H1304/$O$13,B1304=2016,H1304/$O$14,B1304=2017,H1304/$O$15,B1304=2018,H1304/$O$16,B1304=2019,H1304/$O$17,B1304=2020,H1304/$O$18,B1304=2021,H1304/$O$19,B1304=2022,H1304/$O$20),"")</f>
        <v>7.9814638610660558E-4</v>
      </c>
      <c r="K1304" s="3" cm="1">
        <f t="array" ref="K1304">IFERROR(_xlfn.IFS(B1304=2015,J1304*$P$4,B1304=2016,J1304*$P$5,B1304=2017,J1304*$P$6,B1304=2018,J1304*$P$7,B1304=2019,J1304*$P$8,B1304=2020,J1304*$P$9,B1304=2021,J1304*$P$10,B1304=2022,J1304*$P$11),"")</f>
        <v>1682494.8286948015</v>
      </c>
      <c r="L1304" s="3">
        <f t="shared" si="21"/>
        <v>3155340.8286948018</v>
      </c>
    </row>
    <row r="1305" spans="1:12">
      <c r="A1305" t="s">
        <v>4230</v>
      </c>
      <c r="B1305">
        <v>2021</v>
      </c>
      <c r="D1305" t="s">
        <v>62</v>
      </c>
      <c r="E1305" t="s">
        <v>63</v>
      </c>
      <c r="F1305" t="s">
        <v>64</v>
      </c>
      <c r="G1305" t="s">
        <v>65</v>
      </c>
      <c r="H1305" s="5">
        <v>1507115.69</v>
      </c>
      <c r="I1305" t="str">
        <f>IFERROR(VLOOKUP(G1305,'NCES Match'!$A$2:$B$1307,2,FALSE),"")</f>
        <v/>
      </c>
      <c r="J1305" cm="1">
        <f t="array" ref="J1305">IFERROR(_xlfn.IFS(B1305=2015,H1305/$O$13,B1305=2016,H1305/$O$14,B1305=2017,H1305/$O$15,B1305=2018,H1305/$O$16,B1305=2019,H1305/$O$17,B1305=2020,H1305/$O$18,B1305=2021,H1305/$O$19,B1305=2022,H1305/$O$20),"")</f>
        <v>7.7110521662897996E-4</v>
      </c>
      <c r="K1305" s="3" cm="1">
        <f t="array" ref="K1305">IFERROR(_xlfn.IFS(B1305=2015,J1305*$P$4,B1305=2016,J1305*$P$5,B1305=2017,J1305*$P$6,B1305=2018,J1305*$P$7,B1305=2019,J1305*$P$8,B1305=2020,J1305*$P$9,B1305=2021,J1305*$P$10,B1305=2022,J1305*$P$11),"")</f>
        <v>1650591.8107046415</v>
      </c>
      <c r="L1305" s="3">
        <f t="shared" si="21"/>
        <v>3157707.5007046415</v>
      </c>
    </row>
    <row r="1306" spans="1:12">
      <c r="A1306" t="s">
        <v>4230</v>
      </c>
      <c r="B1306">
        <v>2022</v>
      </c>
      <c r="D1306" t="s">
        <v>62</v>
      </c>
      <c r="E1306" t="s">
        <v>63</v>
      </c>
      <c r="F1306" t="s">
        <v>64</v>
      </c>
      <c r="G1306" t="s">
        <v>65</v>
      </c>
      <c r="H1306" s="5">
        <v>1696811.33</v>
      </c>
      <c r="I1306" t="str">
        <f>IFERROR(VLOOKUP(G1306,'NCES Match'!$A$2:$B$1307,2,FALSE),"")</f>
        <v/>
      </c>
      <c r="J1306" cm="1">
        <f t="array" ref="J1306">IFERROR(_xlfn.IFS(B1306=2015,H1306/$O$13,B1306=2016,H1306/$O$14,B1306=2017,H1306/$O$15,B1306=2018,H1306/$O$16,B1306=2019,H1306/$O$17,B1306=2020,H1306/$O$18,B1306=2021,H1306/$O$19,B1306=2022,H1306/$O$20),"")</f>
        <v>7.4529153103860841E-4</v>
      </c>
      <c r="K1306" s="3" cm="1">
        <f t="array" ref="K1306">IFERROR(_xlfn.IFS(B1306=2015,J1306*$P$4,B1306=2016,J1306*$P$5,B1306=2017,J1306*$P$6,B1306=2018,J1306*$P$7,B1306=2019,J1306*$P$8,B1306=2020,J1306*$P$9,B1306=2021,J1306*$P$10,B1306=2022,J1306*$P$11),"")</f>
        <v>1604972.6466073648</v>
      </c>
      <c r="L1306" s="3">
        <f t="shared" si="21"/>
        <v>3301783.9766073646</v>
      </c>
    </row>
    <row r="1307" spans="1:12">
      <c r="A1307" t="s">
        <v>4230</v>
      </c>
      <c r="B1307">
        <v>2023</v>
      </c>
      <c r="D1307" t="s">
        <v>62</v>
      </c>
      <c r="E1307" t="s">
        <v>63</v>
      </c>
      <c r="F1307" t="s">
        <v>64</v>
      </c>
      <c r="G1307" t="s">
        <v>65</v>
      </c>
      <c r="H1307" s="5">
        <v>1815562.97</v>
      </c>
      <c r="I1307" t="str">
        <f>IFERROR(VLOOKUP(G1307,'NCES Match'!$A$2:$B$1307,2,FALSE),"")</f>
        <v/>
      </c>
      <c r="J1307" t="str" cm="1">
        <f t="array" ref="J1307">IFERROR(_xlfn.IFS(B1307=2015,H1307/$O$13,B1307=2016,H1307/$O$14,B1307=2017,H1307/$O$15,B1307=2018,H1307/$O$16,B1307=2019,H1307/$O$17,B1307=2020,H1307/$O$18,B1307=2021,H1307/$O$19,B1307=2022,H1307/$O$20),"")</f>
        <v/>
      </c>
      <c r="K1307" s="3" t="str" cm="1">
        <f t="array" ref="K1307">IFERROR(_xlfn.IFS(B1307=2015,J1307*$P$4,B1307=2016,J1307*$P$5,B1307=2017,J1307*$P$6,B1307=2018,J1307*$P$7,B1307=2019,J1307*$P$8,B1307=2020,J1307*$P$9,B1307=2021,J1307*$P$10,B1307=2022,J1307*$P$11),"")</f>
        <v/>
      </c>
      <c r="L1307" s="3">
        <f t="shared" si="21"/>
        <v>1815562.97</v>
      </c>
    </row>
    <row r="1308" spans="1:12">
      <c r="A1308" t="s">
        <v>4230</v>
      </c>
      <c r="B1308">
        <v>2015</v>
      </c>
      <c r="C1308" t="s">
        <v>1</v>
      </c>
      <c r="D1308" t="s">
        <v>102</v>
      </c>
      <c r="E1308" t="s">
        <v>103</v>
      </c>
      <c r="F1308" t="s">
        <v>104</v>
      </c>
      <c r="G1308" t="s">
        <v>105</v>
      </c>
      <c r="H1308" s="5">
        <v>2006440.81</v>
      </c>
      <c r="I1308" t="str">
        <f>IFERROR(VLOOKUP(G1308,'NCES Match'!$A$2:$B$1307,2,FALSE),"")</f>
        <v/>
      </c>
      <c r="J1308" cm="1">
        <f t="array" ref="J1308">IFERROR(_xlfn.IFS(B1308=2015,H1308/$O$13,B1308=2016,H1308/$O$14,B1308=2017,H1308/$O$15,B1308=2018,H1308/$O$16,B1308=2019,H1308/$O$17,B1308=2020,H1308/$O$18,B1308=2021,H1308/$O$19,B1308=2022,H1308/$O$20),"")</f>
        <v>1.571853268581117E-3</v>
      </c>
      <c r="K1308" s="3" cm="1">
        <f t="array" ref="K1308">IFERROR(_xlfn.IFS(B1308=2015,J1308*$P$4,B1308=2016,J1308*$P$5,B1308=2017,J1308*$P$6,B1308=2018,J1308*$P$7,B1308=2019,J1308*$P$8,B1308=2020,J1308*$P$9,B1308=2021,J1308*$P$10,B1308=2022,J1308*$P$11),"")</f>
        <v>2501577.7364532943</v>
      </c>
      <c r="L1308" s="3">
        <f t="shared" si="21"/>
        <v>4508018.5464532943</v>
      </c>
    </row>
    <row r="1309" spans="1:12">
      <c r="A1309" t="s">
        <v>4230</v>
      </c>
      <c r="B1309">
        <v>2016</v>
      </c>
      <c r="C1309" t="s">
        <v>4096</v>
      </c>
      <c r="D1309" t="s">
        <v>102</v>
      </c>
      <c r="E1309" t="s">
        <v>103</v>
      </c>
      <c r="F1309">
        <v>709</v>
      </c>
      <c r="G1309" t="s">
        <v>105</v>
      </c>
      <c r="H1309" s="5">
        <v>1882300</v>
      </c>
      <c r="I1309" t="str">
        <f>IFERROR(VLOOKUP(G1309,'NCES Match'!$A$2:$B$1307,2,FALSE),"")</f>
        <v/>
      </c>
      <c r="J1309" cm="1">
        <f t="array" ref="J1309">IFERROR(_xlfn.IFS(B1309=2015,H1309/$O$13,B1309=2016,H1309/$O$14,B1309=2017,H1309/$O$15,B1309=2018,H1309/$O$16,B1309=2019,H1309/$O$17,B1309=2020,H1309/$O$18,B1309=2021,H1309/$O$19,B1309=2022,H1309/$O$20),"")</f>
        <v>1.3474762825132218E-3</v>
      </c>
      <c r="K1309" s="3" cm="1">
        <f t="array" ref="K1309">IFERROR(_xlfn.IFS(B1309=2015,J1309*$P$4,B1309=2016,J1309*$P$5,B1309=2017,J1309*$P$6,B1309=2018,J1309*$P$7,B1309=2019,J1309*$P$8,B1309=2020,J1309*$P$9,B1309=2021,J1309*$P$10,B1309=2022,J1309*$P$11),"")</f>
        <v>2257873.3649180303</v>
      </c>
      <c r="L1309" s="3">
        <f t="shared" si="21"/>
        <v>4140173.3649180303</v>
      </c>
    </row>
    <row r="1310" spans="1:12">
      <c r="A1310" t="s">
        <v>4230</v>
      </c>
      <c r="B1310">
        <v>2017</v>
      </c>
      <c r="D1310" t="s">
        <v>102</v>
      </c>
      <c r="E1310" t="s">
        <v>103</v>
      </c>
      <c r="F1310">
        <v>709</v>
      </c>
      <c r="G1310" t="s">
        <v>105</v>
      </c>
      <c r="H1310" s="5">
        <v>1899829</v>
      </c>
      <c r="I1310" t="str">
        <f>IFERROR(VLOOKUP(G1310,'NCES Match'!$A$2:$B$1307,2,FALSE),"")</f>
        <v/>
      </c>
      <c r="J1310" cm="1">
        <f t="array" ref="J1310">IFERROR(_xlfn.IFS(B1310=2015,H1310/$O$13,B1310=2016,H1310/$O$14,B1310=2017,H1310/$O$15,B1310=2018,H1310/$O$16,B1310=2019,H1310/$O$17,B1310=2020,H1310/$O$18,B1310=2021,H1310/$O$19,B1310=2022,H1310/$O$20),"")</f>
        <v>1.3098157625469637E-3</v>
      </c>
      <c r="K1310" s="3" cm="1">
        <f t="array" ref="K1310">IFERROR(_xlfn.IFS(B1310=2015,J1310*$P$4,B1310=2016,J1310*$P$5,B1310=2017,J1310*$P$6,B1310=2018,J1310*$P$7,B1310=2019,J1310*$P$8,B1310=2020,J1310*$P$9,B1310=2021,J1310*$P$10,B1310=2022,J1310*$P$11),"")</f>
        <v>2224391.7659666501</v>
      </c>
      <c r="L1310" s="3">
        <f t="shared" si="21"/>
        <v>4124220.7659666501</v>
      </c>
    </row>
    <row r="1311" spans="1:12">
      <c r="A1311" t="s">
        <v>4230</v>
      </c>
      <c r="B1311">
        <v>2018</v>
      </c>
      <c r="D1311" t="s">
        <v>102</v>
      </c>
      <c r="E1311" t="s">
        <v>103</v>
      </c>
      <c r="F1311">
        <v>709</v>
      </c>
      <c r="G1311" t="s">
        <v>105</v>
      </c>
      <c r="H1311" s="5">
        <v>2056203</v>
      </c>
      <c r="I1311" t="str">
        <f>IFERROR(VLOOKUP(G1311,'NCES Match'!$A$2:$B$1307,2,FALSE),"")</f>
        <v/>
      </c>
      <c r="J1311" cm="1">
        <f t="array" ref="J1311">IFERROR(_xlfn.IFS(B1311=2015,H1311/$O$13,B1311=2016,H1311/$O$14,B1311=2017,H1311/$O$15,B1311=2018,H1311/$O$16,B1311=2019,H1311/$O$17,B1311=2020,H1311/$O$18,B1311=2021,H1311/$O$19,B1311=2022,H1311/$O$20),"")</f>
        <v>1.3417934340891266E-3</v>
      </c>
      <c r="K1311" s="3" cm="1">
        <f t="array" ref="K1311">IFERROR(_xlfn.IFS(B1311=2015,J1311*$P$4,B1311=2016,J1311*$P$5,B1311=2017,J1311*$P$6,B1311=2018,J1311*$P$7,B1311=2019,J1311*$P$8,B1311=2020,J1311*$P$9,B1311=2021,J1311*$P$10,B1311=2022,J1311*$P$11),"")</f>
        <v>2303662.4819871094</v>
      </c>
      <c r="L1311" s="3">
        <f t="shared" si="21"/>
        <v>4359865.4819871094</v>
      </c>
    </row>
    <row r="1312" spans="1:12">
      <c r="A1312" t="s">
        <v>4230</v>
      </c>
      <c r="B1312">
        <v>2019</v>
      </c>
      <c r="D1312" t="s">
        <v>102</v>
      </c>
      <c r="E1312" t="s">
        <v>103</v>
      </c>
      <c r="F1312" t="s">
        <v>108</v>
      </c>
      <c r="G1312" t="s">
        <v>105</v>
      </c>
      <c r="H1312" s="5">
        <v>1960683</v>
      </c>
      <c r="I1312" t="str">
        <f>IFERROR(VLOOKUP(G1312,'NCES Match'!$A$2:$B$1307,2,FALSE),"")</f>
        <v/>
      </c>
      <c r="J1312" cm="1">
        <f t="array" ref="J1312">IFERROR(_xlfn.IFS(B1312=2015,H1312/$O$13,B1312=2016,H1312/$O$14,B1312=2017,H1312/$O$15,B1312=2018,H1312/$O$16,B1312=2019,H1312/$O$17,B1312=2020,H1312/$O$18,B1312=2021,H1312/$O$19,B1312=2022,H1312/$O$20),"")</f>
        <v>1.2414653141834923E-3</v>
      </c>
      <c r="K1312" s="3" cm="1">
        <f t="array" ref="K1312">IFERROR(_xlfn.IFS(B1312=2015,J1312*$P$4,B1312=2016,J1312*$P$5,B1312=2017,J1312*$P$6,B1312=2018,J1312*$P$7,B1312=2019,J1312*$P$8,B1312=2020,J1312*$P$9,B1312=2021,J1312*$P$10,B1312=2022,J1312*$P$11),"")</f>
        <v>2157574.8091322356</v>
      </c>
      <c r="L1312" s="3">
        <f t="shared" si="21"/>
        <v>4118257.8091322356</v>
      </c>
    </row>
    <row r="1313" spans="1:12">
      <c r="A1313" t="s">
        <v>4230</v>
      </c>
      <c r="B1313">
        <v>2020</v>
      </c>
      <c r="D1313" t="s">
        <v>102</v>
      </c>
      <c r="E1313" t="s">
        <v>103</v>
      </c>
      <c r="F1313">
        <v>709</v>
      </c>
      <c r="G1313" t="s">
        <v>105</v>
      </c>
      <c r="H1313" s="5">
        <v>2611516</v>
      </c>
      <c r="I1313" t="str">
        <f>IFERROR(VLOOKUP(G1313,'NCES Match'!$A$2:$B$1307,2,FALSE),"")</f>
        <v/>
      </c>
      <c r="J1313" cm="1">
        <f t="array" ref="J1313">IFERROR(_xlfn.IFS(B1313=2015,H1313/$O$13,B1313=2016,H1313/$O$14,B1313=2017,H1313/$O$15,B1313=2018,H1313/$O$16,B1313=2019,H1313/$O$17,B1313=2020,H1313/$O$18,B1313=2021,H1313/$O$19,B1313=2022,H1313/$O$20),"")</f>
        <v>1.4152002705371629E-3</v>
      </c>
      <c r="K1313" s="3" cm="1">
        <f t="array" ref="K1313">IFERROR(_xlfn.IFS(B1313=2015,J1313*$P$4,B1313=2016,J1313*$P$5,B1313=2017,J1313*$P$6,B1313=2018,J1313*$P$7,B1313=2019,J1313*$P$8,B1313=2020,J1313*$P$9,B1313=2021,J1313*$P$10,B1313=2022,J1313*$P$11),"")</f>
        <v>2983246.1540811011</v>
      </c>
      <c r="L1313" s="3">
        <f t="shared" si="21"/>
        <v>5594762.1540811006</v>
      </c>
    </row>
    <row r="1314" spans="1:12">
      <c r="A1314" t="s">
        <v>4230</v>
      </c>
      <c r="B1314">
        <v>2021</v>
      </c>
      <c r="D1314" t="s">
        <v>102</v>
      </c>
      <c r="E1314" t="s">
        <v>103</v>
      </c>
      <c r="F1314" t="s">
        <v>108</v>
      </c>
      <c r="G1314" t="s">
        <v>105</v>
      </c>
      <c r="H1314" s="5">
        <v>2552975.84</v>
      </c>
      <c r="I1314" t="str">
        <f>IFERROR(VLOOKUP(G1314,'NCES Match'!$A$2:$B$1307,2,FALSE),"")</f>
        <v/>
      </c>
      <c r="J1314" cm="1">
        <f t="array" ref="J1314">IFERROR(_xlfn.IFS(B1314=2015,H1314/$O$13,B1314=2016,H1314/$O$14,B1314=2017,H1314/$O$15,B1314=2018,H1314/$O$16,B1314=2019,H1314/$O$17,B1314=2020,H1314/$O$18,B1314=2021,H1314/$O$19,B1314=2022,H1314/$O$20),"")</f>
        <v>1.3062122577675189E-3</v>
      </c>
      <c r="K1314" s="3" cm="1">
        <f t="array" ref="K1314">IFERROR(_xlfn.IFS(B1314=2015,J1314*$P$4,B1314=2016,J1314*$P$5,B1314=2017,J1314*$P$6,B1314=2018,J1314*$P$7,B1314=2019,J1314*$P$8,B1314=2020,J1314*$P$9,B1314=2021,J1314*$P$10,B1314=2022,J1314*$P$11),"")</f>
        <v>2796016.9497212274</v>
      </c>
      <c r="L1314" s="3">
        <f t="shared" si="21"/>
        <v>5348992.7897212273</v>
      </c>
    </row>
    <row r="1315" spans="1:12">
      <c r="A1315" t="s">
        <v>4230</v>
      </c>
      <c r="B1315">
        <v>2022</v>
      </c>
      <c r="D1315" t="s">
        <v>102</v>
      </c>
      <c r="E1315" t="s">
        <v>103</v>
      </c>
      <c r="F1315" t="s">
        <v>108</v>
      </c>
      <c r="G1315" t="s">
        <v>105</v>
      </c>
      <c r="H1315" s="5">
        <v>2761230.54</v>
      </c>
      <c r="I1315" t="str">
        <f>IFERROR(VLOOKUP(G1315,'NCES Match'!$A$2:$B$1307,2,FALSE),"")</f>
        <v/>
      </c>
      <c r="J1315" cm="1">
        <f t="array" ref="J1315">IFERROR(_xlfn.IFS(B1315=2015,H1315/$O$13,B1315=2016,H1315/$O$14,B1315=2017,H1315/$O$15,B1315=2018,H1315/$O$16,B1315=2019,H1315/$O$17,B1315=2020,H1315/$O$18,B1315=2021,H1315/$O$19,B1315=2022,H1315/$O$20),"")</f>
        <v>1.212817064762977E-3</v>
      </c>
      <c r="K1315" s="3" cm="1">
        <f t="array" ref="K1315">IFERROR(_xlfn.IFS(B1315=2015,J1315*$P$4,B1315=2016,J1315*$P$5,B1315=2017,J1315*$P$6,B1315=2018,J1315*$P$7,B1315=2019,J1315*$P$8,B1315=2020,J1315*$P$9,B1315=2021,J1315*$P$10,B1315=2022,J1315*$P$11),"")</f>
        <v>2611780.9383538724</v>
      </c>
      <c r="L1315" s="3">
        <f t="shared" si="21"/>
        <v>5373011.4783538729</v>
      </c>
    </row>
    <row r="1316" spans="1:12">
      <c r="A1316" t="s">
        <v>4230</v>
      </c>
      <c r="B1316">
        <v>2023</v>
      </c>
      <c r="D1316" t="s">
        <v>102</v>
      </c>
      <c r="E1316" t="s">
        <v>103</v>
      </c>
      <c r="F1316" t="s">
        <v>108</v>
      </c>
      <c r="G1316" t="s">
        <v>105</v>
      </c>
      <c r="H1316" s="5">
        <v>3930095.74</v>
      </c>
      <c r="I1316" t="str">
        <f>IFERROR(VLOOKUP(G1316,'NCES Match'!$A$2:$B$1307,2,FALSE),"")</f>
        <v/>
      </c>
      <c r="J1316" t="str" cm="1">
        <f t="array" ref="J1316">IFERROR(_xlfn.IFS(B1316=2015,H1316/$O$13,B1316=2016,H1316/$O$14,B1316=2017,H1316/$O$15,B1316=2018,H1316/$O$16,B1316=2019,H1316/$O$17,B1316=2020,H1316/$O$18,B1316=2021,H1316/$O$19,B1316=2022,H1316/$O$20),"")</f>
        <v/>
      </c>
      <c r="K1316" s="3" t="str" cm="1">
        <f t="array" ref="K1316">IFERROR(_xlfn.IFS(B1316=2015,J1316*$P$4,B1316=2016,J1316*$P$5,B1316=2017,J1316*$P$6,B1316=2018,J1316*$P$7,B1316=2019,J1316*$P$8,B1316=2020,J1316*$P$9,B1316=2021,J1316*$P$10,B1316=2022,J1316*$P$11),"")</f>
        <v/>
      </c>
      <c r="L1316" s="3">
        <f t="shared" si="21"/>
        <v>3930095.74</v>
      </c>
    </row>
    <row r="1317" spans="1:12">
      <c r="A1317" t="s">
        <v>4230</v>
      </c>
      <c r="B1317">
        <v>2015</v>
      </c>
      <c r="C1317" t="s">
        <v>1</v>
      </c>
      <c r="D1317" t="s">
        <v>106</v>
      </c>
      <c r="E1317" t="s">
        <v>107</v>
      </c>
      <c r="F1317" t="s">
        <v>108</v>
      </c>
      <c r="G1317" t="s">
        <v>109</v>
      </c>
      <c r="H1317" s="5">
        <v>1750314.6</v>
      </c>
      <c r="I1317" t="str">
        <f>IFERROR(VLOOKUP(G1317,'NCES Match'!$A$2:$B$1307,2,FALSE),"")</f>
        <v/>
      </c>
      <c r="J1317" cm="1">
        <f t="array" ref="J1317">IFERROR(_xlfn.IFS(B1317=2015,H1317/$O$13,B1317=2016,H1317/$O$14,B1317=2017,H1317/$O$15,B1317=2018,H1317/$O$16,B1317=2019,H1317/$O$17,B1317=2020,H1317/$O$18,B1317=2021,H1317/$O$19,B1317=2022,H1317/$O$20),"")</f>
        <v>1.3712030334227753E-3</v>
      </c>
      <c r="K1317" s="3" cm="1">
        <f t="array" ref="K1317">IFERROR(_xlfn.IFS(B1317=2015,J1317*$P$4,B1317=2016,J1317*$P$5,B1317=2017,J1317*$P$6,B1317=2018,J1317*$P$7,B1317=2019,J1317*$P$8,B1317=2020,J1317*$P$9,B1317=2021,J1317*$P$10,B1317=2022,J1317*$P$11),"")</f>
        <v>2182246.3006766462</v>
      </c>
      <c r="L1317" s="3">
        <f t="shared" si="21"/>
        <v>3932560.9006766463</v>
      </c>
    </row>
    <row r="1318" spans="1:12">
      <c r="A1318" t="s">
        <v>4230</v>
      </c>
      <c r="B1318">
        <v>2016</v>
      </c>
      <c r="C1318" t="s">
        <v>4096</v>
      </c>
      <c r="D1318" t="s">
        <v>106</v>
      </c>
      <c r="E1318" t="s">
        <v>107</v>
      </c>
      <c r="F1318">
        <v>710</v>
      </c>
      <c r="G1318" t="s">
        <v>109</v>
      </c>
      <c r="H1318" s="5">
        <v>1703852</v>
      </c>
      <c r="I1318" t="str">
        <f>IFERROR(VLOOKUP(G1318,'NCES Match'!$A$2:$B$1307,2,FALSE),"")</f>
        <v/>
      </c>
      <c r="J1318" cm="1">
        <f t="array" ref="J1318">IFERROR(_xlfn.IFS(B1318=2015,H1318/$O$13,B1318=2016,H1318/$O$14,B1318=2017,H1318/$O$15,B1318=2018,H1318/$O$16,B1318=2019,H1318/$O$17,B1318=2020,H1318/$O$18,B1318=2021,H1318/$O$19,B1318=2022,H1318/$O$20),"")</f>
        <v>1.2197312643641917E-3</v>
      </c>
      <c r="K1318" s="3" cm="1">
        <f t="array" ref="K1318">IFERROR(_xlfn.IFS(B1318=2015,J1318*$P$4,B1318=2016,J1318*$P$5,B1318=2017,J1318*$P$6,B1318=2018,J1318*$P$7,B1318=2019,J1318*$P$8,B1318=2020,J1318*$P$9,B1318=2021,J1318*$P$10,B1318=2022,J1318*$P$11),"")</f>
        <v>2043819.8207311884</v>
      </c>
      <c r="L1318" s="3">
        <f t="shared" si="21"/>
        <v>3747671.8207311882</v>
      </c>
    </row>
    <row r="1319" spans="1:12">
      <c r="A1319" t="s">
        <v>4230</v>
      </c>
      <c r="B1319">
        <v>2017</v>
      </c>
      <c r="D1319" t="s">
        <v>106</v>
      </c>
      <c r="E1319" t="s">
        <v>107</v>
      </c>
      <c r="F1319">
        <v>710</v>
      </c>
      <c r="G1319" t="s">
        <v>109</v>
      </c>
      <c r="H1319" s="5">
        <v>1368176</v>
      </c>
      <c r="I1319" t="str">
        <f>IFERROR(VLOOKUP(G1319,'NCES Match'!$A$2:$B$1307,2,FALSE),"")</f>
        <v/>
      </c>
      <c r="J1319" cm="1">
        <f t="array" ref="J1319">IFERROR(_xlfn.IFS(B1319=2015,H1319/$O$13,B1319=2016,H1319/$O$14,B1319=2017,H1319/$O$15,B1319=2018,H1319/$O$16,B1319=2019,H1319/$O$17,B1319=2020,H1319/$O$18,B1319=2021,H1319/$O$19,B1319=2022,H1319/$O$20),"")</f>
        <v>9.4327357395768499E-4</v>
      </c>
      <c r="K1319" s="3" cm="1">
        <f t="array" ref="K1319">IFERROR(_xlfn.IFS(B1319=2015,J1319*$P$4,B1319=2016,J1319*$P$5,B1319=2017,J1319*$P$6,B1319=2018,J1319*$P$7,B1319=2019,J1319*$P$8,B1319=2020,J1319*$P$9,B1319=2021,J1319*$P$10,B1319=2022,J1319*$P$11),"")</f>
        <v>1601912.2925237943</v>
      </c>
      <c r="L1319" s="3">
        <f t="shared" si="21"/>
        <v>2970088.2925237943</v>
      </c>
    </row>
    <row r="1320" spans="1:12">
      <c r="A1320" t="s">
        <v>4230</v>
      </c>
      <c r="B1320">
        <v>2018</v>
      </c>
      <c r="D1320" t="s">
        <v>106</v>
      </c>
      <c r="E1320" t="s">
        <v>107</v>
      </c>
      <c r="F1320">
        <v>710</v>
      </c>
      <c r="G1320" t="s">
        <v>109</v>
      </c>
      <c r="H1320" s="5">
        <v>1700940</v>
      </c>
      <c r="I1320" t="str">
        <f>IFERROR(VLOOKUP(G1320,'NCES Match'!$A$2:$B$1307,2,FALSE),"")</f>
        <v/>
      </c>
      <c r="J1320" cm="1">
        <f t="array" ref="J1320">IFERROR(_xlfn.IFS(B1320=2015,H1320/$O$13,B1320=2016,H1320/$O$14,B1320=2017,H1320/$O$15,B1320=2018,H1320/$O$16,B1320=2019,H1320/$O$17,B1320=2020,H1320/$O$18,B1320=2021,H1320/$O$19,B1320=2022,H1320/$O$20),"")</f>
        <v>1.1099634247102835E-3</v>
      </c>
      <c r="K1320" s="3" cm="1">
        <f t="array" ref="K1320">IFERROR(_xlfn.IFS(B1320=2015,J1320*$P$4,B1320=2016,J1320*$P$5,B1320=2017,J1320*$P$6,B1320=2018,J1320*$P$7,B1320=2019,J1320*$P$8,B1320=2020,J1320*$P$9,B1320=2021,J1320*$P$10,B1320=2022,J1320*$P$11),"")</f>
        <v>1905644.3659070402</v>
      </c>
      <c r="L1320" s="3">
        <f t="shared" si="21"/>
        <v>3606584.3659070404</v>
      </c>
    </row>
    <row r="1321" spans="1:12">
      <c r="A1321" t="s">
        <v>4230</v>
      </c>
      <c r="B1321">
        <v>2019</v>
      </c>
      <c r="D1321" t="s">
        <v>106</v>
      </c>
      <c r="E1321" t="s">
        <v>107</v>
      </c>
      <c r="F1321" t="s">
        <v>104</v>
      </c>
      <c r="G1321" t="s">
        <v>109</v>
      </c>
      <c r="H1321" s="5">
        <v>1959967</v>
      </c>
      <c r="I1321" t="str">
        <f>IFERROR(VLOOKUP(G1321,'NCES Match'!$A$2:$B$1307,2,FALSE),"")</f>
        <v/>
      </c>
      <c r="J1321" cm="1">
        <f t="array" ref="J1321">IFERROR(_xlfn.IFS(B1321=2015,H1321/$O$13,B1321=2016,H1321/$O$14,B1321=2017,H1321/$O$15,B1321=2018,H1321/$O$16,B1321=2019,H1321/$O$17,B1321=2020,H1321/$O$18,B1321=2021,H1321/$O$19,B1321=2022,H1321/$O$20),"")</f>
        <v>1.241011957284414E-3</v>
      </c>
      <c r="K1321" s="3" cm="1">
        <f t="array" ref="K1321">IFERROR(_xlfn.IFS(B1321=2015,J1321*$P$4,B1321=2016,J1321*$P$5,B1321=2017,J1321*$P$6,B1321=2018,J1321*$P$7,B1321=2019,J1321*$P$8,B1321=2020,J1321*$P$9,B1321=2021,J1321*$P$10,B1321=2022,J1321*$P$11),"")</f>
        <v>2156786.9084041021</v>
      </c>
      <c r="L1321" s="3">
        <f t="shared" si="21"/>
        <v>4116753.9084041021</v>
      </c>
    </row>
    <row r="1322" spans="1:12">
      <c r="A1322" t="s">
        <v>4230</v>
      </c>
      <c r="B1322">
        <v>2020</v>
      </c>
      <c r="D1322" t="s">
        <v>106</v>
      </c>
      <c r="E1322" t="s">
        <v>107</v>
      </c>
      <c r="F1322" t="s">
        <v>104</v>
      </c>
      <c r="G1322" t="s">
        <v>109</v>
      </c>
      <c r="H1322" s="5">
        <v>2457909</v>
      </c>
      <c r="I1322" t="str">
        <f>IFERROR(VLOOKUP(G1322,'NCES Match'!$A$2:$B$1307,2,FALSE),"")</f>
        <v/>
      </c>
      <c r="J1322" cm="1">
        <f t="array" ref="J1322">IFERROR(_xlfn.IFS(B1322=2015,H1322/$O$13,B1322=2016,H1322/$O$14,B1322=2017,H1322/$O$15,B1322=2018,H1322/$O$16,B1322=2019,H1322/$O$17,B1322=2020,H1322/$O$18,B1322=2021,H1322/$O$19,B1322=2022,H1322/$O$20),"")</f>
        <v>1.331959475552027E-3</v>
      </c>
      <c r="K1322" s="3" cm="1">
        <f t="array" ref="K1322">IFERROR(_xlfn.IFS(B1322=2015,J1322*$P$4,B1322=2016,J1322*$P$5,B1322=2017,J1322*$P$6,B1322=2018,J1322*$P$7,B1322=2019,J1322*$P$8,B1322=2020,J1322*$P$9,B1322=2021,J1322*$P$10,B1322=2022,J1322*$P$11),"")</f>
        <v>2807774.3239295967</v>
      </c>
      <c r="L1322" s="3">
        <f t="shared" si="21"/>
        <v>5265683.3239295967</v>
      </c>
    </row>
    <row r="1323" spans="1:12">
      <c r="A1323" t="s">
        <v>4230</v>
      </c>
      <c r="B1323">
        <v>2021</v>
      </c>
      <c r="D1323" t="s">
        <v>106</v>
      </c>
      <c r="E1323" t="s">
        <v>107</v>
      </c>
      <c r="F1323" t="s">
        <v>104</v>
      </c>
      <c r="G1323" t="s">
        <v>109</v>
      </c>
      <c r="H1323" s="5">
        <v>2532882.09</v>
      </c>
      <c r="I1323" t="str">
        <f>IFERROR(VLOOKUP(G1323,'NCES Match'!$A$2:$B$1307,2,FALSE),"")</f>
        <v/>
      </c>
      <c r="J1323" cm="1">
        <f t="array" ref="J1323">IFERROR(_xlfn.IFS(B1323=2015,H1323/$O$13,B1323=2016,H1323/$O$14,B1323=2017,H1323/$O$15,B1323=2018,H1323/$O$16,B1323=2019,H1323/$O$17,B1323=2020,H1323/$O$18,B1323=2021,H1323/$O$19,B1323=2022,H1323/$O$20),"")</f>
        <v>1.295931430920949E-3</v>
      </c>
      <c r="K1323" s="3" cm="1">
        <f t="array" ref="K1323">IFERROR(_xlfn.IFS(B1323=2015,J1323*$P$4,B1323=2016,J1323*$P$5,B1323=2017,J1323*$P$6,B1323=2018,J1323*$P$7,B1323=2019,J1323*$P$8,B1323=2020,J1323*$P$9,B1323=2021,J1323*$P$10,B1323=2022,J1323*$P$11),"")</f>
        <v>2774010.2919600396</v>
      </c>
      <c r="L1323" s="3">
        <f t="shared" si="21"/>
        <v>5306892.38196004</v>
      </c>
    </row>
    <row r="1324" spans="1:12">
      <c r="A1324" t="s">
        <v>4230</v>
      </c>
      <c r="B1324">
        <v>2022</v>
      </c>
      <c r="D1324" t="s">
        <v>106</v>
      </c>
      <c r="E1324" t="s">
        <v>107</v>
      </c>
      <c r="F1324" t="s">
        <v>104</v>
      </c>
      <c r="G1324" t="s">
        <v>109</v>
      </c>
      <c r="H1324" s="5">
        <v>2906713.43</v>
      </c>
      <c r="I1324" t="str">
        <f>IFERROR(VLOOKUP(G1324,'NCES Match'!$A$2:$B$1307,2,FALSE),"")</f>
        <v/>
      </c>
      <c r="J1324" cm="1">
        <f t="array" ref="J1324">IFERROR(_xlfn.IFS(B1324=2015,H1324/$O$13,B1324=2016,H1324/$O$14,B1324=2017,H1324/$O$15,B1324=2018,H1324/$O$16,B1324=2019,H1324/$O$17,B1324=2020,H1324/$O$18,B1324=2021,H1324/$O$19,B1324=2022,H1324/$O$20),"")</f>
        <v>1.2767176080414225E-3</v>
      </c>
      <c r="K1324" s="3" cm="1">
        <f t="array" ref="K1324">IFERROR(_xlfn.IFS(B1324=2015,J1324*$P$4,B1324=2016,J1324*$P$5,B1324=2017,J1324*$P$6,B1324=2018,J1324*$P$7,B1324=2019,J1324*$P$8,B1324=2020,J1324*$P$9,B1324=2021,J1324*$P$10,B1324=2022,J1324*$P$11),"")</f>
        <v>2749389.6723781722</v>
      </c>
      <c r="L1324" s="3">
        <f t="shared" si="21"/>
        <v>5656103.1023781728</v>
      </c>
    </row>
    <row r="1325" spans="1:12">
      <c r="A1325" t="s">
        <v>4230</v>
      </c>
      <c r="B1325">
        <v>2023</v>
      </c>
      <c r="D1325" t="s">
        <v>106</v>
      </c>
      <c r="E1325" t="s">
        <v>107</v>
      </c>
      <c r="F1325" t="s">
        <v>104</v>
      </c>
      <c r="G1325" t="s">
        <v>109</v>
      </c>
      <c r="H1325" s="5">
        <v>3507642.59</v>
      </c>
      <c r="I1325" t="str">
        <f>IFERROR(VLOOKUP(G1325,'NCES Match'!$A$2:$B$1307,2,FALSE),"")</f>
        <v/>
      </c>
      <c r="J1325" t="str" cm="1">
        <f t="array" ref="J1325">IFERROR(_xlfn.IFS(B1325=2015,H1325/$O$13,B1325=2016,H1325/$O$14,B1325=2017,H1325/$O$15,B1325=2018,H1325/$O$16,B1325=2019,H1325/$O$17,B1325=2020,H1325/$O$18,B1325=2021,H1325/$O$19,B1325=2022,H1325/$O$20),"")</f>
        <v/>
      </c>
      <c r="K1325" s="3" t="str" cm="1">
        <f t="array" ref="K1325">IFERROR(_xlfn.IFS(B1325=2015,J1325*$P$4,B1325=2016,J1325*$P$5,B1325=2017,J1325*$P$6,B1325=2018,J1325*$P$7,B1325=2019,J1325*$P$8,B1325=2020,J1325*$P$9,B1325=2021,J1325*$P$10,B1325=2022,J1325*$P$11),"")</f>
        <v/>
      </c>
      <c r="L1325" s="3">
        <f t="shared" si="21"/>
        <v>3507642.59</v>
      </c>
    </row>
    <row r="1326" spans="1:12">
      <c r="A1326" t="s">
        <v>4230</v>
      </c>
      <c r="B1326">
        <v>2015</v>
      </c>
      <c r="C1326" t="s">
        <v>1</v>
      </c>
      <c r="D1326" t="s">
        <v>74</v>
      </c>
      <c r="E1326" t="s">
        <v>75</v>
      </c>
      <c r="F1326" t="s">
        <v>76</v>
      </c>
      <c r="G1326" t="s">
        <v>77</v>
      </c>
      <c r="H1326" s="5">
        <v>12740898.939999999</v>
      </c>
      <c r="I1326" t="str">
        <f>IFERROR(VLOOKUP(G1326,'NCES Match'!$A$2:$B$1307,2,FALSE),"")</f>
        <v/>
      </c>
      <c r="J1326" cm="1">
        <f t="array" ref="J1326">IFERROR(_xlfn.IFS(B1326=2015,H1326/$O$13,B1326=2016,H1326/$O$14,B1326=2017,H1326/$O$15,B1326=2018,H1326/$O$16,B1326=2019,H1326/$O$17,B1326=2020,H1326/$O$18,B1326=2021,H1326/$O$19,B1326=2022,H1326/$O$20),"")</f>
        <v>9.9812680960674281E-3</v>
      </c>
      <c r="K1326" s="3" cm="1">
        <f t="array" ref="K1326">IFERROR(_xlfn.IFS(B1326=2015,J1326*$P$4,B1326=2016,J1326*$P$5,B1326=2017,J1326*$P$6,B1326=2018,J1326*$P$7,B1326=2019,J1326*$P$8,B1326=2020,J1326*$P$9,B1326=2021,J1326*$P$10,B1326=2022,J1326*$P$11),"")</f>
        <v>15885018.372759961</v>
      </c>
      <c r="L1326" s="3">
        <f t="shared" si="21"/>
        <v>28625917.312759958</v>
      </c>
    </row>
    <row r="1327" spans="1:12">
      <c r="A1327" t="s">
        <v>4230</v>
      </c>
      <c r="B1327">
        <v>2016</v>
      </c>
      <c r="C1327" t="s">
        <v>4096</v>
      </c>
      <c r="D1327" t="s">
        <v>74</v>
      </c>
      <c r="E1327" t="s">
        <v>75</v>
      </c>
      <c r="F1327">
        <v>711</v>
      </c>
      <c r="G1327" t="s">
        <v>77</v>
      </c>
      <c r="H1327" s="5">
        <v>14860132</v>
      </c>
      <c r="I1327" t="str">
        <f>IFERROR(VLOOKUP(G1327,'NCES Match'!$A$2:$B$1307,2,FALSE),"")</f>
        <v/>
      </c>
      <c r="J1327" cm="1">
        <f t="array" ref="J1327">IFERROR(_xlfn.IFS(B1327=2015,H1327/$O$13,B1327=2016,H1327/$O$14,B1327=2017,H1327/$O$15,B1327=2018,H1327/$O$16,B1327=2019,H1327/$O$17,B1327=2020,H1327/$O$18,B1327=2021,H1327/$O$19,B1327=2022,H1327/$O$20),"")</f>
        <v>1.0637876759823497E-2</v>
      </c>
      <c r="K1327" s="3" cm="1">
        <f t="array" ref="K1327">IFERROR(_xlfn.IFS(B1327=2015,J1327*$P$4,B1327=2016,J1327*$P$5,B1327=2017,J1327*$P$6,B1327=2018,J1327*$P$7,B1327=2019,J1327*$P$8,B1327=2020,J1327*$P$9,B1327=2021,J1327*$P$10,B1327=2022,J1327*$P$11),"")</f>
        <v>17825158.711133242</v>
      </c>
      <c r="L1327" s="3">
        <f t="shared" si="21"/>
        <v>32685290.711133242</v>
      </c>
    </row>
    <row r="1328" spans="1:12">
      <c r="A1328" t="s">
        <v>4230</v>
      </c>
      <c r="B1328">
        <v>2017</v>
      </c>
      <c r="D1328" t="s">
        <v>74</v>
      </c>
      <c r="E1328" t="s">
        <v>75</v>
      </c>
      <c r="F1328">
        <v>711</v>
      </c>
      <c r="G1328" t="s">
        <v>77</v>
      </c>
      <c r="H1328" s="5">
        <v>15541953</v>
      </c>
      <c r="I1328" t="str">
        <f>IFERROR(VLOOKUP(G1328,'NCES Match'!$A$2:$B$1307,2,FALSE),"")</f>
        <v/>
      </c>
      <c r="J1328" cm="1">
        <f t="array" ref="J1328">IFERROR(_xlfn.IFS(B1328=2015,H1328/$O$13,B1328=2016,H1328/$O$14,B1328=2017,H1328/$O$15,B1328=2018,H1328/$O$16,B1328=2019,H1328/$O$17,B1328=2020,H1328/$O$18,B1328=2021,H1328/$O$19,B1328=2022,H1328/$O$20),"")</f>
        <v>1.0715224907170104E-2</v>
      </c>
      <c r="K1328" s="3" cm="1">
        <f t="array" ref="K1328">IFERROR(_xlfn.IFS(B1328=2015,J1328*$P$4,B1328=2016,J1328*$P$5,B1328=2017,J1328*$P$6,B1328=2018,J1328*$P$7,B1328=2019,J1328*$P$8,B1328=2020,J1328*$P$9,B1328=2021,J1328*$P$10,B1328=2022,J1328*$P$11),"")</f>
        <v>18197107.360841781</v>
      </c>
      <c r="L1328" s="3">
        <f t="shared" si="21"/>
        <v>33739060.360841781</v>
      </c>
    </row>
    <row r="1329" spans="1:12">
      <c r="A1329" t="s">
        <v>4230</v>
      </c>
      <c r="B1329">
        <v>2018</v>
      </c>
      <c r="D1329" t="s">
        <v>74</v>
      </c>
      <c r="E1329" t="s">
        <v>75</v>
      </c>
      <c r="F1329">
        <v>711</v>
      </c>
      <c r="G1329" t="s">
        <v>77</v>
      </c>
      <c r="H1329" s="5">
        <v>15656285</v>
      </c>
      <c r="I1329" t="str">
        <f>IFERROR(VLOOKUP(G1329,'NCES Match'!$A$2:$B$1307,2,FALSE),"")</f>
        <v/>
      </c>
      <c r="J1329" cm="1">
        <f t="array" ref="J1329">IFERROR(_xlfn.IFS(B1329=2015,H1329/$O$13,B1329=2016,H1329/$O$14,B1329=2017,H1329/$O$15,B1329=2018,H1329/$O$16,B1329=2019,H1329/$O$17,B1329=2020,H1329/$O$18,B1329=2021,H1329/$O$19,B1329=2022,H1329/$O$20),"")</f>
        <v>1.0216647099157077E-2</v>
      </c>
      <c r="K1329" s="3" cm="1">
        <f t="array" ref="K1329">IFERROR(_xlfn.IFS(B1329=2015,J1329*$P$4,B1329=2016,J1329*$P$5,B1329=2017,J1329*$P$6,B1329=2018,J1329*$P$7,B1329=2019,J1329*$P$8,B1329=2020,J1329*$P$9,B1329=2021,J1329*$P$10,B1329=2022,J1329*$P$11),"")</f>
        <v>17540484.262398969</v>
      </c>
      <c r="L1329" s="3">
        <f t="shared" si="21"/>
        <v>33196769.262398969</v>
      </c>
    </row>
    <row r="1330" spans="1:12">
      <c r="A1330" t="s">
        <v>4230</v>
      </c>
      <c r="B1330">
        <v>2019</v>
      </c>
      <c r="D1330" t="s">
        <v>74</v>
      </c>
      <c r="E1330" t="s">
        <v>75</v>
      </c>
      <c r="F1330" t="s">
        <v>76</v>
      </c>
      <c r="G1330" t="s">
        <v>77</v>
      </c>
      <c r="H1330" s="5">
        <v>16745700</v>
      </c>
      <c r="I1330" t="str">
        <f>IFERROR(VLOOKUP(G1330,'NCES Match'!$A$2:$B$1307,2,FALSE),"")</f>
        <v/>
      </c>
      <c r="J1330" cm="1">
        <f t="array" ref="J1330">IFERROR(_xlfn.IFS(B1330=2015,H1330/$O$13,B1330=2016,H1330/$O$14,B1330=2017,H1330/$O$15,B1330=2018,H1330/$O$16,B1330=2019,H1330/$O$17,B1330=2020,H1330/$O$18,B1330=2021,H1330/$O$19,B1330=2022,H1330/$O$20),"")</f>
        <v>1.0603042772198519E-2</v>
      </c>
      <c r="K1330" s="3" cm="1">
        <f t="array" ref="K1330">IFERROR(_xlfn.IFS(B1330=2015,J1330*$P$4,B1330=2016,J1330*$P$5,B1330=2017,J1330*$P$6,B1330=2018,J1330*$P$7,B1330=2019,J1330*$P$8,B1330=2020,J1330*$P$9,B1330=2021,J1330*$P$10,B1330=2022,J1330*$P$11),"")</f>
        <v>18427303.384221558</v>
      </c>
      <c r="L1330" s="3">
        <f t="shared" si="21"/>
        <v>35173003.384221554</v>
      </c>
    </row>
    <row r="1331" spans="1:12">
      <c r="A1331" t="s">
        <v>4230</v>
      </c>
      <c r="B1331">
        <v>2020</v>
      </c>
      <c r="D1331" t="s">
        <v>74</v>
      </c>
      <c r="E1331" t="s">
        <v>75</v>
      </c>
      <c r="F1331" t="s">
        <v>76</v>
      </c>
      <c r="G1331" t="s">
        <v>77</v>
      </c>
      <c r="H1331" s="5">
        <v>18700722</v>
      </c>
      <c r="I1331" t="str">
        <f>IFERROR(VLOOKUP(G1331,'NCES Match'!$A$2:$B$1307,2,FALSE),"")</f>
        <v/>
      </c>
      <c r="J1331" cm="1">
        <f t="array" ref="J1331">IFERROR(_xlfn.IFS(B1331=2015,H1331/$O$13,B1331=2016,H1331/$O$14,B1331=2017,H1331/$O$15,B1331=2018,H1331/$O$16,B1331=2019,H1331/$O$17,B1331=2020,H1331/$O$18,B1331=2021,H1331/$O$19,B1331=2022,H1331/$O$20),"")</f>
        <v>1.0134062679930077E-2</v>
      </c>
      <c r="K1331" s="3" cm="1">
        <f t="array" ref="K1331">IFERROR(_xlfn.IFS(B1331=2015,J1331*$P$4,B1331=2016,J1331*$P$5,B1331=2017,J1331*$P$6,B1331=2018,J1331*$P$7,B1331=2019,J1331*$P$8,B1331=2020,J1331*$P$9,B1331=2021,J1331*$P$10,B1331=2022,J1331*$P$11),"")</f>
        <v>21362632.656679045</v>
      </c>
      <c r="L1331" s="3">
        <f t="shared" si="21"/>
        <v>40063354.656679049</v>
      </c>
    </row>
    <row r="1332" spans="1:12">
      <c r="A1332" t="s">
        <v>4230</v>
      </c>
      <c r="B1332">
        <v>2021</v>
      </c>
      <c r="D1332" t="s">
        <v>74</v>
      </c>
      <c r="E1332" t="s">
        <v>75</v>
      </c>
      <c r="F1332" t="s">
        <v>76</v>
      </c>
      <c r="G1332" t="s">
        <v>77</v>
      </c>
      <c r="H1332" s="5">
        <v>20806770.949999999</v>
      </c>
      <c r="I1332" t="str">
        <f>IFERROR(VLOOKUP(G1332,'NCES Match'!$A$2:$B$1307,2,FALSE),"")</f>
        <v/>
      </c>
      <c r="J1332" cm="1">
        <f t="array" ref="J1332">IFERROR(_xlfn.IFS(B1332=2015,H1332/$O$13,B1332=2016,H1332/$O$14,B1332=2017,H1332/$O$15,B1332=2018,H1332/$O$16,B1332=2019,H1332/$O$17,B1332=2020,H1332/$O$18,B1332=2021,H1332/$O$19,B1332=2022,H1332/$O$20),"")</f>
        <v>1.0645639035679682E-2</v>
      </c>
      <c r="K1332" s="3" cm="1">
        <f t="array" ref="K1332">IFERROR(_xlfn.IFS(B1332=2015,J1332*$P$4,B1332=2016,J1332*$P$5,B1332=2017,J1332*$P$6,B1332=2018,J1332*$P$7,B1332=2019,J1332*$P$8,B1332=2020,J1332*$P$9,B1332=2021,J1332*$P$10,B1332=2022,J1332*$P$11),"")</f>
        <v>22787557.693913486</v>
      </c>
      <c r="L1332" s="3">
        <f t="shared" si="21"/>
        <v>43594328.643913485</v>
      </c>
    </row>
    <row r="1333" spans="1:12">
      <c r="A1333" t="s">
        <v>4230</v>
      </c>
      <c r="B1333">
        <v>2022</v>
      </c>
      <c r="D1333" t="s">
        <v>74</v>
      </c>
      <c r="E1333" t="s">
        <v>75</v>
      </c>
      <c r="F1333" t="s">
        <v>76</v>
      </c>
      <c r="G1333" t="s">
        <v>77</v>
      </c>
      <c r="H1333" s="5">
        <v>20809625.32</v>
      </c>
      <c r="I1333" t="str">
        <f>IFERROR(VLOOKUP(G1333,'NCES Match'!$A$2:$B$1307,2,FALSE),"")</f>
        <v/>
      </c>
      <c r="J1333" cm="1">
        <f t="array" ref="J1333">IFERROR(_xlfn.IFS(B1333=2015,H1333/$O$13,B1333=2016,H1333/$O$14,B1333=2017,H1333/$O$15,B1333=2018,H1333/$O$16,B1333=2019,H1333/$O$17,B1333=2020,H1333/$O$18,B1333=2021,H1333/$O$19,B1333=2022,H1333/$O$20),"")</f>
        <v>9.1402251039204175E-3</v>
      </c>
      <c r="K1333" s="3" cm="1">
        <f t="array" ref="K1333">IFERROR(_xlfn.IFS(B1333=2015,J1333*$P$4,B1333=2016,J1333*$P$5,B1333=2017,J1333*$P$6,B1333=2018,J1333*$P$7,B1333=2019,J1333*$P$8,B1333=2020,J1333*$P$9,B1333=2021,J1333*$P$10,B1333=2022,J1333*$P$11),"")</f>
        <v>19683319.432307202</v>
      </c>
      <c r="L1333" s="3">
        <f t="shared" si="21"/>
        <v>40492944.752307206</v>
      </c>
    </row>
    <row r="1334" spans="1:12">
      <c r="A1334" t="s">
        <v>4230</v>
      </c>
      <c r="B1334">
        <v>2023</v>
      </c>
      <c r="D1334" t="s">
        <v>74</v>
      </c>
      <c r="E1334" t="s">
        <v>75</v>
      </c>
      <c r="F1334" t="s">
        <v>76</v>
      </c>
      <c r="G1334" t="s">
        <v>77</v>
      </c>
      <c r="H1334" s="5">
        <v>25298384.600000001</v>
      </c>
      <c r="I1334" t="str">
        <f>IFERROR(VLOOKUP(G1334,'NCES Match'!$A$2:$B$1307,2,FALSE),"")</f>
        <v/>
      </c>
      <c r="J1334" t="str" cm="1">
        <f t="array" ref="J1334">IFERROR(_xlfn.IFS(B1334=2015,H1334/$O$13,B1334=2016,H1334/$O$14,B1334=2017,H1334/$O$15,B1334=2018,H1334/$O$16,B1334=2019,H1334/$O$17,B1334=2020,H1334/$O$18,B1334=2021,H1334/$O$19,B1334=2022,H1334/$O$20),"")</f>
        <v/>
      </c>
      <c r="K1334" s="3" t="str" cm="1">
        <f t="array" ref="K1334">IFERROR(_xlfn.IFS(B1334=2015,J1334*$P$4,B1334=2016,J1334*$P$5,B1334=2017,J1334*$P$6,B1334=2018,J1334*$P$7,B1334=2019,J1334*$P$8,B1334=2020,J1334*$P$9,B1334=2021,J1334*$P$10,B1334=2022,J1334*$P$11),"")</f>
        <v/>
      </c>
      <c r="L1334" s="3">
        <f t="shared" si="21"/>
        <v>25298384.600000001</v>
      </c>
    </row>
    <row r="1335" spans="1:12">
      <c r="A1335" t="s">
        <v>4230</v>
      </c>
      <c r="B1335">
        <v>2015</v>
      </c>
      <c r="C1335" t="s">
        <v>1</v>
      </c>
      <c r="D1335" t="s">
        <v>54</v>
      </c>
      <c r="E1335" t="s">
        <v>55</v>
      </c>
      <c r="F1335" t="s">
        <v>56</v>
      </c>
      <c r="G1335" t="s">
        <v>57</v>
      </c>
      <c r="H1335" s="5">
        <v>758598.28</v>
      </c>
      <c r="I1335" t="str">
        <f>IFERROR(VLOOKUP(G1335,'NCES Match'!$A$2:$B$1307,2,FALSE),"")</f>
        <v/>
      </c>
      <c r="J1335" cm="1">
        <f t="array" ref="J1335">IFERROR(_xlfn.IFS(B1335=2015,H1335/$O$13,B1335=2016,H1335/$O$14,B1335=2017,H1335/$O$15,B1335=2018,H1335/$O$16,B1335=2019,H1335/$O$17,B1335=2020,H1335/$O$18,B1335=2021,H1335/$O$19,B1335=2022,H1335/$O$20),"")</f>
        <v>5.9428874254108374E-4</v>
      </c>
      <c r="K1335" s="3" cm="1">
        <f t="array" ref="K1335">IFERROR(_xlfn.IFS(B1335=2015,J1335*$P$4,B1335=2016,J1335*$P$5,B1335=2017,J1335*$P$6,B1335=2018,J1335*$P$7,B1335=2019,J1335*$P$8,B1335=2020,J1335*$P$9,B1335=2021,J1335*$P$10,B1335=2022,J1335*$P$11),"")</f>
        <v>945800.42366650363</v>
      </c>
      <c r="L1335" s="3">
        <f t="shared" si="21"/>
        <v>1704398.7036665035</v>
      </c>
    </row>
    <row r="1336" spans="1:12">
      <c r="A1336" t="s">
        <v>4230</v>
      </c>
      <c r="B1336">
        <v>2016</v>
      </c>
      <c r="C1336" t="s">
        <v>4096</v>
      </c>
      <c r="D1336" t="s">
        <v>54</v>
      </c>
      <c r="E1336" t="s">
        <v>55</v>
      </c>
      <c r="F1336">
        <v>712</v>
      </c>
      <c r="G1336" t="s">
        <v>57</v>
      </c>
      <c r="H1336" s="5">
        <v>866840</v>
      </c>
      <c r="I1336" t="str">
        <f>IFERROR(VLOOKUP(G1336,'NCES Match'!$A$2:$B$1307,2,FALSE),"")</f>
        <v/>
      </c>
      <c r="J1336" cm="1">
        <f t="array" ref="J1336">IFERROR(_xlfn.IFS(B1336=2015,H1336/$O$13,B1336=2016,H1336/$O$14,B1336=2017,H1336/$O$15,B1336=2018,H1336/$O$16,B1336=2019,H1336/$O$17,B1336=2020,H1336/$O$18,B1336=2021,H1336/$O$19,B1336=2022,H1336/$O$20),"")</f>
        <v>6.205420712605648E-4</v>
      </c>
      <c r="K1336" s="3" cm="1">
        <f t="array" ref="K1336">IFERROR(_xlfn.IFS(B1336=2015,J1336*$P$4,B1336=2016,J1336*$P$5,B1336=2017,J1336*$P$6,B1336=2018,J1336*$P$7,B1336=2019,J1336*$P$8,B1336=2020,J1336*$P$9,B1336=2021,J1336*$P$10,B1336=2022,J1336*$P$11),"")</f>
        <v>1039799.6853028451</v>
      </c>
      <c r="L1336" s="3">
        <f t="shared" si="21"/>
        <v>1906639.6853028452</v>
      </c>
    </row>
    <row r="1337" spans="1:12">
      <c r="A1337" t="s">
        <v>4230</v>
      </c>
      <c r="B1337">
        <v>2017</v>
      </c>
      <c r="D1337" t="s">
        <v>54</v>
      </c>
      <c r="E1337" t="s">
        <v>55</v>
      </c>
      <c r="F1337">
        <v>712</v>
      </c>
      <c r="G1337" t="s">
        <v>57</v>
      </c>
      <c r="H1337" s="5">
        <v>950673</v>
      </c>
      <c r="I1337" t="str">
        <f>IFERROR(VLOOKUP(G1337,'NCES Match'!$A$2:$B$1307,2,FALSE),"")</f>
        <v/>
      </c>
      <c r="J1337" cm="1">
        <f t="array" ref="J1337">IFERROR(_xlfn.IFS(B1337=2015,H1337/$O$13,B1337=2016,H1337/$O$14,B1337=2017,H1337/$O$15,B1337=2018,H1337/$O$16,B1337=2019,H1337/$O$17,B1337=2020,H1337/$O$18,B1337=2021,H1337/$O$19,B1337=2022,H1337/$O$20),"")</f>
        <v>6.5543082057796238E-4</v>
      </c>
      <c r="K1337" s="3" cm="1">
        <f t="array" ref="K1337">IFERROR(_xlfn.IFS(B1337=2015,J1337*$P$4,B1337=2016,J1337*$P$5,B1337=2017,J1337*$P$6,B1337=2018,J1337*$P$7,B1337=2019,J1337*$P$8,B1337=2020,J1337*$P$9,B1337=2021,J1337*$P$10,B1337=2022,J1337*$P$11),"")</f>
        <v>1113083.9635181974</v>
      </c>
      <c r="L1337" s="3">
        <f t="shared" si="21"/>
        <v>2063756.9635181974</v>
      </c>
    </row>
    <row r="1338" spans="1:12">
      <c r="A1338" t="s">
        <v>4230</v>
      </c>
      <c r="B1338">
        <v>2018</v>
      </c>
      <c r="D1338" t="s">
        <v>54</v>
      </c>
      <c r="E1338" t="s">
        <v>55</v>
      </c>
      <c r="F1338">
        <v>712</v>
      </c>
      <c r="G1338" t="s">
        <v>57</v>
      </c>
      <c r="H1338" s="5">
        <v>2511360</v>
      </c>
      <c r="I1338" t="str">
        <f>IFERROR(VLOOKUP(G1338,'NCES Match'!$A$2:$B$1307,2,FALSE),"")</f>
        <v/>
      </c>
      <c r="J1338" cm="1">
        <f t="array" ref="J1338">IFERROR(_xlfn.IFS(B1338=2015,H1338/$O$13,B1338=2016,H1338/$O$14,B1338=2017,H1338/$O$15,B1338=2018,H1338/$O$16,B1338=2019,H1338/$O$17,B1338=2020,H1338/$O$18,B1338=2021,H1338/$O$19,B1338=2022,H1338/$O$20),"")</f>
        <v>1.638810155725903E-3</v>
      </c>
      <c r="K1338" s="3" cm="1">
        <f t="array" ref="K1338">IFERROR(_xlfn.IFS(B1338=2015,J1338*$P$4,B1338=2016,J1338*$P$5,B1338=2017,J1338*$P$6,B1338=2018,J1338*$P$7,B1338=2019,J1338*$P$8,B1338=2020,J1338*$P$9,B1338=2021,J1338*$P$10,B1338=2022,J1338*$P$11),"")</f>
        <v>2813596.6199656096</v>
      </c>
      <c r="L1338" s="3">
        <f t="shared" si="21"/>
        <v>5324956.6199656092</v>
      </c>
    </row>
    <row r="1339" spans="1:12">
      <c r="A1339" t="s">
        <v>4230</v>
      </c>
      <c r="B1339">
        <v>2019</v>
      </c>
      <c r="D1339" t="s">
        <v>54</v>
      </c>
      <c r="E1339" t="s">
        <v>55</v>
      </c>
      <c r="F1339" t="s">
        <v>56</v>
      </c>
      <c r="G1339" t="s">
        <v>57</v>
      </c>
      <c r="H1339" s="5">
        <v>2836542</v>
      </c>
      <c r="I1339" t="str">
        <f>IFERROR(VLOOKUP(G1339,'NCES Match'!$A$2:$B$1307,2,FALSE),"")</f>
        <v/>
      </c>
      <c r="J1339" cm="1">
        <f t="array" ref="J1339">IFERROR(_xlfn.IFS(B1339=2015,H1339/$O$13,B1339=2016,H1339/$O$14,B1339=2017,H1339/$O$15,B1339=2018,H1339/$O$16,B1339=2019,H1339/$O$17,B1339=2020,H1339/$O$18,B1339=2021,H1339/$O$19,B1339=2022,H1339/$O$20),"")</f>
        <v>1.796041739141244E-3</v>
      </c>
      <c r="K1339" s="3" cm="1">
        <f t="array" ref="K1339">IFERROR(_xlfn.IFS(B1339=2015,J1339*$P$4,B1339=2016,J1339*$P$5,B1339=2017,J1339*$P$6,B1339=2018,J1339*$P$7,B1339=2019,J1339*$P$8,B1339=2020,J1339*$P$9,B1339=2021,J1339*$P$10,B1339=2022,J1339*$P$11),"")</f>
        <v>3121387.5798614919</v>
      </c>
      <c r="L1339" s="3">
        <f t="shared" si="21"/>
        <v>5957929.5798614919</v>
      </c>
    </row>
    <row r="1340" spans="1:12">
      <c r="A1340" t="s">
        <v>4230</v>
      </c>
      <c r="B1340">
        <v>2020</v>
      </c>
      <c r="D1340" t="s">
        <v>54</v>
      </c>
      <c r="E1340" t="s">
        <v>55</v>
      </c>
      <c r="F1340" t="s">
        <v>56</v>
      </c>
      <c r="G1340" t="s">
        <v>57</v>
      </c>
      <c r="H1340" s="5">
        <v>3414486</v>
      </c>
      <c r="I1340" t="str">
        <f>IFERROR(VLOOKUP(G1340,'NCES Match'!$A$2:$B$1307,2,FALSE),"")</f>
        <v/>
      </c>
      <c r="J1340" cm="1">
        <f t="array" ref="J1340">IFERROR(_xlfn.IFS(B1340=2015,H1340/$O$13,B1340=2016,H1340/$O$14,B1340=2017,H1340/$O$15,B1340=2018,H1340/$O$16,B1340=2019,H1340/$O$17,B1340=2020,H1340/$O$18,B1340=2021,H1340/$O$19,B1340=2022,H1340/$O$20),"")</f>
        <v>1.8503357861661023E-3</v>
      </c>
      <c r="K1340" s="3" cm="1">
        <f t="array" ref="K1340">IFERROR(_xlfn.IFS(B1340=2015,J1340*$P$4,B1340=2016,J1340*$P$5,B1340=2017,J1340*$P$6,B1340=2018,J1340*$P$7,B1340=2019,J1340*$P$8,B1340=2020,J1340*$P$9,B1340=2021,J1340*$P$10,B1340=2022,J1340*$P$11),"")</f>
        <v>3900513.0459333817</v>
      </c>
      <c r="L1340" s="3">
        <f t="shared" si="21"/>
        <v>7314999.0459333817</v>
      </c>
    </row>
    <row r="1341" spans="1:12">
      <c r="A1341" t="s">
        <v>4230</v>
      </c>
      <c r="B1341">
        <v>2021</v>
      </c>
      <c r="D1341" t="s">
        <v>54</v>
      </c>
      <c r="E1341" t="s">
        <v>55</v>
      </c>
      <c r="F1341" t="s">
        <v>56</v>
      </c>
      <c r="G1341" t="s">
        <v>57</v>
      </c>
      <c r="H1341" s="5">
        <v>3022020.56</v>
      </c>
      <c r="I1341" t="str">
        <f>IFERROR(VLOOKUP(G1341,'NCES Match'!$A$2:$B$1307,2,FALSE),"")</f>
        <v/>
      </c>
      <c r="J1341" cm="1">
        <f t="array" ref="J1341">IFERROR(_xlfn.IFS(B1341=2015,H1341/$O$13,B1341=2016,H1341/$O$14,B1341=2017,H1341/$O$15,B1341=2018,H1341/$O$16,B1341=2019,H1341/$O$17,B1341=2020,H1341/$O$18,B1341=2021,H1341/$O$19,B1341=2022,H1341/$O$20),"")</f>
        <v>1.5461957128029313E-3</v>
      </c>
      <c r="K1341" s="3" cm="1">
        <f t="array" ref="K1341">IFERROR(_xlfn.IFS(B1341=2015,J1341*$P$4,B1341=2016,J1341*$P$5,B1341=2017,J1341*$P$6,B1341=2018,J1341*$P$7,B1341=2019,J1341*$P$8,B1341=2020,J1341*$P$9,B1341=2021,J1341*$P$10,B1341=2022,J1341*$P$11),"")</f>
        <v>3309714.3246627967</v>
      </c>
      <c r="L1341" s="3">
        <f t="shared" si="21"/>
        <v>6331734.8846627967</v>
      </c>
    </row>
    <row r="1342" spans="1:12">
      <c r="A1342" t="s">
        <v>4230</v>
      </c>
      <c r="B1342">
        <v>2022</v>
      </c>
      <c r="D1342" t="s">
        <v>54</v>
      </c>
      <c r="E1342" t="s">
        <v>55</v>
      </c>
      <c r="F1342" t="s">
        <v>56</v>
      </c>
      <c r="G1342" t="s">
        <v>57</v>
      </c>
      <c r="H1342" s="5">
        <v>3363704.56</v>
      </c>
      <c r="I1342" t="str">
        <f>IFERROR(VLOOKUP(G1342,'NCES Match'!$A$2:$B$1307,2,FALSE),"")</f>
        <v/>
      </c>
      <c r="J1342" cm="1">
        <f t="array" ref="J1342">IFERROR(_xlfn.IFS(B1342=2015,H1342/$O$13,B1342=2016,H1342/$O$14,B1342=2017,H1342/$O$15,B1342=2018,H1342/$O$16,B1342=2019,H1342/$O$17,B1342=2020,H1342/$O$18,B1342=2021,H1342/$O$19,B1342=2022,H1342/$O$20),"")</f>
        <v>1.4774421157854648E-3</v>
      </c>
      <c r="K1342" s="3" cm="1">
        <f t="array" ref="K1342">IFERROR(_xlfn.IFS(B1342=2015,J1342*$P$4,B1342=2016,J1342*$P$5,B1342=2017,J1342*$P$6,B1342=2018,J1342*$P$7,B1342=2019,J1342*$P$8,B1342=2020,J1342*$P$9,B1342=2021,J1342*$P$10,B1342=2022,J1342*$P$11),"")</f>
        <v>3181646.4886926827</v>
      </c>
      <c r="L1342" s="3">
        <f t="shared" si="21"/>
        <v>6545351.0486926828</v>
      </c>
    </row>
    <row r="1343" spans="1:12">
      <c r="A1343" t="s">
        <v>4230</v>
      </c>
      <c r="B1343">
        <v>2023</v>
      </c>
      <c r="D1343" t="s">
        <v>54</v>
      </c>
      <c r="E1343" t="s">
        <v>55</v>
      </c>
      <c r="F1343" t="s">
        <v>56</v>
      </c>
      <c r="G1343" t="s">
        <v>57</v>
      </c>
      <c r="H1343" s="5">
        <v>3782543.68</v>
      </c>
      <c r="I1343" t="str">
        <f>IFERROR(VLOOKUP(G1343,'NCES Match'!$A$2:$B$1307,2,FALSE),"")</f>
        <v/>
      </c>
      <c r="J1343" t="str" cm="1">
        <f t="array" ref="J1343">IFERROR(_xlfn.IFS(B1343=2015,H1343/$O$13,B1343=2016,H1343/$O$14,B1343=2017,H1343/$O$15,B1343=2018,H1343/$O$16,B1343=2019,H1343/$O$17,B1343=2020,H1343/$O$18,B1343=2021,H1343/$O$19,B1343=2022,H1343/$O$20),"")</f>
        <v/>
      </c>
      <c r="K1343" s="3" t="str" cm="1">
        <f t="array" ref="K1343">IFERROR(_xlfn.IFS(B1343=2015,J1343*$P$4,B1343=2016,J1343*$P$5,B1343=2017,J1343*$P$6,B1343=2018,J1343*$P$7,B1343=2019,J1343*$P$8,B1343=2020,J1343*$P$9,B1343=2021,J1343*$P$10,B1343=2022,J1343*$P$11),"")</f>
        <v/>
      </c>
      <c r="L1343" s="3">
        <f t="shared" si="21"/>
        <v>3782543.68</v>
      </c>
    </row>
    <row r="1344" spans="1:12">
      <c r="A1344" t="s">
        <v>4230</v>
      </c>
      <c r="B1344">
        <v>2015</v>
      </c>
      <c r="C1344" t="s">
        <v>1</v>
      </c>
      <c r="D1344" t="s">
        <v>58</v>
      </c>
      <c r="E1344" t="s">
        <v>59</v>
      </c>
      <c r="F1344" t="s">
        <v>60</v>
      </c>
      <c r="G1344" t="s">
        <v>61</v>
      </c>
      <c r="H1344" s="5">
        <v>1330716.04</v>
      </c>
      <c r="I1344" t="str">
        <f>IFERROR(VLOOKUP(G1344,'NCES Match'!$A$2:$B$1307,2,FALSE),"")</f>
        <v/>
      </c>
      <c r="J1344" cm="1">
        <f t="array" ref="J1344">IFERROR(_xlfn.IFS(B1344=2015,H1344/$O$13,B1344=2016,H1344/$O$14,B1344=2017,H1344/$O$15,B1344=2018,H1344/$O$16,B1344=2019,H1344/$O$17,B1344=2020,H1344/$O$18,B1344=2021,H1344/$O$19,B1344=2022,H1344/$O$20),"")</f>
        <v>1.0424879451227471E-3</v>
      </c>
      <c r="K1344" s="3" cm="1">
        <f t="array" ref="K1344">IFERROR(_xlfn.IFS(B1344=2015,J1344*$P$4,B1344=2016,J1344*$P$5,B1344=2017,J1344*$P$6,B1344=2018,J1344*$P$7,B1344=2019,J1344*$P$8,B1344=2020,J1344*$P$9,B1344=2021,J1344*$P$10,B1344=2022,J1344*$P$11),"")</f>
        <v>1659101.8297745306</v>
      </c>
      <c r="L1344" s="3">
        <f t="shared" si="21"/>
        <v>2989817.8697745306</v>
      </c>
    </row>
    <row r="1345" spans="1:12">
      <c r="A1345" t="s">
        <v>4230</v>
      </c>
      <c r="B1345">
        <v>2016</v>
      </c>
      <c r="C1345" t="s">
        <v>4096</v>
      </c>
      <c r="D1345" t="s">
        <v>58</v>
      </c>
      <c r="E1345" t="s">
        <v>59</v>
      </c>
      <c r="F1345">
        <v>716</v>
      </c>
      <c r="G1345" t="s">
        <v>61</v>
      </c>
      <c r="H1345" s="5">
        <v>1718660</v>
      </c>
      <c r="I1345" t="str">
        <f>IFERROR(VLOOKUP(G1345,'NCES Match'!$A$2:$B$1307,2,FALSE),"")</f>
        <v/>
      </c>
      <c r="J1345" cm="1">
        <f t="array" ref="J1345">IFERROR(_xlfn.IFS(B1345=2015,H1345/$O$13,B1345=2016,H1345/$O$14,B1345=2017,H1345/$O$15,B1345=2018,H1345/$O$16,B1345=2019,H1345/$O$17,B1345=2020,H1345/$O$18,B1345=2021,H1345/$O$19,B1345=2022,H1345/$O$20),"")</f>
        <v>1.2303318215503235E-3</v>
      </c>
      <c r="K1345" s="3" cm="1">
        <f t="array" ref="K1345">IFERROR(_xlfn.IFS(B1345=2015,J1345*$P$4,B1345=2016,J1345*$P$5,B1345=2017,J1345*$P$6,B1345=2018,J1345*$P$7,B1345=2019,J1345*$P$8,B1345=2020,J1345*$P$9,B1345=2021,J1345*$P$10,B1345=2022,J1345*$P$11),"")</f>
        <v>2061582.4455984819</v>
      </c>
      <c r="L1345" s="3">
        <f t="shared" si="21"/>
        <v>3780242.4455984822</v>
      </c>
    </row>
    <row r="1346" spans="1:12">
      <c r="A1346" t="s">
        <v>4230</v>
      </c>
      <c r="B1346">
        <v>2017</v>
      </c>
      <c r="D1346" t="s">
        <v>58</v>
      </c>
      <c r="E1346" t="s">
        <v>59</v>
      </c>
      <c r="F1346">
        <v>716</v>
      </c>
      <c r="G1346" t="s">
        <v>61</v>
      </c>
      <c r="H1346" s="5">
        <v>1750522</v>
      </c>
      <c r="I1346" t="str">
        <f>IFERROR(VLOOKUP(G1346,'NCES Match'!$A$2:$B$1307,2,FALSE),"")</f>
        <v/>
      </c>
      <c r="J1346" cm="1">
        <f t="array" ref="J1346">IFERROR(_xlfn.IFS(B1346=2015,H1346/$O$13,B1346=2016,H1346/$O$14,B1346=2017,H1346/$O$15,B1346=2018,H1346/$O$16,B1346=2019,H1346/$O$17,B1346=2020,H1346/$O$18,B1346=2021,H1346/$O$19,B1346=2022,H1346/$O$20),"")</f>
        <v>1.2068777286193841E-3</v>
      </c>
      <c r="K1346" s="3" cm="1">
        <f t="array" ref="K1346">IFERROR(_xlfn.IFS(B1346=2015,J1346*$P$4,B1346=2016,J1346*$P$5,B1346=2017,J1346*$P$6,B1346=2018,J1346*$P$7,B1346=2019,J1346*$P$8,B1346=2020,J1346*$P$9,B1346=2021,J1346*$P$10,B1346=2022,J1346*$P$11),"")</f>
        <v>2049577.4740481761</v>
      </c>
      <c r="L1346" s="3">
        <f t="shared" si="21"/>
        <v>3800099.4740481758</v>
      </c>
    </row>
    <row r="1347" spans="1:12">
      <c r="A1347" t="s">
        <v>4230</v>
      </c>
      <c r="B1347">
        <v>2018</v>
      </c>
      <c r="D1347" t="s">
        <v>58</v>
      </c>
      <c r="E1347" t="s">
        <v>59</v>
      </c>
      <c r="F1347">
        <v>716</v>
      </c>
      <c r="G1347" t="s">
        <v>61</v>
      </c>
      <c r="H1347" s="5">
        <v>1898908</v>
      </c>
      <c r="I1347" t="str">
        <f>IFERROR(VLOOKUP(G1347,'NCES Match'!$A$2:$B$1307,2,FALSE),"")</f>
        <v/>
      </c>
      <c r="J1347" cm="1">
        <f t="array" ref="J1347">IFERROR(_xlfn.IFS(B1347=2015,H1347/$O$13,B1347=2016,H1347/$O$14,B1347=2017,H1347/$O$15,B1347=2018,H1347/$O$16,B1347=2019,H1347/$O$17,B1347=2020,H1347/$O$18,B1347=2021,H1347/$O$19,B1347=2022,H1347/$O$20),"")</f>
        <v>1.2391491921465512E-3</v>
      </c>
      <c r="K1347" s="3" cm="1">
        <f t="array" ref="K1347">IFERROR(_xlfn.IFS(B1347=2015,J1347*$P$4,B1347=2016,J1347*$P$5,B1347=2017,J1347*$P$6,B1347=2018,J1347*$P$7,B1347=2019,J1347*$P$8,B1347=2020,J1347*$P$9,B1347=2021,J1347*$P$10,B1347=2022,J1347*$P$11),"")</f>
        <v>2127437.3767303992</v>
      </c>
      <c r="L1347" s="3">
        <f t="shared" ref="L1347:L1410" si="22">SUM(H1347,K1347)</f>
        <v>4026345.3767303992</v>
      </c>
    </row>
    <row r="1348" spans="1:12">
      <c r="A1348" t="s">
        <v>4230</v>
      </c>
      <c r="B1348">
        <v>2019</v>
      </c>
      <c r="D1348" t="s">
        <v>58</v>
      </c>
      <c r="E1348" t="s">
        <v>59</v>
      </c>
      <c r="F1348" t="s">
        <v>60</v>
      </c>
      <c r="G1348" t="s">
        <v>61</v>
      </c>
      <c r="H1348" s="5">
        <v>1880729</v>
      </c>
      <c r="I1348" t="str">
        <f>IFERROR(VLOOKUP(G1348,'NCES Match'!$A$2:$B$1307,2,FALSE),"")</f>
        <v/>
      </c>
      <c r="J1348" cm="1">
        <f t="array" ref="J1348">IFERROR(_xlfn.IFS(B1348=2015,H1348/$O$13,B1348=2016,H1348/$O$14,B1348=2017,H1348/$O$15,B1348=2018,H1348/$O$16,B1348=2019,H1348/$O$17,B1348=2020,H1348/$O$18,B1348=2021,H1348/$O$19,B1348=2022,H1348/$O$20),"")</f>
        <v>1.1908400383330733E-3</v>
      </c>
      <c r="K1348" s="3" cm="1">
        <f t="array" ref="K1348">IFERROR(_xlfn.IFS(B1348=2015,J1348*$P$4,B1348=2016,J1348*$P$5,B1348=2017,J1348*$P$6,B1348=2018,J1348*$P$7,B1348=2019,J1348*$P$8,B1348=2020,J1348*$P$9,B1348=2021,J1348*$P$10,B1348=2022,J1348*$P$11),"")</f>
        <v>2069591.8275440037</v>
      </c>
      <c r="L1348" s="3">
        <f t="shared" si="22"/>
        <v>3950320.8275440037</v>
      </c>
    </row>
    <row r="1349" spans="1:12">
      <c r="A1349" t="s">
        <v>4230</v>
      </c>
      <c r="B1349">
        <v>2020</v>
      </c>
      <c r="D1349" t="s">
        <v>58</v>
      </c>
      <c r="E1349" t="s">
        <v>59</v>
      </c>
      <c r="F1349" t="s">
        <v>60</v>
      </c>
      <c r="G1349" t="s">
        <v>61</v>
      </c>
      <c r="H1349" s="5">
        <v>2137632</v>
      </c>
      <c r="I1349" t="str">
        <f>IFERROR(VLOOKUP(G1349,'NCES Match'!$A$2:$B$1307,2,FALSE),"")</f>
        <v/>
      </c>
      <c r="J1349" cm="1">
        <f t="array" ref="J1349">IFERROR(_xlfn.IFS(B1349=2015,H1349/$O$13,B1349=2016,H1349/$O$14,B1349=2017,H1349/$O$15,B1349=2018,H1349/$O$16,B1349=2019,H1349/$O$17,B1349=2020,H1349/$O$18,B1349=2021,H1349/$O$19,B1349=2022,H1349/$O$20),"")</f>
        <v>1.1583989470900797E-3</v>
      </c>
      <c r="K1349" s="3" cm="1">
        <f t="array" ref="K1349">IFERROR(_xlfn.IFS(B1349=2015,J1349*$P$4,B1349=2016,J1349*$P$5,B1349=2017,J1349*$P$6,B1349=2018,J1349*$P$7,B1349=2019,J1349*$P$8,B1349=2020,J1349*$P$9,B1349=2021,J1349*$P$10,B1349=2022,J1349*$P$11),"")</f>
        <v>2441908.2413589242</v>
      </c>
      <c r="L1349" s="3">
        <f t="shared" si="22"/>
        <v>4579540.2413589247</v>
      </c>
    </row>
    <row r="1350" spans="1:12">
      <c r="A1350" t="s">
        <v>4230</v>
      </c>
      <c r="B1350">
        <v>2021</v>
      </c>
      <c r="D1350" t="s">
        <v>58</v>
      </c>
      <c r="E1350" t="s">
        <v>59</v>
      </c>
      <c r="F1350" t="s">
        <v>60</v>
      </c>
      <c r="G1350" t="s">
        <v>61</v>
      </c>
      <c r="H1350" s="5">
        <v>2052224.39</v>
      </c>
      <c r="I1350" t="str">
        <f>IFERROR(VLOOKUP(G1350,'NCES Match'!$A$2:$B$1307,2,FALSE),"")</f>
        <v/>
      </c>
      <c r="J1350" cm="1">
        <f t="array" ref="J1350">IFERROR(_xlfn.IFS(B1350=2015,H1350/$O$13,B1350=2016,H1350/$O$14,B1350=2017,H1350/$O$15,B1350=2018,H1350/$O$16,B1350=2019,H1350/$O$17,B1350=2020,H1350/$O$18,B1350=2021,H1350/$O$19,B1350=2022,H1350/$O$20),"")</f>
        <v>1.0500062757771609E-3</v>
      </c>
      <c r="K1350" s="3" cm="1">
        <f t="array" ref="K1350">IFERROR(_xlfn.IFS(B1350=2015,J1350*$P$4,B1350=2016,J1350*$P$5,B1350=2017,J1350*$P$6,B1350=2018,J1350*$P$7,B1350=2019,J1350*$P$8,B1350=2020,J1350*$P$9,B1350=2021,J1350*$P$10,B1350=2022,J1350*$P$11),"")</f>
        <v>2247594.3912854679</v>
      </c>
      <c r="L1350" s="3">
        <f t="shared" si="22"/>
        <v>4299818.7812854676</v>
      </c>
    </row>
    <row r="1351" spans="1:12">
      <c r="A1351" t="s">
        <v>4230</v>
      </c>
      <c r="B1351">
        <v>2022</v>
      </c>
      <c r="D1351" t="s">
        <v>58</v>
      </c>
      <c r="E1351" t="s">
        <v>59</v>
      </c>
      <c r="F1351" t="s">
        <v>60</v>
      </c>
      <c r="G1351" t="s">
        <v>61</v>
      </c>
      <c r="H1351" s="5">
        <v>2062090.85</v>
      </c>
      <c r="I1351" t="str">
        <f>IFERROR(VLOOKUP(G1351,'NCES Match'!$A$2:$B$1307,2,FALSE),"")</f>
        <v/>
      </c>
      <c r="J1351" cm="1">
        <f t="array" ref="J1351">IFERROR(_xlfn.IFS(B1351=2015,H1351/$O$13,B1351=2016,H1351/$O$14,B1351=2017,H1351/$O$15,B1351=2018,H1351/$O$16,B1351=2019,H1351/$O$17,B1351=2020,H1351/$O$18,B1351=2021,H1351/$O$19,B1351=2022,H1351/$O$20),"")</f>
        <v>9.0573348937810633E-4</v>
      </c>
      <c r="K1351" s="3" cm="1">
        <f t="array" ref="K1351">IFERROR(_xlfn.IFS(B1351=2015,J1351*$P$4,B1351=2016,J1351*$P$5,B1351=2017,J1351*$P$6,B1351=2018,J1351*$P$7,B1351=2019,J1351*$P$8,B1351=2020,J1351*$P$9,B1351=2021,J1351*$P$10,B1351=2022,J1351*$P$11),"")</f>
        <v>1950481.6773408335</v>
      </c>
      <c r="L1351" s="3">
        <f t="shared" si="22"/>
        <v>4012572.5273408336</v>
      </c>
    </row>
    <row r="1352" spans="1:12">
      <c r="A1352" t="s">
        <v>4230</v>
      </c>
      <c r="B1352">
        <v>2023</v>
      </c>
      <c r="D1352" t="s">
        <v>58</v>
      </c>
      <c r="E1352" t="s">
        <v>59</v>
      </c>
      <c r="F1352" t="s">
        <v>60</v>
      </c>
      <c r="G1352" t="s">
        <v>61</v>
      </c>
      <c r="H1352" s="5">
        <v>2529353.79</v>
      </c>
      <c r="I1352" t="str">
        <f>IFERROR(VLOOKUP(G1352,'NCES Match'!$A$2:$B$1307,2,FALSE),"")</f>
        <v/>
      </c>
      <c r="J1352" t="str" cm="1">
        <f t="array" ref="J1352">IFERROR(_xlfn.IFS(B1352=2015,H1352/$O$13,B1352=2016,H1352/$O$14,B1352=2017,H1352/$O$15,B1352=2018,H1352/$O$16,B1352=2019,H1352/$O$17,B1352=2020,H1352/$O$18,B1352=2021,H1352/$O$19,B1352=2022,H1352/$O$20),"")</f>
        <v/>
      </c>
      <c r="K1352" s="3" t="str" cm="1">
        <f t="array" ref="K1352">IFERROR(_xlfn.IFS(B1352=2015,J1352*$P$4,B1352=2016,J1352*$P$5,B1352=2017,J1352*$P$6,B1352=2018,J1352*$P$7,B1352=2019,J1352*$P$8,B1352=2020,J1352*$P$9,B1352=2021,J1352*$P$10,B1352=2022,J1352*$P$11),"")</f>
        <v/>
      </c>
      <c r="L1352" s="3">
        <f t="shared" si="22"/>
        <v>2529353.79</v>
      </c>
    </row>
    <row r="1353" spans="1:12">
      <c r="A1353" t="s">
        <v>4230</v>
      </c>
      <c r="B1353">
        <v>2015</v>
      </c>
      <c r="C1353" t="s">
        <v>1</v>
      </c>
      <c r="D1353" t="s">
        <v>70</v>
      </c>
      <c r="E1353" t="s">
        <v>71</v>
      </c>
      <c r="F1353" t="s">
        <v>72</v>
      </c>
      <c r="G1353" t="s">
        <v>73</v>
      </c>
      <c r="H1353" s="5">
        <v>888527.46</v>
      </c>
      <c r="I1353" t="str">
        <f>IFERROR(VLOOKUP(G1353,'NCES Match'!$A$2:$B$1307,2,FALSE),"")</f>
        <v/>
      </c>
      <c r="J1353" cm="1">
        <f t="array" ref="J1353">IFERROR(_xlfn.IFS(B1353=2015,H1353/$O$13,B1353=2016,H1353/$O$14,B1353=2017,H1353/$O$15,B1353=2018,H1353/$O$16,B1353=2019,H1353/$O$17,B1353=2020,H1353/$O$18,B1353=2021,H1353/$O$19,B1353=2022,H1353/$O$20),"")</f>
        <v>6.9607575028593916E-4</v>
      </c>
      <c r="K1353" s="3" cm="1">
        <f t="array" ref="K1353">IFERROR(_xlfn.IFS(B1353=2015,J1353*$P$4,B1353=2016,J1353*$P$5,B1353=2017,J1353*$P$6,B1353=2018,J1353*$P$7,B1353=2019,J1353*$P$8,B1353=2020,J1353*$P$9,B1353=2021,J1353*$P$10,B1353=2022,J1353*$P$11),"")</f>
        <v>1107792.7148837224</v>
      </c>
      <c r="L1353" s="3">
        <f t="shared" si="22"/>
        <v>1996320.1748837223</v>
      </c>
    </row>
    <row r="1354" spans="1:12">
      <c r="A1354" t="s">
        <v>4230</v>
      </c>
      <c r="B1354">
        <v>2016</v>
      </c>
      <c r="C1354" t="s">
        <v>4096</v>
      </c>
      <c r="D1354" t="s">
        <v>70</v>
      </c>
      <c r="E1354" t="s">
        <v>71</v>
      </c>
      <c r="F1354">
        <v>727</v>
      </c>
      <c r="G1354" t="s">
        <v>73</v>
      </c>
      <c r="H1354" s="5">
        <v>1036713</v>
      </c>
      <c r="I1354" t="str">
        <f>IFERROR(VLOOKUP(G1354,'NCES Match'!$A$2:$B$1307,2,FALSE),"")</f>
        <v/>
      </c>
      <c r="J1354" cm="1">
        <f t="array" ref="J1354">IFERROR(_xlfn.IFS(B1354=2015,H1354/$O$13,B1354=2016,H1354/$O$14,B1354=2017,H1354/$O$15,B1354=2018,H1354/$O$16,B1354=2019,H1354/$O$17,B1354=2020,H1354/$O$18,B1354=2021,H1354/$O$19,B1354=2022,H1354/$O$20),"")</f>
        <v>7.4214853066627512E-4</v>
      </c>
      <c r="K1354" s="3" cm="1">
        <f t="array" ref="K1354">IFERROR(_xlfn.IFS(B1354=2015,J1354*$P$4,B1354=2016,J1354*$P$5,B1354=2017,J1354*$P$6,B1354=2018,J1354*$P$7,B1354=2019,J1354*$P$8,B1354=2020,J1354*$P$9,B1354=2021,J1354*$P$10,B1354=2022,J1354*$P$11),"")</f>
        <v>1243567.2686416968</v>
      </c>
      <c r="L1354" s="3">
        <f t="shared" si="22"/>
        <v>2280280.2686416968</v>
      </c>
    </row>
    <row r="1355" spans="1:12">
      <c r="A1355" t="s">
        <v>4230</v>
      </c>
      <c r="B1355">
        <v>2017</v>
      </c>
      <c r="D1355" t="s">
        <v>70</v>
      </c>
      <c r="E1355" t="s">
        <v>71</v>
      </c>
      <c r="F1355">
        <v>727</v>
      </c>
      <c r="G1355" t="s">
        <v>73</v>
      </c>
      <c r="H1355" s="5">
        <v>1110552</v>
      </c>
      <c r="I1355" t="str">
        <f>IFERROR(VLOOKUP(G1355,'NCES Match'!$A$2:$B$1307,2,FALSE),"")</f>
        <v/>
      </c>
      <c r="J1355" cm="1">
        <f t="array" ref="J1355">IFERROR(_xlfn.IFS(B1355=2015,H1355/$O$13,B1355=2016,H1355/$O$14,B1355=2017,H1355/$O$15,B1355=2018,H1355/$O$16,B1355=2019,H1355/$O$17,B1355=2020,H1355/$O$18,B1355=2021,H1355/$O$19,B1355=2022,H1355/$O$20),"")</f>
        <v>7.6565760114623771E-4</v>
      </c>
      <c r="K1355" s="3" cm="1">
        <f t="array" ref="K1355">IFERROR(_xlfn.IFS(B1355=2015,J1355*$P$4,B1355=2016,J1355*$P$5,B1355=2017,J1355*$P$6,B1355=2018,J1355*$P$7,B1355=2019,J1355*$P$8,B1355=2020,J1355*$P$9,B1355=2021,J1355*$P$10,B1355=2022,J1355*$P$11),"")</f>
        <v>1300276.3535443428</v>
      </c>
      <c r="L1355" s="3">
        <f t="shared" si="22"/>
        <v>2410828.3535443428</v>
      </c>
    </row>
    <row r="1356" spans="1:12">
      <c r="A1356" t="s">
        <v>4230</v>
      </c>
      <c r="B1356">
        <v>2018</v>
      </c>
      <c r="D1356" t="s">
        <v>70</v>
      </c>
      <c r="E1356" t="s">
        <v>71</v>
      </c>
      <c r="F1356">
        <v>727</v>
      </c>
      <c r="G1356" t="s">
        <v>73</v>
      </c>
      <c r="H1356" s="5">
        <v>1169904</v>
      </c>
      <c r="I1356" t="str">
        <f>IFERROR(VLOOKUP(G1356,'NCES Match'!$A$2:$B$1307,2,FALSE),"")</f>
        <v/>
      </c>
      <c r="J1356" cm="1">
        <f t="array" ref="J1356">IFERROR(_xlfn.IFS(B1356=2015,H1356/$O$13,B1356=2016,H1356/$O$14,B1356=2017,H1356/$O$15,B1356=2018,H1356/$O$16,B1356=2019,H1356/$O$17,B1356=2020,H1356/$O$18,B1356=2021,H1356/$O$19,B1356=2022,H1356/$O$20),"")</f>
        <v>7.6343119123676282E-4</v>
      </c>
      <c r="K1356" s="3" cm="1">
        <f t="array" ref="K1356">IFERROR(_xlfn.IFS(B1356=2015,J1356*$P$4,B1356=2016,J1356*$P$5,B1356=2017,J1356*$P$6,B1356=2018,J1356*$P$7,B1356=2019,J1356*$P$8,B1356=2020,J1356*$P$9,B1356=2021,J1356*$P$10,B1356=2022,J1356*$P$11),"")</f>
        <v>1310699.3581502638</v>
      </c>
      <c r="L1356" s="3">
        <f t="shared" si="22"/>
        <v>2480603.3581502638</v>
      </c>
    </row>
    <row r="1357" spans="1:12">
      <c r="A1357" t="s">
        <v>4230</v>
      </c>
      <c r="B1357">
        <v>2019</v>
      </c>
      <c r="D1357" t="s">
        <v>70</v>
      </c>
      <c r="E1357" t="s">
        <v>71</v>
      </c>
      <c r="F1357" t="s">
        <v>72</v>
      </c>
      <c r="G1357" t="s">
        <v>73</v>
      </c>
      <c r="H1357" s="5">
        <v>1199578</v>
      </c>
      <c r="I1357" t="str">
        <f>IFERROR(VLOOKUP(G1357,'NCES Match'!$A$2:$B$1307,2,FALSE),"")</f>
        <v/>
      </c>
      <c r="J1357" cm="1">
        <f t="array" ref="J1357">IFERROR(_xlfn.IFS(B1357=2015,H1357/$O$13,B1357=2016,H1357/$O$14,B1357=2017,H1357/$O$15,B1357=2018,H1357/$O$16,B1357=2019,H1357/$O$17,B1357=2020,H1357/$O$18,B1357=2021,H1357/$O$19,B1357=2022,H1357/$O$20),"")</f>
        <v>7.5954883000342501E-4</v>
      </c>
      <c r="K1357" s="3" cm="1">
        <f t="array" ref="K1357">IFERROR(_xlfn.IFS(B1357=2015,J1357*$P$4,B1357=2016,J1357*$P$5,B1357=2017,J1357*$P$6,B1357=2018,J1357*$P$7,B1357=2019,J1357*$P$8,B1357=2020,J1357*$P$9,B1357=2021,J1357*$P$10,B1357=2022,J1357*$P$11),"")</f>
        <v>1320039.6363865186</v>
      </c>
      <c r="L1357" s="3">
        <f t="shared" si="22"/>
        <v>2519617.6363865184</v>
      </c>
    </row>
    <row r="1358" spans="1:12">
      <c r="A1358" t="s">
        <v>4230</v>
      </c>
      <c r="B1358">
        <v>2020</v>
      </c>
      <c r="D1358" t="s">
        <v>70</v>
      </c>
      <c r="E1358" t="s">
        <v>71</v>
      </c>
      <c r="F1358" t="s">
        <v>72</v>
      </c>
      <c r="G1358" t="s">
        <v>73</v>
      </c>
      <c r="H1358" s="5">
        <v>1368214</v>
      </c>
      <c r="I1358" t="str">
        <f>IFERROR(VLOOKUP(G1358,'NCES Match'!$A$2:$B$1307,2,FALSE),"")</f>
        <v/>
      </c>
      <c r="J1358" cm="1">
        <f t="array" ref="J1358">IFERROR(_xlfn.IFS(B1358=2015,H1358/$O$13,B1358=2016,H1358/$O$14,B1358=2017,H1358/$O$15,B1358=2018,H1358/$O$16,B1358=2019,H1358/$O$17,B1358=2020,H1358/$O$18,B1358=2021,H1358/$O$19,B1358=2022,H1358/$O$20),"")</f>
        <v>7.4144551400517314E-4</v>
      </c>
      <c r="K1358" s="3" cm="1">
        <f t="array" ref="K1358">IFERROR(_xlfn.IFS(B1358=2015,J1358*$P$4,B1358=2016,J1358*$P$5,B1358=2017,J1358*$P$6,B1358=2018,J1358*$P$7,B1358=2019,J1358*$P$8,B1358=2020,J1358*$P$9,B1358=2021,J1358*$P$10,B1358=2022,J1358*$P$11),"")</f>
        <v>1562969.2306920269</v>
      </c>
      <c r="L1358" s="3">
        <f t="shared" si="22"/>
        <v>2931183.2306920271</v>
      </c>
    </row>
    <row r="1359" spans="1:12">
      <c r="A1359" t="s">
        <v>4230</v>
      </c>
      <c r="B1359">
        <v>2021</v>
      </c>
      <c r="D1359" t="s">
        <v>70</v>
      </c>
      <c r="E1359" t="s">
        <v>71</v>
      </c>
      <c r="F1359" t="s">
        <v>72</v>
      </c>
      <c r="G1359" t="s">
        <v>73</v>
      </c>
      <c r="H1359" s="5">
        <v>1417030.31</v>
      </c>
      <c r="I1359" t="str">
        <f>IFERROR(VLOOKUP(G1359,'NCES Match'!$A$2:$B$1307,2,FALSE),"")</f>
        <v/>
      </c>
      <c r="J1359" cm="1">
        <f t="array" ref="J1359">IFERROR(_xlfn.IFS(B1359=2015,H1359/$O$13,B1359=2016,H1359/$O$14,B1359=2017,H1359/$O$15,B1359=2018,H1359/$O$16,B1359=2019,H1359/$O$17,B1359=2020,H1359/$O$18,B1359=2021,H1359/$O$19,B1359=2022,H1359/$O$20),"")</f>
        <v>7.250136611359814E-4</v>
      </c>
      <c r="K1359" s="3" cm="1">
        <f t="array" ref="K1359">IFERROR(_xlfn.IFS(B1359=2015,J1359*$P$4,B1359=2016,J1359*$P$5,B1359=2017,J1359*$P$6,B1359=2018,J1359*$P$7,B1359=2019,J1359*$P$8,B1359=2020,J1359*$P$9,B1359=2021,J1359*$P$10,B1359=2022,J1359*$P$11),"")</f>
        <v>1551930.379814611</v>
      </c>
      <c r="L1359" s="3">
        <f t="shared" si="22"/>
        <v>2968960.6898146113</v>
      </c>
    </row>
    <row r="1360" spans="1:12">
      <c r="A1360" t="s">
        <v>4230</v>
      </c>
      <c r="B1360">
        <v>2022</v>
      </c>
      <c r="D1360" t="s">
        <v>70</v>
      </c>
      <c r="E1360" t="s">
        <v>71</v>
      </c>
      <c r="F1360" t="s">
        <v>72</v>
      </c>
      <c r="G1360" t="s">
        <v>73</v>
      </c>
      <c r="H1360" s="5">
        <v>1502128.28</v>
      </c>
      <c r="I1360" t="str">
        <f>IFERROR(VLOOKUP(G1360,'NCES Match'!$A$2:$B$1307,2,FALSE),"")</f>
        <v/>
      </c>
      <c r="J1360" cm="1">
        <f t="array" ref="J1360">IFERROR(_xlfn.IFS(B1360=2015,H1360/$O$13,B1360=2016,H1360/$O$14,B1360=2017,H1360/$O$15,B1360=2018,H1360/$O$16,B1360=2019,H1360/$O$17,B1360=2020,H1360/$O$18,B1360=2021,H1360/$O$19,B1360=2022,H1360/$O$20),"")</f>
        <v>6.5978076986178034E-4</v>
      </c>
      <c r="K1360" s="3" cm="1">
        <f t="array" ref="K1360">IFERROR(_xlfn.IFS(B1360=2015,J1360*$P$4,B1360=2016,J1360*$P$5,B1360=2017,J1360*$P$6,B1360=2018,J1360*$P$7,B1360=2019,J1360*$P$8,B1360=2020,J1360*$P$9,B1360=2021,J1360*$P$10,B1360=2022,J1360*$P$11),"")</f>
        <v>1420826.6755829409</v>
      </c>
      <c r="L1360" s="3">
        <f t="shared" si="22"/>
        <v>2922954.955582941</v>
      </c>
    </row>
    <row r="1361" spans="1:12">
      <c r="A1361" t="s">
        <v>4230</v>
      </c>
      <c r="B1361">
        <v>2023</v>
      </c>
      <c r="D1361" t="s">
        <v>70</v>
      </c>
      <c r="E1361" t="s">
        <v>71</v>
      </c>
      <c r="F1361" t="s">
        <v>72</v>
      </c>
      <c r="G1361" t="s">
        <v>73</v>
      </c>
      <c r="H1361" s="5">
        <v>1815483.56</v>
      </c>
      <c r="I1361" t="str">
        <f>IFERROR(VLOOKUP(G1361,'NCES Match'!$A$2:$B$1307,2,FALSE),"")</f>
        <v/>
      </c>
      <c r="J1361" t="str" cm="1">
        <f t="array" ref="J1361">IFERROR(_xlfn.IFS(B1361=2015,H1361/$O$13,B1361=2016,H1361/$O$14,B1361=2017,H1361/$O$15,B1361=2018,H1361/$O$16,B1361=2019,H1361/$O$17,B1361=2020,H1361/$O$18,B1361=2021,H1361/$O$19,B1361=2022,H1361/$O$20),"")</f>
        <v/>
      </c>
      <c r="K1361" s="3" t="str" cm="1">
        <f t="array" ref="K1361">IFERROR(_xlfn.IFS(B1361=2015,J1361*$P$4,B1361=2016,J1361*$P$5,B1361=2017,J1361*$P$6,B1361=2018,J1361*$P$7,B1361=2019,J1361*$P$8,B1361=2020,J1361*$P$9,B1361=2021,J1361*$P$10,B1361=2022,J1361*$P$11),"")</f>
        <v/>
      </c>
      <c r="L1361" s="3">
        <f t="shared" si="22"/>
        <v>1815483.56</v>
      </c>
    </row>
    <row r="1362" spans="1:12">
      <c r="A1362">
        <v>4800086</v>
      </c>
      <c r="B1362">
        <v>2015</v>
      </c>
      <c r="C1362" t="s">
        <v>3521</v>
      </c>
      <c r="D1362" t="s">
        <v>3588</v>
      </c>
      <c r="E1362" t="s">
        <v>3589</v>
      </c>
      <c r="G1362" t="s">
        <v>3590</v>
      </c>
      <c r="H1362" s="5">
        <v>52906.9</v>
      </c>
      <c r="I1362">
        <f>IFERROR(VLOOKUP(G1362,'NCES Match'!$A$2:$B$1307,2,FALSE),"")</f>
        <v>4800086</v>
      </c>
      <c r="J1362" cm="1">
        <f t="array" ref="J1362">IFERROR(_xlfn.IFS(B1362=2015,H1362/$O$13,B1362=2016,H1362/$O$14,B1362=2017,H1362/$O$15,B1362=2018,H1362/$O$16,B1362=2019,H1362/$O$17,B1362=2020,H1362/$O$18,B1362=2021,H1362/$O$19,B1362=2022,H1362/$O$20),"")</f>
        <v>4.1447464226714122E-5</v>
      </c>
      <c r="K1362" s="3" cm="1">
        <f t="array" ref="K1362">IFERROR(_xlfn.IFS(B1362=2015,J1362*$P$4,B1362=2016,J1362*$P$5,B1362=2017,J1362*$P$6,B1362=2018,J1362*$P$7,B1362=2019,J1362*$P$8,B1362=2020,J1362*$P$9,B1362=2021,J1362*$P$10,B1362=2022,J1362*$P$11),"")</f>
        <v>65962.934209238301</v>
      </c>
      <c r="L1362" s="3">
        <f t="shared" si="22"/>
        <v>118869.8342092383</v>
      </c>
    </row>
    <row r="1363" spans="1:12">
      <c r="A1363">
        <v>4800086</v>
      </c>
      <c r="B1363">
        <v>2016</v>
      </c>
      <c r="C1363" t="s">
        <v>4104</v>
      </c>
      <c r="D1363" t="s">
        <v>3588</v>
      </c>
      <c r="E1363" t="s">
        <v>3589</v>
      </c>
      <c r="F1363" t="s">
        <v>4101</v>
      </c>
      <c r="G1363" t="s">
        <v>3590</v>
      </c>
      <c r="H1363" s="5">
        <v>52983</v>
      </c>
      <c r="I1363">
        <f>IFERROR(VLOOKUP(G1363,'NCES Match'!$A$2:$B$1307,2,FALSE),"")</f>
        <v>4800086</v>
      </c>
      <c r="J1363" cm="1">
        <f t="array" ref="J1363">IFERROR(_xlfn.IFS(B1363=2015,H1363/$O$13,B1363=2016,H1363/$O$14,B1363=2017,H1363/$O$15,B1363=2018,H1363/$O$16,B1363=2019,H1363/$O$17,B1363=2020,H1363/$O$18,B1363=2021,H1363/$O$19,B1363=2022,H1363/$O$20),"")</f>
        <v>3.792877643117358E-5</v>
      </c>
      <c r="K1363" s="3" cm="1">
        <f t="array" ref="K1363">IFERROR(_xlfn.IFS(B1363=2015,J1363*$P$4,B1363=2016,J1363*$P$5,B1363=2017,J1363*$P$6,B1363=2018,J1363*$P$7,B1363=2019,J1363*$P$8,B1363=2020,J1363*$P$9,B1363=2021,J1363*$P$10,B1363=2022,J1363*$P$11),"")</f>
        <v>63554.642986480372</v>
      </c>
      <c r="L1363" s="3">
        <f t="shared" si="22"/>
        <v>116537.64298648038</v>
      </c>
    </row>
    <row r="1364" spans="1:12">
      <c r="A1364">
        <v>4800086</v>
      </c>
      <c r="B1364">
        <v>2017</v>
      </c>
      <c r="D1364" t="s">
        <v>3588</v>
      </c>
      <c r="E1364" t="s">
        <v>3589</v>
      </c>
      <c r="F1364" t="s">
        <v>4101</v>
      </c>
      <c r="G1364" t="s">
        <v>3590</v>
      </c>
      <c r="H1364" s="5">
        <v>49929</v>
      </c>
      <c r="I1364">
        <f>IFERROR(VLOOKUP(G1364,'NCES Match'!$A$2:$B$1307,2,FALSE),"")</f>
        <v>4800086</v>
      </c>
      <c r="J1364" cm="1">
        <f t="array" ref="J1364">IFERROR(_xlfn.IFS(B1364=2015,H1364/$O$13,B1364=2016,H1364/$O$14,B1364=2017,H1364/$O$15,B1364=2018,H1364/$O$16,B1364=2019,H1364/$O$17,B1364=2020,H1364/$O$18,B1364=2021,H1364/$O$19,B1364=2022,H1364/$O$20),"")</f>
        <v>3.4422988178518881E-5</v>
      </c>
      <c r="K1364" s="3" cm="1">
        <f t="array" ref="K1364">IFERROR(_xlfn.IFS(B1364=2015,J1364*$P$4,B1364=2016,J1364*$P$5,B1364=2017,J1364*$P$6,B1364=2018,J1364*$P$7,B1364=2019,J1364*$P$8,B1364=2020,J1364*$P$9,B1364=2021,J1364*$P$10,B1364=2022,J1364*$P$11),"")</f>
        <v>58458.76470090144</v>
      </c>
      <c r="L1364" s="3">
        <f t="shared" si="22"/>
        <v>108387.76470090143</v>
      </c>
    </row>
    <row r="1365" spans="1:12">
      <c r="A1365">
        <v>4800086</v>
      </c>
      <c r="B1365">
        <v>2018</v>
      </c>
      <c r="D1365" t="s">
        <v>3588</v>
      </c>
      <c r="E1365" t="s">
        <v>3589</v>
      </c>
      <c r="F1365" t="s">
        <v>4101</v>
      </c>
      <c r="G1365" t="s">
        <v>3590</v>
      </c>
      <c r="H1365" s="5">
        <v>54950</v>
      </c>
      <c r="I1365">
        <f>IFERROR(VLOOKUP(G1365,'NCES Match'!$A$2:$B$1307,2,FALSE),"")</f>
        <v>4800086</v>
      </c>
      <c r="J1365" cm="1">
        <f t="array" ref="J1365">IFERROR(_xlfn.IFS(B1365=2015,H1365/$O$13,B1365=2016,H1365/$O$14,B1365=2017,H1365/$O$15,B1365=2018,H1365/$O$16,B1365=2019,H1365/$O$17,B1365=2020,H1365/$O$18,B1365=2021,H1365/$O$19,B1365=2022,H1365/$O$20),"")</f>
        <v>3.5858107980193351E-5</v>
      </c>
      <c r="K1365" s="3" cm="1">
        <f t="array" ref="K1365">IFERROR(_xlfn.IFS(B1365=2015,J1365*$P$4,B1365=2016,J1365*$P$5,B1365=2017,J1365*$P$6,B1365=2018,J1365*$P$7,B1365=2019,J1365*$P$8,B1365=2020,J1365*$P$9,B1365=2021,J1365*$P$10,B1365=2022,J1365*$P$11),"")</f>
        <v>61563.110930774666</v>
      </c>
      <c r="L1365" s="3">
        <f t="shared" si="22"/>
        <v>116513.11093077467</v>
      </c>
    </row>
    <row r="1366" spans="1:12">
      <c r="A1366">
        <v>4800086</v>
      </c>
      <c r="B1366">
        <v>2019</v>
      </c>
      <c r="D1366" t="s">
        <v>3588</v>
      </c>
      <c r="E1366" t="s">
        <v>3589</v>
      </c>
      <c r="F1366" t="s">
        <v>4101</v>
      </c>
      <c r="G1366" t="s">
        <v>3590</v>
      </c>
      <c r="H1366" s="5">
        <v>53785</v>
      </c>
      <c r="I1366">
        <f>IFERROR(VLOOKUP(G1366,'NCES Match'!$A$2:$B$1307,2,FALSE),"")</f>
        <v>4800086</v>
      </c>
      <c r="J1366" cm="1">
        <f t="array" ref="J1366">IFERROR(_xlfn.IFS(B1366=2015,H1366/$O$13,B1366=2016,H1366/$O$14,B1366=2017,H1366/$O$15,B1366=2018,H1366/$O$16,B1366=2019,H1366/$O$17,B1366=2020,H1366/$O$18,B1366=2021,H1366/$O$19,B1366=2022,H1366/$O$20),"")</f>
        <v>3.4055587733131326E-5</v>
      </c>
      <c r="K1366" s="3" cm="1">
        <f t="array" ref="K1366">IFERROR(_xlfn.IFS(B1366=2015,J1366*$P$4,B1366=2016,J1366*$P$5,B1366=2017,J1366*$P$6,B1366=2018,J1366*$P$7,B1366=2019,J1366*$P$8,B1366=2020,J1366*$P$9,B1366=2021,J1366*$P$10,B1366=2022,J1366*$P$11),"")</f>
        <v>59186.090310966771</v>
      </c>
      <c r="L1366" s="3">
        <f t="shared" si="22"/>
        <v>112971.09031096677</v>
      </c>
    </row>
    <row r="1367" spans="1:12">
      <c r="A1367">
        <v>4800086</v>
      </c>
      <c r="B1367">
        <v>2020</v>
      </c>
      <c r="D1367" t="s">
        <v>3588</v>
      </c>
      <c r="E1367" t="s">
        <v>3589</v>
      </c>
      <c r="F1367" t="s">
        <v>4230</v>
      </c>
      <c r="G1367" t="s">
        <v>4271</v>
      </c>
      <c r="H1367" s="5">
        <v>75819</v>
      </c>
      <c r="I1367">
        <f>IFERROR(VLOOKUP(G1367,'NCES Match'!$A$2:$B$1307,2,FALSE),"")</f>
        <v>4800086</v>
      </c>
      <c r="J1367" cm="1">
        <f t="array" ref="J1367">IFERROR(_xlfn.IFS(B1367=2015,H1367/$O$13,B1367=2016,H1367/$O$14,B1367=2017,H1367/$O$15,B1367=2018,H1367/$O$16,B1367=2019,H1367/$O$17,B1367=2020,H1367/$O$18,B1367=2021,H1367/$O$19,B1367=2022,H1367/$O$20),"")</f>
        <v>4.1086889497080294E-5</v>
      </c>
      <c r="K1367" s="3" cm="1">
        <f t="array" ref="K1367">IFERROR(_xlfn.IFS(B1367=2015,J1367*$P$4,B1367=2016,J1367*$P$5,B1367=2017,J1367*$P$6,B1367=2018,J1367*$P$7,B1367=2019,J1367*$P$8,B1367=2020,J1367*$P$9,B1367=2021,J1367*$P$10,B1367=2022,J1367*$P$11),"")</f>
        <v>86611.2787194392</v>
      </c>
      <c r="L1367" s="3">
        <f t="shared" si="22"/>
        <v>162430.2787194392</v>
      </c>
    </row>
    <row r="1368" spans="1:12">
      <c r="A1368">
        <v>4800086</v>
      </c>
      <c r="B1368">
        <v>2021</v>
      </c>
      <c r="D1368" t="s">
        <v>3588</v>
      </c>
      <c r="E1368" t="s">
        <v>3589</v>
      </c>
      <c r="F1368" t="s">
        <v>4230</v>
      </c>
      <c r="G1368" t="s">
        <v>4271</v>
      </c>
      <c r="H1368" s="5">
        <v>77735.39</v>
      </c>
      <c r="I1368">
        <f>IFERROR(VLOOKUP(G1368,'NCES Match'!$A$2:$B$1307,2,FALSE),"")</f>
        <v>4800086</v>
      </c>
      <c r="J1368" cm="1">
        <f t="array" ref="J1368">IFERROR(_xlfn.IFS(B1368=2015,H1368/$O$13,B1368=2016,H1368/$O$14,B1368=2017,H1368/$O$15,B1368=2018,H1368/$O$16,B1368=2019,H1368/$O$17,B1368=2020,H1368/$O$18,B1368=2021,H1368/$O$19,B1368=2022,H1368/$O$20),"")</f>
        <v>3.9772769365627296E-5</v>
      </c>
      <c r="K1368" s="3" cm="1">
        <f t="array" ref="K1368">IFERROR(_xlfn.IFS(B1368=2015,J1368*$P$4,B1368=2016,J1368*$P$5,B1368=2017,J1368*$P$6,B1368=2018,J1368*$P$7,B1368=2019,J1368*$P$8,B1368=2020,J1368*$P$9,B1368=2021,J1368*$P$10,B1368=2022,J1368*$P$11),"")</f>
        <v>85135.732437323022</v>
      </c>
      <c r="L1368" s="3">
        <f t="shared" si="22"/>
        <v>162871.12243732304</v>
      </c>
    </row>
    <row r="1369" spans="1:12">
      <c r="A1369">
        <v>4800086</v>
      </c>
      <c r="B1369">
        <v>2022</v>
      </c>
      <c r="D1369" t="s">
        <v>3588</v>
      </c>
      <c r="E1369" t="s">
        <v>3589</v>
      </c>
      <c r="F1369" t="s">
        <v>4101</v>
      </c>
      <c r="G1369" t="s">
        <v>4271</v>
      </c>
      <c r="H1369" s="5">
        <v>108796.52</v>
      </c>
      <c r="I1369">
        <f>IFERROR(VLOOKUP(G1369,'NCES Match'!$A$2:$B$1307,2,FALSE),"")</f>
        <v>4800086</v>
      </c>
      <c r="J1369" cm="1">
        <f t="array" ref="J1369">IFERROR(_xlfn.IFS(B1369=2015,H1369/$O$13,B1369=2016,H1369/$O$14,B1369=2017,H1369/$O$15,B1369=2018,H1369/$O$16,B1369=2019,H1369/$O$17,B1369=2020,H1369/$O$18,B1369=2021,H1369/$O$19,B1369=2022,H1369/$O$20),"")</f>
        <v>4.7786765404538272E-5</v>
      </c>
      <c r="K1369" s="3" cm="1">
        <f t="array" ref="K1369">IFERROR(_xlfn.IFS(B1369=2015,J1369*$P$4,B1369=2016,J1369*$P$5,B1369=2017,J1369*$P$6,B1369=2018,J1369*$P$7,B1369=2019,J1369*$P$8,B1369=2020,J1369*$P$9,B1369=2021,J1369*$P$10,B1369=2022,J1369*$P$11),"")</f>
        <v>102907.98721038188</v>
      </c>
      <c r="L1369" s="3">
        <f t="shared" si="22"/>
        <v>211704.50721038188</v>
      </c>
    </row>
    <row r="1370" spans="1:12">
      <c r="A1370">
        <v>4800086</v>
      </c>
      <c r="B1370">
        <v>2023</v>
      </c>
      <c r="D1370" t="s">
        <v>3588</v>
      </c>
      <c r="E1370" t="s">
        <v>3589</v>
      </c>
      <c r="F1370" t="s">
        <v>4101</v>
      </c>
      <c r="G1370" t="s">
        <v>3590</v>
      </c>
      <c r="H1370" s="5">
        <v>133494.69</v>
      </c>
      <c r="I1370">
        <f>IFERROR(VLOOKUP(G1370,'NCES Match'!$A$2:$B$1307,2,FALSE),"")</f>
        <v>4800086</v>
      </c>
      <c r="J1370" t="str" cm="1">
        <f t="array" ref="J1370">IFERROR(_xlfn.IFS(B1370=2015,H1370/$O$13,B1370=2016,H1370/$O$14,B1370=2017,H1370/$O$15,B1370=2018,H1370/$O$16,B1370=2019,H1370/$O$17,B1370=2020,H1370/$O$18,B1370=2021,H1370/$O$19,B1370=2022,H1370/$O$20),"")</f>
        <v/>
      </c>
      <c r="K1370" s="3" t="str" cm="1">
        <f t="array" ref="K1370">IFERROR(_xlfn.IFS(B1370=2015,J1370*$P$4,B1370=2016,J1370*$P$5,B1370=2017,J1370*$P$6,B1370=2018,J1370*$P$7,B1370=2019,J1370*$P$8,B1370=2020,J1370*$P$9,B1370=2021,J1370*$P$10,B1370=2022,J1370*$P$11),"")</f>
        <v/>
      </c>
      <c r="L1370" s="3">
        <f t="shared" si="22"/>
        <v>133494.69</v>
      </c>
    </row>
    <row r="1371" spans="1:12">
      <c r="A1371">
        <v>4801416</v>
      </c>
      <c r="B1371">
        <v>2015</v>
      </c>
      <c r="C1371" t="s">
        <v>3521</v>
      </c>
      <c r="D1371" t="s">
        <v>3558</v>
      </c>
      <c r="E1371" t="s">
        <v>3559</v>
      </c>
      <c r="G1371" t="s">
        <v>3560</v>
      </c>
      <c r="H1371" s="5">
        <v>131784.66</v>
      </c>
      <c r="I1371">
        <f>IFERROR(VLOOKUP(G1371,'NCES Match'!$A$2:$B$1307,2,FALSE),"")</f>
        <v>4801416</v>
      </c>
      <c r="J1371" cm="1">
        <f t="array" ref="J1371">IFERROR(_xlfn.IFS(B1371=2015,H1371/$O$13,B1371=2016,H1371/$O$14,B1371=2017,H1371/$O$15,B1371=2018,H1371/$O$16,B1371=2019,H1371/$O$17,B1371=2020,H1371/$O$18,B1371=2021,H1371/$O$19,B1371=2022,H1371/$O$20),"")</f>
        <v>1.032405977477358E-4</v>
      </c>
      <c r="K1371" s="3" cm="1">
        <f t="array" ref="K1371">IFERROR(_xlfn.IFS(B1371=2015,J1371*$P$4,B1371=2016,J1371*$P$5,B1371=2017,J1371*$P$6,B1371=2018,J1371*$P$7,B1371=2019,J1371*$P$8,B1371=2020,J1371*$P$9,B1371=2021,J1371*$P$10,B1371=2022,J1371*$P$11),"")</f>
        <v>164305.6549782134</v>
      </c>
      <c r="L1371" s="3">
        <f t="shared" si="22"/>
        <v>296090.3149782134</v>
      </c>
    </row>
    <row r="1372" spans="1:12">
      <c r="A1372">
        <v>4801416</v>
      </c>
      <c r="B1372">
        <v>2016</v>
      </c>
      <c r="C1372" t="s">
        <v>4104</v>
      </c>
      <c r="D1372" t="s">
        <v>3558</v>
      </c>
      <c r="E1372" t="s">
        <v>3559</v>
      </c>
      <c r="F1372" t="s">
        <v>4101</v>
      </c>
      <c r="G1372" t="s">
        <v>3560</v>
      </c>
      <c r="H1372" s="5">
        <v>116419</v>
      </c>
      <c r="I1372">
        <f>IFERROR(VLOOKUP(G1372,'NCES Match'!$A$2:$B$1307,2,FALSE),"")</f>
        <v>4801416</v>
      </c>
      <c r="J1372" cm="1">
        <f t="array" ref="J1372">IFERROR(_xlfn.IFS(B1372=2015,H1372/$O$13,B1372=2016,H1372/$O$14,B1372=2017,H1372/$O$15,B1372=2018,H1372/$O$16,B1372=2019,H1372/$O$17,B1372=2020,H1372/$O$18,B1372=2021,H1372/$O$19,B1372=2022,H1372/$O$20),"")</f>
        <v>8.3340509660472176E-5</v>
      </c>
      <c r="K1372" s="3" cm="1">
        <f t="array" ref="K1372">IFERROR(_xlfn.IFS(B1372=2015,J1372*$P$4,B1372=2016,J1372*$P$5,B1372=2017,J1372*$P$6,B1372=2018,J1372*$P$7,B1372=2019,J1372*$P$8,B1372=2020,J1372*$P$9,B1372=2021,J1372*$P$10,B1372=2022,J1372*$P$11),"")</f>
        <v>139647.96221133304</v>
      </c>
      <c r="L1372" s="3">
        <f t="shared" si="22"/>
        <v>256066.96221133304</v>
      </c>
    </row>
    <row r="1373" spans="1:12">
      <c r="A1373">
        <v>4801416</v>
      </c>
      <c r="B1373">
        <v>2017</v>
      </c>
      <c r="D1373" t="s">
        <v>3558</v>
      </c>
      <c r="E1373" t="s">
        <v>3559</v>
      </c>
      <c r="F1373" t="s">
        <v>4101</v>
      </c>
      <c r="G1373" t="s">
        <v>3560</v>
      </c>
      <c r="H1373" s="5">
        <v>87539</v>
      </c>
      <c r="I1373">
        <f>IFERROR(VLOOKUP(G1373,'NCES Match'!$A$2:$B$1307,2,FALSE),"")</f>
        <v>4801416</v>
      </c>
      <c r="J1373" cm="1">
        <f t="array" ref="J1373">IFERROR(_xlfn.IFS(B1373=2015,H1373/$O$13,B1373=2016,H1373/$O$14,B1373=2017,H1373/$O$15,B1373=2018,H1373/$O$16,B1373=2019,H1373/$O$17,B1373=2020,H1373/$O$18,B1373=2021,H1373/$O$19,B1373=2022,H1373/$O$20),"")</f>
        <v>6.0352780191058596E-5</v>
      </c>
      <c r="K1373" s="3" cm="1">
        <f t="array" ref="K1373">IFERROR(_xlfn.IFS(B1373=2015,J1373*$P$4,B1373=2016,J1373*$P$5,B1373=2017,J1373*$P$6,B1373=2018,J1373*$P$7,B1373=2019,J1373*$P$8,B1373=2020,J1373*$P$9,B1373=2021,J1373*$P$10,B1373=2022,J1373*$P$11),"")</f>
        <v>102493.97751111</v>
      </c>
      <c r="L1373" s="3">
        <f t="shared" si="22"/>
        <v>190032.97751111002</v>
      </c>
    </row>
    <row r="1374" spans="1:12">
      <c r="A1374">
        <v>4801416</v>
      </c>
      <c r="B1374">
        <v>2018</v>
      </c>
      <c r="D1374" t="s">
        <v>3558</v>
      </c>
      <c r="E1374" t="s">
        <v>3559</v>
      </c>
      <c r="F1374" t="s">
        <v>4101</v>
      </c>
      <c r="G1374" t="s">
        <v>3560</v>
      </c>
      <c r="H1374" s="5">
        <v>97171</v>
      </c>
      <c r="I1374">
        <f>IFERROR(VLOOKUP(G1374,'NCES Match'!$A$2:$B$1307,2,FALSE),"")</f>
        <v>4801416</v>
      </c>
      <c r="J1374" cm="1">
        <f t="array" ref="J1374">IFERROR(_xlfn.IFS(B1374=2015,H1374/$O$13,B1374=2016,H1374/$O$14,B1374=2017,H1374/$O$15,B1374=2018,H1374/$O$16,B1374=2019,H1374/$O$17,B1374=2020,H1374/$O$18,B1374=2021,H1374/$O$19,B1374=2022,H1374/$O$20),"")</f>
        <v>6.3409794550379757E-5</v>
      </c>
      <c r="K1374" s="3" cm="1">
        <f t="array" ref="K1374">IFERROR(_xlfn.IFS(B1374=2015,J1374*$P$4,B1374=2016,J1374*$P$5,B1374=2017,J1374*$P$6,B1374=2018,J1374*$P$7,B1374=2019,J1374*$P$8,B1374=2020,J1374*$P$9,B1374=2021,J1374*$P$10,B1374=2022,J1374*$P$11),"")</f>
        <v>108865.31487268979</v>
      </c>
      <c r="L1374" s="3">
        <f t="shared" si="22"/>
        <v>206036.31487268978</v>
      </c>
    </row>
    <row r="1375" spans="1:12">
      <c r="A1375">
        <v>4801416</v>
      </c>
      <c r="B1375">
        <v>2019</v>
      </c>
      <c r="D1375" t="s">
        <v>3558</v>
      </c>
      <c r="E1375" t="s">
        <v>3559</v>
      </c>
      <c r="F1375" t="s">
        <v>4101</v>
      </c>
      <c r="G1375" t="s">
        <v>3560</v>
      </c>
      <c r="H1375" s="5">
        <v>103085</v>
      </c>
      <c r="I1375">
        <f>IFERROR(VLOOKUP(G1375,'NCES Match'!$A$2:$B$1307,2,FALSE),"")</f>
        <v>4801416</v>
      </c>
      <c r="J1375" cm="1">
        <f t="array" ref="J1375">IFERROR(_xlfn.IFS(B1375=2015,H1375/$O$13,B1375=2016,H1375/$O$14,B1375=2017,H1375/$O$15,B1375=2018,H1375/$O$16,B1375=2019,H1375/$O$17,B1375=2020,H1375/$O$18,B1375=2021,H1375/$O$19,B1375=2022,H1375/$O$20),"")</f>
        <v>6.5271363046757335E-5</v>
      </c>
      <c r="K1375" s="3" cm="1">
        <f t="array" ref="K1375">IFERROR(_xlfn.IFS(B1375=2015,J1375*$P$4,B1375=2016,J1375*$P$5,B1375=2017,J1375*$P$6,B1375=2018,J1375*$P$7,B1375=2019,J1375*$P$8,B1375=2020,J1375*$P$9,B1375=2021,J1375*$P$10,B1375=2022,J1375*$P$11),"")</f>
        <v>113436.79687098654</v>
      </c>
      <c r="L1375" s="3">
        <f t="shared" si="22"/>
        <v>216521.79687098652</v>
      </c>
    </row>
    <row r="1376" spans="1:12">
      <c r="A1376">
        <v>4801416</v>
      </c>
      <c r="B1376">
        <v>2020</v>
      </c>
      <c r="D1376" t="s">
        <v>3558</v>
      </c>
      <c r="E1376" t="s">
        <v>3559</v>
      </c>
      <c r="F1376" t="s">
        <v>4230</v>
      </c>
      <c r="G1376" t="s">
        <v>3560</v>
      </c>
      <c r="H1376" s="5">
        <v>197745</v>
      </c>
      <c r="I1376">
        <f>IFERROR(VLOOKUP(G1376,'NCES Match'!$A$2:$B$1307,2,FALSE),"")</f>
        <v>4801416</v>
      </c>
      <c r="J1376" cm="1">
        <f t="array" ref="J1376">IFERROR(_xlfn.IFS(B1376=2015,H1376/$O$13,B1376=2016,H1376/$O$14,B1376=2017,H1376/$O$15,B1376=2018,H1376/$O$16,B1376=2019,H1376/$O$17,B1376=2020,H1376/$O$18,B1376=2021,H1376/$O$19,B1376=2022,H1376/$O$20),"")</f>
        <v>1.0715951098801282E-4</v>
      </c>
      <c r="K1376" s="3" cm="1">
        <f t="array" ref="K1376">IFERROR(_xlfn.IFS(B1376=2015,J1376*$P$4,B1376=2016,J1376*$P$5,B1376=2017,J1376*$P$6,B1376=2018,J1376*$P$7,B1376=2019,J1376*$P$8,B1376=2020,J1376*$P$9,B1376=2021,J1376*$P$10,B1376=2022,J1376*$P$11),"")</f>
        <v>225892.55081675446</v>
      </c>
      <c r="L1376" s="3">
        <f t="shared" si="22"/>
        <v>423637.55081675446</v>
      </c>
    </row>
    <row r="1377" spans="1:12">
      <c r="A1377">
        <v>4801416</v>
      </c>
      <c r="B1377">
        <v>2021</v>
      </c>
      <c r="D1377" t="s">
        <v>3558</v>
      </c>
      <c r="E1377" t="s">
        <v>3559</v>
      </c>
      <c r="F1377" t="s">
        <v>4101</v>
      </c>
      <c r="G1377" t="s">
        <v>3560</v>
      </c>
      <c r="H1377" s="5">
        <v>196835.92</v>
      </c>
      <c r="I1377">
        <f>IFERROR(VLOOKUP(G1377,'NCES Match'!$A$2:$B$1307,2,FALSE),"")</f>
        <v>4801416</v>
      </c>
      <c r="J1377" cm="1">
        <f t="array" ref="J1377">IFERROR(_xlfn.IFS(B1377=2015,H1377/$O$13,B1377=2016,H1377/$O$14,B1377=2017,H1377/$O$15,B1377=2018,H1377/$O$16,B1377=2019,H1377/$O$17,B1377=2020,H1377/$O$18,B1377=2021,H1377/$O$19,B1377=2022,H1377/$O$20),"")</f>
        <v>1.0070972370539424E-4</v>
      </c>
      <c r="K1377" s="3" cm="1">
        <f t="array" ref="K1377">IFERROR(_xlfn.IFS(B1377=2015,J1377*$P$4,B1377=2016,J1377*$P$5,B1377=2017,J1377*$P$6,B1377=2018,J1377*$P$7,B1377=2019,J1377*$P$8,B1377=2020,J1377*$P$9,B1377=2021,J1377*$P$10,B1377=2022,J1377*$P$11),"")</f>
        <v>215574.5307147018</v>
      </c>
      <c r="L1377" s="3">
        <f t="shared" si="22"/>
        <v>412410.45071470179</v>
      </c>
    </row>
    <row r="1378" spans="1:12">
      <c r="A1378">
        <v>4801416</v>
      </c>
      <c r="B1378">
        <v>2022</v>
      </c>
      <c r="D1378" t="s">
        <v>3558</v>
      </c>
      <c r="E1378" t="s">
        <v>3559</v>
      </c>
      <c r="F1378" t="s">
        <v>4101</v>
      </c>
      <c r="G1378" t="s">
        <v>3560</v>
      </c>
      <c r="H1378" s="5">
        <v>235408.4</v>
      </c>
      <c r="I1378">
        <f>IFERROR(VLOOKUP(G1378,'NCES Match'!$A$2:$B$1307,2,FALSE),"")</f>
        <v>4801416</v>
      </c>
      <c r="J1378" cm="1">
        <f t="array" ref="J1378">IFERROR(_xlfn.IFS(B1378=2015,H1378/$O$13,B1378=2016,H1378/$O$14,B1378=2017,H1378/$O$15,B1378=2018,H1378/$O$16,B1378=2019,H1378/$O$17,B1378=2020,H1378/$O$18,B1378=2021,H1378/$O$19,B1378=2022,H1378/$O$20),"")</f>
        <v>1.0339858283204011E-4</v>
      </c>
      <c r="K1378" s="3" cm="1">
        <f t="array" ref="K1378">IFERROR(_xlfn.IFS(B1378=2015,J1378*$P$4,B1378=2016,J1378*$P$5,B1378=2017,J1378*$P$6,B1378=2018,J1378*$P$7,B1378=2019,J1378*$P$8,B1378=2020,J1378*$P$9,B1378=2021,J1378*$P$10,B1378=2022,J1378*$P$11),"")</f>
        <v>222667.09097328171</v>
      </c>
      <c r="L1378" s="3">
        <f t="shared" si="22"/>
        <v>458075.49097328167</v>
      </c>
    </row>
    <row r="1379" spans="1:12">
      <c r="A1379">
        <v>4801416</v>
      </c>
      <c r="B1379">
        <v>2023</v>
      </c>
      <c r="D1379" t="s">
        <v>3558</v>
      </c>
      <c r="E1379" t="s">
        <v>3559</v>
      </c>
      <c r="F1379" t="s">
        <v>4101</v>
      </c>
      <c r="G1379" t="s">
        <v>3560</v>
      </c>
      <c r="H1379" s="5">
        <v>282469.65999999997</v>
      </c>
      <c r="I1379">
        <f>IFERROR(VLOOKUP(G1379,'NCES Match'!$A$2:$B$1307,2,FALSE),"")</f>
        <v>4801416</v>
      </c>
      <c r="J1379" t="str" cm="1">
        <f t="array" ref="J1379">IFERROR(_xlfn.IFS(B1379=2015,H1379/$O$13,B1379=2016,H1379/$O$14,B1379=2017,H1379/$O$15,B1379=2018,H1379/$O$16,B1379=2019,H1379/$O$17,B1379=2020,H1379/$O$18,B1379=2021,H1379/$O$19,B1379=2022,H1379/$O$20),"")</f>
        <v/>
      </c>
      <c r="K1379" s="3" t="str" cm="1">
        <f t="array" ref="K1379">IFERROR(_xlfn.IFS(B1379=2015,J1379*$P$4,B1379=2016,J1379*$P$5,B1379=2017,J1379*$P$6,B1379=2018,J1379*$P$7,B1379=2019,J1379*$P$8,B1379=2020,J1379*$P$9,B1379=2021,J1379*$P$10,B1379=2022,J1379*$P$11),"")</f>
        <v/>
      </c>
      <c r="L1379" s="3">
        <f t="shared" si="22"/>
        <v>282469.65999999997</v>
      </c>
    </row>
    <row r="1380" spans="1:12">
      <c r="A1380">
        <v>4807350</v>
      </c>
      <c r="B1380">
        <v>2015</v>
      </c>
      <c r="C1380" t="s">
        <v>381</v>
      </c>
      <c r="D1380" t="s">
        <v>943</v>
      </c>
      <c r="E1380" t="s">
        <v>944</v>
      </c>
      <c r="G1380" t="s">
        <v>945</v>
      </c>
      <c r="H1380" s="5">
        <v>2072939.82</v>
      </c>
      <c r="I1380">
        <f>IFERROR(VLOOKUP(G1380,'NCES Match'!$A$2:$B$1307,2,FALSE),"")</f>
        <v>4807350</v>
      </c>
      <c r="J1380" cm="1">
        <f t="array" ref="J1380">IFERROR(_xlfn.IFS(B1380=2015,H1380/$O$13,B1380=2016,H1380/$O$14,B1380=2017,H1380/$O$15,B1380=2018,H1380/$O$16,B1380=2019,H1380/$O$17,B1380=2020,H1380/$O$18,B1380=2021,H1380/$O$19,B1380=2022,H1380/$O$20),"")</f>
        <v>1.6239488428462299E-3</v>
      </c>
      <c r="K1380" s="3" cm="1">
        <f t="array" ref="K1380">IFERROR(_xlfn.IFS(B1380=2015,J1380*$P$4,B1380=2016,J1380*$P$5,B1380=2017,J1380*$P$6,B1380=2018,J1380*$P$7,B1380=2019,J1380*$P$8,B1380=2020,J1380*$P$9,B1380=2021,J1380*$P$10,B1380=2022,J1380*$P$11),"")</f>
        <v>2584486.9566421448</v>
      </c>
      <c r="L1380" s="3">
        <f t="shared" si="22"/>
        <v>4657426.7766421447</v>
      </c>
    </row>
    <row r="1381" spans="1:12">
      <c r="A1381">
        <v>4807350</v>
      </c>
      <c r="B1381">
        <v>2016</v>
      </c>
      <c r="C1381" t="s">
        <v>4102</v>
      </c>
      <c r="D1381" t="s">
        <v>943</v>
      </c>
      <c r="E1381" t="s">
        <v>944</v>
      </c>
      <c r="F1381" t="s">
        <v>4101</v>
      </c>
      <c r="G1381" t="s">
        <v>945</v>
      </c>
      <c r="H1381" s="5">
        <v>2177745</v>
      </c>
      <c r="I1381">
        <f>IFERROR(VLOOKUP(G1381,'NCES Match'!$A$2:$B$1307,2,FALSE),"")</f>
        <v>4807350</v>
      </c>
      <c r="J1381" cm="1">
        <f t="array" ref="J1381">IFERROR(_xlfn.IFS(B1381=2015,H1381/$O$13,B1381=2016,H1381/$O$14,B1381=2017,H1381/$O$15,B1381=2018,H1381/$O$16,B1381=2019,H1381/$O$17,B1381=2020,H1381/$O$18,B1381=2021,H1381/$O$19,B1381=2022,H1381/$O$20),"")</f>
        <v>1.5589755813960348E-3</v>
      </c>
      <c r="K1381" s="3" cm="1">
        <f t="array" ref="K1381">IFERROR(_xlfn.IFS(B1381=2015,J1381*$P$4,B1381=2016,J1381*$P$5,B1381=2017,J1381*$P$6,B1381=2018,J1381*$P$7,B1381=2019,J1381*$P$8,B1381=2020,J1381*$P$9,B1381=2021,J1381*$P$10,B1381=2022,J1381*$P$11),"")</f>
        <v>2612268.1990561634</v>
      </c>
      <c r="L1381" s="3">
        <f t="shared" si="22"/>
        <v>4790013.1990561634</v>
      </c>
    </row>
    <row r="1382" spans="1:12">
      <c r="A1382">
        <v>4807350</v>
      </c>
      <c r="B1382">
        <v>2017</v>
      </c>
      <c r="D1382" t="s">
        <v>943</v>
      </c>
      <c r="E1382" t="s">
        <v>944</v>
      </c>
      <c r="F1382" t="s">
        <v>4101</v>
      </c>
      <c r="G1382" t="s">
        <v>945</v>
      </c>
      <c r="H1382" s="5">
        <v>2209189</v>
      </c>
      <c r="I1382">
        <f>IFERROR(VLOOKUP(G1382,'NCES Match'!$A$2:$B$1307,2,FALSE),"")</f>
        <v>4807350</v>
      </c>
      <c r="J1382" cm="1">
        <f t="array" ref="J1382">IFERROR(_xlfn.IFS(B1382=2015,H1382/$O$13,B1382=2016,H1382/$O$14,B1382=2017,H1382/$O$15,B1382=2018,H1382/$O$16,B1382=2019,H1382/$O$17,B1382=2020,H1382/$O$18,B1382=2021,H1382/$O$19,B1382=2022,H1382/$O$20),"")</f>
        <v>1.5231005393882104E-3</v>
      </c>
      <c r="K1382" s="3" cm="1">
        <f t="array" ref="K1382">IFERROR(_xlfn.IFS(B1382=2015,J1382*$P$4,B1382=2016,J1382*$P$5,B1382=2017,J1382*$P$6,B1382=2018,J1382*$P$7,B1382=2019,J1382*$P$8,B1382=2020,J1382*$P$9,B1382=2021,J1382*$P$10,B1382=2022,J1382*$P$11),"")</f>
        <v>2586602.1737030535</v>
      </c>
      <c r="L1382" s="3">
        <f t="shared" si="22"/>
        <v>4795791.173703054</v>
      </c>
    </row>
    <row r="1383" spans="1:12">
      <c r="A1383">
        <v>4807350</v>
      </c>
      <c r="B1383">
        <v>2018</v>
      </c>
      <c r="D1383" t="s">
        <v>943</v>
      </c>
      <c r="E1383" t="s">
        <v>944</v>
      </c>
      <c r="F1383" t="s">
        <v>4101</v>
      </c>
      <c r="G1383" t="s">
        <v>945</v>
      </c>
      <c r="H1383" s="5">
        <v>2374698</v>
      </c>
      <c r="I1383">
        <f>IFERROR(VLOOKUP(G1383,'NCES Match'!$A$2:$B$1307,2,FALSE),"")</f>
        <v>4807350</v>
      </c>
      <c r="J1383" cm="1">
        <f t="array" ref="J1383">IFERROR(_xlfn.IFS(B1383=2015,H1383/$O$13,B1383=2016,H1383/$O$14,B1383=2017,H1383/$O$15,B1383=2018,H1383/$O$16,B1383=2019,H1383/$O$17,B1383=2020,H1383/$O$18,B1383=2021,H1383/$O$19,B1383=2022,H1383/$O$20),"")</f>
        <v>1.5496301602247349E-3</v>
      </c>
      <c r="K1383" s="3" cm="1">
        <f t="array" ref="K1383">IFERROR(_xlfn.IFS(B1383=2015,J1383*$P$4,B1383=2016,J1383*$P$5,B1383=2017,J1383*$P$6,B1383=2018,J1383*$P$7,B1383=2019,J1383*$P$8,B1383=2020,J1383*$P$9,B1383=2021,J1383*$P$10,B1383=2022,J1383*$P$11),"")</f>
        <v>2660487.65061126</v>
      </c>
      <c r="L1383" s="3">
        <f t="shared" si="22"/>
        <v>5035185.65061126</v>
      </c>
    </row>
    <row r="1384" spans="1:12">
      <c r="A1384">
        <v>4807350</v>
      </c>
      <c r="B1384">
        <v>2019</v>
      </c>
      <c r="D1384" t="s">
        <v>943</v>
      </c>
      <c r="E1384" t="s">
        <v>944</v>
      </c>
      <c r="F1384" t="s">
        <v>4101</v>
      </c>
      <c r="G1384" t="s">
        <v>945</v>
      </c>
      <c r="H1384" s="5">
        <v>2506456</v>
      </c>
      <c r="I1384">
        <f>IFERROR(VLOOKUP(G1384,'NCES Match'!$A$2:$B$1307,2,FALSE),"")</f>
        <v>4807350</v>
      </c>
      <c r="J1384" cm="1">
        <f t="array" ref="J1384">IFERROR(_xlfn.IFS(B1384=2015,H1384/$O$13,B1384=2016,H1384/$O$14,B1384=2017,H1384/$O$15,B1384=2018,H1384/$O$16,B1384=2019,H1384/$O$17,B1384=2020,H1384/$O$18,B1384=2021,H1384/$O$19,B1384=2022,H1384/$O$20),"")</f>
        <v>1.5870378768659183E-3</v>
      </c>
      <c r="K1384" s="3" cm="1">
        <f t="array" ref="K1384">IFERROR(_xlfn.IFS(B1384=2015,J1384*$P$4,B1384=2016,J1384*$P$5,B1384=2017,J1384*$P$6,B1384=2018,J1384*$P$7,B1384=2019,J1384*$P$8,B1384=2020,J1384*$P$9,B1384=2021,J1384*$P$10,B1384=2022,J1384*$P$11),"")</f>
        <v>2758154.3399919039</v>
      </c>
      <c r="L1384" s="3">
        <f t="shared" si="22"/>
        <v>5264610.3399919039</v>
      </c>
    </row>
    <row r="1385" spans="1:12">
      <c r="A1385">
        <v>4807350</v>
      </c>
      <c r="B1385">
        <v>2020</v>
      </c>
      <c r="D1385" t="s">
        <v>943</v>
      </c>
      <c r="E1385" t="s">
        <v>944</v>
      </c>
      <c r="F1385" t="s">
        <v>4230</v>
      </c>
      <c r="G1385" t="s">
        <v>945</v>
      </c>
      <c r="H1385" s="5">
        <v>2571259</v>
      </c>
      <c r="I1385">
        <f>IFERROR(VLOOKUP(G1385,'NCES Match'!$A$2:$B$1307,2,FALSE),"")</f>
        <v>4807350</v>
      </c>
      <c r="J1385" cm="1">
        <f t="array" ref="J1385">IFERROR(_xlfn.IFS(B1385=2015,H1385/$O$13,B1385=2016,H1385/$O$14,B1385=2017,H1385/$O$15,B1385=2018,H1385/$O$16,B1385=2019,H1385/$O$17,B1385=2020,H1385/$O$18,B1385=2021,H1385/$O$19,B1385=2022,H1385/$O$20),"")</f>
        <v>1.3933846977851618E-3</v>
      </c>
      <c r="K1385" s="3" cm="1">
        <f t="array" ref="K1385">IFERROR(_xlfn.IFS(B1385=2015,J1385*$P$4,B1385=2016,J1385*$P$5,B1385=2017,J1385*$P$6,B1385=2018,J1385*$P$7,B1385=2019,J1385*$P$8,B1385=2020,J1385*$P$9,B1385=2021,J1385*$P$10,B1385=2022,J1385*$P$11),"")</f>
        <v>2937258.8653090452</v>
      </c>
      <c r="L1385" s="3">
        <f t="shared" si="22"/>
        <v>5508517.8653090447</v>
      </c>
    </row>
    <row r="1386" spans="1:12">
      <c r="A1386">
        <v>4807350</v>
      </c>
      <c r="B1386">
        <v>2021</v>
      </c>
      <c r="D1386" t="s">
        <v>943</v>
      </c>
      <c r="E1386" t="s">
        <v>944</v>
      </c>
      <c r="F1386" t="s">
        <v>4101</v>
      </c>
      <c r="G1386" t="s">
        <v>945</v>
      </c>
      <c r="H1386" s="5">
        <v>3215010.98</v>
      </c>
      <c r="I1386">
        <f>IFERROR(VLOOKUP(G1386,'NCES Match'!$A$2:$B$1307,2,FALSE),"")</f>
        <v>4807350</v>
      </c>
      <c r="J1386" cm="1">
        <f t="array" ref="J1386">IFERROR(_xlfn.IFS(B1386=2015,H1386/$O$13,B1386=2016,H1386/$O$14,B1386=2017,H1386/$O$15,B1386=2018,H1386/$O$16,B1386=2019,H1386/$O$17,B1386=2020,H1386/$O$18,B1386=2021,H1386/$O$19,B1386=2022,H1386/$O$20),"")</f>
        <v>1.6449379132914802E-3</v>
      </c>
      <c r="K1386" s="3" cm="1">
        <f t="array" ref="K1386">IFERROR(_xlfn.IFS(B1386=2015,J1386*$P$4,B1386=2016,J1386*$P$5,B1386=2017,J1386*$P$6,B1386=2018,J1386*$P$7,B1386=2019,J1386*$P$8,B1386=2020,J1386*$P$9,B1386=2021,J1386*$P$10,B1386=2022,J1386*$P$11),"")</f>
        <v>3521077.2670766264</v>
      </c>
      <c r="L1386" s="3">
        <f t="shared" si="22"/>
        <v>6736088.2470766269</v>
      </c>
    </row>
    <row r="1387" spans="1:12">
      <c r="A1387">
        <v>4807350</v>
      </c>
      <c r="B1387">
        <v>2022</v>
      </c>
      <c r="D1387" t="s">
        <v>943</v>
      </c>
      <c r="E1387" t="s">
        <v>944</v>
      </c>
      <c r="F1387" t="s">
        <v>4101</v>
      </c>
      <c r="G1387" t="s">
        <v>945</v>
      </c>
      <c r="H1387" s="5">
        <v>3226471.52</v>
      </c>
      <c r="I1387">
        <f>IFERROR(VLOOKUP(G1387,'NCES Match'!$A$2:$B$1307,2,FALSE),"")</f>
        <v>4807350</v>
      </c>
      <c r="J1387" cm="1">
        <f t="array" ref="J1387">IFERROR(_xlfn.IFS(B1387=2015,H1387/$O$13,B1387=2016,H1387/$O$14,B1387=2017,H1387/$O$15,B1387=2018,H1387/$O$16,B1387=2019,H1387/$O$17,B1387=2020,H1387/$O$18,B1387=2021,H1387/$O$19,B1387=2022,H1387/$O$20),"")</f>
        <v>1.4171651594248053E-3</v>
      </c>
      <c r="K1387" s="3" cm="1">
        <f t="array" ref="K1387">IFERROR(_xlfn.IFS(B1387=2015,J1387*$P$4,B1387=2016,J1387*$P$5,B1387=2017,J1387*$P$6,B1387=2018,J1387*$P$7,B1387=2019,J1387*$P$8,B1387=2020,J1387*$P$9,B1387=2021,J1387*$P$10,B1387=2022,J1387*$P$11),"")</f>
        <v>3051841.0875165989</v>
      </c>
      <c r="L1387" s="3">
        <f t="shared" si="22"/>
        <v>6278312.6075165989</v>
      </c>
    </row>
    <row r="1388" spans="1:12">
      <c r="A1388">
        <v>4807350</v>
      </c>
      <c r="B1388">
        <v>2023</v>
      </c>
      <c r="D1388" t="s">
        <v>943</v>
      </c>
      <c r="E1388" t="s">
        <v>944</v>
      </c>
      <c r="F1388" t="s">
        <v>4101</v>
      </c>
      <c r="G1388" t="s">
        <v>945</v>
      </c>
      <c r="H1388" s="5">
        <v>3884433.87</v>
      </c>
      <c r="I1388">
        <f>IFERROR(VLOOKUP(G1388,'NCES Match'!$A$2:$B$1307,2,FALSE),"")</f>
        <v>4807350</v>
      </c>
      <c r="J1388" t="str" cm="1">
        <f t="array" ref="J1388">IFERROR(_xlfn.IFS(B1388=2015,H1388/$O$13,B1388=2016,H1388/$O$14,B1388=2017,H1388/$O$15,B1388=2018,H1388/$O$16,B1388=2019,H1388/$O$17,B1388=2020,H1388/$O$18,B1388=2021,H1388/$O$19,B1388=2022,H1388/$O$20),"")</f>
        <v/>
      </c>
      <c r="K1388" s="3" t="str" cm="1">
        <f t="array" ref="K1388">IFERROR(_xlfn.IFS(B1388=2015,J1388*$P$4,B1388=2016,J1388*$P$5,B1388=2017,J1388*$P$6,B1388=2018,J1388*$P$7,B1388=2019,J1388*$P$8,B1388=2020,J1388*$P$9,B1388=2021,J1388*$P$10,B1388=2022,J1388*$P$11),"")</f>
        <v/>
      </c>
      <c r="L1388" s="3">
        <f t="shared" si="22"/>
        <v>3884433.87</v>
      </c>
    </row>
    <row r="1389" spans="1:12">
      <c r="A1389">
        <v>4811790</v>
      </c>
      <c r="B1389">
        <v>2015</v>
      </c>
      <c r="C1389" t="s">
        <v>381</v>
      </c>
      <c r="D1389" t="s">
        <v>732</v>
      </c>
      <c r="E1389" t="s">
        <v>733</v>
      </c>
      <c r="G1389" t="s">
        <v>734</v>
      </c>
      <c r="H1389" s="5">
        <v>2510127.15</v>
      </c>
      <c r="I1389">
        <f>IFERROR(VLOOKUP(G1389,'NCES Match'!$A$2:$B$1307,2,FALSE),"")</f>
        <v>4811790</v>
      </c>
      <c r="J1389" cm="1">
        <f t="array" ref="J1389">IFERROR(_xlfn.IFS(B1389=2015,H1389/$O$13,B1389=2016,H1389/$O$14,B1389=2017,H1389/$O$15,B1389=2018,H1389/$O$16,B1389=2019,H1389/$O$17,B1389=2020,H1389/$O$18,B1389=2021,H1389/$O$19,B1389=2022,H1389/$O$20),"")</f>
        <v>1.9664430396437679E-3</v>
      </c>
      <c r="K1389" s="3" cm="1">
        <f t="array" ref="K1389">IFERROR(_xlfn.IFS(B1389=2015,J1389*$P$4,B1389=2016,J1389*$P$5,B1389=2017,J1389*$P$6,B1389=2018,J1389*$P$7,B1389=2019,J1389*$P$8,B1389=2020,J1389*$P$9,B1389=2021,J1389*$P$10,B1389=2022,J1389*$P$11),"")</f>
        <v>3129560.644306751</v>
      </c>
      <c r="L1389" s="3">
        <f t="shared" si="22"/>
        <v>5639687.7943067513</v>
      </c>
    </row>
    <row r="1390" spans="1:12">
      <c r="A1390">
        <v>4811790</v>
      </c>
      <c r="B1390">
        <v>2016</v>
      </c>
      <c r="C1390" t="s">
        <v>4102</v>
      </c>
      <c r="D1390" t="s">
        <v>732</v>
      </c>
      <c r="E1390" t="s">
        <v>733</v>
      </c>
      <c r="F1390" t="s">
        <v>4101</v>
      </c>
      <c r="G1390" t="s">
        <v>734</v>
      </c>
      <c r="H1390" s="5">
        <v>2832244</v>
      </c>
      <c r="I1390">
        <f>IFERROR(VLOOKUP(G1390,'NCES Match'!$A$2:$B$1307,2,FALSE),"")</f>
        <v>4811790</v>
      </c>
      <c r="J1390" cm="1">
        <f t="array" ref="J1390">IFERROR(_xlfn.IFS(B1390=2015,H1390/$O$13,B1390=2016,H1390/$O$14,B1390=2017,H1390/$O$15,B1390=2018,H1390/$O$16,B1390=2019,H1390/$O$17,B1390=2020,H1390/$O$18,B1390=2021,H1390/$O$19,B1390=2022,H1390/$O$20),"")</f>
        <v>2.0275097573661887E-3</v>
      </c>
      <c r="K1390" s="3" cm="1">
        <f t="array" ref="K1390">IFERROR(_xlfn.IFS(B1390=2015,J1390*$P$4,B1390=2016,J1390*$P$5,B1390=2017,J1390*$P$6,B1390=2018,J1390*$P$7,B1390=2019,J1390*$P$8,B1390=2020,J1390*$P$9,B1390=2021,J1390*$P$10,B1390=2022,J1390*$P$11),"")</f>
        <v>3397358.7050676839</v>
      </c>
      <c r="L1390" s="3">
        <f t="shared" si="22"/>
        <v>6229602.7050676839</v>
      </c>
    </row>
    <row r="1391" spans="1:12">
      <c r="A1391">
        <v>4811790</v>
      </c>
      <c r="B1391">
        <v>2017</v>
      </c>
      <c r="D1391" t="s">
        <v>732</v>
      </c>
      <c r="E1391" t="s">
        <v>733</v>
      </c>
      <c r="F1391" t="s">
        <v>4101</v>
      </c>
      <c r="G1391" t="s">
        <v>734</v>
      </c>
      <c r="H1391" s="5">
        <v>2960530</v>
      </c>
      <c r="I1391">
        <f>IFERROR(VLOOKUP(G1391,'NCES Match'!$A$2:$B$1307,2,FALSE),"")</f>
        <v>4811790</v>
      </c>
      <c r="J1391" cm="1">
        <f t="array" ref="J1391">IFERROR(_xlfn.IFS(B1391=2015,H1391/$O$13,B1391=2016,H1391/$O$14,B1391=2017,H1391/$O$15,B1391=2018,H1391/$O$16,B1391=2019,H1391/$O$17,B1391=2020,H1391/$O$18,B1391=2021,H1391/$O$19,B1391=2022,H1391/$O$20),"")</f>
        <v>2.0411041517384787E-3</v>
      </c>
      <c r="K1391" s="3" cm="1">
        <f t="array" ref="K1391">IFERROR(_xlfn.IFS(B1391=2015,J1391*$P$4,B1391=2016,J1391*$P$5,B1391=2017,J1391*$P$6,B1391=2018,J1391*$P$7,B1391=2019,J1391*$P$8,B1391=2020,J1391*$P$9,B1391=2021,J1391*$P$10,B1391=2022,J1391*$P$11),"")</f>
        <v>3466300.6801650291</v>
      </c>
      <c r="L1391" s="3">
        <f t="shared" si="22"/>
        <v>6426830.6801650291</v>
      </c>
    </row>
    <row r="1392" spans="1:12">
      <c r="A1392">
        <v>4811790</v>
      </c>
      <c r="B1392">
        <v>2018</v>
      </c>
      <c r="D1392" t="s">
        <v>732</v>
      </c>
      <c r="E1392" t="s">
        <v>733</v>
      </c>
      <c r="F1392" t="s">
        <v>4101</v>
      </c>
      <c r="G1392" t="s">
        <v>734</v>
      </c>
      <c r="H1392" s="5">
        <v>2779403</v>
      </c>
      <c r="I1392">
        <f>IFERROR(VLOOKUP(G1392,'NCES Match'!$A$2:$B$1307,2,FALSE),"")</f>
        <v>4811790</v>
      </c>
      <c r="J1392" cm="1">
        <f t="array" ref="J1392">IFERROR(_xlfn.IFS(B1392=2015,H1392/$O$13,B1392=2016,H1392/$O$14,B1392=2017,H1392/$O$15,B1392=2018,H1392/$O$16,B1392=2019,H1392/$O$17,B1392=2020,H1392/$O$18,B1392=2021,H1392/$O$19,B1392=2022,H1392/$O$20),"")</f>
        <v>1.8137239835208979E-3</v>
      </c>
      <c r="K1392" s="3" cm="1">
        <f t="array" ref="K1392">IFERROR(_xlfn.IFS(B1392=2015,J1392*$P$4,B1392=2016,J1392*$P$5,B1392=2017,J1392*$P$6,B1392=2018,J1392*$P$7,B1392=2019,J1392*$P$8,B1392=2020,J1392*$P$9,B1392=2021,J1392*$P$10,B1392=2022,J1392*$P$11),"")</f>
        <v>3113898.0020077871</v>
      </c>
      <c r="L1392" s="3">
        <f t="shared" si="22"/>
        <v>5893301.0020077871</v>
      </c>
    </row>
    <row r="1393" spans="1:12">
      <c r="A1393">
        <v>4811790</v>
      </c>
      <c r="B1393">
        <v>2019</v>
      </c>
      <c r="D1393" t="s">
        <v>732</v>
      </c>
      <c r="E1393" t="s">
        <v>733</v>
      </c>
      <c r="F1393" t="s">
        <v>4101</v>
      </c>
      <c r="G1393" t="s">
        <v>734</v>
      </c>
      <c r="H1393" s="5">
        <v>3142389</v>
      </c>
      <c r="I1393">
        <f>IFERROR(VLOOKUP(G1393,'NCES Match'!$A$2:$B$1307,2,FALSE),"")</f>
        <v>4811790</v>
      </c>
      <c r="J1393" cm="1">
        <f t="array" ref="J1393">IFERROR(_xlfn.IFS(B1393=2015,H1393/$O$13,B1393=2016,H1393/$O$14,B1393=2017,H1393/$O$15,B1393=2018,H1393/$O$16,B1393=2019,H1393/$O$17,B1393=2020,H1393/$O$18,B1393=2021,H1393/$O$19,B1393=2022,H1393/$O$20),"")</f>
        <v>1.9896979507507081E-3</v>
      </c>
      <c r="K1393" s="3" cm="1">
        <f t="array" ref="K1393">IFERROR(_xlfn.IFS(B1393=2015,J1393*$P$4,B1393=2016,J1393*$P$5,B1393=2017,J1393*$P$6,B1393=2018,J1393*$P$7,B1393=2019,J1393*$P$8,B1393=2020,J1393*$P$9,B1393=2021,J1393*$P$10,B1393=2022,J1393*$P$11),"")</f>
        <v>3457947.7390757385</v>
      </c>
      <c r="L1393" s="3">
        <f t="shared" si="22"/>
        <v>6600336.7390757389</v>
      </c>
    </row>
    <row r="1394" spans="1:12">
      <c r="A1394">
        <v>4811790</v>
      </c>
      <c r="B1394">
        <v>2020</v>
      </c>
      <c r="D1394" t="s">
        <v>732</v>
      </c>
      <c r="E1394" t="s">
        <v>733</v>
      </c>
      <c r="F1394" t="s">
        <v>4230</v>
      </c>
      <c r="G1394" t="s">
        <v>734</v>
      </c>
      <c r="H1394" s="5">
        <v>4257492</v>
      </c>
      <c r="I1394">
        <f>IFERROR(VLOOKUP(G1394,'NCES Match'!$A$2:$B$1307,2,FALSE),"")</f>
        <v>4811790</v>
      </c>
      <c r="J1394" cm="1">
        <f t="array" ref="J1394">IFERROR(_xlfn.IFS(B1394=2015,H1394/$O$13,B1394=2016,H1394/$O$14,B1394=2017,H1394/$O$15,B1394=2018,H1394/$O$16,B1394=2019,H1394/$O$17,B1394=2020,H1394/$O$18,B1394=2021,H1394/$O$19,B1394=2022,H1394/$O$20),"")</f>
        <v>2.3071671129756841E-3</v>
      </c>
      <c r="K1394" s="3" cm="1">
        <f t="array" ref="K1394">IFERROR(_xlfn.IFS(B1394=2015,J1394*$P$4,B1394=2016,J1394*$P$5,B1394=2017,J1394*$P$6,B1394=2018,J1394*$P$7,B1394=2019,J1394*$P$8,B1394=2020,J1394*$P$9,B1394=2021,J1394*$P$10,B1394=2022,J1394*$P$11),"")</f>
        <v>4863514.7688281648</v>
      </c>
      <c r="L1394" s="3">
        <f t="shared" si="22"/>
        <v>9121006.7688281648</v>
      </c>
    </row>
    <row r="1395" spans="1:12">
      <c r="A1395">
        <v>4811790</v>
      </c>
      <c r="B1395">
        <v>2021</v>
      </c>
      <c r="D1395" t="s">
        <v>732</v>
      </c>
      <c r="E1395" t="s">
        <v>733</v>
      </c>
      <c r="F1395" t="s">
        <v>4230</v>
      </c>
      <c r="G1395" t="s">
        <v>734</v>
      </c>
      <c r="H1395" s="5">
        <v>4424654.7300000004</v>
      </c>
      <c r="I1395">
        <f>IFERROR(VLOOKUP(G1395,'NCES Match'!$A$2:$B$1307,2,FALSE),"")</f>
        <v>4811790</v>
      </c>
      <c r="J1395" cm="1">
        <f t="array" ref="J1395">IFERROR(_xlfn.IFS(B1395=2015,H1395/$O$13,B1395=2016,H1395/$O$14,B1395=2017,H1395/$O$15,B1395=2018,H1395/$O$16,B1395=2019,H1395/$O$17,B1395=2020,H1395/$O$18,B1395=2021,H1395/$O$19,B1395=2022,H1395/$O$20),"")</f>
        <v>2.2638436894549824E-3</v>
      </c>
      <c r="K1395" s="3" cm="1">
        <f t="array" ref="K1395">IFERROR(_xlfn.IFS(B1395=2015,J1395*$P$4,B1395=2016,J1395*$P$5,B1395=2017,J1395*$P$6,B1395=2018,J1395*$P$7,B1395=2019,J1395*$P$8,B1395=2020,J1395*$P$9,B1395=2021,J1395*$P$10,B1395=2022,J1395*$P$11),"")</f>
        <v>4845878.064300132</v>
      </c>
      <c r="L1395" s="3">
        <f t="shared" si="22"/>
        <v>9270532.7943001315</v>
      </c>
    </row>
    <row r="1396" spans="1:12">
      <c r="A1396">
        <v>4811790</v>
      </c>
      <c r="B1396">
        <v>2022</v>
      </c>
      <c r="D1396" t="s">
        <v>732</v>
      </c>
      <c r="E1396" t="s">
        <v>733</v>
      </c>
      <c r="F1396" t="s">
        <v>4101</v>
      </c>
      <c r="G1396" t="s">
        <v>734</v>
      </c>
      <c r="H1396" s="5">
        <v>4774533.55</v>
      </c>
      <c r="I1396">
        <f>IFERROR(VLOOKUP(G1396,'NCES Match'!$A$2:$B$1307,2,FALSE),"")</f>
        <v>4811790</v>
      </c>
      <c r="J1396" cm="1">
        <f t="array" ref="J1396">IFERROR(_xlfn.IFS(B1396=2015,H1396/$O$13,B1396=2016,H1396/$O$14,B1396=2017,H1396/$O$15,B1396=2018,H1396/$O$16,B1396=2019,H1396/$O$17,B1396=2020,H1396/$O$18,B1396=2021,H1396/$O$19,B1396=2022,H1396/$O$20),"")</f>
        <v>2.0971214398213039E-3</v>
      </c>
      <c r="K1396" s="3" cm="1">
        <f t="array" ref="K1396">IFERROR(_xlfn.IFS(B1396=2015,J1396*$P$4,B1396=2016,J1396*$P$5,B1396=2017,J1396*$P$6,B1396=2018,J1396*$P$7,B1396=2019,J1396*$P$8,B1396=2020,J1396*$P$9,B1396=2021,J1396*$P$10,B1396=2022,J1396*$P$11),"")</f>
        <v>4516115.3821734292</v>
      </c>
      <c r="L1396" s="3">
        <f t="shared" si="22"/>
        <v>9290648.9321734291</v>
      </c>
    </row>
    <row r="1397" spans="1:12">
      <c r="A1397">
        <v>4811790</v>
      </c>
      <c r="B1397">
        <v>2023</v>
      </c>
      <c r="D1397" t="s">
        <v>732</v>
      </c>
      <c r="E1397" t="s">
        <v>733</v>
      </c>
      <c r="F1397" t="s">
        <v>4101</v>
      </c>
      <c r="G1397" t="s">
        <v>734</v>
      </c>
      <c r="H1397" s="5">
        <v>5612886.8700000001</v>
      </c>
      <c r="I1397">
        <f>IFERROR(VLOOKUP(G1397,'NCES Match'!$A$2:$B$1307,2,FALSE),"")</f>
        <v>4811790</v>
      </c>
      <c r="J1397" t="str" cm="1">
        <f t="array" ref="J1397">IFERROR(_xlfn.IFS(B1397=2015,H1397/$O$13,B1397=2016,H1397/$O$14,B1397=2017,H1397/$O$15,B1397=2018,H1397/$O$16,B1397=2019,H1397/$O$17,B1397=2020,H1397/$O$18,B1397=2021,H1397/$O$19,B1397=2022,H1397/$O$20),"")</f>
        <v/>
      </c>
      <c r="K1397" s="3" t="str" cm="1">
        <f t="array" ref="K1397">IFERROR(_xlfn.IFS(B1397=2015,J1397*$P$4,B1397=2016,J1397*$P$5,B1397=2017,J1397*$P$6,B1397=2018,J1397*$P$7,B1397=2019,J1397*$P$8,B1397=2020,J1397*$P$9,B1397=2021,J1397*$P$10,B1397=2022,J1397*$P$11),"")</f>
        <v/>
      </c>
      <c r="L1397" s="3">
        <f t="shared" si="22"/>
        <v>5612886.8700000001</v>
      </c>
    </row>
    <row r="1398" spans="1:12">
      <c r="A1398">
        <v>4842390</v>
      </c>
      <c r="B1398">
        <v>2015</v>
      </c>
      <c r="C1398" t="s">
        <v>381</v>
      </c>
      <c r="D1398" t="s">
        <v>3178</v>
      </c>
      <c r="E1398" t="s">
        <v>3179</v>
      </c>
      <c r="G1398" t="s">
        <v>3180</v>
      </c>
      <c r="H1398" s="5">
        <v>9589.3799999999992</v>
      </c>
      <c r="I1398">
        <f>IFERROR(VLOOKUP(G1398,'NCES Match'!$A$2:$B$1307,2,FALSE),"")</f>
        <v>4842390</v>
      </c>
      <c r="J1398" cm="1">
        <f t="array" ref="J1398">IFERROR(_xlfn.IFS(B1398=2015,H1398/$O$13,B1398=2016,H1398/$O$14,B1398=2017,H1398/$O$15,B1398=2018,H1398/$O$16,B1398=2019,H1398/$O$17,B1398=2020,H1398/$O$18,B1398=2021,H1398/$O$19,B1398=2022,H1398/$O$20),"")</f>
        <v>7.5123563184833699E-6</v>
      </c>
      <c r="K1398" s="3" cm="1">
        <f t="array" ref="K1398">IFERROR(_xlfn.IFS(B1398=2015,J1398*$P$4,B1398=2016,J1398*$P$5,B1398=2017,J1398*$P$6,B1398=2018,J1398*$P$7,B1398=2019,J1398*$P$8,B1398=2020,J1398*$P$9,B1398=2021,J1398*$P$10,B1398=2022,J1398*$P$11),"")</f>
        <v>11955.787280059605</v>
      </c>
      <c r="L1398" s="3">
        <f t="shared" si="22"/>
        <v>21545.167280059606</v>
      </c>
    </row>
    <row r="1399" spans="1:12">
      <c r="A1399">
        <v>4842390</v>
      </c>
      <c r="B1399">
        <v>2016</v>
      </c>
      <c r="C1399" t="s">
        <v>4102</v>
      </c>
      <c r="D1399" t="s">
        <v>3178</v>
      </c>
      <c r="E1399" t="s">
        <v>3179</v>
      </c>
      <c r="F1399" t="s">
        <v>4101</v>
      </c>
      <c r="G1399" t="s">
        <v>3180</v>
      </c>
      <c r="H1399" s="5">
        <v>16103</v>
      </c>
      <c r="I1399">
        <f>IFERROR(VLOOKUP(G1399,'NCES Match'!$A$2:$B$1307,2,FALSE),"")</f>
        <v>4842390</v>
      </c>
      <c r="J1399" cm="1">
        <f t="array" ref="J1399">IFERROR(_xlfn.IFS(B1399=2015,H1399/$O$13,B1399=2016,H1399/$O$14,B1399=2017,H1399/$O$15,B1399=2018,H1399/$O$16,B1399=2019,H1399/$O$17,B1399=2020,H1399/$O$18,B1399=2021,H1399/$O$19,B1399=2022,H1399/$O$20),"")</f>
        <v>1.1527604833082086E-5</v>
      </c>
      <c r="K1399" s="3" cm="1">
        <f t="array" ref="K1399">IFERROR(_xlfn.IFS(B1399=2015,J1399*$P$4,B1399=2016,J1399*$P$5,B1399=2017,J1399*$P$6,B1399=2018,J1399*$P$7,B1399=2019,J1399*$P$8,B1399=2020,J1399*$P$9,B1399=2021,J1399*$P$10,B1399=2022,J1399*$P$11),"")</f>
        <v>19316.014872908167</v>
      </c>
      <c r="L1399" s="3">
        <f t="shared" si="22"/>
        <v>35419.01487290817</v>
      </c>
    </row>
    <row r="1400" spans="1:12">
      <c r="A1400">
        <v>4842390</v>
      </c>
      <c r="B1400">
        <v>2017</v>
      </c>
      <c r="D1400" t="s">
        <v>3178</v>
      </c>
      <c r="E1400" t="s">
        <v>3179</v>
      </c>
      <c r="F1400" t="s">
        <v>4101</v>
      </c>
      <c r="G1400" t="s">
        <v>3180</v>
      </c>
      <c r="H1400" s="5">
        <v>18609</v>
      </c>
      <c r="I1400">
        <f>IFERROR(VLOOKUP(G1400,'NCES Match'!$A$2:$B$1307,2,FALSE),"")</f>
        <v>4842390</v>
      </c>
      <c r="J1400" cm="1">
        <f t="array" ref="J1400">IFERROR(_xlfn.IFS(B1400=2015,H1400/$O$13,B1400=2016,H1400/$O$14,B1400=2017,H1400/$O$15,B1400=2018,H1400/$O$16,B1400=2019,H1400/$O$17,B1400=2020,H1400/$O$18,B1400=2021,H1400/$O$19,B1400=2022,H1400/$O$20),"")</f>
        <v>1.2829766008012536E-5</v>
      </c>
      <c r="K1400" s="3" cm="1">
        <f t="array" ref="K1400">IFERROR(_xlfn.IFS(B1400=2015,J1400*$P$4,B1400=2016,J1400*$P$5,B1400=2017,J1400*$P$6,B1400=2018,J1400*$P$7,B1400=2019,J1400*$P$8,B1400=2020,J1400*$P$9,B1400=2021,J1400*$P$10,B1400=2022,J1400*$P$11),"")</f>
        <v>21788.122179876922</v>
      </c>
      <c r="L1400" s="3">
        <f t="shared" si="22"/>
        <v>40397.122179876926</v>
      </c>
    </row>
    <row r="1401" spans="1:12">
      <c r="A1401">
        <v>4842390</v>
      </c>
      <c r="B1401">
        <v>2018</v>
      </c>
      <c r="D1401" t="s">
        <v>3178</v>
      </c>
      <c r="E1401" t="s">
        <v>3179</v>
      </c>
      <c r="F1401" t="s">
        <v>4101</v>
      </c>
      <c r="G1401" t="s">
        <v>3180</v>
      </c>
      <c r="H1401" s="5">
        <v>20249</v>
      </c>
      <c r="I1401">
        <f>IFERROR(VLOOKUP(G1401,'NCES Match'!$A$2:$B$1307,2,FALSE),"")</f>
        <v>4842390</v>
      </c>
      <c r="J1401" cm="1">
        <f t="array" ref="J1401">IFERROR(_xlfn.IFS(B1401=2015,H1401/$O$13,B1401=2016,H1401/$O$14,B1401=2017,H1401/$O$15,B1401=2018,H1401/$O$16,B1401=2019,H1401/$O$17,B1401=2020,H1401/$O$18,B1401=2021,H1401/$O$19,B1401=2022,H1401/$O$20),"")</f>
        <v>1.3213663848788629E-5</v>
      </c>
      <c r="K1401" s="3" cm="1">
        <f t="array" ref="K1401">IFERROR(_xlfn.IFS(B1401=2015,J1401*$P$4,B1401=2016,J1401*$P$5,B1401=2017,J1401*$P$6,B1401=2018,J1401*$P$7,B1401=2019,J1401*$P$8,B1401=2020,J1401*$P$9,B1401=2021,J1401*$P$10,B1401=2022,J1401*$P$11),"")</f>
        <v>22685.922351906389</v>
      </c>
      <c r="L1401" s="3">
        <f t="shared" si="22"/>
        <v>42934.922351906389</v>
      </c>
    </row>
    <row r="1402" spans="1:12">
      <c r="A1402">
        <v>4842390</v>
      </c>
      <c r="B1402">
        <v>2019</v>
      </c>
      <c r="D1402" t="s">
        <v>3178</v>
      </c>
      <c r="E1402" t="s">
        <v>3179</v>
      </c>
      <c r="F1402" t="s">
        <v>4101</v>
      </c>
      <c r="G1402" t="s">
        <v>3180</v>
      </c>
      <c r="H1402" s="5">
        <v>19617</v>
      </c>
      <c r="I1402">
        <f>IFERROR(VLOOKUP(G1402,'NCES Match'!$A$2:$B$1307,2,FALSE),"")</f>
        <v>4842390</v>
      </c>
      <c r="J1402" cm="1">
        <f t="array" ref="J1402">IFERROR(_xlfn.IFS(B1402=2015,H1402/$O$13,B1402=2016,H1402/$O$14,B1402=2017,H1402/$O$15,B1402=2018,H1402/$O$16,B1402=2019,H1402/$O$17,B1402=2020,H1402/$O$18,B1402=2021,H1402/$O$19,B1402=2022,H1402/$O$20),"")</f>
        <v>1.2421092582705908E-5</v>
      </c>
      <c r="K1402" s="3" cm="1">
        <f t="array" ref="K1402">IFERROR(_xlfn.IFS(B1402=2015,J1402*$P$4,B1402=2016,J1402*$P$5,B1402=2017,J1402*$P$6,B1402=2018,J1402*$P$7,B1402=2019,J1402*$P$8,B1402=2020,J1402*$P$9,B1402=2021,J1402*$P$10,B1402=2022,J1402*$P$11),"")</f>
        <v>21586.939362837878</v>
      </c>
      <c r="L1402" s="3">
        <f t="shared" si="22"/>
        <v>41203.939362837875</v>
      </c>
    </row>
    <row r="1403" spans="1:12">
      <c r="A1403">
        <v>4842390</v>
      </c>
      <c r="B1403">
        <v>2020</v>
      </c>
      <c r="D1403" t="s">
        <v>3178</v>
      </c>
      <c r="E1403" t="s">
        <v>3179</v>
      </c>
      <c r="F1403" t="s">
        <v>4230</v>
      </c>
      <c r="G1403" t="s">
        <v>3180</v>
      </c>
      <c r="H1403" s="5">
        <v>40471</v>
      </c>
      <c r="I1403">
        <f>IFERROR(VLOOKUP(G1403,'NCES Match'!$A$2:$B$1307,2,FALSE),"")</f>
        <v>4842390</v>
      </c>
      <c r="J1403" cm="1">
        <f t="array" ref="J1403">IFERROR(_xlfn.IFS(B1403=2015,H1403/$O$13,B1403=2016,H1403/$O$14,B1403=2017,H1403/$O$15,B1403=2018,H1403/$O$16,B1403=2019,H1403/$O$17,B1403=2020,H1403/$O$18,B1403=2021,H1403/$O$19,B1403=2022,H1403/$O$20),"")</f>
        <v>2.1931540970420827E-5</v>
      </c>
      <c r="K1403" s="3" cm="1">
        <f t="array" ref="K1403">IFERROR(_xlfn.IFS(B1403=2015,J1403*$P$4,B1403=2016,J1403*$P$5,B1403=2017,J1403*$P$6,B1403=2018,J1403*$P$7,B1403=2019,J1403*$P$8,B1403=2020,J1403*$P$9,B1403=2021,J1403*$P$10,B1403=2022,J1403*$P$11),"")</f>
        <v>46231.750102934937</v>
      </c>
      <c r="L1403" s="3">
        <f t="shared" si="22"/>
        <v>86702.750102934937</v>
      </c>
    </row>
    <row r="1404" spans="1:12">
      <c r="A1404">
        <v>4842390</v>
      </c>
      <c r="B1404">
        <v>2021</v>
      </c>
      <c r="D1404" t="s">
        <v>3178</v>
      </c>
      <c r="E1404" t="s">
        <v>3179</v>
      </c>
      <c r="F1404" t="s">
        <v>4101</v>
      </c>
      <c r="G1404" t="s">
        <v>3180</v>
      </c>
      <c r="H1404" s="5">
        <v>48507.01</v>
      </c>
      <c r="I1404">
        <f>IFERROR(VLOOKUP(G1404,'NCES Match'!$A$2:$B$1307,2,FALSE),"")</f>
        <v>4842390</v>
      </c>
      <c r="J1404" cm="1">
        <f t="array" ref="J1404">IFERROR(_xlfn.IFS(B1404=2015,H1404/$O$13,B1404=2016,H1404/$O$14,B1404=2017,H1404/$O$15,B1404=2018,H1404/$O$16,B1404=2019,H1404/$O$17,B1404=2020,H1404/$O$18,B1404=2021,H1404/$O$19,B1404=2022,H1404/$O$20),"")</f>
        <v>2.4818272878622942E-5</v>
      </c>
      <c r="K1404" s="3" cm="1">
        <f t="array" ref="K1404">IFERROR(_xlfn.IFS(B1404=2015,J1404*$P$4,B1404=2016,J1404*$P$5,B1404=2017,J1404*$P$6,B1404=2018,J1404*$P$7,B1404=2019,J1404*$P$8,B1404=2020,J1404*$P$9,B1404=2021,J1404*$P$10,B1404=2022,J1404*$P$11),"")</f>
        <v>53124.835736908928</v>
      </c>
      <c r="L1404" s="3">
        <f t="shared" si="22"/>
        <v>101631.84573690893</v>
      </c>
    </row>
    <row r="1405" spans="1:12">
      <c r="A1405">
        <v>4842390</v>
      </c>
      <c r="B1405">
        <v>2022</v>
      </c>
      <c r="D1405" t="s">
        <v>3178</v>
      </c>
      <c r="E1405" t="s">
        <v>3179</v>
      </c>
      <c r="F1405" t="s">
        <v>4101</v>
      </c>
      <c r="G1405" t="s">
        <v>3180</v>
      </c>
      <c r="H1405" s="5">
        <v>65241.27</v>
      </c>
      <c r="I1405">
        <f>IFERROR(VLOOKUP(G1405,'NCES Match'!$A$2:$B$1307,2,FALSE),"")</f>
        <v>4842390</v>
      </c>
      <c r="J1405" cm="1">
        <f t="array" ref="J1405">IFERROR(_xlfn.IFS(B1405=2015,H1405/$O$13,B1405=2016,H1405/$O$14,B1405=2017,H1405/$O$15,B1405=2018,H1405/$O$16,B1405=2019,H1405/$O$17,B1405=2020,H1405/$O$18,B1405=2021,H1405/$O$19,B1405=2022,H1405/$O$20),"")</f>
        <v>2.8655964953512673E-5</v>
      </c>
      <c r="K1405" s="3" cm="1">
        <f t="array" ref="K1405">IFERROR(_xlfn.IFS(B1405=2015,J1405*$P$4,B1405=2016,J1405*$P$5,B1405=2017,J1405*$P$6,B1405=2018,J1405*$P$7,B1405=2019,J1405*$P$8,B1405=2020,J1405*$P$9,B1405=2021,J1405*$P$10,B1405=2022,J1405*$P$11),"")</f>
        <v>61710.133547921119</v>
      </c>
      <c r="L1405" s="3">
        <f t="shared" si="22"/>
        <v>126951.40354792112</v>
      </c>
    </row>
    <row r="1406" spans="1:12">
      <c r="A1406">
        <v>4842390</v>
      </c>
      <c r="B1406">
        <v>2023</v>
      </c>
      <c r="D1406" t="s">
        <v>3178</v>
      </c>
      <c r="E1406" t="s">
        <v>3179</v>
      </c>
      <c r="F1406" t="s">
        <v>4101</v>
      </c>
      <c r="G1406" t="s">
        <v>3180</v>
      </c>
      <c r="H1406" s="5">
        <v>61205.5</v>
      </c>
      <c r="I1406">
        <f>IFERROR(VLOOKUP(G1406,'NCES Match'!$A$2:$B$1307,2,FALSE),"")</f>
        <v>4842390</v>
      </c>
      <c r="J1406" t="str" cm="1">
        <f t="array" ref="J1406">IFERROR(_xlfn.IFS(B1406=2015,H1406/$O$13,B1406=2016,H1406/$O$14,B1406=2017,H1406/$O$15,B1406=2018,H1406/$O$16,B1406=2019,H1406/$O$17,B1406=2020,H1406/$O$18,B1406=2021,H1406/$O$19,B1406=2022,H1406/$O$20),"")</f>
        <v/>
      </c>
      <c r="K1406" s="3" t="str" cm="1">
        <f t="array" ref="K1406">IFERROR(_xlfn.IFS(B1406=2015,J1406*$P$4,B1406=2016,J1406*$P$5,B1406=2017,J1406*$P$6,B1406=2018,J1406*$P$7,B1406=2019,J1406*$P$8,B1406=2020,J1406*$P$9,B1406=2021,J1406*$P$10,B1406=2022,J1406*$P$11),"")</f>
        <v/>
      </c>
      <c r="L1406" s="3">
        <f t="shared" si="22"/>
        <v>61205.5</v>
      </c>
    </row>
    <row r="1407" spans="1:12">
      <c r="A1407" t="s">
        <v>4230</v>
      </c>
      <c r="B1407">
        <v>2015</v>
      </c>
      <c r="C1407" t="s">
        <v>1</v>
      </c>
      <c r="D1407" t="s">
        <v>38</v>
      </c>
      <c r="E1407" t="s">
        <v>39</v>
      </c>
      <c r="F1407" t="s">
        <v>40</v>
      </c>
      <c r="G1407" t="s">
        <v>41</v>
      </c>
      <c r="H1407" s="5">
        <v>314822.40999999997</v>
      </c>
      <c r="I1407" t="str">
        <f>IFERROR(VLOOKUP(G1407,'NCES Match'!$A$2:$B$1307,2,FALSE),"")</f>
        <v/>
      </c>
      <c r="J1407" cm="1">
        <f t="array" ref="J1407">IFERROR(_xlfn.IFS(B1407=2015,H1407/$O$13,B1407=2016,H1407/$O$14,B1407=2017,H1407/$O$15,B1407=2018,H1407/$O$16,B1407=2019,H1407/$O$17,B1407=2020,H1407/$O$18,B1407=2021,H1407/$O$19,B1407=2022,H1407/$O$20),"")</f>
        <v>2.4663305875496249E-4</v>
      </c>
      <c r="K1407" s="3" cm="1">
        <f t="array" ref="K1407">IFERROR(_xlfn.IFS(B1407=2015,J1407*$P$4,B1407=2016,J1407*$P$5,B1407=2017,J1407*$P$6,B1407=2018,J1407*$P$7,B1407=2019,J1407*$P$8,B1407=2020,J1407*$P$9,B1407=2021,J1407*$P$10,B1407=2022,J1407*$P$11),"")</f>
        <v>392512.31726719666</v>
      </c>
      <c r="L1407" s="3">
        <f t="shared" si="22"/>
        <v>707334.72726719663</v>
      </c>
    </row>
    <row r="1408" spans="1:12">
      <c r="A1408" t="s">
        <v>4230</v>
      </c>
      <c r="B1408">
        <v>2016</v>
      </c>
      <c r="C1408" t="s">
        <v>4096</v>
      </c>
      <c r="D1408" t="s">
        <v>38</v>
      </c>
      <c r="E1408" t="s">
        <v>39</v>
      </c>
      <c r="F1408">
        <v>756</v>
      </c>
      <c r="G1408" t="s">
        <v>41</v>
      </c>
      <c r="H1408" s="5">
        <v>423827</v>
      </c>
      <c r="I1408" t="str">
        <f>IFERROR(VLOOKUP(G1408,'NCES Match'!$A$2:$B$1307,2,FALSE),"")</f>
        <v/>
      </c>
      <c r="J1408" cm="1">
        <f t="array" ref="J1408">IFERROR(_xlfn.IFS(B1408=2015,H1408/$O$13,B1408=2016,H1408/$O$14,B1408=2017,H1408/$O$15,B1408=2018,H1408/$O$16,B1408=2019,H1408/$O$17,B1408=2020,H1408/$O$18,B1408=2021,H1408/$O$19,B1408=2022,H1408/$O$20),"")</f>
        <v>3.0340372437376149E-4</v>
      </c>
      <c r="K1408" s="3" cm="1">
        <f t="array" ref="K1408">IFERROR(_xlfn.IFS(B1408=2015,J1408*$P$4,B1408=2016,J1408*$P$5,B1408=2017,J1408*$P$6,B1408=2018,J1408*$P$7,B1408=2019,J1408*$P$8,B1408=2020,J1408*$P$9,B1408=2021,J1408*$P$10,B1408=2022,J1408*$P$11),"")</f>
        <v>508392.76132025401</v>
      </c>
      <c r="L1408" s="3">
        <f t="shared" si="22"/>
        <v>932219.76132025407</v>
      </c>
    </row>
    <row r="1409" spans="1:12">
      <c r="A1409" t="s">
        <v>4230</v>
      </c>
      <c r="B1409">
        <v>2017</v>
      </c>
      <c r="D1409" t="s">
        <v>38</v>
      </c>
      <c r="E1409" t="s">
        <v>39</v>
      </c>
      <c r="F1409">
        <v>756</v>
      </c>
      <c r="G1409" t="s">
        <v>41</v>
      </c>
      <c r="H1409" s="5">
        <v>416036</v>
      </c>
      <c r="I1409" t="str">
        <f>IFERROR(VLOOKUP(G1409,'NCES Match'!$A$2:$B$1307,2,FALSE),"")</f>
        <v/>
      </c>
      <c r="J1409" cm="1">
        <f t="array" ref="J1409">IFERROR(_xlfn.IFS(B1409=2015,H1409/$O$13,B1409=2016,H1409/$O$14,B1409=2017,H1409/$O$15,B1409=2018,H1409/$O$16,B1409=2019,H1409/$O$17,B1409=2020,H1409/$O$18,B1409=2021,H1409/$O$19,B1409=2022,H1409/$O$20),"")</f>
        <v>2.8683134670909257E-4</v>
      </c>
      <c r="K1409" s="3" cm="1">
        <f t="array" ref="K1409">IFERROR(_xlfn.IFS(B1409=2015,J1409*$P$4,B1409=2016,J1409*$P$5,B1409=2017,J1409*$P$6,B1409=2018,J1409*$P$7,B1409=2019,J1409*$P$8,B1409=2020,J1409*$P$9,B1409=2021,J1409*$P$10,B1409=2022,J1409*$P$11),"")</f>
        <v>487110.70983004331</v>
      </c>
      <c r="L1409" s="3">
        <f t="shared" si="22"/>
        <v>903146.70983004337</v>
      </c>
    </row>
    <row r="1410" spans="1:12">
      <c r="A1410" t="s">
        <v>4230</v>
      </c>
      <c r="B1410">
        <v>2018</v>
      </c>
      <c r="D1410" t="s">
        <v>38</v>
      </c>
      <c r="E1410" t="s">
        <v>39</v>
      </c>
      <c r="F1410">
        <v>756</v>
      </c>
      <c r="G1410" t="s">
        <v>41</v>
      </c>
      <c r="H1410" s="5">
        <v>856175</v>
      </c>
      <c r="I1410" t="str">
        <f>IFERROR(VLOOKUP(G1410,'NCES Match'!$A$2:$B$1307,2,FALSE),"")</f>
        <v/>
      </c>
      <c r="J1410" cm="1">
        <f t="array" ref="J1410">IFERROR(_xlfn.IFS(B1410=2015,H1410/$O$13,B1410=2016,H1410/$O$14,B1410=2017,H1410/$O$15,B1410=2018,H1410/$O$16,B1410=2019,H1410/$O$17,B1410=2020,H1410/$O$18,B1410=2021,H1410/$O$19,B1410=2022,H1410/$O$20),"")</f>
        <v>5.5870456050849935E-4</v>
      </c>
      <c r="K1410" s="3" cm="1">
        <f t="array" ref="K1410">IFERROR(_xlfn.IFS(B1410=2015,J1410*$P$4,B1410=2016,J1410*$P$5,B1410=2017,J1410*$P$6,B1410=2018,J1410*$P$7,B1410=2019,J1410*$P$8,B1410=2020,J1410*$P$9,B1410=2021,J1410*$P$10,B1410=2022,J1410*$P$11),"")</f>
        <v>959213.76708200166</v>
      </c>
      <c r="L1410" s="3">
        <f t="shared" si="22"/>
        <v>1815388.7670820015</v>
      </c>
    </row>
    <row r="1411" spans="1:12">
      <c r="A1411" t="s">
        <v>4230</v>
      </c>
      <c r="B1411">
        <v>2019</v>
      </c>
      <c r="D1411" t="s">
        <v>38</v>
      </c>
      <c r="E1411" t="s">
        <v>39</v>
      </c>
      <c r="F1411" t="s">
        <v>40</v>
      </c>
      <c r="G1411" t="s">
        <v>41</v>
      </c>
      <c r="H1411" s="5">
        <v>430107</v>
      </c>
      <c r="I1411" t="str">
        <f>IFERROR(VLOOKUP(G1411,'NCES Match'!$A$2:$B$1307,2,FALSE),"")</f>
        <v/>
      </c>
      <c r="J1411" cm="1">
        <f t="array" ref="J1411">IFERROR(_xlfn.IFS(B1411=2015,H1411/$O$13,B1411=2016,H1411/$O$14,B1411=2017,H1411/$O$15,B1411=2018,H1411/$O$16,B1411=2019,H1411/$O$17,B1411=2020,H1411/$O$18,B1411=2021,H1411/$O$19,B1411=2022,H1411/$O$20),"")</f>
        <v>2.7233516172044098E-4</v>
      </c>
      <c r="K1411" s="3" cm="1">
        <f t="array" ref="K1411">IFERROR(_xlfn.IFS(B1411=2015,J1411*$P$4,B1411=2016,J1411*$P$5,B1411=2017,J1411*$P$6,B1411=2018,J1411*$P$7,B1411=2019,J1411*$P$8,B1411=2020,J1411*$P$9,B1411=2021,J1411*$P$10,B1411=2022,J1411*$P$11),"")</f>
        <v>473298.34982576908</v>
      </c>
      <c r="L1411" s="3">
        <f t="shared" ref="L1411:L1474" si="23">SUM(H1411,K1411)</f>
        <v>903405.34982576908</v>
      </c>
    </row>
    <row r="1412" spans="1:12">
      <c r="A1412" t="s">
        <v>4230</v>
      </c>
      <c r="B1412">
        <v>2020</v>
      </c>
      <c r="D1412" t="s">
        <v>38</v>
      </c>
      <c r="E1412" t="s">
        <v>39</v>
      </c>
      <c r="F1412">
        <v>756</v>
      </c>
      <c r="G1412" t="s">
        <v>41</v>
      </c>
      <c r="H1412" s="5">
        <v>418394</v>
      </c>
      <c r="I1412" t="str">
        <f>IFERROR(VLOOKUP(G1412,'NCES Match'!$A$2:$B$1307,2,FALSE),"")</f>
        <v/>
      </c>
      <c r="J1412" cm="1">
        <f t="array" ref="J1412">IFERROR(_xlfn.IFS(B1412=2015,H1412/$O$13,B1412=2016,H1412/$O$14,B1412=2017,H1412/$O$15,B1412=2018,H1412/$O$16,B1412=2019,H1412/$O$17,B1412=2020,H1412/$O$18,B1412=2021,H1412/$O$19,B1412=2022,H1412/$O$20),"")</f>
        <v>2.2673087279232663E-4</v>
      </c>
      <c r="K1412" s="3" cm="1">
        <f t="array" ref="K1412">IFERROR(_xlfn.IFS(B1412=2015,J1412*$P$4,B1412=2016,J1412*$P$5,B1412=2017,J1412*$P$6,B1412=2018,J1412*$P$7,B1412=2019,J1412*$P$8,B1412=2020,J1412*$P$9,B1412=2021,J1412*$P$10,B1412=2022,J1412*$P$11),"")</f>
        <v>477949.31809363147</v>
      </c>
      <c r="L1412" s="3">
        <f t="shared" si="23"/>
        <v>896343.31809363142</v>
      </c>
    </row>
    <row r="1413" spans="1:12">
      <c r="A1413" t="s">
        <v>4230</v>
      </c>
      <c r="B1413">
        <v>2021</v>
      </c>
      <c r="D1413" t="s">
        <v>38</v>
      </c>
      <c r="E1413" t="s">
        <v>39</v>
      </c>
      <c r="F1413" t="s">
        <v>40</v>
      </c>
      <c r="G1413" t="s">
        <v>41</v>
      </c>
      <c r="H1413" s="5">
        <v>390386.89</v>
      </c>
      <c r="I1413" t="str">
        <f>IFERROR(VLOOKUP(G1413,'NCES Match'!$A$2:$B$1307,2,FALSE),"")</f>
        <v/>
      </c>
      <c r="J1413" cm="1">
        <f t="array" ref="J1413">IFERROR(_xlfn.IFS(B1413=2015,H1413/$O$13,B1413=2016,H1413/$O$14,B1413=2017,H1413/$O$15,B1413=2018,H1413/$O$16,B1413=2019,H1413/$O$17,B1413=2020,H1413/$O$18,B1413=2021,H1413/$O$19,B1413=2022,H1413/$O$20),"")</f>
        <v>1.9973872568638962E-4</v>
      </c>
      <c r="K1413" s="3" cm="1">
        <f t="array" ref="K1413">IFERROR(_xlfn.IFS(B1413=2015,J1413*$P$4,B1413=2016,J1413*$P$5,B1413=2017,J1413*$P$6,B1413=2018,J1413*$P$7,B1413=2019,J1413*$P$8,B1413=2020,J1413*$P$9,B1413=2021,J1413*$P$10,B1413=2022,J1413*$P$11),"")</f>
        <v>427551.38700762496</v>
      </c>
      <c r="L1413" s="3">
        <f t="shared" si="23"/>
        <v>817938.27700762497</v>
      </c>
    </row>
    <row r="1414" spans="1:12">
      <c r="A1414" t="s">
        <v>4230</v>
      </c>
      <c r="B1414">
        <v>2022</v>
      </c>
      <c r="D1414" t="s">
        <v>38</v>
      </c>
      <c r="E1414" t="s">
        <v>39</v>
      </c>
      <c r="F1414" t="s">
        <v>40</v>
      </c>
      <c r="G1414" t="s">
        <v>41</v>
      </c>
      <c r="H1414" s="5">
        <v>432601.11</v>
      </c>
      <c r="I1414" t="str">
        <f>IFERROR(VLOOKUP(G1414,'NCES Match'!$A$2:$B$1307,2,FALSE),"")</f>
        <v/>
      </c>
      <c r="J1414" cm="1">
        <f t="array" ref="J1414">IFERROR(_xlfn.IFS(B1414=2015,H1414/$O$13,B1414=2016,H1414/$O$14,B1414=2017,H1414/$O$15,B1414=2018,H1414/$O$16,B1414=2019,H1414/$O$17,B1414=2020,H1414/$O$18,B1414=2021,H1414/$O$19,B1414=2022,H1414/$O$20),"")</f>
        <v>1.9001166358365926E-4</v>
      </c>
      <c r="K1414" s="3" cm="1">
        <f t="array" ref="K1414">IFERROR(_xlfn.IFS(B1414=2015,J1414*$P$4,B1414=2016,J1414*$P$5,B1414=2017,J1414*$P$6,B1414=2018,J1414*$P$7,B1414=2019,J1414*$P$8,B1414=2020,J1414*$P$9,B1414=2021,J1414*$P$10,B1414=2022,J1414*$P$11),"")</f>
        <v>409186.8884691993</v>
      </c>
      <c r="L1414" s="3">
        <f t="shared" si="23"/>
        <v>841787.99846919929</v>
      </c>
    </row>
    <row r="1415" spans="1:12">
      <c r="A1415" t="s">
        <v>4230</v>
      </c>
      <c r="B1415">
        <v>2023</v>
      </c>
      <c r="D1415" t="s">
        <v>38</v>
      </c>
      <c r="E1415" t="s">
        <v>39</v>
      </c>
      <c r="F1415" t="s">
        <v>40</v>
      </c>
      <c r="G1415" t="s">
        <v>41</v>
      </c>
      <c r="H1415" s="5">
        <v>651783.72</v>
      </c>
      <c r="I1415" t="str">
        <f>IFERROR(VLOOKUP(G1415,'NCES Match'!$A$2:$B$1307,2,FALSE),"")</f>
        <v/>
      </c>
      <c r="J1415" t="str" cm="1">
        <f t="array" ref="J1415">IFERROR(_xlfn.IFS(B1415=2015,H1415/$O$13,B1415=2016,H1415/$O$14,B1415=2017,H1415/$O$15,B1415=2018,H1415/$O$16,B1415=2019,H1415/$O$17,B1415=2020,H1415/$O$18,B1415=2021,H1415/$O$19,B1415=2022,H1415/$O$20),"")</f>
        <v/>
      </c>
      <c r="K1415" s="3" t="str" cm="1">
        <f t="array" ref="K1415">IFERROR(_xlfn.IFS(B1415=2015,J1415*$P$4,B1415=2016,J1415*$P$5,B1415=2017,J1415*$P$6,B1415=2018,J1415*$P$7,B1415=2019,J1415*$P$8,B1415=2020,J1415*$P$9,B1415=2021,J1415*$P$10,B1415=2022,J1415*$P$11),"")</f>
        <v/>
      </c>
      <c r="L1415" s="3">
        <f t="shared" si="23"/>
        <v>651783.72</v>
      </c>
    </row>
    <row r="1416" spans="1:12">
      <c r="A1416">
        <v>4807950</v>
      </c>
      <c r="B1416">
        <v>2015</v>
      </c>
      <c r="C1416" t="s">
        <v>381</v>
      </c>
      <c r="D1416" t="s">
        <v>424</v>
      </c>
      <c r="E1416" t="s">
        <v>425</v>
      </c>
      <c r="G1416" t="s">
        <v>426</v>
      </c>
      <c r="H1416" s="5">
        <v>231520.16</v>
      </c>
      <c r="I1416">
        <f>IFERROR(VLOOKUP(G1416,'NCES Match'!$A$2:$B$1307,2,FALSE),"")</f>
        <v>4807950</v>
      </c>
      <c r="J1416" cm="1">
        <f t="array" ref="J1416">IFERROR(_xlfn.IFS(B1416=2015,H1416/$O$13,B1416=2016,H1416/$O$14,B1416=2017,H1416/$O$15,B1416=2018,H1416/$O$16,B1416=2019,H1416/$O$17,B1416=2020,H1416/$O$18,B1416=2021,H1416/$O$19,B1416=2022,H1416/$O$20),"")</f>
        <v>1.8137376314550897E-4</v>
      </c>
      <c r="K1416" s="3" cm="1">
        <f t="array" ref="K1416">IFERROR(_xlfn.IFS(B1416=2015,J1416*$P$4,B1416=2016,J1416*$P$5,B1416=2017,J1416*$P$6,B1416=2018,J1416*$P$7,B1416=2019,J1416*$P$8,B1416=2020,J1416*$P$9,B1416=2021,J1416*$P$10,B1416=2022,J1416*$P$11),"")</f>
        <v>288653.25850110903</v>
      </c>
      <c r="L1416" s="3">
        <f t="shared" si="23"/>
        <v>520173.418501109</v>
      </c>
    </row>
    <row r="1417" spans="1:12">
      <c r="A1417">
        <v>4807950</v>
      </c>
      <c r="B1417">
        <v>2016</v>
      </c>
      <c r="C1417" t="s">
        <v>4102</v>
      </c>
      <c r="D1417" t="s">
        <v>424</v>
      </c>
      <c r="E1417" t="s">
        <v>425</v>
      </c>
      <c r="F1417" t="s">
        <v>4101</v>
      </c>
      <c r="G1417" t="s">
        <v>426</v>
      </c>
      <c r="H1417" s="5">
        <v>219150</v>
      </c>
      <c r="I1417">
        <f>IFERROR(VLOOKUP(G1417,'NCES Match'!$A$2:$B$1307,2,FALSE),"")</f>
        <v>4807950</v>
      </c>
      <c r="J1417" cm="1">
        <f t="array" ref="J1417">IFERROR(_xlfn.IFS(B1417=2015,H1417/$O$13,B1417=2016,H1417/$O$14,B1417=2017,H1417/$O$15,B1417=2018,H1417/$O$16,B1417=2019,H1417/$O$17,B1417=2020,H1417/$O$18,B1417=2021,H1417/$O$19,B1417=2022,H1417/$O$20),"")</f>
        <v>1.5688223307271559E-4</v>
      </c>
      <c r="K1417" s="3" cm="1">
        <f t="array" ref="K1417">IFERROR(_xlfn.IFS(B1417=2015,J1417*$P$4,B1417=2016,J1417*$P$5,B1417=2017,J1417*$P$6,B1417=2018,J1417*$P$7,B1417=2019,J1417*$P$8,B1417=2020,J1417*$P$9,B1417=2021,J1417*$P$10,B1417=2022,J1417*$P$11),"")</f>
        <v>262876.77199266129</v>
      </c>
      <c r="L1417" s="3">
        <f t="shared" si="23"/>
        <v>482026.77199266129</v>
      </c>
    </row>
    <row r="1418" spans="1:12">
      <c r="A1418">
        <v>4807950</v>
      </c>
      <c r="B1418">
        <v>2017</v>
      </c>
      <c r="D1418" t="s">
        <v>424</v>
      </c>
      <c r="E1418" t="s">
        <v>425</v>
      </c>
      <c r="F1418" t="s">
        <v>4101</v>
      </c>
      <c r="G1418" t="s">
        <v>426</v>
      </c>
      <c r="H1418" s="5">
        <v>219981</v>
      </c>
      <c r="I1418">
        <f>IFERROR(VLOOKUP(G1418,'NCES Match'!$A$2:$B$1307,2,FALSE),"")</f>
        <v>4807950</v>
      </c>
      <c r="J1418" cm="1">
        <f t="array" ref="J1418">IFERROR(_xlfn.IFS(B1418=2015,H1418/$O$13,B1418=2016,H1418/$O$14,B1418=2017,H1418/$O$15,B1418=2018,H1418/$O$16,B1418=2019,H1418/$O$17,B1418=2020,H1418/$O$18,B1418=2021,H1418/$O$19,B1418=2022,H1418/$O$20),"")</f>
        <v>1.5166342931960909E-4</v>
      </c>
      <c r="K1418" s="3" cm="1">
        <f t="array" ref="K1418">IFERROR(_xlfn.IFS(B1418=2015,J1418*$P$4,B1418=2016,J1418*$P$5,B1418=2017,J1418*$P$6,B1418=2018,J1418*$P$7,B1418=2019,J1418*$P$8,B1418=2020,J1418*$P$9,B1418=2021,J1418*$P$10,B1418=2022,J1418*$P$11),"")</f>
        <v>257562.08851907708</v>
      </c>
      <c r="L1418" s="3">
        <f t="shared" si="23"/>
        <v>477543.08851907705</v>
      </c>
    </row>
    <row r="1419" spans="1:12">
      <c r="A1419">
        <v>4807950</v>
      </c>
      <c r="B1419">
        <v>2018</v>
      </c>
      <c r="D1419" t="s">
        <v>424</v>
      </c>
      <c r="E1419" t="s">
        <v>425</v>
      </c>
      <c r="F1419" t="s">
        <v>4101</v>
      </c>
      <c r="G1419" t="s">
        <v>426</v>
      </c>
      <c r="H1419" s="5">
        <v>220106</v>
      </c>
      <c r="I1419">
        <f>IFERROR(VLOOKUP(G1419,'NCES Match'!$A$2:$B$1307,2,FALSE),"")</f>
        <v>4807950</v>
      </c>
      <c r="J1419" cm="1">
        <f t="array" ref="J1419">IFERROR(_xlfn.IFS(B1419=2015,H1419/$O$13,B1419=2016,H1419/$O$14,B1419=2017,H1419/$O$15,B1419=2018,H1419/$O$16,B1419=2019,H1419/$O$17,B1419=2020,H1419/$O$18,B1419=2021,H1419/$O$19,B1419=2022,H1419/$O$20),"")</f>
        <v>1.4363211492426638E-4</v>
      </c>
      <c r="K1419" s="3" cm="1">
        <f t="array" ref="K1419">IFERROR(_xlfn.IFS(B1419=2015,J1419*$P$4,B1419=2016,J1419*$P$5,B1419=2017,J1419*$P$6,B1419=2018,J1419*$P$7,B1419=2019,J1419*$P$8,B1419=2020,J1419*$P$9,B1419=2021,J1419*$P$10,B1419=2022,J1419*$P$11),"")</f>
        <v>246595.27014611624</v>
      </c>
      <c r="L1419" s="3">
        <f t="shared" si="23"/>
        <v>466701.27014611627</v>
      </c>
    </row>
    <row r="1420" spans="1:12">
      <c r="A1420">
        <v>4807950</v>
      </c>
      <c r="B1420">
        <v>2019</v>
      </c>
      <c r="D1420" t="s">
        <v>424</v>
      </c>
      <c r="E1420" t="s">
        <v>425</v>
      </c>
      <c r="F1420" t="s">
        <v>4101</v>
      </c>
      <c r="G1420" t="s">
        <v>426</v>
      </c>
      <c r="H1420" s="5">
        <v>220652</v>
      </c>
      <c r="I1420">
        <f>IFERROR(VLOOKUP(G1420,'NCES Match'!$A$2:$B$1307,2,FALSE),"")</f>
        <v>4807950</v>
      </c>
      <c r="J1420" cm="1">
        <f t="array" ref="J1420">IFERROR(_xlfn.IFS(B1420=2015,H1420/$O$13,B1420=2016,H1420/$O$14,B1420=2017,H1420/$O$15,B1420=2018,H1420/$O$16,B1420=2019,H1420/$O$17,B1420=2020,H1420/$O$18,B1420=2021,H1420/$O$19,B1420=2022,H1420/$O$20),"")</f>
        <v>1.3971243923939562E-4</v>
      </c>
      <c r="K1420" s="3" cm="1">
        <f t="array" ref="K1420">IFERROR(_xlfn.IFS(B1420=2015,J1420*$P$4,B1420=2016,J1420*$P$5,B1420=2017,J1420*$P$6,B1420=2018,J1420*$P$7,B1420=2019,J1420*$P$8,B1420=2020,J1420*$P$9,B1420=2021,J1420*$P$10,B1420=2022,J1420*$P$11),"")</f>
        <v>242809.87634648025</v>
      </c>
      <c r="L1420" s="3">
        <f t="shared" si="23"/>
        <v>463461.87634648022</v>
      </c>
    </row>
    <row r="1421" spans="1:12">
      <c r="A1421">
        <v>4807950</v>
      </c>
      <c r="B1421">
        <v>2020</v>
      </c>
      <c r="D1421" t="s">
        <v>424</v>
      </c>
      <c r="E1421" t="s">
        <v>425</v>
      </c>
      <c r="F1421" t="s">
        <v>4230</v>
      </c>
      <c r="G1421" t="s">
        <v>426</v>
      </c>
      <c r="H1421" s="5">
        <v>259611</v>
      </c>
      <c r="I1421">
        <f>IFERROR(VLOOKUP(G1421,'NCES Match'!$A$2:$B$1307,2,FALSE),"")</f>
        <v>4807950</v>
      </c>
      <c r="J1421" cm="1">
        <f t="array" ref="J1421">IFERROR(_xlfn.IFS(B1421=2015,H1421/$O$13,B1421=2016,H1421/$O$14,B1421=2017,H1421/$O$15,B1421=2018,H1421/$O$16,B1421=2019,H1421/$O$17,B1421=2020,H1421/$O$18,B1421=2021,H1421/$O$19,B1421=2022,H1421/$O$20),"")</f>
        <v>1.4068516426260586E-4</v>
      </c>
      <c r="K1421" s="3" cm="1">
        <f t="array" ref="K1421">IFERROR(_xlfn.IFS(B1421=2015,J1421*$P$4,B1421=2016,J1421*$P$5,B1421=2017,J1421*$P$6,B1421=2018,J1421*$P$7,B1421=2019,J1421*$P$8,B1421=2020,J1421*$P$9,B1421=2021,J1421*$P$10,B1421=2022,J1421*$P$11),"")</f>
        <v>296564.72229431057</v>
      </c>
      <c r="L1421" s="3">
        <f t="shared" si="23"/>
        <v>556175.72229431057</v>
      </c>
    </row>
    <row r="1422" spans="1:12">
      <c r="A1422">
        <v>4807950</v>
      </c>
      <c r="B1422">
        <v>2021</v>
      </c>
      <c r="D1422" t="s">
        <v>424</v>
      </c>
      <c r="E1422" t="s">
        <v>425</v>
      </c>
      <c r="F1422" t="s">
        <v>4101</v>
      </c>
      <c r="G1422" t="s">
        <v>426</v>
      </c>
      <c r="H1422" s="5">
        <v>257001.07</v>
      </c>
      <c r="I1422">
        <f>IFERROR(VLOOKUP(G1422,'NCES Match'!$A$2:$B$1307,2,FALSE),"")</f>
        <v>4807950</v>
      </c>
      <c r="J1422" cm="1">
        <f t="array" ref="J1422">IFERROR(_xlfn.IFS(B1422=2015,H1422/$O$13,B1422=2016,H1422/$O$14,B1422=2017,H1422/$O$15,B1422=2018,H1422/$O$16,B1422=2019,H1422/$O$17,B1422=2020,H1422/$O$18,B1422=2021,H1422/$O$19,B1422=2022,H1422/$O$20),"")</f>
        <v>1.3149280249098174E-4</v>
      </c>
      <c r="K1422" s="3" cm="1">
        <f t="array" ref="K1422">IFERROR(_xlfn.IFS(B1422=2015,J1422*$P$4,B1422=2016,J1422*$P$5,B1422=2017,J1422*$P$6,B1422=2018,J1422*$P$7,B1422=2019,J1422*$P$8,B1422=2020,J1422*$P$9,B1422=2021,J1422*$P$10,B1422=2022,J1422*$P$11),"")</f>
        <v>281467.35137786955</v>
      </c>
      <c r="L1422" s="3">
        <f t="shared" si="23"/>
        <v>538468.42137786956</v>
      </c>
    </row>
    <row r="1423" spans="1:12">
      <c r="A1423">
        <v>4807950</v>
      </c>
      <c r="B1423">
        <v>2022</v>
      </c>
      <c r="D1423" t="s">
        <v>424</v>
      </c>
      <c r="E1423" t="s">
        <v>425</v>
      </c>
      <c r="F1423" t="s">
        <v>4101</v>
      </c>
      <c r="G1423" t="s">
        <v>426</v>
      </c>
      <c r="H1423" s="5">
        <v>315842.59000000003</v>
      </c>
      <c r="I1423">
        <f>IFERROR(VLOOKUP(G1423,'NCES Match'!$A$2:$B$1307,2,FALSE),"")</f>
        <v>4807950</v>
      </c>
      <c r="J1423" cm="1">
        <f t="array" ref="J1423">IFERROR(_xlfn.IFS(B1423=2015,H1423/$O$13,B1423=2016,H1423/$O$14,B1423=2017,H1423/$O$15,B1423=2018,H1423/$O$16,B1423=2019,H1423/$O$17,B1423=2020,H1423/$O$18,B1423=2021,H1423/$O$19,B1423=2022,H1423/$O$20),"")</f>
        <v>1.3872774380184005E-4</v>
      </c>
      <c r="K1423" s="3" cm="1">
        <f t="array" ref="K1423">IFERROR(_xlfn.IFS(B1423=2015,J1423*$P$4,B1423=2016,J1423*$P$5,B1423=2017,J1423*$P$6,B1423=2018,J1423*$P$7,B1423=2019,J1423*$P$8,B1423=2020,J1423*$P$9,B1423=2021,J1423*$P$10,B1423=2022,J1423*$P$11),"")</f>
        <v>298747.83873798436</v>
      </c>
      <c r="L1423" s="3">
        <f t="shared" si="23"/>
        <v>614590.42873798439</v>
      </c>
    </row>
    <row r="1424" spans="1:12">
      <c r="A1424">
        <v>4807950</v>
      </c>
      <c r="B1424">
        <v>2023</v>
      </c>
      <c r="D1424" t="s">
        <v>424</v>
      </c>
      <c r="E1424" t="s">
        <v>425</v>
      </c>
      <c r="F1424" t="s">
        <v>4101</v>
      </c>
      <c r="G1424" t="s">
        <v>426</v>
      </c>
      <c r="H1424" s="5">
        <v>344140.83</v>
      </c>
      <c r="I1424">
        <f>IFERROR(VLOOKUP(G1424,'NCES Match'!$A$2:$B$1307,2,FALSE),"")</f>
        <v>4807950</v>
      </c>
      <c r="J1424" t="str" cm="1">
        <f t="array" ref="J1424">IFERROR(_xlfn.IFS(B1424=2015,H1424/$O$13,B1424=2016,H1424/$O$14,B1424=2017,H1424/$O$15,B1424=2018,H1424/$O$16,B1424=2019,H1424/$O$17,B1424=2020,H1424/$O$18,B1424=2021,H1424/$O$19,B1424=2022,H1424/$O$20),"")</f>
        <v/>
      </c>
      <c r="K1424" s="3" t="str" cm="1">
        <f t="array" ref="K1424">IFERROR(_xlfn.IFS(B1424=2015,J1424*$P$4,B1424=2016,J1424*$P$5,B1424=2017,J1424*$P$6,B1424=2018,J1424*$P$7,B1424=2019,J1424*$P$8,B1424=2020,J1424*$P$9,B1424=2021,J1424*$P$10,B1424=2022,J1424*$P$11),"")</f>
        <v/>
      </c>
      <c r="L1424" s="3">
        <f t="shared" si="23"/>
        <v>344140.83</v>
      </c>
    </row>
    <row r="1425" spans="1:12">
      <c r="A1425">
        <v>4828980</v>
      </c>
      <c r="B1425">
        <v>2015</v>
      </c>
      <c r="C1425" t="s">
        <v>381</v>
      </c>
      <c r="D1425" t="s">
        <v>2130</v>
      </c>
      <c r="E1425" t="s">
        <v>2131</v>
      </c>
      <c r="G1425" t="s">
        <v>2132</v>
      </c>
      <c r="H1425" s="5">
        <v>15165.9</v>
      </c>
      <c r="I1425">
        <f>IFERROR(VLOOKUP(G1425,'NCES Match'!$A$2:$B$1307,2,FALSE),"")</f>
        <v>4828980</v>
      </c>
      <c r="J1425" cm="1">
        <f t="array" ref="J1425">IFERROR(_xlfn.IFS(B1425=2015,H1425/$O$13,B1425=2016,H1425/$O$14,B1425=2017,H1425/$O$15,B1425=2018,H1425/$O$16,B1425=2019,H1425/$O$17,B1425=2020,H1425/$O$18,B1425=2021,H1425/$O$19,B1425=2022,H1425/$O$20),"")</f>
        <v>1.188102303699373E-5</v>
      </c>
      <c r="K1425" s="3" cm="1">
        <f t="array" ref="K1425">IFERROR(_xlfn.IFS(B1425=2015,J1425*$P$4,B1425=2016,J1425*$P$5,B1425=2017,J1425*$P$6,B1425=2018,J1425*$P$7,B1425=2019,J1425*$P$8,B1425=2020,J1425*$P$9,B1425=2021,J1425*$P$10,B1425=2022,J1425*$P$11),"")</f>
        <v>18908.446042461135</v>
      </c>
      <c r="L1425" s="3">
        <f t="shared" si="23"/>
        <v>34074.346042461133</v>
      </c>
    </row>
    <row r="1426" spans="1:12">
      <c r="A1426">
        <v>4828980</v>
      </c>
      <c r="B1426">
        <v>2016</v>
      </c>
      <c r="C1426" t="s">
        <v>4102</v>
      </c>
      <c r="D1426" t="s">
        <v>2130</v>
      </c>
      <c r="E1426" t="s">
        <v>2131</v>
      </c>
      <c r="F1426" t="s">
        <v>4101</v>
      </c>
      <c r="G1426" t="s">
        <v>2132</v>
      </c>
      <c r="H1426" s="5">
        <v>25279</v>
      </c>
      <c r="I1426">
        <f>IFERROR(VLOOKUP(G1426,'NCES Match'!$A$2:$B$1307,2,FALSE),"")</f>
        <v>4828980</v>
      </c>
      <c r="J1426" cm="1">
        <f t="array" ref="J1426">IFERROR(_xlfn.IFS(B1426=2015,H1426/$O$13,B1426=2016,H1426/$O$14,B1426=2017,H1426/$O$15,B1426=2018,H1426/$O$16,B1426=2019,H1426/$O$17,B1426=2020,H1426/$O$18,B1426=2021,H1426/$O$19,B1426=2022,H1426/$O$20),"")</f>
        <v>1.8096399588615913E-5</v>
      </c>
      <c r="K1426" s="3" cm="1">
        <f t="array" ref="K1426">IFERROR(_xlfn.IFS(B1426=2015,J1426*$P$4,B1426=2016,J1426*$P$5,B1426=2017,J1426*$P$6,B1426=2018,J1426*$P$7,B1426=2019,J1426*$P$8,B1426=2020,J1426*$P$9,B1426=2021,J1426*$P$10,B1426=2022,J1426*$P$11),"")</f>
        <v>30322.89262697917</v>
      </c>
      <c r="L1426" s="3">
        <f t="shared" si="23"/>
        <v>55601.89262697917</v>
      </c>
    </row>
    <row r="1427" spans="1:12">
      <c r="A1427">
        <v>4828980</v>
      </c>
      <c r="B1427">
        <v>2017</v>
      </c>
      <c r="D1427" t="s">
        <v>2130</v>
      </c>
      <c r="E1427" t="s">
        <v>2131</v>
      </c>
      <c r="F1427" t="s">
        <v>4101</v>
      </c>
      <c r="G1427" t="s">
        <v>2132</v>
      </c>
      <c r="H1427" s="5">
        <v>17276</v>
      </c>
      <c r="I1427">
        <f>IFERROR(VLOOKUP(G1427,'NCES Match'!$A$2:$B$1307,2,FALSE),"")</f>
        <v>4828980</v>
      </c>
      <c r="J1427" cm="1">
        <f t="array" ref="J1427">IFERROR(_xlfn.IFS(B1427=2015,H1427/$O$13,B1427=2016,H1427/$O$14,B1427=2017,H1427/$O$15,B1427=2018,H1427/$O$16,B1427=2019,H1427/$O$17,B1427=2020,H1427/$O$18,B1427=2021,H1427/$O$19,B1427=2022,H1427/$O$20),"")</f>
        <v>1.191074413210944E-5</v>
      </c>
      <c r="K1427" s="3" cm="1">
        <f t="array" ref="K1427">IFERROR(_xlfn.IFS(B1427=2015,J1427*$P$4,B1427=2016,J1427*$P$5,B1427=2017,J1427*$P$6,B1427=2018,J1427*$P$7,B1427=2019,J1427*$P$8,B1427=2020,J1427*$P$9,B1427=2021,J1427*$P$10,B1427=2022,J1427*$P$11),"")</f>
        <v>20227.395280754135</v>
      </c>
      <c r="L1427" s="3">
        <f t="shared" si="23"/>
        <v>37503.395280754135</v>
      </c>
    </row>
    <row r="1428" spans="1:12">
      <c r="A1428">
        <v>4828980</v>
      </c>
      <c r="B1428">
        <v>2018</v>
      </c>
      <c r="D1428" t="s">
        <v>2130</v>
      </c>
      <c r="E1428" t="s">
        <v>2131</v>
      </c>
      <c r="F1428" t="s">
        <v>4101</v>
      </c>
      <c r="G1428" t="s">
        <v>2132</v>
      </c>
      <c r="H1428" s="5">
        <v>15767</v>
      </c>
      <c r="I1428">
        <f>IFERROR(VLOOKUP(G1428,'NCES Match'!$A$2:$B$1307,2,FALSE),"")</f>
        <v>4828980</v>
      </c>
      <c r="J1428" cm="1">
        <f t="array" ref="J1428">IFERROR(_xlfn.IFS(B1428=2015,H1428/$O$13,B1428=2016,H1428/$O$14,B1428=2017,H1428/$O$15,B1428=2018,H1428/$O$16,B1428=2019,H1428/$O$17,B1428=2020,H1428/$O$18,B1428=2021,H1428/$O$19,B1428=2022,H1428/$O$20),"")</f>
        <v>1.0288895150567943E-5</v>
      </c>
      <c r="K1428" s="3" cm="1">
        <f t="array" ref="K1428">IFERROR(_xlfn.IFS(B1428=2015,J1428*$P$4,B1428=2016,J1428*$P$5,B1428=2017,J1428*$P$6,B1428=2018,J1428*$P$7,B1428=2019,J1428*$P$8,B1428=2020,J1428*$P$9,B1428=2021,J1428*$P$10,B1428=2022,J1428*$P$11),"")</f>
        <v>17664.523567707445</v>
      </c>
      <c r="L1428" s="3">
        <f t="shared" si="23"/>
        <v>33431.523567707445</v>
      </c>
    </row>
    <row r="1429" spans="1:12">
      <c r="A1429">
        <v>4828980</v>
      </c>
      <c r="B1429">
        <v>2019</v>
      </c>
      <c r="D1429" t="s">
        <v>2130</v>
      </c>
      <c r="E1429" t="s">
        <v>2131</v>
      </c>
      <c r="F1429" t="s">
        <v>4101</v>
      </c>
      <c r="G1429" t="s">
        <v>2132</v>
      </c>
      <c r="H1429" s="5">
        <v>20770</v>
      </c>
      <c r="I1429">
        <f>IFERROR(VLOOKUP(G1429,'NCES Match'!$A$2:$B$1307,2,FALSE),"")</f>
        <v>4828980</v>
      </c>
      <c r="J1429" cm="1">
        <f t="array" ref="J1429">IFERROR(_xlfn.IFS(B1429=2015,H1429/$O$13,B1429=2016,H1429/$O$14,B1429=2017,H1429/$O$15,B1429=2018,H1429/$O$16,B1429=2019,H1429/$O$17,B1429=2020,H1429/$O$18,B1429=2021,H1429/$O$19,B1429=2022,H1429/$O$20),"")</f>
        <v>1.3151149153428237E-5</v>
      </c>
      <c r="K1429" s="3" cm="1">
        <f t="array" ref="K1429">IFERROR(_xlfn.IFS(B1429=2015,J1429*$P$4,B1429=2016,J1429*$P$5,B1429=2017,J1429*$P$6,B1429=2018,J1429*$P$7,B1429=2019,J1429*$P$8,B1429=2020,J1429*$P$9,B1429=2021,J1429*$P$10,B1429=2022,J1429*$P$11),"")</f>
        <v>22855.723635935297</v>
      </c>
      <c r="L1429" s="3">
        <f t="shared" si="23"/>
        <v>43625.723635935297</v>
      </c>
    </row>
    <row r="1430" spans="1:12">
      <c r="A1430">
        <v>4828980</v>
      </c>
      <c r="B1430">
        <v>2020</v>
      </c>
      <c r="D1430" t="s">
        <v>2130</v>
      </c>
      <c r="E1430" t="s">
        <v>2131</v>
      </c>
      <c r="F1430" t="s">
        <v>4230</v>
      </c>
      <c r="G1430" t="s">
        <v>2132</v>
      </c>
      <c r="H1430" s="5">
        <v>22621</v>
      </c>
      <c r="I1430">
        <f>IFERROR(VLOOKUP(G1430,'NCES Match'!$A$2:$B$1307,2,FALSE),"")</f>
        <v>4828980</v>
      </c>
      <c r="J1430" cm="1">
        <f t="array" ref="J1430">IFERROR(_xlfn.IFS(B1430=2015,H1430/$O$13,B1430=2016,H1430/$O$14,B1430=2017,H1430/$O$15,B1430=2018,H1430/$O$16,B1430=2019,H1430/$O$17,B1430=2020,H1430/$O$18,B1430=2021,H1430/$O$19,B1430=2022,H1430/$O$20),"")</f>
        <v>1.2258490976054201E-5</v>
      </c>
      <c r="K1430" s="3" cm="1">
        <f t="array" ref="K1430">IFERROR(_xlfn.IFS(B1430=2015,J1430*$P$4,B1430=2016,J1430*$P$5,B1430=2017,J1430*$P$6,B1430=2018,J1430*$P$7,B1430=2019,J1430*$P$8,B1430=2020,J1430*$P$9,B1430=2021,J1430*$P$10,B1430=2022,J1430*$P$11),"")</f>
        <v>25840.933485174352</v>
      </c>
      <c r="L1430" s="3">
        <f t="shared" si="23"/>
        <v>48461.933485174348</v>
      </c>
    </row>
    <row r="1431" spans="1:12">
      <c r="A1431">
        <v>4828980</v>
      </c>
      <c r="B1431">
        <v>2021</v>
      </c>
      <c r="D1431" t="s">
        <v>2130</v>
      </c>
      <c r="E1431" t="s">
        <v>2131</v>
      </c>
      <c r="F1431" t="s">
        <v>4101</v>
      </c>
      <c r="G1431" t="s">
        <v>2132</v>
      </c>
      <c r="H1431" s="5">
        <v>24201.35</v>
      </c>
      <c r="I1431">
        <f>IFERROR(VLOOKUP(G1431,'NCES Match'!$A$2:$B$1307,2,FALSE),"")</f>
        <v>4828980</v>
      </c>
      <c r="J1431" cm="1">
        <f t="array" ref="J1431">IFERROR(_xlfn.IFS(B1431=2015,H1431/$O$13,B1431=2016,H1431/$O$14,B1431=2017,H1431/$O$15,B1431=2018,H1431/$O$16,B1431=2019,H1431/$O$17,B1431=2020,H1431/$O$18,B1431=2021,H1431/$O$19,B1431=2022,H1431/$O$20),"")</f>
        <v>1.2382451697828031E-5</v>
      </c>
      <c r="K1431" s="3" cm="1">
        <f t="array" ref="K1431">IFERROR(_xlfn.IFS(B1431=2015,J1431*$P$4,B1431=2016,J1431*$P$5,B1431=2017,J1431*$P$6,B1431=2018,J1431*$P$7,B1431=2019,J1431*$P$8,B1431=2020,J1431*$P$9,B1431=2021,J1431*$P$10,B1431=2022,J1431*$P$11),"")</f>
        <v>26505.297757199231</v>
      </c>
      <c r="L1431" s="3">
        <f t="shared" si="23"/>
        <v>50706.647757199229</v>
      </c>
    </row>
    <row r="1432" spans="1:12">
      <c r="A1432">
        <v>4828980</v>
      </c>
      <c r="B1432">
        <v>2022</v>
      </c>
      <c r="D1432" t="s">
        <v>2130</v>
      </c>
      <c r="E1432" t="s">
        <v>2131</v>
      </c>
      <c r="F1432" t="s">
        <v>4101</v>
      </c>
      <c r="G1432" t="s">
        <v>2132</v>
      </c>
      <c r="H1432" s="5">
        <v>30066.959999999999</v>
      </c>
      <c r="I1432">
        <f>IFERROR(VLOOKUP(G1432,'NCES Match'!$A$2:$B$1307,2,FALSE),"")</f>
        <v>4828980</v>
      </c>
      <c r="J1432" cm="1">
        <f t="array" ref="J1432">IFERROR(_xlfn.IFS(B1432=2015,H1432/$O$13,B1432=2016,H1432/$O$14,B1432=2017,H1432/$O$15,B1432=2018,H1432/$O$16,B1432=2019,H1432/$O$17,B1432=2020,H1432/$O$18,B1432=2021,H1432/$O$19,B1432=2022,H1432/$O$20),"")</f>
        <v>1.3206330165226204E-5</v>
      </c>
      <c r="K1432" s="3" cm="1">
        <f t="array" ref="K1432">IFERROR(_xlfn.IFS(B1432=2015,J1432*$P$4,B1432=2016,J1432*$P$5,B1432=2017,J1432*$P$6,B1432=2018,J1432*$P$7,B1432=2019,J1432*$P$8,B1432=2020,J1432*$P$9,B1432=2021,J1432*$P$10,B1432=2022,J1432*$P$11),"")</f>
        <v>28439.607582439803</v>
      </c>
      <c r="L1432" s="3">
        <f t="shared" si="23"/>
        <v>58506.567582439806</v>
      </c>
    </row>
    <row r="1433" spans="1:12">
      <c r="A1433">
        <v>4828980</v>
      </c>
      <c r="B1433">
        <v>2023</v>
      </c>
      <c r="D1433" t="s">
        <v>2130</v>
      </c>
      <c r="E1433" t="s">
        <v>2131</v>
      </c>
      <c r="F1433" t="s">
        <v>4101</v>
      </c>
      <c r="G1433" t="s">
        <v>2132</v>
      </c>
      <c r="H1433" s="5">
        <v>56378.61</v>
      </c>
      <c r="I1433">
        <f>IFERROR(VLOOKUP(G1433,'NCES Match'!$A$2:$B$1307,2,FALSE),"")</f>
        <v>4828980</v>
      </c>
      <c r="J1433" t="str" cm="1">
        <f t="array" ref="J1433">IFERROR(_xlfn.IFS(B1433=2015,H1433/$O$13,B1433=2016,H1433/$O$14,B1433=2017,H1433/$O$15,B1433=2018,H1433/$O$16,B1433=2019,H1433/$O$17,B1433=2020,H1433/$O$18,B1433=2021,H1433/$O$19,B1433=2022,H1433/$O$20),"")</f>
        <v/>
      </c>
      <c r="K1433" s="3" t="str" cm="1">
        <f t="array" ref="K1433">IFERROR(_xlfn.IFS(B1433=2015,J1433*$P$4,B1433=2016,J1433*$P$5,B1433=2017,J1433*$P$6,B1433=2018,J1433*$P$7,B1433=2019,J1433*$P$8,B1433=2020,J1433*$P$9,B1433=2021,J1433*$P$10,B1433=2022,J1433*$P$11),"")</f>
        <v/>
      </c>
      <c r="L1433" s="3">
        <f t="shared" si="23"/>
        <v>56378.61</v>
      </c>
    </row>
    <row r="1434" spans="1:12">
      <c r="A1434">
        <v>4839060</v>
      </c>
      <c r="B1434">
        <v>2015</v>
      </c>
      <c r="C1434" t="s">
        <v>381</v>
      </c>
      <c r="D1434" t="s">
        <v>2917</v>
      </c>
      <c r="E1434" t="s">
        <v>2918</v>
      </c>
      <c r="G1434" t="s">
        <v>2919</v>
      </c>
      <c r="H1434" s="5">
        <v>5055.9399999999996</v>
      </c>
      <c r="I1434">
        <f>IFERROR(VLOOKUP(G1434,'NCES Match'!$A$2:$B$1307,2,FALSE),"")</f>
        <v>4839060</v>
      </c>
      <c r="J1434" cm="1">
        <f t="array" ref="J1434">IFERROR(_xlfn.IFS(B1434=2015,H1434/$O$13,B1434=2016,H1434/$O$14,B1434=2017,H1434/$O$15,B1434=2018,H1434/$O$16,B1434=2019,H1434/$O$17,B1434=2020,H1434/$O$18,B1434=2021,H1434/$O$19,B1434=2022,H1434/$O$20),"")</f>
        <v>3.9608423907356685E-6</v>
      </c>
      <c r="K1434" s="3" cm="1">
        <f t="array" ref="K1434">IFERROR(_xlfn.IFS(B1434=2015,J1434*$P$4,B1434=2016,J1434*$P$5,B1434=2017,J1434*$P$6,B1434=2018,J1434*$P$7,B1434=2019,J1434*$P$8,B1434=2020,J1434*$P$9,B1434=2021,J1434*$P$10,B1434=2022,J1434*$P$11),"")</f>
        <v>6303.6132826881985</v>
      </c>
      <c r="L1434" s="3">
        <f t="shared" si="23"/>
        <v>11359.553282688197</v>
      </c>
    </row>
    <row r="1435" spans="1:12">
      <c r="A1435">
        <v>4839060</v>
      </c>
      <c r="B1435">
        <v>2016</v>
      </c>
      <c r="C1435" t="s">
        <v>4102</v>
      </c>
      <c r="D1435" t="s">
        <v>2917</v>
      </c>
      <c r="E1435" t="s">
        <v>2918</v>
      </c>
      <c r="F1435" t="s">
        <v>4101</v>
      </c>
      <c r="G1435" t="s">
        <v>2919</v>
      </c>
      <c r="H1435" s="5">
        <v>5670</v>
      </c>
      <c r="I1435">
        <f>IFERROR(VLOOKUP(G1435,'NCES Match'!$A$2:$B$1307,2,FALSE),"")</f>
        <v>4839060</v>
      </c>
      <c r="J1435" cm="1">
        <f t="array" ref="J1435">IFERROR(_xlfn.IFS(B1435=2015,H1435/$O$13,B1435=2016,H1435/$O$14,B1435=2017,H1435/$O$15,B1435=2018,H1435/$O$16,B1435=2019,H1435/$O$17,B1435=2020,H1435/$O$18,B1435=2021,H1435/$O$19,B1435=2022,H1435/$O$20),"")</f>
        <v>4.0589653731339143E-6</v>
      </c>
      <c r="K1435" s="3" cm="1">
        <f t="array" ref="K1435">IFERROR(_xlfn.IFS(B1435=2015,J1435*$P$4,B1435=2016,J1435*$P$5,B1435=2017,J1435*$P$6,B1435=2018,J1435*$P$7,B1435=2019,J1435*$P$8,B1435=2020,J1435*$P$9,B1435=2021,J1435*$P$10,B1435=2022,J1435*$P$11),"")</f>
        <v>6801.3292137731669</v>
      </c>
      <c r="L1435" s="3">
        <f t="shared" si="23"/>
        <v>12471.329213773166</v>
      </c>
    </row>
    <row r="1436" spans="1:12">
      <c r="A1436">
        <v>4839060</v>
      </c>
      <c r="B1436">
        <v>2017</v>
      </c>
      <c r="D1436" t="s">
        <v>2917</v>
      </c>
      <c r="E1436" t="s">
        <v>2918</v>
      </c>
      <c r="F1436" t="s">
        <v>4101</v>
      </c>
      <c r="G1436" t="s">
        <v>2919</v>
      </c>
      <c r="H1436" s="5">
        <v>7583</v>
      </c>
      <c r="I1436">
        <f>IFERROR(VLOOKUP(G1436,'NCES Match'!$A$2:$B$1307,2,FALSE),"")</f>
        <v>4839060</v>
      </c>
      <c r="J1436" cm="1">
        <f t="array" ref="J1436">IFERROR(_xlfn.IFS(B1436=2015,H1436/$O$13,B1436=2016,H1436/$O$14,B1436=2017,H1436/$O$15,B1436=2018,H1436/$O$16,B1436=2019,H1436/$O$17,B1436=2020,H1436/$O$18,B1436=2021,H1436/$O$19,B1436=2022,H1436/$O$20),"")</f>
        <v>5.2280141672716994E-6</v>
      </c>
      <c r="K1436" s="3" cm="1">
        <f t="array" ref="K1436">IFERROR(_xlfn.IFS(B1436=2015,J1436*$P$4,B1436=2016,J1436*$P$5,B1436=2017,J1436*$P$6,B1436=2018,J1436*$P$7,B1436=2019,J1436*$P$8,B1436=2020,J1436*$P$9,B1436=2021,J1436*$P$10,B1436=2022,J1436*$P$11),"")</f>
        <v>8878.4636729543072</v>
      </c>
      <c r="L1436" s="3">
        <f t="shared" si="23"/>
        <v>16461.463672954305</v>
      </c>
    </row>
    <row r="1437" spans="1:12">
      <c r="A1437">
        <v>4839060</v>
      </c>
      <c r="B1437">
        <v>2018</v>
      </c>
      <c r="D1437" t="s">
        <v>2917</v>
      </c>
      <c r="E1437" t="s">
        <v>2918</v>
      </c>
      <c r="F1437" t="s">
        <v>4101</v>
      </c>
      <c r="G1437" t="s">
        <v>2919</v>
      </c>
      <c r="H1437" s="5">
        <v>8421</v>
      </c>
      <c r="I1437">
        <f>IFERROR(VLOOKUP(G1437,'NCES Match'!$A$2:$B$1307,2,FALSE),"")</f>
        <v>4839060</v>
      </c>
      <c r="J1437" cm="1">
        <f t="array" ref="J1437">IFERROR(_xlfn.IFS(B1437=2015,H1437/$O$13,B1437=2016,H1437/$O$14,B1437=2017,H1437/$O$15,B1437=2018,H1437/$O$16,B1437=2019,H1437/$O$17,B1437=2020,H1437/$O$18,B1437=2021,H1437/$O$19,B1437=2022,H1437/$O$20),"")</f>
        <v>5.495197949066573E-6</v>
      </c>
      <c r="K1437" s="3" cm="1">
        <f t="array" ref="K1437">IFERROR(_xlfn.IFS(B1437=2015,J1437*$P$4,B1437=2016,J1437*$P$5,B1437=2017,J1437*$P$6,B1437=2018,J1437*$P$7,B1437=2019,J1437*$P$8,B1437=2020,J1437*$P$9,B1437=2021,J1437*$P$10,B1437=2022,J1437*$P$11),"")</f>
        <v>9434.4487197097988</v>
      </c>
      <c r="L1437" s="3">
        <f t="shared" si="23"/>
        <v>17855.448719709799</v>
      </c>
    </row>
    <row r="1438" spans="1:12">
      <c r="A1438">
        <v>4839060</v>
      </c>
      <c r="B1438">
        <v>2019</v>
      </c>
      <c r="D1438" t="s">
        <v>2917</v>
      </c>
      <c r="E1438" t="s">
        <v>2918</v>
      </c>
      <c r="F1438" t="s">
        <v>4101</v>
      </c>
      <c r="G1438" t="s">
        <v>2919</v>
      </c>
      <c r="H1438" s="5">
        <v>8690</v>
      </c>
      <c r="I1438">
        <f>IFERROR(VLOOKUP(G1438,'NCES Match'!$A$2:$B$1307,2,FALSE),"")</f>
        <v>4839060</v>
      </c>
      <c r="J1438" cm="1">
        <f t="array" ref="J1438">IFERROR(_xlfn.IFS(B1438=2015,H1438/$O$13,B1438=2016,H1438/$O$14,B1438=2017,H1438/$O$15,B1438=2018,H1438/$O$16,B1438=2019,H1438/$O$17,B1438=2020,H1438/$O$18,B1438=2021,H1438/$O$19,B1438=2022,H1438/$O$20),"")</f>
        <v>5.5023344315498979E-6</v>
      </c>
      <c r="K1438" s="3" cm="1">
        <f t="array" ref="K1438">IFERROR(_xlfn.IFS(B1438=2015,J1438*$P$4,B1438=2016,J1438*$P$5,B1438=2017,J1438*$P$6,B1438=2018,J1438*$P$7,B1438=2019,J1438*$P$8,B1438=2020,J1438*$P$9,B1438=2021,J1438*$P$10,B1438=2022,J1438*$P$11),"")</f>
        <v>9562.64989871342</v>
      </c>
      <c r="L1438" s="3">
        <f t="shared" si="23"/>
        <v>18252.649898713418</v>
      </c>
    </row>
    <row r="1439" spans="1:12">
      <c r="A1439">
        <v>4839060</v>
      </c>
      <c r="B1439">
        <v>2020</v>
      </c>
      <c r="D1439" t="s">
        <v>2917</v>
      </c>
      <c r="E1439" t="s">
        <v>2918</v>
      </c>
      <c r="F1439" t="s">
        <v>4230</v>
      </c>
      <c r="G1439" t="s">
        <v>2919</v>
      </c>
      <c r="H1439" s="5">
        <v>17312</v>
      </c>
      <c r="I1439">
        <f>IFERROR(VLOOKUP(G1439,'NCES Match'!$A$2:$B$1307,2,FALSE),"")</f>
        <v>4839060</v>
      </c>
      <c r="J1439" cm="1">
        <f t="array" ref="J1439">IFERROR(_xlfn.IFS(B1439=2015,H1439/$O$13,B1439=2016,H1439/$O$14,B1439=2017,H1439/$O$15,B1439=2018,H1439/$O$16,B1439=2019,H1439/$O$17,B1439=2020,H1439/$O$18,B1439=2021,H1439/$O$19,B1439=2022,H1439/$O$20),"")</f>
        <v>9.3815037256288548E-6</v>
      </c>
      <c r="K1439" s="3" cm="1">
        <f t="array" ref="K1439">IFERROR(_xlfn.IFS(B1439=2015,J1439*$P$4,B1439=2016,J1439*$P$5,B1439=2017,J1439*$P$6,B1439=2018,J1439*$P$7,B1439=2019,J1439*$P$8,B1439=2020,J1439*$P$9,B1439=2021,J1439*$P$10,B1439=2022,J1439*$P$11),"")</f>
        <v>19776.236262558614</v>
      </c>
      <c r="L1439" s="3">
        <f t="shared" si="23"/>
        <v>37088.23626255861</v>
      </c>
    </row>
    <row r="1440" spans="1:12">
      <c r="A1440">
        <v>4839060</v>
      </c>
      <c r="B1440">
        <v>2021</v>
      </c>
      <c r="D1440" t="s">
        <v>2917</v>
      </c>
      <c r="E1440" t="s">
        <v>2918</v>
      </c>
      <c r="F1440" t="s">
        <v>4101</v>
      </c>
      <c r="G1440" t="s">
        <v>2919</v>
      </c>
      <c r="H1440" s="5">
        <v>13657.82</v>
      </c>
      <c r="I1440">
        <f>IFERROR(VLOOKUP(G1440,'NCES Match'!$A$2:$B$1307,2,FALSE),"")</f>
        <v>4839060</v>
      </c>
      <c r="J1440" cm="1">
        <f t="array" ref="J1440">IFERROR(_xlfn.IFS(B1440=2015,H1440/$O$13,B1440=2016,H1440/$O$14,B1440=2017,H1440/$O$15,B1440=2018,H1440/$O$16,B1440=2019,H1440/$O$17,B1440=2020,H1440/$O$18,B1440=2021,H1440/$O$19,B1440=2022,H1440/$O$20),"")</f>
        <v>6.9879282125844069E-6</v>
      </c>
      <c r="K1440" s="3" cm="1">
        <f t="array" ref="K1440">IFERROR(_xlfn.IFS(B1440=2015,J1440*$P$4,B1440=2016,J1440*$P$5,B1440=2017,J1440*$P$6,B1440=2018,J1440*$P$7,B1440=2019,J1440*$P$8,B1440=2020,J1440*$P$9,B1440=2021,J1440*$P$10,B1440=2022,J1440*$P$11),"")</f>
        <v>14958.032746695157</v>
      </c>
      <c r="L1440" s="3">
        <f t="shared" si="23"/>
        <v>28615.852746695156</v>
      </c>
    </row>
    <row r="1441" spans="1:12">
      <c r="A1441">
        <v>4839060</v>
      </c>
      <c r="B1441">
        <v>2022</v>
      </c>
      <c r="D1441" t="s">
        <v>2917</v>
      </c>
      <c r="E1441" t="s">
        <v>2918</v>
      </c>
      <c r="F1441" t="s">
        <v>4101</v>
      </c>
      <c r="G1441" t="s">
        <v>2919</v>
      </c>
      <c r="H1441" s="5">
        <v>20542.14</v>
      </c>
      <c r="I1441">
        <f>IFERROR(VLOOKUP(G1441,'NCES Match'!$A$2:$B$1307,2,FALSE),"")</f>
        <v>4839060</v>
      </c>
      <c r="J1441" cm="1">
        <f t="array" ref="J1441">IFERROR(_xlfn.IFS(B1441=2015,H1441/$O$13,B1441=2016,H1441/$O$14,B1441=2017,H1441/$O$15,B1441=2018,H1441/$O$16,B1441=2019,H1441/$O$17,B1441=2020,H1441/$O$18,B1441=2021,H1441/$O$19,B1441=2022,H1441/$O$20),"")</f>
        <v>9.022737354900522E-6</v>
      </c>
      <c r="K1441" s="3" cm="1">
        <f t="array" ref="K1441">IFERROR(_xlfn.IFS(B1441=2015,J1441*$P$4,B1441=2016,J1441*$P$5,B1441=2017,J1441*$P$6,B1441=2018,J1441*$P$7,B1441=2019,J1441*$P$8,B1441=2020,J1441*$P$9,B1441=2021,J1441*$P$10,B1441=2022,J1441*$P$11),"")</f>
        <v>19430.311561379665</v>
      </c>
      <c r="L1441" s="3">
        <f t="shared" si="23"/>
        <v>39972.451561379668</v>
      </c>
    </row>
    <row r="1442" spans="1:12">
      <c r="A1442">
        <v>4839060</v>
      </c>
      <c r="B1442">
        <v>2023</v>
      </c>
      <c r="D1442" t="s">
        <v>2917</v>
      </c>
      <c r="E1442" t="s">
        <v>2918</v>
      </c>
      <c r="F1442" t="s">
        <v>4101</v>
      </c>
      <c r="G1442" t="s">
        <v>2919</v>
      </c>
      <c r="H1442" s="5">
        <v>27358.52</v>
      </c>
      <c r="I1442">
        <f>IFERROR(VLOOKUP(G1442,'NCES Match'!$A$2:$B$1307,2,FALSE),"")</f>
        <v>4839060</v>
      </c>
      <c r="J1442" t="str" cm="1">
        <f t="array" ref="J1442">IFERROR(_xlfn.IFS(B1442=2015,H1442/$O$13,B1442=2016,H1442/$O$14,B1442=2017,H1442/$O$15,B1442=2018,H1442/$O$16,B1442=2019,H1442/$O$17,B1442=2020,H1442/$O$18,B1442=2021,H1442/$O$19,B1442=2022,H1442/$O$20),"")</f>
        <v/>
      </c>
      <c r="K1442" s="3" t="str" cm="1">
        <f t="array" ref="K1442">IFERROR(_xlfn.IFS(B1442=2015,J1442*$P$4,B1442=2016,J1442*$P$5,B1442=2017,J1442*$P$6,B1442=2018,J1442*$P$7,B1442=2019,J1442*$P$8,B1442=2020,J1442*$P$9,B1442=2021,J1442*$P$10,B1442=2022,J1442*$P$11),"")</f>
        <v/>
      </c>
      <c r="L1442" s="3">
        <f t="shared" si="23"/>
        <v>27358.52</v>
      </c>
    </row>
    <row r="1443" spans="1:12">
      <c r="A1443">
        <v>4840290</v>
      </c>
      <c r="B1443">
        <v>2015</v>
      </c>
      <c r="C1443" t="s">
        <v>381</v>
      </c>
      <c r="D1443" t="s">
        <v>3010</v>
      </c>
      <c r="E1443" t="s">
        <v>3011</v>
      </c>
      <c r="G1443" t="s">
        <v>3012</v>
      </c>
      <c r="H1443" s="5">
        <v>23362.95</v>
      </c>
      <c r="I1443">
        <f>IFERROR(VLOOKUP(G1443,'NCES Match'!$A$2:$B$1307,2,FALSE),"")</f>
        <v>4840290</v>
      </c>
      <c r="J1443" cm="1">
        <f t="array" ref="J1443">IFERROR(_xlfn.IFS(B1443=2015,H1443/$O$13,B1443=2016,H1443/$O$14,B1443=2017,H1443/$O$15,B1443=2018,H1443/$O$16,B1443=2019,H1443/$O$17,B1443=2020,H1443/$O$18,B1443=2021,H1443/$O$19,B1443=2022,H1443/$O$20),"")</f>
        <v>1.8302622802611958E-5</v>
      </c>
      <c r="K1443" s="3" cm="1">
        <f t="array" ref="K1443">IFERROR(_xlfn.IFS(B1443=2015,J1443*$P$4,B1443=2016,J1443*$P$5,B1443=2017,J1443*$P$6,B1443=2018,J1443*$P$7,B1443=2019,J1443*$P$8,B1443=2020,J1443*$P$9,B1443=2021,J1443*$P$10,B1443=2022,J1443*$P$11),"")</f>
        <v>29128.312824673605</v>
      </c>
      <c r="L1443" s="3">
        <f t="shared" si="23"/>
        <v>52491.262824673606</v>
      </c>
    </row>
    <row r="1444" spans="1:12">
      <c r="A1444">
        <v>4840290</v>
      </c>
      <c r="B1444">
        <v>2016</v>
      </c>
      <c r="C1444" t="s">
        <v>4102</v>
      </c>
      <c r="D1444" t="s">
        <v>3010</v>
      </c>
      <c r="E1444" t="s">
        <v>3011</v>
      </c>
      <c r="F1444" t="s">
        <v>4101</v>
      </c>
      <c r="G1444" t="s">
        <v>3012</v>
      </c>
      <c r="H1444" s="5">
        <v>25720</v>
      </c>
      <c r="I1444">
        <f>IFERROR(VLOOKUP(G1444,'NCES Match'!$A$2:$B$1307,2,FALSE),"")</f>
        <v>4840290</v>
      </c>
      <c r="J1444" cm="1">
        <f t="array" ref="J1444">IFERROR(_xlfn.IFS(B1444=2015,H1444/$O$13,B1444=2016,H1444/$O$14,B1444=2017,H1444/$O$15,B1444=2018,H1444/$O$16,B1444=2019,H1444/$O$17,B1444=2020,H1444/$O$18,B1444=2021,H1444/$O$19,B1444=2022,H1444/$O$20),"")</f>
        <v>1.8412096895415217E-5</v>
      </c>
      <c r="K1444" s="3" cm="1">
        <f t="array" ref="K1444">IFERROR(_xlfn.IFS(B1444=2015,J1444*$P$4,B1444=2016,J1444*$P$5,B1444=2017,J1444*$P$6,B1444=2018,J1444*$P$7,B1444=2019,J1444*$P$8,B1444=2020,J1444*$P$9,B1444=2021,J1444*$P$10,B1444=2022,J1444*$P$11),"")</f>
        <v>30851.884899161527</v>
      </c>
      <c r="L1444" s="3">
        <f t="shared" si="23"/>
        <v>56571.884899161523</v>
      </c>
    </row>
    <row r="1445" spans="1:12">
      <c r="A1445">
        <v>4840290</v>
      </c>
      <c r="B1445">
        <v>2017</v>
      </c>
      <c r="D1445" t="s">
        <v>3010</v>
      </c>
      <c r="E1445" t="s">
        <v>3011</v>
      </c>
      <c r="F1445" t="s">
        <v>4101</v>
      </c>
      <c r="G1445" t="s">
        <v>3012</v>
      </c>
      <c r="H1445" s="5">
        <v>26769</v>
      </c>
      <c r="I1445">
        <f>IFERROR(VLOOKUP(G1445,'NCES Match'!$A$2:$B$1307,2,FALSE),"")</f>
        <v>4840290</v>
      </c>
      <c r="J1445" cm="1">
        <f t="array" ref="J1445">IFERROR(_xlfn.IFS(B1445=2015,H1445/$O$13,B1445=2016,H1445/$O$14,B1445=2017,H1445/$O$15,B1445=2018,H1445/$O$16,B1445=2019,H1445/$O$17,B1445=2020,H1445/$O$18,B1445=2021,H1445/$O$19,B1445=2022,H1445/$O$20),"")</f>
        <v>1.8455586343623386E-5</v>
      </c>
      <c r="K1445" s="3" cm="1">
        <f t="array" ref="K1445">IFERROR(_xlfn.IFS(B1445=2015,J1445*$P$4,B1445=2016,J1445*$P$5,B1445=2017,J1445*$P$6,B1445=2018,J1445*$P$7,B1445=2019,J1445*$P$8,B1445=2020,J1445*$P$9,B1445=2021,J1445*$P$10,B1445=2022,J1445*$P$11),"")</f>
        <v>31342.159311791358</v>
      </c>
      <c r="L1445" s="3">
        <f t="shared" si="23"/>
        <v>58111.159311791358</v>
      </c>
    </row>
    <row r="1446" spans="1:12">
      <c r="A1446">
        <v>4840290</v>
      </c>
      <c r="B1446">
        <v>2018</v>
      </c>
      <c r="D1446" t="s">
        <v>3010</v>
      </c>
      <c r="E1446" t="s">
        <v>3011</v>
      </c>
      <c r="F1446" t="s">
        <v>4101</v>
      </c>
      <c r="G1446" t="s">
        <v>3012</v>
      </c>
      <c r="H1446" s="5">
        <v>30375</v>
      </c>
      <c r="I1446">
        <f>IFERROR(VLOOKUP(G1446,'NCES Match'!$A$2:$B$1307,2,FALSE),"")</f>
        <v>4840290</v>
      </c>
      <c r="J1446" cm="1">
        <f t="array" ref="J1446">IFERROR(_xlfn.IFS(B1446=2015,H1446/$O$13,B1446=2016,H1446/$O$14,B1446=2017,H1446/$O$15,B1446=2018,H1446/$O$16,B1446=2019,H1446/$O$17,B1446=2020,H1446/$O$18,B1446=2021,H1446/$O$19,B1446=2022,H1446/$O$20),"")</f>
        <v>1.982147461143536E-5</v>
      </c>
      <c r="K1446" s="3" cm="1">
        <f t="array" ref="K1446">IFERROR(_xlfn.IFS(B1446=2015,J1446*$P$4,B1446=2016,J1446*$P$5,B1446=2017,J1446*$P$6,B1446=2018,J1446*$P$7,B1446=2019,J1446*$P$8,B1446=2020,J1446*$P$9,B1446=2021,J1446*$P$10,B1446=2022,J1446*$P$11),"")</f>
        <v>34030.564049541048</v>
      </c>
      <c r="L1446" s="3">
        <f t="shared" si="23"/>
        <v>64405.564049541048</v>
      </c>
    </row>
    <row r="1447" spans="1:12">
      <c r="A1447">
        <v>4840290</v>
      </c>
      <c r="B1447">
        <v>2019</v>
      </c>
      <c r="D1447" t="s">
        <v>3010</v>
      </c>
      <c r="E1447" t="s">
        <v>3011</v>
      </c>
      <c r="F1447" t="s">
        <v>4101</v>
      </c>
      <c r="G1447" t="s">
        <v>3012</v>
      </c>
      <c r="H1447" s="5">
        <v>35204</v>
      </c>
      <c r="I1447">
        <f>IFERROR(VLOOKUP(G1447,'NCES Match'!$A$2:$B$1307,2,FALSE),"")</f>
        <v>4840290</v>
      </c>
      <c r="J1447" cm="1">
        <f t="array" ref="J1447">IFERROR(_xlfn.IFS(B1447=2015,H1447/$O$13,B1447=2016,H1447/$O$14,B1447=2017,H1447/$O$15,B1447=2018,H1447/$O$16,B1447=2019,H1447/$O$17,B1447=2020,H1447/$O$18,B1447=2021,H1447/$O$19,B1447=2022,H1447/$O$20),"")</f>
        <v>2.2290469658030218E-5</v>
      </c>
      <c r="K1447" s="3" cm="1">
        <f t="array" ref="K1447">IFERROR(_xlfn.IFS(B1447=2015,J1447*$P$4,B1447=2016,J1447*$P$5,B1447=2017,J1447*$P$6,B1447=2018,J1447*$P$7,B1447=2019,J1447*$P$8,B1447=2020,J1447*$P$9,B1447=2021,J1447*$P$10,B1447=2022,J1447*$P$11),"")</f>
        <v>38739.186079897263</v>
      </c>
      <c r="L1447" s="3">
        <f t="shared" si="23"/>
        <v>73943.186079897263</v>
      </c>
    </row>
    <row r="1448" spans="1:12">
      <c r="A1448">
        <v>4840290</v>
      </c>
      <c r="B1448">
        <v>2020</v>
      </c>
      <c r="D1448" t="s">
        <v>3010</v>
      </c>
      <c r="E1448" t="s">
        <v>3011</v>
      </c>
      <c r="F1448" t="s">
        <v>4230</v>
      </c>
      <c r="G1448" t="s">
        <v>3012</v>
      </c>
      <c r="H1448" s="5">
        <v>35675</v>
      </c>
      <c r="I1448">
        <f>IFERROR(VLOOKUP(G1448,'NCES Match'!$A$2:$B$1307,2,FALSE),"")</f>
        <v>4840290</v>
      </c>
      <c r="J1448" cm="1">
        <f t="array" ref="J1448">IFERROR(_xlfn.IFS(B1448=2015,H1448/$O$13,B1448=2016,H1448/$O$14,B1448=2017,H1448/$O$15,B1448=2018,H1448/$O$16,B1448=2019,H1448/$O$17,B1448=2020,H1448/$O$18,B1448=2021,H1448/$O$19,B1448=2022,H1448/$O$20),"")</f>
        <v>1.9332552299665512E-5</v>
      </c>
      <c r="K1448" s="3" cm="1">
        <f t="array" ref="K1448">IFERROR(_xlfn.IFS(B1448=2015,J1448*$P$4,B1448=2016,J1448*$P$5,B1448=2017,J1448*$P$6,B1448=2018,J1448*$P$7,B1448=2019,J1448*$P$8,B1448=2020,J1448*$P$9,B1448=2021,J1448*$P$10,B1448=2022,J1448*$P$11),"")</f>
        <v>40753.07466882962</v>
      </c>
      <c r="L1448" s="3">
        <f t="shared" si="23"/>
        <v>76428.07466882962</v>
      </c>
    </row>
    <row r="1449" spans="1:12">
      <c r="A1449">
        <v>4840290</v>
      </c>
      <c r="B1449">
        <v>2021</v>
      </c>
      <c r="D1449" t="s">
        <v>3010</v>
      </c>
      <c r="E1449" t="s">
        <v>3011</v>
      </c>
      <c r="F1449" t="s">
        <v>4230</v>
      </c>
      <c r="G1449" t="s">
        <v>3012</v>
      </c>
      <c r="H1449" s="5">
        <v>39955.660000000003</v>
      </c>
      <c r="I1449">
        <f>IFERROR(VLOOKUP(G1449,'NCES Match'!$A$2:$B$1307,2,FALSE),"")</f>
        <v>4840290</v>
      </c>
      <c r="J1449" cm="1">
        <f t="array" ref="J1449">IFERROR(_xlfn.IFS(B1449=2015,H1449/$O$13,B1449=2016,H1449/$O$14,B1449=2017,H1449/$O$15,B1449=2018,H1449/$O$16,B1449=2019,H1449/$O$17,B1449=2020,H1449/$O$18,B1449=2021,H1449/$O$19,B1449=2022,H1449/$O$20),"")</f>
        <v>2.0443034376381465E-5</v>
      </c>
      <c r="K1449" s="3" cm="1">
        <f t="array" ref="K1449">IFERROR(_xlfn.IFS(B1449=2015,J1449*$P$4,B1449=2016,J1449*$P$5,B1449=2017,J1449*$P$6,B1449=2018,J1449*$P$7,B1449=2019,J1449*$P$8,B1449=2020,J1449*$P$9,B1449=2021,J1449*$P$10,B1449=2022,J1449*$P$11),"")</f>
        <v>43759.404553275548</v>
      </c>
      <c r="L1449" s="3">
        <f t="shared" si="23"/>
        <v>83715.064553275559</v>
      </c>
    </row>
    <row r="1450" spans="1:12">
      <c r="A1450">
        <v>4840290</v>
      </c>
      <c r="B1450">
        <v>2022</v>
      </c>
      <c r="D1450" t="s">
        <v>3010</v>
      </c>
      <c r="E1450" t="s">
        <v>3011</v>
      </c>
      <c r="F1450" t="s">
        <v>4101</v>
      </c>
      <c r="G1450" t="s">
        <v>3012</v>
      </c>
      <c r="H1450" s="5">
        <v>45693.33</v>
      </c>
      <c r="I1450">
        <f>IFERROR(VLOOKUP(G1450,'NCES Match'!$A$2:$B$1307,2,FALSE),"")</f>
        <v>4840290</v>
      </c>
      <c r="J1450" cm="1">
        <f t="array" ref="J1450">IFERROR(_xlfn.IFS(B1450=2015,H1450/$O$13,B1450=2016,H1450/$O$14,B1450=2017,H1450/$O$15,B1450=2018,H1450/$O$16,B1450=2019,H1450/$O$17,B1450=2020,H1450/$O$18,B1450=2021,H1450/$O$19,B1450=2022,H1450/$O$20),"")</f>
        <v>2.0069910703597421E-5</v>
      </c>
      <c r="K1450" s="3" cm="1">
        <f t="array" ref="K1450">IFERROR(_xlfn.IFS(B1450=2015,J1450*$P$4,B1450=2016,J1450*$P$5,B1450=2017,J1450*$P$6,B1450=2018,J1450*$P$7,B1450=2019,J1450*$P$8,B1450=2020,J1450*$P$9,B1450=2021,J1450*$P$10,B1450=2022,J1450*$P$11),"")</f>
        <v>43220.211632134553</v>
      </c>
      <c r="L1450" s="3">
        <f t="shared" si="23"/>
        <v>88913.541632134555</v>
      </c>
    </row>
    <row r="1451" spans="1:12">
      <c r="A1451">
        <v>4840290</v>
      </c>
      <c r="B1451">
        <v>2023</v>
      </c>
      <c r="D1451" t="s">
        <v>3010</v>
      </c>
      <c r="E1451" t="s">
        <v>3011</v>
      </c>
      <c r="F1451" t="s">
        <v>4101</v>
      </c>
      <c r="G1451" t="s">
        <v>3012</v>
      </c>
      <c r="H1451" s="5">
        <v>44634.46</v>
      </c>
      <c r="I1451">
        <f>IFERROR(VLOOKUP(G1451,'NCES Match'!$A$2:$B$1307,2,FALSE),"")</f>
        <v>4840290</v>
      </c>
      <c r="J1451" t="str" cm="1">
        <f t="array" ref="J1451">IFERROR(_xlfn.IFS(B1451=2015,H1451/$O$13,B1451=2016,H1451/$O$14,B1451=2017,H1451/$O$15,B1451=2018,H1451/$O$16,B1451=2019,H1451/$O$17,B1451=2020,H1451/$O$18,B1451=2021,H1451/$O$19,B1451=2022,H1451/$O$20),"")</f>
        <v/>
      </c>
      <c r="K1451" s="3" t="str" cm="1">
        <f t="array" ref="K1451">IFERROR(_xlfn.IFS(B1451=2015,J1451*$P$4,B1451=2016,J1451*$P$5,B1451=2017,J1451*$P$6,B1451=2018,J1451*$P$7,B1451=2019,J1451*$P$8,B1451=2020,J1451*$P$9,B1451=2021,J1451*$P$10,B1451=2022,J1451*$P$11),"")</f>
        <v/>
      </c>
      <c r="L1451" s="3">
        <f t="shared" si="23"/>
        <v>44634.46</v>
      </c>
    </row>
    <row r="1452" spans="1:12">
      <c r="A1452" t="s">
        <v>4230</v>
      </c>
      <c r="B1452">
        <v>2021</v>
      </c>
      <c r="D1452" t="s">
        <v>4211</v>
      </c>
      <c r="E1452" t="s">
        <v>4371</v>
      </c>
      <c r="F1452" t="s">
        <v>4101</v>
      </c>
      <c r="G1452" t="s">
        <v>4213</v>
      </c>
      <c r="H1452" s="5">
        <v>4325.87</v>
      </c>
      <c r="I1452" t="str">
        <f>IFERROR(VLOOKUP(G1452,'NCES Match'!$A$2:$B$1307,2,FALSE),"")</f>
        <v/>
      </c>
      <c r="J1452" cm="1">
        <f t="array" ref="J1452">IFERROR(_xlfn.IFS(B1452=2015,H1452/$O$13,B1452=2016,H1452/$O$14,B1452=2017,H1452/$O$15,B1452=2018,H1452/$O$16,B1452=2019,H1452/$O$17,B1452=2020,H1452/$O$18,B1452=2021,H1452/$O$19,B1452=2022,H1452/$O$20),"")</f>
        <v>2.2133011722934195E-6</v>
      </c>
      <c r="K1452" s="3" cm="1">
        <f t="array" ref="K1452">IFERROR(_xlfn.IFS(B1452=2015,J1452*$P$4,B1452=2016,J1452*$P$5,B1452=2017,J1452*$P$6,B1452=2018,J1452*$P$7,B1452=2019,J1452*$P$8,B1452=2020,J1452*$P$9,B1452=2021,J1452*$P$10,B1452=2022,J1452*$P$11),"")</f>
        <v>4737.6891127534391</v>
      </c>
      <c r="L1452" s="3">
        <f t="shared" si="23"/>
        <v>9063.559112753439</v>
      </c>
    </row>
    <row r="1453" spans="1:12">
      <c r="A1453" t="s">
        <v>4230</v>
      </c>
      <c r="B1453">
        <v>2022</v>
      </c>
      <c r="D1453" t="s">
        <v>4211</v>
      </c>
      <c r="E1453" t="s">
        <v>4371</v>
      </c>
      <c r="F1453" t="s">
        <v>4101</v>
      </c>
      <c r="G1453" t="s">
        <v>4213</v>
      </c>
      <c r="H1453" s="5">
        <v>7996.97</v>
      </c>
      <c r="I1453" t="str">
        <f>IFERROR(VLOOKUP(G1453,'NCES Match'!$A$2:$B$1307,2,FALSE),"")</f>
        <v/>
      </c>
      <c r="J1453" cm="1">
        <f t="array" ref="J1453">IFERROR(_xlfn.IFS(B1453=2015,H1453/$O$13,B1453=2016,H1453/$O$14,B1453=2017,H1453/$O$15,B1453=2018,H1453/$O$16,B1453=2019,H1453/$O$17,B1453=2020,H1453/$O$18,B1453=2021,H1453/$O$19,B1453=2022,H1453/$O$20),"")</f>
        <v>3.5125142728566175E-6</v>
      </c>
      <c r="K1453" s="3" cm="1">
        <f t="array" ref="K1453">IFERROR(_xlfn.IFS(B1453=2015,J1453*$P$4,B1453=2016,J1453*$P$5,B1453=2017,J1453*$P$6,B1453=2018,J1453*$P$7,B1453=2019,J1453*$P$8,B1453=2020,J1453*$P$9,B1453=2021,J1453*$P$10,B1453=2022,J1453*$P$11),"")</f>
        <v>7564.1397949291731</v>
      </c>
      <c r="L1453" s="3">
        <f t="shared" si="23"/>
        <v>15561.109794929172</v>
      </c>
    </row>
    <row r="1454" spans="1:12">
      <c r="A1454">
        <v>4811580</v>
      </c>
      <c r="B1454">
        <v>2015</v>
      </c>
      <c r="C1454" t="s">
        <v>381</v>
      </c>
      <c r="D1454" t="s">
        <v>714</v>
      </c>
      <c r="E1454" t="s">
        <v>715</v>
      </c>
      <c r="G1454" t="s">
        <v>716</v>
      </c>
      <c r="H1454" s="5">
        <v>280524.33</v>
      </c>
      <c r="I1454">
        <f>IFERROR(VLOOKUP(G1454,'NCES Match'!$A$2:$B$1307,2,FALSE),"")</f>
        <v>4811580</v>
      </c>
      <c r="J1454" cm="1">
        <f t="array" ref="J1454">IFERROR(_xlfn.IFS(B1454=2015,H1454/$O$13,B1454=2016,H1454/$O$14,B1454=2017,H1454/$O$15,B1454=2018,H1454/$O$16,B1454=2019,H1454/$O$17,B1454=2020,H1454/$O$18,B1454=2021,H1454/$O$19,B1454=2022,H1454/$O$20),"")</f>
        <v>2.1976381402799913E-4</v>
      </c>
      <c r="K1454" s="3" cm="1">
        <f t="array" ref="K1454">IFERROR(_xlfn.IFS(B1454=2015,J1454*$P$4,B1454=2016,J1454*$P$5,B1454=2017,J1454*$P$6,B1454=2018,J1454*$P$7,B1454=2019,J1454*$P$8,B1454=2020,J1454*$P$9,B1454=2021,J1454*$P$10,B1454=2022,J1454*$P$11),"")</f>
        <v>349750.37138597528</v>
      </c>
      <c r="L1454" s="3">
        <f t="shared" si="23"/>
        <v>630274.70138597535</v>
      </c>
    </row>
    <row r="1455" spans="1:12">
      <c r="A1455">
        <v>4811580</v>
      </c>
      <c r="B1455">
        <v>2016</v>
      </c>
      <c r="C1455" t="s">
        <v>4102</v>
      </c>
      <c r="D1455" t="s">
        <v>714</v>
      </c>
      <c r="E1455" t="s">
        <v>715</v>
      </c>
      <c r="F1455" t="s">
        <v>4101</v>
      </c>
      <c r="G1455" t="s">
        <v>716</v>
      </c>
      <c r="H1455" s="5">
        <v>279205</v>
      </c>
      <c r="I1455">
        <f>IFERROR(VLOOKUP(G1455,'NCES Match'!$A$2:$B$1307,2,FALSE),"")</f>
        <v>4811580</v>
      </c>
      <c r="J1455" cm="1">
        <f t="array" ref="J1455">IFERROR(_xlfn.IFS(B1455=2015,H1455/$O$13,B1455=2016,H1455/$O$14,B1455=2017,H1455/$O$15,B1455=2018,H1455/$O$16,B1455=2019,H1455/$O$17,B1455=2020,H1455/$O$18,B1455=2021,H1455/$O$19,B1455=2022,H1455/$O$20),"")</f>
        <v>1.9987362028321952E-4</v>
      </c>
      <c r="K1455" s="3" cm="1">
        <f t="array" ref="K1455">IFERROR(_xlfn.IFS(B1455=2015,J1455*$P$4,B1455=2016,J1455*$P$5,B1455=2017,J1455*$P$6,B1455=2018,J1455*$P$7,B1455=2019,J1455*$P$8,B1455=2020,J1455*$P$9,B1455=2021,J1455*$P$10,B1455=2022,J1455*$P$11),"")</f>
        <v>334914.48379744927</v>
      </c>
      <c r="L1455" s="3">
        <f t="shared" si="23"/>
        <v>614119.48379744927</v>
      </c>
    </row>
    <row r="1456" spans="1:12">
      <c r="A1456">
        <v>4811580</v>
      </c>
      <c r="B1456">
        <v>2017</v>
      </c>
      <c r="D1456" t="s">
        <v>714</v>
      </c>
      <c r="E1456" t="s">
        <v>715</v>
      </c>
      <c r="F1456" t="s">
        <v>4101</v>
      </c>
      <c r="G1456" t="s">
        <v>716</v>
      </c>
      <c r="H1456" s="5">
        <v>275343</v>
      </c>
      <c r="I1456">
        <f>IFERROR(VLOOKUP(G1456,'NCES Match'!$A$2:$B$1307,2,FALSE),"")</f>
        <v>4811580</v>
      </c>
      <c r="J1456" cm="1">
        <f t="array" ref="J1456">IFERROR(_xlfn.IFS(B1456=2015,H1456/$O$13,B1456=2016,H1456/$O$14,B1456=2017,H1456/$O$15,B1456=2018,H1456/$O$16,B1456=2019,H1456/$O$17,B1456=2020,H1456/$O$18,B1456=2021,H1456/$O$19,B1456=2022,H1456/$O$20),"")</f>
        <v>1.8983213831716888E-4</v>
      </c>
      <c r="K1456" s="3" cm="1">
        <f t="array" ref="K1456">IFERROR(_xlfn.IFS(B1456=2015,J1456*$P$4,B1456=2016,J1456*$P$5,B1456=2017,J1456*$P$6,B1456=2018,J1456*$P$7,B1456=2019,J1456*$P$8,B1456=2020,J1456*$P$9,B1456=2021,J1456*$P$10,B1456=2022,J1456*$P$11),"")</f>
        <v>322382.01544273482</v>
      </c>
      <c r="L1456" s="3">
        <f t="shared" si="23"/>
        <v>597725.01544273482</v>
      </c>
    </row>
    <row r="1457" spans="1:12">
      <c r="A1457">
        <v>4811580</v>
      </c>
      <c r="B1457">
        <v>2018</v>
      </c>
      <c r="D1457" t="s">
        <v>714</v>
      </c>
      <c r="E1457" t="s">
        <v>715</v>
      </c>
      <c r="F1457" t="s">
        <v>4101</v>
      </c>
      <c r="G1457" t="s">
        <v>716</v>
      </c>
      <c r="H1457" s="5">
        <v>268665</v>
      </c>
      <c r="I1457">
        <f>IFERROR(VLOOKUP(G1457,'NCES Match'!$A$2:$B$1307,2,FALSE),"")</f>
        <v>4811580</v>
      </c>
      <c r="J1457" cm="1">
        <f t="array" ref="J1457">IFERROR(_xlfn.IFS(B1457=2015,H1457/$O$13,B1457=2016,H1457/$O$14,B1457=2017,H1457/$O$15,B1457=2018,H1457/$O$16,B1457=2019,H1457/$O$17,B1457=2020,H1457/$O$18,B1457=2021,H1457/$O$19,B1457=2022,H1457/$O$20),"")</f>
        <v>1.7531971939033022E-4</v>
      </c>
      <c r="K1457" s="3" cm="1">
        <f t="array" ref="K1457">IFERROR(_xlfn.IFS(B1457=2015,J1457*$P$4,B1457=2016,J1457*$P$5,B1457=2017,J1457*$P$6,B1457=2018,J1457*$P$7,B1457=2019,J1457*$P$8,B1457=2020,J1457*$P$9,B1457=2021,J1457*$P$10,B1457=2022,J1457*$P$11),"")</f>
        <v>300998.23836608871</v>
      </c>
      <c r="L1457" s="3">
        <f t="shared" si="23"/>
        <v>569663.23836608871</v>
      </c>
    </row>
    <row r="1458" spans="1:12">
      <c r="A1458">
        <v>4811580</v>
      </c>
      <c r="B1458">
        <v>2019</v>
      </c>
      <c r="D1458" t="s">
        <v>714</v>
      </c>
      <c r="E1458" t="s">
        <v>715</v>
      </c>
      <c r="F1458" t="s">
        <v>4101</v>
      </c>
      <c r="G1458" t="s">
        <v>716</v>
      </c>
      <c r="H1458" s="5">
        <v>266321</v>
      </c>
      <c r="I1458">
        <f>IFERROR(VLOOKUP(G1458,'NCES Match'!$A$2:$B$1307,2,FALSE),"")</f>
        <v>4811580</v>
      </c>
      <c r="J1458" cm="1">
        <f t="array" ref="J1458">IFERROR(_xlfn.IFS(B1458=2015,H1458/$O$13,B1458=2016,H1458/$O$14,B1458=2017,H1458/$O$15,B1458=2018,H1458/$O$16,B1458=2019,H1458/$O$17,B1458=2020,H1458/$O$18,B1458=2021,H1458/$O$19,B1458=2022,H1458/$O$20),"")</f>
        <v>1.6862913787627163E-4</v>
      </c>
      <c r="K1458" s="3" cm="1">
        <f t="array" ref="K1458">IFERROR(_xlfn.IFS(B1458=2015,J1458*$P$4,B1458=2016,J1458*$P$5,B1458=2017,J1458*$P$6,B1458=2018,J1458*$P$7,B1458=2019,J1458*$P$8,B1458=2020,J1458*$P$9,B1458=2021,J1458*$P$10,B1458=2022,J1458*$P$11),"")</f>
        <v>293064.95784525399</v>
      </c>
      <c r="L1458" s="3">
        <f t="shared" si="23"/>
        <v>559385.95784525399</v>
      </c>
    </row>
    <row r="1459" spans="1:12">
      <c r="A1459">
        <v>4811580</v>
      </c>
      <c r="B1459">
        <v>2020</v>
      </c>
      <c r="D1459" t="s">
        <v>714</v>
      </c>
      <c r="E1459" t="s">
        <v>715</v>
      </c>
      <c r="F1459" t="s">
        <v>4230</v>
      </c>
      <c r="G1459" t="s">
        <v>716</v>
      </c>
      <c r="H1459" s="5">
        <v>386128</v>
      </c>
      <c r="I1459">
        <f>IFERROR(VLOOKUP(G1459,'NCES Match'!$A$2:$B$1307,2,FALSE),"")</f>
        <v>4811580</v>
      </c>
      <c r="J1459" cm="1">
        <f t="array" ref="J1459">IFERROR(_xlfn.IFS(B1459=2015,H1459/$O$13,B1459=2016,H1459/$O$14,B1459=2017,H1459/$O$15,B1459=2018,H1459/$O$16,B1459=2019,H1459/$O$17,B1459=2020,H1459/$O$18,B1459=2021,H1459/$O$19,B1459=2022,H1459/$O$20),"")</f>
        <v>2.0924568337393821E-4</v>
      </c>
      <c r="K1459" s="3" cm="1">
        <f t="array" ref="K1459">IFERROR(_xlfn.IFS(B1459=2015,J1459*$P$4,B1459=2016,J1459*$P$5,B1459=2017,J1459*$P$6,B1459=2018,J1459*$P$7,B1459=2019,J1459*$P$8,B1459=2020,J1459*$P$9,B1459=2021,J1459*$P$10,B1459=2022,J1459*$P$11),"")</f>
        <v>441090.48957886046</v>
      </c>
      <c r="L1459" s="3">
        <f t="shared" si="23"/>
        <v>827218.48957886046</v>
      </c>
    </row>
    <row r="1460" spans="1:12">
      <c r="A1460">
        <v>4811580</v>
      </c>
      <c r="B1460">
        <v>2021</v>
      </c>
      <c r="D1460" t="s">
        <v>714</v>
      </c>
      <c r="E1460" t="s">
        <v>715</v>
      </c>
      <c r="F1460" t="s">
        <v>4101</v>
      </c>
      <c r="G1460" t="s">
        <v>716</v>
      </c>
      <c r="H1460" s="5">
        <v>453889.05</v>
      </c>
      <c r="I1460">
        <f>IFERROR(VLOOKUP(G1460,'NCES Match'!$A$2:$B$1307,2,FALSE),"")</f>
        <v>4811580</v>
      </c>
      <c r="J1460" cm="1">
        <f t="array" ref="J1460">IFERROR(_xlfn.IFS(B1460=2015,H1460/$O$13,B1460=2016,H1460/$O$14,B1460=2017,H1460/$O$15,B1460=2018,H1460/$O$16,B1460=2019,H1460/$O$17,B1460=2020,H1460/$O$18,B1460=2021,H1460/$O$19,B1460=2022,H1460/$O$20),"")</f>
        <v>2.3222916233177289E-4</v>
      </c>
      <c r="K1460" s="3" cm="1">
        <f t="array" ref="K1460">IFERROR(_xlfn.IFS(B1460=2015,J1460*$P$4,B1460=2016,J1460*$P$5,B1460=2017,J1460*$P$6,B1460=2018,J1460*$P$7,B1460=2019,J1460*$P$8,B1460=2020,J1460*$P$9,B1460=2021,J1460*$P$10,B1460=2022,J1460*$P$11),"")</f>
        <v>497098.89815990801</v>
      </c>
      <c r="L1460" s="3">
        <f t="shared" si="23"/>
        <v>950987.94815990794</v>
      </c>
    </row>
    <row r="1461" spans="1:12">
      <c r="A1461">
        <v>4811580</v>
      </c>
      <c r="B1461">
        <v>2022</v>
      </c>
      <c r="D1461" t="s">
        <v>714</v>
      </c>
      <c r="E1461" t="s">
        <v>715</v>
      </c>
      <c r="F1461" t="s">
        <v>4101</v>
      </c>
      <c r="G1461" t="s">
        <v>716</v>
      </c>
      <c r="H1461" s="5">
        <v>453118.93</v>
      </c>
      <c r="I1461">
        <f>IFERROR(VLOOKUP(G1461,'NCES Match'!$A$2:$B$1307,2,FALSE),"")</f>
        <v>4811580</v>
      </c>
      <c r="J1461" cm="1">
        <f t="array" ref="J1461">IFERROR(_xlfn.IFS(B1461=2015,H1461/$O$13,B1461=2016,H1461/$O$14,B1461=2017,H1461/$O$15,B1461=2018,H1461/$O$16,B1461=2019,H1461/$O$17,B1461=2020,H1461/$O$18,B1461=2021,H1461/$O$19,B1461=2022,H1461/$O$20),"")</f>
        <v>1.9902371884932899E-4</v>
      </c>
      <c r="K1461" s="3" cm="1">
        <f t="array" ref="K1461">IFERROR(_xlfn.IFS(B1461=2015,J1461*$P$4,B1461=2016,J1461*$P$5,B1461=2017,J1461*$P$6,B1461=2018,J1461*$P$7,B1461=2019,J1461*$P$8,B1461=2020,J1461*$P$9,B1461=2021,J1461*$P$10,B1461=2022,J1461*$P$11),"")</f>
        <v>428594.19633295183</v>
      </c>
      <c r="L1461" s="3">
        <f t="shared" si="23"/>
        <v>881713.12633295183</v>
      </c>
    </row>
    <row r="1462" spans="1:12">
      <c r="A1462">
        <v>4811580</v>
      </c>
      <c r="B1462">
        <v>2023</v>
      </c>
      <c r="D1462" t="s">
        <v>714</v>
      </c>
      <c r="E1462" t="s">
        <v>715</v>
      </c>
      <c r="F1462" t="s">
        <v>4101</v>
      </c>
      <c r="G1462" t="s">
        <v>716</v>
      </c>
      <c r="H1462" s="5">
        <v>537422.18999999994</v>
      </c>
      <c r="I1462">
        <f>IFERROR(VLOOKUP(G1462,'NCES Match'!$A$2:$B$1307,2,FALSE),"")</f>
        <v>4811580</v>
      </c>
      <c r="J1462" t="str" cm="1">
        <f t="array" ref="J1462">IFERROR(_xlfn.IFS(B1462=2015,H1462/$O$13,B1462=2016,H1462/$O$14,B1462=2017,H1462/$O$15,B1462=2018,H1462/$O$16,B1462=2019,H1462/$O$17,B1462=2020,H1462/$O$18,B1462=2021,H1462/$O$19,B1462=2022,H1462/$O$20),"")</f>
        <v/>
      </c>
      <c r="K1462" s="3" t="str" cm="1">
        <f t="array" ref="K1462">IFERROR(_xlfn.IFS(B1462=2015,J1462*$P$4,B1462=2016,J1462*$P$5,B1462=2017,J1462*$P$6,B1462=2018,J1462*$P$7,B1462=2019,J1462*$P$8,B1462=2020,J1462*$P$9,B1462=2021,J1462*$P$10,B1462=2022,J1462*$P$11),"")</f>
        <v/>
      </c>
      <c r="L1462" s="3">
        <f t="shared" si="23"/>
        <v>537422.18999999994</v>
      </c>
    </row>
    <row r="1463" spans="1:12">
      <c r="A1463" t="s">
        <v>4230</v>
      </c>
      <c r="B1463">
        <v>2023</v>
      </c>
      <c r="D1463" t="s">
        <v>4211</v>
      </c>
      <c r="E1463" t="s">
        <v>715</v>
      </c>
      <c r="F1463" t="s">
        <v>4101</v>
      </c>
      <c r="G1463" t="s">
        <v>4213</v>
      </c>
      <c r="H1463" s="5">
        <v>8317.34</v>
      </c>
      <c r="I1463" t="str">
        <f>IFERROR(VLOOKUP(G1463,'NCES Match'!$A$2:$B$1307,2,FALSE),"")</f>
        <v/>
      </c>
      <c r="J1463" t="str" cm="1">
        <f t="array" ref="J1463">IFERROR(_xlfn.IFS(B1463=2015,H1463/$O$13,B1463=2016,H1463/$O$14,B1463=2017,H1463/$O$15,B1463=2018,H1463/$O$16,B1463=2019,H1463/$O$17,B1463=2020,H1463/$O$18,B1463=2021,H1463/$O$19,B1463=2022,H1463/$O$20),"")</f>
        <v/>
      </c>
      <c r="K1463" s="3" t="str" cm="1">
        <f t="array" ref="K1463">IFERROR(_xlfn.IFS(B1463=2015,J1463*$P$4,B1463=2016,J1463*$P$5,B1463=2017,J1463*$P$6,B1463=2018,J1463*$P$7,B1463=2019,J1463*$P$8,B1463=2020,J1463*$P$9,B1463=2021,J1463*$P$10,B1463=2022,J1463*$P$11),"")</f>
        <v/>
      </c>
      <c r="L1463" s="3">
        <f t="shared" si="23"/>
        <v>8317.34</v>
      </c>
    </row>
    <row r="1464" spans="1:12">
      <c r="A1464">
        <v>4809390</v>
      </c>
      <c r="B1464">
        <v>2015</v>
      </c>
      <c r="C1464" t="s">
        <v>381</v>
      </c>
      <c r="D1464" t="s">
        <v>541</v>
      </c>
      <c r="E1464" t="s">
        <v>542</v>
      </c>
      <c r="G1464" t="s">
        <v>543</v>
      </c>
      <c r="H1464" s="5">
        <v>143001.95000000001</v>
      </c>
      <c r="I1464">
        <f>IFERROR(VLOOKUP(G1464,'NCES Match'!$A$2:$B$1307,2,FALSE),"")</f>
        <v>4809390</v>
      </c>
      <c r="J1464" cm="1">
        <f t="array" ref="J1464">IFERROR(_xlfn.IFS(B1464=2015,H1464/$O$13,B1464=2016,H1464/$O$14,B1464=2017,H1464/$O$15,B1464=2018,H1464/$O$16,B1464=2019,H1464/$O$17,B1464=2020,H1464/$O$18,B1464=2021,H1464/$O$19,B1464=2022,H1464/$O$20),"")</f>
        <v>1.1202826487613829E-4</v>
      </c>
      <c r="K1464" s="3" cm="1">
        <f t="array" ref="K1464">IFERROR(_xlfn.IFS(B1464=2015,J1464*$P$4,B1464=2016,J1464*$P$5,B1464=2017,J1464*$P$6,B1464=2018,J1464*$P$7,B1464=2019,J1464*$P$8,B1464=2020,J1464*$P$9,B1464=2021,J1464*$P$10,B1464=2022,J1464*$P$11),"")</f>
        <v>178291.07771656977</v>
      </c>
      <c r="L1464" s="3">
        <f t="shared" si="23"/>
        <v>321293.02771656978</v>
      </c>
    </row>
    <row r="1465" spans="1:12">
      <c r="A1465">
        <v>4809390</v>
      </c>
      <c r="B1465">
        <v>2016</v>
      </c>
      <c r="C1465" t="s">
        <v>4102</v>
      </c>
      <c r="D1465" t="s">
        <v>541</v>
      </c>
      <c r="E1465" t="s">
        <v>542</v>
      </c>
      <c r="F1465" t="s">
        <v>4101</v>
      </c>
      <c r="G1465" t="s">
        <v>543</v>
      </c>
      <c r="H1465" s="5">
        <v>141214</v>
      </c>
      <c r="I1465">
        <f>IFERROR(VLOOKUP(G1465,'NCES Match'!$A$2:$B$1307,2,FALSE),"")</f>
        <v>4809390</v>
      </c>
      <c r="J1465" cm="1">
        <f t="array" ref="J1465">IFERROR(_xlfn.IFS(B1465=2015,H1465/$O$13,B1465=2016,H1465/$O$14,B1465=2017,H1465/$O$15,B1465=2018,H1465/$O$16,B1465=2019,H1465/$O$17,B1465=2020,H1465/$O$18,B1465=2021,H1465/$O$19,B1465=2022,H1465/$O$20),"")</f>
        <v>1.0109042966520857E-4</v>
      </c>
      <c r="K1465" s="3" cm="1">
        <f t="array" ref="K1465">IFERROR(_xlfn.IFS(B1465=2015,J1465*$P$4,B1465=2016,J1465*$P$5,B1465=2017,J1465*$P$6,B1465=2018,J1465*$P$7,B1465=2019,J1465*$P$8,B1465=2020,J1465*$P$9,B1465=2021,J1465*$P$10,B1465=2022,J1465*$P$11),"")</f>
        <v>169390.28282076967</v>
      </c>
      <c r="L1465" s="3">
        <f t="shared" si="23"/>
        <v>310604.2828207697</v>
      </c>
    </row>
    <row r="1466" spans="1:12">
      <c r="A1466">
        <v>4809390</v>
      </c>
      <c r="B1466">
        <v>2017</v>
      </c>
      <c r="D1466" t="s">
        <v>541</v>
      </c>
      <c r="E1466" t="s">
        <v>542</v>
      </c>
      <c r="F1466" t="s">
        <v>4101</v>
      </c>
      <c r="G1466" t="s">
        <v>543</v>
      </c>
      <c r="H1466" s="5">
        <v>132549</v>
      </c>
      <c r="I1466">
        <f>IFERROR(VLOOKUP(G1466,'NCES Match'!$A$2:$B$1307,2,FALSE),"")</f>
        <v>4809390</v>
      </c>
      <c r="J1466" cm="1">
        <f t="array" ref="J1466">IFERROR(_xlfn.IFS(B1466=2015,H1466/$O$13,B1466=2016,H1466/$O$14,B1466=2017,H1466/$O$15,B1466=2018,H1466/$O$16,B1466=2019,H1466/$O$17,B1466=2020,H1466/$O$18,B1466=2021,H1466/$O$19,B1466=2022,H1466/$O$20),"")</f>
        <v>9.1384419076578728E-5</v>
      </c>
      <c r="K1466" s="3" cm="1">
        <f t="array" ref="K1466">IFERROR(_xlfn.IFS(B1466=2015,J1466*$P$4,B1466=2016,J1466*$P$5,B1466=2017,J1466*$P$6,B1466=2018,J1466*$P$7,B1466=2019,J1466*$P$8,B1466=2020,J1466*$P$9,B1466=2021,J1466*$P$10,B1466=2022,J1466*$P$11),"")</f>
        <v>155193.39066153509</v>
      </c>
      <c r="L1466" s="3">
        <f t="shared" si="23"/>
        <v>287742.39066153509</v>
      </c>
    </row>
    <row r="1467" spans="1:12">
      <c r="A1467">
        <v>4809390</v>
      </c>
      <c r="B1467">
        <v>2018</v>
      </c>
      <c r="D1467" t="s">
        <v>541</v>
      </c>
      <c r="E1467" t="s">
        <v>542</v>
      </c>
      <c r="F1467" t="s">
        <v>4101</v>
      </c>
      <c r="G1467" t="s">
        <v>543</v>
      </c>
      <c r="H1467" s="5">
        <v>131763</v>
      </c>
      <c r="I1467">
        <f>IFERROR(VLOOKUP(G1467,'NCES Match'!$A$2:$B$1307,2,FALSE),"")</f>
        <v>4809390</v>
      </c>
      <c r="J1467" cm="1">
        <f t="array" ref="J1467">IFERROR(_xlfn.IFS(B1467=2015,H1467/$O$13,B1467=2016,H1467/$O$14,B1467=2017,H1467/$O$15,B1467=2018,H1467/$O$16,B1467=2019,H1467/$O$17,B1467=2020,H1467/$O$18,B1467=2021,H1467/$O$19,B1467=2022,H1467/$O$20),"")</f>
        <v>8.5983109768775551E-5</v>
      </c>
      <c r="K1467" s="3" cm="1">
        <f t="array" ref="K1467">IFERROR(_xlfn.IFS(B1467=2015,J1467*$P$4,B1467=2016,J1467*$P$5,B1467=2017,J1467*$P$6,B1467=2018,J1467*$P$7,B1467=2019,J1467*$P$8,B1467=2020,J1467*$P$9,B1467=2021,J1467*$P$10,B1467=2022,J1467*$P$11),"")</f>
        <v>147620.38554270542</v>
      </c>
      <c r="L1467" s="3">
        <f t="shared" si="23"/>
        <v>279383.38554270542</v>
      </c>
    </row>
    <row r="1468" spans="1:12">
      <c r="A1468">
        <v>4809390</v>
      </c>
      <c r="B1468">
        <v>2019</v>
      </c>
      <c r="D1468" t="s">
        <v>541</v>
      </c>
      <c r="E1468" t="s">
        <v>542</v>
      </c>
      <c r="F1468" t="s">
        <v>4101</v>
      </c>
      <c r="G1468" t="s">
        <v>543</v>
      </c>
      <c r="H1468" s="5">
        <v>129375</v>
      </c>
      <c r="I1468">
        <f>IFERROR(VLOOKUP(G1468,'NCES Match'!$A$2:$B$1307,2,FALSE),"")</f>
        <v>4809390</v>
      </c>
      <c r="J1468" cm="1">
        <f t="array" ref="J1468">IFERROR(_xlfn.IFS(B1468=2015,H1468/$O$13,B1468=2016,H1468/$O$14,B1468=2017,H1468/$O$15,B1468=2018,H1468/$O$16,B1468=2019,H1468/$O$17,B1468=2020,H1468/$O$18,B1468=2021,H1468/$O$19,B1468=2022,H1468/$O$20),"")</f>
        <v>8.1917665947269045E-5</v>
      </c>
      <c r="K1468" s="3" cm="1">
        <f t="array" ref="K1468">IFERROR(_xlfn.IFS(B1468=2015,J1468*$P$4,B1468=2016,J1468*$P$5,B1468=2017,J1468*$P$6,B1468=2018,J1468*$P$7,B1468=2019,J1468*$P$8,B1468=2020,J1468*$P$9,B1468=2021,J1468*$P$10,B1468=2022,J1468*$P$11),"")</f>
        <v>142366.83896962585</v>
      </c>
      <c r="L1468" s="3">
        <f t="shared" si="23"/>
        <v>271741.83896962588</v>
      </c>
    </row>
    <row r="1469" spans="1:12">
      <c r="A1469">
        <v>4809390</v>
      </c>
      <c r="B1469">
        <v>2020</v>
      </c>
      <c r="D1469" t="s">
        <v>541</v>
      </c>
      <c r="E1469" t="s">
        <v>542</v>
      </c>
      <c r="F1469" t="s">
        <v>4230</v>
      </c>
      <c r="G1469" t="s">
        <v>543</v>
      </c>
      <c r="H1469" s="5">
        <v>147484</v>
      </c>
      <c r="I1469">
        <f>IFERROR(VLOOKUP(G1469,'NCES Match'!$A$2:$B$1307,2,FALSE),"")</f>
        <v>4809390</v>
      </c>
      <c r="J1469" cm="1">
        <f t="array" ref="J1469">IFERROR(_xlfn.IFS(B1469=2015,H1469/$O$13,B1469=2016,H1469/$O$14,B1469=2017,H1469/$O$15,B1469=2018,H1469/$O$16,B1469=2019,H1469/$O$17,B1469=2020,H1469/$O$18,B1469=2021,H1469/$O$19,B1469=2022,H1469/$O$20),"")</f>
        <v>7.9922694978664852E-5</v>
      </c>
      <c r="K1469" s="3" cm="1">
        <f t="array" ref="K1469">IFERROR(_xlfn.IFS(B1469=2015,J1469*$P$4,B1469=2016,J1469*$P$5,B1469=2017,J1469*$P$6,B1469=2018,J1469*$P$7,B1469=2019,J1469*$P$8,B1469=2020,J1469*$P$9,B1469=2021,J1469*$P$10,B1469=2022,J1469*$P$11),"")</f>
        <v>168477.26599741189</v>
      </c>
      <c r="L1469" s="3">
        <f t="shared" si="23"/>
        <v>315961.26599741192</v>
      </c>
    </row>
    <row r="1470" spans="1:12">
      <c r="A1470">
        <v>4809390</v>
      </c>
      <c r="B1470">
        <v>2021</v>
      </c>
      <c r="D1470" t="s">
        <v>541</v>
      </c>
      <c r="E1470" t="s">
        <v>542</v>
      </c>
      <c r="F1470" t="s">
        <v>4230</v>
      </c>
      <c r="G1470" t="s">
        <v>543</v>
      </c>
      <c r="H1470" s="5">
        <v>147843.26</v>
      </c>
      <c r="I1470">
        <f>IFERROR(VLOOKUP(G1470,'NCES Match'!$A$2:$B$1307,2,FALSE),"")</f>
        <v>4809390</v>
      </c>
      <c r="J1470" cm="1">
        <f t="array" ref="J1470">IFERROR(_xlfn.IFS(B1470=2015,H1470/$O$13,B1470=2016,H1470/$O$14,B1470=2017,H1470/$O$15,B1470=2018,H1470/$O$16,B1470=2019,H1470/$O$17,B1470=2020,H1470/$O$18,B1470=2021,H1470/$O$19,B1470=2022,H1470/$O$20),"")</f>
        <v>7.5642971396200259E-5</v>
      </c>
      <c r="K1470" s="3" cm="1">
        <f t="array" ref="K1470">IFERROR(_xlfn.IFS(B1470=2015,J1470*$P$4,B1470=2016,J1470*$P$5,B1470=2017,J1470*$P$6,B1470=2018,J1470*$P$7,B1470=2019,J1470*$P$8,B1470=2020,J1470*$P$9,B1470=2021,J1470*$P$10,B1470=2022,J1470*$P$11),"")</f>
        <v>161917.81151444127</v>
      </c>
      <c r="L1470" s="3">
        <f t="shared" si="23"/>
        <v>309761.07151444128</v>
      </c>
    </row>
    <row r="1471" spans="1:12">
      <c r="A1471">
        <v>4809390</v>
      </c>
      <c r="B1471">
        <v>2022</v>
      </c>
      <c r="D1471" t="s">
        <v>541</v>
      </c>
      <c r="E1471" t="s">
        <v>542</v>
      </c>
      <c r="F1471" t="s">
        <v>4101</v>
      </c>
      <c r="G1471" t="s">
        <v>543</v>
      </c>
      <c r="H1471" s="5">
        <v>166628.73000000001</v>
      </c>
      <c r="I1471">
        <f>IFERROR(VLOOKUP(G1471,'NCES Match'!$A$2:$B$1307,2,FALSE),"")</f>
        <v>4809390</v>
      </c>
      <c r="J1471" cm="1">
        <f t="array" ref="J1471">IFERROR(_xlfn.IFS(B1471=2015,H1471/$O$13,B1471=2016,H1471/$O$14,B1471=2017,H1471/$O$15,B1471=2018,H1471/$O$16,B1471=2019,H1471/$O$17,B1471=2020,H1471/$O$18,B1471=2021,H1471/$O$19,B1471=2022,H1471/$O$20),"")</f>
        <v>7.3188444172351736E-5</v>
      </c>
      <c r="K1471" s="3" cm="1">
        <f t="array" ref="K1471">IFERROR(_xlfn.IFS(B1471=2015,J1471*$P$4,B1471=2016,J1471*$P$5,B1471=2017,J1471*$P$6,B1471=2018,J1471*$P$7,B1471=2019,J1471*$P$8,B1471=2020,J1471*$P$9,B1471=2021,J1471*$P$10,B1471=2022,J1471*$P$11),"")</f>
        <v>157610.07076073921</v>
      </c>
      <c r="L1471" s="3">
        <f t="shared" si="23"/>
        <v>324238.80076073925</v>
      </c>
    </row>
    <row r="1472" spans="1:12">
      <c r="A1472">
        <v>4809390</v>
      </c>
      <c r="B1472">
        <v>2023</v>
      </c>
      <c r="D1472" t="s">
        <v>541</v>
      </c>
      <c r="E1472" t="s">
        <v>542</v>
      </c>
      <c r="F1472" t="s">
        <v>4101</v>
      </c>
      <c r="G1472" t="s">
        <v>543</v>
      </c>
      <c r="H1472" s="5">
        <v>171755.21</v>
      </c>
      <c r="I1472">
        <f>IFERROR(VLOOKUP(G1472,'NCES Match'!$A$2:$B$1307,2,FALSE),"")</f>
        <v>4809390</v>
      </c>
      <c r="J1472" t="str" cm="1">
        <f t="array" ref="J1472">IFERROR(_xlfn.IFS(B1472=2015,H1472/$O$13,B1472=2016,H1472/$O$14,B1472=2017,H1472/$O$15,B1472=2018,H1472/$O$16,B1472=2019,H1472/$O$17,B1472=2020,H1472/$O$18,B1472=2021,H1472/$O$19,B1472=2022,H1472/$O$20),"")</f>
        <v/>
      </c>
      <c r="K1472" s="3" t="str" cm="1">
        <f t="array" ref="K1472">IFERROR(_xlfn.IFS(B1472=2015,J1472*$P$4,B1472=2016,J1472*$P$5,B1472=2017,J1472*$P$6,B1472=2018,J1472*$P$7,B1472=2019,J1472*$P$8,B1472=2020,J1472*$P$9,B1472=2021,J1472*$P$10,B1472=2022,J1472*$P$11),"")</f>
        <v/>
      </c>
      <c r="L1472" s="3">
        <f t="shared" si="23"/>
        <v>171755.21</v>
      </c>
    </row>
    <row r="1473" spans="1:12">
      <c r="A1473">
        <v>4811700</v>
      </c>
      <c r="B1473">
        <v>2015</v>
      </c>
      <c r="C1473" t="s">
        <v>381</v>
      </c>
      <c r="D1473" t="s">
        <v>726</v>
      </c>
      <c r="E1473" t="s">
        <v>727</v>
      </c>
      <c r="G1473" t="s">
        <v>728</v>
      </c>
      <c r="H1473" s="5">
        <v>336629.87</v>
      </c>
      <c r="I1473">
        <f>IFERROR(VLOOKUP(G1473,'NCES Match'!$A$2:$B$1307,2,FALSE),"")</f>
        <v>4811700</v>
      </c>
      <c r="J1473" cm="1">
        <f t="array" ref="J1473">IFERROR(_xlfn.IFS(B1473=2015,H1473/$O$13,B1473=2016,H1473/$O$14,B1473=2017,H1473/$O$15,B1473=2018,H1473/$O$16,B1473=2019,H1473/$O$17,B1473=2020,H1473/$O$18,B1473=2021,H1473/$O$19,B1473=2022,H1473/$O$20),"")</f>
        <v>2.6371710484773109E-4</v>
      </c>
      <c r="K1473" s="3" cm="1">
        <f t="array" ref="K1473">IFERROR(_xlfn.IFS(B1473=2015,J1473*$P$4,B1473=2016,J1473*$P$5,B1473=2017,J1473*$P$6,B1473=2018,J1473*$P$7,B1473=2019,J1473*$P$8,B1473=2020,J1473*$P$9,B1473=2021,J1473*$P$10,B1473=2022,J1473*$P$11),"")</f>
        <v>419701.28598867904</v>
      </c>
      <c r="L1473" s="3">
        <f t="shared" si="23"/>
        <v>756331.15598867903</v>
      </c>
    </row>
    <row r="1474" spans="1:12">
      <c r="A1474">
        <v>4811700</v>
      </c>
      <c r="B1474">
        <v>2016</v>
      </c>
      <c r="C1474" t="s">
        <v>4102</v>
      </c>
      <c r="D1474" t="s">
        <v>726</v>
      </c>
      <c r="E1474" t="s">
        <v>727</v>
      </c>
      <c r="F1474" t="s">
        <v>4101</v>
      </c>
      <c r="G1474" t="s">
        <v>728</v>
      </c>
      <c r="H1474" s="5">
        <v>325755</v>
      </c>
      <c r="I1474">
        <f>IFERROR(VLOOKUP(G1474,'NCES Match'!$A$2:$B$1307,2,FALSE),"")</f>
        <v>4811700</v>
      </c>
      <c r="J1474" cm="1">
        <f t="array" ref="J1474">IFERROR(_xlfn.IFS(B1474=2015,H1474/$O$13,B1474=2016,H1474/$O$14,B1474=2017,H1474/$O$15,B1474=2018,H1474/$O$16,B1474=2019,H1474/$O$17,B1474=2020,H1474/$O$18,B1474=2021,H1474/$O$19,B1474=2022,H1474/$O$20),"")</f>
        <v>2.3319722488981276E-4</v>
      </c>
      <c r="K1474" s="3" cm="1">
        <f t="array" ref="K1474">IFERROR(_xlfn.IFS(B1474=2015,J1474*$P$4,B1474=2016,J1474*$P$5,B1474=2017,J1474*$P$6,B1474=2018,J1474*$P$7,B1474=2019,J1474*$P$8,B1474=2020,J1474*$P$9,B1474=2021,J1474*$P$10,B1474=2022,J1474*$P$11),"")</f>
        <v>390752.5569722536</v>
      </c>
      <c r="L1474" s="3">
        <f t="shared" si="23"/>
        <v>716507.5569722536</v>
      </c>
    </row>
    <row r="1475" spans="1:12">
      <c r="A1475">
        <v>4811700</v>
      </c>
      <c r="B1475">
        <v>2017</v>
      </c>
      <c r="D1475" t="s">
        <v>726</v>
      </c>
      <c r="E1475" t="s">
        <v>727</v>
      </c>
      <c r="F1475" t="s">
        <v>4101</v>
      </c>
      <c r="G1475" t="s">
        <v>728</v>
      </c>
      <c r="H1475" s="5">
        <v>347297</v>
      </c>
      <c r="I1475">
        <f>IFERROR(VLOOKUP(G1475,'NCES Match'!$A$2:$B$1307,2,FALSE),"")</f>
        <v>4811700</v>
      </c>
      <c r="J1475" cm="1">
        <f t="array" ref="J1475">IFERROR(_xlfn.IFS(B1475=2015,H1475/$O$13,B1475=2016,H1475/$O$14,B1475=2017,H1475/$O$15,B1475=2018,H1475/$O$16,B1475=2019,H1475/$O$17,B1475=2020,H1475/$O$18,B1475=2021,H1475/$O$19,B1475=2022,H1475/$O$20),"")</f>
        <v>2.3944001533047072E-4</v>
      </c>
      <c r="K1475" s="3" cm="1">
        <f t="array" ref="K1475">IFERROR(_xlfn.IFS(B1475=2015,J1475*$P$4,B1475=2016,J1475*$P$5,B1475=2017,J1475*$P$6,B1475=2018,J1475*$P$7,B1475=2019,J1475*$P$8,B1475=2020,J1475*$P$9,B1475=2021,J1475*$P$10,B1475=2022,J1475*$P$11),"")</f>
        <v>406628.4845346185</v>
      </c>
      <c r="L1475" s="3">
        <f t="shared" ref="L1475:L1538" si="24">SUM(H1475,K1475)</f>
        <v>753925.48453461844</v>
      </c>
    </row>
    <row r="1476" spans="1:12">
      <c r="A1476">
        <v>4811700</v>
      </c>
      <c r="B1476">
        <v>2018</v>
      </c>
      <c r="D1476" t="s">
        <v>726</v>
      </c>
      <c r="E1476" t="s">
        <v>727</v>
      </c>
      <c r="F1476" t="s">
        <v>4101</v>
      </c>
      <c r="G1476" t="s">
        <v>728</v>
      </c>
      <c r="H1476" s="5">
        <v>338290</v>
      </c>
      <c r="I1476">
        <f>IFERROR(VLOOKUP(G1476,'NCES Match'!$A$2:$B$1307,2,FALSE),"")</f>
        <v>4811700</v>
      </c>
      <c r="J1476" cm="1">
        <f t="array" ref="J1476">IFERROR(_xlfn.IFS(B1476=2015,H1476/$O$13,B1476=2016,H1476/$O$14,B1476=2017,H1476/$O$15,B1476=2018,H1476/$O$16,B1476=2019,H1476/$O$17,B1476=2020,H1476/$O$18,B1476=2021,H1476/$O$19,B1476=2022,H1476/$O$20),"")</f>
        <v>2.2075412827333226E-4</v>
      </c>
      <c r="K1476" s="3" cm="1">
        <f t="array" ref="K1476">IFERROR(_xlfn.IFS(B1476=2015,J1476*$P$4,B1476=2016,J1476*$P$5,B1476=2017,J1476*$P$6,B1476=2018,J1476*$P$7,B1476=2019,J1476*$P$8,B1476=2020,J1476*$P$9,B1476=2021,J1476*$P$10,B1476=2022,J1476*$P$11),"")</f>
        <v>379002.45308046875</v>
      </c>
      <c r="L1476" s="3">
        <f t="shared" si="24"/>
        <v>717292.45308046881</v>
      </c>
    </row>
    <row r="1477" spans="1:12">
      <c r="A1477">
        <v>4811700</v>
      </c>
      <c r="B1477">
        <v>2019</v>
      </c>
      <c r="D1477" t="s">
        <v>726</v>
      </c>
      <c r="E1477" t="s">
        <v>727</v>
      </c>
      <c r="F1477" t="s">
        <v>4101</v>
      </c>
      <c r="G1477" t="s">
        <v>728</v>
      </c>
      <c r="H1477" s="5">
        <v>350474</v>
      </c>
      <c r="I1477">
        <f>IFERROR(VLOOKUP(G1477,'NCES Match'!$A$2:$B$1307,2,FALSE),"")</f>
        <v>4811700</v>
      </c>
      <c r="J1477" cm="1">
        <f t="array" ref="J1477">IFERROR(_xlfn.IFS(B1477=2015,H1477/$O$13,B1477=2016,H1477/$O$14,B1477=2017,H1477/$O$15,B1477=2018,H1477/$O$16,B1477=2019,H1477/$O$17,B1477=2020,H1477/$O$18,B1477=2021,H1477/$O$19,B1477=2022,H1477/$O$20),"")</f>
        <v>2.2191313665857526E-4</v>
      </c>
      <c r="K1477" s="3" cm="1">
        <f t="array" ref="K1477">IFERROR(_xlfn.IFS(B1477=2015,J1477*$P$4,B1477=2016,J1477*$P$5,B1477=2017,J1477*$P$6,B1477=2018,J1477*$P$7,B1477=2019,J1477*$P$8,B1477=2020,J1477*$P$9,B1477=2021,J1477*$P$10,B1477=2022,J1477*$P$11),"")</f>
        <v>385668.60306118382</v>
      </c>
      <c r="L1477" s="3">
        <f t="shared" si="24"/>
        <v>736142.60306118382</v>
      </c>
    </row>
    <row r="1478" spans="1:12">
      <c r="A1478">
        <v>4811700</v>
      </c>
      <c r="B1478">
        <v>2020</v>
      </c>
      <c r="D1478" t="s">
        <v>726</v>
      </c>
      <c r="E1478" t="s">
        <v>727</v>
      </c>
      <c r="F1478" t="s">
        <v>4230</v>
      </c>
      <c r="G1478" t="s">
        <v>728</v>
      </c>
      <c r="H1478" s="5">
        <v>604034</v>
      </c>
      <c r="I1478">
        <f>IFERROR(VLOOKUP(G1478,'NCES Match'!$A$2:$B$1307,2,FALSE),"")</f>
        <v>4811700</v>
      </c>
      <c r="J1478" cm="1">
        <f t="array" ref="J1478">IFERROR(_xlfn.IFS(B1478=2015,H1478/$O$13,B1478=2016,H1478/$O$14,B1478=2017,H1478/$O$15,B1478=2018,H1478/$O$16,B1478=2019,H1478/$O$17,B1478=2020,H1478/$O$18,B1478=2021,H1478/$O$19,B1478=2022,H1478/$O$20),"")</f>
        <v>3.2733059273373956E-4</v>
      </c>
      <c r="K1478" s="3" cm="1">
        <f t="array" ref="K1478">IFERROR(_xlfn.IFS(B1478=2015,J1478*$P$4,B1478=2016,J1478*$P$5,B1478=2017,J1478*$P$6,B1478=2018,J1478*$P$7,B1478=2019,J1478*$P$8,B1478=2020,J1478*$P$9,B1478=2021,J1478*$P$10,B1478=2022,J1478*$P$11),"")</f>
        <v>690013.81091834151</v>
      </c>
      <c r="L1478" s="3">
        <f t="shared" si="24"/>
        <v>1294047.8109183414</v>
      </c>
    </row>
    <row r="1479" spans="1:12">
      <c r="A1479">
        <v>4811700</v>
      </c>
      <c r="B1479">
        <v>2021</v>
      </c>
      <c r="D1479" t="s">
        <v>726</v>
      </c>
      <c r="E1479" t="s">
        <v>727</v>
      </c>
      <c r="F1479" t="s">
        <v>4230</v>
      </c>
      <c r="G1479" t="s">
        <v>728</v>
      </c>
      <c r="H1479" s="5">
        <v>621057.07999999996</v>
      </c>
      <c r="I1479">
        <f>IFERROR(VLOOKUP(G1479,'NCES Match'!$A$2:$B$1307,2,FALSE),"")</f>
        <v>4811700</v>
      </c>
      <c r="J1479" cm="1">
        <f t="array" ref="J1479">IFERROR(_xlfn.IFS(B1479=2015,H1479/$O$13,B1479=2016,H1479/$O$14,B1479=2017,H1479/$O$15,B1479=2018,H1479/$O$16,B1479=2019,H1479/$O$17,B1479=2020,H1479/$O$18,B1479=2021,H1479/$O$19,B1479=2022,H1479/$O$20),"")</f>
        <v>3.177595173283358E-4</v>
      </c>
      <c r="K1479" s="3" cm="1">
        <f t="array" ref="K1479">IFERROR(_xlfn.IFS(B1479=2015,J1479*$P$4,B1479=2016,J1479*$P$5,B1479=2017,J1479*$P$6,B1479=2018,J1479*$P$7,B1479=2019,J1479*$P$8,B1479=2020,J1479*$P$9,B1479=2021,J1479*$P$10,B1479=2022,J1479*$P$11),"")</f>
        <v>680181.18119925971</v>
      </c>
      <c r="L1479" s="3">
        <f t="shared" si="24"/>
        <v>1301238.2611992597</v>
      </c>
    </row>
    <row r="1480" spans="1:12">
      <c r="A1480">
        <v>4811700</v>
      </c>
      <c r="B1480">
        <v>2022</v>
      </c>
      <c r="D1480" t="s">
        <v>726</v>
      </c>
      <c r="E1480" t="s">
        <v>727</v>
      </c>
      <c r="F1480" t="s">
        <v>4101</v>
      </c>
      <c r="G1480" t="s">
        <v>728</v>
      </c>
      <c r="H1480" s="5">
        <v>842451.17</v>
      </c>
      <c r="I1480">
        <f>IFERROR(VLOOKUP(G1480,'NCES Match'!$A$2:$B$1307,2,FALSE),"")</f>
        <v>4811700</v>
      </c>
      <c r="J1480" cm="1">
        <f t="array" ref="J1480">IFERROR(_xlfn.IFS(B1480=2015,H1480/$O$13,B1480=2016,H1480/$O$14,B1480=2017,H1480/$O$15,B1480=2018,H1480/$O$16,B1480=2019,H1480/$O$17,B1480=2020,H1480/$O$18,B1480=2021,H1480/$O$19,B1480=2022,H1480/$O$20),"")</f>
        <v>3.7003036885342283E-4</v>
      </c>
      <c r="K1480" s="3" cm="1">
        <f t="array" ref="K1480">IFERROR(_xlfn.IFS(B1480=2015,J1480*$P$4,B1480=2016,J1480*$P$5,B1480=2017,J1480*$P$6,B1480=2018,J1480*$P$7,B1480=2019,J1480*$P$8,B1480=2020,J1480*$P$9,B1480=2021,J1480*$P$10,B1480=2022,J1480*$P$11),"")</f>
        <v>796854.11102975777</v>
      </c>
      <c r="L1480" s="3">
        <f t="shared" si="24"/>
        <v>1639305.2810297578</v>
      </c>
    </row>
    <row r="1481" spans="1:12">
      <c r="A1481">
        <v>4811700</v>
      </c>
      <c r="B1481">
        <v>2023</v>
      </c>
      <c r="D1481" t="s">
        <v>726</v>
      </c>
      <c r="E1481" t="s">
        <v>727</v>
      </c>
      <c r="F1481" t="s">
        <v>4101</v>
      </c>
      <c r="G1481" t="s">
        <v>728</v>
      </c>
      <c r="H1481" s="5">
        <v>915724.43</v>
      </c>
      <c r="I1481">
        <f>IFERROR(VLOOKUP(G1481,'NCES Match'!$A$2:$B$1307,2,FALSE),"")</f>
        <v>4811700</v>
      </c>
      <c r="J1481" t="str" cm="1">
        <f t="array" ref="J1481">IFERROR(_xlfn.IFS(B1481=2015,H1481/$O$13,B1481=2016,H1481/$O$14,B1481=2017,H1481/$O$15,B1481=2018,H1481/$O$16,B1481=2019,H1481/$O$17,B1481=2020,H1481/$O$18,B1481=2021,H1481/$O$19,B1481=2022,H1481/$O$20),"")</f>
        <v/>
      </c>
      <c r="K1481" s="3" t="str" cm="1">
        <f t="array" ref="K1481">IFERROR(_xlfn.IFS(B1481=2015,J1481*$P$4,B1481=2016,J1481*$P$5,B1481=2017,J1481*$P$6,B1481=2018,J1481*$P$7,B1481=2019,J1481*$P$8,B1481=2020,J1481*$P$9,B1481=2021,J1481*$P$10,B1481=2022,J1481*$P$11),"")</f>
        <v/>
      </c>
      <c r="L1481" s="3">
        <f t="shared" si="24"/>
        <v>915724.43</v>
      </c>
    </row>
    <row r="1482" spans="1:12">
      <c r="A1482">
        <v>4810380</v>
      </c>
      <c r="B1482">
        <v>2015</v>
      </c>
      <c r="C1482" t="s">
        <v>381</v>
      </c>
      <c r="D1482" t="s">
        <v>612</v>
      </c>
      <c r="E1482" t="s">
        <v>613</v>
      </c>
      <c r="G1482" t="s">
        <v>614</v>
      </c>
      <c r="H1482" s="5">
        <v>37937.24</v>
      </c>
      <c r="I1482">
        <f>IFERROR(VLOOKUP(G1482,'NCES Match'!$A$2:$B$1307,2,FALSE),"")</f>
        <v>4810380</v>
      </c>
      <c r="J1482" cm="1">
        <f t="array" ref="J1482">IFERROR(_xlfn.IFS(B1482=2015,H1482/$O$13,B1482=2016,H1482/$O$14,B1482=2017,H1482/$O$15,B1482=2018,H1482/$O$16,B1482=2019,H1482/$O$17,B1482=2020,H1482/$O$18,B1482=2021,H1482/$O$19,B1482=2022,H1482/$O$20),"")</f>
        <v>2.972017634297734E-5</v>
      </c>
      <c r="K1482" s="3" cm="1">
        <f t="array" ref="K1482">IFERROR(_xlfn.IFS(B1482=2015,J1482*$P$4,B1482=2016,J1482*$P$5,B1482=2017,J1482*$P$6,B1482=2018,J1482*$P$7,B1482=2019,J1482*$P$8,B1482=2020,J1482*$P$9,B1482=2021,J1482*$P$10,B1482=2022,J1482*$P$11),"")</f>
        <v>47299.155047830878</v>
      </c>
      <c r="L1482" s="3">
        <f t="shared" si="24"/>
        <v>85236.395047830883</v>
      </c>
    </row>
    <row r="1483" spans="1:12">
      <c r="A1483">
        <v>4810380</v>
      </c>
      <c r="B1483">
        <v>2016</v>
      </c>
      <c r="C1483" t="s">
        <v>4102</v>
      </c>
      <c r="D1483" t="s">
        <v>612</v>
      </c>
      <c r="E1483" t="s">
        <v>613</v>
      </c>
      <c r="F1483" t="s">
        <v>4101</v>
      </c>
      <c r="G1483" t="s">
        <v>614</v>
      </c>
      <c r="H1483" s="5">
        <v>37663</v>
      </c>
      <c r="I1483">
        <f>IFERROR(VLOOKUP(G1483,'NCES Match'!$A$2:$B$1307,2,FALSE),"")</f>
        <v>4810380</v>
      </c>
      <c r="J1483" cm="1">
        <f t="array" ref="J1483">IFERROR(_xlfn.IFS(B1483=2015,H1483/$O$13,B1483=2016,H1483/$O$14,B1483=2017,H1483/$O$15,B1483=2018,H1483/$O$16,B1483=2019,H1483/$O$17,B1483=2020,H1483/$O$18,B1483=2021,H1483/$O$19,B1483=2022,H1483/$O$20),"")</f>
        <v>2.6961695387714748E-5</v>
      </c>
      <c r="K1483" s="3" cm="1">
        <f t="array" ref="K1483">IFERROR(_xlfn.IFS(B1483=2015,J1483*$P$4,B1483=2016,J1483*$P$5,B1483=2017,J1483*$P$6,B1483=2018,J1483*$P$7,B1483=2019,J1483*$P$8,B1483=2020,J1483*$P$9,B1483=2021,J1483*$P$10,B1483=2022,J1483*$P$11),"")</f>
        <v>45177.859290712309</v>
      </c>
      <c r="L1483" s="3">
        <f t="shared" si="24"/>
        <v>82840.859290712309</v>
      </c>
    </row>
    <row r="1484" spans="1:12">
      <c r="A1484">
        <v>4810380</v>
      </c>
      <c r="B1484">
        <v>2017</v>
      </c>
      <c r="D1484" t="s">
        <v>612</v>
      </c>
      <c r="E1484" t="s">
        <v>613</v>
      </c>
      <c r="F1484" t="s">
        <v>4101</v>
      </c>
      <c r="G1484" t="s">
        <v>614</v>
      </c>
      <c r="H1484" s="5">
        <v>50218</v>
      </c>
      <c r="I1484">
        <f>IFERROR(VLOOKUP(G1484,'NCES Match'!$A$2:$B$1307,2,FALSE),"")</f>
        <v>4810380</v>
      </c>
      <c r="J1484" cm="1">
        <f t="array" ref="J1484">IFERROR(_xlfn.IFS(B1484=2015,H1484/$O$13,B1484=2016,H1484/$O$14,B1484=2017,H1484/$O$15,B1484=2018,H1484/$O$16,B1484=2019,H1484/$O$17,B1484=2020,H1484/$O$18,B1484=2021,H1484/$O$19,B1484=2022,H1484/$O$20),"")</f>
        <v>3.4622235982071769E-5</v>
      </c>
      <c r="K1484" s="3" cm="1">
        <f t="array" ref="K1484">IFERROR(_xlfn.IFS(B1484=2015,J1484*$P$4,B1484=2016,J1484*$P$5,B1484=2017,J1484*$P$6,B1484=2018,J1484*$P$7,B1484=2019,J1484*$P$8,B1484=2020,J1484*$P$9,B1484=2021,J1484*$P$10,B1484=2022,J1484*$P$11),"")</f>
        <v>58797.136849323411</v>
      </c>
      <c r="L1484" s="3">
        <f t="shared" si="24"/>
        <v>109015.1368493234</v>
      </c>
    </row>
    <row r="1485" spans="1:12">
      <c r="A1485">
        <v>4810380</v>
      </c>
      <c r="B1485">
        <v>2018</v>
      </c>
      <c r="D1485" t="s">
        <v>612</v>
      </c>
      <c r="E1485" t="s">
        <v>613</v>
      </c>
      <c r="F1485" t="s">
        <v>4101</v>
      </c>
      <c r="G1485" t="s">
        <v>614</v>
      </c>
      <c r="H1485" s="5">
        <v>51212</v>
      </c>
      <c r="I1485">
        <f>IFERROR(VLOOKUP(G1485,'NCES Match'!$A$2:$B$1307,2,FALSE),"")</f>
        <v>4810380</v>
      </c>
      <c r="J1485" cm="1">
        <f t="array" ref="J1485">IFERROR(_xlfn.IFS(B1485=2015,H1485/$O$13,B1485=2016,H1485/$O$14,B1485=2017,H1485/$O$15,B1485=2018,H1485/$O$16,B1485=2019,H1485/$O$17,B1485=2020,H1485/$O$18,B1485=2021,H1485/$O$19,B1485=2022,H1485/$O$20),"")</f>
        <v>3.3418843055171278E-5</v>
      </c>
      <c r="K1485" s="3" cm="1">
        <f t="array" ref="K1485">IFERROR(_xlfn.IFS(B1485=2015,J1485*$P$4,B1485=2016,J1485*$P$5,B1485=2017,J1485*$P$6,B1485=2018,J1485*$P$7,B1485=2019,J1485*$P$8,B1485=2020,J1485*$P$9,B1485=2021,J1485*$P$10,B1485=2022,J1485*$P$11),"")</f>
        <v>57375.250900579289</v>
      </c>
      <c r="L1485" s="3">
        <f t="shared" si="24"/>
        <v>108587.2509005793</v>
      </c>
    </row>
    <row r="1486" spans="1:12">
      <c r="A1486">
        <v>4810380</v>
      </c>
      <c r="B1486">
        <v>2019</v>
      </c>
      <c r="D1486" t="s">
        <v>612</v>
      </c>
      <c r="E1486" t="s">
        <v>613</v>
      </c>
      <c r="F1486" t="s">
        <v>4101</v>
      </c>
      <c r="G1486" t="s">
        <v>614</v>
      </c>
      <c r="H1486" s="5">
        <v>53172</v>
      </c>
      <c r="I1486">
        <f>IFERROR(VLOOKUP(G1486,'NCES Match'!$A$2:$B$1307,2,FALSE),"")</f>
        <v>4810380</v>
      </c>
      <c r="J1486" cm="1">
        <f t="array" ref="J1486">IFERROR(_xlfn.IFS(B1486=2015,H1486/$O$13,B1486=2016,H1486/$O$14,B1486=2017,H1486/$O$15,B1486=2018,H1486/$O$16,B1486=2019,H1486/$O$17,B1486=2020,H1486/$O$18,B1486=2021,H1486/$O$19,B1486=2022,H1486/$O$20),"")</f>
        <v>3.3667448376797606E-5</v>
      </c>
      <c r="K1486" s="3" cm="1">
        <f t="array" ref="K1486">IFERROR(_xlfn.IFS(B1486=2015,J1486*$P$4,B1486=2016,J1486*$P$5,B1486=2017,J1486*$P$6,B1486=2018,J1486*$P$7,B1486=2019,J1486*$P$8,B1486=2020,J1486*$P$9,B1486=2021,J1486*$P$10,B1486=2022,J1486*$P$11),"")</f>
        <v>58511.532844003457</v>
      </c>
      <c r="L1486" s="3">
        <f t="shared" si="24"/>
        <v>111683.53284400346</v>
      </c>
    </row>
    <row r="1487" spans="1:12">
      <c r="A1487">
        <v>4810380</v>
      </c>
      <c r="B1487">
        <v>2020</v>
      </c>
      <c r="D1487" t="s">
        <v>612</v>
      </c>
      <c r="E1487" t="s">
        <v>613</v>
      </c>
      <c r="F1487" t="s">
        <v>4230</v>
      </c>
      <c r="G1487" t="s">
        <v>614</v>
      </c>
      <c r="H1487" s="5">
        <v>49525</v>
      </c>
      <c r="I1487">
        <f>IFERROR(VLOOKUP(G1487,'NCES Match'!$A$2:$B$1307,2,FALSE),"")</f>
        <v>4810380</v>
      </c>
      <c r="J1487" cm="1">
        <f t="array" ref="J1487">IFERROR(_xlfn.IFS(B1487=2015,H1487/$O$13,B1487=2016,H1487/$O$14,B1487=2017,H1487/$O$15,B1487=2018,H1487/$O$16,B1487=2019,H1487/$O$17,B1487=2020,H1487/$O$18,B1487=2021,H1487/$O$19,B1487=2022,H1487/$O$20),"")</f>
        <v>2.6837972043193682E-5</v>
      </c>
      <c r="K1487" s="3" cm="1">
        <f t="array" ref="K1487">IFERROR(_xlfn.IFS(B1487=2015,J1487*$P$4,B1487=2016,J1487*$P$5,B1487=2017,J1487*$P$6,B1487=2018,J1487*$P$7,B1487=2019,J1487*$P$8,B1487=2020,J1487*$P$9,B1487=2021,J1487*$P$10,B1487=2022,J1487*$P$11),"")</f>
        <v>56574.520615943584</v>
      </c>
      <c r="L1487" s="3">
        <f t="shared" si="24"/>
        <v>106099.52061594359</v>
      </c>
    </row>
    <row r="1488" spans="1:12">
      <c r="A1488">
        <v>4810380</v>
      </c>
      <c r="B1488">
        <v>2021</v>
      </c>
      <c r="D1488" t="s">
        <v>612</v>
      </c>
      <c r="E1488" t="s">
        <v>613</v>
      </c>
      <c r="F1488" t="s">
        <v>4101</v>
      </c>
      <c r="G1488" t="s">
        <v>614</v>
      </c>
      <c r="H1488" s="5">
        <v>48265.4</v>
      </c>
      <c r="I1488">
        <f>IFERROR(VLOOKUP(G1488,'NCES Match'!$A$2:$B$1307,2,FALSE),"")</f>
        <v>4810380</v>
      </c>
      <c r="J1488" cm="1">
        <f t="array" ref="J1488">IFERROR(_xlfn.IFS(B1488=2015,H1488/$O$13,B1488=2016,H1488/$O$14,B1488=2017,H1488/$O$15,B1488=2018,H1488/$O$16,B1488=2019,H1488/$O$17,B1488=2020,H1488/$O$18,B1488=2021,H1488/$O$19,B1488=2022,H1488/$O$20),"")</f>
        <v>2.4694654809601494E-5</v>
      </c>
      <c r="K1488" s="3" cm="1">
        <f t="array" ref="K1488">IFERROR(_xlfn.IFS(B1488=2015,J1488*$P$4,B1488=2016,J1488*$P$5,B1488=2017,J1488*$P$6,B1488=2018,J1488*$P$7,B1488=2019,J1488*$P$8,B1488=2020,J1488*$P$9,B1488=2021,J1488*$P$10,B1488=2022,J1488*$P$11),"")</f>
        <v>52860.224672190765</v>
      </c>
      <c r="L1488" s="3">
        <f t="shared" si="24"/>
        <v>101125.62467219077</v>
      </c>
    </row>
    <row r="1489" spans="1:12">
      <c r="A1489">
        <v>4810380</v>
      </c>
      <c r="B1489">
        <v>2022</v>
      </c>
      <c r="D1489" t="s">
        <v>612</v>
      </c>
      <c r="E1489" t="s">
        <v>613</v>
      </c>
      <c r="F1489" t="s">
        <v>4101</v>
      </c>
      <c r="G1489" t="s">
        <v>614</v>
      </c>
      <c r="H1489" s="5">
        <v>47139.45</v>
      </c>
      <c r="I1489">
        <f>IFERROR(VLOOKUP(G1489,'NCES Match'!$A$2:$B$1307,2,FALSE),"")</f>
        <v>4810380</v>
      </c>
      <c r="J1489" cm="1">
        <f t="array" ref="J1489">IFERROR(_xlfn.IFS(B1489=2015,H1489/$O$13,B1489=2016,H1489/$O$14,B1489=2017,H1489/$O$15,B1489=2018,H1489/$O$16,B1489=2019,H1489/$O$17,B1489=2020,H1489/$O$18,B1489=2021,H1489/$O$19,B1489=2022,H1489/$O$20),"")</f>
        <v>2.0705090920637551E-5</v>
      </c>
      <c r="K1489" s="3" cm="1">
        <f t="array" ref="K1489">IFERROR(_xlfn.IFS(B1489=2015,J1489*$P$4,B1489=2016,J1489*$P$5,B1489=2017,J1489*$P$6,B1489=2018,J1489*$P$7,B1489=2019,J1489*$P$8,B1489=2020,J1489*$P$9,B1489=2021,J1489*$P$10,B1489=2022,J1489*$P$11),"")</f>
        <v>44588.061435277858</v>
      </c>
      <c r="L1489" s="3">
        <f t="shared" si="24"/>
        <v>91727.511435277847</v>
      </c>
    </row>
    <row r="1490" spans="1:12">
      <c r="A1490">
        <v>4810380</v>
      </c>
      <c r="B1490">
        <v>2023</v>
      </c>
      <c r="D1490" t="s">
        <v>612</v>
      </c>
      <c r="E1490" t="s">
        <v>613</v>
      </c>
      <c r="F1490" t="s">
        <v>4101</v>
      </c>
      <c r="G1490" t="s">
        <v>614</v>
      </c>
      <c r="H1490" s="5">
        <v>50791.63</v>
      </c>
      <c r="I1490">
        <f>IFERROR(VLOOKUP(G1490,'NCES Match'!$A$2:$B$1307,2,FALSE),"")</f>
        <v>4810380</v>
      </c>
      <c r="J1490" t="str" cm="1">
        <f t="array" ref="J1490">IFERROR(_xlfn.IFS(B1490=2015,H1490/$O$13,B1490=2016,H1490/$O$14,B1490=2017,H1490/$O$15,B1490=2018,H1490/$O$16,B1490=2019,H1490/$O$17,B1490=2020,H1490/$O$18,B1490=2021,H1490/$O$19,B1490=2022,H1490/$O$20),"")</f>
        <v/>
      </c>
      <c r="K1490" s="3" t="str" cm="1">
        <f t="array" ref="K1490">IFERROR(_xlfn.IFS(B1490=2015,J1490*$P$4,B1490=2016,J1490*$P$5,B1490=2017,J1490*$P$6,B1490=2018,J1490*$P$7,B1490=2019,J1490*$P$8,B1490=2020,J1490*$P$9,B1490=2021,J1490*$P$10,B1490=2022,J1490*$P$11),"")</f>
        <v/>
      </c>
      <c r="L1490" s="3">
        <f t="shared" si="24"/>
        <v>50791.63</v>
      </c>
    </row>
    <row r="1491" spans="1:12">
      <c r="A1491">
        <v>4829520</v>
      </c>
      <c r="B1491">
        <v>2015</v>
      </c>
      <c r="C1491" t="s">
        <v>381</v>
      </c>
      <c r="D1491" t="s">
        <v>2169</v>
      </c>
      <c r="E1491" t="s">
        <v>2170</v>
      </c>
      <c r="G1491" t="s">
        <v>2171</v>
      </c>
      <c r="H1491" s="5">
        <v>38221.67</v>
      </c>
      <c r="I1491">
        <f>IFERROR(VLOOKUP(G1491,'NCES Match'!$A$2:$B$1307,2,FALSE),"")</f>
        <v>4829520</v>
      </c>
      <c r="J1491" cm="1">
        <f t="array" ref="J1491">IFERROR(_xlfn.IFS(B1491=2015,H1491/$O$13,B1491=2016,H1491/$O$14,B1491=2017,H1491/$O$15,B1491=2018,H1491/$O$16,B1491=2019,H1491/$O$17,B1491=2020,H1491/$O$18,B1491=2021,H1491/$O$19,B1491=2022,H1491/$O$20),"")</f>
        <v>2.9942999873556607E-5</v>
      </c>
      <c r="K1491" s="3" cm="1">
        <f t="array" ref="K1491">IFERROR(_xlfn.IFS(B1491=2015,J1491*$P$4,B1491=2016,J1491*$P$5,B1491=2017,J1491*$P$6,B1491=2018,J1491*$P$7,B1491=2019,J1491*$P$8,B1491=2020,J1491*$P$9,B1491=2021,J1491*$P$10,B1491=2022,J1491*$P$11),"")</f>
        <v>47653.774906056053</v>
      </c>
      <c r="L1491" s="3">
        <f t="shared" si="24"/>
        <v>85875.444906056044</v>
      </c>
    </row>
    <row r="1492" spans="1:12">
      <c r="A1492">
        <v>4829520</v>
      </c>
      <c r="B1492">
        <v>2016</v>
      </c>
      <c r="C1492" t="s">
        <v>4102</v>
      </c>
      <c r="D1492" t="s">
        <v>2169</v>
      </c>
      <c r="E1492" t="s">
        <v>2170</v>
      </c>
      <c r="F1492" t="s">
        <v>4101</v>
      </c>
      <c r="G1492" t="s">
        <v>2171</v>
      </c>
      <c r="H1492" s="5">
        <v>42690</v>
      </c>
      <c r="I1492">
        <f>IFERROR(VLOOKUP(G1492,'NCES Match'!$A$2:$B$1307,2,FALSE),"")</f>
        <v>4829520</v>
      </c>
      <c r="J1492" cm="1">
        <f t="array" ref="J1492">IFERROR(_xlfn.IFS(B1492=2015,H1492/$O$13,B1492=2016,H1492/$O$14,B1492=2017,H1492/$O$15,B1492=2018,H1492/$O$16,B1492=2019,H1492/$O$17,B1492=2020,H1492/$O$18,B1492=2021,H1492/$O$19,B1492=2022,H1492/$O$20),"")</f>
        <v>3.0560358338463285E-5</v>
      </c>
      <c r="K1492" s="3" cm="1">
        <f t="array" ref="K1492">IFERROR(_xlfn.IFS(B1492=2015,J1492*$P$4,B1492=2016,J1492*$P$5,B1492=2017,J1492*$P$6,B1492=2018,J1492*$P$7,B1492=2019,J1492*$P$8,B1492=2020,J1492*$P$9,B1492=2021,J1492*$P$10,B1492=2022,J1492*$P$11),"")</f>
        <v>51207.891382006441</v>
      </c>
      <c r="L1492" s="3">
        <f t="shared" si="24"/>
        <v>93897.891382006434</v>
      </c>
    </row>
    <row r="1493" spans="1:12">
      <c r="A1493">
        <v>4829520</v>
      </c>
      <c r="B1493">
        <v>2017</v>
      </c>
      <c r="D1493" t="s">
        <v>2169</v>
      </c>
      <c r="E1493" t="s">
        <v>2170</v>
      </c>
      <c r="F1493" t="s">
        <v>4101</v>
      </c>
      <c r="G1493" t="s">
        <v>2171</v>
      </c>
      <c r="H1493" s="5">
        <v>41792</v>
      </c>
      <c r="I1493">
        <f>IFERROR(VLOOKUP(G1493,'NCES Match'!$A$2:$B$1307,2,FALSE),"")</f>
        <v>4829520</v>
      </c>
      <c r="J1493" cm="1">
        <f t="array" ref="J1493">IFERROR(_xlfn.IFS(B1493=2015,H1493/$O$13,B1493=2016,H1493/$O$14,B1493=2017,H1493/$O$15,B1493=2018,H1493/$O$16,B1493=2019,H1493/$O$17,B1493=2020,H1493/$O$18,B1493=2021,H1493/$O$19,B1493=2022,H1493/$O$20),"")</f>
        <v>2.8813024934540272E-5</v>
      </c>
      <c r="K1493" s="3" cm="1">
        <f t="array" ref="K1493">IFERROR(_xlfn.IFS(B1493=2015,J1493*$P$4,B1493=2016,J1493*$P$5,B1493=2017,J1493*$P$6,B1493=2018,J1493*$P$7,B1493=2019,J1493*$P$8,B1493=2020,J1493*$P$9,B1493=2021,J1493*$P$10,B1493=2022,J1493*$P$11),"")</f>
        <v>48931.65684031471</v>
      </c>
      <c r="L1493" s="3">
        <f t="shared" si="24"/>
        <v>90723.65684031471</v>
      </c>
    </row>
    <row r="1494" spans="1:12">
      <c r="A1494">
        <v>4829520</v>
      </c>
      <c r="B1494">
        <v>2018</v>
      </c>
      <c r="D1494" t="s">
        <v>2169</v>
      </c>
      <c r="E1494" t="s">
        <v>2170</v>
      </c>
      <c r="F1494" t="s">
        <v>4101</v>
      </c>
      <c r="G1494" t="s">
        <v>2171</v>
      </c>
      <c r="H1494" s="5">
        <v>47281</v>
      </c>
      <c r="I1494">
        <f>IFERROR(VLOOKUP(G1494,'NCES Match'!$A$2:$B$1307,2,FALSE),"")</f>
        <v>4829520</v>
      </c>
      <c r="J1494" cm="1">
        <f t="array" ref="J1494">IFERROR(_xlfn.IFS(B1494=2015,H1494/$O$13,B1494=2016,H1494/$O$14,B1494=2017,H1494/$O$15,B1494=2018,H1494/$O$16,B1494=2019,H1494/$O$17,B1494=2020,H1494/$O$18,B1494=2021,H1494/$O$19,B1494=2022,H1494/$O$20),"")</f>
        <v>3.0853634275004945E-5</v>
      </c>
      <c r="K1494" s="3" cm="1">
        <f t="array" ref="K1494">IFERROR(_xlfn.IFS(B1494=2015,J1494*$P$4,B1494=2016,J1494*$P$5,B1494=2017,J1494*$P$6,B1494=2018,J1494*$P$7,B1494=2019,J1494*$P$8,B1494=2020,J1494*$P$9,B1494=2021,J1494*$P$10,B1494=2022,J1494*$P$11),"")</f>
        <v>52971.163747369552</v>
      </c>
      <c r="L1494" s="3">
        <f t="shared" si="24"/>
        <v>100252.16374736954</v>
      </c>
    </row>
    <row r="1495" spans="1:12">
      <c r="A1495">
        <v>4829520</v>
      </c>
      <c r="B1495">
        <v>2019</v>
      </c>
      <c r="D1495" t="s">
        <v>2169</v>
      </c>
      <c r="E1495" t="s">
        <v>2170</v>
      </c>
      <c r="F1495" t="s">
        <v>4101</v>
      </c>
      <c r="G1495" t="s">
        <v>2171</v>
      </c>
      <c r="H1495" s="5">
        <v>46737</v>
      </c>
      <c r="I1495">
        <f>IFERROR(VLOOKUP(G1495,'NCES Match'!$A$2:$B$1307,2,FALSE),"")</f>
        <v>4829520</v>
      </c>
      <c r="J1495" cm="1">
        <f t="array" ref="J1495">IFERROR(_xlfn.IFS(B1495=2015,H1495/$O$13,B1495=2016,H1495/$O$14,B1495=2017,H1495/$O$15,B1495=2018,H1495/$O$16,B1495=2019,H1495/$O$17,B1495=2020,H1495/$O$18,B1495=2021,H1495/$O$19,B1495=2022,H1495/$O$20),"")</f>
        <v>2.9592934905333438E-5</v>
      </c>
      <c r="K1495" s="3" cm="1">
        <f t="array" ref="K1495">IFERROR(_xlfn.IFS(B1495=2015,J1495*$P$4,B1495=2016,J1495*$P$5,B1495=2017,J1495*$P$6,B1495=2018,J1495*$P$7,B1495=2019,J1495*$P$8,B1495=2020,J1495*$P$9,B1495=2021,J1495*$P$10,B1495=2022,J1495*$P$11),"")</f>
        <v>51430.33007090554</v>
      </c>
      <c r="L1495" s="3">
        <f t="shared" si="24"/>
        <v>98167.330070905533</v>
      </c>
    </row>
    <row r="1496" spans="1:12">
      <c r="A1496">
        <v>4829520</v>
      </c>
      <c r="B1496">
        <v>2020</v>
      </c>
      <c r="D1496" t="s">
        <v>2169</v>
      </c>
      <c r="E1496" t="s">
        <v>2170</v>
      </c>
      <c r="F1496" t="s">
        <v>4230</v>
      </c>
      <c r="G1496" t="s">
        <v>2171</v>
      </c>
      <c r="H1496" s="5">
        <v>51707</v>
      </c>
      <c r="I1496">
        <f>IFERROR(VLOOKUP(G1496,'NCES Match'!$A$2:$B$1307,2,FALSE),"")</f>
        <v>4829520</v>
      </c>
      <c r="J1496" cm="1">
        <f t="array" ref="J1496">IFERROR(_xlfn.IFS(B1496=2015,H1496/$O$13,B1496=2016,H1496/$O$14,B1496=2017,H1496/$O$15,B1496=2018,H1496/$O$16,B1496=2019,H1496/$O$17,B1496=2020,H1496/$O$18,B1496=2021,H1496/$O$19,B1496=2022,H1496/$O$20),"")</f>
        <v>2.8020414345026059E-5</v>
      </c>
      <c r="K1496" s="3" cm="1">
        <f t="array" ref="K1496">IFERROR(_xlfn.IFS(B1496=2015,J1496*$P$4,B1496=2016,J1496*$P$5,B1496=2017,J1496*$P$6,B1496=2018,J1496*$P$7,B1496=2019,J1496*$P$8,B1496=2020,J1496*$P$9,B1496=2021,J1496*$P$10,B1496=2022,J1496*$P$11),"")</f>
        <v>59067.112316781313</v>
      </c>
      <c r="L1496" s="3">
        <f t="shared" si="24"/>
        <v>110774.11231678131</v>
      </c>
    </row>
    <row r="1497" spans="1:12">
      <c r="A1497">
        <v>4829520</v>
      </c>
      <c r="B1497">
        <v>2021</v>
      </c>
      <c r="D1497" t="s">
        <v>2169</v>
      </c>
      <c r="E1497" t="s">
        <v>2170</v>
      </c>
      <c r="F1497" t="s">
        <v>4230</v>
      </c>
      <c r="G1497" t="s">
        <v>2171</v>
      </c>
      <c r="H1497" s="5">
        <v>59834.95</v>
      </c>
      <c r="I1497">
        <f>IFERROR(VLOOKUP(G1497,'NCES Match'!$A$2:$B$1307,2,FALSE),"")</f>
        <v>4829520</v>
      </c>
      <c r="J1497" cm="1">
        <f t="array" ref="J1497">IFERROR(_xlfn.IFS(B1497=2015,H1497/$O$13,B1497=2016,H1497/$O$14,B1497=2017,H1497/$O$15,B1497=2018,H1497/$O$16,B1497=2019,H1497/$O$17,B1497=2020,H1497/$O$18,B1497=2021,H1497/$O$19,B1497=2022,H1497/$O$20),"")</f>
        <v>3.0614134261805865E-5</v>
      </c>
      <c r="K1497" s="3" cm="1">
        <f t="array" ref="K1497">IFERROR(_xlfn.IFS(B1497=2015,J1497*$P$4,B1497=2016,J1497*$P$5,B1497=2017,J1497*$P$6,B1497=2018,J1497*$P$7,B1497=2019,J1497*$P$8,B1497=2020,J1497*$P$9,B1497=2021,J1497*$P$10,B1497=2022,J1497*$P$11),"")</f>
        <v>65531.185906452665</v>
      </c>
      <c r="L1497" s="3">
        <f t="shared" si="24"/>
        <v>125366.13590645266</v>
      </c>
    </row>
    <row r="1498" spans="1:12">
      <c r="A1498">
        <v>4829520</v>
      </c>
      <c r="B1498">
        <v>2022</v>
      </c>
      <c r="D1498" t="s">
        <v>2169</v>
      </c>
      <c r="E1498" t="s">
        <v>2170</v>
      </c>
      <c r="F1498" t="s">
        <v>4101</v>
      </c>
      <c r="G1498" t="s">
        <v>2171</v>
      </c>
      <c r="H1498" s="5">
        <v>81921.960000000006</v>
      </c>
      <c r="I1498">
        <f>IFERROR(VLOOKUP(G1498,'NCES Match'!$A$2:$B$1307,2,FALSE),"")</f>
        <v>4829520</v>
      </c>
      <c r="J1498" cm="1">
        <f t="array" ref="J1498">IFERROR(_xlfn.IFS(B1498=2015,H1498/$O$13,B1498=2016,H1498/$O$14,B1498=2017,H1498/$O$15,B1498=2018,H1498/$O$16,B1498=2019,H1498/$O$17,B1498=2020,H1498/$O$18,B1498=2021,H1498/$O$19,B1498=2022,H1498/$O$20),"")</f>
        <v>3.5982635143109068E-5</v>
      </c>
      <c r="K1498" s="3" cm="1">
        <f t="array" ref="K1498">IFERROR(_xlfn.IFS(B1498=2015,J1498*$P$4,B1498=2016,J1498*$P$5,B1498=2017,J1498*$P$6,B1498=2018,J1498*$P$7,B1498=2019,J1498*$P$8,B1498=2020,J1498*$P$9,B1498=2021,J1498*$P$10,B1498=2022,J1498*$P$11),"")</f>
        <v>77487.993291783758</v>
      </c>
      <c r="L1498" s="3">
        <f t="shared" si="24"/>
        <v>159409.95329178375</v>
      </c>
    </row>
    <row r="1499" spans="1:12">
      <c r="A1499">
        <v>4829520</v>
      </c>
      <c r="B1499">
        <v>2023</v>
      </c>
      <c r="D1499" t="s">
        <v>2169</v>
      </c>
      <c r="E1499" t="s">
        <v>2170</v>
      </c>
      <c r="F1499" t="s">
        <v>4101</v>
      </c>
      <c r="G1499" t="s">
        <v>2171</v>
      </c>
      <c r="H1499" s="5">
        <v>86364.74</v>
      </c>
      <c r="I1499">
        <f>IFERROR(VLOOKUP(G1499,'NCES Match'!$A$2:$B$1307,2,FALSE),"")</f>
        <v>4829520</v>
      </c>
      <c r="J1499" t="str" cm="1">
        <f t="array" ref="J1499">IFERROR(_xlfn.IFS(B1499=2015,H1499/$O$13,B1499=2016,H1499/$O$14,B1499=2017,H1499/$O$15,B1499=2018,H1499/$O$16,B1499=2019,H1499/$O$17,B1499=2020,H1499/$O$18,B1499=2021,H1499/$O$19,B1499=2022,H1499/$O$20),"")</f>
        <v/>
      </c>
      <c r="K1499" s="3" t="str" cm="1">
        <f t="array" ref="K1499">IFERROR(_xlfn.IFS(B1499=2015,J1499*$P$4,B1499=2016,J1499*$P$5,B1499=2017,J1499*$P$6,B1499=2018,J1499*$P$7,B1499=2019,J1499*$P$8,B1499=2020,J1499*$P$9,B1499=2021,J1499*$P$10,B1499=2022,J1499*$P$11),"")</f>
        <v/>
      </c>
      <c r="L1499" s="3">
        <f t="shared" si="24"/>
        <v>86364.74</v>
      </c>
    </row>
    <row r="1500" spans="1:12">
      <c r="A1500">
        <v>4846770</v>
      </c>
      <c r="B1500">
        <v>2015</v>
      </c>
      <c r="C1500" t="s">
        <v>381</v>
      </c>
      <c r="D1500" t="s">
        <v>3518</v>
      </c>
      <c r="E1500" t="s">
        <v>3519</v>
      </c>
      <c r="G1500" t="s">
        <v>3520</v>
      </c>
      <c r="H1500" s="5">
        <v>28660.43</v>
      </c>
      <c r="I1500">
        <f>IFERROR(VLOOKUP(G1500,'NCES Match'!$A$2:$B$1307,2,FALSE),"")</f>
        <v>4846770</v>
      </c>
      <c r="J1500" cm="1">
        <f t="array" ref="J1500">IFERROR(_xlfn.IFS(B1500=2015,H1500/$O$13,B1500=2016,H1500/$O$14,B1500=2017,H1500/$O$15,B1500=2018,H1500/$O$16,B1500=2019,H1500/$O$17,B1500=2020,H1500/$O$18,B1500=2021,H1500/$O$19,B1500=2022,H1500/$O$20),"")</f>
        <v>2.2452688536792822E-5</v>
      </c>
      <c r="K1500" s="3" cm="1">
        <f t="array" ref="K1500">IFERROR(_xlfn.IFS(B1500=2015,J1500*$P$4,B1500=2016,J1500*$P$5,B1500=2017,J1500*$P$6,B1500=2018,J1500*$P$7,B1500=2019,J1500*$P$8,B1500=2020,J1500*$P$9,B1500=2021,J1500*$P$10,B1500=2022,J1500*$P$11),"")</f>
        <v>35733.071839372176</v>
      </c>
      <c r="L1500" s="3">
        <f t="shared" si="24"/>
        <v>64393.501839372177</v>
      </c>
    </row>
    <row r="1501" spans="1:12">
      <c r="A1501">
        <v>4846770</v>
      </c>
      <c r="B1501">
        <v>2016</v>
      </c>
      <c r="C1501" t="s">
        <v>4102</v>
      </c>
      <c r="D1501" t="s">
        <v>3518</v>
      </c>
      <c r="E1501" t="s">
        <v>3519</v>
      </c>
      <c r="F1501" t="s">
        <v>4101</v>
      </c>
      <c r="G1501" t="s">
        <v>3520</v>
      </c>
      <c r="H1501" s="5">
        <v>34633</v>
      </c>
      <c r="I1501">
        <f>IFERROR(VLOOKUP(G1501,'NCES Match'!$A$2:$B$1307,2,FALSE),"")</f>
        <v>4846770</v>
      </c>
      <c r="J1501" cm="1">
        <f t="array" ref="J1501">IFERROR(_xlfn.IFS(B1501=2015,H1501/$O$13,B1501=2016,H1501/$O$14,B1501=2017,H1501/$O$15,B1501=2018,H1501/$O$16,B1501=2019,H1501/$O$17,B1501=2020,H1501/$O$18,B1501=2021,H1501/$O$19,B1501=2022,H1501/$O$20),"")</f>
        <v>2.4792618653923611E-5</v>
      </c>
      <c r="K1501" s="3" cm="1">
        <f t="array" ref="K1501">IFERROR(_xlfn.IFS(B1501=2015,J1501*$P$4,B1501=2016,J1501*$P$5,B1501=2017,J1501*$P$6,B1501=2018,J1501*$P$7,B1501=2019,J1501*$P$8,B1501=2020,J1501*$P$9,B1501=2021,J1501*$P$10,B1501=2022,J1501*$P$11),"")</f>
        <v>41543.286536262101</v>
      </c>
      <c r="L1501" s="3">
        <f t="shared" si="24"/>
        <v>76176.286536262109</v>
      </c>
    </row>
    <row r="1502" spans="1:12">
      <c r="A1502">
        <v>4846770</v>
      </c>
      <c r="B1502">
        <v>2017</v>
      </c>
      <c r="D1502" t="s">
        <v>3518</v>
      </c>
      <c r="E1502" t="s">
        <v>3519</v>
      </c>
      <c r="F1502" t="s">
        <v>4101</v>
      </c>
      <c r="G1502" t="s">
        <v>3520</v>
      </c>
      <c r="H1502" s="5">
        <v>38204</v>
      </c>
      <c r="I1502">
        <f>IFERROR(VLOOKUP(G1502,'NCES Match'!$A$2:$B$1307,2,FALSE),"")</f>
        <v>4846770</v>
      </c>
      <c r="J1502" cm="1">
        <f t="array" ref="J1502">IFERROR(_xlfn.IFS(B1502=2015,H1502/$O$13,B1502=2016,H1502/$O$14,B1502=2017,H1502/$O$15,B1502=2018,H1502/$O$16,B1502=2019,H1502/$O$17,B1502=2020,H1502/$O$18,B1502=2021,H1502/$O$19,B1502=2022,H1502/$O$20),"")</f>
        <v>2.6339318639911382E-5</v>
      </c>
      <c r="K1502" s="3" cm="1">
        <f t="array" ref="K1502">IFERROR(_xlfn.IFS(B1502=2015,J1502*$P$4,B1502=2016,J1502*$P$5,B1502=2017,J1502*$P$6,B1502=2018,J1502*$P$7,B1502=2019,J1502*$P$8,B1502=2020,J1502*$P$9,B1502=2021,J1502*$P$10,B1502=2022,J1502*$P$11),"")</f>
        <v>44730.690513193505</v>
      </c>
      <c r="L1502" s="3">
        <f t="shared" si="24"/>
        <v>82934.690513193505</v>
      </c>
    </row>
    <row r="1503" spans="1:12">
      <c r="A1503">
        <v>4846770</v>
      </c>
      <c r="B1503">
        <v>2018</v>
      </c>
      <c r="D1503" t="s">
        <v>3518</v>
      </c>
      <c r="E1503" t="s">
        <v>3519</v>
      </c>
      <c r="G1503" t="s">
        <v>3520</v>
      </c>
      <c r="H1503" s="5">
        <v>38541</v>
      </c>
      <c r="I1503">
        <f>IFERROR(VLOOKUP(G1503,'NCES Match'!$A$2:$B$1307,2,FALSE),"")</f>
        <v>4846770</v>
      </c>
      <c r="J1503" cm="1">
        <f t="array" ref="J1503">IFERROR(_xlfn.IFS(B1503=2015,H1503/$O$13,B1503=2016,H1503/$O$14,B1503=2017,H1503/$O$15,B1503=2018,H1503/$O$16,B1503=2019,H1503/$O$17,B1503=2020,H1503/$O$18,B1503=2021,H1503/$O$19,B1503=2022,H1503/$O$20),"")</f>
        <v>2.5150270057591115E-5</v>
      </c>
      <c r="K1503" s="3" cm="1">
        <f t="array" ref="K1503">IFERROR(_xlfn.IFS(B1503=2015,J1503*$P$4,B1503=2016,J1503*$P$5,B1503=2017,J1503*$P$6,B1503=2018,J1503*$P$7,B1503=2019,J1503*$P$8,B1503=2020,J1503*$P$9,B1503=2021,J1503*$P$10,B1503=2022,J1503*$P$11),"")</f>
        <v>43179.32408340284</v>
      </c>
      <c r="L1503" s="3">
        <f t="shared" si="24"/>
        <v>81720.32408340284</v>
      </c>
    </row>
    <row r="1504" spans="1:12">
      <c r="A1504">
        <v>4846770</v>
      </c>
      <c r="B1504">
        <v>2019</v>
      </c>
      <c r="D1504" t="s">
        <v>3518</v>
      </c>
      <c r="E1504" t="s">
        <v>3519</v>
      </c>
      <c r="F1504" t="s">
        <v>4101</v>
      </c>
      <c r="G1504" t="s">
        <v>3520</v>
      </c>
      <c r="H1504" s="5">
        <v>35224</v>
      </c>
      <c r="I1504">
        <f>IFERROR(VLOOKUP(G1504,'NCES Match'!$A$2:$B$1307,2,FALSE),"")</f>
        <v>4846770</v>
      </c>
      <c r="J1504" cm="1">
        <f t="array" ref="J1504">IFERROR(_xlfn.IFS(B1504=2015,H1504/$O$13,B1504=2016,H1504/$O$14,B1504=2017,H1504/$O$15,B1504=2018,H1504/$O$16,B1504=2019,H1504/$O$17,B1504=2020,H1504/$O$18,B1504=2021,H1504/$O$19,B1504=2022,H1504/$O$20),"")</f>
        <v>2.230313325856313E-5</v>
      </c>
      <c r="K1504" s="3" cm="1">
        <f t="array" ref="K1504">IFERROR(_xlfn.IFS(B1504=2015,J1504*$P$4,B1504=2016,J1504*$P$5,B1504=2017,J1504*$P$6,B1504=2018,J1504*$P$7,B1504=2019,J1504*$P$8,B1504=2020,J1504*$P$9,B1504=2021,J1504*$P$10,B1504=2022,J1504*$P$11),"")</f>
        <v>38761.194480124454</v>
      </c>
      <c r="L1504" s="3">
        <f t="shared" si="24"/>
        <v>73985.194480124454</v>
      </c>
    </row>
    <row r="1505" spans="1:12">
      <c r="A1505">
        <v>4846770</v>
      </c>
      <c r="B1505">
        <v>2020</v>
      </c>
      <c r="D1505" t="s">
        <v>3518</v>
      </c>
      <c r="E1505" t="s">
        <v>3519</v>
      </c>
      <c r="F1505" t="s">
        <v>4230</v>
      </c>
      <c r="G1505" t="s">
        <v>3520</v>
      </c>
      <c r="H1505" s="5">
        <v>38946</v>
      </c>
      <c r="I1505">
        <f>IFERROR(VLOOKUP(G1505,'NCES Match'!$A$2:$B$1307,2,FALSE),"")</f>
        <v>4846770</v>
      </c>
      <c r="J1505" cm="1">
        <f t="array" ref="J1505">IFERROR(_xlfn.IFS(B1505=2015,H1505/$O$13,B1505=2016,H1505/$O$14,B1505=2017,H1505/$O$15,B1505=2018,H1505/$O$16,B1505=2019,H1505/$O$17,B1505=2020,H1505/$O$18,B1505=2021,H1505/$O$19,B1505=2022,H1505/$O$20),"")</f>
        <v>2.1105131937288665E-5</v>
      </c>
      <c r="K1505" s="3" cm="1">
        <f t="array" ref="K1505">IFERROR(_xlfn.IFS(B1505=2015,J1505*$P$4,B1505=2016,J1505*$P$5,B1505=2017,J1505*$P$6,B1505=2018,J1505*$P$7,B1505=2019,J1505*$P$8,B1505=2020,J1505*$P$9,B1505=2021,J1505*$P$10,B1505=2022,J1505*$P$11),"")</f>
        <v>44489.67753475091</v>
      </c>
      <c r="L1505" s="3">
        <f t="shared" si="24"/>
        <v>83435.67753475091</v>
      </c>
    </row>
    <row r="1506" spans="1:12">
      <c r="A1506">
        <v>4846770</v>
      </c>
      <c r="B1506">
        <v>2021</v>
      </c>
      <c r="D1506" t="s">
        <v>3518</v>
      </c>
      <c r="E1506" t="s">
        <v>3519</v>
      </c>
      <c r="F1506" t="s">
        <v>4230</v>
      </c>
      <c r="G1506" t="s">
        <v>3520</v>
      </c>
      <c r="H1506" s="5">
        <v>39925.06</v>
      </c>
      <c r="I1506">
        <f>IFERROR(VLOOKUP(G1506,'NCES Match'!$A$2:$B$1307,2,FALSE),"")</f>
        <v>4846770</v>
      </c>
      <c r="J1506" cm="1">
        <f t="array" ref="J1506">IFERROR(_xlfn.IFS(B1506=2015,H1506/$O$13,B1506=2016,H1506/$O$14,B1506=2017,H1506/$O$15,B1506=2018,H1506/$O$16,B1506=2019,H1506/$O$17,B1506=2020,H1506/$O$18,B1506=2021,H1506/$O$19,B1506=2022,H1506/$O$20),"")</f>
        <v>2.0427378100101276E-5</v>
      </c>
      <c r="K1506" s="3" cm="1">
        <f t="array" ref="K1506">IFERROR(_xlfn.IFS(B1506=2015,J1506*$P$4,B1506=2016,J1506*$P$5,B1506=2017,J1506*$P$6,B1506=2018,J1506*$P$7,B1506=2019,J1506*$P$8,B1506=2020,J1506*$P$9,B1506=2021,J1506*$P$10,B1506=2022,J1506*$P$11),"")</f>
        <v>43725.891459527869</v>
      </c>
      <c r="L1506" s="3">
        <f t="shared" si="24"/>
        <v>83650.95145952786</v>
      </c>
    </row>
    <row r="1507" spans="1:12">
      <c r="A1507">
        <v>4846770</v>
      </c>
      <c r="B1507">
        <v>2022</v>
      </c>
      <c r="D1507" t="s">
        <v>3518</v>
      </c>
      <c r="E1507" t="s">
        <v>3519</v>
      </c>
      <c r="F1507" t="s">
        <v>4101</v>
      </c>
      <c r="G1507" t="s">
        <v>3520</v>
      </c>
      <c r="H1507" s="5">
        <v>55352.78</v>
      </c>
      <c r="I1507">
        <f>IFERROR(VLOOKUP(G1507,'NCES Match'!$A$2:$B$1307,2,FALSE),"")</f>
        <v>4846770</v>
      </c>
      <c r="J1507" cm="1">
        <f t="array" ref="J1507">IFERROR(_xlfn.IFS(B1507=2015,H1507/$O$13,B1507=2016,H1507/$O$14,B1507=2017,H1507/$O$15,B1507=2018,H1507/$O$16,B1507=2019,H1507/$O$17,B1507=2020,H1507/$O$18,B1507=2021,H1507/$O$19,B1507=2022,H1507/$O$20),"")</f>
        <v>2.4312637135351555E-5</v>
      </c>
      <c r="K1507" s="3" cm="1">
        <f t="array" ref="K1507">IFERROR(_xlfn.IFS(B1507=2015,J1507*$P$4,B1507=2016,J1507*$P$5,B1507=2017,J1507*$P$6,B1507=2018,J1507*$P$7,B1507=2019,J1507*$P$8,B1507=2020,J1507*$P$9,B1507=2021,J1507*$P$10,B1507=2022,J1507*$P$11),"")</f>
        <v>52356.850902024096</v>
      </c>
      <c r="L1507" s="3">
        <f t="shared" si="24"/>
        <v>107709.6309020241</v>
      </c>
    </row>
    <row r="1508" spans="1:12">
      <c r="A1508">
        <v>4846770</v>
      </c>
      <c r="B1508">
        <v>2023</v>
      </c>
      <c r="D1508" t="s">
        <v>3518</v>
      </c>
      <c r="E1508" t="s">
        <v>3519</v>
      </c>
      <c r="F1508" t="s">
        <v>4101</v>
      </c>
      <c r="G1508" t="s">
        <v>3520</v>
      </c>
      <c r="H1508" s="5">
        <v>67209.899999999994</v>
      </c>
      <c r="I1508">
        <f>IFERROR(VLOOKUP(G1508,'NCES Match'!$A$2:$B$1307,2,FALSE),"")</f>
        <v>4846770</v>
      </c>
      <c r="J1508" t="str" cm="1">
        <f t="array" ref="J1508">IFERROR(_xlfn.IFS(B1508=2015,H1508/$O$13,B1508=2016,H1508/$O$14,B1508=2017,H1508/$O$15,B1508=2018,H1508/$O$16,B1508=2019,H1508/$O$17,B1508=2020,H1508/$O$18,B1508=2021,H1508/$O$19,B1508=2022,H1508/$O$20),"")</f>
        <v/>
      </c>
      <c r="K1508" s="3" t="str" cm="1">
        <f t="array" ref="K1508">IFERROR(_xlfn.IFS(B1508=2015,J1508*$P$4,B1508=2016,J1508*$P$5,B1508=2017,J1508*$P$6,B1508=2018,J1508*$P$7,B1508=2019,J1508*$P$8,B1508=2020,J1508*$P$9,B1508=2021,J1508*$P$10,B1508=2022,J1508*$P$11),"")</f>
        <v/>
      </c>
      <c r="L1508" s="3">
        <f t="shared" si="24"/>
        <v>67209.899999999994</v>
      </c>
    </row>
    <row r="1509" spans="1:12">
      <c r="A1509">
        <v>4811550</v>
      </c>
      <c r="B1509">
        <v>2015</v>
      </c>
      <c r="C1509" t="s">
        <v>381</v>
      </c>
      <c r="D1509" t="s">
        <v>711</v>
      </c>
      <c r="E1509" t="s">
        <v>712</v>
      </c>
      <c r="G1509" t="s">
        <v>713</v>
      </c>
      <c r="H1509" s="5">
        <v>37835.360000000001</v>
      </c>
      <c r="I1509">
        <f>IFERROR(VLOOKUP(G1509,'NCES Match'!$A$2:$B$1307,2,FALSE),"")</f>
        <v>4811550</v>
      </c>
      <c r="J1509" cm="1">
        <f t="array" ref="J1509">IFERROR(_xlfn.IFS(B1509=2015,H1509/$O$13,B1509=2016,H1509/$O$14,B1509=2017,H1509/$O$15,B1509=2018,H1509/$O$16,B1509=2019,H1509/$O$17,B1509=2020,H1509/$O$18,B1509=2021,H1509/$O$19,B1509=2022,H1509/$O$20),"")</f>
        <v>2.9640363168222865E-5</v>
      </c>
      <c r="K1509" s="3" cm="1">
        <f t="array" ref="K1509">IFERROR(_xlfn.IFS(B1509=2015,J1509*$P$4,B1509=2016,J1509*$P$5,B1509=2017,J1509*$P$6,B1509=2018,J1509*$P$7,B1509=2019,J1509*$P$8,B1509=2020,J1509*$P$9,B1509=2021,J1509*$P$10,B1509=2022,J1509*$P$11),"")</f>
        <v>47172.133737997246</v>
      </c>
      <c r="L1509" s="3">
        <f t="shared" si="24"/>
        <v>85007.493737997254</v>
      </c>
    </row>
    <row r="1510" spans="1:12">
      <c r="A1510">
        <v>4811550</v>
      </c>
      <c r="B1510">
        <v>2016</v>
      </c>
      <c r="C1510" t="s">
        <v>4102</v>
      </c>
      <c r="D1510" t="s">
        <v>711</v>
      </c>
      <c r="E1510" t="s">
        <v>712</v>
      </c>
      <c r="F1510" t="s">
        <v>4101</v>
      </c>
      <c r="G1510" t="s">
        <v>713</v>
      </c>
      <c r="H1510" s="5">
        <v>31396</v>
      </c>
      <c r="I1510">
        <f>IFERROR(VLOOKUP(G1510,'NCES Match'!$A$2:$B$1307,2,FALSE),"")</f>
        <v>4811550</v>
      </c>
      <c r="J1510" cm="1">
        <f t="array" ref="J1510">IFERROR(_xlfn.IFS(B1510=2015,H1510/$O$13,B1510=2016,H1510/$O$14,B1510=2017,H1510/$O$15,B1510=2018,H1510/$O$16,B1510=2019,H1510/$O$17,B1510=2020,H1510/$O$18,B1510=2021,H1510/$O$19,B1510=2022,H1510/$O$20),"")</f>
        <v>2.2475357470002185E-5</v>
      </c>
      <c r="K1510" s="3" cm="1">
        <f t="array" ref="K1510">IFERROR(_xlfn.IFS(B1510=2015,J1510*$P$4,B1510=2016,J1510*$P$5,B1510=2017,J1510*$P$6,B1510=2018,J1510*$P$7,B1510=2019,J1510*$P$8,B1510=2020,J1510*$P$9,B1510=2021,J1510*$P$10,B1510=2022,J1510*$P$11),"")</f>
        <v>37660.411286705887</v>
      </c>
      <c r="L1510" s="3">
        <f t="shared" si="24"/>
        <v>69056.411286705887</v>
      </c>
    </row>
    <row r="1511" spans="1:12">
      <c r="A1511">
        <v>4811550</v>
      </c>
      <c r="B1511">
        <v>2017</v>
      </c>
      <c r="D1511" t="s">
        <v>711</v>
      </c>
      <c r="E1511" t="s">
        <v>712</v>
      </c>
      <c r="F1511" t="s">
        <v>4101</v>
      </c>
      <c r="G1511" t="s">
        <v>713</v>
      </c>
      <c r="H1511" s="5">
        <v>22281</v>
      </c>
      <c r="I1511">
        <f>IFERROR(VLOOKUP(G1511,'NCES Match'!$A$2:$B$1307,2,FALSE),"")</f>
        <v>4811550</v>
      </c>
      <c r="J1511" cm="1">
        <f t="array" ref="J1511">IFERROR(_xlfn.IFS(B1511=2015,H1511/$O$13,B1511=2016,H1511/$O$14,B1511=2017,H1511/$O$15,B1511=2018,H1511/$O$16,B1511=2019,H1511/$O$17,B1511=2020,H1511/$O$18,B1511=2021,H1511/$O$19,B1511=2022,H1511/$O$20),"")</f>
        <v>1.5361385159037419E-5</v>
      </c>
      <c r="K1511" s="3" cm="1">
        <f t="array" ref="K1511">IFERROR(_xlfn.IFS(B1511=2015,J1511*$P$4,B1511=2016,J1511*$P$5,B1511=2017,J1511*$P$6,B1511=2018,J1511*$P$7,B1511=2019,J1511*$P$8,B1511=2020,J1511*$P$9,B1511=2021,J1511*$P$10,B1511=2022,J1511*$P$11),"")</f>
        <v>26087.43888923842</v>
      </c>
      <c r="L1511" s="3">
        <f t="shared" si="24"/>
        <v>48368.438889238416</v>
      </c>
    </row>
    <row r="1512" spans="1:12">
      <c r="A1512">
        <v>4811550</v>
      </c>
      <c r="B1512">
        <v>2018</v>
      </c>
      <c r="D1512" t="s">
        <v>711</v>
      </c>
      <c r="E1512" t="s">
        <v>712</v>
      </c>
      <c r="F1512" t="s">
        <v>4101</v>
      </c>
      <c r="G1512" t="s">
        <v>713</v>
      </c>
      <c r="H1512" s="5">
        <v>25833</v>
      </c>
      <c r="I1512">
        <f>IFERROR(VLOOKUP(G1512,'NCES Match'!$A$2:$B$1307,2,FALSE),"")</f>
        <v>4811550</v>
      </c>
      <c r="J1512" cm="1">
        <f t="array" ref="J1512">IFERROR(_xlfn.IFS(B1512=2015,H1512/$O$13,B1512=2016,H1512/$O$14,B1512=2017,H1512/$O$15,B1512=2018,H1512/$O$16,B1512=2019,H1512/$O$17,B1512=2020,H1512/$O$18,B1512=2021,H1512/$O$19,B1512=2022,H1512/$O$20),"")</f>
        <v>1.6857552383118011E-5</v>
      </c>
      <c r="K1512" s="3" cm="1">
        <f t="array" ref="K1512">IFERROR(_xlfn.IFS(B1512=2015,J1512*$P$4,B1512=2016,J1512*$P$5,B1512=2017,J1512*$P$6,B1512=2018,J1512*$P$7,B1512=2019,J1512*$P$8,B1512=2020,J1512*$P$9,B1512=2021,J1512*$P$10,B1512=2022,J1512*$P$11),"")</f>
        <v>28941.944398083742</v>
      </c>
      <c r="L1512" s="3">
        <f t="shared" si="24"/>
        <v>54774.944398083739</v>
      </c>
    </row>
    <row r="1513" spans="1:12">
      <c r="A1513">
        <v>4811550</v>
      </c>
      <c r="B1513">
        <v>2019</v>
      </c>
      <c r="D1513" t="s">
        <v>711</v>
      </c>
      <c r="E1513" t="s">
        <v>712</v>
      </c>
      <c r="F1513" t="s">
        <v>4101</v>
      </c>
      <c r="G1513" t="s">
        <v>713</v>
      </c>
      <c r="H1513" s="5">
        <v>38054</v>
      </c>
      <c r="I1513">
        <f>IFERROR(VLOOKUP(G1513,'NCES Match'!$A$2:$B$1307,2,FALSE),"")</f>
        <v>4811550</v>
      </c>
      <c r="J1513" cm="1">
        <f t="array" ref="J1513">IFERROR(_xlfn.IFS(B1513=2015,H1513/$O$13,B1513=2016,H1513/$O$14,B1513=2017,H1513/$O$15,B1513=2018,H1513/$O$16,B1513=2019,H1513/$O$17,B1513=2020,H1513/$O$18,B1513=2021,H1513/$O$19,B1513=2022,H1513/$O$20),"")</f>
        <v>2.4095032733970057E-5</v>
      </c>
      <c r="K1513" s="3" cm="1">
        <f t="array" ref="K1513">IFERROR(_xlfn.IFS(B1513=2015,J1513*$P$4,B1513=2016,J1513*$P$5,B1513=2017,J1513*$P$6,B1513=2018,J1513*$P$7,B1513=2019,J1513*$P$8,B1513=2020,J1513*$P$9,B1513=2021,J1513*$P$10,B1513=2022,J1513*$P$11),"")</f>
        <v>41875.383112271629</v>
      </c>
      <c r="L1513" s="3">
        <f t="shared" si="24"/>
        <v>79929.383112271636</v>
      </c>
    </row>
    <row r="1514" spans="1:12">
      <c r="A1514">
        <v>4811550</v>
      </c>
      <c r="B1514">
        <v>2020</v>
      </c>
      <c r="D1514" t="s">
        <v>711</v>
      </c>
      <c r="E1514" t="s">
        <v>712</v>
      </c>
      <c r="F1514" t="s">
        <v>4230</v>
      </c>
      <c r="G1514" t="s">
        <v>713</v>
      </c>
      <c r="H1514" s="5">
        <v>42155</v>
      </c>
      <c r="I1514">
        <f>IFERROR(VLOOKUP(G1514,'NCES Match'!$A$2:$B$1307,2,FALSE),"")</f>
        <v>4811550</v>
      </c>
      <c r="J1514" cm="1">
        <f t="array" ref="J1514">IFERROR(_xlfn.IFS(B1514=2015,H1514/$O$13,B1514=2016,H1514/$O$14,B1514=2017,H1514/$O$15,B1514=2018,H1514/$O$16,B1514=2019,H1514/$O$17,B1514=2020,H1514/$O$18,B1514=2021,H1514/$O$19,B1514=2022,H1514/$O$20),"")</f>
        <v>2.2844113306023818E-5</v>
      </c>
      <c r="K1514" s="3" cm="1">
        <f t="array" ref="K1514">IFERROR(_xlfn.IFS(B1514=2015,J1514*$P$4,B1514=2016,J1514*$P$5,B1514=2017,J1514*$P$6,B1514=2018,J1514*$P$7,B1514=2019,J1514*$P$8,B1514=2020,J1514*$P$9,B1514=2021,J1514*$P$10,B1514=2022,J1514*$P$11),"")</f>
        <v>48155.455155277166</v>
      </c>
      <c r="L1514" s="3">
        <f t="shared" si="24"/>
        <v>90310.455155277159</v>
      </c>
    </row>
    <row r="1515" spans="1:12">
      <c r="A1515">
        <v>4811550</v>
      </c>
      <c r="B1515">
        <v>2021</v>
      </c>
      <c r="D1515" t="s">
        <v>711</v>
      </c>
      <c r="E1515" t="s">
        <v>712</v>
      </c>
      <c r="F1515" t="s">
        <v>4230</v>
      </c>
      <c r="G1515" t="s">
        <v>713</v>
      </c>
      <c r="H1515" s="5">
        <v>52343.11</v>
      </c>
      <c r="I1515">
        <f>IFERROR(VLOOKUP(G1515,'NCES Match'!$A$2:$B$1307,2,FALSE),"")</f>
        <v>4811550</v>
      </c>
      <c r="J1515" cm="1">
        <f t="array" ref="J1515">IFERROR(_xlfn.IFS(B1515=2015,H1515/$O$13,B1515=2016,H1515/$O$14,B1515=2017,H1515/$O$15,B1515=2018,H1515/$O$16,B1515=2019,H1515/$O$17,B1515=2020,H1515/$O$18,B1515=2021,H1515/$O$19,B1515=2022,H1515/$O$20),"")</f>
        <v>2.6780986651120679E-5</v>
      </c>
      <c r="K1515" s="3" cm="1">
        <f t="array" ref="K1515">IFERROR(_xlfn.IFS(B1515=2015,J1515*$P$4,B1515=2016,J1515*$P$5,B1515=2017,J1515*$P$6,B1515=2018,J1515*$P$7,B1515=2019,J1515*$P$8,B1515=2020,J1515*$P$9,B1515=2021,J1515*$P$10,B1515=2022,J1515*$P$11),"")</f>
        <v>57326.129165845414</v>
      </c>
      <c r="L1515" s="3">
        <f t="shared" si="24"/>
        <v>109669.23916584541</v>
      </c>
    </row>
    <row r="1516" spans="1:12">
      <c r="A1516">
        <v>4811550</v>
      </c>
      <c r="B1516">
        <v>2022</v>
      </c>
      <c r="D1516" t="s">
        <v>711</v>
      </c>
      <c r="E1516" t="s">
        <v>712</v>
      </c>
      <c r="F1516" t="s">
        <v>4101</v>
      </c>
      <c r="G1516" t="s">
        <v>713</v>
      </c>
      <c r="H1516" s="5">
        <v>81514.240000000005</v>
      </c>
      <c r="I1516">
        <f>IFERROR(VLOOKUP(G1516,'NCES Match'!$A$2:$B$1307,2,FALSE),"")</f>
        <v>4811550</v>
      </c>
      <c r="J1516" cm="1">
        <f t="array" ref="J1516">IFERROR(_xlfn.IFS(B1516=2015,H1516/$O$13,B1516=2016,H1516/$O$14,B1516=2017,H1516/$O$15,B1516=2018,H1516/$O$16,B1516=2019,H1516/$O$17,B1516=2020,H1516/$O$18,B1516=2021,H1516/$O$19,B1516=2022,H1516/$O$20),"")</f>
        <v>3.5803552025462121E-5</v>
      </c>
      <c r="K1516" s="3" cm="1">
        <f t="array" ref="K1516">IFERROR(_xlfn.IFS(B1516=2015,J1516*$P$4,B1516=2016,J1516*$P$5,B1516=2017,J1516*$P$6,B1516=2018,J1516*$P$7,B1516=2019,J1516*$P$8,B1516=2020,J1516*$P$9,B1516=2021,J1516*$P$10,B1516=2022,J1516*$P$11),"")</f>
        <v>77102.340841269557</v>
      </c>
      <c r="L1516" s="3">
        <f t="shared" si="24"/>
        <v>158616.58084126958</v>
      </c>
    </row>
    <row r="1517" spans="1:12">
      <c r="A1517">
        <v>4811550</v>
      </c>
      <c r="B1517">
        <v>2023</v>
      </c>
      <c r="D1517" t="s">
        <v>711</v>
      </c>
      <c r="E1517" t="s">
        <v>712</v>
      </c>
      <c r="F1517" t="s">
        <v>4101</v>
      </c>
      <c r="G1517" t="s">
        <v>713</v>
      </c>
      <c r="H1517" s="5">
        <v>105193.60000000001</v>
      </c>
      <c r="I1517">
        <f>IFERROR(VLOOKUP(G1517,'NCES Match'!$A$2:$B$1307,2,FALSE),"")</f>
        <v>4811550</v>
      </c>
      <c r="J1517" t="str" cm="1">
        <f t="array" ref="J1517">IFERROR(_xlfn.IFS(B1517=2015,H1517/$O$13,B1517=2016,H1517/$O$14,B1517=2017,H1517/$O$15,B1517=2018,H1517/$O$16,B1517=2019,H1517/$O$17,B1517=2020,H1517/$O$18,B1517=2021,H1517/$O$19,B1517=2022,H1517/$O$20),"")</f>
        <v/>
      </c>
      <c r="K1517" s="3" t="str" cm="1">
        <f t="array" ref="K1517">IFERROR(_xlfn.IFS(B1517=2015,J1517*$P$4,B1517=2016,J1517*$P$5,B1517=2017,J1517*$P$6,B1517=2018,J1517*$P$7,B1517=2019,J1517*$P$8,B1517=2020,J1517*$P$9,B1517=2021,J1517*$P$10,B1517=2022,J1517*$P$11),"")</f>
        <v/>
      </c>
      <c r="L1517" s="3">
        <f t="shared" si="24"/>
        <v>105193.60000000001</v>
      </c>
    </row>
    <row r="1518" spans="1:12">
      <c r="A1518">
        <v>4817790</v>
      </c>
      <c r="B1518">
        <v>2015</v>
      </c>
      <c r="C1518" t="s">
        <v>381</v>
      </c>
      <c r="D1518" t="s">
        <v>1206</v>
      </c>
      <c r="E1518" t="s">
        <v>1207</v>
      </c>
      <c r="G1518" t="s">
        <v>1208</v>
      </c>
      <c r="H1518" s="5">
        <v>219558.9</v>
      </c>
      <c r="I1518">
        <f>IFERROR(VLOOKUP(G1518,'NCES Match'!$A$2:$B$1307,2,FALSE),"")</f>
        <v>4817790</v>
      </c>
      <c r="J1518" cm="1">
        <f t="array" ref="J1518">IFERROR(_xlfn.IFS(B1518=2015,H1518/$O$13,B1518=2016,H1518/$O$14,B1518=2017,H1518/$O$15,B1518=2018,H1518/$O$16,B1518=2019,H1518/$O$17,B1518=2020,H1518/$O$18,B1518=2021,H1518/$O$19,B1518=2022,H1518/$O$20),"")</f>
        <v>1.720032671240746E-4</v>
      </c>
      <c r="K1518" s="3" cm="1">
        <f t="array" ref="K1518">IFERROR(_xlfn.IFS(B1518=2015,J1518*$P$4,B1518=2016,J1518*$P$5,B1518=2017,J1518*$P$6,B1518=2018,J1518*$P$7,B1518=2019,J1518*$P$8,B1518=2020,J1518*$P$9,B1518=2021,J1518*$P$10,B1518=2022,J1518*$P$11),"")</f>
        <v>273740.27349462418</v>
      </c>
      <c r="L1518" s="3">
        <f t="shared" si="24"/>
        <v>493299.17349462421</v>
      </c>
    </row>
    <row r="1519" spans="1:12">
      <c r="A1519">
        <v>4817790</v>
      </c>
      <c r="B1519">
        <v>2016</v>
      </c>
      <c r="C1519" t="s">
        <v>4102</v>
      </c>
      <c r="D1519" t="s">
        <v>1206</v>
      </c>
      <c r="E1519" t="s">
        <v>1207</v>
      </c>
      <c r="F1519" t="s">
        <v>4101</v>
      </c>
      <c r="G1519" t="s">
        <v>1208</v>
      </c>
      <c r="H1519" s="5">
        <v>228157</v>
      </c>
      <c r="I1519">
        <f>IFERROR(VLOOKUP(G1519,'NCES Match'!$A$2:$B$1307,2,FALSE),"")</f>
        <v>4817790</v>
      </c>
      <c r="J1519" cm="1">
        <f t="array" ref="J1519">IFERROR(_xlfn.IFS(B1519=2015,H1519/$O$13,B1519=2016,H1519/$O$14,B1519=2017,H1519/$O$15,B1519=2018,H1519/$O$16,B1519=2019,H1519/$O$17,B1519=2020,H1519/$O$18,B1519=2021,H1519/$O$19,B1519=2022,H1519/$O$20),"")</f>
        <v>1.6333004632065513E-4</v>
      </c>
      <c r="K1519" s="3" cm="1">
        <f t="array" ref="K1519">IFERROR(_xlfn.IFS(B1519=2015,J1519*$P$4,B1519=2016,J1519*$P$5,B1519=2017,J1519*$P$6,B1519=2018,J1519*$P$7,B1519=2019,J1519*$P$8,B1519=2020,J1519*$P$9,B1519=2021,J1519*$P$10,B1519=2022,J1519*$P$11),"")</f>
        <v>273680.92935217713</v>
      </c>
      <c r="L1519" s="3">
        <f t="shared" si="24"/>
        <v>501837.92935217713</v>
      </c>
    </row>
    <row r="1520" spans="1:12">
      <c r="A1520">
        <v>4817790</v>
      </c>
      <c r="B1520">
        <v>2017</v>
      </c>
      <c r="D1520" t="s">
        <v>1206</v>
      </c>
      <c r="E1520" t="s">
        <v>1207</v>
      </c>
      <c r="F1520" t="s">
        <v>4101</v>
      </c>
      <c r="G1520" t="s">
        <v>1208</v>
      </c>
      <c r="H1520" s="5">
        <v>231601</v>
      </c>
      <c r="I1520">
        <f>IFERROR(VLOOKUP(G1520,'NCES Match'!$A$2:$B$1307,2,FALSE),"")</f>
        <v>4817790</v>
      </c>
      <c r="J1520" cm="1">
        <f t="array" ref="J1520">IFERROR(_xlfn.IFS(B1520=2015,H1520/$O$13,B1520=2016,H1520/$O$14,B1520=2017,H1520/$O$15,B1520=2018,H1520/$O$16,B1520=2019,H1520/$O$17,B1520=2020,H1520/$O$18,B1520=2021,H1520/$O$19,B1520=2022,H1520/$O$20),"")</f>
        <v>1.5967470778772161E-4</v>
      </c>
      <c r="K1520" s="3" cm="1">
        <f t="array" ref="K1520">IFERROR(_xlfn.IFS(B1520=2015,J1520*$P$4,B1520=2016,J1520*$P$5,B1520=2017,J1520*$P$6,B1520=2018,J1520*$P$7,B1520=2019,J1520*$P$8,B1520=2020,J1520*$P$9,B1520=2021,J1520*$P$10,B1520=2022,J1520*$P$11),"")</f>
        <v>271167.22472898464</v>
      </c>
      <c r="L1520" s="3">
        <f t="shared" si="24"/>
        <v>502768.22472898464</v>
      </c>
    </row>
    <row r="1521" spans="1:12">
      <c r="A1521">
        <v>4817790</v>
      </c>
      <c r="B1521">
        <v>2018</v>
      </c>
      <c r="D1521" t="s">
        <v>1206</v>
      </c>
      <c r="E1521" t="s">
        <v>1207</v>
      </c>
      <c r="F1521" t="s">
        <v>4101</v>
      </c>
      <c r="G1521" t="s">
        <v>1208</v>
      </c>
      <c r="H1521" s="5">
        <v>224000</v>
      </c>
      <c r="I1521">
        <f>IFERROR(VLOOKUP(G1521,'NCES Match'!$A$2:$B$1307,2,FALSE),"")</f>
        <v>4817790</v>
      </c>
      <c r="J1521" cm="1">
        <f t="array" ref="J1521">IFERROR(_xlfn.IFS(B1521=2015,H1521/$O$13,B1521=2016,H1521/$O$14,B1521=2017,H1521/$O$15,B1521=2018,H1521/$O$16,B1521=2019,H1521/$O$17,B1521=2020,H1521/$O$18,B1521=2021,H1521/$O$19,B1521=2022,H1521/$O$20),"")</f>
        <v>1.4617317902753977E-4</v>
      </c>
      <c r="K1521" s="3" cm="1">
        <f t="array" ref="K1521">IFERROR(_xlfn.IFS(B1521=2015,J1521*$P$4,B1521=2016,J1521*$P$5,B1521=2017,J1521*$P$6,B1521=2018,J1521*$P$7,B1521=2019,J1521*$P$8,B1521=2020,J1521*$P$9,B1521=2021,J1521*$P$10,B1521=2022,J1521*$P$11),"")</f>
        <v>250957.90443118333</v>
      </c>
      <c r="L1521" s="3">
        <f t="shared" si="24"/>
        <v>474957.90443118336</v>
      </c>
    </row>
    <row r="1522" spans="1:12">
      <c r="A1522">
        <v>4817790</v>
      </c>
      <c r="B1522">
        <v>2019</v>
      </c>
      <c r="D1522" t="s">
        <v>1206</v>
      </c>
      <c r="E1522" t="s">
        <v>1207</v>
      </c>
      <c r="F1522" t="s">
        <v>4101</v>
      </c>
      <c r="G1522" t="s">
        <v>1208</v>
      </c>
      <c r="H1522" s="5">
        <v>214395</v>
      </c>
      <c r="I1522">
        <f>IFERROR(VLOOKUP(G1522,'NCES Match'!$A$2:$B$1307,2,FALSE),"")</f>
        <v>4817790</v>
      </c>
      <c r="J1522" cm="1">
        <f t="array" ref="J1522">IFERROR(_xlfn.IFS(B1522=2015,H1522/$O$13,B1522=2016,H1522/$O$14,B1522=2017,H1522/$O$15,B1522=2018,H1522/$O$16,B1522=2019,H1522/$O$17,B1522=2020,H1522/$O$18,B1522=2021,H1522/$O$19,B1522=2022,H1522/$O$20),"")</f>
        <v>1.3575063181267438E-4</v>
      </c>
      <c r="K1522" s="3" cm="1">
        <f t="array" ref="K1522">IFERROR(_xlfn.IFS(B1522=2015,J1522*$P$4,B1522=2016,J1522*$P$5,B1522=2017,J1522*$P$6,B1522=2018,J1522*$P$7,B1522=2019,J1522*$P$8,B1522=2020,J1522*$P$9,B1522=2021,J1522*$P$10,B1522=2022,J1522*$P$11),"")</f>
        <v>235924.54833540434</v>
      </c>
      <c r="L1522" s="3">
        <f t="shared" si="24"/>
        <v>450319.54833540437</v>
      </c>
    </row>
    <row r="1523" spans="1:12">
      <c r="A1523">
        <v>4817790</v>
      </c>
      <c r="B1523">
        <v>2020</v>
      </c>
      <c r="D1523" t="s">
        <v>1206</v>
      </c>
      <c r="E1523" t="s">
        <v>1207</v>
      </c>
      <c r="F1523" t="s">
        <v>4230</v>
      </c>
      <c r="G1523" t="s">
        <v>1208</v>
      </c>
      <c r="H1523" s="5">
        <v>248831</v>
      </c>
      <c r="I1523">
        <f>IFERROR(VLOOKUP(G1523,'NCES Match'!$A$2:$B$1307,2,FALSE),"")</f>
        <v>4817790</v>
      </c>
      <c r="J1523" cm="1">
        <f t="array" ref="J1523">IFERROR(_xlfn.IFS(B1523=2015,H1523/$O$13,B1523=2016,H1523/$O$14,B1523=2017,H1523/$O$15,B1523=2018,H1523/$O$16,B1523=2019,H1523/$O$17,B1523=2020,H1523/$O$18,B1523=2021,H1523/$O$19,B1523=2022,H1523/$O$20),"")</f>
        <v>1.3484340073659619E-4</v>
      </c>
      <c r="K1523" s="3" cm="1">
        <f t="array" ref="K1523">IFERROR(_xlfn.IFS(B1523=2015,J1523*$P$4,B1523=2016,J1523*$P$5,B1523=2017,J1523*$P$6,B1523=2018,J1523*$P$7,B1523=2019,J1523*$P$8,B1523=2020,J1523*$P$9,B1523=2021,J1523*$P$10,B1523=2022,J1523*$P$11),"")</f>
        <v>284250.26833691786</v>
      </c>
      <c r="L1523" s="3">
        <f t="shared" si="24"/>
        <v>533081.26833691786</v>
      </c>
    </row>
    <row r="1524" spans="1:12">
      <c r="A1524">
        <v>4817790</v>
      </c>
      <c r="B1524">
        <v>2021</v>
      </c>
      <c r="D1524" t="s">
        <v>1206</v>
      </c>
      <c r="E1524" t="s">
        <v>1207</v>
      </c>
      <c r="F1524" t="s">
        <v>4230</v>
      </c>
      <c r="G1524" t="s">
        <v>1208</v>
      </c>
      <c r="H1524" s="5">
        <v>250969.18</v>
      </c>
      <c r="I1524">
        <f>IFERROR(VLOOKUP(G1524,'NCES Match'!$A$2:$B$1307,2,FALSE),"")</f>
        <v>4817790</v>
      </c>
      <c r="J1524" cm="1">
        <f t="array" ref="J1524">IFERROR(_xlfn.IFS(B1524=2015,H1524/$O$13,B1524=2016,H1524/$O$14,B1524=2017,H1524/$O$15,B1524=2018,H1524/$O$16,B1524=2019,H1524/$O$17,B1524=2020,H1524/$O$18,B1524=2021,H1524/$O$19,B1524=2022,H1524/$O$20),"")</f>
        <v>1.284066281010567E-4</v>
      </c>
      <c r="K1524" s="3" cm="1">
        <f t="array" ref="K1524">IFERROR(_xlfn.IFS(B1524=2015,J1524*$P$4,B1524=2016,J1524*$P$5,B1524=2017,J1524*$P$6,B1524=2018,J1524*$P$7,B1524=2019,J1524*$P$8,B1524=2020,J1524*$P$9,B1524=2021,J1524*$P$10,B1524=2022,J1524*$P$11),"")</f>
        <v>274861.23062474327</v>
      </c>
      <c r="L1524" s="3">
        <f t="shared" si="24"/>
        <v>525830.41062474321</v>
      </c>
    </row>
    <row r="1525" spans="1:12">
      <c r="A1525">
        <v>4817790</v>
      </c>
      <c r="B1525">
        <v>2022</v>
      </c>
      <c r="D1525" t="s">
        <v>1206</v>
      </c>
      <c r="E1525" t="s">
        <v>1207</v>
      </c>
      <c r="F1525" t="s">
        <v>4101</v>
      </c>
      <c r="G1525" t="s">
        <v>1208</v>
      </c>
      <c r="H1525" s="5">
        <v>271419.25</v>
      </c>
      <c r="I1525">
        <f>IFERROR(VLOOKUP(G1525,'NCES Match'!$A$2:$B$1307,2,FALSE),"")</f>
        <v>4817790</v>
      </c>
      <c r="J1525" cm="1">
        <f t="array" ref="J1525">IFERROR(_xlfn.IFS(B1525=2015,H1525/$O$13,B1525=2016,H1525/$O$14,B1525=2017,H1525/$O$15,B1525=2018,H1525/$O$16,B1525=2019,H1525/$O$17,B1525=2020,H1525/$O$18,B1525=2021,H1525/$O$19,B1525=2022,H1525/$O$20),"")</f>
        <v>1.1921565162218171E-4</v>
      </c>
      <c r="K1525" s="3" cm="1">
        <f t="array" ref="K1525">IFERROR(_xlfn.IFS(B1525=2015,J1525*$P$4,B1525=2016,J1525*$P$5,B1525=2017,J1525*$P$6,B1525=2018,J1525*$P$7,B1525=2019,J1525*$P$8,B1525=2020,J1525*$P$9,B1525=2021,J1525*$P$10,B1525=2022,J1525*$P$11),"")</f>
        <v>256728.87981758465</v>
      </c>
      <c r="L1525" s="3">
        <f t="shared" si="24"/>
        <v>528148.12981758465</v>
      </c>
    </row>
    <row r="1526" spans="1:12">
      <c r="A1526">
        <v>4817790</v>
      </c>
      <c r="B1526">
        <v>2023</v>
      </c>
      <c r="D1526" t="s">
        <v>1206</v>
      </c>
      <c r="E1526" t="s">
        <v>1207</v>
      </c>
      <c r="F1526" t="s">
        <v>4101</v>
      </c>
      <c r="G1526" t="s">
        <v>1208</v>
      </c>
      <c r="H1526" s="5">
        <v>272811.8</v>
      </c>
      <c r="I1526">
        <f>IFERROR(VLOOKUP(G1526,'NCES Match'!$A$2:$B$1307,2,FALSE),"")</f>
        <v>4817790</v>
      </c>
      <c r="J1526" t="str" cm="1">
        <f t="array" ref="J1526">IFERROR(_xlfn.IFS(B1526=2015,H1526/$O$13,B1526=2016,H1526/$O$14,B1526=2017,H1526/$O$15,B1526=2018,H1526/$O$16,B1526=2019,H1526/$O$17,B1526=2020,H1526/$O$18,B1526=2021,H1526/$O$19,B1526=2022,H1526/$O$20),"")</f>
        <v/>
      </c>
      <c r="K1526" s="3" t="str" cm="1">
        <f t="array" ref="K1526">IFERROR(_xlfn.IFS(B1526=2015,J1526*$P$4,B1526=2016,J1526*$P$5,B1526=2017,J1526*$P$6,B1526=2018,J1526*$P$7,B1526=2019,J1526*$P$8,B1526=2020,J1526*$P$9,B1526=2021,J1526*$P$10,B1526=2022,J1526*$P$11),"")</f>
        <v/>
      </c>
      <c r="L1526" s="3">
        <f t="shared" si="24"/>
        <v>272811.8</v>
      </c>
    </row>
    <row r="1527" spans="1:12">
      <c r="A1527">
        <v>4812460</v>
      </c>
      <c r="B1527">
        <v>2015</v>
      </c>
      <c r="C1527" t="s">
        <v>381</v>
      </c>
      <c r="D1527" t="s">
        <v>780</v>
      </c>
      <c r="E1527" t="s">
        <v>781</v>
      </c>
      <c r="G1527" t="s">
        <v>782</v>
      </c>
      <c r="H1527" s="5">
        <v>250758.45</v>
      </c>
      <c r="I1527">
        <f>IFERROR(VLOOKUP(G1527,'NCES Match'!$A$2:$B$1307,2,FALSE),"")</f>
        <v>4812460</v>
      </c>
      <c r="J1527" cm="1">
        <f t="array" ref="J1527">IFERROR(_xlfn.IFS(B1527=2015,H1527/$O$13,B1527=2016,H1527/$O$14,B1527=2017,H1527/$O$15,B1527=2018,H1527/$O$16,B1527=2019,H1527/$O$17,B1527=2020,H1527/$O$18,B1527=2021,H1527/$O$19,B1527=2022,H1527/$O$20),"")</f>
        <v>1.9644511180812486E-4</v>
      </c>
      <c r="K1527" s="3" cm="1">
        <f t="array" ref="K1527">IFERROR(_xlfn.IFS(B1527=2015,J1527*$P$4,B1527=2016,J1527*$P$5,B1527=2017,J1527*$P$6,B1527=2018,J1527*$P$7,B1527=2019,J1527*$P$8,B1527=2020,J1527*$P$9,B1527=2021,J1527*$P$10,B1527=2022,J1527*$P$11),"")</f>
        <v>312639.05350267305</v>
      </c>
      <c r="L1527" s="3">
        <f t="shared" si="24"/>
        <v>563397.503502673</v>
      </c>
    </row>
    <row r="1528" spans="1:12">
      <c r="A1528">
        <v>4812460</v>
      </c>
      <c r="B1528">
        <v>2016</v>
      </c>
      <c r="C1528" t="s">
        <v>4102</v>
      </c>
      <c r="D1528" t="s">
        <v>780</v>
      </c>
      <c r="E1528" t="s">
        <v>781</v>
      </c>
      <c r="F1528" t="s">
        <v>4101</v>
      </c>
      <c r="G1528" t="s">
        <v>782</v>
      </c>
      <c r="H1528" s="5">
        <v>242501</v>
      </c>
      <c r="I1528">
        <f>IFERROR(VLOOKUP(G1528,'NCES Match'!$A$2:$B$1307,2,FALSE),"")</f>
        <v>4812460</v>
      </c>
      <c r="J1528" cm="1">
        <f t="array" ref="J1528">IFERROR(_xlfn.IFS(B1528=2015,H1528/$O$13,B1528=2016,H1528/$O$14,B1528=2017,H1528/$O$15,B1528=2018,H1528/$O$16,B1528=2019,H1528/$O$17,B1528=2020,H1528/$O$18,B1528=2021,H1528/$O$19,B1528=2022,H1528/$O$20),"")</f>
        <v>1.7359844126108419E-4</v>
      </c>
      <c r="K1528" s="3" cm="1">
        <f t="array" ref="K1528">IFERROR(_xlfn.IFS(B1528=2015,J1528*$P$4,B1528=2016,J1528*$P$5,B1528=2017,J1528*$P$6,B1528=2018,J1528*$P$7,B1528=2019,J1528*$P$8,B1528=2020,J1528*$P$9,B1528=2021,J1528*$P$10,B1528=2022,J1528*$P$11),"")</f>
        <v>290886.97278116521</v>
      </c>
      <c r="L1528" s="3">
        <f t="shared" si="24"/>
        <v>533387.97278116527</v>
      </c>
    </row>
    <row r="1529" spans="1:12">
      <c r="A1529">
        <v>4812460</v>
      </c>
      <c r="B1529">
        <v>2017</v>
      </c>
      <c r="D1529" t="s">
        <v>780</v>
      </c>
      <c r="E1529" t="s">
        <v>781</v>
      </c>
      <c r="F1529" t="s">
        <v>4101</v>
      </c>
      <c r="G1529" t="s">
        <v>782</v>
      </c>
      <c r="H1529" s="5">
        <v>264816</v>
      </c>
      <c r="I1529">
        <f>IFERROR(VLOOKUP(G1529,'NCES Match'!$A$2:$B$1307,2,FALSE),"")</f>
        <v>4812460</v>
      </c>
      <c r="J1529" cm="1">
        <f t="array" ref="J1529">IFERROR(_xlfn.IFS(B1529=2015,H1529/$O$13,B1529=2016,H1529/$O$14,B1529=2017,H1529/$O$15,B1529=2018,H1529/$O$16,B1529=2019,H1529/$O$17,B1529=2020,H1529/$O$18,B1529=2021,H1529/$O$19,B1529=2022,H1529/$O$20),"")</f>
        <v>1.8257441642097091E-4</v>
      </c>
      <c r="K1529" s="3" cm="1">
        <f t="array" ref="K1529">IFERROR(_xlfn.IFS(B1529=2015,J1529*$P$4,B1529=2016,J1529*$P$5,B1529=2017,J1529*$P$6,B1529=2018,J1529*$P$7,B1529=2019,J1529*$P$8,B1529=2020,J1529*$P$9,B1529=2021,J1529*$P$10,B1529=2022,J1529*$P$11),"")</f>
        <v>310056.60503983486</v>
      </c>
      <c r="L1529" s="3">
        <f t="shared" si="24"/>
        <v>574872.60503983486</v>
      </c>
    </row>
    <row r="1530" spans="1:12">
      <c r="A1530">
        <v>4812460</v>
      </c>
      <c r="B1530">
        <v>2018</v>
      </c>
      <c r="D1530" t="s">
        <v>780</v>
      </c>
      <c r="E1530" t="s">
        <v>781</v>
      </c>
      <c r="F1530" t="s">
        <v>4101</v>
      </c>
      <c r="G1530" t="s">
        <v>782</v>
      </c>
      <c r="H1530" s="5">
        <v>251083</v>
      </c>
      <c r="I1530">
        <f>IFERROR(VLOOKUP(G1530,'NCES Match'!$A$2:$B$1307,2,FALSE),"")</f>
        <v>4812460</v>
      </c>
      <c r="J1530" cm="1">
        <f t="array" ref="J1530">IFERROR(_xlfn.IFS(B1530=2015,H1530/$O$13,B1530=2016,H1530/$O$14,B1530=2017,H1530/$O$15,B1530=2018,H1530/$O$16,B1530=2019,H1530/$O$17,B1530=2020,H1530/$O$18,B1530=2021,H1530/$O$19,B1530=2022,H1530/$O$20),"")</f>
        <v>1.6384642995433824E-4</v>
      </c>
      <c r="K1530" s="3" cm="1">
        <f t="array" ref="K1530">IFERROR(_xlfn.IFS(B1530=2015,J1530*$P$4,B1530=2016,J1530*$P$5,B1530=2017,J1530*$P$6,B1530=2018,J1530*$P$7,B1530=2019,J1530*$P$8,B1530=2020,J1530*$P$9,B1530=2021,J1530*$P$10,B1530=2022,J1530*$P$11),"")</f>
        <v>281300.28356381605</v>
      </c>
      <c r="L1530" s="3">
        <f t="shared" si="24"/>
        <v>532383.28356381599</v>
      </c>
    </row>
    <row r="1531" spans="1:12">
      <c r="A1531">
        <v>4812460</v>
      </c>
      <c r="B1531">
        <v>2019</v>
      </c>
      <c r="D1531" t="s">
        <v>780</v>
      </c>
      <c r="E1531" t="s">
        <v>781</v>
      </c>
      <c r="F1531" t="s">
        <v>4101</v>
      </c>
      <c r="G1531" t="s">
        <v>782</v>
      </c>
      <c r="H1531" s="5">
        <v>262792</v>
      </c>
      <c r="I1531">
        <f>IFERROR(VLOOKUP(G1531,'NCES Match'!$A$2:$B$1307,2,FALSE),"")</f>
        <v>4812460</v>
      </c>
      <c r="J1531" cm="1">
        <f t="array" ref="J1531">IFERROR(_xlfn.IFS(B1531=2015,H1531/$O$13,B1531=2016,H1531/$O$14,B1531=2017,H1531/$O$15,B1531=2018,H1531/$O$16,B1531=2019,H1531/$O$17,B1531=2020,H1531/$O$18,B1531=2021,H1531/$O$19,B1531=2022,H1531/$O$20),"")</f>
        <v>1.6639464556223945E-4</v>
      </c>
      <c r="K1531" s="3" cm="1">
        <f t="array" ref="K1531">IFERROR(_xlfn.IFS(B1531=2015,J1531*$P$4,B1531=2016,J1531*$P$5,B1531=2017,J1531*$P$6,B1531=2018,J1531*$P$7,B1531=2019,J1531*$P$8,B1531=2020,J1531*$P$9,B1531=2021,J1531*$P$10,B1531=2022,J1531*$P$11),"")</f>
        <v>289181.57562516653</v>
      </c>
      <c r="L1531" s="3">
        <f t="shared" si="24"/>
        <v>551973.57562516653</v>
      </c>
    </row>
    <row r="1532" spans="1:12">
      <c r="A1532">
        <v>4812460</v>
      </c>
      <c r="B1532">
        <v>2020</v>
      </c>
      <c r="D1532" t="s">
        <v>780</v>
      </c>
      <c r="E1532" t="s">
        <v>781</v>
      </c>
      <c r="F1532" t="s">
        <v>4230</v>
      </c>
      <c r="G1532" t="s">
        <v>782</v>
      </c>
      <c r="H1532" s="5">
        <v>299338</v>
      </c>
      <c r="I1532">
        <f>IFERROR(VLOOKUP(G1532,'NCES Match'!$A$2:$B$1307,2,FALSE),"")</f>
        <v>4812460</v>
      </c>
      <c r="J1532" cm="1">
        <f t="array" ref="J1532">IFERROR(_xlfn.IFS(B1532=2015,H1532/$O$13,B1532=2016,H1532/$O$14,B1532=2017,H1532/$O$15,B1532=2018,H1532/$O$16,B1532=2019,H1532/$O$17,B1532=2020,H1532/$O$18,B1532=2021,H1532/$O$19,B1532=2022,H1532/$O$20),"")</f>
        <v>1.6221352600637073E-4</v>
      </c>
      <c r="K1532" s="3" cm="1">
        <f t="array" ref="K1532">IFERROR(_xlfn.IFS(B1532=2015,J1532*$P$4,B1532=2016,J1532*$P$5,B1532=2017,J1532*$P$6,B1532=2018,J1532*$P$7,B1532=2019,J1532*$P$8,B1532=2020,J1532*$P$9,B1532=2021,J1532*$P$10,B1532=2022,J1532*$P$11),"")</f>
        <v>341946.56945250521</v>
      </c>
      <c r="L1532" s="3">
        <f t="shared" si="24"/>
        <v>641284.56945250521</v>
      </c>
    </row>
    <row r="1533" spans="1:12">
      <c r="A1533">
        <v>4812460</v>
      </c>
      <c r="B1533">
        <v>2021</v>
      </c>
      <c r="D1533" t="s">
        <v>780</v>
      </c>
      <c r="E1533" t="s">
        <v>781</v>
      </c>
      <c r="F1533" t="s">
        <v>4230</v>
      </c>
      <c r="G1533" t="s">
        <v>782</v>
      </c>
      <c r="H1533" s="5">
        <v>358307.47</v>
      </c>
      <c r="I1533">
        <f>IFERROR(VLOOKUP(G1533,'NCES Match'!$A$2:$B$1307,2,FALSE),"")</f>
        <v>4812460</v>
      </c>
      <c r="J1533" cm="1">
        <f t="array" ref="J1533">IFERROR(_xlfn.IFS(B1533=2015,H1533/$O$13,B1533=2016,H1533/$O$14,B1533=2017,H1533/$O$15,B1533=2018,H1533/$O$16,B1533=2019,H1533/$O$17,B1533=2020,H1533/$O$18,B1533=2021,H1533/$O$19,B1533=2022,H1533/$O$20),"")</f>
        <v>1.8332551449592549E-4</v>
      </c>
      <c r="K1533" s="3" cm="1">
        <f t="array" ref="K1533">IFERROR(_xlfn.IFS(B1533=2015,J1533*$P$4,B1533=2016,J1533*$P$5,B1533=2017,J1533*$P$6,B1533=2018,J1533*$P$7,B1533=2019,J1533*$P$8,B1533=2020,J1533*$P$9,B1533=2021,J1533*$P$10,B1533=2022,J1533*$P$11),"")</f>
        <v>392418.03374517255</v>
      </c>
      <c r="L1533" s="3">
        <f t="shared" si="24"/>
        <v>750725.50374517252</v>
      </c>
    </row>
    <row r="1534" spans="1:12">
      <c r="A1534">
        <v>4812460</v>
      </c>
      <c r="B1534">
        <v>2022</v>
      </c>
      <c r="D1534" t="s">
        <v>780</v>
      </c>
      <c r="E1534" t="s">
        <v>781</v>
      </c>
      <c r="F1534" t="s">
        <v>4101</v>
      </c>
      <c r="G1534" t="s">
        <v>782</v>
      </c>
      <c r="H1534" s="5">
        <v>483465.74</v>
      </c>
      <c r="I1534">
        <f>IFERROR(VLOOKUP(G1534,'NCES Match'!$A$2:$B$1307,2,FALSE),"")</f>
        <v>4812460</v>
      </c>
      <c r="J1534" cm="1">
        <f t="array" ref="J1534">IFERROR(_xlfn.IFS(B1534=2015,H1534/$O$13,B1534=2016,H1534/$O$14,B1534=2017,H1534/$O$15,B1534=2018,H1534/$O$16,B1534=2019,H1534/$O$17,B1534=2020,H1534/$O$18,B1534=2021,H1534/$O$19,B1534=2022,H1534/$O$20),"")</f>
        <v>2.1235296770991843E-4</v>
      </c>
      <c r="K1534" s="3" cm="1">
        <f t="array" ref="K1534">IFERROR(_xlfn.IFS(B1534=2015,J1534*$P$4,B1534=2016,J1534*$P$5,B1534=2017,J1534*$P$6,B1534=2018,J1534*$P$7,B1534=2019,J1534*$P$8,B1534=2020,J1534*$P$9,B1534=2021,J1534*$P$10,B1534=2022,J1534*$P$11),"")</f>
        <v>457298.50723697606</v>
      </c>
      <c r="L1534" s="3">
        <f t="shared" si="24"/>
        <v>940764.24723697605</v>
      </c>
    </row>
    <row r="1535" spans="1:12">
      <c r="A1535">
        <v>4812460</v>
      </c>
      <c r="B1535">
        <v>2023</v>
      </c>
      <c r="D1535" t="s">
        <v>780</v>
      </c>
      <c r="E1535" t="s">
        <v>781</v>
      </c>
      <c r="F1535" t="s">
        <v>4101</v>
      </c>
      <c r="G1535" t="s">
        <v>782</v>
      </c>
      <c r="H1535" s="5">
        <v>538666.36</v>
      </c>
      <c r="I1535">
        <f>IFERROR(VLOOKUP(G1535,'NCES Match'!$A$2:$B$1307,2,FALSE),"")</f>
        <v>4812460</v>
      </c>
      <c r="J1535" t="str" cm="1">
        <f t="array" ref="J1535">IFERROR(_xlfn.IFS(B1535=2015,H1535/$O$13,B1535=2016,H1535/$O$14,B1535=2017,H1535/$O$15,B1535=2018,H1535/$O$16,B1535=2019,H1535/$O$17,B1535=2020,H1535/$O$18,B1535=2021,H1535/$O$19,B1535=2022,H1535/$O$20),"")</f>
        <v/>
      </c>
      <c r="K1535" s="3" t="str" cm="1">
        <f t="array" ref="K1535">IFERROR(_xlfn.IFS(B1535=2015,J1535*$P$4,B1535=2016,J1535*$P$5,B1535=2017,J1535*$P$6,B1535=2018,J1535*$P$7,B1535=2019,J1535*$P$8,B1535=2020,J1535*$P$9,B1535=2021,J1535*$P$10,B1535=2022,J1535*$P$11),"")</f>
        <v/>
      </c>
      <c r="L1535" s="3">
        <f t="shared" si="24"/>
        <v>538666.36</v>
      </c>
    </row>
    <row r="1536" spans="1:12">
      <c r="A1536">
        <v>4840770</v>
      </c>
      <c r="B1536">
        <v>2015</v>
      </c>
      <c r="C1536" t="s">
        <v>381</v>
      </c>
      <c r="D1536" t="s">
        <v>3052</v>
      </c>
      <c r="E1536" t="s">
        <v>3053</v>
      </c>
      <c r="G1536" t="s">
        <v>3054</v>
      </c>
      <c r="H1536" s="5">
        <v>58170.93</v>
      </c>
      <c r="I1536">
        <f>IFERROR(VLOOKUP(G1536,'NCES Match'!$A$2:$B$1307,2,FALSE),"")</f>
        <v>4840770</v>
      </c>
      <c r="J1536" cm="1">
        <f t="array" ref="J1536">IFERROR(_xlfn.IFS(B1536=2015,H1536/$O$13,B1536=2016,H1536/$O$14,B1536=2017,H1536/$O$15,B1536=2018,H1536/$O$16,B1536=2019,H1536/$O$17,B1536=2020,H1536/$O$18,B1536=2021,H1536/$O$19,B1536=2022,H1536/$O$20),"")</f>
        <v>4.5571325105226182E-5</v>
      </c>
      <c r="K1536" s="3" cm="1">
        <f t="array" ref="K1536">IFERROR(_xlfn.IFS(B1536=2015,J1536*$P$4,B1536=2016,J1536*$P$5,B1536=2017,J1536*$P$6,B1536=2018,J1536*$P$7,B1536=2019,J1536*$P$8,B1536=2020,J1536*$P$9,B1536=2021,J1536*$P$10,B1536=2022,J1536*$P$11),"")</f>
        <v>72525.988641939082</v>
      </c>
      <c r="L1536" s="3">
        <f t="shared" si="24"/>
        <v>130696.91864193909</v>
      </c>
    </row>
    <row r="1537" spans="1:12">
      <c r="A1537">
        <v>4840770</v>
      </c>
      <c r="B1537">
        <v>2016</v>
      </c>
      <c r="C1537" t="s">
        <v>4102</v>
      </c>
      <c r="D1537" t="s">
        <v>3052</v>
      </c>
      <c r="E1537" t="s">
        <v>3053</v>
      </c>
      <c r="F1537" t="s">
        <v>4101</v>
      </c>
      <c r="G1537" t="s">
        <v>3054</v>
      </c>
      <c r="H1537" s="5">
        <v>65497</v>
      </c>
      <c r="I1537">
        <f>IFERROR(VLOOKUP(G1537,'NCES Match'!$A$2:$B$1307,2,FALSE),"")</f>
        <v>4840770</v>
      </c>
      <c r="J1537" cm="1">
        <f t="array" ref="J1537">IFERROR(_xlfn.IFS(B1537=2015,H1537/$O$13,B1537=2016,H1537/$O$14,B1537=2017,H1537/$O$15,B1537=2018,H1537/$O$16,B1537=2019,H1537/$O$17,B1537=2020,H1537/$O$18,B1537=2021,H1537/$O$19,B1537=2022,H1537/$O$20),"")</f>
        <v>4.688713492842187E-5</v>
      </c>
      <c r="K1537" s="3" cm="1">
        <f t="array" ref="K1537">IFERROR(_xlfn.IFS(B1537=2015,J1537*$P$4,B1537=2016,J1537*$P$5,B1537=2017,J1537*$P$6,B1537=2018,J1537*$P$7,B1537=2019,J1537*$P$8,B1537=2020,J1537*$P$9,B1537=2021,J1537*$P$10,B1537=2022,J1537*$P$11),"")</f>
        <v>78565.548415255922</v>
      </c>
      <c r="L1537" s="3">
        <f t="shared" si="24"/>
        <v>144062.54841525591</v>
      </c>
    </row>
    <row r="1538" spans="1:12">
      <c r="A1538">
        <v>4840770</v>
      </c>
      <c r="B1538">
        <v>2017</v>
      </c>
      <c r="D1538" t="s">
        <v>3052</v>
      </c>
      <c r="E1538" t="s">
        <v>3053</v>
      </c>
      <c r="F1538" t="s">
        <v>4101</v>
      </c>
      <c r="G1538" t="s">
        <v>3054</v>
      </c>
      <c r="H1538" s="5">
        <v>74181</v>
      </c>
      <c r="I1538">
        <f>IFERROR(VLOOKUP(G1538,'NCES Match'!$A$2:$B$1307,2,FALSE),"")</f>
        <v>4840770</v>
      </c>
      <c r="J1538" cm="1">
        <f t="array" ref="J1538">IFERROR(_xlfn.IFS(B1538=2015,H1538/$O$13,B1538=2016,H1538/$O$14,B1538=2017,H1538/$O$15,B1538=2018,H1538/$O$16,B1538=2019,H1538/$O$17,B1538=2020,H1538/$O$18,B1538=2021,H1538/$O$19,B1538=2022,H1538/$O$20),"")</f>
        <v>5.1143257146562305E-5</v>
      </c>
      <c r="K1538" s="3" cm="1">
        <f t="array" ref="K1538">IFERROR(_xlfn.IFS(B1538=2015,J1538*$P$4,B1538=2016,J1538*$P$5,B1538=2017,J1538*$P$6,B1538=2018,J1538*$P$7,B1538=2019,J1538*$P$8,B1538=2020,J1538*$P$9,B1538=2021,J1538*$P$10,B1538=2022,J1538*$P$11),"")</f>
        <v>86853.925059135363</v>
      </c>
      <c r="L1538" s="3">
        <f t="shared" si="24"/>
        <v>161034.92505913536</v>
      </c>
    </row>
    <row r="1539" spans="1:12">
      <c r="A1539">
        <v>4840770</v>
      </c>
      <c r="B1539">
        <v>2018</v>
      </c>
      <c r="D1539" t="s">
        <v>3052</v>
      </c>
      <c r="E1539" t="s">
        <v>3053</v>
      </c>
      <c r="F1539" t="s">
        <v>4101</v>
      </c>
      <c r="G1539" t="s">
        <v>3054</v>
      </c>
      <c r="H1539" s="5">
        <v>82154</v>
      </c>
      <c r="I1539">
        <f>IFERROR(VLOOKUP(G1539,'NCES Match'!$A$2:$B$1307,2,FALSE),"")</f>
        <v>4840770</v>
      </c>
      <c r="J1539" cm="1">
        <f t="array" ref="J1539">IFERROR(_xlfn.IFS(B1539=2015,H1539/$O$13,B1539=2016,H1539/$O$14,B1539=2017,H1539/$O$15,B1539=2018,H1539/$O$16,B1539=2019,H1539/$O$17,B1539=2020,H1539/$O$18,B1539=2021,H1539/$O$19,B1539=2022,H1539/$O$20),"")</f>
        <v>5.3610318526020098E-5</v>
      </c>
      <c r="K1539" s="3" cm="1">
        <f t="array" ref="K1539">IFERROR(_xlfn.IFS(B1539=2015,J1539*$P$4,B1539=2016,J1539*$P$5,B1539=2017,J1539*$P$6,B1539=2018,J1539*$P$7,B1539=2019,J1539*$P$8,B1539=2020,J1539*$P$9,B1539=2021,J1539*$P$10,B1539=2022,J1539*$P$11),"")</f>
        <v>92041.052145711772</v>
      </c>
      <c r="L1539" s="3">
        <f t="shared" ref="L1539:L1602" si="25">SUM(H1539,K1539)</f>
        <v>174195.05214571179</v>
      </c>
    </row>
    <row r="1540" spans="1:12">
      <c r="A1540">
        <v>4840770</v>
      </c>
      <c r="B1540">
        <v>2019</v>
      </c>
      <c r="D1540" t="s">
        <v>3052</v>
      </c>
      <c r="E1540" t="s">
        <v>3053</v>
      </c>
      <c r="F1540" t="s">
        <v>4101</v>
      </c>
      <c r="G1540" t="s">
        <v>3054</v>
      </c>
      <c r="H1540" s="5">
        <v>84908</v>
      </c>
      <c r="I1540">
        <f>IFERROR(VLOOKUP(G1540,'NCES Match'!$A$2:$B$1307,2,FALSE),"")</f>
        <v>4840770</v>
      </c>
      <c r="J1540" cm="1">
        <f t="array" ref="J1540">IFERROR(_xlfn.IFS(B1540=2015,H1540/$O$13,B1540=2016,H1540/$O$14,B1540=2017,H1540/$O$15,B1540=2018,H1540/$O$16,B1540=2019,H1540/$O$17,B1540=2020,H1540/$O$18,B1540=2021,H1540/$O$19,B1540=2022,H1540/$O$20),"")</f>
        <v>5.376204970242103E-5</v>
      </c>
      <c r="K1540" s="3" cm="1">
        <f t="array" ref="K1540">IFERROR(_xlfn.IFS(B1540=2015,J1540*$P$4,B1540=2016,J1540*$P$5,B1540=2017,J1540*$P$6,B1540=2018,J1540*$P$7,B1540=2019,J1540*$P$8,B1540=2020,J1540*$P$9,B1540=2021,J1540*$P$10,B1540=2022,J1540*$P$11),"")</f>
        <v>93434.462324506225</v>
      </c>
      <c r="L1540" s="3">
        <f t="shared" si="25"/>
        <v>178342.46232450622</v>
      </c>
    </row>
    <row r="1541" spans="1:12">
      <c r="A1541">
        <v>4840770</v>
      </c>
      <c r="B1541">
        <v>2020</v>
      </c>
      <c r="D1541" t="s">
        <v>3052</v>
      </c>
      <c r="E1541" t="s">
        <v>3053</v>
      </c>
      <c r="F1541" t="s">
        <v>4230</v>
      </c>
      <c r="G1541" t="s">
        <v>3054</v>
      </c>
      <c r="H1541" s="5">
        <v>117680</v>
      </c>
      <c r="I1541">
        <f>IFERROR(VLOOKUP(G1541,'NCES Match'!$A$2:$B$1307,2,FALSE),"")</f>
        <v>4840770</v>
      </c>
      <c r="J1541" cm="1">
        <f t="array" ref="J1541">IFERROR(_xlfn.IFS(B1541=2015,H1541/$O$13,B1541=2016,H1541/$O$14,B1541=2017,H1541/$O$15,B1541=2018,H1541/$O$16,B1541=2019,H1541/$O$17,B1541=2020,H1541/$O$18,B1541=2021,H1541/$O$19,B1541=2022,H1541/$O$20),"")</f>
        <v>6.3771681979667491E-5</v>
      </c>
      <c r="K1541" s="3" cm="1">
        <f t="array" ref="K1541">IFERROR(_xlfn.IFS(B1541=2015,J1541*$P$4,B1541=2016,J1541*$P$5,B1541=2017,J1541*$P$6,B1541=2018,J1541*$P$7,B1541=2019,J1541*$P$8,B1541=2020,J1541*$P$9,B1541=2021,J1541*$P$10,B1541=2022,J1541*$P$11),"")</f>
        <v>134430.88513042385</v>
      </c>
      <c r="L1541" s="3">
        <f t="shared" si="25"/>
        <v>252110.88513042385</v>
      </c>
    </row>
    <row r="1542" spans="1:12">
      <c r="A1542">
        <v>4840770</v>
      </c>
      <c r="B1542">
        <v>2021</v>
      </c>
      <c r="D1542" t="s">
        <v>3052</v>
      </c>
      <c r="E1542" t="s">
        <v>3053</v>
      </c>
      <c r="F1542" t="s">
        <v>4101</v>
      </c>
      <c r="G1542" t="s">
        <v>3054</v>
      </c>
      <c r="H1542" s="5">
        <v>128639.88</v>
      </c>
      <c r="I1542">
        <f>IFERROR(VLOOKUP(G1542,'NCES Match'!$A$2:$B$1307,2,FALSE),"")</f>
        <v>4840770</v>
      </c>
      <c r="J1542" cm="1">
        <f t="array" ref="J1542">IFERROR(_xlfn.IFS(B1542=2015,H1542/$O$13,B1542=2016,H1542/$O$14,B1542=2017,H1542/$O$15,B1542=2018,H1542/$O$16,B1542=2019,H1542/$O$17,B1542=2020,H1542/$O$18,B1542=2021,H1542/$O$19,B1542=2022,H1542/$O$20),"")</f>
        <v>6.5817696141512528E-5</v>
      </c>
      <c r="K1542" s="3" cm="1">
        <f t="array" ref="K1542">IFERROR(_xlfn.IFS(B1542=2015,J1542*$P$4,B1542=2016,J1542*$P$5,B1542=2017,J1542*$P$6,B1542=2018,J1542*$P$7,B1542=2019,J1542*$P$8,B1542=2020,J1542*$P$9,B1542=2021,J1542*$P$10,B1542=2022,J1542*$P$11),"")</f>
        <v>140886.28621338803</v>
      </c>
      <c r="L1542" s="3">
        <f t="shared" si="25"/>
        <v>269526.16621338803</v>
      </c>
    </row>
    <row r="1543" spans="1:12">
      <c r="A1543">
        <v>4840770</v>
      </c>
      <c r="B1543">
        <v>2022</v>
      </c>
      <c r="D1543" t="s">
        <v>3052</v>
      </c>
      <c r="E1543" t="s">
        <v>3053</v>
      </c>
      <c r="F1543" t="s">
        <v>4101</v>
      </c>
      <c r="G1543" t="s">
        <v>3054</v>
      </c>
      <c r="H1543" s="5">
        <v>187511.88</v>
      </c>
      <c r="I1543">
        <f>IFERROR(VLOOKUP(G1543,'NCES Match'!$A$2:$B$1307,2,FALSE),"")</f>
        <v>4840770</v>
      </c>
      <c r="J1543" cm="1">
        <f t="array" ref="J1543">IFERROR(_xlfn.IFS(B1543=2015,H1543/$O$13,B1543=2016,H1543/$O$14,B1543=2017,H1543/$O$15,B1543=2018,H1543/$O$16,B1543=2019,H1543/$O$17,B1543=2020,H1543/$O$18,B1543=2021,H1543/$O$19,B1543=2022,H1543/$O$20),"")</f>
        <v>8.2360963568723825E-5</v>
      </c>
      <c r="K1543" s="3" cm="1">
        <f t="array" ref="K1543">IFERROR(_xlfn.IFS(B1543=2015,J1543*$P$4,B1543=2016,J1543*$P$5,B1543=2017,J1543*$P$6,B1543=2018,J1543*$P$7,B1543=2019,J1543*$P$8,B1543=2020,J1543*$P$9,B1543=2021,J1543*$P$10,B1543=2022,J1543*$P$11),"")</f>
        <v>177362.93540303188</v>
      </c>
      <c r="L1543" s="3">
        <f t="shared" si="25"/>
        <v>364874.81540303188</v>
      </c>
    </row>
    <row r="1544" spans="1:12">
      <c r="A1544">
        <v>4840770</v>
      </c>
      <c r="B1544">
        <v>2023</v>
      </c>
      <c r="D1544" t="s">
        <v>3052</v>
      </c>
      <c r="E1544" t="s">
        <v>3053</v>
      </c>
      <c r="F1544" t="s">
        <v>4101</v>
      </c>
      <c r="G1544" t="s">
        <v>3054</v>
      </c>
      <c r="H1544" s="5">
        <v>211418.16</v>
      </c>
      <c r="I1544">
        <f>IFERROR(VLOOKUP(G1544,'NCES Match'!$A$2:$B$1307,2,FALSE),"")</f>
        <v>4840770</v>
      </c>
      <c r="J1544" t="str" cm="1">
        <f t="array" ref="J1544">IFERROR(_xlfn.IFS(B1544=2015,H1544/$O$13,B1544=2016,H1544/$O$14,B1544=2017,H1544/$O$15,B1544=2018,H1544/$O$16,B1544=2019,H1544/$O$17,B1544=2020,H1544/$O$18,B1544=2021,H1544/$O$19,B1544=2022,H1544/$O$20),"")</f>
        <v/>
      </c>
      <c r="K1544" s="3" t="str" cm="1">
        <f t="array" ref="K1544">IFERROR(_xlfn.IFS(B1544=2015,J1544*$P$4,B1544=2016,J1544*$P$5,B1544=2017,J1544*$P$6,B1544=2018,J1544*$P$7,B1544=2019,J1544*$P$8,B1544=2020,J1544*$P$9,B1544=2021,J1544*$P$10,B1544=2022,J1544*$P$11),"")</f>
        <v/>
      </c>
      <c r="L1544" s="3">
        <f t="shared" si="25"/>
        <v>211418.16</v>
      </c>
    </row>
    <row r="1545" spans="1:12">
      <c r="A1545">
        <v>4840620</v>
      </c>
      <c r="B1545">
        <v>2015</v>
      </c>
      <c r="C1545" t="s">
        <v>381</v>
      </c>
      <c r="D1545" t="s">
        <v>3040</v>
      </c>
      <c r="E1545" t="s">
        <v>3041</v>
      </c>
      <c r="G1545" t="s">
        <v>3042</v>
      </c>
      <c r="H1545" s="5">
        <v>79627</v>
      </c>
      <c r="I1545">
        <f>IFERROR(VLOOKUP(G1545,'NCES Match'!$A$2:$B$1307,2,FALSE),"")</f>
        <v>4840620</v>
      </c>
      <c r="J1545" cm="1">
        <f t="array" ref="J1545">IFERROR(_xlfn.IFS(B1545=2015,H1545/$O$13,B1545=2016,H1545/$O$14,B1545=2017,H1545/$O$15,B1545=2018,H1545/$O$16,B1545=2019,H1545/$O$17,B1545=2020,H1545/$O$18,B1545=2021,H1545/$O$19,B1545=2022,H1545/$O$20),"")</f>
        <v>6.2380090951852504E-5</v>
      </c>
      <c r="K1545" s="3" cm="1">
        <f t="array" ref="K1545">IFERROR(_xlfn.IFS(B1545=2015,J1545*$P$4,B1545=2016,J1545*$P$5,B1545=2017,J1545*$P$6,B1545=2018,J1545*$P$7,B1545=2019,J1545*$P$8,B1545=2020,J1545*$P$9,B1545=2021,J1545*$P$10,B1545=2022,J1545*$P$11),"")</f>
        <v>99276.853534775582</v>
      </c>
      <c r="L1545" s="3">
        <f t="shared" si="25"/>
        <v>178903.85353477558</v>
      </c>
    </row>
    <row r="1546" spans="1:12">
      <c r="A1546">
        <v>4840620</v>
      </c>
      <c r="B1546">
        <v>2016</v>
      </c>
      <c r="C1546" t="s">
        <v>4102</v>
      </c>
      <c r="D1546" t="s">
        <v>3040</v>
      </c>
      <c r="E1546" t="s">
        <v>3041</v>
      </c>
      <c r="F1546" t="s">
        <v>4101</v>
      </c>
      <c r="G1546" t="s">
        <v>3042</v>
      </c>
      <c r="H1546" s="5">
        <v>84568</v>
      </c>
      <c r="I1546">
        <f>IFERROR(VLOOKUP(G1546,'NCES Match'!$A$2:$B$1307,2,FALSE),"")</f>
        <v>4840620</v>
      </c>
      <c r="J1546" cm="1">
        <f t="array" ref="J1546">IFERROR(_xlfn.IFS(B1546=2015,H1546/$O$13,B1546=2016,H1546/$O$14,B1546=2017,H1546/$O$15,B1546=2018,H1546/$O$16,B1546=2019,H1546/$O$17,B1546=2020,H1546/$O$18,B1546=2021,H1546/$O$19,B1546=2022,H1546/$O$20),"")</f>
        <v>6.0539432746946897E-5</v>
      </c>
      <c r="K1546" s="3" cm="1">
        <f t="array" ref="K1546">IFERROR(_xlfn.IFS(B1546=2015,J1546*$P$4,B1546=2016,J1546*$P$5,B1546=2017,J1546*$P$6,B1546=2018,J1546*$P$7,B1546=2019,J1546*$P$8,B1546=2020,J1546*$P$9,B1546=2021,J1546*$P$10,B1546=2022,J1546*$P$11),"")</f>
        <v>101441.7652469787</v>
      </c>
      <c r="L1546" s="3">
        <f t="shared" si="25"/>
        <v>186009.7652469787</v>
      </c>
    </row>
    <row r="1547" spans="1:12">
      <c r="A1547">
        <v>4840620</v>
      </c>
      <c r="B1547">
        <v>2017</v>
      </c>
      <c r="D1547" t="s">
        <v>3040</v>
      </c>
      <c r="E1547" t="s">
        <v>3041</v>
      </c>
      <c r="F1547" t="s">
        <v>4101</v>
      </c>
      <c r="G1547" t="s">
        <v>3042</v>
      </c>
      <c r="H1547" s="5">
        <v>87198</v>
      </c>
      <c r="I1547">
        <f>IFERROR(VLOOKUP(G1547,'NCES Match'!$A$2:$B$1307,2,FALSE),"")</f>
        <v>4840620</v>
      </c>
      <c r="J1547" cm="1">
        <f t="array" ref="J1547">IFERROR(_xlfn.IFS(B1547=2015,H1547/$O$13,B1547=2016,H1547/$O$14,B1547=2017,H1547/$O$15,B1547=2018,H1547/$O$16,B1547=2019,H1547/$O$17,B1547=2020,H1547/$O$18,B1547=2021,H1547/$O$19,B1547=2022,H1547/$O$20),"")</f>
        <v>6.0117681571641526E-5</v>
      </c>
      <c r="K1547" s="3" cm="1">
        <f t="array" ref="K1547">IFERROR(_xlfn.IFS(B1547=2015,J1547*$P$4,B1547=2016,J1547*$P$5,B1547=2017,J1547*$P$6,B1547=2018,J1547*$P$7,B1547=2019,J1547*$P$8,B1547=2020,J1547*$P$9,B1547=2021,J1547*$P$10,B1547=2022,J1547*$P$11),"")</f>
        <v>102094.72179272976</v>
      </c>
      <c r="L1547" s="3">
        <f t="shared" si="25"/>
        <v>189292.72179272975</v>
      </c>
    </row>
    <row r="1548" spans="1:12">
      <c r="A1548">
        <v>4840620</v>
      </c>
      <c r="B1548">
        <v>2018</v>
      </c>
      <c r="D1548" t="s">
        <v>3040</v>
      </c>
      <c r="E1548" t="s">
        <v>3041</v>
      </c>
      <c r="F1548" t="s">
        <v>4101</v>
      </c>
      <c r="G1548" t="s">
        <v>3042</v>
      </c>
      <c r="H1548" s="5">
        <v>104177</v>
      </c>
      <c r="I1548">
        <f>IFERROR(VLOOKUP(G1548,'NCES Match'!$A$2:$B$1307,2,FALSE),"")</f>
        <v>4840620</v>
      </c>
      <c r="J1548" cm="1">
        <f t="array" ref="J1548">IFERROR(_xlfn.IFS(B1548=2015,H1548/$O$13,B1548=2016,H1548/$O$14,B1548=2017,H1548/$O$15,B1548=2018,H1548/$O$16,B1548=2019,H1548/$O$17,B1548=2020,H1548/$O$18,B1548=2021,H1548/$O$19,B1548=2022,H1548/$O$20),"")</f>
        <v>6.7981621748000048E-5</v>
      </c>
      <c r="K1548" s="3" cm="1">
        <f t="array" ref="K1548">IFERROR(_xlfn.IFS(B1548=2015,J1548*$P$4,B1548=2016,J1548*$P$5,B1548=2017,J1548*$P$6,B1548=2018,J1548*$P$7,B1548=2019,J1548*$P$8,B1548=2020,J1548*$P$9,B1548=2021,J1548*$P$10,B1548=2022,J1548*$P$11),"")</f>
        <v>116714.47147289012</v>
      </c>
      <c r="L1548" s="3">
        <f t="shared" si="25"/>
        <v>220891.47147289012</v>
      </c>
    </row>
    <row r="1549" spans="1:12">
      <c r="A1549">
        <v>4840620</v>
      </c>
      <c r="B1549">
        <v>2019</v>
      </c>
      <c r="D1549" t="s">
        <v>3040</v>
      </c>
      <c r="E1549" t="s">
        <v>3041</v>
      </c>
      <c r="F1549" t="s">
        <v>4101</v>
      </c>
      <c r="G1549" t="s">
        <v>3042</v>
      </c>
      <c r="H1549" s="5">
        <v>106224</v>
      </c>
      <c r="I1549">
        <f>IFERROR(VLOOKUP(G1549,'NCES Match'!$A$2:$B$1307,2,FALSE),"")</f>
        <v>4840620</v>
      </c>
      <c r="J1549" cm="1">
        <f t="array" ref="J1549">IFERROR(_xlfn.IFS(B1549=2015,H1549/$O$13,B1549=2016,H1549/$O$14,B1549=2017,H1549/$O$15,B1549=2018,H1549/$O$16,B1549=2019,H1549/$O$17,B1549=2020,H1549/$O$18,B1549=2021,H1549/$O$19,B1549=2022,H1549/$O$20),"")</f>
        <v>6.7258915150397735E-5</v>
      </c>
      <c r="K1549" s="3" cm="1">
        <f t="array" ref="K1549">IFERROR(_xlfn.IFS(B1549=2015,J1549*$P$4,B1549=2016,J1549*$P$5,B1549=2017,J1549*$P$6,B1549=2018,J1549*$P$7,B1549=2019,J1549*$P$8,B1549=2020,J1549*$P$9,B1549=2021,J1549*$P$10,B1549=2022,J1549*$P$11),"")</f>
        <v>116891.01528664377</v>
      </c>
      <c r="L1549" s="3">
        <f t="shared" si="25"/>
        <v>223115.01528664376</v>
      </c>
    </row>
    <row r="1550" spans="1:12">
      <c r="A1550">
        <v>4840620</v>
      </c>
      <c r="B1550">
        <v>2020</v>
      </c>
      <c r="D1550" t="s">
        <v>3040</v>
      </c>
      <c r="E1550" t="s">
        <v>3041</v>
      </c>
      <c r="F1550" t="s">
        <v>4230</v>
      </c>
      <c r="G1550" t="s">
        <v>3042</v>
      </c>
      <c r="H1550" s="5">
        <v>123245</v>
      </c>
      <c r="I1550">
        <f>IFERROR(VLOOKUP(G1550,'NCES Match'!$A$2:$B$1307,2,FALSE),"")</f>
        <v>4840620</v>
      </c>
      <c r="J1550" cm="1">
        <f t="array" ref="J1550">IFERROR(_xlfn.IFS(B1550=2015,H1550/$O$13,B1550=2016,H1550/$O$14,B1550=2017,H1550/$O$15,B1550=2018,H1550/$O$16,B1550=2019,H1550/$O$17,B1550=2020,H1550/$O$18,B1550=2021,H1550/$O$19,B1550=2022,H1550/$O$20),"")</f>
        <v>6.678739756614649E-5</v>
      </c>
      <c r="K1550" s="3" cm="1">
        <f t="array" ref="K1550">IFERROR(_xlfn.IFS(B1550=2015,J1550*$P$4,B1550=2016,J1550*$P$5,B1550=2017,J1550*$P$6,B1550=2018,J1550*$P$7,B1550=2019,J1550*$P$8,B1550=2020,J1550*$P$9,B1550=2021,J1550*$P$10,B1550=2022,J1550*$P$11),"")</f>
        <v>140788.02207596094</v>
      </c>
      <c r="L1550" s="3">
        <f t="shared" si="25"/>
        <v>264033.02207596094</v>
      </c>
    </row>
    <row r="1551" spans="1:12">
      <c r="A1551">
        <v>4840620</v>
      </c>
      <c r="B1551">
        <v>2021</v>
      </c>
      <c r="D1551" t="s">
        <v>3040</v>
      </c>
      <c r="E1551" t="s">
        <v>3041</v>
      </c>
      <c r="F1551" t="s">
        <v>4101</v>
      </c>
      <c r="G1551" t="s">
        <v>3042</v>
      </c>
      <c r="H1551" s="5">
        <v>136164.6</v>
      </c>
      <c r="I1551">
        <f>IFERROR(VLOOKUP(G1551,'NCES Match'!$A$2:$B$1307,2,FALSE),"")</f>
        <v>4840620</v>
      </c>
      <c r="J1551" cm="1">
        <f t="array" ref="J1551">IFERROR(_xlfn.IFS(B1551=2015,H1551/$O$13,B1551=2016,H1551/$O$14,B1551=2017,H1551/$O$15,B1551=2018,H1551/$O$16,B1551=2019,H1551/$O$17,B1551=2020,H1551/$O$18,B1551=2021,H1551/$O$19,B1551=2022,H1551/$O$20),"")</f>
        <v>6.9667666574553687E-5</v>
      </c>
      <c r="K1551" s="3" cm="1">
        <f t="array" ref="K1551">IFERROR(_xlfn.IFS(B1551=2015,J1551*$P$4,B1551=2016,J1551*$P$5,B1551=2017,J1551*$P$6,B1551=2018,J1551*$P$7,B1551=2019,J1551*$P$8,B1551=2020,J1551*$P$9,B1551=2021,J1551*$P$10,B1551=2022,J1551*$P$11),"")</f>
        <v>149127.35310178692</v>
      </c>
      <c r="L1551" s="3">
        <f t="shared" si="25"/>
        <v>285291.9531017869</v>
      </c>
    </row>
    <row r="1552" spans="1:12">
      <c r="A1552">
        <v>4840620</v>
      </c>
      <c r="B1552">
        <v>2022</v>
      </c>
      <c r="D1552" t="s">
        <v>3040</v>
      </c>
      <c r="E1552" t="s">
        <v>3041</v>
      </c>
      <c r="F1552" t="s">
        <v>4101</v>
      </c>
      <c r="G1552" t="s">
        <v>3042</v>
      </c>
      <c r="H1552" s="5">
        <v>173287.72</v>
      </c>
      <c r="I1552">
        <f>IFERROR(VLOOKUP(G1552,'NCES Match'!$A$2:$B$1307,2,FALSE),"")</f>
        <v>4840620</v>
      </c>
      <c r="J1552" cm="1">
        <f t="array" ref="J1552">IFERROR(_xlfn.IFS(B1552=2015,H1552/$O$13,B1552=2016,H1552/$O$14,B1552=2017,H1552/$O$15,B1552=2018,H1552/$O$16,B1552=2019,H1552/$O$17,B1552=2020,H1552/$O$18,B1552=2021,H1552/$O$19,B1552=2022,H1552/$O$20),"")</f>
        <v>7.6113276629871199E-5</v>
      </c>
      <c r="K1552" s="3" cm="1">
        <f t="array" ref="K1552">IFERROR(_xlfn.IFS(B1552=2015,J1552*$P$4,B1552=2016,J1552*$P$5,B1552=2017,J1552*$P$6,B1552=2018,J1552*$P$7,B1552=2019,J1552*$P$8,B1552=2020,J1552*$P$9,B1552=2021,J1552*$P$10,B1552=2022,J1552*$P$11),"")</f>
        <v>163908.64775340457</v>
      </c>
      <c r="L1552" s="3">
        <f t="shared" si="25"/>
        <v>337196.36775340454</v>
      </c>
    </row>
    <row r="1553" spans="1:12">
      <c r="A1553">
        <v>4840620</v>
      </c>
      <c r="B1553">
        <v>2023</v>
      </c>
      <c r="D1553" t="s">
        <v>3040</v>
      </c>
      <c r="E1553" t="s">
        <v>3041</v>
      </c>
      <c r="F1553" t="s">
        <v>4101</v>
      </c>
      <c r="G1553" t="s">
        <v>3042</v>
      </c>
      <c r="H1553" s="5">
        <v>189169.33</v>
      </c>
      <c r="I1553">
        <f>IFERROR(VLOOKUP(G1553,'NCES Match'!$A$2:$B$1307,2,FALSE),"")</f>
        <v>4840620</v>
      </c>
      <c r="J1553" t="str" cm="1">
        <f t="array" ref="J1553">IFERROR(_xlfn.IFS(B1553=2015,H1553/$O$13,B1553=2016,H1553/$O$14,B1553=2017,H1553/$O$15,B1553=2018,H1553/$O$16,B1553=2019,H1553/$O$17,B1553=2020,H1553/$O$18,B1553=2021,H1553/$O$19,B1553=2022,H1553/$O$20),"")</f>
        <v/>
      </c>
      <c r="K1553" s="3" t="str" cm="1">
        <f t="array" ref="K1553">IFERROR(_xlfn.IFS(B1553=2015,J1553*$P$4,B1553=2016,J1553*$P$5,B1553=2017,J1553*$P$6,B1553=2018,J1553*$P$7,B1553=2019,J1553*$P$8,B1553=2020,J1553*$P$9,B1553=2021,J1553*$P$10,B1553=2022,J1553*$P$11),"")</f>
        <v/>
      </c>
      <c r="L1553" s="3">
        <f t="shared" si="25"/>
        <v>189169.33</v>
      </c>
    </row>
    <row r="1554" spans="1:12">
      <c r="A1554">
        <v>4812220</v>
      </c>
      <c r="B1554">
        <v>2015</v>
      </c>
      <c r="C1554" t="s">
        <v>381</v>
      </c>
      <c r="D1554" t="s">
        <v>762</v>
      </c>
      <c r="E1554" t="s">
        <v>763</v>
      </c>
      <c r="G1554" t="s">
        <v>764</v>
      </c>
      <c r="H1554" s="5">
        <v>518270.84</v>
      </c>
      <c r="I1554">
        <f>IFERROR(VLOOKUP(G1554,'NCES Match'!$A$2:$B$1307,2,FALSE),"")</f>
        <v>4812220</v>
      </c>
      <c r="J1554" cm="1">
        <f t="array" ref="J1554">IFERROR(_xlfn.IFS(B1554=2015,H1554/$O$13,B1554=2016,H1554/$O$14,B1554=2017,H1554/$O$15,B1554=2018,H1554/$O$16,B1554=2019,H1554/$O$17,B1554=2020,H1554/$O$18,B1554=2021,H1554/$O$19,B1554=2022,H1554/$O$20),"")</f>
        <v>4.0601532315537439E-4</v>
      </c>
      <c r="K1554" s="3" cm="1">
        <f t="array" ref="K1554">IFERROR(_xlfn.IFS(B1554=2015,J1554*$P$4,B1554=2016,J1554*$P$5,B1554=2017,J1554*$P$6,B1554=2018,J1554*$P$7,B1554=2019,J1554*$P$8,B1554=2020,J1554*$P$9,B1554=2021,J1554*$P$10,B1554=2022,J1554*$P$11),"")</f>
        <v>646166.47963661968</v>
      </c>
      <c r="L1554" s="3">
        <f t="shared" si="25"/>
        <v>1164437.3196366196</v>
      </c>
    </row>
    <row r="1555" spans="1:12">
      <c r="A1555">
        <v>4812220</v>
      </c>
      <c r="B1555">
        <v>2016</v>
      </c>
      <c r="C1555" t="s">
        <v>4102</v>
      </c>
      <c r="D1555" t="s">
        <v>762</v>
      </c>
      <c r="E1555" t="s">
        <v>763</v>
      </c>
      <c r="F1555" t="s">
        <v>4101</v>
      </c>
      <c r="G1555" t="s">
        <v>764</v>
      </c>
      <c r="H1555" s="5">
        <v>535698</v>
      </c>
      <c r="I1555">
        <f>IFERROR(VLOOKUP(G1555,'NCES Match'!$A$2:$B$1307,2,FALSE),"")</f>
        <v>4812220</v>
      </c>
      <c r="J1555" cm="1">
        <f t="array" ref="J1555">IFERROR(_xlfn.IFS(B1555=2015,H1555/$O$13,B1555=2016,H1555/$O$14,B1555=2017,H1555/$O$15,B1555=2018,H1555/$O$16,B1555=2019,H1555/$O$17,B1555=2020,H1555/$O$18,B1555=2021,H1555/$O$19,B1555=2022,H1555/$O$20),"")</f>
        <v>3.834884713328204E-4</v>
      </c>
      <c r="K1555" s="3" cm="1">
        <f t="array" ref="K1555">IFERROR(_xlfn.IFS(B1555=2015,J1555*$P$4,B1555=2016,J1555*$P$5,B1555=2017,J1555*$P$6,B1555=2018,J1555*$P$7,B1555=2019,J1555*$P$8,B1555=2020,J1555*$P$9,B1555=2021,J1555*$P$10,B1555=2022,J1555*$P$11),"")</f>
        <v>642585.26581302611</v>
      </c>
      <c r="L1555" s="3">
        <f t="shared" si="25"/>
        <v>1178283.2658130261</v>
      </c>
    </row>
    <row r="1556" spans="1:12">
      <c r="A1556">
        <v>4812220</v>
      </c>
      <c r="B1556">
        <v>2017</v>
      </c>
      <c r="D1556" t="s">
        <v>762</v>
      </c>
      <c r="E1556" t="s">
        <v>763</v>
      </c>
      <c r="F1556" t="s">
        <v>4101</v>
      </c>
      <c r="G1556" t="s">
        <v>764</v>
      </c>
      <c r="H1556" s="5">
        <v>539422</v>
      </c>
      <c r="I1556">
        <f>IFERROR(VLOOKUP(G1556,'NCES Match'!$A$2:$B$1307,2,FALSE),"")</f>
        <v>4812220</v>
      </c>
      <c r="J1556" cm="1">
        <f t="array" ref="J1556">IFERROR(_xlfn.IFS(B1556=2015,H1556/$O$13,B1556=2016,H1556/$O$14,B1556=2017,H1556/$O$15,B1556=2018,H1556/$O$16,B1556=2019,H1556/$O$17,B1556=2020,H1556/$O$18,B1556=2021,H1556/$O$19,B1556=2022,H1556/$O$20),"")</f>
        <v>3.7189843836714159E-4</v>
      </c>
      <c r="K1556" s="3" cm="1">
        <f t="array" ref="K1556">IFERROR(_xlfn.IFS(B1556=2015,J1556*$P$4,B1556=2016,J1556*$P$5,B1556=2017,J1556*$P$6,B1556=2018,J1556*$P$7,B1556=2019,J1556*$P$8,B1556=2020,J1556*$P$9,B1556=2021,J1556*$P$10,B1556=2022,J1556*$P$11),"")</f>
        <v>631575.71296219947</v>
      </c>
      <c r="L1556" s="3">
        <f t="shared" si="25"/>
        <v>1170997.7129621995</v>
      </c>
    </row>
    <row r="1557" spans="1:12">
      <c r="A1557">
        <v>4812220</v>
      </c>
      <c r="B1557">
        <v>2018</v>
      </c>
      <c r="D1557" t="s">
        <v>762</v>
      </c>
      <c r="E1557" t="s">
        <v>763</v>
      </c>
      <c r="F1557" t="s">
        <v>4101</v>
      </c>
      <c r="G1557" t="s">
        <v>764</v>
      </c>
      <c r="H1557" s="5">
        <v>583273</v>
      </c>
      <c r="I1557">
        <f>IFERROR(VLOOKUP(G1557,'NCES Match'!$A$2:$B$1307,2,FALSE),"")</f>
        <v>4812220</v>
      </c>
      <c r="J1557" cm="1">
        <f t="array" ref="J1557">IFERROR(_xlfn.IFS(B1557=2015,H1557/$O$13,B1557=2016,H1557/$O$14,B1557=2017,H1557/$O$15,B1557=2018,H1557/$O$16,B1557=2019,H1557/$O$17,B1557=2020,H1557/$O$18,B1557=2021,H1557/$O$19,B1557=2022,H1557/$O$20),"")</f>
        <v>3.8061994933450983E-4</v>
      </c>
      <c r="K1557" s="3" cm="1">
        <f t="array" ref="K1557">IFERROR(_xlfn.IFS(B1557=2015,J1557*$P$4,B1557=2016,J1557*$P$5,B1557=2017,J1557*$P$6,B1557=2018,J1557*$P$7,B1557=2019,J1557*$P$8,B1557=2020,J1557*$P$9,B1557=2021,J1557*$P$10,B1557=2022,J1557*$P$11),"")</f>
        <v>653468.61513968569</v>
      </c>
      <c r="L1557" s="3">
        <f t="shared" si="25"/>
        <v>1236741.6151396856</v>
      </c>
    </row>
    <row r="1558" spans="1:12">
      <c r="A1558">
        <v>4812220</v>
      </c>
      <c r="B1558">
        <v>2019</v>
      </c>
      <c r="D1558" t="s">
        <v>762</v>
      </c>
      <c r="E1558" t="s">
        <v>763</v>
      </c>
      <c r="F1558" t="s">
        <v>4101</v>
      </c>
      <c r="G1558" t="s">
        <v>764</v>
      </c>
      <c r="H1558" s="5">
        <v>586336</v>
      </c>
      <c r="I1558">
        <f>IFERROR(VLOOKUP(G1558,'NCES Match'!$A$2:$B$1307,2,FALSE),"")</f>
        <v>4812220</v>
      </c>
      <c r="J1558" cm="1">
        <f t="array" ref="J1558">IFERROR(_xlfn.IFS(B1558=2015,H1558/$O$13,B1558=2016,H1558/$O$14,B1558=2017,H1558/$O$15,B1558=2018,H1558/$O$16,B1558=2019,H1558/$O$17,B1558=2020,H1558/$O$18,B1558=2021,H1558/$O$19,B1558=2022,H1558/$O$20),"")</f>
        <v>3.712562441032498E-4</v>
      </c>
      <c r="K1558" s="3" cm="1">
        <f t="array" ref="K1558">IFERROR(_xlfn.IFS(B1558=2015,J1558*$P$4,B1558=2016,J1558*$P$5,B1558=2017,J1558*$P$6,B1558=2018,J1558*$P$7,B1558=2019,J1558*$P$8,B1558=2020,J1558*$P$9,B1558=2021,J1558*$P$10,B1558=2022,J1558*$P$11),"")</f>
        <v>645215.86778044095</v>
      </c>
      <c r="L1558" s="3">
        <f t="shared" si="25"/>
        <v>1231551.867780441</v>
      </c>
    </row>
    <row r="1559" spans="1:12">
      <c r="A1559">
        <v>4812220</v>
      </c>
      <c r="B1559">
        <v>2020</v>
      </c>
      <c r="D1559" t="s">
        <v>762</v>
      </c>
      <c r="E1559" t="s">
        <v>763</v>
      </c>
      <c r="F1559" t="s">
        <v>4230</v>
      </c>
      <c r="G1559" t="s">
        <v>764</v>
      </c>
      <c r="H1559" s="5">
        <v>618046</v>
      </c>
      <c r="I1559">
        <f>IFERROR(VLOOKUP(G1559,'NCES Match'!$A$2:$B$1307,2,FALSE),"")</f>
        <v>4812220</v>
      </c>
      <c r="J1559" cm="1">
        <f t="array" ref="J1559">IFERROR(_xlfn.IFS(B1559=2015,H1559/$O$13,B1559=2016,H1559/$O$14,B1559=2017,H1559/$O$15,B1559=2018,H1559/$O$16,B1559=2019,H1559/$O$17,B1559=2020,H1559/$O$18,B1559=2021,H1559/$O$19,B1559=2022,H1559/$O$20),"")</f>
        <v>3.349238015024267E-4</v>
      </c>
      <c r="K1559" s="3" cm="1">
        <f t="array" ref="K1559">IFERROR(_xlfn.IFS(B1559=2015,J1559*$P$4,B1559=2016,J1559*$P$5,B1559=2017,J1559*$P$6,B1559=2018,J1559*$P$7,B1559=2019,J1559*$P$8,B1559=2020,J1559*$P$9,B1559=2021,J1559*$P$10,B1559=2022,J1559*$P$11),"")</f>
        <v>706020.31637761672</v>
      </c>
      <c r="L1559" s="3">
        <f t="shared" si="25"/>
        <v>1324066.3163776167</v>
      </c>
    </row>
    <row r="1560" spans="1:12">
      <c r="A1560">
        <v>4812220</v>
      </c>
      <c r="B1560">
        <v>2021</v>
      </c>
      <c r="D1560" t="s">
        <v>762</v>
      </c>
      <c r="E1560" t="s">
        <v>763</v>
      </c>
      <c r="F1560" t="s">
        <v>4230</v>
      </c>
      <c r="G1560" t="s">
        <v>764</v>
      </c>
      <c r="H1560" s="5">
        <v>677730.63</v>
      </c>
      <c r="I1560">
        <f>IFERROR(VLOOKUP(G1560,'NCES Match'!$A$2:$B$1307,2,FALSE),"")</f>
        <v>4812220</v>
      </c>
      <c r="J1560" cm="1">
        <f t="array" ref="J1560">IFERROR(_xlfn.IFS(B1560=2015,H1560/$O$13,B1560=2016,H1560/$O$14,B1560=2017,H1560/$O$15,B1560=2018,H1560/$O$16,B1560=2019,H1560/$O$17,B1560=2020,H1560/$O$18,B1560=2021,H1560/$O$19,B1560=2022,H1560/$O$20),"")</f>
        <v>3.4675614336033162E-4</v>
      </c>
      <c r="K1560" s="3" cm="1">
        <f t="array" ref="K1560">IFERROR(_xlfn.IFS(B1560=2015,J1560*$P$4,B1560=2016,J1560*$P$5,B1560=2017,J1560*$P$6,B1560=2018,J1560*$P$7,B1560=2019,J1560*$P$8,B1560=2020,J1560*$P$9,B1560=2021,J1560*$P$10,B1560=2022,J1560*$P$11),"")</f>
        <v>742250.00453793793</v>
      </c>
      <c r="L1560" s="3">
        <f t="shared" si="25"/>
        <v>1419980.6345379381</v>
      </c>
    </row>
    <row r="1561" spans="1:12">
      <c r="A1561">
        <v>4812220</v>
      </c>
      <c r="B1561">
        <v>2022</v>
      </c>
      <c r="D1561" t="s">
        <v>762</v>
      </c>
      <c r="E1561" t="s">
        <v>763</v>
      </c>
      <c r="F1561" t="s">
        <v>4101</v>
      </c>
      <c r="G1561" t="s">
        <v>764</v>
      </c>
      <c r="H1561" s="5">
        <v>828637.01</v>
      </c>
      <c r="I1561">
        <f>IFERROR(VLOOKUP(G1561,'NCES Match'!$A$2:$B$1307,2,FALSE),"")</f>
        <v>4812220</v>
      </c>
      <c r="J1561" cm="1">
        <f t="array" ref="J1561">IFERROR(_xlfn.IFS(B1561=2015,H1561/$O$13,B1561=2016,H1561/$O$14,B1561=2017,H1561/$O$15,B1561=2018,H1561/$O$16,B1561=2019,H1561/$O$17,B1561=2020,H1561/$O$18,B1561=2021,H1561/$O$19,B1561=2022,H1561/$O$20),"")</f>
        <v>3.6396276647808251E-4</v>
      </c>
      <c r="K1561" s="3" cm="1">
        <f t="array" ref="K1561">IFERROR(_xlfn.IFS(B1561=2015,J1561*$P$4,B1561=2016,J1561*$P$5,B1561=2017,J1561*$P$6,B1561=2018,J1561*$P$7,B1561=2019,J1561*$P$8,B1561=2020,J1561*$P$9,B1561=2021,J1561*$P$10,B1561=2022,J1561*$P$11),"")</f>
        <v>783787.63242729718</v>
      </c>
      <c r="L1561" s="3">
        <f t="shared" si="25"/>
        <v>1612424.6424272973</v>
      </c>
    </row>
    <row r="1562" spans="1:12">
      <c r="A1562">
        <v>4812220</v>
      </c>
      <c r="B1562">
        <v>2023</v>
      </c>
      <c r="D1562" t="s">
        <v>762</v>
      </c>
      <c r="E1562" t="s">
        <v>763</v>
      </c>
      <c r="F1562" t="s">
        <v>4101</v>
      </c>
      <c r="G1562" t="s">
        <v>764</v>
      </c>
      <c r="H1562" s="5">
        <v>873228.2</v>
      </c>
      <c r="I1562">
        <f>IFERROR(VLOOKUP(G1562,'NCES Match'!$A$2:$B$1307,2,FALSE),"")</f>
        <v>4812220</v>
      </c>
      <c r="J1562" t="str" cm="1">
        <f t="array" ref="J1562">IFERROR(_xlfn.IFS(B1562=2015,H1562/$O$13,B1562=2016,H1562/$O$14,B1562=2017,H1562/$O$15,B1562=2018,H1562/$O$16,B1562=2019,H1562/$O$17,B1562=2020,H1562/$O$18,B1562=2021,H1562/$O$19,B1562=2022,H1562/$O$20),"")</f>
        <v/>
      </c>
      <c r="K1562" s="3" t="str" cm="1">
        <f t="array" ref="K1562">IFERROR(_xlfn.IFS(B1562=2015,J1562*$P$4,B1562=2016,J1562*$P$5,B1562=2017,J1562*$P$6,B1562=2018,J1562*$P$7,B1562=2019,J1562*$P$8,B1562=2020,J1562*$P$9,B1562=2021,J1562*$P$10,B1562=2022,J1562*$P$11),"")</f>
        <v/>
      </c>
      <c r="L1562" s="3">
        <f t="shared" si="25"/>
        <v>873228.2</v>
      </c>
    </row>
    <row r="1563" spans="1:12">
      <c r="A1563">
        <v>4829010</v>
      </c>
      <c r="B1563">
        <v>2015</v>
      </c>
      <c r="C1563" t="s">
        <v>381</v>
      </c>
      <c r="D1563" t="s">
        <v>2133</v>
      </c>
      <c r="E1563" t="s">
        <v>2134</v>
      </c>
      <c r="G1563" t="s">
        <v>2135</v>
      </c>
      <c r="H1563" s="5">
        <v>750565.45</v>
      </c>
      <c r="I1563">
        <f>IFERROR(VLOOKUP(G1563,'NCES Match'!$A$2:$B$1307,2,FALSE),"")</f>
        <v>4829010</v>
      </c>
      <c r="J1563" cm="1">
        <f t="array" ref="J1563">IFERROR(_xlfn.IFS(B1563=2015,H1563/$O$13,B1563=2016,H1563/$O$14,B1563=2017,H1563/$O$15,B1563=2018,H1563/$O$16,B1563=2019,H1563/$O$17,B1563=2020,H1563/$O$18,B1563=2021,H1563/$O$19,B1563=2022,H1563/$O$20),"")</f>
        <v>5.8799579334042592E-4</v>
      </c>
      <c r="K1563" s="3" cm="1">
        <f t="array" ref="K1563">IFERROR(_xlfn.IFS(B1563=2015,J1563*$P$4,B1563=2016,J1563*$P$5,B1563=2017,J1563*$P$6,B1563=2018,J1563*$P$7,B1563=2019,J1563*$P$8,B1563=2020,J1563*$P$9,B1563=2021,J1563*$P$10,B1563=2022,J1563*$P$11),"")</f>
        <v>935785.30206981197</v>
      </c>
      <c r="L1563" s="3">
        <f t="shared" si="25"/>
        <v>1686350.7520698118</v>
      </c>
    </row>
    <row r="1564" spans="1:12">
      <c r="A1564">
        <v>4829010</v>
      </c>
      <c r="B1564">
        <v>2016</v>
      </c>
      <c r="C1564" t="s">
        <v>4102</v>
      </c>
      <c r="D1564" t="s">
        <v>2133</v>
      </c>
      <c r="E1564" t="s">
        <v>2134</v>
      </c>
      <c r="F1564" t="s">
        <v>4101</v>
      </c>
      <c r="G1564" t="s">
        <v>2135</v>
      </c>
      <c r="H1564" s="5">
        <v>777918</v>
      </c>
      <c r="I1564">
        <f>IFERROR(VLOOKUP(G1564,'NCES Match'!$A$2:$B$1307,2,FALSE),"")</f>
        <v>4829010</v>
      </c>
      <c r="J1564" cm="1">
        <f t="array" ref="J1564">IFERROR(_xlfn.IFS(B1564=2015,H1564/$O$13,B1564=2016,H1564/$O$14,B1564=2017,H1564/$O$15,B1564=2018,H1564/$O$16,B1564=2019,H1564/$O$17,B1564=2020,H1564/$O$18,B1564=2021,H1564/$O$19,B1564=2022,H1564/$O$20),"")</f>
        <v>5.5688575399252002E-4</v>
      </c>
      <c r="K1564" s="3" cm="1">
        <f t="array" ref="K1564">IFERROR(_xlfn.IFS(B1564=2015,J1564*$P$4,B1564=2016,J1564*$P$5,B1564=2017,J1564*$P$6,B1564=2018,J1564*$P$7,B1564=2019,J1564*$P$8,B1564=2020,J1564*$P$9,B1564=2021,J1564*$P$10,B1564=2022,J1564*$P$11),"")</f>
        <v>933135.17095590732</v>
      </c>
      <c r="L1564" s="3">
        <f t="shared" si="25"/>
        <v>1711053.1709559073</v>
      </c>
    </row>
    <row r="1565" spans="1:12">
      <c r="A1565">
        <v>4829010</v>
      </c>
      <c r="B1565">
        <v>2017</v>
      </c>
      <c r="D1565" t="s">
        <v>2133</v>
      </c>
      <c r="E1565" t="s">
        <v>2134</v>
      </c>
      <c r="F1565" t="s">
        <v>4101</v>
      </c>
      <c r="G1565" t="s">
        <v>2135</v>
      </c>
      <c r="H1565" s="5">
        <v>794110</v>
      </c>
      <c r="I1565">
        <f>IFERROR(VLOOKUP(G1565,'NCES Match'!$A$2:$B$1307,2,FALSE),"")</f>
        <v>4829010</v>
      </c>
      <c r="J1565" cm="1">
        <f t="array" ref="J1565">IFERROR(_xlfn.IFS(B1565=2015,H1565/$O$13,B1565=2016,H1565/$O$14,B1565=2017,H1565/$O$15,B1565=2018,H1565/$O$16,B1565=2019,H1565/$O$17,B1565=2020,H1565/$O$18,B1565=2021,H1565/$O$19,B1565=2022,H1565/$O$20),"")</f>
        <v>5.4749021895979548E-4</v>
      </c>
      <c r="K1565" s="3" cm="1">
        <f t="array" ref="K1565">IFERROR(_xlfn.IFS(B1565=2015,J1565*$P$4,B1565=2016,J1565*$P$5,B1565=2017,J1565*$P$6,B1565=2018,J1565*$P$7,B1565=2019,J1565*$P$8,B1565=2020,J1565*$P$9,B1565=2021,J1565*$P$10,B1565=2022,J1565*$P$11),"")</f>
        <v>929774.07191477576</v>
      </c>
      <c r="L1565" s="3">
        <f t="shared" si="25"/>
        <v>1723884.0719147758</v>
      </c>
    </row>
    <row r="1566" spans="1:12">
      <c r="A1566">
        <v>4829010</v>
      </c>
      <c r="B1566">
        <v>2018</v>
      </c>
      <c r="D1566" t="s">
        <v>2133</v>
      </c>
      <c r="E1566" t="s">
        <v>2134</v>
      </c>
      <c r="F1566" t="s">
        <v>4101</v>
      </c>
      <c r="G1566" t="s">
        <v>2135</v>
      </c>
      <c r="H1566" s="5">
        <v>861633</v>
      </c>
      <c r="I1566">
        <f>IFERROR(VLOOKUP(G1566,'NCES Match'!$A$2:$B$1307,2,FALSE),"")</f>
        <v>4829010</v>
      </c>
      <c r="J1566" cm="1">
        <f t="array" ref="J1566">IFERROR(_xlfn.IFS(B1566=2015,H1566/$O$13,B1566=2016,H1566/$O$14,B1566=2017,H1566/$O$15,B1566=2018,H1566/$O$16,B1566=2019,H1566/$O$17,B1566=2020,H1566/$O$18,B1566=2021,H1566/$O$19,B1566=2022,H1566/$O$20),"")</f>
        <v>5.6226622662962572E-4</v>
      </c>
      <c r="K1566" s="3" cm="1">
        <f t="array" ref="K1566">IFERROR(_xlfn.IFS(B1566=2015,J1566*$P$4,B1566=2016,J1566*$P$5,B1566=2017,J1566*$P$6,B1566=2018,J1566*$P$7,B1566=2019,J1566*$P$8,B1566=2020,J1566*$P$9,B1566=2021,J1566*$P$10,B1566=2022,J1566*$P$11),"")</f>
        <v>965328.62530693645</v>
      </c>
      <c r="L1566" s="3">
        <f t="shared" si="25"/>
        <v>1826961.6253069364</v>
      </c>
    </row>
    <row r="1567" spans="1:12">
      <c r="A1567">
        <v>4829010</v>
      </c>
      <c r="B1567">
        <v>2019</v>
      </c>
      <c r="D1567" t="s">
        <v>2133</v>
      </c>
      <c r="E1567" t="s">
        <v>2134</v>
      </c>
      <c r="F1567" t="s">
        <v>4101</v>
      </c>
      <c r="G1567" t="s">
        <v>2135</v>
      </c>
      <c r="H1567" s="5">
        <v>851984</v>
      </c>
      <c r="I1567">
        <f>IFERROR(VLOOKUP(G1567,'NCES Match'!$A$2:$B$1307,2,FALSE),"")</f>
        <v>4829010</v>
      </c>
      <c r="J1567" cm="1">
        <f t="array" ref="J1567">IFERROR(_xlfn.IFS(B1567=2015,H1567/$O$13,B1567=2016,H1567/$O$14,B1567=2017,H1567/$O$15,B1567=2018,H1567/$O$16,B1567=2019,H1567/$O$17,B1567=2020,H1567/$O$18,B1567=2021,H1567/$O$19,B1567=2022,H1567/$O$20),"")</f>
        <v>5.3945925182158892E-4</v>
      </c>
      <c r="K1567" s="3" cm="1">
        <f t="array" ref="K1567">IFERROR(_xlfn.IFS(B1567=2015,J1567*$P$4,B1567=2016,J1567*$P$5,B1567=2017,J1567*$P$6,B1567=2018,J1567*$P$7,B1567=2019,J1567*$P$8,B1567=2020,J1567*$P$9,B1567=2021,J1567*$P$10,B1567=2022,J1567*$P$11),"")</f>
        <v>937540.24295804999</v>
      </c>
      <c r="L1567" s="3">
        <f t="shared" si="25"/>
        <v>1789524.24295805</v>
      </c>
    </row>
    <row r="1568" spans="1:12">
      <c r="A1568">
        <v>4829010</v>
      </c>
      <c r="B1568">
        <v>2020</v>
      </c>
      <c r="D1568" t="s">
        <v>2133</v>
      </c>
      <c r="E1568" t="s">
        <v>2134</v>
      </c>
      <c r="F1568" t="s">
        <v>4230</v>
      </c>
      <c r="G1568" t="s">
        <v>2135</v>
      </c>
      <c r="H1568" s="5">
        <v>899873</v>
      </c>
      <c r="I1568">
        <f>IFERROR(VLOOKUP(G1568,'NCES Match'!$A$2:$B$1307,2,FALSE),"")</f>
        <v>4829010</v>
      </c>
      <c r="J1568" cm="1">
        <f t="array" ref="J1568">IFERROR(_xlfn.IFS(B1568=2015,H1568/$O$13,B1568=2016,H1568/$O$14,B1568=2017,H1568/$O$15,B1568=2018,H1568/$O$16,B1568=2019,H1568/$O$17,B1568=2020,H1568/$O$18,B1568=2021,H1568/$O$19,B1568=2022,H1568/$O$20),"")</f>
        <v>4.8764798417818932E-4</v>
      </c>
      <c r="K1568" s="3" cm="1">
        <f t="array" ref="K1568">IFERROR(_xlfn.IFS(B1568=2015,J1568*$P$4,B1568=2016,J1568*$P$5,B1568=2017,J1568*$P$6,B1568=2018,J1568*$P$7,B1568=2019,J1568*$P$8,B1568=2020,J1568*$P$9,B1568=2021,J1568*$P$10,B1568=2022,J1568*$P$11),"")</f>
        <v>1027963.3233766985</v>
      </c>
      <c r="L1568" s="3">
        <f t="shared" si="25"/>
        <v>1927836.3233766984</v>
      </c>
    </row>
    <row r="1569" spans="1:12">
      <c r="A1569">
        <v>4829010</v>
      </c>
      <c r="B1569">
        <v>2021</v>
      </c>
      <c r="D1569" t="s">
        <v>2133</v>
      </c>
      <c r="E1569" t="s">
        <v>2134</v>
      </c>
      <c r="F1569" t="s">
        <v>4101</v>
      </c>
      <c r="G1569" t="s">
        <v>2135</v>
      </c>
      <c r="H1569" s="5">
        <v>995266.27</v>
      </c>
      <c r="I1569">
        <f>IFERROR(VLOOKUP(G1569,'NCES Match'!$A$2:$B$1307,2,FALSE),"")</f>
        <v>4829010</v>
      </c>
      <c r="J1569" cm="1">
        <f t="array" ref="J1569">IFERROR(_xlfn.IFS(B1569=2015,H1569/$O$13,B1569=2016,H1569/$O$14,B1569=2017,H1569/$O$15,B1569=2018,H1569/$O$16,B1569=2019,H1569/$O$17,B1569=2020,H1569/$O$18,B1569=2021,H1569/$O$19,B1569=2022,H1569/$O$20),"")</f>
        <v>5.0922103579975793E-4</v>
      </c>
      <c r="K1569" s="3" cm="1">
        <f t="array" ref="K1569">IFERROR(_xlfn.IFS(B1569=2015,J1569*$P$4,B1569=2016,J1569*$P$5,B1569=2017,J1569*$P$6,B1569=2018,J1569*$P$7,B1569=2019,J1569*$P$8,B1569=2020,J1569*$P$9,B1569=2021,J1569*$P$10,B1569=2022,J1569*$P$11),"")</f>
        <v>1090014.7650460426</v>
      </c>
      <c r="L1569" s="3">
        <f t="shared" si="25"/>
        <v>2085281.0350460426</v>
      </c>
    </row>
    <row r="1570" spans="1:12">
      <c r="A1570">
        <v>4829010</v>
      </c>
      <c r="B1570">
        <v>2022</v>
      </c>
      <c r="D1570" t="s">
        <v>2133</v>
      </c>
      <c r="E1570" t="s">
        <v>2134</v>
      </c>
      <c r="F1570" t="s">
        <v>4101</v>
      </c>
      <c r="G1570" t="s">
        <v>2135</v>
      </c>
      <c r="H1570" s="5">
        <v>1079774.81</v>
      </c>
      <c r="I1570">
        <f>IFERROR(VLOOKUP(G1570,'NCES Match'!$A$2:$B$1307,2,FALSE),"")</f>
        <v>4829010</v>
      </c>
      <c r="J1570" cm="1">
        <f t="array" ref="J1570">IFERROR(_xlfn.IFS(B1570=2015,H1570/$O$13,B1570=2016,H1570/$O$14,B1570=2017,H1570/$O$15,B1570=2018,H1570/$O$16,B1570=2019,H1570/$O$17,B1570=2020,H1570/$O$18,B1570=2021,H1570/$O$19,B1570=2022,H1570/$O$20),"")</f>
        <v>4.7427018378161259E-4</v>
      </c>
      <c r="K1570" s="3" cm="1">
        <f t="array" ref="K1570">IFERROR(_xlfn.IFS(B1570=2015,J1570*$P$4,B1570=2016,J1570*$P$5,B1570=2017,J1570*$P$6,B1570=2018,J1570*$P$7,B1570=2019,J1570*$P$8,B1570=2020,J1570*$P$9,B1570=2021,J1570*$P$10,B1570=2022,J1570*$P$11),"")</f>
        <v>1021332.7810261996</v>
      </c>
      <c r="L1570" s="3">
        <f t="shared" si="25"/>
        <v>2101107.5910261995</v>
      </c>
    </row>
    <row r="1571" spans="1:12">
      <c r="A1571">
        <v>4829010</v>
      </c>
      <c r="B1571">
        <v>2023</v>
      </c>
      <c r="D1571" t="s">
        <v>2133</v>
      </c>
      <c r="E1571" t="s">
        <v>2134</v>
      </c>
      <c r="F1571" t="s">
        <v>4101</v>
      </c>
      <c r="G1571" t="s">
        <v>2135</v>
      </c>
      <c r="H1571" s="5">
        <v>1182444.58</v>
      </c>
      <c r="I1571">
        <f>IFERROR(VLOOKUP(G1571,'NCES Match'!$A$2:$B$1307,2,FALSE),"")</f>
        <v>4829010</v>
      </c>
      <c r="J1571" t="str" cm="1">
        <f t="array" ref="J1571">IFERROR(_xlfn.IFS(B1571=2015,H1571/$O$13,B1571=2016,H1571/$O$14,B1571=2017,H1571/$O$15,B1571=2018,H1571/$O$16,B1571=2019,H1571/$O$17,B1571=2020,H1571/$O$18,B1571=2021,H1571/$O$19,B1571=2022,H1571/$O$20),"")</f>
        <v/>
      </c>
      <c r="K1571" s="3" t="str" cm="1">
        <f t="array" ref="K1571">IFERROR(_xlfn.IFS(B1571=2015,J1571*$P$4,B1571=2016,J1571*$P$5,B1571=2017,J1571*$P$6,B1571=2018,J1571*$P$7,B1571=2019,J1571*$P$8,B1571=2020,J1571*$P$9,B1571=2021,J1571*$P$10,B1571=2022,J1571*$P$11),"")</f>
        <v/>
      </c>
      <c r="L1571" s="3">
        <f t="shared" si="25"/>
        <v>1182444.58</v>
      </c>
    </row>
    <row r="1572" spans="1:12">
      <c r="A1572">
        <v>4827870</v>
      </c>
      <c r="B1572">
        <v>2015</v>
      </c>
      <c r="C1572" t="s">
        <v>381</v>
      </c>
      <c r="D1572" t="s">
        <v>2037</v>
      </c>
      <c r="E1572" t="s">
        <v>2038</v>
      </c>
      <c r="G1572" t="s">
        <v>2039</v>
      </c>
      <c r="H1572" s="5">
        <v>866217.21</v>
      </c>
      <c r="I1572">
        <f>IFERROR(VLOOKUP(G1572,'NCES Match'!$A$2:$B$1307,2,FALSE),"")</f>
        <v>4827870</v>
      </c>
      <c r="J1572" cm="1">
        <f t="array" ref="J1572">IFERROR(_xlfn.IFS(B1572=2015,H1572/$O$13,B1572=2016,H1572/$O$14,B1572=2017,H1572/$O$15,B1572=2018,H1572/$O$16,B1572=2019,H1572/$O$17,B1572=2020,H1572/$O$18,B1572=2021,H1572/$O$19,B1572=2022,H1572/$O$20),"")</f>
        <v>6.7859781661823145E-4</v>
      </c>
      <c r="K1572" s="3" cm="1">
        <f t="array" ref="K1572">IFERROR(_xlfn.IFS(B1572=2015,J1572*$P$4,B1572=2016,J1572*$P$5,B1572=2017,J1572*$P$6,B1572=2018,J1572*$P$7,B1572=2019,J1572*$P$8,B1572=2020,J1572*$P$9,B1572=2021,J1572*$P$10,B1572=2022,J1572*$P$11),"")</f>
        <v>1079976.8807875712</v>
      </c>
      <c r="L1572" s="3">
        <f t="shared" si="25"/>
        <v>1946194.0907875712</v>
      </c>
    </row>
    <row r="1573" spans="1:12">
      <c r="A1573">
        <v>4827870</v>
      </c>
      <c r="B1573">
        <v>2016</v>
      </c>
      <c r="C1573" t="s">
        <v>4102</v>
      </c>
      <c r="D1573" t="s">
        <v>2037</v>
      </c>
      <c r="E1573" t="s">
        <v>2038</v>
      </c>
      <c r="F1573" t="s">
        <v>4101</v>
      </c>
      <c r="G1573" t="s">
        <v>2039</v>
      </c>
      <c r="H1573" s="5">
        <v>914883</v>
      </c>
      <c r="I1573">
        <f>IFERROR(VLOOKUP(G1573,'NCES Match'!$A$2:$B$1307,2,FALSE),"")</f>
        <v>4827870</v>
      </c>
      <c r="J1573" cm="1">
        <f t="array" ref="J1573">IFERROR(_xlfn.IFS(B1573=2015,H1573/$O$13,B1573=2016,H1573/$O$14,B1573=2017,H1573/$O$15,B1573=2018,H1573/$O$16,B1573=2019,H1573/$O$17,B1573=2020,H1573/$O$18,B1573=2021,H1573/$O$19,B1573=2022,H1573/$O$20),"")</f>
        <v>6.5493446516205907E-4</v>
      </c>
      <c r="K1573" s="3" cm="1">
        <f t="array" ref="K1573">IFERROR(_xlfn.IFS(B1573=2015,J1573*$P$4,B1573=2016,J1573*$P$5,B1573=2017,J1573*$P$6,B1573=2018,J1573*$P$7,B1573=2019,J1573*$P$8,B1573=2020,J1573*$P$9,B1573=2021,J1573*$P$10,B1573=2022,J1573*$P$11),"")</f>
        <v>1097428.6552177137</v>
      </c>
      <c r="L1573" s="3">
        <f t="shared" si="25"/>
        <v>2012311.6552177137</v>
      </c>
    </row>
    <row r="1574" spans="1:12">
      <c r="A1574">
        <v>4827870</v>
      </c>
      <c r="B1574">
        <v>2017</v>
      </c>
      <c r="D1574" t="s">
        <v>2037</v>
      </c>
      <c r="E1574" t="s">
        <v>2038</v>
      </c>
      <c r="F1574" t="s">
        <v>4101</v>
      </c>
      <c r="G1574" t="s">
        <v>2039</v>
      </c>
      <c r="H1574" s="5">
        <v>958477</v>
      </c>
      <c r="I1574">
        <f>IFERROR(VLOOKUP(G1574,'NCES Match'!$A$2:$B$1307,2,FALSE),"")</f>
        <v>4827870</v>
      </c>
      <c r="J1574" cm="1">
        <f t="array" ref="J1574">IFERROR(_xlfn.IFS(B1574=2015,H1574/$O$13,B1574=2016,H1574/$O$14,B1574=2017,H1574/$O$15,B1574=2018,H1574/$O$16,B1574=2019,H1574/$O$17,B1574=2020,H1574/$O$18,B1574=2021,H1574/$O$19,B1574=2022,H1574/$O$20),"")</f>
        <v>6.6081120071265686E-4</v>
      </c>
      <c r="K1574" s="3" cm="1">
        <f t="array" ref="K1574">IFERROR(_xlfn.IFS(B1574=2015,J1574*$P$4,B1574=2016,J1574*$P$5,B1574=2017,J1574*$P$6,B1574=2018,J1574*$P$7,B1574=2019,J1574*$P$8,B1574=2020,J1574*$P$9,B1574=2021,J1574*$P$10,B1574=2022,J1574*$P$11),"")</f>
        <v>1122221.1823634743</v>
      </c>
      <c r="L1574" s="3">
        <f t="shared" si="25"/>
        <v>2080698.1823634743</v>
      </c>
    </row>
    <row r="1575" spans="1:12">
      <c r="A1575">
        <v>4827870</v>
      </c>
      <c r="B1575">
        <v>2018</v>
      </c>
      <c r="D1575" t="s">
        <v>2037</v>
      </c>
      <c r="E1575" t="s">
        <v>2038</v>
      </c>
      <c r="F1575" t="s">
        <v>4101</v>
      </c>
      <c r="G1575" t="s">
        <v>2039</v>
      </c>
      <c r="H1575" s="5">
        <v>1073399</v>
      </c>
      <c r="I1575">
        <f>IFERROR(VLOOKUP(G1575,'NCES Match'!$A$2:$B$1307,2,FALSE),"")</f>
        <v>4827870</v>
      </c>
      <c r="J1575" cm="1">
        <f t="array" ref="J1575">IFERROR(_xlfn.IFS(B1575=2015,H1575/$O$13,B1575=2016,H1575/$O$14,B1575=2017,H1575/$O$15,B1575=2018,H1575/$O$16,B1575=2019,H1575/$O$17,B1575=2020,H1575/$O$18,B1575=2021,H1575/$O$19,B1575=2022,H1575/$O$20),"")</f>
        <v>7.0045600087045607E-4</v>
      </c>
      <c r="K1575" s="3" cm="1">
        <f t="array" ref="K1575">IFERROR(_xlfn.IFS(B1575=2015,J1575*$P$4,B1575=2016,J1575*$P$5,B1575=2017,J1575*$P$6,B1575=2018,J1575*$P$7,B1575=2019,J1575*$P$8,B1575=2020,J1575*$P$9,B1575=2021,J1575*$P$10,B1575=2022,J1575*$P$11),"")</f>
        <v>1202580.1949041418</v>
      </c>
      <c r="L1575" s="3">
        <f t="shared" si="25"/>
        <v>2275979.1949041421</v>
      </c>
    </row>
    <row r="1576" spans="1:12">
      <c r="A1576">
        <v>4827870</v>
      </c>
      <c r="B1576">
        <v>2019</v>
      </c>
      <c r="D1576" t="s">
        <v>2037</v>
      </c>
      <c r="E1576" t="s">
        <v>2038</v>
      </c>
      <c r="F1576" t="s">
        <v>4101</v>
      </c>
      <c r="G1576" t="s">
        <v>2039</v>
      </c>
      <c r="H1576" s="5">
        <v>1119391</v>
      </c>
      <c r="I1576">
        <f>IFERROR(VLOOKUP(G1576,'NCES Match'!$A$2:$B$1307,2,FALSE),"")</f>
        <v>4827870</v>
      </c>
      <c r="J1576" cm="1">
        <f t="array" ref="J1576">IFERROR(_xlfn.IFS(B1576=2015,H1576/$O$13,B1576=2016,H1576/$O$14,B1576=2017,H1576/$O$15,B1576=2018,H1576/$O$16,B1576=2019,H1576/$O$17,B1576=2020,H1576/$O$18,B1576=2021,H1576/$O$19,B1576=2022,H1576/$O$20),"")</f>
        <v>7.0877602320679764E-4</v>
      </c>
      <c r="K1576" s="3" cm="1">
        <f t="array" ref="K1576">IFERROR(_xlfn.IFS(B1576=2015,J1576*$P$4,B1576=2016,J1576*$P$5,B1576=2017,J1576*$P$6,B1576=2018,J1576*$P$7,B1576=2019,J1576*$P$8,B1576=2020,J1576*$P$9,B1576=2021,J1576*$P$10,B1576=2022,J1576*$P$11),"")</f>
        <v>1231800.2569356402</v>
      </c>
      <c r="L1576" s="3">
        <f t="shared" si="25"/>
        <v>2351191.2569356402</v>
      </c>
    </row>
    <row r="1577" spans="1:12">
      <c r="A1577">
        <v>4827870</v>
      </c>
      <c r="B1577">
        <v>2020</v>
      </c>
      <c r="D1577" t="s">
        <v>2037</v>
      </c>
      <c r="E1577" t="s">
        <v>2038</v>
      </c>
      <c r="F1577" t="s">
        <v>4230</v>
      </c>
      <c r="G1577" t="s">
        <v>2039</v>
      </c>
      <c r="H1577" s="5">
        <v>1284028</v>
      </c>
      <c r="I1577">
        <f>IFERROR(VLOOKUP(G1577,'NCES Match'!$A$2:$B$1307,2,FALSE),"")</f>
        <v>4827870</v>
      </c>
      <c r="J1577" cm="1">
        <f t="array" ref="J1577">IFERROR(_xlfn.IFS(B1577=2015,H1577/$O$13,B1577=2016,H1577/$O$14,B1577=2017,H1577/$O$15,B1577=2018,H1577/$O$16,B1577=2019,H1577/$O$17,B1577=2020,H1577/$O$18,B1577=2021,H1577/$O$19,B1577=2022,H1577/$O$20),"")</f>
        <v>6.9582448393090148E-4</v>
      </c>
      <c r="K1577" s="3" cm="1">
        <f t="array" ref="K1577">IFERROR(_xlfn.IFS(B1577=2015,J1577*$P$4,B1577=2016,J1577*$P$5,B1577=2017,J1577*$P$6,B1577=2018,J1577*$P$7,B1577=2019,J1577*$P$8,B1577=2020,J1577*$P$9,B1577=2021,J1577*$P$10,B1577=2022,J1577*$P$11),"")</f>
        <v>1466799.9708722625</v>
      </c>
      <c r="L1577" s="3">
        <f t="shared" si="25"/>
        <v>2750827.9708722625</v>
      </c>
    </row>
    <row r="1578" spans="1:12">
      <c r="A1578">
        <v>4827870</v>
      </c>
      <c r="B1578">
        <v>2021</v>
      </c>
      <c r="D1578" t="s">
        <v>2037</v>
      </c>
      <c r="E1578" t="s">
        <v>2038</v>
      </c>
      <c r="F1578" t="s">
        <v>4230</v>
      </c>
      <c r="G1578" t="s">
        <v>2039</v>
      </c>
      <c r="H1578" s="5">
        <v>1329680.58</v>
      </c>
      <c r="I1578">
        <f>IFERROR(VLOOKUP(G1578,'NCES Match'!$A$2:$B$1307,2,FALSE),"")</f>
        <v>4827870</v>
      </c>
      <c r="J1578" cm="1">
        <f t="array" ref="J1578">IFERROR(_xlfn.IFS(B1578=2015,H1578/$O$13,B1578=2016,H1578/$O$14,B1578=2017,H1578/$O$15,B1578=2018,H1578/$O$16,B1578=2019,H1578/$O$17,B1578=2020,H1578/$O$18,B1578=2021,H1578/$O$19,B1578=2022,H1578/$O$20),"")</f>
        <v>6.8032178185886173E-4</v>
      </c>
      <c r="K1578" s="3" cm="1">
        <f t="array" ref="K1578">IFERROR(_xlfn.IFS(B1578=2015,J1578*$P$4,B1578=2016,J1578*$P$5,B1578=2017,J1578*$P$6,B1578=2018,J1578*$P$7,B1578=2019,J1578*$P$8,B1578=2020,J1578*$P$9,B1578=2021,J1578*$P$10,B1578=2022,J1578*$P$11),"")</f>
        <v>1456265.0304576142</v>
      </c>
      <c r="L1578" s="3">
        <f t="shared" si="25"/>
        <v>2785945.6104576141</v>
      </c>
    </row>
    <row r="1579" spans="1:12">
      <c r="A1579">
        <v>4827870</v>
      </c>
      <c r="B1579">
        <v>2022</v>
      </c>
      <c r="D1579" t="s">
        <v>2037</v>
      </c>
      <c r="E1579" t="s">
        <v>2038</v>
      </c>
      <c r="F1579" t="s">
        <v>4101</v>
      </c>
      <c r="G1579" t="s">
        <v>2039</v>
      </c>
      <c r="H1579" s="5">
        <v>1529345.68</v>
      </c>
      <c r="I1579">
        <f>IFERROR(VLOOKUP(G1579,'NCES Match'!$A$2:$B$1307,2,FALSE),"")</f>
        <v>4827870</v>
      </c>
      <c r="J1579" cm="1">
        <f t="array" ref="J1579">IFERROR(_xlfn.IFS(B1579=2015,H1579/$O$13,B1579=2016,H1579/$O$14,B1579=2017,H1579/$O$15,B1579=2018,H1579/$O$16,B1579=2019,H1579/$O$17,B1579=2020,H1579/$O$18,B1579=2021,H1579/$O$19,B1579=2022,H1579/$O$20),"")</f>
        <v>6.7173548595675728E-4</v>
      </c>
      <c r="K1579" s="3" cm="1">
        <f t="array" ref="K1579">IFERROR(_xlfn.IFS(B1579=2015,J1579*$P$4,B1579=2016,J1579*$P$5,B1579=2017,J1579*$P$6,B1579=2018,J1579*$P$7,B1579=2019,J1579*$P$8,B1579=2020,J1579*$P$9,B1579=2021,J1579*$P$10,B1579=2022,J1579*$P$11),"")</f>
        <v>1446570.9535350285</v>
      </c>
      <c r="L1579" s="3">
        <f t="shared" si="25"/>
        <v>2975916.6335350284</v>
      </c>
    </row>
    <row r="1580" spans="1:12">
      <c r="A1580">
        <v>4827870</v>
      </c>
      <c r="B1580">
        <v>2023</v>
      </c>
      <c r="D1580" t="s">
        <v>2037</v>
      </c>
      <c r="E1580" t="s">
        <v>2038</v>
      </c>
      <c r="F1580" t="s">
        <v>4101</v>
      </c>
      <c r="G1580" t="s">
        <v>2039</v>
      </c>
      <c r="H1580" s="5">
        <v>1887684.5</v>
      </c>
      <c r="I1580">
        <f>IFERROR(VLOOKUP(G1580,'NCES Match'!$A$2:$B$1307,2,FALSE),"")</f>
        <v>4827870</v>
      </c>
      <c r="J1580" t="str" cm="1">
        <f t="array" ref="J1580">IFERROR(_xlfn.IFS(B1580=2015,H1580/$O$13,B1580=2016,H1580/$O$14,B1580=2017,H1580/$O$15,B1580=2018,H1580/$O$16,B1580=2019,H1580/$O$17,B1580=2020,H1580/$O$18,B1580=2021,H1580/$O$19,B1580=2022,H1580/$O$20),"")</f>
        <v/>
      </c>
      <c r="K1580" s="3" t="str" cm="1">
        <f t="array" ref="K1580">IFERROR(_xlfn.IFS(B1580=2015,J1580*$P$4,B1580=2016,J1580*$P$5,B1580=2017,J1580*$P$6,B1580=2018,J1580*$P$7,B1580=2019,J1580*$P$8,B1580=2020,J1580*$P$9,B1580=2021,J1580*$P$10,B1580=2022,J1580*$P$11),"")</f>
        <v/>
      </c>
      <c r="L1580" s="3">
        <f t="shared" si="25"/>
        <v>1887684.5</v>
      </c>
    </row>
    <row r="1581" spans="1:12">
      <c r="A1581">
        <v>4828590</v>
      </c>
      <c r="B1581">
        <v>2015</v>
      </c>
      <c r="C1581" t="s">
        <v>381</v>
      </c>
      <c r="D1581" t="s">
        <v>2094</v>
      </c>
      <c r="E1581" t="s">
        <v>2095</v>
      </c>
      <c r="G1581" t="s">
        <v>2096</v>
      </c>
      <c r="H1581" s="5">
        <v>210806.47</v>
      </c>
      <c r="I1581">
        <f>IFERROR(VLOOKUP(G1581,'NCES Match'!$A$2:$B$1307,2,FALSE),"")</f>
        <v>4828590</v>
      </c>
      <c r="J1581" cm="1">
        <f t="array" ref="J1581">IFERROR(_xlfn.IFS(B1581=2015,H1581/$O$13,B1581=2016,H1581/$O$14,B1581=2017,H1581/$O$15,B1581=2018,H1581/$O$16,B1581=2019,H1581/$O$17,B1581=2020,H1581/$O$18,B1581=2021,H1581/$O$19,B1581=2022,H1581/$O$20),"")</f>
        <v>1.6514658057994105E-4</v>
      </c>
      <c r="K1581" s="3" cm="1">
        <f t="array" ref="K1581">IFERROR(_xlfn.IFS(B1581=2015,J1581*$P$4,B1581=2016,J1581*$P$5,B1581=2017,J1581*$P$6,B1581=2018,J1581*$P$7,B1581=2019,J1581*$P$8,B1581=2020,J1581*$P$9,B1581=2021,J1581*$P$10,B1581=2022,J1581*$P$11),"")</f>
        <v>262827.97350613563</v>
      </c>
      <c r="L1581" s="3">
        <f t="shared" si="25"/>
        <v>473634.44350613561</v>
      </c>
    </row>
    <row r="1582" spans="1:12">
      <c r="A1582">
        <v>4828590</v>
      </c>
      <c r="B1582">
        <v>2016</v>
      </c>
      <c r="C1582" t="s">
        <v>4102</v>
      </c>
      <c r="D1582" t="s">
        <v>2094</v>
      </c>
      <c r="E1582" t="s">
        <v>2095</v>
      </c>
      <c r="F1582" t="s">
        <v>4101</v>
      </c>
      <c r="G1582" t="s">
        <v>2096</v>
      </c>
      <c r="H1582" s="5">
        <v>198716</v>
      </c>
      <c r="I1582">
        <f>IFERROR(VLOOKUP(G1582,'NCES Match'!$A$2:$B$1307,2,FALSE),"")</f>
        <v>4828590</v>
      </c>
      <c r="J1582" cm="1">
        <f t="array" ref="J1582">IFERROR(_xlfn.IFS(B1582=2015,H1582/$O$13,B1582=2016,H1582/$O$14,B1582=2017,H1582/$O$15,B1582=2018,H1582/$O$16,B1582=2019,H1582/$O$17,B1582=2020,H1582/$O$18,B1582=2021,H1582/$O$19,B1582=2022,H1582/$O$20),"")</f>
        <v>1.4225420865743898E-4</v>
      </c>
      <c r="K1582" s="3" cm="1">
        <f t="array" ref="K1582">IFERROR(_xlfn.IFS(B1582=2015,J1582*$P$4,B1582=2016,J1582*$P$5,B1582=2017,J1582*$P$6,B1582=2018,J1582*$P$7,B1582=2019,J1582*$P$8,B1582=2020,J1582*$P$9,B1582=2021,J1582*$P$10,B1582=2022,J1582*$P$11),"")</f>
        <v>238365.59718591688</v>
      </c>
      <c r="L1582" s="3">
        <f t="shared" si="25"/>
        <v>437081.59718591685</v>
      </c>
    </row>
    <row r="1583" spans="1:12">
      <c r="A1583">
        <v>4828590</v>
      </c>
      <c r="B1583">
        <v>2017</v>
      </c>
      <c r="D1583" t="s">
        <v>2094</v>
      </c>
      <c r="E1583" t="s">
        <v>2095</v>
      </c>
      <c r="F1583" t="s">
        <v>4101</v>
      </c>
      <c r="G1583" t="s">
        <v>2096</v>
      </c>
      <c r="H1583" s="5">
        <v>209813</v>
      </c>
      <c r="I1583">
        <f>IFERROR(VLOOKUP(G1583,'NCES Match'!$A$2:$B$1307,2,FALSE),"")</f>
        <v>4828590</v>
      </c>
      <c r="J1583" cm="1">
        <f t="array" ref="J1583">IFERROR(_xlfn.IFS(B1583=2015,H1583/$O$13,B1583=2016,H1583/$O$14,B1583=2017,H1583/$O$15,B1583=2018,H1583/$O$16,B1583=2019,H1583/$O$17,B1583=2020,H1583/$O$18,B1583=2021,H1583/$O$19,B1583=2022,H1583/$O$20),"")</f>
        <v>1.4465321594062734E-4</v>
      </c>
      <c r="K1583" s="3" cm="1">
        <f t="array" ref="K1583">IFERROR(_xlfn.IFS(B1583=2015,J1583*$P$4,B1583=2016,J1583*$P$5,B1583=2017,J1583*$P$6,B1583=2018,J1583*$P$7,B1583=2019,J1583*$P$8,B1583=2020,J1583*$P$9,B1583=2021,J1583*$P$10,B1583=2022,J1583*$P$11),"")</f>
        <v>245657.00891646606</v>
      </c>
      <c r="L1583" s="3">
        <f t="shared" si="25"/>
        <v>455470.00891646603</v>
      </c>
    </row>
    <row r="1584" spans="1:12">
      <c r="A1584">
        <v>4828590</v>
      </c>
      <c r="B1584">
        <v>2018</v>
      </c>
      <c r="D1584" t="s">
        <v>2094</v>
      </c>
      <c r="E1584" t="s">
        <v>2095</v>
      </c>
      <c r="F1584" t="s">
        <v>4101</v>
      </c>
      <c r="G1584" t="s">
        <v>2096</v>
      </c>
      <c r="H1584" s="5">
        <v>239670</v>
      </c>
      <c r="I1584">
        <f>IFERROR(VLOOKUP(G1584,'NCES Match'!$A$2:$B$1307,2,FALSE),"")</f>
        <v>4828590</v>
      </c>
      <c r="J1584" cm="1">
        <f t="array" ref="J1584">IFERROR(_xlfn.IFS(B1584=2015,H1584/$O$13,B1584=2016,H1584/$O$14,B1584=2017,H1584/$O$15,B1584=2018,H1584/$O$16,B1584=2019,H1584/$O$17,B1584=2020,H1584/$O$18,B1584=2021,H1584/$O$19,B1584=2022,H1584/$O$20),"")</f>
        <v>1.5639877597111809E-4</v>
      </c>
      <c r="K1584" s="3" cm="1">
        <f t="array" ref="K1584">IFERROR(_xlfn.IFS(B1584=2015,J1584*$P$4,B1584=2016,J1584*$P$5,B1584=2017,J1584*$P$6,B1584=2018,J1584*$P$7,B1584=2019,J1584*$P$8,B1584=2020,J1584*$P$9,B1584=2021,J1584*$P$10,B1584=2022,J1584*$P$11),"")</f>
        <v>268513.75426348974</v>
      </c>
      <c r="L1584" s="3">
        <f t="shared" si="25"/>
        <v>508183.75426348974</v>
      </c>
    </row>
    <row r="1585" spans="1:12">
      <c r="A1585">
        <v>4828590</v>
      </c>
      <c r="B1585">
        <v>2019</v>
      </c>
      <c r="D1585" t="s">
        <v>2094</v>
      </c>
      <c r="E1585" t="s">
        <v>2095</v>
      </c>
      <c r="F1585" t="s">
        <v>4101</v>
      </c>
      <c r="G1585" t="s">
        <v>2096</v>
      </c>
      <c r="H1585" s="5">
        <v>252442</v>
      </c>
      <c r="I1585">
        <f>IFERROR(VLOOKUP(G1585,'NCES Match'!$A$2:$B$1307,2,FALSE),"")</f>
        <v>4828590</v>
      </c>
      <c r="J1585" cm="1">
        <f t="array" ref="J1585">IFERROR(_xlfn.IFS(B1585=2015,H1585/$O$13,B1585=2016,H1585/$O$14,B1585=2017,H1585/$O$15,B1585=2018,H1585/$O$16,B1585=2019,H1585/$O$17,B1585=2020,H1585/$O$18,B1585=2021,H1585/$O$19,B1585=2022,H1585/$O$20),"")</f>
        <v>1.5984123228645792E-4</v>
      </c>
      <c r="K1585" s="3" cm="1">
        <f t="array" ref="K1585">IFERROR(_xlfn.IFS(B1585=2015,J1585*$P$4,B1585=2016,J1585*$P$5,B1585=2017,J1585*$P$6,B1585=2018,J1585*$P$7,B1585=2019,J1585*$P$8,B1585=2020,J1585*$P$9,B1585=2021,J1585*$P$10,B1585=2022,J1585*$P$11),"")</f>
        <v>277792.22850759648</v>
      </c>
      <c r="L1585" s="3">
        <f t="shared" si="25"/>
        <v>530234.22850759653</v>
      </c>
    </row>
    <row r="1586" spans="1:12">
      <c r="A1586">
        <v>4828590</v>
      </c>
      <c r="B1586">
        <v>2020</v>
      </c>
      <c r="D1586" t="s">
        <v>2094</v>
      </c>
      <c r="E1586" t="s">
        <v>2095</v>
      </c>
      <c r="F1586" t="s">
        <v>4230</v>
      </c>
      <c r="G1586" t="s">
        <v>2096</v>
      </c>
      <c r="H1586" s="5">
        <v>273035</v>
      </c>
      <c r="I1586">
        <f>IFERROR(VLOOKUP(G1586,'NCES Match'!$A$2:$B$1307,2,FALSE),"")</f>
        <v>4828590</v>
      </c>
      <c r="J1586" cm="1">
        <f t="array" ref="J1586">IFERROR(_xlfn.IFS(B1586=2015,H1586/$O$13,B1586=2016,H1586/$O$14,B1586=2017,H1586/$O$15,B1586=2018,H1586/$O$16,B1586=2019,H1586/$O$17,B1586=2020,H1586/$O$18,B1586=2021,H1586/$O$19,B1586=2022,H1586/$O$20),"")</f>
        <v>1.4795973138441971E-4</v>
      </c>
      <c r="K1586" s="3" cm="1">
        <f t="array" ref="K1586">IFERROR(_xlfn.IFS(B1586=2015,J1586*$P$4,B1586=2016,J1586*$P$5,B1586=2017,J1586*$P$6,B1586=2018,J1586*$P$7,B1586=2019,J1586*$P$8,B1586=2020,J1586*$P$9,B1586=2021,J1586*$P$10,B1586=2022,J1586*$P$11),"")</f>
        <v>311899.53026500059</v>
      </c>
      <c r="L1586" s="3">
        <f t="shared" si="25"/>
        <v>584934.53026500065</v>
      </c>
    </row>
    <row r="1587" spans="1:12">
      <c r="A1587">
        <v>4828590</v>
      </c>
      <c r="B1587">
        <v>2021</v>
      </c>
      <c r="D1587" t="s">
        <v>2094</v>
      </c>
      <c r="E1587" t="s">
        <v>2095</v>
      </c>
      <c r="F1587" t="s">
        <v>4101</v>
      </c>
      <c r="G1587" t="s">
        <v>2096</v>
      </c>
      <c r="H1587" s="5">
        <v>298505.26</v>
      </c>
      <c r="I1587">
        <f>IFERROR(VLOOKUP(G1587,'NCES Match'!$A$2:$B$1307,2,FALSE),"")</f>
        <v>4828590</v>
      </c>
      <c r="J1587" cm="1">
        <f t="array" ref="J1587">IFERROR(_xlfn.IFS(B1587=2015,H1587/$O$13,B1587=2016,H1587/$O$14,B1587=2017,H1587/$O$15,B1587=2018,H1587/$O$16,B1587=2019,H1587/$O$17,B1587=2020,H1587/$O$18,B1587=2021,H1587/$O$19,B1587=2022,H1587/$O$20),"")</f>
        <v>1.5272813142645341E-4</v>
      </c>
      <c r="K1587" s="3" cm="1">
        <f t="array" ref="K1587">IFERROR(_xlfn.IFS(B1587=2015,J1587*$P$4,B1587=2016,J1587*$P$5,B1587=2017,J1587*$P$6,B1587=2018,J1587*$P$7,B1587=2019,J1587*$P$8,B1587=2020,J1587*$P$9,B1587=2021,J1587*$P$10,B1587=2022,J1587*$P$11),"")</f>
        <v>326922.70465863164</v>
      </c>
      <c r="L1587" s="3">
        <f t="shared" si="25"/>
        <v>625427.96465863171</v>
      </c>
    </row>
    <row r="1588" spans="1:12">
      <c r="A1588">
        <v>4828590</v>
      </c>
      <c r="B1588">
        <v>2022</v>
      </c>
      <c r="D1588" t="s">
        <v>2094</v>
      </c>
      <c r="E1588" t="s">
        <v>2095</v>
      </c>
      <c r="F1588" t="s">
        <v>4101</v>
      </c>
      <c r="G1588" t="s">
        <v>2096</v>
      </c>
      <c r="H1588" s="5">
        <v>412563.56</v>
      </c>
      <c r="I1588">
        <f>IFERROR(VLOOKUP(G1588,'NCES Match'!$A$2:$B$1307,2,FALSE),"")</f>
        <v>4828590</v>
      </c>
      <c r="J1588" cm="1">
        <f t="array" ref="J1588">IFERROR(_xlfn.IFS(B1588=2015,H1588/$O$13,B1588=2016,H1588/$O$14,B1588=2017,H1588/$O$15,B1588=2018,H1588/$O$16,B1588=2019,H1588/$O$17,B1588=2020,H1588/$O$18,B1588=2021,H1588/$O$19,B1588=2022,H1588/$O$20),"")</f>
        <v>1.812105576187653E-4</v>
      </c>
      <c r="K1588" s="3" cm="1">
        <f t="array" ref="K1588">IFERROR(_xlfn.IFS(B1588=2015,J1588*$P$4,B1588=2016,J1588*$P$5,B1588=2017,J1588*$P$6,B1588=2018,J1588*$P$7,B1588=2019,J1588*$P$8,B1588=2020,J1588*$P$9,B1588=2021,J1588*$P$10,B1588=2022,J1588*$P$11),"")</f>
        <v>390233.85633979487</v>
      </c>
      <c r="L1588" s="3">
        <f t="shared" si="25"/>
        <v>802797.41633979487</v>
      </c>
    </row>
    <row r="1589" spans="1:12">
      <c r="A1589">
        <v>4828590</v>
      </c>
      <c r="B1589">
        <v>2023</v>
      </c>
      <c r="D1589" t="s">
        <v>2094</v>
      </c>
      <c r="E1589" t="s">
        <v>2095</v>
      </c>
      <c r="F1589" t="s">
        <v>4101</v>
      </c>
      <c r="G1589" t="s">
        <v>2096</v>
      </c>
      <c r="H1589" s="5">
        <v>464236.76</v>
      </c>
      <c r="I1589">
        <f>IFERROR(VLOOKUP(G1589,'NCES Match'!$A$2:$B$1307,2,FALSE),"")</f>
        <v>4828590</v>
      </c>
      <c r="J1589" t="str" cm="1">
        <f t="array" ref="J1589">IFERROR(_xlfn.IFS(B1589=2015,H1589/$O$13,B1589=2016,H1589/$O$14,B1589=2017,H1589/$O$15,B1589=2018,H1589/$O$16,B1589=2019,H1589/$O$17,B1589=2020,H1589/$O$18,B1589=2021,H1589/$O$19,B1589=2022,H1589/$O$20),"")</f>
        <v/>
      </c>
      <c r="K1589" s="3" t="str" cm="1">
        <f t="array" ref="K1589">IFERROR(_xlfn.IFS(B1589=2015,J1589*$P$4,B1589=2016,J1589*$P$5,B1589=2017,J1589*$P$6,B1589=2018,J1589*$P$7,B1589=2019,J1589*$P$8,B1589=2020,J1589*$P$9,B1589=2021,J1589*$P$10,B1589=2022,J1589*$P$11),"")</f>
        <v/>
      </c>
      <c r="L1589" s="3">
        <f t="shared" si="25"/>
        <v>464236.76</v>
      </c>
    </row>
    <row r="1590" spans="1:12">
      <c r="A1590">
        <v>4835700</v>
      </c>
      <c r="B1590">
        <v>2015</v>
      </c>
      <c r="C1590" t="s">
        <v>381</v>
      </c>
      <c r="D1590" t="s">
        <v>2611</v>
      </c>
      <c r="E1590" t="s">
        <v>2612</v>
      </c>
      <c r="G1590" t="s">
        <v>2613</v>
      </c>
      <c r="H1590" s="5">
        <v>33046.21</v>
      </c>
      <c r="I1590">
        <f>IFERROR(VLOOKUP(G1590,'NCES Match'!$A$2:$B$1307,2,FALSE),"")</f>
        <v>4835700</v>
      </c>
      <c r="J1590" cm="1">
        <f t="array" ref="J1590">IFERROR(_xlfn.IFS(B1590=2015,H1590/$O$13,B1590=2016,H1590/$O$14,B1590=2017,H1590/$O$15,B1590=2018,H1590/$O$16,B1590=2019,H1590/$O$17,B1590=2020,H1590/$O$18,B1590=2021,H1590/$O$19,B1590=2022,H1590/$O$20),"")</f>
        <v>2.5888525065794487E-5</v>
      </c>
      <c r="K1590" s="3" cm="1">
        <f t="array" ref="K1590">IFERROR(_xlfn.IFS(B1590=2015,J1590*$P$4,B1590=2016,J1590*$P$5,B1590=2017,J1590*$P$6,B1590=2018,J1590*$P$7,B1590=2019,J1590*$P$8,B1590=2020,J1590*$P$9,B1590=2021,J1590*$P$10,B1590=2022,J1590*$P$11),"")</f>
        <v>41201.147224552427</v>
      </c>
      <c r="L1590" s="3">
        <f t="shared" si="25"/>
        <v>74247.357224552426</v>
      </c>
    </row>
    <row r="1591" spans="1:12">
      <c r="A1591">
        <v>4835700</v>
      </c>
      <c r="B1591">
        <v>2016</v>
      </c>
      <c r="C1591" t="s">
        <v>4102</v>
      </c>
      <c r="D1591" t="s">
        <v>2611</v>
      </c>
      <c r="E1591" t="s">
        <v>2612</v>
      </c>
      <c r="F1591" t="s">
        <v>4101</v>
      </c>
      <c r="G1591" t="s">
        <v>2613</v>
      </c>
      <c r="H1591" s="5">
        <v>31375</v>
      </c>
      <c r="I1591">
        <f>IFERROR(VLOOKUP(G1591,'NCES Match'!$A$2:$B$1307,2,FALSE),"")</f>
        <v>4835700</v>
      </c>
      <c r="J1591" cm="1">
        <f t="array" ref="J1591">IFERROR(_xlfn.IFS(B1591=2015,H1591/$O$13,B1591=2016,H1591/$O$14,B1591=2017,H1591/$O$15,B1591=2018,H1591/$O$16,B1591=2019,H1591/$O$17,B1591=2020,H1591/$O$18,B1591=2021,H1591/$O$19,B1591=2022,H1591/$O$20),"")</f>
        <v>2.2460324264916501E-5</v>
      </c>
      <c r="K1591" s="3" cm="1">
        <f t="array" ref="K1591">IFERROR(_xlfn.IFS(B1591=2015,J1591*$P$4,B1591=2016,J1591*$P$5,B1591=2017,J1591*$P$6,B1591=2018,J1591*$P$7,B1591=2019,J1591*$P$8,B1591=2020,J1591*$P$9,B1591=2021,J1591*$P$10,B1591=2022,J1591*$P$11),"")</f>
        <v>37635.221178506719</v>
      </c>
      <c r="L1591" s="3">
        <f t="shared" si="25"/>
        <v>69010.221178506719</v>
      </c>
    </row>
    <row r="1592" spans="1:12">
      <c r="A1592">
        <v>4835700</v>
      </c>
      <c r="B1592">
        <v>2017</v>
      </c>
      <c r="D1592" t="s">
        <v>2611</v>
      </c>
      <c r="E1592" t="s">
        <v>2612</v>
      </c>
      <c r="F1592" t="s">
        <v>4101</v>
      </c>
      <c r="G1592" t="s">
        <v>2613</v>
      </c>
      <c r="H1592" s="5">
        <v>33349</v>
      </c>
      <c r="I1592">
        <f>IFERROR(VLOOKUP(G1592,'NCES Match'!$A$2:$B$1307,2,FALSE),"")</f>
        <v>4835700</v>
      </c>
      <c r="J1592" cm="1">
        <f t="array" ref="J1592">IFERROR(_xlfn.IFS(B1592=2015,H1592/$O$13,B1592=2016,H1592/$O$14,B1592=2017,H1592/$O$15,B1592=2018,H1592/$O$16,B1592=2019,H1592/$O$17,B1592=2020,H1592/$O$18,B1592=2021,H1592/$O$19,B1592=2022,H1592/$O$20),"")</f>
        <v>2.2992093427976252E-5</v>
      </c>
      <c r="K1592" s="3" cm="1">
        <f t="array" ref="K1592">IFERROR(_xlfn.IFS(B1592=2015,J1592*$P$4,B1592=2016,J1592*$P$5,B1592=2017,J1592*$P$6,B1592=2018,J1592*$P$7,B1592=2019,J1592*$P$8,B1592=2020,J1592*$P$9,B1592=2021,J1592*$P$10,B1592=2022,J1592*$P$11),"")</f>
        <v>39046.272587281186</v>
      </c>
      <c r="L1592" s="3">
        <f t="shared" si="25"/>
        <v>72395.272587281186</v>
      </c>
    </row>
    <row r="1593" spans="1:12">
      <c r="A1593">
        <v>4835700</v>
      </c>
      <c r="B1593">
        <v>2018</v>
      </c>
      <c r="D1593" t="s">
        <v>2611</v>
      </c>
      <c r="E1593" t="s">
        <v>2612</v>
      </c>
      <c r="F1593" t="s">
        <v>4101</v>
      </c>
      <c r="G1593" t="s">
        <v>2613</v>
      </c>
      <c r="H1593" s="5">
        <v>36852</v>
      </c>
      <c r="I1593">
        <f>IFERROR(VLOOKUP(G1593,'NCES Match'!$A$2:$B$1307,2,FALSE),"")</f>
        <v>4835700</v>
      </c>
      <c r="J1593" cm="1">
        <f t="array" ref="J1593">IFERROR(_xlfn.IFS(B1593=2015,H1593/$O$13,B1593=2016,H1593/$O$14,B1593=2017,H1593/$O$15,B1593=2018,H1593/$O$16,B1593=2019,H1593/$O$17,B1593=2020,H1593/$O$18,B1593=2021,H1593/$O$19,B1593=2022,H1593/$O$20),"")</f>
        <v>2.4048098185370069E-5</v>
      </c>
      <c r="K1593" s="3" cm="1">
        <f t="array" ref="K1593">IFERROR(_xlfn.IFS(B1593=2015,J1593*$P$4,B1593=2016,J1593*$P$5,B1593=2017,J1593*$P$6,B1593=2018,J1593*$P$7,B1593=2019,J1593*$P$8,B1593=2020,J1593*$P$9,B1593=2021,J1593*$P$10,B1593=2022,J1593*$P$11),"")</f>
        <v>41287.056670080216</v>
      </c>
      <c r="L1593" s="3">
        <f t="shared" si="25"/>
        <v>78139.056670080216</v>
      </c>
    </row>
    <row r="1594" spans="1:12">
      <c r="A1594">
        <v>4835700</v>
      </c>
      <c r="B1594">
        <v>2019</v>
      </c>
      <c r="D1594" t="s">
        <v>2611</v>
      </c>
      <c r="E1594" t="s">
        <v>2612</v>
      </c>
      <c r="F1594" t="s">
        <v>4101</v>
      </c>
      <c r="G1594" t="s">
        <v>2613</v>
      </c>
      <c r="H1594" s="5">
        <v>43698</v>
      </c>
      <c r="I1594">
        <f>IFERROR(VLOOKUP(G1594,'NCES Match'!$A$2:$B$1307,2,FALSE),"")</f>
        <v>4835700</v>
      </c>
      <c r="J1594" cm="1">
        <f t="array" ref="J1594">IFERROR(_xlfn.IFS(B1594=2015,H1594/$O$13,B1594=2016,H1594/$O$14,B1594=2017,H1594/$O$15,B1594=2018,H1594/$O$16,B1594=2019,H1594/$O$17,B1594=2020,H1594/$O$18,B1594=2021,H1594/$O$19,B1594=2022,H1594/$O$20),"")</f>
        <v>2.7668700804357586E-5</v>
      </c>
      <c r="K1594" s="3" cm="1">
        <f t="array" ref="K1594">IFERROR(_xlfn.IFS(B1594=2015,J1594*$P$4,B1594=2016,J1594*$P$5,B1594=2017,J1594*$P$6,B1594=2018,J1594*$P$7,B1594=2019,J1594*$P$8,B1594=2020,J1594*$P$9,B1594=2021,J1594*$P$10,B1594=2022,J1594*$P$11),"")</f>
        <v>48086.153656384238</v>
      </c>
      <c r="L1594" s="3">
        <f t="shared" si="25"/>
        <v>91784.153656384238</v>
      </c>
    </row>
    <row r="1595" spans="1:12">
      <c r="A1595">
        <v>4835700</v>
      </c>
      <c r="B1595">
        <v>2020</v>
      </c>
      <c r="D1595" t="s">
        <v>2611</v>
      </c>
      <c r="E1595" t="s">
        <v>2612</v>
      </c>
      <c r="F1595" t="s">
        <v>4230</v>
      </c>
      <c r="G1595" t="s">
        <v>2613</v>
      </c>
      <c r="H1595" s="5">
        <v>47111</v>
      </c>
      <c r="I1595">
        <f>IFERROR(VLOOKUP(G1595,'NCES Match'!$A$2:$B$1307,2,FALSE),"")</f>
        <v>4835700</v>
      </c>
      <c r="J1595" cm="1">
        <f t="array" ref="J1595">IFERROR(_xlfn.IFS(B1595=2015,H1595/$O$13,B1595=2016,H1595/$O$14,B1595=2017,H1595/$O$15,B1595=2018,H1595/$O$16,B1595=2019,H1595/$O$17,B1595=2020,H1595/$O$18,B1595=2021,H1595/$O$19,B1595=2022,H1595/$O$20),"")</f>
        <v>2.5529807186812669E-5</v>
      </c>
      <c r="K1595" s="3" cm="1">
        <f t="array" ref="K1595">IFERROR(_xlfn.IFS(B1595=2015,J1595*$P$4,B1595=2016,J1595*$P$5,B1595=2017,J1595*$P$6,B1595=2018,J1595*$P$7,B1595=2019,J1595*$P$8,B1595=2020,J1595*$P$9,B1595=2021,J1595*$P$10,B1595=2022,J1595*$P$11),"")</f>
        <v>53816.905416208334</v>
      </c>
      <c r="L1595" s="3">
        <f t="shared" si="25"/>
        <v>100927.90541620833</v>
      </c>
    </row>
    <row r="1596" spans="1:12">
      <c r="A1596">
        <v>4835700</v>
      </c>
      <c r="B1596">
        <v>2021</v>
      </c>
      <c r="D1596" t="s">
        <v>2611</v>
      </c>
      <c r="E1596" t="s">
        <v>2612</v>
      </c>
      <c r="F1596" t="s">
        <v>4230</v>
      </c>
      <c r="G1596" t="s">
        <v>2613</v>
      </c>
      <c r="H1596" s="5">
        <v>53827.92</v>
      </c>
      <c r="I1596">
        <f>IFERROR(VLOOKUP(G1596,'NCES Match'!$A$2:$B$1307,2,FALSE),"")</f>
        <v>4835700</v>
      </c>
      <c r="J1596" cm="1">
        <f t="array" ref="J1596">IFERROR(_xlfn.IFS(B1596=2015,H1596/$O$13,B1596=2016,H1596/$O$14,B1596=2017,H1596/$O$15,B1596=2018,H1596/$O$16,B1596=2019,H1596/$O$17,B1596=2020,H1596/$O$18,B1596=2021,H1596/$O$19,B1596=2022,H1596/$O$20),"")</f>
        <v>2.7540679317250957E-5</v>
      </c>
      <c r="K1596" s="3" cm="1">
        <f t="array" ref="K1596">IFERROR(_xlfn.IFS(B1596=2015,J1596*$P$4,B1596=2016,J1596*$P$5,B1596=2017,J1596*$P$6,B1596=2018,J1596*$P$7,B1596=2019,J1596*$P$8,B1596=2020,J1596*$P$9,B1596=2021,J1596*$P$10,B1596=2022,J1596*$P$11),"")</f>
        <v>58952.291803998531</v>
      </c>
      <c r="L1596" s="3">
        <f t="shared" si="25"/>
        <v>112780.21180399854</v>
      </c>
    </row>
    <row r="1597" spans="1:12">
      <c r="A1597">
        <v>4835700</v>
      </c>
      <c r="B1597">
        <v>2022</v>
      </c>
      <c r="D1597" t="s">
        <v>2611</v>
      </c>
      <c r="E1597" t="s">
        <v>2612</v>
      </c>
      <c r="F1597" t="s">
        <v>4101</v>
      </c>
      <c r="G1597" t="s">
        <v>2613</v>
      </c>
      <c r="H1597" s="5">
        <v>78377.86</v>
      </c>
      <c r="I1597">
        <f>IFERROR(VLOOKUP(G1597,'NCES Match'!$A$2:$B$1307,2,FALSE),"")</f>
        <v>4835700</v>
      </c>
      <c r="J1597" cm="1">
        <f t="array" ref="J1597">IFERROR(_xlfn.IFS(B1597=2015,H1597/$O$13,B1597=2016,H1597/$O$14,B1597=2017,H1597/$O$15,B1597=2018,H1597/$O$16,B1597=2019,H1597/$O$17,B1597=2020,H1597/$O$18,B1597=2021,H1597/$O$19,B1597=2022,H1597/$O$20),"")</f>
        <v>3.4425957822269906E-5</v>
      </c>
      <c r="K1597" s="3" cm="1">
        <f t="array" ref="K1597">IFERROR(_xlfn.IFS(B1597=2015,J1597*$P$4,B1597=2016,J1597*$P$5,B1597=2017,J1597*$P$6,B1597=2018,J1597*$P$7,B1597=2019,J1597*$P$8,B1597=2020,J1597*$P$9,B1597=2021,J1597*$P$10,B1597=2022,J1597*$P$11),"")</f>
        <v>74135.715135531005</v>
      </c>
      <c r="L1597" s="3">
        <f t="shared" si="25"/>
        <v>152513.57513553102</v>
      </c>
    </row>
    <row r="1598" spans="1:12">
      <c r="A1598">
        <v>4835700</v>
      </c>
      <c r="B1598">
        <v>2023</v>
      </c>
      <c r="D1598" t="s">
        <v>2611</v>
      </c>
      <c r="E1598" t="s">
        <v>2612</v>
      </c>
      <c r="F1598" t="s">
        <v>4101</v>
      </c>
      <c r="G1598" t="s">
        <v>2613</v>
      </c>
      <c r="H1598" s="5">
        <v>105221.5</v>
      </c>
      <c r="I1598">
        <f>IFERROR(VLOOKUP(G1598,'NCES Match'!$A$2:$B$1307,2,FALSE),"")</f>
        <v>4835700</v>
      </c>
      <c r="J1598" t="str" cm="1">
        <f t="array" ref="J1598">IFERROR(_xlfn.IFS(B1598=2015,H1598/$O$13,B1598=2016,H1598/$O$14,B1598=2017,H1598/$O$15,B1598=2018,H1598/$O$16,B1598=2019,H1598/$O$17,B1598=2020,H1598/$O$18,B1598=2021,H1598/$O$19,B1598=2022,H1598/$O$20),"")</f>
        <v/>
      </c>
      <c r="K1598" s="3" t="str" cm="1">
        <f t="array" ref="K1598">IFERROR(_xlfn.IFS(B1598=2015,J1598*$P$4,B1598=2016,J1598*$P$5,B1598=2017,J1598*$P$6,B1598=2018,J1598*$P$7,B1598=2019,J1598*$P$8,B1598=2020,J1598*$P$9,B1598=2021,J1598*$P$10,B1598=2022,J1598*$P$11),"")</f>
        <v/>
      </c>
      <c r="L1598" s="3">
        <f t="shared" si="25"/>
        <v>105221.5</v>
      </c>
    </row>
    <row r="1599" spans="1:12">
      <c r="A1599">
        <v>4812480</v>
      </c>
      <c r="B1599">
        <v>2015</v>
      </c>
      <c r="C1599" t="s">
        <v>381</v>
      </c>
      <c r="D1599" t="s">
        <v>783</v>
      </c>
      <c r="E1599" t="s">
        <v>784</v>
      </c>
      <c r="G1599" t="s">
        <v>785</v>
      </c>
      <c r="H1599" s="5">
        <v>505986.26</v>
      </c>
      <c r="I1599">
        <f>IFERROR(VLOOKUP(G1599,'NCES Match'!$A$2:$B$1307,2,FALSE),"")</f>
        <v>4812480</v>
      </c>
      <c r="J1599" cm="1">
        <f t="array" ref="J1599">IFERROR(_xlfn.IFS(B1599=2015,H1599/$O$13,B1599=2016,H1599/$O$14,B1599=2017,H1599/$O$15,B1599=2018,H1599/$O$16,B1599=2019,H1599/$O$17,B1599=2020,H1599/$O$18,B1599=2021,H1599/$O$19,B1599=2022,H1599/$O$20),"")</f>
        <v>3.9639153703125433E-4</v>
      </c>
      <c r="K1599" s="3" cm="1">
        <f t="array" ref="K1599">IFERROR(_xlfn.IFS(B1599=2015,J1599*$P$4,B1599=2016,J1599*$P$5,B1599=2017,J1599*$P$6,B1599=2018,J1599*$P$7,B1599=2019,J1599*$P$8,B1599=2020,J1599*$P$9,B1599=2021,J1599*$P$10,B1599=2022,J1599*$P$11),"")</f>
        <v>630850.38774070202</v>
      </c>
      <c r="L1599" s="3">
        <f t="shared" si="25"/>
        <v>1136836.6477407021</v>
      </c>
    </row>
    <row r="1600" spans="1:12">
      <c r="A1600">
        <v>4812480</v>
      </c>
      <c r="B1600">
        <v>2016</v>
      </c>
      <c r="C1600" t="s">
        <v>4102</v>
      </c>
      <c r="D1600" t="s">
        <v>783</v>
      </c>
      <c r="E1600" t="s">
        <v>784</v>
      </c>
      <c r="F1600" t="s">
        <v>4101</v>
      </c>
      <c r="G1600" t="s">
        <v>785</v>
      </c>
      <c r="H1600" s="5">
        <v>512562</v>
      </c>
      <c r="I1600">
        <f>IFERROR(VLOOKUP(G1600,'NCES Match'!$A$2:$B$1307,2,FALSE),"")</f>
        <v>4812480</v>
      </c>
      <c r="J1600" cm="1">
        <f t="array" ref="J1600">IFERROR(_xlfn.IFS(B1600=2015,H1600/$O$13,B1600=2016,H1600/$O$14,B1600=2017,H1600/$O$15,B1600=2018,H1600/$O$16,B1600=2019,H1600/$O$17,B1600=2020,H1600/$O$18,B1600=2021,H1600/$O$19,B1600=2022,H1600/$O$20),"")</f>
        <v>3.6692617452985281E-4</v>
      </c>
      <c r="K1600" s="3" cm="1">
        <f t="array" ref="K1600">IFERROR(_xlfn.IFS(B1600=2015,J1600*$P$4,B1600=2016,J1600*$P$5,B1600=2017,J1600*$P$6,B1600=2018,J1600*$P$7,B1600=2019,J1600*$P$8,B1600=2020,J1600*$P$9,B1600=2021,J1600*$P$10,B1600=2022,J1600*$P$11),"")</f>
        <v>614832.96375132306</v>
      </c>
      <c r="L1600" s="3">
        <f t="shared" si="25"/>
        <v>1127394.9637513231</v>
      </c>
    </row>
    <row r="1601" spans="1:12">
      <c r="A1601">
        <v>4812480</v>
      </c>
      <c r="B1601">
        <v>2017</v>
      </c>
      <c r="D1601" t="s">
        <v>783</v>
      </c>
      <c r="E1601" t="s">
        <v>784</v>
      </c>
      <c r="F1601" t="s">
        <v>4101</v>
      </c>
      <c r="G1601" t="s">
        <v>785</v>
      </c>
      <c r="H1601" s="5">
        <v>503937</v>
      </c>
      <c r="I1601">
        <f>IFERROR(VLOOKUP(G1601,'NCES Match'!$A$2:$B$1307,2,FALSE),"")</f>
        <v>4812480</v>
      </c>
      <c r="J1601" cm="1">
        <f t="array" ref="J1601">IFERROR(_xlfn.IFS(B1601=2015,H1601/$O$13,B1601=2016,H1601/$O$14,B1601=2017,H1601/$O$15,B1601=2018,H1601/$O$16,B1601=2019,H1601/$O$17,B1601=2020,H1601/$O$18,B1601=2021,H1601/$O$19,B1601=2022,H1601/$O$20),"")</f>
        <v>3.4743370373366723E-4</v>
      </c>
      <c r="K1601" s="3" cm="1">
        <f t="array" ref="K1601">IFERROR(_xlfn.IFS(B1601=2015,J1601*$P$4,B1601=2016,J1601*$P$5,B1601=2017,J1601*$P$6,B1601=2018,J1601*$P$7,B1601=2019,J1601*$P$8,B1601=2020,J1601*$P$9,B1601=2021,J1601*$P$10,B1601=2022,J1601*$P$11),"")</f>
        <v>590028.53065509361</v>
      </c>
      <c r="L1601" s="3">
        <f t="shared" si="25"/>
        <v>1093965.5306550935</v>
      </c>
    </row>
    <row r="1602" spans="1:12">
      <c r="A1602">
        <v>4812480</v>
      </c>
      <c r="B1602">
        <v>2018</v>
      </c>
      <c r="D1602" t="s">
        <v>783</v>
      </c>
      <c r="E1602" t="s">
        <v>784</v>
      </c>
      <c r="F1602" t="s">
        <v>4101</v>
      </c>
      <c r="G1602" t="s">
        <v>785</v>
      </c>
      <c r="H1602" s="5">
        <v>500983</v>
      </c>
      <c r="I1602">
        <f>IFERROR(VLOOKUP(G1602,'NCES Match'!$A$2:$B$1307,2,FALSE),"")</f>
        <v>4812480</v>
      </c>
      <c r="J1602" cm="1">
        <f t="array" ref="J1602">IFERROR(_xlfn.IFS(B1602=2015,H1602/$O$13,B1602=2016,H1602/$O$14,B1602=2017,H1602/$O$15,B1602=2018,H1602/$O$16,B1602=2019,H1602/$O$17,B1602=2020,H1602/$O$18,B1602=2021,H1602/$O$19,B1602=2022,H1602/$O$20),"")</f>
        <v>3.2692088280693727E-4</v>
      </c>
      <c r="K1602" s="3" cm="1">
        <f t="array" ref="K1602">IFERROR(_xlfn.IFS(B1602=2015,J1602*$P$4,B1602=2016,J1602*$P$5,B1602=2017,J1602*$P$6,B1602=2018,J1602*$P$7,B1602=2019,J1602*$P$8,B1602=2020,J1602*$P$9,B1602=2021,J1602*$P$10,B1602=2022,J1602*$P$11),"")</f>
        <v>561275.19569485495</v>
      </c>
      <c r="L1602" s="3">
        <f t="shared" si="25"/>
        <v>1062258.1956948549</v>
      </c>
    </row>
    <row r="1603" spans="1:12">
      <c r="A1603">
        <v>4812480</v>
      </c>
      <c r="B1603">
        <v>2019</v>
      </c>
      <c r="D1603" t="s">
        <v>783</v>
      </c>
      <c r="E1603" t="s">
        <v>784</v>
      </c>
      <c r="F1603" t="s">
        <v>4101</v>
      </c>
      <c r="G1603" t="s">
        <v>785</v>
      </c>
      <c r="H1603" s="5">
        <v>557539</v>
      </c>
      <c r="I1603">
        <f>IFERROR(VLOOKUP(G1603,'NCES Match'!$A$2:$B$1307,2,FALSE),"")</f>
        <v>4812480</v>
      </c>
      <c r="J1603" cm="1">
        <f t="array" ref="J1603">IFERROR(_xlfn.IFS(B1603=2015,H1603/$O$13,B1603=2016,H1603/$O$14,B1603=2017,H1603/$O$15,B1603=2018,H1603/$O$16,B1603=2019,H1603/$O$17,B1603=2020,H1603/$O$18,B1603=2021,H1603/$O$19,B1603=2022,H1603/$O$20),"")</f>
        <v>3.530225588759377E-4</v>
      </c>
      <c r="K1603" s="3" cm="1">
        <f t="array" ref="K1603">IFERROR(_xlfn.IFS(B1603=2015,J1603*$P$4,B1603=2016,J1603*$P$5,B1603=2017,J1603*$P$6,B1603=2018,J1603*$P$7,B1603=2019,J1603*$P$8,B1603=2020,J1603*$P$9,B1603=2021,J1603*$P$10,B1603=2022,J1603*$P$11),"")</f>
        <v>613527.07271332352</v>
      </c>
      <c r="L1603" s="3">
        <f t="shared" ref="L1603:L1666" si="26">SUM(H1603,K1603)</f>
        <v>1171066.0727133234</v>
      </c>
    </row>
    <row r="1604" spans="1:12">
      <c r="A1604">
        <v>4812480</v>
      </c>
      <c r="B1604">
        <v>2020</v>
      </c>
      <c r="D1604" t="s">
        <v>783</v>
      </c>
      <c r="E1604" t="s">
        <v>784</v>
      </c>
      <c r="F1604" t="s">
        <v>4230</v>
      </c>
      <c r="G1604" t="s">
        <v>785</v>
      </c>
      <c r="H1604" s="5">
        <v>738743</v>
      </c>
      <c r="I1604">
        <f>IFERROR(VLOOKUP(G1604,'NCES Match'!$A$2:$B$1307,2,FALSE),"")</f>
        <v>4812480</v>
      </c>
      <c r="J1604" cm="1">
        <f t="array" ref="J1604">IFERROR(_xlfn.IFS(B1604=2015,H1604/$O$13,B1604=2016,H1604/$O$14,B1604=2017,H1604/$O$15,B1604=2018,H1604/$O$16,B1604=2019,H1604/$O$17,B1604=2020,H1604/$O$18,B1604=2021,H1604/$O$19,B1604=2022,H1604/$O$20),"")</f>
        <v>4.0033041859878911E-4</v>
      </c>
      <c r="K1604" s="3" cm="1">
        <f t="array" ref="K1604">IFERROR(_xlfn.IFS(B1604=2015,J1604*$P$4,B1604=2016,J1604*$P$5,B1604=2017,J1604*$P$6,B1604=2018,J1604*$P$7,B1604=2019,J1604*$P$8,B1604=2020,J1604*$P$9,B1604=2021,J1604*$P$10,B1604=2022,J1604*$P$11),"")</f>
        <v>843897.64933637576</v>
      </c>
      <c r="L1604" s="3">
        <f t="shared" si="26"/>
        <v>1582640.6493363758</v>
      </c>
    </row>
    <row r="1605" spans="1:12">
      <c r="A1605">
        <v>4812480</v>
      </c>
      <c r="B1605">
        <v>2021</v>
      </c>
      <c r="D1605" t="s">
        <v>783</v>
      </c>
      <c r="E1605" t="s">
        <v>784</v>
      </c>
      <c r="F1605" t="s">
        <v>4230</v>
      </c>
      <c r="G1605" t="s">
        <v>785</v>
      </c>
      <c r="H1605" s="5">
        <v>776641.49</v>
      </c>
      <c r="I1605">
        <f>IFERROR(VLOOKUP(G1605,'NCES Match'!$A$2:$B$1307,2,FALSE),"")</f>
        <v>4812480</v>
      </c>
      <c r="J1605" cm="1">
        <f t="array" ref="J1605">IFERROR(_xlfn.IFS(B1605=2015,H1605/$O$13,B1605=2016,H1605/$O$14,B1605=2017,H1605/$O$15,B1605=2018,H1605/$O$16,B1605=2019,H1605/$O$17,B1605=2020,H1605/$O$18,B1605=2021,H1605/$O$19,B1605=2022,H1605/$O$20),"")</f>
        <v>3.9736319405546351E-4</v>
      </c>
      <c r="K1605" s="3" cm="1">
        <f t="array" ref="K1605">IFERROR(_xlfn.IFS(B1605=2015,J1605*$P$4,B1605=2016,J1605*$P$5,B1605=2017,J1605*$P$6,B1605=2018,J1605*$P$7,B1605=2019,J1605*$P$8,B1605=2020,J1605*$P$9,B1605=2021,J1605*$P$10,B1605=2022,J1605*$P$11),"")</f>
        <v>850577.09355242038</v>
      </c>
      <c r="L1605" s="3">
        <f t="shared" si="26"/>
        <v>1627218.5835524204</v>
      </c>
    </row>
    <row r="1606" spans="1:12">
      <c r="A1606">
        <v>4812480</v>
      </c>
      <c r="B1606">
        <v>2022</v>
      </c>
      <c r="D1606" t="s">
        <v>783</v>
      </c>
      <c r="E1606" t="s">
        <v>784</v>
      </c>
      <c r="F1606" t="s">
        <v>4101</v>
      </c>
      <c r="G1606" t="s">
        <v>785</v>
      </c>
      <c r="H1606" s="5">
        <v>1047673.98</v>
      </c>
      <c r="I1606">
        <f>IFERROR(VLOOKUP(G1606,'NCES Match'!$A$2:$B$1307,2,FALSE),"")</f>
        <v>4812480</v>
      </c>
      <c r="J1606" cm="1">
        <f t="array" ref="J1606">IFERROR(_xlfn.IFS(B1606=2015,H1606/$O$13,B1606=2016,H1606/$O$14,B1606=2017,H1606/$O$15,B1606=2018,H1606/$O$16,B1606=2019,H1606/$O$17,B1606=2020,H1606/$O$18,B1606=2021,H1606/$O$19,B1606=2022,H1606/$O$20),"")</f>
        <v>4.6017051558909164E-4</v>
      </c>
      <c r="K1606" s="3" cm="1">
        <f t="array" ref="K1606">IFERROR(_xlfn.IFS(B1606=2015,J1606*$P$4,B1606=2016,J1606*$P$5,B1606=2017,J1606*$P$6,B1606=2018,J1606*$P$7,B1606=2019,J1606*$P$8,B1606=2020,J1606*$P$9,B1606=2021,J1606*$P$10,B1606=2022,J1606*$P$11),"")</f>
        <v>990969.38518336695</v>
      </c>
      <c r="L1606" s="3">
        <f t="shared" si="26"/>
        <v>2038643.3651833669</v>
      </c>
    </row>
    <row r="1607" spans="1:12">
      <c r="A1607">
        <v>4812480</v>
      </c>
      <c r="B1607">
        <v>2023</v>
      </c>
      <c r="D1607" t="s">
        <v>783</v>
      </c>
      <c r="E1607" t="s">
        <v>784</v>
      </c>
      <c r="F1607" t="s">
        <v>4101</v>
      </c>
      <c r="G1607" t="s">
        <v>785</v>
      </c>
      <c r="H1607" s="5">
        <v>1286595.26</v>
      </c>
      <c r="I1607">
        <f>IFERROR(VLOOKUP(G1607,'NCES Match'!$A$2:$B$1307,2,FALSE),"")</f>
        <v>4812480</v>
      </c>
      <c r="J1607" t="str" cm="1">
        <f t="array" ref="J1607">IFERROR(_xlfn.IFS(B1607=2015,H1607/$O$13,B1607=2016,H1607/$O$14,B1607=2017,H1607/$O$15,B1607=2018,H1607/$O$16,B1607=2019,H1607/$O$17,B1607=2020,H1607/$O$18,B1607=2021,H1607/$O$19,B1607=2022,H1607/$O$20),"")</f>
        <v/>
      </c>
      <c r="K1607" s="3" t="str" cm="1">
        <f t="array" ref="K1607">IFERROR(_xlfn.IFS(B1607=2015,J1607*$P$4,B1607=2016,J1607*$P$5,B1607=2017,J1607*$P$6,B1607=2018,J1607*$P$7,B1607=2019,J1607*$P$8,B1607=2020,J1607*$P$9,B1607=2021,J1607*$P$10,B1607=2022,J1607*$P$11),"")</f>
        <v/>
      </c>
      <c r="L1607" s="3">
        <f t="shared" si="26"/>
        <v>1286595.26</v>
      </c>
    </row>
    <row r="1608" spans="1:12">
      <c r="A1608">
        <v>4815810</v>
      </c>
      <c r="B1608">
        <v>2015</v>
      </c>
      <c r="C1608" t="s">
        <v>381</v>
      </c>
      <c r="D1608" t="s">
        <v>1045</v>
      </c>
      <c r="E1608" t="s">
        <v>1046</v>
      </c>
      <c r="G1608" t="s">
        <v>1047</v>
      </c>
      <c r="H1608" s="5">
        <v>51207.34</v>
      </c>
      <c r="I1608">
        <f>IFERROR(VLOOKUP(G1608,'NCES Match'!$A$2:$B$1307,2,FALSE),"")</f>
        <v>4815810</v>
      </c>
      <c r="J1608" cm="1">
        <f t="array" ref="J1608">IFERROR(_xlfn.IFS(B1608=2015,H1608/$O$13,B1608=2016,H1608/$O$14,B1608=2017,H1608/$O$15,B1608=2018,H1608/$O$16,B1608=2019,H1608/$O$17,B1608=2020,H1608/$O$18,B1608=2021,H1608/$O$19,B1608=2022,H1608/$O$20),"")</f>
        <v>4.0116022537612049E-5</v>
      </c>
      <c r="K1608" s="3" cm="1">
        <f t="array" ref="K1608">IFERROR(_xlfn.IFS(B1608=2015,J1608*$P$4,B1608=2016,J1608*$P$5,B1608=2017,J1608*$P$6,B1608=2018,J1608*$P$7,B1608=2019,J1608*$P$8,B1608=2020,J1608*$P$9,B1608=2021,J1608*$P$10,B1608=2022,J1608*$P$11),"")</f>
        <v>63843.967411624886</v>
      </c>
      <c r="L1608" s="3">
        <f t="shared" si="26"/>
        <v>115051.30741162488</v>
      </c>
    </row>
    <row r="1609" spans="1:12">
      <c r="A1609">
        <v>4815810</v>
      </c>
      <c r="B1609">
        <v>2016</v>
      </c>
      <c r="C1609" t="s">
        <v>4102</v>
      </c>
      <c r="D1609" t="s">
        <v>1045</v>
      </c>
      <c r="E1609" t="s">
        <v>1046</v>
      </c>
      <c r="F1609" t="s">
        <v>4101</v>
      </c>
      <c r="G1609" t="s">
        <v>1047</v>
      </c>
      <c r="H1609" s="5">
        <v>53220</v>
      </c>
      <c r="I1609">
        <f>IFERROR(VLOOKUP(G1609,'NCES Match'!$A$2:$B$1307,2,FALSE),"")</f>
        <v>4815810</v>
      </c>
      <c r="J1609" cm="1">
        <f t="array" ref="J1609">IFERROR(_xlfn.IFS(B1609=2015,H1609/$O$13,B1609=2016,H1609/$O$14,B1609=2017,H1609/$O$15,B1609=2018,H1609/$O$16,B1609=2019,H1609/$O$17,B1609=2020,H1609/$O$18,B1609=2021,H1609/$O$19,B1609=2022,H1609/$O$20),"")</f>
        <v>3.8098436888569125E-5</v>
      </c>
      <c r="K1609" s="3" cm="1">
        <f t="array" ref="K1609">IFERROR(_xlfn.IFS(B1609=2015,J1609*$P$4,B1609=2016,J1609*$P$5,B1609=2017,J1609*$P$6,B1609=2018,J1609*$P$7,B1609=2019,J1609*$P$8,B1609=2020,J1609*$P$9,B1609=2021,J1609*$P$10,B1609=2022,J1609*$P$11),"")</f>
        <v>63838.931350442319</v>
      </c>
      <c r="L1609" s="3">
        <f t="shared" si="26"/>
        <v>117058.93135044232</v>
      </c>
    </row>
    <row r="1610" spans="1:12">
      <c r="A1610">
        <v>4815810</v>
      </c>
      <c r="B1610">
        <v>2017</v>
      </c>
      <c r="D1610" t="s">
        <v>1045</v>
      </c>
      <c r="E1610" t="s">
        <v>1046</v>
      </c>
      <c r="F1610" t="s">
        <v>4101</v>
      </c>
      <c r="G1610" t="s">
        <v>1047</v>
      </c>
      <c r="H1610" s="5">
        <v>53510</v>
      </c>
      <c r="I1610">
        <f>IFERROR(VLOOKUP(G1610,'NCES Match'!$A$2:$B$1307,2,FALSE),"")</f>
        <v>4815810</v>
      </c>
      <c r="J1610" cm="1">
        <f t="array" ref="J1610">IFERROR(_xlfn.IFS(B1610=2015,H1610/$O$13,B1610=2016,H1610/$O$14,B1610=2017,H1610/$O$15,B1610=2018,H1610/$O$16,B1610=2019,H1610/$O$17,B1610=2020,H1610/$O$18,B1610=2021,H1610/$O$19,B1610=2022,H1610/$O$20),"")</f>
        <v>3.6891868401781436E-5</v>
      </c>
      <c r="K1610" s="3" cm="1">
        <f t="array" ref="K1610">IFERROR(_xlfn.IFS(B1610=2015,J1610*$P$4,B1610=2016,J1610*$P$5,B1610=2017,J1610*$P$6,B1610=2018,J1610*$P$7,B1610=2019,J1610*$P$8,B1610=2020,J1610*$P$9,B1610=2021,J1610*$P$10,B1610=2022,J1610*$P$11),"")</f>
        <v>62651.535162835942</v>
      </c>
      <c r="L1610" s="3">
        <f t="shared" si="26"/>
        <v>116161.53516283593</v>
      </c>
    </row>
    <row r="1611" spans="1:12">
      <c r="A1611">
        <v>4815810</v>
      </c>
      <c r="B1611">
        <v>2018</v>
      </c>
      <c r="D1611" t="s">
        <v>1045</v>
      </c>
      <c r="E1611" t="s">
        <v>1046</v>
      </c>
      <c r="F1611" t="s">
        <v>4101</v>
      </c>
      <c r="G1611" t="s">
        <v>1047</v>
      </c>
      <c r="H1611" s="5">
        <v>58890</v>
      </c>
      <c r="I1611">
        <f>IFERROR(VLOOKUP(G1611,'NCES Match'!$A$2:$B$1307,2,FALSE),"")</f>
        <v>4815810</v>
      </c>
      <c r="J1611" cm="1">
        <f t="array" ref="J1611">IFERROR(_xlfn.IFS(B1611=2015,H1611/$O$13,B1611=2016,H1611/$O$14,B1611=2017,H1611/$O$15,B1611=2018,H1611/$O$16,B1611=2019,H1611/$O$17,B1611=2020,H1611/$O$18,B1611=2021,H1611/$O$19,B1611=2022,H1611/$O$20),"")</f>
        <v>3.8429189789874179E-5</v>
      </c>
      <c r="K1611" s="3" cm="1">
        <f t="array" ref="K1611">IFERROR(_xlfn.IFS(B1611=2015,J1611*$P$4,B1611=2016,J1611*$P$5,B1611=2017,J1611*$P$6,B1611=2018,J1611*$P$7,B1611=2019,J1611*$P$8,B1611=2020,J1611*$P$9,B1611=2021,J1611*$P$10,B1611=2022,J1611*$P$11),"")</f>
        <v>65977.281214073155</v>
      </c>
      <c r="L1611" s="3">
        <f t="shared" si="26"/>
        <v>124867.28121407315</v>
      </c>
    </row>
    <row r="1612" spans="1:12">
      <c r="A1612">
        <v>4815810</v>
      </c>
      <c r="B1612">
        <v>2019</v>
      </c>
      <c r="D1612" t="s">
        <v>1045</v>
      </c>
      <c r="E1612" t="s">
        <v>1046</v>
      </c>
      <c r="F1612" t="s">
        <v>4101</v>
      </c>
      <c r="G1612" t="s">
        <v>1047</v>
      </c>
      <c r="H1612" s="5">
        <v>63554</v>
      </c>
      <c r="I1612">
        <f>IFERROR(VLOOKUP(G1612,'NCES Match'!$A$2:$B$1307,2,FALSE),"")</f>
        <v>4815810</v>
      </c>
      <c r="J1612" cm="1">
        <f t="array" ref="J1612">IFERROR(_xlfn.IFS(B1612=2015,H1612/$O$13,B1612=2016,H1612/$O$14,B1612=2017,H1612/$O$15,B1612=2018,H1612/$O$16,B1612=2019,H1612/$O$17,B1612=2020,H1612/$O$18,B1612=2021,H1612/$O$19,B1612=2022,H1612/$O$20),"")</f>
        <v>4.0241123413431787E-5</v>
      </c>
      <c r="K1612" s="3" cm="1">
        <f t="array" ref="K1612">IFERROR(_xlfn.IFS(B1612=2015,J1612*$P$4,B1612=2016,J1612*$P$5,B1612=2017,J1612*$P$6,B1612=2018,J1612*$P$7,B1612=2019,J1612*$P$8,B1612=2020,J1612*$P$9,B1612=2021,J1612*$P$10,B1612=2022,J1612*$P$11),"")</f>
        <v>69936.093401937032</v>
      </c>
      <c r="L1612" s="3">
        <f t="shared" si="26"/>
        <v>133490.09340193705</v>
      </c>
    </row>
    <row r="1613" spans="1:12">
      <c r="A1613">
        <v>4815810</v>
      </c>
      <c r="B1613">
        <v>2020</v>
      </c>
      <c r="D1613" t="s">
        <v>1045</v>
      </c>
      <c r="E1613" t="s">
        <v>1046</v>
      </c>
      <c r="F1613" t="s">
        <v>4230</v>
      </c>
      <c r="G1613" t="s">
        <v>1047</v>
      </c>
      <c r="H1613" s="5">
        <v>65477</v>
      </c>
      <c r="I1613">
        <f>IFERROR(VLOOKUP(G1613,'NCES Match'!$A$2:$B$1307,2,FALSE),"")</f>
        <v>4815810</v>
      </c>
      <c r="J1613" cm="1">
        <f t="array" ref="J1613">IFERROR(_xlfn.IFS(B1613=2015,H1613/$O$13,B1613=2016,H1613/$O$14,B1613=2017,H1613/$O$15,B1613=2018,H1613/$O$16,B1613=2019,H1613/$O$17,B1613=2020,H1613/$O$18,B1613=2021,H1613/$O$19,B1613=2022,H1613/$O$20),"")</f>
        <v>3.5482481483537458E-5</v>
      </c>
      <c r="K1613" s="3" cm="1">
        <f t="array" ref="K1613">IFERROR(_xlfn.IFS(B1613=2015,J1613*$P$4,B1613=2016,J1613*$P$5,B1613=2017,J1613*$P$6,B1613=2018,J1613*$P$7,B1613=2019,J1613*$P$8,B1613=2020,J1613*$P$9,B1613=2021,J1613*$P$10,B1613=2022,J1613*$P$11),"")</f>
        <v>74797.170850482333</v>
      </c>
      <c r="L1613" s="3">
        <f t="shared" si="26"/>
        <v>140274.17085048233</v>
      </c>
    </row>
    <row r="1614" spans="1:12">
      <c r="A1614">
        <v>4815810</v>
      </c>
      <c r="B1614">
        <v>2021</v>
      </c>
      <c r="D1614" t="s">
        <v>1045</v>
      </c>
      <c r="E1614" t="s">
        <v>1046</v>
      </c>
      <c r="F1614" t="s">
        <v>4230</v>
      </c>
      <c r="G1614" t="s">
        <v>1047</v>
      </c>
      <c r="H1614" s="5">
        <v>65730.600000000006</v>
      </c>
      <c r="I1614">
        <f>IFERROR(VLOOKUP(G1614,'NCES Match'!$A$2:$B$1307,2,FALSE),"")</f>
        <v>4815810</v>
      </c>
      <c r="J1614" cm="1">
        <f t="array" ref="J1614">IFERROR(_xlfn.IFS(B1614=2015,H1614/$O$13,B1614=2016,H1614/$O$14,B1614=2017,H1614/$O$15,B1614=2018,H1614/$O$16,B1614=2019,H1614/$O$17,B1614=2020,H1614/$O$18,B1614=2021,H1614/$O$19,B1614=2022,H1614/$O$20),"")</f>
        <v>3.3630602407272952E-5</v>
      </c>
      <c r="K1614" s="3" cm="1">
        <f t="array" ref="K1614">IFERROR(_xlfn.IFS(B1614=2015,J1614*$P$4,B1614=2016,J1614*$P$5,B1614=2017,J1614*$P$6,B1614=2018,J1614*$P$7,B1614=2019,J1614*$P$8,B1614=2020,J1614*$P$9,B1614=2021,J1614*$P$10,B1614=2022,J1614*$P$11),"")</f>
        <v>71988.096728461838</v>
      </c>
      <c r="L1614" s="3">
        <f t="shared" si="26"/>
        <v>137718.69672846183</v>
      </c>
    </row>
    <row r="1615" spans="1:12">
      <c r="A1615">
        <v>4815810</v>
      </c>
      <c r="B1615">
        <v>2022</v>
      </c>
      <c r="D1615" t="s">
        <v>1045</v>
      </c>
      <c r="E1615" t="s">
        <v>1046</v>
      </c>
      <c r="F1615" t="s">
        <v>4101</v>
      </c>
      <c r="G1615" t="s">
        <v>1047</v>
      </c>
      <c r="H1615" s="5">
        <v>88211.87</v>
      </c>
      <c r="I1615">
        <f>IFERROR(VLOOKUP(G1615,'NCES Match'!$A$2:$B$1307,2,FALSE),"")</f>
        <v>4815810</v>
      </c>
      <c r="J1615" cm="1">
        <f t="array" ref="J1615">IFERROR(_xlfn.IFS(B1615=2015,H1615/$O$13,B1615=2016,H1615/$O$14,B1615=2017,H1615/$O$15,B1615=2018,H1615/$O$16,B1615=2019,H1615/$O$17,B1615=2020,H1615/$O$18,B1615=2021,H1615/$O$19,B1615=2022,H1615/$O$20),"")</f>
        <v>3.8745356355016021E-5</v>
      </c>
      <c r="K1615" s="3" cm="1">
        <f t="array" ref="K1615">IFERROR(_xlfn.IFS(B1615=2015,J1615*$P$4,B1615=2016,J1615*$P$5,B1615=2017,J1615*$P$6,B1615=2018,J1615*$P$7,B1615=2019,J1615*$P$8,B1615=2020,J1615*$P$9,B1615=2021,J1615*$P$10,B1615=2022,J1615*$P$11),"")</f>
        <v>83437.466471941108</v>
      </c>
      <c r="L1615" s="3">
        <f t="shared" si="26"/>
        <v>171649.33647194109</v>
      </c>
    </row>
    <row r="1616" spans="1:12">
      <c r="A1616">
        <v>4815810</v>
      </c>
      <c r="B1616">
        <v>2023</v>
      </c>
      <c r="D1616" t="s">
        <v>1045</v>
      </c>
      <c r="E1616" t="s">
        <v>1046</v>
      </c>
      <c r="F1616" t="s">
        <v>4101</v>
      </c>
      <c r="G1616" t="s">
        <v>1047</v>
      </c>
      <c r="H1616" s="5">
        <v>114241.67</v>
      </c>
      <c r="I1616">
        <f>IFERROR(VLOOKUP(G1616,'NCES Match'!$A$2:$B$1307,2,FALSE),"")</f>
        <v>4815810</v>
      </c>
      <c r="J1616" t="str" cm="1">
        <f t="array" ref="J1616">IFERROR(_xlfn.IFS(B1616=2015,H1616/$O$13,B1616=2016,H1616/$O$14,B1616=2017,H1616/$O$15,B1616=2018,H1616/$O$16,B1616=2019,H1616/$O$17,B1616=2020,H1616/$O$18,B1616=2021,H1616/$O$19,B1616=2022,H1616/$O$20),"")</f>
        <v/>
      </c>
      <c r="K1616" s="3" t="str" cm="1">
        <f t="array" ref="K1616">IFERROR(_xlfn.IFS(B1616=2015,J1616*$P$4,B1616=2016,J1616*$P$5,B1616=2017,J1616*$P$6,B1616=2018,J1616*$P$7,B1616=2019,J1616*$P$8,B1616=2020,J1616*$P$9,B1616=2021,J1616*$P$10,B1616=2022,J1616*$P$11),"")</f>
        <v/>
      </c>
      <c r="L1616" s="3">
        <f t="shared" si="26"/>
        <v>114241.67</v>
      </c>
    </row>
    <row r="1617" spans="1:12">
      <c r="A1617">
        <v>4814450</v>
      </c>
      <c r="B1617">
        <v>2015</v>
      </c>
      <c r="C1617" t="s">
        <v>381</v>
      </c>
      <c r="D1617" t="s">
        <v>931</v>
      </c>
      <c r="E1617" t="s">
        <v>932</v>
      </c>
      <c r="G1617" t="s">
        <v>933</v>
      </c>
      <c r="H1617" s="5">
        <v>191141.17</v>
      </c>
      <c r="I1617">
        <f>IFERROR(VLOOKUP(G1617,'NCES Match'!$A$2:$B$1307,2,FALSE),"")</f>
        <v>4814450</v>
      </c>
      <c r="J1617" cm="1">
        <f t="array" ref="J1617">IFERROR(_xlfn.IFS(B1617=2015,H1617/$O$13,B1617=2016,H1617/$O$14,B1617=2017,H1617/$O$15,B1617=2018,H1617/$O$16,B1617=2019,H1617/$O$17,B1617=2020,H1617/$O$18,B1617=2021,H1617/$O$19,B1617=2022,H1617/$O$20),"")</f>
        <v>1.4974071067908501E-4</v>
      </c>
      <c r="K1617" s="3" cm="1">
        <f t="array" ref="K1617">IFERROR(_xlfn.IFS(B1617=2015,J1617*$P$4,B1617=2016,J1617*$P$5,B1617=2017,J1617*$P$6,B1617=2018,J1617*$P$7,B1617=2019,J1617*$P$8,B1617=2020,J1617*$P$9,B1617=2021,J1617*$P$10,B1617=2022,J1617*$P$11),"")</f>
        <v>238309.79364481449</v>
      </c>
      <c r="L1617" s="3">
        <f t="shared" si="26"/>
        <v>429450.9636448145</v>
      </c>
    </row>
    <row r="1618" spans="1:12">
      <c r="A1618">
        <v>4814450</v>
      </c>
      <c r="B1618">
        <v>2016</v>
      </c>
      <c r="C1618" t="s">
        <v>4102</v>
      </c>
      <c r="D1618" t="s">
        <v>931</v>
      </c>
      <c r="E1618" t="s">
        <v>932</v>
      </c>
      <c r="F1618" t="s">
        <v>4101</v>
      </c>
      <c r="G1618" t="s">
        <v>933</v>
      </c>
      <c r="H1618" s="5">
        <v>204833</v>
      </c>
      <c r="I1618">
        <f>IFERROR(VLOOKUP(G1618,'NCES Match'!$A$2:$B$1307,2,FALSE),"")</f>
        <v>4814450</v>
      </c>
      <c r="J1618" cm="1">
        <f t="array" ref="J1618">IFERROR(_xlfn.IFS(B1618=2015,H1618/$O$13,B1618=2016,H1618/$O$14,B1618=2017,H1618/$O$15,B1618=2018,H1618/$O$16,B1618=2019,H1618/$O$17,B1618=2020,H1618/$O$18,B1618=2021,H1618/$O$19,B1618=2022,H1618/$O$20),"")</f>
        <v>1.4663316653882526E-4</v>
      </c>
      <c r="K1618" s="3" cm="1">
        <f t="array" ref="K1618">IFERROR(_xlfn.IFS(B1618=2015,J1618*$P$4,B1618=2016,J1618*$P$5,B1618=2017,J1618*$P$6,B1618=2018,J1618*$P$7,B1618=2019,J1618*$P$8,B1618=2020,J1618*$P$9,B1618=2021,J1618*$P$10,B1618=2022,J1618*$P$11),"")</f>
        <v>245703.1158456436</v>
      </c>
      <c r="L1618" s="3">
        <f t="shared" si="26"/>
        <v>450536.11584564357</v>
      </c>
    </row>
    <row r="1619" spans="1:12">
      <c r="A1619">
        <v>4814450</v>
      </c>
      <c r="B1619">
        <v>2017</v>
      </c>
      <c r="D1619" t="s">
        <v>931</v>
      </c>
      <c r="E1619" t="s">
        <v>932</v>
      </c>
      <c r="F1619" t="s">
        <v>4101</v>
      </c>
      <c r="G1619" t="s">
        <v>933</v>
      </c>
      <c r="H1619" s="5">
        <v>213599</v>
      </c>
      <c r="I1619">
        <f>IFERROR(VLOOKUP(G1619,'NCES Match'!$A$2:$B$1307,2,FALSE),"")</f>
        <v>4814450</v>
      </c>
      <c r="J1619" cm="1">
        <f t="array" ref="J1619">IFERROR(_xlfn.IFS(B1619=2015,H1619/$O$13,B1619=2016,H1619/$O$14,B1619=2017,H1619/$O$15,B1619=2018,H1619/$O$16,B1619=2019,H1619/$O$17,B1619=2020,H1619/$O$18,B1619=2021,H1619/$O$19,B1619=2022,H1619/$O$20),"")</f>
        <v>1.4726343111104678E-4</v>
      </c>
      <c r="K1619" s="3" cm="1">
        <f t="array" ref="K1619">IFERROR(_xlfn.IFS(B1619=2015,J1619*$P$4,B1619=2016,J1619*$P$5,B1619=2017,J1619*$P$6,B1619=2018,J1619*$P$7,B1619=2019,J1619*$P$8,B1619=2020,J1619*$P$9,B1619=2021,J1619*$P$10,B1619=2022,J1619*$P$11),"")</f>
        <v>250089.80114458225</v>
      </c>
      <c r="L1619" s="3">
        <f t="shared" si="26"/>
        <v>463688.80114458222</v>
      </c>
    </row>
    <row r="1620" spans="1:12">
      <c r="A1620">
        <v>4814450</v>
      </c>
      <c r="B1620">
        <v>2018</v>
      </c>
      <c r="D1620" t="s">
        <v>931</v>
      </c>
      <c r="E1620" t="s">
        <v>932</v>
      </c>
      <c r="F1620" t="s">
        <v>4101</v>
      </c>
      <c r="G1620" t="s">
        <v>933</v>
      </c>
      <c r="H1620" s="5">
        <v>210998</v>
      </c>
      <c r="I1620">
        <f>IFERROR(VLOOKUP(G1620,'NCES Match'!$A$2:$B$1307,2,FALSE),"")</f>
        <v>4814450</v>
      </c>
      <c r="J1620" cm="1">
        <f t="array" ref="J1620">IFERROR(_xlfn.IFS(B1620=2015,H1620/$O$13,B1620=2016,H1620/$O$14,B1620=2017,H1620/$O$15,B1620=2018,H1620/$O$16,B1620=2019,H1620/$O$17,B1620=2020,H1620/$O$18,B1620=2021,H1620/$O$19,B1620=2022,H1620/$O$20),"")</f>
        <v>1.3768860905559303E-4</v>
      </c>
      <c r="K1620" s="3" cm="1">
        <f t="array" ref="K1620">IFERROR(_xlfn.IFS(B1620=2015,J1620*$P$4,B1620=2016,J1620*$P$5,B1620=2017,J1620*$P$6,B1620=2018,J1620*$P$7,B1620=2019,J1620*$P$8,B1620=2020,J1620*$P$9,B1620=2021,J1620*$P$10,B1620=2022,J1620*$P$11),"")</f>
        <v>236391.14249629833</v>
      </c>
      <c r="L1620" s="3">
        <f t="shared" si="26"/>
        <v>447389.1424962983</v>
      </c>
    </row>
    <row r="1621" spans="1:12">
      <c r="A1621">
        <v>4814450</v>
      </c>
      <c r="B1621">
        <v>2019</v>
      </c>
      <c r="D1621" t="s">
        <v>931</v>
      </c>
      <c r="E1621" t="s">
        <v>932</v>
      </c>
      <c r="F1621" t="s">
        <v>4101</v>
      </c>
      <c r="G1621" t="s">
        <v>933</v>
      </c>
      <c r="H1621" s="5">
        <v>219427</v>
      </c>
      <c r="I1621">
        <f>IFERROR(VLOOKUP(G1621,'NCES Match'!$A$2:$B$1307,2,FALSE),"")</f>
        <v>4814450</v>
      </c>
      <c r="J1621" cm="1">
        <f t="array" ref="J1621">IFERROR(_xlfn.IFS(B1621=2015,H1621/$O$13,B1621=2016,H1621/$O$14,B1621=2017,H1621/$O$15,B1621=2018,H1621/$O$16,B1621=2019,H1621/$O$17,B1621=2020,H1621/$O$18,B1621=2021,H1621/$O$19,B1621=2022,H1621/$O$20),"")</f>
        <v>1.3893679370675482E-4</v>
      </c>
      <c r="K1621" s="3" cm="1">
        <f t="array" ref="K1621">IFERROR(_xlfn.IFS(B1621=2015,J1621*$P$4,B1621=2016,J1621*$P$5,B1621=2017,J1621*$P$6,B1621=2018,J1621*$P$7,B1621=2019,J1621*$P$8,B1621=2020,J1621*$P$9,B1621=2021,J1621*$P$10,B1621=2022,J1621*$P$11),"")</f>
        <v>241461.86183256496</v>
      </c>
      <c r="L1621" s="3">
        <f t="shared" si="26"/>
        <v>460888.86183256493</v>
      </c>
    </row>
    <row r="1622" spans="1:12">
      <c r="A1622">
        <v>4814450</v>
      </c>
      <c r="B1622">
        <v>2020</v>
      </c>
      <c r="D1622" t="s">
        <v>931</v>
      </c>
      <c r="E1622" t="s">
        <v>932</v>
      </c>
      <c r="F1622" t="s">
        <v>4230</v>
      </c>
      <c r="G1622" t="s">
        <v>933</v>
      </c>
      <c r="H1622" s="5">
        <v>241528</v>
      </c>
      <c r="I1622">
        <f>IFERROR(VLOOKUP(G1622,'NCES Match'!$A$2:$B$1307,2,FALSE),"")</f>
        <v>4814450</v>
      </c>
      <c r="J1622" cm="1">
        <f t="array" ref="J1622">IFERROR(_xlfn.IFS(B1622=2015,H1622/$O$13,B1622=2016,H1622/$O$14,B1622=2017,H1622/$O$15,B1622=2018,H1622/$O$16,B1622=2019,H1622/$O$17,B1622=2020,H1622/$O$18,B1622=2021,H1622/$O$19,B1622=2022,H1622/$O$20),"")</f>
        <v>1.3088584980612788E-4</v>
      </c>
      <c r="K1622" s="3" cm="1">
        <f t="array" ref="K1622">IFERROR(_xlfn.IFS(B1622=2015,J1622*$P$4,B1622=2016,J1622*$P$5,B1622=2017,J1622*$P$6,B1622=2018,J1622*$P$7,B1622=2019,J1622*$P$8,B1622=2020,J1622*$P$9,B1622=2021,J1622*$P$10,B1622=2022,J1622*$P$11),"")</f>
        <v>275907.73983498476</v>
      </c>
      <c r="L1622" s="3">
        <f t="shared" si="26"/>
        <v>517435.73983498476</v>
      </c>
    </row>
    <row r="1623" spans="1:12">
      <c r="A1623">
        <v>4814450</v>
      </c>
      <c r="B1623">
        <v>2021</v>
      </c>
      <c r="D1623" t="s">
        <v>931</v>
      </c>
      <c r="E1623" t="s">
        <v>932</v>
      </c>
      <c r="F1623" t="s">
        <v>4230</v>
      </c>
      <c r="G1623" t="s">
        <v>933</v>
      </c>
      <c r="H1623" s="5">
        <v>260495.13</v>
      </c>
      <c r="I1623">
        <f>IFERROR(VLOOKUP(G1623,'NCES Match'!$A$2:$B$1307,2,FALSE),"")</f>
        <v>4814450</v>
      </c>
      <c r="J1623" cm="1">
        <f t="array" ref="J1623">IFERROR(_xlfn.IFS(B1623=2015,H1623/$O$13,B1623=2016,H1623/$O$14,B1623=2017,H1623/$O$15,B1623=2018,H1623/$O$16,B1623=2019,H1623/$O$17,B1623=2020,H1623/$O$18,B1623=2021,H1623/$O$19,B1623=2022,H1623/$O$20),"")</f>
        <v>1.3328051388639204E-4</v>
      </c>
      <c r="K1623" s="3" cm="1">
        <f t="array" ref="K1623">IFERROR(_xlfn.IFS(B1623=2015,J1623*$P$4,B1623=2016,J1623*$P$5,B1623=2017,J1623*$P$6,B1623=2018,J1623*$P$7,B1623=2019,J1623*$P$8,B1623=2020,J1623*$P$9,B1623=2021,J1623*$P$10,B1623=2022,J1623*$P$11),"")</f>
        <v>285294.04289224872</v>
      </c>
      <c r="L1623" s="3">
        <f t="shared" si="26"/>
        <v>545789.17289224872</v>
      </c>
    </row>
    <row r="1624" spans="1:12">
      <c r="A1624">
        <v>4814450</v>
      </c>
      <c r="B1624">
        <v>2022</v>
      </c>
      <c r="D1624" t="s">
        <v>931</v>
      </c>
      <c r="E1624" t="s">
        <v>932</v>
      </c>
      <c r="F1624" t="s">
        <v>4101</v>
      </c>
      <c r="G1624" t="s">
        <v>933</v>
      </c>
      <c r="H1624" s="5">
        <v>291287.87</v>
      </c>
      <c r="I1624">
        <f>IFERROR(VLOOKUP(G1624,'NCES Match'!$A$2:$B$1307,2,FALSE),"")</f>
        <v>4814450</v>
      </c>
      <c r="J1624" cm="1">
        <f t="array" ref="J1624">IFERROR(_xlfn.IFS(B1624=2015,H1624/$O$13,B1624=2016,H1624/$O$14,B1624=2017,H1624/$O$15,B1624=2018,H1624/$O$16,B1624=2019,H1624/$O$17,B1624=2020,H1624/$O$18,B1624=2021,H1624/$O$19,B1624=2022,H1624/$O$20),"")</f>
        <v>1.2794255835460217E-4</v>
      </c>
      <c r="K1624" s="3" cm="1">
        <f t="array" ref="K1624">IFERROR(_xlfn.IFS(B1624=2015,J1624*$P$4,B1624=2016,J1624*$P$5,B1624=2017,J1624*$P$6,B1624=2018,J1624*$P$7,B1624=2019,J1624*$P$8,B1624=2020,J1624*$P$9,B1624=2021,J1624*$P$10,B1624=2022,J1624*$P$11),"")</f>
        <v>275522.12516079907</v>
      </c>
      <c r="L1624" s="3">
        <f t="shared" si="26"/>
        <v>566809.99516079901</v>
      </c>
    </row>
    <row r="1625" spans="1:12">
      <c r="A1625">
        <v>4814450</v>
      </c>
      <c r="B1625">
        <v>2023</v>
      </c>
      <c r="D1625" t="s">
        <v>931</v>
      </c>
      <c r="E1625" t="s">
        <v>932</v>
      </c>
      <c r="F1625" t="s">
        <v>4101</v>
      </c>
      <c r="G1625" t="s">
        <v>933</v>
      </c>
      <c r="H1625" s="5">
        <v>378253.12</v>
      </c>
      <c r="I1625">
        <f>IFERROR(VLOOKUP(G1625,'NCES Match'!$A$2:$B$1307,2,FALSE),"")</f>
        <v>4814450</v>
      </c>
      <c r="J1625" t="str" cm="1">
        <f t="array" ref="J1625">IFERROR(_xlfn.IFS(B1625=2015,H1625/$O$13,B1625=2016,H1625/$O$14,B1625=2017,H1625/$O$15,B1625=2018,H1625/$O$16,B1625=2019,H1625/$O$17,B1625=2020,H1625/$O$18,B1625=2021,H1625/$O$19,B1625=2022,H1625/$O$20),"")</f>
        <v/>
      </c>
      <c r="K1625" s="3" t="str" cm="1">
        <f t="array" ref="K1625">IFERROR(_xlfn.IFS(B1625=2015,J1625*$P$4,B1625=2016,J1625*$P$5,B1625=2017,J1625*$P$6,B1625=2018,J1625*$P$7,B1625=2019,J1625*$P$8,B1625=2020,J1625*$P$9,B1625=2021,J1625*$P$10,B1625=2022,J1625*$P$11),"")</f>
        <v/>
      </c>
      <c r="L1625" s="3">
        <f t="shared" si="26"/>
        <v>378253.12</v>
      </c>
    </row>
    <row r="1626" spans="1:12">
      <c r="A1626">
        <v>4809280</v>
      </c>
      <c r="B1626">
        <v>2015</v>
      </c>
      <c r="C1626" t="s">
        <v>381</v>
      </c>
      <c r="D1626" t="s">
        <v>529</v>
      </c>
      <c r="E1626" t="s">
        <v>530</v>
      </c>
      <c r="G1626" t="s">
        <v>531</v>
      </c>
      <c r="H1626" s="5">
        <v>45470.06</v>
      </c>
      <c r="I1626">
        <f>IFERROR(VLOOKUP(G1626,'NCES Match'!$A$2:$B$1307,2,FALSE),"")</f>
        <v>4809280</v>
      </c>
      <c r="J1626" cm="1">
        <f t="array" ref="J1626">IFERROR(_xlfn.IFS(B1626=2015,H1626/$O$13,B1626=2016,H1626/$O$14,B1626=2017,H1626/$O$15,B1626=2018,H1626/$O$16,B1626=2019,H1626/$O$17,B1626=2020,H1626/$O$18,B1626=2021,H1626/$O$19,B1626=2022,H1626/$O$20),"")</f>
        <v>3.5621415831140067E-5</v>
      </c>
      <c r="K1626" s="3" cm="1">
        <f t="array" ref="K1626">IFERROR(_xlfn.IFS(B1626=2015,J1626*$P$4,B1626=2016,J1626*$P$5,B1626=2017,J1626*$P$6,B1626=2018,J1626*$P$7,B1626=2019,J1626*$P$8,B1626=2020,J1626*$P$9,B1626=2021,J1626*$P$10,B1626=2022,J1626*$P$11),"")</f>
        <v>56690.877300883585</v>
      </c>
      <c r="L1626" s="3">
        <f t="shared" si="26"/>
        <v>102160.93730088358</v>
      </c>
    </row>
    <row r="1627" spans="1:12">
      <c r="A1627">
        <v>4809280</v>
      </c>
      <c r="B1627">
        <v>2016</v>
      </c>
      <c r="C1627" t="s">
        <v>4102</v>
      </c>
      <c r="D1627" t="s">
        <v>529</v>
      </c>
      <c r="E1627" t="s">
        <v>530</v>
      </c>
      <c r="F1627" t="s">
        <v>4101</v>
      </c>
      <c r="G1627" t="s">
        <v>531</v>
      </c>
      <c r="H1627" s="5">
        <v>46288</v>
      </c>
      <c r="I1627">
        <f>IFERROR(VLOOKUP(G1627,'NCES Match'!$A$2:$B$1307,2,FALSE),"")</f>
        <v>4809280</v>
      </c>
      <c r="J1627" cm="1">
        <f t="array" ref="J1627">IFERROR(_xlfn.IFS(B1627=2015,H1627/$O$13,B1627=2016,H1627/$O$14,B1627=2017,H1627/$O$15,B1627=2018,H1627/$O$16,B1627=2019,H1627/$O$17,B1627=2020,H1627/$O$18,B1627=2021,H1627/$O$19,B1627=2022,H1627/$O$20),"")</f>
        <v>3.3136047476476658E-5</v>
      </c>
      <c r="K1627" s="3" cm="1">
        <f t="array" ref="K1627">IFERROR(_xlfn.IFS(B1627=2015,J1627*$P$4,B1627=2016,J1627*$P$5,B1627=2017,J1627*$P$6,B1627=2018,J1627*$P$7,B1627=2019,J1627*$P$8,B1627=2020,J1627*$P$9,B1627=2021,J1627*$P$10,B1627=2022,J1627*$P$11),"")</f>
        <v>55523.796586795834</v>
      </c>
      <c r="L1627" s="3">
        <f t="shared" si="26"/>
        <v>101811.79658679583</v>
      </c>
    </row>
    <row r="1628" spans="1:12">
      <c r="A1628">
        <v>4809280</v>
      </c>
      <c r="B1628">
        <v>2017</v>
      </c>
      <c r="D1628" t="s">
        <v>529</v>
      </c>
      <c r="E1628" t="s">
        <v>530</v>
      </c>
      <c r="F1628" t="s">
        <v>4101</v>
      </c>
      <c r="G1628" t="s">
        <v>531</v>
      </c>
      <c r="H1628" s="5">
        <v>53414</v>
      </c>
      <c r="I1628">
        <f>IFERROR(VLOOKUP(G1628,'NCES Match'!$A$2:$B$1307,2,FALSE),"")</f>
        <v>4809280</v>
      </c>
      <c r="J1628" cm="1">
        <f t="array" ref="J1628">IFERROR(_xlfn.IFS(B1628=2015,H1628/$O$13,B1628=2016,H1628/$O$14,B1628=2017,H1628/$O$15,B1628=2018,H1628/$O$16,B1628=2019,H1628/$O$17,B1628=2020,H1628/$O$18,B1628=2021,H1628/$O$19,B1628=2022,H1628/$O$20),"")</f>
        <v>3.6825682280186017E-5</v>
      </c>
      <c r="K1628" s="3" cm="1">
        <f t="array" ref="K1628">IFERROR(_xlfn.IFS(B1628=2015,J1628*$P$4,B1628=2016,J1628*$P$5,B1628=2017,J1628*$P$6,B1628=2018,J1628*$P$7,B1628=2019,J1628*$P$8,B1628=2020,J1628*$P$9,B1628=2021,J1628*$P$10,B1628=2022,J1628*$P$11),"")</f>
        <v>62539.134725989898</v>
      </c>
      <c r="L1628" s="3">
        <f t="shared" si="26"/>
        <v>115953.13472598989</v>
      </c>
    </row>
    <row r="1629" spans="1:12">
      <c r="A1629">
        <v>4809280</v>
      </c>
      <c r="B1629">
        <v>2018</v>
      </c>
      <c r="D1629" t="s">
        <v>529</v>
      </c>
      <c r="E1629" t="s">
        <v>530</v>
      </c>
      <c r="F1629" t="s">
        <v>4101</v>
      </c>
      <c r="G1629" t="s">
        <v>531</v>
      </c>
      <c r="H1629" s="5">
        <v>53944</v>
      </c>
      <c r="I1629">
        <f>IFERROR(VLOOKUP(G1629,'NCES Match'!$A$2:$B$1307,2,FALSE),"")</f>
        <v>4809280</v>
      </c>
      <c r="J1629" cm="1">
        <f t="array" ref="J1629">IFERROR(_xlfn.IFS(B1629=2015,H1629/$O$13,B1629=2016,H1629/$O$14,B1629=2017,H1629/$O$15,B1629=2018,H1629/$O$16,B1629=2019,H1629/$O$17,B1629=2020,H1629/$O$18,B1629=2021,H1629/$O$19,B1629=2022,H1629/$O$20),"")</f>
        <v>3.520163379223931E-5</v>
      </c>
      <c r="K1629" s="3" cm="1">
        <f t="array" ref="K1629">IFERROR(_xlfn.IFS(B1629=2015,J1629*$P$4,B1629=2016,J1629*$P$5,B1629=2017,J1629*$P$6,B1629=2018,J1629*$P$7,B1629=2019,J1629*$P$8,B1629=2020,J1629*$P$9,B1629=2021,J1629*$P$10,B1629=2022,J1629*$P$11),"")</f>
        <v>60436.041056409616</v>
      </c>
      <c r="L1629" s="3">
        <f t="shared" si="26"/>
        <v>114380.04105640962</v>
      </c>
    </row>
    <row r="1630" spans="1:12">
      <c r="A1630">
        <v>4809280</v>
      </c>
      <c r="B1630">
        <v>2019</v>
      </c>
      <c r="D1630" t="s">
        <v>529</v>
      </c>
      <c r="E1630" t="s">
        <v>530</v>
      </c>
      <c r="F1630" t="s">
        <v>4101</v>
      </c>
      <c r="G1630" t="s">
        <v>531</v>
      </c>
      <c r="H1630" s="5">
        <v>55738</v>
      </c>
      <c r="I1630">
        <f>IFERROR(VLOOKUP(G1630,'NCES Match'!$A$2:$B$1307,2,FALSE),"")</f>
        <v>4809280</v>
      </c>
      <c r="J1630" cm="1">
        <f t="array" ref="J1630">IFERROR(_xlfn.IFS(B1630=2015,H1630/$O$13,B1630=2016,H1630/$O$14,B1630=2017,H1630/$O$15,B1630=2018,H1630/$O$16,B1630=2019,H1630/$O$17,B1630=2020,H1630/$O$18,B1630=2021,H1630/$O$19,B1630=2022,H1630/$O$20),"")</f>
        <v>3.5292188325170102E-5</v>
      </c>
      <c r="K1630" s="3" cm="1">
        <f t="array" ref="K1630">IFERROR(_xlfn.IFS(B1630=2015,J1630*$P$4,B1630=2016,J1630*$P$5,B1630=2017,J1630*$P$6,B1630=2018,J1630*$P$7,B1630=2019,J1630*$P$8,B1630=2020,J1630*$P$9,B1630=2021,J1630*$P$10,B1630=2022,J1630*$P$11),"")</f>
        <v>61335.210593151736</v>
      </c>
      <c r="L1630" s="3">
        <f t="shared" si="26"/>
        <v>117073.21059315174</v>
      </c>
    </row>
    <row r="1631" spans="1:12">
      <c r="A1631">
        <v>4809280</v>
      </c>
      <c r="B1631">
        <v>2020</v>
      </c>
      <c r="D1631" t="s">
        <v>529</v>
      </c>
      <c r="E1631" t="s">
        <v>530</v>
      </c>
      <c r="F1631" t="s">
        <v>4230</v>
      </c>
      <c r="G1631" t="s">
        <v>531</v>
      </c>
      <c r="H1631" s="5">
        <v>69296</v>
      </c>
      <c r="I1631">
        <f>IFERROR(VLOOKUP(G1631,'NCES Match'!$A$2:$B$1307,2,FALSE),"")</f>
        <v>4809280</v>
      </c>
      <c r="J1631" cm="1">
        <f t="array" ref="J1631">IFERROR(_xlfn.IFS(B1631=2015,H1631/$O$13,B1631=2016,H1631/$O$14,B1631=2017,H1631/$O$15,B1631=2018,H1631/$O$16,B1631=2019,H1631/$O$17,B1631=2020,H1631/$O$18,B1631=2021,H1631/$O$19,B1631=2022,H1631/$O$20),"")</f>
        <v>3.7552026465525479E-5</v>
      </c>
      <c r="K1631" s="3" cm="1">
        <f t="array" ref="K1631">IFERROR(_xlfn.IFS(B1631=2015,J1631*$P$4,B1631=2016,J1631*$P$5,B1631=2017,J1631*$P$6,B1631=2018,J1631*$P$7,B1631=2019,J1631*$P$8,B1631=2020,J1631*$P$9,B1631=2021,J1631*$P$10,B1631=2022,J1631*$P$11),"")</f>
        <v>79159.777498282216</v>
      </c>
      <c r="L1631" s="3">
        <f t="shared" si="26"/>
        <v>148455.7774982822</v>
      </c>
    </row>
    <row r="1632" spans="1:12">
      <c r="A1632">
        <v>4809280</v>
      </c>
      <c r="B1632">
        <v>2021</v>
      </c>
      <c r="D1632" t="s">
        <v>529</v>
      </c>
      <c r="E1632" t="s">
        <v>530</v>
      </c>
      <c r="F1632" t="s">
        <v>4230</v>
      </c>
      <c r="G1632" t="s">
        <v>531</v>
      </c>
      <c r="H1632" s="5">
        <v>83916.18</v>
      </c>
      <c r="I1632">
        <f>IFERROR(VLOOKUP(G1632,'NCES Match'!$A$2:$B$1307,2,FALSE),"")</f>
        <v>4809280</v>
      </c>
      <c r="J1632" cm="1">
        <f t="array" ref="J1632">IFERROR(_xlfn.IFS(B1632=2015,H1632/$O$13,B1632=2016,H1632/$O$14,B1632=2017,H1632/$O$15,B1632=2018,H1632/$O$16,B1632=2019,H1632/$O$17,B1632=2020,H1632/$O$18,B1632=2021,H1632/$O$19,B1632=2022,H1632/$O$20),"")</f>
        <v>4.293512740058892E-5</v>
      </c>
      <c r="K1632" s="3" cm="1">
        <f t="array" ref="K1632">IFERROR(_xlfn.IFS(B1632=2015,J1632*$P$4,B1632=2016,J1632*$P$5,B1632=2017,J1632*$P$6,B1632=2018,J1632*$P$7,B1632=2019,J1632*$P$8,B1632=2020,J1632*$P$9,B1632=2021,J1632*$P$10,B1632=2022,J1632*$P$11),"")</f>
        <v>91904.928342705141</v>
      </c>
      <c r="L1632" s="3">
        <f t="shared" si="26"/>
        <v>175821.10834270512</v>
      </c>
    </row>
    <row r="1633" spans="1:12">
      <c r="A1633">
        <v>4809280</v>
      </c>
      <c r="B1633">
        <v>2022</v>
      </c>
      <c r="D1633" t="s">
        <v>529</v>
      </c>
      <c r="E1633" t="s">
        <v>530</v>
      </c>
      <c r="F1633" t="s">
        <v>4101</v>
      </c>
      <c r="G1633" t="s">
        <v>531</v>
      </c>
      <c r="H1633" s="5">
        <v>98131.32</v>
      </c>
      <c r="I1633">
        <f>IFERROR(VLOOKUP(G1633,'NCES Match'!$A$2:$B$1307,2,FALSE),"")</f>
        <v>4809280</v>
      </c>
      <c r="J1633" cm="1">
        <f t="array" ref="J1633">IFERROR(_xlfn.IFS(B1633=2015,H1633/$O$13,B1633=2016,H1633/$O$14,B1633=2017,H1633/$O$15,B1633=2018,H1633/$O$16,B1633=2019,H1633/$O$17,B1633=2020,H1633/$O$18,B1633=2021,H1633/$O$19,B1633=2022,H1633/$O$20),"")</f>
        <v>4.3102282753875538E-5</v>
      </c>
      <c r="K1633" s="3" cm="1">
        <f t="array" ref="K1633">IFERROR(_xlfn.IFS(B1633=2015,J1633*$P$4,B1633=2016,J1633*$P$5,B1633=2017,J1633*$P$6,B1633=2018,J1633*$P$7,B1633=2019,J1633*$P$8,B1633=2020,J1633*$P$9,B1633=2021,J1633*$P$10,B1633=2022,J1633*$P$11),"")</f>
        <v>92820.03343027785</v>
      </c>
      <c r="L1633" s="3">
        <f t="shared" si="26"/>
        <v>190951.35343027784</v>
      </c>
    </row>
    <row r="1634" spans="1:12">
      <c r="A1634">
        <v>4809280</v>
      </c>
      <c r="B1634">
        <v>2023</v>
      </c>
      <c r="D1634" t="s">
        <v>529</v>
      </c>
      <c r="E1634" t="s">
        <v>530</v>
      </c>
      <c r="F1634" t="s">
        <v>4101</v>
      </c>
      <c r="G1634" t="s">
        <v>531</v>
      </c>
      <c r="H1634" s="5">
        <v>124595.96</v>
      </c>
      <c r="I1634">
        <f>IFERROR(VLOOKUP(G1634,'NCES Match'!$A$2:$B$1307,2,FALSE),"")</f>
        <v>4809280</v>
      </c>
      <c r="J1634" t="str" cm="1">
        <f t="array" ref="J1634">IFERROR(_xlfn.IFS(B1634=2015,H1634/$O$13,B1634=2016,H1634/$O$14,B1634=2017,H1634/$O$15,B1634=2018,H1634/$O$16,B1634=2019,H1634/$O$17,B1634=2020,H1634/$O$18,B1634=2021,H1634/$O$19,B1634=2022,H1634/$O$20),"")</f>
        <v/>
      </c>
      <c r="K1634" s="3" t="str" cm="1">
        <f t="array" ref="K1634">IFERROR(_xlfn.IFS(B1634=2015,J1634*$P$4,B1634=2016,J1634*$P$5,B1634=2017,J1634*$P$6,B1634=2018,J1634*$P$7,B1634=2019,J1634*$P$8,B1634=2020,J1634*$P$9,B1634=2021,J1634*$P$10,B1634=2022,J1634*$P$11),"")</f>
        <v/>
      </c>
      <c r="L1634" s="3">
        <f t="shared" si="26"/>
        <v>124595.96</v>
      </c>
    </row>
    <row r="1635" spans="1:12">
      <c r="A1635">
        <v>4818690</v>
      </c>
      <c r="B1635">
        <v>2015</v>
      </c>
      <c r="C1635" t="s">
        <v>381</v>
      </c>
      <c r="D1635" t="s">
        <v>1271</v>
      </c>
      <c r="E1635" t="s">
        <v>1272</v>
      </c>
      <c r="G1635" t="s">
        <v>1273</v>
      </c>
      <c r="H1635" s="5">
        <v>55791</v>
      </c>
      <c r="I1635">
        <f>IFERROR(VLOOKUP(G1635,'NCES Match'!$A$2:$B$1307,2,FALSE),"")</f>
        <v>4818690</v>
      </c>
      <c r="J1635" cm="1">
        <f t="array" ref="J1635">IFERROR(_xlfn.IFS(B1635=2015,H1635/$O$13,B1635=2016,H1635/$O$14,B1635=2017,H1635/$O$15,B1635=2018,H1635/$O$16,B1635=2019,H1635/$O$17,B1635=2020,H1635/$O$18,B1635=2021,H1635/$O$19,B1635=2022,H1635/$O$20),"")</f>
        <v>4.3706879002032007E-5</v>
      </c>
      <c r="K1635" s="3" cm="1">
        <f t="array" ref="K1635">IFERROR(_xlfn.IFS(B1635=2015,J1635*$P$4,B1635=2016,J1635*$P$5,B1635=2017,J1635*$P$6,B1635=2018,J1635*$P$7,B1635=2019,J1635*$P$8,B1635=2020,J1635*$P$9,B1635=2021,J1635*$P$10,B1635=2022,J1635*$P$11),"")</f>
        <v>69558.754386811808</v>
      </c>
      <c r="L1635" s="3">
        <f t="shared" si="26"/>
        <v>125349.75438681181</v>
      </c>
    </row>
    <row r="1636" spans="1:12">
      <c r="A1636">
        <v>4818690</v>
      </c>
      <c r="B1636">
        <v>2016</v>
      </c>
      <c r="C1636" t="s">
        <v>4102</v>
      </c>
      <c r="D1636" t="s">
        <v>1271</v>
      </c>
      <c r="E1636" t="s">
        <v>1272</v>
      </c>
      <c r="F1636" t="s">
        <v>4101</v>
      </c>
      <c r="G1636" t="s">
        <v>1273</v>
      </c>
      <c r="H1636" s="5">
        <v>57802</v>
      </c>
      <c r="I1636">
        <f>IFERROR(VLOOKUP(G1636,'NCES Match'!$A$2:$B$1307,2,FALSE),"")</f>
        <v>4818690</v>
      </c>
      <c r="J1636" cm="1">
        <f t="array" ref="J1636">IFERROR(_xlfn.IFS(B1636=2015,H1636/$O$13,B1636=2016,H1636/$O$14,B1636=2017,H1636/$O$15,B1636=2018,H1636/$O$16,B1636=2019,H1636/$O$17,B1636=2020,H1636/$O$18,B1636=2021,H1636/$O$19,B1636=2022,H1636/$O$20),"")</f>
        <v>4.1378539064882985E-5</v>
      </c>
      <c r="K1636" s="3" cm="1">
        <f t="array" ref="K1636">IFERROR(_xlfn.IFS(B1636=2015,J1636*$P$4,B1636=2016,J1636*$P$5,B1636=2017,J1636*$P$6,B1636=2018,J1636*$P$7,B1636=2019,J1636*$P$8,B1636=2020,J1636*$P$9,B1636=2021,J1636*$P$10,B1636=2022,J1636*$P$11),"")</f>
        <v>69335.173053706632</v>
      </c>
      <c r="L1636" s="3">
        <f t="shared" si="26"/>
        <v>127137.17305370663</v>
      </c>
    </row>
    <row r="1637" spans="1:12">
      <c r="A1637">
        <v>4818690</v>
      </c>
      <c r="B1637">
        <v>2017</v>
      </c>
      <c r="D1637" t="s">
        <v>1271</v>
      </c>
      <c r="E1637" t="s">
        <v>1272</v>
      </c>
      <c r="F1637" t="s">
        <v>4101</v>
      </c>
      <c r="G1637" t="s">
        <v>1273</v>
      </c>
      <c r="H1637" s="5">
        <v>61080</v>
      </c>
      <c r="I1637">
        <f>IFERROR(VLOOKUP(G1637,'NCES Match'!$A$2:$B$1307,2,FALSE),"")</f>
        <v>4818690</v>
      </c>
      <c r="J1637" cm="1">
        <f t="array" ref="J1637">IFERROR(_xlfn.IFS(B1637=2015,H1637/$O$13,B1637=2016,H1637/$O$14,B1637=2017,H1637/$O$15,B1637=2018,H1637/$O$16,B1637=2019,H1637/$O$17,B1637=2020,H1637/$O$18,B1637=2021,H1637/$O$19,B1637=2022,H1637/$O$20),"")</f>
        <v>4.2110919865087091E-5</v>
      </c>
      <c r="K1637" s="3" cm="1">
        <f t="array" ref="K1637">IFERROR(_xlfn.IFS(B1637=2015,J1637*$P$4,B1637=2016,J1637*$P$5,B1637=2017,J1637*$P$6,B1637=2018,J1637*$P$7,B1637=2019,J1637*$P$8,B1637=2020,J1637*$P$9,B1637=2021,J1637*$P$10,B1637=2022,J1637*$P$11),"")</f>
        <v>71514.77794330068</v>
      </c>
      <c r="L1637" s="3">
        <f t="shared" si="26"/>
        <v>132594.77794330067</v>
      </c>
    </row>
    <row r="1638" spans="1:12">
      <c r="A1638">
        <v>4818690</v>
      </c>
      <c r="B1638">
        <v>2018</v>
      </c>
      <c r="D1638" t="s">
        <v>1271</v>
      </c>
      <c r="E1638" t="s">
        <v>1272</v>
      </c>
      <c r="F1638" t="s">
        <v>4101</v>
      </c>
      <c r="G1638" t="s">
        <v>1273</v>
      </c>
      <c r="H1638" s="5">
        <v>62024</v>
      </c>
      <c r="I1638">
        <f>IFERROR(VLOOKUP(G1638,'NCES Match'!$A$2:$B$1307,2,FALSE),"")</f>
        <v>4818690</v>
      </c>
      <c r="J1638" cm="1">
        <f t="array" ref="J1638">IFERROR(_xlfn.IFS(B1638=2015,H1638/$O$13,B1638=2016,H1638/$O$14,B1638=2017,H1638/$O$15,B1638=2018,H1638/$O$16,B1638=2019,H1638/$O$17,B1638=2020,H1638/$O$18,B1638=2021,H1638/$O$19,B1638=2022,H1638/$O$20),"")</f>
        <v>4.0474309178589847E-5</v>
      </c>
      <c r="K1638" s="3" cm="1">
        <f t="array" ref="K1638">IFERROR(_xlfn.IFS(B1638=2015,J1638*$P$4,B1638=2016,J1638*$P$5,B1638=2017,J1638*$P$6,B1638=2018,J1638*$P$7,B1638=2019,J1638*$P$8,B1638=2020,J1638*$P$9,B1638=2021,J1638*$P$10,B1638=2022,J1638*$P$11),"")</f>
        <v>69488.451180534437</v>
      </c>
      <c r="L1638" s="3">
        <f t="shared" si="26"/>
        <v>131512.45118053444</v>
      </c>
    </row>
    <row r="1639" spans="1:12">
      <c r="A1639">
        <v>4818690</v>
      </c>
      <c r="B1639">
        <v>2019</v>
      </c>
      <c r="D1639" t="s">
        <v>1271</v>
      </c>
      <c r="E1639" t="s">
        <v>1272</v>
      </c>
      <c r="F1639" t="s">
        <v>4101</v>
      </c>
      <c r="G1639" t="s">
        <v>1273</v>
      </c>
      <c r="H1639" s="5">
        <v>68301</v>
      </c>
      <c r="I1639">
        <f>IFERROR(VLOOKUP(G1639,'NCES Match'!$A$2:$B$1307,2,FALSE),"")</f>
        <v>4818690</v>
      </c>
      <c r="J1639" cm="1">
        <f t="array" ref="J1639">IFERROR(_xlfn.IFS(B1639=2015,H1639/$O$13,B1639=2016,H1639/$O$14,B1639=2017,H1639/$O$15,B1639=2018,H1639/$O$16,B1639=2019,H1639/$O$17,B1639=2020,H1639/$O$18,B1639=2021,H1639/$O$19,B1639=2022,H1639/$O$20),"")</f>
        <v>4.3246828999918244E-5</v>
      </c>
      <c r="K1639" s="3" cm="1">
        <f t="array" ref="K1639">IFERROR(_xlfn.IFS(B1639=2015,J1639*$P$4,B1639=2016,J1639*$P$5,B1639=2017,J1639*$P$6,B1639=2018,J1639*$P$7,B1639=2019,J1639*$P$8,B1639=2020,J1639*$P$9,B1639=2021,J1639*$P$10,B1639=2022,J1639*$P$11),"")</f>
        <v>75159.787195860219</v>
      </c>
      <c r="L1639" s="3">
        <f t="shared" si="26"/>
        <v>143460.78719586023</v>
      </c>
    </row>
    <row r="1640" spans="1:12">
      <c r="A1640">
        <v>4818690</v>
      </c>
      <c r="B1640">
        <v>2020</v>
      </c>
      <c r="D1640" t="s">
        <v>1271</v>
      </c>
      <c r="E1640" t="s">
        <v>1272</v>
      </c>
      <c r="F1640" t="s">
        <v>4230</v>
      </c>
      <c r="G1640" t="s">
        <v>1273</v>
      </c>
      <c r="H1640" s="5">
        <v>82793</v>
      </c>
      <c r="I1640">
        <f>IFERROR(VLOOKUP(G1640,'NCES Match'!$A$2:$B$1307,2,FALSE),"")</f>
        <v>4818690</v>
      </c>
      <c r="J1640" cm="1">
        <f t="array" ref="J1640">IFERROR(_xlfn.IFS(B1640=2015,H1640/$O$13,B1640=2016,H1640/$O$14,B1640=2017,H1640/$O$15,B1640=2018,H1640/$O$16,B1640=2019,H1640/$O$17,B1640=2020,H1640/$O$18,B1640=2021,H1640/$O$19,B1640=2022,H1640/$O$20),"")</f>
        <v>4.4866152839417148E-5</v>
      </c>
      <c r="K1640" s="3" cm="1">
        <f t="array" ref="K1640">IFERROR(_xlfn.IFS(B1640=2015,J1640*$P$4,B1640=2016,J1640*$P$5,B1640=2017,J1640*$P$6,B1640=2018,J1640*$P$7,B1640=2019,J1640*$P$8,B1640=2020,J1640*$P$9,B1640=2021,J1640*$P$10,B1640=2022,J1640*$P$11),"")</f>
        <v>94577.976483711594</v>
      </c>
      <c r="L1640" s="3">
        <f t="shared" si="26"/>
        <v>177370.97648371159</v>
      </c>
    </row>
    <row r="1641" spans="1:12">
      <c r="A1641">
        <v>4818690</v>
      </c>
      <c r="B1641">
        <v>2021</v>
      </c>
      <c r="D1641" t="s">
        <v>1271</v>
      </c>
      <c r="E1641" t="s">
        <v>1272</v>
      </c>
      <c r="F1641" t="s">
        <v>4101</v>
      </c>
      <c r="G1641" t="s">
        <v>1273</v>
      </c>
      <c r="H1641" s="5">
        <v>93378.51</v>
      </c>
      <c r="I1641">
        <f>IFERROR(VLOOKUP(G1641,'NCES Match'!$A$2:$B$1307,2,FALSE),"")</f>
        <v>4818690</v>
      </c>
      <c r="J1641" cm="1">
        <f t="array" ref="J1641">IFERROR(_xlfn.IFS(B1641=2015,H1641/$O$13,B1641=2016,H1641/$O$14,B1641=2017,H1641/$O$15,B1641=2018,H1641/$O$16,B1641=2019,H1641/$O$17,B1641=2020,H1641/$O$18,B1641=2021,H1641/$O$19,B1641=2022,H1641/$O$20),"")</f>
        <v>4.7776462457265887E-5</v>
      </c>
      <c r="K1641" s="3" cm="1">
        <f t="array" ref="K1641">IFERROR(_xlfn.IFS(B1641=2015,J1641*$P$4,B1641=2016,J1641*$P$5,B1641=2017,J1641*$P$6,B1641=2018,J1641*$P$7,B1641=2019,J1641*$P$8,B1641=2020,J1641*$P$9,B1641=2021,J1641*$P$10,B1641=2022,J1641*$P$11),"")</f>
        <v>102268.06404079136</v>
      </c>
      <c r="L1641" s="3">
        <f t="shared" si="26"/>
        <v>195646.57404079137</v>
      </c>
    </row>
    <row r="1642" spans="1:12">
      <c r="A1642">
        <v>4818690</v>
      </c>
      <c r="B1642">
        <v>2022</v>
      </c>
      <c r="D1642" t="s">
        <v>1271</v>
      </c>
      <c r="E1642" t="s">
        <v>1272</v>
      </c>
      <c r="F1642" t="s">
        <v>4101</v>
      </c>
      <c r="G1642" t="s">
        <v>1273</v>
      </c>
      <c r="H1642" s="5">
        <v>100172.14</v>
      </c>
      <c r="I1642">
        <f>IFERROR(VLOOKUP(G1642,'NCES Match'!$A$2:$B$1307,2,FALSE),"")</f>
        <v>4818690</v>
      </c>
      <c r="J1642" cm="1">
        <f t="array" ref="J1642">IFERROR(_xlfn.IFS(B1642=2015,H1642/$O$13,B1642=2016,H1642/$O$14,B1642=2017,H1642/$O$15,B1642=2018,H1642/$O$16,B1642=2019,H1642/$O$17,B1642=2020,H1642/$O$18,B1642=2021,H1642/$O$19,B1642=2022,H1642/$O$20),"")</f>
        <v>4.399867343413709E-5</v>
      </c>
      <c r="K1642" s="3" cm="1">
        <f t="array" ref="K1642">IFERROR(_xlfn.IFS(B1642=2015,J1642*$P$4,B1642=2016,J1642*$P$5,B1642=2017,J1642*$P$6,B1642=2018,J1642*$P$7,B1642=2019,J1642*$P$8,B1642=2020,J1642*$P$9,B1642=2021,J1642*$P$10,B1642=2022,J1642*$P$11),"")</f>
        <v>94750.395526957887</v>
      </c>
      <c r="L1642" s="3">
        <f t="shared" si="26"/>
        <v>194922.53552695789</v>
      </c>
    </row>
    <row r="1643" spans="1:12">
      <c r="A1643">
        <v>4818690</v>
      </c>
      <c r="B1643">
        <v>2023</v>
      </c>
      <c r="D1643" t="s">
        <v>1271</v>
      </c>
      <c r="E1643" t="s">
        <v>1272</v>
      </c>
      <c r="F1643" t="s">
        <v>4101</v>
      </c>
      <c r="G1643" t="s">
        <v>1273</v>
      </c>
      <c r="H1643" s="5">
        <v>114963</v>
      </c>
      <c r="I1643">
        <f>IFERROR(VLOOKUP(G1643,'NCES Match'!$A$2:$B$1307,2,FALSE),"")</f>
        <v>4818690</v>
      </c>
      <c r="J1643" t="str" cm="1">
        <f t="array" ref="J1643">IFERROR(_xlfn.IFS(B1643=2015,H1643/$O$13,B1643=2016,H1643/$O$14,B1643=2017,H1643/$O$15,B1643=2018,H1643/$O$16,B1643=2019,H1643/$O$17,B1643=2020,H1643/$O$18,B1643=2021,H1643/$O$19,B1643=2022,H1643/$O$20),"")</f>
        <v/>
      </c>
      <c r="K1643" s="3" t="str" cm="1">
        <f t="array" ref="K1643">IFERROR(_xlfn.IFS(B1643=2015,J1643*$P$4,B1643=2016,J1643*$P$5,B1643=2017,J1643*$P$6,B1643=2018,J1643*$P$7,B1643=2019,J1643*$P$8,B1643=2020,J1643*$P$9,B1643=2021,J1643*$P$10,B1643=2022,J1643*$P$11),"")</f>
        <v/>
      </c>
      <c r="L1643" s="3">
        <f t="shared" si="26"/>
        <v>114963</v>
      </c>
    </row>
    <row r="1644" spans="1:12">
      <c r="A1644" t="s">
        <v>4230</v>
      </c>
      <c r="B1644">
        <v>2016</v>
      </c>
      <c r="C1644" t="s">
        <v>4096</v>
      </c>
      <c r="D1644" t="s">
        <v>4097</v>
      </c>
      <c r="E1644" t="s">
        <v>4098</v>
      </c>
      <c r="F1644">
        <v>746</v>
      </c>
      <c r="G1644" t="s">
        <v>4099</v>
      </c>
      <c r="H1644" s="5">
        <v>3992339</v>
      </c>
      <c r="I1644" t="str">
        <f>IFERROR(VLOOKUP(G1644,'NCES Match'!$A$2:$B$1307,2,FALSE),"")</f>
        <v/>
      </c>
      <c r="J1644" cm="1">
        <f t="array" ref="J1644">IFERROR(_xlfn.IFS(B1644=2015,H1644/$O$13,B1644=2016,H1644/$O$14,B1644=2017,H1644/$O$15,B1644=2018,H1644/$O$16,B1644=2019,H1644/$O$17,B1644=2020,H1644/$O$18,B1644=2021,H1644/$O$19,B1644=2022,H1644/$O$20),"")</f>
        <v>2.8579833789792028E-3</v>
      </c>
      <c r="K1644" s="3" cm="1">
        <f t="array" ref="K1644">IFERROR(_xlfn.IFS(B1644=2015,J1644*$P$4,B1644=2016,J1644*$P$5,B1644=2017,J1644*$P$6,B1644=2018,J1644*$P$7,B1644=2019,J1644*$P$8,B1644=2020,J1644*$P$9,B1644=2021,J1644*$P$10,B1644=2022,J1644*$P$11),"")</f>
        <v>4788926.2560821781</v>
      </c>
      <c r="L1644" s="3">
        <f t="shared" si="26"/>
        <v>8781265.2560821772</v>
      </c>
    </row>
    <row r="1645" spans="1:12">
      <c r="A1645" t="s">
        <v>4230</v>
      </c>
      <c r="B1645">
        <v>2017</v>
      </c>
      <c r="D1645" t="s">
        <v>4097</v>
      </c>
      <c r="E1645" t="s">
        <v>4098</v>
      </c>
      <c r="F1645">
        <v>746</v>
      </c>
      <c r="G1645" t="s">
        <v>4099</v>
      </c>
      <c r="H1645" s="5">
        <v>5120346</v>
      </c>
      <c r="I1645" t="str">
        <f>IFERROR(VLOOKUP(G1645,'NCES Match'!$A$2:$B$1307,2,FALSE),"")</f>
        <v/>
      </c>
      <c r="J1645" cm="1">
        <f t="array" ref="J1645">IFERROR(_xlfn.IFS(B1645=2015,H1645/$O$13,B1645=2016,H1645/$O$14,B1645=2017,H1645/$O$15,B1645=2018,H1645/$O$16,B1645=2019,H1645/$O$17,B1645=2020,H1645/$O$18,B1645=2021,H1645/$O$19,B1645=2022,H1645/$O$20),"")</f>
        <v>3.5301650309024104E-3</v>
      </c>
      <c r="K1645" s="3" cm="1">
        <f t="array" ref="K1645">IFERROR(_xlfn.IFS(B1645=2015,J1645*$P$4,B1645=2016,J1645*$P$5,B1645=2017,J1645*$P$6,B1645=2018,J1645*$P$7,B1645=2019,J1645*$P$8,B1645=2020,J1645*$P$9,B1645=2021,J1645*$P$10,B1645=2022,J1645*$P$11),"")</f>
        <v>5995095.0750305811</v>
      </c>
      <c r="L1645" s="3">
        <f t="shared" si="26"/>
        <v>11115441.07503058</v>
      </c>
    </row>
    <row r="1646" spans="1:12">
      <c r="A1646" t="s">
        <v>4230</v>
      </c>
      <c r="B1646">
        <v>2018</v>
      </c>
      <c r="D1646" t="s">
        <v>4097</v>
      </c>
      <c r="E1646" t="s">
        <v>4098</v>
      </c>
      <c r="F1646">
        <v>746</v>
      </c>
      <c r="G1646" t="s">
        <v>4099</v>
      </c>
      <c r="H1646" s="5">
        <v>5674072</v>
      </c>
      <c r="I1646" t="str">
        <f>IFERROR(VLOOKUP(G1646,'NCES Match'!$A$2:$B$1307,2,FALSE),"")</f>
        <v/>
      </c>
      <c r="J1646" cm="1">
        <f t="array" ref="J1646">IFERROR(_xlfn.IFS(B1646=2015,H1646/$O$13,B1646=2016,H1646/$O$14,B1646=2017,H1646/$O$15,B1646=2018,H1646/$O$16,B1646=2019,H1646/$O$17,B1646=2020,H1646/$O$18,B1646=2021,H1646/$O$19,B1646=2022,H1646/$O$20),"")</f>
        <v>3.7026658137104939E-3</v>
      </c>
      <c r="K1646" s="3" cm="1">
        <f t="array" ref="K1646">IFERROR(_xlfn.IFS(B1646=2015,J1646*$P$4,B1646=2016,J1646*$P$5,B1646=2017,J1646*$P$6,B1646=2018,J1646*$P$7,B1646=2019,J1646*$P$8,B1646=2020,J1646*$P$9,B1646=2021,J1646*$P$10,B1646=2022,J1646*$P$11),"")</f>
        <v>6356934.0121055953</v>
      </c>
      <c r="L1646" s="3">
        <f t="shared" si="26"/>
        <v>12031006.012105595</v>
      </c>
    </row>
    <row r="1647" spans="1:12">
      <c r="A1647" t="s">
        <v>4230</v>
      </c>
      <c r="B1647">
        <v>2019</v>
      </c>
      <c r="D1647" t="s">
        <v>4097</v>
      </c>
      <c r="E1647" t="s">
        <v>4098</v>
      </c>
      <c r="F1647" t="s">
        <v>4224</v>
      </c>
      <c r="G1647" t="s">
        <v>4099</v>
      </c>
      <c r="H1647" s="5">
        <v>5647769</v>
      </c>
      <c r="I1647" t="str">
        <f>IFERROR(VLOOKUP(G1647,'NCES Match'!$A$2:$B$1307,2,FALSE),"")</f>
        <v/>
      </c>
      <c r="J1647" cm="1">
        <f t="array" ref="J1647">IFERROR(_xlfn.IFS(B1647=2015,H1647/$O$13,B1647=2016,H1647/$O$14,B1647=2017,H1647/$O$15,B1647=2018,H1647/$O$16,B1647=2019,H1647/$O$17,B1647=2020,H1647/$O$18,B1647=2021,H1647/$O$19,B1647=2022,H1647/$O$20),"")</f>
        <v>3.5760545259079556E-3</v>
      </c>
      <c r="K1647" s="3" cm="1">
        <f t="array" ref="K1647">IFERROR(_xlfn.IFS(B1647=2015,J1647*$P$4,B1647=2016,J1647*$P$5,B1647=2017,J1647*$P$6,B1647=2018,J1647*$P$7,B1647=2019,J1647*$P$8,B1647=2020,J1647*$P$9,B1647=2021,J1647*$P$10,B1647=2022,J1647*$P$11),"")</f>
        <v>6214918.0271354197</v>
      </c>
      <c r="L1647" s="3">
        <f t="shared" si="26"/>
        <v>11862687.027135421</v>
      </c>
    </row>
    <row r="1648" spans="1:12">
      <c r="A1648" t="s">
        <v>4230</v>
      </c>
      <c r="B1648">
        <v>2020</v>
      </c>
      <c r="D1648" t="s">
        <v>4097</v>
      </c>
      <c r="E1648" t="s">
        <v>4098</v>
      </c>
      <c r="F1648">
        <v>746</v>
      </c>
      <c r="G1648" t="s">
        <v>4099</v>
      </c>
      <c r="H1648" s="5">
        <v>6329892</v>
      </c>
      <c r="I1648" t="str">
        <f>IFERROR(VLOOKUP(G1648,'NCES Match'!$A$2:$B$1307,2,FALSE),"")</f>
        <v/>
      </c>
      <c r="J1648" cm="1">
        <f t="array" ref="J1648">IFERROR(_xlfn.IFS(B1648=2015,H1648/$O$13,B1648=2016,H1648/$O$14,B1648=2017,H1648/$O$15,B1648=2018,H1648/$O$16,B1648=2019,H1648/$O$17,B1648=2020,H1648/$O$18,B1648=2021,H1648/$O$19,B1648=2022,H1648/$O$20),"")</f>
        <v>3.4302163459350899E-3</v>
      </c>
      <c r="K1648" s="3" cm="1">
        <f t="array" ref="K1648">IFERROR(_xlfn.IFS(B1648=2015,J1648*$P$4,B1648=2016,J1648*$P$5,B1648=2017,J1648*$P$6,B1648=2018,J1648*$P$7,B1648=2019,J1648*$P$8,B1648=2020,J1648*$P$9,B1648=2021,J1648*$P$10,B1648=2022,J1648*$P$11),"")</f>
        <v>7230905.7132901829</v>
      </c>
      <c r="L1648" s="3">
        <f t="shared" si="26"/>
        <v>13560797.713290183</v>
      </c>
    </row>
    <row r="1649" spans="1:12">
      <c r="A1649" t="s">
        <v>4230</v>
      </c>
      <c r="B1649">
        <v>2021</v>
      </c>
      <c r="D1649" t="s">
        <v>4097</v>
      </c>
      <c r="E1649" t="s">
        <v>4098</v>
      </c>
      <c r="F1649" t="s">
        <v>4224</v>
      </c>
      <c r="G1649" t="s">
        <v>4099</v>
      </c>
      <c r="H1649" s="5">
        <v>7887687.9800000004</v>
      </c>
      <c r="I1649" t="str">
        <f>IFERROR(VLOOKUP(G1649,'NCES Match'!$A$2:$B$1307,2,FALSE),"")</f>
        <v/>
      </c>
      <c r="J1649" cm="1">
        <f t="array" ref="J1649">IFERROR(_xlfn.IFS(B1649=2015,H1649/$O$13,B1649=2016,H1649/$O$14,B1649=2017,H1649/$O$15,B1649=2018,H1649/$O$16,B1649=2019,H1649/$O$17,B1649=2020,H1649/$O$18,B1649=2021,H1649/$O$19,B1649=2022,H1649/$O$20),"")</f>
        <v>4.0356804649281453E-3</v>
      </c>
      <c r="K1649" s="3" cm="1">
        <f t="array" ref="K1649">IFERROR(_xlfn.IFS(B1649=2015,J1649*$P$4,B1649=2016,J1649*$P$5,B1649=2017,J1649*$P$6,B1649=2018,J1649*$P$7,B1649=2019,J1649*$P$8,B1649=2020,J1649*$P$9,B1649=2021,J1649*$P$10,B1649=2022,J1649*$P$11),"")</f>
        <v>8638589.1086977124</v>
      </c>
      <c r="L1649" s="3">
        <f t="shared" si="26"/>
        <v>16526277.088697713</v>
      </c>
    </row>
    <row r="1650" spans="1:12">
      <c r="A1650" t="s">
        <v>4230</v>
      </c>
      <c r="B1650">
        <v>2022</v>
      </c>
      <c r="D1650" t="s">
        <v>4097</v>
      </c>
      <c r="E1650" t="s">
        <v>4098</v>
      </c>
      <c r="F1650" t="s">
        <v>4224</v>
      </c>
      <c r="G1650" t="s">
        <v>4099</v>
      </c>
      <c r="H1650" s="5">
        <v>8785625.6799999997</v>
      </c>
      <c r="I1650" t="str">
        <f>IFERROR(VLOOKUP(G1650,'NCES Match'!$A$2:$B$1307,2,FALSE),"")</f>
        <v/>
      </c>
      <c r="J1650" cm="1">
        <f t="array" ref="J1650">IFERROR(_xlfn.IFS(B1650=2015,H1650/$O$13,B1650=2016,H1650/$O$14,B1650=2017,H1650/$O$15,B1650=2018,H1650/$O$16,B1650=2019,H1650/$O$17,B1650=2020,H1650/$O$18,B1650=2021,H1650/$O$19,B1650=2022,H1650/$O$20),"")</f>
        <v>3.8589160140622791E-3</v>
      </c>
      <c r="K1650" s="3" cm="1">
        <f t="array" ref="K1650">IFERROR(_xlfn.IFS(B1650=2015,J1650*$P$4,B1650=2016,J1650*$P$5,B1650=2017,J1650*$P$6,B1650=2018,J1650*$P$7,B1650=2019,J1650*$P$8,B1650=2020,J1650*$P$9,B1650=2021,J1650*$P$10,B1650=2022,J1650*$P$11),"")</f>
        <v>8310110.0578643754</v>
      </c>
      <c r="L1650" s="3">
        <f t="shared" si="26"/>
        <v>17095735.737864375</v>
      </c>
    </row>
    <row r="1651" spans="1:12">
      <c r="A1651" t="s">
        <v>4230</v>
      </c>
      <c r="B1651">
        <v>2023</v>
      </c>
      <c r="D1651" t="s">
        <v>4097</v>
      </c>
      <c r="E1651" t="s">
        <v>4098</v>
      </c>
      <c r="F1651" t="s">
        <v>4224</v>
      </c>
      <c r="G1651" t="s">
        <v>4099</v>
      </c>
      <c r="H1651" s="5">
        <v>10350389.16</v>
      </c>
      <c r="I1651" t="str">
        <f>IFERROR(VLOOKUP(G1651,'NCES Match'!$A$2:$B$1307,2,FALSE),"")</f>
        <v/>
      </c>
      <c r="J1651" t="str" cm="1">
        <f t="array" ref="J1651">IFERROR(_xlfn.IFS(B1651=2015,H1651/$O$13,B1651=2016,H1651/$O$14,B1651=2017,H1651/$O$15,B1651=2018,H1651/$O$16,B1651=2019,H1651/$O$17,B1651=2020,H1651/$O$18,B1651=2021,H1651/$O$19,B1651=2022,H1651/$O$20),"")</f>
        <v/>
      </c>
      <c r="K1651" s="3" t="str" cm="1">
        <f t="array" ref="K1651">IFERROR(_xlfn.IFS(B1651=2015,J1651*$P$4,B1651=2016,J1651*$P$5,B1651=2017,J1651*$P$6,B1651=2018,J1651*$P$7,B1651=2019,J1651*$P$8,B1651=2020,J1651*$P$9,B1651=2021,J1651*$P$10,B1651=2022,J1651*$P$11),"")</f>
        <v/>
      </c>
      <c r="L1651" s="3">
        <f t="shared" si="26"/>
        <v>10350389.16</v>
      </c>
    </row>
    <row r="1652" spans="1:12">
      <c r="A1652" t="s">
        <v>4230</v>
      </c>
      <c r="B1652">
        <v>2015</v>
      </c>
      <c r="C1652" t="s">
        <v>1</v>
      </c>
      <c r="D1652" t="s">
        <v>166</v>
      </c>
      <c r="E1652" t="s">
        <v>167</v>
      </c>
      <c r="F1652" t="s">
        <v>168</v>
      </c>
      <c r="G1652" t="s">
        <v>169</v>
      </c>
      <c r="H1652" s="5">
        <v>1739326.05</v>
      </c>
      <c r="I1652" t="str">
        <f>IFERROR(VLOOKUP(G1652,'NCES Match'!$A$2:$B$1307,2,FALSE),"")</f>
        <v/>
      </c>
      <c r="J1652" cm="1">
        <f t="array" ref="J1652">IFERROR(_xlfn.IFS(B1652=2015,H1652/$O$13,B1652=2016,H1652/$O$14,B1652=2017,H1652/$O$15,B1652=2018,H1652/$O$16,B1652=2019,H1652/$O$17,B1652=2020,H1652/$O$18,B1652=2021,H1652/$O$19,B1652=2022,H1652/$O$20),"")</f>
        <v>1.3625945620697295E-3</v>
      </c>
      <c r="K1652" s="3" cm="1">
        <f t="array" ref="K1652">IFERROR(_xlfn.IFS(B1652=2015,J1652*$P$4,B1652=2016,J1652*$P$5,B1652=2017,J1652*$P$6,B1652=2018,J1652*$P$7,B1652=2019,J1652*$P$8,B1652=2020,J1652*$P$9,B1652=2021,J1652*$P$10,B1652=2022,J1652*$P$11),"")</f>
        <v>2168546.0649662772</v>
      </c>
      <c r="L1652" s="3">
        <f t="shared" si="26"/>
        <v>3907872.114966277</v>
      </c>
    </row>
    <row r="1653" spans="1:12">
      <c r="A1653" t="s">
        <v>4230</v>
      </c>
      <c r="B1653">
        <v>2016</v>
      </c>
      <c r="C1653" t="s">
        <v>4096</v>
      </c>
      <c r="D1653" t="s">
        <v>166</v>
      </c>
      <c r="E1653" t="s">
        <v>167</v>
      </c>
      <c r="F1653">
        <v>747</v>
      </c>
      <c r="G1653" t="s">
        <v>169</v>
      </c>
      <c r="H1653" s="5">
        <v>1193154</v>
      </c>
      <c r="I1653" t="str">
        <f>IFERROR(VLOOKUP(G1653,'NCES Match'!$A$2:$B$1307,2,FALSE),"")</f>
        <v/>
      </c>
      <c r="J1653" cm="1">
        <f t="array" ref="J1653">IFERROR(_xlfn.IFS(B1653=2015,H1653/$O$13,B1653=2016,H1653/$O$14,B1653=2017,H1653/$O$15,B1653=2018,H1653/$O$16,B1653=2019,H1653/$O$17,B1653=2020,H1653/$O$18,B1653=2021,H1653/$O$19,B1653=2022,H1653/$O$20),"")</f>
        <v>8.5413946575242021E-4</v>
      </c>
      <c r="K1653" s="3" cm="1">
        <f t="array" ref="K1653">IFERROR(_xlfn.IFS(B1653=2015,J1653*$P$4,B1653=2016,J1653*$P$5,B1653=2017,J1653*$P$6,B1653=2018,J1653*$P$7,B1653=2019,J1653*$P$8,B1653=2020,J1653*$P$9,B1653=2021,J1653*$P$10,B1653=2022,J1653*$P$11),"")</f>
        <v>1431222.7789647812</v>
      </c>
      <c r="L1653" s="3">
        <f t="shared" si="26"/>
        <v>2624376.7789647812</v>
      </c>
    </row>
    <row r="1654" spans="1:12">
      <c r="A1654" t="s">
        <v>4230</v>
      </c>
      <c r="B1654">
        <v>2017</v>
      </c>
      <c r="D1654" t="s">
        <v>166</v>
      </c>
      <c r="E1654" t="s">
        <v>167</v>
      </c>
      <c r="F1654">
        <v>747</v>
      </c>
      <c r="G1654" t="s">
        <v>169</v>
      </c>
      <c r="H1654" s="5">
        <v>0</v>
      </c>
      <c r="I1654" t="str">
        <f>IFERROR(VLOOKUP(G1654,'NCES Match'!$A$2:$B$1307,2,FALSE),"")</f>
        <v/>
      </c>
      <c r="J1654" cm="1">
        <f t="array" ref="J1654">IFERROR(_xlfn.IFS(B1654=2015,H1654/$O$13,B1654=2016,H1654/$O$14,B1654=2017,H1654/$O$15,B1654=2018,H1654/$O$16,B1654=2019,H1654/$O$17,B1654=2020,H1654/$O$18,B1654=2021,H1654/$O$19,B1654=2022,H1654/$O$20),"")</f>
        <v>0</v>
      </c>
      <c r="K1654" s="3" cm="1">
        <f t="array" ref="K1654">IFERROR(_xlfn.IFS(B1654=2015,J1654*$P$4,B1654=2016,J1654*$P$5,B1654=2017,J1654*$P$6,B1654=2018,J1654*$P$7,B1654=2019,J1654*$P$8,B1654=2020,J1654*$P$9,B1654=2021,J1654*$P$10,B1654=2022,J1654*$P$11),"")</f>
        <v>0</v>
      </c>
      <c r="L1654" s="3">
        <f t="shared" si="26"/>
        <v>0</v>
      </c>
    </row>
    <row r="1655" spans="1:12">
      <c r="A1655">
        <v>4811680</v>
      </c>
      <c r="B1655">
        <v>2015</v>
      </c>
      <c r="C1655" t="s">
        <v>381</v>
      </c>
      <c r="D1655" t="s">
        <v>723</v>
      </c>
      <c r="E1655" t="s">
        <v>724</v>
      </c>
      <c r="G1655" t="s">
        <v>725</v>
      </c>
      <c r="H1655" s="5">
        <v>9522117.5500000007</v>
      </c>
      <c r="I1655">
        <f>IFERROR(VLOOKUP(G1655,'NCES Match'!$A$2:$B$1307,2,FALSE),"")</f>
        <v>4811680</v>
      </c>
      <c r="J1655" cm="1">
        <f t="array" ref="J1655">IFERROR(_xlfn.IFS(B1655=2015,H1655/$O$13,B1655=2016,H1655/$O$14,B1655=2017,H1655/$O$15,B1655=2018,H1655/$O$16,B1655=2019,H1655/$O$17,B1655=2020,H1655/$O$18,B1655=2021,H1655/$O$19,B1655=2022,H1655/$O$20),"")</f>
        <v>7.4596626624540792E-3</v>
      </c>
      <c r="K1655" s="3" cm="1">
        <f t="array" ref="K1655">IFERROR(_xlfn.IFS(B1655=2015,J1655*$P$4,B1655=2016,J1655*$P$5,B1655=2017,J1655*$P$6,B1655=2018,J1655*$P$7,B1655=2019,J1655*$P$8,B1655=2020,J1655*$P$9,B1655=2021,J1655*$P$10,B1655=2022,J1655*$P$11),"")</f>
        <v>11871926.222917682</v>
      </c>
      <c r="L1655" s="3">
        <f t="shared" si="26"/>
        <v>21394043.77291768</v>
      </c>
    </row>
    <row r="1656" spans="1:12">
      <c r="A1656">
        <v>4811680</v>
      </c>
      <c r="B1656">
        <v>2016</v>
      </c>
      <c r="C1656" t="s">
        <v>4102</v>
      </c>
      <c r="D1656" t="s">
        <v>723</v>
      </c>
      <c r="E1656" t="s">
        <v>724</v>
      </c>
      <c r="F1656" t="s">
        <v>4101</v>
      </c>
      <c r="G1656" t="s">
        <v>725</v>
      </c>
      <c r="H1656" s="5">
        <v>9519805</v>
      </c>
      <c r="I1656">
        <f>IFERROR(VLOOKUP(G1656,'NCES Match'!$A$2:$B$1307,2,FALSE),"")</f>
        <v>4811680</v>
      </c>
      <c r="J1656" cm="1">
        <f t="array" ref="J1656">IFERROR(_xlfn.IFS(B1656=2015,H1656/$O$13,B1656=2016,H1656/$O$14,B1656=2017,H1656/$O$15,B1656=2018,H1656/$O$16,B1656=2019,H1656/$O$17,B1656=2020,H1656/$O$18,B1656=2021,H1656/$O$19,B1656=2022,H1656/$O$20),"")</f>
        <v>6.8149133781282376E-3</v>
      </c>
      <c r="K1656" s="3" cm="1">
        <f t="array" ref="K1656">IFERROR(_xlfn.IFS(B1656=2015,J1656*$P$4,B1656=2016,J1656*$P$5,B1656=2017,J1656*$P$6,B1656=2018,J1656*$P$7,B1656=2019,J1656*$P$8,B1656=2020,J1656*$P$9,B1656=2021,J1656*$P$10,B1656=2022,J1656*$P$11),"")</f>
        <v>11419281.808804914</v>
      </c>
      <c r="L1656" s="3">
        <f t="shared" si="26"/>
        <v>20939086.808804914</v>
      </c>
    </row>
    <row r="1657" spans="1:12">
      <c r="A1657">
        <v>4811680</v>
      </c>
      <c r="B1657">
        <v>2017</v>
      </c>
      <c r="D1657" t="s">
        <v>723</v>
      </c>
      <c r="E1657" t="s">
        <v>724</v>
      </c>
      <c r="F1657" t="s">
        <v>4101</v>
      </c>
      <c r="G1657" t="s">
        <v>725</v>
      </c>
      <c r="H1657" s="5">
        <v>9163868</v>
      </c>
      <c r="I1657">
        <f>IFERROR(VLOOKUP(G1657,'NCES Match'!$A$2:$B$1307,2,FALSE),"")</f>
        <v>4811680</v>
      </c>
      <c r="J1657" cm="1">
        <f t="array" ref="J1657">IFERROR(_xlfn.IFS(B1657=2015,H1657/$O$13,B1657=2016,H1657/$O$14,B1657=2017,H1657/$O$15,B1657=2018,H1657/$O$16,B1657=2019,H1657/$O$17,B1657=2020,H1657/$O$18,B1657=2021,H1657/$O$19,B1657=2022,H1657/$O$20),"")</f>
        <v>6.3179258513791081E-3</v>
      </c>
      <c r="K1657" s="3" cm="1">
        <f t="array" ref="K1657">IFERROR(_xlfn.IFS(B1657=2015,J1657*$P$4,B1657=2016,J1657*$P$5,B1657=2017,J1657*$P$6,B1657=2018,J1657*$P$7,B1657=2019,J1657*$P$8,B1657=2020,J1657*$P$9,B1657=2021,J1657*$P$10,B1657=2022,J1657*$P$11),"")</f>
        <v>10729403.816662066</v>
      </c>
      <c r="L1657" s="3">
        <f t="shared" si="26"/>
        <v>19893271.816662066</v>
      </c>
    </row>
    <row r="1658" spans="1:12">
      <c r="A1658">
        <v>4811680</v>
      </c>
      <c r="B1658">
        <v>2018</v>
      </c>
      <c r="D1658" t="s">
        <v>723</v>
      </c>
      <c r="E1658" t="s">
        <v>724</v>
      </c>
      <c r="F1658" t="s">
        <v>4101</v>
      </c>
      <c r="G1658" t="s">
        <v>725</v>
      </c>
      <c r="H1658" s="5">
        <v>9254732</v>
      </c>
      <c r="I1658">
        <f>IFERROR(VLOOKUP(G1658,'NCES Match'!$A$2:$B$1307,2,FALSE),"")</f>
        <v>4811680</v>
      </c>
      <c r="J1658" cm="1">
        <f t="array" ref="J1658">IFERROR(_xlfn.IFS(B1658=2015,H1658/$O$13,B1658=2016,H1658/$O$14,B1658=2017,H1658/$O$15,B1658=2018,H1658/$O$16,B1658=2019,H1658/$O$17,B1658=2020,H1658/$O$18,B1658=2021,H1658/$O$19,B1658=2022,H1658/$O$20),"")</f>
        <v>6.0392571316424159E-3</v>
      </c>
      <c r="K1658" s="3" cm="1">
        <f t="array" ref="K1658">IFERROR(_xlfn.IFS(B1658=2015,J1658*$P$4,B1658=2016,J1658*$P$5,B1658=2017,J1658*$P$6,B1658=2018,J1658*$P$7,B1658=2019,J1658*$P$8,B1658=2020,J1658*$P$9,B1658=2021,J1658*$P$10,B1658=2022,J1658*$P$11),"")</f>
        <v>10368518.521393813</v>
      </c>
      <c r="L1658" s="3">
        <f t="shared" si="26"/>
        <v>19623250.521393813</v>
      </c>
    </row>
    <row r="1659" spans="1:12">
      <c r="A1659">
        <v>4811680</v>
      </c>
      <c r="B1659">
        <v>2019</v>
      </c>
      <c r="D1659" t="s">
        <v>723</v>
      </c>
      <c r="E1659" t="s">
        <v>724</v>
      </c>
      <c r="F1659" t="s">
        <v>4101</v>
      </c>
      <c r="G1659" t="s">
        <v>725</v>
      </c>
      <c r="H1659" s="5">
        <v>9462798</v>
      </c>
      <c r="I1659">
        <f>IFERROR(VLOOKUP(G1659,'NCES Match'!$A$2:$B$1307,2,FALSE),"")</f>
        <v>4811680</v>
      </c>
      <c r="J1659" cm="1">
        <f t="array" ref="J1659">IFERROR(_xlfn.IFS(B1659=2015,H1659/$O$13,B1659=2016,H1659/$O$14,B1659=2017,H1659/$O$15,B1659=2018,H1659/$O$16,B1659=2019,H1659/$O$17,B1659=2020,H1659/$O$18,B1659=2021,H1659/$O$19,B1659=2022,H1659/$O$20),"")</f>
        <v>5.9916546897815313E-3</v>
      </c>
      <c r="K1659" s="3" cm="1">
        <f t="array" ref="K1659">IFERROR(_xlfn.IFS(B1659=2015,J1659*$P$4,B1659=2016,J1659*$P$5,B1659=2017,J1659*$P$6,B1659=2018,J1659*$P$7,B1659=2019,J1659*$P$8,B1659=2020,J1659*$P$9,B1659=2021,J1659*$P$10,B1659=2022,J1659*$P$11),"")</f>
        <v>10413052.282651963</v>
      </c>
      <c r="L1659" s="3">
        <f t="shared" si="26"/>
        <v>19875850.282651961</v>
      </c>
    </row>
    <row r="1660" spans="1:12">
      <c r="A1660">
        <v>4811680</v>
      </c>
      <c r="B1660">
        <v>2020</v>
      </c>
      <c r="D1660" t="s">
        <v>723</v>
      </c>
      <c r="E1660" t="s">
        <v>724</v>
      </c>
      <c r="F1660" t="s">
        <v>4230</v>
      </c>
      <c r="G1660" t="s">
        <v>725</v>
      </c>
      <c r="H1660" s="5">
        <v>10541623</v>
      </c>
      <c r="I1660">
        <f>IFERROR(VLOOKUP(G1660,'NCES Match'!$A$2:$B$1307,2,FALSE),"")</f>
        <v>4811680</v>
      </c>
      <c r="J1660" cm="1">
        <f t="array" ref="J1660">IFERROR(_xlfn.IFS(B1660=2015,H1660/$O$13,B1660=2016,H1660/$O$14,B1660=2017,H1660/$O$15,B1660=2018,H1660/$O$16,B1660=2019,H1660/$O$17,B1660=2020,H1660/$O$18,B1660=2021,H1660/$O$19,B1660=2022,H1660/$O$20),"")</f>
        <v>5.7125852269336195E-3</v>
      </c>
      <c r="K1660" s="3" cm="1">
        <f t="array" ref="K1660">IFERROR(_xlfn.IFS(B1660=2015,J1660*$P$4,B1660=2016,J1660*$P$5,B1660=2017,J1660*$P$6,B1660=2018,J1660*$P$7,B1660=2019,J1660*$P$8,B1660=2020,J1660*$P$9,B1660=2021,J1660*$P$10,B1660=2022,J1660*$P$11),"")</f>
        <v>12042145.739303485</v>
      </c>
      <c r="L1660" s="3">
        <f t="shared" si="26"/>
        <v>22583768.739303485</v>
      </c>
    </row>
    <row r="1661" spans="1:12">
      <c r="A1661">
        <v>4811680</v>
      </c>
      <c r="B1661">
        <v>2021</v>
      </c>
      <c r="D1661" t="s">
        <v>723</v>
      </c>
      <c r="E1661" t="s">
        <v>724</v>
      </c>
      <c r="F1661" t="s">
        <v>4230</v>
      </c>
      <c r="G1661" t="s">
        <v>725</v>
      </c>
      <c r="H1661" s="5">
        <v>10360243.699999999</v>
      </c>
      <c r="I1661">
        <f>IFERROR(VLOOKUP(G1661,'NCES Match'!$A$2:$B$1307,2,FALSE),"")</f>
        <v>4811680</v>
      </c>
      <c r="J1661" cm="1">
        <f t="array" ref="J1661">IFERROR(_xlfn.IFS(B1661=2015,H1661/$O$13,B1661=2016,H1661/$O$14,B1661=2017,H1661/$O$15,B1661=2018,H1661/$O$16,B1661=2019,H1661/$O$17,B1661=2020,H1661/$O$18,B1661=2021,H1661/$O$19,B1661=2022,H1661/$O$20),"")</f>
        <v>5.300746329976516E-3</v>
      </c>
      <c r="K1661" s="3" cm="1">
        <f t="array" ref="K1661">IFERROR(_xlfn.IFS(B1661=2015,J1661*$P$4,B1661=2016,J1661*$P$5,B1661=2017,J1661*$P$6,B1661=2018,J1661*$P$7,B1661=2019,J1661*$P$8,B1661=2020,J1661*$P$9,B1661=2021,J1661*$P$10,B1661=2022,J1661*$P$11),"")</f>
        <v>11346530.011988897</v>
      </c>
      <c r="L1661" s="3">
        <f t="shared" si="26"/>
        <v>21706773.711988896</v>
      </c>
    </row>
    <row r="1662" spans="1:12">
      <c r="A1662">
        <v>4811680</v>
      </c>
      <c r="B1662">
        <v>2022</v>
      </c>
      <c r="D1662" t="s">
        <v>723</v>
      </c>
      <c r="E1662" t="s">
        <v>724</v>
      </c>
      <c r="F1662" t="s">
        <v>4101</v>
      </c>
      <c r="G1662" t="s">
        <v>725</v>
      </c>
      <c r="H1662" s="5">
        <v>12396457.85</v>
      </c>
      <c r="I1662">
        <f>IFERROR(VLOOKUP(G1662,'NCES Match'!$A$2:$B$1307,2,FALSE),"")</f>
        <v>4811680</v>
      </c>
      <c r="J1662" cm="1">
        <f t="array" ref="J1662">IFERROR(_xlfn.IFS(B1662=2015,H1662/$O$13,B1662=2016,H1662/$O$14,B1662=2017,H1662/$O$15,B1662=2018,H1662/$O$16,B1662=2019,H1662/$O$17,B1662=2020,H1662/$O$18,B1662=2021,H1662/$O$19,B1662=2022,H1662/$O$20),"")</f>
        <v>5.4449041488201727E-3</v>
      </c>
      <c r="K1662" s="3" cm="1">
        <f t="array" ref="K1662">IFERROR(_xlfn.IFS(B1662=2015,J1662*$P$4,B1662=2016,J1662*$P$5,B1662=2017,J1662*$P$6,B1662=2018,J1662*$P$7,B1662=2019,J1662*$P$8,B1662=2020,J1662*$P$9,B1662=2021,J1662*$P$10,B1662=2022,J1662*$P$11),"")</f>
        <v>11725508.553783137</v>
      </c>
      <c r="L1662" s="3">
        <f t="shared" si="26"/>
        <v>24121966.403783135</v>
      </c>
    </row>
    <row r="1663" spans="1:12">
      <c r="A1663">
        <v>4811680</v>
      </c>
      <c r="B1663">
        <v>2023</v>
      </c>
      <c r="D1663" t="s">
        <v>723</v>
      </c>
      <c r="E1663" t="s">
        <v>724</v>
      </c>
      <c r="F1663" t="s">
        <v>4101</v>
      </c>
      <c r="G1663" t="s">
        <v>725</v>
      </c>
      <c r="H1663" s="5">
        <v>14275983.300000001</v>
      </c>
      <c r="I1663">
        <f>IFERROR(VLOOKUP(G1663,'NCES Match'!$A$2:$B$1307,2,FALSE),"")</f>
        <v>4811680</v>
      </c>
      <c r="J1663" t="str" cm="1">
        <f t="array" ref="J1663">IFERROR(_xlfn.IFS(B1663=2015,H1663/$O$13,B1663=2016,H1663/$O$14,B1663=2017,H1663/$O$15,B1663=2018,H1663/$O$16,B1663=2019,H1663/$O$17,B1663=2020,H1663/$O$18,B1663=2021,H1663/$O$19,B1663=2022,H1663/$O$20),"")</f>
        <v/>
      </c>
      <c r="K1663" s="3" t="str" cm="1">
        <f t="array" ref="K1663">IFERROR(_xlfn.IFS(B1663=2015,J1663*$P$4,B1663=2016,J1663*$P$5,B1663=2017,J1663*$P$6,B1663=2018,J1663*$P$7,B1663=2019,J1663*$P$8,B1663=2020,J1663*$P$9,B1663=2021,J1663*$P$10,B1663=2022,J1663*$P$11),"")</f>
        <v/>
      </c>
      <c r="L1663" s="3">
        <f t="shared" si="26"/>
        <v>14275983.300000001</v>
      </c>
    </row>
    <row r="1664" spans="1:12">
      <c r="A1664">
        <v>4822530</v>
      </c>
      <c r="B1664">
        <v>2015</v>
      </c>
      <c r="C1664" t="s">
        <v>381</v>
      </c>
      <c r="D1664" t="s">
        <v>1580</v>
      </c>
      <c r="E1664" t="s">
        <v>1581</v>
      </c>
      <c r="G1664" t="s">
        <v>1582</v>
      </c>
      <c r="H1664" s="5">
        <v>3653443.84</v>
      </c>
      <c r="I1664">
        <f>IFERROR(VLOOKUP(G1664,'NCES Match'!$A$2:$B$1307,2,FALSE),"")</f>
        <v>4822530</v>
      </c>
      <c r="J1664" cm="1">
        <f t="array" ref="J1664">IFERROR(_xlfn.IFS(B1664=2015,H1664/$O$13,B1664=2016,H1664/$O$14,B1664=2017,H1664/$O$15,B1664=2018,H1664/$O$16,B1664=2019,H1664/$O$17,B1664=2020,H1664/$O$18,B1664=2021,H1664/$O$19,B1664=2022,H1664/$O$20),"")</f>
        <v>2.8621216299331287E-3</v>
      </c>
      <c r="K1664" s="3" cm="1">
        <f t="array" ref="K1664">IFERROR(_xlfn.IFS(B1664=2015,J1664*$P$4,B1664=2016,J1664*$P$5,B1664=2017,J1664*$P$6,B1664=2018,J1664*$P$7,B1664=2019,J1664*$P$8,B1664=2020,J1664*$P$9,B1664=2021,J1664*$P$10,B1664=2022,J1664*$P$11),"")</f>
        <v>4555017.8833964365</v>
      </c>
      <c r="L1664" s="3">
        <f t="shared" si="26"/>
        <v>8208461.7233964363</v>
      </c>
    </row>
    <row r="1665" spans="1:12">
      <c r="A1665">
        <v>4822530</v>
      </c>
      <c r="B1665">
        <v>2016</v>
      </c>
      <c r="C1665" t="s">
        <v>4102</v>
      </c>
      <c r="D1665" t="s">
        <v>1580</v>
      </c>
      <c r="E1665" t="s">
        <v>1581</v>
      </c>
      <c r="F1665" t="s">
        <v>4101</v>
      </c>
      <c r="G1665" t="s">
        <v>1582</v>
      </c>
      <c r="H1665" s="5">
        <v>3844113</v>
      </c>
      <c r="I1665">
        <f>IFERROR(VLOOKUP(G1665,'NCES Match'!$A$2:$B$1307,2,FALSE),"")</f>
        <v>4822530</v>
      </c>
      <c r="J1665" cm="1">
        <f t="array" ref="J1665">IFERROR(_xlfn.IFS(B1665=2015,H1665/$O$13,B1665=2016,H1665/$O$14,B1665=2017,H1665/$O$15,B1665=2018,H1665/$O$16,B1665=2019,H1665/$O$17,B1665=2020,H1665/$O$18,B1665=2021,H1665/$O$19,B1665=2022,H1665/$O$20),"")</f>
        <v>2.7518732905491942E-3</v>
      </c>
      <c r="K1665" s="3" cm="1">
        <f t="array" ref="K1665">IFERROR(_xlfn.IFS(B1665=2015,J1665*$P$4,B1665=2016,J1665*$P$5,B1665=2017,J1665*$P$6,B1665=2018,J1665*$P$7,B1665=2019,J1665*$P$8,B1665=2020,J1665*$P$9,B1665=2021,J1665*$P$10,B1665=2022,J1665*$P$11),"")</f>
        <v>4611124.8761808127</v>
      </c>
      <c r="L1665" s="3">
        <f t="shared" si="26"/>
        <v>8455237.8761808127</v>
      </c>
    </row>
    <row r="1666" spans="1:12">
      <c r="A1666">
        <v>4822530</v>
      </c>
      <c r="B1666">
        <v>2017</v>
      </c>
      <c r="D1666" t="s">
        <v>1580</v>
      </c>
      <c r="E1666" t="s">
        <v>1581</v>
      </c>
      <c r="F1666" t="s">
        <v>4101</v>
      </c>
      <c r="G1666" t="s">
        <v>1582</v>
      </c>
      <c r="H1666" s="5">
        <v>4030707</v>
      </c>
      <c r="I1666">
        <f>IFERROR(VLOOKUP(G1666,'NCES Match'!$A$2:$B$1307,2,FALSE),"")</f>
        <v>4822530</v>
      </c>
      <c r="J1666" cm="1">
        <f t="array" ref="J1666">IFERROR(_xlfn.IFS(B1666=2015,H1666/$O$13,B1666=2016,H1666/$O$14,B1666=2017,H1666/$O$15,B1666=2018,H1666/$O$16,B1666=2019,H1666/$O$17,B1666=2020,H1666/$O$18,B1666=2021,H1666/$O$19,B1666=2022,H1666/$O$20),"")</f>
        <v>2.7789256626824755E-3</v>
      </c>
      <c r="K1666" s="3" cm="1">
        <f t="array" ref="K1666">IFERROR(_xlfn.IFS(B1666=2015,J1666*$P$4,B1666=2016,J1666*$P$5,B1666=2017,J1666*$P$6,B1666=2018,J1666*$P$7,B1666=2019,J1666*$P$8,B1666=2020,J1666*$P$9,B1666=2021,J1666*$P$10,B1666=2022,J1666*$P$11),"")</f>
        <v>4719304.4541504206</v>
      </c>
      <c r="L1666" s="3">
        <f t="shared" si="26"/>
        <v>8750011.4541504197</v>
      </c>
    </row>
    <row r="1667" spans="1:12">
      <c r="A1667">
        <v>4822530</v>
      </c>
      <c r="B1667">
        <v>2018</v>
      </c>
      <c r="D1667" t="s">
        <v>1580</v>
      </c>
      <c r="E1667" t="s">
        <v>1581</v>
      </c>
      <c r="F1667" t="s">
        <v>4101</v>
      </c>
      <c r="G1667" t="s">
        <v>1582</v>
      </c>
      <c r="H1667" s="5">
        <v>4096794</v>
      </c>
      <c r="I1667">
        <f>IFERROR(VLOOKUP(G1667,'NCES Match'!$A$2:$B$1307,2,FALSE),"")</f>
        <v>4822530</v>
      </c>
      <c r="J1667" cm="1">
        <f t="array" ref="J1667">IFERROR(_xlfn.IFS(B1667=2015,H1667/$O$13,B1667=2016,H1667/$O$14,B1667=2017,H1667/$O$15,B1667=2018,H1667/$O$16,B1667=2019,H1667/$O$17,B1667=2020,H1667/$O$18,B1667=2021,H1667/$O$19,B1667=2022,H1667/$O$20),"")</f>
        <v>2.6733991196471016E-3</v>
      </c>
      <c r="K1667" s="3" cm="1">
        <f t="array" ref="K1667">IFERROR(_xlfn.IFS(B1667=2015,J1667*$P$4,B1667=2016,J1667*$P$5,B1667=2017,J1667*$P$6,B1667=2018,J1667*$P$7,B1667=2019,J1667*$P$8,B1667=2020,J1667*$P$9,B1667=2021,J1667*$P$10,B1667=2022,J1667*$P$11),"")</f>
        <v>4589834.0943135954</v>
      </c>
      <c r="L1667" s="3">
        <f t="shared" ref="L1667:L1730" si="27">SUM(H1667,K1667)</f>
        <v>8686628.0943135954</v>
      </c>
    </row>
    <row r="1668" spans="1:12">
      <c r="A1668">
        <v>4822530</v>
      </c>
      <c r="B1668">
        <v>2019</v>
      </c>
      <c r="D1668" t="s">
        <v>1580</v>
      </c>
      <c r="E1668" t="s">
        <v>1581</v>
      </c>
      <c r="F1668" t="s">
        <v>4101</v>
      </c>
      <c r="G1668" t="s">
        <v>1582</v>
      </c>
      <c r="H1668" s="5">
        <v>4191175</v>
      </c>
      <c r="I1668">
        <f>IFERROR(VLOOKUP(G1668,'NCES Match'!$A$2:$B$1307,2,FALSE),"")</f>
        <v>4822530</v>
      </c>
      <c r="J1668" cm="1">
        <f t="array" ref="J1668">IFERROR(_xlfn.IFS(B1668=2015,H1668/$O$13,B1668=2016,H1668/$O$14,B1668=2017,H1668/$O$15,B1668=2018,H1668/$O$16,B1668=2019,H1668/$O$17,B1668=2020,H1668/$O$18,B1668=2021,H1668/$O$19,B1668=2022,H1668/$O$20),"")</f>
        <v>2.6537682981761959E-3</v>
      </c>
      <c r="K1668" s="3" cm="1">
        <f t="array" ref="K1668">IFERROR(_xlfn.IFS(B1668=2015,J1668*$P$4,B1668=2016,J1668*$P$5,B1668=2017,J1668*$P$6,B1668=2018,J1668*$P$7,B1668=2019,J1668*$P$8,B1668=2020,J1668*$P$9,B1668=2021,J1668*$P$10,B1668=2022,J1668*$P$11),"")</f>
        <v>4612052.8411093466</v>
      </c>
      <c r="L1668" s="3">
        <f t="shared" si="27"/>
        <v>8803227.8411093466</v>
      </c>
    </row>
    <row r="1669" spans="1:12">
      <c r="A1669">
        <v>4822530</v>
      </c>
      <c r="B1669">
        <v>2020</v>
      </c>
      <c r="D1669" t="s">
        <v>1580</v>
      </c>
      <c r="E1669" t="s">
        <v>1581</v>
      </c>
      <c r="F1669" t="s">
        <v>4230</v>
      </c>
      <c r="G1669" t="s">
        <v>1582</v>
      </c>
      <c r="H1669" s="5">
        <v>4633607</v>
      </c>
      <c r="I1669">
        <f>IFERROR(VLOOKUP(G1669,'NCES Match'!$A$2:$B$1307,2,FALSE),"")</f>
        <v>4822530</v>
      </c>
      <c r="J1669" cm="1">
        <f t="array" ref="J1669">IFERROR(_xlfn.IFS(B1669=2015,H1669/$O$13,B1669=2016,H1669/$O$14,B1669=2017,H1669/$O$15,B1669=2018,H1669/$O$16,B1669=2019,H1669/$O$17,B1669=2020,H1669/$O$18,B1669=2021,H1669/$O$19,B1669=2022,H1669/$O$20),"")</f>
        <v>2.5109866759242109E-3</v>
      </c>
      <c r="K1669" s="3" cm="1">
        <f t="array" ref="K1669">IFERROR(_xlfn.IFS(B1669=2015,J1669*$P$4,B1669=2016,J1669*$P$5,B1669=2017,J1669*$P$6,B1669=2018,J1669*$P$7,B1669=2019,J1669*$P$8,B1669=2020,J1669*$P$9,B1669=2021,J1669*$P$10,B1669=2022,J1669*$P$11),"")</f>
        <v>5293166.9812757289</v>
      </c>
      <c r="L1669" s="3">
        <f t="shared" si="27"/>
        <v>9926773.9812757298</v>
      </c>
    </row>
    <row r="1670" spans="1:12">
      <c r="A1670">
        <v>4822530</v>
      </c>
      <c r="B1670">
        <v>2021</v>
      </c>
      <c r="D1670" t="s">
        <v>1580</v>
      </c>
      <c r="E1670" t="s">
        <v>1581</v>
      </c>
      <c r="F1670" t="s">
        <v>4230</v>
      </c>
      <c r="G1670" t="s">
        <v>1582</v>
      </c>
      <c r="H1670" s="5">
        <v>4801713.97</v>
      </c>
      <c r="I1670">
        <f>IFERROR(VLOOKUP(G1670,'NCES Match'!$A$2:$B$1307,2,FALSE),"")</f>
        <v>4822530</v>
      </c>
      <c r="J1670" cm="1">
        <f t="array" ref="J1670">IFERROR(_xlfn.IFS(B1670=2015,H1670/$O$13,B1670=2016,H1670/$O$14,B1670=2017,H1670/$O$15,B1670=2018,H1670/$O$16,B1670=2019,H1670/$O$17,B1670=2020,H1670/$O$18,B1670=2021,H1670/$O$19,B1670=2022,H1670/$O$20),"")</f>
        <v>2.4567634161032784E-3</v>
      </c>
      <c r="K1670" s="3" cm="1">
        <f t="array" ref="K1670">IFERROR(_xlfn.IFS(B1670=2015,J1670*$P$4,B1670=2016,J1670*$P$5,B1670=2017,J1670*$P$6,B1670=2018,J1670*$P$7,B1670=2019,J1670*$P$8,B1670=2020,J1670*$P$9,B1670=2021,J1670*$P$10,B1670=2022,J1670*$P$11),"")</f>
        <v>5258833.0204618014</v>
      </c>
      <c r="L1670" s="3">
        <f t="shared" si="27"/>
        <v>10060546.9904618</v>
      </c>
    </row>
    <row r="1671" spans="1:12">
      <c r="A1671">
        <v>4822530</v>
      </c>
      <c r="B1671">
        <v>2022</v>
      </c>
      <c r="D1671" t="s">
        <v>1580</v>
      </c>
      <c r="E1671" t="s">
        <v>1581</v>
      </c>
      <c r="F1671" t="s">
        <v>4101</v>
      </c>
      <c r="G1671" t="s">
        <v>1582</v>
      </c>
      <c r="H1671" s="5">
        <v>5152786.96</v>
      </c>
      <c r="I1671">
        <f>IFERROR(VLOOKUP(G1671,'NCES Match'!$A$2:$B$1307,2,FALSE),"")</f>
        <v>4822530</v>
      </c>
      <c r="J1671" cm="1">
        <f t="array" ref="J1671">IFERROR(_xlfn.IFS(B1671=2015,H1671/$O$13,B1671=2016,H1671/$O$14,B1671=2017,H1671/$O$15,B1671=2018,H1671/$O$16,B1671=2019,H1671/$O$17,B1671=2020,H1671/$O$18,B1671=2021,H1671/$O$19,B1671=2022,H1671/$O$20),"")</f>
        <v>2.2632619282039897E-3</v>
      </c>
      <c r="K1671" s="3" cm="1">
        <f t="array" ref="K1671">IFERROR(_xlfn.IFS(B1671=2015,J1671*$P$4,B1671=2016,J1671*$P$5,B1671=2017,J1671*$P$6,B1671=2018,J1671*$P$7,B1671=2019,J1671*$P$8,B1671=2020,J1671*$P$9,B1671=2021,J1671*$P$10,B1671=2022,J1671*$P$11),"")</f>
        <v>4873896.1005140841</v>
      </c>
      <c r="L1671" s="3">
        <f t="shared" si="27"/>
        <v>10026683.060514085</v>
      </c>
    </row>
    <row r="1672" spans="1:12">
      <c r="A1672">
        <v>4822530</v>
      </c>
      <c r="B1672">
        <v>2023</v>
      </c>
      <c r="D1672" t="s">
        <v>1580</v>
      </c>
      <c r="E1672" t="s">
        <v>1581</v>
      </c>
      <c r="F1672" t="s">
        <v>4101</v>
      </c>
      <c r="G1672" t="s">
        <v>1582</v>
      </c>
      <c r="H1672" s="5">
        <v>5911165.6500000004</v>
      </c>
      <c r="I1672">
        <f>IFERROR(VLOOKUP(G1672,'NCES Match'!$A$2:$B$1307,2,FALSE),"")</f>
        <v>4822530</v>
      </c>
      <c r="J1672" t="str" cm="1">
        <f t="array" ref="J1672">IFERROR(_xlfn.IFS(B1672=2015,H1672/$O$13,B1672=2016,H1672/$O$14,B1672=2017,H1672/$O$15,B1672=2018,H1672/$O$16,B1672=2019,H1672/$O$17,B1672=2020,H1672/$O$18,B1672=2021,H1672/$O$19,B1672=2022,H1672/$O$20),"")</f>
        <v/>
      </c>
      <c r="K1672" s="3" t="str" cm="1">
        <f t="array" ref="K1672">IFERROR(_xlfn.IFS(B1672=2015,J1672*$P$4,B1672=2016,J1672*$P$5,B1672=2017,J1672*$P$6,B1672=2018,J1672*$P$7,B1672=2019,J1672*$P$8,B1672=2020,J1672*$P$9,B1672=2021,J1672*$P$10,B1672=2022,J1672*$P$11),"")</f>
        <v/>
      </c>
      <c r="L1672" s="3">
        <f t="shared" si="27"/>
        <v>5911165.6500000004</v>
      </c>
    </row>
    <row r="1673" spans="1:12">
      <c r="A1673">
        <v>4826040</v>
      </c>
      <c r="B1673">
        <v>2015</v>
      </c>
      <c r="C1673" t="s">
        <v>381</v>
      </c>
      <c r="D1673" t="s">
        <v>1890</v>
      </c>
      <c r="E1673" t="s">
        <v>1891</v>
      </c>
      <c r="G1673" t="s">
        <v>1892</v>
      </c>
      <c r="H1673" s="5">
        <v>571597.72</v>
      </c>
      <c r="I1673">
        <f>IFERROR(VLOOKUP(G1673,'NCES Match'!$A$2:$B$1307,2,FALSE),"")</f>
        <v>4826040</v>
      </c>
      <c r="J1673" cm="1">
        <f t="array" ref="J1673">IFERROR(_xlfn.IFS(B1673=2015,H1673/$O$13,B1673=2016,H1673/$O$14,B1673=2017,H1673/$O$15,B1673=2018,H1673/$O$16,B1673=2019,H1673/$O$17,B1673=2020,H1673/$O$18,B1673=2021,H1673/$O$19,B1673=2022,H1673/$O$20),"")</f>
        <v>4.4779180129191754E-4</v>
      </c>
      <c r="K1673" s="3" cm="1">
        <f t="array" ref="K1673">IFERROR(_xlfn.IFS(B1673=2015,J1673*$P$4,B1673=2016,J1673*$P$5,B1673=2017,J1673*$P$6,B1673=2018,J1673*$P$7,B1673=2019,J1673*$P$8,B1673=2020,J1673*$P$9,B1673=2021,J1673*$P$10,B1673=2022,J1673*$P$11),"")</f>
        <v>712653.03388613986</v>
      </c>
      <c r="L1673" s="3">
        <f t="shared" si="27"/>
        <v>1284250.75388614</v>
      </c>
    </row>
    <row r="1674" spans="1:12">
      <c r="A1674">
        <v>4826040</v>
      </c>
      <c r="B1674">
        <v>2016</v>
      </c>
      <c r="C1674" t="s">
        <v>4102</v>
      </c>
      <c r="D1674" t="s">
        <v>1890</v>
      </c>
      <c r="E1674" t="s">
        <v>1891</v>
      </c>
      <c r="F1674" t="s">
        <v>4101</v>
      </c>
      <c r="G1674" t="s">
        <v>1892</v>
      </c>
      <c r="H1674" s="5">
        <v>598585</v>
      </c>
      <c r="I1674">
        <f>IFERROR(VLOOKUP(G1674,'NCES Match'!$A$2:$B$1307,2,FALSE),"")</f>
        <v>4826040</v>
      </c>
      <c r="J1674" cm="1">
        <f t="array" ref="J1674">IFERROR(_xlfn.IFS(B1674=2015,H1674/$O$13,B1674=2016,H1674/$O$14,B1674=2017,H1674/$O$15,B1674=2018,H1674/$O$16,B1674=2019,H1674/$O$17,B1674=2020,H1674/$O$18,B1674=2021,H1674/$O$19,B1674=2022,H1674/$O$20),"")</f>
        <v>4.2850719362916479E-4</v>
      </c>
      <c r="K1674" s="3" cm="1">
        <f t="array" ref="K1674">IFERROR(_xlfn.IFS(B1674=2015,J1674*$P$4,B1674=2016,J1674*$P$5,B1674=2017,J1674*$P$6,B1674=2018,J1674*$P$7,B1674=2019,J1674*$P$8,B1674=2020,J1674*$P$9,B1674=2021,J1674*$P$10,B1674=2022,J1674*$P$11),"")</f>
        <v>718020.04363781505</v>
      </c>
      <c r="L1674" s="3">
        <f t="shared" si="27"/>
        <v>1316605.0436378149</v>
      </c>
    </row>
    <row r="1675" spans="1:12">
      <c r="A1675">
        <v>4826040</v>
      </c>
      <c r="B1675">
        <v>2017</v>
      </c>
      <c r="D1675" t="s">
        <v>1890</v>
      </c>
      <c r="E1675" t="s">
        <v>1891</v>
      </c>
      <c r="F1675" t="s">
        <v>4101</v>
      </c>
      <c r="G1675" t="s">
        <v>1892</v>
      </c>
      <c r="H1675" s="5">
        <v>606929</v>
      </c>
      <c r="I1675">
        <f>IFERROR(VLOOKUP(G1675,'NCES Match'!$A$2:$B$1307,2,FALSE),"")</f>
        <v>4826040</v>
      </c>
      <c r="J1675" cm="1">
        <f t="array" ref="J1675">IFERROR(_xlfn.IFS(B1675=2015,H1675/$O$13,B1675=2016,H1675/$O$14,B1675=2017,H1675/$O$15,B1675=2018,H1675/$O$16,B1675=2019,H1675/$O$17,B1675=2020,H1675/$O$18,B1675=2021,H1675/$O$19,B1675=2022,H1675/$O$20),"")</f>
        <v>4.1844038118528886E-4</v>
      </c>
      <c r="K1675" s="3" cm="1">
        <f t="array" ref="K1675">IFERROR(_xlfn.IFS(B1675=2015,J1675*$P$4,B1675=2016,J1675*$P$5,B1675=2017,J1675*$P$6,B1675=2018,J1675*$P$7,B1675=2019,J1675*$P$8,B1675=2020,J1675*$P$9,B1675=2021,J1675*$P$10,B1675=2022,J1675*$P$11),"")</f>
        <v>710615.4659847666</v>
      </c>
      <c r="L1675" s="3">
        <f t="shared" si="27"/>
        <v>1317544.4659847666</v>
      </c>
    </row>
    <row r="1676" spans="1:12">
      <c r="A1676">
        <v>4826040</v>
      </c>
      <c r="B1676">
        <v>2018</v>
      </c>
      <c r="D1676" t="s">
        <v>1890</v>
      </c>
      <c r="E1676" t="s">
        <v>1891</v>
      </c>
      <c r="F1676" t="s">
        <v>4101</v>
      </c>
      <c r="G1676" t="s">
        <v>1892</v>
      </c>
      <c r="H1676" s="5">
        <v>588138</v>
      </c>
      <c r="I1676">
        <f>IFERROR(VLOOKUP(G1676,'NCES Match'!$A$2:$B$1307,2,FALSE),"")</f>
        <v>4826040</v>
      </c>
      <c r="J1676" cm="1">
        <f t="array" ref="J1676">IFERROR(_xlfn.IFS(B1676=2015,H1676/$O$13,B1676=2016,H1676/$O$14,B1676=2017,H1676/$O$15,B1676=2018,H1676/$O$16,B1676=2019,H1676/$O$17,B1676=2020,H1676/$O$18,B1676=2021,H1676/$O$19,B1676=2022,H1676/$O$20),"")</f>
        <v>3.8379464806651421E-4</v>
      </c>
      <c r="K1676" s="3" cm="1">
        <f t="array" ref="K1676">IFERROR(_xlfn.IFS(B1676=2015,J1676*$P$4,B1676=2016,J1676*$P$5,B1676=2017,J1676*$P$6,B1676=2018,J1676*$P$7,B1676=2019,J1676*$P$8,B1676=2020,J1676*$P$9,B1676=2021,J1676*$P$10,B1676=2022,J1676*$P$11),"")</f>
        <v>658919.10712655052</v>
      </c>
      <c r="L1676" s="3">
        <f t="shared" si="27"/>
        <v>1247057.1071265505</v>
      </c>
    </row>
    <row r="1677" spans="1:12">
      <c r="A1677">
        <v>4826040</v>
      </c>
      <c r="B1677">
        <v>2019</v>
      </c>
      <c r="D1677" t="s">
        <v>1890</v>
      </c>
      <c r="E1677" t="s">
        <v>1891</v>
      </c>
      <c r="F1677" t="s">
        <v>4101</v>
      </c>
      <c r="G1677" t="s">
        <v>1892</v>
      </c>
      <c r="H1677" s="5">
        <v>607971</v>
      </c>
      <c r="I1677">
        <f>IFERROR(VLOOKUP(G1677,'NCES Match'!$A$2:$B$1307,2,FALSE),"")</f>
        <v>4826040</v>
      </c>
      <c r="J1677" cm="1">
        <f t="array" ref="J1677">IFERROR(_xlfn.IFS(B1677=2015,H1677/$O$13,B1677=2016,H1677/$O$14,B1677=2017,H1677/$O$15,B1677=2018,H1677/$O$16,B1677=2019,H1677/$O$17,B1677=2020,H1677/$O$18,B1677=2021,H1677/$O$19,B1677=2022,H1677/$O$20),"")</f>
        <v>3.8495509397972648E-4</v>
      </c>
      <c r="K1677" s="3" cm="1">
        <f t="array" ref="K1677">IFERROR(_xlfn.IFS(B1677=2015,J1677*$P$4,B1677=2016,J1677*$P$5,B1677=2017,J1677*$P$6,B1677=2018,J1677*$P$7,B1677=2019,J1677*$P$8,B1677=2020,J1677*$P$9,B1677=2021,J1677*$P$10,B1677=2022,J1677*$P$11),"")</f>
        <v>669023.45472620218</v>
      </c>
      <c r="L1677" s="3">
        <f t="shared" si="27"/>
        <v>1276994.4547262022</v>
      </c>
    </row>
    <row r="1678" spans="1:12">
      <c r="A1678">
        <v>4826040</v>
      </c>
      <c r="B1678">
        <v>2020</v>
      </c>
      <c r="D1678" t="s">
        <v>1890</v>
      </c>
      <c r="E1678" t="s">
        <v>1891</v>
      </c>
      <c r="F1678" t="s">
        <v>4230</v>
      </c>
      <c r="G1678" t="s">
        <v>1892</v>
      </c>
      <c r="H1678" s="5">
        <v>698015</v>
      </c>
      <c r="I1678">
        <f>IFERROR(VLOOKUP(G1678,'NCES Match'!$A$2:$B$1307,2,FALSE),"")</f>
        <v>4826040</v>
      </c>
      <c r="J1678" cm="1">
        <f t="array" ref="J1678">IFERROR(_xlfn.IFS(B1678=2015,H1678/$O$13,B1678=2016,H1678/$O$14,B1678=2017,H1678/$O$15,B1678=2018,H1678/$O$16,B1678=2019,H1678/$O$17,B1678=2020,H1678/$O$18,B1678=2021,H1678/$O$19,B1678=2022,H1678/$O$20),"")</f>
        <v>3.7825960738475191E-4</v>
      </c>
      <c r="K1678" s="3" cm="1">
        <f t="array" ref="K1678">IFERROR(_xlfn.IFS(B1678=2015,J1678*$P$4,B1678=2016,J1678*$P$5,B1678=2017,J1678*$P$6,B1678=2018,J1678*$P$7,B1678=2019,J1678*$P$8,B1678=2020,J1678*$P$9,B1678=2021,J1678*$P$10,B1678=2022,J1678*$P$11),"")</f>
        <v>797372.31716785184</v>
      </c>
      <c r="L1678" s="3">
        <f t="shared" si="27"/>
        <v>1495387.3171678518</v>
      </c>
    </row>
    <row r="1679" spans="1:12">
      <c r="A1679">
        <v>4826040</v>
      </c>
      <c r="B1679">
        <v>2021</v>
      </c>
      <c r="D1679" t="s">
        <v>1890</v>
      </c>
      <c r="E1679" t="s">
        <v>1891</v>
      </c>
      <c r="F1679" t="s">
        <v>4101</v>
      </c>
      <c r="G1679" t="s">
        <v>1892</v>
      </c>
      <c r="H1679" s="5">
        <v>680047.83</v>
      </c>
      <c r="I1679">
        <f>IFERROR(VLOOKUP(G1679,'NCES Match'!$A$2:$B$1307,2,FALSE),"")</f>
        <v>4826040</v>
      </c>
      <c r="J1679" cm="1">
        <f t="array" ref="J1679">IFERROR(_xlfn.IFS(B1679=2015,H1679/$O$13,B1679=2016,H1679/$O$14,B1679=2017,H1679/$O$15,B1679=2018,H1679/$O$16,B1679=2019,H1679/$O$17,B1679=2020,H1679/$O$18,B1679=2021,H1679/$O$19,B1679=2022,H1679/$O$20),"")</f>
        <v>3.4794172255629409E-4</v>
      </c>
      <c r="K1679" s="3" cm="1">
        <f t="array" ref="K1679">IFERROR(_xlfn.IFS(B1679=2015,J1679*$P$4,B1679=2016,J1679*$P$5,B1679=2017,J1679*$P$6,B1679=2018,J1679*$P$7,B1679=2019,J1679*$P$8,B1679=2020,J1679*$P$9,B1679=2021,J1679*$P$10,B1679=2022,J1679*$P$11),"")</f>
        <v>744787.79998996772</v>
      </c>
      <c r="L1679" s="3">
        <f t="shared" si="27"/>
        <v>1424835.6299899677</v>
      </c>
    </row>
    <row r="1680" spans="1:12">
      <c r="A1680">
        <v>4826040</v>
      </c>
      <c r="B1680">
        <v>2022</v>
      </c>
      <c r="D1680" t="s">
        <v>1890</v>
      </c>
      <c r="E1680" t="s">
        <v>1891</v>
      </c>
      <c r="F1680" t="s">
        <v>4101</v>
      </c>
      <c r="G1680" t="s">
        <v>1892</v>
      </c>
      <c r="H1680" s="5">
        <v>957606</v>
      </c>
      <c r="I1680">
        <f>IFERROR(VLOOKUP(G1680,'NCES Match'!$A$2:$B$1307,2,FALSE),"")</f>
        <v>4826040</v>
      </c>
      <c r="J1680" cm="1">
        <f t="array" ref="J1680">IFERROR(_xlfn.IFS(B1680=2015,H1680/$O$13,B1680=2016,H1680/$O$14,B1680=2017,H1680/$O$15,B1680=2018,H1680/$O$16,B1680=2019,H1680/$O$17,B1680=2020,H1680/$O$18,B1680=2021,H1680/$O$19,B1680=2022,H1680/$O$20),"")</f>
        <v>4.2060989884582959E-4</v>
      </c>
      <c r="K1680" s="3" cm="1">
        <f t="array" ref="K1680">IFERROR(_xlfn.IFS(B1680=2015,J1680*$P$4,B1680=2016,J1680*$P$5,B1680=2017,J1680*$P$6,B1680=2018,J1680*$P$7,B1680=2019,J1680*$P$8,B1680=2020,J1680*$P$9,B1680=2021,J1680*$P$10,B1680=2022,J1680*$P$11),"")</f>
        <v>905776.26931987307</v>
      </c>
      <c r="L1680" s="3">
        <f t="shared" si="27"/>
        <v>1863382.2693198731</v>
      </c>
    </row>
    <row r="1681" spans="1:12">
      <c r="A1681">
        <v>4826040</v>
      </c>
      <c r="B1681">
        <v>2023</v>
      </c>
      <c r="D1681" t="s">
        <v>1890</v>
      </c>
      <c r="E1681" t="s">
        <v>1891</v>
      </c>
      <c r="F1681" t="s">
        <v>4101</v>
      </c>
      <c r="G1681" t="s">
        <v>1892</v>
      </c>
      <c r="H1681" s="5">
        <v>977432.03</v>
      </c>
      <c r="I1681">
        <f>IFERROR(VLOOKUP(G1681,'NCES Match'!$A$2:$B$1307,2,FALSE),"")</f>
        <v>4826040</v>
      </c>
      <c r="J1681" t="str" cm="1">
        <f t="array" ref="J1681">IFERROR(_xlfn.IFS(B1681=2015,H1681/$O$13,B1681=2016,H1681/$O$14,B1681=2017,H1681/$O$15,B1681=2018,H1681/$O$16,B1681=2019,H1681/$O$17,B1681=2020,H1681/$O$18,B1681=2021,H1681/$O$19,B1681=2022,H1681/$O$20),"")</f>
        <v/>
      </c>
      <c r="K1681" s="3" t="str" cm="1">
        <f t="array" ref="K1681">IFERROR(_xlfn.IFS(B1681=2015,J1681*$P$4,B1681=2016,J1681*$P$5,B1681=2017,J1681*$P$6,B1681=2018,J1681*$P$7,B1681=2019,J1681*$P$8,B1681=2020,J1681*$P$9,B1681=2021,J1681*$P$10,B1681=2022,J1681*$P$11),"")</f>
        <v/>
      </c>
      <c r="L1681" s="3">
        <f t="shared" si="27"/>
        <v>977432.03</v>
      </c>
    </row>
    <row r="1682" spans="1:12">
      <c r="A1682">
        <v>4828290</v>
      </c>
      <c r="B1682">
        <v>2015</v>
      </c>
      <c r="C1682" t="s">
        <v>381</v>
      </c>
      <c r="D1682" t="s">
        <v>2070</v>
      </c>
      <c r="E1682" t="s">
        <v>2071</v>
      </c>
      <c r="G1682" t="s">
        <v>2072</v>
      </c>
      <c r="H1682" s="5">
        <v>1821291.65</v>
      </c>
      <c r="I1682">
        <f>IFERROR(VLOOKUP(G1682,'NCES Match'!$A$2:$B$1307,2,FALSE),"")</f>
        <v>4828290</v>
      </c>
      <c r="J1682" cm="1">
        <f t="array" ref="J1682">IFERROR(_xlfn.IFS(B1682=2015,H1682/$O$13,B1682=2016,H1682/$O$14,B1682=2017,H1682/$O$15,B1682=2018,H1682/$O$16,B1682=2019,H1682/$O$17,B1682=2020,H1682/$O$18,B1682=2021,H1682/$O$19,B1682=2022,H1682/$O$20),"")</f>
        <v>1.4268067210475028E-3</v>
      </c>
      <c r="K1682" s="3" cm="1">
        <f t="array" ref="K1682">IFERROR(_xlfn.IFS(B1682=2015,J1682*$P$4,B1682=2016,J1682*$P$5,B1682=2017,J1682*$P$6,B1682=2018,J1682*$P$7,B1682=2019,J1682*$P$8,B1682=2020,J1682*$P$9,B1682=2021,J1682*$P$10,B1682=2022,J1682*$P$11),"")</f>
        <v>2270738.623597018</v>
      </c>
      <c r="L1682" s="3">
        <f t="shared" si="27"/>
        <v>4092030.2735970179</v>
      </c>
    </row>
    <row r="1683" spans="1:12">
      <c r="A1683">
        <v>4828290</v>
      </c>
      <c r="B1683">
        <v>2016</v>
      </c>
      <c r="C1683" t="s">
        <v>4102</v>
      </c>
      <c r="D1683" t="s">
        <v>2070</v>
      </c>
      <c r="E1683" t="s">
        <v>2071</v>
      </c>
      <c r="F1683" t="s">
        <v>4101</v>
      </c>
      <c r="G1683" t="s">
        <v>2072</v>
      </c>
      <c r="H1683" s="5">
        <v>1979445</v>
      </c>
      <c r="I1683">
        <f>IFERROR(VLOOKUP(G1683,'NCES Match'!$A$2:$B$1307,2,FALSE),"")</f>
        <v>4828290</v>
      </c>
      <c r="J1683" cm="1">
        <f t="array" ref="J1683">IFERROR(_xlfn.IFS(B1683=2015,H1683/$O$13,B1683=2016,H1683/$O$14,B1683=2017,H1683/$O$15,B1683=2018,H1683/$O$16,B1683=2019,H1683/$O$17,B1683=2020,H1683/$O$18,B1683=2021,H1683/$O$19,B1683=2022,H1683/$O$20),"")</f>
        <v>1.4170191733726741E-3</v>
      </c>
      <c r="K1683" s="3" cm="1">
        <f t="array" ref="K1683">IFERROR(_xlfn.IFS(B1683=2015,J1683*$P$4,B1683=2016,J1683*$P$5,B1683=2017,J1683*$P$6,B1683=2018,J1683*$P$7,B1683=2019,J1683*$P$8,B1683=2020,J1683*$P$9,B1683=2021,J1683*$P$10,B1683=2022,J1683*$P$11),"")</f>
        <v>2374401.6059183823</v>
      </c>
      <c r="L1683" s="3">
        <f t="shared" si="27"/>
        <v>4353846.6059183823</v>
      </c>
    </row>
    <row r="1684" spans="1:12">
      <c r="A1684">
        <v>4828290</v>
      </c>
      <c r="B1684">
        <v>2017</v>
      </c>
      <c r="D1684" t="s">
        <v>2070</v>
      </c>
      <c r="E1684" t="s">
        <v>2071</v>
      </c>
      <c r="F1684" t="s">
        <v>4101</v>
      </c>
      <c r="G1684" t="s">
        <v>2072</v>
      </c>
      <c r="H1684" s="5">
        <v>2026178</v>
      </c>
      <c r="I1684">
        <f>IFERROR(VLOOKUP(G1684,'NCES Match'!$A$2:$B$1307,2,FALSE),"")</f>
        <v>4828290</v>
      </c>
      <c r="J1684" cm="1">
        <f t="array" ref="J1684">IFERROR(_xlfn.IFS(B1684=2015,H1684/$O$13,B1684=2016,H1684/$O$14,B1684=2017,H1684/$O$15,B1684=2018,H1684/$O$16,B1684=2019,H1684/$O$17,B1684=2020,H1684/$O$18,B1684=2021,H1684/$O$19,B1684=2022,H1684/$O$20),"")</f>
        <v>1.3969256612705047E-3</v>
      </c>
      <c r="K1684" s="3" cm="1">
        <f t="array" ref="K1684">IFERROR(_xlfn.IFS(B1684=2015,J1684*$P$4,B1684=2016,J1684*$P$5,B1684=2017,J1684*$P$6,B1684=2018,J1684*$P$7,B1684=2019,J1684*$P$8,B1684=2020,J1684*$P$9,B1684=2021,J1684*$P$10,B1684=2022,J1684*$P$11),"")</f>
        <v>2372325.9617485446</v>
      </c>
      <c r="L1684" s="3">
        <f t="shared" si="27"/>
        <v>4398503.9617485441</v>
      </c>
    </row>
    <row r="1685" spans="1:12">
      <c r="A1685">
        <v>4828290</v>
      </c>
      <c r="B1685">
        <v>2018</v>
      </c>
      <c r="D1685" t="s">
        <v>2070</v>
      </c>
      <c r="E1685" t="s">
        <v>2071</v>
      </c>
      <c r="F1685" t="s">
        <v>4101</v>
      </c>
      <c r="G1685" t="s">
        <v>2072</v>
      </c>
      <c r="H1685" s="5">
        <v>1932101</v>
      </c>
      <c r="I1685">
        <f>IFERROR(VLOOKUP(G1685,'NCES Match'!$A$2:$B$1307,2,FALSE),"")</f>
        <v>4828290</v>
      </c>
      <c r="J1685" cm="1">
        <f t="array" ref="J1685">IFERROR(_xlfn.IFS(B1685=2015,H1685/$O$13,B1685=2016,H1685/$O$14,B1685=2017,H1685/$O$15,B1685=2018,H1685/$O$16,B1685=2019,H1685/$O$17,B1685=2020,H1685/$O$18,B1685=2021,H1685/$O$19,B1685=2022,H1685/$O$20),"")</f>
        <v>1.2608095775548599E-3</v>
      </c>
      <c r="K1685" s="3" cm="1">
        <f t="array" ref="K1685">IFERROR(_xlfn.IFS(B1685=2015,J1685*$P$4,B1685=2016,J1685*$P$5,B1685=2017,J1685*$P$6,B1685=2018,J1685*$P$7,B1685=2019,J1685*$P$8,B1685=2020,J1685*$P$9,B1685=2021,J1685*$P$10,B1685=2022,J1685*$P$11),"")</f>
        <v>2164625.0808455078</v>
      </c>
      <c r="L1685" s="3">
        <f t="shared" si="27"/>
        <v>4096726.0808455078</v>
      </c>
    </row>
    <row r="1686" spans="1:12">
      <c r="A1686">
        <v>4828290</v>
      </c>
      <c r="B1686">
        <v>2019</v>
      </c>
      <c r="D1686" t="s">
        <v>2070</v>
      </c>
      <c r="E1686" t="s">
        <v>2071</v>
      </c>
      <c r="F1686" t="s">
        <v>4101</v>
      </c>
      <c r="G1686" t="s">
        <v>2072</v>
      </c>
      <c r="H1686" s="5">
        <v>2055832</v>
      </c>
      <c r="I1686">
        <f>IFERROR(VLOOKUP(G1686,'NCES Match'!$A$2:$B$1307,2,FALSE),"")</f>
        <v>4828290</v>
      </c>
      <c r="J1686" cm="1">
        <f t="array" ref="J1686">IFERROR(_xlfn.IFS(B1686=2015,H1686/$O$13,B1686=2016,H1686/$O$14,B1686=2017,H1686/$O$15,B1686=2018,H1686/$O$16,B1686=2019,H1686/$O$17,B1686=2020,H1686/$O$18,B1686=2021,H1686/$O$19,B1686=2022,H1686/$O$20),"")</f>
        <v>1.3017117605387905E-3</v>
      </c>
      <c r="K1686" s="3" cm="1">
        <f t="array" ref="K1686">IFERROR(_xlfn.IFS(B1686=2015,J1686*$P$4,B1686=2016,J1686*$P$5,B1686=2017,J1686*$P$6,B1686=2018,J1686*$P$7,B1686=2019,J1686*$P$8,B1686=2020,J1686*$P$9,B1686=2021,J1686*$P$10,B1686=2022,J1686*$P$11),"")</f>
        <v>2262278.6727930736</v>
      </c>
      <c r="L1686" s="3">
        <f t="shared" si="27"/>
        <v>4318110.6727930736</v>
      </c>
    </row>
    <row r="1687" spans="1:12">
      <c r="A1687">
        <v>4828290</v>
      </c>
      <c r="B1687">
        <v>2020</v>
      </c>
      <c r="D1687" t="s">
        <v>2070</v>
      </c>
      <c r="E1687" t="s">
        <v>2071</v>
      </c>
      <c r="F1687" t="s">
        <v>4230</v>
      </c>
      <c r="G1687" t="s">
        <v>2072</v>
      </c>
      <c r="H1687" s="5">
        <v>2320292</v>
      </c>
      <c r="I1687">
        <f>IFERROR(VLOOKUP(G1687,'NCES Match'!$A$2:$B$1307,2,FALSE),"")</f>
        <v>4828290</v>
      </c>
      <c r="J1687" cm="1">
        <f t="array" ref="J1687">IFERROR(_xlfn.IFS(B1687=2015,H1687/$O$13,B1687=2016,H1687/$O$14,B1687=2017,H1687/$O$15,B1687=2018,H1687/$O$16,B1687=2019,H1687/$O$17,B1687=2020,H1687/$O$18,B1687=2021,H1687/$O$19,B1687=2022,H1687/$O$20),"")</f>
        <v>1.2573837824946179E-3</v>
      </c>
      <c r="K1687" s="3" cm="1">
        <f t="array" ref="K1687">IFERROR(_xlfn.IFS(B1687=2015,J1687*$P$4,B1687=2016,J1687*$P$5,B1687=2017,J1687*$P$6,B1687=2018,J1687*$P$7,B1687=2019,J1687*$P$8,B1687=2020,J1687*$P$9,B1687=2021,J1687*$P$10,B1687=2022,J1687*$P$11),"")</f>
        <v>2650568.553034002</v>
      </c>
      <c r="L1687" s="3">
        <f t="shared" si="27"/>
        <v>4970860.553034002</v>
      </c>
    </row>
    <row r="1688" spans="1:12">
      <c r="A1688">
        <v>4828290</v>
      </c>
      <c r="B1688">
        <v>2021</v>
      </c>
      <c r="D1688" t="s">
        <v>2070</v>
      </c>
      <c r="E1688" t="s">
        <v>2071</v>
      </c>
      <c r="F1688" t="s">
        <v>4230</v>
      </c>
      <c r="G1688" t="s">
        <v>2072</v>
      </c>
      <c r="H1688" s="5">
        <v>2100453.06</v>
      </c>
      <c r="I1688">
        <f>IFERROR(VLOOKUP(G1688,'NCES Match'!$A$2:$B$1307,2,FALSE),"")</f>
        <v>4828290</v>
      </c>
      <c r="J1688" cm="1">
        <f t="array" ref="J1688">IFERROR(_xlfn.IFS(B1688=2015,H1688/$O$13,B1688=2016,H1688/$O$14,B1688=2017,H1688/$O$15,B1688=2018,H1688/$O$16,B1688=2019,H1688/$O$17,B1688=2020,H1688/$O$18,B1688=2021,H1688/$O$19,B1688=2022,H1688/$O$20),"")</f>
        <v>1.0746821379387962E-3</v>
      </c>
      <c r="K1688" s="3" cm="1">
        <f t="array" ref="K1688">IFERROR(_xlfn.IFS(B1688=2015,J1688*$P$4,B1688=2016,J1688*$P$5,B1688=2017,J1688*$P$6,B1688=2018,J1688*$P$7,B1688=2019,J1688*$P$8,B1688=2020,J1688*$P$9,B1688=2021,J1688*$P$10,B1688=2022,J1688*$P$11),"")</f>
        <v>2300414.3892931705</v>
      </c>
      <c r="L1688" s="3">
        <f t="shared" si="27"/>
        <v>4400867.4492931701</v>
      </c>
    </row>
    <row r="1689" spans="1:12">
      <c r="A1689">
        <v>4828290</v>
      </c>
      <c r="B1689">
        <v>2022</v>
      </c>
      <c r="D1689" t="s">
        <v>2070</v>
      </c>
      <c r="E1689" t="s">
        <v>2071</v>
      </c>
      <c r="F1689" t="s">
        <v>4101</v>
      </c>
      <c r="G1689" t="s">
        <v>2072</v>
      </c>
      <c r="H1689" s="5">
        <v>2754897.74</v>
      </c>
      <c r="I1689">
        <f>IFERROR(VLOOKUP(G1689,'NCES Match'!$A$2:$B$1307,2,FALSE),"")</f>
        <v>4828290</v>
      </c>
      <c r="J1689" cm="1">
        <f t="array" ref="J1689">IFERROR(_xlfn.IFS(B1689=2015,H1689/$O$13,B1689=2016,H1689/$O$14,B1689=2017,H1689/$O$15,B1689=2018,H1689/$O$16,B1689=2019,H1689/$O$17,B1689=2020,H1689/$O$18,B1689=2021,H1689/$O$19,B1689=2022,H1689/$O$20),"")</f>
        <v>1.2100355049488043E-3</v>
      </c>
      <c r="K1689" s="3" cm="1">
        <f t="array" ref="K1689">IFERROR(_xlfn.IFS(B1689=2015,J1689*$P$4,B1689=2016,J1689*$P$5,B1689=2017,J1689*$P$6,B1689=2018,J1689*$P$7,B1689=2019,J1689*$P$8,B1689=2020,J1689*$P$9,B1689=2021,J1689*$P$10,B1689=2022,J1689*$P$11),"")</f>
        <v>2605790.8965638787</v>
      </c>
      <c r="L1689" s="3">
        <f t="shared" si="27"/>
        <v>5360688.6365638785</v>
      </c>
    </row>
    <row r="1690" spans="1:12">
      <c r="A1690">
        <v>4828290</v>
      </c>
      <c r="B1690">
        <v>2023</v>
      </c>
      <c r="D1690" t="s">
        <v>2070</v>
      </c>
      <c r="E1690" t="s">
        <v>2071</v>
      </c>
      <c r="F1690" t="s">
        <v>4101</v>
      </c>
      <c r="G1690" t="s">
        <v>2072</v>
      </c>
      <c r="H1690" s="5">
        <v>3041140.04</v>
      </c>
      <c r="I1690">
        <f>IFERROR(VLOOKUP(G1690,'NCES Match'!$A$2:$B$1307,2,FALSE),"")</f>
        <v>4828290</v>
      </c>
      <c r="J1690" t="str" cm="1">
        <f t="array" ref="J1690">IFERROR(_xlfn.IFS(B1690=2015,H1690/$O$13,B1690=2016,H1690/$O$14,B1690=2017,H1690/$O$15,B1690=2018,H1690/$O$16,B1690=2019,H1690/$O$17,B1690=2020,H1690/$O$18,B1690=2021,H1690/$O$19,B1690=2022,H1690/$O$20),"")</f>
        <v/>
      </c>
      <c r="K1690" s="3" t="str" cm="1">
        <f t="array" ref="K1690">IFERROR(_xlfn.IFS(B1690=2015,J1690*$P$4,B1690=2016,J1690*$P$5,B1690=2017,J1690*$P$6,B1690=2018,J1690*$P$7,B1690=2019,J1690*$P$8,B1690=2020,J1690*$P$9,B1690=2021,J1690*$P$10,B1690=2022,J1690*$P$11),"")</f>
        <v/>
      </c>
      <c r="L1690" s="3">
        <f t="shared" si="27"/>
        <v>3041140.04</v>
      </c>
    </row>
    <row r="1691" spans="1:12">
      <c r="A1691">
        <v>4835250</v>
      </c>
      <c r="B1691">
        <v>2015</v>
      </c>
      <c r="C1691" t="s">
        <v>381</v>
      </c>
      <c r="D1691" t="s">
        <v>2581</v>
      </c>
      <c r="E1691" t="s">
        <v>2582</v>
      </c>
      <c r="G1691" t="s">
        <v>2583</v>
      </c>
      <c r="H1691" s="5">
        <v>410945.61</v>
      </c>
      <c r="I1691">
        <f>IFERROR(VLOOKUP(G1691,'NCES Match'!$A$2:$B$1307,2,FALSE),"")</f>
        <v>4835250</v>
      </c>
      <c r="J1691" cm="1">
        <f t="array" ref="J1691">IFERROR(_xlfn.IFS(B1691=2015,H1691/$O$13,B1691=2016,H1691/$O$14,B1691=2017,H1691/$O$15,B1691=2018,H1691/$O$16,B1691=2019,H1691/$O$17,B1691=2020,H1691/$O$18,B1691=2021,H1691/$O$19,B1691=2022,H1691/$O$20),"")</f>
        <v>3.2193633476163241E-4</v>
      </c>
      <c r="K1691" s="3" cm="1">
        <f t="array" ref="K1691">IFERROR(_xlfn.IFS(B1691=2015,J1691*$P$4,B1691=2016,J1691*$P$5,B1691=2017,J1691*$P$6,B1691=2018,J1691*$P$7,B1691=2019,J1691*$P$8,B1691=2020,J1691*$P$9,B1691=2021,J1691*$P$10,B1691=2022,J1691*$P$11),"")</f>
        <v>512356.19996645616</v>
      </c>
      <c r="L1691" s="3">
        <f t="shared" si="27"/>
        <v>923301.80996645615</v>
      </c>
    </row>
    <row r="1692" spans="1:12">
      <c r="A1692">
        <v>4835250</v>
      </c>
      <c r="B1692">
        <v>2016</v>
      </c>
      <c r="C1692" t="s">
        <v>4102</v>
      </c>
      <c r="D1692" t="s">
        <v>2581</v>
      </c>
      <c r="E1692" t="s">
        <v>2582</v>
      </c>
      <c r="F1692" t="s">
        <v>4101</v>
      </c>
      <c r="G1692" t="s">
        <v>2583</v>
      </c>
      <c r="H1692" s="5">
        <v>383509</v>
      </c>
      <c r="I1692">
        <f>IFERROR(VLOOKUP(G1692,'NCES Match'!$A$2:$B$1307,2,FALSE),"")</f>
        <v>4835250</v>
      </c>
      <c r="J1692" cm="1">
        <f t="array" ref="J1692">IFERROR(_xlfn.IFS(B1692=2015,H1692/$O$13,B1692=2016,H1692/$O$14,B1692=2017,H1692/$O$15,B1692=2018,H1692/$O$16,B1692=2019,H1692/$O$17,B1692=2020,H1692/$O$18,B1692=2021,H1692/$O$19,B1692=2022,H1692/$O$20),"")</f>
        <v>2.7454140234307135E-4</v>
      </c>
      <c r="K1692" s="3" cm="1">
        <f t="array" ref="K1692">IFERROR(_xlfn.IFS(B1692=2015,J1692*$P$4,B1692=2016,J1692*$P$5,B1692=2017,J1692*$P$6,B1692=2018,J1692*$P$7,B1692=2019,J1692*$P$8,B1692=2020,J1692*$P$9,B1692=2021,J1692*$P$10,B1692=2022,J1692*$P$11),"")</f>
        <v>460030.15263579076</v>
      </c>
      <c r="L1692" s="3">
        <f t="shared" si="27"/>
        <v>843539.15263579076</v>
      </c>
    </row>
    <row r="1693" spans="1:12">
      <c r="A1693">
        <v>4835250</v>
      </c>
      <c r="B1693">
        <v>2017</v>
      </c>
      <c r="D1693" t="s">
        <v>2581</v>
      </c>
      <c r="E1693" t="s">
        <v>2582</v>
      </c>
      <c r="F1693" t="s">
        <v>4101</v>
      </c>
      <c r="G1693" t="s">
        <v>2583</v>
      </c>
      <c r="H1693" s="5">
        <v>382229</v>
      </c>
      <c r="I1693">
        <f>IFERROR(VLOOKUP(G1693,'NCES Match'!$A$2:$B$1307,2,FALSE),"")</f>
        <v>4835250</v>
      </c>
      <c r="J1693" cm="1">
        <f t="array" ref="J1693">IFERROR(_xlfn.IFS(B1693=2015,H1693/$O$13,B1693=2016,H1693/$O$14,B1693=2017,H1693/$O$15,B1693=2018,H1693/$O$16,B1693=2019,H1693/$O$17,B1693=2020,H1693/$O$18,B1693=2021,H1693/$O$19,B1693=2022,H1693/$O$20),"")</f>
        <v>2.6352349032600483E-4</v>
      </c>
      <c r="K1693" s="3" cm="1">
        <f t="array" ref="K1693">IFERROR(_xlfn.IFS(B1693=2015,J1693*$P$4,B1693=2016,J1693*$P$5,B1693=2017,J1693*$P$6,B1693=2018,J1693*$P$7,B1693=2019,J1693*$P$8,B1693=2020,J1693*$P$9,B1693=2021,J1693*$P$10,B1693=2022,J1693*$P$11),"")</f>
        <v>447528.19349197578</v>
      </c>
      <c r="L1693" s="3">
        <f t="shared" si="27"/>
        <v>829757.19349197578</v>
      </c>
    </row>
    <row r="1694" spans="1:12">
      <c r="A1694">
        <v>4835250</v>
      </c>
      <c r="B1694">
        <v>2018</v>
      </c>
      <c r="D1694" t="s">
        <v>2581</v>
      </c>
      <c r="E1694" t="s">
        <v>2582</v>
      </c>
      <c r="F1694" t="s">
        <v>4101</v>
      </c>
      <c r="G1694" t="s">
        <v>2583</v>
      </c>
      <c r="H1694" s="5">
        <v>402706</v>
      </c>
      <c r="I1694">
        <f>IFERROR(VLOOKUP(G1694,'NCES Match'!$A$2:$B$1307,2,FALSE),"")</f>
        <v>4835250</v>
      </c>
      <c r="J1694" cm="1">
        <f t="array" ref="J1694">IFERROR(_xlfn.IFS(B1694=2015,H1694/$O$13,B1694=2016,H1694/$O$14,B1694=2017,H1694/$O$15,B1694=2018,H1694/$O$16,B1694=2019,H1694/$O$17,B1694=2020,H1694/$O$18,B1694=2021,H1694/$O$19,B1694=2022,H1694/$O$20),"")</f>
        <v>2.6278935818510905E-4</v>
      </c>
      <c r="K1694" s="3" cm="1">
        <f t="array" ref="K1694">IFERROR(_xlfn.IFS(B1694=2015,J1694*$P$4,B1694=2016,J1694*$P$5,B1694=2017,J1694*$P$6,B1694=2018,J1694*$P$7,B1694=2019,J1694*$P$8,B1694=2020,J1694*$P$9,B1694=2021,J1694*$P$10,B1694=2022,J1694*$P$11),"")</f>
        <v>451170.77616903622</v>
      </c>
      <c r="L1694" s="3">
        <f t="shared" si="27"/>
        <v>853876.77616903628</v>
      </c>
    </row>
    <row r="1695" spans="1:12">
      <c r="A1695">
        <v>4835250</v>
      </c>
      <c r="B1695">
        <v>2019</v>
      </c>
      <c r="D1695" t="s">
        <v>2581</v>
      </c>
      <c r="E1695" t="s">
        <v>2582</v>
      </c>
      <c r="F1695" t="s">
        <v>4101</v>
      </c>
      <c r="G1695" t="s">
        <v>2583</v>
      </c>
      <c r="H1695" s="5">
        <v>442796</v>
      </c>
      <c r="I1695">
        <f>IFERROR(VLOOKUP(G1695,'NCES Match'!$A$2:$B$1307,2,FALSE),"")</f>
        <v>4835250</v>
      </c>
      <c r="J1695" cm="1">
        <f t="array" ref="J1695">IFERROR(_xlfn.IFS(B1695=2015,H1695/$O$13,B1695=2016,H1695/$O$14,B1695=2017,H1695/$O$15,B1695=2018,H1695/$O$16,B1695=2019,H1695/$O$17,B1695=2020,H1695/$O$18,B1695=2021,H1695/$O$19,B1695=2022,H1695/$O$20),"")</f>
        <v>2.8036958307854642E-4</v>
      </c>
      <c r="K1695" s="3" cm="1">
        <f t="array" ref="K1695">IFERROR(_xlfn.IFS(B1695=2015,J1695*$P$4,B1695=2016,J1695*$P$5,B1695=2017,J1695*$P$6,B1695=2018,J1695*$P$7,B1695=2019,J1695*$P$8,B1695=2020,J1695*$P$9,B1695=2021,J1695*$P$10,B1695=2022,J1695*$P$11),"")</f>
        <v>487261.5793499088</v>
      </c>
      <c r="L1695" s="3">
        <f t="shared" si="27"/>
        <v>930057.57934990874</v>
      </c>
    </row>
    <row r="1696" spans="1:12">
      <c r="A1696">
        <v>4835250</v>
      </c>
      <c r="B1696">
        <v>2020</v>
      </c>
      <c r="D1696" t="s">
        <v>2581</v>
      </c>
      <c r="E1696" t="s">
        <v>2582</v>
      </c>
      <c r="F1696" t="s">
        <v>4230</v>
      </c>
      <c r="G1696" t="s">
        <v>2583</v>
      </c>
      <c r="H1696" s="5">
        <v>435851</v>
      </c>
      <c r="I1696">
        <f>IFERROR(VLOOKUP(G1696,'NCES Match'!$A$2:$B$1307,2,FALSE),"")</f>
        <v>4835250</v>
      </c>
      <c r="J1696" cm="1">
        <f t="array" ref="J1696">IFERROR(_xlfn.IFS(B1696=2015,H1696/$O$13,B1696=2016,H1696/$O$14,B1696=2017,H1696/$O$15,B1696=2018,H1696/$O$16,B1696=2019,H1696/$O$17,B1696=2020,H1696/$O$18,B1696=2021,H1696/$O$19,B1696=2022,H1696/$O$20),"")</f>
        <v>2.3619095311454839E-4</v>
      </c>
      <c r="K1696" s="3" cm="1">
        <f t="array" ref="K1696">IFERROR(_xlfn.IFS(B1696=2015,J1696*$P$4,B1696=2016,J1696*$P$5,B1696=2017,J1696*$P$6,B1696=2018,J1696*$P$7,B1696=2019,J1696*$P$8,B1696=2020,J1696*$P$9,B1696=2021,J1696*$P$10,B1696=2022,J1696*$P$11),"")</f>
        <v>497891.19404300104</v>
      </c>
      <c r="L1696" s="3">
        <f t="shared" si="27"/>
        <v>933742.19404300104</v>
      </c>
    </row>
    <row r="1697" spans="1:12">
      <c r="A1697">
        <v>4835250</v>
      </c>
      <c r="B1697">
        <v>2021</v>
      </c>
      <c r="D1697" t="s">
        <v>2581</v>
      </c>
      <c r="E1697" t="s">
        <v>2582</v>
      </c>
      <c r="F1697" t="s">
        <v>4101</v>
      </c>
      <c r="G1697" t="s">
        <v>2583</v>
      </c>
      <c r="H1697" s="5">
        <v>461279.23</v>
      </c>
      <c r="I1697">
        <f>IFERROR(VLOOKUP(G1697,'NCES Match'!$A$2:$B$1307,2,FALSE),"")</f>
        <v>4835250</v>
      </c>
      <c r="J1697" cm="1">
        <f t="array" ref="J1697">IFERROR(_xlfn.IFS(B1697=2015,H1697/$O$13,B1697=2016,H1697/$O$14,B1697=2017,H1697/$O$15,B1697=2018,H1697/$O$16,B1697=2019,H1697/$O$17,B1697=2020,H1697/$O$18,B1697=2021,H1697/$O$19,B1697=2022,H1697/$O$20),"")</f>
        <v>2.360102963134828E-4</v>
      </c>
      <c r="K1697" s="3" cm="1">
        <f t="array" ref="K1697">IFERROR(_xlfn.IFS(B1697=2015,J1697*$P$4,B1697=2016,J1697*$P$5,B1697=2017,J1697*$P$6,B1697=2018,J1697*$P$7,B1697=2019,J1697*$P$8,B1697=2020,J1697*$P$9,B1697=2021,J1697*$P$10,B1697=2022,J1697*$P$11),"")</f>
        <v>505192.61695573136</v>
      </c>
      <c r="L1697" s="3">
        <f t="shared" si="27"/>
        <v>966471.84695573128</v>
      </c>
    </row>
    <row r="1698" spans="1:12">
      <c r="A1698">
        <v>4835250</v>
      </c>
      <c r="B1698">
        <v>2022</v>
      </c>
      <c r="D1698" t="s">
        <v>2581</v>
      </c>
      <c r="E1698" t="s">
        <v>2582</v>
      </c>
      <c r="F1698" t="s">
        <v>4101</v>
      </c>
      <c r="G1698" t="s">
        <v>2583</v>
      </c>
      <c r="H1698" s="5">
        <v>650956.66</v>
      </c>
      <c r="I1698">
        <f>IFERROR(VLOOKUP(G1698,'NCES Match'!$A$2:$B$1307,2,FALSE),"")</f>
        <v>4835250</v>
      </c>
      <c r="J1698" cm="1">
        <f t="array" ref="J1698">IFERROR(_xlfn.IFS(B1698=2015,H1698/$O$13,B1698=2016,H1698/$O$14,B1698=2017,H1698/$O$15,B1698=2018,H1698/$O$16,B1698=2019,H1698/$O$17,B1698=2020,H1698/$O$18,B1698=2021,H1698/$O$19,B1698=2022,H1698/$O$20),"")</f>
        <v>2.8592011215011092E-4</v>
      </c>
      <c r="K1698" s="3" cm="1">
        <f t="array" ref="K1698">IFERROR(_xlfn.IFS(B1698=2015,J1698*$P$4,B1698=2016,J1698*$P$5,B1698=2017,J1698*$P$6,B1698=2018,J1698*$P$7,B1698=2019,J1698*$P$8,B1698=2020,J1698*$P$9,B1698=2021,J1698*$P$10,B1698=2022,J1698*$P$11),"")</f>
        <v>615724.10258887801</v>
      </c>
      <c r="L1698" s="3">
        <f t="shared" si="27"/>
        <v>1266680.7625888782</v>
      </c>
    </row>
    <row r="1699" spans="1:12">
      <c r="A1699">
        <v>4835250</v>
      </c>
      <c r="B1699">
        <v>2023</v>
      </c>
      <c r="D1699" t="s">
        <v>2581</v>
      </c>
      <c r="E1699" t="s">
        <v>2582</v>
      </c>
      <c r="F1699" t="s">
        <v>4101</v>
      </c>
      <c r="G1699" t="s">
        <v>2583</v>
      </c>
      <c r="H1699" s="5">
        <v>804394.85</v>
      </c>
      <c r="I1699">
        <f>IFERROR(VLOOKUP(G1699,'NCES Match'!$A$2:$B$1307,2,FALSE),"")</f>
        <v>4835250</v>
      </c>
      <c r="J1699" t="str" cm="1">
        <f t="array" ref="J1699">IFERROR(_xlfn.IFS(B1699=2015,H1699/$O$13,B1699=2016,H1699/$O$14,B1699=2017,H1699/$O$15,B1699=2018,H1699/$O$16,B1699=2019,H1699/$O$17,B1699=2020,H1699/$O$18,B1699=2021,H1699/$O$19,B1699=2022,H1699/$O$20),"")</f>
        <v/>
      </c>
      <c r="K1699" s="3" t="str" cm="1">
        <f t="array" ref="K1699">IFERROR(_xlfn.IFS(B1699=2015,J1699*$P$4,B1699=2016,J1699*$P$5,B1699=2017,J1699*$P$6,B1699=2018,J1699*$P$7,B1699=2019,J1699*$P$8,B1699=2020,J1699*$P$9,B1699=2021,J1699*$P$10,B1699=2022,J1699*$P$11),"")</f>
        <v/>
      </c>
      <c r="L1699" s="3">
        <f t="shared" si="27"/>
        <v>804394.85</v>
      </c>
    </row>
    <row r="1700" spans="1:12">
      <c r="A1700">
        <v>4837170</v>
      </c>
      <c r="B1700">
        <v>2015</v>
      </c>
      <c r="C1700" t="s">
        <v>381</v>
      </c>
      <c r="D1700" t="s">
        <v>2773</v>
      </c>
      <c r="E1700" t="s">
        <v>2774</v>
      </c>
      <c r="G1700" t="s">
        <v>2775</v>
      </c>
      <c r="H1700" s="5">
        <v>370769.09</v>
      </c>
      <c r="I1700">
        <f>IFERROR(VLOOKUP(G1700,'NCES Match'!$A$2:$B$1307,2,FALSE),"")</f>
        <v>4837170</v>
      </c>
      <c r="J1700" cm="1">
        <f t="array" ref="J1700">IFERROR(_xlfn.IFS(B1700=2015,H1700/$O$13,B1700=2016,H1700/$O$14,B1700=2017,H1700/$O$15,B1700=2018,H1700/$O$16,B1700=2019,H1700/$O$17,B1700=2020,H1700/$O$18,B1700=2021,H1700/$O$19,B1700=2022,H1700/$O$20),"")</f>
        <v>2.9046189805387101E-4</v>
      </c>
      <c r="K1700" s="3" cm="1">
        <f t="array" ref="K1700">IFERROR(_xlfn.IFS(B1700=2015,J1700*$P$4,B1700=2016,J1700*$P$5,B1700=2017,J1700*$P$6,B1700=2018,J1700*$P$7,B1700=2019,J1700*$P$8,B1700=2020,J1700*$P$9,B1700=2021,J1700*$P$10,B1700=2022,J1700*$P$11),"")</f>
        <v>462265.16939168907</v>
      </c>
      <c r="L1700" s="3">
        <f t="shared" si="27"/>
        <v>833034.25939168909</v>
      </c>
    </row>
    <row r="1701" spans="1:12">
      <c r="A1701">
        <v>4837170</v>
      </c>
      <c r="B1701">
        <v>2016</v>
      </c>
      <c r="C1701" t="s">
        <v>4102</v>
      </c>
      <c r="D1701" t="s">
        <v>2773</v>
      </c>
      <c r="E1701" t="s">
        <v>2774</v>
      </c>
      <c r="F1701" t="s">
        <v>4101</v>
      </c>
      <c r="G1701" t="s">
        <v>2775</v>
      </c>
      <c r="H1701" s="5">
        <v>353681</v>
      </c>
      <c r="I1701">
        <f>IFERROR(VLOOKUP(G1701,'NCES Match'!$A$2:$B$1307,2,FALSE),"")</f>
        <v>4837170</v>
      </c>
      <c r="J1701" cm="1">
        <f t="array" ref="J1701">IFERROR(_xlfn.IFS(B1701=2015,H1701/$O$13,B1701=2016,H1701/$O$14,B1701=2017,H1701/$O$15,B1701=2018,H1701/$O$16,B1701=2019,H1701/$O$17,B1701=2020,H1701/$O$18,B1701=2021,H1701/$O$19,B1701=2022,H1701/$O$20),"")</f>
        <v>2.5318852418613336E-4</v>
      </c>
      <c r="K1701" s="3" cm="1">
        <f t="array" ref="K1701">IFERROR(_xlfn.IFS(B1701=2015,J1701*$P$4,B1701=2016,J1701*$P$5,B1701=2017,J1701*$P$6,B1701=2018,J1701*$P$7,B1701=2019,J1701*$P$8,B1701=2020,J1701*$P$9,B1701=2021,J1701*$P$10,B1701=2022,J1701*$P$11),"")</f>
        <v>424250.60276128881</v>
      </c>
      <c r="L1701" s="3">
        <f t="shared" si="27"/>
        <v>777931.60276128887</v>
      </c>
    </row>
    <row r="1702" spans="1:12">
      <c r="A1702">
        <v>4837170</v>
      </c>
      <c r="B1702">
        <v>2017</v>
      </c>
      <c r="D1702" t="s">
        <v>2773</v>
      </c>
      <c r="E1702" t="s">
        <v>2774</v>
      </c>
      <c r="F1702" t="s">
        <v>4101</v>
      </c>
      <c r="G1702" t="s">
        <v>2775</v>
      </c>
      <c r="H1702" s="5">
        <v>391584</v>
      </c>
      <c r="I1702">
        <f>IFERROR(VLOOKUP(G1702,'NCES Match'!$A$2:$B$1307,2,FALSE),"")</f>
        <v>4837170</v>
      </c>
      <c r="J1702" cm="1">
        <f t="array" ref="J1702">IFERROR(_xlfn.IFS(B1702=2015,H1702/$O$13,B1702=2016,H1702/$O$14,B1702=2017,H1702/$O$15,B1702=2018,H1702/$O$16,B1702=2019,H1702/$O$17,B1702=2020,H1702/$O$18,B1702=2021,H1702/$O$19,B1702=2022,H1702/$O$20),"")</f>
        <v>2.6997318998772533E-4</v>
      </c>
      <c r="K1702" s="3" cm="1">
        <f t="array" ref="K1702">IFERROR(_xlfn.IFS(B1702=2015,J1702*$P$4,B1702=2016,J1702*$P$5,B1702=2017,J1702*$P$6,B1702=2018,J1702*$P$7,B1702=2019,J1702*$P$8,B1702=2020,J1702*$P$9,B1702=2021,J1702*$P$10,B1702=2022,J1702*$P$11),"")</f>
        <v>458481.38189504674</v>
      </c>
      <c r="L1702" s="3">
        <f t="shared" si="27"/>
        <v>850065.38189504668</v>
      </c>
    </row>
    <row r="1703" spans="1:12">
      <c r="A1703">
        <v>4837170</v>
      </c>
      <c r="B1703">
        <v>2018</v>
      </c>
      <c r="D1703" t="s">
        <v>2773</v>
      </c>
      <c r="E1703" t="s">
        <v>2774</v>
      </c>
      <c r="F1703" t="s">
        <v>4101</v>
      </c>
      <c r="G1703" t="s">
        <v>2775</v>
      </c>
      <c r="H1703" s="5">
        <v>392517</v>
      </c>
      <c r="I1703">
        <f>IFERROR(VLOOKUP(G1703,'NCES Match'!$A$2:$B$1307,2,FALSE),"")</f>
        <v>4837170</v>
      </c>
      <c r="J1703" cm="1">
        <f t="array" ref="J1703">IFERROR(_xlfn.IFS(B1703=2015,H1703/$O$13,B1703=2016,H1703/$O$14,B1703=2017,H1703/$O$15,B1703=2018,H1703/$O$16,B1703=2019,H1703/$O$17,B1703=2020,H1703/$O$18,B1703=2021,H1703/$O$19,B1703=2022,H1703/$O$20),"")</f>
        <v>2.5614043621586082E-4</v>
      </c>
      <c r="K1703" s="3" cm="1">
        <f t="array" ref="K1703">IFERROR(_xlfn.IFS(B1703=2015,J1703*$P$4,B1703=2016,J1703*$P$5,B1703=2017,J1703*$P$6,B1703=2018,J1703*$P$7,B1703=2019,J1703*$P$8,B1703=2020,J1703*$P$9,B1703=2021,J1703*$P$10,B1703=2022,J1703*$P$11),"")</f>
        <v>439755.55256078031</v>
      </c>
      <c r="L1703" s="3">
        <f t="shared" si="27"/>
        <v>832272.55256078031</v>
      </c>
    </row>
    <row r="1704" spans="1:12">
      <c r="A1704">
        <v>4837170</v>
      </c>
      <c r="B1704">
        <v>2019</v>
      </c>
      <c r="D1704" t="s">
        <v>2773</v>
      </c>
      <c r="E1704" t="s">
        <v>2774</v>
      </c>
      <c r="F1704" t="s">
        <v>4101</v>
      </c>
      <c r="G1704" t="s">
        <v>2775</v>
      </c>
      <c r="H1704" s="5">
        <v>410916</v>
      </c>
      <c r="I1704">
        <f>IFERROR(VLOOKUP(G1704,'NCES Match'!$A$2:$B$1307,2,FALSE),"")</f>
        <v>4837170</v>
      </c>
      <c r="J1704" cm="1">
        <f t="array" ref="J1704">IFERROR(_xlfn.IFS(B1704=2015,H1704/$O$13,B1704=2016,H1704/$O$14,B1704=2017,H1704/$O$15,B1704=2018,H1704/$O$16,B1704=2019,H1704/$O$17,B1704=2020,H1704/$O$18,B1704=2021,H1704/$O$19,B1704=2022,H1704/$O$20),"")</f>
        <v>2.6018380382908607E-4</v>
      </c>
      <c r="K1704" s="3" cm="1">
        <f t="array" ref="K1704">IFERROR(_xlfn.IFS(B1704=2015,J1704*$P$4,B1704=2016,J1704*$P$5,B1704=2017,J1704*$P$6,B1704=2018,J1704*$P$7,B1704=2019,J1704*$P$8,B1704=2020,J1704*$P$9,B1704=2021,J1704*$P$10,B1704=2022,J1704*$P$11),"")</f>
        <v>452180.18938777031</v>
      </c>
      <c r="L1704" s="3">
        <f t="shared" si="27"/>
        <v>863096.18938777037</v>
      </c>
    </row>
    <row r="1705" spans="1:12">
      <c r="A1705">
        <v>4837170</v>
      </c>
      <c r="B1705">
        <v>2020</v>
      </c>
      <c r="D1705" t="s">
        <v>2773</v>
      </c>
      <c r="E1705" t="s">
        <v>2774</v>
      </c>
      <c r="F1705" t="s">
        <v>4230</v>
      </c>
      <c r="G1705" t="s">
        <v>2775</v>
      </c>
      <c r="H1705" s="5">
        <v>398423</v>
      </c>
      <c r="I1705">
        <f>IFERROR(VLOOKUP(G1705,'NCES Match'!$A$2:$B$1307,2,FALSE),"")</f>
        <v>4837170</v>
      </c>
      <c r="J1705" cm="1">
        <f t="array" ref="J1705">IFERROR(_xlfn.IFS(B1705=2015,H1705/$O$13,B1705=2016,H1705/$O$14,B1705=2017,H1705/$O$15,B1705=2018,H1705/$O$16,B1705=2019,H1705/$O$17,B1705=2020,H1705/$O$18,B1705=2021,H1705/$O$19,B1705=2022,H1705/$O$20),"")</f>
        <v>2.1590843685745292E-4</v>
      </c>
      <c r="K1705" s="3" cm="1">
        <f t="array" ref="K1705">IFERROR(_xlfn.IFS(B1705=2015,J1705*$P$4,B1705=2016,J1705*$P$5,B1705=2017,J1705*$P$6,B1705=2018,J1705*$P$7,B1705=2019,J1705*$P$8,B1705=2020,J1705*$P$9,B1705=2021,J1705*$P$10,B1705=2022,J1705*$P$11),"")</f>
        <v>455135.59267776052</v>
      </c>
      <c r="L1705" s="3">
        <f t="shared" si="27"/>
        <v>853558.59267776052</v>
      </c>
    </row>
    <row r="1706" spans="1:12">
      <c r="A1706">
        <v>4837170</v>
      </c>
      <c r="B1706">
        <v>2021</v>
      </c>
      <c r="D1706" t="s">
        <v>2773</v>
      </c>
      <c r="E1706" t="s">
        <v>2774</v>
      </c>
      <c r="F1706" t="s">
        <v>4230</v>
      </c>
      <c r="G1706" t="s">
        <v>2775</v>
      </c>
      <c r="H1706" s="5">
        <v>388395.67</v>
      </c>
      <c r="I1706">
        <f>IFERROR(VLOOKUP(G1706,'NCES Match'!$A$2:$B$1307,2,FALSE),"")</f>
        <v>4837170</v>
      </c>
      <c r="J1706" cm="1">
        <f t="array" ref="J1706">IFERROR(_xlfn.IFS(B1706=2015,H1706/$O$13,B1706=2016,H1706/$O$14,B1706=2017,H1706/$O$15,B1706=2018,H1706/$O$16,B1706=2019,H1706/$O$17,B1706=2020,H1706/$O$18,B1706=2021,H1706/$O$19,B1706=2022,H1706/$O$20),"")</f>
        <v>1.9871993188068252E-4</v>
      </c>
      <c r="K1706" s="3" cm="1">
        <f t="array" ref="K1706">IFERROR(_xlfn.IFS(B1706=2015,J1706*$P$4,B1706=2016,J1706*$P$5,B1706=2017,J1706*$P$6,B1706=2018,J1706*$P$7,B1706=2019,J1706*$P$8,B1706=2020,J1706*$P$9,B1706=2021,J1706*$P$10,B1706=2022,J1706*$P$11),"")</f>
        <v>425370.60457193066</v>
      </c>
      <c r="L1706" s="3">
        <f t="shared" si="27"/>
        <v>813766.27457193064</v>
      </c>
    </row>
    <row r="1707" spans="1:12">
      <c r="A1707">
        <v>4837170</v>
      </c>
      <c r="B1707">
        <v>2022</v>
      </c>
      <c r="D1707" t="s">
        <v>2773</v>
      </c>
      <c r="E1707" t="s">
        <v>2774</v>
      </c>
      <c r="F1707" t="s">
        <v>4101</v>
      </c>
      <c r="G1707" t="s">
        <v>2775</v>
      </c>
      <c r="H1707" s="5">
        <v>444332.53</v>
      </c>
      <c r="I1707">
        <f>IFERROR(VLOOKUP(G1707,'NCES Match'!$A$2:$B$1307,2,FALSE),"")</f>
        <v>4837170</v>
      </c>
      <c r="J1707" cm="1">
        <f t="array" ref="J1707">IFERROR(_xlfn.IFS(B1707=2015,H1707/$O$13,B1707=2016,H1707/$O$14,B1707=2017,H1707/$O$15,B1707=2018,H1707/$O$16,B1707=2019,H1707/$O$17,B1707=2020,H1707/$O$18,B1707=2021,H1707/$O$19,B1707=2022,H1707/$O$20),"")</f>
        <v>1.9516446273019547E-4</v>
      </c>
      <c r="K1707" s="3" cm="1">
        <f t="array" ref="K1707">IFERROR(_xlfn.IFS(B1707=2015,J1707*$P$4,B1707=2016,J1707*$P$5,B1707=2017,J1707*$P$6,B1707=2018,J1707*$P$7,B1707=2019,J1707*$P$8,B1707=2020,J1707*$P$9,B1707=2021,J1707*$P$10,B1707=2022,J1707*$P$11),"")</f>
        <v>420283.35386459634</v>
      </c>
      <c r="L1707" s="3">
        <f t="shared" si="27"/>
        <v>864615.88386459637</v>
      </c>
    </row>
    <row r="1708" spans="1:12">
      <c r="A1708">
        <v>4837170</v>
      </c>
      <c r="B1708">
        <v>2023</v>
      </c>
      <c r="D1708" t="s">
        <v>2773</v>
      </c>
      <c r="E1708" t="s">
        <v>2774</v>
      </c>
      <c r="F1708" t="s">
        <v>4101</v>
      </c>
      <c r="G1708" t="s">
        <v>2775</v>
      </c>
      <c r="H1708" s="5">
        <v>511557.31</v>
      </c>
      <c r="I1708">
        <f>IFERROR(VLOOKUP(G1708,'NCES Match'!$A$2:$B$1307,2,FALSE),"")</f>
        <v>4837170</v>
      </c>
      <c r="J1708" t="str" cm="1">
        <f t="array" ref="J1708">IFERROR(_xlfn.IFS(B1708=2015,H1708/$O$13,B1708=2016,H1708/$O$14,B1708=2017,H1708/$O$15,B1708=2018,H1708/$O$16,B1708=2019,H1708/$O$17,B1708=2020,H1708/$O$18,B1708=2021,H1708/$O$19,B1708=2022,H1708/$O$20),"")</f>
        <v/>
      </c>
      <c r="K1708" s="3" t="str" cm="1">
        <f t="array" ref="K1708">IFERROR(_xlfn.IFS(B1708=2015,J1708*$P$4,B1708=2016,J1708*$P$5,B1708=2017,J1708*$P$6,B1708=2018,J1708*$P$7,B1708=2019,J1708*$P$8,B1708=2020,J1708*$P$9,B1708=2021,J1708*$P$10,B1708=2022,J1708*$P$11),"")</f>
        <v/>
      </c>
      <c r="L1708" s="3">
        <f t="shared" si="27"/>
        <v>511557.31</v>
      </c>
    </row>
    <row r="1709" spans="1:12">
      <c r="A1709">
        <v>4838790</v>
      </c>
      <c r="B1709">
        <v>2015</v>
      </c>
      <c r="C1709" t="s">
        <v>381</v>
      </c>
      <c r="D1709" t="s">
        <v>2893</v>
      </c>
      <c r="E1709" t="s">
        <v>2894</v>
      </c>
      <c r="G1709" t="s">
        <v>2895</v>
      </c>
      <c r="H1709" s="5">
        <v>1959359.57</v>
      </c>
      <c r="I1709">
        <f>IFERROR(VLOOKUP(G1709,'NCES Match'!$A$2:$B$1307,2,FALSE),"")</f>
        <v>4838790</v>
      </c>
      <c r="J1709" cm="1">
        <f t="array" ref="J1709">IFERROR(_xlfn.IFS(B1709=2015,H1709/$O$13,B1709=2016,H1709/$O$14,B1709=2017,H1709/$O$15,B1709=2018,H1709/$O$16,B1709=2019,H1709/$O$17,B1709=2020,H1709/$O$18,B1709=2021,H1709/$O$19,B1709=2022,H1709/$O$20),"")</f>
        <v>1.534969648284911E-3</v>
      </c>
      <c r="K1709" s="3" cm="1">
        <f t="array" ref="K1709">IFERROR(_xlfn.IFS(B1709=2015,J1709*$P$4,B1709=2016,J1709*$P$5,B1709=2017,J1709*$P$6,B1709=2018,J1709*$P$7,B1709=2019,J1709*$P$8,B1709=2020,J1709*$P$9,B1709=2021,J1709*$P$10,B1709=2022,J1709*$P$11),"")</f>
        <v>2442878.0822189818</v>
      </c>
      <c r="L1709" s="3">
        <f t="shared" si="27"/>
        <v>4402237.6522189816</v>
      </c>
    </row>
    <row r="1710" spans="1:12">
      <c r="A1710">
        <v>4838790</v>
      </c>
      <c r="B1710">
        <v>2016</v>
      </c>
      <c r="C1710" t="s">
        <v>4102</v>
      </c>
      <c r="D1710" t="s">
        <v>2893</v>
      </c>
      <c r="E1710" t="s">
        <v>2894</v>
      </c>
      <c r="F1710" t="s">
        <v>4101</v>
      </c>
      <c r="G1710" t="s">
        <v>2895</v>
      </c>
      <c r="H1710" s="5">
        <v>1972551</v>
      </c>
      <c r="I1710">
        <f>IFERROR(VLOOKUP(G1710,'NCES Match'!$A$2:$B$1307,2,FALSE),"")</f>
        <v>4838790</v>
      </c>
      <c r="J1710" cm="1">
        <f t="array" ref="J1710">IFERROR(_xlfn.IFS(B1710=2015,H1710/$O$13,B1710=2016,H1710/$O$14,B1710=2017,H1710/$O$15,B1710=2018,H1710/$O$16,B1710=2019,H1710/$O$17,B1710=2020,H1710/$O$18,B1710=2021,H1710/$O$19,B1710=2022,H1710/$O$20),"")</f>
        <v>1.4120839869031176E-3</v>
      </c>
      <c r="K1710" s="3" cm="1">
        <f t="array" ref="K1710">IFERROR(_xlfn.IFS(B1710=2015,J1710*$P$4,B1710=2016,J1710*$P$5,B1710=2017,J1710*$P$6,B1710=2018,J1710*$P$7,B1710=2019,J1710*$P$8,B1710=2020,J1710*$P$9,B1710=2021,J1710*$P$10,B1710=2022,J1710*$P$11),"")</f>
        <v>2366132.0532552865</v>
      </c>
      <c r="L1710" s="3">
        <f t="shared" si="27"/>
        <v>4338683.0532552861</v>
      </c>
    </row>
    <row r="1711" spans="1:12">
      <c r="A1711">
        <v>4838790</v>
      </c>
      <c r="B1711">
        <v>2017</v>
      </c>
      <c r="D1711" t="s">
        <v>2893</v>
      </c>
      <c r="E1711" t="s">
        <v>2894</v>
      </c>
      <c r="F1711" t="s">
        <v>4101</v>
      </c>
      <c r="G1711" t="s">
        <v>2895</v>
      </c>
      <c r="H1711" s="5">
        <v>1907082</v>
      </c>
      <c r="I1711">
        <f>IFERROR(VLOOKUP(G1711,'NCES Match'!$A$2:$B$1307,2,FALSE),"")</f>
        <v>4838790</v>
      </c>
      <c r="J1711" cm="1">
        <f t="array" ref="J1711">IFERROR(_xlfn.IFS(B1711=2015,H1711/$O$13,B1711=2016,H1711/$O$14,B1711=2017,H1711/$O$15,B1711=2018,H1711/$O$16,B1711=2019,H1711/$O$17,B1711=2020,H1711/$O$18,B1711=2021,H1711/$O$19,B1711=2022,H1711/$O$20),"")</f>
        <v>1.3148162619212511E-3</v>
      </c>
      <c r="K1711" s="3" cm="1">
        <f t="array" ref="K1711">IFERROR(_xlfn.IFS(B1711=2015,J1711*$P$4,B1711=2016,J1711*$P$5,B1711=2017,J1711*$P$6,B1711=2018,J1711*$P$7,B1711=2019,J1711*$P$8,B1711=2020,J1711*$P$9,B1711=2021,J1711*$P$10,B1711=2022,J1711*$P$11),"")</f>
        <v>2232883.8531379462</v>
      </c>
      <c r="L1711" s="3">
        <f t="shared" si="27"/>
        <v>4139965.8531379462</v>
      </c>
    </row>
    <row r="1712" spans="1:12">
      <c r="A1712">
        <v>4838790</v>
      </c>
      <c r="B1712">
        <v>2018</v>
      </c>
      <c r="D1712" t="s">
        <v>2893</v>
      </c>
      <c r="E1712" t="s">
        <v>2894</v>
      </c>
      <c r="F1712" t="s">
        <v>4101</v>
      </c>
      <c r="G1712" t="s">
        <v>2895</v>
      </c>
      <c r="H1712" s="5">
        <v>2130494</v>
      </c>
      <c r="I1712">
        <f>IFERROR(VLOOKUP(G1712,'NCES Match'!$A$2:$B$1307,2,FALSE),"")</f>
        <v>4838790</v>
      </c>
      <c r="J1712" cm="1">
        <f t="array" ref="J1712">IFERROR(_xlfn.IFS(B1712=2015,H1712/$O$13,B1712=2016,H1712/$O$14,B1712=2017,H1712/$O$15,B1712=2018,H1712/$O$16,B1712=2019,H1712/$O$17,B1712=2020,H1712/$O$18,B1712=2021,H1712/$O$19,B1712=2022,H1712/$O$20),"")</f>
        <v>1.3902726824959791E-3</v>
      </c>
      <c r="K1712" s="3" cm="1">
        <f t="array" ref="K1712">IFERROR(_xlfn.IFS(B1712=2015,J1712*$P$4,B1712=2016,J1712*$P$5,B1712=2017,J1712*$P$6,B1712=2018,J1712*$P$7,B1712=2019,J1712*$P$8,B1712=2020,J1712*$P$9,B1712=2021,J1712*$P$10,B1712=2022,J1712*$P$11),"")</f>
        <v>2386894.2394786142</v>
      </c>
      <c r="L1712" s="3">
        <f t="shared" si="27"/>
        <v>4517388.2394786142</v>
      </c>
    </row>
    <row r="1713" spans="1:12">
      <c r="A1713">
        <v>4838790</v>
      </c>
      <c r="B1713">
        <v>2019</v>
      </c>
      <c r="D1713" t="s">
        <v>2893</v>
      </c>
      <c r="E1713" t="s">
        <v>2894</v>
      </c>
      <c r="F1713" t="s">
        <v>4101</v>
      </c>
      <c r="G1713" t="s">
        <v>2895</v>
      </c>
      <c r="H1713" s="5">
        <v>2167747</v>
      </c>
      <c r="I1713">
        <f>IFERROR(VLOOKUP(G1713,'NCES Match'!$A$2:$B$1307,2,FALSE),"")</f>
        <v>4838790</v>
      </c>
      <c r="J1713" cm="1">
        <f t="array" ref="J1713">IFERROR(_xlfn.IFS(B1713=2015,H1713/$O$13,B1713=2016,H1713/$O$14,B1713=2017,H1713/$O$15,B1713=2018,H1713/$O$16,B1713=2019,H1713/$O$17,B1713=2020,H1713/$O$18,B1713=2021,H1713/$O$19,B1713=2022,H1713/$O$20),"")</f>
        <v>1.372574103220828E-3</v>
      </c>
      <c r="K1713" s="3" cm="1">
        <f t="array" ref="K1713">IFERROR(_xlfn.IFS(B1713=2015,J1713*$P$4,B1713=2016,J1713*$P$5,B1713=2017,J1713*$P$6,B1713=2018,J1713*$P$7,B1713=2019,J1713*$P$8,B1713=2020,J1713*$P$9,B1713=2021,J1713*$P$10,B1713=2022,J1713*$P$11),"")</f>
        <v>2385432.1783643635</v>
      </c>
      <c r="L1713" s="3">
        <f t="shared" si="27"/>
        <v>4553179.1783643635</v>
      </c>
    </row>
    <row r="1714" spans="1:12">
      <c r="A1714">
        <v>4838790</v>
      </c>
      <c r="B1714">
        <v>2020</v>
      </c>
      <c r="D1714" t="s">
        <v>2893</v>
      </c>
      <c r="E1714" t="s">
        <v>2894</v>
      </c>
      <c r="F1714" t="s">
        <v>4230</v>
      </c>
      <c r="G1714" t="s">
        <v>2895</v>
      </c>
      <c r="H1714" s="5">
        <v>2394962</v>
      </c>
      <c r="I1714">
        <f>IFERROR(VLOOKUP(G1714,'NCES Match'!$A$2:$B$1307,2,FALSE),"")</f>
        <v>4838790</v>
      </c>
      <c r="J1714" cm="1">
        <f t="array" ref="J1714">IFERROR(_xlfn.IFS(B1714=2015,H1714/$O$13,B1714=2016,H1714/$O$14,B1714=2017,H1714/$O$15,B1714=2018,H1714/$O$16,B1714=2019,H1714/$O$17,B1714=2020,H1714/$O$18,B1714=2021,H1714/$O$19,B1714=2022,H1714/$O$20),"")</f>
        <v>1.297848020202145E-3</v>
      </c>
      <c r="K1714" s="3" cm="1">
        <f t="array" ref="K1714">IFERROR(_xlfn.IFS(B1714=2015,J1714*$P$4,B1714=2016,J1714*$P$5,B1714=2017,J1714*$P$6,B1714=2018,J1714*$P$7,B1714=2019,J1714*$P$8,B1714=2020,J1714*$P$9,B1714=2021,J1714*$P$10,B1714=2022,J1714*$P$11),"")</f>
        <v>2735867.2800282985</v>
      </c>
      <c r="L1714" s="3">
        <f t="shared" si="27"/>
        <v>5130829.2800282985</v>
      </c>
    </row>
    <row r="1715" spans="1:12">
      <c r="A1715">
        <v>4838790</v>
      </c>
      <c r="B1715">
        <v>2021</v>
      </c>
      <c r="D1715" t="s">
        <v>2893</v>
      </c>
      <c r="E1715" t="s">
        <v>2894</v>
      </c>
      <c r="F1715" t="s">
        <v>4101</v>
      </c>
      <c r="G1715" t="s">
        <v>2895</v>
      </c>
      <c r="H1715" s="5">
        <v>2666138.48</v>
      </c>
      <c r="I1715">
        <f>IFERROR(VLOOKUP(G1715,'NCES Match'!$A$2:$B$1307,2,FALSE),"")</f>
        <v>4838790</v>
      </c>
      <c r="J1715" cm="1">
        <f t="array" ref="J1715">IFERROR(_xlfn.IFS(B1715=2015,H1715/$O$13,B1715=2016,H1715/$O$14,B1715=2017,H1715/$O$15,B1715=2018,H1715/$O$16,B1715=2019,H1715/$O$17,B1715=2020,H1715/$O$18,B1715=2021,H1715/$O$19,B1715=2022,H1715/$O$20),"")</f>
        <v>1.364111132160836E-3</v>
      </c>
      <c r="K1715" s="3" cm="1">
        <f t="array" ref="K1715">IFERROR(_xlfn.IFS(B1715=2015,J1715*$P$4,B1715=2016,J1715*$P$5,B1715=2017,J1715*$P$6,B1715=2018,J1715*$P$7,B1715=2019,J1715*$P$8,B1715=2020,J1715*$P$9,B1715=2021,J1715*$P$10,B1715=2022,J1715*$P$11),"")</f>
        <v>2919952.5759648355</v>
      </c>
      <c r="L1715" s="3">
        <f t="shared" si="27"/>
        <v>5586091.055964835</v>
      </c>
    </row>
    <row r="1716" spans="1:12">
      <c r="A1716">
        <v>4838790</v>
      </c>
      <c r="B1716">
        <v>2022</v>
      </c>
      <c r="D1716" t="s">
        <v>2893</v>
      </c>
      <c r="E1716" t="s">
        <v>2894</v>
      </c>
      <c r="F1716" t="s">
        <v>4101</v>
      </c>
      <c r="G1716" t="s">
        <v>2895</v>
      </c>
      <c r="H1716" s="5">
        <v>2923552.12</v>
      </c>
      <c r="I1716">
        <f>IFERROR(VLOOKUP(G1716,'NCES Match'!$A$2:$B$1307,2,FALSE),"")</f>
        <v>4838790</v>
      </c>
      <c r="J1716" cm="1">
        <f t="array" ref="J1716">IFERROR(_xlfn.IFS(B1716=2015,H1716/$O$13,B1716=2016,H1716/$O$14,B1716=2017,H1716/$O$15,B1716=2018,H1716/$O$16,B1716=2019,H1716/$O$17,B1716=2020,H1716/$O$18,B1716=2021,H1716/$O$19,B1716=2022,H1716/$O$20),"")</f>
        <v>1.2841136766725675E-3</v>
      </c>
      <c r="K1716" s="3" cm="1">
        <f t="array" ref="K1716">IFERROR(_xlfn.IFS(B1716=2015,J1716*$P$4,B1716=2016,J1716*$P$5,B1716=2017,J1716*$P$6,B1716=2018,J1716*$P$7,B1716=2019,J1716*$P$8,B1716=2020,J1716*$P$9,B1716=2021,J1716*$P$10,B1716=2022,J1716*$P$11),"")</f>
        <v>2765316.9804865527</v>
      </c>
      <c r="L1716" s="3">
        <f t="shared" si="27"/>
        <v>5688869.1004865523</v>
      </c>
    </row>
    <row r="1717" spans="1:12">
      <c r="A1717">
        <v>4838790</v>
      </c>
      <c r="B1717">
        <v>2023</v>
      </c>
      <c r="D1717" t="s">
        <v>2893</v>
      </c>
      <c r="E1717" t="s">
        <v>2894</v>
      </c>
      <c r="F1717" t="s">
        <v>4101</v>
      </c>
      <c r="G1717" t="s">
        <v>2895</v>
      </c>
      <c r="H1717" s="5">
        <v>3022367.48</v>
      </c>
      <c r="I1717">
        <f>IFERROR(VLOOKUP(G1717,'NCES Match'!$A$2:$B$1307,2,FALSE),"")</f>
        <v>4838790</v>
      </c>
      <c r="J1717" t="str" cm="1">
        <f t="array" ref="J1717">IFERROR(_xlfn.IFS(B1717=2015,H1717/$O$13,B1717=2016,H1717/$O$14,B1717=2017,H1717/$O$15,B1717=2018,H1717/$O$16,B1717=2019,H1717/$O$17,B1717=2020,H1717/$O$18,B1717=2021,H1717/$O$19,B1717=2022,H1717/$O$20),"")</f>
        <v/>
      </c>
      <c r="K1717" s="3" t="str" cm="1">
        <f t="array" ref="K1717">IFERROR(_xlfn.IFS(B1717=2015,J1717*$P$4,B1717=2016,J1717*$P$5,B1717=2017,J1717*$P$6,B1717=2018,J1717*$P$7,B1717=2019,J1717*$P$8,B1717=2020,J1717*$P$9,B1717=2021,J1717*$P$10,B1717=2022,J1717*$P$11),"")</f>
        <v/>
      </c>
      <c r="L1717" s="3">
        <f t="shared" si="27"/>
        <v>3022367.48</v>
      </c>
    </row>
    <row r="1718" spans="1:12">
      <c r="A1718">
        <v>4839330</v>
      </c>
      <c r="B1718">
        <v>2015</v>
      </c>
      <c r="C1718" t="s">
        <v>381</v>
      </c>
      <c r="D1718" t="s">
        <v>2938</v>
      </c>
      <c r="E1718" t="s">
        <v>2939</v>
      </c>
      <c r="G1718" t="s">
        <v>2940</v>
      </c>
      <c r="H1718" s="5">
        <v>179778.52</v>
      </c>
      <c r="I1718">
        <f>IFERROR(VLOOKUP(G1718,'NCES Match'!$A$2:$B$1307,2,FALSE),"")</f>
        <v>4839330</v>
      </c>
      <c r="J1718" cm="1">
        <f t="array" ref="J1718">IFERROR(_xlfn.IFS(B1718=2015,H1718/$O$13,B1718=2016,H1718/$O$14,B1718=2017,H1718/$O$15,B1718=2018,H1718/$O$16,B1718=2019,H1718/$O$17,B1718=2020,H1718/$O$18,B1718=2021,H1718/$O$19,B1718=2022,H1718/$O$20),"")</f>
        <v>1.4083916798057736E-4</v>
      </c>
      <c r="K1718" s="3" cm="1">
        <f t="array" ref="K1718">IFERROR(_xlfn.IFS(B1718=2015,J1718*$P$4,B1718=2016,J1718*$P$5,B1718=2017,J1718*$P$6,B1718=2018,J1718*$P$7,B1718=2019,J1718*$P$8,B1718=2020,J1718*$P$9,B1718=2021,J1718*$P$10,B1718=2022,J1718*$P$11),"")</f>
        <v>224143.13987389606</v>
      </c>
      <c r="L1718" s="3">
        <f t="shared" si="27"/>
        <v>403921.65987389605</v>
      </c>
    </row>
    <row r="1719" spans="1:12">
      <c r="A1719">
        <v>4839330</v>
      </c>
      <c r="B1719">
        <v>2016</v>
      </c>
      <c r="C1719" t="s">
        <v>4102</v>
      </c>
      <c r="D1719" t="s">
        <v>2938</v>
      </c>
      <c r="E1719" t="s">
        <v>2939</v>
      </c>
      <c r="F1719" t="s">
        <v>4101</v>
      </c>
      <c r="G1719" t="s">
        <v>2940</v>
      </c>
      <c r="H1719" s="5">
        <v>220237</v>
      </c>
      <c r="I1719">
        <f>IFERROR(VLOOKUP(G1719,'NCES Match'!$A$2:$B$1307,2,FALSE),"")</f>
        <v>4839330</v>
      </c>
      <c r="J1719" cm="1">
        <f t="array" ref="J1719">IFERROR(_xlfn.IFS(B1719=2015,H1719/$O$13,B1719=2016,H1719/$O$14,B1719=2017,H1719/$O$15,B1719=2018,H1719/$O$16,B1719=2019,H1719/$O$17,B1719=2020,H1719/$O$18,B1719=2021,H1719/$O$19,B1719=2022,H1719/$O$20),"")</f>
        <v>1.576603804026268E-4</v>
      </c>
      <c r="K1719" s="3" cm="1">
        <f t="array" ref="K1719">IFERROR(_xlfn.IFS(B1719=2015,J1719*$P$4,B1719=2016,J1719*$P$5,B1719=2017,J1719*$P$6,B1719=2018,J1719*$P$7,B1719=2019,J1719*$P$8,B1719=2020,J1719*$P$9,B1719=2021,J1719*$P$10,B1719=2022,J1719*$P$11),"")</f>
        <v>264180.65997420828</v>
      </c>
      <c r="L1719" s="3">
        <f t="shared" si="27"/>
        <v>484417.65997420828</v>
      </c>
    </row>
    <row r="1720" spans="1:12">
      <c r="A1720">
        <v>4839330</v>
      </c>
      <c r="B1720">
        <v>2017</v>
      </c>
      <c r="D1720" t="s">
        <v>2938</v>
      </c>
      <c r="E1720" t="s">
        <v>2939</v>
      </c>
      <c r="F1720" t="s">
        <v>4101</v>
      </c>
      <c r="G1720" t="s">
        <v>2940</v>
      </c>
      <c r="H1720" s="5">
        <v>189735</v>
      </c>
      <c r="I1720">
        <f>IFERROR(VLOOKUP(G1720,'NCES Match'!$A$2:$B$1307,2,FALSE),"")</f>
        <v>4839330</v>
      </c>
      <c r="J1720" cm="1">
        <f t="array" ref="J1720">IFERROR(_xlfn.IFS(B1720=2015,H1720/$O$13,B1720=2016,H1720/$O$14,B1720=2017,H1720/$O$15,B1720=2018,H1720/$O$16,B1720=2019,H1720/$O$17,B1720=2020,H1720/$O$18,B1720=2021,H1720/$O$19,B1720=2022,H1720/$O$20),"")</f>
        <v>1.3081066438445154E-4</v>
      </c>
      <c r="K1720" s="3" cm="1">
        <f t="array" ref="K1720">IFERROR(_xlfn.IFS(B1720=2015,J1720*$P$4,B1720=2016,J1720*$P$5,B1720=2017,J1720*$P$6,B1720=2018,J1720*$P$7,B1720=2019,J1720*$P$8,B1720=2020,J1720*$P$9,B1720=2021,J1720*$P$10,B1720=2022,J1720*$P$11),"")</f>
        <v>222148.92588526779</v>
      </c>
      <c r="L1720" s="3">
        <f t="shared" si="27"/>
        <v>411883.92588526779</v>
      </c>
    </row>
    <row r="1721" spans="1:12">
      <c r="A1721">
        <v>4839330</v>
      </c>
      <c r="B1721">
        <v>2018</v>
      </c>
      <c r="D1721" t="s">
        <v>2938</v>
      </c>
      <c r="E1721" t="s">
        <v>2939</v>
      </c>
      <c r="F1721" t="s">
        <v>4101</v>
      </c>
      <c r="G1721" t="s">
        <v>2940</v>
      </c>
      <c r="H1721" s="5">
        <v>156502</v>
      </c>
      <c r="I1721">
        <f>IFERROR(VLOOKUP(G1721,'NCES Match'!$A$2:$B$1307,2,FALSE),"")</f>
        <v>4839330</v>
      </c>
      <c r="J1721" cm="1">
        <f t="array" ref="J1721">IFERROR(_xlfn.IFS(B1721=2015,H1721/$O$13,B1721=2016,H1721/$O$14,B1721=2017,H1721/$O$15,B1721=2018,H1721/$O$16,B1721=2019,H1721/$O$17,B1721=2020,H1721/$O$18,B1721=2021,H1721/$O$19,B1721=2022,H1721/$O$20),"")</f>
        <v>1.0212676278646441E-4</v>
      </c>
      <c r="K1721" s="3" cm="1">
        <f t="array" ref="K1721">IFERROR(_xlfn.IFS(B1721=2015,J1721*$P$4,B1721=2016,J1721*$P$5,B1721=2017,J1721*$P$6,B1721=2018,J1721*$P$7,B1721=2019,J1721*$P$8,B1721=2020,J1721*$P$9,B1721=2021,J1721*$P$10,B1721=2022,J1721*$P$11),"")</f>
        <v>175336.66946111183</v>
      </c>
      <c r="L1721" s="3">
        <f t="shared" si="27"/>
        <v>331838.66946111183</v>
      </c>
    </row>
    <row r="1722" spans="1:12">
      <c r="A1722">
        <v>4839330</v>
      </c>
      <c r="B1722">
        <v>2019</v>
      </c>
      <c r="D1722" t="s">
        <v>2938</v>
      </c>
      <c r="E1722" t="s">
        <v>2939</v>
      </c>
      <c r="F1722" t="s">
        <v>4101</v>
      </c>
      <c r="G1722" t="s">
        <v>2940</v>
      </c>
      <c r="H1722" s="5">
        <v>156619</v>
      </c>
      <c r="I1722">
        <f>IFERROR(VLOOKUP(G1722,'NCES Match'!$A$2:$B$1307,2,FALSE),"")</f>
        <v>4839330</v>
      </c>
      <c r="J1722" cm="1">
        <f t="array" ref="J1722">IFERROR(_xlfn.IFS(B1722=2015,H1722/$O$13,B1722=2016,H1722/$O$14,B1722=2017,H1722/$O$15,B1722=2018,H1722/$O$16,B1722=2019,H1722/$O$17,B1722=2020,H1722/$O$18,B1722=2021,H1722/$O$19,B1722=2022,H1722/$O$20),"")</f>
        <v>9.9168022593200622E-5</v>
      </c>
      <c r="K1722" s="3" cm="1">
        <f t="array" ref="K1722">IFERROR(_xlfn.IFS(B1722=2015,J1722*$P$4,B1722=2016,J1722*$P$5,B1722=2017,J1722*$P$6,B1722=2018,J1722*$P$7,B1722=2019,J1722*$P$8,B1722=2020,J1722*$P$9,B1722=2021,J1722*$P$10,B1722=2022,J1722*$P$11),"")</f>
        <v>172346.6817591021</v>
      </c>
      <c r="L1722" s="3">
        <f t="shared" si="27"/>
        <v>328965.6817591021</v>
      </c>
    </row>
    <row r="1723" spans="1:12">
      <c r="A1723">
        <v>4839330</v>
      </c>
      <c r="B1723">
        <v>2020</v>
      </c>
      <c r="D1723" t="s">
        <v>2938</v>
      </c>
      <c r="E1723" t="s">
        <v>2939</v>
      </c>
      <c r="F1723" t="s">
        <v>4230</v>
      </c>
      <c r="G1723" t="s">
        <v>2940</v>
      </c>
      <c r="H1723" s="5">
        <v>180415</v>
      </c>
      <c r="I1723">
        <f>IFERROR(VLOOKUP(G1723,'NCES Match'!$A$2:$B$1307,2,FALSE),"")</f>
        <v>4839330</v>
      </c>
      <c r="J1723" cm="1">
        <f t="array" ref="J1723">IFERROR(_xlfn.IFS(B1723=2015,H1723/$O$13,B1723=2016,H1723/$O$14,B1723=2017,H1723/$O$15,B1723=2018,H1723/$O$16,B1723=2019,H1723/$O$17,B1723=2020,H1723/$O$18,B1723=2021,H1723/$O$19,B1723=2022,H1723/$O$20),"")</f>
        <v>9.7768252926255179E-5</v>
      </c>
      <c r="K1723" s="3" cm="1">
        <f t="array" ref="K1723">IFERROR(_xlfn.IFS(B1723=2015,J1723*$P$4,B1723=2016,J1723*$P$5,B1723=2017,J1723*$P$6,B1723=2018,J1723*$P$7,B1723=2019,J1723*$P$8,B1723=2020,J1723*$P$9,B1723=2021,J1723*$P$10,B1723=2022,J1723*$P$11),"")</f>
        <v>206095.75238617792</v>
      </c>
      <c r="L1723" s="3">
        <f t="shared" si="27"/>
        <v>386510.75238617789</v>
      </c>
    </row>
    <row r="1724" spans="1:12">
      <c r="A1724">
        <v>4839330</v>
      </c>
      <c r="B1724">
        <v>2021</v>
      </c>
      <c r="D1724" t="s">
        <v>2938</v>
      </c>
      <c r="E1724" t="s">
        <v>2939</v>
      </c>
      <c r="F1724" t="s">
        <v>4230</v>
      </c>
      <c r="G1724" t="s">
        <v>2940</v>
      </c>
      <c r="H1724" s="5">
        <v>208571.4</v>
      </c>
      <c r="I1724">
        <f>IFERROR(VLOOKUP(G1724,'NCES Match'!$A$2:$B$1307,2,FALSE),"")</f>
        <v>4839330</v>
      </c>
      <c r="J1724" cm="1">
        <f t="array" ref="J1724">IFERROR(_xlfn.IFS(B1724=2015,H1724/$O$13,B1724=2016,H1724/$O$14,B1724=2017,H1724/$O$15,B1724=2018,H1724/$O$16,B1724=2019,H1724/$O$17,B1724=2020,H1724/$O$18,B1724=2021,H1724/$O$19,B1724=2022,H1724/$O$20),"")</f>
        <v>1.0671410008319245E-4</v>
      </c>
      <c r="K1724" s="3" cm="1">
        <f t="array" ref="K1724">IFERROR(_xlfn.IFS(B1724=2015,J1724*$P$4,B1724=2016,J1724*$P$5,B1724=2017,J1724*$P$6,B1724=2018,J1724*$P$7,B1724=2019,J1724*$P$8,B1724=2020,J1724*$P$9,B1724=2021,J1724*$P$10,B1724=2022,J1724*$P$11),"")</f>
        <v>228427.21834260918</v>
      </c>
      <c r="L1724" s="3">
        <f t="shared" si="27"/>
        <v>436998.61834260914</v>
      </c>
    </row>
    <row r="1725" spans="1:12">
      <c r="A1725">
        <v>4839330</v>
      </c>
      <c r="B1725">
        <v>2022</v>
      </c>
      <c r="D1725" t="s">
        <v>2938</v>
      </c>
      <c r="E1725" t="s">
        <v>2939</v>
      </c>
      <c r="F1725" t="s">
        <v>4101</v>
      </c>
      <c r="G1725" t="s">
        <v>2940</v>
      </c>
      <c r="H1725" s="5">
        <v>232142.86</v>
      </c>
      <c r="I1725">
        <f>IFERROR(VLOOKUP(G1725,'NCES Match'!$A$2:$B$1307,2,FALSE),"")</f>
        <v>4839330</v>
      </c>
      <c r="J1725" cm="1">
        <f t="array" ref="J1725">IFERROR(_xlfn.IFS(B1725=2015,H1725/$O$13,B1725=2016,H1725/$O$14,B1725=2017,H1725/$O$15,B1725=2018,H1725/$O$16,B1725=2019,H1725/$O$17,B1725=2020,H1725/$O$18,B1725=2021,H1725/$O$19,B1725=2022,H1725/$O$20),"")</f>
        <v>1.0196425759903507E-4</v>
      </c>
      <c r="K1725" s="3" cm="1">
        <f t="array" ref="K1725">IFERROR(_xlfn.IFS(B1725=2015,J1725*$P$4,B1725=2016,J1725*$P$5,B1725=2017,J1725*$P$6,B1725=2018,J1725*$P$7,B1725=2019,J1725*$P$8,B1725=2020,J1725*$P$9,B1725=2021,J1725*$P$10,B1725=2022,J1725*$P$11),"")</f>
        <v>219578.29595892839</v>
      </c>
      <c r="L1725" s="3">
        <f t="shared" si="27"/>
        <v>451721.1559589284</v>
      </c>
    </row>
    <row r="1726" spans="1:12">
      <c r="A1726">
        <v>4839330</v>
      </c>
      <c r="B1726">
        <v>2023</v>
      </c>
      <c r="D1726" t="s">
        <v>2938</v>
      </c>
      <c r="E1726" t="s">
        <v>2939</v>
      </c>
      <c r="F1726" t="s">
        <v>4101</v>
      </c>
      <c r="G1726" t="s">
        <v>2940</v>
      </c>
      <c r="H1726" s="5">
        <v>232854.64</v>
      </c>
      <c r="I1726">
        <f>IFERROR(VLOOKUP(G1726,'NCES Match'!$A$2:$B$1307,2,FALSE),"")</f>
        <v>4839330</v>
      </c>
      <c r="J1726" t="str" cm="1">
        <f t="array" ref="J1726">IFERROR(_xlfn.IFS(B1726=2015,H1726/$O$13,B1726=2016,H1726/$O$14,B1726=2017,H1726/$O$15,B1726=2018,H1726/$O$16,B1726=2019,H1726/$O$17,B1726=2020,H1726/$O$18,B1726=2021,H1726/$O$19,B1726=2022,H1726/$O$20),"")</f>
        <v/>
      </c>
      <c r="K1726" s="3" t="str" cm="1">
        <f t="array" ref="K1726">IFERROR(_xlfn.IFS(B1726=2015,J1726*$P$4,B1726=2016,J1726*$P$5,B1726=2017,J1726*$P$6,B1726=2018,J1726*$P$7,B1726=2019,J1726*$P$8,B1726=2020,J1726*$P$9,B1726=2021,J1726*$P$10,B1726=2022,J1726*$P$11),"")</f>
        <v/>
      </c>
      <c r="L1726" s="3">
        <f t="shared" si="27"/>
        <v>232854.64</v>
      </c>
    </row>
    <row r="1727" spans="1:12">
      <c r="A1727">
        <v>4839360</v>
      </c>
      <c r="B1727">
        <v>2015</v>
      </c>
      <c r="C1727" t="s">
        <v>381</v>
      </c>
      <c r="D1727" t="s">
        <v>2941</v>
      </c>
      <c r="E1727" t="s">
        <v>2942</v>
      </c>
      <c r="G1727" t="s">
        <v>2943</v>
      </c>
      <c r="H1727" s="5">
        <v>246761.57</v>
      </c>
      <c r="I1727">
        <f>IFERROR(VLOOKUP(G1727,'NCES Match'!$A$2:$B$1307,2,FALSE),"")</f>
        <v>4839360</v>
      </c>
      <c r="J1727" cm="1">
        <f t="array" ref="J1727">IFERROR(_xlfn.IFS(B1727=2015,H1727/$O$13,B1727=2016,H1727/$O$14,B1727=2017,H1727/$O$15,B1727=2018,H1727/$O$16,B1727=2019,H1727/$O$17,B1727=2020,H1727/$O$18,B1727=2021,H1727/$O$19,B1727=2022,H1727/$O$20),"")</f>
        <v>1.9331394100018735E-4</v>
      </c>
      <c r="K1727" s="3" cm="1">
        <f t="array" ref="K1727">IFERROR(_xlfn.IFS(B1727=2015,J1727*$P$4,B1727=2016,J1727*$P$5,B1727=2017,J1727*$P$6,B1727=2018,J1727*$P$7,B1727=2019,J1727*$P$8,B1727=2020,J1727*$P$9,B1727=2021,J1727*$P$10,B1727=2022,J1727*$P$11),"")</f>
        <v>307655.84842956875</v>
      </c>
      <c r="L1727" s="3">
        <f t="shared" si="27"/>
        <v>554417.41842956876</v>
      </c>
    </row>
    <row r="1728" spans="1:12">
      <c r="A1728">
        <v>4839360</v>
      </c>
      <c r="B1728">
        <v>2016</v>
      </c>
      <c r="C1728" t="s">
        <v>4102</v>
      </c>
      <c r="D1728" t="s">
        <v>2941</v>
      </c>
      <c r="E1728" t="s">
        <v>2942</v>
      </c>
      <c r="F1728" t="s">
        <v>4101</v>
      </c>
      <c r="G1728" t="s">
        <v>2943</v>
      </c>
      <c r="H1728" s="5">
        <v>350186</v>
      </c>
      <c r="I1728">
        <f>IFERROR(VLOOKUP(G1728,'NCES Match'!$A$2:$B$1307,2,FALSE),"")</f>
        <v>4839360</v>
      </c>
      <c r="J1728" cm="1">
        <f t="array" ref="J1728">IFERROR(_xlfn.IFS(B1728=2015,H1728/$O$13,B1728=2016,H1728/$O$14,B1728=2017,H1728/$O$15,B1728=2018,H1728/$O$16,B1728=2019,H1728/$O$17,B1728=2020,H1728/$O$18,B1728=2021,H1728/$O$19,B1728=2022,H1728/$O$20),"")</f>
        <v>2.5068656933973071E-4</v>
      </c>
      <c r="K1728" s="3" cm="1">
        <f t="array" ref="K1728">IFERROR(_xlfn.IFS(B1728=2015,J1728*$P$4,B1728=2016,J1728*$P$5,B1728=2017,J1728*$P$6,B1728=2018,J1728*$P$7,B1728=2019,J1728*$P$8,B1728=2020,J1728*$P$9,B1728=2021,J1728*$P$10,B1728=2022,J1728*$P$11),"")</f>
        <v>420058.2490395715</v>
      </c>
      <c r="L1728" s="3">
        <f t="shared" si="27"/>
        <v>770244.2490395715</v>
      </c>
    </row>
    <row r="1729" spans="1:12">
      <c r="A1729">
        <v>4839360</v>
      </c>
      <c r="B1729">
        <v>2017</v>
      </c>
      <c r="D1729" t="s">
        <v>2941</v>
      </c>
      <c r="E1729" t="s">
        <v>2942</v>
      </c>
      <c r="F1729" t="s">
        <v>4101</v>
      </c>
      <c r="G1729" t="s">
        <v>2943</v>
      </c>
      <c r="H1729" s="5">
        <v>276078</v>
      </c>
      <c r="I1729">
        <f>IFERROR(VLOOKUP(G1729,'NCES Match'!$A$2:$B$1307,2,FALSE),"")</f>
        <v>4839360</v>
      </c>
      <c r="J1729" cm="1">
        <f t="array" ref="J1729">IFERROR(_xlfn.IFS(B1729=2015,H1729/$O$13,B1729=2016,H1729/$O$14,B1729=2017,H1729/$O$15,B1729=2018,H1729/$O$16,B1729=2019,H1729/$O$17,B1729=2020,H1729/$O$18,B1729=2021,H1729/$O$19,B1729=2022,H1729/$O$20),"")</f>
        <v>1.9033887581063383E-4</v>
      </c>
      <c r="K1729" s="3" cm="1">
        <f t="array" ref="K1729">IFERROR(_xlfn.IFS(B1729=2015,J1729*$P$4,B1729=2016,J1729*$P$5,B1729=2017,J1729*$P$6,B1729=2018,J1729*$P$7,B1729=2019,J1729*$P$8,B1729=2020,J1729*$P$9,B1729=2021,J1729*$P$10,B1729=2022,J1729*$P$11),"")</f>
        <v>323242.58128733741</v>
      </c>
      <c r="L1729" s="3">
        <f t="shared" si="27"/>
        <v>599320.58128733747</v>
      </c>
    </row>
    <row r="1730" spans="1:12">
      <c r="A1730">
        <v>4839360</v>
      </c>
      <c r="B1730">
        <v>2018</v>
      </c>
      <c r="D1730" t="s">
        <v>2941</v>
      </c>
      <c r="E1730" t="s">
        <v>2942</v>
      </c>
      <c r="F1730" t="s">
        <v>4101</v>
      </c>
      <c r="G1730" t="s">
        <v>2943</v>
      </c>
      <c r="H1730" s="5">
        <v>270382</v>
      </c>
      <c r="I1730">
        <f>IFERROR(VLOOKUP(G1730,'NCES Match'!$A$2:$B$1307,2,FALSE),"")</f>
        <v>4839360</v>
      </c>
      <c r="J1730" cm="1">
        <f t="array" ref="J1730">IFERROR(_xlfn.IFS(B1730=2015,H1730/$O$13,B1730=2016,H1730/$O$14,B1730=2017,H1730/$O$15,B1730=2018,H1730/$O$16,B1730=2019,H1730/$O$17,B1730=2020,H1730/$O$18,B1730=2021,H1730/$O$19,B1730=2022,H1730/$O$20),"")</f>
        <v>1.7644016290992973E-4</v>
      </c>
      <c r="K1730" s="3" cm="1">
        <f t="array" ref="K1730">IFERROR(_xlfn.IFS(B1730=2015,J1730*$P$4,B1730=2016,J1730*$P$5,B1730=2017,J1730*$P$6,B1730=2018,J1730*$P$7,B1730=2019,J1730*$P$8,B1730=2020,J1730*$P$9,B1730=2021,J1730*$P$10,B1730=2022,J1730*$P$11),"")</f>
        <v>302921.87551746523</v>
      </c>
      <c r="L1730" s="3">
        <f t="shared" si="27"/>
        <v>573303.87551746517</v>
      </c>
    </row>
    <row r="1731" spans="1:12">
      <c r="A1731">
        <v>4839360</v>
      </c>
      <c r="B1731">
        <v>2019</v>
      </c>
      <c r="D1731" t="s">
        <v>2941</v>
      </c>
      <c r="E1731" t="s">
        <v>2942</v>
      </c>
      <c r="F1731" t="s">
        <v>4101</v>
      </c>
      <c r="G1731" t="s">
        <v>2943</v>
      </c>
      <c r="H1731" s="5">
        <v>295434</v>
      </c>
      <c r="I1731">
        <f>IFERROR(VLOOKUP(G1731,'NCES Match'!$A$2:$B$1307,2,FALSE),"")</f>
        <v>4839360</v>
      </c>
      <c r="J1731" cm="1">
        <f t="array" ref="J1731">IFERROR(_xlfn.IFS(B1731=2015,H1731/$O$13,B1731=2016,H1731/$O$14,B1731=2017,H1731/$O$15,B1731=2018,H1731/$O$16,B1731=2019,H1731/$O$17,B1731=2020,H1731/$O$18,B1731=2021,H1731/$O$19,B1731=2022,H1731/$O$20),"")</f>
        <v>1.8706290799200373E-4</v>
      </c>
      <c r="K1731" s="3" cm="1">
        <f t="array" ref="K1731">IFERROR(_xlfn.IFS(B1731=2015,J1731*$P$4,B1731=2016,J1731*$P$5,B1731=2017,J1731*$P$6,B1731=2018,J1731*$P$7,B1731=2019,J1731*$P$8,B1731=2020,J1731*$P$9,B1731=2021,J1731*$P$10,B1731=2022,J1731*$P$11),"")</f>
        <v>325101.48563596094</v>
      </c>
      <c r="L1731" s="3">
        <f t="shared" ref="L1731:L1794" si="28">SUM(H1731,K1731)</f>
        <v>620535.48563596094</v>
      </c>
    </row>
    <row r="1732" spans="1:12">
      <c r="A1732">
        <v>4839360</v>
      </c>
      <c r="B1732">
        <v>2020</v>
      </c>
      <c r="D1732" t="s">
        <v>2941</v>
      </c>
      <c r="E1732" t="s">
        <v>2942</v>
      </c>
      <c r="F1732" t="s">
        <v>4230</v>
      </c>
      <c r="G1732" t="s">
        <v>2943</v>
      </c>
      <c r="H1732" s="5">
        <v>323891</v>
      </c>
      <c r="I1732">
        <f>IFERROR(VLOOKUP(G1732,'NCES Match'!$A$2:$B$1307,2,FALSE),"")</f>
        <v>4839360</v>
      </c>
      <c r="J1732" cm="1">
        <f t="array" ref="J1732">IFERROR(_xlfn.IFS(B1732=2015,H1732/$O$13,B1732=2016,H1732/$O$14,B1732=2017,H1732/$O$15,B1732=2018,H1732/$O$16,B1732=2019,H1732/$O$17,B1732=2020,H1732/$O$18,B1732=2021,H1732/$O$19,B1732=2022,H1732/$O$20),"")</f>
        <v>1.7551898239357989E-4</v>
      </c>
      <c r="K1732" s="3" cm="1">
        <f t="array" ref="K1732">IFERROR(_xlfn.IFS(B1732=2015,J1732*$P$4,B1732=2016,J1732*$P$5,B1732=2017,J1732*$P$6,B1732=2018,J1732*$P$7,B1732=2019,J1732*$P$8,B1732=2020,J1732*$P$9,B1732=2021,J1732*$P$10,B1732=2022,J1732*$P$11),"")</f>
        <v>369994.50897160184</v>
      </c>
      <c r="L1732" s="3">
        <f t="shared" si="28"/>
        <v>693885.50897160184</v>
      </c>
    </row>
    <row r="1733" spans="1:12">
      <c r="A1733">
        <v>4839360</v>
      </c>
      <c r="B1733">
        <v>2021</v>
      </c>
      <c r="D1733" t="s">
        <v>2941</v>
      </c>
      <c r="E1733" t="s">
        <v>2942</v>
      </c>
      <c r="F1733" t="s">
        <v>4101</v>
      </c>
      <c r="G1733" t="s">
        <v>2943</v>
      </c>
      <c r="H1733" s="5">
        <v>345293.21</v>
      </c>
      <c r="I1733">
        <f>IFERROR(VLOOKUP(G1733,'NCES Match'!$A$2:$B$1307,2,FALSE),"")</f>
        <v>4839360</v>
      </c>
      <c r="J1733" cm="1">
        <f t="array" ref="J1733">IFERROR(_xlfn.IFS(B1733=2015,H1733/$O$13,B1733=2016,H1733/$O$14,B1733=2017,H1733/$O$15,B1733=2018,H1733/$O$16,B1733=2019,H1733/$O$17,B1733=2020,H1733/$O$18,B1733=2021,H1733/$O$19,B1733=2022,H1733/$O$20),"")</f>
        <v>1.7666685926252012E-4</v>
      </c>
      <c r="K1733" s="3" cm="1">
        <f t="array" ref="K1733">IFERROR(_xlfn.IFS(B1733=2015,J1733*$P$4,B1733=2016,J1733*$P$5,B1733=2017,J1733*$P$6,B1733=2018,J1733*$P$7,B1733=2019,J1733*$P$8,B1733=2020,J1733*$P$9,B1733=2021,J1733*$P$10,B1733=2022,J1733*$P$11),"")</f>
        <v>378164.82735835499</v>
      </c>
      <c r="L1733" s="3">
        <f t="shared" si="28"/>
        <v>723458.03735835501</v>
      </c>
    </row>
    <row r="1734" spans="1:12">
      <c r="A1734">
        <v>4839360</v>
      </c>
      <c r="B1734">
        <v>2022</v>
      </c>
      <c r="D1734" t="s">
        <v>2941</v>
      </c>
      <c r="E1734" t="s">
        <v>2942</v>
      </c>
      <c r="F1734" t="s">
        <v>4101</v>
      </c>
      <c r="G1734" t="s">
        <v>2943</v>
      </c>
      <c r="H1734" s="5">
        <v>461050.73</v>
      </c>
      <c r="I1734">
        <f>IFERROR(VLOOKUP(G1734,'NCES Match'!$A$2:$B$1307,2,FALSE),"")</f>
        <v>4839360</v>
      </c>
      <c r="J1734" cm="1">
        <f t="array" ref="J1734">IFERROR(_xlfn.IFS(B1734=2015,H1734/$O$13,B1734=2016,H1734/$O$14,B1734=2017,H1734/$O$15,B1734=2018,H1734/$O$16,B1734=2019,H1734/$O$17,B1734=2020,H1734/$O$18,B1734=2021,H1734/$O$19,B1734=2022,H1734/$O$20),"")</f>
        <v>2.0250760846120001E-4</v>
      </c>
      <c r="K1734" s="3" cm="1">
        <f t="array" ref="K1734">IFERROR(_xlfn.IFS(B1734=2015,J1734*$P$4,B1734=2016,J1734*$P$5,B1734=2017,J1734*$P$6,B1734=2018,J1734*$P$7,B1734=2019,J1734*$P$8,B1734=2020,J1734*$P$9,B1734=2021,J1734*$P$10,B1734=2022,J1734*$P$11),"")</f>
        <v>436096.69340689603</v>
      </c>
      <c r="L1734" s="3">
        <f t="shared" si="28"/>
        <v>897147.42340689595</v>
      </c>
    </row>
    <row r="1735" spans="1:12">
      <c r="A1735">
        <v>4839360</v>
      </c>
      <c r="B1735">
        <v>2023</v>
      </c>
      <c r="D1735" t="s">
        <v>2941</v>
      </c>
      <c r="E1735" t="s">
        <v>2942</v>
      </c>
      <c r="F1735" t="s">
        <v>4101</v>
      </c>
      <c r="G1735" t="s">
        <v>2943</v>
      </c>
      <c r="H1735" s="5">
        <v>550845.1</v>
      </c>
      <c r="I1735">
        <f>IFERROR(VLOOKUP(G1735,'NCES Match'!$A$2:$B$1307,2,FALSE),"")</f>
        <v>4839360</v>
      </c>
      <c r="J1735" t="str" cm="1">
        <f t="array" ref="J1735">IFERROR(_xlfn.IFS(B1735=2015,H1735/$O$13,B1735=2016,H1735/$O$14,B1735=2017,H1735/$O$15,B1735=2018,H1735/$O$16,B1735=2019,H1735/$O$17,B1735=2020,H1735/$O$18,B1735=2021,H1735/$O$19,B1735=2022,H1735/$O$20),"")</f>
        <v/>
      </c>
      <c r="K1735" s="3" t="str" cm="1">
        <f t="array" ref="K1735">IFERROR(_xlfn.IFS(B1735=2015,J1735*$P$4,B1735=2016,J1735*$P$5,B1735=2017,J1735*$P$6,B1735=2018,J1735*$P$7,B1735=2019,J1735*$P$8,B1735=2020,J1735*$P$9,B1735=2021,J1735*$P$10,B1735=2022,J1735*$P$11),"")</f>
        <v/>
      </c>
      <c r="L1735" s="3">
        <f t="shared" si="28"/>
        <v>550845.1</v>
      </c>
    </row>
    <row r="1736" spans="1:12">
      <c r="A1736">
        <v>4837150</v>
      </c>
      <c r="B1736">
        <v>2015</v>
      </c>
      <c r="C1736" t="s">
        <v>381</v>
      </c>
      <c r="D1736" t="s">
        <v>3061</v>
      </c>
      <c r="E1736" t="s">
        <v>3062</v>
      </c>
      <c r="G1736" t="s">
        <v>3063</v>
      </c>
      <c r="H1736" s="5">
        <v>468417.24</v>
      </c>
      <c r="I1736">
        <f>IFERROR(VLOOKUP(G1736,'NCES Match'!$A$2:$B$1307,2,FALSE),"")</f>
        <v>4837150</v>
      </c>
      <c r="J1736" cm="1">
        <f t="array" ref="J1736">IFERROR(_xlfn.IFS(B1736=2015,H1736/$O$13,B1736=2016,H1736/$O$14,B1736=2017,H1736/$O$15,B1736=2018,H1736/$O$16,B1736=2019,H1736/$O$17,B1736=2020,H1736/$O$18,B1736=2021,H1736/$O$19,B1736=2022,H1736/$O$20),"")</f>
        <v>3.669598256196481E-4</v>
      </c>
      <c r="K1736" s="3" cm="1">
        <f t="array" ref="K1736">IFERROR(_xlfn.IFS(B1736=2015,J1736*$P$4,B1736=2016,J1736*$P$5,B1736=2017,J1736*$P$6,B1736=2018,J1736*$P$7,B1736=2019,J1736*$P$8,B1736=2020,J1736*$P$9,B1736=2021,J1736*$P$10,B1736=2022,J1736*$P$11),"")</f>
        <v>584010.31972375978</v>
      </c>
      <c r="L1736" s="3">
        <f t="shared" si="28"/>
        <v>1052427.5597237598</v>
      </c>
    </row>
    <row r="1737" spans="1:12">
      <c r="A1737">
        <v>4837150</v>
      </c>
      <c r="B1737">
        <v>2016</v>
      </c>
      <c r="C1737" t="s">
        <v>4102</v>
      </c>
      <c r="D1737" t="s">
        <v>3061</v>
      </c>
      <c r="E1737" t="s">
        <v>3062</v>
      </c>
      <c r="F1737" t="s">
        <v>4101</v>
      </c>
      <c r="G1737" t="s">
        <v>3063</v>
      </c>
      <c r="H1737" s="5">
        <v>543442</v>
      </c>
      <c r="I1737">
        <f>IFERROR(VLOOKUP(G1737,'NCES Match'!$A$2:$B$1307,2,FALSE),"")</f>
        <v>4837150</v>
      </c>
      <c r="J1737" cm="1">
        <f t="array" ref="J1737">IFERROR(_xlfn.IFS(B1737=2015,H1737/$O$13,B1737=2016,H1737/$O$14,B1737=2017,H1737/$O$15,B1737=2018,H1737/$O$16,B1737=2019,H1737/$O$17,B1737=2020,H1737/$O$18,B1737=2021,H1737/$O$19,B1737=2022,H1737/$O$20),"")</f>
        <v>3.8903214467489255E-4</v>
      </c>
      <c r="K1737" s="3" cm="1">
        <f t="array" ref="K1737">IFERROR(_xlfn.IFS(B1737=2015,J1737*$P$4,B1737=2016,J1737*$P$5,B1737=2017,J1737*$P$6,B1737=2018,J1737*$P$7,B1737=2019,J1737*$P$8,B1737=2020,J1737*$P$9,B1737=2021,J1737*$P$10,B1737=2022,J1737*$P$11),"")</f>
        <v>651874.41809370671</v>
      </c>
      <c r="L1737" s="3">
        <f t="shared" si="28"/>
        <v>1195316.4180937067</v>
      </c>
    </row>
    <row r="1738" spans="1:12">
      <c r="A1738">
        <v>4837150</v>
      </c>
      <c r="B1738">
        <v>2017</v>
      </c>
      <c r="D1738" t="s">
        <v>3061</v>
      </c>
      <c r="E1738" t="s">
        <v>3062</v>
      </c>
      <c r="F1738" t="s">
        <v>4101</v>
      </c>
      <c r="G1738" t="s">
        <v>3063</v>
      </c>
      <c r="H1738" s="5">
        <v>581602</v>
      </c>
      <c r="I1738">
        <f>IFERROR(VLOOKUP(G1738,'NCES Match'!$A$2:$B$1307,2,FALSE),"")</f>
        <v>4837150</v>
      </c>
      <c r="J1738" cm="1">
        <f t="array" ref="J1738">IFERROR(_xlfn.IFS(B1738=2015,H1738/$O$13,B1738=2016,H1738/$O$14,B1738=2017,H1738/$O$15,B1738=2018,H1738/$O$16,B1738=2019,H1738/$O$17,B1738=2020,H1738/$O$18,B1738=2021,H1738/$O$19,B1738=2022,H1738/$O$20),"")</f>
        <v>4.0097896554313006E-4</v>
      </c>
      <c r="K1738" s="3" cm="1">
        <f t="array" ref="K1738">IFERROR(_xlfn.IFS(B1738=2015,J1738*$P$4,B1738=2016,J1738*$P$5,B1738=2017,J1738*$P$6,B1738=2018,J1738*$P$7,B1738=2019,J1738*$P$8,B1738=2020,J1738*$P$9,B1738=2021,J1738*$P$10,B1738=2022,J1738*$P$11),"")</f>
        <v>680961.65490143362</v>
      </c>
      <c r="L1738" s="3">
        <f t="shared" si="28"/>
        <v>1262563.6549014337</v>
      </c>
    </row>
    <row r="1739" spans="1:12">
      <c r="A1739">
        <v>4837150</v>
      </c>
      <c r="B1739">
        <v>2018</v>
      </c>
      <c r="D1739" t="s">
        <v>3061</v>
      </c>
      <c r="E1739" t="s">
        <v>3062</v>
      </c>
      <c r="F1739" t="s">
        <v>4101</v>
      </c>
      <c r="G1739" t="s">
        <v>3063</v>
      </c>
      <c r="H1739" s="5">
        <v>589464</v>
      </c>
      <c r="I1739">
        <f>IFERROR(VLOOKUP(G1739,'NCES Match'!$A$2:$B$1307,2,FALSE),"")</f>
        <v>4837150</v>
      </c>
      <c r="J1739" cm="1">
        <f t="array" ref="J1739">IFERROR(_xlfn.IFS(B1739=2015,H1739/$O$13,B1739=2016,H1739/$O$14,B1739=2017,H1739/$O$15,B1739=2018,H1739/$O$16,B1739=2019,H1739/$O$17,B1739=2020,H1739/$O$18,B1739=2021,H1739/$O$19,B1739=2022,H1739/$O$20),"")</f>
        <v>3.8465994108165046E-4</v>
      </c>
      <c r="K1739" s="3" cm="1">
        <f t="array" ref="K1739">IFERROR(_xlfn.IFS(B1739=2015,J1739*$P$4,B1739=2016,J1739*$P$5,B1739=2017,J1739*$P$6,B1739=2018,J1739*$P$7,B1739=2019,J1739*$P$8,B1739=2020,J1739*$P$9,B1739=2021,J1739*$P$10,B1739=2022,J1739*$P$11),"")</f>
        <v>660404.68829296005</v>
      </c>
      <c r="L1739" s="3">
        <f t="shared" si="28"/>
        <v>1249868.6882929602</v>
      </c>
    </row>
    <row r="1740" spans="1:12">
      <c r="A1740">
        <v>4837150</v>
      </c>
      <c r="B1740">
        <v>2019</v>
      </c>
      <c r="D1740" t="s">
        <v>3061</v>
      </c>
      <c r="E1740" t="s">
        <v>3062</v>
      </c>
      <c r="F1740" t="s">
        <v>4101</v>
      </c>
      <c r="G1740" t="s">
        <v>3063</v>
      </c>
      <c r="H1740" s="5">
        <v>606323</v>
      </c>
      <c r="I1740">
        <f>IFERROR(VLOOKUP(G1740,'NCES Match'!$A$2:$B$1307,2,FALSE),"")</f>
        <v>4837150</v>
      </c>
      <c r="J1740" cm="1">
        <f t="array" ref="J1740">IFERROR(_xlfn.IFS(B1740=2015,H1740/$O$13,B1740=2016,H1740/$O$14,B1740=2017,H1740/$O$15,B1740=2018,H1740/$O$16,B1740=2019,H1740/$O$17,B1740=2020,H1740/$O$18,B1740=2021,H1740/$O$19,B1740=2022,H1740/$O$20),"")</f>
        <v>3.839116132958146E-4</v>
      </c>
      <c r="K1740" s="3" cm="1">
        <f t="array" ref="K1740">IFERROR(_xlfn.IFS(B1740=2015,J1740*$P$4,B1740=2016,J1740*$P$5,B1740=2017,J1740*$P$6,B1740=2018,J1740*$P$7,B1740=2019,J1740*$P$8,B1740=2020,J1740*$P$9,B1740=2021,J1740*$P$10,B1740=2022,J1740*$P$11),"")</f>
        <v>667209.96254748187</v>
      </c>
      <c r="L1740" s="3">
        <f t="shared" si="28"/>
        <v>1273532.962547482</v>
      </c>
    </row>
    <row r="1741" spans="1:12">
      <c r="A1741">
        <v>4837150</v>
      </c>
      <c r="B1741">
        <v>2020</v>
      </c>
      <c r="D1741" t="s">
        <v>3061</v>
      </c>
      <c r="E1741" t="s">
        <v>3062</v>
      </c>
      <c r="F1741" t="s">
        <v>4230</v>
      </c>
      <c r="G1741" t="s">
        <v>3063</v>
      </c>
      <c r="H1741" s="5">
        <v>640604</v>
      </c>
      <c r="I1741">
        <f>IFERROR(VLOOKUP(G1741,'NCES Match'!$A$2:$B$1307,2,FALSE),"")</f>
        <v>4837150</v>
      </c>
      <c r="J1741" cm="1">
        <f t="array" ref="J1741">IFERROR(_xlfn.IFS(B1741=2015,H1741/$O$13,B1741=2016,H1741/$O$14,B1741=2017,H1741/$O$15,B1741=2018,H1741/$O$16,B1741=2019,H1741/$O$17,B1741=2020,H1741/$O$18,B1741=2021,H1741/$O$19,B1741=2022,H1741/$O$20),"")</f>
        <v>3.4714815230203018E-4</v>
      </c>
      <c r="K1741" s="3" cm="1">
        <f t="array" ref="K1741">IFERROR(_xlfn.IFS(B1741=2015,J1741*$P$4,B1741=2016,J1741*$P$5,B1741=2017,J1741*$P$6,B1741=2018,J1741*$P$7,B1741=2019,J1741*$P$8,B1741=2020,J1741*$P$9,B1741=2021,J1741*$P$10,B1741=2022,J1741*$P$11),"")</f>
        <v>731789.28227472829</v>
      </c>
      <c r="L1741" s="3">
        <f t="shared" si="28"/>
        <v>1372393.2822747282</v>
      </c>
    </row>
    <row r="1742" spans="1:12">
      <c r="A1742">
        <v>4837150</v>
      </c>
      <c r="B1742">
        <v>2021</v>
      </c>
      <c r="D1742" t="s">
        <v>3061</v>
      </c>
      <c r="E1742" t="s">
        <v>3062</v>
      </c>
      <c r="F1742" t="s">
        <v>4230</v>
      </c>
      <c r="G1742" t="s">
        <v>3063</v>
      </c>
      <c r="H1742" s="5">
        <v>693754.95</v>
      </c>
      <c r="I1742">
        <f>IFERROR(VLOOKUP(G1742,'NCES Match'!$A$2:$B$1307,2,FALSE),"")</f>
        <v>4837150</v>
      </c>
      <c r="J1742" cm="1">
        <f t="array" ref="J1742">IFERROR(_xlfn.IFS(B1742=2015,H1742/$O$13,B1742=2016,H1742/$O$14,B1742=2017,H1742/$O$15,B1742=2018,H1742/$O$16,B1742=2019,H1742/$O$17,B1742=2020,H1742/$O$18,B1742=2021,H1742/$O$19,B1742=2022,H1742/$O$20),"")</f>
        <v>3.5495487476955214E-4</v>
      </c>
      <c r="K1742" s="3" cm="1">
        <f t="array" ref="K1742">IFERROR(_xlfn.IFS(B1742=2015,J1742*$P$4,B1742=2016,J1742*$P$5,B1742=2017,J1742*$P$6,B1742=2018,J1742*$P$7,B1742=2019,J1742*$P$8,B1742=2020,J1742*$P$9,B1742=2021,J1742*$P$10,B1742=2022,J1742*$P$11),"")</f>
        <v>759799.82605436747</v>
      </c>
      <c r="L1742" s="3">
        <f t="shared" si="28"/>
        <v>1453554.7760543674</v>
      </c>
    </row>
    <row r="1743" spans="1:12">
      <c r="A1743">
        <v>4837150</v>
      </c>
      <c r="B1743">
        <v>2022</v>
      </c>
      <c r="D1743" t="s">
        <v>3061</v>
      </c>
      <c r="E1743" t="s">
        <v>3062</v>
      </c>
      <c r="F1743" t="s">
        <v>4101</v>
      </c>
      <c r="G1743" t="s">
        <v>3063</v>
      </c>
      <c r="H1743" s="5">
        <v>888462.87</v>
      </c>
      <c r="I1743">
        <f>IFERROR(VLOOKUP(G1743,'NCES Match'!$A$2:$B$1307,2,FALSE),"")</f>
        <v>4837150</v>
      </c>
      <c r="J1743" cm="1">
        <f t="array" ref="J1743">IFERROR(_xlfn.IFS(B1743=2015,H1743/$O$13,B1743=2016,H1743/$O$14,B1743=2017,H1743/$O$15,B1743=2018,H1743/$O$16,B1743=2019,H1743/$O$17,B1743=2020,H1743/$O$18,B1743=2021,H1743/$O$19,B1743=2022,H1743/$O$20),"")</f>
        <v>3.9024011741674075E-4</v>
      </c>
      <c r="K1743" s="3" cm="1">
        <f t="array" ref="K1743">IFERROR(_xlfn.IFS(B1743=2015,J1743*$P$4,B1743=2016,J1743*$P$5,B1743=2017,J1743*$P$6,B1743=2018,J1743*$P$7,B1743=2019,J1743*$P$8,B1743=2020,J1743*$P$9,B1743=2021,J1743*$P$10,B1743=2022,J1743*$P$11),"")</f>
        <v>840375.46111639577</v>
      </c>
      <c r="L1743" s="3">
        <f t="shared" si="28"/>
        <v>1728838.3311163958</v>
      </c>
    </row>
    <row r="1744" spans="1:12">
      <c r="A1744">
        <v>4837150</v>
      </c>
      <c r="B1744">
        <v>2023</v>
      </c>
      <c r="D1744" t="s">
        <v>3061</v>
      </c>
      <c r="E1744" t="s">
        <v>3062</v>
      </c>
      <c r="F1744" t="s">
        <v>4101</v>
      </c>
      <c r="G1744" t="s">
        <v>3063</v>
      </c>
      <c r="H1744" s="5">
        <v>870446.84</v>
      </c>
      <c r="I1744">
        <f>IFERROR(VLOOKUP(G1744,'NCES Match'!$A$2:$B$1307,2,FALSE),"")</f>
        <v>4837150</v>
      </c>
      <c r="J1744" t="str" cm="1">
        <f t="array" ref="J1744">IFERROR(_xlfn.IFS(B1744=2015,H1744/$O$13,B1744=2016,H1744/$O$14,B1744=2017,H1744/$O$15,B1744=2018,H1744/$O$16,B1744=2019,H1744/$O$17,B1744=2020,H1744/$O$18,B1744=2021,H1744/$O$19,B1744=2022,H1744/$O$20),"")</f>
        <v/>
      </c>
      <c r="K1744" s="3" t="str" cm="1">
        <f t="array" ref="K1744">IFERROR(_xlfn.IFS(B1744=2015,J1744*$P$4,B1744=2016,J1744*$P$5,B1744=2017,J1744*$P$6,B1744=2018,J1744*$P$7,B1744=2019,J1744*$P$8,B1744=2020,J1744*$P$9,B1744=2021,J1744*$P$10,B1744=2022,J1744*$P$11),"")</f>
        <v/>
      </c>
      <c r="L1744" s="3">
        <f t="shared" si="28"/>
        <v>870446.84</v>
      </c>
    </row>
    <row r="1745" spans="1:12">
      <c r="A1745" t="s">
        <v>4230</v>
      </c>
      <c r="B1745">
        <v>2015</v>
      </c>
      <c r="C1745" t="s">
        <v>230</v>
      </c>
      <c r="D1745" t="s">
        <v>357</v>
      </c>
      <c r="E1745" t="s">
        <v>358</v>
      </c>
      <c r="G1745" t="s">
        <v>359</v>
      </c>
      <c r="H1745" s="5">
        <v>247310.12</v>
      </c>
      <c r="I1745" t="str">
        <f>IFERROR(VLOOKUP(G1745,'NCES Match'!$A$2:$B$1307,2,FALSE),"")</f>
        <v/>
      </c>
      <c r="J1745" cm="1">
        <f t="array" ref="J1745">IFERROR(_xlfn.IFS(B1745=2015,H1745/$O$13,B1745=2016,H1745/$O$14,B1745=2017,H1745/$O$15,B1745=2018,H1745/$O$16,B1745=2019,H1745/$O$17,B1745=2020,H1745/$O$18,B1745=2021,H1745/$O$19,B1745=2022,H1745/$O$20),"")</f>
        <v>1.9374367713104293E-4</v>
      </c>
      <c r="K1745" s="3" cm="1">
        <f t="array" ref="K1745">IFERROR(_xlfn.IFS(B1745=2015,J1745*$P$4,B1745=2016,J1745*$P$5,B1745=2017,J1745*$P$6,B1745=2018,J1745*$P$7,B1745=2019,J1745*$P$8,B1745=2020,J1745*$P$9,B1745=2021,J1745*$P$10,B1745=2022,J1745*$P$11),"")</f>
        <v>308339.76617111999</v>
      </c>
      <c r="L1745" s="3">
        <f t="shared" si="28"/>
        <v>555649.88617111999</v>
      </c>
    </row>
    <row r="1746" spans="1:12">
      <c r="A1746" t="s">
        <v>4230</v>
      </c>
      <c r="B1746">
        <v>2016</v>
      </c>
      <c r="C1746" t="s">
        <v>4100</v>
      </c>
      <c r="D1746" t="s">
        <v>357</v>
      </c>
      <c r="E1746" t="s">
        <v>358</v>
      </c>
      <c r="F1746" t="s">
        <v>4101</v>
      </c>
      <c r="G1746" t="s">
        <v>359</v>
      </c>
      <c r="H1746" s="5">
        <v>315271</v>
      </c>
      <c r="I1746" t="str">
        <f>IFERROR(VLOOKUP(G1746,'NCES Match'!$A$2:$B$1307,2,FALSE),"")</f>
        <v/>
      </c>
      <c r="J1746" cm="1">
        <f t="array" ref="J1746">IFERROR(_xlfn.IFS(B1746=2015,H1746/$O$13,B1746=2016,H1746/$O$14,B1746=2017,H1746/$O$15,B1746=2018,H1746/$O$16,B1746=2019,H1746/$O$17,B1746=2020,H1746/$O$18,B1746=2021,H1746/$O$19,B1746=2022,H1746/$O$20),"")</f>
        <v>2.2569207621751366E-4</v>
      </c>
      <c r="K1746" s="3" cm="1">
        <f t="array" ref="K1746">IFERROR(_xlfn.IFS(B1746=2015,J1746*$P$4,B1746=2016,J1746*$P$5,B1746=2017,J1746*$P$6,B1746=2018,J1746*$P$7,B1746=2019,J1746*$P$8,B1746=2020,J1746*$P$9,B1746=2021,J1746*$P$10,B1746=2022,J1746*$P$11),"")</f>
        <v>378176.69533606351</v>
      </c>
      <c r="L1746" s="3">
        <f t="shared" si="28"/>
        <v>693447.69533606351</v>
      </c>
    </row>
    <row r="1747" spans="1:12">
      <c r="A1747" t="s">
        <v>4230</v>
      </c>
      <c r="B1747">
        <v>2017</v>
      </c>
      <c r="D1747" t="s">
        <v>357</v>
      </c>
      <c r="E1747" t="s">
        <v>358</v>
      </c>
      <c r="F1747" t="s">
        <v>4101</v>
      </c>
      <c r="G1747" t="s">
        <v>359</v>
      </c>
      <c r="H1747" s="5">
        <v>428658</v>
      </c>
      <c r="I1747" t="str">
        <f>IFERROR(VLOOKUP(G1747,'NCES Match'!$A$2:$B$1307,2,FALSE),"")</f>
        <v/>
      </c>
      <c r="J1747" cm="1">
        <f t="array" ref="J1747">IFERROR(_xlfn.IFS(B1747=2015,H1747/$O$13,B1747=2016,H1747/$O$14,B1747=2017,H1747/$O$15,B1747=2018,H1747/$O$16,B1747=2019,H1747/$O$17,B1747=2020,H1747/$O$18,B1747=2021,H1747/$O$19,B1747=2022,H1747/$O$20),"")</f>
        <v>2.9553344282135728E-4</v>
      </c>
      <c r="K1747" s="3" cm="1">
        <f t="array" ref="K1747">IFERROR(_xlfn.IFS(B1747=2015,J1747*$P$4,B1747=2016,J1747*$P$5,B1747=2017,J1747*$P$6,B1747=2018,J1747*$P$7,B1747=2019,J1747*$P$8,B1747=2020,J1747*$P$9,B1747=2021,J1747*$P$10,B1747=2022,J1747*$P$11),"")</f>
        <v>501889.02559953154</v>
      </c>
      <c r="L1747" s="3">
        <f t="shared" si="28"/>
        <v>930547.0255995316</v>
      </c>
    </row>
    <row r="1748" spans="1:12">
      <c r="A1748" t="s">
        <v>4230</v>
      </c>
      <c r="B1748">
        <v>2018</v>
      </c>
      <c r="D1748" t="s">
        <v>357</v>
      </c>
      <c r="E1748" t="s">
        <v>358</v>
      </c>
      <c r="F1748">
        <v>984</v>
      </c>
      <c r="G1748" t="s">
        <v>359</v>
      </c>
      <c r="H1748" s="5">
        <v>776839</v>
      </c>
      <c r="I1748" t="str">
        <f>IFERROR(VLOOKUP(G1748,'NCES Match'!$A$2:$B$1307,2,FALSE),"")</f>
        <v/>
      </c>
      <c r="J1748" cm="1">
        <f t="array" ref="J1748">IFERROR(_xlfn.IFS(B1748=2015,H1748/$O$13,B1748=2016,H1748/$O$14,B1748=2017,H1748/$O$15,B1748=2018,H1748/$O$16,B1748=2019,H1748/$O$17,B1748=2020,H1748/$O$18,B1748=2021,H1748/$O$19,B1748=2022,H1748/$O$20),"")</f>
        <v>5.0693315277935253E-4</v>
      </c>
      <c r="K1748" s="3" cm="1">
        <f t="array" ref="K1748">IFERROR(_xlfn.IFS(B1748=2015,J1748*$P$4,B1748=2016,J1748*$P$5,B1748=2017,J1748*$P$6,B1748=2018,J1748*$P$7,B1748=2019,J1748*$P$8,B1748=2020,J1748*$P$9,B1748=2021,J1748*$P$10,B1748=2022,J1748*$P$11),"")</f>
        <v>870329.85500185727</v>
      </c>
      <c r="L1748" s="3">
        <f t="shared" si="28"/>
        <v>1647168.8550018573</v>
      </c>
    </row>
    <row r="1749" spans="1:12">
      <c r="A1749" t="s">
        <v>4230</v>
      </c>
      <c r="B1749">
        <v>2019</v>
      </c>
      <c r="D1749" t="s">
        <v>357</v>
      </c>
      <c r="E1749" t="s">
        <v>358</v>
      </c>
      <c r="F1749" t="s">
        <v>4221</v>
      </c>
      <c r="G1749" t="s">
        <v>359</v>
      </c>
      <c r="H1749" s="5">
        <v>879324</v>
      </c>
      <c r="I1749" t="str">
        <f>IFERROR(VLOOKUP(G1749,'NCES Match'!$A$2:$B$1307,2,FALSE),"")</f>
        <v/>
      </c>
      <c r="J1749" cm="1">
        <f t="array" ref="J1749">IFERROR(_xlfn.IFS(B1749=2015,H1749/$O$13,B1749=2016,H1749/$O$14,B1749=2017,H1749/$O$15,B1749=2018,H1749/$O$16,B1749=2019,H1749/$O$17,B1749=2020,H1749/$O$18,B1749=2021,H1749/$O$19,B1749=2022,H1749/$O$20),"")</f>
        <v>5.5677039375007849E-4</v>
      </c>
      <c r="K1749" s="3" cm="1">
        <f t="array" ref="K1749">IFERROR(_xlfn.IFS(B1749=2015,J1749*$P$4,B1749=2016,J1749*$P$5,B1749=2017,J1749*$P$6,B1749=2018,J1749*$P$7,B1749=2019,J1749*$P$8,B1749=2020,J1749*$P$9,B1749=2021,J1749*$P$10,B1749=2022,J1749*$P$11),"")</f>
        <v>967625.72606861673</v>
      </c>
      <c r="L1749" s="3">
        <f t="shared" si="28"/>
        <v>1846949.7260686168</v>
      </c>
    </row>
    <row r="1750" spans="1:12">
      <c r="A1750" t="s">
        <v>4230</v>
      </c>
      <c r="B1750">
        <v>2020</v>
      </c>
      <c r="D1750" t="s">
        <v>357</v>
      </c>
      <c r="E1750" t="s">
        <v>358</v>
      </c>
      <c r="F1750" t="s">
        <v>4221</v>
      </c>
      <c r="G1750" t="s">
        <v>359</v>
      </c>
      <c r="H1750" s="5">
        <v>1130458</v>
      </c>
      <c r="I1750" t="str">
        <f>IFERROR(VLOOKUP(G1750,'NCES Match'!$A$2:$B$1307,2,FALSE),"")</f>
        <v/>
      </c>
      <c r="J1750" cm="1">
        <f t="array" ref="J1750">IFERROR(_xlfn.IFS(B1750=2015,H1750/$O$13,B1750=2016,H1750/$O$14,B1750=2017,H1750/$O$15,B1750=2018,H1750/$O$16,B1750=2019,H1750/$O$17,B1750=2020,H1750/$O$18,B1750=2021,H1750/$O$19,B1750=2022,H1750/$O$20),"")</f>
        <v>6.1260373952558593E-4</v>
      </c>
      <c r="K1750" s="3" cm="1">
        <f t="array" ref="K1750">IFERROR(_xlfn.IFS(B1750=2015,J1750*$P$4,B1750=2016,J1750*$P$5,B1750=2017,J1750*$P$6,B1750=2018,J1750*$P$7,B1750=2019,J1750*$P$8,B1750=2020,J1750*$P$9,B1750=2021,J1750*$P$10,B1750=2022,J1750*$P$11),"")</f>
        <v>1291370.4073994618</v>
      </c>
      <c r="L1750" s="3">
        <f t="shared" si="28"/>
        <v>2421828.4073994616</v>
      </c>
    </row>
    <row r="1751" spans="1:12">
      <c r="A1751" t="s">
        <v>4230</v>
      </c>
      <c r="B1751">
        <v>2021</v>
      </c>
      <c r="D1751" t="s">
        <v>357</v>
      </c>
      <c r="E1751" t="s">
        <v>358</v>
      </c>
      <c r="F1751" t="s">
        <v>4221</v>
      </c>
      <c r="G1751" t="s">
        <v>359</v>
      </c>
      <c r="H1751" s="5">
        <v>1077964.49</v>
      </c>
      <c r="I1751" t="str">
        <f>IFERROR(VLOOKUP(G1751,'NCES Match'!$A$2:$B$1307,2,FALSE),"")</f>
        <v/>
      </c>
      <c r="J1751" cm="1">
        <f t="array" ref="J1751">IFERROR(_xlfn.IFS(B1751=2015,H1751/$O$13,B1751=2016,H1751/$O$14,B1751=2017,H1751/$O$15,B1751=2018,H1751/$O$16,B1751=2019,H1751/$O$17,B1751=2020,H1751/$O$18,B1751=2021,H1751/$O$19,B1751=2022,H1751/$O$20),"")</f>
        <v>5.5153300247295413E-4</v>
      </c>
      <c r="K1751" s="3" cm="1">
        <f t="array" ref="K1751">IFERROR(_xlfn.IFS(B1751=2015,J1751*$P$4,B1751=2016,J1751*$P$5,B1751=2017,J1751*$P$6,B1751=2018,J1751*$P$7,B1751=2019,J1751*$P$8,B1751=2020,J1751*$P$9,B1751=2021,J1751*$P$10,B1751=2022,J1751*$P$11),"")</f>
        <v>1180585.7846416591</v>
      </c>
      <c r="L1751" s="3">
        <f t="shared" si="28"/>
        <v>2258550.2746416591</v>
      </c>
    </row>
    <row r="1752" spans="1:12">
      <c r="A1752" t="s">
        <v>4230</v>
      </c>
      <c r="B1752">
        <v>2022</v>
      </c>
      <c r="D1752" t="s">
        <v>357</v>
      </c>
      <c r="E1752" t="s">
        <v>358</v>
      </c>
      <c r="F1752" t="s">
        <v>4221</v>
      </c>
      <c r="G1752" t="s">
        <v>359</v>
      </c>
      <c r="H1752" s="5">
        <v>628762.17000000004</v>
      </c>
      <c r="I1752" t="str">
        <f>IFERROR(VLOOKUP(G1752,'NCES Match'!$A$2:$B$1307,2,FALSE),"")</f>
        <v/>
      </c>
      <c r="J1752" cm="1">
        <f t="array" ref="J1752">IFERROR(_xlfn.IFS(B1752=2015,H1752/$O$13,B1752=2016,H1752/$O$14,B1752=2017,H1752/$O$15,B1752=2018,H1752/$O$16,B1752=2019,H1752/$O$17,B1752=2020,H1752/$O$18,B1752=2021,H1752/$O$19,B1752=2022,H1752/$O$20),"")</f>
        <v>2.7617161204272355E-4</v>
      </c>
      <c r="K1752" s="3" cm="1">
        <f t="array" ref="K1752">IFERROR(_xlfn.IFS(B1752=2015,J1752*$P$4,B1752=2016,J1752*$P$5,B1752=2017,J1752*$P$6,B1752=2018,J1752*$P$7,B1752=2019,J1752*$P$8,B1752=2020,J1752*$P$9,B1752=2021,J1752*$P$10,B1752=2022,J1752*$P$11),"")</f>
        <v>594730.87327363004</v>
      </c>
      <c r="L1752" s="3">
        <f t="shared" si="28"/>
        <v>1223493.0432736301</v>
      </c>
    </row>
    <row r="1753" spans="1:12">
      <c r="A1753" t="s">
        <v>4230</v>
      </c>
      <c r="B1753">
        <v>2023</v>
      </c>
      <c r="D1753" t="s">
        <v>357</v>
      </c>
      <c r="E1753" t="s">
        <v>358</v>
      </c>
      <c r="F1753" t="s">
        <v>4221</v>
      </c>
      <c r="G1753" t="s">
        <v>359</v>
      </c>
      <c r="H1753" s="5">
        <v>698463.82</v>
      </c>
      <c r="I1753" t="str">
        <f>IFERROR(VLOOKUP(G1753,'NCES Match'!$A$2:$B$1307,2,FALSE),"")</f>
        <v/>
      </c>
      <c r="J1753" t="str" cm="1">
        <f t="array" ref="J1753">IFERROR(_xlfn.IFS(B1753=2015,H1753/$O$13,B1753=2016,H1753/$O$14,B1753=2017,H1753/$O$15,B1753=2018,H1753/$O$16,B1753=2019,H1753/$O$17,B1753=2020,H1753/$O$18,B1753=2021,H1753/$O$19,B1753=2022,H1753/$O$20),"")</f>
        <v/>
      </c>
      <c r="K1753" s="3" t="str" cm="1">
        <f t="array" ref="K1753">IFERROR(_xlfn.IFS(B1753=2015,J1753*$P$4,B1753=2016,J1753*$P$5,B1753=2017,J1753*$P$6,B1753=2018,J1753*$P$7,B1753=2019,J1753*$P$8,B1753=2020,J1753*$P$9,B1753=2021,J1753*$P$10,B1753=2022,J1753*$P$11),"")</f>
        <v/>
      </c>
      <c r="L1753" s="3">
        <f t="shared" si="28"/>
        <v>698463.82</v>
      </c>
    </row>
    <row r="1754" spans="1:12">
      <c r="A1754">
        <v>4835010</v>
      </c>
      <c r="B1754">
        <v>2015</v>
      </c>
      <c r="C1754" t="s">
        <v>381</v>
      </c>
      <c r="D1754" t="s">
        <v>2560</v>
      </c>
      <c r="E1754" t="s">
        <v>2561</v>
      </c>
      <c r="G1754" t="s">
        <v>2562</v>
      </c>
      <c r="H1754" s="5">
        <v>440469.11</v>
      </c>
      <c r="I1754">
        <f>IFERROR(VLOOKUP(G1754,'NCES Match'!$A$2:$B$1307,2,FALSE),"")</f>
        <v>4835010</v>
      </c>
      <c r="J1754" cm="1">
        <f t="array" ref="J1754">IFERROR(_xlfn.IFS(B1754=2015,H1754/$O$13,B1754=2016,H1754/$O$14,B1754=2017,H1754/$O$15,B1754=2018,H1754/$O$16,B1754=2019,H1754/$O$17,B1754=2020,H1754/$O$18,B1754=2021,H1754/$O$19,B1754=2022,H1754/$O$20),"")</f>
        <v>3.4506515557890569E-4</v>
      </c>
      <c r="K1754" s="3" cm="1">
        <f t="array" ref="K1754">IFERROR(_xlfn.IFS(B1754=2015,J1754*$P$4,B1754=2016,J1754*$P$5,B1754=2017,J1754*$P$6,B1754=2018,J1754*$P$7,B1754=2019,J1754*$P$8,B1754=2020,J1754*$P$9,B1754=2021,J1754*$P$10,B1754=2022,J1754*$P$11),"")</f>
        <v>549165.32482779655</v>
      </c>
      <c r="L1754" s="3">
        <f t="shared" si="28"/>
        <v>989634.43482779653</v>
      </c>
    </row>
    <row r="1755" spans="1:12">
      <c r="A1755">
        <v>4835010</v>
      </c>
      <c r="B1755">
        <v>2016</v>
      </c>
      <c r="C1755" t="s">
        <v>4102</v>
      </c>
      <c r="D1755" t="s">
        <v>2560</v>
      </c>
      <c r="E1755" t="s">
        <v>2561</v>
      </c>
      <c r="F1755" t="s">
        <v>4101</v>
      </c>
      <c r="G1755" t="s">
        <v>2562</v>
      </c>
      <c r="H1755" s="5">
        <v>442629</v>
      </c>
      <c r="I1755">
        <f>IFERROR(VLOOKUP(G1755,'NCES Match'!$A$2:$B$1307,2,FALSE),"")</f>
        <v>4835010</v>
      </c>
      <c r="J1755" cm="1">
        <f t="array" ref="J1755">IFERROR(_xlfn.IFS(B1755=2015,H1755/$O$13,B1755=2016,H1755/$O$14,B1755=2017,H1755/$O$15,B1755=2018,H1755/$O$16,B1755=2019,H1755/$O$17,B1755=2020,H1755/$O$18,B1755=2021,H1755/$O$19,B1755=2022,H1755/$O$20),"")</f>
        <v>3.1686345399380801E-4</v>
      </c>
      <c r="K1755" s="3" cm="1">
        <f t="array" ref="K1755">IFERROR(_xlfn.IFS(B1755=2015,J1755*$P$4,B1755=2016,J1755*$P$5,B1755=2017,J1755*$P$6,B1755=2018,J1755*$P$7,B1755=2019,J1755*$P$8,B1755=2020,J1755*$P$9,B1755=2021,J1755*$P$10,B1755=2022,J1755*$P$11),"")</f>
        <v>530946.30486123508</v>
      </c>
      <c r="L1755" s="3">
        <f t="shared" si="28"/>
        <v>973575.30486123508</v>
      </c>
    </row>
    <row r="1756" spans="1:12">
      <c r="A1756">
        <v>4835010</v>
      </c>
      <c r="B1756">
        <v>2017</v>
      </c>
      <c r="D1756" t="s">
        <v>2560</v>
      </c>
      <c r="E1756" t="s">
        <v>2561</v>
      </c>
      <c r="F1756" t="s">
        <v>4101</v>
      </c>
      <c r="G1756" t="s">
        <v>2562</v>
      </c>
      <c r="H1756" s="5">
        <v>471611</v>
      </c>
      <c r="I1756">
        <f>IFERROR(VLOOKUP(G1756,'NCES Match'!$A$2:$B$1307,2,FALSE),"")</f>
        <v>4835010</v>
      </c>
      <c r="J1756" cm="1">
        <f t="array" ref="J1756">IFERROR(_xlfn.IFS(B1756=2015,H1756/$O$13,B1756=2016,H1756/$O$14,B1756=2017,H1756/$O$15,B1756=2018,H1756/$O$16,B1756=2019,H1756/$O$17,B1756=2020,H1756/$O$18,B1756=2021,H1756/$O$19,B1756=2022,H1756/$O$20),"")</f>
        <v>3.2514690616394218E-4</v>
      </c>
      <c r="K1756" s="3" cm="1">
        <f t="array" ref="K1756">IFERROR(_xlfn.IFS(B1756=2015,J1756*$P$4,B1756=2016,J1756*$P$5,B1756=2017,J1756*$P$6,B1756=2018,J1756*$P$7,B1756=2019,J1756*$P$8,B1756=2020,J1756*$P$9,B1756=2021,J1756*$P$10,B1756=2022,J1756*$P$11),"")</f>
        <v>552180.02522295318</v>
      </c>
      <c r="L1756" s="3">
        <f t="shared" si="28"/>
        <v>1023791.0252229532</v>
      </c>
    </row>
    <row r="1757" spans="1:12">
      <c r="A1757">
        <v>4835010</v>
      </c>
      <c r="B1757">
        <v>2018</v>
      </c>
      <c r="D1757" t="s">
        <v>2560</v>
      </c>
      <c r="E1757" t="s">
        <v>2561</v>
      </c>
      <c r="F1757" t="s">
        <v>4101</v>
      </c>
      <c r="G1757" t="s">
        <v>2562</v>
      </c>
      <c r="H1757" s="5">
        <v>467502</v>
      </c>
      <c r="I1757">
        <f>IFERROR(VLOOKUP(G1757,'NCES Match'!$A$2:$B$1307,2,FALSE),"")</f>
        <v>4835010</v>
      </c>
      <c r="J1757" cm="1">
        <f t="array" ref="J1757">IFERROR(_xlfn.IFS(B1757=2015,H1757/$O$13,B1757=2016,H1757/$O$14,B1757=2017,H1757/$O$15,B1757=2018,H1757/$O$16,B1757=2019,H1757/$O$17,B1757=2020,H1757/$O$18,B1757=2021,H1757/$O$19,B1757=2022,H1757/$O$20),"")</f>
        <v>3.0507256045416472E-4</v>
      </c>
      <c r="K1757" s="3" cm="1">
        <f t="array" ref="K1757">IFERROR(_xlfn.IFS(B1757=2015,J1757*$P$4,B1757=2016,J1757*$P$5,B1757=2017,J1757*$P$6,B1757=2018,J1757*$P$7,B1757=2019,J1757*$P$8,B1757=2020,J1757*$P$9,B1757=2021,J1757*$P$10,B1757=2022,J1757*$P$11),"")</f>
        <v>523764.83141690656</v>
      </c>
      <c r="L1757" s="3">
        <f t="shared" si="28"/>
        <v>991266.83141690656</v>
      </c>
    </row>
    <row r="1758" spans="1:12">
      <c r="A1758">
        <v>4835010</v>
      </c>
      <c r="B1758">
        <v>2019</v>
      </c>
      <c r="D1758" t="s">
        <v>2560</v>
      </c>
      <c r="E1758" t="s">
        <v>2561</v>
      </c>
      <c r="F1758" t="s">
        <v>4101</v>
      </c>
      <c r="G1758" t="s">
        <v>2562</v>
      </c>
      <c r="H1758" s="5">
        <v>440905</v>
      </c>
      <c r="I1758">
        <f>IFERROR(VLOOKUP(G1758,'NCES Match'!$A$2:$B$1307,2,FALSE),"")</f>
        <v>4835010</v>
      </c>
      <c r="J1758" cm="1">
        <f t="array" ref="J1758">IFERROR(_xlfn.IFS(B1758=2015,H1758/$O$13,B1758=2016,H1758/$O$14,B1758=2017,H1758/$O$15,B1758=2018,H1758/$O$16,B1758=2019,H1758/$O$17,B1758=2020,H1758/$O$18,B1758=2021,H1758/$O$19,B1758=2022,H1758/$O$20),"")</f>
        <v>2.7917223964815966E-4</v>
      </c>
      <c r="K1758" s="3" cm="1">
        <f t="array" ref="K1758">IFERROR(_xlfn.IFS(B1758=2015,J1758*$P$4,B1758=2016,J1758*$P$5,B1758=2017,J1758*$P$6,B1758=2018,J1758*$P$7,B1758=2019,J1758*$P$8,B1758=2020,J1758*$P$9,B1758=2021,J1758*$P$10,B1758=2022,J1758*$P$11),"")</f>
        <v>485180.68510842812</v>
      </c>
      <c r="L1758" s="3">
        <f t="shared" si="28"/>
        <v>926085.68510842812</v>
      </c>
    </row>
    <row r="1759" spans="1:12">
      <c r="A1759">
        <v>4835010</v>
      </c>
      <c r="B1759">
        <v>2020</v>
      </c>
      <c r="D1759" t="s">
        <v>2560</v>
      </c>
      <c r="E1759" t="s">
        <v>2561</v>
      </c>
      <c r="F1759" t="s">
        <v>4230</v>
      </c>
      <c r="G1759" t="s">
        <v>2562</v>
      </c>
      <c r="H1759" s="5">
        <v>475229</v>
      </c>
      <c r="I1759">
        <f>IFERROR(VLOOKUP(G1759,'NCES Match'!$A$2:$B$1307,2,FALSE),"")</f>
        <v>4835010</v>
      </c>
      <c r="J1759" cm="1">
        <f t="array" ref="J1759">IFERROR(_xlfn.IFS(B1759=2015,H1759/$O$13,B1759=2016,H1759/$O$14,B1759=2017,H1759/$O$15,B1759=2018,H1759/$O$16,B1759=2019,H1759/$O$17,B1759=2020,H1759/$O$18,B1759=2021,H1759/$O$19,B1759=2022,H1759/$O$20),"")</f>
        <v>2.5753018911892761E-4</v>
      </c>
      <c r="K1759" s="3" cm="1">
        <f t="array" ref="K1759">IFERROR(_xlfn.IFS(B1759=2015,J1759*$P$4,B1759=2016,J1759*$P$5,B1759=2017,J1759*$P$6,B1759=2018,J1759*$P$7,B1759=2019,J1759*$P$8,B1759=2020,J1759*$P$9,B1759=2021,J1759*$P$10,B1759=2022,J1759*$P$11),"")</f>
        <v>542874.36361018172</v>
      </c>
      <c r="L1759" s="3">
        <f t="shared" si="28"/>
        <v>1018103.3636101817</v>
      </c>
    </row>
    <row r="1760" spans="1:12">
      <c r="A1760">
        <v>4835010</v>
      </c>
      <c r="B1760">
        <v>2021</v>
      </c>
      <c r="D1760" t="s">
        <v>2560</v>
      </c>
      <c r="E1760" t="s">
        <v>2561</v>
      </c>
      <c r="F1760" t="s">
        <v>4230</v>
      </c>
      <c r="G1760" t="s">
        <v>2562</v>
      </c>
      <c r="H1760" s="5">
        <v>514800.95</v>
      </c>
      <c r="I1760">
        <f>IFERROR(VLOOKUP(G1760,'NCES Match'!$A$2:$B$1307,2,FALSE),"")</f>
        <v>4835010</v>
      </c>
      <c r="J1760" cm="1">
        <f t="array" ref="J1760">IFERROR(_xlfn.IFS(B1760=2015,H1760/$O$13,B1760=2016,H1760/$O$14,B1760=2017,H1760/$O$15,B1760=2018,H1760/$O$16,B1760=2019,H1760/$O$17,B1760=2020,H1760/$O$18,B1760=2021,H1760/$O$19,B1760=2022,H1760/$O$20),"")</f>
        <v>2.6339431053932875E-4</v>
      </c>
      <c r="K1760" s="3" cm="1">
        <f t="array" ref="K1760">IFERROR(_xlfn.IFS(B1760=2015,J1760*$P$4,B1760=2016,J1760*$P$5,B1760=2017,J1760*$P$6,B1760=2018,J1760*$P$7,B1760=2019,J1760*$P$8,B1760=2020,J1760*$P$9,B1760=2021,J1760*$P$10,B1760=2022,J1760*$P$11),"")</f>
        <v>563809.55878242478</v>
      </c>
      <c r="L1760" s="3">
        <f t="shared" si="28"/>
        <v>1078610.5087824247</v>
      </c>
    </row>
    <row r="1761" spans="1:12">
      <c r="A1761">
        <v>4835010</v>
      </c>
      <c r="B1761">
        <v>2022</v>
      </c>
      <c r="D1761" t="s">
        <v>2560</v>
      </c>
      <c r="E1761" t="s">
        <v>2561</v>
      </c>
      <c r="F1761" t="s">
        <v>4101</v>
      </c>
      <c r="G1761" t="s">
        <v>2562</v>
      </c>
      <c r="H1761" s="5">
        <v>579380.47</v>
      </c>
      <c r="I1761">
        <f>IFERROR(VLOOKUP(G1761,'NCES Match'!$A$2:$B$1307,2,FALSE),"")</f>
        <v>4835010</v>
      </c>
      <c r="J1761" cm="1">
        <f t="array" ref="J1761">IFERROR(_xlfn.IFS(B1761=2015,H1761/$O$13,B1761=2016,H1761/$O$14,B1761=2017,H1761/$O$15,B1761=2018,H1761/$O$16,B1761=2019,H1761/$O$17,B1761=2020,H1761/$O$18,B1761=2021,H1761/$O$19,B1761=2022,H1761/$O$20),"")</f>
        <v>2.5448165621346272E-4</v>
      </c>
      <c r="K1761" s="3" cm="1">
        <f t="array" ref="K1761">IFERROR(_xlfn.IFS(B1761=2015,J1761*$P$4,B1761=2016,J1761*$P$5,B1761=2017,J1761*$P$6,B1761=2018,J1761*$P$7,B1761=2019,J1761*$P$8,B1761=2020,J1761*$P$9,B1761=2021,J1761*$P$10,B1761=2022,J1761*$P$11),"")</f>
        <v>548021.92199442629</v>
      </c>
      <c r="L1761" s="3">
        <f t="shared" si="28"/>
        <v>1127402.3919944263</v>
      </c>
    </row>
    <row r="1762" spans="1:12">
      <c r="A1762">
        <v>4835010</v>
      </c>
      <c r="B1762">
        <v>2023</v>
      </c>
      <c r="D1762" t="s">
        <v>2560</v>
      </c>
      <c r="E1762" t="s">
        <v>2561</v>
      </c>
      <c r="F1762" t="s">
        <v>4101</v>
      </c>
      <c r="G1762" t="s">
        <v>2562</v>
      </c>
      <c r="H1762" s="5">
        <v>619754.56000000006</v>
      </c>
      <c r="I1762">
        <f>IFERROR(VLOOKUP(G1762,'NCES Match'!$A$2:$B$1307,2,FALSE),"")</f>
        <v>4835010</v>
      </c>
      <c r="J1762" t="str" cm="1">
        <f t="array" ref="J1762">IFERROR(_xlfn.IFS(B1762=2015,H1762/$O$13,B1762=2016,H1762/$O$14,B1762=2017,H1762/$O$15,B1762=2018,H1762/$O$16,B1762=2019,H1762/$O$17,B1762=2020,H1762/$O$18,B1762=2021,H1762/$O$19,B1762=2022,H1762/$O$20),"")</f>
        <v/>
      </c>
      <c r="K1762" s="3" t="str" cm="1">
        <f t="array" ref="K1762">IFERROR(_xlfn.IFS(B1762=2015,J1762*$P$4,B1762=2016,J1762*$P$5,B1762=2017,J1762*$P$6,B1762=2018,J1762*$P$7,B1762=2019,J1762*$P$8,B1762=2020,J1762*$P$9,B1762=2021,J1762*$P$10,B1762=2022,J1762*$P$11),"")</f>
        <v/>
      </c>
      <c r="L1762" s="3">
        <f t="shared" si="28"/>
        <v>619754.56000000006</v>
      </c>
    </row>
    <row r="1763" spans="1:12">
      <c r="A1763">
        <v>4821840</v>
      </c>
      <c r="B1763">
        <v>2015</v>
      </c>
      <c r="C1763" t="s">
        <v>381</v>
      </c>
      <c r="D1763" t="s">
        <v>1526</v>
      </c>
      <c r="E1763" t="s">
        <v>1527</v>
      </c>
      <c r="G1763" t="s">
        <v>1528</v>
      </c>
      <c r="H1763" s="5">
        <v>18287.09</v>
      </c>
      <c r="I1763">
        <f>IFERROR(VLOOKUP(G1763,'NCES Match'!$A$2:$B$1307,2,FALSE),"")</f>
        <v>4821840</v>
      </c>
      <c r="J1763" cm="1">
        <f t="array" ref="J1763">IFERROR(_xlfn.IFS(B1763=2015,H1763/$O$13,B1763=2016,H1763/$O$14,B1763=2017,H1763/$O$15,B1763=2018,H1763/$O$16,B1763=2019,H1763/$O$17,B1763=2020,H1763/$O$18,B1763=2021,H1763/$O$19,B1763=2022,H1763/$O$20),"")</f>
        <v>1.4326175009038546E-5</v>
      </c>
      <c r="K1763" s="3" cm="1">
        <f t="array" ref="K1763">IFERROR(_xlfn.IFS(B1763=2015,J1763*$P$4,B1763=2016,J1763*$P$5,B1763=2017,J1763*$P$6,B1763=2018,J1763*$P$7,B1763=2019,J1763*$P$8,B1763=2020,J1763*$P$9,B1763=2021,J1763*$P$10,B1763=2022,J1763*$P$11),"")</f>
        <v>22799.863808849499</v>
      </c>
      <c r="L1763" s="3">
        <f t="shared" si="28"/>
        <v>41086.953808849503</v>
      </c>
    </row>
    <row r="1764" spans="1:12">
      <c r="A1764">
        <v>4821840</v>
      </c>
      <c r="B1764">
        <v>2016</v>
      </c>
      <c r="C1764" t="s">
        <v>4102</v>
      </c>
      <c r="D1764" t="s">
        <v>1526</v>
      </c>
      <c r="E1764" t="s">
        <v>1527</v>
      </c>
      <c r="F1764" t="s">
        <v>4101</v>
      </c>
      <c r="G1764" t="s">
        <v>1528</v>
      </c>
      <c r="H1764" s="5">
        <v>20743</v>
      </c>
      <c r="I1764">
        <f>IFERROR(VLOOKUP(G1764,'NCES Match'!$A$2:$B$1307,2,FALSE),"")</f>
        <v>4821840</v>
      </c>
      <c r="J1764" cm="1">
        <f t="array" ref="J1764">IFERROR(_xlfn.IFS(B1764=2015,H1764/$O$13,B1764=2016,H1764/$O$14,B1764=2017,H1764/$O$15,B1764=2018,H1764/$O$16,B1764=2019,H1764/$O$17,B1764=2020,H1764/$O$18,B1764=2021,H1764/$O$19,B1764=2022,H1764/$O$20),"")</f>
        <v>1.4849227290108782E-5</v>
      </c>
      <c r="K1764" s="3" cm="1">
        <f t="array" ref="K1764">IFERROR(_xlfn.IFS(B1764=2015,J1764*$P$4,B1764=2016,J1764*$P$5,B1764=2017,J1764*$P$6,B1764=2018,J1764*$P$7,B1764=2019,J1764*$P$8,B1764=2020,J1764*$P$9,B1764=2021,J1764*$P$10,B1764=2022,J1764*$P$11),"")</f>
        <v>24881.829255960634</v>
      </c>
      <c r="L1764" s="3">
        <f t="shared" si="28"/>
        <v>45624.829255960634</v>
      </c>
    </row>
    <row r="1765" spans="1:12">
      <c r="A1765">
        <v>4821840</v>
      </c>
      <c r="B1765">
        <v>2017</v>
      </c>
      <c r="D1765" t="s">
        <v>1526</v>
      </c>
      <c r="E1765" t="s">
        <v>1527</v>
      </c>
      <c r="F1765" t="s">
        <v>4101</v>
      </c>
      <c r="G1765" t="s">
        <v>1528</v>
      </c>
      <c r="H1765" s="5">
        <v>23510</v>
      </c>
      <c r="I1765">
        <f>IFERROR(VLOOKUP(G1765,'NCES Match'!$A$2:$B$1307,2,FALSE),"")</f>
        <v>4821840</v>
      </c>
      <c r="J1765" cm="1">
        <f t="array" ref="J1765">IFERROR(_xlfn.IFS(B1765=2015,H1765/$O$13,B1765=2016,H1765/$O$14,B1765=2017,H1765/$O$15,B1765=2018,H1765/$O$16,B1765=2019,H1765/$O$17,B1765=2020,H1765/$O$18,B1765=2021,H1765/$O$19,B1765=2022,H1765/$O$20),"")</f>
        <v>1.6208705403212142E-5</v>
      </c>
      <c r="K1765" s="3" cm="1">
        <f t="array" ref="K1765">IFERROR(_xlfn.IFS(B1765=2015,J1765*$P$4,B1765=2016,J1765*$P$5,B1765=2017,J1765*$P$6,B1765=2018,J1765*$P$7,B1765=2019,J1765*$P$8,B1765=2020,J1765*$P$9,B1765=2021,J1765*$P$10,B1765=2022,J1765*$P$11),"")</f>
        <v>27526.39864844465</v>
      </c>
      <c r="L1765" s="3">
        <f t="shared" si="28"/>
        <v>51036.39864844465</v>
      </c>
    </row>
    <row r="1766" spans="1:12">
      <c r="A1766">
        <v>4821840</v>
      </c>
      <c r="B1766">
        <v>2018</v>
      </c>
      <c r="D1766" t="s">
        <v>1526</v>
      </c>
      <c r="E1766" t="s">
        <v>1527</v>
      </c>
      <c r="F1766" t="s">
        <v>4101</v>
      </c>
      <c r="G1766" t="s">
        <v>1528</v>
      </c>
      <c r="H1766" s="5">
        <v>22820</v>
      </c>
      <c r="I1766">
        <f>IFERROR(VLOOKUP(G1766,'NCES Match'!$A$2:$B$1307,2,FALSE),"")</f>
        <v>4821840</v>
      </c>
      <c r="J1766" cm="1">
        <f t="array" ref="J1766">IFERROR(_xlfn.IFS(B1766=2015,H1766/$O$13,B1766=2016,H1766/$O$14,B1766=2017,H1766/$O$15,B1766=2018,H1766/$O$16,B1766=2019,H1766/$O$17,B1766=2020,H1766/$O$18,B1766=2021,H1766/$O$19,B1766=2022,H1766/$O$20),"")</f>
        <v>1.4891392613430614E-5</v>
      </c>
      <c r="K1766" s="3" cm="1">
        <f t="array" ref="K1766">IFERROR(_xlfn.IFS(B1766=2015,J1766*$P$4,B1766=2016,J1766*$P$5,B1766=2017,J1766*$P$6,B1766=2018,J1766*$P$7,B1766=2019,J1766*$P$8,B1766=2020,J1766*$P$9,B1766=2021,J1766*$P$10,B1766=2022,J1766*$P$11),"")</f>
        <v>25566.336513926803</v>
      </c>
      <c r="L1766" s="3">
        <f t="shared" si="28"/>
        <v>48386.336513926799</v>
      </c>
    </row>
    <row r="1767" spans="1:12">
      <c r="A1767">
        <v>4821840</v>
      </c>
      <c r="B1767">
        <v>2019</v>
      </c>
      <c r="D1767" t="s">
        <v>1526</v>
      </c>
      <c r="E1767" t="s">
        <v>1527</v>
      </c>
      <c r="F1767" t="s">
        <v>4101</v>
      </c>
      <c r="G1767" t="s">
        <v>1528</v>
      </c>
      <c r="H1767" s="5">
        <v>27581</v>
      </c>
      <c r="I1767">
        <f>IFERROR(VLOOKUP(G1767,'NCES Match'!$A$2:$B$1307,2,FALSE),"")</f>
        <v>4821840</v>
      </c>
      <c r="J1767" cm="1">
        <f t="array" ref="J1767">IFERROR(_xlfn.IFS(B1767=2015,H1767/$O$13,B1767=2016,H1767/$O$14,B1767=2017,H1767/$O$15,B1767=2018,H1767/$O$16,B1767=2019,H1767/$O$17,B1767=2020,H1767/$O$18,B1767=2021,H1767/$O$19,B1767=2022,H1767/$O$20),"")</f>
        <v>1.7463738314911133E-5</v>
      </c>
      <c r="K1767" s="3" cm="1">
        <f t="array" ref="K1767">IFERROR(_xlfn.IFS(B1767=2015,J1767*$P$4,B1767=2016,J1767*$P$5,B1767=2017,J1767*$P$6,B1767=2018,J1767*$P$7,B1767=2019,J1767*$P$8,B1767=2020,J1767*$P$9,B1767=2021,J1767*$P$10,B1767=2022,J1767*$P$11),"")</f>
        <v>30350.684333304358</v>
      </c>
      <c r="L1767" s="3">
        <f t="shared" si="28"/>
        <v>57931.684333304358</v>
      </c>
    </row>
    <row r="1768" spans="1:12">
      <c r="A1768">
        <v>4821840</v>
      </c>
      <c r="B1768">
        <v>2020</v>
      </c>
      <c r="D1768" t="s">
        <v>1526</v>
      </c>
      <c r="E1768" t="s">
        <v>1527</v>
      </c>
      <c r="F1768" t="s">
        <v>4230</v>
      </c>
      <c r="G1768" t="s">
        <v>1528</v>
      </c>
      <c r="H1768" s="5">
        <v>31865</v>
      </c>
      <c r="I1768">
        <f>IFERROR(VLOOKUP(G1768,'NCES Match'!$A$2:$B$1307,2,FALSE),"")</f>
        <v>4821840</v>
      </c>
      <c r="J1768" cm="1">
        <f t="array" ref="J1768">IFERROR(_xlfn.IFS(B1768=2015,H1768/$O$13,B1768=2016,H1768/$O$14,B1768=2017,H1768/$O$15,B1768=2018,H1768/$O$16,B1768=2019,H1768/$O$17,B1768=2020,H1768/$O$18,B1768=2021,H1768/$O$19,B1768=2022,H1768/$O$20),"")</f>
        <v>1.726788448574188E-5</v>
      </c>
      <c r="K1768" s="3" cm="1">
        <f t="array" ref="K1768">IFERROR(_xlfn.IFS(B1768=2015,J1768*$P$4,B1768=2016,J1768*$P$5,B1768=2017,J1768*$P$6,B1768=2018,J1768*$P$7,B1768=2019,J1768*$P$8,B1768=2020,J1768*$P$9,B1768=2021,J1768*$P$10,B1768=2022,J1768*$P$11),"")</f>
        <v>36400.749105038711</v>
      </c>
      <c r="L1768" s="3">
        <f t="shared" si="28"/>
        <v>68265.749105038703</v>
      </c>
    </row>
    <row r="1769" spans="1:12">
      <c r="A1769">
        <v>4821840</v>
      </c>
      <c r="B1769">
        <v>2021</v>
      </c>
      <c r="D1769" t="s">
        <v>1526</v>
      </c>
      <c r="E1769" t="s">
        <v>1527</v>
      </c>
      <c r="F1769" t="s">
        <v>4101</v>
      </c>
      <c r="G1769" t="s">
        <v>1528</v>
      </c>
      <c r="H1769" s="5">
        <v>34556.32</v>
      </c>
      <c r="I1769">
        <f>IFERROR(VLOOKUP(G1769,'NCES Match'!$A$2:$B$1307,2,FALSE),"")</f>
        <v>4821840</v>
      </c>
      <c r="J1769" cm="1">
        <f t="array" ref="J1769">IFERROR(_xlfn.IFS(B1769=2015,H1769/$O$13,B1769=2016,H1769/$O$14,B1769=2017,H1769/$O$15,B1769=2018,H1769/$O$16,B1769=2019,H1769/$O$17,B1769=2020,H1769/$O$18,B1769=2021,H1769/$O$19,B1769=2022,H1769/$O$20),"")</f>
        <v>1.7680499776032689E-5</v>
      </c>
      <c r="K1769" s="3" cm="1">
        <f t="array" ref="K1769">IFERROR(_xlfn.IFS(B1769=2015,J1769*$P$4,B1769=2016,J1769*$P$5,B1769=2017,J1769*$P$6,B1769=2018,J1769*$P$7,B1769=2019,J1769*$P$8,B1769=2020,J1769*$P$9,B1769=2021,J1769*$P$10,B1769=2022,J1769*$P$11),"")</f>
        <v>37846.052017472532</v>
      </c>
      <c r="L1769" s="3">
        <f t="shared" si="28"/>
        <v>72402.372017472531</v>
      </c>
    </row>
    <row r="1770" spans="1:12">
      <c r="A1770">
        <v>4821840</v>
      </c>
      <c r="B1770">
        <v>2022</v>
      </c>
      <c r="D1770" t="s">
        <v>1526</v>
      </c>
      <c r="E1770" t="s">
        <v>1527</v>
      </c>
      <c r="F1770" t="s">
        <v>4101</v>
      </c>
      <c r="G1770" t="s">
        <v>1528</v>
      </c>
      <c r="H1770" s="5">
        <v>41647.800000000003</v>
      </c>
      <c r="I1770">
        <f>IFERROR(VLOOKUP(G1770,'NCES Match'!$A$2:$B$1307,2,FALSE),"")</f>
        <v>4821840</v>
      </c>
      <c r="J1770" cm="1">
        <f t="array" ref="J1770">IFERROR(_xlfn.IFS(B1770=2015,H1770/$O$13,B1770=2016,H1770/$O$14,B1770=2017,H1770/$O$15,B1770=2018,H1770/$O$16,B1770=2019,H1770/$O$17,B1770=2020,H1770/$O$18,B1770=2021,H1770/$O$19,B1770=2022,H1770/$O$20),"")</f>
        <v>1.829298996158268E-5</v>
      </c>
      <c r="K1770" s="3" cm="1">
        <f t="array" ref="K1770">IFERROR(_xlfn.IFS(B1770=2015,J1770*$P$4,B1770=2016,J1770*$P$5,B1770=2017,J1770*$P$6,B1770=2018,J1770*$P$7,B1770=2019,J1770*$P$8,B1770=2020,J1770*$P$9,B1770=2021,J1770*$P$10,B1770=2022,J1770*$P$11),"")</f>
        <v>39393.643011196895</v>
      </c>
      <c r="L1770" s="3">
        <f t="shared" si="28"/>
        <v>81041.443011196898</v>
      </c>
    </row>
    <row r="1771" spans="1:12">
      <c r="A1771">
        <v>4821840</v>
      </c>
      <c r="B1771">
        <v>2023</v>
      </c>
      <c r="D1771" t="s">
        <v>1526</v>
      </c>
      <c r="E1771" t="s">
        <v>1527</v>
      </c>
      <c r="F1771" t="s">
        <v>4101</v>
      </c>
      <c r="G1771" t="s">
        <v>1528</v>
      </c>
      <c r="H1771" s="5">
        <v>49748.32</v>
      </c>
      <c r="I1771">
        <f>IFERROR(VLOOKUP(G1771,'NCES Match'!$A$2:$B$1307,2,FALSE),"")</f>
        <v>4821840</v>
      </c>
      <c r="J1771" t="str" cm="1">
        <f t="array" ref="J1771">IFERROR(_xlfn.IFS(B1771=2015,H1771/$O$13,B1771=2016,H1771/$O$14,B1771=2017,H1771/$O$15,B1771=2018,H1771/$O$16,B1771=2019,H1771/$O$17,B1771=2020,H1771/$O$18,B1771=2021,H1771/$O$19,B1771=2022,H1771/$O$20),"")</f>
        <v/>
      </c>
      <c r="K1771" s="3" t="str" cm="1">
        <f t="array" ref="K1771">IFERROR(_xlfn.IFS(B1771=2015,J1771*$P$4,B1771=2016,J1771*$P$5,B1771=2017,J1771*$P$6,B1771=2018,J1771*$P$7,B1771=2019,J1771*$P$8,B1771=2020,J1771*$P$9,B1771=2021,J1771*$P$10,B1771=2022,J1771*$P$11),"")</f>
        <v/>
      </c>
      <c r="L1771" s="3">
        <f t="shared" si="28"/>
        <v>49748.32</v>
      </c>
    </row>
    <row r="1772" spans="1:12">
      <c r="A1772">
        <v>4834230</v>
      </c>
      <c r="B1772">
        <v>2015</v>
      </c>
      <c r="C1772" t="s">
        <v>381</v>
      </c>
      <c r="D1772" t="s">
        <v>2491</v>
      </c>
      <c r="E1772" t="s">
        <v>2492</v>
      </c>
      <c r="G1772" t="s">
        <v>2493</v>
      </c>
      <c r="H1772" s="5">
        <v>109217.2</v>
      </c>
      <c r="I1772">
        <f>IFERROR(VLOOKUP(G1772,'NCES Match'!$A$2:$B$1307,2,FALSE),"")</f>
        <v>4834230</v>
      </c>
      <c r="J1772" cm="1">
        <f t="array" ref="J1772">IFERROR(_xlfn.IFS(B1772=2015,H1772/$O$13,B1772=2016,H1772/$O$14,B1772=2017,H1772/$O$15,B1772=2018,H1772/$O$16,B1772=2019,H1772/$O$17,B1772=2020,H1772/$O$18,B1772=2021,H1772/$O$19,B1772=2022,H1772/$O$20),"")</f>
        <v>8.5561164799711966E-5</v>
      </c>
      <c r="K1772" s="3" cm="1">
        <f t="array" ref="K1772">IFERROR(_xlfn.IFS(B1772=2015,J1772*$P$4,B1772=2016,J1772*$P$5,B1772=2017,J1772*$P$6,B1772=2018,J1772*$P$7,B1772=2019,J1772*$P$8,B1772=2020,J1772*$P$9,B1772=2021,J1772*$P$10,B1772=2022,J1772*$P$11),"")</f>
        <v>136169.13820536115</v>
      </c>
      <c r="L1772" s="3">
        <f t="shared" si="28"/>
        <v>245386.33820536116</v>
      </c>
    </row>
    <row r="1773" spans="1:12">
      <c r="A1773">
        <v>4834230</v>
      </c>
      <c r="B1773">
        <v>2016</v>
      </c>
      <c r="C1773" t="s">
        <v>4102</v>
      </c>
      <c r="D1773" t="s">
        <v>2491</v>
      </c>
      <c r="E1773" t="s">
        <v>2492</v>
      </c>
      <c r="F1773" t="s">
        <v>4101</v>
      </c>
      <c r="G1773" t="s">
        <v>2493</v>
      </c>
      <c r="H1773" s="5">
        <v>110352</v>
      </c>
      <c r="I1773">
        <f>IFERROR(VLOOKUP(G1773,'NCES Match'!$A$2:$B$1307,2,FALSE),"")</f>
        <v>4834230</v>
      </c>
      <c r="J1773" cm="1">
        <f t="array" ref="J1773">IFERROR(_xlfn.IFS(B1773=2015,H1773/$O$13,B1773=2016,H1773/$O$14,B1773=2017,H1773/$O$15,B1773=2018,H1773/$O$16,B1773=2019,H1773/$O$17,B1773=2020,H1773/$O$18,B1773=2021,H1773/$O$19,B1773=2022,H1773/$O$20),"")</f>
        <v>7.8997345124527999E-5</v>
      </c>
      <c r="K1773" s="3" cm="1">
        <f t="array" ref="K1773">IFERROR(_xlfn.IFS(B1773=2015,J1773*$P$4,B1773=2016,J1773*$P$5,B1773=2017,J1773*$P$6,B1773=2018,J1773*$P$7,B1773=2019,J1773*$P$8,B1773=2020,J1773*$P$9,B1773=2021,J1773*$P$10,B1773=2022,J1773*$P$11),"")</f>
        <v>132370.41999969957</v>
      </c>
      <c r="L1773" s="3">
        <f t="shared" si="28"/>
        <v>242722.41999969957</v>
      </c>
    </row>
    <row r="1774" spans="1:12">
      <c r="A1774">
        <v>4834230</v>
      </c>
      <c r="B1774">
        <v>2017</v>
      </c>
      <c r="D1774" t="s">
        <v>2491</v>
      </c>
      <c r="E1774" t="s">
        <v>2492</v>
      </c>
      <c r="F1774" t="s">
        <v>4101</v>
      </c>
      <c r="G1774" t="s">
        <v>2493</v>
      </c>
      <c r="H1774" s="5">
        <v>112541</v>
      </c>
      <c r="I1774">
        <f>IFERROR(VLOOKUP(G1774,'NCES Match'!$A$2:$B$1307,2,FALSE),"")</f>
        <v>4834230</v>
      </c>
      <c r="J1774" cm="1">
        <f t="array" ref="J1774">IFERROR(_xlfn.IFS(B1774=2015,H1774/$O$13,B1774=2016,H1774/$O$14,B1774=2017,H1774/$O$15,B1774=2018,H1774/$O$16,B1774=2019,H1774/$O$17,B1774=2020,H1774/$O$18,B1774=2021,H1774/$O$19,B1774=2022,H1774/$O$20),"")</f>
        <v>7.759012823406625E-5</v>
      </c>
      <c r="K1774" s="3" cm="1">
        <f t="array" ref="K1774">IFERROR(_xlfn.IFS(B1774=2015,J1774*$P$4,B1774=2016,J1774*$P$5,B1774=2017,J1774*$P$6,B1774=2018,J1774*$P$7,B1774=2019,J1774*$P$8,B1774=2020,J1774*$P$9,B1774=2021,J1774*$P$10,B1774=2022,J1774*$P$11),"")</f>
        <v>131767.26628220372</v>
      </c>
      <c r="L1774" s="3">
        <f t="shared" si="28"/>
        <v>244308.26628220372</v>
      </c>
    </row>
    <row r="1775" spans="1:12">
      <c r="A1775">
        <v>4834230</v>
      </c>
      <c r="B1775">
        <v>2018</v>
      </c>
      <c r="D1775" t="s">
        <v>2491</v>
      </c>
      <c r="E1775" t="s">
        <v>2492</v>
      </c>
      <c r="F1775" t="s">
        <v>4101</v>
      </c>
      <c r="G1775" t="s">
        <v>2493</v>
      </c>
      <c r="H1775" s="5">
        <v>113140</v>
      </c>
      <c r="I1775">
        <f>IFERROR(VLOOKUP(G1775,'NCES Match'!$A$2:$B$1307,2,FALSE),"")</f>
        <v>4834230</v>
      </c>
      <c r="J1775" cm="1">
        <f t="array" ref="J1775">IFERROR(_xlfn.IFS(B1775=2015,H1775/$O$13,B1775=2016,H1775/$O$14,B1775=2017,H1775/$O$15,B1775=2018,H1775/$O$16,B1775=2019,H1775/$O$17,B1775=2020,H1775/$O$18,B1775=2021,H1775/$O$19,B1775=2022,H1775/$O$20),"")</f>
        <v>7.3830506585606474E-5</v>
      </c>
      <c r="K1775" s="3" cm="1">
        <f t="array" ref="K1775">IFERROR(_xlfn.IFS(B1775=2015,J1775*$P$4,B1775=2016,J1775*$P$5,B1775=2017,J1775*$P$6,B1775=2018,J1775*$P$7,B1775=2019,J1775*$P$8,B1775=2020,J1775*$P$9,B1775=2021,J1775*$P$10,B1775=2022,J1775*$P$11),"")</f>
        <v>126756.14869350038</v>
      </c>
      <c r="L1775" s="3">
        <f t="shared" si="28"/>
        <v>239896.14869350038</v>
      </c>
    </row>
    <row r="1776" spans="1:12">
      <c r="A1776">
        <v>4834230</v>
      </c>
      <c r="B1776">
        <v>2019</v>
      </c>
      <c r="D1776" t="s">
        <v>2491</v>
      </c>
      <c r="E1776" t="s">
        <v>2492</v>
      </c>
      <c r="F1776" t="s">
        <v>4101</v>
      </c>
      <c r="G1776" t="s">
        <v>2493</v>
      </c>
      <c r="H1776" s="5">
        <v>115459</v>
      </c>
      <c r="I1776">
        <f>IFERROR(VLOOKUP(G1776,'NCES Match'!$A$2:$B$1307,2,FALSE),"")</f>
        <v>4834230</v>
      </c>
      <c r="J1776" cm="1">
        <f t="array" ref="J1776">IFERROR(_xlfn.IFS(B1776=2015,H1776/$O$13,B1776=2016,H1776/$O$14,B1776=2017,H1776/$O$15,B1776=2018,H1776/$O$16,B1776=2019,H1776/$O$17,B1776=2020,H1776/$O$18,B1776=2021,H1776/$O$19,B1776=2022,H1776/$O$20),"")</f>
        <v>7.3106332696469469E-5</v>
      </c>
      <c r="K1776" s="3" cm="1">
        <f t="array" ref="K1776">IFERROR(_xlfn.IFS(B1776=2015,J1776*$P$4,B1776=2016,J1776*$P$5,B1776=2017,J1776*$P$6,B1776=2018,J1776*$P$7,B1776=2019,J1776*$P$8,B1776=2020,J1776*$P$9,B1776=2021,J1776*$P$10,B1776=2022,J1776*$P$11),"")</f>
        <v>127053.39409154808</v>
      </c>
      <c r="L1776" s="3">
        <f t="shared" si="28"/>
        <v>242512.39409154808</v>
      </c>
    </row>
    <row r="1777" spans="1:12">
      <c r="A1777">
        <v>4834230</v>
      </c>
      <c r="B1777">
        <v>2020</v>
      </c>
      <c r="D1777" t="s">
        <v>2491</v>
      </c>
      <c r="E1777" t="s">
        <v>2492</v>
      </c>
      <c r="F1777" t="s">
        <v>4230</v>
      </c>
      <c r="G1777" t="s">
        <v>2493</v>
      </c>
      <c r="H1777" s="5">
        <v>122186</v>
      </c>
      <c r="I1777">
        <f>IFERROR(VLOOKUP(G1777,'NCES Match'!$A$2:$B$1307,2,FALSE),"")</f>
        <v>4834230</v>
      </c>
      <c r="J1777" cm="1">
        <f t="array" ref="J1777">IFERROR(_xlfn.IFS(B1777=2015,H1777/$O$13,B1777=2016,H1777/$O$14,B1777=2017,H1777/$O$15,B1777=2018,H1777/$O$16,B1777=2019,H1777/$O$17,B1777=2020,H1777/$O$18,B1777=2021,H1777/$O$19,B1777=2022,H1777/$O$20),"")</f>
        <v>6.621351745723701E-5</v>
      </c>
      <c r="K1777" s="3" cm="1">
        <f t="array" ref="K1777">IFERROR(_xlfn.IFS(B1777=2015,J1777*$P$4,B1777=2016,J1777*$P$5,B1777=2017,J1777*$P$6,B1777=2018,J1777*$P$7,B1777=2019,J1777*$P$8,B1777=2020,J1777*$P$9,B1777=2021,J1777*$P$10,B1777=2022,J1777*$P$11),"")</f>
        <v>139578.28119090726</v>
      </c>
      <c r="L1777" s="3">
        <f t="shared" si="28"/>
        <v>261764.28119090726</v>
      </c>
    </row>
    <row r="1778" spans="1:12">
      <c r="A1778">
        <v>4834230</v>
      </c>
      <c r="B1778">
        <v>2021</v>
      </c>
      <c r="D1778" t="s">
        <v>2491</v>
      </c>
      <c r="E1778" t="s">
        <v>2492</v>
      </c>
      <c r="F1778" t="s">
        <v>4101</v>
      </c>
      <c r="G1778" t="s">
        <v>2493</v>
      </c>
      <c r="H1778" s="5">
        <v>122521.54</v>
      </c>
      <c r="I1778">
        <f>IFERROR(VLOOKUP(G1778,'NCES Match'!$A$2:$B$1307,2,FALSE),"")</f>
        <v>4834230</v>
      </c>
      <c r="J1778" cm="1">
        <f t="array" ref="J1778">IFERROR(_xlfn.IFS(B1778=2015,H1778/$O$13,B1778=2016,H1778/$O$14,B1778=2017,H1778/$O$15,B1778=2018,H1778/$O$16,B1778=2019,H1778/$O$17,B1778=2020,H1778/$O$18,B1778=2021,H1778/$O$19,B1778=2022,H1778/$O$20),"")</f>
        <v>6.2687290212880899E-5</v>
      </c>
      <c r="K1778" s="3" cm="1">
        <f t="array" ref="K1778">IFERROR(_xlfn.IFS(B1778=2015,J1778*$P$4,B1778=2016,J1778*$P$5,B1778=2017,J1778*$P$6,B1778=2018,J1778*$P$7,B1778=2019,J1778*$P$8,B1778=2020,J1778*$P$9,B1778=2021,J1778*$P$10,B1778=2022,J1778*$P$11),"")</f>
        <v>134185.48549442887</v>
      </c>
      <c r="L1778" s="3">
        <f t="shared" si="28"/>
        <v>256707.02549442888</v>
      </c>
    </row>
    <row r="1779" spans="1:12">
      <c r="A1779">
        <v>4834230</v>
      </c>
      <c r="B1779">
        <v>2022</v>
      </c>
      <c r="D1779" t="s">
        <v>2491</v>
      </c>
      <c r="E1779" t="s">
        <v>2492</v>
      </c>
      <c r="F1779" t="s">
        <v>4101</v>
      </c>
      <c r="G1779" t="s">
        <v>2493</v>
      </c>
      <c r="H1779" s="5">
        <v>137045.09</v>
      </c>
      <c r="I1779">
        <f>IFERROR(VLOOKUP(G1779,'NCES Match'!$A$2:$B$1307,2,FALSE),"")</f>
        <v>4834230</v>
      </c>
      <c r="J1779" cm="1">
        <f t="array" ref="J1779">IFERROR(_xlfn.IFS(B1779=2015,H1779/$O$13,B1779=2016,H1779/$O$14,B1779=2017,H1779/$O$15,B1779=2018,H1779/$O$16,B1779=2019,H1779/$O$17,B1779=2020,H1779/$O$18,B1779=2021,H1779/$O$19,B1779=2022,H1779/$O$20),"")</f>
        <v>6.0194402961361578E-5</v>
      </c>
      <c r="K1779" s="3" cm="1">
        <f t="array" ref="K1779">IFERROR(_xlfn.IFS(B1779=2015,J1779*$P$4,B1779=2016,J1779*$P$5,B1779=2017,J1779*$P$6,B1779=2018,J1779*$P$7,B1779=2019,J1779*$P$8,B1779=2020,J1779*$P$9,B1779=2021,J1779*$P$10,B1779=2022,J1779*$P$11),"")</f>
        <v>129627.62383360823</v>
      </c>
      <c r="L1779" s="3">
        <f t="shared" si="28"/>
        <v>266672.7138336082</v>
      </c>
    </row>
    <row r="1780" spans="1:12">
      <c r="A1780">
        <v>4834230</v>
      </c>
      <c r="B1780">
        <v>2023</v>
      </c>
      <c r="D1780" t="s">
        <v>2491</v>
      </c>
      <c r="E1780" t="s">
        <v>2492</v>
      </c>
      <c r="F1780" t="s">
        <v>4101</v>
      </c>
      <c r="G1780" t="s">
        <v>2493</v>
      </c>
      <c r="H1780" s="5">
        <v>134228.18</v>
      </c>
      <c r="I1780">
        <f>IFERROR(VLOOKUP(G1780,'NCES Match'!$A$2:$B$1307,2,FALSE),"")</f>
        <v>4834230</v>
      </c>
      <c r="J1780" t="str" cm="1">
        <f t="array" ref="J1780">IFERROR(_xlfn.IFS(B1780=2015,H1780/$O$13,B1780=2016,H1780/$O$14,B1780=2017,H1780/$O$15,B1780=2018,H1780/$O$16,B1780=2019,H1780/$O$17,B1780=2020,H1780/$O$18,B1780=2021,H1780/$O$19,B1780=2022,H1780/$O$20),"")</f>
        <v/>
      </c>
      <c r="K1780" s="3" t="str" cm="1">
        <f t="array" ref="K1780">IFERROR(_xlfn.IFS(B1780=2015,J1780*$P$4,B1780=2016,J1780*$P$5,B1780=2017,J1780*$P$6,B1780=2018,J1780*$P$7,B1780=2019,J1780*$P$8,B1780=2020,J1780*$P$9,B1780=2021,J1780*$P$10,B1780=2022,J1780*$P$11),"")</f>
        <v/>
      </c>
      <c r="L1780" s="3">
        <f t="shared" si="28"/>
        <v>134228.18</v>
      </c>
    </row>
    <row r="1781" spans="1:12">
      <c r="A1781">
        <v>4845450</v>
      </c>
      <c r="B1781">
        <v>2015</v>
      </c>
      <c r="C1781" t="s">
        <v>381</v>
      </c>
      <c r="D1781" t="s">
        <v>3411</v>
      </c>
      <c r="E1781" t="s">
        <v>3412</v>
      </c>
      <c r="G1781" t="s">
        <v>3413</v>
      </c>
      <c r="H1781" s="5">
        <v>62112.55</v>
      </c>
      <c r="I1781">
        <f>IFERROR(VLOOKUP(G1781,'NCES Match'!$A$2:$B$1307,2,FALSE),"")</f>
        <v>4845450</v>
      </c>
      <c r="J1781" cm="1">
        <f t="array" ref="J1781">IFERROR(_xlfn.IFS(B1781=2015,H1781/$O$13,B1781=2016,H1781/$O$14,B1781=2017,H1781/$O$15,B1781=2018,H1781/$O$16,B1781=2019,H1781/$O$17,B1781=2020,H1781/$O$18,B1781=2021,H1781/$O$19,B1781=2022,H1781/$O$20),"")</f>
        <v>4.8659205021556586E-5</v>
      </c>
      <c r="K1781" s="3" cm="1">
        <f t="array" ref="K1781">IFERROR(_xlfn.IFS(B1781=2015,J1781*$P$4,B1781=2016,J1781*$P$5,B1781=2017,J1781*$P$6,B1781=2018,J1781*$P$7,B1781=2019,J1781*$P$8,B1781=2020,J1781*$P$9,B1781=2021,J1781*$P$10,B1781=2022,J1781*$P$11),"")</f>
        <v>77440.296997518744</v>
      </c>
      <c r="L1781" s="3">
        <f t="shared" si="28"/>
        <v>139552.84699751873</v>
      </c>
    </row>
    <row r="1782" spans="1:12">
      <c r="A1782">
        <v>4845450</v>
      </c>
      <c r="B1782">
        <v>2016</v>
      </c>
      <c r="C1782" t="s">
        <v>4102</v>
      </c>
      <c r="D1782" t="s">
        <v>3411</v>
      </c>
      <c r="E1782" t="s">
        <v>3412</v>
      </c>
      <c r="F1782" t="s">
        <v>4101</v>
      </c>
      <c r="G1782" t="s">
        <v>3413</v>
      </c>
      <c r="H1782" s="5">
        <v>57575</v>
      </c>
      <c r="I1782">
        <f>IFERROR(VLOOKUP(G1782,'NCES Match'!$A$2:$B$1307,2,FALSE),"")</f>
        <v>4845450</v>
      </c>
      <c r="J1782" cm="1">
        <f t="array" ref="J1782">IFERROR(_xlfn.IFS(B1782=2015,H1782/$O$13,B1782=2016,H1782/$O$14,B1782=2017,H1782/$O$15,B1782=2018,H1782/$O$16,B1782=2019,H1782/$O$17,B1782=2020,H1782/$O$18,B1782=2021,H1782/$O$19,B1782=2022,H1782/$O$20),"")</f>
        <v>4.1216037276575862E-5</v>
      </c>
      <c r="K1782" s="3" cm="1">
        <f t="array" ref="K1782">IFERROR(_xlfn.IFS(B1782=2015,J1782*$P$4,B1782=2016,J1782*$P$5,B1782=2017,J1782*$P$6,B1782=2018,J1782*$P$7,B1782=2019,J1782*$P$8,B1782=2020,J1782*$P$9,B1782=2021,J1782*$P$10,B1782=2022,J1782*$P$11),"")</f>
        <v>69062.879979363337</v>
      </c>
      <c r="L1782" s="3">
        <f t="shared" si="28"/>
        <v>126637.87997936334</v>
      </c>
    </row>
    <row r="1783" spans="1:12">
      <c r="A1783">
        <v>4845450</v>
      </c>
      <c r="B1783">
        <v>2017</v>
      </c>
      <c r="D1783" t="s">
        <v>3411</v>
      </c>
      <c r="E1783" t="s">
        <v>3412</v>
      </c>
      <c r="F1783" t="s">
        <v>4101</v>
      </c>
      <c r="G1783" t="s">
        <v>3413</v>
      </c>
      <c r="H1783" s="5">
        <v>63530</v>
      </c>
      <c r="I1783">
        <f>IFERROR(VLOOKUP(G1783,'NCES Match'!$A$2:$B$1307,2,FALSE),"")</f>
        <v>4845450</v>
      </c>
      <c r="J1783" cm="1">
        <f t="array" ref="J1783">IFERROR(_xlfn.IFS(B1783=2015,H1783/$O$13,B1783=2016,H1783/$O$14,B1783=2017,H1783/$O$15,B1783=2018,H1783/$O$16,B1783=2019,H1783/$O$17,B1783=2020,H1783/$O$18,B1783=2021,H1783/$O$19,B1783=2022,H1783/$O$20),"")</f>
        <v>4.3800044843303584E-5</v>
      </c>
      <c r="K1783" s="3" cm="1">
        <f t="array" ref="K1783">IFERROR(_xlfn.IFS(B1783=2015,J1783*$P$4,B1783=2016,J1783*$P$5,B1783=2017,J1783*$P$6,B1783=2018,J1783*$P$7,B1783=2019,J1783*$P$8,B1783=2020,J1783*$P$9,B1783=2021,J1783*$P$10,B1783=2022,J1783*$P$11),"")</f>
        <v>74383.330758642638</v>
      </c>
      <c r="L1783" s="3">
        <f t="shared" si="28"/>
        <v>137913.33075864264</v>
      </c>
    </row>
    <row r="1784" spans="1:12">
      <c r="A1784">
        <v>4845450</v>
      </c>
      <c r="B1784">
        <v>2018</v>
      </c>
      <c r="D1784" t="s">
        <v>3411</v>
      </c>
      <c r="E1784" t="s">
        <v>3412</v>
      </c>
      <c r="F1784" t="s">
        <v>4101</v>
      </c>
      <c r="G1784" t="s">
        <v>3413</v>
      </c>
      <c r="H1784" s="5">
        <v>64176</v>
      </c>
      <c r="I1784">
        <f>IFERROR(VLOOKUP(G1784,'NCES Match'!$A$2:$B$1307,2,FALSE),"")</f>
        <v>4845450</v>
      </c>
      <c r="J1784" cm="1">
        <f t="array" ref="J1784">IFERROR(_xlfn.IFS(B1784=2015,H1784/$O$13,B1784=2016,H1784/$O$14,B1784=2017,H1784/$O$15,B1784=2018,H1784/$O$16,B1784=2019,H1784/$O$17,B1784=2020,H1784/$O$18,B1784=2021,H1784/$O$19,B1784=2022,H1784/$O$20),"")</f>
        <v>4.1878615791390144E-5</v>
      </c>
      <c r="K1784" s="3" cm="1">
        <f t="array" ref="K1784">IFERROR(_xlfn.IFS(B1784=2015,J1784*$P$4,B1784=2016,J1784*$P$5,B1784=2017,J1784*$P$6,B1784=2018,J1784*$P$7,B1784=2019,J1784*$P$8,B1784=2020,J1784*$P$9,B1784=2021,J1784*$P$10,B1784=2022,J1784*$P$11),"")</f>
        <v>71899.439619534023</v>
      </c>
      <c r="L1784" s="3">
        <f t="shared" si="28"/>
        <v>136075.43961953401</v>
      </c>
    </row>
    <row r="1785" spans="1:12">
      <c r="A1785">
        <v>4845450</v>
      </c>
      <c r="B1785">
        <v>2019</v>
      </c>
      <c r="D1785" t="s">
        <v>3411</v>
      </c>
      <c r="E1785" t="s">
        <v>3412</v>
      </c>
      <c r="F1785" t="s">
        <v>4101</v>
      </c>
      <c r="G1785" t="s">
        <v>3413</v>
      </c>
      <c r="H1785" s="5">
        <v>70620</v>
      </c>
      <c r="I1785">
        <f>IFERROR(VLOOKUP(G1785,'NCES Match'!$A$2:$B$1307,2,FALSE),"")</f>
        <v>4845450</v>
      </c>
      <c r="J1785" cm="1">
        <f t="array" ref="J1785">IFERROR(_xlfn.IFS(B1785=2015,H1785/$O$13,B1785=2016,H1785/$O$14,B1785=2017,H1785/$O$15,B1785=2018,H1785/$O$16,B1785=2019,H1785/$O$17,B1785=2020,H1785/$O$18,B1785=2021,H1785/$O$19,B1785=2022,H1785/$O$20),"")</f>
        <v>4.4715173481709299E-5</v>
      </c>
      <c r="K1785" s="3" cm="1">
        <f t="array" ref="K1785">IFERROR(_xlfn.IFS(B1785=2015,J1785*$P$4,B1785=2016,J1785*$P$5,B1785=2017,J1785*$P$6,B1785=2018,J1785*$P$7,B1785=2019,J1785*$P$8,B1785=2020,J1785*$P$9,B1785=2021,J1785*$P$10,B1785=2022,J1785*$P$11),"")</f>
        <v>77711.66120220274</v>
      </c>
      <c r="L1785" s="3">
        <f t="shared" si="28"/>
        <v>148331.66120220273</v>
      </c>
    </row>
    <row r="1786" spans="1:12">
      <c r="A1786">
        <v>4845450</v>
      </c>
      <c r="B1786">
        <v>2020</v>
      </c>
      <c r="D1786" t="s">
        <v>3411</v>
      </c>
      <c r="E1786" t="s">
        <v>3412</v>
      </c>
      <c r="F1786" t="s">
        <v>4230</v>
      </c>
      <c r="G1786" t="s">
        <v>3413</v>
      </c>
      <c r="H1786" s="5">
        <v>67408</v>
      </c>
      <c r="I1786">
        <f>IFERROR(VLOOKUP(G1786,'NCES Match'!$A$2:$B$1307,2,FALSE),"")</f>
        <v>4845450</v>
      </c>
      <c r="J1786" cm="1">
        <f t="array" ref="J1786">IFERROR(_xlfn.IFS(B1786=2015,H1786/$O$13,B1786=2016,H1786/$O$14,B1786=2017,H1786/$O$15,B1786=2018,H1786/$O$16,B1786=2019,H1786/$O$17,B1786=2020,H1786/$O$18,B1786=2021,H1786/$O$19,B1786=2022,H1786/$O$20),"")</f>
        <v>3.6528904987129723E-5</v>
      </c>
      <c r="K1786" s="3" cm="1">
        <f t="array" ref="K1786">IFERROR(_xlfn.IFS(B1786=2015,J1786*$P$4,B1786=2016,J1786*$P$5,B1786=2017,J1786*$P$6,B1786=2018,J1786*$P$7,B1786=2019,J1786*$P$8,B1786=2020,J1786*$P$9,B1786=2021,J1786*$P$10,B1786=2022,J1786*$P$11),"")</f>
        <v>77003.034541736997</v>
      </c>
      <c r="L1786" s="3">
        <f t="shared" si="28"/>
        <v>144411.034541737</v>
      </c>
    </row>
    <row r="1787" spans="1:12">
      <c r="A1787">
        <v>4845450</v>
      </c>
      <c r="B1787">
        <v>2021</v>
      </c>
      <c r="D1787" t="s">
        <v>3411</v>
      </c>
      <c r="E1787" t="s">
        <v>3412</v>
      </c>
      <c r="F1787" t="s">
        <v>4230</v>
      </c>
      <c r="G1787" t="s">
        <v>3413</v>
      </c>
      <c r="H1787" s="5">
        <v>66952.259999999995</v>
      </c>
      <c r="I1787">
        <f>IFERROR(VLOOKUP(G1787,'NCES Match'!$A$2:$B$1307,2,FALSE),"")</f>
        <v>4845450</v>
      </c>
      <c r="J1787" cm="1">
        <f t="array" ref="J1787">IFERROR(_xlfn.IFS(B1787=2015,H1787/$O$13,B1787=2016,H1787/$O$14,B1787=2017,H1787/$O$15,B1787=2018,H1787/$O$16,B1787=2019,H1787/$O$17,B1787=2020,H1787/$O$18,B1787=2021,H1787/$O$19,B1787=2022,H1787/$O$20),"")</f>
        <v>3.4255656213823762E-5</v>
      </c>
      <c r="K1787" s="3" cm="1">
        <f t="array" ref="K1787">IFERROR(_xlfn.IFS(B1787=2015,J1787*$P$4,B1787=2016,J1787*$P$5,B1787=2017,J1787*$P$6,B1787=2018,J1787*$P$7,B1787=2019,J1787*$P$8,B1787=2020,J1787*$P$9,B1787=2021,J1787*$P$10,B1787=2022,J1787*$P$11),"")</f>
        <v>73326.057712376365</v>
      </c>
      <c r="L1787" s="3">
        <f t="shared" si="28"/>
        <v>140278.31771237636</v>
      </c>
    </row>
    <row r="1788" spans="1:12">
      <c r="A1788">
        <v>4845450</v>
      </c>
      <c r="B1788">
        <v>2022</v>
      </c>
      <c r="D1788" t="s">
        <v>3411</v>
      </c>
      <c r="E1788" t="s">
        <v>3412</v>
      </c>
      <c r="F1788" t="s">
        <v>4101</v>
      </c>
      <c r="G1788" t="s">
        <v>3413</v>
      </c>
      <c r="H1788" s="5">
        <v>82581.38</v>
      </c>
      <c r="I1788">
        <f>IFERROR(VLOOKUP(G1788,'NCES Match'!$A$2:$B$1307,2,FALSE),"")</f>
        <v>4845450</v>
      </c>
      <c r="J1788" cm="1">
        <f t="array" ref="J1788">IFERROR(_xlfn.IFS(B1788=2015,H1788/$O$13,B1788=2016,H1788/$O$14,B1788=2017,H1788/$O$15,B1788=2018,H1788/$O$16,B1788=2019,H1788/$O$17,B1788=2020,H1788/$O$18,B1788=2021,H1788/$O$19,B1788=2022,H1788/$O$20),"")</f>
        <v>3.6272272613526874E-5</v>
      </c>
      <c r="K1788" s="3" cm="1">
        <f t="array" ref="K1788">IFERROR(_xlfn.IFS(B1788=2015,J1788*$P$4,B1788=2016,J1788*$P$5,B1788=2017,J1788*$P$6,B1788=2018,J1788*$P$7,B1788=2019,J1788*$P$8,B1788=2020,J1788*$P$9,B1788=2021,J1788*$P$10,B1788=2022,J1788*$P$11),"")</f>
        <v>78111.722662229324</v>
      </c>
      <c r="L1788" s="3">
        <f t="shared" si="28"/>
        <v>160693.10266222933</v>
      </c>
    </row>
    <row r="1789" spans="1:12">
      <c r="A1789">
        <v>4845450</v>
      </c>
      <c r="B1789">
        <v>2023</v>
      </c>
      <c r="D1789" t="s">
        <v>3411</v>
      </c>
      <c r="E1789" t="s">
        <v>3412</v>
      </c>
      <c r="F1789" t="s">
        <v>4101</v>
      </c>
      <c r="G1789" t="s">
        <v>3413</v>
      </c>
      <c r="H1789" s="5">
        <v>94473.13</v>
      </c>
      <c r="I1789">
        <f>IFERROR(VLOOKUP(G1789,'NCES Match'!$A$2:$B$1307,2,FALSE),"")</f>
        <v>4845450</v>
      </c>
      <c r="J1789" t="str" cm="1">
        <f t="array" ref="J1789">IFERROR(_xlfn.IFS(B1789=2015,H1789/$O$13,B1789=2016,H1789/$O$14,B1789=2017,H1789/$O$15,B1789=2018,H1789/$O$16,B1789=2019,H1789/$O$17,B1789=2020,H1789/$O$18,B1789=2021,H1789/$O$19,B1789=2022,H1789/$O$20),"")</f>
        <v/>
      </c>
      <c r="K1789" s="3" t="str" cm="1">
        <f t="array" ref="K1789">IFERROR(_xlfn.IFS(B1789=2015,J1789*$P$4,B1789=2016,J1789*$P$5,B1789=2017,J1789*$P$6,B1789=2018,J1789*$P$7,B1789=2019,J1789*$P$8,B1789=2020,J1789*$P$9,B1789=2021,J1789*$P$10,B1789=2022,J1789*$P$11),"")</f>
        <v/>
      </c>
      <c r="L1789" s="3">
        <f t="shared" si="28"/>
        <v>94473.13</v>
      </c>
    </row>
    <row r="1790" spans="1:12">
      <c r="A1790">
        <v>4808880</v>
      </c>
      <c r="B1790">
        <v>2015</v>
      </c>
      <c r="C1790" t="s">
        <v>381</v>
      </c>
      <c r="D1790" t="s">
        <v>502</v>
      </c>
      <c r="E1790" t="s">
        <v>503</v>
      </c>
      <c r="G1790" t="s">
        <v>504</v>
      </c>
      <c r="H1790" s="5">
        <v>351454.55</v>
      </c>
      <c r="I1790">
        <f>IFERROR(VLOOKUP(G1790,'NCES Match'!$A$2:$B$1307,2,FALSE),"")</f>
        <v>4808880</v>
      </c>
      <c r="J1790" cm="1">
        <f t="array" ref="J1790">IFERROR(_xlfn.IFS(B1790=2015,H1790/$O$13,B1790=2016,H1790/$O$14,B1790=2017,H1790/$O$15,B1790=2018,H1790/$O$16,B1790=2019,H1790/$O$17,B1790=2020,H1790/$O$18,B1790=2021,H1790/$O$19,B1790=2022,H1790/$O$20),"")</f>
        <v>2.7533081485479037E-4</v>
      </c>
      <c r="K1790" s="3" cm="1">
        <f t="array" ref="K1790">IFERROR(_xlfn.IFS(B1790=2015,J1790*$P$4,B1790=2016,J1790*$P$5,B1790=2017,J1790*$P$6,B1790=2018,J1790*$P$7,B1790=2019,J1790*$P$8,B1790=2020,J1790*$P$9,B1790=2021,J1790*$P$10,B1790=2022,J1790*$P$11),"")</f>
        <v>438184.30789155012</v>
      </c>
      <c r="L1790" s="3">
        <f t="shared" si="28"/>
        <v>789638.85789155005</v>
      </c>
    </row>
    <row r="1791" spans="1:12">
      <c r="A1791">
        <v>4808880</v>
      </c>
      <c r="B1791">
        <v>2016</v>
      </c>
      <c r="C1791" t="s">
        <v>4102</v>
      </c>
      <c r="D1791" t="s">
        <v>502</v>
      </c>
      <c r="E1791" t="s">
        <v>503</v>
      </c>
      <c r="F1791" t="s">
        <v>4101</v>
      </c>
      <c r="G1791" t="s">
        <v>504</v>
      </c>
      <c r="H1791" s="5">
        <v>362072</v>
      </c>
      <c r="I1791">
        <f>IFERROR(VLOOKUP(G1791,'NCES Match'!$A$2:$B$1307,2,FALSE),"")</f>
        <v>4808880</v>
      </c>
      <c r="J1791" cm="1">
        <f t="array" ref="J1791">IFERROR(_xlfn.IFS(B1791=2015,H1791/$O$13,B1791=2016,H1791/$O$14,B1791=2017,H1791/$O$15,B1791=2018,H1791/$O$16,B1791=2019,H1791/$O$17,B1791=2020,H1791/$O$18,B1791=2021,H1791/$O$19,B1791=2022,H1791/$O$20),"")</f>
        <v>2.5919536341822622E-4</v>
      </c>
      <c r="K1791" s="3" cm="1">
        <f t="array" ref="K1791">IFERROR(_xlfn.IFS(B1791=2015,J1791*$P$4,B1791=2016,J1791*$P$5,B1791=2017,J1791*$P$6,B1791=2018,J1791*$P$7,B1791=2019,J1791*$P$8,B1791=2020,J1791*$P$9,B1791=2021,J1791*$P$10,B1791=2022,J1791*$P$11),"")</f>
        <v>434315.85028029594</v>
      </c>
      <c r="L1791" s="3">
        <f t="shared" si="28"/>
        <v>796387.85028029594</v>
      </c>
    </row>
    <row r="1792" spans="1:12">
      <c r="A1792">
        <v>4808880</v>
      </c>
      <c r="B1792">
        <v>2017</v>
      </c>
      <c r="D1792" t="s">
        <v>502</v>
      </c>
      <c r="E1792" t="s">
        <v>503</v>
      </c>
      <c r="F1792" t="s">
        <v>4101</v>
      </c>
      <c r="G1792" t="s">
        <v>504</v>
      </c>
      <c r="H1792" s="5">
        <v>329229</v>
      </c>
      <c r="I1792">
        <f>IFERROR(VLOOKUP(G1792,'NCES Match'!$A$2:$B$1307,2,FALSE),"")</f>
        <v>4808880</v>
      </c>
      <c r="J1792" cm="1">
        <f t="array" ref="J1792">IFERROR(_xlfn.IFS(B1792=2015,H1792/$O$13,B1792=2016,H1792/$O$14,B1792=2017,H1792/$O$15,B1792=2018,H1792/$O$16,B1792=2019,H1792/$O$17,B1792=2020,H1792/$O$18,B1792=2021,H1792/$O$19,B1792=2022,H1792/$O$20),"")</f>
        <v>2.2698323569519905E-4</v>
      </c>
      <c r="K1792" s="3" cm="1">
        <f t="array" ref="K1792">IFERROR(_xlfn.IFS(B1792=2015,J1792*$P$4,B1792=2016,J1792*$P$5,B1792=2017,J1792*$P$6,B1792=2018,J1792*$P$7,B1792=2019,J1792*$P$8,B1792=2020,J1792*$P$9,B1792=2021,J1792*$P$10,B1792=2022,J1792*$P$11),"")</f>
        <v>385473.78564988443</v>
      </c>
      <c r="L1792" s="3">
        <f t="shared" si="28"/>
        <v>714702.78564988449</v>
      </c>
    </row>
    <row r="1793" spans="1:12">
      <c r="A1793">
        <v>4808880</v>
      </c>
      <c r="B1793">
        <v>2018</v>
      </c>
      <c r="D1793" t="s">
        <v>502</v>
      </c>
      <c r="E1793" t="s">
        <v>503</v>
      </c>
      <c r="F1793" t="s">
        <v>4101</v>
      </c>
      <c r="G1793" t="s">
        <v>504</v>
      </c>
      <c r="H1793" s="5">
        <v>299808</v>
      </c>
      <c r="I1793">
        <f>IFERROR(VLOOKUP(G1793,'NCES Match'!$A$2:$B$1307,2,FALSE),"")</f>
        <v>4808880</v>
      </c>
      <c r="J1793" cm="1">
        <f t="array" ref="J1793">IFERROR(_xlfn.IFS(B1793=2015,H1793/$O$13,B1793=2016,H1793/$O$14,B1793=2017,H1793/$O$15,B1793=2018,H1793/$O$16,B1793=2019,H1793/$O$17,B1793=2020,H1793/$O$18,B1793=2021,H1793/$O$19,B1793=2022,H1793/$O$20),"")</f>
        <v>1.9564235918700286E-4</v>
      </c>
      <c r="K1793" s="3" cm="1">
        <f t="array" ref="K1793">IFERROR(_xlfn.IFS(B1793=2015,J1793*$P$4,B1793=2016,J1793*$P$5,B1793=2017,J1793*$P$6,B1793=2018,J1793*$P$7,B1793=2019,J1793*$P$8,B1793=2020,J1793*$P$9,B1793=2021,J1793*$P$10,B1793=2022,J1793*$P$11),"")</f>
        <v>335889.22951653664</v>
      </c>
      <c r="L1793" s="3">
        <f t="shared" si="28"/>
        <v>635697.2295165367</v>
      </c>
    </row>
    <row r="1794" spans="1:12">
      <c r="A1794">
        <v>4808880</v>
      </c>
      <c r="B1794">
        <v>2019</v>
      </c>
      <c r="D1794" t="s">
        <v>502</v>
      </c>
      <c r="E1794" t="s">
        <v>503</v>
      </c>
      <c r="F1794" t="s">
        <v>4101</v>
      </c>
      <c r="G1794" t="s">
        <v>504</v>
      </c>
      <c r="H1794" s="5">
        <v>382113</v>
      </c>
      <c r="I1794">
        <f>IFERROR(VLOOKUP(G1794,'NCES Match'!$A$2:$B$1307,2,FALSE),"")</f>
        <v>4808880</v>
      </c>
      <c r="J1794" cm="1">
        <f t="array" ref="J1794">IFERROR(_xlfn.IFS(B1794=2015,H1794/$O$13,B1794=2016,H1794/$O$14,B1794=2017,H1794/$O$15,B1794=2018,H1794/$O$16,B1794=2019,H1794/$O$17,B1794=2020,H1794/$O$18,B1794=2021,H1794/$O$19,B1794=2022,H1794/$O$20),"")</f>
        <v>2.4194631952161405E-4</v>
      </c>
      <c r="K1794" s="3" cm="1">
        <f t="array" ref="K1794">IFERROR(_xlfn.IFS(B1794=2015,J1794*$P$4,B1794=2016,J1794*$P$5,B1794=2017,J1794*$P$6,B1794=2018,J1794*$P$7,B1794=2019,J1794*$P$8,B1794=2020,J1794*$P$9,B1794=2021,J1794*$P$10,B1794=2022,J1794*$P$11),"")</f>
        <v>420484.7918005847</v>
      </c>
      <c r="L1794" s="3">
        <f t="shared" si="28"/>
        <v>802597.79180058464</v>
      </c>
    </row>
    <row r="1795" spans="1:12">
      <c r="A1795">
        <v>4808880</v>
      </c>
      <c r="B1795">
        <v>2020</v>
      </c>
      <c r="D1795" t="s">
        <v>502</v>
      </c>
      <c r="E1795" t="s">
        <v>503</v>
      </c>
      <c r="F1795" t="s">
        <v>4230</v>
      </c>
      <c r="G1795" t="s">
        <v>504</v>
      </c>
      <c r="H1795" s="5">
        <v>419153</v>
      </c>
      <c r="I1795">
        <f>IFERROR(VLOOKUP(G1795,'NCES Match'!$A$2:$B$1307,2,FALSE),"")</f>
        <v>4808880</v>
      </c>
      <c r="J1795" cm="1">
        <f t="array" ref="J1795">IFERROR(_xlfn.IFS(B1795=2015,H1795/$O$13,B1795=2016,H1795/$O$14,B1795=2017,H1795/$O$15,B1795=2018,H1795/$O$16,B1795=2019,H1795/$O$17,B1795=2020,H1795/$O$18,B1795=2021,H1795/$O$19,B1795=2022,H1795/$O$20),"")</f>
        <v>2.2714218063242325E-4</v>
      </c>
      <c r="K1795" s="3" cm="1">
        <f t="array" ref="K1795">IFERROR(_xlfn.IFS(B1795=2015,J1795*$P$4,B1795=2016,J1795*$P$5,B1795=2017,J1795*$P$6,B1795=2018,J1795*$P$7,B1795=2019,J1795*$P$8,B1795=2020,J1795*$P$9,B1795=2021,J1795*$P$10,B1795=2022,J1795*$P$11),"")</f>
        <v>478816.35617838666</v>
      </c>
      <c r="L1795" s="3">
        <f t="shared" ref="L1795:L1858" si="29">SUM(H1795,K1795)</f>
        <v>897969.3561783866</v>
      </c>
    </row>
    <row r="1796" spans="1:12">
      <c r="A1796">
        <v>4808880</v>
      </c>
      <c r="B1796">
        <v>2021</v>
      </c>
      <c r="D1796" t="s">
        <v>502</v>
      </c>
      <c r="E1796" t="s">
        <v>503</v>
      </c>
      <c r="F1796" t="s">
        <v>4101</v>
      </c>
      <c r="G1796" t="s">
        <v>504</v>
      </c>
      <c r="H1796" s="5">
        <v>482413.66</v>
      </c>
      <c r="I1796">
        <f>IFERROR(VLOOKUP(G1796,'NCES Match'!$A$2:$B$1307,2,FALSE),"")</f>
        <v>4808880</v>
      </c>
      <c r="J1796" cm="1">
        <f t="array" ref="J1796">IFERROR(_xlfn.IFS(B1796=2015,H1796/$O$13,B1796=2016,H1796/$O$14,B1796=2017,H1796/$O$15,B1796=2018,H1796/$O$16,B1796=2019,H1796/$O$17,B1796=2020,H1796/$O$18,B1796=2021,H1796/$O$19,B1796=2022,H1796/$O$20),"")</f>
        <v>2.468235798136234E-4</v>
      </c>
      <c r="K1796" s="3" cm="1">
        <f t="array" ref="K1796">IFERROR(_xlfn.IFS(B1796=2015,J1796*$P$4,B1796=2016,J1796*$P$5,B1796=2017,J1796*$P$6,B1796=2018,J1796*$P$7,B1796=2019,J1796*$P$8,B1796=2020,J1796*$P$9,B1796=2021,J1796*$P$10,B1796=2022,J1796*$P$11),"")</f>
        <v>528339.02656009991</v>
      </c>
      <c r="L1796" s="3">
        <f t="shared" si="29"/>
        <v>1010752.6865600999</v>
      </c>
    </row>
    <row r="1797" spans="1:12">
      <c r="A1797">
        <v>4808880</v>
      </c>
      <c r="B1797">
        <v>2022</v>
      </c>
      <c r="D1797" t="s">
        <v>502</v>
      </c>
      <c r="E1797" t="s">
        <v>503</v>
      </c>
      <c r="F1797" t="s">
        <v>4101</v>
      </c>
      <c r="G1797" t="s">
        <v>504</v>
      </c>
      <c r="H1797" s="5">
        <v>662341.44999999995</v>
      </c>
      <c r="I1797">
        <f>IFERROR(VLOOKUP(G1797,'NCES Match'!$A$2:$B$1307,2,FALSE),"")</f>
        <v>4808880</v>
      </c>
      <c r="J1797" cm="1">
        <f t="array" ref="J1797">IFERROR(_xlfn.IFS(B1797=2015,H1797/$O$13,B1797=2016,H1797/$O$14,B1797=2017,H1797/$O$15,B1797=2018,H1797/$O$16,B1797=2019,H1797/$O$17,B1797=2020,H1797/$O$18,B1797=2021,H1797/$O$19,B1797=2022,H1797/$O$20),"")</f>
        <v>2.9092066077896346E-4</v>
      </c>
      <c r="K1797" s="3" cm="1">
        <f t="array" ref="K1797">IFERROR(_xlfn.IFS(B1797=2015,J1797*$P$4,B1797=2016,J1797*$P$5,B1797=2017,J1797*$P$6,B1797=2018,J1797*$P$7,B1797=2019,J1797*$P$8,B1797=2020,J1797*$P$9,B1797=2021,J1797*$P$10,B1797=2022,J1797*$P$11),"")</f>
        <v>626492.69908178854</v>
      </c>
      <c r="L1797" s="3">
        <f t="shared" si="29"/>
        <v>1288834.1490817885</v>
      </c>
    </row>
    <row r="1798" spans="1:12">
      <c r="A1798">
        <v>4808880</v>
      </c>
      <c r="B1798">
        <v>2023</v>
      </c>
      <c r="D1798" t="s">
        <v>502</v>
      </c>
      <c r="E1798" t="s">
        <v>503</v>
      </c>
      <c r="F1798" t="s">
        <v>4101</v>
      </c>
      <c r="G1798" t="s">
        <v>504</v>
      </c>
      <c r="H1798" s="5">
        <v>766322.99</v>
      </c>
      <c r="I1798">
        <f>IFERROR(VLOOKUP(G1798,'NCES Match'!$A$2:$B$1307,2,FALSE),"")</f>
        <v>4808880</v>
      </c>
      <c r="J1798" t="str" cm="1">
        <f t="array" ref="J1798">IFERROR(_xlfn.IFS(B1798=2015,H1798/$O$13,B1798=2016,H1798/$O$14,B1798=2017,H1798/$O$15,B1798=2018,H1798/$O$16,B1798=2019,H1798/$O$17,B1798=2020,H1798/$O$18,B1798=2021,H1798/$O$19,B1798=2022,H1798/$O$20),"")</f>
        <v/>
      </c>
      <c r="K1798" s="3" t="str" cm="1">
        <f t="array" ref="K1798">IFERROR(_xlfn.IFS(B1798=2015,J1798*$P$4,B1798=2016,J1798*$P$5,B1798=2017,J1798*$P$6,B1798=2018,J1798*$P$7,B1798=2019,J1798*$P$8,B1798=2020,J1798*$P$9,B1798=2021,J1798*$P$10,B1798=2022,J1798*$P$11),"")</f>
        <v/>
      </c>
      <c r="L1798" s="3">
        <f t="shared" si="29"/>
        <v>766322.99</v>
      </c>
    </row>
    <row r="1799" spans="1:12">
      <c r="A1799">
        <v>4809090</v>
      </c>
      <c r="B1799">
        <v>2015</v>
      </c>
      <c r="C1799" t="s">
        <v>381</v>
      </c>
      <c r="D1799" t="s">
        <v>520</v>
      </c>
      <c r="E1799" t="s">
        <v>521</v>
      </c>
      <c r="G1799" t="s">
        <v>522</v>
      </c>
      <c r="H1799" s="5">
        <v>30356.41</v>
      </c>
      <c r="I1799">
        <f>IFERROR(VLOOKUP(G1799,'NCES Match'!$A$2:$B$1307,2,FALSE),"")</f>
        <v>4809090</v>
      </c>
      <c r="J1799" cm="1">
        <f t="array" ref="J1799">IFERROR(_xlfn.IFS(B1799=2015,H1799/$O$13,B1799=2016,H1799/$O$14,B1799=2017,H1799/$O$15,B1799=2018,H1799/$O$16,B1799=2019,H1799/$O$17,B1799=2020,H1799/$O$18,B1799=2021,H1799/$O$19,B1799=2022,H1799/$O$20),"")</f>
        <v>2.3781325640445136E-5</v>
      </c>
      <c r="K1799" s="3" cm="1">
        <f t="array" ref="K1799">IFERROR(_xlfn.IFS(B1799=2015,J1799*$P$4,B1799=2016,J1799*$P$5,B1799=2017,J1799*$P$6,B1799=2018,J1799*$P$7,B1799=2019,J1799*$P$8,B1799=2020,J1799*$P$9,B1799=2021,J1799*$P$10,B1799=2022,J1799*$P$11),"")</f>
        <v>37847.575186954135</v>
      </c>
      <c r="L1799" s="3">
        <f t="shared" si="29"/>
        <v>68203.985186954131</v>
      </c>
    </row>
    <row r="1800" spans="1:12">
      <c r="A1800">
        <v>4809090</v>
      </c>
      <c r="B1800">
        <v>2016</v>
      </c>
      <c r="C1800" t="s">
        <v>4102</v>
      </c>
      <c r="D1800" t="s">
        <v>520</v>
      </c>
      <c r="E1800" t="s">
        <v>521</v>
      </c>
      <c r="F1800" t="s">
        <v>4101</v>
      </c>
      <c r="G1800" t="s">
        <v>522</v>
      </c>
      <c r="H1800" s="5">
        <v>28950</v>
      </c>
      <c r="I1800">
        <f>IFERROR(VLOOKUP(G1800,'NCES Match'!$A$2:$B$1307,2,FALSE),"")</f>
        <v>4809090</v>
      </c>
      <c r="J1800" cm="1">
        <f t="array" ref="J1800">IFERROR(_xlfn.IFS(B1800=2015,H1800/$O$13,B1800=2016,H1800/$O$14,B1800=2017,H1800/$O$15,B1800=2018,H1800/$O$16,B1800=2019,H1800/$O$17,B1800=2020,H1800/$O$18,B1800=2021,H1800/$O$19,B1800=2022,H1800/$O$20),"")</f>
        <v>2.0724347010974748E-5</v>
      </c>
      <c r="K1800" s="3" cm="1">
        <f t="array" ref="K1800">IFERROR(_xlfn.IFS(B1800=2015,J1800*$P$4,B1800=2016,J1800*$P$5,B1800=2017,J1800*$P$6,B1800=2018,J1800*$P$7,B1800=2019,J1800*$P$8,B1800=2020,J1800*$P$9,B1800=2021,J1800*$P$10,B1800=2022,J1800*$P$11),"")</f>
        <v>34726.363445984687</v>
      </c>
      <c r="L1800" s="3">
        <f t="shared" si="29"/>
        <v>63676.363445984687</v>
      </c>
    </row>
    <row r="1801" spans="1:12">
      <c r="A1801">
        <v>4809090</v>
      </c>
      <c r="B1801">
        <v>2017</v>
      </c>
      <c r="D1801" t="s">
        <v>520</v>
      </c>
      <c r="E1801" t="s">
        <v>521</v>
      </c>
      <c r="F1801" t="s">
        <v>4101</v>
      </c>
      <c r="G1801" t="s">
        <v>522</v>
      </c>
      <c r="H1801" s="5">
        <v>28270</v>
      </c>
      <c r="I1801">
        <f>IFERROR(VLOOKUP(G1801,'NCES Match'!$A$2:$B$1307,2,FALSE),"")</f>
        <v>4809090</v>
      </c>
      <c r="J1801" cm="1">
        <f t="array" ref="J1801">IFERROR(_xlfn.IFS(B1801=2015,H1801/$O$13,B1801=2016,H1801/$O$14,B1801=2017,H1801/$O$15,B1801=2018,H1801/$O$16,B1801=2019,H1801/$O$17,B1801=2020,H1801/$O$18,B1801=2021,H1801/$O$19,B1801=2022,H1801/$O$20),"")</f>
        <v>1.9490433932318468E-5</v>
      </c>
      <c r="K1801" s="3" cm="1">
        <f t="array" ref="K1801">IFERROR(_xlfn.IFS(B1801=2015,J1801*$P$4,B1801=2016,J1801*$P$5,B1801=2017,J1801*$P$6,B1801=2018,J1801*$P$7,B1801=2019,J1801*$P$8,B1801=2020,J1801*$P$9,B1801=2021,J1801*$P$10,B1801=2022,J1801*$P$11),"")</f>
        <v>33099.586975394734</v>
      </c>
      <c r="L1801" s="3">
        <f t="shared" si="29"/>
        <v>61369.586975394734</v>
      </c>
    </row>
    <row r="1802" spans="1:12">
      <c r="A1802">
        <v>4809090</v>
      </c>
      <c r="B1802">
        <v>2018</v>
      </c>
      <c r="D1802" t="s">
        <v>520</v>
      </c>
      <c r="E1802" t="s">
        <v>521</v>
      </c>
      <c r="F1802" t="s">
        <v>4101</v>
      </c>
      <c r="G1802" t="s">
        <v>522</v>
      </c>
      <c r="H1802" s="5">
        <v>28337</v>
      </c>
      <c r="I1802">
        <f>IFERROR(VLOOKUP(G1802,'NCES Match'!$A$2:$B$1307,2,FALSE),"")</f>
        <v>4809090</v>
      </c>
      <c r="J1802" cm="1">
        <f t="array" ref="J1802">IFERROR(_xlfn.IFS(B1802=2015,H1802/$O$13,B1802=2016,H1802/$O$14,B1802=2017,H1802/$O$15,B1802=2018,H1802/$O$16,B1802=2019,H1802/$O$17,B1802=2020,H1802/$O$18,B1802=2021,H1802/$O$19,B1802=2022,H1802/$O$20),"")</f>
        <v>1.8491559705818723E-5</v>
      </c>
      <c r="K1802" s="3" cm="1">
        <f t="array" ref="K1802">IFERROR(_xlfn.IFS(B1802=2015,J1802*$P$4,B1802=2016,J1802*$P$5,B1802=2017,J1802*$P$6,B1802=2018,J1802*$P$7,B1802=2019,J1802*$P$8,B1802=2020,J1802*$P$9,B1802=2021,J1802*$P$10,B1802=2022,J1802*$P$11),"")</f>
        <v>31747.295258332328</v>
      </c>
      <c r="L1802" s="3">
        <f t="shared" si="29"/>
        <v>60084.295258332328</v>
      </c>
    </row>
    <row r="1803" spans="1:12">
      <c r="A1803">
        <v>4809090</v>
      </c>
      <c r="B1803">
        <v>2019</v>
      </c>
      <c r="D1803" t="s">
        <v>520</v>
      </c>
      <c r="E1803" t="s">
        <v>521</v>
      </c>
      <c r="F1803" t="s">
        <v>4101</v>
      </c>
      <c r="G1803" t="s">
        <v>522</v>
      </c>
      <c r="H1803" s="5">
        <v>31116</v>
      </c>
      <c r="I1803">
        <f>IFERROR(VLOOKUP(G1803,'NCES Match'!$A$2:$B$1307,2,FALSE),"")</f>
        <v>4809090</v>
      </c>
      <c r="J1803" cm="1">
        <f t="array" ref="J1803">IFERROR(_xlfn.IFS(B1803=2015,H1803/$O$13,B1803=2016,H1803/$O$14,B1803=2017,H1803/$O$15,B1803=2018,H1803/$O$16,B1803=2019,H1803/$O$17,B1803=2020,H1803/$O$18,B1803=2021,H1803/$O$19,B1803=2022,H1803/$O$20),"")</f>
        <v>1.9702029709103178E-5</v>
      </c>
      <c r="K1803" s="3" cm="1">
        <f t="array" ref="K1803">IFERROR(_xlfn.IFS(B1803=2015,J1803*$P$4,B1803=2016,J1803*$P$5,B1803=2017,J1803*$P$6,B1803=2018,J1803*$P$7,B1803=2019,J1803*$P$8,B1803=2020,J1803*$P$9,B1803=2021,J1803*$P$10,B1803=2022,J1803*$P$11),"")</f>
        <v>34240.669073459925</v>
      </c>
      <c r="L1803" s="3">
        <f t="shared" si="29"/>
        <v>65356.669073459925</v>
      </c>
    </row>
    <row r="1804" spans="1:12">
      <c r="A1804">
        <v>4809090</v>
      </c>
      <c r="B1804">
        <v>2020</v>
      </c>
      <c r="D1804" t="s">
        <v>520</v>
      </c>
      <c r="E1804" t="s">
        <v>521</v>
      </c>
      <c r="F1804" t="s">
        <v>4230</v>
      </c>
      <c r="G1804" t="s">
        <v>522</v>
      </c>
      <c r="H1804" s="5">
        <v>38103</v>
      </c>
      <c r="I1804">
        <f>IFERROR(VLOOKUP(G1804,'NCES Match'!$A$2:$B$1307,2,FALSE),"")</f>
        <v>4809090</v>
      </c>
      <c r="J1804" cm="1">
        <f t="array" ref="J1804">IFERROR(_xlfn.IFS(B1804=2015,H1804/$O$13,B1804=2016,H1804/$O$14,B1804=2017,H1804/$O$15,B1804=2018,H1804/$O$16,B1804=2019,H1804/$O$17,B1804=2020,H1804/$O$18,B1804=2021,H1804/$O$19,B1804=2022,H1804/$O$20),"")</f>
        <v>2.0648303861924459E-5</v>
      </c>
      <c r="K1804" s="3" cm="1">
        <f t="array" ref="K1804">IFERROR(_xlfn.IFS(B1804=2015,J1804*$P$4,B1804=2016,J1804*$P$5,B1804=2017,J1804*$P$6,B1804=2018,J1804*$P$7,B1804=2019,J1804*$P$8,B1804=2020,J1804*$P$9,B1804=2021,J1804*$P$10,B1804=2022,J1804*$P$11),"")</f>
        <v>43526.682665912129</v>
      </c>
      <c r="L1804" s="3">
        <f t="shared" si="29"/>
        <v>81629.682665912129</v>
      </c>
    </row>
    <row r="1805" spans="1:12">
      <c r="A1805">
        <v>4809090</v>
      </c>
      <c r="B1805">
        <v>2021</v>
      </c>
      <c r="D1805" t="s">
        <v>520</v>
      </c>
      <c r="E1805" t="s">
        <v>521</v>
      </c>
      <c r="F1805" t="s">
        <v>4101</v>
      </c>
      <c r="G1805" t="s">
        <v>522</v>
      </c>
      <c r="H1805" s="5">
        <v>37398.06</v>
      </c>
      <c r="I1805">
        <f>IFERROR(VLOOKUP(G1805,'NCES Match'!$A$2:$B$1307,2,FALSE),"")</f>
        <v>4809090</v>
      </c>
      <c r="J1805" cm="1">
        <f t="array" ref="J1805">IFERROR(_xlfn.IFS(B1805=2015,H1805/$O$13,B1805=2016,H1805/$O$14,B1805=2017,H1805/$O$15,B1805=2018,H1805/$O$16,B1805=2019,H1805/$O$17,B1805=2020,H1805/$O$18,B1805=2021,H1805/$O$19,B1805=2022,H1805/$O$20),"")</f>
        <v>1.9134456199446502E-5</v>
      </c>
      <c r="K1805" s="3" cm="1">
        <f t="array" ref="K1805">IFERROR(_xlfn.IFS(B1805=2015,J1805*$P$4,B1805=2016,J1805*$P$5,B1805=2017,J1805*$P$6,B1805=2018,J1805*$P$7,B1805=2019,J1805*$P$8,B1805=2020,J1805*$P$9,B1805=2021,J1805*$P$10,B1805=2022,J1805*$P$11),"")</f>
        <v>40958.323227489476</v>
      </c>
      <c r="L1805" s="3">
        <f t="shared" si="29"/>
        <v>78356.383227489481</v>
      </c>
    </row>
    <row r="1806" spans="1:12">
      <c r="A1806">
        <v>4809090</v>
      </c>
      <c r="B1806">
        <v>2022</v>
      </c>
      <c r="D1806" t="s">
        <v>520</v>
      </c>
      <c r="E1806" t="s">
        <v>521</v>
      </c>
      <c r="F1806" t="s">
        <v>4101</v>
      </c>
      <c r="G1806" t="s">
        <v>522</v>
      </c>
      <c r="H1806" s="5">
        <v>52669.919999999998</v>
      </c>
      <c r="I1806">
        <f>IFERROR(VLOOKUP(G1806,'NCES Match'!$A$2:$B$1307,2,FALSE),"")</f>
        <v>4809090</v>
      </c>
      <c r="J1806" cm="1">
        <f t="array" ref="J1806">IFERROR(_xlfn.IFS(B1806=2015,H1806/$O$13,B1806=2016,H1806/$O$14,B1806=2017,H1806/$O$15,B1806=2018,H1806/$O$16,B1806=2019,H1806/$O$17,B1806=2020,H1806/$O$18,B1806=2021,H1806/$O$19,B1806=2022,H1806/$O$20),"")</f>
        <v>2.3134242813242541E-5</v>
      </c>
      <c r="K1806" s="3" cm="1">
        <f t="array" ref="K1806">IFERROR(_xlfn.IFS(B1806=2015,J1806*$P$4,B1806=2016,J1806*$P$5,B1806=2017,J1806*$P$6,B1806=2018,J1806*$P$7,B1806=2019,J1806*$P$8,B1806=2020,J1806*$P$9,B1806=2021,J1806*$P$10,B1806=2022,J1806*$P$11),"")</f>
        <v>49819.198754995443</v>
      </c>
      <c r="L1806" s="3">
        <f t="shared" si="29"/>
        <v>102489.11875499543</v>
      </c>
    </row>
    <row r="1807" spans="1:12">
      <c r="A1807">
        <v>4809090</v>
      </c>
      <c r="B1807">
        <v>2023</v>
      </c>
      <c r="D1807" t="s">
        <v>520</v>
      </c>
      <c r="E1807" t="s">
        <v>521</v>
      </c>
      <c r="F1807" t="s">
        <v>4101</v>
      </c>
      <c r="G1807" t="s">
        <v>522</v>
      </c>
      <c r="H1807" s="5">
        <v>59686.89</v>
      </c>
      <c r="I1807">
        <f>IFERROR(VLOOKUP(G1807,'NCES Match'!$A$2:$B$1307,2,FALSE),"")</f>
        <v>4809090</v>
      </c>
      <c r="J1807" t="str" cm="1">
        <f t="array" ref="J1807">IFERROR(_xlfn.IFS(B1807=2015,H1807/$O$13,B1807=2016,H1807/$O$14,B1807=2017,H1807/$O$15,B1807=2018,H1807/$O$16,B1807=2019,H1807/$O$17,B1807=2020,H1807/$O$18,B1807=2021,H1807/$O$19,B1807=2022,H1807/$O$20),"")</f>
        <v/>
      </c>
      <c r="K1807" s="3" t="str" cm="1">
        <f t="array" ref="K1807">IFERROR(_xlfn.IFS(B1807=2015,J1807*$P$4,B1807=2016,J1807*$P$5,B1807=2017,J1807*$P$6,B1807=2018,J1807*$P$7,B1807=2019,J1807*$P$8,B1807=2020,J1807*$P$9,B1807=2021,J1807*$P$10,B1807=2022,J1807*$P$11),"")</f>
        <v/>
      </c>
      <c r="L1807" s="3">
        <f t="shared" si="29"/>
        <v>59686.89</v>
      </c>
    </row>
    <row r="1808" spans="1:12">
      <c r="A1808">
        <v>4823850</v>
      </c>
      <c r="B1808">
        <v>2015</v>
      </c>
      <c r="C1808" t="s">
        <v>381</v>
      </c>
      <c r="D1808" t="s">
        <v>1701</v>
      </c>
      <c r="E1808" t="s">
        <v>1702</v>
      </c>
      <c r="G1808" t="s">
        <v>1703</v>
      </c>
      <c r="H1808" s="5">
        <v>165035.57999999999</v>
      </c>
      <c r="I1808">
        <f>IFERROR(VLOOKUP(G1808,'NCES Match'!$A$2:$B$1307,2,FALSE),"")</f>
        <v>4823850</v>
      </c>
      <c r="J1808" cm="1">
        <f t="array" ref="J1808">IFERROR(_xlfn.IFS(B1808=2015,H1808/$O$13,B1808=2016,H1808/$O$14,B1808=2017,H1808/$O$15,B1808=2018,H1808/$O$16,B1808=2019,H1808/$O$17,B1808=2020,H1808/$O$18,B1808=2021,H1808/$O$19,B1808=2022,H1808/$O$20),"")</f>
        <v>1.2928949339660831E-4</v>
      </c>
      <c r="K1808" s="3" cm="1">
        <f t="array" ref="K1808">IFERROR(_xlfn.IFS(B1808=2015,J1808*$P$4,B1808=2016,J1808*$P$5,B1808=2017,J1808*$P$6,B1808=2018,J1808*$P$7,B1808=2019,J1808*$P$8,B1808=2020,J1808*$P$9,B1808=2021,J1808*$P$10,B1808=2022,J1808*$P$11),"")</f>
        <v>205762.02925749731</v>
      </c>
      <c r="L1808" s="3">
        <f t="shared" si="29"/>
        <v>370797.6092574973</v>
      </c>
    </row>
    <row r="1809" spans="1:12">
      <c r="A1809">
        <v>4823850</v>
      </c>
      <c r="B1809">
        <v>2016</v>
      </c>
      <c r="C1809" t="s">
        <v>4102</v>
      </c>
      <c r="D1809" t="s">
        <v>1701</v>
      </c>
      <c r="E1809" t="s">
        <v>1702</v>
      </c>
      <c r="F1809" t="s">
        <v>4101</v>
      </c>
      <c r="G1809" t="s">
        <v>1703</v>
      </c>
      <c r="H1809" s="5">
        <v>166219</v>
      </c>
      <c r="I1809">
        <f>IFERROR(VLOOKUP(G1809,'NCES Match'!$A$2:$B$1307,2,FALSE),"")</f>
        <v>4823850</v>
      </c>
      <c r="J1809" cm="1">
        <f t="array" ref="J1809">IFERROR(_xlfn.IFS(B1809=2015,H1809/$O$13,B1809=2016,H1809/$O$14,B1809=2017,H1809/$O$15,B1809=2018,H1809/$O$16,B1809=2019,H1809/$O$17,B1809=2020,H1809/$O$18,B1809=2021,H1809/$O$19,B1809=2022,H1809/$O$20),"")</f>
        <v>1.189906817208018E-4</v>
      </c>
      <c r="K1809" s="3" cm="1">
        <f t="array" ref="K1809">IFERROR(_xlfn.IFS(B1809=2015,J1809*$P$4,B1809=2016,J1809*$P$5,B1809=2017,J1809*$P$6,B1809=2018,J1809*$P$7,B1809=2019,J1809*$P$8,B1809=2020,J1809*$P$9,B1809=2021,J1809*$P$10,B1809=2022,J1809*$P$11),"")</f>
        <v>199384.50451219789</v>
      </c>
      <c r="L1809" s="3">
        <f t="shared" si="29"/>
        <v>365603.50451219792</v>
      </c>
    </row>
    <row r="1810" spans="1:12">
      <c r="A1810">
        <v>4823850</v>
      </c>
      <c r="B1810">
        <v>2017</v>
      </c>
      <c r="D1810" t="s">
        <v>1701</v>
      </c>
      <c r="E1810" t="s">
        <v>1702</v>
      </c>
      <c r="F1810" t="s">
        <v>4101</v>
      </c>
      <c r="G1810" t="s">
        <v>1703</v>
      </c>
      <c r="H1810" s="5">
        <v>175787</v>
      </c>
      <c r="I1810">
        <f>IFERROR(VLOOKUP(G1810,'NCES Match'!$A$2:$B$1307,2,FALSE),"")</f>
        <v>4823850</v>
      </c>
      <c r="J1810" cm="1">
        <f t="array" ref="J1810">IFERROR(_xlfn.IFS(B1810=2015,H1810/$O$13,B1810=2016,H1810/$O$14,B1810=2017,H1810/$O$15,B1810=2018,H1810/$O$16,B1810=2019,H1810/$O$17,B1810=2020,H1810/$O$18,B1810=2021,H1810/$O$19,B1810=2022,H1810/$O$20),"")</f>
        <v>1.2119437246765004E-4</v>
      </c>
      <c r="K1810" s="3" cm="1">
        <f t="array" ref="K1810">IFERROR(_xlfn.IFS(B1810=2015,J1810*$P$4,B1810=2016,J1810*$P$5,B1810=2017,J1810*$P$6,B1810=2018,J1810*$P$7,B1810=2019,J1810*$P$8,B1810=2020,J1810*$P$9,B1810=2021,J1810*$P$10,B1810=2022,J1810*$P$11),"")</f>
        <v>205818.07908184346</v>
      </c>
      <c r="L1810" s="3">
        <f t="shared" si="29"/>
        <v>381605.07908184349</v>
      </c>
    </row>
    <row r="1811" spans="1:12">
      <c r="A1811">
        <v>4823850</v>
      </c>
      <c r="B1811">
        <v>2018</v>
      </c>
      <c r="D1811" t="s">
        <v>1701</v>
      </c>
      <c r="E1811" t="s">
        <v>1702</v>
      </c>
      <c r="F1811" t="s">
        <v>4101</v>
      </c>
      <c r="G1811" t="s">
        <v>1703</v>
      </c>
      <c r="H1811" s="5">
        <v>188319</v>
      </c>
      <c r="I1811">
        <f>IFERROR(VLOOKUP(G1811,'NCES Match'!$A$2:$B$1307,2,FALSE),"")</f>
        <v>4823850</v>
      </c>
      <c r="J1811" cm="1">
        <f t="array" ref="J1811">IFERROR(_xlfn.IFS(B1811=2015,H1811/$O$13,B1811=2016,H1811/$O$14,B1811=2017,H1811/$O$15,B1811=2018,H1811/$O$16,B1811=2019,H1811/$O$17,B1811=2020,H1811/$O$18,B1811=2021,H1811/$O$19,B1811=2022,H1811/$O$20),"")</f>
        <v>1.2288922723788955E-4</v>
      </c>
      <c r="K1811" s="3" cm="1">
        <f t="array" ref="K1811">IFERROR(_xlfn.IFS(B1811=2015,J1811*$P$4,B1811=2016,J1811*$P$5,B1811=2017,J1811*$P$6,B1811=2018,J1811*$P$7,B1811=2019,J1811*$P$8,B1811=2020,J1811*$P$9,B1811=2021,J1811*$P$10,B1811=2022,J1811*$P$11),"")</f>
        <v>210982.77502042861</v>
      </c>
      <c r="L1811" s="3">
        <f t="shared" si="29"/>
        <v>399301.77502042858</v>
      </c>
    </row>
    <row r="1812" spans="1:12">
      <c r="A1812">
        <v>4823850</v>
      </c>
      <c r="B1812">
        <v>2019</v>
      </c>
      <c r="D1812" t="s">
        <v>1701</v>
      </c>
      <c r="E1812" t="s">
        <v>1702</v>
      </c>
      <c r="F1812" t="s">
        <v>4101</v>
      </c>
      <c r="G1812" t="s">
        <v>1703</v>
      </c>
      <c r="H1812" s="5">
        <v>199177</v>
      </c>
      <c r="I1812">
        <f>IFERROR(VLOOKUP(G1812,'NCES Match'!$A$2:$B$1307,2,FALSE),"")</f>
        <v>4823850</v>
      </c>
      <c r="J1812" cm="1">
        <f t="array" ref="J1812">IFERROR(_xlfn.IFS(B1812=2015,H1812/$O$13,B1812=2016,H1812/$O$14,B1812=2017,H1812/$O$15,B1812=2018,H1812/$O$16,B1812=2019,H1812/$O$17,B1812=2020,H1812/$O$18,B1812=2021,H1812/$O$19,B1812=2022,H1812/$O$20),"")</f>
        <v>1.2611489816718229E-4</v>
      </c>
      <c r="K1812" s="3" cm="1">
        <f t="array" ref="K1812">IFERROR(_xlfn.IFS(B1812=2015,J1812*$P$4,B1812=2016,J1812*$P$5,B1812=2017,J1812*$P$6,B1812=2018,J1812*$P$7,B1812=2019,J1812*$P$8,B1812=2020,J1812*$P$9,B1812=2021,J1812*$P$10,B1812=2022,J1812*$P$11),"")</f>
        <v>219178.3566025366</v>
      </c>
      <c r="L1812" s="3">
        <f t="shared" si="29"/>
        <v>418355.35660253663</v>
      </c>
    </row>
    <row r="1813" spans="1:12">
      <c r="A1813">
        <v>4823850</v>
      </c>
      <c r="B1813">
        <v>2020</v>
      </c>
      <c r="D1813" t="s">
        <v>1701</v>
      </c>
      <c r="E1813" t="s">
        <v>1702</v>
      </c>
      <c r="F1813" t="s">
        <v>4230</v>
      </c>
      <c r="G1813" t="s">
        <v>1703</v>
      </c>
      <c r="H1813" s="5">
        <v>240139</v>
      </c>
      <c r="I1813">
        <f>IFERROR(VLOOKUP(G1813,'NCES Match'!$A$2:$B$1307,2,FALSE),"")</f>
        <v>4823850</v>
      </c>
      <c r="J1813" cm="1">
        <f t="array" ref="J1813">IFERROR(_xlfn.IFS(B1813=2015,H1813/$O$13,B1813=2016,H1813/$O$14,B1813=2017,H1813/$O$15,B1813=2018,H1813/$O$16,B1813=2019,H1813/$O$17,B1813=2020,H1813/$O$18,B1813=2021,H1813/$O$19,B1813=2022,H1813/$O$20),"")</f>
        <v>1.3013314020152421E-4</v>
      </c>
      <c r="K1813" s="3" cm="1">
        <f t="array" ref="K1813">IFERROR(_xlfn.IFS(B1813=2015,J1813*$P$4,B1813=2016,J1813*$P$5,B1813=2017,J1813*$P$6,B1813=2018,J1813*$P$7,B1813=2019,J1813*$P$8,B1813=2020,J1813*$P$9,B1813=2021,J1813*$P$10,B1813=2022,J1813*$P$11),"")</f>
        <v>274321.02586960269</v>
      </c>
      <c r="L1813" s="3">
        <f t="shared" si="29"/>
        <v>514460.02586960269</v>
      </c>
    </row>
    <row r="1814" spans="1:12">
      <c r="A1814">
        <v>4823850</v>
      </c>
      <c r="B1814">
        <v>2021</v>
      </c>
      <c r="D1814" t="s">
        <v>1701</v>
      </c>
      <c r="E1814" t="s">
        <v>1702</v>
      </c>
      <c r="F1814" t="s">
        <v>4101</v>
      </c>
      <c r="G1814" t="s">
        <v>1703</v>
      </c>
      <c r="H1814" s="5">
        <v>244239.75</v>
      </c>
      <c r="I1814">
        <f>IFERROR(VLOOKUP(G1814,'NCES Match'!$A$2:$B$1307,2,FALSE),"")</f>
        <v>4823850</v>
      </c>
      <c r="J1814" cm="1">
        <f t="array" ref="J1814">IFERROR(_xlfn.IFS(B1814=2015,H1814/$O$13,B1814=2016,H1814/$O$14,B1814=2017,H1814/$O$15,B1814=2018,H1814/$O$16,B1814=2019,H1814/$O$17,B1814=2020,H1814/$O$18,B1814=2021,H1814/$O$19,B1814=2022,H1814/$O$20),"")</f>
        <v>1.2496356224196559E-4</v>
      </c>
      <c r="K1814" s="3" cm="1">
        <f t="array" ref="K1814">IFERROR(_xlfn.IFS(B1814=2015,J1814*$P$4,B1814=2016,J1814*$P$5,B1814=2017,J1814*$P$6,B1814=2018,J1814*$P$7,B1814=2019,J1814*$P$8,B1814=2020,J1814*$P$9,B1814=2021,J1814*$P$10,B1814=2022,J1814*$P$11),"")</f>
        <v>267491.16466204991</v>
      </c>
      <c r="L1814" s="3">
        <f t="shared" si="29"/>
        <v>511730.91466204991</v>
      </c>
    </row>
    <row r="1815" spans="1:12">
      <c r="A1815">
        <v>4823850</v>
      </c>
      <c r="B1815">
        <v>2022</v>
      </c>
      <c r="D1815" t="s">
        <v>1701</v>
      </c>
      <c r="E1815" t="s">
        <v>1702</v>
      </c>
      <c r="F1815" t="s">
        <v>4101</v>
      </c>
      <c r="G1815" t="s">
        <v>1703</v>
      </c>
      <c r="H1815" s="5">
        <v>338475.89</v>
      </c>
      <c r="I1815">
        <f>IFERROR(VLOOKUP(G1815,'NCES Match'!$A$2:$B$1307,2,FALSE),"")</f>
        <v>4823850</v>
      </c>
      <c r="J1815" cm="1">
        <f t="array" ref="J1815">IFERROR(_xlfn.IFS(B1815=2015,H1815/$O$13,B1815=2016,H1815/$O$14,B1815=2017,H1815/$O$15,B1815=2018,H1815/$O$16,B1815=2019,H1815/$O$17,B1815=2020,H1815/$O$18,B1815=2021,H1815/$O$19,B1815=2022,H1815/$O$20),"")</f>
        <v>1.486689827075563E-4</v>
      </c>
      <c r="K1815" s="3" cm="1">
        <f t="array" ref="K1815">IFERROR(_xlfn.IFS(B1815=2015,J1815*$P$4,B1815=2016,J1815*$P$5,B1815=2017,J1815*$P$6,B1815=2018,J1815*$P$7,B1815=2019,J1815*$P$8,B1815=2020,J1815*$P$9,B1815=2021,J1815*$P$10,B1815=2022,J1815*$P$11),"")</f>
        <v>320156.12778003037</v>
      </c>
      <c r="L1815" s="3">
        <f t="shared" si="29"/>
        <v>658632.01778003038</v>
      </c>
    </row>
    <row r="1816" spans="1:12">
      <c r="A1816">
        <v>4823850</v>
      </c>
      <c r="B1816">
        <v>2023</v>
      </c>
      <c r="D1816" t="s">
        <v>1701</v>
      </c>
      <c r="E1816" t="s">
        <v>1702</v>
      </c>
      <c r="F1816" t="s">
        <v>4101</v>
      </c>
      <c r="G1816" t="s">
        <v>1703</v>
      </c>
      <c r="H1816" s="5">
        <v>359801.13</v>
      </c>
      <c r="I1816">
        <f>IFERROR(VLOOKUP(G1816,'NCES Match'!$A$2:$B$1307,2,FALSE),"")</f>
        <v>4823850</v>
      </c>
      <c r="J1816" t="str" cm="1">
        <f t="array" ref="J1816">IFERROR(_xlfn.IFS(B1816=2015,H1816/$O$13,B1816=2016,H1816/$O$14,B1816=2017,H1816/$O$15,B1816=2018,H1816/$O$16,B1816=2019,H1816/$O$17,B1816=2020,H1816/$O$18,B1816=2021,H1816/$O$19,B1816=2022,H1816/$O$20),"")</f>
        <v/>
      </c>
      <c r="K1816" s="3" t="str" cm="1">
        <f t="array" ref="K1816">IFERROR(_xlfn.IFS(B1816=2015,J1816*$P$4,B1816=2016,J1816*$P$5,B1816=2017,J1816*$P$6,B1816=2018,J1816*$P$7,B1816=2019,J1816*$P$8,B1816=2020,J1816*$P$9,B1816=2021,J1816*$P$10,B1816=2022,J1816*$P$11),"")</f>
        <v/>
      </c>
      <c r="L1816" s="3">
        <f t="shared" si="29"/>
        <v>359801.13</v>
      </c>
    </row>
    <row r="1817" spans="1:12">
      <c r="A1817">
        <v>4827540</v>
      </c>
      <c r="B1817">
        <v>2015</v>
      </c>
      <c r="C1817" t="s">
        <v>381</v>
      </c>
      <c r="D1817" t="s">
        <v>2010</v>
      </c>
      <c r="E1817" t="s">
        <v>2011</v>
      </c>
      <c r="G1817" t="s">
        <v>2012</v>
      </c>
      <c r="H1817" s="5">
        <v>112050.3</v>
      </c>
      <c r="I1817">
        <f>IFERROR(VLOOKUP(G1817,'NCES Match'!$A$2:$B$1307,2,FALSE),"")</f>
        <v>4827540</v>
      </c>
      <c r="J1817" cm="1">
        <f t="array" ref="J1817">IFERROR(_xlfn.IFS(B1817=2015,H1817/$O$13,B1817=2016,H1817/$O$14,B1817=2017,H1817/$O$15,B1817=2018,H1817/$O$16,B1817=2019,H1817/$O$17,B1817=2020,H1817/$O$18,B1817=2021,H1817/$O$19,B1817=2022,H1817/$O$20),"")</f>
        <v>8.7780625983427206E-5</v>
      </c>
      <c r="K1817" s="3" cm="1">
        <f t="array" ref="K1817">IFERROR(_xlfn.IFS(B1817=2015,J1817*$P$4,B1817=2016,J1817*$P$5,B1817=2017,J1817*$P$6,B1817=2018,J1817*$P$7,B1817=2019,J1817*$P$8,B1817=2020,J1817*$P$9,B1817=2021,J1817*$P$10,B1817=2022,J1817*$P$11),"")</f>
        <v>139701.37292159273</v>
      </c>
      <c r="L1817" s="3">
        <f t="shared" si="29"/>
        <v>251751.67292159272</v>
      </c>
    </row>
    <row r="1818" spans="1:12">
      <c r="A1818">
        <v>4827540</v>
      </c>
      <c r="B1818">
        <v>2016</v>
      </c>
      <c r="C1818" t="s">
        <v>4102</v>
      </c>
      <c r="D1818" t="s">
        <v>2010</v>
      </c>
      <c r="E1818" t="s">
        <v>2011</v>
      </c>
      <c r="F1818" t="s">
        <v>4101</v>
      </c>
      <c r="G1818" t="s">
        <v>2012</v>
      </c>
      <c r="H1818" s="5">
        <v>126307</v>
      </c>
      <c r="I1818">
        <f>IFERROR(VLOOKUP(G1818,'NCES Match'!$A$2:$B$1307,2,FALSE),"")</f>
        <v>4827540</v>
      </c>
      <c r="J1818" cm="1">
        <f t="array" ref="J1818">IFERROR(_xlfn.IFS(B1818=2015,H1818/$O$13,B1818=2016,H1818/$O$14,B1818=2017,H1818/$O$15,B1818=2018,H1818/$O$16,B1818=2019,H1818/$O$17,B1818=2020,H1818/$O$18,B1818=2021,H1818/$O$19,B1818=2022,H1818/$O$20),"")</f>
        <v>9.0419001655101474E-5</v>
      </c>
      <c r="K1818" s="3" cm="1">
        <f t="array" ref="K1818">IFERROR(_xlfn.IFS(B1818=2015,J1818*$P$4,B1818=2016,J1818*$P$5,B1818=2017,J1818*$P$6,B1818=2018,J1818*$P$7,B1818=2019,J1818*$P$8,B1818=2020,J1818*$P$9,B1818=2021,J1818*$P$10,B1818=2022,J1818*$P$11),"")</f>
        <v>151508.90458625174</v>
      </c>
      <c r="L1818" s="3">
        <f t="shared" si="29"/>
        <v>277815.90458625171</v>
      </c>
    </row>
    <row r="1819" spans="1:12">
      <c r="A1819">
        <v>4827540</v>
      </c>
      <c r="B1819">
        <v>2017</v>
      </c>
      <c r="D1819" t="s">
        <v>2010</v>
      </c>
      <c r="E1819" t="s">
        <v>2011</v>
      </c>
      <c r="F1819" t="s">
        <v>4101</v>
      </c>
      <c r="G1819" t="s">
        <v>2012</v>
      </c>
      <c r="H1819" s="5">
        <v>140573</v>
      </c>
      <c r="I1819">
        <f>IFERROR(VLOOKUP(G1819,'NCES Match'!$A$2:$B$1307,2,FALSE),"")</f>
        <v>4827540</v>
      </c>
      <c r="J1819" cm="1">
        <f t="array" ref="J1819">IFERROR(_xlfn.IFS(B1819=2015,H1819/$O$13,B1819=2016,H1819/$O$14,B1819=2017,H1819/$O$15,B1819=2018,H1819/$O$16,B1819=2019,H1819/$O$17,B1819=2020,H1819/$O$18,B1819=2021,H1819/$O$19,B1819=2022,H1819/$O$20),"")</f>
        <v>9.6916475739929403E-5</v>
      </c>
      <c r="K1819" s="3" cm="1">
        <f t="array" ref="K1819">IFERROR(_xlfn.IFS(B1819=2015,J1819*$P$4,B1819=2016,J1819*$P$5,B1819=2017,J1819*$P$6,B1819=2018,J1819*$P$7,B1819=2019,J1819*$P$8,B1819=2020,J1819*$P$9,B1819=2021,J1819*$P$10,B1819=2022,J1819*$P$11),"")</f>
        <v>164588.19384125093</v>
      </c>
      <c r="L1819" s="3">
        <f t="shared" si="29"/>
        <v>305161.19384125096</v>
      </c>
    </row>
    <row r="1820" spans="1:12">
      <c r="A1820">
        <v>4827540</v>
      </c>
      <c r="B1820">
        <v>2018</v>
      </c>
      <c r="D1820" t="s">
        <v>2010</v>
      </c>
      <c r="E1820" t="s">
        <v>2011</v>
      </c>
      <c r="F1820" t="s">
        <v>4101</v>
      </c>
      <c r="G1820" t="s">
        <v>2012</v>
      </c>
      <c r="H1820" s="5">
        <v>123708</v>
      </c>
      <c r="I1820">
        <f>IFERROR(VLOOKUP(G1820,'NCES Match'!$A$2:$B$1307,2,FALSE),"")</f>
        <v>4827540</v>
      </c>
      <c r="J1820" cm="1">
        <f t="array" ref="J1820">IFERROR(_xlfn.IFS(B1820=2015,H1820/$O$13,B1820=2016,H1820/$O$14,B1820=2017,H1820/$O$15,B1820=2018,H1820/$O$16,B1820=2019,H1820/$O$17,B1820=2020,H1820/$O$18,B1820=2021,H1820/$O$19,B1820=2022,H1820/$O$20),"")</f>
        <v>8.0726748353298613E-5</v>
      </c>
      <c r="K1820" s="3" cm="1">
        <f t="array" ref="K1820">IFERROR(_xlfn.IFS(B1820=2015,J1820*$P$4,B1820=2016,J1820*$P$5,B1820=2017,J1820*$P$6,B1820=2018,J1820*$P$7,B1820=2019,J1820*$P$8,B1820=2020,J1820*$P$9,B1820=2021,J1820*$P$10,B1820=2022,J1820*$P$11),"")</f>
        <v>138595.98411327155</v>
      </c>
      <c r="L1820" s="3">
        <f t="shared" si="29"/>
        <v>262303.98411327158</v>
      </c>
    </row>
    <row r="1821" spans="1:12">
      <c r="A1821">
        <v>4827540</v>
      </c>
      <c r="B1821">
        <v>2019</v>
      </c>
      <c r="D1821" t="s">
        <v>2010</v>
      </c>
      <c r="E1821" t="s">
        <v>2011</v>
      </c>
      <c r="F1821" t="s">
        <v>4101</v>
      </c>
      <c r="G1821" t="s">
        <v>2012</v>
      </c>
      <c r="H1821" s="5">
        <v>116245</v>
      </c>
      <c r="I1821">
        <f>IFERROR(VLOOKUP(G1821,'NCES Match'!$A$2:$B$1307,2,FALSE),"")</f>
        <v>4827540</v>
      </c>
      <c r="J1821" cm="1">
        <f t="array" ref="J1821">IFERROR(_xlfn.IFS(B1821=2015,H1821/$O$13,B1821=2016,H1821/$O$14,B1821=2017,H1821/$O$15,B1821=2018,H1821/$O$16,B1821=2019,H1821/$O$17,B1821=2020,H1821/$O$18,B1821=2021,H1821/$O$19,B1821=2022,H1821/$O$20),"")</f>
        <v>7.3604012197412875E-5</v>
      </c>
      <c r="K1821" s="3" cm="1">
        <f t="array" ref="K1821">IFERROR(_xlfn.IFS(B1821=2015,J1821*$P$4,B1821=2016,J1821*$P$5,B1821=2017,J1821*$P$6,B1821=2018,J1821*$P$7,B1821=2019,J1821*$P$8,B1821=2020,J1821*$P$9,B1821=2021,J1821*$P$10,B1821=2022,J1821*$P$11),"")</f>
        <v>127918.32422047658</v>
      </c>
      <c r="L1821" s="3">
        <f t="shared" si="29"/>
        <v>244163.32422047658</v>
      </c>
    </row>
    <row r="1822" spans="1:12">
      <c r="A1822">
        <v>4827540</v>
      </c>
      <c r="B1822">
        <v>2020</v>
      </c>
      <c r="D1822" t="s">
        <v>2010</v>
      </c>
      <c r="E1822" t="s">
        <v>2011</v>
      </c>
      <c r="F1822" t="s">
        <v>4230</v>
      </c>
      <c r="G1822" t="s">
        <v>2012</v>
      </c>
      <c r="H1822" s="5">
        <v>148739</v>
      </c>
      <c r="I1822">
        <f>IFERROR(VLOOKUP(G1822,'NCES Match'!$A$2:$B$1307,2,FALSE),"")</f>
        <v>4827540</v>
      </c>
      <c r="J1822" cm="1">
        <f t="array" ref="J1822">IFERROR(_xlfn.IFS(B1822=2015,H1822/$O$13,B1822=2016,H1822/$O$14,B1822=2017,H1822/$O$15,B1822=2018,H1822/$O$16,B1822=2019,H1822/$O$17,B1822=2020,H1822/$O$18,B1822=2021,H1822/$O$19,B1822=2022,H1822/$O$20),"")</f>
        <v>8.0602788969865417E-5</v>
      </c>
      <c r="K1822" s="3" cm="1">
        <f t="array" ref="K1822">IFERROR(_xlfn.IFS(B1822=2015,J1822*$P$4,B1822=2016,J1822*$P$5,B1822=2017,J1822*$P$6,B1822=2018,J1822*$P$7,B1822=2019,J1822*$P$8,B1822=2020,J1822*$P$9,B1822=2021,J1822*$P$10,B1822=2022,J1822*$P$11),"")</f>
        <v>169910.90604532725</v>
      </c>
      <c r="L1822" s="3">
        <f t="shared" si="29"/>
        <v>318649.90604532725</v>
      </c>
    </row>
    <row r="1823" spans="1:12">
      <c r="A1823">
        <v>4827540</v>
      </c>
      <c r="B1823">
        <v>2021</v>
      </c>
      <c r="D1823" t="s">
        <v>2010</v>
      </c>
      <c r="E1823" t="s">
        <v>2011</v>
      </c>
      <c r="F1823" t="s">
        <v>4230</v>
      </c>
      <c r="G1823" t="s">
        <v>2012</v>
      </c>
      <c r="H1823" s="5">
        <v>149705.1</v>
      </c>
      <c r="I1823">
        <f>IFERROR(VLOOKUP(G1823,'NCES Match'!$A$2:$B$1307,2,FALSE),"")</f>
        <v>4827540</v>
      </c>
      <c r="J1823" cm="1">
        <f t="array" ref="J1823">IFERROR(_xlfn.IFS(B1823=2015,H1823/$O$13,B1823=2016,H1823/$O$14,B1823=2017,H1823/$O$15,B1823=2018,H1823/$O$16,B1823=2019,H1823/$O$17,B1823=2020,H1823/$O$18,B1823=2021,H1823/$O$19,B1823=2022,H1823/$O$20),"")</f>
        <v>7.6595568828537056E-5</v>
      </c>
      <c r="K1823" s="3" cm="1">
        <f t="array" ref="K1823">IFERROR(_xlfn.IFS(B1823=2015,J1823*$P$4,B1823=2016,J1823*$P$5,B1823=2017,J1823*$P$6,B1823=2018,J1823*$P$7,B1823=2019,J1823*$P$8,B1823=2020,J1823*$P$9,B1823=2021,J1823*$P$10,B1823=2022,J1823*$P$11),"")</f>
        <v>163956.89708513315</v>
      </c>
      <c r="L1823" s="3">
        <f t="shared" si="29"/>
        <v>313661.99708513316</v>
      </c>
    </row>
    <row r="1824" spans="1:12">
      <c r="A1824">
        <v>4827540</v>
      </c>
      <c r="B1824">
        <v>2022</v>
      </c>
      <c r="D1824" t="s">
        <v>2010</v>
      </c>
      <c r="E1824" t="s">
        <v>2011</v>
      </c>
      <c r="F1824" t="s">
        <v>4101</v>
      </c>
      <c r="G1824" t="s">
        <v>2012</v>
      </c>
      <c r="H1824" s="5">
        <v>228962.47</v>
      </c>
      <c r="I1824">
        <f>IFERROR(VLOOKUP(G1824,'NCES Match'!$A$2:$B$1307,2,FALSE),"")</f>
        <v>4827540</v>
      </c>
      <c r="J1824" cm="1">
        <f t="array" ref="J1824">IFERROR(_xlfn.IFS(B1824=2015,H1824/$O$13,B1824=2016,H1824/$O$14,B1824=2017,H1824/$O$15,B1824=2018,H1824/$O$16,B1824=2019,H1824/$O$17,B1824=2020,H1824/$O$18,B1824=2021,H1824/$O$19,B1824=2022,H1824/$O$20),"")</f>
        <v>1.0056733285525707E-4</v>
      </c>
      <c r="K1824" s="3" cm="1">
        <f t="array" ref="K1824">IFERROR(_xlfn.IFS(B1824=2015,J1824*$P$4,B1824=2016,J1824*$P$5,B1824=2017,J1824*$P$6,B1824=2018,J1824*$P$7,B1824=2019,J1824*$P$8,B1824=2020,J1824*$P$9,B1824=2021,J1824*$P$10,B1824=2022,J1824*$P$11),"")</f>
        <v>216570.04226254157</v>
      </c>
      <c r="L1824" s="3">
        <f t="shared" si="29"/>
        <v>445532.51226254157</v>
      </c>
    </row>
    <row r="1825" spans="1:12">
      <c r="A1825">
        <v>4827540</v>
      </c>
      <c r="B1825">
        <v>2023</v>
      </c>
      <c r="D1825" t="s">
        <v>2010</v>
      </c>
      <c r="E1825" t="s">
        <v>2011</v>
      </c>
      <c r="F1825" t="s">
        <v>4101</v>
      </c>
      <c r="G1825" t="s">
        <v>2012</v>
      </c>
      <c r="H1825" s="5">
        <v>257623.45</v>
      </c>
      <c r="I1825">
        <f>IFERROR(VLOOKUP(G1825,'NCES Match'!$A$2:$B$1307,2,FALSE),"")</f>
        <v>4827540</v>
      </c>
      <c r="J1825" t="str" cm="1">
        <f t="array" ref="J1825">IFERROR(_xlfn.IFS(B1825=2015,H1825/$O$13,B1825=2016,H1825/$O$14,B1825=2017,H1825/$O$15,B1825=2018,H1825/$O$16,B1825=2019,H1825/$O$17,B1825=2020,H1825/$O$18,B1825=2021,H1825/$O$19,B1825=2022,H1825/$O$20),"")</f>
        <v/>
      </c>
      <c r="K1825" s="3" t="str" cm="1">
        <f t="array" ref="K1825">IFERROR(_xlfn.IFS(B1825=2015,J1825*$P$4,B1825=2016,J1825*$P$5,B1825=2017,J1825*$P$6,B1825=2018,J1825*$P$7,B1825=2019,J1825*$P$8,B1825=2020,J1825*$P$9,B1825=2021,J1825*$P$10,B1825=2022,J1825*$P$11),"")</f>
        <v/>
      </c>
      <c r="L1825" s="3">
        <f t="shared" si="29"/>
        <v>257623.45</v>
      </c>
    </row>
    <row r="1826" spans="1:12">
      <c r="A1826">
        <v>4829910</v>
      </c>
      <c r="B1826">
        <v>2015</v>
      </c>
      <c r="C1826" t="s">
        <v>381</v>
      </c>
      <c r="D1826" t="s">
        <v>2193</v>
      </c>
      <c r="E1826" t="s">
        <v>2194</v>
      </c>
      <c r="G1826" t="s">
        <v>2195</v>
      </c>
      <c r="H1826" s="5">
        <v>62854.79</v>
      </c>
      <c r="I1826">
        <f>IFERROR(VLOOKUP(G1826,'NCES Match'!$A$2:$B$1307,2,FALSE),"")</f>
        <v>4829910</v>
      </c>
      <c r="J1826" cm="1">
        <f t="array" ref="J1826">IFERROR(_xlfn.IFS(B1826=2015,H1826/$O$13,B1826=2016,H1826/$O$14,B1826=2017,H1826/$O$15,B1826=2018,H1826/$O$16,B1826=2019,H1826/$O$17,B1826=2020,H1826/$O$18,B1826=2021,H1826/$O$19,B1826=2022,H1826/$O$20),"")</f>
        <v>4.9240678626089002E-5</v>
      </c>
      <c r="K1826" s="3" cm="1">
        <f t="array" ref="K1826">IFERROR(_xlfn.IFS(B1826=2015,J1826*$P$4,B1826=2016,J1826*$P$5,B1826=2017,J1826*$P$6,B1826=2018,J1826*$P$7,B1826=2019,J1826*$P$8,B1826=2020,J1826*$P$9,B1826=2021,J1826*$P$10,B1826=2022,J1826*$P$11),"")</f>
        <v>78365.702347056606</v>
      </c>
      <c r="L1826" s="3">
        <f t="shared" si="29"/>
        <v>141220.4923470566</v>
      </c>
    </row>
    <row r="1827" spans="1:12">
      <c r="A1827">
        <v>4829910</v>
      </c>
      <c r="B1827">
        <v>2016</v>
      </c>
      <c r="C1827" t="s">
        <v>4102</v>
      </c>
      <c r="D1827" t="s">
        <v>2193</v>
      </c>
      <c r="E1827" t="s">
        <v>2194</v>
      </c>
      <c r="F1827" t="s">
        <v>4101</v>
      </c>
      <c r="G1827" t="s">
        <v>2195</v>
      </c>
      <c r="H1827" s="5">
        <v>54790</v>
      </c>
      <c r="I1827">
        <f>IFERROR(VLOOKUP(G1827,'NCES Match'!$A$2:$B$1307,2,FALSE),"")</f>
        <v>4829910</v>
      </c>
      <c r="J1827" cm="1">
        <f t="array" ref="J1827">IFERROR(_xlfn.IFS(B1827=2015,H1827/$O$13,B1827=2016,H1827/$O$14,B1827=2017,H1827/$O$15,B1827=2018,H1827/$O$16,B1827=2019,H1827/$O$17,B1827=2020,H1827/$O$18,B1827=2021,H1827/$O$19,B1827=2022,H1827/$O$20),"")</f>
        <v>3.9222347935451004E-5</v>
      </c>
      <c r="K1827" s="3" cm="1">
        <f t="array" ref="K1827">IFERROR(_xlfn.IFS(B1827=2015,J1827*$P$4,B1827=2016,J1827*$P$5,B1827=2017,J1827*$P$6,B1827=2018,J1827*$P$7,B1827=2019,J1827*$P$8,B1827=2020,J1827*$P$9,B1827=2021,J1827*$P$10,B1827=2022,J1827*$P$11),"")</f>
        <v>65722.191820569991</v>
      </c>
      <c r="L1827" s="3">
        <f t="shared" si="29"/>
        <v>120512.19182056999</v>
      </c>
    </row>
    <row r="1828" spans="1:12">
      <c r="A1828">
        <v>4829910</v>
      </c>
      <c r="B1828">
        <v>2017</v>
      </c>
      <c r="D1828" t="s">
        <v>2193</v>
      </c>
      <c r="E1828" t="s">
        <v>2194</v>
      </c>
      <c r="F1828" t="s">
        <v>4101</v>
      </c>
      <c r="G1828" t="s">
        <v>2195</v>
      </c>
      <c r="H1828" s="5">
        <v>52797</v>
      </c>
      <c r="I1828">
        <f>IFERROR(VLOOKUP(G1828,'NCES Match'!$A$2:$B$1307,2,FALSE),"")</f>
        <v>4829910</v>
      </c>
      <c r="J1828" cm="1">
        <f t="array" ref="J1828">IFERROR(_xlfn.IFS(B1828=2015,H1828/$O$13,B1828=2016,H1828/$O$14,B1828=2017,H1828/$O$15,B1828=2018,H1828/$O$16,B1828=2019,H1828/$O$17,B1828=2020,H1828/$O$18,B1828=2021,H1828/$O$19,B1828=2022,H1828/$O$20),"")</f>
        <v>3.6400298561182108E-5</v>
      </c>
      <c r="K1828" s="3" cm="1">
        <f t="array" ref="K1828">IFERROR(_xlfn.IFS(B1828=2015,J1828*$P$4,B1828=2016,J1828*$P$5,B1828=2017,J1828*$P$6,B1828=2018,J1828*$P$7,B1828=2019,J1828*$P$8,B1828=2020,J1828*$P$9,B1828=2021,J1828*$P$10,B1828=2022,J1828*$P$11),"")</f>
        <v>61816.727751677252</v>
      </c>
      <c r="L1828" s="3">
        <f t="shared" si="29"/>
        <v>114613.72775167724</v>
      </c>
    </row>
    <row r="1829" spans="1:12">
      <c r="A1829">
        <v>4829910</v>
      </c>
      <c r="B1829">
        <v>2018</v>
      </c>
      <c r="D1829" t="s">
        <v>2193</v>
      </c>
      <c r="E1829" t="s">
        <v>2194</v>
      </c>
      <c r="F1829" t="s">
        <v>4101</v>
      </c>
      <c r="G1829" t="s">
        <v>2195</v>
      </c>
      <c r="H1829" s="5">
        <v>48021</v>
      </c>
      <c r="I1829">
        <f>IFERROR(VLOOKUP(G1829,'NCES Match'!$A$2:$B$1307,2,FALSE),"")</f>
        <v>4829910</v>
      </c>
      <c r="J1829" cm="1">
        <f t="array" ref="J1829">IFERROR(_xlfn.IFS(B1829=2015,H1829/$O$13,B1829=2016,H1829/$O$14,B1829=2017,H1829/$O$15,B1829=2018,H1829/$O$16,B1829=2019,H1829/$O$17,B1829=2020,H1829/$O$18,B1829=2021,H1829/$O$19,B1829=2022,H1829/$O$20),"")</f>
        <v>3.1336527812863782E-5</v>
      </c>
      <c r="K1829" s="3" cm="1">
        <f t="array" ref="K1829">IFERROR(_xlfn.IFS(B1829=2015,J1829*$P$4,B1829=2016,J1829*$P$5,B1829=2017,J1829*$P$6,B1829=2018,J1829*$P$7,B1829=2019,J1829*$P$8,B1829=2020,J1829*$P$9,B1829=2021,J1829*$P$10,B1829=2022,J1829*$P$11),"")</f>
        <v>53800.221110222563</v>
      </c>
      <c r="L1829" s="3">
        <f t="shared" si="29"/>
        <v>101821.22111022257</v>
      </c>
    </row>
    <row r="1830" spans="1:12">
      <c r="A1830">
        <v>4829910</v>
      </c>
      <c r="B1830">
        <v>2019</v>
      </c>
      <c r="D1830" t="s">
        <v>2193</v>
      </c>
      <c r="E1830" t="s">
        <v>2194</v>
      </c>
      <c r="F1830" t="s">
        <v>4101</v>
      </c>
      <c r="G1830" t="s">
        <v>2195</v>
      </c>
      <c r="H1830" s="5">
        <v>48756</v>
      </c>
      <c r="I1830">
        <f>IFERROR(VLOOKUP(G1830,'NCES Match'!$A$2:$B$1307,2,FALSE),"")</f>
        <v>4829910</v>
      </c>
      <c r="J1830" cm="1">
        <f t="array" ref="J1830">IFERROR(_xlfn.IFS(B1830=2015,H1830/$O$13,B1830=2016,H1830/$O$14,B1830=2017,H1830/$O$15,B1830=2018,H1830/$O$16,B1830=2019,H1830/$O$17,B1830=2020,H1830/$O$18,B1830=2021,H1830/$O$19,B1830=2022,H1830/$O$20),"")</f>
        <v>3.0871325379130821E-5</v>
      </c>
      <c r="K1830" s="3" cm="1">
        <f t="array" ref="K1830">IFERROR(_xlfn.IFS(B1830=2015,J1830*$P$4,B1830=2016,J1830*$P$5,B1830=2017,J1830*$P$6,B1830=2018,J1830*$P$7,B1830=2019,J1830*$P$8,B1830=2020,J1830*$P$9,B1830=2021,J1830*$P$10,B1830=2022,J1830*$P$11),"")</f>
        <v>53652.078073840225</v>
      </c>
      <c r="L1830" s="3">
        <f t="shared" si="29"/>
        <v>102408.07807384022</v>
      </c>
    </row>
    <row r="1831" spans="1:12">
      <c r="A1831">
        <v>4829910</v>
      </c>
      <c r="B1831">
        <v>2020</v>
      </c>
      <c r="D1831" t="s">
        <v>2193</v>
      </c>
      <c r="E1831" t="s">
        <v>2194</v>
      </c>
      <c r="F1831" t="s">
        <v>4230</v>
      </c>
      <c r="G1831" t="s">
        <v>2195</v>
      </c>
      <c r="H1831" s="5">
        <v>75800</v>
      </c>
      <c r="I1831">
        <f>IFERROR(VLOOKUP(G1831,'NCES Match'!$A$2:$B$1307,2,FALSE),"")</f>
        <v>4829910</v>
      </c>
      <c r="J1831" cm="1">
        <f t="array" ref="J1831">IFERROR(_xlfn.IFS(B1831=2015,H1831/$O$13,B1831=2016,H1831/$O$14,B1831=2017,H1831/$O$15,B1831=2018,H1831/$O$16,B1831=2019,H1831/$O$17,B1831=2020,H1831/$O$18,B1831=2021,H1831/$O$19,B1831=2022,H1831/$O$20),"")</f>
        <v>4.1076593253388815E-5</v>
      </c>
      <c r="K1831" s="3" cm="1">
        <f t="array" ref="K1831">IFERROR(_xlfn.IFS(B1831=2015,J1831*$P$4,B1831=2016,J1831*$P$5,B1831=2017,J1831*$P$6,B1831=2018,J1831*$P$7,B1831=2019,J1831*$P$8,B1831=2020,J1831*$P$9,B1831=2021,J1831*$P$10,B1831=2022,J1831*$P$11),"")</f>
        <v>86589.574208753635</v>
      </c>
      <c r="L1831" s="3">
        <f t="shared" si="29"/>
        <v>162389.57420875365</v>
      </c>
    </row>
    <row r="1832" spans="1:12">
      <c r="A1832">
        <v>4829910</v>
      </c>
      <c r="B1832">
        <v>2021</v>
      </c>
      <c r="D1832" t="s">
        <v>2193</v>
      </c>
      <c r="E1832" t="s">
        <v>2194</v>
      </c>
      <c r="F1832" t="s">
        <v>4230</v>
      </c>
      <c r="G1832" t="s">
        <v>2195</v>
      </c>
      <c r="H1832" s="5">
        <v>75393.240000000005</v>
      </c>
      <c r="I1832">
        <f>IFERROR(VLOOKUP(G1832,'NCES Match'!$A$2:$B$1307,2,FALSE),"")</f>
        <v>4829910</v>
      </c>
      <c r="J1832" cm="1">
        <f t="array" ref="J1832">IFERROR(_xlfn.IFS(B1832=2015,H1832/$O$13,B1832=2016,H1832/$O$14,B1832=2017,H1832/$O$15,B1832=2018,H1832/$O$16,B1832=2019,H1832/$O$17,B1832=2020,H1832/$O$18,B1832=2021,H1832/$O$19,B1832=2022,H1832/$O$20),"")</f>
        <v>3.8574424676423273E-5</v>
      </c>
      <c r="K1832" s="3" cm="1">
        <f t="array" ref="K1832">IFERROR(_xlfn.IFS(B1832=2015,J1832*$P$4,B1832=2016,J1832*$P$5,B1832=2017,J1832*$P$6,B1832=2018,J1832*$P$7,B1832=2019,J1832*$P$8,B1832=2020,J1832*$P$9,B1832=2021,J1832*$P$10,B1832=2022,J1832*$P$11),"")</f>
        <v>82570.61176669829</v>
      </c>
      <c r="L1832" s="3">
        <f t="shared" si="29"/>
        <v>157963.8517666983</v>
      </c>
    </row>
    <row r="1833" spans="1:12">
      <c r="A1833">
        <v>4829910</v>
      </c>
      <c r="B1833">
        <v>2022</v>
      </c>
      <c r="D1833" t="s">
        <v>2193</v>
      </c>
      <c r="E1833" t="s">
        <v>2194</v>
      </c>
      <c r="F1833" t="s">
        <v>4101</v>
      </c>
      <c r="G1833" t="s">
        <v>2195</v>
      </c>
      <c r="H1833" s="5">
        <v>104664.48</v>
      </c>
      <c r="I1833">
        <f>IFERROR(VLOOKUP(G1833,'NCES Match'!$A$2:$B$1307,2,FALSE),"")</f>
        <v>4829910</v>
      </c>
      <c r="J1833" cm="1">
        <f t="array" ref="J1833">IFERROR(_xlfn.IFS(B1833=2015,H1833/$O$13,B1833=2016,H1833/$O$14,B1833=2017,H1833/$O$15,B1833=2018,H1833/$O$16,B1833=2019,H1833/$O$17,B1833=2020,H1833/$O$18,B1833=2021,H1833/$O$19,B1833=2022,H1833/$O$20),"")</f>
        <v>4.5971846819622431E-5</v>
      </c>
      <c r="K1833" s="3" cm="1">
        <f t="array" ref="K1833">IFERROR(_xlfn.IFS(B1833=2015,J1833*$P$4,B1833=2016,J1833*$P$5,B1833=2017,J1833*$P$6,B1833=2018,J1833*$P$7,B1833=2019,J1833*$P$8,B1833=2020,J1833*$P$9,B1833=2021,J1833*$P$10,B1833=2022,J1833*$P$11),"")</f>
        <v>98999.590880492047</v>
      </c>
      <c r="L1833" s="3">
        <f t="shared" si="29"/>
        <v>203664.07088049204</v>
      </c>
    </row>
    <row r="1834" spans="1:12">
      <c r="A1834">
        <v>4829910</v>
      </c>
      <c r="B1834">
        <v>2023</v>
      </c>
      <c r="D1834" t="s">
        <v>2193</v>
      </c>
      <c r="E1834" t="s">
        <v>2194</v>
      </c>
      <c r="F1834" t="s">
        <v>4101</v>
      </c>
      <c r="G1834" t="s">
        <v>2195</v>
      </c>
      <c r="H1834" s="5">
        <v>121845.17</v>
      </c>
      <c r="I1834">
        <f>IFERROR(VLOOKUP(G1834,'NCES Match'!$A$2:$B$1307,2,FALSE),"")</f>
        <v>4829910</v>
      </c>
      <c r="J1834" t="str" cm="1">
        <f t="array" ref="J1834">IFERROR(_xlfn.IFS(B1834=2015,H1834/$O$13,B1834=2016,H1834/$O$14,B1834=2017,H1834/$O$15,B1834=2018,H1834/$O$16,B1834=2019,H1834/$O$17,B1834=2020,H1834/$O$18,B1834=2021,H1834/$O$19,B1834=2022,H1834/$O$20),"")</f>
        <v/>
      </c>
      <c r="K1834" s="3" t="str" cm="1">
        <f t="array" ref="K1834">IFERROR(_xlfn.IFS(B1834=2015,J1834*$P$4,B1834=2016,J1834*$P$5,B1834=2017,J1834*$P$6,B1834=2018,J1834*$P$7,B1834=2019,J1834*$P$8,B1834=2020,J1834*$P$9,B1834=2021,J1834*$P$10,B1834=2022,J1834*$P$11),"")</f>
        <v/>
      </c>
      <c r="L1834" s="3">
        <f t="shared" si="29"/>
        <v>121845.17</v>
      </c>
    </row>
    <row r="1835" spans="1:12">
      <c r="A1835">
        <v>4836210</v>
      </c>
      <c r="B1835">
        <v>2015</v>
      </c>
      <c r="C1835" t="s">
        <v>381</v>
      </c>
      <c r="D1835" t="s">
        <v>2644</v>
      </c>
      <c r="E1835" t="s">
        <v>2645</v>
      </c>
      <c r="G1835" t="s">
        <v>2646</v>
      </c>
      <c r="H1835" s="5">
        <v>149754.64000000001</v>
      </c>
      <c r="I1835">
        <f>IFERROR(VLOOKUP(G1835,'NCES Match'!$A$2:$B$1307,2,FALSE),"")</f>
        <v>4836210</v>
      </c>
      <c r="J1835" cm="1">
        <f t="array" ref="J1835">IFERROR(_xlfn.IFS(B1835=2015,H1835/$O$13,B1835=2016,H1835/$O$14,B1835=2017,H1835/$O$15,B1835=2018,H1835/$O$16,B1835=2019,H1835/$O$17,B1835=2020,H1835/$O$18,B1835=2021,H1835/$O$19,B1835=2022,H1835/$O$20),"")</f>
        <v>1.1731834759141911E-4</v>
      </c>
      <c r="K1835" s="3" cm="1">
        <f t="array" ref="K1835">IFERROR(_xlfn.IFS(B1835=2015,J1835*$P$4,B1835=2016,J1835*$P$5,B1835=2017,J1835*$P$6,B1835=2018,J1835*$P$7,B1835=2019,J1835*$P$8,B1835=2020,J1835*$P$9,B1835=2021,J1835*$P$10,B1835=2022,J1835*$P$11),"")</f>
        <v>186710.15436262882</v>
      </c>
      <c r="L1835" s="3">
        <f t="shared" si="29"/>
        <v>336464.79436262883</v>
      </c>
    </row>
    <row r="1836" spans="1:12">
      <c r="A1836">
        <v>4836210</v>
      </c>
      <c r="B1836">
        <v>2016</v>
      </c>
      <c r="C1836" t="s">
        <v>4102</v>
      </c>
      <c r="D1836" t="s">
        <v>2644</v>
      </c>
      <c r="E1836" t="s">
        <v>2645</v>
      </c>
      <c r="F1836" t="s">
        <v>4101</v>
      </c>
      <c r="G1836" t="s">
        <v>2646</v>
      </c>
      <c r="H1836" s="5">
        <v>155343</v>
      </c>
      <c r="I1836">
        <f>IFERROR(VLOOKUP(G1836,'NCES Match'!$A$2:$B$1307,2,FALSE),"")</f>
        <v>4836210</v>
      </c>
      <c r="J1836" cm="1">
        <f t="array" ref="J1836">IFERROR(_xlfn.IFS(B1836=2015,H1836/$O$13,B1836=2016,H1836/$O$14,B1836=2017,H1836/$O$15,B1836=2018,H1836/$O$16,B1836=2019,H1836/$O$17,B1836=2020,H1836/$O$18,B1836=2021,H1836/$O$19,B1836=2022,H1836/$O$20),"")</f>
        <v>1.1120491322023663E-4</v>
      </c>
      <c r="K1836" s="3" cm="1">
        <f t="array" ref="K1836">IFERROR(_xlfn.IFS(B1836=2015,J1836*$P$4,B1836=2016,J1836*$P$5,B1836=2017,J1836*$P$6,B1836=2018,J1836*$P$7,B1836=2019,J1836*$P$8,B1836=2020,J1836*$P$9,B1836=2021,J1836*$P$10,B1836=2022,J1836*$P$11),"")</f>
        <v>186338.4275229568</v>
      </c>
      <c r="L1836" s="3">
        <f t="shared" si="29"/>
        <v>341681.4275229568</v>
      </c>
    </row>
    <row r="1837" spans="1:12">
      <c r="A1837">
        <v>4836210</v>
      </c>
      <c r="B1837">
        <v>2017</v>
      </c>
      <c r="D1837" t="s">
        <v>2644</v>
      </c>
      <c r="E1837" t="s">
        <v>2645</v>
      </c>
      <c r="F1837" t="s">
        <v>4101</v>
      </c>
      <c r="G1837" t="s">
        <v>2646</v>
      </c>
      <c r="H1837" s="5">
        <v>156375</v>
      </c>
      <c r="I1837">
        <f>IFERROR(VLOOKUP(G1837,'NCES Match'!$A$2:$B$1307,2,FALSE),"")</f>
        <v>4836210</v>
      </c>
      <c r="J1837" cm="1">
        <f t="array" ref="J1837">IFERROR(_xlfn.IFS(B1837=2015,H1837/$O$13,B1837=2016,H1837/$O$14,B1837=2017,H1837/$O$15,B1837=2018,H1837/$O$16,B1837=2019,H1837/$O$17,B1837=2020,H1837/$O$18,B1837=2021,H1837/$O$19,B1837=2022,H1837/$O$20),"")</f>
        <v>1.0781098713004247E-4</v>
      </c>
      <c r="K1837" s="3" cm="1">
        <f t="array" ref="K1837">IFERROR(_xlfn.IFS(B1837=2015,J1837*$P$4,B1837=2016,J1837*$P$5,B1837=2017,J1837*$P$6,B1837=2018,J1837*$P$7,B1837=2019,J1837*$P$8,B1837=2020,J1837*$P$9,B1837=2021,J1837*$P$10,B1837=2022,J1837*$P$11),"")</f>
        <v>183089.77408126465</v>
      </c>
      <c r="L1837" s="3">
        <f t="shared" si="29"/>
        <v>339464.77408126462</v>
      </c>
    </row>
    <row r="1838" spans="1:12">
      <c r="A1838">
        <v>4836210</v>
      </c>
      <c r="B1838">
        <v>2018</v>
      </c>
      <c r="D1838" t="s">
        <v>2644</v>
      </c>
      <c r="E1838" t="s">
        <v>2645</v>
      </c>
      <c r="F1838" t="s">
        <v>4101</v>
      </c>
      <c r="G1838" t="s">
        <v>2646</v>
      </c>
      <c r="H1838" s="5">
        <v>165590</v>
      </c>
      <c r="I1838">
        <f>IFERROR(VLOOKUP(G1838,'NCES Match'!$A$2:$B$1307,2,FALSE),"")</f>
        <v>4836210</v>
      </c>
      <c r="J1838" cm="1">
        <f t="array" ref="J1838">IFERROR(_xlfn.IFS(B1838=2015,H1838/$O$13,B1838=2016,H1838/$O$14,B1838=2017,H1838/$O$15,B1838=2018,H1838/$O$16,B1838=2019,H1838/$O$17,B1838=2020,H1838/$O$18,B1838=2021,H1838/$O$19,B1838=2022,H1838/$O$20),"")</f>
        <v>1.0805721747843889E-4</v>
      </c>
      <c r="K1838" s="3" cm="1">
        <f t="array" ref="K1838">IFERROR(_xlfn.IFS(B1838=2015,J1838*$P$4,B1838=2016,J1838*$P$5,B1838=2017,J1838*$P$6,B1838=2018,J1838*$P$7,B1838=2019,J1838*$P$8,B1838=2020,J1838*$P$9,B1838=2021,J1838*$P$10,B1838=2022,J1838*$P$11),"")</f>
        <v>185518.39015517701</v>
      </c>
      <c r="L1838" s="3">
        <f t="shared" si="29"/>
        <v>351108.39015517698</v>
      </c>
    </row>
    <row r="1839" spans="1:12">
      <c r="A1839">
        <v>4836210</v>
      </c>
      <c r="B1839">
        <v>2019</v>
      </c>
      <c r="D1839" t="s">
        <v>2644</v>
      </c>
      <c r="E1839" t="s">
        <v>2645</v>
      </c>
      <c r="F1839" t="s">
        <v>4101</v>
      </c>
      <c r="G1839" t="s">
        <v>2646</v>
      </c>
      <c r="H1839" s="5">
        <v>188233</v>
      </c>
      <c r="I1839">
        <f>IFERROR(VLOOKUP(G1839,'NCES Match'!$A$2:$B$1307,2,FALSE),"")</f>
        <v>4836210</v>
      </c>
      <c r="J1839" cm="1">
        <f t="array" ref="J1839">IFERROR(_xlfn.IFS(B1839=2015,H1839/$O$13,B1839=2016,H1839/$O$14,B1839=2017,H1839/$O$15,B1839=2018,H1839/$O$16,B1839=2019,H1839/$O$17,B1839=2020,H1839/$O$18,B1839=2021,H1839/$O$19,B1839=2022,H1839/$O$20),"")</f>
        <v>1.1918537595557329E-4</v>
      </c>
      <c r="K1839" s="3" cm="1">
        <f t="array" ref="K1839">IFERROR(_xlfn.IFS(B1839=2015,J1839*$P$4,B1839=2016,J1839*$P$5,B1839=2017,J1839*$P$6,B1839=2018,J1839*$P$7,B1839=2019,J1839*$P$8,B1839=2020,J1839*$P$9,B1839=2021,J1839*$P$10,B1839=2022,J1839*$P$11),"")</f>
        <v>207135.35999821901</v>
      </c>
      <c r="L1839" s="3">
        <f t="shared" si="29"/>
        <v>395368.35999821901</v>
      </c>
    </row>
    <row r="1840" spans="1:12">
      <c r="A1840">
        <v>4836210</v>
      </c>
      <c r="B1840">
        <v>2020</v>
      </c>
      <c r="D1840" t="s">
        <v>2644</v>
      </c>
      <c r="E1840" t="s">
        <v>2645</v>
      </c>
      <c r="F1840" t="s">
        <v>4230</v>
      </c>
      <c r="G1840" t="s">
        <v>2646</v>
      </c>
      <c r="H1840" s="5">
        <v>215911</v>
      </c>
      <c r="I1840">
        <f>IFERROR(VLOOKUP(G1840,'NCES Match'!$A$2:$B$1307,2,FALSE),"")</f>
        <v>4836210</v>
      </c>
      <c r="J1840" cm="1">
        <f t="array" ref="J1840">IFERROR(_xlfn.IFS(B1840=2015,H1840/$O$13,B1840=2016,H1840/$O$14,B1840=2017,H1840/$O$15,B1840=2018,H1840/$O$16,B1840=2019,H1840/$O$17,B1840=2020,H1840/$O$18,B1840=2021,H1840/$O$19,B1840=2022,H1840/$O$20),"")</f>
        <v>1.1700380377219567E-4</v>
      </c>
      <c r="K1840" s="3" cm="1">
        <f t="array" ref="K1840">IFERROR(_xlfn.IFS(B1840=2015,J1840*$P$4,B1840=2016,J1840*$P$5,B1840=2017,J1840*$P$6,B1840=2018,J1840*$P$7,B1840=2019,J1840*$P$8,B1840=2020,J1840*$P$9,B1840=2021,J1840*$P$10,B1840=2022,J1840*$P$11),"")</f>
        <v>246644.3477174961</v>
      </c>
      <c r="L1840" s="3">
        <f t="shared" si="29"/>
        <v>462555.3477174961</v>
      </c>
    </row>
    <row r="1841" spans="1:12">
      <c r="A1841">
        <v>4836210</v>
      </c>
      <c r="B1841">
        <v>2021</v>
      </c>
      <c r="D1841" t="s">
        <v>2644</v>
      </c>
      <c r="E1841" t="s">
        <v>2645</v>
      </c>
      <c r="F1841" t="s">
        <v>4101</v>
      </c>
      <c r="G1841" t="s">
        <v>2646</v>
      </c>
      <c r="H1841" s="5">
        <v>227210.74</v>
      </c>
      <c r="I1841">
        <f>IFERROR(VLOOKUP(G1841,'NCES Match'!$A$2:$B$1307,2,FALSE),"")</f>
        <v>4836210</v>
      </c>
      <c r="J1841" cm="1">
        <f t="array" ref="J1841">IFERROR(_xlfn.IFS(B1841=2015,H1841/$O$13,B1841=2016,H1841/$O$14,B1841=2017,H1841/$O$15,B1841=2018,H1841/$O$16,B1841=2019,H1841/$O$17,B1841=2020,H1841/$O$18,B1841=2021,H1841/$O$19,B1841=2022,H1841/$O$20),"")</f>
        <v>1.1625078821130901E-4</v>
      </c>
      <c r="K1841" s="3" cm="1">
        <f t="array" ref="K1841">IFERROR(_xlfn.IFS(B1841=2015,J1841*$P$4,B1841=2016,J1841*$P$5,B1841=2017,J1841*$P$6,B1841=2018,J1841*$P$7,B1841=2019,J1841*$P$8,B1841=2020,J1841*$P$9,B1841=2021,J1841*$P$10,B1841=2022,J1841*$P$11),"")</f>
        <v>248841.00751956308</v>
      </c>
      <c r="L1841" s="3">
        <f t="shared" si="29"/>
        <v>476051.74751956307</v>
      </c>
    </row>
    <row r="1842" spans="1:12">
      <c r="A1842">
        <v>4836210</v>
      </c>
      <c r="B1842">
        <v>2022</v>
      </c>
      <c r="D1842" t="s">
        <v>2644</v>
      </c>
      <c r="E1842" t="s">
        <v>2645</v>
      </c>
      <c r="F1842" t="s">
        <v>4101</v>
      </c>
      <c r="G1842" t="s">
        <v>2646</v>
      </c>
      <c r="H1842" s="5">
        <v>321276.87</v>
      </c>
      <c r="I1842">
        <f>IFERROR(VLOOKUP(G1842,'NCES Match'!$A$2:$B$1307,2,FALSE),"")</f>
        <v>4836210</v>
      </c>
      <c r="J1842" cm="1">
        <f t="array" ref="J1842">IFERROR(_xlfn.IFS(B1842=2015,H1842/$O$13,B1842=2016,H1842/$O$14,B1842=2017,H1842/$O$15,B1842=2018,H1842/$O$16,B1842=2019,H1842/$O$17,B1842=2020,H1842/$O$18,B1842=2021,H1842/$O$19,B1842=2022,H1842/$O$20),"")</f>
        <v>1.4111464609892246E-4</v>
      </c>
      <c r="K1842" s="3" cm="1">
        <f t="array" ref="K1842">IFERROR(_xlfn.IFS(B1842=2015,J1842*$P$4,B1842=2016,J1842*$P$5,B1842=2017,J1842*$P$6,B1842=2018,J1842*$P$7,B1842=2019,J1842*$P$8,B1842=2020,J1842*$P$9,B1842=2021,J1842*$P$10,B1842=2022,J1842*$P$11),"")</f>
        <v>303887.9922717337</v>
      </c>
      <c r="L1842" s="3">
        <f t="shared" si="29"/>
        <v>625164.8622717337</v>
      </c>
    </row>
    <row r="1843" spans="1:12">
      <c r="A1843">
        <v>4836210</v>
      </c>
      <c r="B1843">
        <v>2023</v>
      </c>
      <c r="D1843" t="s">
        <v>2644</v>
      </c>
      <c r="E1843" t="s">
        <v>2645</v>
      </c>
      <c r="F1843" t="s">
        <v>4101</v>
      </c>
      <c r="G1843" t="s">
        <v>2646</v>
      </c>
      <c r="H1843" s="5">
        <v>362838.68</v>
      </c>
      <c r="I1843">
        <f>IFERROR(VLOOKUP(G1843,'NCES Match'!$A$2:$B$1307,2,FALSE),"")</f>
        <v>4836210</v>
      </c>
      <c r="J1843" t="str" cm="1">
        <f t="array" ref="J1843">IFERROR(_xlfn.IFS(B1843=2015,H1843/$O$13,B1843=2016,H1843/$O$14,B1843=2017,H1843/$O$15,B1843=2018,H1843/$O$16,B1843=2019,H1843/$O$17,B1843=2020,H1843/$O$18,B1843=2021,H1843/$O$19,B1843=2022,H1843/$O$20),"")</f>
        <v/>
      </c>
      <c r="K1843" s="3" t="str" cm="1">
        <f t="array" ref="K1843">IFERROR(_xlfn.IFS(B1843=2015,J1843*$P$4,B1843=2016,J1843*$P$5,B1843=2017,J1843*$P$6,B1843=2018,J1843*$P$7,B1843=2019,J1843*$P$8,B1843=2020,J1843*$P$9,B1843=2021,J1843*$P$10,B1843=2022,J1843*$P$11),"")</f>
        <v/>
      </c>
      <c r="L1843" s="3">
        <f t="shared" si="29"/>
        <v>362838.68</v>
      </c>
    </row>
    <row r="1844" spans="1:12">
      <c r="A1844">
        <v>4810440</v>
      </c>
      <c r="B1844">
        <v>2015</v>
      </c>
      <c r="C1844" t="s">
        <v>381</v>
      </c>
      <c r="D1844" t="s">
        <v>615</v>
      </c>
      <c r="E1844" t="s">
        <v>616</v>
      </c>
      <c r="G1844" t="s">
        <v>617</v>
      </c>
      <c r="H1844" s="5">
        <v>41150.730000000003</v>
      </c>
      <c r="I1844">
        <f>IFERROR(VLOOKUP(G1844,'NCES Match'!$A$2:$B$1307,2,FALSE),"")</f>
        <v>4810440</v>
      </c>
      <c r="J1844" cm="1">
        <f t="array" ref="J1844">IFERROR(_xlfn.IFS(B1844=2015,H1844/$O$13,B1844=2016,H1844/$O$14,B1844=2017,H1844/$O$15,B1844=2018,H1844/$O$16,B1844=2019,H1844/$O$17,B1844=2020,H1844/$O$18,B1844=2021,H1844/$O$19,B1844=2022,H1844/$O$20),"")</f>
        <v>3.2237636481785391E-5</v>
      </c>
      <c r="K1844" s="3" cm="1">
        <f t="array" ref="K1844">IFERROR(_xlfn.IFS(B1844=2015,J1844*$P$4,B1844=2016,J1844*$P$5,B1844=2017,J1844*$P$6,B1844=2018,J1844*$P$7,B1844=2019,J1844*$P$8,B1844=2020,J1844*$P$9,B1844=2021,J1844*$P$10,B1844=2022,J1844*$P$11),"")</f>
        <v>51305.65003151061</v>
      </c>
      <c r="L1844" s="3">
        <f t="shared" si="29"/>
        <v>92456.380031510605</v>
      </c>
    </row>
    <row r="1845" spans="1:12">
      <c r="A1845">
        <v>4810440</v>
      </c>
      <c r="B1845">
        <v>2016</v>
      </c>
      <c r="C1845" t="s">
        <v>4102</v>
      </c>
      <c r="D1845" t="s">
        <v>615</v>
      </c>
      <c r="E1845" t="s">
        <v>616</v>
      </c>
      <c r="F1845" t="s">
        <v>4101</v>
      </c>
      <c r="G1845" t="s">
        <v>617</v>
      </c>
      <c r="H1845" s="5">
        <v>42590</v>
      </c>
      <c r="I1845">
        <f>IFERROR(VLOOKUP(G1845,'NCES Match'!$A$2:$B$1307,2,FALSE),"")</f>
        <v>4810440</v>
      </c>
      <c r="J1845" cm="1">
        <f t="array" ref="J1845">IFERROR(_xlfn.IFS(B1845=2015,H1845/$O$13,B1845=2016,H1845/$O$14,B1845=2017,H1845/$O$15,B1845=2018,H1845/$O$16,B1845=2019,H1845/$O$17,B1845=2020,H1845/$O$18,B1845=2021,H1845/$O$19,B1845=2022,H1845/$O$20),"")</f>
        <v>3.0488771647579086E-5</v>
      </c>
      <c r="K1845" s="3" cm="1">
        <f t="array" ref="K1845">IFERROR(_xlfn.IFS(B1845=2015,J1845*$P$4,B1845=2016,J1845*$P$5,B1845=2017,J1845*$P$6,B1845=2018,J1845*$P$7,B1845=2019,J1845*$P$8,B1845=2020,J1845*$P$9,B1845=2021,J1845*$P$10,B1845=2022,J1845*$P$11),"")</f>
        <v>51087.938485819963</v>
      </c>
      <c r="L1845" s="3">
        <f t="shared" si="29"/>
        <v>93677.938485819963</v>
      </c>
    </row>
    <row r="1846" spans="1:12">
      <c r="A1846">
        <v>4810440</v>
      </c>
      <c r="B1846">
        <v>2017</v>
      </c>
      <c r="D1846" t="s">
        <v>615</v>
      </c>
      <c r="E1846" t="s">
        <v>616</v>
      </c>
      <c r="F1846" t="s">
        <v>4101</v>
      </c>
      <c r="G1846" t="s">
        <v>617</v>
      </c>
      <c r="H1846" s="5">
        <v>40606</v>
      </c>
      <c r="I1846">
        <f>IFERROR(VLOOKUP(G1846,'NCES Match'!$A$2:$B$1307,2,FALSE),"")</f>
        <v>4810440</v>
      </c>
      <c r="J1846" cm="1">
        <f t="array" ref="J1846">IFERROR(_xlfn.IFS(B1846=2015,H1846/$O$13,B1846=2016,H1846/$O$14,B1846=2017,H1846/$O$15,B1846=2018,H1846/$O$16,B1846=2019,H1846/$O$17,B1846=2020,H1846/$O$18,B1846=2021,H1846/$O$19,B1846=2022,H1846/$O$20),"")</f>
        <v>2.7995350557330166E-5</v>
      </c>
      <c r="K1846" s="3" cm="1">
        <f t="array" ref="K1846">IFERROR(_xlfn.IFS(B1846=2015,J1846*$P$4,B1846=2016,J1846*$P$5,B1846=2017,J1846*$P$6,B1846=2018,J1846*$P$7,B1846=2019,J1846*$P$8,B1846=2020,J1846*$P$9,B1846=2021,J1846*$P$10,B1846=2022,J1846*$P$11),"")</f>
        <v>47543.043110112441</v>
      </c>
      <c r="L1846" s="3">
        <f t="shared" si="29"/>
        <v>88149.043110112441</v>
      </c>
    </row>
    <row r="1847" spans="1:12">
      <c r="A1847">
        <v>4810440</v>
      </c>
      <c r="B1847">
        <v>2018</v>
      </c>
      <c r="D1847" t="s">
        <v>615</v>
      </c>
      <c r="E1847" t="s">
        <v>616</v>
      </c>
      <c r="F1847" t="s">
        <v>4101</v>
      </c>
      <c r="G1847" t="s">
        <v>617</v>
      </c>
      <c r="H1847" s="5">
        <v>44884</v>
      </c>
      <c r="I1847">
        <f>IFERROR(VLOOKUP(G1847,'NCES Match'!$A$2:$B$1307,2,FALSE),"")</f>
        <v>4810440</v>
      </c>
      <c r="J1847" cm="1">
        <f t="array" ref="J1847">IFERROR(_xlfn.IFS(B1847=2015,H1847/$O$13,B1847=2016,H1847/$O$14,B1847=2017,H1847/$O$15,B1847=2018,H1847/$O$16,B1847=2019,H1847/$O$17,B1847=2020,H1847/$O$18,B1847=2021,H1847/$O$19,B1847=2022,H1847/$O$20),"")</f>
        <v>2.9289450747643282E-5</v>
      </c>
      <c r="K1847" s="3" cm="1">
        <f t="array" ref="K1847">IFERROR(_xlfn.IFS(B1847=2015,J1847*$P$4,B1847=2016,J1847*$P$5,B1847=2017,J1847*$P$6,B1847=2018,J1847*$P$7,B1847=2019,J1847*$P$8,B1847=2020,J1847*$P$9,B1847=2021,J1847*$P$10,B1847=2022,J1847*$P$11),"")</f>
        <v>50285.690100398366</v>
      </c>
      <c r="L1847" s="3">
        <f t="shared" si="29"/>
        <v>95169.690100398366</v>
      </c>
    </row>
    <row r="1848" spans="1:12">
      <c r="A1848">
        <v>4810440</v>
      </c>
      <c r="B1848">
        <v>2019</v>
      </c>
      <c r="D1848" t="s">
        <v>615</v>
      </c>
      <c r="E1848" t="s">
        <v>616</v>
      </c>
      <c r="F1848" t="s">
        <v>4101</v>
      </c>
      <c r="G1848" t="s">
        <v>617</v>
      </c>
      <c r="H1848" s="5">
        <v>45012</v>
      </c>
      <c r="I1848">
        <f>IFERROR(VLOOKUP(G1848,'NCES Match'!$A$2:$B$1307,2,FALSE),"")</f>
        <v>4810440</v>
      </c>
      <c r="J1848" cm="1">
        <f t="array" ref="J1848">IFERROR(_xlfn.IFS(B1848=2015,H1848/$O$13,B1848=2016,H1848/$O$14,B1848=2017,H1848/$O$15,B1848=2018,H1848/$O$16,B1848=2019,H1848/$O$17,B1848=2020,H1848/$O$18,B1848=2021,H1848/$O$19,B1848=2022,H1848/$O$20),"")</f>
        <v>2.8500699359369849E-5</v>
      </c>
      <c r="K1848" s="3" cm="1">
        <f t="array" ref="K1848">IFERROR(_xlfn.IFS(B1848=2015,J1848*$P$4,B1848=2016,J1848*$P$5,B1848=2017,J1848*$P$6,B1848=2018,J1848*$P$7,B1848=2019,J1848*$P$8,B1848=2020,J1848*$P$9,B1848=2021,J1848*$P$10,B1848=2022,J1848*$P$11),"")</f>
        <v>49532.105551310524</v>
      </c>
      <c r="L1848" s="3">
        <f t="shared" si="29"/>
        <v>94544.105551310524</v>
      </c>
    </row>
    <row r="1849" spans="1:12">
      <c r="A1849">
        <v>4810440</v>
      </c>
      <c r="B1849">
        <v>2020</v>
      </c>
      <c r="D1849" t="s">
        <v>615</v>
      </c>
      <c r="E1849" t="s">
        <v>616</v>
      </c>
      <c r="F1849" t="s">
        <v>4230</v>
      </c>
      <c r="G1849" t="s">
        <v>617</v>
      </c>
      <c r="H1849" s="5">
        <v>52115</v>
      </c>
      <c r="I1849">
        <f>IFERROR(VLOOKUP(G1849,'NCES Match'!$A$2:$B$1307,2,FALSE),"")</f>
        <v>4810440</v>
      </c>
      <c r="J1849" cm="1">
        <f t="array" ref="J1849">IFERROR(_xlfn.IFS(B1849=2015,H1849/$O$13,B1849=2016,H1849/$O$14,B1849=2017,H1849/$O$15,B1849=2018,H1849/$O$16,B1849=2019,H1849/$O$17,B1849=2020,H1849/$O$18,B1849=2021,H1849/$O$19,B1849=2022,H1849/$O$20),"")</f>
        <v>2.8241512630611584E-5</v>
      </c>
      <c r="K1849" s="3" cm="1">
        <f t="array" ref="K1849">IFERROR(_xlfn.IFS(B1849=2015,J1849*$P$4,B1849=2016,J1849*$P$5,B1849=2017,J1849*$P$6,B1849=2018,J1849*$P$7,B1849=2019,J1849*$P$8,B1849=2020,J1849*$P$9,B1849=2021,J1849*$P$10,B1849=2022,J1849*$P$11),"")</f>
        <v>59533.188125187276</v>
      </c>
      <c r="L1849" s="3">
        <f t="shared" si="29"/>
        <v>111648.18812518727</v>
      </c>
    </row>
    <row r="1850" spans="1:12">
      <c r="A1850">
        <v>4810440</v>
      </c>
      <c r="B1850">
        <v>2021</v>
      </c>
      <c r="D1850" t="s">
        <v>615</v>
      </c>
      <c r="E1850" t="s">
        <v>616</v>
      </c>
      <c r="F1850" t="s">
        <v>4101</v>
      </c>
      <c r="G1850" t="s">
        <v>617</v>
      </c>
      <c r="H1850" s="5">
        <v>57446.22</v>
      </c>
      <c r="I1850">
        <f>IFERROR(VLOOKUP(G1850,'NCES Match'!$A$2:$B$1307,2,FALSE),"")</f>
        <v>4810440</v>
      </c>
      <c r="J1850" cm="1">
        <f t="array" ref="J1850">IFERROR(_xlfn.IFS(B1850=2015,H1850/$O$13,B1850=2016,H1850/$O$14,B1850=2017,H1850/$O$15,B1850=2018,H1850/$O$16,B1850=2019,H1850/$O$17,B1850=2020,H1850/$O$18,B1850=2021,H1850/$O$19,B1850=2022,H1850/$O$20),"")</f>
        <v>2.9391957240930883E-5</v>
      </c>
      <c r="K1850" s="3" cm="1">
        <f t="array" ref="K1850">IFERROR(_xlfn.IFS(B1850=2015,J1850*$P$4,B1850=2016,J1850*$P$5,B1850=2017,J1850*$P$6,B1850=2018,J1850*$P$7,B1850=2019,J1850*$P$8,B1850=2020,J1850*$P$9,B1850=2021,J1850*$P$10,B1850=2022,J1850*$P$11),"")</f>
        <v>62915.050859789793</v>
      </c>
      <c r="L1850" s="3">
        <f t="shared" si="29"/>
        <v>120361.2708597898</v>
      </c>
    </row>
    <row r="1851" spans="1:12">
      <c r="A1851">
        <v>4810440</v>
      </c>
      <c r="B1851">
        <v>2022</v>
      </c>
      <c r="D1851" t="s">
        <v>615</v>
      </c>
      <c r="E1851" t="s">
        <v>616</v>
      </c>
      <c r="F1851" t="s">
        <v>4101</v>
      </c>
      <c r="G1851" t="s">
        <v>617</v>
      </c>
      <c r="H1851" s="5">
        <v>83684.39</v>
      </c>
      <c r="I1851">
        <f>IFERROR(VLOOKUP(G1851,'NCES Match'!$A$2:$B$1307,2,FALSE),"")</f>
        <v>4810440</v>
      </c>
      <c r="J1851" cm="1">
        <f t="array" ref="J1851">IFERROR(_xlfn.IFS(B1851=2015,H1851/$O$13,B1851=2016,H1851/$O$14,B1851=2017,H1851/$O$15,B1851=2018,H1851/$O$16,B1851=2019,H1851/$O$17,B1851=2020,H1851/$O$18,B1851=2021,H1851/$O$19,B1851=2022,H1851/$O$20),"")</f>
        <v>3.6756748404745747E-5</v>
      </c>
      <c r="K1851" s="3" cm="1">
        <f t="array" ref="K1851">IFERROR(_xlfn.IFS(B1851=2015,J1851*$P$4,B1851=2016,J1851*$P$5,B1851=2017,J1851*$P$6,B1851=2018,J1851*$P$7,B1851=2019,J1851*$P$8,B1851=2020,J1851*$P$9,B1851=2021,J1851*$P$10,B1851=2022,J1851*$P$11),"")</f>
        <v>79155.03304543758</v>
      </c>
      <c r="L1851" s="3">
        <f t="shared" si="29"/>
        <v>162839.42304543758</v>
      </c>
    </row>
    <row r="1852" spans="1:12">
      <c r="A1852">
        <v>4810440</v>
      </c>
      <c r="B1852">
        <v>2023</v>
      </c>
      <c r="D1852" t="s">
        <v>615</v>
      </c>
      <c r="E1852" t="s">
        <v>616</v>
      </c>
      <c r="F1852" t="s">
        <v>4101</v>
      </c>
      <c r="G1852" t="s">
        <v>617</v>
      </c>
      <c r="H1852" s="5">
        <v>85962.99</v>
      </c>
      <c r="I1852">
        <f>IFERROR(VLOOKUP(G1852,'NCES Match'!$A$2:$B$1307,2,FALSE),"")</f>
        <v>4810440</v>
      </c>
      <c r="J1852" t="str" cm="1">
        <f t="array" ref="J1852">IFERROR(_xlfn.IFS(B1852=2015,H1852/$O$13,B1852=2016,H1852/$O$14,B1852=2017,H1852/$O$15,B1852=2018,H1852/$O$16,B1852=2019,H1852/$O$17,B1852=2020,H1852/$O$18,B1852=2021,H1852/$O$19,B1852=2022,H1852/$O$20),"")</f>
        <v/>
      </c>
      <c r="K1852" s="3" t="str" cm="1">
        <f t="array" ref="K1852">IFERROR(_xlfn.IFS(B1852=2015,J1852*$P$4,B1852=2016,J1852*$P$5,B1852=2017,J1852*$P$6,B1852=2018,J1852*$P$7,B1852=2019,J1852*$P$8,B1852=2020,J1852*$P$9,B1852=2021,J1852*$P$10,B1852=2022,J1852*$P$11),"")</f>
        <v/>
      </c>
      <c r="L1852" s="3">
        <f t="shared" si="29"/>
        <v>85962.99</v>
      </c>
    </row>
    <row r="1853" spans="1:12">
      <c r="A1853">
        <v>4817160</v>
      </c>
      <c r="B1853">
        <v>2015</v>
      </c>
      <c r="C1853" t="s">
        <v>381</v>
      </c>
      <c r="D1853" t="s">
        <v>1164</v>
      </c>
      <c r="E1853" t="s">
        <v>1165</v>
      </c>
      <c r="G1853" t="s">
        <v>1166</v>
      </c>
      <c r="H1853" s="5">
        <v>226167.56</v>
      </c>
      <c r="I1853">
        <f>IFERROR(VLOOKUP(G1853,'NCES Match'!$A$2:$B$1307,2,FALSE),"")</f>
        <v>4817160</v>
      </c>
      <c r="J1853" cm="1">
        <f t="array" ref="J1853">IFERROR(_xlfn.IFS(B1853=2015,H1853/$O$13,B1853=2016,H1853/$O$14,B1853=2017,H1853/$O$15,B1853=2018,H1853/$O$16,B1853=2019,H1853/$O$17,B1853=2020,H1853/$O$18,B1853=2021,H1853/$O$19,B1853=2022,H1853/$O$20),"")</f>
        <v>1.7718051619624697E-4</v>
      </c>
      <c r="K1853" s="3" cm="1">
        <f t="array" ref="K1853">IFERROR(_xlfn.IFS(B1853=2015,J1853*$P$4,B1853=2016,J1853*$P$5,B1853=2017,J1853*$P$6,B1853=2018,J1853*$P$7,B1853=2019,J1853*$P$8,B1853=2020,J1853*$P$9,B1853=2021,J1853*$P$10,B1853=2022,J1853*$P$11),"")</f>
        <v>281979.77731721109</v>
      </c>
      <c r="L1853" s="3">
        <f t="shared" si="29"/>
        <v>508147.33731721109</v>
      </c>
    </row>
    <row r="1854" spans="1:12">
      <c r="A1854">
        <v>4817160</v>
      </c>
      <c r="B1854">
        <v>2016</v>
      </c>
      <c r="C1854" t="s">
        <v>4102</v>
      </c>
      <c r="D1854" t="s">
        <v>1164</v>
      </c>
      <c r="E1854" t="s">
        <v>1165</v>
      </c>
      <c r="F1854" t="s">
        <v>4101</v>
      </c>
      <c r="G1854" t="s">
        <v>1166</v>
      </c>
      <c r="H1854" s="5">
        <v>228906</v>
      </c>
      <c r="I1854">
        <f>IFERROR(VLOOKUP(G1854,'NCES Match'!$A$2:$B$1307,2,FALSE),"")</f>
        <v>4817160</v>
      </c>
      <c r="J1854" cm="1">
        <f t="array" ref="J1854">IFERROR(_xlfn.IFS(B1854=2015,H1854/$O$13,B1854=2016,H1854/$O$14,B1854=2017,H1854/$O$15,B1854=2018,H1854/$O$16,B1854=2019,H1854/$O$17,B1854=2020,H1854/$O$18,B1854=2021,H1854/$O$19,B1854=2022,H1854/$O$20),"")</f>
        <v>1.6386623063537775E-4</v>
      </c>
      <c r="K1854" s="3" cm="1">
        <f t="array" ref="K1854">IFERROR(_xlfn.IFS(B1854=2015,J1854*$P$4,B1854=2016,J1854*$P$5,B1854=2017,J1854*$P$6,B1854=2018,J1854*$P$7,B1854=2019,J1854*$P$8,B1854=2020,J1854*$P$9,B1854=2021,J1854*$P$10,B1854=2022,J1854*$P$11),"")</f>
        <v>274579.37654461386</v>
      </c>
      <c r="L1854" s="3">
        <f t="shared" si="29"/>
        <v>503485.37654461386</v>
      </c>
    </row>
    <row r="1855" spans="1:12">
      <c r="A1855">
        <v>4817160</v>
      </c>
      <c r="B1855">
        <v>2017</v>
      </c>
      <c r="D1855" t="s">
        <v>1164</v>
      </c>
      <c r="E1855" t="s">
        <v>1165</v>
      </c>
      <c r="F1855" t="s">
        <v>4101</v>
      </c>
      <c r="G1855" t="s">
        <v>1166</v>
      </c>
      <c r="H1855" s="5">
        <v>275513</v>
      </c>
      <c r="I1855">
        <f>IFERROR(VLOOKUP(G1855,'NCES Match'!$A$2:$B$1307,2,FALSE),"")</f>
        <v>4817160</v>
      </c>
      <c r="J1855" cm="1">
        <f t="array" ref="J1855">IFERROR(_xlfn.IFS(B1855=2015,H1855/$O$13,B1855=2016,H1855/$O$14,B1855=2017,H1855/$O$15,B1855=2018,H1855/$O$16,B1855=2019,H1855/$O$17,B1855=2020,H1855/$O$18,B1855=2021,H1855/$O$19,B1855=2022,H1855/$O$20),"")</f>
        <v>1.8994934290749411E-4</v>
      </c>
      <c r="K1855" s="3" cm="1">
        <f t="array" ref="K1855">IFERROR(_xlfn.IFS(B1855=2015,J1855*$P$4,B1855=2016,J1855*$P$5,B1855=2017,J1855*$P$6,B1855=2018,J1855*$P$7,B1855=2019,J1855*$P$8,B1855=2020,J1855*$P$9,B1855=2021,J1855*$P$10,B1855=2022,J1855*$P$11),"")</f>
        <v>322581.057882983</v>
      </c>
      <c r="L1855" s="3">
        <f t="shared" si="29"/>
        <v>598094.057882983</v>
      </c>
    </row>
    <row r="1856" spans="1:12">
      <c r="A1856">
        <v>4817160</v>
      </c>
      <c r="B1856">
        <v>2018</v>
      </c>
      <c r="D1856" t="s">
        <v>1164</v>
      </c>
      <c r="E1856" t="s">
        <v>1165</v>
      </c>
      <c r="F1856" t="s">
        <v>4101</v>
      </c>
      <c r="G1856" t="s">
        <v>1166</v>
      </c>
      <c r="H1856" s="5">
        <v>297849</v>
      </c>
      <c r="I1856">
        <f>IFERROR(VLOOKUP(G1856,'NCES Match'!$A$2:$B$1307,2,FALSE),"")</f>
        <v>4817160</v>
      </c>
      <c r="J1856" cm="1">
        <f t="array" ref="J1856">IFERROR(_xlfn.IFS(B1856=2015,H1856/$O$13,B1856=2016,H1856/$O$14,B1856=2017,H1856/$O$15,B1856=2018,H1856/$O$16,B1856=2019,H1856/$O$17,B1856=2020,H1856/$O$18,B1856=2021,H1856/$O$19,B1856=2022,H1856/$O$20),"")</f>
        <v>1.9436399642934683E-4</v>
      </c>
      <c r="K1856" s="3" cm="1">
        <f t="array" ref="K1856">IFERROR(_xlfn.IFS(B1856=2015,J1856*$P$4,B1856=2016,J1856*$P$5,B1856=2017,J1856*$P$6,B1856=2018,J1856*$P$7,B1856=2019,J1856*$P$8,B1856=2020,J1856*$P$9,B1856=2021,J1856*$P$10,B1856=2022,J1856*$P$11),"")</f>
        <v>333694.4682005514</v>
      </c>
      <c r="L1856" s="3">
        <f t="shared" si="29"/>
        <v>631543.46820055135</v>
      </c>
    </row>
    <row r="1857" spans="1:12">
      <c r="A1857">
        <v>4817160</v>
      </c>
      <c r="B1857">
        <v>2019</v>
      </c>
      <c r="D1857" t="s">
        <v>1164</v>
      </c>
      <c r="E1857" t="s">
        <v>1165</v>
      </c>
      <c r="F1857" t="s">
        <v>4101</v>
      </c>
      <c r="G1857" t="s">
        <v>1166</v>
      </c>
      <c r="H1857" s="5">
        <v>294959</v>
      </c>
      <c r="I1857">
        <f>IFERROR(VLOOKUP(G1857,'NCES Match'!$A$2:$B$1307,2,FALSE),"")</f>
        <v>4817160</v>
      </c>
      <c r="J1857" cm="1">
        <f t="array" ref="J1857">IFERROR(_xlfn.IFS(B1857=2015,H1857/$O$13,B1857=2016,H1857/$O$14,B1857=2017,H1857/$O$15,B1857=2018,H1857/$O$16,B1857=2019,H1857/$O$17,B1857=2020,H1857/$O$18,B1857=2021,H1857/$O$19,B1857=2022,H1857/$O$20),"")</f>
        <v>1.8676214747934711E-4</v>
      </c>
      <c r="K1857" s="3" cm="1">
        <f t="array" ref="K1857">IFERROR(_xlfn.IFS(B1857=2015,J1857*$P$4,B1857=2016,J1857*$P$5,B1857=2017,J1857*$P$6,B1857=2018,J1857*$P$7,B1857=2019,J1857*$P$8,B1857=2020,J1857*$P$9,B1857=2021,J1857*$P$10,B1857=2022,J1857*$P$11),"")</f>
        <v>324578.78613056522</v>
      </c>
      <c r="L1857" s="3">
        <f t="shared" si="29"/>
        <v>619537.78613056522</v>
      </c>
    </row>
    <row r="1858" spans="1:12">
      <c r="A1858">
        <v>4817160</v>
      </c>
      <c r="B1858">
        <v>2020</v>
      </c>
      <c r="D1858" t="s">
        <v>1164</v>
      </c>
      <c r="E1858" t="s">
        <v>1165</v>
      </c>
      <c r="F1858" t="s">
        <v>4230</v>
      </c>
      <c r="G1858" t="s">
        <v>1166</v>
      </c>
      <c r="H1858" s="5">
        <v>310353</v>
      </c>
      <c r="I1858">
        <f>IFERROR(VLOOKUP(G1858,'NCES Match'!$A$2:$B$1307,2,FALSE),"")</f>
        <v>4817160</v>
      </c>
      <c r="J1858" cm="1">
        <f t="array" ref="J1858">IFERROR(_xlfn.IFS(B1858=2015,H1858/$O$13,B1858=2016,H1858/$O$14,B1858=2017,H1858/$O$15,B1858=2018,H1858/$O$16,B1858=2019,H1858/$O$17,B1858=2020,H1858/$O$18,B1858=2021,H1858/$O$19,B1858=2022,H1858/$O$20),"")</f>
        <v>1.6818263780961714E-4</v>
      </c>
      <c r="K1858" s="3" cm="1">
        <f t="array" ref="K1858">IFERROR(_xlfn.IFS(B1858=2015,J1858*$P$4,B1858=2016,J1858*$P$5,B1858=2017,J1858*$P$6,B1858=2018,J1858*$P$7,B1858=2019,J1858*$P$8,B1858=2020,J1858*$P$9,B1858=2021,J1858*$P$10,B1858=2022,J1858*$P$11),"")</f>
        <v>354529.4739367984</v>
      </c>
      <c r="L1858" s="3">
        <f t="shared" si="29"/>
        <v>664882.4739367984</v>
      </c>
    </row>
    <row r="1859" spans="1:12">
      <c r="A1859">
        <v>4817160</v>
      </c>
      <c r="B1859">
        <v>2021</v>
      </c>
      <c r="D1859" t="s">
        <v>1164</v>
      </c>
      <c r="E1859" t="s">
        <v>1165</v>
      </c>
      <c r="F1859" t="s">
        <v>4101</v>
      </c>
      <c r="G1859" t="s">
        <v>1166</v>
      </c>
      <c r="H1859" s="5">
        <v>305882.03000000003</v>
      </c>
      <c r="I1859">
        <f>IFERROR(VLOOKUP(G1859,'NCES Match'!$A$2:$B$1307,2,FALSE),"")</f>
        <v>4817160</v>
      </c>
      <c r="J1859" cm="1">
        <f t="array" ref="J1859">IFERROR(_xlfn.IFS(B1859=2015,H1859/$O$13,B1859=2016,H1859/$O$14,B1859=2017,H1859/$O$15,B1859=2018,H1859/$O$16,B1859=2019,H1859/$O$17,B1859=2020,H1859/$O$18,B1859=2021,H1859/$O$19,B1859=2022,H1859/$O$20),"")</f>
        <v>1.5650240427532287E-4</v>
      </c>
      <c r="K1859" s="3" cm="1">
        <f t="array" ref="K1859">IFERROR(_xlfn.IFS(B1859=2015,J1859*$P$4,B1859=2016,J1859*$P$5,B1859=2017,J1859*$P$6,B1859=2018,J1859*$P$7,B1859=2019,J1859*$P$8,B1859=2020,J1859*$P$9,B1859=2021,J1859*$P$10,B1859=2022,J1859*$P$11),"")</f>
        <v>335001.73683395964</v>
      </c>
      <c r="L1859" s="3">
        <f t="shared" ref="L1859:L1922" si="30">SUM(H1859,K1859)</f>
        <v>640883.76683395961</v>
      </c>
    </row>
    <row r="1860" spans="1:12">
      <c r="A1860">
        <v>4817160</v>
      </c>
      <c r="B1860">
        <v>2022</v>
      </c>
      <c r="D1860" t="s">
        <v>1164</v>
      </c>
      <c r="E1860" t="s">
        <v>1165</v>
      </c>
      <c r="F1860" t="s">
        <v>4101</v>
      </c>
      <c r="G1860" t="s">
        <v>1166</v>
      </c>
      <c r="H1860" s="5">
        <v>362335.7</v>
      </c>
      <c r="I1860">
        <f>IFERROR(VLOOKUP(G1860,'NCES Match'!$A$2:$B$1307,2,FALSE),"")</f>
        <v>4817160</v>
      </c>
      <c r="J1860" cm="1">
        <f t="array" ref="J1860">IFERROR(_xlfn.IFS(B1860=2015,H1860/$O$13,B1860=2016,H1860/$O$14,B1860=2017,H1860/$O$15,B1860=2018,H1860/$O$16,B1860=2019,H1860/$O$17,B1860=2020,H1860/$O$18,B1860=2021,H1860/$O$19,B1860=2022,H1860/$O$20),"")</f>
        <v>1.5914894238886648E-4</v>
      </c>
      <c r="K1860" s="3" cm="1">
        <f t="array" ref="K1860">IFERROR(_xlfn.IFS(B1860=2015,J1860*$P$4,B1860=2016,J1860*$P$5,B1860=2017,J1860*$P$6,B1860=2018,J1860*$P$7,B1860=2019,J1860*$P$8,B1860=2020,J1860*$P$9,B1860=2021,J1860*$P$10,B1860=2022,J1860*$P$11),"")</f>
        <v>342724.542857297</v>
      </c>
      <c r="L1860" s="3">
        <f t="shared" si="30"/>
        <v>705060.24285729695</v>
      </c>
    </row>
    <row r="1861" spans="1:12">
      <c r="A1861">
        <v>4817160</v>
      </c>
      <c r="B1861">
        <v>2023</v>
      </c>
      <c r="D1861" t="s">
        <v>1164</v>
      </c>
      <c r="E1861" t="s">
        <v>1165</v>
      </c>
      <c r="F1861" t="s">
        <v>4101</v>
      </c>
      <c r="G1861" t="s">
        <v>1166</v>
      </c>
      <c r="H1861" s="5">
        <v>378670.14</v>
      </c>
      <c r="I1861">
        <f>IFERROR(VLOOKUP(G1861,'NCES Match'!$A$2:$B$1307,2,FALSE),"")</f>
        <v>4817160</v>
      </c>
      <c r="J1861" t="str" cm="1">
        <f t="array" ref="J1861">IFERROR(_xlfn.IFS(B1861=2015,H1861/$O$13,B1861=2016,H1861/$O$14,B1861=2017,H1861/$O$15,B1861=2018,H1861/$O$16,B1861=2019,H1861/$O$17,B1861=2020,H1861/$O$18,B1861=2021,H1861/$O$19,B1861=2022,H1861/$O$20),"")</f>
        <v/>
      </c>
      <c r="K1861" s="3" t="str" cm="1">
        <f t="array" ref="K1861">IFERROR(_xlfn.IFS(B1861=2015,J1861*$P$4,B1861=2016,J1861*$P$5,B1861=2017,J1861*$P$6,B1861=2018,J1861*$P$7,B1861=2019,J1861*$P$8,B1861=2020,J1861*$P$9,B1861=2021,J1861*$P$10,B1861=2022,J1861*$P$11),"")</f>
        <v/>
      </c>
      <c r="L1861" s="3">
        <f t="shared" si="30"/>
        <v>378670.14</v>
      </c>
    </row>
    <row r="1862" spans="1:12">
      <c r="A1862">
        <v>4822650</v>
      </c>
      <c r="B1862">
        <v>2015</v>
      </c>
      <c r="C1862" t="s">
        <v>381</v>
      </c>
      <c r="D1862" t="s">
        <v>1595</v>
      </c>
      <c r="E1862" t="s">
        <v>1596</v>
      </c>
      <c r="G1862" t="s">
        <v>1597</v>
      </c>
      <c r="H1862" s="5">
        <v>51951.83</v>
      </c>
      <c r="I1862">
        <f>IFERROR(VLOOKUP(G1862,'NCES Match'!$A$2:$B$1307,2,FALSE),"")</f>
        <v>4822650</v>
      </c>
      <c r="J1862" cm="1">
        <f t="array" ref="J1862">IFERROR(_xlfn.IFS(B1862=2015,H1862/$O$13,B1862=2016,H1862/$O$14,B1862=2017,H1862/$O$15,B1862=2018,H1862/$O$16,B1862=2019,H1862/$O$17,B1862=2020,H1862/$O$18,B1862=2021,H1862/$O$19,B1862=2022,H1862/$O$20),"")</f>
        <v>4.0699258800597527E-5</v>
      </c>
      <c r="K1862" s="3" cm="1">
        <f t="array" ref="K1862">IFERROR(_xlfn.IFS(B1862=2015,J1862*$P$4,B1862=2016,J1862*$P$5,B1862=2017,J1862*$P$6,B1862=2018,J1862*$P$7,B1862=2019,J1862*$P$8,B1862=2020,J1862*$P$9,B1862=2021,J1862*$P$10,B1862=2022,J1862*$P$11),"")</f>
        <v>64772.178002104309</v>
      </c>
      <c r="L1862" s="3">
        <f t="shared" si="30"/>
        <v>116724.00800210431</v>
      </c>
    </row>
    <row r="1863" spans="1:12">
      <c r="A1863">
        <v>4822650</v>
      </c>
      <c r="B1863">
        <v>2016</v>
      </c>
      <c r="C1863" t="s">
        <v>4102</v>
      </c>
      <c r="D1863" t="s">
        <v>1595</v>
      </c>
      <c r="E1863" t="s">
        <v>1596</v>
      </c>
      <c r="F1863" t="s">
        <v>4101</v>
      </c>
      <c r="G1863" t="s">
        <v>1597</v>
      </c>
      <c r="H1863" s="5">
        <v>51848</v>
      </c>
      <c r="I1863">
        <f>IFERROR(VLOOKUP(G1863,'NCES Match'!$A$2:$B$1307,2,FALSE),"")</f>
        <v>4822650</v>
      </c>
      <c r="J1863" cm="1">
        <f t="array" ref="J1863">IFERROR(_xlfn.IFS(B1863=2015,H1863/$O$13,B1863=2016,H1863/$O$14,B1863=2017,H1863/$O$15,B1863=2018,H1863/$O$16,B1863=2019,H1863/$O$17,B1863=2020,H1863/$O$18,B1863=2021,H1863/$O$19,B1863=2022,H1863/$O$20),"")</f>
        <v>3.7116267489637958E-5</v>
      </c>
      <c r="K1863" s="3" cm="1">
        <f t="array" ref="K1863">IFERROR(_xlfn.IFS(B1863=2015,J1863*$P$4,B1863=2016,J1863*$P$5,B1863=2017,J1863*$P$6,B1863=2018,J1863*$P$7,B1863=2019,J1863*$P$8,B1863=2020,J1863*$P$9,B1863=2021,J1863*$P$10,B1863=2022,J1863*$P$11),"")</f>
        <v>62193.177614763881</v>
      </c>
      <c r="L1863" s="3">
        <f t="shared" si="30"/>
        <v>114041.17761476387</v>
      </c>
    </row>
    <row r="1864" spans="1:12">
      <c r="A1864">
        <v>4822650</v>
      </c>
      <c r="B1864">
        <v>2017</v>
      </c>
      <c r="D1864" t="s">
        <v>1595</v>
      </c>
      <c r="E1864" t="s">
        <v>1596</v>
      </c>
      <c r="F1864" t="s">
        <v>4101</v>
      </c>
      <c r="G1864" t="s">
        <v>1597</v>
      </c>
      <c r="H1864" s="5">
        <v>54197</v>
      </c>
      <c r="I1864">
        <f>IFERROR(VLOOKUP(G1864,'NCES Match'!$A$2:$B$1307,2,FALSE),"")</f>
        <v>4822650</v>
      </c>
      <c r="J1864" cm="1">
        <f t="array" ref="J1864">IFERROR(_xlfn.IFS(B1864=2015,H1864/$O$13,B1864=2016,H1864/$O$14,B1864=2017,H1864/$O$15,B1864=2018,H1864/$O$16,B1864=2019,H1864/$O$17,B1864=2020,H1864/$O$18,B1864=2021,H1864/$O$19,B1864=2022,H1864/$O$20),"")</f>
        <v>3.7365512834448673E-5</v>
      </c>
      <c r="K1864" s="3" cm="1">
        <f t="array" ref="K1864">IFERROR(_xlfn.IFS(B1864=2015,J1864*$P$4,B1864=2016,J1864*$P$5,B1864=2017,J1864*$P$6,B1864=2018,J1864*$P$7,B1864=2019,J1864*$P$8,B1864=2020,J1864*$P$9,B1864=2021,J1864*$P$10,B1864=2022,J1864*$P$11),"")</f>
        <v>63455.900789015504</v>
      </c>
      <c r="L1864" s="3">
        <f t="shared" si="30"/>
        <v>117652.9007890155</v>
      </c>
    </row>
    <row r="1865" spans="1:12">
      <c r="A1865">
        <v>4822650</v>
      </c>
      <c r="B1865">
        <v>2018</v>
      </c>
      <c r="D1865" t="s">
        <v>1595</v>
      </c>
      <c r="E1865" t="s">
        <v>1596</v>
      </c>
      <c r="F1865" t="s">
        <v>4101</v>
      </c>
      <c r="G1865" t="s">
        <v>1597</v>
      </c>
      <c r="H1865" s="5">
        <v>48892</v>
      </c>
      <c r="I1865">
        <f>IFERROR(VLOOKUP(G1865,'NCES Match'!$A$2:$B$1307,2,FALSE),"")</f>
        <v>4822650</v>
      </c>
      <c r="J1865" cm="1">
        <f t="array" ref="J1865">IFERROR(_xlfn.IFS(B1865=2015,H1865/$O$13,B1865=2016,H1865/$O$14,B1865=2017,H1865/$O$15,B1865=2018,H1865/$O$16,B1865=2019,H1865/$O$17,B1865=2020,H1865/$O$18,B1865=2021,H1865/$O$19,B1865=2022,H1865/$O$20),"")</f>
        <v>3.1904906558100329E-5</v>
      </c>
      <c r="K1865" s="3" cm="1">
        <f t="array" ref="K1865">IFERROR(_xlfn.IFS(B1865=2015,J1865*$P$4,B1865=2016,J1865*$P$5,B1865=2017,J1865*$P$6,B1865=2018,J1865*$P$7,B1865=2019,J1865*$P$8,B1865=2020,J1865*$P$9,B1865=2021,J1865*$P$10,B1865=2022,J1865*$P$11),"")</f>
        <v>54776.044033256316</v>
      </c>
      <c r="L1865" s="3">
        <f t="shared" si="30"/>
        <v>103668.04403325632</v>
      </c>
    </row>
    <row r="1866" spans="1:12">
      <c r="A1866">
        <v>4822650</v>
      </c>
      <c r="B1866">
        <v>2019</v>
      </c>
      <c r="D1866" t="s">
        <v>1595</v>
      </c>
      <c r="E1866" t="s">
        <v>1596</v>
      </c>
      <c r="F1866" t="s">
        <v>4101</v>
      </c>
      <c r="G1866" t="s">
        <v>1597</v>
      </c>
      <c r="H1866" s="5">
        <v>54475</v>
      </c>
      <c r="I1866">
        <f>IFERROR(VLOOKUP(G1866,'NCES Match'!$A$2:$B$1307,2,FALSE),"")</f>
        <v>4822650</v>
      </c>
      <c r="J1866" cm="1">
        <f t="array" ref="J1866">IFERROR(_xlfn.IFS(B1866=2015,H1866/$O$13,B1866=2016,H1866/$O$14,B1866=2017,H1866/$O$15,B1866=2018,H1866/$O$16,B1866=2019,H1866/$O$17,B1866=2020,H1866/$O$18,B1866=2021,H1866/$O$19,B1866=2022,H1866/$O$20),"")</f>
        <v>3.4492481951516762E-5</v>
      </c>
      <c r="K1866" s="3" cm="1">
        <f t="array" ref="K1866">IFERROR(_xlfn.IFS(B1866=2015,J1866*$P$4,B1866=2016,J1866*$P$5,B1866=2017,J1866*$P$6,B1866=2018,J1866*$P$7,B1866=2019,J1866*$P$8,B1866=2020,J1866*$P$9,B1866=2021,J1866*$P$10,B1866=2022,J1866*$P$11),"")</f>
        <v>59945.38011880478</v>
      </c>
      <c r="L1866" s="3">
        <f t="shared" si="30"/>
        <v>114420.38011880478</v>
      </c>
    </row>
    <row r="1867" spans="1:12">
      <c r="A1867">
        <v>4822650</v>
      </c>
      <c r="B1867">
        <v>2020</v>
      </c>
      <c r="D1867" t="s">
        <v>1595</v>
      </c>
      <c r="E1867" t="s">
        <v>1596</v>
      </c>
      <c r="F1867" t="s">
        <v>4230</v>
      </c>
      <c r="G1867" t="s">
        <v>1597</v>
      </c>
      <c r="H1867" s="5">
        <v>57370</v>
      </c>
      <c r="I1867">
        <f>IFERROR(VLOOKUP(G1867,'NCES Match'!$A$2:$B$1307,2,FALSE),"")</f>
        <v>4822650</v>
      </c>
      <c r="J1867" cm="1">
        <f t="array" ref="J1867">IFERROR(_xlfn.IFS(B1867=2015,H1867/$O$13,B1867=2016,H1867/$O$14,B1867=2017,H1867/$O$15,B1867=2018,H1867/$O$16,B1867=2019,H1867/$O$17,B1867=2020,H1867/$O$18,B1867=2021,H1867/$O$19,B1867=2022,H1867/$O$20),"")</f>
        <v>3.1089236872650611E-5</v>
      </c>
      <c r="K1867" s="3" cm="1">
        <f t="array" ref="K1867">IFERROR(_xlfn.IFS(B1867=2015,J1867*$P$4,B1867=2016,J1867*$P$5,B1867=2017,J1867*$P$6,B1867=2018,J1867*$P$7,B1867=2019,J1867*$P$8,B1867=2020,J1867*$P$9,B1867=2021,J1867*$P$10,B1867=2022,J1867*$P$11),"")</f>
        <v>65536.198843749284</v>
      </c>
      <c r="L1867" s="3">
        <f t="shared" si="30"/>
        <v>122906.19884374928</v>
      </c>
    </row>
    <row r="1868" spans="1:12">
      <c r="A1868">
        <v>4822650</v>
      </c>
      <c r="B1868">
        <v>2021</v>
      </c>
      <c r="D1868" t="s">
        <v>1595</v>
      </c>
      <c r="E1868" t="s">
        <v>1596</v>
      </c>
      <c r="F1868" t="s">
        <v>4230</v>
      </c>
      <c r="G1868" t="s">
        <v>1597</v>
      </c>
      <c r="H1868" s="5">
        <v>50702.35</v>
      </c>
      <c r="I1868">
        <f>IFERROR(VLOOKUP(G1868,'NCES Match'!$A$2:$B$1307,2,FALSE),"")</f>
        <v>4822650</v>
      </c>
      <c r="J1868" cm="1">
        <f t="array" ref="J1868">IFERROR(_xlfn.IFS(B1868=2015,H1868/$O$13,B1868=2016,H1868/$O$14,B1868=2017,H1868/$O$15,B1868=2018,H1868/$O$16,B1868=2019,H1868/$O$17,B1868=2020,H1868/$O$18,B1868=2021,H1868/$O$19,B1868=2022,H1868/$O$20),"")</f>
        <v>2.5941503256693162E-5</v>
      </c>
      <c r="K1868" s="3" cm="1">
        <f t="array" ref="K1868">IFERROR(_xlfn.IFS(B1868=2015,J1868*$P$4,B1868=2016,J1868*$P$5,B1868=2017,J1868*$P$6,B1868=2018,J1868*$P$7,B1868=2019,J1868*$P$8,B1868=2020,J1868*$P$9,B1868=2021,J1868*$P$10,B1868=2022,J1868*$P$11),"")</f>
        <v>55529.170221484776</v>
      </c>
      <c r="L1868" s="3">
        <f t="shared" si="30"/>
        <v>106231.52022148477</v>
      </c>
    </row>
    <row r="1869" spans="1:12">
      <c r="A1869">
        <v>4822650</v>
      </c>
      <c r="B1869">
        <v>2022</v>
      </c>
      <c r="D1869" t="s">
        <v>1595</v>
      </c>
      <c r="E1869" t="s">
        <v>1596</v>
      </c>
      <c r="F1869" t="s">
        <v>4101</v>
      </c>
      <c r="G1869" t="s">
        <v>1597</v>
      </c>
      <c r="H1869" s="5">
        <v>53046.58</v>
      </c>
      <c r="I1869">
        <f>IFERROR(VLOOKUP(G1869,'NCES Match'!$A$2:$B$1307,2,FALSE),"")</f>
        <v>4822650</v>
      </c>
      <c r="J1869" cm="1">
        <f t="array" ref="J1869">IFERROR(_xlfn.IFS(B1869=2015,H1869/$O$13,B1869=2016,H1869/$O$14,B1869=2017,H1869/$O$15,B1869=2018,H1869/$O$16,B1869=2019,H1869/$O$17,B1869=2020,H1869/$O$18,B1869=2021,H1869/$O$19,B1869=2022,H1869/$O$20),"")</f>
        <v>2.3299683427126823E-5</v>
      </c>
      <c r="K1869" s="3" cm="1">
        <f t="array" ref="K1869">IFERROR(_xlfn.IFS(B1869=2015,J1869*$P$4,B1869=2016,J1869*$P$5,B1869=2017,J1869*$P$6,B1869=2018,J1869*$P$7,B1869=2019,J1869*$P$8,B1869=2020,J1869*$P$9,B1869=2021,J1869*$P$10,B1869=2022,J1869*$P$11),"")</f>
        <v>50175.472305497453</v>
      </c>
      <c r="L1869" s="3">
        <f t="shared" si="30"/>
        <v>103222.05230549746</v>
      </c>
    </row>
    <row r="1870" spans="1:12">
      <c r="A1870">
        <v>4822650</v>
      </c>
      <c r="B1870">
        <v>2023</v>
      </c>
      <c r="D1870" t="s">
        <v>1595</v>
      </c>
      <c r="E1870" t="s">
        <v>1596</v>
      </c>
      <c r="F1870" t="s">
        <v>4101</v>
      </c>
      <c r="G1870" t="s">
        <v>1597</v>
      </c>
      <c r="H1870" s="5">
        <v>52130.35</v>
      </c>
      <c r="I1870">
        <f>IFERROR(VLOOKUP(G1870,'NCES Match'!$A$2:$B$1307,2,FALSE),"")</f>
        <v>4822650</v>
      </c>
      <c r="J1870" t="str" cm="1">
        <f t="array" ref="J1870">IFERROR(_xlfn.IFS(B1870=2015,H1870/$O$13,B1870=2016,H1870/$O$14,B1870=2017,H1870/$O$15,B1870=2018,H1870/$O$16,B1870=2019,H1870/$O$17,B1870=2020,H1870/$O$18,B1870=2021,H1870/$O$19,B1870=2022,H1870/$O$20),"")</f>
        <v/>
      </c>
      <c r="K1870" s="3" t="str" cm="1">
        <f t="array" ref="K1870">IFERROR(_xlfn.IFS(B1870=2015,J1870*$P$4,B1870=2016,J1870*$P$5,B1870=2017,J1870*$P$6,B1870=2018,J1870*$P$7,B1870=2019,J1870*$P$8,B1870=2020,J1870*$P$9,B1870=2021,J1870*$P$10,B1870=2022,J1870*$P$11),"")</f>
        <v/>
      </c>
      <c r="L1870" s="3">
        <f t="shared" si="30"/>
        <v>52130.35</v>
      </c>
    </row>
    <row r="1871" spans="1:12">
      <c r="A1871">
        <v>4832220</v>
      </c>
      <c r="B1871">
        <v>2015</v>
      </c>
      <c r="C1871" t="s">
        <v>381</v>
      </c>
      <c r="D1871" t="s">
        <v>2351</v>
      </c>
      <c r="E1871" t="s">
        <v>2352</v>
      </c>
      <c r="G1871" t="s">
        <v>2353</v>
      </c>
      <c r="H1871" s="5">
        <v>28126.240000000002</v>
      </c>
      <c r="I1871">
        <f>IFERROR(VLOOKUP(G1871,'NCES Match'!$A$2:$B$1307,2,FALSE),"")</f>
        <v>4832220</v>
      </c>
      <c r="J1871" cm="1">
        <f t="array" ref="J1871">IFERROR(_xlfn.IFS(B1871=2015,H1871/$O$13,B1871=2016,H1871/$O$14,B1871=2017,H1871/$O$15,B1871=2018,H1871/$O$16,B1871=2019,H1871/$O$17,B1871=2020,H1871/$O$18,B1871=2021,H1871/$O$19,B1871=2022,H1871/$O$20),"")</f>
        <v>2.203420208388652E-5</v>
      </c>
      <c r="K1871" s="3" cm="1">
        <f t="array" ref="K1871">IFERROR(_xlfn.IFS(B1871=2015,J1871*$P$4,B1871=2016,J1871*$P$5,B1871=2017,J1871*$P$6,B1871=2018,J1871*$P$7,B1871=2019,J1871*$P$8,B1871=2020,J1871*$P$9,B1871=2021,J1871*$P$10,B1871=2022,J1871*$P$11),"")</f>
        <v>35067.057768896811</v>
      </c>
      <c r="L1871" s="3">
        <f t="shared" si="30"/>
        <v>63193.297768896809</v>
      </c>
    </row>
    <row r="1872" spans="1:12">
      <c r="A1872">
        <v>4832220</v>
      </c>
      <c r="B1872">
        <v>2016</v>
      </c>
      <c r="C1872" t="s">
        <v>4102</v>
      </c>
      <c r="D1872" t="s">
        <v>2351</v>
      </c>
      <c r="E1872" t="s">
        <v>2352</v>
      </c>
      <c r="F1872" t="s">
        <v>4101</v>
      </c>
      <c r="G1872" t="s">
        <v>2353</v>
      </c>
      <c r="H1872" s="5">
        <v>25657</v>
      </c>
      <c r="I1872">
        <f>IFERROR(VLOOKUP(G1872,'NCES Match'!$A$2:$B$1307,2,FALSE),"")</f>
        <v>4832220</v>
      </c>
      <c r="J1872" cm="1">
        <f t="array" ref="J1872">IFERROR(_xlfn.IFS(B1872=2015,H1872/$O$13,B1872=2016,H1872/$O$14,B1872=2017,H1872/$O$15,B1872=2018,H1872/$O$16,B1872=2019,H1872/$O$17,B1872=2020,H1872/$O$18,B1872=2021,H1872/$O$19,B1872=2022,H1872/$O$20),"")</f>
        <v>1.8366997280158174E-5</v>
      </c>
      <c r="K1872" s="3" cm="1">
        <f t="array" ref="K1872">IFERROR(_xlfn.IFS(B1872=2015,J1872*$P$4,B1872=2016,J1872*$P$5,B1872=2017,J1872*$P$6,B1872=2018,J1872*$P$7,B1872=2019,J1872*$P$8,B1872=2020,J1872*$P$9,B1872=2021,J1872*$P$10,B1872=2022,J1872*$P$11),"")</f>
        <v>30776.314574564047</v>
      </c>
      <c r="L1872" s="3">
        <f t="shared" si="30"/>
        <v>56433.31457456405</v>
      </c>
    </row>
    <row r="1873" spans="1:12">
      <c r="A1873">
        <v>4832220</v>
      </c>
      <c r="B1873">
        <v>2017</v>
      </c>
      <c r="D1873" t="s">
        <v>2351</v>
      </c>
      <c r="E1873" t="s">
        <v>2352</v>
      </c>
      <c r="F1873" t="s">
        <v>4101</v>
      </c>
      <c r="G1873" t="s">
        <v>2353</v>
      </c>
      <c r="H1873" s="5">
        <v>28580</v>
      </c>
      <c r="I1873">
        <f>IFERROR(VLOOKUP(G1873,'NCES Match'!$A$2:$B$1307,2,FALSE),"")</f>
        <v>4832220</v>
      </c>
      <c r="J1873" cm="1">
        <f t="array" ref="J1873">IFERROR(_xlfn.IFS(B1873=2015,H1873/$O$13,B1873=2016,H1873/$O$14,B1873=2017,H1873/$O$15,B1873=2018,H1873/$O$16,B1873=2019,H1873/$O$17,B1873=2020,H1873/$O$18,B1873=2021,H1873/$O$19,B1873=2022,H1873/$O$20),"")</f>
        <v>1.9704159949970352E-5</v>
      </c>
      <c r="K1873" s="3" cm="1">
        <f t="array" ref="K1873">IFERROR(_xlfn.IFS(B1873=2015,J1873*$P$4,B1873=2016,J1873*$P$5,B1873=2017,J1873*$P$6,B1873=2018,J1873*$P$7,B1873=2019,J1873*$P$8,B1873=2020,J1873*$P$9,B1873=2021,J1873*$P$10,B1873=2022,J1873*$P$11),"")</f>
        <v>33462.546719376776</v>
      </c>
      <c r="L1873" s="3">
        <f t="shared" si="30"/>
        <v>62042.546719376776</v>
      </c>
    </row>
    <row r="1874" spans="1:12">
      <c r="A1874">
        <v>4832220</v>
      </c>
      <c r="B1874">
        <v>2018</v>
      </c>
      <c r="D1874" t="s">
        <v>2351</v>
      </c>
      <c r="E1874" t="s">
        <v>2352</v>
      </c>
      <c r="F1874" t="s">
        <v>4101</v>
      </c>
      <c r="G1874" t="s">
        <v>2353</v>
      </c>
      <c r="H1874" s="5">
        <v>29315</v>
      </c>
      <c r="I1874">
        <f>IFERROR(VLOOKUP(G1874,'NCES Match'!$A$2:$B$1307,2,FALSE),"")</f>
        <v>4832220</v>
      </c>
      <c r="J1874" cm="1">
        <f t="array" ref="J1874">IFERROR(_xlfn.IFS(B1874=2015,H1874/$O$13,B1874=2016,H1874/$O$14,B1874=2017,H1874/$O$15,B1874=2018,H1874/$O$16,B1874=2019,H1874/$O$17,B1874=2020,H1874/$O$18,B1874=2021,H1874/$O$19,B1874=2022,H1874/$O$20),"")</f>
        <v>1.9129762246394322E-5</v>
      </c>
      <c r="K1874" s="3" cm="1">
        <f t="array" ref="K1874">IFERROR(_xlfn.IFS(B1874=2015,J1874*$P$4,B1874=2016,J1874*$P$5,B1874=2017,J1874*$P$6,B1874=2018,J1874*$P$7,B1874=2019,J1874*$P$8,B1874=2020,J1874*$P$9,B1874=2021,J1874*$P$10,B1874=2022,J1874*$P$11),"")</f>
        <v>32842.995394643476</v>
      </c>
      <c r="L1874" s="3">
        <f t="shared" si="30"/>
        <v>62157.995394643476</v>
      </c>
    </row>
    <row r="1875" spans="1:12">
      <c r="A1875">
        <v>4832220</v>
      </c>
      <c r="B1875">
        <v>2019</v>
      </c>
      <c r="D1875" t="s">
        <v>2351</v>
      </c>
      <c r="E1875" t="s">
        <v>2352</v>
      </c>
      <c r="F1875" t="s">
        <v>4101</v>
      </c>
      <c r="G1875" t="s">
        <v>2353</v>
      </c>
      <c r="H1875" s="5">
        <v>32263</v>
      </c>
      <c r="I1875">
        <f>IFERROR(VLOOKUP(G1875,'NCES Match'!$A$2:$B$1307,2,FALSE),"")</f>
        <v>4832220</v>
      </c>
      <c r="J1875" cm="1">
        <f t="array" ref="J1875">IFERROR(_xlfn.IFS(B1875=2015,H1875/$O$13,B1875=2016,H1875/$O$14,B1875=2017,H1875/$O$15,B1875=2018,H1875/$O$16,B1875=2019,H1875/$O$17,B1875=2020,H1875/$O$18,B1875=2021,H1875/$O$19,B1875=2022,H1875/$O$20),"")</f>
        <v>2.0428287199665632E-5</v>
      </c>
      <c r="K1875" s="3" cm="1">
        <f t="array" ref="K1875">IFERROR(_xlfn.IFS(B1875=2015,J1875*$P$4,B1875=2016,J1875*$P$5,B1875=2017,J1875*$P$6,B1875=2018,J1875*$P$7,B1875=2019,J1875*$P$8,B1875=2020,J1875*$P$9,B1875=2021,J1875*$P$10,B1875=2022,J1875*$P$11),"")</f>
        <v>35502.850826489193</v>
      </c>
      <c r="L1875" s="3">
        <f t="shared" si="30"/>
        <v>67765.850826489186</v>
      </c>
    </row>
    <row r="1876" spans="1:12">
      <c r="A1876">
        <v>4832220</v>
      </c>
      <c r="B1876">
        <v>2020</v>
      </c>
      <c r="D1876" t="s">
        <v>2351</v>
      </c>
      <c r="E1876" t="s">
        <v>2352</v>
      </c>
      <c r="F1876" t="s">
        <v>4230</v>
      </c>
      <c r="G1876" t="s">
        <v>2353</v>
      </c>
      <c r="H1876" s="5">
        <v>36057</v>
      </c>
      <c r="I1876">
        <f>IFERROR(VLOOKUP(G1876,'NCES Match'!$A$2:$B$1307,2,FALSE),"")</f>
        <v>4832220</v>
      </c>
      <c r="J1876" cm="1">
        <f t="array" ref="J1876">IFERROR(_xlfn.IFS(B1876=2015,H1876/$O$13,B1876=2016,H1876/$O$14,B1876=2017,H1876/$O$15,B1876=2018,H1876/$O$16,B1876=2019,H1876/$O$17,B1876=2020,H1876/$O$18,B1876=2021,H1876/$O$19,B1876=2022,H1876/$O$20),"")</f>
        <v>1.9539560988620585E-5</v>
      </c>
      <c r="K1876" s="3" cm="1">
        <f t="array" ref="K1876">IFERROR(_xlfn.IFS(B1876=2015,J1876*$P$4,B1876=2016,J1876*$P$5,B1876=2017,J1876*$P$6,B1876=2018,J1876*$P$7,B1876=2019,J1876*$P$8,B1876=2020,J1876*$P$9,B1876=2021,J1876*$P$10,B1876=2022,J1876*$P$11),"")</f>
        <v>41189.449567876378</v>
      </c>
      <c r="L1876" s="3">
        <f t="shared" si="30"/>
        <v>77246.449567876378</v>
      </c>
    </row>
    <row r="1877" spans="1:12">
      <c r="A1877">
        <v>4832220</v>
      </c>
      <c r="B1877">
        <v>2021</v>
      </c>
      <c r="D1877" t="s">
        <v>2351</v>
      </c>
      <c r="E1877" t="s">
        <v>2352</v>
      </c>
      <c r="F1877" t="s">
        <v>4230</v>
      </c>
      <c r="G1877" t="s">
        <v>2353</v>
      </c>
      <c r="H1877" s="5">
        <v>39258.49</v>
      </c>
      <c r="I1877">
        <f>IFERROR(VLOOKUP(G1877,'NCES Match'!$A$2:$B$1307,2,FALSE),"")</f>
        <v>4832220</v>
      </c>
      <c r="J1877" cm="1">
        <f t="array" ref="J1877">IFERROR(_xlfn.IFS(B1877=2015,H1877/$O$13,B1877=2016,H1877/$O$14,B1877=2017,H1877/$O$15,B1877=2018,H1877/$O$16,B1877=2019,H1877/$O$17,B1877=2020,H1877/$O$18,B1877=2021,H1877/$O$19,B1877=2022,H1877/$O$20),"")</f>
        <v>2.0086332215131171E-5</v>
      </c>
      <c r="K1877" s="3" cm="1">
        <f t="array" ref="K1877">IFERROR(_xlfn.IFS(B1877=2015,J1877*$P$4,B1877=2016,J1877*$P$5,B1877=2017,J1877*$P$6,B1877=2018,J1877*$P$7,B1877=2019,J1877*$P$8,B1877=2020,J1877*$P$9,B1877=2021,J1877*$P$10,B1877=2022,J1877*$P$11),"")</f>
        <v>42995.864567391014</v>
      </c>
      <c r="L1877" s="3">
        <f t="shared" si="30"/>
        <v>82254.354567391012</v>
      </c>
    </row>
    <row r="1878" spans="1:12">
      <c r="A1878">
        <v>4832220</v>
      </c>
      <c r="B1878">
        <v>2022</v>
      </c>
      <c r="D1878" t="s">
        <v>2351</v>
      </c>
      <c r="E1878" t="s">
        <v>2352</v>
      </c>
      <c r="F1878" t="s">
        <v>4101</v>
      </c>
      <c r="G1878" t="s">
        <v>2353</v>
      </c>
      <c r="H1878" s="5">
        <v>47504.2</v>
      </c>
      <c r="I1878">
        <f>IFERROR(VLOOKUP(G1878,'NCES Match'!$A$2:$B$1307,2,FALSE),"")</f>
        <v>4832220</v>
      </c>
      <c r="J1878" cm="1">
        <f t="array" ref="J1878">IFERROR(_xlfn.IFS(B1878=2015,H1878/$O$13,B1878=2016,H1878/$O$14,B1878=2017,H1878/$O$15,B1878=2018,H1878/$O$16,B1878=2019,H1878/$O$17,B1878=2020,H1878/$O$18,B1878=2021,H1878/$O$19,B1878=2022,H1878/$O$20),"")</f>
        <v>2.0865300297567118E-5</v>
      </c>
      <c r="K1878" s="3" cm="1">
        <f t="array" ref="K1878">IFERROR(_xlfn.IFS(B1878=2015,J1878*$P$4,B1878=2016,J1878*$P$5,B1878=2017,J1878*$P$6,B1878=2018,J1878*$P$7,B1878=2019,J1878*$P$8,B1878=2020,J1878*$P$9,B1878=2021,J1878*$P$10,B1878=2022,J1878*$P$11),"")</f>
        <v>44933.06960589753</v>
      </c>
      <c r="L1878" s="3">
        <f t="shared" si="30"/>
        <v>92437.269605897527</v>
      </c>
    </row>
    <row r="1879" spans="1:12">
      <c r="A1879">
        <v>4832220</v>
      </c>
      <c r="B1879">
        <v>2023</v>
      </c>
      <c r="D1879" t="s">
        <v>2351</v>
      </c>
      <c r="E1879" t="s">
        <v>2352</v>
      </c>
      <c r="F1879" t="s">
        <v>4101</v>
      </c>
      <c r="G1879" t="s">
        <v>2353</v>
      </c>
      <c r="H1879" s="5">
        <v>55671.91</v>
      </c>
      <c r="I1879">
        <f>IFERROR(VLOOKUP(G1879,'NCES Match'!$A$2:$B$1307,2,FALSE),"")</f>
        <v>4832220</v>
      </c>
      <c r="J1879" t="str" cm="1">
        <f t="array" ref="J1879">IFERROR(_xlfn.IFS(B1879=2015,H1879/$O$13,B1879=2016,H1879/$O$14,B1879=2017,H1879/$O$15,B1879=2018,H1879/$O$16,B1879=2019,H1879/$O$17,B1879=2020,H1879/$O$18,B1879=2021,H1879/$O$19,B1879=2022,H1879/$O$20),"")</f>
        <v/>
      </c>
      <c r="K1879" s="3" t="str" cm="1">
        <f t="array" ref="K1879">IFERROR(_xlfn.IFS(B1879=2015,J1879*$P$4,B1879=2016,J1879*$P$5,B1879=2017,J1879*$P$6,B1879=2018,J1879*$P$7,B1879=2019,J1879*$P$8,B1879=2020,J1879*$P$9,B1879=2021,J1879*$P$10,B1879=2022,J1879*$P$11),"")</f>
        <v/>
      </c>
      <c r="L1879" s="3">
        <f t="shared" si="30"/>
        <v>55671.91</v>
      </c>
    </row>
    <row r="1880" spans="1:12">
      <c r="A1880">
        <v>4808190</v>
      </c>
      <c r="B1880">
        <v>2015</v>
      </c>
      <c r="C1880" t="s">
        <v>381</v>
      </c>
      <c r="D1880" t="s">
        <v>445</v>
      </c>
      <c r="E1880" t="s">
        <v>446</v>
      </c>
      <c r="G1880" t="s">
        <v>447</v>
      </c>
      <c r="H1880" s="5">
        <v>109532.37</v>
      </c>
      <c r="I1880">
        <f>IFERROR(VLOOKUP(G1880,'NCES Match'!$A$2:$B$1307,2,FALSE),"")</f>
        <v>4808190</v>
      </c>
      <c r="J1880" cm="1">
        <f t="array" ref="J1880">IFERROR(_xlfn.IFS(B1880=2015,H1880/$O$13,B1880=2016,H1880/$O$14,B1880=2017,H1880/$O$15,B1880=2018,H1880/$O$16,B1880=2019,H1880/$O$17,B1880=2020,H1880/$O$18,B1880=2021,H1880/$O$19,B1880=2022,H1880/$O$20),"")</f>
        <v>8.5808070161778787E-5</v>
      </c>
      <c r="K1880" s="3" cm="1">
        <f t="array" ref="K1880">IFERROR(_xlfn.IFS(B1880=2015,J1880*$P$4,B1880=2016,J1880*$P$5,B1880=2017,J1880*$P$6,B1880=2018,J1880*$P$7,B1880=2019,J1880*$P$8,B1880=2020,J1880*$P$9,B1880=2021,J1880*$P$10,B1880=2022,J1880*$P$11),"")</f>
        <v>136562.0838887167</v>
      </c>
      <c r="L1880" s="3">
        <f t="shared" si="30"/>
        <v>246094.4538887167</v>
      </c>
    </row>
    <row r="1881" spans="1:12">
      <c r="A1881">
        <v>4808190</v>
      </c>
      <c r="B1881">
        <v>2016</v>
      </c>
      <c r="C1881" t="s">
        <v>4102</v>
      </c>
      <c r="D1881" t="s">
        <v>445</v>
      </c>
      <c r="E1881" t="s">
        <v>446</v>
      </c>
      <c r="F1881" t="s">
        <v>4101</v>
      </c>
      <c r="G1881" t="s">
        <v>447</v>
      </c>
      <c r="H1881" s="5">
        <v>115867</v>
      </c>
      <c r="I1881">
        <f>IFERROR(VLOOKUP(G1881,'NCES Match'!$A$2:$B$1307,2,FALSE),"")</f>
        <v>4808190</v>
      </c>
      <c r="J1881" cm="1">
        <f t="array" ref="J1881">IFERROR(_xlfn.IFS(B1881=2015,H1881/$O$13,B1881=2016,H1881/$O$14,B1881=2017,H1881/$O$15,B1881=2018,H1881/$O$16,B1881=2019,H1881/$O$17,B1881=2020,H1881/$O$18,B1881=2021,H1881/$O$19,B1881=2022,H1881/$O$20),"")</f>
        <v>8.2945351126791406E-5</v>
      </c>
      <c r="K1881" s="3" cm="1">
        <f t="array" ref="K1881">IFERROR(_xlfn.IFS(B1881=2015,J1881*$P$4,B1881=2016,J1881*$P$5,B1881=2017,J1881*$P$6,B1881=2018,J1881*$P$7,B1881=2019,J1881*$P$8,B1881=2020,J1881*$P$9,B1881=2021,J1881*$P$10,B1881=2022,J1881*$P$11),"")</f>
        <v>138985.82222438368</v>
      </c>
      <c r="L1881" s="3">
        <f t="shared" si="30"/>
        <v>254852.82222438368</v>
      </c>
    </row>
    <row r="1882" spans="1:12">
      <c r="A1882">
        <v>4808190</v>
      </c>
      <c r="B1882">
        <v>2017</v>
      </c>
      <c r="D1882" t="s">
        <v>445</v>
      </c>
      <c r="E1882" t="s">
        <v>446</v>
      </c>
      <c r="F1882" t="s">
        <v>4101</v>
      </c>
      <c r="G1882" t="s">
        <v>447</v>
      </c>
      <c r="H1882" s="5">
        <v>124087</v>
      </c>
      <c r="I1882">
        <f>IFERROR(VLOOKUP(G1882,'NCES Match'!$A$2:$B$1307,2,FALSE),"")</f>
        <v>4808190</v>
      </c>
      <c r="J1882" cm="1">
        <f t="array" ref="J1882">IFERROR(_xlfn.IFS(B1882=2015,H1882/$O$13,B1882=2016,H1882/$O$14,B1882=2017,H1882/$O$15,B1882=2018,H1882/$O$16,B1882=2019,H1882/$O$17,B1882=2020,H1882/$O$18,B1882=2021,H1882/$O$19,B1882=2022,H1882/$O$20),"")</f>
        <v>8.5550388233448949E-5</v>
      </c>
      <c r="K1882" s="3" cm="1">
        <f t="array" ref="K1882">IFERROR(_xlfn.IFS(B1882=2015,J1882*$P$4,B1882=2016,J1882*$P$5,B1882=2017,J1882*$P$6,B1882=2018,J1882*$P$7,B1882=2019,J1882*$P$8,B1882=2020,J1882*$P$9,B1882=2021,J1882*$P$10,B1882=2022,J1882*$P$11),"")</f>
        <v>145285.76048870911</v>
      </c>
      <c r="L1882" s="3">
        <f t="shared" si="30"/>
        <v>269372.76048870909</v>
      </c>
    </row>
    <row r="1883" spans="1:12">
      <c r="A1883">
        <v>4808190</v>
      </c>
      <c r="B1883">
        <v>2018</v>
      </c>
      <c r="D1883" t="s">
        <v>445</v>
      </c>
      <c r="E1883" t="s">
        <v>446</v>
      </c>
      <c r="F1883" t="s">
        <v>4101</v>
      </c>
      <c r="G1883" t="s">
        <v>447</v>
      </c>
      <c r="H1883" s="5">
        <v>137615</v>
      </c>
      <c r="I1883">
        <f>IFERROR(VLOOKUP(G1883,'NCES Match'!$A$2:$B$1307,2,FALSE),"")</f>
        <v>4808190</v>
      </c>
      <c r="J1883" cm="1">
        <f t="array" ref="J1883">IFERROR(_xlfn.IFS(B1883=2015,H1883/$O$13,B1883=2016,H1883/$O$14,B1883=2017,H1883/$O$15,B1883=2018,H1883/$O$16,B1883=2019,H1883/$O$17,B1883=2020,H1883/$O$18,B1883=2021,H1883/$O$19,B1883=2022,H1883/$O$20),"")</f>
        <v>8.9801884070870021E-5</v>
      </c>
      <c r="K1883" s="3" cm="1">
        <f t="array" ref="K1883">IFERROR(_xlfn.IFS(B1883=2015,J1883*$P$4,B1883=2016,J1883*$P$5,B1883=2017,J1883*$P$6,B1883=2018,J1883*$P$7,B1883=2019,J1883*$P$8,B1883=2020,J1883*$P$9,B1883=2021,J1883*$P$10,B1883=2022,J1883*$P$11),"")</f>
        <v>154176.66079597006</v>
      </c>
      <c r="L1883" s="3">
        <f t="shared" si="30"/>
        <v>291791.66079597006</v>
      </c>
    </row>
    <row r="1884" spans="1:12">
      <c r="A1884">
        <v>4808190</v>
      </c>
      <c r="B1884">
        <v>2019</v>
      </c>
      <c r="D1884" t="s">
        <v>445</v>
      </c>
      <c r="E1884" t="s">
        <v>446</v>
      </c>
      <c r="F1884" t="s">
        <v>4101</v>
      </c>
      <c r="G1884" t="s">
        <v>447</v>
      </c>
      <c r="H1884" s="5">
        <v>151992</v>
      </c>
      <c r="I1884">
        <f>IFERROR(VLOOKUP(G1884,'NCES Match'!$A$2:$B$1307,2,FALSE),"")</f>
        <v>4808190</v>
      </c>
      <c r="J1884" cm="1">
        <f t="array" ref="J1884">IFERROR(_xlfn.IFS(B1884=2015,H1884/$O$13,B1884=2016,H1884/$O$14,B1884=2017,H1884/$O$15,B1884=2018,H1884/$O$16,B1884=2019,H1884/$O$17,B1884=2020,H1884/$O$18,B1884=2021,H1884/$O$19,B1884=2022,H1884/$O$20),"")</f>
        <v>9.6238298609911628E-5</v>
      </c>
      <c r="K1884" s="3" cm="1">
        <f t="array" ref="K1884">IFERROR(_xlfn.IFS(B1884=2015,J1884*$P$4,B1884=2016,J1884*$P$5,B1884=2017,J1884*$P$6,B1884=2018,J1884*$P$7,B1884=2019,J1884*$P$8,B1884=2020,J1884*$P$9,B1884=2021,J1884*$P$10,B1884=2022,J1884*$P$11),"")</f>
        <v>167255.03836654202</v>
      </c>
      <c r="L1884" s="3">
        <f t="shared" si="30"/>
        <v>319247.03836654202</v>
      </c>
    </row>
    <row r="1885" spans="1:12">
      <c r="A1885">
        <v>4808190</v>
      </c>
      <c r="B1885">
        <v>2020</v>
      </c>
      <c r="D1885" t="s">
        <v>445</v>
      </c>
      <c r="E1885" t="s">
        <v>446</v>
      </c>
      <c r="F1885" t="s">
        <v>4230</v>
      </c>
      <c r="G1885" t="s">
        <v>447</v>
      </c>
      <c r="H1885" s="5">
        <v>288684</v>
      </c>
      <c r="I1885">
        <f>IFERROR(VLOOKUP(G1885,'NCES Match'!$A$2:$B$1307,2,FALSE),"")</f>
        <v>4808190</v>
      </c>
      <c r="J1885" cm="1">
        <f t="array" ref="J1885">IFERROR(_xlfn.IFS(B1885=2015,H1885/$O$13,B1885=2016,H1885/$O$14,B1885=2017,H1885/$O$15,B1885=2018,H1885/$O$16,B1885=2019,H1885/$O$17,B1885=2020,H1885/$O$18,B1885=2021,H1885/$O$19,B1885=2022,H1885/$O$20),"")</f>
        <v>1.5644004283326248E-4</v>
      </c>
      <c r="K1885" s="3" cm="1">
        <f t="array" ref="K1885">IFERROR(_xlfn.IFS(B1885=2015,J1885*$P$4,B1885=2016,J1885*$P$5,B1885=2017,J1885*$P$6,B1885=2018,J1885*$P$7,B1885=2019,J1885*$P$8,B1885=2020,J1885*$P$9,B1885=2021,J1885*$P$10,B1885=2022,J1885*$P$11),"")</f>
        <v>329776.05067123787</v>
      </c>
      <c r="L1885" s="3">
        <f t="shared" si="30"/>
        <v>618460.05067123787</v>
      </c>
    </row>
    <row r="1886" spans="1:12">
      <c r="A1886">
        <v>4808190</v>
      </c>
      <c r="B1886">
        <v>2021</v>
      </c>
      <c r="D1886" t="s">
        <v>445</v>
      </c>
      <c r="E1886" t="s">
        <v>446</v>
      </c>
      <c r="F1886" t="s">
        <v>4101</v>
      </c>
      <c r="G1886" t="s">
        <v>447</v>
      </c>
      <c r="H1886" s="5">
        <v>325554.34000000003</v>
      </c>
      <c r="I1886">
        <f>IFERROR(VLOOKUP(G1886,'NCES Match'!$A$2:$B$1307,2,FALSE),"")</f>
        <v>4808190</v>
      </c>
      <c r="J1886" cm="1">
        <f t="array" ref="J1886">IFERROR(_xlfn.IFS(B1886=2015,H1886/$O$13,B1886=2016,H1886/$O$14,B1886=2017,H1886/$O$15,B1886=2018,H1886/$O$16,B1886=2019,H1886/$O$17,B1886=2020,H1886/$O$18,B1886=2021,H1886/$O$19,B1886=2022,H1886/$O$20),"")</f>
        <v>1.6656760428935925E-4</v>
      </c>
      <c r="K1886" s="3" cm="1">
        <f t="array" ref="K1886">IFERROR(_xlfn.IFS(B1886=2015,J1886*$P$4,B1886=2016,J1886*$P$5,B1886=2017,J1886*$P$6,B1886=2018,J1886*$P$7,B1886=2019,J1886*$P$8,B1886=2020,J1886*$P$9,B1886=2021,J1886*$P$10,B1886=2022,J1886*$P$11),"")</f>
        <v>356546.83386870887</v>
      </c>
      <c r="L1886" s="3">
        <f t="shared" si="30"/>
        <v>682101.17386870889</v>
      </c>
    </row>
    <row r="1887" spans="1:12">
      <c r="A1887">
        <v>4808190</v>
      </c>
      <c r="B1887">
        <v>2022</v>
      </c>
      <c r="D1887" t="s">
        <v>445</v>
      </c>
      <c r="E1887" t="s">
        <v>446</v>
      </c>
      <c r="F1887" t="s">
        <v>4101</v>
      </c>
      <c r="G1887" t="s">
        <v>447</v>
      </c>
      <c r="H1887" s="5">
        <v>419793.1</v>
      </c>
      <c r="I1887">
        <f>IFERROR(VLOOKUP(G1887,'NCES Match'!$A$2:$B$1307,2,FALSE),"")</f>
        <v>4808190</v>
      </c>
      <c r="J1887" cm="1">
        <f t="array" ref="J1887">IFERROR(_xlfn.IFS(B1887=2015,H1887/$O$13,B1887=2016,H1887/$O$14,B1887=2017,H1887/$O$15,B1887=2018,H1887/$O$16,B1887=2019,H1887/$O$17,B1887=2020,H1887/$O$18,B1887=2021,H1887/$O$19,B1887=2022,H1887/$O$20),"")</f>
        <v>1.8438599311948464E-4</v>
      </c>
      <c r="K1887" s="3" cm="1">
        <f t="array" ref="K1887">IFERROR(_xlfn.IFS(B1887=2015,J1887*$P$4,B1887=2016,J1887*$P$5,B1887=2017,J1887*$P$6,B1887=2018,J1887*$P$7,B1887=2019,J1887*$P$8,B1887=2020,J1887*$P$9,B1887=2021,J1887*$P$10,B1887=2022,J1887*$P$11),"")</f>
        <v>397072.10272724309</v>
      </c>
      <c r="L1887" s="3">
        <f t="shared" si="30"/>
        <v>816865.20272724307</v>
      </c>
    </row>
    <row r="1888" spans="1:12">
      <c r="A1888">
        <v>4808190</v>
      </c>
      <c r="B1888">
        <v>2023</v>
      </c>
      <c r="D1888" t="s">
        <v>445</v>
      </c>
      <c r="E1888" t="s">
        <v>446</v>
      </c>
      <c r="F1888" t="s">
        <v>4101</v>
      </c>
      <c r="G1888" t="s">
        <v>447</v>
      </c>
      <c r="H1888" s="5">
        <v>455329.77</v>
      </c>
      <c r="I1888">
        <f>IFERROR(VLOOKUP(G1888,'NCES Match'!$A$2:$B$1307,2,FALSE),"")</f>
        <v>4808190</v>
      </c>
      <c r="J1888" t="str" cm="1">
        <f t="array" ref="J1888">IFERROR(_xlfn.IFS(B1888=2015,H1888/$O$13,B1888=2016,H1888/$O$14,B1888=2017,H1888/$O$15,B1888=2018,H1888/$O$16,B1888=2019,H1888/$O$17,B1888=2020,H1888/$O$18,B1888=2021,H1888/$O$19,B1888=2022,H1888/$O$20),"")</f>
        <v/>
      </c>
      <c r="K1888" s="3" t="str" cm="1">
        <f t="array" ref="K1888">IFERROR(_xlfn.IFS(B1888=2015,J1888*$P$4,B1888=2016,J1888*$P$5,B1888=2017,J1888*$P$6,B1888=2018,J1888*$P$7,B1888=2019,J1888*$P$8,B1888=2020,J1888*$P$9,B1888=2021,J1888*$P$10,B1888=2022,J1888*$P$11),"")</f>
        <v/>
      </c>
      <c r="L1888" s="3">
        <f t="shared" si="30"/>
        <v>455329.77</v>
      </c>
    </row>
    <row r="1889" spans="1:12">
      <c r="A1889">
        <v>4809450</v>
      </c>
      <c r="B1889">
        <v>2015</v>
      </c>
      <c r="C1889" t="s">
        <v>381</v>
      </c>
      <c r="D1889" t="s">
        <v>547</v>
      </c>
      <c r="E1889" t="s">
        <v>548</v>
      </c>
      <c r="G1889" t="s">
        <v>549</v>
      </c>
      <c r="H1889" s="5">
        <v>1123294.1100000001</v>
      </c>
      <c r="I1889">
        <f>IFERROR(VLOOKUP(G1889,'NCES Match'!$A$2:$B$1307,2,FALSE),"")</f>
        <v>4809450</v>
      </c>
      <c r="J1889" cm="1">
        <f t="array" ref="J1889">IFERROR(_xlfn.IFS(B1889=2015,H1889/$O$13,B1889=2016,H1889/$O$14,B1889=2017,H1889/$O$15,B1889=2018,H1889/$O$16,B1889=2019,H1889/$O$17,B1889=2020,H1889/$O$18,B1889=2021,H1889/$O$19,B1889=2022,H1889/$O$20),"")</f>
        <v>8.7999282589423453E-4</v>
      </c>
      <c r="K1889" s="3" cm="1">
        <f t="array" ref="K1889">IFERROR(_xlfn.IFS(B1889=2015,J1889*$P$4,B1889=2016,J1889*$P$5,B1889=2017,J1889*$P$6,B1889=2018,J1889*$P$7,B1889=2019,J1889*$P$8,B1889=2020,J1889*$P$9,B1889=2021,J1889*$P$10,B1889=2022,J1889*$P$11),"")</f>
        <v>1400493.6119023208</v>
      </c>
      <c r="L1889" s="3">
        <f t="shared" si="30"/>
        <v>2523787.7219023211</v>
      </c>
    </row>
    <row r="1890" spans="1:12">
      <c r="A1890">
        <v>4809450</v>
      </c>
      <c r="B1890">
        <v>2016</v>
      </c>
      <c r="C1890" t="s">
        <v>4102</v>
      </c>
      <c r="D1890" t="s">
        <v>547</v>
      </c>
      <c r="E1890" t="s">
        <v>548</v>
      </c>
      <c r="F1890" t="s">
        <v>4101</v>
      </c>
      <c r="G1890" t="s">
        <v>549</v>
      </c>
      <c r="H1890" s="5">
        <v>1198164</v>
      </c>
      <c r="I1890">
        <f>IFERROR(VLOOKUP(G1890,'NCES Match'!$A$2:$B$1307,2,FALSE),"")</f>
        <v>4809450</v>
      </c>
      <c r="J1890" cm="1">
        <f t="array" ref="J1890">IFERROR(_xlfn.IFS(B1890=2015,H1890/$O$13,B1890=2016,H1890/$O$14,B1890=2017,H1890/$O$15,B1890=2018,H1890/$O$16,B1890=2019,H1890/$O$17,B1890=2020,H1890/$O$18,B1890=2021,H1890/$O$19,B1890=2022,H1890/$O$20),"")</f>
        <v>8.5772595896571851E-4</v>
      </c>
      <c r="K1890" s="3" cm="1">
        <f t="array" ref="K1890">IFERROR(_xlfn.IFS(B1890=2015,J1890*$P$4,B1890=2016,J1890*$P$5,B1890=2017,J1890*$P$6,B1890=2018,J1890*$P$7,B1890=2019,J1890*$P$8,B1890=2020,J1890*$P$9,B1890=2021,J1890*$P$10,B1890=2022,J1890*$P$11),"")</f>
        <v>1437232.4190637236</v>
      </c>
      <c r="L1890" s="3">
        <f t="shared" si="30"/>
        <v>2635396.4190637236</v>
      </c>
    </row>
    <row r="1891" spans="1:12">
      <c r="A1891">
        <v>4809450</v>
      </c>
      <c r="B1891">
        <v>2017</v>
      </c>
      <c r="D1891" t="s">
        <v>547</v>
      </c>
      <c r="E1891" t="s">
        <v>548</v>
      </c>
      <c r="F1891" t="s">
        <v>4101</v>
      </c>
      <c r="G1891" t="s">
        <v>549</v>
      </c>
      <c r="H1891" s="5">
        <v>1261505</v>
      </c>
      <c r="I1891">
        <f>IFERROR(VLOOKUP(G1891,'NCES Match'!$A$2:$B$1307,2,FALSE),"")</f>
        <v>4809450</v>
      </c>
      <c r="J1891" cm="1">
        <f t="array" ref="J1891">IFERROR(_xlfn.IFS(B1891=2015,H1891/$O$13,B1891=2016,H1891/$O$14,B1891=2017,H1891/$O$15,B1891=2018,H1891/$O$16,B1891=2019,H1891/$O$17,B1891=2020,H1891/$O$18,B1891=2021,H1891/$O$19,B1891=2022,H1891/$O$20),"")</f>
        <v>8.6973045128367209E-4</v>
      </c>
      <c r="K1891" s="3" cm="1">
        <f t="array" ref="K1891">IFERROR(_xlfn.IFS(B1891=2015,J1891*$P$4,B1891=2016,J1891*$P$5,B1891=2017,J1891*$P$6,B1891=2018,J1891*$P$7,B1891=2019,J1891*$P$8,B1891=2020,J1891*$P$9,B1891=2021,J1891*$P$10,B1891=2022,J1891*$P$11),"")</f>
        <v>1477017.8446195733</v>
      </c>
      <c r="L1891" s="3">
        <f t="shared" si="30"/>
        <v>2738522.8446195731</v>
      </c>
    </row>
    <row r="1892" spans="1:12">
      <c r="A1892">
        <v>4809450</v>
      </c>
      <c r="B1892">
        <v>2018</v>
      </c>
      <c r="D1892" t="s">
        <v>547</v>
      </c>
      <c r="E1892" t="s">
        <v>548</v>
      </c>
      <c r="F1892" t="s">
        <v>4101</v>
      </c>
      <c r="G1892" t="s">
        <v>549</v>
      </c>
      <c r="H1892" s="5">
        <v>1422204</v>
      </c>
      <c r="I1892">
        <f>IFERROR(VLOOKUP(G1892,'NCES Match'!$A$2:$B$1307,2,FALSE),"")</f>
        <v>4809450</v>
      </c>
      <c r="J1892" cm="1">
        <f t="array" ref="J1892">IFERROR(_xlfn.IFS(B1892=2015,H1892/$O$13,B1892=2016,H1892/$O$14,B1892=2017,H1892/$O$15,B1892=2018,H1892/$O$16,B1892=2019,H1892/$O$17,B1892=2020,H1892/$O$18,B1892=2021,H1892/$O$19,B1892=2022,H1892/$O$20),"")</f>
        <v>9.2807178529322838E-4</v>
      </c>
      <c r="K1892" s="3" cm="1">
        <f t="array" ref="K1892">IFERROR(_xlfn.IFS(B1892=2015,J1892*$P$4,B1892=2016,J1892*$P$5,B1892=2017,J1892*$P$6,B1892=2018,J1892*$P$7,B1892=2019,J1892*$P$8,B1892=2020,J1892*$P$9,B1892=2021,J1892*$P$10,B1892=2022,J1892*$P$11),"")</f>
        <v>1593363.1049716368</v>
      </c>
      <c r="L1892" s="3">
        <f t="shared" si="30"/>
        <v>3015567.104971637</v>
      </c>
    </row>
    <row r="1893" spans="1:12">
      <c r="A1893">
        <v>4809450</v>
      </c>
      <c r="B1893">
        <v>2019</v>
      </c>
      <c r="D1893" t="s">
        <v>547</v>
      </c>
      <c r="E1893" t="s">
        <v>548</v>
      </c>
      <c r="F1893" t="s">
        <v>4101</v>
      </c>
      <c r="G1893" t="s">
        <v>549</v>
      </c>
      <c r="H1893" s="5">
        <v>1593579</v>
      </c>
      <c r="I1893">
        <f>IFERROR(VLOOKUP(G1893,'NCES Match'!$A$2:$B$1307,2,FALSE),"")</f>
        <v>4809450</v>
      </c>
      <c r="J1893" cm="1">
        <f t="array" ref="J1893">IFERROR(_xlfn.IFS(B1893=2015,H1893/$O$13,B1893=2016,H1893/$O$14,B1893=2017,H1893/$O$15,B1893=2018,H1893/$O$16,B1893=2019,H1893/$O$17,B1893=2020,H1893/$O$18,B1893=2021,H1893/$O$19,B1893=2022,H1893/$O$20),"")</f>
        <v>1.0090223936818014E-3</v>
      </c>
      <c r="K1893" s="3" cm="1">
        <f t="array" ref="K1893">IFERROR(_xlfn.IFS(B1893=2015,J1893*$P$4,B1893=2016,J1893*$P$5,B1893=2017,J1893*$P$6,B1893=2018,J1893*$P$7,B1893=2019,J1893*$P$8,B1893=2020,J1893*$P$9,B1893=2021,J1893*$P$10,B1893=2022,J1893*$P$11),"")</f>
        <v>1753606.2212821441</v>
      </c>
      <c r="L1893" s="3">
        <f t="shared" si="30"/>
        <v>3347185.2212821441</v>
      </c>
    </row>
    <row r="1894" spans="1:12">
      <c r="A1894">
        <v>4809450</v>
      </c>
      <c r="B1894">
        <v>2020</v>
      </c>
      <c r="D1894" t="s">
        <v>547</v>
      </c>
      <c r="E1894" t="s">
        <v>548</v>
      </c>
      <c r="F1894" t="s">
        <v>4230</v>
      </c>
      <c r="G1894" t="s">
        <v>549</v>
      </c>
      <c r="H1894" s="5">
        <v>1788534</v>
      </c>
      <c r="I1894">
        <f>IFERROR(VLOOKUP(G1894,'NCES Match'!$A$2:$B$1307,2,FALSE),"")</f>
        <v>4809450</v>
      </c>
      <c r="J1894" cm="1">
        <f t="array" ref="J1894">IFERROR(_xlfn.IFS(B1894=2015,H1894/$O$13,B1894=2016,H1894/$O$14,B1894=2017,H1894/$O$15,B1894=2018,H1894/$O$16,B1894=2019,H1894/$O$17,B1894=2020,H1894/$O$18,B1894=2021,H1894/$O$19,B1894=2022,H1894/$O$20),"")</f>
        <v>9.6922010076327849E-4</v>
      </c>
      <c r="K1894" s="3" cm="1">
        <f t="array" ref="K1894">IFERROR(_xlfn.IFS(B1894=2015,J1894*$P$4,B1894=2016,J1894*$P$5,B1894=2017,J1894*$P$6,B1894=2018,J1894*$P$7,B1894=2019,J1894*$P$8,B1894=2020,J1894*$P$9,B1894=2021,J1894*$P$10,B1894=2022,J1894*$P$11),"")</f>
        <v>2043118.7007635748</v>
      </c>
      <c r="L1894" s="3">
        <f t="shared" si="30"/>
        <v>3831652.7007635748</v>
      </c>
    </row>
    <row r="1895" spans="1:12">
      <c r="A1895">
        <v>4809450</v>
      </c>
      <c r="B1895">
        <v>2021</v>
      </c>
      <c r="D1895" t="s">
        <v>547</v>
      </c>
      <c r="E1895" t="s">
        <v>548</v>
      </c>
      <c r="F1895" t="s">
        <v>4230</v>
      </c>
      <c r="G1895" t="s">
        <v>549</v>
      </c>
      <c r="H1895" s="5">
        <v>2054438.31</v>
      </c>
      <c r="I1895">
        <f>IFERROR(VLOOKUP(G1895,'NCES Match'!$A$2:$B$1307,2,FALSE),"")</f>
        <v>4809450</v>
      </c>
      <c r="J1895" cm="1">
        <f t="array" ref="J1895">IFERROR(_xlfn.IFS(B1895=2015,H1895/$O$13,B1895=2016,H1895/$O$14,B1895=2017,H1895/$O$15,B1895=2018,H1895/$O$16,B1895=2019,H1895/$O$17,B1895=2020,H1895/$O$18,B1895=2021,H1895/$O$19,B1895=2022,H1895/$O$20),"")</f>
        <v>1.051139012482463E-3</v>
      </c>
      <c r="K1895" s="3" cm="1">
        <f t="array" ref="K1895">IFERROR(_xlfn.IFS(B1895=2015,J1895*$P$4,B1895=2016,J1895*$P$5,B1895=2017,J1895*$P$6,B1895=2018,J1895*$P$7,B1895=2019,J1895*$P$8,B1895=2020,J1895*$P$9,B1895=2021,J1895*$P$10,B1895=2022,J1895*$P$11),"")</f>
        <v>2250019.074570104</v>
      </c>
      <c r="L1895" s="3">
        <f t="shared" si="30"/>
        <v>4304457.3845701041</v>
      </c>
    </row>
    <row r="1896" spans="1:12">
      <c r="A1896">
        <v>4809450</v>
      </c>
      <c r="B1896">
        <v>2022</v>
      </c>
      <c r="D1896" t="s">
        <v>547</v>
      </c>
      <c r="E1896" t="s">
        <v>548</v>
      </c>
      <c r="F1896" t="s">
        <v>4101</v>
      </c>
      <c r="G1896" t="s">
        <v>549</v>
      </c>
      <c r="H1896" s="5">
        <v>2313134.54</v>
      </c>
      <c r="I1896">
        <f>IFERROR(VLOOKUP(G1896,'NCES Match'!$A$2:$B$1307,2,FALSE),"")</f>
        <v>4809450</v>
      </c>
      <c r="J1896" cm="1">
        <f t="array" ref="J1896">IFERROR(_xlfn.IFS(B1896=2015,H1896/$O$13,B1896=2016,H1896/$O$14,B1896=2017,H1896/$O$15,B1896=2018,H1896/$O$16,B1896=2019,H1896/$O$17,B1896=2020,H1896/$O$18,B1896=2021,H1896/$O$19,B1896=2022,H1896/$O$20),"")</f>
        <v>1.0159995706858506E-3</v>
      </c>
      <c r="K1896" s="3" cm="1">
        <f t="array" ref="K1896">IFERROR(_xlfn.IFS(B1896=2015,J1896*$P$4,B1896=2016,J1896*$P$5,B1896=2017,J1896*$P$6,B1896=2018,J1896*$P$7,B1896=2019,J1896*$P$8,B1896=2020,J1896*$P$9,B1896=2021,J1896*$P$10,B1896=2022,J1896*$P$11),"")</f>
        <v>2187937.8095752751</v>
      </c>
      <c r="L1896" s="3">
        <f t="shared" si="30"/>
        <v>4501072.3495752756</v>
      </c>
    </row>
    <row r="1897" spans="1:12">
      <c r="A1897">
        <v>4809450</v>
      </c>
      <c r="B1897">
        <v>2023</v>
      </c>
      <c r="D1897" t="s">
        <v>547</v>
      </c>
      <c r="E1897" t="s">
        <v>548</v>
      </c>
      <c r="F1897" t="s">
        <v>4101</v>
      </c>
      <c r="G1897" t="s">
        <v>549</v>
      </c>
      <c r="H1897" s="5">
        <v>2844451.69</v>
      </c>
      <c r="I1897">
        <f>IFERROR(VLOOKUP(G1897,'NCES Match'!$A$2:$B$1307,2,FALSE),"")</f>
        <v>4809450</v>
      </c>
      <c r="J1897" t="str" cm="1">
        <f t="array" ref="J1897">IFERROR(_xlfn.IFS(B1897=2015,H1897/$O$13,B1897=2016,H1897/$O$14,B1897=2017,H1897/$O$15,B1897=2018,H1897/$O$16,B1897=2019,H1897/$O$17,B1897=2020,H1897/$O$18,B1897=2021,H1897/$O$19,B1897=2022,H1897/$O$20),"")</f>
        <v/>
      </c>
      <c r="K1897" s="3" t="str" cm="1">
        <f t="array" ref="K1897">IFERROR(_xlfn.IFS(B1897=2015,J1897*$P$4,B1897=2016,J1897*$P$5,B1897=2017,J1897*$P$6,B1897=2018,J1897*$P$7,B1897=2019,J1897*$P$8,B1897=2020,J1897*$P$9,B1897=2021,J1897*$P$10,B1897=2022,J1897*$P$11),"")</f>
        <v/>
      </c>
      <c r="L1897" s="3">
        <f t="shared" si="30"/>
        <v>2844451.69</v>
      </c>
    </row>
    <row r="1898" spans="1:12">
      <c r="A1898">
        <v>4817880</v>
      </c>
      <c r="B1898">
        <v>2015</v>
      </c>
      <c r="C1898" t="s">
        <v>381</v>
      </c>
      <c r="D1898" t="s">
        <v>1215</v>
      </c>
      <c r="E1898" t="s">
        <v>1216</v>
      </c>
      <c r="G1898" t="s">
        <v>1217</v>
      </c>
      <c r="H1898" s="5">
        <v>228547.96</v>
      </c>
      <c r="I1898">
        <f>IFERROR(VLOOKUP(G1898,'NCES Match'!$A$2:$B$1307,2,FALSE),"")</f>
        <v>4817880</v>
      </c>
      <c r="J1898" cm="1">
        <f t="array" ref="J1898">IFERROR(_xlfn.IFS(B1898=2015,H1898/$O$13,B1898=2016,H1898/$O$14,B1898=2017,H1898/$O$15,B1898=2018,H1898/$O$16,B1898=2019,H1898/$O$17,B1898=2020,H1898/$O$18,B1898=2021,H1898/$O$19,B1898=2022,H1898/$O$20),"")</f>
        <v>1.7904533049920688E-4</v>
      </c>
      <c r="K1898" s="3" cm="1">
        <f t="array" ref="K1898">IFERROR(_xlfn.IFS(B1898=2015,J1898*$P$4,B1898=2016,J1898*$P$5,B1898=2017,J1898*$P$6,B1898=2018,J1898*$P$7,B1898=2019,J1898*$P$8,B1898=2020,J1898*$P$9,B1898=2021,J1898*$P$10,B1898=2022,J1898*$P$11),"")</f>
        <v>284947.59755600168</v>
      </c>
      <c r="L1898" s="3">
        <f t="shared" si="30"/>
        <v>513495.5575560017</v>
      </c>
    </row>
    <row r="1899" spans="1:12">
      <c r="A1899">
        <v>4817880</v>
      </c>
      <c r="B1899">
        <v>2016</v>
      </c>
      <c r="C1899" t="s">
        <v>4102</v>
      </c>
      <c r="D1899" t="s">
        <v>1215</v>
      </c>
      <c r="E1899" t="s">
        <v>1216</v>
      </c>
      <c r="F1899" t="s">
        <v>4101</v>
      </c>
      <c r="G1899" t="s">
        <v>1217</v>
      </c>
      <c r="H1899" s="5">
        <v>241681</v>
      </c>
      <c r="I1899">
        <f>IFERROR(VLOOKUP(G1899,'NCES Match'!$A$2:$B$1307,2,FALSE),"")</f>
        <v>4817880</v>
      </c>
      <c r="J1899" cm="1">
        <f t="array" ref="J1899">IFERROR(_xlfn.IFS(B1899=2015,H1899/$O$13,B1899=2016,H1899/$O$14,B1899=2017,H1899/$O$15,B1899=2018,H1899/$O$16,B1899=2019,H1899/$O$17,B1899=2020,H1899/$O$18,B1899=2021,H1899/$O$19,B1899=2022,H1899/$O$20),"")</f>
        <v>1.7301143039583379E-4</v>
      </c>
      <c r="K1899" s="3" cm="1">
        <f t="array" ref="K1899">IFERROR(_xlfn.IFS(B1899=2015,J1899*$P$4,B1899=2016,J1899*$P$5,B1899=2017,J1899*$P$6,B1899=2018,J1899*$P$7,B1899=2019,J1899*$P$8,B1899=2020,J1899*$P$9,B1899=2021,J1899*$P$10,B1899=2022,J1899*$P$11),"")</f>
        <v>289903.3590324361</v>
      </c>
      <c r="L1899" s="3">
        <f t="shared" si="30"/>
        <v>531584.35903243604</v>
      </c>
    </row>
    <row r="1900" spans="1:12">
      <c r="A1900">
        <v>4817880</v>
      </c>
      <c r="B1900">
        <v>2017</v>
      </c>
      <c r="D1900" t="s">
        <v>1215</v>
      </c>
      <c r="E1900" t="s">
        <v>1216</v>
      </c>
      <c r="F1900" t="s">
        <v>4101</v>
      </c>
      <c r="G1900" t="s">
        <v>1217</v>
      </c>
      <c r="H1900" s="5">
        <v>248594</v>
      </c>
      <c r="I1900">
        <f>IFERROR(VLOOKUP(G1900,'NCES Match'!$A$2:$B$1307,2,FALSE),"")</f>
        <v>4817880</v>
      </c>
      <c r="J1900" cm="1">
        <f t="array" ref="J1900">IFERROR(_xlfn.IFS(B1900=2015,H1900/$O$13,B1900=2016,H1900/$O$14,B1900=2017,H1900/$O$15,B1900=2018,H1900/$O$16,B1900=2019,H1900/$O$17,B1900=2020,H1900/$O$18,B1900=2021,H1900/$O$19,B1900=2022,H1900/$O$20),"")</f>
        <v>1.7139034074887787E-4</v>
      </c>
      <c r="K1900" s="3" cm="1">
        <f t="array" ref="K1900">IFERROR(_xlfn.IFS(B1900=2015,J1900*$P$4,B1900=2016,J1900*$P$5,B1900=2017,J1900*$P$6,B1900=2018,J1900*$P$7,B1900=2019,J1900*$P$8,B1900=2020,J1900*$P$9,B1900=2021,J1900*$P$10,B1900=2022,J1900*$P$11),"")</f>
        <v>291063.27288861969</v>
      </c>
      <c r="L1900" s="3">
        <f t="shared" si="30"/>
        <v>539657.27288861969</v>
      </c>
    </row>
    <row r="1901" spans="1:12">
      <c r="A1901">
        <v>4817880</v>
      </c>
      <c r="B1901">
        <v>2018</v>
      </c>
      <c r="D1901" t="s">
        <v>1215</v>
      </c>
      <c r="E1901" t="s">
        <v>1216</v>
      </c>
      <c r="F1901" t="s">
        <v>4101</v>
      </c>
      <c r="G1901" t="s">
        <v>1217</v>
      </c>
      <c r="H1901" s="5">
        <v>270447</v>
      </c>
      <c r="I1901">
        <f>IFERROR(VLOOKUP(G1901,'NCES Match'!$A$2:$B$1307,2,FALSE),"")</f>
        <v>4817880</v>
      </c>
      <c r="J1901" cm="1">
        <f t="array" ref="J1901">IFERROR(_xlfn.IFS(B1901=2015,H1901/$O$13,B1901=2016,H1901/$O$14,B1901=2017,H1901/$O$15,B1901=2018,H1901/$O$16,B1901=2019,H1901/$O$17,B1901=2020,H1901/$O$18,B1901=2021,H1901/$O$19,B1901=2022,H1901/$O$20),"")</f>
        <v>1.764825792342011E-4</v>
      </c>
      <c r="K1901" s="3" cm="1">
        <f t="array" ref="K1901">IFERROR(_xlfn.IFS(B1901=2015,J1901*$P$4,B1901=2016,J1901*$P$5,B1901=2017,J1901*$P$6,B1901=2018,J1901*$P$7,B1901=2019,J1901*$P$8,B1901=2020,J1901*$P$9,B1901=2021,J1901*$P$10,B1901=2022,J1901*$P$11),"")</f>
        <v>302994.6981236618</v>
      </c>
      <c r="L1901" s="3">
        <f t="shared" si="30"/>
        <v>573441.6981236618</v>
      </c>
    </row>
    <row r="1902" spans="1:12">
      <c r="A1902">
        <v>4817880</v>
      </c>
      <c r="B1902">
        <v>2019</v>
      </c>
      <c r="D1902" t="s">
        <v>1215</v>
      </c>
      <c r="E1902" t="s">
        <v>1216</v>
      </c>
      <c r="F1902" t="s">
        <v>4101</v>
      </c>
      <c r="G1902" t="s">
        <v>1217</v>
      </c>
      <c r="H1902" s="5">
        <v>310912</v>
      </c>
      <c r="I1902">
        <f>IFERROR(VLOOKUP(G1902,'NCES Match'!$A$2:$B$1307,2,FALSE),"")</f>
        <v>4817880</v>
      </c>
      <c r="J1902" cm="1">
        <f t="array" ref="J1902">IFERROR(_xlfn.IFS(B1902=2015,H1902/$O$13,B1902=2016,H1902/$O$14,B1902=2017,H1902/$O$15,B1902=2018,H1902/$O$16,B1902=2019,H1902/$O$17,B1902=2020,H1902/$O$18,B1902=2021,H1902/$O$19,B1902=2022,H1902/$O$20),"")</f>
        <v>1.9686326844442367E-4</v>
      </c>
      <c r="K1902" s="3" cm="1">
        <f t="array" ref="K1902">IFERROR(_xlfn.IFS(B1902=2015,J1902*$P$4,B1902=2016,J1902*$P$5,B1902=2017,J1902*$P$6,B1902=2018,J1902*$P$7,B1902=2019,J1902*$P$8,B1902=2020,J1902*$P$9,B1902=2021,J1902*$P$10,B1902=2022,J1902*$P$11),"")</f>
        <v>342133.78657178214</v>
      </c>
      <c r="L1902" s="3">
        <f t="shared" si="30"/>
        <v>653045.78657178208</v>
      </c>
    </row>
    <row r="1903" spans="1:12">
      <c r="A1903">
        <v>4817880</v>
      </c>
      <c r="B1903">
        <v>2020</v>
      </c>
      <c r="D1903" t="s">
        <v>1215</v>
      </c>
      <c r="E1903" t="s">
        <v>1216</v>
      </c>
      <c r="F1903" t="s">
        <v>4230</v>
      </c>
      <c r="G1903" t="s">
        <v>1217</v>
      </c>
      <c r="H1903" s="5">
        <v>361506</v>
      </c>
      <c r="I1903">
        <f>IFERROR(VLOOKUP(G1903,'NCES Match'!$A$2:$B$1307,2,FALSE),"")</f>
        <v>4817880</v>
      </c>
      <c r="J1903" cm="1">
        <f t="array" ref="J1903">IFERROR(_xlfn.IFS(B1903=2015,H1903/$O$13,B1903=2016,H1903/$O$14,B1903=2017,H1903/$O$15,B1903=2018,H1903/$O$16,B1903=2019,H1903/$O$17,B1903=2020,H1903/$O$18,B1903=2021,H1903/$O$19,B1903=2022,H1903/$O$20),"")</f>
        <v>1.9590283536490206E-4</v>
      </c>
      <c r="K1903" s="3" cm="1">
        <f t="array" ref="K1903">IFERROR(_xlfn.IFS(B1903=2015,J1903*$P$4,B1903=2016,J1903*$P$5,B1903=2017,J1903*$P$6,B1903=2018,J1903*$P$7,B1903=2019,J1903*$P$8,B1903=2020,J1903*$P$9,B1903=2021,J1903*$P$10,B1903=2022,J1903*$P$11),"")</f>
        <v>412963.72841569508</v>
      </c>
      <c r="L1903" s="3">
        <f t="shared" si="30"/>
        <v>774469.72841569502</v>
      </c>
    </row>
    <row r="1904" spans="1:12">
      <c r="A1904">
        <v>4817880</v>
      </c>
      <c r="B1904">
        <v>2021</v>
      </c>
      <c r="D1904" t="s">
        <v>1215</v>
      </c>
      <c r="E1904" t="s">
        <v>1216</v>
      </c>
      <c r="F1904" t="s">
        <v>4230</v>
      </c>
      <c r="G1904" t="s">
        <v>1217</v>
      </c>
      <c r="H1904" s="5">
        <v>379259.19</v>
      </c>
      <c r="I1904">
        <f>IFERROR(VLOOKUP(G1904,'NCES Match'!$A$2:$B$1307,2,FALSE),"")</f>
        <v>4817880</v>
      </c>
      <c r="J1904" cm="1">
        <f t="array" ref="J1904">IFERROR(_xlfn.IFS(B1904=2015,H1904/$O$13,B1904=2016,H1904/$O$14,B1904=2017,H1904/$O$15,B1904=2018,H1904/$O$16,B1904=2019,H1904/$O$17,B1904=2020,H1904/$O$18,B1904=2021,H1904/$O$19,B1904=2022,H1904/$O$20),"")</f>
        <v>1.9404531570066892E-4</v>
      </c>
      <c r="K1904" s="3" cm="1">
        <f t="array" ref="K1904">IFERROR(_xlfn.IFS(B1904=2015,J1904*$P$4,B1904=2016,J1904*$P$5,B1904=2017,J1904*$P$6,B1904=2018,J1904*$P$7,B1904=2019,J1904*$P$8,B1904=2020,J1904*$P$9,B1904=2021,J1904*$P$10,B1904=2022,J1904*$P$11),"")</f>
        <v>415364.3395142915</v>
      </c>
      <c r="L1904" s="3">
        <f t="shared" si="30"/>
        <v>794623.52951429156</v>
      </c>
    </row>
    <row r="1905" spans="1:12">
      <c r="A1905">
        <v>4817880</v>
      </c>
      <c r="B1905">
        <v>2022</v>
      </c>
      <c r="D1905" t="s">
        <v>1215</v>
      </c>
      <c r="E1905" t="s">
        <v>1216</v>
      </c>
      <c r="F1905" t="s">
        <v>4101</v>
      </c>
      <c r="G1905" t="s">
        <v>1217</v>
      </c>
      <c r="H1905" s="5">
        <v>433893.56</v>
      </c>
      <c r="I1905">
        <f>IFERROR(VLOOKUP(G1905,'NCES Match'!$A$2:$B$1307,2,FALSE),"")</f>
        <v>4817880</v>
      </c>
      <c r="J1905" cm="1">
        <f t="array" ref="J1905">IFERROR(_xlfn.IFS(B1905=2015,H1905/$O$13,B1905=2016,H1905/$O$14,B1905=2017,H1905/$O$15,B1905=2018,H1905/$O$16,B1905=2019,H1905/$O$17,B1905=2020,H1905/$O$18,B1905=2021,H1905/$O$19,B1905=2022,H1905/$O$20),"")</f>
        <v>1.9057934722783369E-4</v>
      </c>
      <c r="K1905" s="3" cm="1">
        <f t="array" ref="K1905">IFERROR(_xlfn.IFS(B1905=2015,J1905*$P$4,B1905=2016,J1905*$P$5,B1905=2017,J1905*$P$6,B1905=2018,J1905*$P$7,B1905=2019,J1905*$P$8,B1905=2020,J1905*$P$9,B1905=2021,J1905*$P$10,B1905=2022,J1905*$P$11),"")</f>
        <v>410409.38554971304</v>
      </c>
      <c r="L1905" s="3">
        <f t="shared" si="30"/>
        <v>844302.94554971298</v>
      </c>
    </row>
    <row r="1906" spans="1:12">
      <c r="A1906">
        <v>4817880</v>
      </c>
      <c r="B1906">
        <v>2023</v>
      </c>
      <c r="D1906" t="s">
        <v>1215</v>
      </c>
      <c r="E1906" t="s">
        <v>1216</v>
      </c>
      <c r="F1906" t="s">
        <v>4101</v>
      </c>
      <c r="G1906" t="s">
        <v>1217</v>
      </c>
      <c r="H1906" s="5">
        <v>522096.13</v>
      </c>
      <c r="I1906">
        <f>IFERROR(VLOOKUP(G1906,'NCES Match'!$A$2:$B$1307,2,FALSE),"")</f>
        <v>4817880</v>
      </c>
      <c r="J1906" t="str" cm="1">
        <f t="array" ref="J1906">IFERROR(_xlfn.IFS(B1906=2015,H1906/$O$13,B1906=2016,H1906/$O$14,B1906=2017,H1906/$O$15,B1906=2018,H1906/$O$16,B1906=2019,H1906/$O$17,B1906=2020,H1906/$O$18,B1906=2021,H1906/$O$19,B1906=2022,H1906/$O$20),"")</f>
        <v/>
      </c>
      <c r="K1906" s="3" t="str" cm="1">
        <f t="array" ref="K1906">IFERROR(_xlfn.IFS(B1906=2015,J1906*$P$4,B1906=2016,J1906*$P$5,B1906=2017,J1906*$P$6,B1906=2018,J1906*$P$7,B1906=2019,J1906*$P$8,B1906=2020,J1906*$P$9,B1906=2021,J1906*$P$10,B1906=2022,J1906*$P$11),"")</f>
        <v/>
      </c>
      <c r="L1906" s="3">
        <f t="shared" si="30"/>
        <v>522096.13</v>
      </c>
    </row>
    <row r="1907" spans="1:12">
      <c r="A1907">
        <v>4807980</v>
      </c>
      <c r="B1907">
        <v>2015</v>
      </c>
      <c r="C1907" t="s">
        <v>381</v>
      </c>
      <c r="D1907" t="s">
        <v>427</v>
      </c>
      <c r="E1907" t="s">
        <v>428</v>
      </c>
      <c r="G1907" t="s">
        <v>429</v>
      </c>
      <c r="H1907" s="5">
        <v>105989.55</v>
      </c>
      <c r="I1907">
        <f>IFERROR(VLOOKUP(G1907,'NCES Match'!$A$2:$B$1307,2,FALSE),"")</f>
        <v>4807980</v>
      </c>
      <c r="J1907" cm="1">
        <f t="array" ref="J1907">IFERROR(_xlfn.IFS(B1907=2015,H1907/$O$13,B1907=2016,H1907/$O$14,B1907=2017,H1907/$O$15,B1907=2018,H1907/$O$16,B1907=2019,H1907/$O$17,B1907=2020,H1907/$O$18,B1907=2021,H1907/$O$19,B1907=2022,H1907/$O$20),"")</f>
        <v>8.3032611663706014E-5</v>
      </c>
      <c r="K1907" s="3" cm="1">
        <f t="array" ref="K1907">IFERROR(_xlfn.IFS(B1907=2015,J1907*$P$4,B1907=2016,J1907*$P$5,B1907=2017,J1907*$P$6,B1907=2018,J1907*$P$7,B1907=2019,J1907*$P$8,B1907=2020,J1907*$P$9,B1907=2021,J1907*$P$10,B1907=2022,J1907*$P$11),"")</f>
        <v>132144.98890535589</v>
      </c>
      <c r="L1907" s="3">
        <f t="shared" si="30"/>
        <v>238134.5389053559</v>
      </c>
    </row>
    <row r="1908" spans="1:12">
      <c r="A1908">
        <v>4807980</v>
      </c>
      <c r="B1908">
        <v>2016</v>
      </c>
      <c r="C1908" t="s">
        <v>4102</v>
      </c>
      <c r="D1908" t="s">
        <v>427</v>
      </c>
      <c r="E1908" t="s">
        <v>428</v>
      </c>
      <c r="F1908" t="s">
        <v>4101</v>
      </c>
      <c r="G1908" t="s">
        <v>429</v>
      </c>
      <c r="H1908" s="5">
        <v>103203</v>
      </c>
      <c r="I1908">
        <f>IFERROR(VLOOKUP(G1908,'NCES Match'!$A$2:$B$1307,2,FALSE),"")</f>
        <v>4807980</v>
      </c>
      <c r="J1908" cm="1">
        <f t="array" ref="J1908">IFERROR(_xlfn.IFS(B1908=2015,H1908/$O$13,B1908=2016,H1908/$O$14,B1908=2017,H1908/$O$15,B1908=2018,H1908/$O$16,B1908=2019,H1908/$O$17,B1908=2020,H1908/$O$18,B1908=2021,H1908/$O$19,B1908=2022,H1908/$O$20),"")</f>
        <v>7.3879612593216824E-5</v>
      </c>
      <c r="K1908" s="3" cm="1">
        <f t="array" ref="K1908">IFERROR(_xlfn.IFS(B1908=2015,J1908*$P$4,B1908=2016,J1908*$P$5,B1908=2017,J1908*$P$6,B1908=2018,J1908*$P$7,B1908=2019,J1908*$P$8,B1908=2020,J1908*$P$9,B1908=2021,J1908*$P$10,B1908=2022,J1908*$P$11),"")</f>
        <v>123794.98745132842</v>
      </c>
      <c r="L1908" s="3">
        <f t="shared" si="30"/>
        <v>226997.98745132843</v>
      </c>
    </row>
    <row r="1909" spans="1:12">
      <c r="A1909">
        <v>4807980</v>
      </c>
      <c r="B1909">
        <v>2017</v>
      </c>
      <c r="D1909" t="s">
        <v>427</v>
      </c>
      <c r="E1909" t="s">
        <v>428</v>
      </c>
      <c r="F1909" t="s">
        <v>4101</v>
      </c>
      <c r="G1909" t="s">
        <v>429</v>
      </c>
      <c r="H1909" s="5">
        <v>104982</v>
      </c>
      <c r="I1909">
        <f>IFERROR(VLOOKUP(G1909,'NCES Match'!$A$2:$B$1307,2,FALSE),"")</f>
        <v>4807980</v>
      </c>
      <c r="J1909" cm="1">
        <f t="array" ref="J1909">IFERROR(_xlfn.IFS(B1909=2015,H1909/$O$13,B1909=2016,H1909/$O$14,B1909=2017,H1909/$O$15,B1909=2018,H1909/$O$16,B1909=2019,H1909/$O$17,B1909=2020,H1909/$O$18,B1909=2021,H1909/$O$19,B1909=2022,H1909/$O$20),"")</f>
        <v>7.2378660597193406E-5</v>
      </c>
      <c r="K1909" s="3" cm="1">
        <f t="array" ref="K1909">IFERROR(_xlfn.IFS(B1909=2015,J1909*$P$4,B1909=2016,J1909*$P$5,B1909=2017,J1909*$P$6,B1909=2018,J1909*$P$7,B1909=2019,J1909*$P$8,B1909=2020,J1909*$P$9,B1909=2021,J1909*$P$10,B1909=2022,J1909*$P$11),"")</f>
        <v>122916.90271846091</v>
      </c>
      <c r="L1909" s="3">
        <f t="shared" si="30"/>
        <v>227898.90271846091</v>
      </c>
    </row>
    <row r="1910" spans="1:12">
      <c r="A1910">
        <v>4807980</v>
      </c>
      <c r="B1910">
        <v>2018</v>
      </c>
      <c r="D1910" t="s">
        <v>427</v>
      </c>
      <c r="E1910" t="s">
        <v>428</v>
      </c>
      <c r="F1910" t="s">
        <v>4101</v>
      </c>
      <c r="G1910" t="s">
        <v>429</v>
      </c>
      <c r="H1910" s="5">
        <v>108504</v>
      </c>
      <c r="I1910">
        <f>IFERROR(VLOOKUP(G1910,'NCES Match'!$A$2:$B$1307,2,FALSE),"")</f>
        <v>4807980</v>
      </c>
      <c r="J1910" cm="1">
        <f t="array" ref="J1910">IFERROR(_xlfn.IFS(B1910=2015,H1910/$O$13,B1910=2016,H1910/$O$14,B1910=2017,H1910/$O$15,B1910=2018,H1910/$O$16,B1910=2019,H1910/$O$17,B1910=2020,H1910/$O$18,B1910=2021,H1910/$O$19,B1910=2022,H1910/$O$20),"")</f>
        <v>7.0805243826804352E-5</v>
      </c>
      <c r="K1910" s="3" cm="1">
        <f t="array" ref="K1910">IFERROR(_xlfn.IFS(B1910=2015,J1910*$P$4,B1910=2016,J1910*$P$5,B1910=2017,J1910*$P$6,B1910=2018,J1910*$P$7,B1910=2019,J1910*$P$8,B1910=2020,J1910*$P$9,B1910=2021,J1910*$P$10,B1910=2022,J1910*$P$11),"")</f>
        <v>121562.21635000498</v>
      </c>
      <c r="L1910" s="3">
        <f t="shared" si="30"/>
        <v>230066.21635000498</v>
      </c>
    </row>
    <row r="1911" spans="1:12">
      <c r="A1911">
        <v>4807980</v>
      </c>
      <c r="B1911">
        <v>2019</v>
      </c>
      <c r="D1911" t="s">
        <v>427</v>
      </c>
      <c r="E1911" t="s">
        <v>428</v>
      </c>
      <c r="F1911" t="s">
        <v>4101</v>
      </c>
      <c r="G1911" t="s">
        <v>429</v>
      </c>
      <c r="H1911" s="5">
        <v>119153</v>
      </c>
      <c r="I1911">
        <f>IFERROR(VLOOKUP(G1911,'NCES Match'!$A$2:$B$1307,2,FALSE),"")</f>
        <v>4807980</v>
      </c>
      <c r="J1911" cm="1">
        <f t="array" ref="J1911">IFERROR(_xlfn.IFS(B1911=2015,H1911/$O$13,B1911=2016,H1911/$O$14,B1911=2017,H1911/$O$15,B1911=2018,H1911/$O$16,B1911=2019,H1911/$O$17,B1911=2020,H1911/$O$18,B1911=2021,H1911/$O$19,B1911=2022,H1911/$O$20),"")</f>
        <v>7.5445299714898157E-5</v>
      </c>
      <c r="K1911" s="3" cm="1">
        <f t="array" ref="K1911">IFERROR(_xlfn.IFS(B1911=2015,J1911*$P$4,B1911=2016,J1911*$P$5,B1911=2017,J1911*$P$6,B1911=2018,J1911*$P$7,B1911=2019,J1911*$P$8,B1911=2020,J1911*$P$9,B1911=2021,J1911*$P$10,B1911=2022,J1911*$P$11),"")</f>
        <v>131118.34561350979</v>
      </c>
      <c r="L1911" s="3">
        <f t="shared" si="30"/>
        <v>250271.34561350979</v>
      </c>
    </row>
    <row r="1912" spans="1:12">
      <c r="A1912">
        <v>4807980</v>
      </c>
      <c r="B1912">
        <v>2020</v>
      </c>
      <c r="D1912" t="s">
        <v>427</v>
      </c>
      <c r="E1912" t="s">
        <v>428</v>
      </c>
      <c r="F1912" t="s">
        <v>4230</v>
      </c>
      <c r="G1912" t="s">
        <v>429</v>
      </c>
      <c r="H1912" s="5">
        <v>175933</v>
      </c>
      <c r="I1912">
        <f>IFERROR(VLOOKUP(G1912,'NCES Match'!$A$2:$B$1307,2,FALSE),"")</f>
        <v>4807980</v>
      </c>
      <c r="J1912" cm="1">
        <f t="array" ref="J1912">IFERROR(_xlfn.IFS(B1912=2015,H1912/$O$13,B1912=2016,H1912/$O$14,B1912=2017,H1912/$O$15,B1912=2018,H1912/$O$16,B1912=2019,H1912/$O$17,B1912=2020,H1912/$O$18,B1912=2021,H1912/$O$19,B1912=2022,H1912/$O$20),"")</f>
        <v>9.5339423230190684E-5</v>
      </c>
      <c r="K1912" s="3" cm="1">
        <f t="array" ref="K1912">IFERROR(_xlfn.IFS(B1912=2015,J1912*$P$4,B1912=2016,J1912*$P$5,B1912=2017,J1912*$P$6,B1912=2018,J1912*$P$7,B1912=2019,J1912*$P$8,B1912=2020,J1912*$P$9,B1912=2021,J1912*$P$10,B1912=2022,J1912*$P$11),"")</f>
        <v>200975.77254971836</v>
      </c>
      <c r="L1912" s="3">
        <f t="shared" si="30"/>
        <v>376908.77254971839</v>
      </c>
    </row>
    <row r="1913" spans="1:12">
      <c r="A1913">
        <v>4807980</v>
      </c>
      <c r="B1913">
        <v>2021</v>
      </c>
      <c r="D1913" t="s">
        <v>427</v>
      </c>
      <c r="E1913" t="s">
        <v>428</v>
      </c>
      <c r="F1913" t="s">
        <v>4101</v>
      </c>
      <c r="G1913" t="s">
        <v>429</v>
      </c>
      <c r="H1913" s="5">
        <v>159988.68</v>
      </c>
      <c r="I1913">
        <f>IFERROR(VLOOKUP(G1913,'NCES Match'!$A$2:$B$1307,2,FALSE),"")</f>
        <v>4807980</v>
      </c>
      <c r="J1913" cm="1">
        <f t="array" ref="J1913">IFERROR(_xlfn.IFS(B1913=2015,H1913/$O$13,B1913=2016,H1913/$O$14,B1913=2017,H1913/$O$15,B1913=2018,H1913/$O$16,B1913=2019,H1913/$O$17,B1913=2020,H1913/$O$18,B1913=2021,H1913/$O$19,B1913=2022,H1913/$O$20),"")</f>
        <v>8.1857090711851427E-5</v>
      </c>
      <c r="K1913" s="3" cm="1">
        <f t="array" ref="K1913">IFERROR(_xlfn.IFS(B1913=2015,J1913*$P$4,B1913=2016,J1913*$P$5,B1913=2017,J1913*$P$6,B1913=2018,J1913*$P$7,B1913=2019,J1913*$P$8,B1913=2020,J1913*$P$9,B1913=2021,J1913*$P$10,B1913=2022,J1913*$P$11),"")</f>
        <v>175219.46507865327</v>
      </c>
      <c r="L1913" s="3">
        <f t="shared" si="30"/>
        <v>335208.14507865324</v>
      </c>
    </row>
    <row r="1914" spans="1:12">
      <c r="A1914">
        <v>4807980</v>
      </c>
      <c r="B1914">
        <v>2022</v>
      </c>
      <c r="D1914" t="s">
        <v>427</v>
      </c>
      <c r="E1914" t="s">
        <v>428</v>
      </c>
      <c r="F1914" t="s">
        <v>4101</v>
      </c>
      <c r="G1914" t="s">
        <v>429</v>
      </c>
      <c r="H1914" s="5">
        <v>189767.62</v>
      </c>
      <c r="I1914">
        <f>IFERROR(VLOOKUP(G1914,'NCES Match'!$A$2:$B$1307,2,FALSE),"")</f>
        <v>4807980</v>
      </c>
      <c r="J1914" cm="1">
        <f t="array" ref="J1914">IFERROR(_xlfn.IFS(B1914=2015,H1914/$O$13,B1914=2016,H1914/$O$14,B1914=2017,H1914/$O$15,B1914=2018,H1914/$O$16,B1914=2019,H1914/$O$17,B1914=2020,H1914/$O$18,B1914=2021,H1914/$O$19,B1914=2022,H1914/$O$20),"")</f>
        <v>8.3351753698717243E-5</v>
      </c>
      <c r="K1914" s="3" cm="1">
        <f t="array" ref="K1914">IFERROR(_xlfn.IFS(B1914=2015,J1914*$P$4,B1914=2016,J1914*$P$5,B1914=2017,J1914*$P$6,B1914=2018,J1914*$P$7,B1914=2019,J1914*$P$8,B1914=2020,J1914*$P$9,B1914=2021,J1914*$P$10,B1914=2022,J1914*$P$11),"")</f>
        <v>179496.58511048523</v>
      </c>
      <c r="L1914" s="3">
        <f t="shared" si="30"/>
        <v>369264.2051104852</v>
      </c>
    </row>
    <row r="1915" spans="1:12">
      <c r="A1915">
        <v>4807980</v>
      </c>
      <c r="B1915">
        <v>2023</v>
      </c>
      <c r="D1915" t="s">
        <v>427</v>
      </c>
      <c r="E1915" t="s">
        <v>428</v>
      </c>
      <c r="F1915" t="s">
        <v>4101</v>
      </c>
      <c r="G1915" t="s">
        <v>429</v>
      </c>
      <c r="H1915" s="5">
        <v>297068.46000000002</v>
      </c>
      <c r="I1915">
        <f>IFERROR(VLOOKUP(G1915,'NCES Match'!$A$2:$B$1307,2,FALSE),"")</f>
        <v>4807980</v>
      </c>
      <c r="J1915" t="str" cm="1">
        <f t="array" ref="J1915">IFERROR(_xlfn.IFS(B1915=2015,H1915/$O$13,B1915=2016,H1915/$O$14,B1915=2017,H1915/$O$15,B1915=2018,H1915/$O$16,B1915=2019,H1915/$O$17,B1915=2020,H1915/$O$18,B1915=2021,H1915/$O$19,B1915=2022,H1915/$O$20),"")</f>
        <v/>
      </c>
      <c r="K1915" s="3" t="str" cm="1">
        <f t="array" ref="K1915">IFERROR(_xlfn.IFS(B1915=2015,J1915*$P$4,B1915=2016,J1915*$P$5,B1915=2017,J1915*$P$6,B1915=2018,J1915*$P$7,B1915=2019,J1915*$P$8,B1915=2020,J1915*$P$9,B1915=2021,J1915*$P$10,B1915=2022,J1915*$P$11),"")</f>
        <v/>
      </c>
      <c r="L1915" s="3">
        <f t="shared" si="30"/>
        <v>297068.46000000002</v>
      </c>
    </row>
    <row r="1916" spans="1:12">
      <c r="A1916">
        <v>4824590</v>
      </c>
      <c r="B1916">
        <v>2015</v>
      </c>
      <c r="C1916" t="s">
        <v>381</v>
      </c>
      <c r="D1916" t="s">
        <v>1767</v>
      </c>
      <c r="E1916" t="s">
        <v>1768</v>
      </c>
      <c r="G1916" t="s">
        <v>1769</v>
      </c>
      <c r="H1916" s="5">
        <v>774449.54</v>
      </c>
      <c r="I1916">
        <f>IFERROR(VLOOKUP(G1916,'NCES Match'!$A$2:$B$1307,2,FALSE),"")</f>
        <v>4824590</v>
      </c>
      <c r="J1916" cm="1">
        <f t="array" ref="J1916">IFERROR(_xlfn.IFS(B1916=2015,H1916/$O$13,B1916=2016,H1916/$O$14,B1916=2017,H1916/$O$15,B1916=2018,H1916/$O$16,B1916=2019,H1916/$O$17,B1916=2020,H1916/$O$18,B1916=2021,H1916/$O$19,B1916=2022,H1916/$O$20),"")</f>
        <v>6.0670667917691657E-4</v>
      </c>
      <c r="K1916" s="3" cm="1">
        <f t="array" ref="K1916">IFERROR(_xlfn.IFS(B1916=2015,J1916*$P$4,B1916=2016,J1916*$P$5,B1916=2017,J1916*$P$6,B1916=2018,J1916*$P$7,B1916=2019,J1916*$P$8,B1916=2020,J1916*$P$9,B1916=2021,J1916*$P$10,B1916=2022,J1916*$P$11),"")</f>
        <v>965563.35856750002</v>
      </c>
      <c r="L1916" s="3">
        <f t="shared" si="30"/>
        <v>1740012.8985675001</v>
      </c>
    </row>
    <row r="1917" spans="1:12">
      <c r="A1917">
        <v>4824590</v>
      </c>
      <c r="B1917">
        <v>2016</v>
      </c>
      <c r="C1917" t="s">
        <v>4102</v>
      </c>
      <c r="D1917" t="s">
        <v>1767</v>
      </c>
      <c r="E1917" t="s">
        <v>1768</v>
      </c>
      <c r="F1917" t="s">
        <v>4101</v>
      </c>
      <c r="G1917" t="s">
        <v>1769</v>
      </c>
      <c r="H1917" s="5">
        <v>788838</v>
      </c>
      <c r="I1917">
        <f>IFERROR(VLOOKUP(G1917,'NCES Match'!$A$2:$B$1307,2,FALSE),"")</f>
        <v>4824590</v>
      </c>
      <c r="J1917" cm="1">
        <f t="array" ref="J1917">IFERROR(_xlfn.IFS(B1917=2015,H1917/$O$13,B1917=2016,H1917/$O$14,B1917=2017,H1917/$O$15,B1917=2018,H1917/$O$16,B1917=2019,H1917/$O$17,B1917=2020,H1917/$O$18,B1917=2021,H1917/$O$19,B1917=2022,H1917/$O$20),"")</f>
        <v>5.6470302063707425E-4</v>
      </c>
      <c r="K1917" s="3" cm="1">
        <f t="array" ref="K1917">IFERROR(_xlfn.IFS(B1917=2015,J1917*$P$4,B1917=2016,J1917*$P$5,B1917=2017,J1917*$P$6,B1917=2018,J1917*$P$7,B1917=2019,J1917*$P$8,B1917=2020,J1917*$P$9,B1917=2021,J1917*$P$10,B1917=2022,J1917*$P$11),"")</f>
        <v>946234.02721947047</v>
      </c>
      <c r="L1917" s="3">
        <f t="shared" si="30"/>
        <v>1735072.0272194706</v>
      </c>
    </row>
    <row r="1918" spans="1:12">
      <c r="A1918">
        <v>4824590</v>
      </c>
      <c r="B1918">
        <v>2017</v>
      </c>
      <c r="D1918" t="s">
        <v>1767</v>
      </c>
      <c r="E1918" t="s">
        <v>1768</v>
      </c>
      <c r="F1918" t="s">
        <v>4101</v>
      </c>
      <c r="G1918" t="s">
        <v>1769</v>
      </c>
      <c r="H1918" s="5">
        <v>810943</v>
      </c>
      <c r="I1918">
        <f>IFERROR(VLOOKUP(G1918,'NCES Match'!$A$2:$B$1307,2,FALSE),"")</f>
        <v>4824590</v>
      </c>
      <c r="J1918" cm="1">
        <f t="array" ref="J1918">IFERROR(_xlfn.IFS(B1918=2015,H1918/$O$13,B1918=2016,H1918/$O$14,B1918=2017,H1918/$O$15,B1918=2018,H1918/$O$16,B1918=2019,H1918/$O$17,B1918=2020,H1918/$O$18,B1918=2021,H1918/$O$19,B1918=2022,H1918/$O$20),"")</f>
        <v>5.5909554171829274E-4</v>
      </c>
      <c r="K1918" s="3" cm="1">
        <f t="array" ref="K1918">IFERROR(_xlfn.IFS(B1918=2015,J1918*$P$4,B1918=2016,J1918*$P$5,B1918=2017,J1918*$P$6,B1918=2018,J1918*$P$7,B1918=2019,J1918*$P$8,B1918=2020,J1918*$P$9,B1918=2021,J1918*$P$10,B1918=2022,J1918*$P$11),"")</f>
        <v>949482.78601300076</v>
      </c>
      <c r="L1918" s="3">
        <f t="shared" si="30"/>
        <v>1760425.7860130006</v>
      </c>
    </row>
    <row r="1919" spans="1:12">
      <c r="A1919">
        <v>4824590</v>
      </c>
      <c r="B1919">
        <v>2018</v>
      </c>
      <c r="D1919" t="s">
        <v>1767</v>
      </c>
      <c r="E1919" t="s">
        <v>1768</v>
      </c>
      <c r="F1919" t="s">
        <v>4101</v>
      </c>
      <c r="G1919" t="s">
        <v>1769</v>
      </c>
      <c r="H1919" s="5">
        <v>887558</v>
      </c>
      <c r="I1919">
        <f>IFERROR(VLOOKUP(G1919,'NCES Match'!$A$2:$B$1307,2,FALSE),"")</f>
        <v>4824590</v>
      </c>
      <c r="J1919" cm="1">
        <f t="array" ref="J1919">IFERROR(_xlfn.IFS(B1919=2015,H1919/$O$13,B1919=2016,H1919/$O$14,B1919=2017,H1919/$O$15,B1919=2018,H1919/$O$16,B1919=2019,H1919/$O$17,B1919=2020,H1919/$O$18,B1919=2021,H1919/$O$19,B1919=2022,H1919/$O$20),"")</f>
        <v>5.7918381442555861E-4</v>
      </c>
      <c r="K1919" s="3" cm="1">
        <f t="array" ref="K1919">IFERROR(_xlfn.IFS(B1919=2015,J1919*$P$4,B1919=2016,J1919*$P$5,B1919=2017,J1919*$P$6,B1919=2018,J1919*$P$7,B1919=2019,J1919*$P$8,B1919=2020,J1919*$P$9,B1919=2021,J1919*$P$10,B1919=2022,J1919*$P$11),"")</f>
        <v>994373.64170148305</v>
      </c>
      <c r="L1919" s="3">
        <f t="shared" si="30"/>
        <v>1881931.6417014832</v>
      </c>
    </row>
    <row r="1920" spans="1:12">
      <c r="A1920">
        <v>4824590</v>
      </c>
      <c r="B1920">
        <v>2019</v>
      </c>
      <c r="D1920" t="s">
        <v>1767</v>
      </c>
      <c r="E1920" t="s">
        <v>1768</v>
      </c>
      <c r="F1920" t="s">
        <v>4101</v>
      </c>
      <c r="G1920" t="s">
        <v>1769</v>
      </c>
      <c r="H1920" s="5">
        <v>904989</v>
      </c>
      <c r="I1920">
        <f>IFERROR(VLOOKUP(G1920,'NCES Match'!$A$2:$B$1307,2,FALSE),"")</f>
        <v>4824590</v>
      </c>
      <c r="J1920" cm="1">
        <f t="array" ref="J1920">IFERROR(_xlfn.IFS(B1920=2015,H1920/$O$13,B1920=2016,H1920/$O$14,B1920=2017,H1920/$O$15,B1920=2018,H1920/$O$16,B1920=2019,H1920/$O$17,B1920=2020,H1920/$O$18,B1920=2021,H1920/$O$19,B1920=2022,H1920/$O$20),"")</f>
        <v>5.7302095913393681E-4</v>
      </c>
      <c r="K1920" s="3" cm="1">
        <f t="array" ref="K1920">IFERROR(_xlfn.IFS(B1920=2015,J1920*$P$4,B1920=2016,J1920*$P$5,B1920=2017,J1920*$P$6,B1920=2018,J1920*$P$7,B1920=2019,J1920*$P$8,B1920=2020,J1920*$P$9,B1920=2021,J1920*$P$10,B1920=2022,J1920*$P$11),"")</f>
        <v>995868.00566015649</v>
      </c>
      <c r="L1920" s="3">
        <f t="shared" si="30"/>
        <v>1900857.0056601565</v>
      </c>
    </row>
    <row r="1921" spans="1:12">
      <c r="A1921">
        <v>4824590</v>
      </c>
      <c r="B1921">
        <v>2020</v>
      </c>
      <c r="D1921" t="s">
        <v>1767</v>
      </c>
      <c r="E1921" t="s">
        <v>1768</v>
      </c>
      <c r="F1921" t="s">
        <v>4230</v>
      </c>
      <c r="G1921" t="s">
        <v>1769</v>
      </c>
      <c r="H1921" s="5">
        <v>1036676</v>
      </c>
      <c r="I1921">
        <f>IFERROR(VLOOKUP(G1921,'NCES Match'!$A$2:$B$1307,2,FALSE),"")</f>
        <v>4824590</v>
      </c>
      <c r="J1921" cm="1">
        <f t="array" ref="J1921">IFERROR(_xlfn.IFS(B1921=2015,H1921/$O$13,B1921=2016,H1921/$O$14,B1921=2017,H1921/$O$15,B1921=2018,H1921/$O$16,B1921=2019,H1921/$O$17,B1921=2020,H1921/$O$18,B1921=2021,H1921/$O$19,B1921=2022,H1921/$O$20),"")</f>
        <v>5.6178256447955276E-4</v>
      </c>
      <c r="K1921" s="3" cm="1">
        <f t="array" ref="K1921">IFERROR(_xlfn.IFS(B1921=2015,J1921*$P$4,B1921=2016,J1921*$P$5,B1921=2017,J1921*$P$6,B1921=2018,J1921*$P$7,B1921=2019,J1921*$P$8,B1921=2020,J1921*$P$9,B1921=2021,J1921*$P$10,B1921=2022,J1921*$P$11),"")</f>
        <v>1184239.2273408163</v>
      </c>
      <c r="L1921" s="3">
        <f t="shared" si="30"/>
        <v>2220915.2273408165</v>
      </c>
    </row>
    <row r="1922" spans="1:12">
      <c r="A1922">
        <v>4824590</v>
      </c>
      <c r="B1922">
        <v>2021</v>
      </c>
      <c r="D1922" t="s">
        <v>1767</v>
      </c>
      <c r="E1922" t="s">
        <v>1768</v>
      </c>
      <c r="F1922" t="s">
        <v>4101</v>
      </c>
      <c r="G1922" t="s">
        <v>1769</v>
      </c>
      <c r="H1922" s="5">
        <v>1141192.8500000001</v>
      </c>
      <c r="I1922">
        <f>IFERROR(VLOOKUP(G1922,'NCES Match'!$A$2:$B$1307,2,FALSE),"")</f>
        <v>4824590</v>
      </c>
      <c r="J1922" cm="1">
        <f t="array" ref="J1922">IFERROR(_xlfn.IFS(B1922=2015,H1922/$O$13,B1922=2016,H1922/$O$14,B1922=2017,H1922/$O$15,B1922=2018,H1922/$O$16,B1922=2019,H1922/$O$17,B1922=2020,H1922/$O$18,B1922=2021,H1922/$O$19,B1922=2022,H1922/$O$20),"")</f>
        <v>5.838833512606409E-4</v>
      </c>
      <c r="K1922" s="3" cm="1">
        <f t="array" ref="K1922">IFERROR(_xlfn.IFS(B1922=2015,J1922*$P$4,B1922=2016,J1922*$P$5,B1922=2017,J1922*$P$6,B1922=2018,J1922*$P$7,B1922=2019,J1922*$P$8,B1922=2020,J1922*$P$9,B1922=2021,J1922*$P$10,B1922=2022,J1922*$P$11),"")</f>
        <v>1249833.4302688406</v>
      </c>
      <c r="L1922" s="3">
        <f t="shared" si="30"/>
        <v>2391026.2802688405</v>
      </c>
    </row>
    <row r="1923" spans="1:12">
      <c r="A1923">
        <v>4824590</v>
      </c>
      <c r="B1923">
        <v>2022</v>
      </c>
      <c r="D1923" t="s">
        <v>1767</v>
      </c>
      <c r="E1923" t="s">
        <v>1768</v>
      </c>
      <c r="F1923" t="s">
        <v>4101</v>
      </c>
      <c r="G1923" t="s">
        <v>1769</v>
      </c>
      <c r="H1923" s="5">
        <v>1421912.28</v>
      </c>
      <c r="I1923">
        <f>IFERROR(VLOOKUP(G1923,'NCES Match'!$A$2:$B$1307,2,FALSE),"")</f>
        <v>4824590</v>
      </c>
      <c r="J1923" cm="1">
        <f t="array" ref="J1923">IFERROR(_xlfn.IFS(B1923=2015,H1923/$O$13,B1923=2016,H1923/$O$14,B1923=2017,H1923/$O$15,B1923=2018,H1923/$O$16,B1923=2019,H1923/$O$17,B1923=2020,H1923/$O$18,B1923=2021,H1923/$O$19,B1923=2022,H1923/$O$20),"")</f>
        <v>6.2454744462591392E-4</v>
      </c>
      <c r="K1923" s="3" cm="1">
        <f t="array" ref="K1923">IFERROR(_xlfn.IFS(B1923=2015,J1923*$P$4,B1923=2016,J1923*$P$5,B1923=2017,J1923*$P$6,B1923=2018,J1923*$P$7,B1923=2019,J1923*$P$8,B1923=2020,J1923*$P$9,B1923=2021,J1923*$P$10,B1923=2022,J1923*$P$11),"")</f>
        <v>1344952.3084426317</v>
      </c>
      <c r="L1923" s="3">
        <f t="shared" ref="L1923:L1986" si="31">SUM(H1923,K1923)</f>
        <v>2766864.588442632</v>
      </c>
    </row>
    <row r="1924" spans="1:12">
      <c r="A1924">
        <v>4824590</v>
      </c>
      <c r="B1924">
        <v>2023</v>
      </c>
      <c r="D1924" t="s">
        <v>1767</v>
      </c>
      <c r="E1924" t="s">
        <v>1768</v>
      </c>
      <c r="F1924" t="s">
        <v>4101</v>
      </c>
      <c r="G1924" t="s">
        <v>1769</v>
      </c>
      <c r="H1924" s="5">
        <v>1518107</v>
      </c>
      <c r="I1924">
        <f>IFERROR(VLOOKUP(G1924,'NCES Match'!$A$2:$B$1307,2,FALSE),"")</f>
        <v>4824590</v>
      </c>
      <c r="J1924" t="str" cm="1">
        <f t="array" ref="J1924">IFERROR(_xlfn.IFS(B1924=2015,H1924/$O$13,B1924=2016,H1924/$O$14,B1924=2017,H1924/$O$15,B1924=2018,H1924/$O$16,B1924=2019,H1924/$O$17,B1924=2020,H1924/$O$18,B1924=2021,H1924/$O$19,B1924=2022,H1924/$O$20),"")</f>
        <v/>
      </c>
      <c r="K1924" s="3" t="str" cm="1">
        <f t="array" ref="K1924">IFERROR(_xlfn.IFS(B1924=2015,J1924*$P$4,B1924=2016,J1924*$P$5,B1924=2017,J1924*$P$6,B1924=2018,J1924*$P$7,B1924=2019,J1924*$P$8,B1924=2020,J1924*$P$9,B1924=2021,J1924*$P$10,B1924=2022,J1924*$P$11),"")</f>
        <v/>
      </c>
      <c r="L1924" s="3">
        <f t="shared" si="31"/>
        <v>1518107</v>
      </c>
    </row>
    <row r="1925" spans="1:12">
      <c r="A1925">
        <v>4838360</v>
      </c>
      <c r="B1925">
        <v>2015</v>
      </c>
      <c r="C1925" t="s">
        <v>381</v>
      </c>
      <c r="D1925" t="s">
        <v>2857</v>
      </c>
      <c r="E1925" t="s">
        <v>2858</v>
      </c>
      <c r="G1925" t="s">
        <v>2859</v>
      </c>
      <c r="H1925" s="5">
        <v>324754.96000000002</v>
      </c>
      <c r="I1925">
        <f>IFERROR(VLOOKUP(G1925,'NCES Match'!$A$2:$B$1307,2,FALSE),"")</f>
        <v>4838360</v>
      </c>
      <c r="J1925" cm="1">
        <f t="array" ref="J1925">IFERROR(_xlfn.IFS(B1925=2015,H1925/$O$13,B1925=2016,H1925/$O$14,B1925=2017,H1925/$O$15,B1925=2018,H1925/$O$16,B1925=2019,H1925/$O$17,B1925=2020,H1925/$O$18,B1925=2021,H1925/$O$19,B1925=2022,H1925/$O$20),"")</f>
        <v>2.5441425574070634E-4</v>
      </c>
      <c r="K1925" s="3" cm="1">
        <f t="array" ref="K1925">IFERROR(_xlfn.IFS(B1925=2015,J1925*$P$4,B1925=2016,J1925*$P$5,B1925=2017,J1925*$P$6,B1925=2018,J1925*$P$7,B1925=2019,J1925*$P$8,B1925=2020,J1925*$P$9,B1925=2021,J1925*$P$10,B1925=2022,J1925*$P$11),"")</f>
        <v>404895.95989566238</v>
      </c>
      <c r="L1925" s="3">
        <f t="shared" si="31"/>
        <v>729650.91989566246</v>
      </c>
    </row>
    <row r="1926" spans="1:12">
      <c r="A1926">
        <v>4838360</v>
      </c>
      <c r="B1926">
        <v>2016</v>
      </c>
      <c r="C1926" t="s">
        <v>4102</v>
      </c>
      <c r="D1926" t="s">
        <v>2857</v>
      </c>
      <c r="E1926" t="s">
        <v>2858</v>
      </c>
      <c r="F1926" t="s">
        <v>4101</v>
      </c>
      <c r="G1926" t="s">
        <v>2859</v>
      </c>
      <c r="H1926" s="5">
        <v>334180</v>
      </c>
      <c r="I1926">
        <f>IFERROR(VLOOKUP(G1926,'NCES Match'!$A$2:$B$1307,2,FALSE),"")</f>
        <v>4838360</v>
      </c>
      <c r="J1926" cm="1">
        <f t="array" ref="J1926">IFERROR(_xlfn.IFS(B1926=2015,H1926/$O$13,B1926=2016,H1926/$O$14,B1926=2017,H1926/$O$15,B1926=2018,H1926/$O$16,B1926=2019,H1926/$O$17,B1926=2020,H1926/$O$18,B1926=2021,H1926/$O$19,B1926=2022,H1926/$O$20),"")</f>
        <v>2.3922840359680628E-4</v>
      </c>
      <c r="K1926" s="3" cm="1">
        <f t="array" ref="K1926">IFERROR(_xlfn.IFS(B1926=2015,J1926*$P$4,B1926=2016,J1926*$P$5,B1926=2017,J1926*$P$6,B1926=2018,J1926*$P$7,B1926=2019,J1926*$P$8,B1926=2020,J1926*$P$9,B1926=2021,J1926*$P$10,B1926=2022,J1926*$P$11),"")</f>
        <v>400858.58847596421</v>
      </c>
      <c r="L1926" s="3">
        <f t="shared" si="31"/>
        <v>735038.58847596426</v>
      </c>
    </row>
    <row r="1927" spans="1:12">
      <c r="A1927">
        <v>4838360</v>
      </c>
      <c r="B1927">
        <v>2017</v>
      </c>
      <c r="D1927" t="s">
        <v>2857</v>
      </c>
      <c r="E1927" t="s">
        <v>2858</v>
      </c>
      <c r="F1927" t="s">
        <v>4101</v>
      </c>
      <c r="G1927" t="s">
        <v>2859</v>
      </c>
      <c r="H1927" s="5">
        <v>348935</v>
      </c>
      <c r="I1927">
        <f>IFERROR(VLOOKUP(G1927,'NCES Match'!$A$2:$B$1307,2,FALSE),"")</f>
        <v>4838360</v>
      </c>
      <c r="J1927" cm="1">
        <f t="array" ref="J1927">IFERROR(_xlfn.IFS(B1927=2015,H1927/$O$13,B1927=2016,H1927/$O$14,B1927=2017,H1927/$O$15,B1927=2018,H1927/$O$16,B1927=2019,H1927/$O$17,B1927=2020,H1927/$O$18,B1927=2021,H1927/$O$19,B1927=2022,H1927/$O$20),"")</f>
        <v>2.405693160301926E-4</v>
      </c>
      <c r="K1927" s="3" cm="1">
        <f t="array" ref="K1927">IFERROR(_xlfn.IFS(B1927=2015,J1927*$P$4,B1927=2016,J1927*$P$5,B1927=2017,J1927*$P$6,B1927=2018,J1927*$P$7,B1927=2019,J1927*$P$8,B1927=2020,J1927*$P$9,B1927=2021,J1927*$P$10,B1927=2022,J1927*$P$11),"")</f>
        <v>408546.31698830426</v>
      </c>
      <c r="L1927" s="3">
        <f t="shared" si="31"/>
        <v>757481.31698830426</v>
      </c>
    </row>
    <row r="1928" spans="1:12">
      <c r="A1928">
        <v>4838360</v>
      </c>
      <c r="B1928">
        <v>2018</v>
      </c>
      <c r="D1928" t="s">
        <v>2857</v>
      </c>
      <c r="E1928" t="s">
        <v>2858</v>
      </c>
      <c r="F1928" t="s">
        <v>4101</v>
      </c>
      <c r="G1928" t="s">
        <v>2859</v>
      </c>
      <c r="H1928" s="5">
        <v>357739</v>
      </c>
      <c r="I1928">
        <f>IFERROR(VLOOKUP(G1928,'NCES Match'!$A$2:$B$1307,2,FALSE),"")</f>
        <v>4838360</v>
      </c>
      <c r="J1928" cm="1">
        <f t="array" ref="J1928">IFERROR(_xlfn.IFS(B1928=2015,H1928/$O$13,B1928=2016,H1928/$O$14,B1928=2017,H1928/$O$15,B1928=2018,H1928/$O$16,B1928=2019,H1928/$O$17,B1928=2020,H1928/$O$18,B1928=2021,H1928/$O$19,B1928=2022,H1928/$O$20),"")</f>
        <v>2.334457450541654E-4</v>
      </c>
      <c r="K1928" s="3" cm="1">
        <f t="array" ref="K1928">IFERROR(_xlfn.IFS(B1928=2015,J1928*$P$4,B1928=2016,J1928*$P$5,B1928=2017,J1928*$P$6,B1928=2018,J1928*$P$7,B1928=2019,J1928*$P$8,B1928=2020,J1928*$P$9,B1928=2021,J1928*$P$10,B1928=2022,J1928*$P$11),"")</f>
        <v>400792.09720226383</v>
      </c>
      <c r="L1928" s="3">
        <f t="shared" si="31"/>
        <v>758531.09720226377</v>
      </c>
    </row>
    <row r="1929" spans="1:12">
      <c r="A1929">
        <v>4838360</v>
      </c>
      <c r="B1929">
        <v>2019</v>
      </c>
      <c r="D1929" t="s">
        <v>2857</v>
      </c>
      <c r="E1929" t="s">
        <v>2858</v>
      </c>
      <c r="F1929" t="s">
        <v>4101</v>
      </c>
      <c r="G1929" t="s">
        <v>2859</v>
      </c>
      <c r="H1929" s="5">
        <v>375000</v>
      </c>
      <c r="I1929">
        <f>IFERROR(VLOOKUP(G1929,'NCES Match'!$A$2:$B$1307,2,FALSE),"")</f>
        <v>4838360</v>
      </c>
      <c r="J1929" cm="1">
        <f t="array" ref="J1929">IFERROR(_xlfn.IFS(B1929=2015,H1929/$O$13,B1929=2016,H1929/$O$14,B1929=2017,H1929/$O$15,B1929=2018,H1929/$O$16,B1929=2019,H1929/$O$17,B1929=2020,H1929/$O$18,B1929=2021,H1929/$O$19,B1929=2022,H1929/$O$20),"")</f>
        <v>2.3744250999208419E-4</v>
      </c>
      <c r="K1929" s="3" cm="1">
        <f t="array" ref="K1929">IFERROR(_xlfn.IFS(B1929=2015,J1929*$P$4,B1929=2016,J1929*$P$5,B1929=2017,J1929*$P$6,B1929=2018,J1929*$P$7,B1929=2019,J1929*$P$8,B1929=2020,J1929*$P$9,B1929=2021,J1929*$P$10,B1929=2022,J1929*$P$11),"")</f>
        <v>412657.50425978511</v>
      </c>
      <c r="L1929" s="3">
        <f t="shared" si="31"/>
        <v>787657.50425978517</v>
      </c>
    </row>
    <row r="1930" spans="1:12">
      <c r="A1930">
        <v>4838360</v>
      </c>
      <c r="B1930">
        <v>2020</v>
      </c>
      <c r="D1930" t="s">
        <v>2857</v>
      </c>
      <c r="E1930" t="s">
        <v>2858</v>
      </c>
      <c r="F1930" t="s">
        <v>4230</v>
      </c>
      <c r="G1930" t="s">
        <v>2859</v>
      </c>
      <c r="H1930" s="5">
        <v>464116</v>
      </c>
      <c r="I1930">
        <f>IFERROR(VLOOKUP(G1930,'NCES Match'!$A$2:$B$1307,2,FALSE),"")</f>
        <v>4838360</v>
      </c>
      <c r="J1930" cm="1">
        <f t="array" ref="J1930">IFERROR(_xlfn.IFS(B1930=2015,H1930/$O$13,B1930=2016,H1930/$O$14,B1930=2017,H1930/$O$15,B1930=2018,H1930/$O$16,B1930=2019,H1930/$O$17,B1930=2020,H1930/$O$18,B1930=2021,H1930/$O$19,B1930=2022,H1930/$O$20),"")</f>
        <v>2.5150797037453565E-4</v>
      </c>
      <c r="K1930" s="3" cm="1">
        <f t="array" ref="K1930">IFERROR(_xlfn.IFS(B1930=2015,J1930*$P$4,B1930=2016,J1930*$P$5,B1930=2017,J1930*$P$6,B1930=2018,J1930*$P$7,B1930=2019,J1930*$P$8,B1930=2020,J1930*$P$9,B1930=2021,J1930*$P$10,B1930=2022,J1930*$P$11),"")</f>
        <v>530179.50954445777</v>
      </c>
      <c r="L1930" s="3">
        <f t="shared" si="31"/>
        <v>994295.50954445777</v>
      </c>
    </row>
    <row r="1931" spans="1:12">
      <c r="A1931">
        <v>4838360</v>
      </c>
      <c r="B1931">
        <v>2021</v>
      </c>
      <c r="D1931" t="s">
        <v>2857</v>
      </c>
      <c r="E1931" t="s">
        <v>2858</v>
      </c>
      <c r="F1931" t="s">
        <v>4101</v>
      </c>
      <c r="G1931" t="s">
        <v>2859</v>
      </c>
      <c r="H1931" s="5">
        <v>490496.45</v>
      </c>
      <c r="I1931">
        <f>IFERROR(VLOOKUP(G1931,'NCES Match'!$A$2:$B$1307,2,FALSE),"")</f>
        <v>4838360</v>
      </c>
      <c r="J1931" cm="1">
        <f t="array" ref="J1931">IFERROR(_xlfn.IFS(B1931=2015,H1931/$O$13,B1931=2016,H1931/$O$14,B1931=2017,H1931/$O$15,B1931=2018,H1931/$O$16,B1931=2019,H1931/$O$17,B1931=2020,H1931/$O$18,B1931=2021,H1931/$O$19,B1931=2022,H1931/$O$20),"")</f>
        <v>2.5095908286443204E-4</v>
      </c>
      <c r="K1931" s="3" cm="1">
        <f t="array" ref="K1931">IFERROR(_xlfn.IFS(B1931=2015,J1931*$P$4,B1931=2016,J1931*$P$5,B1931=2017,J1931*$P$6,B1931=2018,J1931*$P$7,B1931=2019,J1931*$P$8,B1931=2020,J1931*$P$9,B1931=2021,J1931*$P$10,B1931=2022,J1931*$P$11),"")</f>
        <v>537191.29123371991</v>
      </c>
      <c r="L1931" s="3">
        <f t="shared" si="31"/>
        <v>1027687.74123372</v>
      </c>
    </row>
    <row r="1932" spans="1:12">
      <c r="A1932">
        <v>4838360</v>
      </c>
      <c r="B1932">
        <v>2022</v>
      </c>
      <c r="D1932" t="s">
        <v>2857</v>
      </c>
      <c r="E1932" t="s">
        <v>2858</v>
      </c>
      <c r="F1932" t="s">
        <v>4101</v>
      </c>
      <c r="G1932" t="s">
        <v>2859</v>
      </c>
      <c r="H1932" s="5">
        <v>567825.85</v>
      </c>
      <c r="I1932">
        <f>IFERROR(VLOOKUP(G1932,'NCES Match'!$A$2:$B$1307,2,FALSE),"")</f>
        <v>4838360</v>
      </c>
      <c r="J1932" cm="1">
        <f t="array" ref="J1932">IFERROR(_xlfn.IFS(B1932=2015,H1932/$O$13,B1932=2016,H1932/$O$14,B1932=2017,H1932/$O$15,B1932=2018,H1932/$O$16,B1932=2019,H1932/$O$17,B1932=2020,H1932/$O$18,B1932=2021,H1932/$O$19,B1932=2022,H1932/$O$20),"")</f>
        <v>2.494065130445582E-4</v>
      </c>
      <c r="K1932" s="3" cm="1">
        <f t="array" ref="K1932">IFERROR(_xlfn.IFS(B1932=2015,J1932*$P$4,B1932=2016,J1932*$P$5,B1932=2017,J1932*$P$6,B1932=2018,J1932*$P$7,B1932=2019,J1932*$P$8,B1932=2020,J1932*$P$9,B1932=2021,J1932*$P$10,B1932=2022,J1932*$P$11),"")</f>
        <v>537092.68742717337</v>
      </c>
      <c r="L1932" s="3">
        <f t="shared" si="31"/>
        <v>1104918.5374271735</v>
      </c>
    </row>
    <row r="1933" spans="1:12">
      <c r="A1933">
        <v>4838360</v>
      </c>
      <c r="B1933">
        <v>2023</v>
      </c>
      <c r="D1933" t="s">
        <v>2857</v>
      </c>
      <c r="E1933" t="s">
        <v>2858</v>
      </c>
      <c r="F1933" t="s">
        <v>4101</v>
      </c>
      <c r="G1933" t="s">
        <v>2859</v>
      </c>
      <c r="H1933" s="5">
        <v>612010.64</v>
      </c>
      <c r="I1933">
        <f>IFERROR(VLOOKUP(G1933,'NCES Match'!$A$2:$B$1307,2,FALSE),"")</f>
        <v>4838360</v>
      </c>
      <c r="J1933" t="str" cm="1">
        <f t="array" ref="J1933">IFERROR(_xlfn.IFS(B1933=2015,H1933/$O$13,B1933=2016,H1933/$O$14,B1933=2017,H1933/$O$15,B1933=2018,H1933/$O$16,B1933=2019,H1933/$O$17,B1933=2020,H1933/$O$18,B1933=2021,H1933/$O$19,B1933=2022,H1933/$O$20),"")</f>
        <v/>
      </c>
      <c r="K1933" s="3" t="str" cm="1">
        <f t="array" ref="K1933">IFERROR(_xlfn.IFS(B1933=2015,J1933*$P$4,B1933=2016,J1933*$P$5,B1933=2017,J1933*$P$6,B1933=2018,J1933*$P$7,B1933=2019,J1933*$P$8,B1933=2020,J1933*$P$9,B1933=2021,J1933*$P$10,B1933=2022,J1933*$P$11),"")</f>
        <v/>
      </c>
      <c r="L1933" s="3">
        <f t="shared" si="31"/>
        <v>612010.64</v>
      </c>
    </row>
    <row r="1934" spans="1:12">
      <c r="A1934">
        <v>4832610</v>
      </c>
      <c r="B1934">
        <v>2015</v>
      </c>
      <c r="C1934" t="s">
        <v>381</v>
      </c>
      <c r="D1934" t="s">
        <v>2381</v>
      </c>
      <c r="E1934" t="s">
        <v>2382</v>
      </c>
      <c r="G1934" t="s">
        <v>2383</v>
      </c>
      <c r="H1934" s="5">
        <v>106336.93</v>
      </c>
      <c r="I1934">
        <f>IFERROR(VLOOKUP(G1934,'NCES Match'!$A$2:$B$1307,2,FALSE),"")</f>
        <v>4832610</v>
      </c>
      <c r="J1934" cm="1">
        <f t="array" ref="J1934">IFERROR(_xlfn.IFS(B1934=2015,H1934/$O$13,B1934=2016,H1934/$O$14,B1934=2017,H1934/$O$15,B1934=2018,H1934/$O$16,B1934=2019,H1934/$O$17,B1934=2020,H1934/$O$18,B1934=2021,H1934/$O$19,B1934=2022,H1934/$O$20),"")</f>
        <v>8.3304750460783049E-5</v>
      </c>
      <c r="K1934" s="3" cm="1">
        <f t="array" ref="K1934">IFERROR(_xlfn.IFS(B1934=2015,J1934*$P$4,B1934=2016,J1934*$P$5,B1934=2017,J1934*$P$6,B1934=2018,J1934*$P$7,B1934=2019,J1934*$P$8,B1934=2020,J1934*$P$9,B1934=2021,J1934*$P$10,B1934=2022,J1934*$P$11),"")</f>
        <v>132578.093171257</v>
      </c>
      <c r="L1934" s="3">
        <f t="shared" si="31"/>
        <v>238915.02317125699</v>
      </c>
    </row>
    <row r="1935" spans="1:12">
      <c r="A1935">
        <v>4832610</v>
      </c>
      <c r="B1935">
        <v>2016</v>
      </c>
      <c r="C1935" t="s">
        <v>4102</v>
      </c>
      <c r="D1935" t="s">
        <v>2381</v>
      </c>
      <c r="E1935" t="s">
        <v>2382</v>
      </c>
      <c r="F1935" t="s">
        <v>4101</v>
      </c>
      <c r="G1935" t="s">
        <v>2383</v>
      </c>
      <c r="H1935" s="5">
        <v>132183</v>
      </c>
      <c r="I1935">
        <f>IFERROR(VLOOKUP(G1935,'NCES Match'!$A$2:$B$1307,2,FALSE),"")</f>
        <v>4832610</v>
      </c>
      <c r="J1935" cm="1">
        <f t="array" ref="J1935">IFERROR(_xlfn.IFS(B1935=2015,H1935/$O$13,B1935=2016,H1935/$O$14,B1935=2017,H1935/$O$15,B1935=2018,H1935/$O$16,B1935=2019,H1935/$O$17,B1935=2020,H1935/$O$18,B1935=2021,H1935/$O$19,B1935=2022,H1935/$O$20),"")</f>
        <v>9.4625435611456828E-5</v>
      </c>
      <c r="K1935" s="3" cm="1">
        <f t="array" ref="K1935">IFERROR(_xlfn.IFS(B1935=2015,J1935*$P$4,B1935=2016,J1935*$P$5,B1935=2017,J1935*$P$6,B1935=2018,J1935*$P$7,B1935=2019,J1935*$P$8,B1935=2020,J1935*$P$9,B1935=2021,J1935*$P$10,B1935=2022,J1935*$P$11),"")</f>
        <v>158557.33676616906</v>
      </c>
      <c r="L1935" s="3">
        <f t="shared" si="31"/>
        <v>290740.33676616906</v>
      </c>
    </row>
    <row r="1936" spans="1:12">
      <c r="A1936">
        <v>4832610</v>
      </c>
      <c r="B1936">
        <v>2017</v>
      </c>
      <c r="D1936" t="s">
        <v>2381</v>
      </c>
      <c r="E1936" t="s">
        <v>2382</v>
      </c>
      <c r="F1936" t="s">
        <v>4101</v>
      </c>
      <c r="G1936" t="s">
        <v>2383</v>
      </c>
      <c r="H1936" s="5">
        <v>129303</v>
      </c>
      <c r="I1936">
        <f>IFERROR(VLOOKUP(G1936,'NCES Match'!$A$2:$B$1307,2,FALSE),"")</f>
        <v>4832610</v>
      </c>
      <c r="J1936" cm="1">
        <f t="array" ref="J1936">IFERROR(_xlfn.IFS(B1936=2015,H1936/$O$13,B1936=2016,H1936/$O$14,B1936=2017,H1936/$O$15,B1936=2018,H1936/$O$16,B1936=2019,H1936/$O$17,B1936=2020,H1936/$O$18,B1936=2021,H1936/$O$19,B1936=2022,H1936/$O$20),"")</f>
        <v>8.914650084013353E-5</v>
      </c>
      <c r="K1936" s="3" cm="1">
        <f t="array" ref="K1936">IFERROR(_xlfn.IFS(B1936=2015,J1936*$P$4,B1936=2016,J1936*$P$5,B1936=2017,J1936*$P$6,B1936=2018,J1936*$P$7,B1936=2019,J1936*$P$8,B1936=2020,J1936*$P$9,B1936=2021,J1936*$P$10,B1936=2022,J1936*$P$11),"")</f>
        <v>151392.85089067795</v>
      </c>
      <c r="L1936" s="3">
        <f t="shared" si="31"/>
        <v>280695.85089067795</v>
      </c>
    </row>
    <row r="1937" spans="1:12">
      <c r="A1937">
        <v>4832610</v>
      </c>
      <c r="B1937">
        <v>2018</v>
      </c>
      <c r="D1937" t="s">
        <v>2381</v>
      </c>
      <c r="E1937" t="s">
        <v>2382</v>
      </c>
      <c r="F1937" t="s">
        <v>4101</v>
      </c>
      <c r="G1937" t="s">
        <v>2383</v>
      </c>
      <c r="H1937" s="5">
        <v>134915</v>
      </c>
      <c r="I1937">
        <f>IFERROR(VLOOKUP(G1937,'NCES Match'!$A$2:$B$1307,2,FALSE),"")</f>
        <v>4832610</v>
      </c>
      <c r="J1937" cm="1">
        <f t="array" ref="J1937">IFERROR(_xlfn.IFS(B1937=2015,H1937/$O$13,B1937=2016,H1937/$O$14,B1937=2017,H1937/$O$15,B1937=2018,H1937/$O$16,B1937=2019,H1937/$O$17,B1937=2020,H1937/$O$18,B1937=2021,H1937/$O$19,B1937=2022,H1937/$O$20),"")</f>
        <v>8.8039975216520211E-5</v>
      </c>
      <c r="K1937" s="3" cm="1">
        <f t="array" ref="K1937">IFERROR(_xlfn.IFS(B1937=2015,J1937*$P$4,B1937=2016,J1937*$P$5,B1937=2017,J1937*$P$6,B1937=2018,J1937*$P$7,B1937=2019,J1937*$P$8,B1937=2020,J1937*$P$9,B1937=2021,J1937*$P$10,B1937=2022,J1937*$P$11),"")</f>
        <v>151151.72176934418</v>
      </c>
      <c r="L1937" s="3">
        <f t="shared" si="31"/>
        <v>286066.72176934418</v>
      </c>
    </row>
    <row r="1938" spans="1:12">
      <c r="A1938">
        <v>4832610</v>
      </c>
      <c r="B1938">
        <v>2019</v>
      </c>
      <c r="D1938" t="s">
        <v>2381</v>
      </c>
      <c r="E1938" t="s">
        <v>2382</v>
      </c>
      <c r="F1938" t="s">
        <v>4101</v>
      </c>
      <c r="G1938" t="s">
        <v>2383</v>
      </c>
      <c r="H1938" s="5">
        <v>113580</v>
      </c>
      <c r="I1938">
        <f>IFERROR(VLOOKUP(G1938,'NCES Match'!$A$2:$B$1307,2,FALSE),"")</f>
        <v>4832610</v>
      </c>
      <c r="J1938" cm="1">
        <f t="array" ref="J1938">IFERROR(_xlfn.IFS(B1938=2015,H1938/$O$13,B1938=2016,H1938/$O$14,B1938=2017,H1938/$O$15,B1938=2018,H1938/$O$16,B1938=2019,H1938/$O$17,B1938=2020,H1938/$O$18,B1938=2021,H1938/$O$19,B1938=2022,H1938/$O$20),"")</f>
        <v>7.1916587426402464E-5</v>
      </c>
      <c r="K1938" s="3" cm="1">
        <f t="array" ref="K1938">IFERROR(_xlfn.IFS(B1938=2015,J1938*$P$4,B1938=2016,J1938*$P$5,B1938=2017,J1938*$P$6,B1938=2018,J1938*$P$7,B1938=2019,J1938*$P$8,B1938=2020,J1938*$P$9,B1938=2021,J1938*$P$10,B1938=2022,J1938*$P$11),"")</f>
        <v>124985.70489020372</v>
      </c>
      <c r="L1938" s="3">
        <f t="shared" si="31"/>
        <v>238565.70489020372</v>
      </c>
    </row>
    <row r="1939" spans="1:12">
      <c r="A1939">
        <v>4832610</v>
      </c>
      <c r="B1939">
        <v>2020</v>
      </c>
      <c r="D1939" t="s">
        <v>2381</v>
      </c>
      <c r="E1939" t="s">
        <v>2382</v>
      </c>
      <c r="F1939" t="s">
        <v>4230</v>
      </c>
      <c r="G1939" t="s">
        <v>2383</v>
      </c>
      <c r="H1939" s="5">
        <v>152291</v>
      </c>
      <c r="I1939">
        <f>IFERROR(VLOOKUP(G1939,'NCES Match'!$A$2:$B$1307,2,FALSE),"")</f>
        <v>4832610</v>
      </c>
      <c r="J1939" cm="1">
        <f t="array" ref="J1939">IFERROR(_xlfn.IFS(B1939=2015,H1939/$O$13,B1939=2016,H1939/$O$14,B1939=2017,H1939/$O$15,B1939=2018,H1939/$O$16,B1939=2019,H1939/$O$17,B1939=2020,H1939/$O$18,B1939=2021,H1939/$O$19,B1939=2022,H1939/$O$20),"")</f>
        <v>8.2527644632609978E-5</v>
      </c>
      <c r="K1939" s="3" cm="1">
        <f t="array" ref="K1939">IFERROR(_xlfn.IFS(B1939=2015,J1939*$P$4,B1939=2016,J1939*$P$5,B1939=2017,J1939*$P$6,B1939=2018,J1939*$P$7,B1939=2019,J1939*$P$8,B1939=2020,J1939*$P$9,B1939=2021,J1939*$P$10,B1939=2022,J1939*$P$11),"")</f>
        <v>173968.50720086147</v>
      </c>
      <c r="L1939" s="3">
        <f t="shared" si="31"/>
        <v>326259.50720086147</v>
      </c>
    </row>
    <row r="1940" spans="1:12">
      <c r="A1940">
        <v>4832610</v>
      </c>
      <c r="B1940">
        <v>2021</v>
      </c>
      <c r="D1940" t="s">
        <v>2381</v>
      </c>
      <c r="E1940" t="s">
        <v>2382</v>
      </c>
      <c r="F1940" t="s">
        <v>4230</v>
      </c>
      <c r="G1940" t="s">
        <v>2383</v>
      </c>
      <c r="H1940" s="5">
        <v>173711.18</v>
      </c>
      <c r="I1940">
        <f>IFERROR(VLOOKUP(G1940,'NCES Match'!$A$2:$B$1307,2,FALSE),"")</f>
        <v>4832610</v>
      </c>
      <c r="J1940" cm="1">
        <f t="array" ref="J1940">IFERROR(_xlfn.IFS(B1940=2015,H1940/$O$13,B1940=2016,H1940/$O$14,B1940=2017,H1940/$O$15,B1940=2018,H1940/$O$16,B1940=2019,H1940/$O$17,B1940=2020,H1940/$O$18,B1940=2021,H1940/$O$19,B1940=2022,H1940/$O$20),"")</f>
        <v>8.8878111994690823E-5</v>
      </c>
      <c r="K1940" s="3" cm="1">
        <f t="array" ref="K1940">IFERROR(_xlfn.IFS(B1940=2015,J1940*$P$4,B1940=2016,J1940*$P$5,B1940=2017,J1940*$P$6,B1940=2018,J1940*$P$7,B1940=2019,J1940*$P$8,B1940=2020,J1940*$P$9,B1940=2021,J1940*$P$10,B1940=2022,J1940*$P$11),"")</f>
        <v>190248.33530585823</v>
      </c>
      <c r="L1940" s="3">
        <f t="shared" si="31"/>
        <v>363959.51530585822</v>
      </c>
    </row>
    <row r="1941" spans="1:12">
      <c r="A1941">
        <v>4832610</v>
      </c>
      <c r="B1941">
        <v>2022</v>
      </c>
      <c r="D1941" t="s">
        <v>2381</v>
      </c>
      <c r="E1941" t="s">
        <v>2382</v>
      </c>
      <c r="F1941" t="s">
        <v>4101</v>
      </c>
      <c r="G1941" t="s">
        <v>2383</v>
      </c>
      <c r="H1941" s="5">
        <v>201638.14</v>
      </c>
      <c r="I1941">
        <f>IFERROR(VLOOKUP(G1941,'NCES Match'!$A$2:$B$1307,2,FALSE),"")</f>
        <v>4832610</v>
      </c>
      <c r="J1941" cm="1">
        <f t="array" ref="J1941">IFERROR(_xlfn.IFS(B1941=2015,H1941/$O$13,B1941=2016,H1941/$O$14,B1941=2017,H1941/$O$15,B1941=2018,H1941/$O$16,B1941=2019,H1941/$O$17,B1941=2020,H1941/$O$18,B1941=2021,H1941/$O$19,B1941=2022,H1941/$O$20),"")</f>
        <v>8.8565649827654838E-5</v>
      </c>
      <c r="K1941" s="3" cm="1">
        <f t="array" ref="K1941">IFERROR(_xlfn.IFS(B1941=2015,J1941*$P$4,B1941=2016,J1941*$P$5,B1941=2017,J1941*$P$6,B1941=2018,J1941*$P$7,B1941=2019,J1941*$P$8,B1941=2020,J1941*$P$9,B1941=2021,J1941*$P$10,B1941=2022,J1941*$P$11),"")</f>
        <v>190724.62181920151</v>
      </c>
      <c r="L1941" s="3">
        <f t="shared" si="31"/>
        <v>392362.76181920152</v>
      </c>
    </row>
    <row r="1942" spans="1:12">
      <c r="A1942">
        <v>4832610</v>
      </c>
      <c r="B1942">
        <v>2023</v>
      </c>
      <c r="D1942" t="s">
        <v>2381</v>
      </c>
      <c r="E1942" t="s">
        <v>2382</v>
      </c>
      <c r="F1942" t="s">
        <v>4101</v>
      </c>
      <c r="G1942" t="s">
        <v>2383</v>
      </c>
      <c r="H1942" s="5">
        <v>211548.56</v>
      </c>
      <c r="I1942">
        <f>IFERROR(VLOOKUP(G1942,'NCES Match'!$A$2:$B$1307,2,FALSE),"")</f>
        <v>4832610</v>
      </c>
      <c r="J1942" t="str" cm="1">
        <f t="array" ref="J1942">IFERROR(_xlfn.IFS(B1942=2015,H1942/$O$13,B1942=2016,H1942/$O$14,B1942=2017,H1942/$O$15,B1942=2018,H1942/$O$16,B1942=2019,H1942/$O$17,B1942=2020,H1942/$O$18,B1942=2021,H1942/$O$19,B1942=2022,H1942/$O$20),"")</f>
        <v/>
      </c>
      <c r="K1942" s="3" t="str" cm="1">
        <f t="array" ref="K1942">IFERROR(_xlfn.IFS(B1942=2015,J1942*$P$4,B1942=2016,J1942*$P$5,B1942=2017,J1942*$P$6,B1942=2018,J1942*$P$7,B1942=2019,J1942*$P$8,B1942=2020,J1942*$P$9,B1942=2021,J1942*$P$10,B1942=2022,J1942*$P$11),"")</f>
        <v/>
      </c>
      <c r="L1942" s="3">
        <f t="shared" si="31"/>
        <v>211548.56</v>
      </c>
    </row>
    <row r="1943" spans="1:12">
      <c r="A1943">
        <v>4844940</v>
      </c>
      <c r="B1943">
        <v>2015</v>
      </c>
      <c r="C1943" t="s">
        <v>381</v>
      </c>
      <c r="D1943" t="s">
        <v>3369</v>
      </c>
      <c r="E1943" t="s">
        <v>3370</v>
      </c>
      <c r="G1943" t="s">
        <v>3371</v>
      </c>
      <c r="H1943" s="5">
        <v>48820.73</v>
      </c>
      <c r="I1943">
        <f>IFERROR(VLOOKUP(G1943,'NCES Match'!$A$2:$B$1307,2,FALSE),"")</f>
        <v>4844940</v>
      </c>
      <c r="J1943" cm="1">
        <f t="array" ref="J1943">IFERROR(_xlfn.IFS(B1943=2015,H1943/$O$13,B1943=2016,H1943/$O$14,B1943=2017,H1943/$O$15,B1943=2018,H1943/$O$16,B1943=2019,H1943/$O$17,B1943=2020,H1943/$O$18,B1943=2021,H1943/$O$19,B1943=2022,H1943/$O$20),"")</f>
        <v>3.8246343297321688E-5</v>
      </c>
      <c r="K1943" s="3" cm="1">
        <f t="array" ref="K1943">IFERROR(_xlfn.IFS(B1943=2015,J1943*$P$4,B1943=2016,J1943*$P$5,B1943=2017,J1943*$P$6,B1943=2018,J1943*$P$7,B1943=2019,J1943*$P$8,B1943=2020,J1943*$P$9,B1943=2021,J1943*$P$10,B1943=2022,J1943*$P$11),"")</f>
        <v>60868.404707835587</v>
      </c>
      <c r="L1943" s="3">
        <f t="shared" si="31"/>
        <v>109689.13470783559</v>
      </c>
    </row>
    <row r="1944" spans="1:12">
      <c r="A1944">
        <v>4844940</v>
      </c>
      <c r="B1944">
        <v>2016</v>
      </c>
      <c r="C1944" t="s">
        <v>4102</v>
      </c>
      <c r="D1944" t="s">
        <v>3369</v>
      </c>
      <c r="E1944" t="s">
        <v>3370</v>
      </c>
      <c r="F1944" t="s">
        <v>4101</v>
      </c>
      <c r="G1944" t="s">
        <v>3371</v>
      </c>
      <c r="H1944" s="5">
        <v>52260</v>
      </c>
      <c r="I1944">
        <f>IFERROR(VLOOKUP(G1944,'NCES Match'!$A$2:$B$1307,2,FALSE),"")</f>
        <v>4844940</v>
      </c>
      <c r="J1944" cm="1">
        <f t="array" ref="J1944">IFERROR(_xlfn.IFS(B1944=2015,H1944/$O$13,B1944=2016,H1944/$O$14,B1944=2017,H1944/$O$15,B1944=2018,H1944/$O$16,B1944=2019,H1944/$O$17,B1944=2020,H1944/$O$18,B1944=2021,H1944/$O$19,B1944=2022,H1944/$O$20),"")</f>
        <v>3.7411204656080844E-5</v>
      </c>
      <c r="K1944" s="3" cm="1">
        <f t="array" ref="K1944">IFERROR(_xlfn.IFS(B1944=2015,J1944*$P$4,B1944=2016,J1944*$P$5,B1944=2017,J1944*$P$6,B1944=2018,J1944*$P$7,B1944=2019,J1944*$P$8,B1944=2020,J1944*$P$9,B1944=2021,J1944*$P$10,B1944=2022,J1944*$P$11),"")</f>
        <v>62687.383547052159</v>
      </c>
      <c r="L1944" s="3">
        <f t="shared" si="31"/>
        <v>114947.38354705216</v>
      </c>
    </row>
    <row r="1945" spans="1:12">
      <c r="A1945">
        <v>4844940</v>
      </c>
      <c r="B1945">
        <v>2017</v>
      </c>
      <c r="D1945" t="s">
        <v>3369</v>
      </c>
      <c r="E1945" t="s">
        <v>3370</v>
      </c>
      <c r="F1945" t="s">
        <v>4101</v>
      </c>
      <c r="G1945" t="s">
        <v>3371</v>
      </c>
      <c r="H1945" s="5">
        <v>51573</v>
      </c>
      <c r="I1945">
        <f>IFERROR(VLOOKUP(G1945,'NCES Match'!$A$2:$B$1307,2,FALSE),"")</f>
        <v>4844940</v>
      </c>
      <c r="J1945" cm="1">
        <f t="array" ref="J1945">IFERROR(_xlfn.IFS(B1945=2015,H1945/$O$13,B1945=2016,H1945/$O$14,B1945=2017,H1945/$O$15,B1945=2018,H1945/$O$16,B1945=2019,H1945/$O$17,B1945=2020,H1945/$O$18,B1945=2021,H1945/$O$19,B1945=2022,H1945/$O$20),"")</f>
        <v>3.555642551084048E-5</v>
      </c>
      <c r="K1945" s="3" cm="1">
        <f t="array" ref="K1945">IFERROR(_xlfn.IFS(B1945=2015,J1945*$P$4,B1945=2016,J1945*$P$5,B1945=2017,J1945*$P$6,B1945=2018,J1945*$P$7,B1945=2019,J1945*$P$8,B1945=2020,J1945*$P$9,B1945=2021,J1945*$P$10,B1945=2022,J1945*$P$11),"")</f>
        <v>60383.622181890081</v>
      </c>
      <c r="L1945" s="3">
        <f t="shared" si="31"/>
        <v>111956.62218189008</v>
      </c>
    </row>
    <row r="1946" spans="1:12">
      <c r="A1946">
        <v>4844940</v>
      </c>
      <c r="B1946">
        <v>2018</v>
      </c>
      <c r="D1946" t="s">
        <v>3369</v>
      </c>
      <c r="E1946" t="s">
        <v>3370</v>
      </c>
      <c r="F1946" t="s">
        <v>4101</v>
      </c>
      <c r="G1946" t="s">
        <v>3371</v>
      </c>
      <c r="H1946" s="5">
        <v>54123</v>
      </c>
      <c r="I1946">
        <f>IFERROR(VLOOKUP(G1946,'NCES Match'!$A$2:$B$1307,2,FALSE),"")</f>
        <v>4844940</v>
      </c>
      <c r="J1946" cm="1">
        <f t="array" ref="J1946">IFERROR(_xlfn.IFS(B1946=2015,H1946/$O$13,B1946=2016,H1946/$O$14,B1946=2017,H1946/$O$15,B1946=2018,H1946/$O$16,B1946=2019,H1946/$O$17,B1946=2020,H1946/$O$18,B1946=2021,H1946/$O$19,B1946=2022,H1946/$O$20),"")</f>
        <v>3.5318441823694353E-5</v>
      </c>
      <c r="K1946" s="3" cm="1">
        <f t="array" ref="K1946">IFERROR(_xlfn.IFS(B1946=2015,J1946*$P$4,B1946=2016,J1946*$P$5,B1946=2017,J1946*$P$6,B1946=2018,J1946*$P$7,B1946=2019,J1946*$P$8,B1946=2020,J1946*$P$9,B1946=2021,J1946*$P$10,B1946=2022,J1946*$P$11),"")</f>
        <v>60636.583310397036</v>
      </c>
      <c r="L1946" s="3">
        <f t="shared" si="31"/>
        <v>114759.58331039704</v>
      </c>
    </row>
    <row r="1947" spans="1:12">
      <c r="A1947">
        <v>4844940</v>
      </c>
      <c r="B1947">
        <v>2019</v>
      </c>
      <c r="D1947" t="s">
        <v>3369</v>
      </c>
      <c r="E1947" t="s">
        <v>3370</v>
      </c>
      <c r="F1947" t="s">
        <v>4101</v>
      </c>
      <c r="G1947" t="s">
        <v>3371</v>
      </c>
      <c r="H1947" s="5">
        <v>56622</v>
      </c>
      <c r="I1947">
        <f>IFERROR(VLOOKUP(G1947,'NCES Match'!$A$2:$B$1307,2,FALSE),"")</f>
        <v>4844940</v>
      </c>
      <c r="J1947" cm="1">
        <f t="array" ref="J1947">IFERROR(_xlfn.IFS(B1947=2015,H1947/$O$13,B1947=2016,H1947/$O$14,B1947=2017,H1947/$O$15,B1947=2018,H1947/$O$16,B1947=2019,H1947/$O$17,B1947=2020,H1947/$O$18,B1947=2021,H1947/$O$19,B1947=2022,H1947/$O$20),"")</f>
        <v>3.5851919468724777E-5</v>
      </c>
      <c r="K1947" s="3" cm="1">
        <f t="array" ref="K1947">IFERROR(_xlfn.IFS(B1947=2015,J1947*$P$4,B1947=2016,J1947*$P$5,B1947=2017,J1947*$P$6,B1947=2018,J1947*$P$7,B1947=2019,J1947*$P$8,B1947=2020,J1947*$P$9,B1947=2021,J1947*$P$10,B1947=2022,J1947*$P$11),"")</f>
        <v>62307.981883193475</v>
      </c>
      <c r="L1947" s="3">
        <f t="shared" si="31"/>
        <v>118929.98188319348</v>
      </c>
    </row>
    <row r="1948" spans="1:12">
      <c r="A1948">
        <v>4844940</v>
      </c>
      <c r="B1948">
        <v>2020</v>
      </c>
      <c r="D1948" t="s">
        <v>3369</v>
      </c>
      <c r="E1948" t="s">
        <v>3370</v>
      </c>
      <c r="F1948" t="s">
        <v>4230</v>
      </c>
      <c r="G1948" t="s">
        <v>3371</v>
      </c>
      <c r="H1948" s="5">
        <v>62086</v>
      </c>
      <c r="I1948">
        <f>IFERROR(VLOOKUP(G1948,'NCES Match'!$A$2:$B$1307,2,FALSE),"")</f>
        <v>4844940</v>
      </c>
      <c r="J1948" cm="1">
        <f t="array" ref="J1948">IFERROR(_xlfn.IFS(B1948=2015,H1948/$O$13,B1948=2016,H1948/$O$14,B1948=2017,H1948/$O$15,B1948=2018,H1948/$O$16,B1948=2019,H1948/$O$17,B1948=2020,H1948/$O$18,B1948=2021,H1948/$O$19,B1948=2022,H1948/$O$20),"")</f>
        <v>3.3644872938389154E-5</v>
      </c>
      <c r="K1948" s="3" cm="1">
        <f t="array" ref="K1948">IFERROR(_xlfn.IFS(B1948=2015,J1948*$P$4,B1948=2016,J1948*$P$5,B1948=2017,J1948*$P$6,B1948=2018,J1948*$P$7,B1948=2019,J1948*$P$8,B1948=2020,J1948*$P$9,B1948=2021,J1948*$P$10,B1948=2022,J1948*$P$11),"")</f>
        <v>70923.486864441657</v>
      </c>
      <c r="L1948" s="3">
        <f t="shared" si="31"/>
        <v>133009.48686444166</v>
      </c>
    </row>
    <row r="1949" spans="1:12">
      <c r="A1949">
        <v>4844940</v>
      </c>
      <c r="B1949">
        <v>2021</v>
      </c>
      <c r="D1949" t="s">
        <v>3369</v>
      </c>
      <c r="E1949" t="s">
        <v>3370</v>
      </c>
      <c r="F1949" t="s">
        <v>4101</v>
      </c>
      <c r="G1949" t="s">
        <v>3371</v>
      </c>
      <c r="H1949" s="5">
        <v>62997.8</v>
      </c>
      <c r="I1949">
        <f>IFERROR(VLOOKUP(G1949,'NCES Match'!$A$2:$B$1307,2,FALSE),"")</f>
        <v>4844940</v>
      </c>
      <c r="J1949" cm="1">
        <f t="array" ref="J1949">IFERROR(_xlfn.IFS(B1949=2015,H1949/$O$13,B1949=2016,H1949/$O$14,B1949=2017,H1949/$O$15,B1949=2018,H1949/$O$16,B1949=2019,H1949/$O$17,B1949=2020,H1949/$O$18,B1949=2021,H1949/$O$19,B1949=2022,H1949/$O$20),"")</f>
        <v>3.2232384373988671E-5</v>
      </c>
      <c r="K1949" s="3" cm="1">
        <f t="array" ref="K1949">IFERROR(_xlfn.IFS(B1949=2015,J1949*$P$4,B1949=2016,J1949*$P$5,B1949=2017,J1949*$P$6,B1949=2018,J1949*$P$7,B1949=2019,J1949*$P$8,B1949=2020,J1949*$P$9,B1949=2021,J1949*$P$10,B1949=2022,J1949*$P$11),"")</f>
        <v>68995.136512983197</v>
      </c>
      <c r="L1949" s="3">
        <f t="shared" si="31"/>
        <v>131992.9365129832</v>
      </c>
    </row>
    <row r="1950" spans="1:12">
      <c r="A1950">
        <v>4844940</v>
      </c>
      <c r="B1950">
        <v>2022</v>
      </c>
      <c r="D1950" t="s">
        <v>3369</v>
      </c>
      <c r="E1950" t="s">
        <v>3370</v>
      </c>
      <c r="F1950" t="s">
        <v>4101</v>
      </c>
      <c r="G1950" t="s">
        <v>3371</v>
      </c>
      <c r="H1950" s="5">
        <v>62291.45</v>
      </c>
      <c r="I1950">
        <f>IFERROR(VLOOKUP(G1950,'NCES Match'!$A$2:$B$1307,2,FALSE),"")</f>
        <v>4844940</v>
      </c>
      <c r="J1950" cm="1">
        <f t="array" ref="J1950">IFERROR(_xlfn.IFS(B1950=2015,H1950/$O$13,B1950=2016,H1950/$O$14,B1950=2017,H1950/$O$15,B1950=2018,H1950/$O$16,B1950=2019,H1950/$O$17,B1950=2020,H1950/$O$18,B1950=2021,H1950/$O$19,B1950=2022,H1950/$O$20),"")</f>
        <v>2.7360313619024998E-5</v>
      </c>
      <c r="K1950" s="3" cm="1">
        <f t="array" ref="K1950">IFERROR(_xlfn.IFS(B1950=2015,J1950*$P$4,B1950=2016,J1950*$P$5,B1950=2017,J1950*$P$6,B1950=2018,J1950*$P$7,B1950=2019,J1950*$P$8,B1950=2020,J1950*$P$9,B1950=2021,J1950*$P$10,B1950=2022,J1950*$P$11),"")</f>
        <v>58919.970417400691</v>
      </c>
      <c r="L1950" s="3">
        <f t="shared" si="31"/>
        <v>121211.42041740069</v>
      </c>
    </row>
    <row r="1951" spans="1:12">
      <c r="A1951">
        <v>4844940</v>
      </c>
      <c r="B1951">
        <v>2023</v>
      </c>
      <c r="D1951" t="s">
        <v>3369</v>
      </c>
      <c r="E1951" t="s">
        <v>3370</v>
      </c>
      <c r="F1951" t="s">
        <v>4101</v>
      </c>
      <c r="G1951" t="s">
        <v>3371</v>
      </c>
      <c r="H1951" s="5">
        <v>71679.86</v>
      </c>
      <c r="I1951">
        <f>IFERROR(VLOOKUP(G1951,'NCES Match'!$A$2:$B$1307,2,FALSE),"")</f>
        <v>4844940</v>
      </c>
      <c r="J1951" t="str" cm="1">
        <f t="array" ref="J1951">IFERROR(_xlfn.IFS(B1951=2015,H1951/$O$13,B1951=2016,H1951/$O$14,B1951=2017,H1951/$O$15,B1951=2018,H1951/$O$16,B1951=2019,H1951/$O$17,B1951=2020,H1951/$O$18,B1951=2021,H1951/$O$19,B1951=2022,H1951/$O$20),"")</f>
        <v/>
      </c>
      <c r="K1951" s="3" t="str" cm="1">
        <f t="array" ref="K1951">IFERROR(_xlfn.IFS(B1951=2015,J1951*$P$4,B1951=2016,J1951*$P$5,B1951=2017,J1951*$P$6,B1951=2018,J1951*$P$7,B1951=2019,J1951*$P$8,B1951=2020,J1951*$P$9,B1951=2021,J1951*$P$10,B1951=2022,J1951*$P$11),"")</f>
        <v/>
      </c>
      <c r="L1951" s="3">
        <f t="shared" si="31"/>
        <v>71679.86</v>
      </c>
    </row>
    <row r="1952" spans="1:12">
      <c r="A1952">
        <v>4813860</v>
      </c>
      <c r="B1952">
        <v>2015</v>
      </c>
      <c r="C1952" t="s">
        <v>381</v>
      </c>
      <c r="D1952" t="s">
        <v>880</v>
      </c>
      <c r="E1952" t="s">
        <v>881</v>
      </c>
      <c r="G1952" t="s">
        <v>882</v>
      </c>
      <c r="H1952" s="5">
        <v>175595.92</v>
      </c>
      <c r="I1952">
        <f>IFERROR(VLOOKUP(G1952,'NCES Match'!$A$2:$B$1307,2,FALSE),"")</f>
        <v>4813860</v>
      </c>
      <c r="J1952" cm="1">
        <f t="array" ref="J1952">IFERROR(_xlfn.IFS(B1952=2015,H1952/$O$13,B1952=2016,H1952/$O$14,B1952=2017,H1952/$O$15,B1952=2018,H1952/$O$16,B1952=2019,H1952/$O$17,B1952=2020,H1952/$O$18,B1952=2021,H1952/$O$19,B1952=2022,H1952/$O$20),"")</f>
        <v>1.3756250342690564E-4</v>
      </c>
      <c r="K1952" s="3" cm="1">
        <f t="array" ref="K1952">IFERROR(_xlfn.IFS(B1952=2015,J1952*$P$4,B1952=2016,J1952*$P$5,B1952=2017,J1952*$P$6,B1952=2018,J1952*$P$7,B1952=2019,J1952*$P$8,B1952=2020,J1952*$P$9,B1952=2021,J1952*$P$10,B1952=2022,J1952*$P$11),"")</f>
        <v>218928.38397960702</v>
      </c>
      <c r="L1952" s="3">
        <f t="shared" si="31"/>
        <v>394524.30397960707</v>
      </c>
    </row>
    <row r="1953" spans="1:12">
      <c r="A1953">
        <v>4813860</v>
      </c>
      <c r="B1953">
        <v>2016</v>
      </c>
      <c r="C1953" t="s">
        <v>4102</v>
      </c>
      <c r="D1953" t="s">
        <v>880</v>
      </c>
      <c r="E1953" t="s">
        <v>881</v>
      </c>
      <c r="F1953" t="s">
        <v>4101</v>
      </c>
      <c r="G1953" t="s">
        <v>882</v>
      </c>
      <c r="H1953" s="5">
        <v>172315</v>
      </c>
      <c r="I1953">
        <f>IFERROR(VLOOKUP(G1953,'NCES Match'!$A$2:$B$1307,2,FALSE),"")</f>
        <v>4813860</v>
      </c>
      <c r="J1953" cm="1">
        <f t="array" ref="J1953">IFERROR(_xlfn.IFS(B1953=2015,H1953/$O$13,B1953=2016,H1953/$O$14,B1953=2017,H1953/$O$15,B1953=2018,H1953/$O$16,B1953=2019,H1953/$O$17,B1953=2020,H1953/$O$18,B1953=2021,H1953/$O$19,B1953=2022,H1953/$O$20),"")</f>
        <v>1.2335460639710237E-4</v>
      </c>
      <c r="K1953" s="3" cm="1">
        <f t="array" ref="K1953">IFERROR(_xlfn.IFS(B1953=2015,J1953*$P$4,B1953=2016,J1953*$P$5,B1953=2017,J1953*$P$6,B1953=2018,J1953*$P$7,B1953=2019,J1953*$P$8,B1953=2020,J1953*$P$9,B1953=2021,J1953*$P$10,B1953=2022,J1953*$P$11),"")</f>
        <v>206696.83306372544</v>
      </c>
      <c r="L1953" s="3">
        <f t="shared" si="31"/>
        <v>379011.83306372544</v>
      </c>
    </row>
    <row r="1954" spans="1:12">
      <c r="A1954">
        <v>4813860</v>
      </c>
      <c r="B1954">
        <v>2017</v>
      </c>
      <c r="D1954" t="s">
        <v>880</v>
      </c>
      <c r="E1954" t="s">
        <v>881</v>
      </c>
      <c r="F1954" t="s">
        <v>4101</v>
      </c>
      <c r="G1954" t="s">
        <v>882</v>
      </c>
      <c r="H1954" s="5">
        <v>170906</v>
      </c>
      <c r="I1954">
        <f>IFERROR(VLOOKUP(G1954,'NCES Match'!$A$2:$B$1307,2,FALSE),"")</f>
        <v>4813860</v>
      </c>
      <c r="J1954" cm="1">
        <f t="array" ref="J1954">IFERROR(_xlfn.IFS(B1954=2015,H1954/$O$13,B1954=2016,H1954/$O$14,B1954=2017,H1954/$O$15,B1954=2018,H1954/$O$16,B1954=2019,H1954/$O$17,B1954=2020,H1954/$O$18,B1954=2021,H1954/$O$19,B1954=2022,H1954/$O$20),"")</f>
        <v>1.1782922184778282E-4</v>
      </c>
      <c r="K1954" s="3" cm="1">
        <f t="array" ref="K1954">IFERROR(_xlfn.IFS(B1954=2015,J1954*$P$4,B1954=2016,J1954*$P$5,B1954=2017,J1954*$P$6,B1954=2018,J1954*$P$7,B1954=2019,J1954*$P$8,B1954=2020,J1954*$P$9,B1954=2021,J1954*$P$10,B1954=2022,J1954*$P$11),"")</f>
        <v>200103.21937095199</v>
      </c>
      <c r="L1954" s="3">
        <f t="shared" si="31"/>
        <v>371009.21937095199</v>
      </c>
    </row>
    <row r="1955" spans="1:12">
      <c r="A1955">
        <v>4813860</v>
      </c>
      <c r="B1955">
        <v>2018</v>
      </c>
      <c r="D1955" t="s">
        <v>880</v>
      </c>
      <c r="E1955" t="s">
        <v>881</v>
      </c>
      <c r="F1955" t="s">
        <v>4101</v>
      </c>
      <c r="G1955" t="s">
        <v>882</v>
      </c>
      <c r="H1955" s="5">
        <v>167817</v>
      </c>
      <c r="I1955">
        <f>IFERROR(VLOOKUP(G1955,'NCES Match'!$A$2:$B$1307,2,FALSE),"")</f>
        <v>4813860</v>
      </c>
      <c r="J1955" cm="1">
        <f t="array" ref="J1955">IFERROR(_xlfn.IFS(B1955=2015,H1955/$O$13,B1955=2016,H1955/$O$14,B1955=2017,H1955/$O$15,B1955=2018,H1955/$O$16,B1955=2019,H1955/$O$17,B1955=2020,H1955/$O$18,B1955=2021,H1955/$O$19,B1955=2022,H1955/$O$20),"")</f>
        <v>1.0951046600386E-4</v>
      </c>
      <c r="K1955" s="3" cm="1">
        <f t="array" ref="K1955">IFERROR(_xlfn.IFS(B1955=2015,J1955*$P$4,B1955=2016,J1955*$P$5,B1955=2017,J1955*$P$6,B1955=2018,J1955*$P$7,B1955=2019,J1955*$P$8,B1955=2020,J1955*$P$9,B1955=2021,J1955*$P$10,B1955=2022,J1955*$P$11),"")</f>
        <v>188013.40467824953</v>
      </c>
      <c r="L1955" s="3">
        <f t="shared" si="31"/>
        <v>355830.4046782495</v>
      </c>
    </row>
    <row r="1956" spans="1:12">
      <c r="A1956">
        <v>4813860</v>
      </c>
      <c r="B1956">
        <v>2019</v>
      </c>
      <c r="D1956" t="s">
        <v>880</v>
      </c>
      <c r="E1956" t="s">
        <v>881</v>
      </c>
      <c r="F1956" t="s">
        <v>4101</v>
      </c>
      <c r="G1956" t="s">
        <v>882</v>
      </c>
      <c r="H1956" s="5">
        <v>177305</v>
      </c>
      <c r="I1956">
        <f>IFERROR(VLOOKUP(G1956,'NCES Match'!$A$2:$B$1307,2,FALSE),"")</f>
        <v>4813860</v>
      </c>
      <c r="J1956" cm="1">
        <f t="array" ref="J1956">IFERROR(_xlfn.IFS(B1956=2015,H1956/$O$13,B1956=2016,H1956/$O$14,B1956=2017,H1956/$O$15,B1956=2018,H1956/$O$16,B1956=2019,H1956/$O$17,B1956=2020,H1956/$O$18,B1956=2021,H1956/$O$19,B1956=2022,H1956/$O$20),"")</f>
        <v>1.1226598462439063E-4</v>
      </c>
      <c r="K1956" s="3" cm="1">
        <f t="array" ref="K1956">IFERROR(_xlfn.IFS(B1956=2015,J1956*$P$4,B1956=2016,J1956*$P$5,B1956=2017,J1956*$P$6,B1956=2018,J1956*$P$7,B1956=2019,J1956*$P$8,B1956=2020,J1956*$P$9,B1956=2021,J1956*$P$10,B1956=2022,J1956*$P$11),"")</f>
        <v>195109.97011408317</v>
      </c>
      <c r="L1956" s="3">
        <f t="shared" si="31"/>
        <v>372414.97011408315</v>
      </c>
    </row>
    <row r="1957" spans="1:12">
      <c r="A1957">
        <v>4813860</v>
      </c>
      <c r="B1957">
        <v>2020</v>
      </c>
      <c r="D1957" t="s">
        <v>880</v>
      </c>
      <c r="E1957" t="s">
        <v>881</v>
      </c>
      <c r="F1957" t="s">
        <v>4230</v>
      </c>
      <c r="G1957" t="s">
        <v>882</v>
      </c>
      <c r="H1957" s="5">
        <v>197863</v>
      </c>
      <c r="I1957">
        <f>IFERROR(VLOOKUP(G1957,'NCES Match'!$A$2:$B$1307,2,FALSE),"")</f>
        <v>4813860</v>
      </c>
      <c r="J1957" cm="1">
        <f t="array" ref="J1957">IFERROR(_xlfn.IFS(B1957=2015,H1957/$O$13,B1957=2016,H1957/$O$14,B1957=2017,H1957/$O$15,B1957=2018,H1957/$O$16,B1957=2019,H1957/$O$17,B1957=2020,H1957/$O$18,B1957=2021,H1957/$O$19,B1957=2022,H1957/$O$20),"")</f>
        <v>1.0722345608041254E-4</v>
      </c>
      <c r="K1957" s="3" cm="1">
        <f t="array" ref="K1957">IFERROR(_xlfn.IFS(B1957=2015,J1957*$P$4,B1957=2016,J1957*$P$5,B1957=2017,J1957*$P$6,B1957=2018,J1957*$P$7,B1957=2019,J1957*$P$8,B1957=2020,J1957*$P$9,B1957=2021,J1957*$P$10,B1957=2022,J1957*$P$11),"")</f>
        <v>226027.34725153851</v>
      </c>
      <c r="L1957" s="3">
        <f t="shared" si="31"/>
        <v>423890.34725153854</v>
      </c>
    </row>
    <row r="1958" spans="1:12">
      <c r="A1958">
        <v>4813860</v>
      </c>
      <c r="B1958">
        <v>2021</v>
      </c>
      <c r="D1958" t="s">
        <v>880</v>
      </c>
      <c r="E1958" t="s">
        <v>881</v>
      </c>
      <c r="F1958" t="s">
        <v>4101</v>
      </c>
      <c r="G1958" t="s">
        <v>882</v>
      </c>
      <c r="H1958" s="5">
        <v>207456.77</v>
      </c>
      <c r="I1958">
        <f>IFERROR(VLOOKUP(G1958,'NCES Match'!$A$2:$B$1307,2,FALSE),"")</f>
        <v>4813860</v>
      </c>
      <c r="J1958" cm="1">
        <f t="array" ref="J1958">IFERROR(_xlfn.IFS(B1958=2015,H1958/$O$13,B1958=2016,H1958/$O$14,B1958=2017,H1958/$O$15,B1958=2018,H1958/$O$16,B1958=2019,H1958/$O$17,B1958=2020,H1958/$O$18,B1958=2021,H1958/$O$19,B1958=2022,H1958/$O$20),"")</f>
        <v>1.0614380742861118E-4</v>
      </c>
      <c r="K1958" s="3" cm="1">
        <f t="array" ref="K1958">IFERROR(_xlfn.IFS(B1958=2015,J1958*$P$4,B1958=2016,J1958*$P$5,B1958=2017,J1958*$P$6,B1958=2018,J1958*$P$7,B1958=2019,J1958*$P$8,B1958=2020,J1958*$P$9,B1958=2021,J1958*$P$10,B1958=2022,J1958*$P$11),"")</f>
        <v>227206.47652287153</v>
      </c>
      <c r="L1958" s="3">
        <f t="shared" si="31"/>
        <v>434663.24652287154</v>
      </c>
    </row>
    <row r="1959" spans="1:12">
      <c r="A1959">
        <v>4813860</v>
      </c>
      <c r="B1959">
        <v>2022</v>
      </c>
      <c r="D1959" t="s">
        <v>880</v>
      </c>
      <c r="E1959" t="s">
        <v>881</v>
      </c>
      <c r="F1959" t="s">
        <v>4101</v>
      </c>
      <c r="G1959" t="s">
        <v>882</v>
      </c>
      <c r="H1959" s="5">
        <v>234144.02</v>
      </c>
      <c r="I1959">
        <f>IFERROR(VLOOKUP(G1959,'NCES Match'!$A$2:$B$1307,2,FALSE),"")</f>
        <v>4813860</v>
      </c>
      <c r="J1959" cm="1">
        <f t="array" ref="J1959">IFERROR(_xlfn.IFS(B1959=2015,H1959/$O$13,B1959=2016,H1959/$O$14,B1959=2017,H1959/$O$15,B1959=2018,H1959/$O$16,B1959=2019,H1959/$O$17,B1959=2020,H1959/$O$18,B1959=2021,H1959/$O$19,B1959=2022,H1959/$O$20),"")</f>
        <v>1.0284322839200663E-4</v>
      </c>
      <c r="K1959" s="3" cm="1">
        <f t="array" ref="K1959">IFERROR(_xlfn.IFS(B1959=2015,J1959*$P$4,B1959=2016,J1959*$P$5,B1959=2017,J1959*$P$6,B1959=2018,J1959*$P$7,B1959=2019,J1959*$P$8,B1959=2020,J1959*$P$9,B1959=2021,J1959*$P$10,B1959=2022,J1959*$P$11),"")</f>
        <v>221471.14462436299</v>
      </c>
      <c r="L1959" s="3">
        <f t="shared" si="31"/>
        <v>455615.16462436295</v>
      </c>
    </row>
    <row r="1960" spans="1:12">
      <c r="A1960">
        <v>4813860</v>
      </c>
      <c r="B1960">
        <v>2023</v>
      </c>
      <c r="D1960" t="s">
        <v>880</v>
      </c>
      <c r="E1960" t="s">
        <v>881</v>
      </c>
      <c r="F1960" t="s">
        <v>4101</v>
      </c>
      <c r="G1960" t="s">
        <v>882</v>
      </c>
      <c r="H1960" s="5">
        <v>237958.19</v>
      </c>
      <c r="I1960">
        <f>IFERROR(VLOOKUP(G1960,'NCES Match'!$A$2:$B$1307,2,FALSE),"")</f>
        <v>4813860</v>
      </c>
      <c r="J1960" t="str" cm="1">
        <f t="array" ref="J1960">IFERROR(_xlfn.IFS(B1960=2015,H1960/$O$13,B1960=2016,H1960/$O$14,B1960=2017,H1960/$O$15,B1960=2018,H1960/$O$16,B1960=2019,H1960/$O$17,B1960=2020,H1960/$O$18,B1960=2021,H1960/$O$19,B1960=2022,H1960/$O$20),"")</f>
        <v/>
      </c>
      <c r="K1960" s="3" t="str" cm="1">
        <f t="array" ref="K1960">IFERROR(_xlfn.IFS(B1960=2015,J1960*$P$4,B1960=2016,J1960*$P$5,B1960=2017,J1960*$P$6,B1960=2018,J1960*$P$7,B1960=2019,J1960*$P$8,B1960=2020,J1960*$P$9,B1960=2021,J1960*$P$10,B1960=2022,J1960*$P$11),"")</f>
        <v/>
      </c>
      <c r="L1960" s="3">
        <f t="shared" si="31"/>
        <v>237958.19</v>
      </c>
    </row>
    <row r="1961" spans="1:12">
      <c r="A1961">
        <v>4822980</v>
      </c>
      <c r="B1961">
        <v>2015</v>
      </c>
      <c r="C1961" t="s">
        <v>381</v>
      </c>
      <c r="D1961" t="s">
        <v>1631</v>
      </c>
      <c r="E1961" t="s">
        <v>1632</v>
      </c>
      <c r="G1961" t="s">
        <v>1633</v>
      </c>
      <c r="H1961" s="5">
        <v>173393.16</v>
      </c>
      <c r="I1961">
        <f>IFERROR(VLOOKUP(G1961,'NCES Match'!$A$2:$B$1307,2,FALSE),"")</f>
        <v>4822980</v>
      </c>
      <c r="J1961" cm="1">
        <f t="array" ref="J1961">IFERROR(_xlfn.IFS(B1961=2015,H1961/$O$13,B1961=2016,H1961/$O$14,B1961=2017,H1961/$O$15,B1961=2018,H1961/$O$16,B1961=2019,H1961/$O$17,B1961=2020,H1961/$O$18,B1961=2021,H1961/$O$19,B1961=2022,H1961/$O$20),"")</f>
        <v>1.3583685296732407E-4</v>
      </c>
      <c r="K1961" s="3" cm="1">
        <f t="array" ref="K1961">IFERROR(_xlfn.IFS(B1961=2015,J1961*$P$4,B1961=2016,J1961*$P$5,B1961=2017,J1961*$P$6,B1961=2018,J1961*$P$7,B1961=2019,J1961*$P$8,B1961=2020,J1961*$P$9,B1961=2021,J1961*$P$10,B1961=2022,J1961*$P$11),"")</f>
        <v>216182.04063008665</v>
      </c>
      <c r="L1961" s="3">
        <f t="shared" si="31"/>
        <v>389575.20063008665</v>
      </c>
    </row>
    <row r="1962" spans="1:12">
      <c r="A1962">
        <v>4822980</v>
      </c>
      <c r="B1962">
        <v>2016</v>
      </c>
      <c r="C1962" t="s">
        <v>4102</v>
      </c>
      <c r="D1962" t="s">
        <v>1631</v>
      </c>
      <c r="E1962" t="s">
        <v>1632</v>
      </c>
      <c r="F1962" t="s">
        <v>4101</v>
      </c>
      <c r="G1962" t="s">
        <v>1633</v>
      </c>
      <c r="H1962" s="5">
        <v>163404</v>
      </c>
      <c r="I1962">
        <f>IFERROR(VLOOKUP(G1962,'NCES Match'!$A$2:$B$1307,2,FALSE),"")</f>
        <v>4822980</v>
      </c>
      <c r="J1962" cm="1">
        <f t="array" ref="J1962">IFERROR(_xlfn.IFS(B1962=2015,H1962/$O$13,B1962=2016,H1962/$O$14,B1962=2017,H1962/$O$15,B1962=2018,H1962/$O$16,B1962=2019,H1962/$O$17,B1962=2020,H1962/$O$18,B1962=2021,H1962/$O$19,B1962=2022,H1962/$O$20),"")</f>
        <v>1.1697551637241168E-4</v>
      </c>
      <c r="K1962" s="3" cm="1">
        <f t="array" ref="K1962">IFERROR(_xlfn.IFS(B1962=2015,J1962*$P$4,B1962=2016,J1962*$P$5,B1962=2017,J1962*$P$6,B1962=2018,J1962*$P$7,B1962=2019,J1962*$P$8,B1962=2020,J1962*$P$9,B1962=2021,J1962*$P$10,B1962=2022,J1962*$P$11),"")</f>
        <v>196007.83048454861</v>
      </c>
      <c r="L1962" s="3">
        <f t="shared" si="31"/>
        <v>359411.83048454858</v>
      </c>
    </row>
    <row r="1963" spans="1:12">
      <c r="A1963">
        <v>4822980</v>
      </c>
      <c r="B1963">
        <v>2017</v>
      </c>
      <c r="D1963" t="s">
        <v>1631</v>
      </c>
      <c r="E1963" t="s">
        <v>1632</v>
      </c>
      <c r="F1963" t="s">
        <v>4101</v>
      </c>
      <c r="G1963" t="s">
        <v>1633</v>
      </c>
      <c r="H1963" s="5">
        <v>172946</v>
      </c>
      <c r="I1963">
        <f>IFERROR(VLOOKUP(G1963,'NCES Match'!$A$2:$B$1307,2,FALSE),"")</f>
        <v>4822980</v>
      </c>
      <c r="J1963" cm="1">
        <f t="array" ref="J1963">IFERROR(_xlfn.IFS(B1963=2015,H1963/$O$13,B1963=2016,H1963/$O$14,B1963=2017,H1963/$O$15,B1963=2018,H1963/$O$16,B1963=2019,H1963/$O$17,B1963=2020,H1963/$O$18,B1963=2021,H1963/$O$19,B1963=2022,H1963/$O$20),"")</f>
        <v>1.1923567693168553E-4</v>
      </c>
      <c r="K1963" s="3" cm="1">
        <f t="array" ref="K1963">IFERROR(_xlfn.IFS(B1963=2015,J1963*$P$4,B1963=2016,J1963*$P$5,B1963=2017,J1963*$P$6,B1963=2018,J1963*$P$7,B1963=2019,J1963*$P$8,B1963=2020,J1963*$P$9,B1963=2021,J1963*$P$10,B1963=2022,J1963*$P$11),"")</f>
        <v>202491.72865393059</v>
      </c>
      <c r="L1963" s="3">
        <f t="shared" si="31"/>
        <v>375437.72865393059</v>
      </c>
    </row>
    <row r="1964" spans="1:12">
      <c r="A1964">
        <v>4822980</v>
      </c>
      <c r="B1964">
        <v>2018</v>
      </c>
      <c r="D1964" t="s">
        <v>1631</v>
      </c>
      <c r="E1964" t="s">
        <v>1632</v>
      </c>
      <c r="F1964" t="s">
        <v>4101</v>
      </c>
      <c r="G1964" t="s">
        <v>1633</v>
      </c>
      <c r="H1964" s="5">
        <v>177752</v>
      </c>
      <c r="I1964">
        <f>IFERROR(VLOOKUP(G1964,'NCES Match'!$A$2:$B$1307,2,FALSE),"")</f>
        <v>4822980</v>
      </c>
      <c r="J1964" cm="1">
        <f t="array" ref="J1964">IFERROR(_xlfn.IFS(B1964=2015,H1964/$O$13,B1964=2016,H1964/$O$14,B1964=2017,H1964/$O$15,B1964=2018,H1964/$O$16,B1964=2019,H1964/$O$17,B1964=2020,H1964/$O$18,B1964=2021,H1964/$O$19,B1964=2022,H1964/$O$20),"")</f>
        <v>1.1599363802903236E-4</v>
      </c>
      <c r="K1964" s="3" cm="1">
        <f t="array" ref="K1964">IFERROR(_xlfn.IFS(B1964=2015,J1964*$P$4,B1964=2016,J1964*$P$5,B1964=2017,J1964*$P$6,B1964=2018,J1964*$P$7,B1964=2019,J1964*$P$8,B1964=2020,J1964*$P$9,B1964=2021,J1964*$P$10,B1964=2022,J1964*$P$11),"")</f>
        <v>199144.05994844509</v>
      </c>
      <c r="L1964" s="3">
        <f t="shared" si="31"/>
        <v>376896.05994844506</v>
      </c>
    </row>
    <row r="1965" spans="1:12">
      <c r="A1965">
        <v>4822980</v>
      </c>
      <c r="B1965">
        <v>2019</v>
      </c>
      <c r="D1965" t="s">
        <v>1631</v>
      </c>
      <c r="E1965" t="s">
        <v>1632</v>
      </c>
      <c r="F1965" t="s">
        <v>4101</v>
      </c>
      <c r="G1965" t="s">
        <v>1633</v>
      </c>
      <c r="H1965" s="5">
        <v>195753</v>
      </c>
      <c r="I1965">
        <f>IFERROR(VLOOKUP(G1965,'NCES Match'!$A$2:$B$1307,2,FALSE),"")</f>
        <v>4822980</v>
      </c>
      <c r="J1965" cm="1">
        <f t="array" ref="J1965">IFERROR(_xlfn.IFS(B1965=2015,H1965/$O$13,B1965=2016,H1965/$O$14,B1965=2017,H1965/$O$15,B1965=2018,H1965/$O$16,B1965=2019,H1965/$O$17,B1965=2020,H1965/$O$18,B1965=2021,H1965/$O$19,B1965=2022,H1965/$O$20),"")</f>
        <v>1.239468897559479E-4</v>
      </c>
      <c r="K1965" s="3" cm="1">
        <f t="array" ref="K1965">IFERROR(_xlfn.IFS(B1965=2015,J1965*$P$4,B1965=2016,J1965*$P$5,B1965=2017,J1965*$P$6,B1965=2018,J1965*$P$7,B1965=2019,J1965*$P$8,B1965=2020,J1965*$P$9,B1965=2021,J1965*$P$10,B1965=2022,J1965*$P$11),"")</f>
        <v>215410.51848364194</v>
      </c>
      <c r="L1965" s="3">
        <f t="shared" si="31"/>
        <v>411163.51848364191</v>
      </c>
    </row>
    <row r="1966" spans="1:12">
      <c r="A1966">
        <v>4822980</v>
      </c>
      <c r="B1966">
        <v>2020</v>
      </c>
      <c r="D1966" t="s">
        <v>1631</v>
      </c>
      <c r="E1966" t="s">
        <v>1632</v>
      </c>
      <c r="F1966" t="s">
        <v>4230</v>
      </c>
      <c r="G1966" t="s">
        <v>1633</v>
      </c>
      <c r="H1966" s="5">
        <v>231473</v>
      </c>
      <c r="I1966">
        <f>IFERROR(VLOOKUP(G1966,'NCES Match'!$A$2:$B$1307,2,FALSE),"")</f>
        <v>4822980</v>
      </c>
      <c r="J1966" cm="1">
        <f t="array" ref="J1966">IFERROR(_xlfn.IFS(B1966=2015,H1966/$O$13,B1966=2016,H1966/$O$14,B1966=2017,H1966/$O$15,B1966=2018,H1966/$O$16,B1966=2019,H1966/$O$17,B1966=2020,H1966/$O$18,B1966=2021,H1966/$O$19,B1966=2022,H1966/$O$20),"")</f>
        <v>1.254369692630827E-4</v>
      </c>
      <c r="K1966" s="3" cm="1">
        <f t="array" ref="K1966">IFERROR(_xlfn.IFS(B1966=2015,J1966*$P$4,B1966=2016,J1966*$P$5,B1966=2017,J1966*$P$6,B1966=2018,J1966*$P$7,B1966=2019,J1966*$P$8,B1966=2020,J1966*$P$9,B1966=2021,J1966*$P$10,B1966=2022,J1966*$P$11),"")</f>
        <v>264421.48431164678</v>
      </c>
      <c r="L1966" s="3">
        <f t="shared" si="31"/>
        <v>495894.48431164678</v>
      </c>
    </row>
    <row r="1967" spans="1:12">
      <c r="A1967">
        <v>4822980</v>
      </c>
      <c r="B1967">
        <v>2021</v>
      </c>
      <c r="D1967" t="s">
        <v>1631</v>
      </c>
      <c r="E1967" t="s">
        <v>1632</v>
      </c>
      <c r="F1967" t="s">
        <v>4101</v>
      </c>
      <c r="G1967" t="s">
        <v>1633</v>
      </c>
      <c r="H1967" s="5">
        <v>243280.17</v>
      </c>
      <c r="I1967">
        <f>IFERROR(VLOOKUP(G1967,'NCES Match'!$A$2:$B$1307,2,FALSE),"")</f>
        <v>4822980</v>
      </c>
      <c r="J1967" cm="1">
        <f t="array" ref="J1967">IFERROR(_xlfn.IFS(B1967=2015,H1967/$O$13,B1967=2016,H1967/$O$14,B1967=2017,H1967/$O$15,B1967=2018,H1967/$O$16,B1967=2019,H1967/$O$17,B1967=2020,H1967/$O$18,B1967=2021,H1967/$O$19,B1967=2022,H1967/$O$20),"")</f>
        <v>1.2447259983696746E-4</v>
      </c>
      <c r="K1967" s="3" cm="1">
        <f t="array" ref="K1967">IFERROR(_xlfn.IFS(B1967=2015,J1967*$P$4,B1967=2016,J1967*$P$5,B1967=2017,J1967*$P$6,B1967=2018,J1967*$P$7,B1967=2019,J1967*$P$8,B1967=2020,J1967*$P$9,B1967=2021,J1967*$P$10,B1967=2022,J1967*$P$11),"")</f>
        <v>266440.23346929194</v>
      </c>
      <c r="L1967" s="3">
        <f t="shared" si="31"/>
        <v>509720.40346929198</v>
      </c>
    </row>
    <row r="1968" spans="1:12">
      <c r="A1968">
        <v>4822980</v>
      </c>
      <c r="B1968">
        <v>2022</v>
      </c>
      <c r="D1968" t="s">
        <v>1631</v>
      </c>
      <c r="E1968" t="s">
        <v>1632</v>
      </c>
      <c r="F1968" t="s">
        <v>4101</v>
      </c>
      <c r="G1968" t="s">
        <v>1633</v>
      </c>
      <c r="H1968" s="5">
        <v>277857.21000000002</v>
      </c>
      <c r="I1968">
        <f>IFERROR(VLOOKUP(G1968,'NCES Match'!$A$2:$B$1307,2,FALSE),"")</f>
        <v>4822980</v>
      </c>
      <c r="J1968" cm="1">
        <f t="array" ref="J1968">IFERROR(_xlfn.IFS(B1968=2015,H1968/$O$13,B1968=2016,H1968/$O$14,B1968=2017,H1968/$O$15,B1968=2018,H1968/$O$16,B1968=2019,H1968/$O$17,B1968=2020,H1968/$O$18,B1968=2021,H1968/$O$19,B1968=2022,H1968/$O$20),"")</f>
        <v>1.2204340093074234E-4</v>
      </c>
      <c r="K1968" s="3" cm="1">
        <f t="array" ref="K1968">IFERROR(_xlfn.IFS(B1968=2015,J1968*$P$4,B1968=2016,J1968*$P$5,B1968=2017,J1968*$P$6,B1968=2018,J1968*$P$7,B1968=2019,J1968*$P$8,B1968=2020,J1968*$P$9,B1968=2021,J1968*$P$10,B1968=2022,J1968*$P$11),"")</f>
        <v>262818.3898987982</v>
      </c>
      <c r="L1968" s="3">
        <f t="shared" si="31"/>
        <v>540675.59989879816</v>
      </c>
    </row>
    <row r="1969" spans="1:12">
      <c r="A1969">
        <v>4822980</v>
      </c>
      <c r="B1969">
        <v>2023</v>
      </c>
      <c r="D1969" t="s">
        <v>1631</v>
      </c>
      <c r="E1969" t="s">
        <v>1632</v>
      </c>
      <c r="F1969" t="s">
        <v>4101</v>
      </c>
      <c r="G1969" t="s">
        <v>1633</v>
      </c>
      <c r="H1969" s="5">
        <v>298746.18</v>
      </c>
      <c r="I1969">
        <f>IFERROR(VLOOKUP(G1969,'NCES Match'!$A$2:$B$1307,2,FALSE),"")</f>
        <v>4822980</v>
      </c>
      <c r="J1969" t="str" cm="1">
        <f t="array" ref="J1969">IFERROR(_xlfn.IFS(B1969=2015,H1969/$O$13,B1969=2016,H1969/$O$14,B1969=2017,H1969/$O$15,B1969=2018,H1969/$O$16,B1969=2019,H1969/$O$17,B1969=2020,H1969/$O$18,B1969=2021,H1969/$O$19,B1969=2022,H1969/$O$20),"")</f>
        <v/>
      </c>
      <c r="K1969" s="3" t="str" cm="1">
        <f t="array" ref="K1969">IFERROR(_xlfn.IFS(B1969=2015,J1969*$P$4,B1969=2016,J1969*$P$5,B1969=2017,J1969*$P$6,B1969=2018,J1969*$P$7,B1969=2019,J1969*$P$8,B1969=2020,J1969*$P$9,B1969=2021,J1969*$P$10,B1969=2022,J1969*$P$11),"")</f>
        <v/>
      </c>
      <c r="L1969" s="3">
        <f t="shared" si="31"/>
        <v>298746.18</v>
      </c>
    </row>
    <row r="1970" spans="1:12">
      <c r="A1970">
        <v>4834710</v>
      </c>
      <c r="B1970">
        <v>2015</v>
      </c>
      <c r="C1970" t="s">
        <v>381</v>
      </c>
      <c r="D1970" t="s">
        <v>2539</v>
      </c>
      <c r="E1970" t="s">
        <v>2540</v>
      </c>
      <c r="G1970" t="s">
        <v>2541</v>
      </c>
      <c r="H1970" s="5">
        <v>69350.289999999994</v>
      </c>
      <c r="I1970">
        <f>IFERROR(VLOOKUP(G1970,'NCES Match'!$A$2:$B$1307,2,FALSE),"")</f>
        <v>4834710</v>
      </c>
      <c r="J1970" cm="1">
        <f t="array" ref="J1970">IFERROR(_xlfn.IFS(B1970=2015,H1970/$O$13,B1970=2016,H1970/$O$14,B1970=2017,H1970/$O$15,B1970=2018,H1970/$O$16,B1970=2019,H1970/$O$17,B1970=2020,H1970/$O$18,B1970=2021,H1970/$O$19,B1970=2022,H1970/$O$20),"")</f>
        <v>5.4329277729128894E-5</v>
      </c>
      <c r="K1970" s="3" cm="1">
        <f t="array" ref="K1970">IFERROR(_xlfn.IFS(B1970=2015,J1970*$P$4,B1970=2016,J1970*$P$5,B1970=2017,J1970*$P$6,B1970=2018,J1970*$P$7,B1970=2019,J1970*$P$8,B1970=2020,J1970*$P$9,B1970=2021,J1970*$P$10,B1970=2022,J1970*$P$11),"")</f>
        <v>86464.121251889563</v>
      </c>
      <c r="L1970" s="3">
        <f t="shared" si="31"/>
        <v>155814.41125188954</v>
      </c>
    </row>
    <row r="1971" spans="1:12">
      <c r="A1971">
        <v>4834710</v>
      </c>
      <c r="B1971">
        <v>2016</v>
      </c>
      <c r="C1971" t="s">
        <v>4102</v>
      </c>
      <c r="D1971" t="s">
        <v>2539</v>
      </c>
      <c r="E1971" t="s">
        <v>2540</v>
      </c>
      <c r="F1971" t="s">
        <v>4101</v>
      </c>
      <c r="G1971" t="s">
        <v>2541</v>
      </c>
      <c r="H1971" s="5">
        <v>70754</v>
      </c>
      <c r="I1971">
        <f>IFERROR(VLOOKUP(G1971,'NCES Match'!$A$2:$B$1307,2,FALSE),"")</f>
        <v>4834710</v>
      </c>
      <c r="J1971" cm="1">
        <f t="array" ref="J1971">IFERROR(_xlfn.IFS(B1971=2015,H1971/$O$13,B1971=2016,H1971/$O$14,B1971=2017,H1971/$O$15,B1971=2018,H1971/$O$16,B1971=2019,H1971/$O$17,B1971=2020,H1971/$O$18,B1971=2021,H1971/$O$19,B1971=2022,H1971/$O$20),"")</f>
        <v>5.0650447268204059E-5</v>
      </c>
      <c r="K1971" s="3" cm="1">
        <f t="array" ref="K1971">IFERROR(_xlfn.IFS(B1971=2015,J1971*$P$4,B1971=2016,J1971*$P$5,B1971=2017,J1971*$P$6,B1971=2018,J1971*$P$7,B1971=2019,J1971*$P$8,B1971=2020,J1971*$P$9,B1971=2021,J1971*$P$10,B1971=2022,J1971*$P$11),"")</f>
        <v>84871.472167778964</v>
      </c>
      <c r="L1971" s="3">
        <f t="shared" si="31"/>
        <v>155625.47216777896</v>
      </c>
    </row>
    <row r="1972" spans="1:12">
      <c r="A1972">
        <v>4834710</v>
      </c>
      <c r="B1972">
        <v>2017</v>
      </c>
      <c r="D1972" t="s">
        <v>2539</v>
      </c>
      <c r="E1972" t="s">
        <v>2540</v>
      </c>
      <c r="F1972" t="s">
        <v>4101</v>
      </c>
      <c r="G1972" t="s">
        <v>2541</v>
      </c>
      <c r="H1972" s="5">
        <v>77421</v>
      </c>
      <c r="I1972">
        <f>IFERROR(VLOOKUP(G1972,'NCES Match'!$A$2:$B$1307,2,FALSE),"")</f>
        <v>4834710</v>
      </c>
      <c r="J1972" cm="1">
        <f t="array" ref="J1972">IFERROR(_xlfn.IFS(B1972=2015,H1972/$O$13,B1972=2016,H1972/$O$14,B1972=2017,H1972/$O$15,B1972=2018,H1972/$O$16,B1972=2019,H1972/$O$17,B1972=2020,H1972/$O$18,B1972=2021,H1972/$O$19,B1972=2022,H1972/$O$20),"")</f>
        <v>5.3377038750407791E-5</v>
      </c>
      <c r="K1972" s="3" cm="1">
        <f t="array" ref="K1972">IFERROR(_xlfn.IFS(B1972=2015,J1972*$P$4,B1972=2016,J1972*$P$5,B1972=2017,J1972*$P$6,B1972=2018,J1972*$P$7,B1972=2019,J1972*$P$8,B1972=2020,J1972*$P$9,B1972=2021,J1972*$P$10,B1972=2022,J1972*$P$11),"")</f>
        <v>90647.439802689638</v>
      </c>
      <c r="L1972" s="3">
        <f t="shared" si="31"/>
        <v>168068.43980268965</v>
      </c>
    </row>
    <row r="1973" spans="1:12">
      <c r="A1973">
        <v>4834710</v>
      </c>
      <c r="B1973">
        <v>2018</v>
      </c>
      <c r="D1973" t="s">
        <v>2539</v>
      </c>
      <c r="E1973" t="s">
        <v>2540</v>
      </c>
      <c r="F1973" t="s">
        <v>4101</v>
      </c>
      <c r="G1973" t="s">
        <v>2541</v>
      </c>
      <c r="H1973" s="5">
        <v>90225</v>
      </c>
      <c r="I1973">
        <f>IFERROR(VLOOKUP(G1973,'NCES Match'!$A$2:$B$1307,2,FALSE),"")</f>
        <v>4834710</v>
      </c>
      <c r="J1973" cm="1">
        <f t="array" ref="J1973">IFERROR(_xlfn.IFS(B1973=2015,H1973/$O$13,B1973=2016,H1973/$O$14,B1973=2017,H1973/$O$15,B1973=2018,H1973/$O$16,B1973=2019,H1973/$O$17,B1973=2020,H1973/$O$18,B1973=2021,H1973/$O$19,B1973=2022,H1973/$O$20),"")</f>
        <v>5.887712088285614E-5</v>
      </c>
      <c r="K1973" s="3" cm="1">
        <f t="array" ref="K1973">IFERROR(_xlfn.IFS(B1973=2015,J1973*$P$4,B1973=2016,J1973*$P$5,B1973=2017,J1973*$P$6,B1973=2018,J1973*$P$7,B1973=2019,J1973*$P$8,B1973=2020,J1973*$P$9,B1973=2021,J1973*$P$10,B1973=2022,J1973*$P$11),"")</f>
        <v>101083.37913974783</v>
      </c>
      <c r="L1973" s="3">
        <f t="shared" si="31"/>
        <v>191308.37913974782</v>
      </c>
    </row>
    <row r="1974" spans="1:12">
      <c r="A1974">
        <v>4834710</v>
      </c>
      <c r="B1974">
        <v>2019</v>
      </c>
      <c r="D1974" t="s">
        <v>2539</v>
      </c>
      <c r="E1974" t="s">
        <v>2540</v>
      </c>
      <c r="F1974" t="s">
        <v>4101</v>
      </c>
      <c r="G1974" t="s">
        <v>2541</v>
      </c>
      <c r="H1974" s="5">
        <v>96936</v>
      </c>
      <c r="I1974">
        <f>IFERROR(VLOOKUP(G1974,'NCES Match'!$A$2:$B$1307,2,FALSE),"")</f>
        <v>4834710</v>
      </c>
      <c r="J1974" cm="1">
        <f t="array" ref="J1974">IFERROR(_xlfn.IFS(B1974=2015,H1974/$O$13,B1974=2016,H1974/$O$14,B1974=2017,H1974/$O$15,B1974=2018,H1974/$O$16,B1974=2019,H1974/$O$17,B1974=2020,H1974/$O$18,B1974=2021,H1974/$O$19,B1974=2022,H1974/$O$20),"")</f>
        <v>6.1377939062913793E-5</v>
      </c>
      <c r="K1974" s="3" cm="1">
        <f t="array" ref="K1974">IFERROR(_xlfn.IFS(B1974=2015,J1974*$P$4,B1974=2016,J1974*$P$5,B1974=2017,J1974*$P$6,B1974=2018,J1974*$P$7,B1974=2019,J1974*$P$8,B1974=2020,J1974*$P$9,B1974=2021,J1974*$P$10,B1974=2022,J1974*$P$11),"")</f>
        <v>106670.31422113741</v>
      </c>
      <c r="L1974" s="3">
        <f t="shared" si="31"/>
        <v>203606.31422113741</v>
      </c>
    </row>
    <row r="1975" spans="1:12">
      <c r="A1975">
        <v>4834710</v>
      </c>
      <c r="B1975">
        <v>2020</v>
      </c>
      <c r="D1975" t="s">
        <v>2539</v>
      </c>
      <c r="E1975" t="s">
        <v>2540</v>
      </c>
      <c r="F1975" t="s">
        <v>4230</v>
      </c>
      <c r="G1975" t="s">
        <v>2541</v>
      </c>
      <c r="H1975" s="5">
        <v>108683</v>
      </c>
      <c r="I1975">
        <f>IFERROR(VLOOKUP(G1975,'NCES Match'!$A$2:$B$1307,2,FALSE),"")</f>
        <v>4834710</v>
      </c>
      <c r="J1975" cm="1">
        <f t="array" ref="J1975">IFERROR(_xlfn.IFS(B1975=2015,H1975/$O$13,B1975=2016,H1975/$O$14,B1975=2017,H1975/$O$15,B1975=2018,H1975/$O$16,B1975=2019,H1975/$O$17,B1975=2020,H1975/$O$18,B1975=2021,H1975/$O$19,B1975=2022,H1975/$O$20),"")</f>
        <v>5.8896139637969082E-5</v>
      </c>
      <c r="K1975" s="3" cm="1">
        <f t="array" ref="K1975">IFERROR(_xlfn.IFS(B1975=2015,J1975*$P$4,B1975=2016,J1975*$P$5,B1975=2017,J1975*$P$6,B1975=2018,J1975*$P$7,B1975=2019,J1975*$P$8,B1975=2020,J1975*$P$9,B1975=2021,J1975*$P$10,B1975=2022,J1975*$P$11),"")</f>
        <v>124153.22814947191</v>
      </c>
      <c r="L1975" s="3">
        <f t="shared" si="31"/>
        <v>232836.22814947192</v>
      </c>
    </row>
    <row r="1976" spans="1:12">
      <c r="A1976">
        <v>4834710</v>
      </c>
      <c r="B1976">
        <v>2021</v>
      </c>
      <c r="D1976" t="s">
        <v>2539</v>
      </c>
      <c r="E1976" t="s">
        <v>2540</v>
      </c>
      <c r="F1976" t="s">
        <v>4230</v>
      </c>
      <c r="G1976" t="s">
        <v>2541</v>
      </c>
      <c r="H1976" s="5">
        <v>120206.89</v>
      </c>
      <c r="I1976">
        <f>IFERROR(VLOOKUP(G1976,'NCES Match'!$A$2:$B$1307,2,FALSE),"")</f>
        <v>4834710</v>
      </c>
      <c r="J1976" cm="1">
        <f t="array" ref="J1976">IFERROR(_xlfn.IFS(B1976=2015,H1976/$O$13,B1976=2016,H1976/$O$14,B1976=2017,H1976/$O$15,B1976=2018,H1976/$O$16,B1976=2019,H1976/$O$17,B1976=2020,H1976/$O$18,B1976=2021,H1976/$O$19,B1976=2022,H1976/$O$20),"")</f>
        <v>6.1503015706608415E-5</v>
      </c>
      <c r="K1976" s="3" cm="1">
        <f t="array" ref="K1976">IFERROR(_xlfn.IFS(B1976=2015,J1976*$P$4,B1976=2016,J1976*$P$5,B1976=2017,J1976*$P$6,B1976=2018,J1976*$P$7,B1976=2019,J1976*$P$8,B1976=2020,J1976*$P$9,B1976=2021,J1976*$P$10,B1976=2022,J1976*$P$11),"")</f>
        <v>131650.48280021138</v>
      </c>
      <c r="L1976" s="3">
        <f t="shared" si="31"/>
        <v>251857.37280021136</v>
      </c>
    </row>
    <row r="1977" spans="1:12">
      <c r="A1977">
        <v>4834710</v>
      </c>
      <c r="B1977">
        <v>2022</v>
      </c>
      <c r="D1977" t="s">
        <v>2539</v>
      </c>
      <c r="E1977" t="s">
        <v>2540</v>
      </c>
      <c r="F1977" t="s">
        <v>4101</v>
      </c>
      <c r="G1977" t="s">
        <v>2541</v>
      </c>
      <c r="H1977" s="5">
        <v>160994.26</v>
      </c>
      <c r="I1977">
        <f>IFERROR(VLOOKUP(G1977,'NCES Match'!$A$2:$B$1307,2,FALSE),"")</f>
        <v>4834710</v>
      </c>
      <c r="J1977" cm="1">
        <f t="array" ref="J1977">IFERROR(_xlfn.IFS(B1977=2015,H1977/$O$13,B1977=2016,H1977/$O$14,B1977=2017,H1977/$O$15,B1977=2018,H1977/$O$16,B1977=2019,H1977/$O$17,B1977=2020,H1977/$O$18,B1977=2021,H1977/$O$19,B1977=2022,H1977/$O$20),"")</f>
        <v>7.0713612292904596E-5</v>
      </c>
      <c r="K1977" s="3" cm="1">
        <f t="array" ref="K1977">IFERROR(_xlfn.IFS(B1977=2015,J1977*$P$4,B1977=2016,J1977*$P$5,B1977=2017,J1977*$P$6,B1977=2018,J1977*$P$7,B1977=2019,J1977*$P$8,B1977=2020,J1977*$P$9,B1977=2021,J1977*$P$10,B1977=2022,J1977*$P$11),"")</f>
        <v>152280.56236564275</v>
      </c>
      <c r="L1977" s="3">
        <f t="shared" si="31"/>
        <v>313274.82236564276</v>
      </c>
    </row>
    <row r="1978" spans="1:12">
      <c r="A1978">
        <v>4834710</v>
      </c>
      <c r="B1978">
        <v>2023</v>
      </c>
      <c r="D1978" t="s">
        <v>2539</v>
      </c>
      <c r="E1978" t="s">
        <v>2540</v>
      </c>
      <c r="F1978" t="s">
        <v>4101</v>
      </c>
      <c r="G1978" t="s">
        <v>2541</v>
      </c>
      <c r="H1978" s="5">
        <v>149631.04000000001</v>
      </c>
      <c r="I1978">
        <f>IFERROR(VLOOKUP(G1978,'NCES Match'!$A$2:$B$1307,2,FALSE),"")</f>
        <v>4834710</v>
      </c>
      <c r="J1978" t="str" cm="1">
        <f t="array" ref="J1978">IFERROR(_xlfn.IFS(B1978=2015,H1978/$O$13,B1978=2016,H1978/$O$14,B1978=2017,H1978/$O$15,B1978=2018,H1978/$O$16,B1978=2019,H1978/$O$17,B1978=2020,H1978/$O$18,B1978=2021,H1978/$O$19,B1978=2022,H1978/$O$20),"")</f>
        <v/>
      </c>
      <c r="K1978" s="3" t="str" cm="1">
        <f t="array" ref="K1978">IFERROR(_xlfn.IFS(B1978=2015,J1978*$P$4,B1978=2016,J1978*$P$5,B1978=2017,J1978*$P$6,B1978=2018,J1978*$P$7,B1978=2019,J1978*$P$8,B1978=2020,J1978*$P$9,B1978=2021,J1978*$P$10,B1978=2022,J1978*$P$11),"")</f>
        <v/>
      </c>
      <c r="L1978" s="3">
        <f t="shared" si="31"/>
        <v>149631.04000000001</v>
      </c>
    </row>
    <row r="1979" spans="1:12">
      <c r="A1979">
        <v>4809750</v>
      </c>
      <c r="B1979">
        <v>2015</v>
      </c>
      <c r="C1979" t="s">
        <v>381</v>
      </c>
      <c r="D1979" t="s">
        <v>568</v>
      </c>
      <c r="E1979" t="s">
        <v>569</v>
      </c>
      <c r="G1979" t="s">
        <v>570</v>
      </c>
      <c r="H1979" s="5">
        <v>21351.85</v>
      </c>
      <c r="I1979">
        <f>IFERROR(VLOOKUP(G1979,'NCES Match'!$A$2:$B$1307,2,FALSE),"")</f>
        <v>4809750</v>
      </c>
      <c r="J1979" cm="1">
        <f t="array" ref="J1979">IFERROR(_xlfn.IFS(B1979=2015,H1979/$O$13,B1979=2016,H1979/$O$14,B1979=2017,H1979/$O$15,B1979=2018,H1979/$O$16,B1979=2019,H1979/$O$17,B1979=2020,H1979/$O$18,B1979=2021,H1979/$O$19,B1979=2022,H1979/$O$20),"")</f>
        <v>1.6727119507080661E-5</v>
      </c>
      <c r="K1979" s="3" cm="1">
        <f t="array" ref="K1979">IFERROR(_xlfn.IFS(B1979=2015,J1979*$P$4,B1979=2016,J1979*$P$5,B1979=2017,J1979*$P$6,B1979=2018,J1979*$P$7,B1979=2019,J1979*$P$8,B1979=2020,J1979*$P$9,B1979=2021,J1979*$P$10,B1979=2022,J1979*$P$11),"")</f>
        <v>26620.92613242365</v>
      </c>
      <c r="L1979" s="3">
        <f t="shared" si="31"/>
        <v>47972.776132423649</v>
      </c>
    </row>
    <row r="1980" spans="1:12">
      <c r="A1980">
        <v>4809750</v>
      </c>
      <c r="B1980">
        <v>2016</v>
      </c>
      <c r="C1980" t="s">
        <v>4102</v>
      </c>
      <c r="D1980" t="s">
        <v>568</v>
      </c>
      <c r="E1980" t="s">
        <v>569</v>
      </c>
      <c r="F1980" t="s">
        <v>4101</v>
      </c>
      <c r="G1980" t="s">
        <v>570</v>
      </c>
      <c r="H1980" s="5">
        <v>20223</v>
      </c>
      <c r="I1980">
        <f>IFERROR(VLOOKUP(G1980,'NCES Match'!$A$2:$B$1307,2,FALSE),"")</f>
        <v>4809750</v>
      </c>
      <c r="J1980" cm="1">
        <f t="array" ref="J1980">IFERROR(_xlfn.IFS(B1980=2015,H1980/$O$13,B1980=2016,H1980/$O$14,B1980=2017,H1980/$O$15,B1980=2018,H1980/$O$16,B1980=2019,H1980/$O$17,B1980=2020,H1980/$O$18,B1980=2021,H1980/$O$19,B1980=2022,H1980/$O$20),"")</f>
        <v>1.4476976497510963E-5</v>
      </c>
      <c r="K1980" s="3" cm="1">
        <f t="array" ref="K1980">IFERROR(_xlfn.IFS(B1980=2015,J1980*$P$4,B1980=2016,J1980*$P$5,B1980=2017,J1980*$P$6,B1980=2018,J1980*$P$7,B1980=2019,J1980*$P$8,B1980=2020,J1980*$P$9,B1980=2021,J1980*$P$10,B1980=2022,J1980*$P$11),"")</f>
        <v>24258.074195790963</v>
      </c>
      <c r="L1980" s="3">
        <f t="shared" si="31"/>
        <v>44481.074195790963</v>
      </c>
    </row>
    <row r="1981" spans="1:12">
      <c r="A1981">
        <v>4809750</v>
      </c>
      <c r="B1981">
        <v>2017</v>
      </c>
      <c r="D1981" t="s">
        <v>568</v>
      </c>
      <c r="E1981" t="s">
        <v>569</v>
      </c>
      <c r="F1981" t="s">
        <v>4101</v>
      </c>
      <c r="G1981" t="s">
        <v>570</v>
      </c>
      <c r="H1981" s="5">
        <v>21098</v>
      </c>
      <c r="I1981">
        <f>IFERROR(VLOOKUP(G1981,'NCES Match'!$A$2:$B$1307,2,FALSE),"")</f>
        <v>4809750</v>
      </c>
      <c r="J1981" cm="1">
        <f t="array" ref="J1981">IFERROR(_xlfn.IFS(B1981=2015,H1981/$O$13,B1981=2016,H1981/$O$14,B1981=2017,H1981/$O$15,B1981=2018,H1981/$O$16,B1981=2019,H1981/$O$17,B1981=2020,H1981/$O$18,B1981=2021,H1981/$O$19,B1981=2022,H1981/$O$20),"")</f>
        <v>1.4545779098127169E-5</v>
      </c>
      <c r="K1981" s="3" cm="1">
        <f t="array" ref="K1981">IFERROR(_xlfn.IFS(B1981=2015,J1981*$P$4,B1981=2016,J1981*$P$5,B1981=2017,J1981*$P$6,B1981=2018,J1981*$P$7,B1981=2019,J1981*$P$8,B1981=2020,J1981*$P$9,B1981=2021,J1981*$P$10,B1981=2022,J1981*$P$11),"")</f>
        <v>24702.33767268759</v>
      </c>
      <c r="L1981" s="3">
        <f t="shared" si="31"/>
        <v>45800.337672687587</v>
      </c>
    </row>
    <row r="1982" spans="1:12">
      <c r="A1982">
        <v>4809750</v>
      </c>
      <c r="B1982">
        <v>2018</v>
      </c>
      <c r="D1982" t="s">
        <v>568</v>
      </c>
      <c r="E1982" t="s">
        <v>569</v>
      </c>
      <c r="F1982" t="s">
        <v>4101</v>
      </c>
      <c r="G1982" t="s">
        <v>570</v>
      </c>
      <c r="H1982" s="5">
        <v>20880</v>
      </c>
      <c r="I1982">
        <f>IFERROR(VLOOKUP(G1982,'NCES Match'!$A$2:$B$1307,2,FALSE),"")</f>
        <v>4809750</v>
      </c>
      <c r="J1982" cm="1">
        <f t="array" ref="J1982">IFERROR(_xlfn.IFS(B1982=2015,H1982/$O$13,B1982=2016,H1982/$O$14,B1982=2017,H1982/$O$15,B1982=2018,H1982/$O$16,B1982=2019,H1982/$O$17,B1982=2020,H1982/$O$18,B1982=2021,H1982/$O$19,B1982=2022,H1982/$O$20),"")</f>
        <v>1.3625428473638528E-5</v>
      </c>
      <c r="K1982" s="3" cm="1">
        <f t="array" ref="K1982">IFERROR(_xlfn.IFS(B1982=2015,J1982*$P$4,B1982=2016,J1982*$P$5,B1982=2017,J1982*$P$6,B1982=2018,J1982*$P$7,B1982=2019,J1982*$P$8,B1982=2020,J1982*$P$9,B1982=2021,J1982*$P$10,B1982=2022,J1982*$P$11),"")</f>
        <v>23392.861805906734</v>
      </c>
      <c r="L1982" s="3">
        <f t="shared" si="31"/>
        <v>44272.861805906738</v>
      </c>
    </row>
    <row r="1983" spans="1:12">
      <c r="A1983">
        <v>4809750</v>
      </c>
      <c r="B1983">
        <v>2019</v>
      </c>
      <c r="D1983" t="s">
        <v>568</v>
      </c>
      <c r="E1983" t="s">
        <v>569</v>
      </c>
      <c r="F1983" t="s">
        <v>4101</v>
      </c>
      <c r="G1983" t="s">
        <v>570</v>
      </c>
      <c r="H1983" s="5">
        <v>22292</v>
      </c>
      <c r="I1983">
        <f>IFERROR(VLOOKUP(G1983,'NCES Match'!$A$2:$B$1307,2,FALSE),"")</f>
        <v>4809750</v>
      </c>
      <c r="J1983" cm="1">
        <f t="array" ref="J1983">IFERROR(_xlfn.IFS(B1983=2015,H1983/$O$13,B1983=2016,H1983/$O$14,B1983=2017,H1983/$O$15,B1983=2018,H1983/$O$16,B1983=2019,H1983/$O$17,B1983=2020,H1983/$O$18,B1983=2021,H1983/$O$19,B1983=2022,H1983/$O$20),"")</f>
        <v>1.4114849153982777E-5</v>
      </c>
      <c r="K1983" s="3" cm="1">
        <f t="array" ref="K1983">IFERROR(_xlfn.IFS(B1983=2015,J1983*$P$4,B1983=2016,J1983*$P$5,B1983=2017,J1983*$P$6,B1983=2018,J1983*$P$7,B1983=2019,J1983*$P$8,B1983=2020,J1983*$P$9,B1983=2021,J1983*$P$10,B1983=2022,J1983*$P$11),"")</f>
        <v>24530.562893224349</v>
      </c>
      <c r="L1983" s="3">
        <f t="shared" si="31"/>
        <v>46822.562893224349</v>
      </c>
    </row>
    <row r="1984" spans="1:12">
      <c r="A1984">
        <v>4809750</v>
      </c>
      <c r="B1984">
        <v>2020</v>
      </c>
      <c r="D1984" t="s">
        <v>568</v>
      </c>
      <c r="E1984" t="s">
        <v>569</v>
      </c>
      <c r="F1984" t="s">
        <v>4230</v>
      </c>
      <c r="G1984" t="s">
        <v>570</v>
      </c>
      <c r="H1984" s="5">
        <v>36412</v>
      </c>
      <c r="I1984">
        <f>IFERROR(VLOOKUP(G1984,'NCES Match'!$A$2:$B$1307,2,FALSE),"")</f>
        <v>4809750</v>
      </c>
      <c r="J1984" cm="1">
        <f t="array" ref="J1984">IFERROR(_xlfn.IFS(B1984=2015,H1984/$O$13,B1984=2016,H1984/$O$14,B1984=2017,H1984/$O$15,B1984=2018,H1984/$O$16,B1984=2019,H1984/$O$17,B1984=2020,H1984/$O$18,B1984=2021,H1984/$O$19,B1984=2022,H1984/$O$20),"")</f>
        <v>1.9731938173382498E-5</v>
      </c>
      <c r="K1984" s="3" cm="1">
        <f t="array" ref="K1984">IFERROR(_xlfn.IFS(B1984=2015,J1984*$P$4,B1984=2016,J1984*$P$5,B1984=2017,J1984*$P$6,B1984=2018,J1984*$P$7,B1984=2019,J1984*$P$8,B1984=2020,J1984*$P$9,B1984=2021,J1984*$P$10,B1984=2022,J1984*$P$11),"")</f>
        <v>41594.981214896266</v>
      </c>
      <c r="L1984" s="3">
        <f t="shared" si="31"/>
        <v>78006.981214896266</v>
      </c>
    </row>
    <row r="1985" spans="1:12">
      <c r="A1985">
        <v>4809750</v>
      </c>
      <c r="B1985">
        <v>2021</v>
      </c>
      <c r="D1985" t="s">
        <v>568</v>
      </c>
      <c r="E1985" t="s">
        <v>569</v>
      </c>
      <c r="F1985" t="s">
        <v>4230</v>
      </c>
      <c r="G1985" t="s">
        <v>570</v>
      </c>
      <c r="H1985" s="5">
        <v>42147.53</v>
      </c>
      <c r="I1985">
        <f>IFERROR(VLOOKUP(G1985,'NCES Match'!$A$2:$B$1307,2,FALSE),"")</f>
        <v>4809750</v>
      </c>
      <c r="J1985" cm="1">
        <f t="array" ref="J1985">IFERROR(_xlfn.IFS(B1985=2015,H1985/$O$13,B1985=2016,H1985/$O$14,B1985=2017,H1985/$O$15,B1985=2018,H1985/$O$16,B1985=2019,H1985/$O$17,B1985=2020,H1985/$O$18,B1985=2021,H1985/$O$19,B1985=2022,H1985/$O$20),"")</f>
        <v>2.1564489353187233E-5</v>
      </c>
      <c r="K1985" s="3" cm="1">
        <f t="array" ref="K1985">IFERROR(_xlfn.IFS(B1985=2015,J1985*$P$4,B1985=2016,J1985*$P$5,B1985=2017,J1985*$P$6,B1985=2018,J1985*$P$7,B1985=2019,J1985*$P$8,B1985=2020,J1985*$P$9,B1985=2021,J1985*$P$10,B1985=2022,J1985*$P$11),"")</f>
        <v>46159.938696828372</v>
      </c>
      <c r="L1985" s="3">
        <f t="shared" si="31"/>
        <v>88307.468696828379</v>
      </c>
    </row>
    <row r="1986" spans="1:12">
      <c r="A1986">
        <v>4809750</v>
      </c>
      <c r="B1986">
        <v>2022</v>
      </c>
      <c r="D1986" t="s">
        <v>568</v>
      </c>
      <c r="E1986" t="s">
        <v>569</v>
      </c>
      <c r="F1986" t="s">
        <v>4101</v>
      </c>
      <c r="G1986" t="s">
        <v>570</v>
      </c>
      <c r="H1986" s="5">
        <v>56550.66</v>
      </c>
      <c r="I1986">
        <f>IFERROR(VLOOKUP(G1986,'NCES Match'!$A$2:$B$1307,2,FALSE),"")</f>
        <v>4809750</v>
      </c>
      <c r="J1986" cm="1">
        <f t="array" ref="J1986">IFERROR(_xlfn.IFS(B1986=2015,H1986/$O$13,B1986=2016,H1986/$O$14,B1986=2017,H1986/$O$15,B1986=2018,H1986/$O$16,B1986=2019,H1986/$O$17,B1986=2020,H1986/$O$18,B1986=2021,H1986/$O$19,B1986=2022,H1986/$O$20),"")</f>
        <v>2.4838782737644609E-5</v>
      </c>
      <c r="K1986" s="3" cm="1">
        <f t="array" ref="K1986">IFERROR(_xlfn.IFS(B1986=2015,J1986*$P$4,B1986=2016,J1986*$P$5,B1986=2017,J1986*$P$6,B1986=2018,J1986*$P$7,B1986=2019,J1986*$P$8,B1986=2020,J1986*$P$9,B1986=2021,J1986*$P$10,B1986=2022,J1986*$P$11),"")</f>
        <v>53489.896515243825</v>
      </c>
      <c r="L1986" s="3">
        <f t="shared" si="31"/>
        <v>110040.55651524384</v>
      </c>
    </row>
    <row r="1987" spans="1:12">
      <c r="A1987">
        <v>4809750</v>
      </c>
      <c r="B1987">
        <v>2023</v>
      </c>
      <c r="D1987" t="s">
        <v>568</v>
      </c>
      <c r="E1987" t="s">
        <v>569</v>
      </c>
      <c r="F1987" t="s">
        <v>4101</v>
      </c>
      <c r="G1987" t="s">
        <v>570</v>
      </c>
      <c r="H1987" s="5">
        <v>80091.429999999993</v>
      </c>
      <c r="I1987">
        <f>IFERROR(VLOOKUP(G1987,'NCES Match'!$A$2:$B$1307,2,FALSE),"")</f>
        <v>4809750</v>
      </c>
      <c r="J1987" t="str" cm="1">
        <f t="array" ref="J1987">IFERROR(_xlfn.IFS(B1987=2015,H1987/$O$13,B1987=2016,H1987/$O$14,B1987=2017,H1987/$O$15,B1987=2018,H1987/$O$16,B1987=2019,H1987/$O$17,B1987=2020,H1987/$O$18,B1987=2021,H1987/$O$19,B1987=2022,H1987/$O$20),"")</f>
        <v/>
      </c>
      <c r="K1987" s="3" t="str" cm="1">
        <f t="array" ref="K1987">IFERROR(_xlfn.IFS(B1987=2015,J1987*$P$4,B1987=2016,J1987*$P$5,B1987=2017,J1987*$P$6,B1987=2018,J1987*$P$7,B1987=2019,J1987*$P$8,B1987=2020,J1987*$P$9,B1987=2021,J1987*$P$10,B1987=2022,J1987*$P$11),"")</f>
        <v/>
      </c>
      <c r="L1987" s="3">
        <f t="shared" ref="L1987:L2050" si="32">SUM(H1987,K1987)</f>
        <v>80091.429999999993</v>
      </c>
    </row>
    <row r="1988" spans="1:12">
      <c r="A1988">
        <v>4830640</v>
      </c>
      <c r="B1988">
        <v>2015</v>
      </c>
      <c r="C1988" t="s">
        <v>381</v>
      </c>
      <c r="D1988" t="s">
        <v>2247</v>
      </c>
      <c r="E1988" t="s">
        <v>2248</v>
      </c>
      <c r="G1988" t="s">
        <v>2246</v>
      </c>
      <c r="H1988" s="5">
        <v>20700.11</v>
      </c>
      <c r="I1988">
        <f>IFERROR(VLOOKUP(G1988,'NCES Match'!$A$2:$B$1307,2,FALSE),"")</f>
        <v>4830640</v>
      </c>
      <c r="J1988" cm="1">
        <f t="array" ref="J1988">IFERROR(_xlfn.IFS(B1988=2015,H1988/$O$13,B1988=2016,H1988/$O$14,B1988=2017,H1988/$O$15,B1988=2018,H1988/$O$16,B1988=2019,H1988/$O$17,B1988=2020,H1988/$O$18,B1988=2021,H1988/$O$19,B1988=2022,H1988/$O$20),"")</f>
        <v>1.6216543942549028E-5</v>
      </c>
      <c r="K1988" s="3" cm="1">
        <f t="array" ref="K1988">IFERROR(_xlfn.IFS(B1988=2015,J1988*$P$4,B1988=2016,J1988*$P$5,B1988=2017,J1988*$P$6,B1988=2018,J1988*$P$7,B1988=2019,J1988*$P$8,B1988=2020,J1988*$P$9,B1988=2021,J1988*$P$10,B1988=2022,J1988*$P$11),"")</f>
        <v>25808.353807423904</v>
      </c>
      <c r="L1988" s="3">
        <f t="shared" si="32"/>
        <v>46508.463807423905</v>
      </c>
    </row>
    <row r="1989" spans="1:12">
      <c r="A1989">
        <v>4830640</v>
      </c>
      <c r="B1989">
        <v>2016</v>
      </c>
      <c r="C1989" t="s">
        <v>4102</v>
      </c>
      <c r="D1989" t="s">
        <v>2247</v>
      </c>
      <c r="E1989" t="s">
        <v>2248</v>
      </c>
      <c r="F1989" t="s">
        <v>4101</v>
      </c>
      <c r="G1989" t="s">
        <v>2246</v>
      </c>
      <c r="H1989" s="5">
        <v>19347</v>
      </c>
      <c r="I1989">
        <f>IFERROR(VLOOKUP(G1989,'NCES Match'!$A$2:$B$1307,2,FALSE),"")</f>
        <v>4830640</v>
      </c>
      <c r="J1989" cm="1">
        <f t="array" ref="J1989">IFERROR(_xlfn.IFS(B1989=2015,H1989/$O$13,B1989=2016,H1989/$O$14,B1989=2017,H1989/$O$15,B1989=2018,H1989/$O$16,B1989=2019,H1989/$O$17,B1989=2020,H1989/$O$18,B1989=2021,H1989/$O$19,B1989=2022,H1989/$O$20),"")</f>
        <v>1.3849877085365405E-5</v>
      </c>
      <c r="K1989" s="3" cm="1">
        <f t="array" ref="K1989">IFERROR(_xlfn.IFS(B1989=2015,J1989*$P$4,B1989=2016,J1989*$P$5,B1989=2017,J1989*$P$6,B1989=2018,J1989*$P$7,B1989=2019,J1989*$P$8,B1989=2020,J1989*$P$9,B1989=2021,J1989*$P$10,B1989=2022,J1989*$P$11),"")</f>
        <v>23207.286825197436</v>
      </c>
      <c r="L1989" s="3">
        <f t="shared" si="32"/>
        <v>42554.286825197436</v>
      </c>
    </row>
    <row r="1990" spans="1:12">
      <c r="A1990">
        <v>4830640</v>
      </c>
      <c r="B1990">
        <v>2017</v>
      </c>
      <c r="D1990" t="s">
        <v>2247</v>
      </c>
      <c r="E1990" t="s">
        <v>2248</v>
      </c>
      <c r="F1990" t="s">
        <v>4101</v>
      </c>
      <c r="G1990" t="s">
        <v>2246</v>
      </c>
      <c r="H1990" s="5">
        <v>20711</v>
      </c>
      <c r="I1990">
        <f>IFERROR(VLOOKUP(G1990,'NCES Match'!$A$2:$B$1307,2,FALSE),"")</f>
        <v>4830640</v>
      </c>
      <c r="J1990" cm="1">
        <f t="array" ref="J1990">IFERROR(_xlfn.IFS(B1990=2015,H1990/$O$13,B1990=2016,H1990/$O$14,B1990=2017,H1990/$O$15,B1990=2018,H1990/$O$16,B1990=2019,H1990/$O$17,B1990=2020,H1990/$O$18,B1990=2021,H1990/$O$19,B1990=2022,H1990/$O$20),"")</f>
        <v>1.4278966295445624E-5</v>
      </c>
      <c r="K1990" s="3" cm="1">
        <f t="array" ref="K1990">IFERROR(_xlfn.IFS(B1990=2015,J1990*$P$4,B1990=2016,J1990*$P$5,B1990=2017,J1990*$P$6,B1990=2018,J1990*$P$7,B1990=2019,J1990*$P$8,B1990=2020,J1990*$P$9,B1990=2021,J1990*$P$10,B1990=2022,J1990*$P$11),"")</f>
        <v>24249.223411651939</v>
      </c>
      <c r="L1990" s="3">
        <f t="shared" si="32"/>
        <v>44960.223411651939</v>
      </c>
    </row>
    <row r="1991" spans="1:12">
      <c r="A1991">
        <v>4830640</v>
      </c>
      <c r="B1991">
        <v>2018</v>
      </c>
      <c r="D1991" t="s">
        <v>2247</v>
      </c>
      <c r="E1991" t="s">
        <v>2248</v>
      </c>
      <c r="F1991" t="s">
        <v>4101</v>
      </c>
      <c r="G1991" t="s">
        <v>2246</v>
      </c>
      <c r="H1991" s="5">
        <v>32396</v>
      </c>
      <c r="I1991">
        <f>IFERROR(VLOOKUP(G1991,'NCES Match'!$A$2:$B$1307,2,FALSE),"")</f>
        <v>4830640</v>
      </c>
      <c r="J1991" cm="1">
        <f t="array" ref="J1991">IFERROR(_xlfn.IFS(B1991=2015,H1991/$O$13,B1991=2016,H1991/$O$14,B1991=2017,H1991/$O$15,B1991=2018,H1991/$O$16,B1991=2019,H1991/$O$17,B1991=2020,H1991/$O$18,B1991=2021,H1991/$O$19,B1991=2022,H1991/$O$20),"")</f>
        <v>2.1140296016857938E-5</v>
      </c>
      <c r="K1991" s="3" cm="1">
        <f t="array" ref="K1991">IFERROR(_xlfn.IFS(B1991=2015,J1991*$P$4,B1991=2016,J1991*$P$5,B1991=2017,J1991*$P$6,B1991=2018,J1991*$P$7,B1991=2019,J1991*$P$8,B1991=2020,J1991*$P$9,B1991=2021,J1991*$P$10,B1991=2022,J1991*$P$11),"")</f>
        <v>36294.786928359892</v>
      </c>
      <c r="L1991" s="3">
        <f t="shared" si="32"/>
        <v>68690.786928359885</v>
      </c>
    </row>
    <row r="1992" spans="1:12">
      <c r="A1992">
        <v>4830640</v>
      </c>
      <c r="B1992">
        <v>2019</v>
      </c>
      <c r="D1992" t="s">
        <v>2247</v>
      </c>
      <c r="E1992" t="s">
        <v>2248</v>
      </c>
      <c r="F1992" t="s">
        <v>4101</v>
      </c>
      <c r="G1992" t="s">
        <v>2246</v>
      </c>
      <c r="H1992" s="5">
        <v>37122</v>
      </c>
      <c r="I1992">
        <f>IFERROR(VLOOKUP(G1992,'NCES Match'!$A$2:$B$1307,2,FALSE),"")</f>
        <v>4830640</v>
      </c>
      <c r="J1992" cm="1">
        <f t="array" ref="J1992">IFERROR(_xlfn.IFS(B1992=2015,H1992/$O$13,B1992=2016,H1992/$O$14,B1992=2017,H1992/$O$15,B1992=2018,H1992/$O$16,B1992=2019,H1992/$O$17,B1992=2020,H1992/$O$18,B1992=2021,H1992/$O$19,B1992=2022,H1992/$O$20),"")</f>
        <v>2.35049089491364E-5</v>
      </c>
      <c r="K1992" s="3" cm="1">
        <f t="array" ref="K1992">IFERROR(_xlfn.IFS(B1992=2015,J1992*$P$4,B1992=2016,J1992*$P$5,B1992=2017,J1992*$P$6,B1992=2018,J1992*$P$7,B1992=2019,J1992*$P$8,B1992=2020,J1992*$P$9,B1992=2021,J1992*$P$10,B1992=2022,J1992*$P$11),"")</f>
        <v>40849.791661684649</v>
      </c>
      <c r="L1992" s="3">
        <f t="shared" si="32"/>
        <v>77971.791661684649</v>
      </c>
    </row>
    <row r="1993" spans="1:12">
      <c r="A1993">
        <v>4830640</v>
      </c>
      <c r="B1993">
        <v>2020</v>
      </c>
      <c r="D1993" t="s">
        <v>2247</v>
      </c>
      <c r="E1993" t="s">
        <v>2248</v>
      </c>
      <c r="F1993" t="s">
        <v>4230</v>
      </c>
      <c r="G1993" t="s">
        <v>2246</v>
      </c>
      <c r="H1993" s="5">
        <v>38153</v>
      </c>
      <c r="I1993">
        <f>IFERROR(VLOOKUP(G1993,'NCES Match'!$A$2:$B$1307,2,FALSE),"")</f>
        <v>4830640</v>
      </c>
      <c r="J1993" cm="1">
        <f t="array" ref="J1993">IFERROR(_xlfn.IFS(B1993=2015,H1993/$O$13,B1993=2016,H1993/$O$14,B1993=2017,H1993/$O$15,B1993=2018,H1993/$O$16,B1993=2019,H1993/$O$17,B1993=2020,H1993/$O$18,B1993=2021,H1993/$O$19,B1993=2022,H1993/$O$20),"")</f>
        <v>2.0675399240059941E-5</v>
      </c>
      <c r="K1993" s="3" cm="1">
        <f t="array" ref="K1993">IFERROR(_xlfn.IFS(B1993=2015,J1993*$P$4,B1993=2016,J1993*$P$5,B1993=2017,J1993*$P$6,B1993=2018,J1993*$P$7,B1993=2019,J1993*$P$8,B1993=2020,J1993*$P$9,B1993=2021,J1993*$P$10,B1993=2022,J1993*$P$11),"")</f>
        <v>43583.799799295215</v>
      </c>
      <c r="L1993" s="3">
        <f t="shared" si="32"/>
        <v>81736.799799295215</v>
      </c>
    </row>
    <row r="1994" spans="1:12">
      <c r="A1994">
        <v>4830640</v>
      </c>
      <c r="B1994">
        <v>2021</v>
      </c>
      <c r="D1994" t="s">
        <v>2247</v>
      </c>
      <c r="E1994" t="s">
        <v>2248</v>
      </c>
      <c r="F1994" t="s">
        <v>4101</v>
      </c>
      <c r="G1994" t="s">
        <v>2246</v>
      </c>
      <c r="H1994" s="5">
        <v>36347.49</v>
      </c>
      <c r="I1994">
        <f>IFERROR(VLOOKUP(G1994,'NCES Match'!$A$2:$B$1307,2,FALSE),"")</f>
        <v>4830640</v>
      </c>
      <c r="J1994" cm="1">
        <f t="array" ref="J1994">IFERROR(_xlfn.IFS(B1994=2015,H1994/$O$13,B1994=2016,H1994/$O$14,B1994=2017,H1994/$O$15,B1994=2018,H1994/$O$16,B1994=2019,H1994/$O$17,B1994=2020,H1994/$O$18,B1994=2021,H1994/$O$19,B1994=2022,H1994/$O$20),"")</f>
        <v>1.8596939396450503E-5</v>
      </c>
      <c r="K1994" s="3" cm="1">
        <f t="array" ref="K1994">IFERROR(_xlfn.IFS(B1994=2015,J1994*$P$4,B1994=2016,J1994*$P$5,B1994=2017,J1994*$P$6,B1994=2018,J1994*$P$7,B1994=2019,J1994*$P$8,B1994=2020,J1994*$P$9,B1994=2021,J1994*$P$10,B1994=2022,J1994*$P$11),"")</f>
        <v>39807.739864793555</v>
      </c>
      <c r="L1994" s="3">
        <f t="shared" si="32"/>
        <v>76155.229864793553</v>
      </c>
    </row>
    <row r="1995" spans="1:12">
      <c r="A1995">
        <v>4830640</v>
      </c>
      <c r="B1995">
        <v>2022</v>
      </c>
      <c r="D1995" t="s">
        <v>2247</v>
      </c>
      <c r="E1995" t="s">
        <v>2248</v>
      </c>
      <c r="F1995" t="s">
        <v>4101</v>
      </c>
      <c r="G1995" t="s">
        <v>2246</v>
      </c>
      <c r="H1995" s="5">
        <v>41162.839999999997</v>
      </c>
      <c r="I1995">
        <f>IFERROR(VLOOKUP(G1995,'NCES Match'!$A$2:$B$1307,2,FALSE),"")</f>
        <v>4830640</v>
      </c>
      <c r="J1995" cm="1">
        <f t="array" ref="J1995">IFERROR(_xlfn.IFS(B1995=2015,H1995/$O$13,B1995=2016,H1995/$O$14,B1995=2017,H1995/$O$15,B1995=2018,H1995/$O$16,B1995=2019,H1995/$O$17,B1995=2020,H1995/$O$18,B1995=2021,H1995/$O$19,B1995=2022,H1995/$O$20),"")</f>
        <v>1.8079980669092577E-5</v>
      </c>
      <c r="K1995" s="3" cm="1">
        <f t="array" ref="K1995">IFERROR(_xlfn.IFS(B1995=2015,J1995*$P$4,B1995=2016,J1995*$P$5,B1995=2017,J1995*$P$6,B1995=2018,J1995*$P$7,B1995=2019,J1995*$P$8,B1995=2020,J1995*$P$9,B1995=2021,J1995*$P$10,B1995=2022,J1995*$P$11),"")</f>
        <v>38934.931119699373</v>
      </c>
      <c r="L1995" s="3">
        <f t="shared" si="32"/>
        <v>80097.771119699377</v>
      </c>
    </row>
    <row r="1996" spans="1:12">
      <c r="A1996">
        <v>4830640</v>
      </c>
      <c r="B1996">
        <v>2023</v>
      </c>
      <c r="D1996" t="s">
        <v>2247</v>
      </c>
      <c r="E1996" t="s">
        <v>2248</v>
      </c>
      <c r="F1996" t="s">
        <v>4101</v>
      </c>
      <c r="G1996" t="s">
        <v>2246</v>
      </c>
      <c r="H1996" s="5">
        <v>50952.41</v>
      </c>
      <c r="I1996">
        <f>IFERROR(VLOOKUP(G1996,'NCES Match'!$A$2:$B$1307,2,FALSE),"")</f>
        <v>4830640</v>
      </c>
      <c r="J1996" t="str" cm="1">
        <f t="array" ref="J1996">IFERROR(_xlfn.IFS(B1996=2015,H1996/$O$13,B1996=2016,H1996/$O$14,B1996=2017,H1996/$O$15,B1996=2018,H1996/$O$16,B1996=2019,H1996/$O$17,B1996=2020,H1996/$O$18,B1996=2021,H1996/$O$19,B1996=2022,H1996/$O$20),"")</f>
        <v/>
      </c>
      <c r="K1996" s="3" t="str" cm="1">
        <f t="array" ref="K1996">IFERROR(_xlfn.IFS(B1996=2015,J1996*$P$4,B1996=2016,J1996*$P$5,B1996=2017,J1996*$P$6,B1996=2018,J1996*$P$7,B1996=2019,J1996*$P$8,B1996=2020,J1996*$P$9,B1996=2021,J1996*$P$10,B1996=2022,J1996*$P$11),"")</f>
        <v/>
      </c>
      <c r="L1996" s="3">
        <f t="shared" si="32"/>
        <v>50952.41</v>
      </c>
    </row>
    <row r="1997" spans="1:12">
      <c r="A1997">
        <v>4831470</v>
      </c>
      <c r="B1997">
        <v>2015</v>
      </c>
      <c r="C1997" t="s">
        <v>381</v>
      </c>
      <c r="D1997" t="s">
        <v>2300</v>
      </c>
      <c r="E1997" t="s">
        <v>2301</v>
      </c>
      <c r="G1997" t="s">
        <v>2302</v>
      </c>
      <c r="H1997" s="5">
        <v>89510.94</v>
      </c>
      <c r="I1997">
        <f>IFERROR(VLOOKUP(G1997,'NCES Match'!$A$2:$B$1307,2,FALSE),"")</f>
        <v>4831470</v>
      </c>
      <c r="J1997" cm="1">
        <f t="array" ref="J1997">IFERROR(_xlfn.IFS(B1997=2015,H1997/$O$13,B1997=2016,H1997/$O$14,B1997=2017,H1997/$O$15,B1997=2018,H1997/$O$16,B1997=2019,H1997/$O$17,B1997=2020,H1997/$O$18,B1997=2021,H1997/$O$19,B1997=2022,H1997/$O$20),"")</f>
        <v>7.012320668097269E-5</v>
      </c>
      <c r="K1997" s="3" cm="1">
        <f t="array" ref="K1997">IFERROR(_xlfn.IFS(B1997=2015,J1997*$P$4,B1997=2016,J1997*$P$5,B1997=2017,J1997*$P$6,B1997=2018,J1997*$P$7,B1997=2019,J1997*$P$8,B1997=2020,J1997*$P$9,B1997=2021,J1997*$P$10,B1997=2022,J1997*$P$11),"")</f>
        <v>111599.89049116612</v>
      </c>
      <c r="L1997" s="3">
        <f t="shared" si="32"/>
        <v>201110.83049116613</v>
      </c>
    </row>
    <row r="1998" spans="1:12">
      <c r="A1998">
        <v>4831470</v>
      </c>
      <c r="B1998">
        <v>2016</v>
      </c>
      <c r="C1998" t="s">
        <v>4102</v>
      </c>
      <c r="D1998" t="s">
        <v>2300</v>
      </c>
      <c r="E1998" t="s">
        <v>2301</v>
      </c>
      <c r="F1998" t="s">
        <v>4101</v>
      </c>
      <c r="G1998" t="s">
        <v>2302</v>
      </c>
      <c r="H1998" s="5">
        <v>88634</v>
      </c>
      <c r="I1998">
        <f>IFERROR(VLOOKUP(G1998,'NCES Match'!$A$2:$B$1307,2,FALSE),"")</f>
        <v>4831470</v>
      </c>
      <c r="J1998" cm="1">
        <f t="array" ref="J1998">IFERROR(_xlfn.IFS(B1998=2015,H1998/$O$13,B1998=2016,H1998/$O$14,B1998=2017,H1998/$O$15,B1998=2018,H1998/$O$16,B1998=2019,H1998/$O$17,B1998=2020,H1998/$O$18,B1998=2021,H1998/$O$19,B1998=2022,H1998/$O$20),"")</f>
        <v>6.34501475982983E-5</v>
      </c>
      <c r="K1998" s="3" cm="1">
        <f t="array" ref="K1998">IFERROR(_xlfn.IFS(B1998=2015,J1998*$P$4,B1998=2016,J1998*$P$5,B1998=2017,J1998*$P$6,B1998=2018,J1998*$P$7,B1998=2019,J1998*$P$8,B1998=2020,J1998*$P$9,B1998=2021,J1998*$P$10,B1998=2022,J1998*$P$11),"")</f>
        <v>106319.05000592078</v>
      </c>
      <c r="L1998" s="3">
        <f t="shared" si="32"/>
        <v>194953.05000592078</v>
      </c>
    </row>
    <row r="1999" spans="1:12">
      <c r="A1999">
        <v>4831470</v>
      </c>
      <c r="B1999">
        <v>2017</v>
      </c>
      <c r="D1999" t="s">
        <v>2300</v>
      </c>
      <c r="E1999" t="s">
        <v>2301</v>
      </c>
      <c r="F1999" t="s">
        <v>4101</v>
      </c>
      <c r="G1999" t="s">
        <v>2302</v>
      </c>
      <c r="H1999" s="5">
        <v>81074</v>
      </c>
      <c r="I1999">
        <f>IFERROR(VLOOKUP(G1999,'NCES Match'!$A$2:$B$1307,2,FALSE),"")</f>
        <v>4831470</v>
      </c>
      <c r="J1999" cm="1">
        <f t="array" ref="J1999">IFERROR(_xlfn.IFS(B1999=2015,H1999/$O$13,B1999=2016,H1999/$O$14,B1999=2017,H1999/$O$15,B1999=2018,H1999/$O$16,B1999=2019,H1999/$O$17,B1999=2020,H1999/$O$18,B1999=2021,H1999/$O$19,B1999=2022,H1999/$O$20),"")</f>
        <v>5.5895558564866912E-5</v>
      </c>
      <c r="K1999" s="3" cm="1">
        <f t="array" ref="K1999">IFERROR(_xlfn.IFS(B1999=2015,J1999*$P$4,B1999=2016,J1999*$P$5,B1999=2017,J1999*$P$6,B1999=2018,J1999*$P$7,B1999=2019,J1999*$P$8,B1999=2020,J1999*$P$9,B1999=2021,J1999*$P$10,B1999=2022,J1999*$P$11),"")</f>
        <v>94924.510592258681</v>
      </c>
      <c r="L1999" s="3">
        <f t="shared" si="32"/>
        <v>175998.51059225868</v>
      </c>
    </row>
    <row r="2000" spans="1:12">
      <c r="A2000">
        <v>4831470</v>
      </c>
      <c r="B2000">
        <v>2018</v>
      </c>
      <c r="D2000" t="s">
        <v>2300</v>
      </c>
      <c r="E2000" t="s">
        <v>2301</v>
      </c>
      <c r="F2000" t="s">
        <v>4101</v>
      </c>
      <c r="G2000" t="s">
        <v>2302</v>
      </c>
      <c r="H2000" s="5">
        <v>83888</v>
      </c>
      <c r="I2000">
        <f>IFERROR(VLOOKUP(G2000,'NCES Match'!$A$2:$B$1307,2,FALSE),"")</f>
        <v>4831470</v>
      </c>
      <c r="J2000" cm="1">
        <f t="array" ref="J2000">IFERROR(_xlfn.IFS(B2000=2015,H2000/$O$13,B2000=2016,H2000/$O$14,B2000=2017,H2000/$O$15,B2000=2018,H2000/$O$16,B2000=2019,H2000/$O$17,B2000=2020,H2000/$O$18,B2000=2021,H2000/$O$19,B2000=2022,H2000/$O$20),"")</f>
        <v>5.4741855545813641E-5</v>
      </c>
      <c r="K2000" s="3" cm="1">
        <f t="array" ref="K2000">IFERROR(_xlfn.IFS(B2000=2015,J2000*$P$4,B2000=2016,J2000*$P$5,B2000=2017,J2000*$P$6,B2000=2018,J2000*$P$7,B2000=2019,J2000*$P$8,B2000=2020,J2000*$P$9,B2000=2021,J2000*$P$10,B2000=2022,J2000*$P$11),"")</f>
        <v>93983.735209478153</v>
      </c>
      <c r="L2000" s="3">
        <f t="shared" si="32"/>
        <v>177871.73520947815</v>
      </c>
    </row>
    <row r="2001" spans="1:12">
      <c r="A2001">
        <v>4831470</v>
      </c>
      <c r="B2001">
        <v>2019</v>
      </c>
      <c r="D2001" t="s">
        <v>2300</v>
      </c>
      <c r="E2001" t="s">
        <v>2301</v>
      </c>
      <c r="F2001" t="s">
        <v>4101</v>
      </c>
      <c r="G2001" t="s">
        <v>2302</v>
      </c>
      <c r="H2001" s="5">
        <v>96415</v>
      </c>
      <c r="I2001">
        <f>IFERROR(VLOOKUP(G2001,'NCES Match'!$A$2:$B$1307,2,FALSE),"")</f>
        <v>4831470</v>
      </c>
      <c r="J2001" cm="1">
        <f t="array" ref="J2001">IFERROR(_xlfn.IFS(B2001=2015,H2001/$O$13,B2001=2016,H2001/$O$14,B2001=2017,H2001/$O$15,B2001=2018,H2001/$O$16,B2001=2019,H2001/$O$17,B2001=2020,H2001/$O$18,B2001=2021,H2001/$O$19,B2001=2022,H2001/$O$20),"")</f>
        <v>6.1048052269031458E-5</v>
      </c>
      <c r="K2001" s="3" cm="1">
        <f t="array" ref="K2001">IFERROR(_xlfn.IFS(B2001=2015,J2001*$P$4,B2001=2016,J2001*$P$5,B2001=2017,J2001*$P$6,B2001=2018,J2001*$P$7,B2001=2019,J2001*$P$8,B2001=2020,J2001*$P$9,B2001=2021,J2001*$P$10,B2001=2022,J2001*$P$11),"")</f>
        <v>106096.99539521914</v>
      </c>
      <c r="L2001" s="3">
        <f t="shared" si="32"/>
        <v>202511.99539521913</v>
      </c>
    </row>
    <row r="2002" spans="1:12">
      <c r="A2002">
        <v>4831470</v>
      </c>
      <c r="B2002">
        <v>2020</v>
      </c>
      <c r="D2002" t="s">
        <v>2300</v>
      </c>
      <c r="E2002" t="s">
        <v>2301</v>
      </c>
      <c r="F2002" t="s">
        <v>4230</v>
      </c>
      <c r="G2002" t="s">
        <v>2302</v>
      </c>
      <c r="H2002" s="5">
        <v>128980</v>
      </c>
      <c r="I2002">
        <f>IFERROR(VLOOKUP(G2002,'NCES Match'!$A$2:$B$1307,2,FALSE),"")</f>
        <v>4831470</v>
      </c>
      <c r="J2002" cm="1">
        <f t="array" ref="J2002">IFERROR(_xlfn.IFS(B2002=2015,H2002/$O$13,B2002=2016,H2002/$O$14,B2002=2017,H2002/$O$15,B2002=2018,H2002/$O$16,B2002=2019,H2002/$O$17,B2002=2020,H2002/$O$18,B2002=2021,H2002/$O$19,B2002=2022,H2002/$O$20),"")</f>
        <v>6.9895237438286135E-5</v>
      </c>
      <c r="K2002" s="3" cm="1">
        <f t="array" ref="K2002">IFERROR(_xlfn.IFS(B2002=2015,J2002*$P$4,B2002=2016,J2002*$P$5,B2002=2017,J2002*$P$6,B2002=2018,J2002*$P$7,B2002=2019,J2002*$P$8,B2002=2020,J2002*$P$9,B2002=2021,J2002*$P$10,B2002=2022,J2002*$P$11),"")</f>
        <v>147339.35727500057</v>
      </c>
      <c r="L2002" s="3">
        <f t="shared" si="32"/>
        <v>276319.35727500054</v>
      </c>
    </row>
    <row r="2003" spans="1:12">
      <c r="A2003">
        <v>4831470</v>
      </c>
      <c r="B2003">
        <v>2021</v>
      </c>
      <c r="D2003" t="s">
        <v>2300</v>
      </c>
      <c r="E2003" t="s">
        <v>2301</v>
      </c>
      <c r="F2003" t="s">
        <v>4101</v>
      </c>
      <c r="G2003" t="s">
        <v>2302</v>
      </c>
      <c r="H2003" s="5">
        <v>128449.47</v>
      </c>
      <c r="I2003">
        <f>IFERROR(VLOOKUP(G2003,'NCES Match'!$A$2:$B$1307,2,FALSE),"")</f>
        <v>4831470</v>
      </c>
      <c r="J2003" cm="1">
        <f t="array" ref="J2003">IFERROR(_xlfn.IFS(B2003=2015,H2003/$O$13,B2003=2016,H2003/$O$14,B2003=2017,H2003/$O$15,B2003=2018,H2003/$O$16,B2003=2019,H2003/$O$17,B2003=2020,H2003/$O$18,B2003=2021,H2003/$O$19,B2003=2022,H2003/$O$20),"")</f>
        <v>6.5720274194894533E-5</v>
      </c>
      <c r="K2003" s="3" cm="1">
        <f t="array" ref="K2003">IFERROR(_xlfn.IFS(B2003=2015,J2003*$P$4,B2003=2016,J2003*$P$5,B2003=2017,J2003*$P$6,B2003=2018,J2003*$P$7,B2003=2019,J2003*$P$8,B2003=2020,J2003*$P$9,B2003=2021,J2003*$P$10,B2003=2022,J2003*$P$11),"")</f>
        <v>140677.74934474443</v>
      </c>
      <c r="L2003" s="3">
        <f t="shared" si="32"/>
        <v>269127.21934474446</v>
      </c>
    </row>
    <row r="2004" spans="1:12">
      <c r="A2004">
        <v>4831470</v>
      </c>
      <c r="B2004">
        <v>2022</v>
      </c>
      <c r="D2004" t="s">
        <v>2300</v>
      </c>
      <c r="E2004" t="s">
        <v>2301</v>
      </c>
      <c r="F2004" t="s">
        <v>4101</v>
      </c>
      <c r="G2004" t="s">
        <v>2302</v>
      </c>
      <c r="H2004" s="5">
        <v>175989.18</v>
      </c>
      <c r="I2004">
        <f>IFERROR(VLOOKUP(G2004,'NCES Match'!$A$2:$B$1307,2,FALSE),"")</f>
        <v>4831470</v>
      </c>
      <c r="J2004" cm="1">
        <f t="array" ref="J2004">IFERROR(_xlfn.IFS(B2004=2015,H2004/$O$13,B2004=2016,H2004/$O$14,B2004=2017,H2004/$O$15,B2004=2018,H2004/$O$16,B2004=2019,H2004/$O$17,B2004=2020,H2004/$O$18,B2004=2021,H2004/$O$19,B2004=2022,H2004/$O$20),"")</f>
        <v>7.7299840641934677E-5</v>
      </c>
      <c r="K2004" s="3" cm="1">
        <f t="array" ref="K2004">IFERROR(_xlfn.IFS(B2004=2015,J2004*$P$4,B2004=2016,J2004*$P$5,B2004=2017,J2004*$P$6,B2004=2018,J2004*$P$7,B2004=2019,J2004*$P$8,B2004=2020,J2004*$P$9,B2004=2021,J2004*$P$10,B2004=2022,J2004*$P$11),"")</f>
        <v>166463.89318891446</v>
      </c>
      <c r="L2004" s="3">
        <f t="shared" si="32"/>
        <v>342453.07318891445</v>
      </c>
    </row>
    <row r="2005" spans="1:12">
      <c r="A2005">
        <v>4831470</v>
      </c>
      <c r="B2005">
        <v>2023</v>
      </c>
      <c r="D2005" t="s">
        <v>2300</v>
      </c>
      <c r="E2005" t="s">
        <v>2301</v>
      </c>
      <c r="F2005" t="s">
        <v>4101</v>
      </c>
      <c r="G2005" t="s">
        <v>2302</v>
      </c>
      <c r="H2005" s="5">
        <v>171764.53</v>
      </c>
      <c r="I2005">
        <f>IFERROR(VLOOKUP(G2005,'NCES Match'!$A$2:$B$1307,2,FALSE),"")</f>
        <v>4831470</v>
      </c>
      <c r="J2005" t="str" cm="1">
        <f t="array" ref="J2005">IFERROR(_xlfn.IFS(B2005=2015,H2005/$O$13,B2005=2016,H2005/$O$14,B2005=2017,H2005/$O$15,B2005=2018,H2005/$O$16,B2005=2019,H2005/$O$17,B2005=2020,H2005/$O$18,B2005=2021,H2005/$O$19,B2005=2022,H2005/$O$20),"")</f>
        <v/>
      </c>
      <c r="K2005" s="3" t="str" cm="1">
        <f t="array" ref="K2005">IFERROR(_xlfn.IFS(B2005=2015,J2005*$P$4,B2005=2016,J2005*$P$5,B2005=2017,J2005*$P$6,B2005=2018,J2005*$P$7,B2005=2019,J2005*$P$8,B2005=2020,J2005*$P$9,B2005=2021,J2005*$P$10,B2005=2022,J2005*$P$11),"")</f>
        <v/>
      </c>
      <c r="L2005" s="3">
        <f t="shared" si="32"/>
        <v>171764.53</v>
      </c>
    </row>
    <row r="2006" spans="1:12">
      <c r="A2006">
        <v>4845570</v>
      </c>
      <c r="B2006">
        <v>2015</v>
      </c>
      <c r="C2006" t="s">
        <v>381</v>
      </c>
      <c r="D2006" t="s">
        <v>3420</v>
      </c>
      <c r="E2006" t="s">
        <v>3421</v>
      </c>
      <c r="G2006" t="s">
        <v>3422</v>
      </c>
      <c r="H2006" s="5">
        <v>90703.7</v>
      </c>
      <c r="I2006">
        <f>IFERROR(VLOOKUP(G2006,'NCES Match'!$A$2:$B$1307,2,FALSE),"")</f>
        <v>4845570</v>
      </c>
      <c r="J2006" cm="1">
        <f t="array" ref="J2006">IFERROR(_xlfn.IFS(B2006=2015,H2006/$O$13,B2006=2016,H2006/$O$14,B2006=2017,H2006/$O$15,B2006=2018,H2006/$O$16,B2006=2019,H2006/$O$17,B2006=2020,H2006/$O$18,B2006=2021,H2006/$O$19,B2006=2022,H2006/$O$20),"")</f>
        <v>7.1057619346070341E-5</v>
      </c>
      <c r="K2006" s="3" cm="1">
        <f t="array" ref="K2006">IFERROR(_xlfn.IFS(B2006=2015,J2006*$P$4,B2006=2016,J2006*$P$5,B2006=2017,J2006*$P$6,B2006=2018,J2006*$P$7,B2006=2019,J2006*$P$8,B2006=2020,J2006*$P$9,B2006=2021,J2006*$P$10,B2006=2022,J2006*$P$11),"")</f>
        <v>113086.99235136603</v>
      </c>
      <c r="L2006" s="3">
        <f t="shared" si="32"/>
        <v>203790.69235136604</v>
      </c>
    </row>
    <row r="2007" spans="1:12">
      <c r="A2007">
        <v>4845570</v>
      </c>
      <c r="B2007">
        <v>2016</v>
      </c>
      <c r="C2007" t="s">
        <v>4102</v>
      </c>
      <c r="D2007" t="s">
        <v>3420</v>
      </c>
      <c r="E2007" t="s">
        <v>3421</v>
      </c>
      <c r="F2007" t="s">
        <v>4101</v>
      </c>
      <c r="G2007" t="s">
        <v>3422</v>
      </c>
      <c r="H2007" s="5">
        <v>94545</v>
      </c>
      <c r="I2007">
        <f>IFERROR(VLOOKUP(G2007,'NCES Match'!$A$2:$B$1307,2,FALSE),"")</f>
        <v>4845570</v>
      </c>
      <c r="J2007" cm="1">
        <f t="array" ref="J2007">IFERROR(_xlfn.IFS(B2007=2015,H2007/$O$13,B2007=2016,H2007/$O$14,B2007=2017,H2007/$O$15,B2007=2018,H2007/$O$16,B2007=2019,H2007/$O$17,B2007=2020,H2007/$O$18,B2007=2021,H2007/$O$19,B2007=2022,H2007/$O$20),"")</f>
        <v>6.7681636896463131E-5</v>
      </c>
      <c r="K2007" s="3" cm="1">
        <f t="array" ref="K2007">IFERROR(_xlfn.IFS(B2007=2015,J2007*$P$4,B2007=2016,J2007*$P$5,B2007=2017,J2007*$P$6,B2007=2018,J2007*$P$7,B2007=2019,J2007*$P$8,B2007=2020,J2007*$P$9,B2007=2021,J2007*$P$10,B2007=2022,J2007*$P$11),"")</f>
        <v>113409.46569950336</v>
      </c>
      <c r="L2007" s="3">
        <f t="shared" si="32"/>
        <v>207954.46569950337</v>
      </c>
    </row>
    <row r="2008" spans="1:12">
      <c r="A2008">
        <v>4845570</v>
      </c>
      <c r="B2008">
        <v>2017</v>
      </c>
      <c r="D2008" t="s">
        <v>3420</v>
      </c>
      <c r="E2008" t="s">
        <v>3421</v>
      </c>
      <c r="F2008" t="s">
        <v>4101</v>
      </c>
      <c r="G2008" t="s">
        <v>3422</v>
      </c>
      <c r="H2008" s="5">
        <v>80405</v>
      </c>
      <c r="I2008">
        <f>IFERROR(VLOOKUP(G2008,'NCES Match'!$A$2:$B$1307,2,FALSE),"")</f>
        <v>4845570</v>
      </c>
      <c r="J2008" cm="1">
        <f t="array" ref="J2008">IFERROR(_xlfn.IFS(B2008=2015,H2008/$O$13,B2008=2016,H2008/$O$14,B2008=2017,H2008/$O$15,B2008=2018,H2008/$O$16,B2008=2019,H2008/$O$17,B2008=2020,H2008/$O$18,B2008=2021,H2008/$O$19,B2008=2022,H2008/$O$20),"")</f>
        <v>5.5434324029998815E-5</v>
      </c>
      <c r="K2008" s="3" cm="1">
        <f t="array" ref="K2008">IFERROR(_xlfn.IFS(B2008=2015,J2008*$P$4,B2008=2016,J2008*$P$5,B2008=2017,J2008*$P$6,B2008=2018,J2008*$P$7,B2008=2019,J2008*$P$8,B2008=2020,J2008*$P$9,B2008=2021,J2008*$P$10,B2008=2022,J2008*$P$11),"")</f>
        <v>94141.22004798775</v>
      </c>
      <c r="L2008" s="3">
        <f t="shared" si="32"/>
        <v>174546.22004798776</v>
      </c>
    </row>
    <row r="2009" spans="1:12">
      <c r="A2009">
        <v>4845570</v>
      </c>
      <c r="B2009">
        <v>2018</v>
      </c>
      <c r="D2009" t="s">
        <v>3420</v>
      </c>
      <c r="E2009" t="s">
        <v>3421</v>
      </c>
      <c r="F2009" t="s">
        <v>4101</v>
      </c>
      <c r="G2009" t="s">
        <v>3422</v>
      </c>
      <c r="H2009" s="5">
        <v>70721</v>
      </c>
      <c r="I2009">
        <f>IFERROR(VLOOKUP(G2009,'NCES Match'!$A$2:$B$1307,2,FALSE),"")</f>
        <v>4845570</v>
      </c>
      <c r="J2009" cm="1">
        <f t="array" ref="J2009">IFERROR(_xlfn.IFS(B2009=2015,H2009/$O$13,B2009=2016,H2009/$O$14,B2009=2017,H2009/$O$15,B2009=2018,H2009/$O$16,B2009=2019,H2009/$O$17,B2009=2020,H2009/$O$18,B2009=2021,H2009/$O$19,B2009=2022,H2009/$O$20),"")</f>
        <v>4.6149613366101069E-5</v>
      </c>
      <c r="K2009" s="3" cm="1">
        <f t="array" ref="K2009">IFERROR(_xlfn.IFS(B2009=2015,J2009*$P$4,B2009=2016,J2009*$P$5,B2009=2017,J2009*$P$6,B2009=2018,J2009*$P$7,B2009=2019,J2009*$P$8,B2009=2020,J2009*$P$9,B2009=2021,J2009*$P$10,B2009=2022,J2009*$P$11),"")</f>
        <v>79232.115889632667</v>
      </c>
      <c r="L2009" s="3">
        <f t="shared" si="32"/>
        <v>149953.11588963267</v>
      </c>
    </row>
    <row r="2010" spans="1:12">
      <c r="A2010">
        <v>4845570</v>
      </c>
      <c r="B2010">
        <v>2019</v>
      </c>
      <c r="D2010" t="s">
        <v>3420</v>
      </c>
      <c r="E2010" t="s">
        <v>3421</v>
      </c>
      <c r="F2010" t="s">
        <v>4101</v>
      </c>
      <c r="G2010" t="s">
        <v>3422</v>
      </c>
      <c r="H2010" s="5">
        <v>69497</v>
      </c>
      <c r="I2010">
        <f>IFERROR(VLOOKUP(G2010,'NCES Match'!$A$2:$B$1307,2,FALSE),"")</f>
        <v>4845570</v>
      </c>
      <c r="J2010" cm="1">
        <f t="array" ref="J2010">IFERROR(_xlfn.IFS(B2010=2015,H2010/$O$13,B2010=2016,H2010/$O$14,B2010=2017,H2010/$O$15,B2010=2018,H2010/$O$16,B2010=2019,H2010/$O$17,B2010=2020,H2010/$O$18,B2010=2021,H2010/$O$19,B2010=2022,H2010/$O$20),"")</f>
        <v>4.4004112311786337E-5</v>
      </c>
      <c r="K2010" s="3" cm="1">
        <f t="array" ref="K2010">IFERROR(_xlfn.IFS(B2010=2015,J2010*$P$4,B2010=2016,J2010*$P$5,B2010=2017,J2010*$P$6,B2010=2018,J2010*$P$7,B2010=2019,J2010*$P$8,B2010=2020,J2010*$P$9,B2010=2021,J2010*$P$10,B2010=2022,J2010*$P$11),"")</f>
        <v>76475.889529446096</v>
      </c>
      <c r="L2010" s="3">
        <f t="shared" si="32"/>
        <v>145972.88952944608</v>
      </c>
    </row>
    <row r="2011" spans="1:12">
      <c r="A2011">
        <v>4845570</v>
      </c>
      <c r="B2011">
        <v>2020</v>
      </c>
      <c r="D2011" t="s">
        <v>3420</v>
      </c>
      <c r="E2011" t="s">
        <v>3421</v>
      </c>
      <c r="F2011" t="s">
        <v>4230</v>
      </c>
      <c r="G2011" t="s">
        <v>3422</v>
      </c>
      <c r="H2011" s="5">
        <v>77618</v>
      </c>
      <c r="I2011">
        <f>IFERROR(VLOOKUP(G2011,'NCES Match'!$A$2:$B$1307,2,FALSE),"")</f>
        <v>4845570</v>
      </c>
      <c r="J2011" cm="1">
        <f t="array" ref="J2011">IFERROR(_xlfn.IFS(B2011=2015,H2011/$O$13,B2011=2016,H2011/$O$14,B2011=2017,H2011/$O$15,B2011=2018,H2011/$O$16,B2011=2019,H2011/$O$17,B2011=2020,H2011/$O$18,B2011=2021,H2011/$O$19,B2011=2022,H2011/$O$20),"")</f>
        <v>4.2061781202394896E-5</v>
      </c>
      <c r="K2011" s="3" cm="1">
        <f t="array" ref="K2011">IFERROR(_xlfn.IFS(B2011=2015,J2011*$P$4,B2011=2016,J2011*$P$5,B2011=2017,J2011*$P$6,B2011=2018,J2011*$P$7,B2011=2019,J2011*$P$8,B2011=2020,J2011*$P$9,B2011=2021,J2011*$P$10,B2011=2022,J2011*$P$11),"")</f>
        <v>88666.353178562524</v>
      </c>
      <c r="L2011" s="3">
        <f t="shared" si="32"/>
        <v>166284.35317856254</v>
      </c>
    </row>
    <row r="2012" spans="1:12">
      <c r="A2012">
        <v>4845570</v>
      </c>
      <c r="B2012">
        <v>2021</v>
      </c>
      <c r="D2012" t="s">
        <v>3420</v>
      </c>
      <c r="E2012" t="s">
        <v>3421</v>
      </c>
      <c r="F2012" t="s">
        <v>4101</v>
      </c>
      <c r="G2012" t="s">
        <v>3422</v>
      </c>
      <c r="H2012" s="5">
        <v>87771.72</v>
      </c>
      <c r="I2012">
        <f>IFERROR(VLOOKUP(G2012,'NCES Match'!$A$2:$B$1307,2,FALSE),"")</f>
        <v>4845570</v>
      </c>
      <c r="J2012" cm="1">
        <f t="array" ref="J2012">IFERROR(_xlfn.IFS(B2012=2015,H2012/$O$13,B2012=2016,H2012/$O$14,B2012=2017,H2012/$O$15,B2012=2018,H2012/$O$16,B2012=2019,H2012/$O$17,B2012=2020,H2012/$O$18,B2012=2021,H2012/$O$19,B2012=2022,H2012/$O$20),"")</f>
        <v>4.4907787513311719E-5</v>
      </c>
      <c r="K2012" s="3" cm="1">
        <f t="array" ref="K2012">IFERROR(_xlfn.IFS(B2012=2015,J2012*$P$4,B2012=2016,J2012*$P$5,B2012=2017,J2012*$P$6,B2012=2018,J2012*$P$7,B2012=2019,J2012*$P$8,B2012=2020,J2012*$P$9,B2012=2021,J2012*$P$10,B2012=2022,J2012*$P$11),"")</f>
        <v>96127.512442963678</v>
      </c>
      <c r="L2012" s="3">
        <f t="shared" si="32"/>
        <v>183899.23244296369</v>
      </c>
    </row>
    <row r="2013" spans="1:12">
      <c r="A2013">
        <v>4845570</v>
      </c>
      <c r="B2013">
        <v>2022</v>
      </c>
      <c r="D2013" t="s">
        <v>3420</v>
      </c>
      <c r="E2013" t="s">
        <v>3421</v>
      </c>
      <c r="F2013" t="s">
        <v>4101</v>
      </c>
      <c r="G2013" t="s">
        <v>3422</v>
      </c>
      <c r="H2013" s="5">
        <v>124111.32</v>
      </c>
      <c r="I2013">
        <f>IFERROR(VLOOKUP(G2013,'NCES Match'!$A$2:$B$1307,2,FALSE),"")</f>
        <v>4845570</v>
      </c>
      <c r="J2013" cm="1">
        <f t="array" ref="J2013">IFERROR(_xlfn.IFS(B2013=2015,H2013/$O$13,B2013=2016,H2013/$O$14,B2013=2017,H2013/$O$15,B2013=2018,H2013/$O$16,B2013=2019,H2013/$O$17,B2013=2020,H2013/$O$18,B2013=2021,H2013/$O$19,B2013=2022,H2013/$O$20),"")</f>
        <v>5.4513494851559399E-5</v>
      </c>
      <c r="K2013" s="3" cm="1">
        <f t="array" ref="K2013">IFERROR(_xlfn.IFS(B2013=2015,J2013*$P$4,B2013=2016,J2013*$P$5,B2013=2017,J2013*$P$6,B2013=2018,J2013*$P$7,B2013=2019,J2013*$P$8,B2013=2020,J2013*$P$9,B2013=2021,J2013*$P$10,B2013=2022,J2013*$P$11),"")</f>
        <v>117393.88476050166</v>
      </c>
      <c r="L2013" s="3">
        <f t="shared" si="32"/>
        <v>241505.20476050169</v>
      </c>
    </row>
    <row r="2014" spans="1:12">
      <c r="A2014">
        <v>4845570</v>
      </c>
      <c r="B2014">
        <v>2023</v>
      </c>
      <c r="D2014" t="s">
        <v>3420</v>
      </c>
      <c r="E2014" t="s">
        <v>3421</v>
      </c>
      <c r="F2014" t="s">
        <v>4101</v>
      </c>
      <c r="G2014" t="s">
        <v>3422</v>
      </c>
      <c r="H2014" s="5">
        <v>115526.09</v>
      </c>
      <c r="I2014">
        <f>IFERROR(VLOOKUP(G2014,'NCES Match'!$A$2:$B$1307,2,FALSE),"")</f>
        <v>4845570</v>
      </c>
      <c r="J2014" t="str" cm="1">
        <f t="array" ref="J2014">IFERROR(_xlfn.IFS(B2014=2015,H2014/$O$13,B2014=2016,H2014/$O$14,B2014=2017,H2014/$O$15,B2014=2018,H2014/$O$16,B2014=2019,H2014/$O$17,B2014=2020,H2014/$O$18,B2014=2021,H2014/$O$19,B2014=2022,H2014/$O$20),"")</f>
        <v/>
      </c>
      <c r="K2014" s="3" t="str" cm="1">
        <f t="array" ref="K2014">IFERROR(_xlfn.IFS(B2014=2015,J2014*$P$4,B2014=2016,J2014*$P$5,B2014=2017,J2014*$P$6,B2014=2018,J2014*$P$7,B2014=2019,J2014*$P$8,B2014=2020,J2014*$P$9,B2014=2021,J2014*$P$10,B2014=2022,J2014*$P$11),"")</f>
        <v/>
      </c>
      <c r="L2014" s="3">
        <f t="shared" si="32"/>
        <v>115526.09</v>
      </c>
    </row>
    <row r="2015" spans="1:12">
      <c r="A2015">
        <v>4811490</v>
      </c>
      <c r="B2015">
        <v>2015</v>
      </c>
      <c r="C2015" t="s">
        <v>381</v>
      </c>
      <c r="D2015" t="s">
        <v>705</v>
      </c>
      <c r="E2015" t="s">
        <v>706</v>
      </c>
      <c r="G2015" t="s">
        <v>707</v>
      </c>
      <c r="H2015" s="5">
        <v>54208.85</v>
      </c>
      <c r="I2015">
        <f>IFERROR(VLOOKUP(G2015,'NCES Match'!$A$2:$B$1307,2,FALSE),"")</f>
        <v>4811490</v>
      </c>
      <c r="J2015" cm="1">
        <f t="array" ref="J2015">IFERROR(_xlfn.IFS(B2015=2015,H2015/$O$13,B2015=2016,H2015/$O$14,B2015=2017,H2015/$O$15,B2015=2018,H2015/$O$16,B2015=2019,H2015/$O$17,B2015=2020,H2015/$O$18,B2015=2021,H2015/$O$19,B2015=2022,H2015/$O$20),"")</f>
        <v>4.24674167480293E-5</v>
      </c>
      <c r="K2015" s="3" cm="1">
        <f t="array" ref="K2015">IFERROR(_xlfn.IFS(B2015=2015,J2015*$P$4,B2015=2016,J2015*$P$5,B2015=2017,J2015*$P$6,B2015=2018,J2015*$P$7,B2015=2019,J2015*$P$8,B2015=2020,J2015*$P$9,B2015=2021,J2015*$P$10,B2015=2022,J2015*$P$11),"")</f>
        <v>67586.171295397522</v>
      </c>
      <c r="L2015" s="3">
        <f t="shared" si="32"/>
        <v>121795.02129539751</v>
      </c>
    </row>
    <row r="2016" spans="1:12">
      <c r="A2016">
        <v>4811490</v>
      </c>
      <c r="B2016">
        <v>2016</v>
      </c>
      <c r="C2016" t="s">
        <v>4102</v>
      </c>
      <c r="D2016" t="s">
        <v>705</v>
      </c>
      <c r="E2016" t="s">
        <v>706</v>
      </c>
      <c r="F2016" t="s">
        <v>4101</v>
      </c>
      <c r="G2016" t="s">
        <v>707</v>
      </c>
      <c r="H2016" s="5">
        <v>44755</v>
      </c>
      <c r="I2016">
        <f>IFERROR(VLOOKUP(G2016,'NCES Match'!$A$2:$B$1307,2,FALSE),"")</f>
        <v>4811490</v>
      </c>
      <c r="J2016" cm="1">
        <f t="array" ref="J2016">IFERROR(_xlfn.IFS(B2016=2015,H2016/$O$13,B2016=2016,H2016/$O$14,B2016=2017,H2016/$O$15,B2016=2018,H2016/$O$16,B2016=2019,H2016/$O$17,B2016=2020,H2016/$O$18,B2016=2021,H2016/$O$19,B2016=2022,H2016/$O$20),"")</f>
        <v>3.2038623505221934E-5</v>
      </c>
      <c r="K2016" s="3" cm="1">
        <f t="array" ref="K2016">IFERROR(_xlfn.IFS(B2016=2015,J2016*$P$4,B2016=2016,J2016*$P$5,B2016=2017,J2016*$P$6,B2016=2018,J2016*$P$7,B2016=2019,J2016*$P$8,B2016=2020,J2016*$P$9,B2016=2021,J2016*$P$10,B2016=2022,J2016*$P$11),"")</f>
        <v>53684.918688257167</v>
      </c>
      <c r="L2016" s="3">
        <f t="shared" si="32"/>
        <v>98439.918688257167</v>
      </c>
    </row>
    <row r="2017" spans="1:12">
      <c r="A2017">
        <v>4811490</v>
      </c>
      <c r="B2017">
        <v>2017</v>
      </c>
      <c r="D2017" t="s">
        <v>705</v>
      </c>
      <c r="E2017" t="s">
        <v>706</v>
      </c>
      <c r="F2017" t="s">
        <v>4101</v>
      </c>
      <c r="G2017" t="s">
        <v>707</v>
      </c>
      <c r="H2017" s="5">
        <v>40072</v>
      </c>
      <c r="I2017">
        <f>IFERROR(VLOOKUP(G2017,'NCES Match'!$A$2:$B$1307,2,FALSE),"")</f>
        <v>4811490</v>
      </c>
      <c r="J2017" cm="1">
        <f t="array" ref="J2017">IFERROR(_xlfn.IFS(B2017=2015,H2017/$O$13,B2017=2016,H2017/$O$14,B2017=2017,H2017/$O$15,B2017=2018,H2017/$O$16,B2017=2019,H2017/$O$17,B2017=2020,H2017/$O$18,B2017=2021,H2017/$O$19,B2017=2022,H2017/$O$20),"")</f>
        <v>2.7627190255955631E-5</v>
      </c>
      <c r="K2017" s="3" cm="1">
        <f t="array" ref="K2017">IFERROR(_xlfn.IFS(B2017=2015,J2017*$P$4,B2017=2016,J2017*$P$5,B2017=2017,J2017*$P$6,B2017=2018,J2017*$P$7,B2017=2019,J2017*$P$8,B2017=2020,J2017*$P$9,B2017=2021,J2017*$P$10,B2017=2022,J2017*$P$11),"")</f>
        <v>46917.815680156273</v>
      </c>
      <c r="L2017" s="3">
        <f t="shared" si="32"/>
        <v>86989.815680156273</v>
      </c>
    </row>
    <row r="2018" spans="1:12">
      <c r="A2018">
        <v>4811490</v>
      </c>
      <c r="B2018">
        <v>2018</v>
      </c>
      <c r="D2018" t="s">
        <v>705</v>
      </c>
      <c r="E2018" t="s">
        <v>706</v>
      </c>
      <c r="F2018" t="s">
        <v>4101</v>
      </c>
      <c r="G2018" t="s">
        <v>707</v>
      </c>
      <c r="H2018" s="5">
        <v>45136</v>
      </c>
      <c r="I2018">
        <f>IFERROR(VLOOKUP(G2018,'NCES Match'!$A$2:$B$1307,2,FALSE),"")</f>
        <v>4811490</v>
      </c>
      <c r="J2018" cm="1">
        <f t="array" ref="J2018">IFERROR(_xlfn.IFS(B2018=2015,H2018/$O$13,B2018=2016,H2018/$O$14,B2018=2017,H2018/$O$15,B2018=2018,H2018/$O$16,B2018=2019,H2018/$O$17,B2018=2020,H2018/$O$18,B2018=2021,H2018/$O$19,B2018=2022,H2018/$O$20),"")</f>
        <v>2.9453895574049264E-5</v>
      </c>
      <c r="K2018" s="3" cm="1">
        <f t="array" ref="K2018">IFERROR(_xlfn.IFS(B2018=2015,J2018*$P$4,B2018=2016,J2018*$P$5,B2018=2017,J2018*$P$6,B2018=2018,J2018*$P$7,B2018=2019,J2018*$P$8,B2018=2020,J2018*$P$9,B2018=2021,J2018*$P$10,B2018=2022,J2018*$P$11),"")</f>
        <v>50568.017742883443</v>
      </c>
      <c r="L2018" s="3">
        <f t="shared" si="32"/>
        <v>95704.017742883443</v>
      </c>
    </row>
    <row r="2019" spans="1:12">
      <c r="A2019">
        <v>4811490</v>
      </c>
      <c r="B2019">
        <v>2019</v>
      </c>
      <c r="D2019" t="s">
        <v>705</v>
      </c>
      <c r="E2019" t="s">
        <v>706</v>
      </c>
      <c r="F2019" t="s">
        <v>4101</v>
      </c>
      <c r="G2019" t="s">
        <v>707</v>
      </c>
      <c r="H2019" s="5">
        <v>50023</v>
      </c>
      <c r="I2019">
        <f>IFERROR(VLOOKUP(G2019,'NCES Match'!$A$2:$B$1307,2,FALSE),"")</f>
        <v>4811490</v>
      </c>
      <c r="J2019" cm="1">
        <f t="array" ref="J2019">IFERROR(_xlfn.IFS(B2019=2015,H2019/$O$13,B2019=2016,H2019/$O$14,B2019=2017,H2019/$O$15,B2019=2018,H2019/$O$16,B2019=2019,H2019/$O$17,B2019=2020,H2019/$O$18,B2019=2021,H2019/$O$19,B2019=2022,H2019/$O$20),"")</f>
        <v>3.1673564472890738E-5</v>
      </c>
      <c r="K2019" s="3" cm="1">
        <f t="array" ref="K2019">IFERROR(_xlfn.IFS(B2019=2015,J2019*$P$4,B2019=2016,J2019*$P$5,B2019=2017,J2019*$P$6,B2019=2018,J2019*$P$7,B2019=2019,J2019*$P$8,B2019=2020,J2019*$P$9,B2019=2021,J2019*$P$10,B2019=2022,J2019*$P$11),"")</f>
        <v>55046.310228232607</v>
      </c>
      <c r="L2019" s="3">
        <f t="shared" si="32"/>
        <v>105069.31022823261</v>
      </c>
    </row>
    <row r="2020" spans="1:12">
      <c r="A2020">
        <v>4811490</v>
      </c>
      <c r="B2020">
        <v>2020</v>
      </c>
      <c r="D2020" t="s">
        <v>705</v>
      </c>
      <c r="E2020" t="s">
        <v>706</v>
      </c>
      <c r="F2020" t="s">
        <v>4230</v>
      </c>
      <c r="G2020" t="s">
        <v>707</v>
      </c>
      <c r="H2020" s="5">
        <v>63237</v>
      </c>
      <c r="I2020">
        <f>IFERROR(VLOOKUP(G2020,'NCES Match'!$A$2:$B$1307,2,FALSE),"")</f>
        <v>4811490</v>
      </c>
      <c r="J2020" cm="1">
        <f t="array" ref="J2020">IFERROR(_xlfn.IFS(B2020=2015,H2020/$O$13,B2020=2016,H2020/$O$14,B2020=2017,H2020/$O$15,B2020=2018,H2020/$O$16,B2020=2019,H2020/$O$17,B2020=2020,H2020/$O$18,B2020=2021,H2020/$O$19,B2020=2022,H2020/$O$20),"")</f>
        <v>3.4268608543067918E-5</v>
      </c>
      <c r="K2020" s="3" cm="1">
        <f t="array" ref="K2020">IFERROR(_xlfn.IFS(B2020=2015,J2020*$P$4,B2020=2016,J2020*$P$5,B2020=2017,J2020*$P$6,B2020=2018,J2020*$P$7,B2020=2019,J2020*$P$8,B2020=2020,J2020*$P$9,B2020=2021,J2020*$P$10,B2020=2022,J2020*$P$11),"")</f>
        <v>72238.323274920214</v>
      </c>
      <c r="L2020" s="3">
        <f t="shared" si="32"/>
        <v>135475.32327492023</v>
      </c>
    </row>
    <row r="2021" spans="1:12">
      <c r="A2021">
        <v>4811490</v>
      </c>
      <c r="B2021">
        <v>2021</v>
      </c>
      <c r="D2021" t="s">
        <v>705</v>
      </c>
      <c r="E2021" t="s">
        <v>706</v>
      </c>
      <c r="F2021" t="s">
        <v>4230</v>
      </c>
      <c r="G2021" t="s">
        <v>707</v>
      </c>
      <c r="H2021" s="5">
        <v>71276.210000000006</v>
      </c>
      <c r="I2021">
        <f>IFERROR(VLOOKUP(G2021,'NCES Match'!$A$2:$B$1307,2,FALSE),"")</f>
        <v>4811490</v>
      </c>
      <c r="J2021" cm="1">
        <f t="array" ref="J2021">IFERROR(_xlfn.IFS(B2021=2015,H2021/$O$13,B2021=2016,H2021/$O$14,B2021=2017,H2021/$O$15,B2021=2018,H2021/$O$16,B2021=2019,H2021/$O$17,B2021=2020,H2021/$O$18,B2021=2021,H2021/$O$19,B2021=2022,H2021/$O$20),"")</f>
        <v>3.6467975031527056E-5</v>
      </c>
      <c r="K2021" s="3" cm="1">
        <f t="array" ref="K2021">IFERROR(_xlfn.IFS(B2021=2015,J2021*$P$4,B2021=2016,J2021*$P$5,B2021=2017,J2021*$P$6,B2021=2018,J2021*$P$7,B2021=2019,J2021*$P$8,B2021=2020,J2021*$P$9,B2021=2021,J2021*$P$10,B2021=2022,J2021*$P$11),"")</f>
        <v>78061.644042777014</v>
      </c>
      <c r="L2021" s="3">
        <f t="shared" si="32"/>
        <v>149337.85404277703</v>
      </c>
    </row>
    <row r="2022" spans="1:12">
      <c r="A2022">
        <v>4811490</v>
      </c>
      <c r="B2022">
        <v>2022</v>
      </c>
      <c r="D2022" t="s">
        <v>705</v>
      </c>
      <c r="E2022" t="s">
        <v>706</v>
      </c>
      <c r="F2022" t="s">
        <v>4101</v>
      </c>
      <c r="G2022" t="s">
        <v>707</v>
      </c>
      <c r="H2022" s="5">
        <v>77343.600000000006</v>
      </c>
      <c r="I2022">
        <f>IFERROR(VLOOKUP(G2022,'NCES Match'!$A$2:$B$1307,2,FALSE),"")</f>
        <v>4811490</v>
      </c>
      <c r="J2022" cm="1">
        <f t="array" ref="J2022">IFERROR(_xlfn.IFS(B2022=2015,H2022/$O$13,B2022=2016,H2022/$O$14,B2022=2017,H2022/$O$15,B2022=2018,H2022/$O$16,B2022=2019,H2022/$O$17,B2022=2020,H2022/$O$18,B2022=2021,H2022/$O$19,B2022=2022,H2022/$O$20),"")</f>
        <v>3.3971679137737553E-5</v>
      </c>
      <c r="K2022" s="3" cm="1">
        <f t="array" ref="K2022">IFERROR(_xlfn.IFS(B2022=2015,J2022*$P$4,B2022=2016,J2022*$P$5,B2022=2017,J2022*$P$6,B2022=2018,J2022*$P$7,B2022=2019,J2022*$P$8,B2022=2020,J2022*$P$9,B2022=2021,J2022*$P$10,B2022=2022,J2022*$P$11),"")</f>
        <v>73157.433708402561</v>
      </c>
      <c r="L2022" s="3">
        <f t="shared" si="32"/>
        <v>150501.03370840257</v>
      </c>
    </row>
    <row r="2023" spans="1:12">
      <c r="A2023">
        <v>4811490</v>
      </c>
      <c r="B2023">
        <v>2023</v>
      </c>
      <c r="D2023" t="s">
        <v>705</v>
      </c>
      <c r="E2023" t="s">
        <v>706</v>
      </c>
      <c r="F2023" t="s">
        <v>4101</v>
      </c>
      <c r="G2023" t="s">
        <v>707</v>
      </c>
      <c r="H2023" s="5">
        <v>84350.86</v>
      </c>
      <c r="I2023">
        <f>IFERROR(VLOOKUP(G2023,'NCES Match'!$A$2:$B$1307,2,FALSE),"")</f>
        <v>4811490</v>
      </c>
      <c r="J2023" t="str" cm="1">
        <f t="array" ref="J2023">IFERROR(_xlfn.IFS(B2023=2015,H2023/$O$13,B2023=2016,H2023/$O$14,B2023=2017,H2023/$O$15,B2023=2018,H2023/$O$16,B2023=2019,H2023/$O$17,B2023=2020,H2023/$O$18,B2023=2021,H2023/$O$19,B2023=2022,H2023/$O$20),"")</f>
        <v/>
      </c>
      <c r="K2023" s="3" t="str" cm="1">
        <f t="array" ref="K2023">IFERROR(_xlfn.IFS(B2023=2015,J2023*$P$4,B2023=2016,J2023*$P$5,B2023=2017,J2023*$P$6,B2023=2018,J2023*$P$7,B2023=2019,J2023*$P$8,B2023=2020,J2023*$P$9,B2023=2021,J2023*$P$10,B2023=2022,J2023*$P$11),"")</f>
        <v/>
      </c>
      <c r="L2023" s="3">
        <f t="shared" si="32"/>
        <v>84350.86</v>
      </c>
    </row>
    <row r="2024" spans="1:12">
      <c r="A2024">
        <v>4837380</v>
      </c>
      <c r="B2024">
        <v>2015</v>
      </c>
      <c r="C2024" t="s">
        <v>381</v>
      </c>
      <c r="D2024" t="s">
        <v>2791</v>
      </c>
      <c r="E2024" t="s">
        <v>2792</v>
      </c>
      <c r="G2024" t="s">
        <v>2793</v>
      </c>
      <c r="H2024" s="5">
        <v>44261.5</v>
      </c>
      <c r="I2024">
        <f>IFERROR(VLOOKUP(G2024,'NCES Match'!$A$2:$B$1307,2,FALSE),"")</f>
        <v>4837380</v>
      </c>
      <c r="J2024" cm="1">
        <f t="array" ref="J2024">IFERROR(_xlfn.IFS(B2024=2015,H2024/$O$13,B2024=2016,H2024/$O$14,B2024=2017,H2024/$O$15,B2024=2018,H2024/$O$16,B2024=2019,H2024/$O$17,B2024=2020,H2024/$O$18,B2024=2021,H2024/$O$19,B2024=2022,H2024/$O$20),"")</f>
        <v>3.4674625386683155E-5</v>
      </c>
      <c r="K2024" s="3" cm="1">
        <f t="array" ref="K2024">IFERROR(_xlfn.IFS(B2024=2015,J2024*$P$4,B2024=2016,J2024*$P$5,B2024=2017,J2024*$P$6,B2024=2018,J2024*$P$7,B2024=2019,J2024*$P$8,B2024=2020,J2024*$P$9,B2024=2021,J2024*$P$10,B2024=2022,J2024*$P$11),"")</f>
        <v>55184.076415405194</v>
      </c>
      <c r="L2024" s="3">
        <f t="shared" si="32"/>
        <v>99445.576415405201</v>
      </c>
    </row>
    <row r="2025" spans="1:12">
      <c r="A2025">
        <v>4837380</v>
      </c>
      <c r="B2025">
        <v>2016</v>
      </c>
      <c r="C2025" t="s">
        <v>4102</v>
      </c>
      <c r="D2025" t="s">
        <v>2791</v>
      </c>
      <c r="E2025" t="s">
        <v>2792</v>
      </c>
      <c r="F2025" t="s">
        <v>4101</v>
      </c>
      <c r="G2025" t="s">
        <v>2793</v>
      </c>
      <c r="H2025" s="5">
        <v>44911</v>
      </c>
      <c r="I2025">
        <f>IFERROR(VLOOKUP(G2025,'NCES Match'!$A$2:$B$1307,2,FALSE),"")</f>
        <v>4837380</v>
      </c>
      <c r="J2025" cm="1">
        <f t="array" ref="J2025">IFERROR(_xlfn.IFS(B2025=2015,H2025/$O$13,B2025=2016,H2025/$O$14,B2025=2017,H2025/$O$15,B2025=2018,H2025/$O$16,B2025=2019,H2025/$O$17,B2025=2020,H2025/$O$18,B2025=2021,H2025/$O$19,B2025=2022,H2025/$O$20),"")</f>
        <v>3.215029874300128E-5</v>
      </c>
      <c r="K2025" s="3" cm="1">
        <f t="array" ref="K2025">IFERROR(_xlfn.IFS(B2025=2015,J2025*$P$4,B2025=2016,J2025*$P$5,B2025=2017,J2025*$P$6,B2025=2018,J2025*$P$7,B2025=2019,J2025*$P$8,B2025=2020,J2025*$P$9,B2025=2021,J2025*$P$10,B2025=2022,J2025*$P$11),"")</f>
        <v>53872.045206308067</v>
      </c>
      <c r="L2025" s="3">
        <f t="shared" si="32"/>
        <v>98783.045206308074</v>
      </c>
    </row>
    <row r="2026" spans="1:12">
      <c r="A2026">
        <v>4837380</v>
      </c>
      <c r="B2026">
        <v>2017</v>
      </c>
      <c r="D2026" t="s">
        <v>2791</v>
      </c>
      <c r="E2026" t="s">
        <v>2792</v>
      </c>
      <c r="F2026" t="s">
        <v>4101</v>
      </c>
      <c r="G2026" t="s">
        <v>2793</v>
      </c>
      <c r="H2026" s="5">
        <v>47400</v>
      </c>
      <c r="I2026">
        <f>IFERROR(VLOOKUP(G2026,'NCES Match'!$A$2:$B$1307,2,FALSE),"")</f>
        <v>4837380</v>
      </c>
      <c r="J2026" cm="1">
        <f t="array" ref="J2026">IFERROR(_xlfn.IFS(B2026=2015,H2026/$O$13,B2026=2016,H2026/$O$14,B2026=2017,H2026/$O$15,B2026=2018,H2026/$O$16,B2026=2019,H2026/$O$17,B2026=2020,H2026/$O$18,B2026=2021,H2026/$O$19,B2026=2022,H2026/$O$20),"")</f>
        <v>3.2679397537739493E-5</v>
      </c>
      <c r="K2026" s="3" cm="1">
        <f t="array" ref="K2026">IFERROR(_xlfn.IFS(B2026=2015,J2026*$P$4,B2026=2016,J2026*$P$5,B2026=2017,J2026*$P$6,B2026=2018,J2026*$P$7,B2026=2019,J2026*$P$8,B2026=2020,J2026*$P$9,B2026=2021,J2026*$P$10,B2026=2022,J2026*$P$11),"")</f>
        <v>55497.715692738253</v>
      </c>
      <c r="L2026" s="3">
        <f t="shared" si="32"/>
        <v>102897.71569273825</v>
      </c>
    </row>
    <row r="2027" spans="1:12">
      <c r="A2027">
        <v>4837380</v>
      </c>
      <c r="B2027">
        <v>2018</v>
      </c>
      <c r="D2027" t="s">
        <v>2791</v>
      </c>
      <c r="E2027" t="s">
        <v>2792</v>
      </c>
      <c r="F2027" t="s">
        <v>4101</v>
      </c>
      <c r="G2027" t="s">
        <v>2793</v>
      </c>
      <c r="H2027" s="5">
        <v>61693</v>
      </c>
      <c r="I2027">
        <f>IFERROR(VLOOKUP(G2027,'NCES Match'!$A$2:$B$1307,2,FALSE),"")</f>
        <v>4837380</v>
      </c>
      <c r="J2027" cm="1">
        <f t="array" ref="J2027">IFERROR(_xlfn.IFS(B2027=2015,H2027/$O$13,B2027=2016,H2027/$O$14,B2027=2017,H2027/$O$15,B2027=2018,H2027/$O$16,B2027=2019,H2027/$O$17,B2027=2020,H2027/$O$18,B2027=2021,H2027/$O$19,B2027=2022,H2027/$O$20),"")</f>
        <v>4.0258312204223262E-5</v>
      </c>
      <c r="K2027" s="3" cm="1">
        <f t="array" ref="K2027">IFERROR(_xlfn.IFS(B2027=2015,J2027*$P$4,B2027=2016,J2027*$P$5,B2027=2017,J2027*$P$6,B2027=2018,J2027*$P$7,B2027=2019,J2027*$P$8,B2027=2020,J2027*$P$9,B2027=2021,J2027*$P$10,B2027=2022,J2027*$P$11),"")</f>
        <v>69117.616062825866</v>
      </c>
      <c r="L2027" s="3">
        <f t="shared" si="32"/>
        <v>130810.61606282587</v>
      </c>
    </row>
    <row r="2028" spans="1:12">
      <c r="A2028">
        <v>4837380</v>
      </c>
      <c r="B2028">
        <v>2019</v>
      </c>
      <c r="D2028" t="s">
        <v>2791</v>
      </c>
      <c r="E2028" t="s">
        <v>2792</v>
      </c>
      <c r="F2028" t="s">
        <v>4101</v>
      </c>
      <c r="G2028" t="s">
        <v>2793</v>
      </c>
      <c r="H2028" s="5">
        <v>63188</v>
      </c>
      <c r="I2028">
        <f>IFERROR(VLOOKUP(G2028,'NCES Match'!$A$2:$B$1307,2,FALSE),"")</f>
        <v>4837380</v>
      </c>
      <c r="J2028" cm="1">
        <f t="array" ref="J2028">IFERROR(_xlfn.IFS(B2028=2015,H2028/$O$13,B2028=2016,H2028/$O$14,B2028=2017,H2028/$O$15,B2028=2018,H2028/$O$16,B2028=2019,H2028/$O$17,B2028=2020,H2028/$O$18,B2028=2021,H2028/$O$19,B2028=2022,H2028/$O$20),"")</f>
        <v>4.0009379523679508E-5</v>
      </c>
      <c r="K2028" s="3" cm="1">
        <f t="array" ref="K2028">IFERROR(_xlfn.IFS(B2028=2015,J2028*$P$4,B2028=2016,J2028*$P$5,B2028=2017,J2028*$P$6,B2028=2018,J2028*$P$7,B2028=2019,J2028*$P$8,B2028=2020,J2028*$P$9,B2028=2021,J2028*$P$10,B2028=2022,J2028*$P$11),"")</f>
        <v>69533.33967777947</v>
      </c>
      <c r="L2028" s="3">
        <f t="shared" si="32"/>
        <v>132721.33967777947</v>
      </c>
    </row>
    <row r="2029" spans="1:12">
      <c r="A2029">
        <v>4837380</v>
      </c>
      <c r="B2029">
        <v>2020</v>
      </c>
      <c r="D2029" t="s">
        <v>2791</v>
      </c>
      <c r="E2029" t="s">
        <v>2792</v>
      </c>
      <c r="F2029" t="s">
        <v>4230</v>
      </c>
      <c r="G2029" t="s">
        <v>2793</v>
      </c>
      <c r="H2029" s="5">
        <v>68811</v>
      </c>
      <c r="I2029">
        <f>IFERROR(VLOOKUP(G2029,'NCES Match'!$A$2:$B$1307,2,FALSE),"")</f>
        <v>4837380</v>
      </c>
      <c r="J2029" cm="1">
        <f t="array" ref="J2029">IFERROR(_xlfn.IFS(B2029=2015,H2029/$O$13,B2029=2016,H2029/$O$14,B2029=2017,H2029/$O$15,B2029=2018,H2029/$O$16,B2029=2019,H2029/$O$17,B2029=2020,H2029/$O$18,B2029=2021,H2029/$O$19,B2029=2022,H2029/$O$20),"")</f>
        <v>3.7289201297611312E-5</v>
      </c>
      <c r="K2029" s="3" cm="1">
        <f t="array" ref="K2029">IFERROR(_xlfn.IFS(B2029=2015,J2029*$P$4,B2029=2016,J2029*$P$5,B2029=2017,J2029*$P$6,B2029=2018,J2029*$P$7,B2029=2019,J2029*$P$8,B2029=2020,J2029*$P$9,B2029=2021,J2029*$P$10,B2029=2022,J2029*$P$11),"")</f>
        <v>78605.741304466297</v>
      </c>
      <c r="L2029" s="3">
        <f t="shared" si="32"/>
        <v>147416.7413044663</v>
      </c>
    </row>
    <row r="2030" spans="1:12">
      <c r="A2030">
        <v>4837380</v>
      </c>
      <c r="B2030">
        <v>2021</v>
      </c>
      <c r="D2030" t="s">
        <v>2791</v>
      </c>
      <c r="E2030" t="s">
        <v>2792</v>
      </c>
      <c r="F2030" t="s">
        <v>4101</v>
      </c>
      <c r="G2030" t="s">
        <v>2793</v>
      </c>
      <c r="H2030" s="5">
        <v>70071.399999999994</v>
      </c>
      <c r="I2030">
        <f>IFERROR(VLOOKUP(G2030,'NCES Match'!$A$2:$B$1307,2,FALSE),"")</f>
        <v>4837380</v>
      </c>
      <c r="J2030" cm="1">
        <f t="array" ref="J2030">IFERROR(_xlfn.IFS(B2030=2015,H2030/$O$13,B2030=2016,H2030/$O$14,B2030=2017,H2030/$O$15,B2030=2018,H2030/$O$16,B2030=2019,H2030/$O$17,B2030=2020,H2030/$O$18,B2030=2021,H2030/$O$19,B2030=2022,H2030/$O$20),"")</f>
        <v>3.5851542409790652E-5</v>
      </c>
      <c r="K2030" s="3" cm="1">
        <f t="array" ref="K2030">IFERROR(_xlfn.IFS(B2030=2015,J2030*$P$4,B2030=2016,J2030*$P$5,B2030=2017,J2030*$P$6,B2030=2018,J2030*$P$7,B2030=2019,J2030*$P$8,B2030=2020,J2030*$P$9,B2030=2021,J2030*$P$10,B2030=2022,J2030*$P$11),"")</f>
        <v>76742.137164406537</v>
      </c>
      <c r="L2030" s="3">
        <f t="shared" si="32"/>
        <v>146813.53716440653</v>
      </c>
    </row>
    <row r="2031" spans="1:12">
      <c r="A2031">
        <v>4837380</v>
      </c>
      <c r="B2031">
        <v>2022</v>
      </c>
      <c r="D2031" t="s">
        <v>2791</v>
      </c>
      <c r="E2031" t="s">
        <v>2792</v>
      </c>
      <c r="F2031" t="s">
        <v>4101</v>
      </c>
      <c r="G2031" t="s">
        <v>2793</v>
      </c>
      <c r="H2031" s="5">
        <v>64119.98</v>
      </c>
      <c r="I2031">
        <f>IFERROR(VLOOKUP(G2031,'NCES Match'!$A$2:$B$1307,2,FALSE),"")</f>
        <v>4837380</v>
      </c>
      <c r="J2031" cm="1">
        <f t="array" ref="J2031">IFERROR(_xlfn.IFS(B2031=2015,H2031/$O$13,B2031=2016,H2031/$O$14,B2031=2017,H2031/$O$15,B2031=2018,H2031/$O$16,B2031=2019,H2031/$O$17,B2031=2020,H2031/$O$18,B2031=2021,H2031/$O$19,B2031=2022,H2031/$O$20),"")</f>
        <v>2.816346002614501E-5</v>
      </c>
      <c r="K2031" s="3" cm="1">
        <f t="array" ref="K2031">IFERROR(_xlfn.IFS(B2031=2015,J2031*$P$4,B2031=2016,J2031*$P$5,B2031=2017,J2031*$P$6,B2031=2018,J2031*$P$7,B2031=2019,J2031*$P$8,B2031=2020,J2031*$P$9,B2031=2021,J2031*$P$10,B2031=2022,J2031*$P$11),"")</f>
        <v>60649.532556463593</v>
      </c>
      <c r="L2031" s="3">
        <f t="shared" si="32"/>
        <v>124769.5125564636</v>
      </c>
    </row>
    <row r="2032" spans="1:12">
      <c r="A2032">
        <v>4837380</v>
      </c>
      <c r="B2032">
        <v>2023</v>
      </c>
      <c r="D2032" t="s">
        <v>2791</v>
      </c>
      <c r="E2032" t="s">
        <v>2792</v>
      </c>
      <c r="F2032" t="s">
        <v>4101</v>
      </c>
      <c r="G2032" t="s">
        <v>2793</v>
      </c>
      <c r="H2032" s="5">
        <v>78207.72</v>
      </c>
      <c r="I2032">
        <f>IFERROR(VLOOKUP(G2032,'NCES Match'!$A$2:$B$1307,2,FALSE),"")</f>
        <v>4837380</v>
      </c>
      <c r="J2032" t="str" cm="1">
        <f t="array" ref="J2032">IFERROR(_xlfn.IFS(B2032=2015,H2032/$O$13,B2032=2016,H2032/$O$14,B2032=2017,H2032/$O$15,B2032=2018,H2032/$O$16,B2032=2019,H2032/$O$17,B2032=2020,H2032/$O$18,B2032=2021,H2032/$O$19,B2032=2022,H2032/$O$20),"")</f>
        <v/>
      </c>
      <c r="K2032" s="3" t="str" cm="1">
        <f t="array" ref="K2032">IFERROR(_xlfn.IFS(B2032=2015,J2032*$P$4,B2032=2016,J2032*$P$5,B2032=2017,J2032*$P$6,B2032=2018,J2032*$P$7,B2032=2019,J2032*$P$8,B2032=2020,J2032*$P$9,B2032=2021,J2032*$P$10,B2032=2022,J2032*$P$11),"")</f>
        <v/>
      </c>
      <c r="L2032" s="3">
        <f t="shared" si="32"/>
        <v>78207.72</v>
      </c>
    </row>
    <row r="2033" spans="1:12">
      <c r="A2033">
        <v>4814550</v>
      </c>
      <c r="B2033">
        <v>2015</v>
      </c>
      <c r="C2033" t="s">
        <v>381</v>
      </c>
      <c r="D2033" t="s">
        <v>940</v>
      </c>
      <c r="E2033" t="s">
        <v>941</v>
      </c>
      <c r="G2033" t="s">
        <v>942</v>
      </c>
      <c r="H2033" s="5">
        <v>190684.85</v>
      </c>
      <c r="I2033">
        <f>IFERROR(VLOOKUP(G2033,'NCES Match'!$A$2:$B$1307,2,FALSE),"")</f>
        <v>4814550</v>
      </c>
      <c r="J2033" cm="1">
        <f t="array" ref="J2033">IFERROR(_xlfn.IFS(B2033=2015,H2033/$O$13,B2033=2016,H2033/$O$14,B2033=2017,H2033/$O$15,B2033=2018,H2033/$O$16,B2033=2019,H2033/$O$17,B2033=2020,H2033/$O$18,B2033=2021,H2033/$O$19,B2033=2022,H2033/$O$20),"")</f>
        <v>1.4938322787672964E-4</v>
      </c>
      <c r="K2033" s="3" cm="1">
        <f t="array" ref="K2033">IFERROR(_xlfn.IFS(B2033=2015,J2033*$P$4,B2033=2016,J2033*$P$5,B2033=2017,J2033*$P$6,B2033=2018,J2033*$P$7,B2033=2019,J2033*$P$8,B2033=2020,J2033*$P$9,B2033=2021,J2033*$P$10,B2033=2022,J2033*$P$11),"")</f>
        <v>237740.86584639194</v>
      </c>
      <c r="L2033" s="3">
        <f t="shared" si="32"/>
        <v>428425.71584639198</v>
      </c>
    </row>
    <row r="2034" spans="1:12">
      <c r="A2034">
        <v>4814550</v>
      </c>
      <c r="B2034">
        <v>2016</v>
      </c>
      <c r="C2034" t="s">
        <v>4102</v>
      </c>
      <c r="D2034" t="s">
        <v>940</v>
      </c>
      <c r="E2034" t="s">
        <v>941</v>
      </c>
      <c r="F2034" t="s">
        <v>4101</v>
      </c>
      <c r="G2034" t="s">
        <v>942</v>
      </c>
      <c r="H2034" s="5">
        <v>189111</v>
      </c>
      <c r="I2034">
        <f>IFERROR(VLOOKUP(G2034,'NCES Match'!$A$2:$B$1307,2,FALSE),"")</f>
        <v>4814550</v>
      </c>
      <c r="J2034" cm="1">
        <f t="array" ref="J2034">IFERROR(_xlfn.IFS(B2034=2015,H2034/$O$13,B2034=2016,H2034/$O$14,B2034=2017,H2034/$O$15,B2034=2018,H2034/$O$16,B2034=2019,H2034/$O$17,B2034=2020,H2034/$O$18,B2034=2021,H2034/$O$19,B2034=2022,H2034/$O$20),"")</f>
        <v>1.3537830699801194E-4</v>
      </c>
      <c r="K2034" s="3" cm="1">
        <f t="array" ref="K2034">IFERROR(_xlfn.IFS(B2034=2015,J2034*$P$4,B2034=2016,J2034*$P$5,B2034=2017,J2034*$P$6,B2034=2018,J2034*$P$7,B2034=2019,J2034*$P$8,B2034=2020,J2034*$P$9,B2034=2021,J2034*$P$10,B2034=2022,J2034*$P$11),"")</f>
        <v>226844.12150720588</v>
      </c>
      <c r="L2034" s="3">
        <f t="shared" si="32"/>
        <v>415955.12150720588</v>
      </c>
    </row>
    <row r="2035" spans="1:12">
      <c r="A2035">
        <v>4814550</v>
      </c>
      <c r="B2035">
        <v>2017</v>
      </c>
      <c r="D2035" t="s">
        <v>940</v>
      </c>
      <c r="E2035" t="s">
        <v>941</v>
      </c>
      <c r="F2035" t="s">
        <v>4101</v>
      </c>
      <c r="G2035" t="s">
        <v>942</v>
      </c>
      <c r="H2035" s="5">
        <v>198134</v>
      </c>
      <c r="I2035">
        <f>IFERROR(VLOOKUP(G2035,'NCES Match'!$A$2:$B$1307,2,FALSE),"")</f>
        <v>4814550</v>
      </c>
      <c r="J2035" cm="1">
        <f t="array" ref="J2035">IFERROR(_xlfn.IFS(B2035=2015,H2035/$O$13,B2035=2016,H2035/$O$14,B2035=2017,H2035/$O$15,B2035=2018,H2035/$O$16,B2035=2019,H2035/$O$17,B2035=2020,H2035/$O$18,B2035=2021,H2035/$O$19,B2035=2022,H2035/$O$20),"")</f>
        <v>1.3660126058528431E-4</v>
      </c>
      <c r="K2035" s="3" cm="1">
        <f t="array" ref="K2035">IFERROR(_xlfn.IFS(B2035=2015,J2035*$P$4,B2035=2016,J2035*$P$5,B2035=2017,J2035*$P$6,B2035=2018,J2035*$P$7,B2035=2019,J2035*$P$8,B2035=2020,J2035*$P$9,B2035=2021,J2035*$P$10,B2035=2022,J2035*$P$11),"")</f>
        <v>231982.79327141354</v>
      </c>
      <c r="L2035" s="3">
        <f t="shared" si="32"/>
        <v>430116.79327141354</v>
      </c>
    </row>
    <row r="2036" spans="1:12">
      <c r="A2036">
        <v>4814550</v>
      </c>
      <c r="B2036">
        <v>2018</v>
      </c>
      <c r="D2036" t="s">
        <v>940</v>
      </c>
      <c r="E2036" t="s">
        <v>941</v>
      </c>
      <c r="F2036" t="s">
        <v>4101</v>
      </c>
      <c r="G2036" t="s">
        <v>942</v>
      </c>
      <c r="H2036" s="5">
        <v>181726</v>
      </c>
      <c r="I2036">
        <f>IFERROR(VLOOKUP(G2036,'NCES Match'!$A$2:$B$1307,2,FALSE),"")</f>
        <v>4814550</v>
      </c>
      <c r="J2036" cm="1">
        <f t="array" ref="J2036">IFERROR(_xlfn.IFS(B2036=2015,H2036/$O$13,B2036=2016,H2036/$O$14,B2036=2017,H2036/$O$15,B2036=2018,H2036/$O$16,B2036=2019,H2036/$O$17,B2036=2020,H2036/$O$18,B2036=2021,H2036/$O$19,B2036=2022,H2036/$O$20),"")</f>
        <v>1.1858690683910131E-4</v>
      </c>
      <c r="K2036" s="3" cm="1">
        <f t="array" ref="K2036">IFERROR(_xlfn.IFS(B2036=2015,J2036*$P$4,B2036=2016,J2036*$P$5,B2036=2017,J2036*$P$6,B2036=2018,J2036*$P$7,B2036=2019,J2036*$P$8,B2036=2020,J2036*$P$9,B2036=2021,J2036*$P$10,B2036=2022,J2036*$P$11),"")</f>
        <v>203596.32205652332</v>
      </c>
      <c r="L2036" s="3">
        <f t="shared" si="32"/>
        <v>385322.32205652329</v>
      </c>
    </row>
    <row r="2037" spans="1:12">
      <c r="A2037">
        <v>4814550</v>
      </c>
      <c r="B2037">
        <v>2019</v>
      </c>
      <c r="D2037" t="s">
        <v>940</v>
      </c>
      <c r="E2037" t="s">
        <v>941</v>
      </c>
      <c r="F2037" t="s">
        <v>4101</v>
      </c>
      <c r="G2037" t="s">
        <v>942</v>
      </c>
      <c r="H2037" s="5">
        <v>178694</v>
      </c>
      <c r="I2037">
        <f>IFERROR(VLOOKUP(G2037,'NCES Match'!$A$2:$B$1307,2,FALSE),"")</f>
        <v>4814550</v>
      </c>
      <c r="J2037" cm="1">
        <f t="array" ref="J2037">IFERROR(_xlfn.IFS(B2037=2015,H2037/$O$13,B2037=2016,H2037/$O$14,B2037=2017,H2037/$O$15,B2037=2018,H2037/$O$16,B2037=2019,H2037/$O$17,B2037=2020,H2037/$O$18,B2037=2021,H2037/$O$19,B2037=2022,H2037/$O$20),"")</f>
        <v>1.1314547168140132E-4</v>
      </c>
      <c r="K2037" s="3" cm="1">
        <f t="array" ref="K2037">IFERROR(_xlfn.IFS(B2037=2015,J2037*$P$4,B2037=2016,J2037*$P$5,B2037=2017,J2037*$P$6,B2037=2018,J2037*$P$7,B2037=2019,J2037*$P$8,B2037=2020,J2037*$P$9,B2037=2021,J2037*$P$10,B2037=2022,J2037*$P$11),"")</f>
        <v>196638.45350986146</v>
      </c>
      <c r="L2037" s="3">
        <f t="shared" si="32"/>
        <v>375332.45350986149</v>
      </c>
    </row>
    <row r="2038" spans="1:12">
      <c r="A2038">
        <v>4814550</v>
      </c>
      <c r="B2038">
        <v>2020</v>
      </c>
      <c r="D2038" t="s">
        <v>940</v>
      </c>
      <c r="E2038" t="s">
        <v>941</v>
      </c>
      <c r="F2038" t="s">
        <v>4230</v>
      </c>
      <c r="G2038" t="s">
        <v>942</v>
      </c>
      <c r="H2038" s="5">
        <v>230954</v>
      </c>
      <c r="I2038">
        <f>IFERROR(VLOOKUP(G2038,'NCES Match'!$A$2:$B$1307,2,FALSE),"")</f>
        <v>4814550</v>
      </c>
      <c r="J2038" cm="1">
        <f t="array" ref="J2038">IFERROR(_xlfn.IFS(B2038=2015,H2038/$O$13,B2038=2016,H2038/$O$14,B2038=2017,H2038/$O$15,B2038=2018,H2038/$O$16,B2038=2019,H2038/$O$17,B2038=2020,H2038/$O$18,B2038=2021,H2038/$O$19,B2038=2022,H2038/$O$20),"")</f>
        <v>1.251557192380364E-4</v>
      </c>
      <c r="K2038" s="3" cm="1">
        <f t="array" ref="K2038">IFERROR(_xlfn.IFS(B2038=2015,J2038*$P$4,B2038=2016,J2038*$P$5,B2038=2017,J2038*$P$6,B2038=2018,J2038*$P$7,B2038=2019,J2038*$P$8,B2038=2020,J2038*$P$9,B2038=2021,J2038*$P$10,B2038=2022,J2038*$P$11),"")</f>
        <v>263828.6084671304</v>
      </c>
      <c r="L2038" s="3">
        <f t="shared" si="32"/>
        <v>494782.6084671304</v>
      </c>
    </row>
    <row r="2039" spans="1:12">
      <c r="A2039">
        <v>4814550</v>
      </c>
      <c r="B2039">
        <v>2021</v>
      </c>
      <c r="D2039" t="s">
        <v>940</v>
      </c>
      <c r="E2039" t="s">
        <v>941</v>
      </c>
      <c r="F2039" t="s">
        <v>4101</v>
      </c>
      <c r="G2039" t="s">
        <v>942</v>
      </c>
      <c r="H2039" s="5">
        <v>239535.46</v>
      </c>
      <c r="I2039">
        <f>IFERROR(VLOOKUP(G2039,'NCES Match'!$A$2:$B$1307,2,FALSE),"")</f>
        <v>4814550</v>
      </c>
      <c r="J2039" cm="1">
        <f t="array" ref="J2039">IFERROR(_xlfn.IFS(B2039=2015,H2039/$O$13,B2039=2016,H2039/$O$14,B2039=2017,H2039/$O$15,B2039=2018,H2039/$O$16,B2039=2019,H2039/$O$17,B2039=2020,H2039/$O$18,B2039=2021,H2039/$O$19,B2039=2022,H2039/$O$20),"")</f>
        <v>1.2255664511967384E-4</v>
      </c>
      <c r="K2039" s="3" cm="1">
        <f t="array" ref="K2039">IFERROR(_xlfn.IFS(B2039=2015,J2039*$P$4,B2039=2016,J2039*$P$5,B2039=2017,J2039*$P$6,B2039=2018,J2039*$P$7,B2039=2019,J2039*$P$8,B2039=2020,J2039*$P$9,B2039=2021,J2039*$P$10,B2039=2022,J2039*$P$11),"")</f>
        <v>262339.0302899502</v>
      </c>
      <c r="L2039" s="3">
        <f t="shared" si="32"/>
        <v>501874.49028995016</v>
      </c>
    </row>
    <row r="2040" spans="1:12">
      <c r="A2040">
        <v>4814550</v>
      </c>
      <c r="B2040">
        <v>2022</v>
      </c>
      <c r="D2040" t="s">
        <v>940</v>
      </c>
      <c r="E2040" t="s">
        <v>941</v>
      </c>
      <c r="F2040" t="s">
        <v>4101</v>
      </c>
      <c r="G2040" t="s">
        <v>942</v>
      </c>
      <c r="H2040" s="5">
        <v>259932.13</v>
      </c>
      <c r="I2040">
        <f>IFERROR(VLOOKUP(G2040,'NCES Match'!$A$2:$B$1307,2,FALSE),"")</f>
        <v>4814550</v>
      </c>
      <c r="J2040" cm="1">
        <f t="array" ref="J2040">IFERROR(_xlfn.IFS(B2040=2015,H2040/$O$13,B2040=2016,H2040/$O$14,B2040=2017,H2040/$O$15,B2040=2018,H2040/$O$16,B2040=2019,H2040/$O$17,B2040=2020,H2040/$O$18,B2040=2021,H2040/$O$19,B2040=2022,H2040/$O$20),"")</f>
        <v>1.141701565216603E-4</v>
      </c>
      <c r="K2040" s="3" cm="1">
        <f t="array" ref="K2040">IFERROR(_xlfn.IFS(B2040=2015,J2040*$P$4,B2040=2016,J2040*$P$5,B2040=2017,J2040*$P$6,B2040=2018,J2040*$P$7,B2040=2019,J2040*$P$8,B2040=2020,J2040*$P$9,B2040=2021,J2040*$P$10,B2040=2022,J2040*$P$11),"")</f>
        <v>245863.49186175552</v>
      </c>
      <c r="L2040" s="3">
        <f t="shared" si="32"/>
        <v>505795.6218617555</v>
      </c>
    </row>
    <row r="2041" spans="1:12">
      <c r="A2041">
        <v>4814550</v>
      </c>
      <c r="B2041">
        <v>2023</v>
      </c>
      <c r="D2041" t="s">
        <v>940</v>
      </c>
      <c r="E2041" t="s">
        <v>941</v>
      </c>
      <c r="F2041" t="s">
        <v>4101</v>
      </c>
      <c r="G2041" t="s">
        <v>942</v>
      </c>
      <c r="H2041" s="5">
        <v>294048.45</v>
      </c>
      <c r="I2041">
        <f>IFERROR(VLOOKUP(G2041,'NCES Match'!$A$2:$B$1307,2,FALSE),"")</f>
        <v>4814550</v>
      </c>
      <c r="J2041" t="str" cm="1">
        <f t="array" ref="J2041">IFERROR(_xlfn.IFS(B2041=2015,H2041/$O$13,B2041=2016,H2041/$O$14,B2041=2017,H2041/$O$15,B2041=2018,H2041/$O$16,B2041=2019,H2041/$O$17,B2041=2020,H2041/$O$18,B2041=2021,H2041/$O$19,B2041=2022,H2041/$O$20),"")</f>
        <v/>
      </c>
      <c r="K2041" s="3" t="str" cm="1">
        <f t="array" ref="K2041">IFERROR(_xlfn.IFS(B2041=2015,J2041*$P$4,B2041=2016,J2041*$P$5,B2041=2017,J2041*$P$6,B2041=2018,J2041*$P$7,B2041=2019,J2041*$P$8,B2041=2020,J2041*$P$9,B2041=2021,J2041*$P$10,B2041=2022,J2041*$P$11),"")</f>
        <v/>
      </c>
      <c r="L2041" s="3">
        <f t="shared" si="32"/>
        <v>294048.45</v>
      </c>
    </row>
    <row r="2042" spans="1:12">
      <c r="A2042">
        <v>4839210</v>
      </c>
      <c r="B2042">
        <v>2015</v>
      </c>
      <c r="C2042" t="s">
        <v>381</v>
      </c>
      <c r="D2042" t="s">
        <v>2929</v>
      </c>
      <c r="E2042" t="s">
        <v>2930</v>
      </c>
      <c r="G2042" t="s">
        <v>2931</v>
      </c>
      <c r="H2042" s="5">
        <v>42470.400000000001</v>
      </c>
      <c r="I2042">
        <f>IFERROR(VLOOKUP(G2042,'NCES Match'!$A$2:$B$1307,2,FALSE),"")</f>
        <v>4839210</v>
      </c>
      <c r="J2042" cm="1">
        <f t="array" ref="J2042">IFERROR(_xlfn.IFS(B2042=2015,H2042/$O$13,B2042=2016,H2042/$O$14,B2042=2017,H2042/$O$15,B2042=2018,H2042/$O$16,B2042=2019,H2042/$O$17,B2042=2020,H2042/$O$18,B2042=2021,H2042/$O$19,B2042=2022,H2042/$O$20),"")</f>
        <v>3.3271470917673109E-5</v>
      </c>
      <c r="K2042" s="3" cm="1">
        <f t="array" ref="K2042">IFERROR(_xlfn.IFS(B2042=2015,J2042*$P$4,B2042=2016,J2042*$P$5,B2042=2017,J2042*$P$6,B2042=2018,J2042*$P$7,B2042=2019,J2042*$P$8,B2042=2020,J2042*$P$9,B2042=2021,J2042*$P$10,B2042=2022,J2042*$P$11),"")</f>
        <v>52950.979948551787</v>
      </c>
      <c r="L2042" s="3">
        <f t="shared" si="32"/>
        <v>95421.379948551796</v>
      </c>
    </row>
    <row r="2043" spans="1:12">
      <c r="A2043">
        <v>4839210</v>
      </c>
      <c r="B2043">
        <v>2016</v>
      </c>
      <c r="C2043" t="s">
        <v>4102</v>
      </c>
      <c r="D2043" t="s">
        <v>2929</v>
      </c>
      <c r="E2043" t="s">
        <v>2930</v>
      </c>
      <c r="F2043" t="s">
        <v>4101</v>
      </c>
      <c r="G2043" t="s">
        <v>2931</v>
      </c>
      <c r="H2043" s="5">
        <v>47796</v>
      </c>
      <c r="I2043">
        <f>IFERROR(VLOOKUP(G2043,'NCES Match'!$A$2:$B$1307,2,FALSE),"")</f>
        <v>4839210</v>
      </c>
      <c r="J2043" cm="1">
        <f t="array" ref="J2043">IFERROR(_xlfn.IFS(B2043=2015,H2043/$O$13,B2043=2016,H2043/$O$14,B2043=2017,H2043/$O$15,B2043=2018,H2043/$O$16,B2043=2019,H2043/$O$17,B2043=2020,H2043/$O$18,B2043=2021,H2043/$O$19,B2043=2022,H2043/$O$20),"")</f>
        <v>3.4215574775010332E-5</v>
      </c>
      <c r="K2043" s="3" cm="1">
        <f t="array" ref="K2043">IFERROR(_xlfn.IFS(B2043=2015,J2043*$P$4,B2043=2016,J2043*$P$5,B2043=2017,J2043*$P$6,B2043=2018,J2043*$P$7,B2043=2019,J2043*$P$8,B2043=2020,J2043*$P$9,B2043=2021,J2043*$P$10,B2043=2022,J2043*$P$11),"")</f>
        <v>57332.686261287883</v>
      </c>
      <c r="L2043" s="3">
        <f t="shared" si="32"/>
        <v>105128.68626128789</v>
      </c>
    </row>
    <row r="2044" spans="1:12">
      <c r="A2044">
        <v>4839210</v>
      </c>
      <c r="B2044">
        <v>2017</v>
      </c>
      <c r="D2044" t="s">
        <v>2929</v>
      </c>
      <c r="E2044" t="s">
        <v>2930</v>
      </c>
      <c r="F2044" t="s">
        <v>4101</v>
      </c>
      <c r="G2044" t="s">
        <v>2931</v>
      </c>
      <c r="H2044" s="5">
        <v>50442</v>
      </c>
      <c r="I2044">
        <f>IFERROR(VLOOKUP(G2044,'NCES Match'!$A$2:$B$1307,2,FALSE),"")</f>
        <v>4839210</v>
      </c>
      <c r="J2044" cm="1">
        <f t="array" ref="J2044">IFERROR(_xlfn.IFS(B2044=2015,H2044/$O$13,B2044=2016,H2044/$O$14,B2044=2017,H2044/$O$15,B2044=2018,H2044/$O$16,B2044=2019,H2044/$O$17,B2044=2020,H2044/$O$18,B2044=2021,H2044/$O$19,B2044=2022,H2044/$O$20),"")</f>
        <v>3.4776670265794419E-5</v>
      </c>
      <c r="K2044" s="3" cm="1">
        <f t="array" ref="K2044">IFERROR(_xlfn.IFS(B2044=2015,J2044*$P$4,B2044=2016,J2044*$P$5,B2044=2017,J2044*$P$6,B2044=2018,J2044*$P$7,B2044=2019,J2044*$P$8,B2044=2020,J2044*$P$9,B2044=2021,J2044*$P$10,B2044=2022,J2044*$P$11),"")</f>
        <v>59059.40453529753</v>
      </c>
      <c r="L2044" s="3">
        <f t="shared" si="32"/>
        <v>109501.40453529754</v>
      </c>
    </row>
    <row r="2045" spans="1:12">
      <c r="A2045">
        <v>4839210</v>
      </c>
      <c r="B2045">
        <v>2018</v>
      </c>
      <c r="D2045" t="s">
        <v>2929</v>
      </c>
      <c r="E2045" t="s">
        <v>2930</v>
      </c>
      <c r="F2045" t="s">
        <v>4101</v>
      </c>
      <c r="G2045" t="s">
        <v>2931</v>
      </c>
      <c r="H2045" s="5">
        <v>57249</v>
      </c>
      <c r="I2045">
        <f>IFERROR(VLOOKUP(G2045,'NCES Match'!$A$2:$B$1307,2,FALSE),"")</f>
        <v>4839210</v>
      </c>
      <c r="J2045" cm="1">
        <f t="array" ref="J2045">IFERROR(_xlfn.IFS(B2045=2015,H2045/$O$13,B2045=2016,H2045/$O$14,B2045=2017,H2045/$O$15,B2045=2018,H2045/$O$16,B2045=2019,H2045/$O$17,B2045=2020,H2045/$O$18,B2045=2021,H2045/$O$19,B2045=2022,H2045/$O$20),"")</f>
        <v>3.7358340741730462E-5</v>
      </c>
      <c r="K2045" s="3" cm="1">
        <f t="array" ref="K2045">IFERROR(_xlfn.IFS(B2045=2015,J2045*$P$4,B2045=2016,J2045*$P$5,B2045=2017,J2045*$P$6,B2045=2018,J2045*$P$7,B2045=2019,J2045*$P$8,B2045=2020,J2045*$P$9,B2045=2021,J2045*$P$10,B2045=2022,J2045*$P$11),"")</f>
        <v>64138.790494557201</v>
      </c>
      <c r="L2045" s="3">
        <f t="shared" si="32"/>
        <v>121387.79049455721</v>
      </c>
    </row>
    <row r="2046" spans="1:12">
      <c r="A2046">
        <v>4839210</v>
      </c>
      <c r="B2046">
        <v>2019</v>
      </c>
      <c r="D2046" t="s">
        <v>2929</v>
      </c>
      <c r="E2046" t="s">
        <v>2930</v>
      </c>
      <c r="F2046" t="s">
        <v>4101</v>
      </c>
      <c r="G2046" t="s">
        <v>2931</v>
      </c>
      <c r="H2046" s="5">
        <v>59783</v>
      </c>
      <c r="I2046">
        <f>IFERROR(VLOOKUP(G2046,'NCES Match'!$A$2:$B$1307,2,FALSE),"")</f>
        <v>4839210</v>
      </c>
      <c r="J2046" cm="1">
        <f t="array" ref="J2046">IFERROR(_xlfn.IFS(B2046=2015,H2046/$O$13,B2046=2016,H2046/$O$14,B2046=2017,H2046/$O$15,B2046=2018,H2046/$O$16,B2046=2019,H2046/$O$17,B2046=2020,H2046/$O$18,B2046=2021,H2046/$O$19,B2046=2022,H2046/$O$20),"")</f>
        <v>3.7853401532951384E-5</v>
      </c>
      <c r="K2046" s="3" cm="1">
        <f t="array" ref="K2046">IFERROR(_xlfn.IFS(B2046=2015,J2046*$P$4,B2046=2016,J2046*$P$5,B2046=2017,J2046*$P$6,B2046=2018,J2046*$P$7,B2046=2019,J2046*$P$8,B2046=2020,J2046*$P$9,B2046=2021,J2046*$P$10,B2046=2022,J2046*$P$11),"")</f>
        <v>65786.409539100627</v>
      </c>
      <c r="L2046" s="3">
        <f t="shared" si="32"/>
        <v>125569.40953910063</v>
      </c>
    </row>
    <row r="2047" spans="1:12">
      <c r="A2047">
        <v>4839210</v>
      </c>
      <c r="B2047">
        <v>2020</v>
      </c>
      <c r="D2047" t="s">
        <v>2929</v>
      </c>
      <c r="E2047" t="s">
        <v>2930</v>
      </c>
      <c r="F2047" t="s">
        <v>4230</v>
      </c>
      <c r="G2047" t="s">
        <v>2931</v>
      </c>
      <c r="H2047" s="5">
        <v>82077</v>
      </c>
      <c r="I2047">
        <f>IFERROR(VLOOKUP(G2047,'NCES Match'!$A$2:$B$1307,2,FALSE),"")</f>
        <v>4839210</v>
      </c>
      <c r="J2047" cm="1">
        <f t="array" ref="J2047">IFERROR(_xlfn.IFS(B2047=2015,H2047/$O$13,B2047=2016,H2047/$O$14,B2047=2017,H2047/$O$15,B2047=2018,H2047/$O$16,B2047=2019,H2047/$O$17,B2047=2020,H2047/$O$18,B2047=2021,H2047/$O$19,B2047=2022,H2047/$O$20),"")</f>
        <v>4.4478147024517069E-5</v>
      </c>
      <c r="K2047" s="3" cm="1">
        <f t="array" ref="K2047">IFERROR(_xlfn.IFS(B2047=2015,J2047*$P$4,B2047=2016,J2047*$P$5,B2047=2017,J2047*$P$6,B2047=2018,J2047*$P$7,B2047=2019,J2047*$P$8,B2047=2020,J2047*$P$9,B2047=2021,J2047*$P$10,B2047=2022,J2047*$P$11),"")</f>
        <v>93760.059133665854</v>
      </c>
      <c r="L2047" s="3">
        <f t="shared" si="32"/>
        <v>175837.05913366587</v>
      </c>
    </row>
    <row r="2048" spans="1:12">
      <c r="A2048">
        <v>4839210</v>
      </c>
      <c r="B2048">
        <v>2021</v>
      </c>
      <c r="D2048" t="s">
        <v>2929</v>
      </c>
      <c r="E2048" t="s">
        <v>2930</v>
      </c>
      <c r="F2048" t="s">
        <v>4101</v>
      </c>
      <c r="G2048" t="s">
        <v>2931</v>
      </c>
      <c r="H2048" s="5">
        <v>92667.520000000004</v>
      </c>
      <c r="I2048">
        <f>IFERROR(VLOOKUP(G2048,'NCES Match'!$A$2:$B$1307,2,FALSE),"")</f>
        <v>4839210</v>
      </c>
      <c r="J2048" cm="1">
        <f t="array" ref="J2048">IFERROR(_xlfn.IFS(B2048=2015,H2048/$O$13,B2048=2016,H2048/$O$14,B2048=2017,H2048/$O$15,B2048=2018,H2048/$O$16,B2048=2019,H2048/$O$17,B2048=2020,H2048/$O$18,B2048=2021,H2048/$O$19,B2048=2022,H2048/$O$20),"")</f>
        <v>4.7412689389538727E-5</v>
      </c>
      <c r="K2048" s="3" cm="1">
        <f t="array" ref="K2048">IFERROR(_xlfn.IFS(B2048=2015,J2048*$P$4,B2048=2016,J2048*$P$5,B2048=2017,J2048*$P$6,B2048=2018,J2048*$P$7,B2048=2019,J2048*$P$8,B2048=2020,J2048*$P$9,B2048=2021,J2048*$P$10,B2048=2022,J2048*$P$11),"")</f>
        <v>101489.38840276329</v>
      </c>
      <c r="L2048" s="3">
        <f t="shared" si="32"/>
        <v>194156.90840276331</v>
      </c>
    </row>
    <row r="2049" spans="1:12">
      <c r="A2049">
        <v>4839210</v>
      </c>
      <c r="B2049">
        <v>2022</v>
      </c>
      <c r="D2049" t="s">
        <v>2929</v>
      </c>
      <c r="E2049" t="s">
        <v>2930</v>
      </c>
      <c r="F2049" t="s">
        <v>4101</v>
      </c>
      <c r="G2049" t="s">
        <v>2931</v>
      </c>
      <c r="H2049" s="5">
        <v>102981.11</v>
      </c>
      <c r="I2049">
        <f>IFERROR(VLOOKUP(G2049,'NCES Match'!$A$2:$B$1307,2,FALSE),"")</f>
        <v>4839210</v>
      </c>
      <c r="J2049" cm="1">
        <f t="array" ref="J2049">IFERROR(_xlfn.IFS(B2049=2015,H2049/$O$13,B2049=2016,H2049/$O$14,B2049=2017,H2049/$O$15,B2049=2018,H2049/$O$16,B2049=2019,H2049/$O$17,B2049=2020,H2049/$O$18,B2049=2021,H2049/$O$19,B2049=2022,H2049/$O$20),"")</f>
        <v>4.5232459132598636E-5</v>
      </c>
      <c r="K2049" s="3" cm="1">
        <f t="array" ref="K2049">IFERROR(_xlfn.IFS(B2049=2015,J2049*$P$4,B2049=2016,J2049*$P$5,B2049=2017,J2049*$P$6,B2049=2018,J2049*$P$7,B2049=2019,J2049*$P$8,B2049=2020,J2049*$P$9,B2049=2021,J2049*$P$10,B2049=2022,J2049*$P$11),"")</f>
        <v>97407.332061640656</v>
      </c>
      <c r="L2049" s="3">
        <f t="shared" si="32"/>
        <v>200388.44206164067</v>
      </c>
    </row>
    <row r="2050" spans="1:12">
      <c r="A2050">
        <v>4839210</v>
      </c>
      <c r="B2050">
        <v>2023</v>
      </c>
      <c r="D2050" t="s">
        <v>2929</v>
      </c>
      <c r="E2050" t="s">
        <v>2930</v>
      </c>
      <c r="F2050" t="s">
        <v>4101</v>
      </c>
      <c r="G2050" t="s">
        <v>2931</v>
      </c>
      <c r="H2050" s="5">
        <v>123602.61</v>
      </c>
      <c r="I2050">
        <f>IFERROR(VLOOKUP(G2050,'NCES Match'!$A$2:$B$1307,2,FALSE),"")</f>
        <v>4839210</v>
      </c>
      <c r="J2050" t="str" cm="1">
        <f t="array" ref="J2050">IFERROR(_xlfn.IFS(B2050=2015,H2050/$O$13,B2050=2016,H2050/$O$14,B2050=2017,H2050/$O$15,B2050=2018,H2050/$O$16,B2050=2019,H2050/$O$17,B2050=2020,H2050/$O$18,B2050=2021,H2050/$O$19,B2050=2022,H2050/$O$20),"")</f>
        <v/>
      </c>
      <c r="K2050" s="3" t="str" cm="1">
        <f t="array" ref="K2050">IFERROR(_xlfn.IFS(B2050=2015,J2050*$P$4,B2050=2016,J2050*$P$5,B2050=2017,J2050*$P$6,B2050=2018,J2050*$P$7,B2050=2019,J2050*$P$8,B2050=2020,J2050*$P$9,B2050=2021,J2050*$P$10,B2050=2022,J2050*$P$11),"")</f>
        <v/>
      </c>
      <c r="L2050" s="3">
        <f t="shared" si="32"/>
        <v>123602.61</v>
      </c>
    </row>
    <row r="2051" spans="1:12">
      <c r="A2051">
        <v>4800007</v>
      </c>
      <c r="B2051">
        <v>2015</v>
      </c>
      <c r="C2051" t="s">
        <v>381</v>
      </c>
      <c r="D2051" t="s">
        <v>2494</v>
      </c>
      <c r="E2051" t="s">
        <v>2495</v>
      </c>
      <c r="G2051" t="s">
        <v>2496</v>
      </c>
      <c r="H2051" s="5">
        <v>31461.35</v>
      </c>
      <c r="I2051">
        <f>IFERROR(VLOOKUP(G2051,'NCES Match'!$A$2:$B$1307,2,FALSE),"")</f>
        <v>4800007</v>
      </c>
      <c r="J2051" cm="1">
        <f t="array" ref="J2051">IFERROR(_xlfn.IFS(B2051=2015,H2051/$O$13,B2051=2016,H2051/$O$14,B2051=2017,H2051/$O$15,B2051=2018,H2051/$O$16,B2051=2019,H2051/$O$17,B2051=2020,H2051/$O$18,B2051=2021,H2051/$O$19,B2051=2022,H2051/$O$20),"")</f>
        <v>2.464693978761054E-5</v>
      </c>
      <c r="K2051" s="3" cm="1">
        <f t="array" ref="K2051">IFERROR(_xlfn.IFS(B2051=2015,J2051*$P$4,B2051=2016,J2051*$P$5,B2051=2017,J2051*$P$6,B2051=2018,J2051*$P$7,B2051=2019,J2051*$P$8,B2051=2020,J2051*$P$9,B2051=2021,J2051*$P$10,B2051=2022,J2051*$P$11),"")</f>
        <v>39225.185376270754</v>
      </c>
      <c r="L2051" s="3">
        <f t="shared" ref="L2051:L2114" si="33">SUM(H2051,K2051)</f>
        <v>70686.535376270753</v>
      </c>
    </row>
    <row r="2052" spans="1:12">
      <c r="A2052">
        <v>4800007</v>
      </c>
      <c r="B2052">
        <v>2016</v>
      </c>
      <c r="C2052" t="s">
        <v>4102</v>
      </c>
      <c r="D2052" t="s">
        <v>2494</v>
      </c>
      <c r="E2052" t="s">
        <v>2495</v>
      </c>
      <c r="F2052" t="s">
        <v>4101</v>
      </c>
      <c r="G2052" t="s">
        <v>2496</v>
      </c>
      <c r="H2052" s="5">
        <v>33325</v>
      </c>
      <c r="I2052">
        <f>IFERROR(VLOOKUP(G2052,'NCES Match'!$A$2:$B$1307,2,FALSE),"")</f>
        <v>4800007</v>
      </c>
      <c r="J2052" cm="1">
        <f t="array" ref="J2052">IFERROR(_xlfn.IFS(B2052=2015,H2052/$O$13,B2052=2016,H2052/$O$14,B2052=2017,H2052/$O$15,B2052=2018,H2052/$O$16,B2052=2019,H2052/$O$17,B2052=2020,H2052/$O$18,B2052=2021,H2052/$O$19,B2052=2022,H2052/$O$20),"")</f>
        <v>2.3856264737158326E-5</v>
      </c>
      <c r="K2052" s="3" cm="1">
        <f t="array" ref="K2052">IFERROR(_xlfn.IFS(B2052=2015,J2052*$P$4,B2052=2016,J2052*$P$5,B2052=2017,J2052*$P$6,B2052=2018,J2052*$P$7,B2052=2019,J2052*$P$8,B2052=2020,J2052*$P$9,B2052=2021,J2052*$P$10,B2052=2022,J2052*$P$11),"")</f>
        <v>39974.302654143001</v>
      </c>
      <c r="L2052" s="3">
        <f t="shared" si="33"/>
        <v>73299.302654143001</v>
      </c>
    </row>
    <row r="2053" spans="1:12">
      <c r="A2053">
        <v>4800007</v>
      </c>
      <c r="B2053">
        <v>2017</v>
      </c>
      <c r="D2053" t="s">
        <v>2494</v>
      </c>
      <c r="E2053" t="s">
        <v>2495</v>
      </c>
      <c r="F2053" t="s">
        <v>4101</v>
      </c>
      <c r="G2053" t="s">
        <v>2496</v>
      </c>
      <c r="H2053" s="5">
        <v>34877</v>
      </c>
      <c r="I2053">
        <f>IFERROR(VLOOKUP(G2053,'NCES Match'!$A$2:$B$1307,2,FALSE),"")</f>
        <v>4800007</v>
      </c>
      <c r="J2053" cm="1">
        <f t="array" ref="J2053">IFERROR(_xlfn.IFS(B2053=2015,H2053/$O$13,B2053=2016,H2053/$O$14,B2053=2017,H2053/$O$15,B2053=2018,H2053/$O$16,B2053=2019,H2053/$O$17,B2053=2020,H2053/$O$18,B2053=2021,H2053/$O$19,B2053=2022,H2053/$O$20),"")</f>
        <v>2.4045555863370047E-5</v>
      </c>
      <c r="K2053" s="3" cm="1">
        <f t="array" ref="K2053">IFERROR(_xlfn.IFS(B2053=2015,J2053*$P$4,B2053=2016,J2053*$P$5,B2053=2017,J2053*$P$6,B2053=2018,J2053*$P$7,B2053=2019,J2053*$P$8,B2053=2020,J2053*$P$9,B2053=2021,J2053*$P$10,B2053=2022,J2053*$P$11),"")</f>
        <v>40835.312873747513</v>
      </c>
      <c r="L2053" s="3">
        <f t="shared" si="33"/>
        <v>75712.31287374752</v>
      </c>
    </row>
    <row r="2054" spans="1:12">
      <c r="A2054">
        <v>4800007</v>
      </c>
      <c r="B2054">
        <v>2018</v>
      </c>
      <c r="D2054" t="s">
        <v>2494</v>
      </c>
      <c r="E2054" t="s">
        <v>2495</v>
      </c>
      <c r="F2054" t="s">
        <v>4101</v>
      </c>
      <c r="G2054" t="s">
        <v>2496</v>
      </c>
      <c r="H2054" s="5">
        <v>40232</v>
      </c>
      <c r="I2054">
        <f>IFERROR(VLOOKUP(G2054,'NCES Match'!$A$2:$B$1307,2,FALSE),"")</f>
        <v>4800007</v>
      </c>
      <c r="J2054" cm="1">
        <f t="array" ref="J2054">IFERROR(_xlfn.IFS(B2054=2015,H2054/$O$13,B2054=2016,H2054/$O$14,B2054=2017,H2054/$O$15,B2054=2018,H2054/$O$16,B2054=2019,H2054/$O$17,B2054=2020,H2054/$O$18,B2054=2021,H2054/$O$19,B2054=2022,H2054/$O$20),"")</f>
        <v>2.6253747047482052E-5</v>
      </c>
      <c r="K2054" s="3" cm="1">
        <f t="array" ref="K2054">IFERROR(_xlfn.IFS(B2054=2015,J2054*$P$4,B2054=2016,J2054*$P$5,B2054=2017,J2054*$P$6,B2054=2018,J2054*$P$7,B2054=2019,J2054*$P$8,B2054=2020,J2054*$P$9,B2054=2021,J2054*$P$10,B2054=2022,J2054*$P$11),"")</f>
        <v>45073.832192300746</v>
      </c>
      <c r="L2054" s="3">
        <f t="shared" si="33"/>
        <v>85305.832192300746</v>
      </c>
    </row>
    <row r="2055" spans="1:12">
      <c r="A2055">
        <v>4800007</v>
      </c>
      <c r="B2055">
        <v>2019</v>
      </c>
      <c r="D2055" t="s">
        <v>2494</v>
      </c>
      <c r="E2055" t="s">
        <v>2495</v>
      </c>
      <c r="F2055" t="s">
        <v>4101</v>
      </c>
      <c r="G2055" t="s">
        <v>2496</v>
      </c>
      <c r="H2055" s="5">
        <v>38558</v>
      </c>
      <c r="I2055">
        <f>IFERROR(VLOOKUP(G2055,'NCES Match'!$A$2:$B$1307,2,FALSE),"")</f>
        <v>4800007</v>
      </c>
      <c r="J2055" cm="1">
        <f t="array" ref="J2055">IFERROR(_xlfn.IFS(B2055=2015,H2055/$O$13,B2055=2016,H2055/$O$14,B2055=2017,H2055/$O$15,B2055=2018,H2055/$O$16,B2055=2019,H2055/$O$17,B2055=2020,H2055/$O$18,B2055=2021,H2055/$O$19,B2055=2022,H2055/$O$20),"")</f>
        <v>2.4414155467399419E-5</v>
      </c>
      <c r="K2055" s="3" cm="1">
        <f t="array" ref="K2055">IFERROR(_xlfn.IFS(B2055=2015,J2055*$P$4,B2055=2016,J2055*$P$5,B2055=2017,J2055*$P$6,B2055=2018,J2055*$P$7,B2055=2019,J2055*$P$8,B2055=2020,J2055*$P$9,B2055=2021,J2055*$P$10,B2055=2022,J2055*$P$11),"")</f>
        <v>42429.994797996784</v>
      </c>
      <c r="L2055" s="3">
        <f t="shared" si="33"/>
        <v>80987.994797996784</v>
      </c>
    </row>
    <row r="2056" spans="1:12">
      <c r="A2056">
        <v>4800007</v>
      </c>
      <c r="B2056">
        <v>2020</v>
      </c>
      <c r="D2056" t="s">
        <v>2494</v>
      </c>
      <c r="E2056" t="s">
        <v>2495</v>
      </c>
      <c r="F2056" t="s">
        <v>4230</v>
      </c>
      <c r="G2056" t="s">
        <v>2496</v>
      </c>
      <c r="H2056" s="5">
        <v>44515</v>
      </c>
      <c r="I2056">
        <f>IFERROR(VLOOKUP(G2056,'NCES Match'!$A$2:$B$1307,2,FALSE),"")</f>
        <v>4800007</v>
      </c>
      <c r="J2056" cm="1">
        <f t="array" ref="J2056">IFERROR(_xlfn.IFS(B2056=2015,H2056/$O$13,B2056=2016,H2056/$O$14,B2056=2017,H2056/$O$15,B2056=2018,H2056/$O$16,B2056=2019,H2056/$O$17,B2056=2020,H2056/$O$18,B2056=2021,H2056/$O$19,B2056=2022,H2056/$O$20),"")</f>
        <v>2.4123015154018508E-5</v>
      </c>
      <c r="K2056" s="3" cm="1">
        <f t="array" ref="K2056">IFERROR(_xlfn.IFS(B2056=2015,J2056*$P$4,B2056=2016,J2056*$P$5,B2056=2017,J2056*$P$6,B2056=2018,J2056*$P$7,B2056=2019,J2056*$P$8,B2056=2020,J2056*$P$9,B2056=2021,J2056*$P$10,B2056=2022,J2056*$P$11),"")</f>
        <v>50851.383850958671</v>
      </c>
      <c r="L2056" s="3">
        <f t="shared" si="33"/>
        <v>95366.383850958664</v>
      </c>
    </row>
    <row r="2057" spans="1:12">
      <c r="A2057">
        <v>4800007</v>
      </c>
      <c r="B2057">
        <v>2021</v>
      </c>
      <c r="D2057" t="s">
        <v>2494</v>
      </c>
      <c r="E2057" t="s">
        <v>2495</v>
      </c>
      <c r="F2057" t="s">
        <v>4101</v>
      </c>
      <c r="G2057" t="s">
        <v>2496</v>
      </c>
      <c r="H2057" s="5">
        <v>43782.49</v>
      </c>
      <c r="I2057">
        <f>IFERROR(VLOOKUP(G2057,'NCES Match'!$A$2:$B$1307,2,FALSE),"")</f>
        <v>4800007</v>
      </c>
      <c r="J2057" cm="1">
        <f t="array" ref="J2057">IFERROR(_xlfn.IFS(B2057=2015,H2057/$O$13,B2057=2016,H2057/$O$14,B2057=2017,H2057/$O$15,B2057=2018,H2057/$O$16,B2057=2019,H2057/$O$17,B2057=2020,H2057/$O$18,B2057=2021,H2057/$O$19,B2057=2022,H2057/$O$20),"")</f>
        <v>2.2401005218123732E-5</v>
      </c>
      <c r="K2057" s="3" cm="1">
        <f t="array" ref="K2057">IFERROR(_xlfn.IFS(B2057=2015,J2057*$P$4,B2057=2016,J2057*$P$5,B2057=2017,J2057*$P$6,B2057=2018,J2057*$P$7,B2057=2019,J2057*$P$8,B2057=2020,J2057*$P$9,B2057=2021,J2057*$P$10,B2057=2022,J2057*$P$11),"")</f>
        <v>47950.545486164934</v>
      </c>
      <c r="L2057" s="3">
        <f t="shared" si="33"/>
        <v>91733.035486164939</v>
      </c>
    </row>
    <row r="2058" spans="1:12">
      <c r="A2058">
        <v>4800007</v>
      </c>
      <c r="B2058">
        <v>2022</v>
      </c>
      <c r="D2058" t="s">
        <v>2494</v>
      </c>
      <c r="E2058" t="s">
        <v>2495</v>
      </c>
      <c r="F2058" t="s">
        <v>4101</v>
      </c>
      <c r="G2058" t="s">
        <v>2496</v>
      </c>
      <c r="H2058" s="5">
        <v>56749.8</v>
      </c>
      <c r="I2058">
        <f>IFERROR(VLOOKUP(G2058,'NCES Match'!$A$2:$B$1307,2,FALSE),"")</f>
        <v>4800007</v>
      </c>
      <c r="J2058" cm="1">
        <f t="array" ref="J2058">IFERROR(_xlfn.IFS(B2058=2015,H2058/$O$13,B2058=2016,H2058/$O$14,B2058=2017,H2058/$O$15,B2058=2018,H2058/$O$16,B2058=2019,H2058/$O$17,B2058=2020,H2058/$O$18,B2058=2021,H2058/$O$19,B2058=2022,H2058/$O$20),"")</f>
        <v>2.4926251127834478E-5</v>
      </c>
      <c r="K2058" s="3" cm="1">
        <f t="array" ref="K2058">IFERROR(_xlfn.IFS(B2058=2015,J2058*$P$4,B2058=2016,J2058*$P$5,B2058=2017,J2058*$P$6,B2058=2018,J2058*$P$7,B2058=2019,J2058*$P$8,B2058=2020,J2058*$P$9,B2058=2021,J2058*$P$10,B2058=2022,J2058*$P$11),"")</f>
        <v>53678.258207079882</v>
      </c>
      <c r="L2058" s="3">
        <f t="shared" si="33"/>
        <v>110428.05820707988</v>
      </c>
    </row>
    <row r="2059" spans="1:12">
      <c r="A2059">
        <v>4800007</v>
      </c>
      <c r="B2059">
        <v>2023</v>
      </c>
      <c r="D2059" t="s">
        <v>2494</v>
      </c>
      <c r="E2059" t="s">
        <v>2495</v>
      </c>
      <c r="F2059" t="s">
        <v>4101</v>
      </c>
      <c r="G2059" t="s">
        <v>2496</v>
      </c>
      <c r="H2059" s="5">
        <v>80186.63</v>
      </c>
      <c r="I2059">
        <f>IFERROR(VLOOKUP(G2059,'NCES Match'!$A$2:$B$1307,2,FALSE),"")</f>
        <v>4800007</v>
      </c>
      <c r="J2059" t="str" cm="1">
        <f t="array" ref="J2059">IFERROR(_xlfn.IFS(B2059=2015,H2059/$O$13,B2059=2016,H2059/$O$14,B2059=2017,H2059/$O$15,B2059=2018,H2059/$O$16,B2059=2019,H2059/$O$17,B2059=2020,H2059/$O$18,B2059=2021,H2059/$O$19,B2059=2022,H2059/$O$20),"")</f>
        <v/>
      </c>
      <c r="K2059" s="3" t="str" cm="1">
        <f t="array" ref="K2059">IFERROR(_xlfn.IFS(B2059=2015,J2059*$P$4,B2059=2016,J2059*$P$5,B2059=2017,J2059*$P$6,B2059=2018,J2059*$P$7,B2059=2019,J2059*$P$8,B2059=2020,J2059*$P$9,B2059=2021,J2059*$P$10,B2059=2022,J2059*$P$11),"")</f>
        <v/>
      </c>
      <c r="L2059" s="3">
        <f t="shared" si="33"/>
        <v>80186.63</v>
      </c>
    </row>
    <row r="2060" spans="1:12">
      <c r="A2060">
        <v>4801452</v>
      </c>
      <c r="B2060">
        <v>2017</v>
      </c>
      <c r="D2060" t="s">
        <v>4125</v>
      </c>
      <c r="E2060" t="s">
        <v>4126</v>
      </c>
      <c r="F2060" t="s">
        <v>4101</v>
      </c>
      <c r="G2060" t="s">
        <v>4127</v>
      </c>
      <c r="H2060" s="5">
        <v>9117</v>
      </c>
      <c r="I2060">
        <f>IFERROR(VLOOKUP(G2060,'NCES Match'!$A$2:$B$1307,2,FALSE),"")</f>
        <v>4801452</v>
      </c>
      <c r="J2060" cm="1">
        <f t="array" ref="J2060">IFERROR(_xlfn.IFS(B2060=2015,H2060/$O$13,B2060=2016,H2060/$O$14,B2060=2017,H2060/$O$15,B2060=2018,H2060/$O$16,B2060=2019,H2060/$O$17,B2060=2020,H2060/$O$18,B2060=2021,H2060/$O$19,B2060=2022,H2060/$O$20),"")</f>
        <v>6.2856132352652097E-6</v>
      </c>
      <c r="K2060" s="3" cm="1">
        <f t="array" ref="K2060">IFERROR(_xlfn.IFS(B2060=2015,J2060*$P$4,B2060=2016,J2060*$P$5,B2060=2017,J2060*$P$6,B2060=2018,J2060*$P$7,B2060=2019,J2060*$P$8,B2060=2020,J2060*$P$9,B2060=2021,J2060*$P$10,B2060=2022,J2060*$P$11),"")</f>
        <v>10674.528986723515</v>
      </c>
      <c r="L2060" s="3">
        <f t="shared" si="33"/>
        <v>19791.528986723515</v>
      </c>
    </row>
    <row r="2061" spans="1:12">
      <c r="A2061">
        <v>4801452</v>
      </c>
      <c r="B2061">
        <v>2018</v>
      </c>
      <c r="D2061" t="s">
        <v>4125</v>
      </c>
      <c r="E2061" t="s">
        <v>4126</v>
      </c>
      <c r="F2061" t="s">
        <v>4101</v>
      </c>
      <c r="G2061" t="s">
        <v>4127</v>
      </c>
      <c r="H2061" s="5">
        <v>19781</v>
      </c>
      <c r="I2061">
        <f>IFERROR(VLOOKUP(G2061,'NCES Match'!$A$2:$B$1307,2,FALSE),"")</f>
        <v>4801452</v>
      </c>
      <c r="J2061" cm="1">
        <f t="array" ref="J2061">IFERROR(_xlfn.IFS(B2061=2015,H2061/$O$13,B2061=2016,H2061/$O$14,B2061=2017,H2061/$O$15,B2061=2018,H2061/$O$16,B2061=2019,H2061/$O$17,B2061=2020,H2061/$O$18,B2061=2021,H2061/$O$19,B2061=2022,H2061/$O$20),"")</f>
        <v>1.2908266314034662E-5</v>
      </c>
      <c r="K2061" s="3" cm="1">
        <f t="array" ref="K2061">IFERROR(_xlfn.IFS(B2061=2015,J2061*$P$4,B2061=2016,J2061*$P$5,B2061=2017,J2061*$P$6,B2061=2018,J2061*$P$7,B2061=2019,J2061*$P$8,B2061=2020,J2061*$P$9,B2061=2021,J2061*$P$10,B2061=2022,J2061*$P$11),"")</f>
        <v>22161.599587291239</v>
      </c>
      <c r="L2061" s="3">
        <f t="shared" si="33"/>
        <v>41942.599587291239</v>
      </c>
    </row>
    <row r="2062" spans="1:12">
      <c r="A2062">
        <v>4801452</v>
      </c>
      <c r="B2062">
        <v>2019</v>
      </c>
      <c r="D2062" t="s">
        <v>4125</v>
      </c>
      <c r="E2062" t="s">
        <v>4126</v>
      </c>
      <c r="F2062" t="s">
        <v>4101</v>
      </c>
      <c r="G2062" t="s">
        <v>4127</v>
      </c>
      <c r="H2062" s="5">
        <v>30257</v>
      </c>
      <c r="I2062">
        <f>IFERROR(VLOOKUP(G2062,'NCES Match'!$A$2:$B$1307,2,FALSE),"")</f>
        <v>4801452</v>
      </c>
      <c r="J2062" cm="1">
        <f t="array" ref="J2062">IFERROR(_xlfn.IFS(B2062=2015,H2062/$O$13,B2062=2016,H2062/$O$14,B2062=2017,H2062/$O$15,B2062=2018,H2062/$O$16,B2062=2019,H2062/$O$17,B2062=2020,H2062/$O$18,B2062=2021,H2062/$O$19,B2062=2022,H2062/$O$20),"")</f>
        <v>1.9158128066214644E-5</v>
      </c>
      <c r="K2062" s="3" cm="1">
        <f t="array" ref="K2062">IFERROR(_xlfn.IFS(B2062=2015,J2062*$P$4,B2062=2016,J2062*$P$5,B2062=2017,J2062*$P$6,B2062=2018,J2062*$P$7,B2062=2019,J2062*$P$8,B2062=2020,J2062*$P$9,B2062=2021,J2062*$P$10,B2062=2022,J2062*$P$11),"")</f>
        <v>33295.408283702185</v>
      </c>
      <c r="L2062" s="3">
        <f t="shared" si="33"/>
        <v>63552.408283702185</v>
      </c>
    </row>
    <row r="2063" spans="1:12">
      <c r="A2063">
        <v>4801452</v>
      </c>
      <c r="B2063">
        <v>2020</v>
      </c>
      <c r="D2063" t="s">
        <v>4125</v>
      </c>
      <c r="E2063" t="s">
        <v>4126</v>
      </c>
      <c r="F2063" t="s">
        <v>4230</v>
      </c>
      <c r="G2063" t="s">
        <v>4127</v>
      </c>
      <c r="H2063" s="5">
        <v>39642</v>
      </c>
      <c r="I2063">
        <f>IFERROR(VLOOKUP(G2063,'NCES Match'!$A$2:$B$1307,2,FALSE),"")</f>
        <v>4801452</v>
      </c>
      <c r="J2063" cm="1">
        <f t="array" ref="J2063">IFERROR(_xlfn.IFS(B2063=2015,H2063/$O$13,B2063=2016,H2063/$O$14,B2063=2017,H2063/$O$15,B2063=2018,H2063/$O$16,B2063=2019,H2063/$O$17,B2063=2020,H2063/$O$18,B2063=2021,H2063/$O$19,B2063=2022,H2063/$O$20),"")</f>
        <v>2.1482299600934555E-5</v>
      </c>
      <c r="K2063" s="3" cm="1">
        <f t="array" ref="K2063">IFERROR(_xlfn.IFS(B2063=2015,J2063*$P$4,B2063=2016,J2063*$P$5,B2063=2017,J2063*$P$6,B2063=2018,J2063*$P$7,B2063=2019,J2063*$P$8,B2063=2020,J2063*$P$9,B2063=2021,J2063*$P$10,B2063=2022,J2063*$P$11),"")</f>
        <v>45284.748031443421</v>
      </c>
      <c r="L2063" s="3">
        <f t="shared" si="33"/>
        <v>84926.748031443421</v>
      </c>
    </row>
    <row r="2064" spans="1:12">
      <c r="A2064">
        <v>4807890</v>
      </c>
      <c r="B2064">
        <v>2015</v>
      </c>
      <c r="C2064" t="s">
        <v>381</v>
      </c>
      <c r="D2064" t="s">
        <v>421</v>
      </c>
      <c r="E2064" t="s">
        <v>422</v>
      </c>
      <c r="G2064" t="s">
        <v>423</v>
      </c>
      <c r="H2064" s="5">
        <v>3130227.6</v>
      </c>
      <c r="I2064">
        <f>IFERROR(VLOOKUP(G2064,'NCES Match'!$A$2:$B$1307,2,FALSE),"")</f>
        <v>4807890</v>
      </c>
      <c r="J2064" cm="1">
        <f t="array" ref="J2064">IFERROR(_xlfn.IFS(B2064=2015,H2064/$O$13,B2064=2016,H2064/$O$14,B2064=2017,H2064/$O$15,B2064=2018,H2064/$O$16,B2064=2019,H2064/$O$17,B2064=2020,H2064/$O$18,B2064=2021,H2064/$O$19,B2064=2022,H2064/$O$20),"")</f>
        <v>2.4522320618383083E-3</v>
      </c>
      <c r="K2064" s="3" cm="1">
        <f t="array" ref="K2064">IFERROR(_xlfn.IFS(B2064=2015,J2064*$P$4,B2064=2016,J2064*$P$5,B2064=2017,J2064*$P$6,B2064=2018,J2064*$P$7,B2064=2019,J2064*$P$8,B2064=2020,J2064*$P$9,B2064=2021,J2064*$P$10,B2064=2022,J2064*$P$11),"")</f>
        <v>3902685.608847653</v>
      </c>
      <c r="L2064" s="3">
        <f t="shared" si="33"/>
        <v>7032913.2088476531</v>
      </c>
    </row>
    <row r="2065" spans="1:12">
      <c r="A2065">
        <v>4807890</v>
      </c>
      <c r="B2065">
        <v>2016</v>
      </c>
      <c r="C2065" t="s">
        <v>4102</v>
      </c>
      <c r="D2065" t="s">
        <v>421</v>
      </c>
      <c r="E2065" t="s">
        <v>422</v>
      </c>
      <c r="F2065" t="s">
        <v>4101</v>
      </c>
      <c r="G2065" t="s">
        <v>423</v>
      </c>
      <c r="H2065" s="5">
        <v>3228514</v>
      </c>
      <c r="I2065">
        <f>IFERROR(VLOOKUP(G2065,'NCES Match'!$A$2:$B$1307,2,FALSE),"")</f>
        <v>4807890</v>
      </c>
      <c r="J2065" cm="1">
        <f t="array" ref="J2065">IFERROR(_xlfn.IFS(B2065=2015,H2065/$O$13,B2065=2016,H2065/$O$14,B2065=2017,H2065/$O$15,B2065=2018,H2065/$O$16,B2065=2019,H2065/$O$17,B2065=2020,H2065/$O$18,B2065=2021,H2065/$O$19,B2065=2022,H2065/$O$20),"")</f>
        <v>2.3111863373329925E-3</v>
      </c>
      <c r="K2065" s="3" cm="1">
        <f t="array" ref="K2065">IFERROR(_xlfn.IFS(B2065=2015,J2065*$P$4,B2065=2016,J2065*$P$5,B2065=2017,J2065*$P$6,B2065=2018,J2065*$P$7,B2065=2019,J2065*$P$8,B2065=2020,J2065*$P$9,B2065=2021,J2065*$P$10,B2065=2022,J2065*$P$11),"")</f>
        <v>3872696.046785831</v>
      </c>
      <c r="L2065" s="3">
        <f t="shared" si="33"/>
        <v>7101210.0467858315</v>
      </c>
    </row>
    <row r="2066" spans="1:12">
      <c r="A2066">
        <v>4807890</v>
      </c>
      <c r="B2066">
        <v>2017</v>
      </c>
      <c r="D2066" t="s">
        <v>421</v>
      </c>
      <c r="E2066" t="s">
        <v>422</v>
      </c>
      <c r="F2066" t="s">
        <v>4101</v>
      </c>
      <c r="G2066" t="s">
        <v>423</v>
      </c>
      <c r="H2066" s="5">
        <v>3479547</v>
      </c>
      <c r="I2066">
        <f>IFERROR(VLOOKUP(G2066,'NCES Match'!$A$2:$B$1307,2,FALSE),"")</f>
        <v>4807890</v>
      </c>
      <c r="J2066" cm="1">
        <f t="array" ref="J2066">IFERROR(_xlfn.IFS(B2066=2015,H2066/$O$13,B2066=2016,H2066/$O$14,B2066=2017,H2066/$O$15,B2066=2018,H2066/$O$16,B2066=2019,H2066/$O$17,B2066=2020,H2066/$O$18,B2066=2021,H2066/$O$19,B2066=2022,H2066/$O$20),"")</f>
        <v>2.3989345920727603E-3</v>
      </c>
      <c r="K2066" s="3" cm="1">
        <f t="array" ref="K2066">IFERROR(_xlfn.IFS(B2066=2015,J2066*$P$4,B2066=2016,J2066*$P$5,B2066=2017,J2066*$P$6,B2066=2018,J2066*$P$7,B2066=2019,J2066*$P$8,B2066=2020,J2066*$P$9,B2066=2021,J2066*$P$10,B2066=2022,J2066*$P$11),"")</f>
        <v>4073985.4461080236</v>
      </c>
      <c r="L2066" s="3">
        <f t="shared" si="33"/>
        <v>7553532.4461080236</v>
      </c>
    </row>
    <row r="2067" spans="1:12">
      <c r="A2067">
        <v>4807890</v>
      </c>
      <c r="B2067">
        <v>2018</v>
      </c>
      <c r="D2067" t="s">
        <v>421</v>
      </c>
      <c r="E2067" t="s">
        <v>422</v>
      </c>
      <c r="F2067" t="s">
        <v>4101</v>
      </c>
      <c r="G2067" t="s">
        <v>423</v>
      </c>
      <c r="H2067" s="5">
        <v>3841250</v>
      </c>
      <c r="I2067">
        <f>IFERROR(VLOOKUP(G2067,'NCES Match'!$A$2:$B$1307,2,FALSE),"")</f>
        <v>4807890</v>
      </c>
      <c r="J2067" cm="1">
        <f t="array" ref="J2067">IFERROR(_xlfn.IFS(B2067=2015,H2067/$O$13,B2067=2016,H2067/$O$14,B2067=2017,H2067/$O$15,B2067=2018,H2067/$O$16,B2067=2019,H2067/$O$17,B2067=2020,H2067/$O$18,B2067=2021,H2067/$O$19,B2067=2022,H2067/$O$20),"")</f>
        <v>2.5066416247300763E-3</v>
      </c>
      <c r="K2067" s="3" cm="1">
        <f t="array" ref="K2067">IFERROR(_xlfn.IFS(B2067=2015,J2067*$P$4,B2067=2016,J2067*$P$5,B2067=2017,J2067*$P$6,B2067=2018,J2067*$P$7,B2067=2019,J2067*$P$8,B2067=2020,J2067*$P$9,B2067=2021,J2067*$P$10,B2067=2022,J2067*$P$11),"")</f>
        <v>4303535.9392691199</v>
      </c>
      <c r="L2067" s="3">
        <f t="shared" si="33"/>
        <v>8144785.9392691199</v>
      </c>
    </row>
    <row r="2068" spans="1:12">
      <c r="A2068">
        <v>4807890</v>
      </c>
      <c r="B2068">
        <v>2019</v>
      </c>
      <c r="D2068" t="s">
        <v>421</v>
      </c>
      <c r="E2068" t="s">
        <v>422</v>
      </c>
      <c r="F2068" t="s">
        <v>4101</v>
      </c>
      <c r="G2068" t="s">
        <v>423</v>
      </c>
      <c r="H2068" s="5">
        <v>4127362</v>
      </c>
      <c r="I2068">
        <f>IFERROR(VLOOKUP(G2068,'NCES Match'!$A$2:$B$1307,2,FALSE),"")</f>
        <v>4807890</v>
      </c>
      <c r="J2068" cm="1">
        <f t="array" ref="J2068">IFERROR(_xlfn.IFS(B2068=2015,H2068/$O$13,B2068=2016,H2068/$O$14,B2068=2017,H2068/$O$15,B2068=2018,H2068/$O$16,B2068=2019,H2068/$O$17,B2068=2020,H2068/$O$18,B2068=2021,H2068/$O$19,B2068=2022,H2068/$O$20),"")</f>
        <v>2.6133631811358629E-3</v>
      </c>
      <c r="K2068" s="3" cm="1">
        <f t="array" ref="K2068">IFERROR(_xlfn.IFS(B2068=2015,J2068*$P$4,B2068=2016,J2068*$P$5,B2068=2017,J2068*$P$6,B2068=2018,J2068*$P$7,B2068=2019,J2068*$P$8,B2068=2020,J2068*$P$9,B2068=2021,J2068*$P$10,B2068=2022,J2068*$P$11),"")</f>
        <v>4541831.738924467</v>
      </c>
      <c r="L2068" s="3">
        <f t="shared" si="33"/>
        <v>8669193.7389244661</v>
      </c>
    </row>
    <row r="2069" spans="1:12">
      <c r="A2069">
        <v>4807890</v>
      </c>
      <c r="B2069">
        <v>2020</v>
      </c>
      <c r="D2069" t="s">
        <v>421</v>
      </c>
      <c r="E2069" t="s">
        <v>422</v>
      </c>
      <c r="F2069" t="s">
        <v>4230</v>
      </c>
      <c r="G2069" t="s">
        <v>423</v>
      </c>
      <c r="H2069" s="5">
        <v>4400738</v>
      </c>
      <c r="I2069">
        <f>IFERROR(VLOOKUP(G2069,'NCES Match'!$A$2:$B$1307,2,FALSE),"")</f>
        <v>4807890</v>
      </c>
      <c r="J2069" cm="1">
        <f t="array" ref="J2069">IFERROR(_xlfn.IFS(B2069=2015,H2069/$O$13,B2069=2016,H2069/$O$14,B2069=2017,H2069/$O$15,B2069=2018,H2069/$O$16,B2069=2019,H2069/$O$17,B2069=2020,H2069/$O$18,B2069=2021,H2069/$O$19,B2069=2022,H2069/$O$20),"")</f>
        <v>2.3847932037035853E-3</v>
      </c>
      <c r="K2069" s="3" cm="1">
        <f t="array" ref="K2069">IFERROR(_xlfn.IFS(B2069=2015,J2069*$P$4,B2069=2016,J2069*$P$5,B2069=2017,J2069*$P$6,B2069=2018,J2069*$P$7,B2069=2019,J2069*$P$8,B2069=2020,J2069*$P$9,B2069=2021,J2069*$P$10,B2069=2022,J2069*$P$11),"")</f>
        <v>5027150.7866000263</v>
      </c>
      <c r="L2069" s="3">
        <f t="shared" si="33"/>
        <v>9427888.7866000272</v>
      </c>
    </row>
    <row r="2070" spans="1:12">
      <c r="A2070">
        <v>4807890</v>
      </c>
      <c r="B2070">
        <v>2021</v>
      </c>
      <c r="D2070" t="s">
        <v>421</v>
      </c>
      <c r="E2070" t="s">
        <v>422</v>
      </c>
      <c r="F2070" t="s">
        <v>4230</v>
      </c>
      <c r="G2070" t="s">
        <v>423</v>
      </c>
      <c r="H2070" s="5">
        <v>4703625.26</v>
      </c>
      <c r="I2070">
        <f>IFERROR(VLOOKUP(G2070,'NCES Match'!$A$2:$B$1307,2,FALSE),"")</f>
        <v>4807890</v>
      </c>
      <c r="J2070" cm="1">
        <f t="array" ref="J2070">IFERROR(_xlfn.IFS(B2070=2015,H2070/$O$13,B2070=2016,H2070/$O$14,B2070=2017,H2070/$O$15,B2070=2018,H2070/$O$16,B2070=2019,H2070/$O$17,B2070=2020,H2070/$O$18,B2070=2021,H2070/$O$19,B2070=2022,H2070/$O$20),"")</f>
        <v>2.4065770127134978E-3</v>
      </c>
      <c r="K2070" s="3" cm="1">
        <f t="array" ref="K2070">IFERROR(_xlfn.IFS(B2070=2015,J2070*$P$4,B2070=2016,J2070*$P$5,B2070=2017,J2070*$P$6,B2070=2018,J2070*$P$7,B2070=2019,J2070*$P$8,B2070=2020,J2070*$P$9,B2070=2021,J2070*$P$10,B2070=2022,J2070*$P$11),"")</f>
        <v>5151406.3494219808</v>
      </c>
      <c r="L2070" s="3">
        <f t="shared" si="33"/>
        <v>9855031.6094219796</v>
      </c>
    </row>
    <row r="2071" spans="1:12">
      <c r="A2071">
        <v>4807890</v>
      </c>
      <c r="B2071">
        <v>2022</v>
      </c>
      <c r="D2071" t="s">
        <v>421</v>
      </c>
      <c r="E2071" t="s">
        <v>422</v>
      </c>
      <c r="F2071" t="s">
        <v>4101</v>
      </c>
      <c r="G2071" t="s">
        <v>423</v>
      </c>
      <c r="H2071" s="5">
        <v>5214440.32</v>
      </c>
      <c r="I2071">
        <f>IFERROR(VLOOKUP(G2071,'NCES Match'!$A$2:$B$1307,2,FALSE),"")</f>
        <v>4807890</v>
      </c>
      <c r="J2071" cm="1">
        <f t="array" ref="J2071">IFERROR(_xlfn.IFS(B2071=2015,H2071/$O$13,B2071=2016,H2071/$O$14,B2071=2017,H2071/$O$15,B2071=2018,H2071/$O$16,B2071=2019,H2071/$O$17,B2071=2020,H2071/$O$18,B2071=2021,H2071/$O$19,B2071=2022,H2071/$O$20),"")</f>
        <v>2.2903419731422061E-3</v>
      </c>
      <c r="K2071" s="3" cm="1">
        <f t="array" ref="K2071">IFERROR(_xlfn.IFS(B2071=2015,J2071*$P$4,B2071=2016,J2071*$P$5,B2071=2017,J2071*$P$6,B2071=2018,J2071*$P$7,B2071=2019,J2071*$P$8,B2071=2020,J2071*$P$9,B2071=2021,J2071*$P$10,B2071=2022,J2071*$P$11),"")</f>
        <v>4932212.5170902489</v>
      </c>
      <c r="L2071" s="3">
        <f t="shared" si="33"/>
        <v>10146652.83709025</v>
      </c>
    </row>
    <row r="2072" spans="1:12">
      <c r="A2072">
        <v>4807890</v>
      </c>
      <c r="B2072">
        <v>2023</v>
      </c>
      <c r="D2072" t="s">
        <v>421</v>
      </c>
      <c r="E2072" t="s">
        <v>422</v>
      </c>
      <c r="F2072" t="s">
        <v>4101</v>
      </c>
      <c r="G2072" t="s">
        <v>423</v>
      </c>
      <c r="H2072" s="5">
        <v>5601061.96</v>
      </c>
      <c r="I2072">
        <f>IFERROR(VLOOKUP(G2072,'NCES Match'!$A$2:$B$1307,2,FALSE),"")</f>
        <v>4807890</v>
      </c>
      <c r="J2072" t="str" cm="1">
        <f t="array" ref="J2072">IFERROR(_xlfn.IFS(B2072=2015,H2072/$O$13,B2072=2016,H2072/$O$14,B2072=2017,H2072/$O$15,B2072=2018,H2072/$O$16,B2072=2019,H2072/$O$17,B2072=2020,H2072/$O$18,B2072=2021,H2072/$O$19,B2072=2022,H2072/$O$20),"")</f>
        <v/>
      </c>
      <c r="K2072" s="3" t="str" cm="1">
        <f t="array" ref="K2072">IFERROR(_xlfn.IFS(B2072=2015,J2072*$P$4,B2072=2016,J2072*$P$5,B2072=2017,J2072*$P$6,B2072=2018,J2072*$P$7,B2072=2019,J2072*$P$8,B2072=2020,J2072*$P$9,B2072=2021,J2072*$P$10,B2072=2022,J2072*$P$11),"")</f>
        <v/>
      </c>
      <c r="L2072" s="3">
        <f t="shared" si="33"/>
        <v>5601061.96</v>
      </c>
    </row>
    <row r="2073" spans="1:12">
      <c r="A2073">
        <v>4808340</v>
      </c>
      <c r="B2073">
        <v>2015</v>
      </c>
      <c r="C2073" t="s">
        <v>381</v>
      </c>
      <c r="D2073" t="s">
        <v>460</v>
      </c>
      <c r="E2073" t="s">
        <v>461</v>
      </c>
      <c r="G2073" t="s">
        <v>462</v>
      </c>
      <c r="H2073" s="5">
        <v>390927.85</v>
      </c>
      <c r="I2073">
        <f>IFERROR(VLOOKUP(G2073,'NCES Match'!$A$2:$B$1307,2,FALSE),"")</f>
        <v>4808340</v>
      </c>
      <c r="J2073" cm="1">
        <f t="array" ref="J2073">IFERROR(_xlfn.IFS(B2073=2015,H2073/$O$13,B2073=2016,H2073/$O$14,B2073=2017,H2073/$O$15,B2073=2018,H2073/$O$16,B2073=2019,H2073/$O$17,B2073=2020,H2073/$O$18,B2073=2021,H2073/$O$19,B2073=2022,H2073/$O$20),"")</f>
        <v>3.0625434637261418E-4</v>
      </c>
      <c r="K2073" s="3" cm="1">
        <f t="array" ref="K2073">IFERROR(_xlfn.IFS(B2073=2015,J2073*$P$4,B2073=2016,J2073*$P$5,B2073=2017,J2073*$P$6,B2073=2018,J2073*$P$7,B2073=2019,J2073*$P$8,B2073=2020,J2073*$P$9,B2073=2021,J2073*$P$10,B2073=2022,J2073*$P$11),"")</f>
        <v>487398.58222857467</v>
      </c>
      <c r="L2073" s="3">
        <f t="shared" si="33"/>
        <v>878326.43222857465</v>
      </c>
    </row>
    <row r="2074" spans="1:12">
      <c r="A2074">
        <v>4808340</v>
      </c>
      <c r="B2074">
        <v>2016</v>
      </c>
      <c r="C2074" t="s">
        <v>4102</v>
      </c>
      <c r="D2074" t="s">
        <v>460</v>
      </c>
      <c r="E2074" t="s">
        <v>461</v>
      </c>
      <c r="F2074" t="s">
        <v>4101</v>
      </c>
      <c r="G2074" t="s">
        <v>462</v>
      </c>
      <c r="H2074" s="5">
        <v>438525</v>
      </c>
      <c r="I2074">
        <f>IFERROR(VLOOKUP(G2074,'NCES Match'!$A$2:$B$1307,2,FALSE),"")</f>
        <v>4808340</v>
      </c>
      <c r="J2074" cm="1">
        <f t="array" ref="J2074">IFERROR(_xlfn.IFS(B2074=2015,H2074/$O$13,B2074=2016,H2074/$O$14,B2074=2017,H2074/$O$15,B2074=2018,H2074/$O$16,B2074=2019,H2074/$O$17,B2074=2020,H2074/$O$18,B2074=2021,H2074/$O$19,B2074=2022,H2074/$O$20),"")</f>
        <v>3.1392553619992062E-4</v>
      </c>
      <c r="K2074" s="3" cm="1">
        <f t="array" ref="K2074">IFERROR(_xlfn.IFS(B2074=2015,J2074*$P$4,B2074=2016,J2074*$P$5,B2074=2017,J2074*$P$6,B2074=2018,J2074*$P$7,B2074=2019,J2074*$P$8,B2074=2020,J2074*$P$9,B2074=2021,J2074*$P$10,B2074=2022,J2074*$P$11),"")</f>
        <v>526023.43800174212</v>
      </c>
      <c r="L2074" s="3">
        <f t="shared" si="33"/>
        <v>964548.43800174212</v>
      </c>
    </row>
    <row r="2075" spans="1:12">
      <c r="A2075">
        <v>4808340</v>
      </c>
      <c r="B2075">
        <v>2017</v>
      </c>
      <c r="D2075" t="s">
        <v>460</v>
      </c>
      <c r="E2075" t="s">
        <v>461</v>
      </c>
      <c r="F2075" t="s">
        <v>4101</v>
      </c>
      <c r="G2075" t="s">
        <v>462</v>
      </c>
      <c r="H2075" s="5">
        <v>524110</v>
      </c>
      <c r="I2075">
        <f>IFERROR(VLOOKUP(G2075,'NCES Match'!$A$2:$B$1307,2,FALSE),"")</f>
        <v>4808340</v>
      </c>
      <c r="J2075" cm="1">
        <f t="array" ref="J2075">IFERROR(_xlfn.IFS(B2075=2015,H2075/$O$13,B2075=2016,H2075/$O$14,B2075=2017,H2075/$O$15,B2075=2018,H2075/$O$16,B2075=2019,H2075/$O$17,B2075=2020,H2075/$O$18,B2075=2021,H2075/$O$19,B2075=2022,H2075/$O$20),"")</f>
        <v>3.6134175197267184E-4</v>
      </c>
      <c r="K2075" s="3" cm="1">
        <f t="array" ref="K2075">IFERROR(_xlfn.IFS(B2075=2015,J2075*$P$4,B2075=2016,J2075*$P$5,B2075=2017,J2075*$P$6,B2075=2018,J2075*$P$7,B2075=2019,J2075*$P$8,B2075=2020,J2075*$P$9,B2075=2021,J2075*$P$10,B2075=2022,J2075*$P$11),"")</f>
        <v>613647.8432852542</v>
      </c>
      <c r="L2075" s="3">
        <f t="shared" si="33"/>
        <v>1137757.8432852542</v>
      </c>
    </row>
    <row r="2076" spans="1:12">
      <c r="A2076">
        <v>4808340</v>
      </c>
      <c r="B2076">
        <v>2018</v>
      </c>
      <c r="D2076" t="s">
        <v>460</v>
      </c>
      <c r="E2076" t="s">
        <v>461</v>
      </c>
      <c r="F2076" t="s">
        <v>4101</v>
      </c>
      <c r="G2076" t="s">
        <v>462</v>
      </c>
      <c r="H2076" s="5">
        <v>563142</v>
      </c>
      <c r="I2076">
        <f>IFERROR(VLOOKUP(G2076,'NCES Match'!$A$2:$B$1307,2,FALSE),"")</f>
        <v>4808340</v>
      </c>
      <c r="J2076" cm="1">
        <f t="array" ref="J2076">IFERROR(_xlfn.IFS(B2076=2015,H2076/$O$13,B2076=2016,H2076/$O$14,B2076=2017,H2076/$O$15,B2076=2018,H2076/$O$16,B2076=2019,H2076/$O$17,B2076=2020,H2076/$O$18,B2076=2021,H2076/$O$19,B2076=2022,H2076/$O$20),"")</f>
        <v>3.6748328742824466E-4</v>
      </c>
      <c r="K2076" s="3" cm="1">
        <f t="array" ref="K2076">IFERROR(_xlfn.IFS(B2076=2015,J2076*$P$4,B2076=2016,J2076*$P$5,B2076=2017,J2076*$P$6,B2076=2018,J2076*$P$7,B2076=2019,J2076*$P$8,B2076=2020,J2076*$P$9,B2076=2021,J2076*$P$10,B2076=2022,J2076*$P$11),"")</f>
        <v>630914.89382672077</v>
      </c>
      <c r="L2076" s="3">
        <f t="shared" si="33"/>
        <v>1194056.8938267208</v>
      </c>
    </row>
    <row r="2077" spans="1:12">
      <c r="A2077">
        <v>4808340</v>
      </c>
      <c r="B2077">
        <v>2019</v>
      </c>
      <c r="D2077" t="s">
        <v>460</v>
      </c>
      <c r="E2077" t="s">
        <v>461</v>
      </c>
      <c r="F2077" t="s">
        <v>4101</v>
      </c>
      <c r="G2077" t="s">
        <v>462</v>
      </c>
      <c r="H2077" s="5">
        <v>678726</v>
      </c>
      <c r="I2077">
        <f>IFERROR(VLOOKUP(G2077,'NCES Match'!$A$2:$B$1307,2,FALSE),"")</f>
        <v>4808340</v>
      </c>
      <c r="J2077" cm="1">
        <f t="array" ref="J2077">IFERROR(_xlfn.IFS(B2077=2015,H2077/$O$13,B2077=2016,H2077/$O$14,B2077=2017,H2077/$O$15,B2077=2018,H2077/$O$16,B2077=2019,H2077/$O$17,B2077=2020,H2077/$O$18,B2077=2021,H2077/$O$19,B2077=2022,H2077/$O$20),"")</f>
        <v>4.2975574676503293E-4</v>
      </c>
      <c r="K2077" s="3" cm="1">
        <f t="array" ref="K2077">IFERROR(_xlfn.IFS(B2077=2015,J2077*$P$4,B2077=2016,J2077*$P$5,B2077=2017,J2077*$P$6,B2077=2018,J2077*$P$7,B2077=2019,J2077*$P$8,B2077=2020,J2077*$P$9,B2077=2021,J2077*$P$10,B2077=2022,J2077*$P$11),"")</f>
        <v>746883.67262993846</v>
      </c>
      <c r="L2077" s="3">
        <f t="shared" si="33"/>
        <v>1425609.6726299385</v>
      </c>
    </row>
    <row r="2078" spans="1:12">
      <c r="A2078">
        <v>4808340</v>
      </c>
      <c r="B2078">
        <v>2020</v>
      </c>
      <c r="D2078" t="s">
        <v>460</v>
      </c>
      <c r="E2078" t="s">
        <v>461</v>
      </c>
      <c r="F2078" t="s">
        <v>4230</v>
      </c>
      <c r="G2078" t="s">
        <v>462</v>
      </c>
      <c r="H2078" s="5">
        <v>778093</v>
      </c>
      <c r="I2078">
        <f>IFERROR(VLOOKUP(G2078,'NCES Match'!$A$2:$B$1307,2,FALSE),"")</f>
        <v>4808340</v>
      </c>
      <c r="J2078" cm="1">
        <f t="array" ref="J2078">IFERROR(_xlfn.IFS(B2078=2015,H2078/$O$13,B2078=2016,H2078/$O$14,B2078=2017,H2078/$O$15,B2078=2018,H2078/$O$16,B2078=2019,H2078/$O$17,B2078=2020,H2078/$O$18,B2078=2021,H2078/$O$19,B2078=2022,H2078/$O$20),"")</f>
        <v>4.2165448119141244E-4</v>
      </c>
      <c r="K2078" s="3" cm="1">
        <f t="array" ref="K2078">IFERROR(_xlfn.IFS(B2078=2015,J2078*$P$4,B2078=2016,J2078*$P$5,B2078=2017,J2078*$P$6,B2078=2018,J2078*$P$7,B2078=2019,J2078*$P$8,B2078=2020,J2078*$P$9,B2078=2021,J2078*$P$10,B2078=2022,J2078*$P$11),"")</f>
        <v>888848.83330886194</v>
      </c>
      <c r="L2078" s="3">
        <f t="shared" si="33"/>
        <v>1666941.8333088621</v>
      </c>
    </row>
    <row r="2079" spans="1:12">
      <c r="A2079">
        <v>4808340</v>
      </c>
      <c r="B2079">
        <v>2021</v>
      </c>
      <c r="D2079" t="s">
        <v>460</v>
      </c>
      <c r="E2079" t="s">
        <v>461</v>
      </c>
      <c r="F2079" t="s">
        <v>4230</v>
      </c>
      <c r="G2079" t="s">
        <v>462</v>
      </c>
      <c r="H2079" s="5">
        <v>935816.23</v>
      </c>
      <c r="I2079">
        <f>IFERROR(VLOOKUP(G2079,'NCES Match'!$A$2:$B$1307,2,FALSE),"")</f>
        <v>4808340</v>
      </c>
      <c r="J2079" cm="1">
        <f t="array" ref="J2079">IFERROR(_xlfn.IFS(B2079=2015,H2079/$O$13,B2079=2016,H2079/$O$14,B2079=2017,H2079/$O$15,B2079=2018,H2079/$O$16,B2079=2019,H2079/$O$17,B2079=2020,H2079/$O$18,B2079=2021,H2079/$O$19,B2079=2022,H2079/$O$20),"")</f>
        <v>4.7880383805112224E-4</v>
      </c>
      <c r="K2079" s="3" cm="1">
        <f t="array" ref="K2079">IFERROR(_xlfn.IFS(B2079=2015,J2079*$P$4,B2079=2016,J2079*$P$5,B2079=2017,J2079*$P$6,B2079=2018,J2079*$P$7,B2079=2019,J2079*$P$8,B2079=2020,J2079*$P$9,B2079=2021,J2079*$P$10,B2079=2022,J2079*$P$11),"")</f>
        <v>1024905.1322413684</v>
      </c>
      <c r="L2079" s="3">
        <f t="shared" si="33"/>
        <v>1960721.3622413683</v>
      </c>
    </row>
    <row r="2080" spans="1:12">
      <c r="A2080">
        <v>4808340</v>
      </c>
      <c r="B2080">
        <v>2022</v>
      </c>
      <c r="D2080" t="s">
        <v>460</v>
      </c>
      <c r="E2080" t="s">
        <v>461</v>
      </c>
      <c r="F2080" t="s">
        <v>4101</v>
      </c>
      <c r="G2080" t="s">
        <v>462</v>
      </c>
      <c r="H2080" s="5">
        <v>1182864.29</v>
      </c>
      <c r="I2080">
        <f>IFERROR(VLOOKUP(G2080,'NCES Match'!$A$2:$B$1307,2,FALSE),"")</f>
        <v>4808340</v>
      </c>
      <c r="J2080" cm="1">
        <f t="array" ref="J2080">IFERROR(_xlfn.IFS(B2080=2015,H2080/$O$13,B2080=2016,H2080/$O$14,B2080=2017,H2080/$O$15,B2080=2018,H2080/$O$16,B2080=2019,H2080/$O$17,B2080=2020,H2080/$O$18,B2080=2021,H2080/$O$19,B2080=2022,H2080/$O$20),"")</f>
        <v>5.1955024233896207E-4</v>
      </c>
      <c r="K2080" s="3" cm="1">
        <f t="array" ref="K2080">IFERROR(_xlfn.IFS(B2080=2015,J2080*$P$4,B2080=2016,J2080*$P$5,B2080=2017,J2080*$P$6,B2080=2018,J2080*$P$7,B2080=2019,J2080*$P$8,B2080=2020,J2080*$P$9,B2080=2021,J2080*$P$10,B2080=2022,J2080*$P$11),"")</f>
        <v>1118842.6176401365</v>
      </c>
      <c r="L2080" s="3">
        <f t="shared" si="33"/>
        <v>2301706.9076401368</v>
      </c>
    </row>
    <row r="2081" spans="1:12">
      <c r="A2081">
        <v>4808340</v>
      </c>
      <c r="B2081">
        <v>2023</v>
      </c>
      <c r="D2081" t="s">
        <v>460</v>
      </c>
      <c r="E2081" t="s">
        <v>461</v>
      </c>
      <c r="F2081" t="s">
        <v>4101</v>
      </c>
      <c r="G2081" t="s">
        <v>462</v>
      </c>
      <c r="H2081" s="5">
        <v>1502298.36</v>
      </c>
      <c r="I2081">
        <f>IFERROR(VLOOKUP(G2081,'NCES Match'!$A$2:$B$1307,2,FALSE),"")</f>
        <v>4808340</v>
      </c>
      <c r="J2081" t="str" cm="1">
        <f t="array" ref="J2081">IFERROR(_xlfn.IFS(B2081=2015,H2081/$O$13,B2081=2016,H2081/$O$14,B2081=2017,H2081/$O$15,B2081=2018,H2081/$O$16,B2081=2019,H2081/$O$17,B2081=2020,H2081/$O$18,B2081=2021,H2081/$O$19,B2081=2022,H2081/$O$20),"")</f>
        <v/>
      </c>
      <c r="K2081" s="3" t="str" cm="1">
        <f t="array" ref="K2081">IFERROR(_xlfn.IFS(B2081=2015,J2081*$P$4,B2081=2016,J2081*$P$5,B2081=2017,J2081*$P$6,B2081=2018,J2081*$P$7,B2081=2019,J2081*$P$8,B2081=2020,J2081*$P$9,B2081=2021,J2081*$P$10,B2081=2022,J2081*$P$11),"")</f>
        <v/>
      </c>
      <c r="L2081" s="3">
        <f t="shared" si="33"/>
        <v>1502298.36</v>
      </c>
    </row>
    <row r="2082" spans="1:12">
      <c r="A2082">
        <v>4813290</v>
      </c>
      <c r="B2082">
        <v>2015</v>
      </c>
      <c r="C2082" t="s">
        <v>381</v>
      </c>
      <c r="D2082" t="s">
        <v>837</v>
      </c>
      <c r="E2082" t="s">
        <v>838</v>
      </c>
      <c r="G2082" t="s">
        <v>839</v>
      </c>
      <c r="H2082" s="5">
        <v>321324.33</v>
      </c>
      <c r="I2082">
        <f>IFERROR(VLOOKUP(G2082,'NCES Match'!$A$2:$B$1307,2,FALSE),"")</f>
        <v>4813290</v>
      </c>
      <c r="J2082" cm="1">
        <f t="array" ref="J2082">IFERROR(_xlfn.IFS(B2082=2015,H2082/$O$13,B2082=2016,H2082/$O$14,B2082=2017,H2082/$O$15,B2082=2018,H2082/$O$16,B2082=2019,H2082/$O$17,B2082=2020,H2082/$O$18,B2082=2021,H2082/$O$19,B2082=2022,H2082/$O$20),"")</f>
        <v>2.5172668731012182E-4</v>
      </c>
      <c r="K2082" s="3" cm="1">
        <f t="array" ref="K2082">IFERROR(_xlfn.IFS(B2082=2015,J2082*$P$4,B2082=2016,J2082*$P$5,B2082=2017,J2082*$P$6,B2082=2018,J2082*$P$7,B2082=2019,J2082*$P$8,B2082=2020,J2082*$P$9,B2082=2021,J2082*$P$10,B2082=2022,J2082*$P$11),"")</f>
        <v>400618.74045951624</v>
      </c>
      <c r="L2082" s="3">
        <f t="shared" si="33"/>
        <v>721943.07045951625</v>
      </c>
    </row>
    <row r="2083" spans="1:12">
      <c r="A2083">
        <v>4813290</v>
      </c>
      <c r="B2083">
        <v>2016</v>
      </c>
      <c r="C2083" t="s">
        <v>4102</v>
      </c>
      <c r="D2083" t="s">
        <v>837</v>
      </c>
      <c r="E2083" t="s">
        <v>838</v>
      </c>
      <c r="F2083" t="s">
        <v>4101</v>
      </c>
      <c r="G2083" t="s">
        <v>839</v>
      </c>
      <c r="H2083" s="5">
        <v>386350</v>
      </c>
      <c r="I2083">
        <f>IFERROR(VLOOKUP(G2083,'NCES Match'!$A$2:$B$1307,2,FALSE),"")</f>
        <v>4813290</v>
      </c>
      <c r="J2083" cm="1">
        <f t="array" ref="J2083">IFERROR(_xlfn.IFS(B2083=2015,H2083/$O$13,B2083=2016,H2083/$O$14,B2083=2017,H2083/$O$15,B2083=2018,H2083/$O$16,B2083=2019,H2083/$O$17,B2083=2020,H2083/$O$18,B2083=2021,H2083/$O$19,B2083=2022,H2083/$O$20),"")</f>
        <v>2.7657518023109132E-4</v>
      </c>
      <c r="K2083" s="3" cm="1">
        <f t="array" ref="K2083">IFERROR(_xlfn.IFS(B2083=2015,J2083*$P$4,B2083=2016,J2083*$P$5,B2083=2017,J2083*$P$6,B2083=2018,J2083*$P$7,B2083=2019,J2083*$P$8,B2083=2020,J2083*$P$9,B2083=2021,J2083*$P$10,B2083=2022,J2083*$P$11),"")</f>
        <v>463438.01441644848</v>
      </c>
      <c r="L2083" s="3">
        <f t="shared" si="33"/>
        <v>849788.01441644854</v>
      </c>
    </row>
    <row r="2084" spans="1:12">
      <c r="A2084">
        <v>4813290</v>
      </c>
      <c r="B2084">
        <v>2017</v>
      </c>
      <c r="D2084" t="s">
        <v>837</v>
      </c>
      <c r="E2084" t="s">
        <v>838</v>
      </c>
      <c r="F2084" t="s">
        <v>4101</v>
      </c>
      <c r="G2084" t="s">
        <v>839</v>
      </c>
      <c r="H2084" s="5">
        <v>428750</v>
      </c>
      <c r="I2084">
        <f>IFERROR(VLOOKUP(G2084,'NCES Match'!$A$2:$B$1307,2,FALSE),"")</f>
        <v>4813290</v>
      </c>
      <c r="J2084" cm="1">
        <f t="array" ref="J2084">IFERROR(_xlfn.IFS(B2084=2015,H2084/$O$13,B2084=2016,H2084/$O$14,B2084=2017,H2084/$O$15,B2084=2018,H2084/$O$16,B2084=2019,H2084/$O$17,B2084=2020,H2084/$O$18,B2084=2021,H2084/$O$19,B2084=2022,H2084/$O$20),"")</f>
        <v>2.9559687118788623E-4</v>
      </c>
      <c r="K2084" s="3" cm="1">
        <f t="array" ref="K2084">IFERROR(_xlfn.IFS(B2084=2015,J2084*$P$4,B2084=2016,J2084*$P$5,B2084=2017,J2084*$P$6,B2084=2018,J2084*$P$7,B2084=2019,J2084*$P$8,B2084=2020,J2084*$P$9,B2084=2021,J2084*$P$10,B2084=2022,J2084*$P$11),"")</f>
        <v>501996.74268484232</v>
      </c>
      <c r="L2084" s="3">
        <f t="shared" si="33"/>
        <v>930746.74268484232</v>
      </c>
    </row>
    <row r="2085" spans="1:12">
      <c r="A2085">
        <v>4813290</v>
      </c>
      <c r="B2085">
        <v>2018</v>
      </c>
      <c r="D2085" t="s">
        <v>837</v>
      </c>
      <c r="E2085" t="s">
        <v>838</v>
      </c>
      <c r="F2085" t="s">
        <v>4101</v>
      </c>
      <c r="G2085" t="s">
        <v>839</v>
      </c>
      <c r="H2085" s="5">
        <v>485347</v>
      </c>
      <c r="I2085">
        <f>IFERROR(VLOOKUP(G2085,'NCES Match'!$A$2:$B$1307,2,FALSE),"")</f>
        <v>4813290</v>
      </c>
      <c r="J2085" cm="1">
        <f t="array" ref="J2085">IFERROR(_xlfn.IFS(B2085=2015,H2085/$O$13,B2085=2016,H2085/$O$14,B2085=2017,H2085/$O$15,B2085=2018,H2085/$O$16,B2085=2019,H2085/$O$17,B2085=2020,H2085/$O$18,B2085=2021,H2085/$O$19,B2085=2022,H2085/$O$20),"")</f>
        <v>3.1671747286374707E-4</v>
      </c>
      <c r="K2085" s="3" cm="1">
        <f t="array" ref="K2085">IFERROR(_xlfn.IFS(B2085=2015,J2085*$P$4,B2085=2016,J2085*$P$5,B2085=2017,J2085*$P$6,B2085=2018,J2085*$P$7,B2085=2019,J2085*$P$8,B2085=2020,J2085*$P$9,B2085=2021,J2085*$P$10,B2085=2022,J2085*$P$11),"")</f>
        <v>543757.43768732832</v>
      </c>
      <c r="L2085" s="3">
        <f t="shared" si="33"/>
        <v>1029104.4376873283</v>
      </c>
    </row>
    <row r="2086" spans="1:12">
      <c r="A2086">
        <v>4813290</v>
      </c>
      <c r="B2086">
        <v>2019</v>
      </c>
      <c r="D2086" t="s">
        <v>837</v>
      </c>
      <c r="E2086" t="s">
        <v>838</v>
      </c>
      <c r="F2086" t="s">
        <v>4101</v>
      </c>
      <c r="G2086" t="s">
        <v>839</v>
      </c>
      <c r="H2086" s="5">
        <v>485091</v>
      </c>
      <c r="I2086">
        <f>IFERROR(VLOOKUP(G2086,'NCES Match'!$A$2:$B$1307,2,FALSE),"")</f>
        <v>4813290</v>
      </c>
      <c r="J2086" cm="1">
        <f t="array" ref="J2086">IFERROR(_xlfn.IFS(B2086=2015,H2086/$O$13,B2086=2016,H2086/$O$14,B2086=2017,H2086/$O$15,B2086=2018,H2086/$O$16,B2086=2019,H2086/$O$17,B2086=2020,H2086/$O$18,B2086=2021,H2086/$O$19,B2086=2022,H2086/$O$20),"")</f>
        <v>3.0714993230552032E-4</v>
      </c>
      <c r="K2086" s="3" cm="1">
        <f t="array" ref="K2086">IFERROR(_xlfn.IFS(B2086=2015,J2086*$P$4,B2086=2016,J2086*$P$5,B2086=2017,J2086*$P$6,B2086=2018,J2086*$P$7,B2086=2019,J2086*$P$8,B2086=2020,J2086*$P$9,B2086=2021,J2086*$P$10,B2086=2022,J2086*$P$11),"")</f>
        <v>533803.84373035585</v>
      </c>
      <c r="L2086" s="3">
        <f t="shared" si="33"/>
        <v>1018894.8437303558</v>
      </c>
    </row>
    <row r="2087" spans="1:12">
      <c r="A2087">
        <v>4813290</v>
      </c>
      <c r="B2087">
        <v>2020</v>
      </c>
      <c r="D2087" t="s">
        <v>837</v>
      </c>
      <c r="E2087" t="s">
        <v>838</v>
      </c>
      <c r="F2087" t="s">
        <v>4230</v>
      </c>
      <c r="G2087" t="s">
        <v>839</v>
      </c>
      <c r="H2087" s="5">
        <v>546029</v>
      </c>
      <c r="I2087">
        <f>IFERROR(VLOOKUP(G2087,'NCES Match'!$A$2:$B$1307,2,FALSE),"")</f>
        <v>4813290</v>
      </c>
      <c r="J2087" cm="1">
        <f t="array" ref="J2087">IFERROR(_xlfn.IFS(B2087=2015,H2087/$O$13,B2087=2016,H2087/$O$14,B2087=2017,H2087/$O$15,B2087=2018,H2087/$O$16,B2087=2019,H2087/$O$17,B2087=2020,H2087/$O$18,B2087=2021,H2087/$O$19,B2087=2022,H2087/$O$20),"")</f>
        <v>2.9589724455876835E-4</v>
      </c>
      <c r="K2087" s="3" cm="1">
        <f t="array" ref="K2087">IFERROR(_xlfn.IFS(B2087=2015,J2087*$P$4,B2087=2016,J2087*$P$5,B2087=2017,J2087*$P$6,B2087=2018,J2087*$P$7,B2087=2019,J2087*$P$8,B2087=2020,J2087*$P$9,B2087=2021,J2087*$P$10,B2087=2022,J2087*$P$11),"")</f>
        <v>623752.2244806271</v>
      </c>
      <c r="L2087" s="3">
        <f t="shared" si="33"/>
        <v>1169781.2244806271</v>
      </c>
    </row>
    <row r="2088" spans="1:12">
      <c r="A2088">
        <v>4813290</v>
      </c>
      <c r="B2088">
        <v>2021</v>
      </c>
      <c r="D2088" t="s">
        <v>837</v>
      </c>
      <c r="E2088" t="s">
        <v>838</v>
      </c>
      <c r="F2088" t="s">
        <v>4101</v>
      </c>
      <c r="G2088" t="s">
        <v>839</v>
      </c>
      <c r="H2088" s="5">
        <v>614727.06000000006</v>
      </c>
      <c r="I2088">
        <f>IFERROR(VLOOKUP(G2088,'NCES Match'!$A$2:$B$1307,2,FALSE),"")</f>
        <v>4813290</v>
      </c>
      <c r="J2088" cm="1">
        <f t="array" ref="J2088">IFERROR(_xlfn.IFS(B2088=2015,H2088/$O$13,B2088=2016,H2088/$O$14,B2088=2017,H2088/$O$15,B2088=2018,H2088/$O$16,B2088=2019,H2088/$O$17,B2088=2020,H2088/$O$18,B2088=2021,H2088/$O$19,B2088=2022,H2088/$O$20),"")</f>
        <v>3.1452080680614245E-4</v>
      </c>
      <c r="K2088" s="3" cm="1">
        <f t="array" ref="K2088">IFERROR(_xlfn.IFS(B2088=2015,J2088*$P$4,B2088=2016,J2088*$P$5,B2088=2017,J2088*$P$6,B2088=2018,J2088*$P$7,B2088=2019,J2088*$P$8,B2088=2020,J2088*$P$9,B2088=2021,J2088*$P$10,B2088=2022,J2088*$P$11),"")</f>
        <v>673248.54872590501</v>
      </c>
      <c r="L2088" s="3">
        <f t="shared" si="33"/>
        <v>1287975.608725905</v>
      </c>
    </row>
    <row r="2089" spans="1:12">
      <c r="A2089">
        <v>4813290</v>
      </c>
      <c r="B2089">
        <v>2022</v>
      </c>
      <c r="D2089" t="s">
        <v>837</v>
      </c>
      <c r="E2089" t="s">
        <v>838</v>
      </c>
      <c r="F2089" t="s">
        <v>4101</v>
      </c>
      <c r="G2089" t="s">
        <v>839</v>
      </c>
      <c r="H2089" s="5">
        <v>801127.35</v>
      </c>
      <c r="I2089">
        <f>IFERROR(VLOOKUP(G2089,'NCES Match'!$A$2:$B$1307,2,FALSE),"")</f>
        <v>4813290</v>
      </c>
      <c r="J2089" cm="1">
        <f t="array" ref="J2089">IFERROR(_xlfn.IFS(B2089=2015,H2089/$O$13,B2089=2016,H2089/$O$14,B2089=2017,H2089/$O$15,B2089=2018,H2089/$O$16,B2089=2019,H2089/$O$17,B2089=2020,H2089/$O$18,B2089=2021,H2089/$O$19,B2089=2022,H2089/$O$20),"")</f>
        <v>3.5187968083546628E-4</v>
      </c>
      <c r="K2089" s="3" cm="1">
        <f t="array" ref="K2089">IFERROR(_xlfn.IFS(B2089=2015,J2089*$P$4,B2089=2016,J2089*$P$5,B2089=2017,J2089*$P$6,B2089=2018,J2089*$P$7,B2089=2019,J2089*$P$8,B2089=2020,J2089*$P$9,B2089=2021,J2089*$P$10,B2089=2022,J2089*$P$11),"")</f>
        <v>757766.91283588053</v>
      </c>
      <c r="L2089" s="3">
        <f t="shared" si="33"/>
        <v>1558894.2628358805</v>
      </c>
    </row>
    <row r="2090" spans="1:12">
      <c r="A2090">
        <v>4813290</v>
      </c>
      <c r="B2090">
        <v>2023</v>
      </c>
      <c r="D2090" t="s">
        <v>837</v>
      </c>
      <c r="E2090" t="s">
        <v>838</v>
      </c>
      <c r="F2090" t="s">
        <v>4101</v>
      </c>
      <c r="G2090" t="s">
        <v>839</v>
      </c>
      <c r="H2090" s="5">
        <v>1017983.97</v>
      </c>
      <c r="I2090">
        <f>IFERROR(VLOOKUP(G2090,'NCES Match'!$A$2:$B$1307,2,FALSE),"")</f>
        <v>4813290</v>
      </c>
      <c r="J2090" t="str" cm="1">
        <f t="array" ref="J2090">IFERROR(_xlfn.IFS(B2090=2015,H2090/$O$13,B2090=2016,H2090/$O$14,B2090=2017,H2090/$O$15,B2090=2018,H2090/$O$16,B2090=2019,H2090/$O$17,B2090=2020,H2090/$O$18,B2090=2021,H2090/$O$19,B2090=2022,H2090/$O$20),"")</f>
        <v/>
      </c>
      <c r="K2090" s="3" t="str" cm="1">
        <f t="array" ref="K2090">IFERROR(_xlfn.IFS(B2090=2015,J2090*$P$4,B2090=2016,J2090*$P$5,B2090=2017,J2090*$P$6,B2090=2018,J2090*$P$7,B2090=2019,J2090*$P$8,B2090=2020,J2090*$P$9,B2090=2021,J2090*$P$10,B2090=2022,J2090*$P$11),"")</f>
        <v/>
      </c>
      <c r="L2090" s="3">
        <f t="shared" si="33"/>
        <v>1017983.97</v>
      </c>
    </row>
    <row r="2091" spans="1:12">
      <c r="A2091">
        <v>4819080</v>
      </c>
      <c r="B2091">
        <v>2015</v>
      </c>
      <c r="C2091" t="s">
        <v>381</v>
      </c>
      <c r="D2091" t="s">
        <v>1304</v>
      </c>
      <c r="E2091" t="s">
        <v>1305</v>
      </c>
      <c r="G2091" t="s">
        <v>1306</v>
      </c>
      <c r="H2091" s="5">
        <v>232641.44</v>
      </c>
      <c r="I2091">
        <f>IFERROR(VLOOKUP(G2091,'NCES Match'!$A$2:$B$1307,2,FALSE),"")</f>
        <v>4819080</v>
      </c>
      <c r="J2091" cm="1">
        <f t="array" ref="J2091">IFERROR(_xlfn.IFS(B2091=2015,H2091/$O$13,B2091=2016,H2091/$O$14,B2091=2017,H2091/$O$15,B2091=2018,H2091/$O$16,B2091=2019,H2091/$O$17,B2091=2020,H2091/$O$18,B2091=2021,H2091/$O$19,B2091=2022,H2091/$O$20),"")</f>
        <v>1.8225217811006236E-4</v>
      </c>
      <c r="K2091" s="3" cm="1">
        <f t="array" ref="K2091">IFERROR(_xlfn.IFS(B2091=2015,J2091*$P$4,B2091=2016,J2091*$P$5,B2091=2017,J2091*$P$6,B2091=2018,J2091*$P$7,B2091=2019,J2091*$P$8,B2091=2020,J2091*$P$9,B2091=2021,J2091*$P$10,B2091=2022,J2091*$P$11),"")</f>
        <v>290051.2409735301</v>
      </c>
      <c r="L2091" s="3">
        <f t="shared" si="33"/>
        <v>522692.68097353011</v>
      </c>
    </row>
    <row r="2092" spans="1:12">
      <c r="A2092">
        <v>4819080</v>
      </c>
      <c r="B2092">
        <v>2016</v>
      </c>
      <c r="C2092" t="s">
        <v>4102</v>
      </c>
      <c r="D2092" t="s">
        <v>1304</v>
      </c>
      <c r="E2092" t="s">
        <v>1305</v>
      </c>
      <c r="F2092" t="s">
        <v>4101</v>
      </c>
      <c r="G2092" t="s">
        <v>1306</v>
      </c>
      <c r="H2092" s="5">
        <v>249647</v>
      </c>
      <c r="I2092">
        <f>IFERROR(VLOOKUP(G2092,'NCES Match'!$A$2:$B$1307,2,FALSE),"")</f>
        <v>4819080</v>
      </c>
      <c r="J2092" cm="1">
        <f t="array" ref="J2092">IFERROR(_xlfn.IFS(B2092=2015,H2092/$O$13,B2092=2016,H2092/$O$14,B2092=2017,H2092/$O$15,B2092=2018,H2092/$O$16,B2092=2019,H2092/$O$17,B2092=2020,H2092/$O$18,B2092=2021,H2092/$O$19,B2092=2022,H2092/$O$20),"")</f>
        <v>1.7871402619166885E-4</v>
      </c>
      <c r="K2092" s="3" cm="1">
        <f t="array" ref="K2092">IFERROR(_xlfn.IFS(B2092=2015,J2092*$P$4,B2092=2016,J2092*$P$5,B2092=2017,J2092*$P$6,B2092=2018,J2092*$P$7,B2092=2019,J2092*$P$8,B2092=2020,J2092*$P$9,B2092=2021,J2092*$P$10,B2092=2022,J2092*$P$11),"")</f>
        <v>299458.80674265075</v>
      </c>
      <c r="L2092" s="3">
        <f t="shared" si="33"/>
        <v>549105.80674265069</v>
      </c>
    </row>
    <row r="2093" spans="1:12">
      <c r="A2093">
        <v>4819080</v>
      </c>
      <c r="B2093">
        <v>2017</v>
      </c>
      <c r="D2093" t="s">
        <v>1304</v>
      </c>
      <c r="E2093" t="s">
        <v>1305</v>
      </c>
      <c r="F2093" t="s">
        <v>4101</v>
      </c>
      <c r="G2093" t="s">
        <v>1306</v>
      </c>
      <c r="H2093" s="5">
        <v>262579</v>
      </c>
      <c r="I2093">
        <f>IFERROR(VLOOKUP(G2093,'NCES Match'!$A$2:$B$1307,2,FALSE),"")</f>
        <v>4819080</v>
      </c>
      <c r="J2093" cm="1">
        <f t="array" ref="J2093">IFERROR(_xlfn.IFS(B2093=2015,H2093/$O$13,B2093=2016,H2093/$O$14,B2093=2017,H2093/$O$15,B2093=2018,H2093/$O$16,B2093=2019,H2093/$O$17,B2093=2020,H2093/$O$18,B2093=2021,H2093/$O$19,B2093=2022,H2093/$O$20),"")</f>
        <v>1.8103214190004426E-4</v>
      </c>
      <c r="K2093" s="3" cm="1">
        <f t="array" ref="K2093">IFERROR(_xlfn.IFS(B2093=2015,J2093*$P$4,B2093=2016,J2093*$P$5,B2093=2017,J2093*$P$6,B2093=2018,J2093*$P$7,B2093=2019,J2093*$P$8,B2093=2020,J2093*$P$9,B2093=2021,J2093*$P$10,B2093=2022,J2093*$P$11),"")</f>
        <v>307437.4406937451</v>
      </c>
      <c r="L2093" s="3">
        <f t="shared" si="33"/>
        <v>570016.44069374516</v>
      </c>
    </row>
    <row r="2094" spans="1:12">
      <c r="A2094">
        <v>4819080</v>
      </c>
      <c r="B2094">
        <v>2018</v>
      </c>
      <c r="D2094" t="s">
        <v>1304</v>
      </c>
      <c r="E2094" t="s">
        <v>1305</v>
      </c>
      <c r="F2094" t="s">
        <v>4101</v>
      </c>
      <c r="G2094" t="s">
        <v>1306</v>
      </c>
      <c r="H2094" s="5">
        <v>288375</v>
      </c>
      <c r="I2094">
        <f>IFERROR(VLOOKUP(G2094,'NCES Match'!$A$2:$B$1307,2,FALSE),"")</f>
        <v>4819080</v>
      </c>
      <c r="J2094" cm="1">
        <f t="array" ref="J2094">IFERROR(_xlfn.IFS(B2094=2015,H2094/$O$13,B2094=2016,H2094/$O$14,B2094=2017,H2094/$O$15,B2094=2018,H2094/$O$16,B2094=2019,H2094/$O$17,B2094=2020,H2094/$O$18,B2094=2021,H2094/$O$19,B2094=2022,H2094/$O$20),"")</f>
        <v>1.8818165402708384E-4</v>
      </c>
      <c r="K2094" s="3" cm="1">
        <f t="array" ref="K2094">IFERROR(_xlfn.IFS(B2094=2015,J2094*$P$4,B2094=2016,J2094*$P$5,B2094=2017,J2094*$P$6,B2094=2018,J2094*$P$7,B2094=2019,J2094*$P$8,B2094=2020,J2094*$P$9,B2094=2021,J2094*$P$10,B2094=2022,J2094*$P$11),"")</f>
        <v>323080.29326045758</v>
      </c>
      <c r="L2094" s="3">
        <f t="shared" si="33"/>
        <v>611455.29326045758</v>
      </c>
    </row>
    <row r="2095" spans="1:12">
      <c r="A2095">
        <v>4819080</v>
      </c>
      <c r="B2095">
        <v>2019</v>
      </c>
      <c r="D2095" t="s">
        <v>1304</v>
      </c>
      <c r="E2095" t="s">
        <v>1305</v>
      </c>
      <c r="F2095" t="s">
        <v>4101</v>
      </c>
      <c r="G2095" t="s">
        <v>1306</v>
      </c>
      <c r="H2095" s="5">
        <v>357791</v>
      </c>
      <c r="I2095">
        <f>IFERROR(VLOOKUP(G2095,'NCES Match'!$A$2:$B$1307,2,FALSE),"")</f>
        <v>4819080</v>
      </c>
      <c r="J2095" cm="1">
        <f t="array" ref="J2095">IFERROR(_xlfn.IFS(B2095=2015,H2095/$O$13,B2095=2016,H2095/$O$14,B2095=2017,H2095/$O$15,B2095=2018,H2095/$O$16,B2095=2019,H2095/$O$17,B2095=2020,H2095/$O$18,B2095=2021,H2095/$O$19,B2095=2022,H2095/$O$20),"")</f>
        <v>2.2654611491354078E-4</v>
      </c>
      <c r="K2095" s="3" cm="1">
        <f t="array" ref="K2095">IFERROR(_xlfn.IFS(B2095=2015,J2095*$P$4,B2095=2016,J2095*$P$5,B2095=2017,J2095*$P$6,B2095=2018,J2095*$P$7,B2095=2019,J2095*$P$8,B2095=2020,J2095*$P$9,B2095=2021,J2095*$P$10,B2095=2022,J2095*$P$11),"")</f>
        <v>393720.3762843007</v>
      </c>
      <c r="L2095" s="3">
        <f t="shared" si="33"/>
        <v>751511.3762843007</v>
      </c>
    </row>
    <row r="2096" spans="1:12">
      <c r="A2096">
        <v>4819080</v>
      </c>
      <c r="B2096">
        <v>2020</v>
      </c>
      <c r="D2096" t="s">
        <v>1304</v>
      </c>
      <c r="E2096" t="s">
        <v>1305</v>
      </c>
      <c r="F2096" t="s">
        <v>4230</v>
      </c>
      <c r="G2096" t="s">
        <v>1306</v>
      </c>
      <c r="H2096" s="5">
        <v>382347</v>
      </c>
      <c r="I2096">
        <f>IFERROR(VLOOKUP(G2096,'NCES Match'!$A$2:$B$1307,2,FALSE),"")</f>
        <v>4819080</v>
      </c>
      <c r="J2096" cm="1">
        <f t="array" ref="J2096">IFERROR(_xlfn.IFS(B2096=2015,H2096/$O$13,B2096=2016,H2096/$O$14,B2096=2017,H2096/$O$15,B2096=2018,H2096/$O$16,B2096=2019,H2096/$O$17,B2096=2020,H2096/$O$18,B2096=2021,H2096/$O$19,B2096=2022,H2096/$O$20),"")</f>
        <v>2.0719673087933314E-4</v>
      </c>
      <c r="K2096" s="3" cm="1">
        <f t="array" ref="K2096">IFERROR(_xlfn.IFS(B2096=2015,J2096*$P$4,B2096=2016,J2096*$P$5,B2096=2017,J2096*$P$6,B2096=2018,J2096*$P$7,B2096=2019,J2096*$P$8,B2096=2020,J2096*$P$9,B2096=2021,J2096*$P$10,B2096=2022,J2096*$P$11),"")</f>
        <v>436771.29195243167</v>
      </c>
      <c r="L2096" s="3">
        <f t="shared" si="33"/>
        <v>819118.29195243167</v>
      </c>
    </row>
    <row r="2097" spans="1:12">
      <c r="A2097">
        <v>4819080</v>
      </c>
      <c r="B2097">
        <v>2021</v>
      </c>
      <c r="D2097" t="s">
        <v>1304</v>
      </c>
      <c r="E2097" t="s">
        <v>1305</v>
      </c>
      <c r="F2097" t="s">
        <v>4101</v>
      </c>
      <c r="G2097" t="s">
        <v>1306</v>
      </c>
      <c r="H2097" s="5">
        <v>453781.77</v>
      </c>
      <c r="I2097">
        <f>IFERROR(VLOOKUP(G2097,'NCES Match'!$A$2:$B$1307,2,FALSE),"")</f>
        <v>4819080</v>
      </c>
      <c r="J2097" cm="1">
        <f t="array" ref="J2097">IFERROR(_xlfn.IFS(B2097=2015,H2097/$O$13,B2097=2016,H2097/$O$14,B2097=2017,H2097/$O$15,B2097=2018,H2097/$O$16,B2097=2019,H2097/$O$17,B2097=2020,H2097/$O$18,B2097=2021,H2097/$O$19,B2097=2022,H2097/$O$20),"")</f>
        <v>2.3217427326904943E-4</v>
      </c>
      <c r="K2097" s="3" cm="1">
        <f t="array" ref="K2097">IFERROR(_xlfn.IFS(B2097=2015,J2097*$P$4,B2097=2016,J2097*$P$5,B2097=2017,J2097*$P$6,B2097=2018,J2097*$P$7,B2097=2019,J2097*$P$8,B2097=2020,J2097*$P$9,B2097=2021,J2097*$P$10,B2097=2022,J2097*$P$11),"")</f>
        <v>496981.40519594564</v>
      </c>
      <c r="L2097" s="3">
        <f t="shared" si="33"/>
        <v>950763.17519594566</v>
      </c>
    </row>
    <row r="2098" spans="1:12">
      <c r="A2098">
        <v>4819080</v>
      </c>
      <c r="B2098">
        <v>2022</v>
      </c>
      <c r="D2098" t="s">
        <v>1304</v>
      </c>
      <c r="E2098" t="s">
        <v>1305</v>
      </c>
      <c r="F2098" t="s">
        <v>4101</v>
      </c>
      <c r="G2098" t="s">
        <v>1306</v>
      </c>
      <c r="H2098" s="5">
        <v>602604.56000000006</v>
      </c>
      <c r="I2098">
        <f>IFERROR(VLOOKUP(G2098,'NCES Match'!$A$2:$B$1307,2,FALSE),"")</f>
        <v>4819080</v>
      </c>
      <c r="J2098" cm="1">
        <f t="array" ref="J2098">IFERROR(_xlfn.IFS(B2098=2015,H2098/$O$13,B2098=2016,H2098/$O$14,B2098=2017,H2098/$O$15,B2098=2018,H2098/$O$16,B2098=2019,H2098/$O$17,B2098=2020,H2098/$O$18,B2098=2021,H2098/$O$19,B2098=2022,H2098/$O$20),"")</f>
        <v>2.6468238819058745E-4</v>
      </c>
      <c r="K2098" s="3" cm="1">
        <f t="array" ref="K2098">IFERROR(_xlfn.IFS(B2098=2015,J2098*$P$4,B2098=2016,J2098*$P$5,B2098=2017,J2098*$P$6,B2098=2018,J2098*$P$7,B2098=2019,J2098*$P$8,B2098=2020,J2098*$P$9,B2098=2021,J2098*$P$10,B2098=2022,J2098*$P$11),"")</f>
        <v>569989.02495592518</v>
      </c>
      <c r="L2098" s="3">
        <f t="shared" si="33"/>
        <v>1172593.5849559251</v>
      </c>
    </row>
    <row r="2099" spans="1:12">
      <c r="A2099">
        <v>4819080</v>
      </c>
      <c r="B2099">
        <v>2023</v>
      </c>
      <c r="D2099" t="s">
        <v>1304</v>
      </c>
      <c r="E2099" t="s">
        <v>1305</v>
      </c>
      <c r="F2099" t="s">
        <v>4101</v>
      </c>
      <c r="G2099" t="s">
        <v>1306</v>
      </c>
      <c r="H2099" s="5">
        <v>739682.68</v>
      </c>
      <c r="I2099">
        <f>IFERROR(VLOOKUP(G2099,'NCES Match'!$A$2:$B$1307,2,FALSE),"")</f>
        <v>4819080</v>
      </c>
      <c r="J2099" t="str" cm="1">
        <f t="array" ref="J2099">IFERROR(_xlfn.IFS(B2099=2015,H2099/$O$13,B2099=2016,H2099/$O$14,B2099=2017,H2099/$O$15,B2099=2018,H2099/$O$16,B2099=2019,H2099/$O$17,B2099=2020,H2099/$O$18,B2099=2021,H2099/$O$19,B2099=2022,H2099/$O$20),"")</f>
        <v/>
      </c>
      <c r="K2099" s="3" t="str" cm="1">
        <f t="array" ref="K2099">IFERROR(_xlfn.IFS(B2099=2015,J2099*$P$4,B2099=2016,J2099*$P$5,B2099=2017,J2099*$P$6,B2099=2018,J2099*$P$7,B2099=2019,J2099*$P$8,B2099=2020,J2099*$P$9,B2099=2021,J2099*$P$10,B2099=2022,J2099*$P$11),"")</f>
        <v/>
      </c>
      <c r="L2099" s="3">
        <f t="shared" si="33"/>
        <v>739682.68</v>
      </c>
    </row>
    <row r="2100" spans="1:12">
      <c r="A2100">
        <v>4820010</v>
      </c>
      <c r="B2100">
        <v>2015</v>
      </c>
      <c r="C2100" t="s">
        <v>381</v>
      </c>
      <c r="D2100" t="s">
        <v>1385</v>
      </c>
      <c r="E2100" t="s">
        <v>1386</v>
      </c>
      <c r="G2100" t="s">
        <v>1387</v>
      </c>
      <c r="H2100" s="5">
        <v>8531212.2100000009</v>
      </c>
      <c r="I2100">
        <f>IFERROR(VLOOKUP(G2100,'NCES Match'!$A$2:$B$1307,2,FALSE),"")</f>
        <v>4820010</v>
      </c>
      <c r="J2100" cm="1">
        <f t="array" ref="J2100">IFERROR(_xlfn.IFS(B2100=2015,H2100/$O$13,B2100=2016,H2100/$O$14,B2100=2017,H2100/$O$15,B2100=2018,H2100/$O$16,B2100=2019,H2100/$O$17,B2100=2020,H2100/$O$18,B2100=2021,H2100/$O$19,B2100=2022,H2100/$O$20),"")</f>
        <v>6.6833836963511705E-3</v>
      </c>
      <c r="K2100" s="3" cm="1">
        <f t="array" ref="K2100">IFERROR(_xlfn.IFS(B2100=2015,J2100*$P$4,B2100=2016,J2100*$P$5,B2100=2017,J2100*$P$6,B2100=2018,J2100*$P$7,B2100=2019,J2100*$P$8,B2100=2020,J2100*$P$9,B2100=2021,J2100*$P$10,B2100=2022,J2100*$P$11),"")</f>
        <v>10636491.454484776</v>
      </c>
      <c r="L2100" s="3">
        <f t="shared" si="33"/>
        <v>19167703.664484777</v>
      </c>
    </row>
    <row r="2101" spans="1:12">
      <c r="A2101">
        <v>4820010</v>
      </c>
      <c r="B2101">
        <v>2016</v>
      </c>
      <c r="C2101" t="s">
        <v>4102</v>
      </c>
      <c r="D2101" t="s">
        <v>1385</v>
      </c>
      <c r="E2101" t="s">
        <v>1386</v>
      </c>
      <c r="F2101" t="s">
        <v>4101</v>
      </c>
      <c r="G2101" t="s">
        <v>1387</v>
      </c>
      <c r="H2101" s="5">
        <v>9246559</v>
      </c>
      <c r="I2101">
        <f>IFERROR(VLOOKUP(G2101,'NCES Match'!$A$2:$B$1307,2,FALSE),"")</f>
        <v>4820010</v>
      </c>
      <c r="J2101" cm="1">
        <f t="array" ref="J2101">IFERROR(_xlfn.IFS(B2101=2015,H2101/$O$13,B2101=2016,H2101/$O$14,B2101=2017,H2101/$O$15,B2101=2018,H2101/$O$16,B2101=2019,H2101/$O$17,B2101=2020,H2101/$O$18,B2101=2021,H2101/$O$19,B2101=2022,H2101/$O$20),"")</f>
        <v>6.6193056087548068E-3</v>
      </c>
      <c r="K2101" s="3" cm="1">
        <f t="array" ref="K2101">IFERROR(_xlfn.IFS(B2101=2015,J2101*$P$4,B2101=2016,J2101*$P$5,B2101=2017,J2101*$P$6,B2101=2018,J2101*$P$7,B2101=2019,J2101*$P$8,B2101=2020,J2101*$P$9,B2101=2021,J2101*$P$10,B2101=2022,J2101*$P$11),"")</f>
        <v>11091515.318091217</v>
      </c>
      <c r="L2101" s="3">
        <f t="shared" si="33"/>
        <v>20338074.318091217</v>
      </c>
    </row>
    <row r="2102" spans="1:12">
      <c r="A2102">
        <v>4820010</v>
      </c>
      <c r="B2102">
        <v>2017</v>
      </c>
      <c r="D2102" t="s">
        <v>1385</v>
      </c>
      <c r="E2102" t="s">
        <v>1386</v>
      </c>
      <c r="F2102" t="s">
        <v>4101</v>
      </c>
      <c r="G2102" t="s">
        <v>1387</v>
      </c>
      <c r="H2102" s="5">
        <v>10283328</v>
      </c>
      <c r="I2102">
        <f>IFERROR(VLOOKUP(G2102,'NCES Match'!$A$2:$B$1307,2,FALSE),"")</f>
        <v>4820010</v>
      </c>
      <c r="J2102" cm="1">
        <f t="array" ref="J2102">IFERROR(_xlfn.IFS(B2102=2015,H2102/$O$13,B2102=2016,H2102/$O$14,B2102=2017,H2102/$O$15,B2102=2018,H2102/$O$16,B2102=2019,H2102/$O$17,B2102=2020,H2102/$O$18,B2102=2021,H2102/$O$19,B2102=2022,H2102/$O$20),"")</f>
        <v>7.0897249730583877E-3</v>
      </c>
      <c r="K2102" s="3" cm="1">
        <f t="array" ref="K2102">IFERROR(_xlfn.IFS(B2102=2015,J2102*$P$4,B2102=2016,J2102*$P$5,B2102=2017,J2102*$P$6,B2102=2018,J2102*$P$7,B2102=2019,J2102*$P$8,B2102=2020,J2102*$P$9,B2102=2021,J2102*$P$10,B2102=2022,J2102*$P$11),"")</f>
        <v>12040109.994075416</v>
      </c>
      <c r="L2102" s="3">
        <f t="shared" si="33"/>
        <v>22323437.994075418</v>
      </c>
    </row>
    <row r="2103" spans="1:12">
      <c r="A2103">
        <v>4820010</v>
      </c>
      <c r="B2103">
        <v>2018</v>
      </c>
      <c r="D2103" t="s">
        <v>1385</v>
      </c>
      <c r="E2103" t="s">
        <v>1386</v>
      </c>
      <c r="F2103" t="s">
        <v>4101</v>
      </c>
      <c r="G2103" t="s">
        <v>1387</v>
      </c>
      <c r="H2103" s="5">
        <v>10434058</v>
      </c>
      <c r="I2103">
        <f>IFERROR(VLOOKUP(G2103,'NCES Match'!$A$2:$B$1307,2,FALSE),"")</f>
        <v>4820010</v>
      </c>
      <c r="J2103" cm="1">
        <f t="array" ref="J2103">IFERROR(_xlfn.IFS(B2103=2015,H2103/$O$13,B2103=2016,H2103/$O$14,B2103=2017,H2103/$O$15,B2103=2018,H2103/$O$16,B2103=2019,H2103/$O$17,B2103=2020,H2103/$O$18,B2103=2021,H2103/$O$19,B2103=2022,H2103/$O$20),"")</f>
        <v>6.8088367322220247E-3</v>
      </c>
      <c r="K2103" s="3" cm="1">
        <f t="array" ref="K2103">IFERROR(_xlfn.IFS(B2103=2015,J2103*$P$4,B2103=2016,J2103*$P$5,B2103=2017,J2103*$P$6,B2103=2018,J2103*$P$7,B2103=2019,J2103*$P$8,B2103=2020,J2103*$P$9,B2103=2021,J2103*$P$10,B2103=2022,J2103*$P$11),"")</f>
        <v>11689773.796399213</v>
      </c>
      <c r="L2103" s="3">
        <f t="shared" si="33"/>
        <v>22123831.796399213</v>
      </c>
    </row>
    <row r="2104" spans="1:12">
      <c r="A2104">
        <v>4820010</v>
      </c>
      <c r="B2104">
        <v>2019</v>
      </c>
      <c r="D2104" t="s">
        <v>1385</v>
      </c>
      <c r="E2104" t="s">
        <v>1386</v>
      </c>
      <c r="F2104" t="s">
        <v>4101</v>
      </c>
      <c r="G2104" t="s">
        <v>1387</v>
      </c>
      <c r="H2104" s="5">
        <v>12259654</v>
      </c>
      <c r="I2104">
        <f>IFERROR(VLOOKUP(G2104,'NCES Match'!$A$2:$B$1307,2,FALSE),"")</f>
        <v>4820010</v>
      </c>
      <c r="J2104" cm="1">
        <f t="array" ref="J2104">IFERROR(_xlfn.IFS(B2104=2015,H2104/$O$13,B2104=2016,H2104/$O$14,B2104=2017,H2104/$O$15,B2104=2018,H2104/$O$16,B2104=2019,H2104/$O$17,B2104=2020,H2104/$O$18,B2104=2021,H2104/$O$19,B2104=2022,H2104/$O$20),"")</f>
        <v>7.7625680463853201E-3</v>
      </c>
      <c r="K2104" s="3" cm="1">
        <f t="array" ref="K2104">IFERROR(_xlfn.IFS(B2104=2015,J2104*$P$4,B2104=2016,J2104*$P$5,B2104=2017,J2104*$P$6,B2104=2018,J2104*$P$7,B2104=2019,J2104*$P$8,B2104=2020,J2104*$P$9,B2104=2021,J2104*$P$10,B2104=2022,J2104*$P$11),"")</f>
        <v>13490768.593942644</v>
      </c>
      <c r="L2104" s="3">
        <f t="shared" si="33"/>
        <v>25750422.593942642</v>
      </c>
    </row>
    <row r="2105" spans="1:12">
      <c r="A2105">
        <v>4820010</v>
      </c>
      <c r="B2105">
        <v>2020</v>
      </c>
      <c r="D2105" t="s">
        <v>1385</v>
      </c>
      <c r="E2105" t="s">
        <v>1386</v>
      </c>
      <c r="F2105" t="s">
        <v>4230</v>
      </c>
      <c r="G2105" t="s">
        <v>1387</v>
      </c>
      <c r="H2105" s="5">
        <v>13390528</v>
      </c>
      <c r="I2105">
        <f>IFERROR(VLOOKUP(G2105,'NCES Match'!$A$2:$B$1307,2,FALSE),"")</f>
        <v>4820010</v>
      </c>
      <c r="J2105" cm="1">
        <f t="array" ref="J2105">IFERROR(_xlfn.IFS(B2105=2015,H2105/$O$13,B2105=2016,H2105/$O$14,B2105=2017,H2105/$O$15,B2105=2018,H2105/$O$16,B2105=2019,H2105/$O$17,B2105=2020,H2105/$O$18,B2105=2021,H2105/$O$19,B2105=2022,H2105/$O$20),"")</f>
        <v>7.2564283918748551E-3</v>
      </c>
      <c r="K2105" s="3" cm="1">
        <f t="array" ref="K2105">IFERROR(_xlfn.IFS(B2105=2015,J2105*$P$4,B2105=2016,J2105*$P$5,B2105=2017,J2105*$P$6,B2105=2018,J2105*$P$7,B2105=2019,J2105*$P$8,B2105=2020,J2105*$P$9,B2105=2021,J2105*$P$10,B2105=2022,J2105*$P$11),"")</f>
        <v>15296571.476918118</v>
      </c>
      <c r="L2105" s="3">
        <f t="shared" si="33"/>
        <v>28687099.476918116</v>
      </c>
    </row>
    <row r="2106" spans="1:12">
      <c r="A2106">
        <v>4820010</v>
      </c>
      <c r="B2106">
        <v>2021</v>
      </c>
      <c r="D2106" t="s">
        <v>1385</v>
      </c>
      <c r="E2106" t="s">
        <v>1386</v>
      </c>
      <c r="F2106" t="s">
        <v>4101</v>
      </c>
      <c r="G2106" t="s">
        <v>1387</v>
      </c>
      <c r="H2106" s="5">
        <v>14720682.32</v>
      </c>
      <c r="I2106">
        <f>IFERROR(VLOOKUP(G2106,'NCES Match'!$A$2:$B$1307,2,FALSE),"")</f>
        <v>4820010</v>
      </c>
      <c r="J2106" cm="1">
        <f t="array" ref="J2106">IFERROR(_xlfn.IFS(B2106=2015,H2106/$O$13,B2106=2016,H2106/$O$14,B2106=2017,H2106/$O$15,B2106=2018,H2106/$O$16,B2106=2019,H2106/$O$17,B2106=2020,H2106/$O$18,B2106=2021,H2106/$O$19,B2106=2022,H2106/$O$20),"")</f>
        <v>7.5317342952550617E-3</v>
      </c>
      <c r="K2106" s="3" cm="1">
        <f t="array" ref="K2106">IFERROR(_xlfn.IFS(B2106=2015,J2106*$P$4,B2106=2016,J2106*$P$5,B2106=2017,J2106*$P$6,B2106=2018,J2106*$P$7,B2106=2019,J2106*$P$8,B2106=2020,J2106*$P$9,B2106=2021,J2106*$P$10,B2106=2022,J2106*$P$11),"")</f>
        <v>16122078.647709256</v>
      </c>
      <c r="L2106" s="3">
        <f t="shared" si="33"/>
        <v>30842760.967709258</v>
      </c>
    </row>
    <row r="2107" spans="1:12">
      <c r="A2107">
        <v>4820010</v>
      </c>
      <c r="B2107">
        <v>2022</v>
      </c>
      <c r="D2107" t="s">
        <v>1385</v>
      </c>
      <c r="E2107" t="s">
        <v>1386</v>
      </c>
      <c r="F2107" t="s">
        <v>4101</v>
      </c>
      <c r="G2107" t="s">
        <v>1387</v>
      </c>
      <c r="H2107" s="5">
        <v>17231626.399999999</v>
      </c>
      <c r="I2107">
        <f>IFERROR(VLOOKUP(G2107,'NCES Match'!$A$2:$B$1307,2,FALSE),"")</f>
        <v>4820010</v>
      </c>
      <c r="J2107" cm="1">
        <f t="array" ref="J2107">IFERROR(_xlfn.IFS(B2107=2015,H2107/$O$13,B2107=2016,H2107/$O$14,B2107=2017,H2107/$O$15,B2107=2018,H2107/$O$16,B2107=2019,H2107/$O$17,B2107=2020,H2107/$O$18,B2107=2021,H2107/$O$19,B2107=2022,H2107/$O$20),"")</f>
        <v>7.5686583386623792E-3</v>
      </c>
      <c r="K2107" s="3" cm="1">
        <f t="array" ref="K2107">IFERROR(_xlfn.IFS(B2107=2015,J2107*$P$4,B2107=2016,J2107*$P$5,B2107=2017,J2107*$P$6,B2107=2018,J2107*$P$7,B2107=2019,J2107*$P$8,B2107=2020,J2107*$P$9,B2107=2021,J2107*$P$10,B2107=2022,J2107*$P$11),"")</f>
        <v>16298977.110529626</v>
      </c>
      <c r="L2107" s="3">
        <f t="shared" si="33"/>
        <v>33530603.510529622</v>
      </c>
    </row>
    <row r="2108" spans="1:12">
      <c r="A2108">
        <v>4820010</v>
      </c>
      <c r="B2108">
        <v>2023</v>
      </c>
      <c r="D2108" t="s">
        <v>1385</v>
      </c>
      <c r="E2108" t="s">
        <v>1386</v>
      </c>
      <c r="F2108" t="s">
        <v>4101</v>
      </c>
      <c r="G2108" t="s">
        <v>1387</v>
      </c>
      <c r="H2108" s="5">
        <v>19268248.989999998</v>
      </c>
      <c r="I2108">
        <f>IFERROR(VLOOKUP(G2108,'NCES Match'!$A$2:$B$1307,2,FALSE),"")</f>
        <v>4820010</v>
      </c>
      <c r="J2108" t="str" cm="1">
        <f t="array" ref="J2108">IFERROR(_xlfn.IFS(B2108=2015,H2108/$O$13,B2108=2016,H2108/$O$14,B2108=2017,H2108/$O$15,B2108=2018,H2108/$O$16,B2108=2019,H2108/$O$17,B2108=2020,H2108/$O$18,B2108=2021,H2108/$O$19,B2108=2022,H2108/$O$20),"")</f>
        <v/>
      </c>
      <c r="K2108" s="3" t="str" cm="1">
        <f t="array" ref="K2108">IFERROR(_xlfn.IFS(B2108=2015,J2108*$P$4,B2108=2016,J2108*$P$5,B2108=2017,J2108*$P$6,B2108=2018,J2108*$P$7,B2108=2019,J2108*$P$8,B2108=2020,J2108*$P$9,B2108=2021,J2108*$P$10,B2108=2022,J2108*$P$11),"")</f>
        <v/>
      </c>
      <c r="L2108" s="3">
        <f t="shared" si="33"/>
        <v>19268248.989999998</v>
      </c>
    </row>
    <row r="2109" spans="1:12">
      <c r="A2109">
        <v>4829850</v>
      </c>
      <c r="B2109">
        <v>2015</v>
      </c>
      <c r="C2109" t="s">
        <v>381</v>
      </c>
      <c r="D2109" t="s">
        <v>2187</v>
      </c>
      <c r="E2109" t="s">
        <v>2188</v>
      </c>
      <c r="G2109" t="s">
        <v>2189</v>
      </c>
      <c r="H2109" s="5">
        <v>3914949.37</v>
      </c>
      <c r="I2109">
        <f>IFERROR(VLOOKUP(G2109,'NCES Match'!$A$2:$B$1307,2,FALSE),"")</f>
        <v>4829850</v>
      </c>
      <c r="J2109" cm="1">
        <f t="array" ref="J2109">IFERROR(_xlfn.IFS(B2109=2015,H2109/$O$13,B2109=2016,H2109/$O$14,B2109=2017,H2109/$O$15,B2109=2018,H2109/$O$16,B2109=2019,H2109/$O$17,B2109=2020,H2109/$O$18,B2109=2021,H2109/$O$19,B2109=2022,H2109/$O$20),"")</f>
        <v>3.0669860445891174E-3</v>
      </c>
      <c r="K2109" s="3" cm="1">
        <f t="array" ref="K2109">IFERROR(_xlfn.IFS(B2109=2015,J2109*$P$4,B2109=2016,J2109*$P$5,B2109=2017,J2109*$P$6,B2109=2018,J2109*$P$7,B2109=2019,J2109*$P$8,B2109=2020,J2109*$P$9,B2109=2021,J2109*$P$10,B2109=2022,J2109*$P$11),"")</f>
        <v>4881056.1141516315</v>
      </c>
      <c r="L2109" s="3">
        <f t="shared" si="33"/>
        <v>8796005.4841516316</v>
      </c>
    </row>
    <row r="2110" spans="1:12">
      <c r="A2110">
        <v>4829850</v>
      </c>
      <c r="B2110">
        <v>2016</v>
      </c>
      <c r="C2110" t="s">
        <v>4102</v>
      </c>
      <c r="D2110" t="s">
        <v>2187</v>
      </c>
      <c r="E2110" t="s">
        <v>2188</v>
      </c>
      <c r="F2110" t="s">
        <v>4101</v>
      </c>
      <c r="G2110" t="s">
        <v>2189</v>
      </c>
      <c r="H2110" s="5">
        <v>4095919</v>
      </c>
      <c r="I2110">
        <f>IFERROR(VLOOKUP(G2110,'NCES Match'!$A$2:$B$1307,2,FALSE),"")</f>
        <v>4829850</v>
      </c>
      <c r="J2110" cm="1">
        <f t="array" ref="J2110">IFERROR(_xlfn.IFS(B2110=2015,H2110/$O$13,B2110=2016,H2110/$O$14,B2110=2017,H2110/$O$15,B2110=2018,H2110/$O$16,B2110=2019,H2110/$O$17,B2110=2020,H2110/$O$18,B2110=2021,H2110/$O$19,B2110=2022,H2110/$O$20),"")</f>
        <v>2.9321328733970531E-3</v>
      </c>
      <c r="K2110" s="3" cm="1">
        <f t="array" ref="K2110">IFERROR(_xlfn.IFS(B2110=2015,J2110*$P$4,B2110=2016,J2110*$P$5,B2110=2017,J2110*$P$6,B2110=2018,J2110*$P$7,B2110=2019,J2110*$P$8,B2110=2020,J2110*$P$9,B2110=2021,J2110*$P$10,B2110=2022,J2110*$P$11),"")</f>
        <v>4913173.46595213</v>
      </c>
      <c r="L2110" s="3">
        <f t="shared" si="33"/>
        <v>9009092.46595213</v>
      </c>
    </row>
    <row r="2111" spans="1:12">
      <c r="A2111">
        <v>4829850</v>
      </c>
      <c r="B2111">
        <v>2017</v>
      </c>
      <c r="D2111" t="s">
        <v>2187</v>
      </c>
      <c r="E2111" t="s">
        <v>2188</v>
      </c>
      <c r="F2111" t="s">
        <v>4101</v>
      </c>
      <c r="G2111" t="s">
        <v>2189</v>
      </c>
      <c r="H2111" s="5">
        <v>4392729</v>
      </c>
      <c r="I2111">
        <f>IFERROR(VLOOKUP(G2111,'NCES Match'!$A$2:$B$1307,2,FALSE),"")</f>
        <v>4829850</v>
      </c>
      <c r="J2111" cm="1">
        <f t="array" ref="J2111">IFERROR(_xlfn.IFS(B2111=2015,H2111/$O$13,B2111=2016,H2111/$O$14,B2111=2017,H2111/$O$15,B2111=2018,H2111/$O$16,B2111=2019,H2111/$O$17,B2111=2020,H2111/$O$18,B2111=2021,H2111/$O$19,B2111=2022,H2111/$O$20),"")</f>
        <v>3.0285176638514106E-3</v>
      </c>
      <c r="K2111" s="3" cm="1">
        <f t="array" ref="K2111">IFERROR(_xlfn.IFS(B2111=2015,J2111*$P$4,B2111=2016,J2111*$P$5,B2111=2017,J2111*$P$6,B2111=2018,J2111*$P$7,B2111=2019,J2111*$P$8,B2111=2020,J2111*$P$9,B2111=2021,J2111*$P$10,B2111=2022,J2111*$P$11),"")</f>
        <v>5143173.5265241861</v>
      </c>
      <c r="L2111" s="3">
        <f t="shared" si="33"/>
        <v>9535902.5265241861</v>
      </c>
    </row>
    <row r="2112" spans="1:12">
      <c r="A2112">
        <v>4829850</v>
      </c>
      <c r="B2112">
        <v>2018</v>
      </c>
      <c r="D2112" t="s">
        <v>2187</v>
      </c>
      <c r="E2112" t="s">
        <v>2188</v>
      </c>
      <c r="F2112" t="s">
        <v>4101</v>
      </c>
      <c r="G2112" t="s">
        <v>2189</v>
      </c>
      <c r="H2112" s="5">
        <v>4656725</v>
      </c>
      <c r="I2112">
        <f>IFERROR(VLOOKUP(G2112,'NCES Match'!$A$2:$B$1307,2,FALSE),"")</f>
        <v>4829850</v>
      </c>
      <c r="J2112" cm="1">
        <f t="array" ref="J2112">IFERROR(_xlfn.IFS(B2112=2015,H2112/$O$13,B2112=2016,H2112/$O$14,B2112=2017,H2112/$O$15,B2112=2018,H2112/$O$16,B2112=2019,H2112/$O$17,B2112=2020,H2112/$O$18,B2112=2021,H2112/$O$19,B2112=2022,H2112/$O$20),"")</f>
        <v>3.0387870406563397E-3</v>
      </c>
      <c r="K2112" s="3" cm="1">
        <f t="array" ref="K2112">IFERROR(_xlfn.IFS(B2112=2015,J2112*$P$4,B2112=2016,J2112*$P$5,B2112=2017,J2112*$P$6,B2112=2018,J2112*$P$7,B2112=2019,J2112*$P$8,B2112=2020,J2112*$P$9,B2112=2021,J2112*$P$10,B2112=2022,J2112*$P$11),"")</f>
        <v>5217151.5513942065</v>
      </c>
      <c r="L2112" s="3">
        <f t="shared" si="33"/>
        <v>9873876.5513942055</v>
      </c>
    </row>
    <row r="2113" spans="1:12">
      <c r="A2113">
        <v>4829850</v>
      </c>
      <c r="B2113">
        <v>2019</v>
      </c>
      <c r="D2113" t="s">
        <v>2187</v>
      </c>
      <c r="E2113" t="s">
        <v>2188</v>
      </c>
      <c r="F2113" t="s">
        <v>4101</v>
      </c>
      <c r="G2113" t="s">
        <v>2189</v>
      </c>
      <c r="H2113" s="5">
        <v>4899514</v>
      </c>
      <c r="I2113">
        <f>IFERROR(VLOOKUP(G2113,'NCES Match'!$A$2:$B$1307,2,FALSE),"")</f>
        <v>4829850</v>
      </c>
      <c r="J2113" cm="1">
        <f t="array" ref="J2113">IFERROR(_xlfn.IFS(B2113=2015,H2113/$O$13,B2113=2016,H2113/$O$14,B2113=2017,H2113/$O$15,B2113=2018,H2113/$O$16,B2113=2019,H2113/$O$17,B2113=2020,H2113/$O$18,B2113=2021,H2113/$O$19,B2113=2022,H2113/$O$20),"")</f>
        <v>3.1022744050702837E-3</v>
      </c>
      <c r="K2113" s="3" cm="1">
        <f t="array" ref="K2113">IFERROR(_xlfn.IFS(B2113=2015,J2113*$P$4,B2113=2016,J2113*$P$5,B2113=2017,J2113*$P$6,B2113=2018,J2113*$P$7,B2113=2019,J2113*$P$8,B2113=2020,J2113*$P$9,B2113=2021,J2113*$P$10,B2113=2022,J2113*$P$11),"")</f>
        <v>5391523.2515356708</v>
      </c>
      <c r="L2113" s="3">
        <f t="shared" si="33"/>
        <v>10291037.251535671</v>
      </c>
    </row>
    <row r="2114" spans="1:12">
      <c r="A2114">
        <v>4829850</v>
      </c>
      <c r="B2114">
        <v>2020</v>
      </c>
      <c r="D2114" t="s">
        <v>2187</v>
      </c>
      <c r="E2114" t="s">
        <v>2188</v>
      </c>
      <c r="F2114" t="s">
        <v>4230</v>
      </c>
      <c r="G2114" t="s">
        <v>2189</v>
      </c>
      <c r="H2114" s="5">
        <v>4134376</v>
      </c>
      <c r="I2114">
        <f>IFERROR(VLOOKUP(G2114,'NCES Match'!$A$2:$B$1307,2,FALSE),"")</f>
        <v>4829850</v>
      </c>
      <c r="J2114" cm="1">
        <f t="array" ref="J2114">IFERROR(_xlfn.IFS(B2114=2015,H2114/$O$13,B2114=2016,H2114/$O$14,B2114=2017,H2114/$O$15,B2114=2018,H2114/$O$16,B2114=2019,H2114/$O$17,B2114=2020,H2114/$O$18,B2114=2021,H2114/$O$19,B2114=2022,H2114/$O$20),"")</f>
        <v>2.2404496214851271E-3</v>
      </c>
      <c r="K2114" s="3" cm="1">
        <f t="array" ref="K2114">IFERROR(_xlfn.IFS(B2114=2015,J2114*$P$4,B2114=2016,J2114*$P$5,B2114=2017,J2114*$P$6,B2114=2018,J2114*$P$7,B2114=2019,J2114*$P$8,B2114=2020,J2114*$P$9,B2114=2021,J2114*$P$10,B2114=2022,J2114*$P$11),"")</f>
        <v>4722874.1089563323</v>
      </c>
      <c r="L2114" s="3">
        <f t="shared" si="33"/>
        <v>8857250.1089563332</v>
      </c>
    </row>
    <row r="2115" spans="1:12">
      <c r="A2115">
        <v>4829850</v>
      </c>
      <c r="B2115">
        <v>2021</v>
      </c>
      <c r="D2115" t="s">
        <v>2187</v>
      </c>
      <c r="E2115" t="s">
        <v>2188</v>
      </c>
      <c r="F2115" t="s">
        <v>4230</v>
      </c>
      <c r="G2115" t="s">
        <v>2189</v>
      </c>
      <c r="H2115" s="5">
        <v>5371215.2800000003</v>
      </c>
      <c r="I2115">
        <f>IFERROR(VLOOKUP(G2115,'NCES Match'!$A$2:$B$1307,2,FALSE),"")</f>
        <v>4829850</v>
      </c>
      <c r="J2115" cm="1">
        <f t="array" ref="J2115">IFERROR(_xlfn.IFS(B2115=2015,H2115/$O$13,B2115=2016,H2115/$O$14,B2115=2017,H2115/$O$15,B2115=2018,H2115/$O$16,B2115=2019,H2115/$O$17,B2115=2020,H2115/$O$18,B2115=2021,H2115/$O$19,B2115=2022,H2115/$O$20),"")</f>
        <v>2.748144783792469E-3</v>
      </c>
      <c r="K2115" s="3" cm="1">
        <f t="array" ref="K2115">IFERROR(_xlfn.IFS(B2115=2015,J2115*$P$4,B2115=2016,J2115*$P$5,B2115=2017,J2115*$P$6,B2115=2018,J2115*$P$7,B2115=2019,J2115*$P$8,B2115=2020,J2115*$P$9,B2115=2021,J2115*$P$10,B2115=2022,J2115*$P$11),"")</f>
        <v>5882550.3665877422</v>
      </c>
      <c r="L2115" s="3">
        <f t="shared" ref="L2115:L2178" si="34">SUM(H2115,K2115)</f>
        <v>11253765.646587742</v>
      </c>
    </row>
    <row r="2116" spans="1:12">
      <c r="A2116">
        <v>4829850</v>
      </c>
      <c r="B2116">
        <v>2022</v>
      </c>
      <c r="D2116" t="s">
        <v>2187</v>
      </c>
      <c r="E2116" t="s">
        <v>2188</v>
      </c>
      <c r="F2116" t="s">
        <v>4101</v>
      </c>
      <c r="G2116" t="s">
        <v>2189</v>
      </c>
      <c r="H2116" s="5">
        <v>5863090.5099999998</v>
      </c>
      <c r="I2116">
        <f>IFERROR(VLOOKUP(G2116,'NCES Match'!$A$2:$B$1307,2,FALSE),"")</f>
        <v>4829850</v>
      </c>
      <c r="J2116" cm="1">
        <f t="array" ref="J2116">IFERROR(_xlfn.IFS(B2116=2015,H2116/$O$13,B2116=2016,H2116/$O$14,B2116=2017,H2116/$O$15,B2116=2018,H2116/$O$16,B2116=2019,H2116/$O$17,B2116=2020,H2116/$O$18,B2116=2021,H2116/$O$19,B2116=2022,H2116/$O$20),"")</f>
        <v>2.5752490129918185E-3</v>
      </c>
      <c r="K2116" s="3" cm="1">
        <f t="array" ref="K2116">IFERROR(_xlfn.IFS(B2116=2015,J2116*$P$4,B2116=2016,J2116*$P$5,B2116=2017,J2116*$P$6,B2116=2018,J2116*$P$7,B2116=2019,J2116*$P$8,B2116=2020,J2116*$P$9,B2116=2021,J2116*$P$10,B2116=2022,J2116*$P$11),"")</f>
        <v>5545754.9856961546</v>
      </c>
      <c r="L2116" s="3">
        <f t="shared" si="34"/>
        <v>11408845.495696153</v>
      </c>
    </row>
    <row r="2117" spans="1:12">
      <c r="A2117">
        <v>4829850</v>
      </c>
      <c r="B2117">
        <v>2023</v>
      </c>
      <c r="D2117" t="s">
        <v>2187</v>
      </c>
      <c r="E2117" t="s">
        <v>2188</v>
      </c>
      <c r="F2117" t="s">
        <v>4101</v>
      </c>
      <c r="G2117" t="s">
        <v>2189</v>
      </c>
      <c r="H2117" s="5">
        <v>6272978.0999999996</v>
      </c>
      <c r="I2117">
        <f>IFERROR(VLOOKUP(G2117,'NCES Match'!$A$2:$B$1307,2,FALSE),"")</f>
        <v>4829850</v>
      </c>
      <c r="J2117" t="str" cm="1">
        <f t="array" ref="J2117">IFERROR(_xlfn.IFS(B2117=2015,H2117/$O$13,B2117=2016,H2117/$O$14,B2117=2017,H2117/$O$15,B2117=2018,H2117/$O$16,B2117=2019,H2117/$O$17,B2117=2020,H2117/$O$18,B2117=2021,H2117/$O$19,B2117=2022,H2117/$O$20),"")</f>
        <v/>
      </c>
      <c r="K2117" s="3" t="str" cm="1">
        <f t="array" ref="K2117">IFERROR(_xlfn.IFS(B2117=2015,J2117*$P$4,B2117=2016,J2117*$P$5,B2117=2017,J2117*$P$6,B2117=2018,J2117*$P$7,B2117=2019,J2117*$P$8,B2117=2020,J2117*$P$9,B2117=2021,J2117*$P$10,B2117=2022,J2117*$P$11),"")</f>
        <v/>
      </c>
      <c r="L2117" s="3">
        <f t="shared" si="34"/>
        <v>6272978.0999999996</v>
      </c>
    </row>
    <row r="2118" spans="1:12">
      <c r="A2118">
        <v>4830120</v>
      </c>
      <c r="B2118">
        <v>2015</v>
      </c>
      <c r="C2118" t="s">
        <v>381</v>
      </c>
      <c r="D2118" t="s">
        <v>2208</v>
      </c>
      <c r="E2118" t="s">
        <v>2209</v>
      </c>
      <c r="G2118" t="s">
        <v>2210</v>
      </c>
      <c r="H2118" s="5">
        <v>296205.65999999997</v>
      </c>
      <c r="I2118">
        <f>IFERROR(VLOOKUP(G2118,'NCES Match'!$A$2:$B$1307,2,FALSE),"")</f>
        <v>4830120</v>
      </c>
      <c r="J2118" cm="1">
        <f t="array" ref="J2118">IFERROR(_xlfn.IFS(B2118=2015,H2118/$O$13,B2118=2016,H2118/$O$14,B2118=2017,H2118/$O$15,B2118=2018,H2118/$O$16,B2118=2019,H2118/$O$17,B2118=2020,H2118/$O$18,B2118=2021,H2118/$O$19,B2118=2022,H2118/$O$20),"")</f>
        <v>2.3204862686341941E-4</v>
      </c>
      <c r="K2118" s="3" cm="1">
        <f t="array" ref="K2118">IFERROR(_xlfn.IFS(B2118=2015,J2118*$P$4,B2118=2016,J2118*$P$5,B2118=2017,J2118*$P$6,B2118=2018,J2118*$P$7,B2118=2019,J2118*$P$8,B2118=2020,J2118*$P$9,B2118=2021,J2118*$P$10,B2118=2022,J2118*$P$11),"")</f>
        <v>369301.44202332792</v>
      </c>
      <c r="L2118" s="3">
        <f t="shared" si="34"/>
        <v>665507.10202332796</v>
      </c>
    </row>
    <row r="2119" spans="1:12">
      <c r="A2119">
        <v>4830120</v>
      </c>
      <c r="B2119">
        <v>2016</v>
      </c>
      <c r="C2119" t="s">
        <v>4102</v>
      </c>
      <c r="D2119" t="s">
        <v>2208</v>
      </c>
      <c r="E2119" t="s">
        <v>2209</v>
      </c>
      <c r="F2119" t="s">
        <v>4101</v>
      </c>
      <c r="G2119" t="s">
        <v>2210</v>
      </c>
      <c r="H2119" s="5">
        <v>368064</v>
      </c>
      <c r="I2119">
        <f>IFERROR(VLOOKUP(G2119,'NCES Match'!$A$2:$B$1307,2,FALSE),"")</f>
        <v>4830120</v>
      </c>
      <c r="J2119" cm="1">
        <f t="array" ref="J2119">IFERROR(_xlfn.IFS(B2119=2015,H2119/$O$13,B2119=2016,H2119/$O$14,B2119=2017,H2119/$O$15,B2119=2018,H2119/$O$16,B2119=2019,H2119/$O$17,B2119=2020,H2119/$O$18,B2119=2021,H2119/$O$19,B2119=2022,H2119/$O$20),"")</f>
        <v>2.6348483793600728E-4</v>
      </c>
      <c r="K2119" s="3" cm="1">
        <f t="array" ref="K2119">IFERROR(_xlfn.IFS(B2119=2015,J2119*$P$4,B2119=2016,J2119*$P$5,B2119=2017,J2119*$P$6,B2119=2018,J2119*$P$7,B2119=2019,J2119*$P$8,B2119=2020,J2119*$P$9,B2119=2021,J2119*$P$10,B2119=2022,J2119*$P$11),"")</f>
        <v>441503.42781978962</v>
      </c>
      <c r="L2119" s="3">
        <f t="shared" si="34"/>
        <v>809567.42781978962</v>
      </c>
    </row>
    <row r="2120" spans="1:12">
      <c r="A2120">
        <v>4830120</v>
      </c>
      <c r="B2120">
        <v>2017</v>
      </c>
      <c r="D2120" t="s">
        <v>2208</v>
      </c>
      <c r="E2120" t="s">
        <v>2209</v>
      </c>
      <c r="F2120" t="s">
        <v>4101</v>
      </c>
      <c r="G2120" t="s">
        <v>2210</v>
      </c>
      <c r="H2120" s="5">
        <v>436803</v>
      </c>
      <c r="I2120">
        <f>IFERROR(VLOOKUP(G2120,'NCES Match'!$A$2:$B$1307,2,FALSE),"")</f>
        <v>4830120</v>
      </c>
      <c r="J2120" cm="1">
        <f t="array" ref="J2120">IFERROR(_xlfn.IFS(B2120=2015,H2120/$O$13,B2120=2016,H2120/$O$14,B2120=2017,H2120/$O$15,B2120=2018,H2120/$O$16,B2120=2019,H2120/$O$17,B2120=2020,H2120/$O$18,B2120=2021,H2120/$O$19,B2120=2022,H2120/$O$20),"")</f>
        <v>3.0114892157546882E-4</v>
      </c>
      <c r="K2120" s="3" cm="1">
        <f t="array" ref="K2120">IFERROR(_xlfn.IFS(B2120=2015,J2120*$P$4,B2120=2016,J2120*$P$5,B2120=2017,J2120*$P$6,B2120=2018,J2120*$P$7,B2120=2019,J2120*$P$8,B2120=2020,J2120*$P$9,B2120=2021,J2120*$P$10,B2120=2022,J2120*$P$11),"")</f>
        <v>511425.50016318873</v>
      </c>
      <c r="L2120" s="3">
        <f t="shared" si="34"/>
        <v>948228.50016318867</v>
      </c>
    </row>
    <row r="2121" spans="1:12">
      <c r="A2121">
        <v>4830120</v>
      </c>
      <c r="B2121">
        <v>2018</v>
      </c>
      <c r="D2121" t="s">
        <v>2208</v>
      </c>
      <c r="E2121" t="s">
        <v>2209</v>
      </c>
      <c r="F2121" t="s">
        <v>4101</v>
      </c>
      <c r="G2121" t="s">
        <v>2210</v>
      </c>
      <c r="H2121" s="5">
        <v>471612</v>
      </c>
      <c r="I2121">
        <f>IFERROR(VLOOKUP(G2121,'NCES Match'!$A$2:$B$1307,2,FALSE),"")</f>
        <v>4830120</v>
      </c>
      <c r="J2121" cm="1">
        <f t="array" ref="J2121">IFERROR(_xlfn.IFS(B2121=2015,H2121/$O$13,B2121=2016,H2121/$O$14,B2121=2017,H2121/$O$15,B2121=2018,H2121/$O$16,B2121=2019,H2121/$O$17,B2121=2020,H2121/$O$18,B2121=2021,H2121/$O$19,B2121=2022,H2121/$O$20),"")</f>
        <v>3.077545772657861E-4</v>
      </c>
      <c r="K2121" s="3" cm="1">
        <f t="array" ref="K2121">IFERROR(_xlfn.IFS(B2121=2015,J2121*$P$4,B2121=2016,J2121*$P$5,B2121=2017,J2121*$P$6,B2121=2018,J2121*$P$7,B2121=2019,J2121*$P$8,B2121=2020,J2121*$P$9,B2121=2021,J2121*$P$10,B2121=2022,J2121*$P$11),"")</f>
        <v>528369.46082410379</v>
      </c>
      <c r="L2121" s="3">
        <f t="shared" si="34"/>
        <v>999981.46082410379</v>
      </c>
    </row>
    <row r="2122" spans="1:12">
      <c r="A2122">
        <v>4830120</v>
      </c>
      <c r="B2122">
        <v>2019</v>
      </c>
      <c r="D2122" t="s">
        <v>2208</v>
      </c>
      <c r="E2122" t="s">
        <v>2209</v>
      </c>
      <c r="F2122" t="s">
        <v>4101</v>
      </c>
      <c r="G2122" t="s">
        <v>2210</v>
      </c>
      <c r="H2122" s="5">
        <v>523712</v>
      </c>
      <c r="I2122">
        <f>IFERROR(VLOOKUP(G2122,'NCES Match'!$A$2:$B$1307,2,FALSE),"")</f>
        <v>4830120</v>
      </c>
      <c r="J2122" cm="1">
        <f t="array" ref="J2122">IFERROR(_xlfn.IFS(B2122=2015,H2122/$O$13,B2122=2016,H2122/$O$14,B2122=2017,H2122/$O$15,B2122=2018,H2122/$O$16,B2122=2019,H2122/$O$17,B2122=2020,H2122/$O$18,B2122=2021,H2122/$O$19,B2122=2022,H2122/$O$20),"")</f>
        <v>3.3160397811459841E-4</v>
      </c>
      <c r="K2122" s="3" cm="1">
        <f t="array" ref="K2122">IFERROR(_xlfn.IFS(B2122=2015,J2122*$P$4,B2122=2016,J2122*$P$5,B2122=2017,J2122*$P$6,B2122=2018,J2122*$P$7,B2122=2019,J2122*$P$8,B2122=2020,J2122*$P$9,B2122=2021,J2122*$P$10,B2122=2022,J2122*$P$11),"")</f>
        <v>576303.16498906817</v>
      </c>
      <c r="L2122" s="3">
        <f t="shared" si="34"/>
        <v>1100015.1649890682</v>
      </c>
    </row>
    <row r="2123" spans="1:12">
      <c r="A2123">
        <v>4830120</v>
      </c>
      <c r="B2123">
        <v>2020</v>
      </c>
      <c r="D2123" t="s">
        <v>2208</v>
      </c>
      <c r="E2123" t="s">
        <v>2209</v>
      </c>
      <c r="F2123" t="s">
        <v>4230</v>
      </c>
      <c r="G2123" t="s">
        <v>2210</v>
      </c>
      <c r="H2123" s="5">
        <v>599266</v>
      </c>
      <c r="I2123">
        <f>IFERROR(VLOOKUP(G2123,'NCES Match'!$A$2:$B$1307,2,FALSE),"")</f>
        <v>4830120</v>
      </c>
      <c r="J2123" cm="1">
        <f t="array" ref="J2123">IFERROR(_xlfn.IFS(B2123=2015,H2123/$O$13,B2123=2016,H2123/$O$14,B2123=2017,H2123/$O$15,B2123=2018,H2123/$O$16,B2123=2019,H2123/$O$17,B2123=2020,H2123/$O$18,B2123=2021,H2123/$O$19,B2123=2022,H2123/$O$20),"")</f>
        <v>3.2474677747474013E-4</v>
      </c>
      <c r="K2123" s="3" cm="1">
        <f t="array" ref="K2123">IFERROR(_xlfn.IFS(B2123=2015,J2123*$P$4,B2123=2016,J2123*$P$5,B2123=2017,J2123*$P$6,B2123=2018,J2123*$P$7,B2123=2019,J2123*$P$8,B2123=2020,J2123*$P$9,B2123=2021,J2123*$P$10,B2123=2022,J2123*$P$11),"")</f>
        <v>684567.1210789308</v>
      </c>
      <c r="L2123" s="3">
        <f t="shared" si="34"/>
        <v>1283833.1210789308</v>
      </c>
    </row>
    <row r="2124" spans="1:12">
      <c r="A2124">
        <v>4830120</v>
      </c>
      <c r="B2124">
        <v>2021</v>
      </c>
      <c r="D2124" t="s">
        <v>2208</v>
      </c>
      <c r="E2124" t="s">
        <v>2209</v>
      </c>
      <c r="F2124" t="s">
        <v>4101</v>
      </c>
      <c r="G2124" t="s">
        <v>2210</v>
      </c>
      <c r="H2124" s="5">
        <v>704640.19</v>
      </c>
      <c r="I2124">
        <f>IFERROR(VLOOKUP(G2124,'NCES Match'!$A$2:$B$1307,2,FALSE),"")</f>
        <v>4830120</v>
      </c>
      <c r="J2124" cm="1">
        <f t="array" ref="J2124">IFERROR(_xlfn.IFS(B2124=2015,H2124/$O$13,B2124=2016,H2124/$O$14,B2124=2017,H2124/$O$15,B2124=2018,H2124/$O$16,B2124=2019,H2124/$O$17,B2124=2020,H2124/$O$18,B2124=2021,H2124/$O$19,B2124=2022,H2124/$O$20),"")</f>
        <v>3.6052423178968801E-4</v>
      </c>
      <c r="K2124" s="3" cm="1">
        <f t="array" ref="K2124">IFERROR(_xlfn.IFS(B2124=2015,J2124*$P$4,B2124=2016,J2124*$P$5,B2124=2017,J2124*$P$6,B2124=2018,J2124*$P$7,B2124=2019,J2124*$P$8,B2124=2020,J2124*$P$9,B2124=2021,J2124*$P$10,B2124=2022,J2124*$P$11),"")</f>
        <v>771721.33156371198</v>
      </c>
      <c r="L2124" s="3">
        <f t="shared" si="34"/>
        <v>1476361.521563712</v>
      </c>
    </row>
    <row r="2125" spans="1:12">
      <c r="A2125">
        <v>4830120</v>
      </c>
      <c r="B2125">
        <v>2022</v>
      </c>
      <c r="D2125" t="s">
        <v>2208</v>
      </c>
      <c r="E2125" t="s">
        <v>2209</v>
      </c>
      <c r="F2125" t="s">
        <v>4101</v>
      </c>
      <c r="G2125" t="s">
        <v>2210</v>
      </c>
      <c r="H2125" s="5">
        <v>970472.26</v>
      </c>
      <c r="I2125">
        <f>IFERROR(VLOOKUP(G2125,'NCES Match'!$A$2:$B$1307,2,FALSE),"")</f>
        <v>4830120</v>
      </c>
      <c r="J2125" cm="1">
        <f t="array" ref="J2125">IFERROR(_xlfn.IFS(B2125=2015,H2125/$O$13,B2125=2016,H2125/$O$14,B2125=2017,H2125/$O$15,B2125=2018,H2125/$O$16,B2125=2019,H2125/$O$17,B2125=2020,H2125/$O$18,B2125=2021,H2125/$O$19,B2125=2022,H2125/$O$20),"")</f>
        <v>4.2626115449494222E-4</v>
      </c>
      <c r="K2125" s="3" cm="1">
        <f t="array" ref="K2125">IFERROR(_xlfn.IFS(B2125=2015,J2125*$P$4,B2125=2016,J2125*$P$5,B2125=2017,J2125*$P$6,B2125=2018,J2125*$P$7,B2125=2019,J2125*$P$8,B2125=2020,J2125*$P$9,B2125=2021,J2125*$P$10,B2125=2022,J2125*$P$11),"")</f>
        <v>917946.15232279862</v>
      </c>
      <c r="L2125" s="3">
        <f t="shared" si="34"/>
        <v>1888418.4123227987</v>
      </c>
    </row>
    <row r="2126" spans="1:12">
      <c r="A2126">
        <v>4830120</v>
      </c>
      <c r="B2126">
        <v>2023</v>
      </c>
      <c r="D2126" t="s">
        <v>2208</v>
      </c>
      <c r="E2126" t="s">
        <v>2209</v>
      </c>
      <c r="F2126" t="s">
        <v>4101</v>
      </c>
      <c r="G2126" t="s">
        <v>2210</v>
      </c>
      <c r="H2126" s="5">
        <v>1388673.07</v>
      </c>
      <c r="I2126">
        <f>IFERROR(VLOOKUP(G2126,'NCES Match'!$A$2:$B$1307,2,FALSE),"")</f>
        <v>4830120</v>
      </c>
      <c r="J2126" t="str" cm="1">
        <f t="array" ref="J2126">IFERROR(_xlfn.IFS(B2126=2015,H2126/$O$13,B2126=2016,H2126/$O$14,B2126=2017,H2126/$O$15,B2126=2018,H2126/$O$16,B2126=2019,H2126/$O$17,B2126=2020,H2126/$O$18,B2126=2021,H2126/$O$19,B2126=2022,H2126/$O$20),"")</f>
        <v/>
      </c>
      <c r="K2126" s="3" t="str" cm="1">
        <f t="array" ref="K2126">IFERROR(_xlfn.IFS(B2126=2015,J2126*$P$4,B2126=2016,J2126*$P$5,B2126=2017,J2126*$P$6,B2126=2018,J2126*$P$7,B2126=2019,J2126*$P$8,B2126=2020,J2126*$P$9,B2126=2021,J2126*$P$10,B2126=2022,J2126*$P$11),"")</f>
        <v/>
      </c>
      <c r="L2126" s="3">
        <f t="shared" si="34"/>
        <v>1388673.07</v>
      </c>
    </row>
    <row r="2127" spans="1:12">
      <c r="A2127">
        <v>4835100</v>
      </c>
      <c r="B2127">
        <v>2015</v>
      </c>
      <c r="C2127" t="s">
        <v>381</v>
      </c>
      <c r="D2127" t="s">
        <v>2569</v>
      </c>
      <c r="E2127" t="s">
        <v>2570</v>
      </c>
      <c r="G2127" t="s">
        <v>2571</v>
      </c>
      <c r="H2127" s="5">
        <v>9719047.6899999995</v>
      </c>
      <c r="I2127">
        <f>IFERROR(VLOOKUP(G2127,'NCES Match'!$A$2:$B$1307,2,FALSE),"")</f>
        <v>4835100</v>
      </c>
      <c r="J2127" cm="1">
        <f t="array" ref="J2127">IFERROR(_xlfn.IFS(B2127=2015,H2127/$O$13,B2127=2016,H2127/$O$14,B2127=2017,H2127/$O$15,B2127=2018,H2127/$O$16,B2127=2019,H2127/$O$17,B2127=2020,H2127/$O$18,B2127=2021,H2127/$O$19,B2127=2022,H2127/$O$20),"")</f>
        <v>7.61393847397983E-3</v>
      </c>
      <c r="K2127" s="3" cm="1">
        <f t="array" ref="K2127">IFERROR(_xlfn.IFS(B2127=2015,J2127*$P$4,B2127=2016,J2127*$P$5,B2127=2017,J2127*$P$6,B2127=2018,J2127*$P$7,B2127=2019,J2127*$P$8,B2127=2020,J2127*$P$9,B2127=2021,J2127*$P$10,B2127=2022,J2127*$P$11),"")</f>
        <v>12117453.552408466</v>
      </c>
      <c r="L2127" s="3">
        <f t="shared" si="34"/>
        <v>21836501.242408466</v>
      </c>
    </row>
    <row r="2128" spans="1:12">
      <c r="A2128">
        <v>4835100</v>
      </c>
      <c r="B2128">
        <v>2016</v>
      </c>
      <c r="C2128" t="s">
        <v>4102</v>
      </c>
      <c r="D2128" t="s">
        <v>2569</v>
      </c>
      <c r="E2128" t="s">
        <v>2570</v>
      </c>
      <c r="F2128" t="s">
        <v>4101</v>
      </c>
      <c r="G2128" t="s">
        <v>2571</v>
      </c>
      <c r="H2128" s="5">
        <v>9867971</v>
      </c>
      <c r="I2128">
        <f>IFERROR(VLOOKUP(G2128,'NCES Match'!$A$2:$B$1307,2,FALSE),"")</f>
        <v>4835100</v>
      </c>
      <c r="J2128" cm="1">
        <f t="array" ref="J2128">IFERROR(_xlfn.IFS(B2128=2015,H2128/$O$13,B2128=2016,H2128/$O$14,B2128=2017,H2128/$O$15,B2128=2018,H2128/$O$16,B2128=2019,H2128/$O$17,B2128=2020,H2128/$O$18,B2128=2021,H2128/$O$19,B2128=2022,H2128/$O$20),"")</f>
        <v>7.0641538963121071E-3</v>
      </c>
      <c r="K2128" s="3" cm="1">
        <f t="array" ref="K2128">IFERROR(_xlfn.IFS(B2128=2015,J2128*$P$4,B2128=2016,J2128*$P$5,B2128=2017,J2128*$P$6,B2128=2018,J2128*$P$7,B2128=2019,J2128*$P$8,B2128=2020,J2128*$P$9,B2128=2021,J2128*$P$10,B2128=2022,J2128*$P$11),"")</f>
        <v>11836917.009341519</v>
      </c>
      <c r="L2128" s="3">
        <f t="shared" si="34"/>
        <v>21704888.009341519</v>
      </c>
    </row>
    <row r="2129" spans="1:12">
      <c r="A2129">
        <v>4835100</v>
      </c>
      <c r="B2129">
        <v>2017</v>
      </c>
      <c r="D2129" t="s">
        <v>2569</v>
      </c>
      <c r="E2129" t="s">
        <v>2570</v>
      </c>
      <c r="F2129" t="s">
        <v>4101</v>
      </c>
      <c r="G2129" t="s">
        <v>2571</v>
      </c>
      <c r="H2129" s="5">
        <v>10671646</v>
      </c>
      <c r="I2129">
        <f>IFERROR(VLOOKUP(G2129,'NCES Match'!$A$2:$B$1307,2,FALSE),"")</f>
        <v>4835100</v>
      </c>
      <c r="J2129" cm="1">
        <f t="array" ref="J2129">IFERROR(_xlfn.IFS(B2129=2015,H2129/$O$13,B2129=2016,H2129/$O$14,B2129=2017,H2129/$O$15,B2129=2018,H2129/$O$16,B2129=2019,H2129/$O$17,B2129=2020,H2129/$O$18,B2129=2021,H2129/$O$19,B2129=2022,H2129/$O$20),"")</f>
        <v>7.3574464560343354E-3</v>
      </c>
      <c r="K2129" s="3" cm="1">
        <f t="array" ref="K2129">IFERROR(_xlfn.IFS(B2129=2015,J2129*$P$4,B2129=2016,J2129*$P$5,B2129=2017,J2129*$P$6,B2129=2018,J2129*$P$7,B2129=2019,J2129*$P$8,B2129=2020,J2129*$P$9,B2129=2021,J2129*$P$10,B2129=2022,J2129*$P$11),"")</f>
        <v>12494767.419441929</v>
      </c>
      <c r="L2129" s="3">
        <f t="shared" si="34"/>
        <v>23166413.419441931</v>
      </c>
    </row>
    <row r="2130" spans="1:12">
      <c r="A2130">
        <v>4835100</v>
      </c>
      <c r="B2130">
        <v>2018</v>
      </c>
      <c r="D2130" t="s">
        <v>2569</v>
      </c>
      <c r="E2130" t="s">
        <v>2570</v>
      </c>
      <c r="F2130" t="s">
        <v>4101</v>
      </c>
      <c r="G2130" t="s">
        <v>2571</v>
      </c>
      <c r="H2130" s="5">
        <v>11462830</v>
      </c>
      <c r="I2130">
        <f>IFERROR(VLOOKUP(G2130,'NCES Match'!$A$2:$B$1307,2,FALSE),"")</f>
        <v>4835100</v>
      </c>
      <c r="J2130" cm="1">
        <f t="array" ref="J2130">IFERROR(_xlfn.IFS(B2130=2015,H2130/$O$13,B2130=2016,H2130/$O$14,B2130=2017,H2130/$O$15,B2130=2018,H2130/$O$16,B2130=2019,H2130/$O$17,B2130=2020,H2130/$O$18,B2130=2021,H2130/$O$19,B2130=2022,H2130/$O$20),"")</f>
        <v>7.4801709899654182E-3</v>
      </c>
      <c r="K2130" s="3" cm="1">
        <f t="array" ref="K2130">IFERROR(_xlfn.IFS(B2130=2015,J2130*$P$4,B2130=2016,J2130*$P$5,B2130=2017,J2130*$P$6,B2130=2018,J2130*$P$7,B2130=2019,J2130*$P$8,B2130=2020,J2130*$P$9,B2130=2021,J2130*$P$10,B2130=2022,J2130*$P$11),"")</f>
        <v>12842356.230584381</v>
      </c>
      <c r="L2130" s="3">
        <f t="shared" si="34"/>
        <v>24305186.230584383</v>
      </c>
    </row>
    <row r="2131" spans="1:12">
      <c r="A2131">
        <v>4835100</v>
      </c>
      <c r="B2131">
        <v>2019</v>
      </c>
      <c r="D2131" t="s">
        <v>2569</v>
      </c>
      <c r="E2131" t="s">
        <v>2570</v>
      </c>
      <c r="F2131" t="s">
        <v>4101</v>
      </c>
      <c r="G2131" t="s">
        <v>2571</v>
      </c>
      <c r="H2131" s="5">
        <v>11733991</v>
      </c>
      <c r="I2131">
        <f>IFERROR(VLOOKUP(G2131,'NCES Match'!$A$2:$B$1307,2,FALSE),"")</f>
        <v>4835100</v>
      </c>
      <c r="J2131" cm="1">
        <f t="array" ref="J2131">IFERROR(_xlfn.IFS(B2131=2015,H2131/$O$13,B2131=2016,H2131/$O$14,B2131=2017,H2131/$O$15,B2131=2018,H2131/$O$16,B2131=2019,H2131/$O$17,B2131=2020,H2131/$O$18,B2131=2021,H2131/$O$19,B2131=2022,H2131/$O$20),"")</f>
        <v>7.4297287340387361E-3</v>
      </c>
      <c r="K2131" s="3" cm="1">
        <f t="array" ref="K2131">IFERROR(_xlfn.IFS(B2131=2015,J2131*$P$4,B2131=2016,J2131*$P$5,B2131=2017,J2131*$P$6,B2131=2018,J2131*$P$7,B2131=2019,J2131*$P$8,B2131=2020,J2131*$P$9,B2131=2021,J2131*$P$10,B2131=2022,J2131*$P$11),"")</f>
        <v>12912318.509511413</v>
      </c>
      <c r="L2131" s="3">
        <f t="shared" si="34"/>
        <v>24646309.509511411</v>
      </c>
    </row>
    <row r="2132" spans="1:12">
      <c r="A2132">
        <v>4835100</v>
      </c>
      <c r="B2132">
        <v>2020</v>
      </c>
      <c r="D2132" t="s">
        <v>2569</v>
      </c>
      <c r="E2132" t="s">
        <v>2570</v>
      </c>
      <c r="F2132" t="s">
        <v>4230</v>
      </c>
      <c r="G2132" t="s">
        <v>2571</v>
      </c>
      <c r="H2132" s="5">
        <v>12204592</v>
      </c>
      <c r="I2132">
        <f>IFERROR(VLOOKUP(G2132,'NCES Match'!$A$2:$B$1307,2,FALSE),"")</f>
        <v>4835100</v>
      </c>
      <c r="J2132" cm="1">
        <f t="array" ref="J2132">IFERROR(_xlfn.IFS(B2132=2015,H2132/$O$13,B2132=2016,H2132/$O$14,B2132=2017,H2132/$O$15,B2132=2018,H2132/$O$16,B2132=2019,H2132/$O$17,B2132=2020,H2132/$O$18,B2132=2021,H2132/$O$19,B2132=2022,H2132/$O$20),"")</f>
        <v>6.6137607045852649E-3</v>
      </c>
      <c r="K2132" s="3" cm="1">
        <f t="array" ref="K2132">IFERROR(_xlfn.IFS(B2132=2015,J2132*$P$4,B2132=2016,J2132*$P$5,B2132=2017,J2132*$P$6,B2132=2018,J2132*$P$7,B2132=2019,J2132*$P$8,B2132=2020,J2132*$P$9,B2132=2021,J2132*$P$10,B2132=2022,J2132*$P$11),"")</f>
        <v>13941826.183002122</v>
      </c>
      <c r="L2132" s="3">
        <f t="shared" si="34"/>
        <v>26146418.183002122</v>
      </c>
    </row>
    <row r="2133" spans="1:12">
      <c r="A2133">
        <v>4835100</v>
      </c>
      <c r="B2133">
        <v>2021</v>
      </c>
      <c r="D2133" t="s">
        <v>2569</v>
      </c>
      <c r="E2133" t="s">
        <v>2570</v>
      </c>
      <c r="F2133" t="s">
        <v>4230</v>
      </c>
      <c r="G2133" t="s">
        <v>2571</v>
      </c>
      <c r="H2133" s="5">
        <v>12482196.17</v>
      </c>
      <c r="I2133">
        <f>IFERROR(VLOOKUP(G2133,'NCES Match'!$A$2:$B$1307,2,FALSE),"")</f>
        <v>4835100</v>
      </c>
      <c r="J2133" cm="1">
        <f t="array" ref="J2133">IFERROR(_xlfn.IFS(B2133=2015,H2133/$O$13,B2133=2016,H2133/$O$14,B2133=2017,H2133/$O$15,B2133=2018,H2133/$O$16,B2133=2019,H2133/$O$17,B2133=2020,H2133/$O$18,B2133=2021,H2133/$O$19,B2133=2022,H2133/$O$20),"")</f>
        <v>6.3864284908833205E-3</v>
      </c>
      <c r="K2133" s="3" cm="1">
        <f t="array" ref="K2133">IFERROR(_xlfn.IFS(B2133=2015,J2133*$P$4,B2133=2016,J2133*$P$5,B2133=2017,J2133*$P$6,B2133=2018,J2133*$P$7,B2133=2019,J2133*$P$8,B2133=2020,J2133*$P$9,B2133=2021,J2133*$P$10,B2133=2022,J2133*$P$11),"")</f>
        <v>13670490.536669312</v>
      </c>
      <c r="L2133" s="3">
        <f t="shared" si="34"/>
        <v>26152686.706669312</v>
      </c>
    </row>
    <row r="2134" spans="1:12">
      <c r="A2134">
        <v>4835100</v>
      </c>
      <c r="B2134">
        <v>2022</v>
      </c>
      <c r="D2134" t="s">
        <v>2569</v>
      </c>
      <c r="E2134" t="s">
        <v>2570</v>
      </c>
      <c r="F2134" t="s">
        <v>4101</v>
      </c>
      <c r="G2134" t="s">
        <v>2571</v>
      </c>
      <c r="H2134" s="5">
        <v>13897479.92</v>
      </c>
      <c r="I2134">
        <f>IFERROR(VLOOKUP(G2134,'NCES Match'!$A$2:$B$1307,2,FALSE),"")</f>
        <v>4835100</v>
      </c>
      <c r="J2134" cm="1">
        <f t="array" ref="J2134">IFERROR(_xlfn.IFS(B2134=2015,H2134/$O$13,B2134=2016,H2134/$O$14,B2134=2017,H2134/$O$15,B2134=2018,H2134/$O$16,B2134=2019,H2134/$O$17,B2134=2020,H2134/$O$18,B2134=2021,H2134/$O$19,B2134=2022,H2134/$O$20),"")</f>
        <v>6.1041990373526776E-3</v>
      </c>
      <c r="K2134" s="3" cm="1">
        <f t="array" ref="K2134">IFERROR(_xlfn.IFS(B2134=2015,J2134*$P$4,B2134=2016,J2134*$P$5,B2134=2017,J2134*$P$6,B2134=2018,J2134*$P$7,B2134=2019,J2134*$P$8,B2134=2020,J2134*$P$9,B2134=2021,J2134*$P$10,B2134=2022,J2134*$P$11),"")</f>
        <v>13145288.892180551</v>
      </c>
      <c r="L2134" s="3">
        <f t="shared" si="34"/>
        <v>27042768.812180549</v>
      </c>
    </row>
    <row r="2135" spans="1:12">
      <c r="A2135">
        <v>4835100</v>
      </c>
      <c r="B2135">
        <v>2023</v>
      </c>
      <c r="D2135" t="s">
        <v>2569</v>
      </c>
      <c r="E2135" t="s">
        <v>2570</v>
      </c>
      <c r="F2135" t="s">
        <v>4101</v>
      </c>
      <c r="G2135" t="s">
        <v>2571</v>
      </c>
      <c r="H2135" s="5">
        <v>14406019.73</v>
      </c>
      <c r="I2135">
        <f>IFERROR(VLOOKUP(G2135,'NCES Match'!$A$2:$B$1307,2,FALSE),"")</f>
        <v>4835100</v>
      </c>
      <c r="J2135" t="str" cm="1">
        <f t="array" ref="J2135">IFERROR(_xlfn.IFS(B2135=2015,H2135/$O$13,B2135=2016,H2135/$O$14,B2135=2017,H2135/$O$15,B2135=2018,H2135/$O$16,B2135=2019,H2135/$O$17,B2135=2020,H2135/$O$18,B2135=2021,H2135/$O$19,B2135=2022,H2135/$O$20),"")</f>
        <v/>
      </c>
      <c r="K2135" s="3" t="str" cm="1">
        <f t="array" ref="K2135">IFERROR(_xlfn.IFS(B2135=2015,J2135*$P$4,B2135=2016,J2135*$P$5,B2135=2017,J2135*$P$6,B2135=2018,J2135*$P$7,B2135=2019,J2135*$P$8,B2135=2020,J2135*$P$9,B2135=2021,J2135*$P$10,B2135=2022,J2135*$P$11),"")</f>
        <v/>
      </c>
      <c r="L2135" s="3">
        <f t="shared" si="34"/>
        <v>14406019.73</v>
      </c>
    </row>
    <row r="2136" spans="1:12">
      <c r="A2136">
        <v>4835850</v>
      </c>
      <c r="B2136">
        <v>2015</v>
      </c>
      <c r="C2136" t="s">
        <v>381</v>
      </c>
      <c r="D2136" t="s">
        <v>2629</v>
      </c>
      <c r="E2136" t="s">
        <v>2630</v>
      </c>
      <c r="G2136" t="s">
        <v>2631</v>
      </c>
      <c r="H2136" s="5">
        <v>605416.42000000004</v>
      </c>
      <c r="I2136">
        <f>IFERROR(VLOOKUP(G2136,'NCES Match'!$A$2:$B$1307,2,FALSE),"")</f>
        <v>4835850</v>
      </c>
      <c r="J2136" cm="1">
        <f t="array" ref="J2136">IFERROR(_xlfn.IFS(B2136=2015,H2136/$O$13,B2136=2016,H2136/$O$14,B2136=2017,H2136/$O$15,B2136=2018,H2136/$O$16,B2136=2019,H2136/$O$17,B2136=2020,H2136/$O$18,B2136=2021,H2136/$O$19,B2136=2022,H2136/$O$20),"")</f>
        <v>4.7428549792589118E-4</v>
      </c>
      <c r="K2136" s="3" cm="1">
        <f t="array" ref="K2136">IFERROR(_xlfn.IFS(B2136=2015,J2136*$P$4,B2136=2016,J2136*$P$5,B2136=2017,J2136*$P$6,B2136=2018,J2136*$P$7,B2136=2019,J2136*$P$8,B2136=2020,J2136*$P$9,B2136=2021,J2136*$P$10,B2136=2022,J2136*$P$11),"")</f>
        <v>754817.30136622232</v>
      </c>
      <c r="L2136" s="3">
        <f t="shared" si="34"/>
        <v>1360233.7213662225</v>
      </c>
    </row>
    <row r="2137" spans="1:12">
      <c r="A2137">
        <v>4835850</v>
      </c>
      <c r="B2137">
        <v>2016</v>
      </c>
      <c r="C2137" t="s">
        <v>4102</v>
      </c>
      <c r="D2137" t="s">
        <v>2629</v>
      </c>
      <c r="E2137" t="s">
        <v>2630</v>
      </c>
      <c r="F2137" t="s">
        <v>4101</v>
      </c>
      <c r="G2137" t="s">
        <v>2631</v>
      </c>
      <c r="H2137" s="5">
        <v>723508</v>
      </c>
      <c r="I2137">
        <f>IFERROR(VLOOKUP(G2137,'NCES Match'!$A$2:$B$1307,2,FALSE),"")</f>
        <v>4835850</v>
      </c>
      <c r="J2137" cm="1">
        <f t="array" ref="J2137">IFERROR(_xlfn.IFS(B2137=2015,H2137/$O$13,B2137=2016,H2137/$O$14,B2137=2017,H2137/$O$15,B2137=2018,H2137/$O$16,B2137=2019,H2137/$O$17,B2137=2020,H2137/$O$18,B2137=2021,H2137/$O$19,B2137=2022,H2137/$O$20),"")</f>
        <v>5.1793543548242895E-4</v>
      </c>
      <c r="K2137" s="3" cm="1">
        <f t="array" ref="K2137">IFERROR(_xlfn.IFS(B2137=2015,J2137*$P$4,B2137=2016,J2137*$P$5,B2137=2017,J2137*$P$6,B2137=2018,J2137*$P$7,B2137=2019,J2137*$P$8,B2137=2020,J2137*$P$9,B2137=2021,J2137*$P$10,B2137=2022,J2137*$P$11),"")</f>
        <v>867868.80014084594</v>
      </c>
      <c r="L2137" s="3">
        <f t="shared" si="34"/>
        <v>1591376.8001408461</v>
      </c>
    </row>
    <row r="2138" spans="1:12">
      <c r="A2138">
        <v>4835850</v>
      </c>
      <c r="B2138">
        <v>2017</v>
      </c>
      <c r="D2138" t="s">
        <v>2629</v>
      </c>
      <c r="E2138" t="s">
        <v>2630</v>
      </c>
      <c r="F2138" t="s">
        <v>4101</v>
      </c>
      <c r="G2138" t="s">
        <v>2631</v>
      </c>
      <c r="H2138" s="5">
        <v>750157</v>
      </c>
      <c r="I2138">
        <f>IFERROR(VLOOKUP(G2138,'NCES Match'!$A$2:$B$1307,2,FALSE),"")</f>
        <v>4835850</v>
      </c>
      <c r="J2138" cm="1">
        <f t="array" ref="J2138">IFERROR(_xlfn.IFS(B2138=2015,H2138/$O$13,B2138=2016,H2138/$O$14,B2138=2017,H2138/$O$15,B2138=2018,H2138/$O$16,B2138=2019,H2138/$O$17,B2138=2020,H2138/$O$18,B2138=2021,H2138/$O$19,B2138=2022,H2138/$O$20),"")</f>
        <v>5.1718731685059167E-4</v>
      </c>
      <c r="K2138" s="3" cm="1">
        <f t="array" ref="K2138">IFERROR(_xlfn.IFS(B2138=2015,J2138*$P$4,B2138=2016,J2138*$P$5,B2138=2017,J2138*$P$6,B2138=2018,J2138*$P$7,B2138=2019,J2138*$P$8,B2138=2020,J2138*$P$9,B2138=2021,J2138*$P$10,B2138=2022,J2138*$P$11),"")</f>
        <v>878312.23440754123</v>
      </c>
      <c r="L2138" s="3">
        <f t="shared" si="34"/>
        <v>1628469.2344075413</v>
      </c>
    </row>
    <row r="2139" spans="1:12">
      <c r="A2139">
        <v>4835850</v>
      </c>
      <c r="B2139">
        <v>2018</v>
      </c>
      <c r="D2139" t="s">
        <v>2629</v>
      </c>
      <c r="E2139" t="s">
        <v>2630</v>
      </c>
      <c r="F2139" t="s">
        <v>4101</v>
      </c>
      <c r="G2139" t="s">
        <v>2631</v>
      </c>
      <c r="H2139" s="5">
        <v>802157</v>
      </c>
      <c r="I2139">
        <f>IFERROR(VLOOKUP(G2139,'NCES Match'!$A$2:$B$1307,2,FALSE),"")</f>
        <v>4835850</v>
      </c>
      <c r="J2139" cm="1">
        <f t="array" ref="J2139">IFERROR(_xlfn.IFS(B2139=2015,H2139/$O$13,B2139=2016,H2139/$O$14,B2139=2017,H2139/$O$15,B2139=2018,H2139/$O$16,B2139=2019,H2139/$O$17,B2139=2020,H2139/$O$18,B2139=2021,H2139/$O$19,B2139=2022,H2139/$O$20),"")</f>
        <v>5.2345463736247423E-4</v>
      </c>
      <c r="K2139" s="3" cm="1">
        <f t="array" ref="K2139">IFERROR(_xlfn.IFS(B2139=2015,J2139*$P$4,B2139=2016,J2139*$P$5,B2139=2017,J2139*$P$6,B2139=2018,J2139*$P$7,B2139=2019,J2139*$P$8,B2139=2020,J2139*$P$9,B2139=2021,J2139*$P$10,B2139=2022,J2139*$P$11),"")</f>
        <v>898694.82028930692</v>
      </c>
      <c r="L2139" s="3">
        <f t="shared" si="34"/>
        <v>1700851.8202893068</v>
      </c>
    </row>
    <row r="2140" spans="1:12">
      <c r="A2140">
        <v>4835850</v>
      </c>
      <c r="B2140">
        <v>2019</v>
      </c>
      <c r="D2140" t="s">
        <v>2629</v>
      </c>
      <c r="E2140" t="s">
        <v>2630</v>
      </c>
      <c r="F2140" t="s">
        <v>4101</v>
      </c>
      <c r="G2140" t="s">
        <v>2631</v>
      </c>
      <c r="H2140" s="5">
        <v>892064</v>
      </c>
      <c r="I2140">
        <f>IFERROR(VLOOKUP(G2140,'NCES Match'!$A$2:$B$1307,2,FALSE),"")</f>
        <v>4835850</v>
      </c>
      <c r="J2140" cm="1">
        <f t="array" ref="J2140">IFERROR(_xlfn.IFS(B2140=2015,H2140/$O$13,B2140=2016,H2140/$O$14,B2140=2017,H2140/$O$15,B2140=2018,H2140/$O$16,B2140=2019,H2140/$O$17,B2140=2020,H2140/$O$18,B2140=2021,H2140/$O$19,B2140=2022,H2140/$O$20),"")</f>
        <v>5.6483710728954292E-4</v>
      </c>
      <c r="K2140" s="3" cm="1">
        <f t="array" ref="K2140">IFERROR(_xlfn.IFS(B2140=2015,J2140*$P$4,B2140=2016,J2140*$P$5,B2140=2017,J2140*$P$6,B2140=2018,J2140*$P$7,B2140=2019,J2140*$P$8,B2140=2020,J2140*$P$9,B2140=2021,J2140*$P$10,B2140=2022,J2140*$P$11),"")</f>
        <v>981645.07701333589</v>
      </c>
      <c r="L2140" s="3">
        <f t="shared" si="34"/>
        <v>1873709.0770133359</v>
      </c>
    </row>
    <row r="2141" spans="1:12">
      <c r="A2141">
        <v>4835850</v>
      </c>
      <c r="B2141">
        <v>2020</v>
      </c>
      <c r="D2141" t="s">
        <v>2629</v>
      </c>
      <c r="E2141" t="s">
        <v>2630</v>
      </c>
      <c r="F2141" t="s">
        <v>4230</v>
      </c>
      <c r="G2141" t="s">
        <v>2631</v>
      </c>
      <c r="H2141" s="5">
        <v>1161340</v>
      </c>
      <c r="I2141">
        <f>IFERROR(VLOOKUP(G2141,'NCES Match'!$A$2:$B$1307,2,FALSE),"")</f>
        <v>4835850</v>
      </c>
      <c r="J2141" cm="1">
        <f t="array" ref="J2141">IFERROR(_xlfn.IFS(B2141=2015,H2141/$O$13,B2141=2016,H2141/$O$14,B2141=2017,H2141/$O$15,B2141=2018,H2141/$O$16,B2141=2019,H2141/$O$17,B2141=2020,H2141/$O$18,B2141=2021,H2141/$O$19,B2141=2022,H2141/$O$20),"")</f>
        <v>6.2933892887718427E-4</v>
      </c>
      <c r="K2141" s="3" cm="1">
        <f t="array" ref="K2141">IFERROR(_xlfn.IFS(B2141=2015,J2141*$P$4,B2141=2016,J2141*$P$5,B2141=2017,J2141*$P$6,B2141=2018,J2141*$P$7,B2141=2019,J2141*$P$8,B2141=2020,J2141*$P$9,B2141=2021,J2141*$P$10,B2141=2022,J2141*$P$11),"")</f>
        <v>1326648.2336621892</v>
      </c>
      <c r="L2141" s="3">
        <f t="shared" si="34"/>
        <v>2487988.233662189</v>
      </c>
    </row>
    <row r="2142" spans="1:12">
      <c r="A2142">
        <v>4835850</v>
      </c>
      <c r="B2142">
        <v>2021</v>
      </c>
      <c r="D2142" t="s">
        <v>2629</v>
      </c>
      <c r="E2142" t="s">
        <v>2630</v>
      </c>
      <c r="F2142" t="s">
        <v>4101</v>
      </c>
      <c r="G2142" t="s">
        <v>2631</v>
      </c>
      <c r="H2142" s="5">
        <v>1310540.0900000001</v>
      </c>
      <c r="I2142">
        <f>IFERROR(VLOOKUP(G2142,'NCES Match'!$A$2:$B$1307,2,FALSE),"")</f>
        <v>4835850</v>
      </c>
      <c r="J2142" cm="1">
        <f t="array" ref="J2142">IFERROR(_xlfn.IFS(B2142=2015,H2142/$O$13,B2142=2016,H2142/$O$14,B2142=2017,H2142/$O$15,B2142=2018,H2142/$O$16,B2142=2019,H2142/$O$17,B2142=2020,H2142/$O$18,B2142=2021,H2142/$O$19,B2142=2022,H2142/$O$20),"")</f>
        <v>6.7052868383343084E-4</v>
      </c>
      <c r="K2142" s="3" cm="1">
        <f t="array" ref="K2142">IFERROR(_xlfn.IFS(B2142=2015,J2142*$P$4,B2142=2016,J2142*$P$5,B2142=2017,J2142*$P$6,B2142=2018,J2142*$P$7,B2142=2019,J2142*$P$8,B2142=2020,J2142*$P$9,B2142=2021,J2142*$P$10,B2142=2022,J2142*$P$11),"")</f>
        <v>1435302.3822306062</v>
      </c>
      <c r="L2142" s="3">
        <f t="shared" si="34"/>
        <v>2745842.4722306062</v>
      </c>
    </row>
    <row r="2143" spans="1:12">
      <c r="A2143">
        <v>4835850</v>
      </c>
      <c r="B2143">
        <v>2022</v>
      </c>
      <c r="D2143" t="s">
        <v>2629</v>
      </c>
      <c r="E2143" t="s">
        <v>2630</v>
      </c>
      <c r="F2143" t="s">
        <v>4101</v>
      </c>
      <c r="G2143" t="s">
        <v>2631</v>
      </c>
      <c r="H2143" s="5">
        <v>1658911.69</v>
      </c>
      <c r="I2143">
        <f>IFERROR(VLOOKUP(G2143,'NCES Match'!$A$2:$B$1307,2,FALSE),"")</f>
        <v>4835850</v>
      </c>
      <c r="J2143" cm="1">
        <f t="array" ref="J2143">IFERROR(_xlfn.IFS(B2143=2015,H2143/$O$13,B2143=2016,H2143/$O$14,B2143=2017,H2143/$O$15,B2143=2018,H2143/$O$16,B2143=2019,H2143/$O$17,B2143=2020,H2143/$O$18,B2143=2021,H2143/$O$19,B2143=2022,H2143/$O$20),"")</f>
        <v>7.2864484780281685E-4</v>
      </c>
      <c r="K2143" s="3" cm="1">
        <f t="array" ref="K2143">IFERROR(_xlfn.IFS(B2143=2015,J2143*$P$4,B2143=2016,J2143*$P$5,B2143=2017,J2143*$P$6,B2143=2018,J2143*$P$7,B2143=2019,J2143*$P$8,B2143=2020,J2143*$P$9,B2143=2021,J2143*$P$10,B2143=2022,J2143*$P$11),"")</f>
        <v>1569124.2971528226</v>
      </c>
      <c r="L2143" s="3">
        <f t="shared" si="34"/>
        <v>3228035.9871528223</v>
      </c>
    </row>
    <row r="2144" spans="1:12">
      <c r="A2144">
        <v>4835850</v>
      </c>
      <c r="B2144">
        <v>2023</v>
      </c>
      <c r="D2144" t="s">
        <v>2629</v>
      </c>
      <c r="E2144" t="s">
        <v>2630</v>
      </c>
      <c r="F2144" t="s">
        <v>4101</v>
      </c>
      <c r="G2144" t="s">
        <v>2631</v>
      </c>
      <c r="H2144" s="5">
        <v>2253239.9300000002</v>
      </c>
      <c r="I2144">
        <f>IFERROR(VLOOKUP(G2144,'NCES Match'!$A$2:$B$1307,2,FALSE),"")</f>
        <v>4835850</v>
      </c>
      <c r="J2144" t="str" cm="1">
        <f t="array" ref="J2144">IFERROR(_xlfn.IFS(B2144=2015,H2144/$O$13,B2144=2016,H2144/$O$14,B2144=2017,H2144/$O$15,B2144=2018,H2144/$O$16,B2144=2019,H2144/$O$17,B2144=2020,H2144/$O$18,B2144=2021,H2144/$O$19,B2144=2022,H2144/$O$20),"")</f>
        <v/>
      </c>
      <c r="K2144" s="3" t="str" cm="1">
        <f t="array" ref="K2144">IFERROR(_xlfn.IFS(B2144=2015,J2144*$P$4,B2144=2016,J2144*$P$5,B2144=2017,J2144*$P$6,B2144=2018,J2144*$P$7,B2144=2019,J2144*$P$8,B2144=2020,J2144*$P$9,B2144=2021,J2144*$P$10,B2144=2022,J2144*$P$11),"")</f>
        <v/>
      </c>
      <c r="L2144" s="3">
        <f t="shared" si="34"/>
        <v>2253239.9300000002</v>
      </c>
    </row>
    <row r="2145" spans="1:12">
      <c r="A2145">
        <v>4836000</v>
      </c>
      <c r="B2145">
        <v>2015</v>
      </c>
      <c r="C2145" t="s">
        <v>381</v>
      </c>
      <c r="D2145" t="s">
        <v>2638</v>
      </c>
      <c r="E2145" t="s">
        <v>2639</v>
      </c>
      <c r="G2145" t="s">
        <v>2640</v>
      </c>
      <c r="H2145" s="5">
        <v>1163040.44</v>
      </c>
      <c r="I2145">
        <f>IFERROR(VLOOKUP(G2145,'NCES Match'!$A$2:$B$1307,2,FALSE),"")</f>
        <v>4836000</v>
      </c>
      <c r="J2145" cm="1">
        <f t="array" ref="J2145">IFERROR(_xlfn.IFS(B2145=2015,H2145/$O$13,B2145=2016,H2145/$O$14,B2145=2017,H2145/$O$15,B2145=2018,H2145/$O$16,B2145=2019,H2145/$O$17,B2145=2020,H2145/$O$18,B2145=2021,H2145/$O$19,B2145=2022,H2145/$O$20),"")</f>
        <v>9.1113025013980873E-4</v>
      </c>
      <c r="K2145" s="3" cm="1">
        <f t="array" ref="K2145">IFERROR(_xlfn.IFS(B2145=2015,J2145*$P$4,B2145=2016,J2145*$P$5,B2145=2017,J2145*$P$6,B2145=2018,J2145*$P$7,B2145=2019,J2145*$P$8,B2145=2020,J2145*$P$9,B2145=2021,J2145*$P$10,B2145=2022,J2145*$P$11),"")</f>
        <v>1450048.2928767998</v>
      </c>
      <c r="L2145" s="3">
        <f t="shared" si="34"/>
        <v>2613088.7328768</v>
      </c>
    </row>
    <row r="2146" spans="1:12">
      <c r="A2146">
        <v>4836000</v>
      </c>
      <c r="B2146">
        <v>2016</v>
      </c>
      <c r="C2146" t="s">
        <v>4102</v>
      </c>
      <c r="D2146" t="s">
        <v>2638</v>
      </c>
      <c r="E2146" t="s">
        <v>2639</v>
      </c>
      <c r="F2146" t="s">
        <v>4101</v>
      </c>
      <c r="G2146" t="s">
        <v>2640</v>
      </c>
      <c r="H2146" s="5">
        <v>1324880</v>
      </c>
      <c r="I2146">
        <f>IFERROR(VLOOKUP(G2146,'NCES Match'!$A$2:$B$1307,2,FALSE),"")</f>
        <v>4836000</v>
      </c>
      <c r="J2146" cm="1">
        <f t="array" ref="J2146">IFERROR(_xlfn.IFS(B2146=2015,H2146/$O$13,B2146=2016,H2146/$O$14,B2146=2017,H2146/$O$15,B2146=2018,H2146/$O$16,B2146=2019,H2146/$O$17,B2146=2020,H2146/$O$18,B2146=2021,H2146/$O$19,B2146=2022,H2146/$O$20),"")</f>
        <v>9.4843775018653626E-4</v>
      </c>
      <c r="K2146" s="3" cm="1">
        <f t="array" ref="K2146">IFERROR(_xlfn.IFS(B2146=2015,J2146*$P$4,B2146=2016,J2146*$P$5,B2146=2017,J2146*$P$6,B2146=2018,J2146*$P$7,B2146=2019,J2146*$P$8,B2146=2020,J2146*$P$9,B2146=2021,J2146*$P$10,B2146=2022,J2146*$P$11),"")</f>
        <v>1589231.9309953779</v>
      </c>
      <c r="L2146" s="3">
        <f t="shared" si="34"/>
        <v>2914111.9309953777</v>
      </c>
    </row>
    <row r="2147" spans="1:12">
      <c r="A2147">
        <v>4836000</v>
      </c>
      <c r="B2147">
        <v>2017</v>
      </c>
      <c r="D2147" t="s">
        <v>2638</v>
      </c>
      <c r="E2147" t="s">
        <v>2639</v>
      </c>
      <c r="F2147" t="s">
        <v>4101</v>
      </c>
      <c r="G2147" t="s">
        <v>2640</v>
      </c>
      <c r="H2147" s="5">
        <v>1581464</v>
      </c>
      <c r="I2147">
        <f>IFERROR(VLOOKUP(G2147,'NCES Match'!$A$2:$B$1307,2,FALSE),"")</f>
        <v>4836000</v>
      </c>
      <c r="J2147" cm="1">
        <f t="array" ref="J2147">IFERROR(_xlfn.IFS(B2147=2015,H2147/$O$13,B2147=2016,H2147/$O$14,B2147=2017,H2147/$O$15,B2147=2018,H2147/$O$16,B2147=2019,H2147/$O$17,B2147=2020,H2147/$O$18,B2147=2021,H2147/$O$19,B2147=2022,H2147/$O$20),"")</f>
        <v>1.0903225896123133E-3</v>
      </c>
      <c r="K2147" s="3" cm="1">
        <f t="array" ref="K2147">IFERROR(_xlfn.IFS(B2147=2015,J2147*$P$4,B2147=2016,J2147*$P$5,B2147=2017,J2147*$P$6,B2147=2018,J2147*$P$7,B2147=2019,J2147*$P$8,B2147=2020,J2147*$P$9,B2147=2021,J2147*$P$10,B2147=2022,J2147*$P$11),"")</f>
        <v>1851637.963086511</v>
      </c>
      <c r="L2147" s="3">
        <f t="shared" si="34"/>
        <v>3433101.963086511</v>
      </c>
    </row>
    <row r="2148" spans="1:12">
      <c r="A2148">
        <v>4836000</v>
      </c>
      <c r="B2148">
        <v>2018</v>
      </c>
      <c r="D2148" t="s">
        <v>2638</v>
      </c>
      <c r="E2148" t="s">
        <v>2639</v>
      </c>
      <c r="F2148" t="s">
        <v>4101</v>
      </c>
      <c r="G2148" t="s">
        <v>2640</v>
      </c>
      <c r="H2148" s="5">
        <v>1778827</v>
      </c>
      <c r="I2148">
        <f>IFERROR(VLOOKUP(G2148,'NCES Match'!$A$2:$B$1307,2,FALSE),"")</f>
        <v>4836000</v>
      </c>
      <c r="J2148" cm="1">
        <f t="array" ref="J2148">IFERROR(_xlfn.IFS(B2148=2015,H2148/$O$13,B2148=2016,H2148/$O$14,B2148=2017,H2148/$O$15,B2148=2018,H2148/$O$16,B2148=2019,H2148/$O$17,B2148=2020,H2148/$O$18,B2148=2021,H2148/$O$19,B2148=2022,H2148/$O$20),"")</f>
        <v>1.160789274687596E-3</v>
      </c>
      <c r="K2148" s="3" cm="1">
        <f t="array" ref="K2148">IFERROR(_xlfn.IFS(B2148=2015,J2148*$P$4,B2148=2016,J2148*$P$5,B2148=2017,J2148*$P$6,B2148=2018,J2148*$P$7,B2148=2019,J2148*$P$8,B2148=2020,J2148*$P$9,B2148=2021,J2148*$P$10,B2148=2022,J2148*$P$11),"")</f>
        <v>1992904.8940428954</v>
      </c>
      <c r="L2148" s="3">
        <f t="shared" si="34"/>
        <v>3771731.8940428952</v>
      </c>
    </row>
    <row r="2149" spans="1:12">
      <c r="A2149">
        <v>4836000</v>
      </c>
      <c r="B2149">
        <v>2019</v>
      </c>
      <c r="D2149" t="s">
        <v>2638</v>
      </c>
      <c r="E2149" t="s">
        <v>2639</v>
      </c>
      <c r="F2149" t="s">
        <v>4101</v>
      </c>
      <c r="G2149" t="s">
        <v>2640</v>
      </c>
      <c r="H2149" s="5">
        <v>2629923</v>
      </c>
      <c r="I2149">
        <f>IFERROR(VLOOKUP(G2149,'NCES Match'!$A$2:$B$1307,2,FALSE),"")</f>
        <v>4836000</v>
      </c>
      <c r="J2149" cm="1">
        <f t="array" ref="J2149">IFERROR(_xlfn.IFS(B2149=2015,H2149/$O$13,B2149=2016,H2149/$O$14,B2149=2017,H2149/$O$15,B2149=2018,H2149/$O$16,B2149=2019,H2149/$O$17,B2149=2020,H2149/$O$18,B2149=2021,H2149/$O$19,B2149=2022,H2149/$O$20),"")</f>
        <v>1.6652147152157654E-3</v>
      </c>
      <c r="K2149" s="3" cm="1">
        <f t="array" ref="K2149">IFERROR(_xlfn.IFS(B2149=2015,J2149*$P$4,B2149=2016,J2149*$P$5,B2149=2017,J2149*$P$6,B2149=2018,J2149*$P$7,B2149=2019,J2149*$P$8,B2149=2020,J2149*$P$9,B2149=2021,J2149*$P$10,B2149=2022,J2149*$P$11),"")</f>
        <v>2894019.8975344184</v>
      </c>
      <c r="L2149" s="3">
        <f t="shared" si="34"/>
        <v>5523942.8975344189</v>
      </c>
    </row>
    <row r="2150" spans="1:12">
      <c r="A2150">
        <v>4836000</v>
      </c>
      <c r="B2150">
        <v>2020</v>
      </c>
      <c r="D2150" t="s">
        <v>2638</v>
      </c>
      <c r="E2150" t="s">
        <v>2639</v>
      </c>
      <c r="F2150" t="s">
        <v>4230</v>
      </c>
      <c r="G2150" t="s">
        <v>2640</v>
      </c>
      <c r="H2150" s="5">
        <v>3043745</v>
      </c>
      <c r="I2150">
        <f>IFERROR(VLOOKUP(G2150,'NCES Match'!$A$2:$B$1307,2,FALSE),"")</f>
        <v>4836000</v>
      </c>
      <c r="J2150" cm="1">
        <f t="array" ref="J2150">IFERROR(_xlfn.IFS(B2150=2015,H2150/$O$13,B2150=2016,H2150/$O$14,B2150=2017,H2150/$O$15,B2150=2018,H2150/$O$16,B2150=2019,H2150/$O$17,B2150=2020,H2150/$O$18,B2150=2021,H2150/$O$19,B2150=2022,H2150/$O$20),"")</f>
        <v>1.6494284344595769E-3</v>
      </c>
      <c r="K2150" s="3" cm="1">
        <f t="array" ref="K2150">IFERROR(_xlfn.IFS(B2150=2015,J2150*$P$4,B2150=2016,J2150*$P$5,B2150=2017,J2150*$P$6,B2150=2018,J2150*$P$7,B2150=2019,J2150*$P$8,B2150=2020,J2150*$P$9,B2150=2021,J2150*$P$10,B2150=2022,J2150*$P$11),"")</f>
        <v>3476999.7829818311</v>
      </c>
      <c r="L2150" s="3">
        <f t="shared" si="34"/>
        <v>6520744.7829818316</v>
      </c>
    </row>
    <row r="2151" spans="1:12">
      <c r="A2151">
        <v>4836000</v>
      </c>
      <c r="B2151">
        <v>2021</v>
      </c>
      <c r="D2151" t="s">
        <v>2638</v>
      </c>
      <c r="E2151" t="s">
        <v>2639</v>
      </c>
      <c r="F2151" t="s">
        <v>4101</v>
      </c>
      <c r="G2151" t="s">
        <v>2640</v>
      </c>
      <c r="H2151" s="5">
        <v>3866630.41</v>
      </c>
      <c r="I2151">
        <f>IFERROR(VLOOKUP(G2151,'NCES Match'!$A$2:$B$1307,2,FALSE),"")</f>
        <v>4836000</v>
      </c>
      <c r="J2151" cm="1">
        <f t="array" ref="J2151">IFERROR(_xlfn.IFS(B2151=2015,H2151/$O$13,B2151=2016,H2151/$O$14,B2151=2017,H2151/$O$15,B2151=2018,H2151/$O$16,B2151=2019,H2151/$O$17,B2151=2020,H2151/$O$18,B2151=2021,H2151/$O$19,B2151=2022,H2151/$O$20),"")</f>
        <v>1.9783344435404635E-3</v>
      </c>
      <c r="K2151" s="3" cm="1">
        <f t="array" ref="K2151">IFERROR(_xlfn.IFS(B2151=2015,J2151*$P$4,B2151=2016,J2151*$P$5,B2151=2017,J2151*$P$6,B2151=2018,J2151*$P$7,B2151=2019,J2151*$P$8,B2151=2020,J2151*$P$9,B2151=2021,J2151*$P$10,B2151=2022,J2151*$P$11),"")</f>
        <v>4234730.3077758616</v>
      </c>
      <c r="L2151" s="3">
        <f t="shared" si="34"/>
        <v>8101360.7177758617</v>
      </c>
    </row>
    <row r="2152" spans="1:12">
      <c r="A2152">
        <v>4836000</v>
      </c>
      <c r="B2152">
        <v>2022</v>
      </c>
      <c r="D2152" t="s">
        <v>2638</v>
      </c>
      <c r="E2152" t="s">
        <v>2639</v>
      </c>
      <c r="F2152" t="s">
        <v>4101</v>
      </c>
      <c r="G2152" t="s">
        <v>2640</v>
      </c>
      <c r="H2152" s="5">
        <v>5098718.49</v>
      </c>
      <c r="I2152">
        <f>IFERROR(VLOOKUP(G2152,'NCES Match'!$A$2:$B$1307,2,FALSE),"")</f>
        <v>4836000</v>
      </c>
      <c r="J2152" cm="1">
        <f t="array" ref="J2152">IFERROR(_xlfn.IFS(B2152=2015,H2152/$O$13,B2152=2016,H2152/$O$14,B2152=2017,H2152/$O$15,B2152=2018,H2152/$O$16,B2152=2019,H2152/$O$17,B2152=2020,H2152/$O$18,B2152=2021,H2152/$O$19,B2152=2022,H2152/$O$20),"")</f>
        <v>2.2395133993753811E-3</v>
      </c>
      <c r="K2152" s="3" cm="1">
        <f t="array" ref="K2152">IFERROR(_xlfn.IFS(B2152=2015,J2152*$P$4,B2152=2016,J2152*$P$5,B2152=2017,J2152*$P$6,B2152=2018,J2152*$P$7,B2152=2019,J2152*$P$8,B2152=2020,J2152*$P$9,B2152=2021,J2152*$P$10,B2152=2022,J2152*$P$11),"")</f>
        <v>4822754.0472641746</v>
      </c>
      <c r="L2152" s="3">
        <f t="shared" si="34"/>
        <v>9921472.5372641757</v>
      </c>
    </row>
    <row r="2153" spans="1:12">
      <c r="A2153">
        <v>4836000</v>
      </c>
      <c r="B2153">
        <v>2023</v>
      </c>
      <c r="D2153" t="s">
        <v>2638</v>
      </c>
      <c r="E2153" t="s">
        <v>2639</v>
      </c>
      <c r="F2153" t="s">
        <v>4101</v>
      </c>
      <c r="G2153" t="s">
        <v>2640</v>
      </c>
      <c r="H2153" s="5">
        <v>6284248.7599999998</v>
      </c>
      <c r="I2153">
        <f>IFERROR(VLOOKUP(G2153,'NCES Match'!$A$2:$B$1307,2,FALSE),"")</f>
        <v>4836000</v>
      </c>
      <c r="J2153" t="str" cm="1">
        <f t="array" ref="J2153">IFERROR(_xlfn.IFS(B2153=2015,H2153/$O$13,B2153=2016,H2153/$O$14,B2153=2017,H2153/$O$15,B2153=2018,H2153/$O$16,B2153=2019,H2153/$O$17,B2153=2020,H2153/$O$18,B2153=2021,H2153/$O$19,B2153=2022,H2153/$O$20),"")</f>
        <v/>
      </c>
      <c r="K2153" s="3" t="str" cm="1">
        <f t="array" ref="K2153">IFERROR(_xlfn.IFS(B2153=2015,J2153*$P$4,B2153=2016,J2153*$P$5,B2153=2017,J2153*$P$6,B2153=2018,J2153*$P$7,B2153=2019,J2153*$P$8,B2153=2020,J2153*$P$9,B2153=2021,J2153*$P$10,B2153=2022,J2153*$P$11),"")</f>
        <v/>
      </c>
      <c r="L2153" s="3">
        <f t="shared" si="34"/>
        <v>6284248.7599999998</v>
      </c>
    </row>
    <row r="2154" spans="1:12">
      <c r="A2154">
        <v>4846530</v>
      </c>
      <c r="B2154">
        <v>2015</v>
      </c>
      <c r="C2154" t="s">
        <v>381</v>
      </c>
      <c r="D2154" t="s">
        <v>3495</v>
      </c>
      <c r="E2154" t="s">
        <v>3496</v>
      </c>
      <c r="G2154" t="s">
        <v>3497</v>
      </c>
      <c r="H2154" s="5">
        <v>2157590.67</v>
      </c>
      <c r="I2154">
        <f>IFERROR(VLOOKUP(G2154,'NCES Match'!$A$2:$B$1307,2,FALSE),"")</f>
        <v>4846530</v>
      </c>
      <c r="J2154" cm="1">
        <f t="array" ref="J2154">IFERROR(_xlfn.IFS(B2154=2015,H2154/$O$13,B2154=2016,H2154/$O$14,B2154=2017,H2154/$O$15,B2154=2018,H2154/$O$16,B2154=2019,H2154/$O$17,B2154=2020,H2154/$O$18,B2154=2021,H2154/$O$19,B2154=2022,H2154/$O$20),"")</f>
        <v>1.6902646367622587E-3</v>
      </c>
      <c r="K2154" s="3" cm="1">
        <f t="array" ref="K2154">IFERROR(_xlfn.IFS(B2154=2015,J2154*$P$4,B2154=2016,J2154*$P$5,B2154=2017,J2154*$P$6,B2154=2018,J2154*$P$7,B2154=2019,J2154*$P$8,B2154=2020,J2154*$P$9,B2154=2021,J2154*$P$10,B2154=2022,J2154*$P$11),"")</f>
        <v>2690027.4144899133</v>
      </c>
      <c r="L2154" s="3">
        <f t="shared" si="34"/>
        <v>4847618.0844899137</v>
      </c>
    </row>
    <row r="2155" spans="1:12">
      <c r="A2155">
        <v>4846530</v>
      </c>
      <c r="B2155">
        <v>2016</v>
      </c>
      <c r="C2155" t="s">
        <v>4102</v>
      </c>
      <c r="D2155" t="s">
        <v>3495</v>
      </c>
      <c r="E2155" t="s">
        <v>3496</v>
      </c>
      <c r="F2155" t="s">
        <v>4101</v>
      </c>
      <c r="G2155" t="s">
        <v>3497</v>
      </c>
      <c r="H2155" s="5">
        <v>2315476</v>
      </c>
      <c r="I2155">
        <f>IFERROR(VLOOKUP(G2155,'NCES Match'!$A$2:$B$1307,2,FALSE),"")</f>
        <v>4846530</v>
      </c>
      <c r="J2155" cm="1">
        <f t="array" ref="J2155">IFERROR(_xlfn.IFS(B2155=2015,H2155/$O$13,B2155=2016,H2155/$O$14,B2155=2017,H2155/$O$15,B2155=2018,H2155/$O$16,B2155=2019,H2155/$O$17,B2155=2020,H2155/$O$18,B2155=2021,H2155/$O$19,B2155=2022,H2155/$O$20),"")</f>
        <v>1.6575726466177467E-3</v>
      </c>
      <c r="K2155" s="3" cm="1">
        <f t="array" ref="K2155">IFERROR(_xlfn.IFS(B2155=2015,J2155*$P$4,B2155=2016,J2155*$P$5,B2155=2017,J2155*$P$6,B2155=2018,J2155*$P$7,B2155=2019,J2155*$P$8,B2155=2020,J2155*$P$9,B2155=2021,J2155*$P$10,B2155=2022,J2155*$P$11),"")</f>
        <v>2777480.5225027581</v>
      </c>
      <c r="L2155" s="3">
        <f t="shared" si="34"/>
        <v>5092956.5225027576</v>
      </c>
    </row>
    <row r="2156" spans="1:12">
      <c r="A2156">
        <v>4846530</v>
      </c>
      <c r="B2156">
        <v>2017</v>
      </c>
      <c r="D2156" t="s">
        <v>3495</v>
      </c>
      <c r="E2156" t="s">
        <v>3496</v>
      </c>
      <c r="F2156" t="s">
        <v>4101</v>
      </c>
      <c r="G2156" t="s">
        <v>3497</v>
      </c>
      <c r="H2156" s="5">
        <v>2564511</v>
      </c>
      <c r="I2156">
        <f>IFERROR(VLOOKUP(G2156,'NCES Match'!$A$2:$B$1307,2,FALSE),"")</f>
        <v>4846530</v>
      </c>
      <c r="J2156" cm="1">
        <f t="array" ref="J2156">IFERROR(_xlfn.IFS(B2156=2015,H2156/$O$13,B2156=2016,H2156/$O$14,B2156=2017,H2156/$O$15,B2156=2018,H2156/$O$16,B2156=2019,H2156/$O$17,B2156=2020,H2156/$O$18,B2156=2021,H2156/$O$19,B2156=2022,H2156/$O$20),"")</f>
        <v>1.7680733008207984E-3</v>
      </c>
      <c r="K2156" s="3" cm="1">
        <f t="array" ref="K2156">IFERROR(_xlfn.IFS(B2156=2015,J2156*$P$4,B2156=2016,J2156*$P$5,B2156=2017,J2156*$P$6,B2156=2018,J2156*$P$7,B2156=2019,J2156*$P$8,B2156=2020,J2156*$P$9,B2156=2021,J2156*$P$10,B2156=2022,J2156*$P$11),"")</f>
        <v>3002626.6322552715</v>
      </c>
      <c r="L2156" s="3">
        <f t="shared" si="34"/>
        <v>5567137.6322552711</v>
      </c>
    </row>
    <row r="2157" spans="1:12">
      <c r="A2157">
        <v>4846530</v>
      </c>
      <c r="B2157">
        <v>2018</v>
      </c>
      <c r="D2157" t="s">
        <v>3495</v>
      </c>
      <c r="E2157" t="s">
        <v>3496</v>
      </c>
      <c r="F2157" t="s">
        <v>4101</v>
      </c>
      <c r="G2157" t="s">
        <v>3497</v>
      </c>
      <c r="H2157" s="5">
        <v>2831605</v>
      </c>
      <c r="I2157">
        <f>IFERROR(VLOOKUP(G2157,'NCES Match'!$A$2:$B$1307,2,FALSE),"")</f>
        <v>4846530</v>
      </c>
      <c r="J2157" cm="1">
        <f t="array" ref="J2157">IFERROR(_xlfn.IFS(B2157=2015,H2157/$O$13,B2157=2016,H2157/$O$14,B2157=2017,H2157/$O$15,B2157=2018,H2157/$O$16,B2157=2019,H2157/$O$17,B2157=2020,H2157/$O$18,B2157=2021,H2157/$O$19,B2157=2022,H2157/$O$20),"")</f>
        <v>1.847788859822664E-3</v>
      </c>
      <c r="K2157" s="3" cm="1">
        <f t="array" ref="K2157">IFERROR(_xlfn.IFS(B2157=2015,J2157*$P$4,B2157=2016,J2157*$P$5,B2157=2017,J2157*$P$6,B2157=2018,J2157*$P$7,B2157=2019,J2157*$P$8,B2157=2020,J2157*$P$9,B2157=2021,J2157*$P$10,B2157=2022,J2157*$P$11),"")</f>
        <v>3172382.3972181287</v>
      </c>
      <c r="L2157" s="3">
        <f t="shared" si="34"/>
        <v>6003987.3972181287</v>
      </c>
    </row>
    <row r="2158" spans="1:12">
      <c r="A2158">
        <v>4846530</v>
      </c>
      <c r="B2158">
        <v>2019</v>
      </c>
      <c r="D2158" t="s">
        <v>3495</v>
      </c>
      <c r="E2158" t="s">
        <v>3496</v>
      </c>
      <c r="F2158" t="s">
        <v>4101</v>
      </c>
      <c r="G2158" t="s">
        <v>3497</v>
      </c>
      <c r="H2158" s="5">
        <v>3059849</v>
      </c>
      <c r="I2158">
        <f>IFERROR(VLOOKUP(G2158,'NCES Match'!$A$2:$B$1307,2,FALSE),"")</f>
        <v>4846530</v>
      </c>
      <c r="J2158" cm="1">
        <f t="array" ref="J2158">IFERROR(_xlfn.IFS(B2158=2015,H2158/$O$13,B2158=2016,H2158/$O$14,B2158=2017,H2158/$O$15,B2158=2018,H2158/$O$16,B2158=2019,H2158/$O$17,B2158=2020,H2158/$O$18,B2158=2021,H2158/$O$19,B2158=2022,H2158/$O$20),"")</f>
        <v>1.9374352713513836E-3</v>
      </c>
      <c r="K2158" s="3" cm="1">
        <f t="array" ref="K2158">IFERROR(_xlfn.IFS(B2158=2015,J2158*$P$4,B2158=2016,J2158*$P$5,B2158=2017,J2158*$P$6,B2158=2018,J2158*$P$7,B2158=2019,J2158*$P$8,B2158=2020,J2158*$P$9,B2158=2021,J2158*$P$10,B2158=2022,J2158*$P$11),"")</f>
        <v>3367119.0713381311</v>
      </c>
      <c r="L2158" s="3">
        <f t="shared" si="34"/>
        <v>6426968.0713381311</v>
      </c>
    </row>
    <row r="2159" spans="1:12">
      <c r="A2159">
        <v>4846530</v>
      </c>
      <c r="B2159">
        <v>2020</v>
      </c>
      <c r="D2159" t="s">
        <v>3495</v>
      </c>
      <c r="E2159" t="s">
        <v>3496</v>
      </c>
      <c r="F2159" t="s">
        <v>4230</v>
      </c>
      <c r="G2159" t="s">
        <v>3497</v>
      </c>
      <c r="H2159" s="5">
        <v>3524173</v>
      </c>
      <c r="I2159">
        <f>IFERROR(VLOOKUP(G2159,'NCES Match'!$A$2:$B$1307,2,FALSE),"")</f>
        <v>4846530</v>
      </c>
      <c r="J2159" cm="1">
        <f t="array" ref="J2159">IFERROR(_xlfn.IFS(B2159=2015,H2159/$O$13,B2159=2016,H2159/$O$14,B2159=2017,H2159/$O$15,B2159=2018,H2159/$O$16,B2159=2019,H2159/$O$17,B2159=2020,H2159/$O$18,B2159=2021,H2159/$O$19,B2159=2022,H2159/$O$20),"")</f>
        <v>1.9097760009970318E-3</v>
      </c>
      <c r="K2159" s="3" cm="1">
        <f t="array" ref="K2159">IFERROR(_xlfn.IFS(B2159=2015,J2159*$P$4,B2159=2016,J2159*$P$5,B2159=2017,J2159*$P$6,B2159=2018,J2159*$P$7,B2159=2019,J2159*$P$8,B2159=2020,J2159*$P$9,B2159=2021,J2159*$P$10,B2159=2022,J2159*$P$11),"")</f>
        <v>4025813.1861211858</v>
      </c>
      <c r="L2159" s="3">
        <f t="shared" si="34"/>
        <v>7549986.1861211862</v>
      </c>
    </row>
    <row r="2160" spans="1:12">
      <c r="A2160">
        <v>4846530</v>
      </c>
      <c r="B2160">
        <v>2021</v>
      </c>
      <c r="D2160" t="s">
        <v>3495</v>
      </c>
      <c r="E2160" t="s">
        <v>3496</v>
      </c>
      <c r="F2160" t="s">
        <v>4101</v>
      </c>
      <c r="G2160" t="s">
        <v>3497</v>
      </c>
      <c r="H2160" s="5">
        <v>3761367.02</v>
      </c>
      <c r="I2160">
        <f>IFERROR(VLOOKUP(G2160,'NCES Match'!$A$2:$B$1307,2,FALSE),"")</f>
        <v>4846530</v>
      </c>
      <c r="J2160" cm="1">
        <f t="array" ref="J2160">IFERROR(_xlfn.IFS(B2160=2015,H2160/$O$13,B2160=2016,H2160/$O$14,B2160=2017,H2160/$O$15,B2160=2018,H2160/$O$16,B2160=2019,H2160/$O$17,B2160=2020,H2160/$O$18,B2160=2021,H2160/$O$19,B2160=2022,H2160/$O$20),"")</f>
        <v>1.9244771652388551E-3</v>
      </c>
      <c r="K2160" s="3" cm="1">
        <f t="array" ref="K2160">IFERROR(_xlfn.IFS(B2160=2015,J2160*$P$4,B2160=2016,J2160*$P$5,B2160=2017,J2160*$P$6,B2160=2018,J2160*$P$7,B2160=2019,J2160*$P$8,B2160=2020,J2160*$P$9,B2160=2021,J2160*$P$10,B2160=2022,J2160*$P$11),"")</f>
        <v>4119445.9333553365</v>
      </c>
      <c r="L2160" s="3">
        <f t="shared" si="34"/>
        <v>7880812.9533553366</v>
      </c>
    </row>
    <row r="2161" spans="1:12">
      <c r="A2161">
        <v>4846530</v>
      </c>
      <c r="B2161">
        <v>2022</v>
      </c>
      <c r="D2161" t="s">
        <v>3495</v>
      </c>
      <c r="E2161" t="s">
        <v>3496</v>
      </c>
      <c r="F2161" t="s">
        <v>4101</v>
      </c>
      <c r="G2161" t="s">
        <v>3497</v>
      </c>
      <c r="H2161" s="5">
        <v>4279529.03</v>
      </c>
      <c r="I2161">
        <f>IFERROR(VLOOKUP(G2161,'NCES Match'!$A$2:$B$1307,2,FALSE),"")</f>
        <v>4846530</v>
      </c>
      <c r="J2161" cm="1">
        <f t="array" ref="J2161">IFERROR(_xlfn.IFS(B2161=2015,H2161/$O$13,B2161=2016,H2161/$O$14,B2161=2017,H2161/$O$15,B2161=2018,H2161/$O$16,B2161=2019,H2161/$O$17,B2161=2020,H2161/$O$18,B2161=2021,H2161/$O$19,B2161=2022,H2161/$O$20),"")</f>
        <v>1.8797002863558618E-3</v>
      </c>
      <c r="K2161" s="3" cm="1">
        <f t="array" ref="K2161">IFERROR(_xlfn.IFS(B2161=2015,J2161*$P$4,B2161=2016,J2161*$P$5,B2161=2017,J2161*$P$6,B2161=2018,J2161*$P$7,B2161=2019,J2161*$P$8,B2161=2020,J2161*$P$9,B2161=2021,J2161*$P$10,B2161=2022,J2161*$P$11),"")</f>
        <v>4047902.6230406822</v>
      </c>
      <c r="L2161" s="3">
        <f t="shared" si="34"/>
        <v>8327431.6530406829</v>
      </c>
    </row>
    <row r="2162" spans="1:12">
      <c r="A2162">
        <v>4846530</v>
      </c>
      <c r="B2162">
        <v>2023</v>
      </c>
      <c r="D2162" t="s">
        <v>3495</v>
      </c>
      <c r="E2162" t="s">
        <v>3496</v>
      </c>
      <c r="F2162" t="s">
        <v>4101</v>
      </c>
      <c r="G2162" t="s">
        <v>3497</v>
      </c>
      <c r="H2162" s="5">
        <v>4994211.62</v>
      </c>
      <c r="I2162">
        <f>IFERROR(VLOOKUP(G2162,'NCES Match'!$A$2:$B$1307,2,FALSE),"")</f>
        <v>4846530</v>
      </c>
      <c r="J2162" t="str" cm="1">
        <f t="array" ref="J2162">IFERROR(_xlfn.IFS(B2162=2015,H2162/$O$13,B2162=2016,H2162/$O$14,B2162=2017,H2162/$O$15,B2162=2018,H2162/$O$16,B2162=2019,H2162/$O$17,B2162=2020,H2162/$O$18,B2162=2021,H2162/$O$19,B2162=2022,H2162/$O$20),"")</f>
        <v/>
      </c>
      <c r="K2162" s="3" t="str" cm="1">
        <f t="array" ref="K2162">IFERROR(_xlfn.IFS(B2162=2015,J2162*$P$4,B2162=2016,J2162*$P$5,B2162=2017,J2162*$P$6,B2162=2018,J2162*$P$7,B2162=2019,J2162*$P$8,B2162=2020,J2162*$P$9,B2162=2021,J2162*$P$10,B2162=2022,J2162*$P$11),"")</f>
        <v/>
      </c>
      <c r="L2162" s="3">
        <f t="shared" si="34"/>
        <v>4994211.62</v>
      </c>
    </row>
    <row r="2163" spans="1:12">
      <c r="A2163">
        <v>4810590</v>
      </c>
      <c r="B2163">
        <v>2015</v>
      </c>
      <c r="C2163" t="s">
        <v>381</v>
      </c>
      <c r="D2163" t="s">
        <v>624</v>
      </c>
      <c r="E2163" t="s">
        <v>625</v>
      </c>
      <c r="G2163" t="s">
        <v>626</v>
      </c>
      <c r="H2163" s="5">
        <v>90871.15</v>
      </c>
      <c r="I2163">
        <f>IFERROR(VLOOKUP(G2163,'NCES Match'!$A$2:$B$1307,2,FALSE),"")</f>
        <v>4810590</v>
      </c>
      <c r="J2163" cm="1">
        <f t="array" ref="J2163">IFERROR(_xlfn.IFS(B2163=2015,H2163/$O$13,B2163=2016,H2163/$O$14,B2163=2017,H2163/$O$15,B2163=2018,H2163/$O$16,B2163=2019,H2163/$O$17,B2163=2020,H2163/$O$18,B2163=2021,H2163/$O$19,B2163=2022,H2163/$O$20),"")</f>
        <v>7.1188800305165722E-5</v>
      </c>
      <c r="K2163" s="3" cm="1">
        <f t="array" ref="K2163">IFERROR(_xlfn.IFS(B2163=2015,J2163*$P$4,B2163=2016,J2163*$P$5,B2163=2017,J2163*$P$6,B2163=2018,J2163*$P$7,B2163=2019,J2163*$P$8,B2163=2020,J2163*$P$9,B2163=2021,J2163*$P$10,B2163=2022,J2163*$P$11),"")</f>
        <v>113295.76461610536</v>
      </c>
      <c r="L2163" s="3">
        <f t="shared" si="34"/>
        <v>204166.91461610535</v>
      </c>
    </row>
    <row r="2164" spans="1:12">
      <c r="A2164">
        <v>4810590</v>
      </c>
      <c r="B2164">
        <v>2016</v>
      </c>
      <c r="C2164" t="s">
        <v>4102</v>
      </c>
      <c r="D2164" t="s">
        <v>624</v>
      </c>
      <c r="E2164" t="s">
        <v>625</v>
      </c>
      <c r="F2164" t="s">
        <v>4101</v>
      </c>
      <c r="G2164" t="s">
        <v>626</v>
      </c>
      <c r="H2164" s="5">
        <v>114320</v>
      </c>
      <c r="I2164">
        <f>IFERROR(VLOOKUP(G2164,'NCES Match'!$A$2:$B$1307,2,FALSE),"")</f>
        <v>4810590</v>
      </c>
      <c r="J2164" cm="1">
        <f t="array" ref="J2164">IFERROR(_xlfn.IFS(B2164=2015,H2164/$O$13,B2164=2016,H2164/$O$14,B2164=2017,H2164/$O$15,B2164=2018,H2164/$O$16,B2164=2019,H2164/$O$17,B2164=2020,H2164/$O$18,B2164=2021,H2164/$O$19,B2164=2022,H2164/$O$20),"")</f>
        <v>8.1837905018812898E-5</v>
      </c>
      <c r="K2164" s="3" cm="1">
        <f t="array" ref="K2164">IFERROR(_xlfn.IFS(B2164=2015,J2164*$P$4,B2164=2016,J2164*$P$5,B2164=2017,J2164*$P$6,B2164=2018,J2164*$P$7,B2164=2019,J2164*$P$8,B2164=2020,J2164*$P$9,B2164=2021,J2164*$P$10,B2164=2022,J2164*$P$11),"")</f>
        <v>137130.15092037892</v>
      </c>
      <c r="L2164" s="3">
        <f t="shared" si="34"/>
        <v>251450.15092037892</v>
      </c>
    </row>
    <row r="2165" spans="1:12">
      <c r="A2165">
        <v>4810590</v>
      </c>
      <c r="B2165">
        <v>2017</v>
      </c>
      <c r="D2165" t="s">
        <v>624</v>
      </c>
      <c r="E2165" t="s">
        <v>625</v>
      </c>
      <c r="F2165" t="s">
        <v>4101</v>
      </c>
      <c r="G2165" t="s">
        <v>626</v>
      </c>
      <c r="H2165" s="5">
        <v>106631</v>
      </c>
      <c r="I2165">
        <f>IFERROR(VLOOKUP(G2165,'NCES Match'!$A$2:$B$1307,2,FALSE),"")</f>
        <v>4810590</v>
      </c>
      <c r="J2165" cm="1">
        <f t="array" ref="J2165">IFERROR(_xlfn.IFS(B2165=2015,H2165/$O$13,B2165=2016,H2165/$O$14,B2165=2017,H2165/$O$15,B2165=2018,H2165/$O$16,B2165=2019,H2165/$O$17,B2165=2020,H2165/$O$18,B2165=2021,H2165/$O$19,B2165=2022,H2165/$O$20),"")</f>
        <v>7.3515545123348103E-5</v>
      </c>
      <c r="K2165" s="3" cm="1">
        <f t="array" ref="K2165">IFERROR(_xlfn.IFS(B2165=2015,J2165*$P$4,B2165=2016,J2165*$P$5,B2165=2017,J2165*$P$6,B2165=2018,J2165*$P$7,B2165=2019,J2165*$P$8,B2165=2020,J2165*$P$9,B2165=2021,J2165*$P$10,B2165=2022,J2165*$P$11),"")</f>
        <v>124847.61438886863</v>
      </c>
      <c r="L2165" s="3">
        <f t="shared" si="34"/>
        <v>231478.61438886862</v>
      </c>
    </row>
    <row r="2166" spans="1:12">
      <c r="A2166">
        <v>4810590</v>
      </c>
      <c r="B2166">
        <v>2018</v>
      </c>
      <c r="D2166" t="s">
        <v>624</v>
      </c>
      <c r="E2166" t="s">
        <v>625</v>
      </c>
      <c r="F2166" t="s">
        <v>4101</v>
      </c>
      <c r="G2166" t="s">
        <v>626</v>
      </c>
      <c r="H2166" s="5">
        <v>114742</v>
      </c>
      <c r="I2166">
        <f>IFERROR(VLOOKUP(G2166,'NCES Match'!$A$2:$B$1307,2,FALSE),"")</f>
        <v>4810590</v>
      </c>
      <c r="J2166" cm="1">
        <f t="array" ref="J2166">IFERROR(_xlfn.IFS(B2166=2015,H2166/$O$13,B2166=2016,H2166/$O$14,B2166=2017,H2166/$O$15,B2166=2018,H2166/$O$16,B2166=2019,H2166/$O$17,B2166=2020,H2166/$O$18,B2166=2021,H2166/$O$19,B2166=2022,H2166/$O$20),"")</f>
        <v>7.4875905839187355E-5</v>
      </c>
      <c r="K2166" s="3" cm="1">
        <f t="array" ref="K2166">IFERROR(_xlfn.IFS(B2166=2015,J2166*$P$4,B2166=2016,J2166*$P$5,B2166=2017,J2166*$P$6,B2166=2018,J2166*$P$7,B2166=2019,J2166*$P$8,B2166=2020,J2166*$P$9,B2166=2021,J2166*$P$10,B2166=2022,J2166*$P$11),"")</f>
        <v>128550.94584929838</v>
      </c>
      <c r="L2166" s="3">
        <f t="shared" si="34"/>
        <v>243292.94584929838</v>
      </c>
    </row>
    <row r="2167" spans="1:12">
      <c r="A2167">
        <v>4810590</v>
      </c>
      <c r="B2167">
        <v>2019</v>
      </c>
      <c r="D2167" t="s">
        <v>624</v>
      </c>
      <c r="E2167" t="s">
        <v>625</v>
      </c>
      <c r="F2167" t="s">
        <v>4101</v>
      </c>
      <c r="G2167" t="s">
        <v>626</v>
      </c>
      <c r="H2167" s="5">
        <v>149537</v>
      </c>
      <c r="I2167">
        <f>IFERROR(VLOOKUP(G2167,'NCES Match'!$A$2:$B$1307,2,FALSE),"")</f>
        <v>4810590</v>
      </c>
      <c r="J2167" cm="1">
        <f t="array" ref="J2167">IFERROR(_xlfn.IFS(B2167=2015,H2167/$O$13,B2167=2016,H2167/$O$14,B2167=2017,H2167/$O$15,B2167=2018,H2167/$O$16,B2167=2019,H2167/$O$17,B2167=2020,H2167/$O$18,B2167=2021,H2167/$O$19,B2167=2022,H2167/$O$20),"")</f>
        <v>9.4683841644496787E-5</v>
      </c>
      <c r="K2167" s="3" cm="1">
        <f t="array" ref="K2167">IFERROR(_xlfn.IFS(B2167=2015,J2167*$P$4,B2167=2016,J2167*$P$5,B2167=2017,J2167*$P$6,B2167=2018,J2167*$P$7,B2167=2019,J2167*$P$8,B2167=2020,J2167*$P$9,B2167=2021,J2167*$P$10,B2167=2022,J2167*$P$11),"")</f>
        <v>164553.50723865462</v>
      </c>
      <c r="L2167" s="3">
        <f t="shared" si="34"/>
        <v>314090.50723865465</v>
      </c>
    </row>
    <row r="2168" spans="1:12">
      <c r="A2168">
        <v>4810590</v>
      </c>
      <c r="B2168">
        <v>2020</v>
      </c>
      <c r="D2168" t="s">
        <v>624</v>
      </c>
      <c r="E2168" t="s">
        <v>625</v>
      </c>
      <c r="F2168" t="s">
        <v>4230</v>
      </c>
      <c r="G2168" t="s">
        <v>626</v>
      </c>
      <c r="H2168" s="5">
        <v>160502</v>
      </c>
      <c r="I2168">
        <f>IFERROR(VLOOKUP(G2168,'NCES Match'!$A$2:$B$1307,2,FALSE),"")</f>
        <v>4810590</v>
      </c>
      <c r="J2168" cm="1">
        <f t="array" ref="J2168">IFERROR(_xlfn.IFS(B2168=2015,H2168/$O$13,B2168=2016,H2168/$O$14,B2168=2017,H2168/$O$15,B2168=2018,H2168/$O$16,B2168=2019,H2168/$O$17,B2168=2020,H2168/$O$18,B2168=2021,H2168/$O$19,B2168=2022,H2168/$O$20),"")</f>
        <v>8.6977247630018627E-5</v>
      </c>
      <c r="K2168" s="3" cm="1">
        <f t="array" ref="K2168">IFERROR(_xlfn.IFS(B2168=2015,J2168*$P$4,B2168=2016,J2168*$P$5,B2168=2017,J2168*$P$6,B2168=2018,J2168*$P$7,B2168=2019,J2168*$P$8,B2168=2020,J2168*$P$9,B2168=2021,J2168*$P$10,B2168=2022,J2168*$P$11),"")</f>
        <v>183348.28284503135</v>
      </c>
      <c r="L2168" s="3">
        <f t="shared" si="34"/>
        <v>343850.28284503135</v>
      </c>
    </row>
    <row r="2169" spans="1:12">
      <c r="A2169">
        <v>4810590</v>
      </c>
      <c r="B2169">
        <v>2021</v>
      </c>
      <c r="D2169" t="s">
        <v>624</v>
      </c>
      <c r="E2169" t="s">
        <v>625</v>
      </c>
      <c r="F2169" t="s">
        <v>4101</v>
      </c>
      <c r="G2169" t="s">
        <v>626</v>
      </c>
      <c r="H2169" s="5">
        <v>189330.23</v>
      </c>
      <c r="I2169">
        <f>IFERROR(VLOOKUP(G2169,'NCES Match'!$A$2:$B$1307,2,FALSE),"")</f>
        <v>4810590</v>
      </c>
      <c r="J2169" cm="1">
        <f t="array" ref="J2169">IFERROR(_xlfn.IFS(B2169=2015,H2169/$O$13,B2169=2016,H2169/$O$14,B2169=2017,H2169/$O$15,B2169=2018,H2169/$O$16,B2169=2019,H2169/$O$17,B2169=2020,H2169/$O$18,B2169=2021,H2169/$O$19,B2169=2022,H2169/$O$20),"")</f>
        <v>9.6869489838941704E-5</v>
      </c>
      <c r="K2169" s="3" cm="1">
        <f t="array" ref="K2169">IFERROR(_xlfn.IFS(B2169=2015,J2169*$P$4,B2169=2016,J2169*$P$5,B2169=2017,J2169*$P$6,B2169=2018,J2169*$P$7,B2169=2019,J2169*$P$8,B2169=2020,J2169*$P$9,B2169=2021,J2169*$P$10,B2169=2022,J2169*$P$11),"")</f>
        <v>207354.30546597671</v>
      </c>
      <c r="L2169" s="3">
        <f t="shared" si="34"/>
        <v>396684.53546597669</v>
      </c>
    </row>
    <row r="2170" spans="1:12">
      <c r="A2170">
        <v>4810590</v>
      </c>
      <c r="B2170">
        <v>2022</v>
      </c>
      <c r="D2170" t="s">
        <v>624</v>
      </c>
      <c r="E2170" t="s">
        <v>625</v>
      </c>
      <c r="F2170" t="s">
        <v>4101</v>
      </c>
      <c r="G2170" t="s">
        <v>626</v>
      </c>
      <c r="H2170" s="5">
        <v>239453.54</v>
      </c>
      <c r="I2170">
        <f>IFERROR(VLOOKUP(G2170,'NCES Match'!$A$2:$B$1307,2,FALSE),"")</f>
        <v>4810590</v>
      </c>
      <c r="J2170" cm="1">
        <f t="array" ref="J2170">IFERROR(_xlfn.IFS(B2170=2015,H2170/$O$13,B2170=2016,H2170/$O$14,B2170=2017,H2170/$O$15,B2170=2018,H2170/$O$16,B2170=2019,H2170/$O$17,B2170=2020,H2170/$O$18,B2170=2021,H2170/$O$19,B2170=2022,H2170/$O$20),"")</f>
        <v>1.051753322741042E-4</v>
      </c>
      <c r="K2170" s="3" cm="1">
        <f t="array" ref="K2170">IFERROR(_xlfn.IFS(B2170=2015,J2170*$P$4,B2170=2016,J2170*$P$5,B2170=2017,J2170*$P$6,B2170=2018,J2170*$P$7,B2170=2019,J2170*$P$8,B2170=2020,J2170*$P$9,B2170=2021,J2170*$P$10,B2170=2022,J2170*$P$11),"")</f>
        <v>226493.29070268673</v>
      </c>
      <c r="L2170" s="3">
        <f t="shared" si="34"/>
        <v>465946.83070268674</v>
      </c>
    </row>
    <row r="2171" spans="1:12">
      <c r="A2171">
        <v>4810590</v>
      </c>
      <c r="B2171">
        <v>2023</v>
      </c>
      <c r="D2171" t="s">
        <v>624</v>
      </c>
      <c r="E2171" t="s">
        <v>625</v>
      </c>
      <c r="F2171" t="s">
        <v>4101</v>
      </c>
      <c r="G2171" t="s">
        <v>626</v>
      </c>
      <c r="H2171" s="5">
        <v>279699.44</v>
      </c>
      <c r="I2171">
        <f>IFERROR(VLOOKUP(G2171,'NCES Match'!$A$2:$B$1307,2,FALSE),"")</f>
        <v>4810590</v>
      </c>
      <c r="J2171" t="str" cm="1">
        <f t="array" ref="J2171">IFERROR(_xlfn.IFS(B2171=2015,H2171/$O$13,B2171=2016,H2171/$O$14,B2171=2017,H2171/$O$15,B2171=2018,H2171/$O$16,B2171=2019,H2171/$O$17,B2171=2020,H2171/$O$18,B2171=2021,H2171/$O$19,B2171=2022,H2171/$O$20),"")</f>
        <v/>
      </c>
      <c r="K2171" s="3" t="str" cm="1">
        <f t="array" ref="K2171">IFERROR(_xlfn.IFS(B2171=2015,J2171*$P$4,B2171=2016,J2171*$P$5,B2171=2017,J2171*$P$6,B2171=2018,J2171*$P$7,B2171=2019,J2171*$P$8,B2171=2020,J2171*$P$9,B2171=2021,J2171*$P$10,B2171=2022,J2171*$P$11),"")</f>
        <v/>
      </c>
      <c r="L2171" s="3">
        <f t="shared" si="34"/>
        <v>279699.44</v>
      </c>
    </row>
    <row r="2172" spans="1:12">
      <c r="A2172">
        <v>4814850</v>
      </c>
      <c r="B2172">
        <v>2015</v>
      </c>
      <c r="C2172" t="s">
        <v>381</v>
      </c>
      <c r="D2172" t="s">
        <v>973</v>
      </c>
      <c r="E2172" t="s">
        <v>974</v>
      </c>
      <c r="G2172" t="s">
        <v>975</v>
      </c>
      <c r="H2172" s="5">
        <v>250377.67</v>
      </c>
      <c r="I2172">
        <f>IFERROR(VLOOKUP(G2172,'NCES Match'!$A$2:$B$1307,2,FALSE),"")</f>
        <v>4814850</v>
      </c>
      <c r="J2172" cm="1">
        <f t="array" ref="J2172">IFERROR(_xlfn.IFS(B2172=2015,H2172/$O$13,B2172=2016,H2172/$O$14,B2172=2017,H2172/$O$15,B2172=2018,H2172/$O$16,B2172=2019,H2172/$O$17,B2172=2020,H2172/$O$18,B2172=2021,H2172/$O$19,B2172=2022,H2172/$O$20),"")</f>
        <v>1.9614680732556685E-4</v>
      </c>
      <c r="K2172" s="3" cm="1">
        <f t="array" ref="K2172">IFERROR(_xlfn.IFS(B2172=2015,J2172*$P$4,B2172=2016,J2172*$P$5,B2172=2017,J2172*$P$6,B2172=2018,J2172*$P$7,B2172=2019,J2172*$P$8,B2172=2020,J2172*$P$9,B2172=2021,J2172*$P$10,B2172=2022,J2172*$P$11),"")</f>
        <v>312164.30699346168</v>
      </c>
      <c r="L2172" s="3">
        <f t="shared" si="34"/>
        <v>562541.97699346172</v>
      </c>
    </row>
    <row r="2173" spans="1:12">
      <c r="A2173">
        <v>4814850</v>
      </c>
      <c r="B2173">
        <v>2016</v>
      </c>
      <c r="C2173" t="s">
        <v>4102</v>
      </c>
      <c r="D2173" t="s">
        <v>973</v>
      </c>
      <c r="E2173" t="s">
        <v>974</v>
      </c>
      <c r="F2173" t="s">
        <v>4101</v>
      </c>
      <c r="G2173" t="s">
        <v>975</v>
      </c>
      <c r="H2173" s="5">
        <v>320884</v>
      </c>
      <c r="I2173">
        <f>IFERROR(VLOOKUP(G2173,'NCES Match'!$A$2:$B$1307,2,FALSE),"")</f>
        <v>4814850</v>
      </c>
      <c r="J2173" cm="1">
        <f t="array" ref="J2173">IFERROR(_xlfn.IFS(B2173=2015,H2173/$O$13,B2173=2016,H2173/$O$14,B2173=2017,H2173/$O$15,B2173=2018,H2173/$O$16,B2173=2019,H2173/$O$17,B2173=2020,H2173/$O$18,B2173=2021,H2173/$O$19,B2173=2022,H2173/$O$20),"")</f>
        <v>2.2971023717684356E-4</v>
      </c>
      <c r="K2173" s="3" cm="1">
        <f t="array" ref="K2173">IFERROR(_xlfn.IFS(B2173=2015,J2173*$P$4,B2173=2016,J2173*$P$5,B2173=2017,J2173*$P$6,B2173=2018,J2173*$P$7,B2173=2019,J2173*$P$8,B2173=2020,J2173*$P$9,B2173=2021,J2173*$P$10,B2173=2022,J2173*$P$11),"")</f>
        <v>384909.65139901038</v>
      </c>
      <c r="L2173" s="3">
        <f t="shared" si="34"/>
        <v>705793.65139901033</v>
      </c>
    </row>
    <row r="2174" spans="1:12">
      <c r="A2174">
        <v>4814850</v>
      </c>
      <c r="B2174">
        <v>2017</v>
      </c>
      <c r="D2174" t="s">
        <v>973</v>
      </c>
      <c r="E2174" t="s">
        <v>974</v>
      </c>
      <c r="F2174" t="s">
        <v>4101</v>
      </c>
      <c r="G2174" t="s">
        <v>975</v>
      </c>
      <c r="H2174" s="5">
        <v>400520</v>
      </c>
      <c r="I2174">
        <f>IFERROR(VLOOKUP(G2174,'NCES Match'!$A$2:$B$1307,2,FALSE),"")</f>
        <v>4814850</v>
      </c>
      <c r="J2174" cm="1">
        <f t="array" ref="J2174">IFERROR(_xlfn.IFS(B2174=2015,H2174/$O$13,B2174=2016,H2174/$O$14,B2174=2017,H2174/$O$15,B2174=2018,H2174/$O$16,B2174=2019,H2174/$O$17,B2174=2020,H2174/$O$18,B2174=2021,H2174/$O$19,B2174=2022,H2174/$O$20),"")</f>
        <v>2.761340148062325E-4</v>
      </c>
      <c r="K2174" s="3" cm="1">
        <f t="array" ref="K2174">IFERROR(_xlfn.IFS(B2174=2015,J2174*$P$4,B2174=2016,J2174*$P$5,B2174=2017,J2174*$P$6,B2174=2018,J2174*$P$7,B2174=2019,J2174*$P$8,B2174=2020,J2174*$P$9,B2174=2021,J2174*$P$10,B2174=2022,J2174*$P$11),"")</f>
        <v>468943.98922480008</v>
      </c>
      <c r="L2174" s="3">
        <f t="shared" si="34"/>
        <v>869463.98922480014</v>
      </c>
    </row>
    <row r="2175" spans="1:12">
      <c r="A2175">
        <v>4814850</v>
      </c>
      <c r="B2175">
        <v>2018</v>
      </c>
      <c r="D2175" t="s">
        <v>973</v>
      </c>
      <c r="E2175" t="s">
        <v>974</v>
      </c>
      <c r="F2175" t="s">
        <v>4101</v>
      </c>
      <c r="G2175" t="s">
        <v>975</v>
      </c>
      <c r="H2175" s="5">
        <v>394966</v>
      </c>
      <c r="I2175">
        <f>IFERROR(VLOOKUP(G2175,'NCES Match'!$A$2:$B$1307,2,FALSE),"")</f>
        <v>4814850</v>
      </c>
      <c r="J2175" cm="1">
        <f t="array" ref="J2175">IFERROR(_xlfn.IFS(B2175=2015,H2175/$O$13,B2175=2016,H2175/$O$14,B2175=2017,H2175/$O$15,B2175=2018,H2175/$O$16,B2175=2019,H2175/$O$17,B2175=2020,H2175/$O$18,B2175=2021,H2175/$O$19,B2175=2022,H2175/$O$20),"")</f>
        <v>2.5773855280263958E-4</v>
      </c>
      <c r="K2175" s="3" cm="1">
        <f t="array" ref="K2175">IFERROR(_xlfn.IFS(B2175=2015,J2175*$P$4,B2175=2016,J2175*$P$5,B2175=2017,J2175*$P$6,B2175=2018,J2175*$P$7,B2175=2019,J2175*$P$8,B2175=2020,J2175*$P$9,B2175=2021,J2175*$P$10,B2175=2022,J2175*$P$11),"")</f>
        <v>442499.28429270867</v>
      </c>
      <c r="L2175" s="3">
        <f t="shared" si="34"/>
        <v>837465.28429270862</v>
      </c>
    </row>
    <row r="2176" spans="1:12">
      <c r="A2176">
        <v>4814850</v>
      </c>
      <c r="B2176">
        <v>2019</v>
      </c>
      <c r="D2176" t="s">
        <v>973</v>
      </c>
      <c r="E2176" t="s">
        <v>974</v>
      </c>
      <c r="F2176" t="s">
        <v>4101</v>
      </c>
      <c r="G2176" t="s">
        <v>975</v>
      </c>
      <c r="H2176" s="5">
        <v>453183</v>
      </c>
      <c r="I2176">
        <f>IFERROR(VLOOKUP(G2176,'NCES Match'!$A$2:$B$1307,2,FALSE),"")</f>
        <v>4814850</v>
      </c>
      <c r="J2176" cm="1">
        <f t="array" ref="J2176">IFERROR(_xlfn.IFS(B2176=2015,H2176/$O$13,B2176=2016,H2176/$O$14,B2176=2017,H2176/$O$15,B2176=2018,H2176/$O$16,B2176=2019,H2176/$O$17,B2176=2020,H2176/$O$18,B2176=2021,H2176/$O$19,B2176=2022,H2176/$O$20),"")</f>
        <v>2.8694642401531385E-4</v>
      </c>
      <c r="K2176" s="3" cm="1">
        <f t="array" ref="K2176">IFERROR(_xlfn.IFS(B2176=2015,J2176*$P$4,B2176=2016,J2176*$P$5,B2176=2017,J2176*$P$6,B2176=2018,J2176*$P$7,B2176=2019,J2176*$P$8,B2176=2020,J2176*$P$9,B2176=2021,J2176*$P$10,B2176=2022,J2176*$P$11),"")</f>
        <v>498691.64200789918</v>
      </c>
      <c r="L2176" s="3">
        <f t="shared" si="34"/>
        <v>951874.64200789924</v>
      </c>
    </row>
    <row r="2177" spans="1:12">
      <c r="A2177">
        <v>4814850</v>
      </c>
      <c r="B2177">
        <v>2020</v>
      </c>
      <c r="D2177" t="s">
        <v>973</v>
      </c>
      <c r="E2177" t="s">
        <v>974</v>
      </c>
      <c r="F2177" t="s">
        <v>4230</v>
      </c>
      <c r="G2177" t="s">
        <v>975</v>
      </c>
      <c r="H2177" s="5">
        <v>574899</v>
      </c>
      <c r="I2177">
        <f>IFERROR(VLOOKUP(G2177,'NCES Match'!$A$2:$B$1307,2,FALSE),"")</f>
        <v>4814850</v>
      </c>
      <c r="J2177" cm="1">
        <f t="array" ref="J2177">IFERROR(_xlfn.IFS(B2177=2015,H2177/$O$13,B2177=2016,H2177/$O$14,B2177=2017,H2177/$O$15,B2177=2018,H2177/$O$16,B2177=2019,H2177/$O$17,B2177=2020,H2177/$O$18,B2177=2021,H2177/$O$19,B2177=2022,H2177/$O$20),"")</f>
        <v>3.1154211589419495E-4</v>
      </c>
      <c r="K2177" s="3" cm="1">
        <f t="array" ref="K2177">IFERROR(_xlfn.IFS(B2177=2015,J2177*$P$4,B2177=2016,J2177*$P$5,B2177=2017,J2177*$P$6,B2177=2018,J2177*$P$7,B2177=2019,J2177*$P$8,B2177=2020,J2177*$P$9,B2177=2021,J2177*$P$10,B2177=2022,J2177*$P$11),"")</f>
        <v>656731.65729601914</v>
      </c>
      <c r="L2177" s="3">
        <f t="shared" si="34"/>
        <v>1231630.6572960191</v>
      </c>
    </row>
    <row r="2178" spans="1:12">
      <c r="A2178">
        <v>4814850</v>
      </c>
      <c r="B2178">
        <v>2021</v>
      </c>
      <c r="D2178" t="s">
        <v>973</v>
      </c>
      <c r="E2178" t="s">
        <v>974</v>
      </c>
      <c r="F2178" t="s">
        <v>4101</v>
      </c>
      <c r="G2178" t="s">
        <v>975</v>
      </c>
      <c r="H2178" s="5">
        <v>610958.36</v>
      </c>
      <c r="I2178">
        <f>IFERROR(VLOOKUP(G2178,'NCES Match'!$A$2:$B$1307,2,FALSE),"")</f>
        <v>4814850</v>
      </c>
      <c r="J2178" cm="1">
        <f t="array" ref="J2178">IFERROR(_xlfn.IFS(B2178=2015,H2178/$O$13,B2178=2016,H2178/$O$14,B2178=2017,H2178/$O$15,B2178=2018,H2178/$O$16,B2178=2019,H2178/$O$17,B2178=2020,H2178/$O$18,B2178=2021,H2178/$O$19,B2178=2022,H2178/$O$20),"")</f>
        <v>3.1259257777290232E-4</v>
      </c>
      <c r="K2178" s="3" cm="1">
        <f t="array" ref="K2178">IFERROR(_xlfn.IFS(B2178=2015,J2178*$P$4,B2178=2016,J2178*$P$5,B2178=2017,J2178*$P$6,B2178=2018,J2178*$P$7,B2178=2019,J2178*$P$8,B2178=2020,J2178*$P$9,B2178=2021,J2178*$P$10,B2178=2022,J2178*$P$11),"")</f>
        <v>669121.0717191447</v>
      </c>
      <c r="L2178" s="3">
        <f t="shared" si="34"/>
        <v>1280079.4317191448</v>
      </c>
    </row>
    <row r="2179" spans="1:12">
      <c r="A2179">
        <v>4814850</v>
      </c>
      <c r="B2179">
        <v>2022</v>
      </c>
      <c r="D2179" t="s">
        <v>973</v>
      </c>
      <c r="E2179" t="s">
        <v>974</v>
      </c>
      <c r="F2179" t="s">
        <v>4101</v>
      </c>
      <c r="G2179" t="s">
        <v>975</v>
      </c>
      <c r="H2179" s="5">
        <v>739221.34</v>
      </c>
      <c r="I2179">
        <f>IFERROR(VLOOKUP(G2179,'NCES Match'!$A$2:$B$1307,2,FALSE),"")</f>
        <v>4814850</v>
      </c>
      <c r="J2179" cm="1">
        <f t="array" ref="J2179">IFERROR(_xlfn.IFS(B2179=2015,H2179/$O$13,B2179=2016,H2179/$O$14,B2179=2017,H2179/$O$15,B2179=2018,H2179/$O$16,B2179=2019,H2179/$O$17,B2179=2020,H2179/$O$18,B2179=2021,H2179/$O$19,B2179=2022,H2179/$O$20),"")</f>
        <v>3.246886642753686E-4</v>
      </c>
      <c r="K2179" s="3" cm="1">
        <f t="array" ref="K2179">IFERROR(_xlfn.IFS(B2179=2015,J2179*$P$4,B2179=2016,J2179*$P$5,B2179=2017,J2179*$P$6,B2179=2018,J2179*$P$7,B2179=2019,J2179*$P$8,B2179=2020,J2179*$P$9,B2179=2021,J2179*$P$10,B2179=2022,J2179*$P$11),"")</f>
        <v>699211.5207578456</v>
      </c>
      <c r="L2179" s="3">
        <f t="shared" ref="L2179:L2242" si="35">SUM(H2179,K2179)</f>
        <v>1438432.8607578455</v>
      </c>
    </row>
    <row r="2180" spans="1:12">
      <c r="A2180">
        <v>4814850</v>
      </c>
      <c r="B2180">
        <v>2023</v>
      </c>
      <c r="D2180" t="s">
        <v>973</v>
      </c>
      <c r="E2180" t="s">
        <v>974</v>
      </c>
      <c r="F2180" t="s">
        <v>4101</v>
      </c>
      <c r="G2180" t="s">
        <v>975</v>
      </c>
      <c r="H2180" s="5">
        <v>1286631.49</v>
      </c>
      <c r="I2180">
        <f>IFERROR(VLOOKUP(G2180,'NCES Match'!$A$2:$B$1307,2,FALSE),"")</f>
        <v>4814850</v>
      </c>
      <c r="J2180" t="str" cm="1">
        <f t="array" ref="J2180">IFERROR(_xlfn.IFS(B2180=2015,H2180/$O$13,B2180=2016,H2180/$O$14,B2180=2017,H2180/$O$15,B2180=2018,H2180/$O$16,B2180=2019,H2180/$O$17,B2180=2020,H2180/$O$18,B2180=2021,H2180/$O$19,B2180=2022,H2180/$O$20),"")</f>
        <v/>
      </c>
      <c r="K2180" s="3" t="str" cm="1">
        <f t="array" ref="K2180">IFERROR(_xlfn.IFS(B2180=2015,J2180*$P$4,B2180=2016,J2180*$P$5,B2180=2017,J2180*$P$6,B2180=2018,J2180*$P$7,B2180=2019,J2180*$P$8,B2180=2020,J2180*$P$9,B2180=2021,J2180*$P$10,B2180=2022,J2180*$P$11),"")</f>
        <v/>
      </c>
      <c r="L2180" s="3">
        <f t="shared" si="35"/>
        <v>1286631.49</v>
      </c>
    </row>
    <row r="2181" spans="1:12">
      <c r="A2181">
        <v>4828380</v>
      </c>
      <c r="B2181">
        <v>2015</v>
      </c>
      <c r="C2181" t="s">
        <v>381</v>
      </c>
      <c r="D2181" t="s">
        <v>2076</v>
      </c>
      <c r="E2181" t="s">
        <v>2077</v>
      </c>
      <c r="G2181" t="s">
        <v>2078</v>
      </c>
      <c r="H2181" s="5">
        <v>794392.22</v>
      </c>
      <c r="I2181">
        <f>IFERROR(VLOOKUP(G2181,'NCES Match'!$A$2:$B$1307,2,FALSE),"")</f>
        <v>4828380</v>
      </c>
      <c r="J2181" cm="1">
        <f t="array" ref="J2181">IFERROR(_xlfn.IFS(B2181=2015,H2181/$O$13,B2181=2016,H2181/$O$14,B2181=2017,H2181/$O$15,B2181=2018,H2181/$O$16,B2181=2019,H2181/$O$17,B2181=2020,H2181/$O$18,B2181=2021,H2181/$O$19,B2181=2022,H2181/$O$20),"")</f>
        <v>6.2232984961186559E-4</v>
      </c>
      <c r="K2181" s="3" cm="1">
        <f t="array" ref="K2181">IFERROR(_xlfn.IFS(B2181=2015,J2181*$P$4,B2181=2016,J2181*$P$5,B2181=2017,J2181*$P$6,B2181=2018,J2181*$P$7,B2181=2019,J2181*$P$8,B2181=2020,J2181*$P$9,B2181=2021,J2181*$P$10,B2181=2022,J2181*$P$11),"")</f>
        <v>990427.36853209615</v>
      </c>
      <c r="L2181" s="3">
        <f t="shared" si="35"/>
        <v>1784819.5885320962</v>
      </c>
    </row>
    <row r="2182" spans="1:12">
      <c r="A2182">
        <v>4828380</v>
      </c>
      <c r="B2182">
        <v>2016</v>
      </c>
      <c r="C2182" t="s">
        <v>4102</v>
      </c>
      <c r="D2182" t="s">
        <v>2076</v>
      </c>
      <c r="E2182" t="s">
        <v>2077</v>
      </c>
      <c r="F2182" t="s">
        <v>4101</v>
      </c>
      <c r="G2182" t="s">
        <v>2078</v>
      </c>
      <c r="H2182" s="5">
        <v>832477</v>
      </c>
      <c r="I2182">
        <f>IFERROR(VLOOKUP(G2182,'NCES Match'!$A$2:$B$1307,2,FALSE),"")</f>
        <v>4828380</v>
      </c>
      <c r="J2182" cm="1">
        <f t="array" ref="J2182">IFERROR(_xlfn.IFS(B2182=2015,H2182/$O$13,B2182=2016,H2182/$O$14,B2182=2017,H2182/$O$15,B2182=2018,H2182/$O$16,B2182=2019,H2182/$O$17,B2182=2020,H2182/$O$18,B2182=2021,H2182/$O$19,B2182=2022,H2182/$O$20),"")</f>
        <v>5.9594273667202852E-4</v>
      </c>
      <c r="K2182" s="3" cm="1">
        <f t="array" ref="K2182">IFERROR(_xlfn.IFS(B2182=2015,J2182*$P$4,B2182=2016,J2182*$P$5,B2182=2017,J2182*$P$6,B2182=2018,J2182*$P$7,B2182=2019,J2182*$P$8,B2182=2020,J2182*$P$9,B2182=2021,J2182*$P$10,B2182=2022,J2182*$P$11),"")</f>
        <v>998580.27158628649</v>
      </c>
      <c r="L2182" s="3">
        <f t="shared" si="35"/>
        <v>1831057.2715862864</v>
      </c>
    </row>
    <row r="2183" spans="1:12">
      <c r="A2183">
        <v>4828380</v>
      </c>
      <c r="B2183">
        <v>2017</v>
      </c>
      <c r="D2183" t="s">
        <v>2076</v>
      </c>
      <c r="E2183" t="s">
        <v>2077</v>
      </c>
      <c r="F2183" t="s">
        <v>4101</v>
      </c>
      <c r="G2183" t="s">
        <v>2078</v>
      </c>
      <c r="H2183" s="5">
        <v>905825</v>
      </c>
      <c r="I2183">
        <f>IFERROR(VLOOKUP(G2183,'NCES Match'!$A$2:$B$1307,2,FALSE),"")</f>
        <v>4828380</v>
      </c>
      <c r="J2183" cm="1">
        <f t="array" ref="J2183">IFERROR(_xlfn.IFS(B2183=2015,H2183/$O$13,B2183=2016,H2183/$O$14,B2183=2017,H2183/$O$15,B2183=2018,H2183/$O$16,B2183=2019,H2183/$O$17,B2183=2020,H2183/$O$18,B2183=2021,H2183/$O$19,B2183=2022,H2183/$O$20),"")</f>
        <v>6.2451087077263455E-4</v>
      </c>
      <c r="K2183" s="3" cm="1">
        <f t="array" ref="K2183">IFERROR(_xlfn.IFS(B2183=2015,J2183*$P$4,B2183=2016,J2183*$P$5,B2183=2017,J2183*$P$6,B2183=2018,J2183*$P$7,B2183=2019,J2183*$P$8,B2183=2020,J2183*$P$9,B2183=2021,J2183*$P$10,B2183=2022,J2183*$P$11),"")</f>
        <v>1060574.2261049501</v>
      </c>
      <c r="L2183" s="3">
        <f t="shared" si="35"/>
        <v>1966399.2261049501</v>
      </c>
    </row>
    <row r="2184" spans="1:12">
      <c r="A2184">
        <v>4828380</v>
      </c>
      <c r="B2184">
        <v>2018</v>
      </c>
      <c r="D2184" t="s">
        <v>2076</v>
      </c>
      <c r="E2184" t="s">
        <v>2077</v>
      </c>
      <c r="F2184" t="s">
        <v>4101</v>
      </c>
      <c r="G2184" t="s">
        <v>2078</v>
      </c>
      <c r="H2184" s="5">
        <v>979076</v>
      </c>
      <c r="I2184">
        <f>IFERROR(VLOOKUP(G2184,'NCES Match'!$A$2:$B$1307,2,FALSE),"")</f>
        <v>4828380</v>
      </c>
      <c r="J2184" cm="1">
        <f t="array" ref="J2184">IFERROR(_xlfn.IFS(B2184=2015,H2184/$O$13,B2184=2016,H2184/$O$14,B2184=2017,H2184/$O$15,B2184=2018,H2184/$O$16,B2184=2019,H2184/$O$17,B2184=2020,H2184/$O$18,B2184=2021,H2184/$O$19,B2184=2022,H2184/$O$20),"")</f>
        <v>6.389046938819979E-4</v>
      </c>
      <c r="K2184" s="3" cm="1">
        <f t="array" ref="K2184">IFERROR(_xlfn.IFS(B2184=2015,J2184*$P$4,B2184=2016,J2184*$P$5,B2184=2017,J2184*$P$6,B2184=2018,J2184*$P$7,B2184=2019,J2184*$P$8,B2184=2020,J2184*$P$9,B2184=2021,J2184*$P$10,B2184=2022,J2184*$P$11),"")</f>
        <v>1096905.6305306484</v>
      </c>
      <c r="L2184" s="3">
        <f t="shared" si="35"/>
        <v>2075981.6305306484</v>
      </c>
    </row>
    <row r="2185" spans="1:12">
      <c r="A2185">
        <v>4828380</v>
      </c>
      <c r="B2185">
        <v>2019</v>
      </c>
      <c r="D2185" t="s">
        <v>2076</v>
      </c>
      <c r="E2185" t="s">
        <v>2077</v>
      </c>
      <c r="F2185" t="s">
        <v>4101</v>
      </c>
      <c r="G2185" t="s">
        <v>2078</v>
      </c>
      <c r="H2185" s="5">
        <v>1037522</v>
      </c>
      <c r="I2185">
        <f>IFERROR(VLOOKUP(G2185,'NCES Match'!$A$2:$B$1307,2,FALSE),"")</f>
        <v>4828380</v>
      </c>
      <c r="J2185" cm="1">
        <f t="array" ref="J2185">IFERROR(_xlfn.IFS(B2185=2015,H2185/$O$13,B2185=2016,H2185/$O$14,B2185=2017,H2185/$O$15,B2185=2018,H2185/$O$16,B2185=2019,H2185/$O$17,B2185=2020,H2185/$O$18,B2185=2021,H2185/$O$19,B2185=2022,H2185/$O$20),"")</f>
        <v>6.5693820760535254E-4</v>
      </c>
      <c r="K2185" s="3" cm="1">
        <f t="array" ref="K2185">IFERROR(_xlfn.IFS(B2185=2015,J2185*$P$4,B2185=2016,J2185*$P$5,B2185=2017,J2185*$P$6,B2185=2018,J2185*$P$7,B2185=2019,J2185*$P$8,B2185=2020,J2185*$P$9,B2185=2021,J2185*$P$10,B2185=2022,J2185*$P$11),"")</f>
        <v>1141709.9710256555</v>
      </c>
      <c r="L2185" s="3">
        <f t="shared" si="35"/>
        <v>2179231.9710256555</v>
      </c>
    </row>
    <row r="2186" spans="1:12">
      <c r="A2186">
        <v>4828380</v>
      </c>
      <c r="B2186">
        <v>2020</v>
      </c>
      <c r="D2186" t="s">
        <v>2076</v>
      </c>
      <c r="E2186" t="s">
        <v>2077</v>
      </c>
      <c r="F2186" t="s">
        <v>4230</v>
      </c>
      <c r="G2186" t="s">
        <v>2078</v>
      </c>
      <c r="H2186" s="5">
        <v>1018084</v>
      </c>
      <c r="I2186">
        <f>IFERROR(VLOOKUP(G2186,'NCES Match'!$A$2:$B$1307,2,FALSE),"")</f>
        <v>4828380</v>
      </c>
      <c r="J2186" cm="1">
        <f t="array" ref="J2186">IFERROR(_xlfn.IFS(B2186=2015,H2186/$O$13,B2186=2016,H2186/$O$14,B2186=2017,H2186/$O$15,B2186=2018,H2186/$O$16,B2186=2019,H2186/$O$17,B2186=2020,H2186/$O$18,B2186=2021,H2186/$O$19,B2186=2022,H2186/$O$20),"")</f>
        <v>5.5170741907365568E-4</v>
      </c>
      <c r="K2186" s="3" cm="1">
        <f t="array" ref="K2186">IFERROR(_xlfn.IFS(B2186=2015,J2186*$P$4,B2186=2016,J2186*$P$5,B2186=2017,J2186*$P$6,B2186=2018,J2186*$P$7,B2186=2019,J2186*$P$8,B2186=2020,J2186*$P$9,B2186=2021,J2186*$P$10,B2186=2022,J2186*$P$11),"")</f>
        <v>1163000.7924636509</v>
      </c>
      <c r="L2186" s="3">
        <f t="shared" si="35"/>
        <v>2181084.7924636509</v>
      </c>
    </row>
    <row r="2187" spans="1:12">
      <c r="A2187">
        <v>4828380</v>
      </c>
      <c r="B2187">
        <v>2021</v>
      </c>
      <c r="D2187" t="s">
        <v>2076</v>
      </c>
      <c r="E2187" t="s">
        <v>2077</v>
      </c>
      <c r="F2187" t="s">
        <v>4230</v>
      </c>
      <c r="G2187" t="s">
        <v>2078</v>
      </c>
      <c r="H2187" s="5">
        <v>1027285.19</v>
      </c>
      <c r="I2187">
        <f>IFERROR(VLOOKUP(G2187,'NCES Match'!$A$2:$B$1307,2,FALSE),"")</f>
        <v>4828380</v>
      </c>
      <c r="J2187" cm="1">
        <f t="array" ref="J2187">IFERROR(_xlfn.IFS(B2187=2015,H2187/$O$13,B2187=2016,H2187/$O$14,B2187=2017,H2187/$O$15,B2187=2018,H2187/$O$16,B2187=2019,H2187/$O$17,B2187=2020,H2187/$O$18,B2187=2021,H2187/$O$19,B2187=2022,H2187/$O$20),"")</f>
        <v>5.2560329258777262E-4</v>
      </c>
      <c r="K2187" s="3" cm="1">
        <f t="array" ref="K2187">IFERROR(_xlfn.IFS(B2187=2015,J2187*$P$4,B2187=2016,J2187*$P$5,B2187=2017,J2187*$P$6,B2187=2018,J2187*$P$7,B2187=2019,J2187*$P$8,B2187=2020,J2187*$P$9,B2187=2021,J2187*$P$10,B2187=2022,J2187*$P$11),"")</f>
        <v>1125081.8587603993</v>
      </c>
      <c r="L2187" s="3">
        <f t="shared" si="35"/>
        <v>2152367.0487603992</v>
      </c>
    </row>
    <row r="2188" spans="1:12">
      <c r="A2188">
        <v>4828380</v>
      </c>
      <c r="B2188">
        <v>2022</v>
      </c>
      <c r="D2188" t="s">
        <v>2076</v>
      </c>
      <c r="E2188" t="s">
        <v>2077</v>
      </c>
      <c r="F2188" t="s">
        <v>4101</v>
      </c>
      <c r="G2188" t="s">
        <v>2078</v>
      </c>
      <c r="H2188" s="5">
        <v>1034765.24</v>
      </c>
      <c r="I2188">
        <f>IFERROR(VLOOKUP(G2188,'NCES Match'!$A$2:$B$1307,2,FALSE),"")</f>
        <v>4828380</v>
      </c>
      <c r="J2188" cm="1">
        <f t="array" ref="J2188">IFERROR(_xlfn.IFS(B2188=2015,H2188/$O$13,B2188=2016,H2188/$O$14,B2188=2017,H2188/$O$15,B2188=2018,H2188/$O$16,B2188=2019,H2188/$O$17,B2188=2020,H2188/$O$18,B2188=2021,H2188/$O$19,B2188=2022,H2188/$O$20),"")</f>
        <v>4.5450060142227661E-4</v>
      </c>
      <c r="K2188" s="3" cm="1">
        <f t="array" ref="K2188">IFERROR(_xlfn.IFS(B2188=2015,J2188*$P$4,B2188=2016,J2188*$P$5,B2188=2017,J2188*$P$6,B2188=2018,J2188*$P$7,B2188=2019,J2188*$P$8,B2188=2020,J2188*$P$9,B2188=2021,J2188*$P$10,B2188=2022,J2188*$P$11),"")</f>
        <v>978759.32137965213</v>
      </c>
      <c r="L2188" s="3">
        <f t="shared" si="35"/>
        <v>2013524.561379652</v>
      </c>
    </row>
    <row r="2189" spans="1:12">
      <c r="A2189">
        <v>4828380</v>
      </c>
      <c r="B2189">
        <v>2023</v>
      </c>
      <c r="D2189" t="s">
        <v>2076</v>
      </c>
      <c r="E2189" t="s">
        <v>2077</v>
      </c>
      <c r="F2189" t="s">
        <v>4101</v>
      </c>
      <c r="G2189" t="s">
        <v>2078</v>
      </c>
      <c r="H2189" s="5">
        <v>1111754.6100000001</v>
      </c>
      <c r="I2189">
        <f>IFERROR(VLOOKUP(G2189,'NCES Match'!$A$2:$B$1307,2,FALSE),"")</f>
        <v>4828380</v>
      </c>
      <c r="J2189" t="str" cm="1">
        <f t="array" ref="J2189">IFERROR(_xlfn.IFS(B2189=2015,H2189/$O$13,B2189=2016,H2189/$O$14,B2189=2017,H2189/$O$15,B2189=2018,H2189/$O$16,B2189=2019,H2189/$O$17,B2189=2020,H2189/$O$18,B2189=2021,H2189/$O$19,B2189=2022,H2189/$O$20),"")</f>
        <v/>
      </c>
      <c r="K2189" s="3" t="str" cm="1">
        <f t="array" ref="K2189">IFERROR(_xlfn.IFS(B2189=2015,J2189*$P$4,B2189=2016,J2189*$P$5,B2189=2017,J2189*$P$6,B2189=2018,J2189*$P$7,B2189=2019,J2189*$P$8,B2189=2020,J2189*$P$9,B2189=2021,J2189*$P$10,B2189=2022,J2189*$P$11),"")</f>
        <v/>
      </c>
      <c r="L2189" s="3">
        <f t="shared" si="35"/>
        <v>1111754.6100000001</v>
      </c>
    </row>
    <row r="2190" spans="1:12">
      <c r="A2190" t="s">
        <v>4230</v>
      </c>
      <c r="B2190">
        <v>2015</v>
      </c>
      <c r="C2190" t="s">
        <v>230</v>
      </c>
      <c r="D2190" t="s">
        <v>267</v>
      </c>
      <c r="E2190" t="s">
        <v>268</v>
      </c>
      <c r="G2190" t="s">
        <v>269</v>
      </c>
      <c r="H2190" s="5">
        <v>1820667.78</v>
      </c>
      <c r="I2190" t="str">
        <f>IFERROR(VLOOKUP(G2190,'NCES Match'!$A$2:$B$1307,2,FALSE),"")</f>
        <v/>
      </c>
      <c r="J2190" cm="1">
        <f t="array" ref="J2190">IFERROR(_xlfn.IFS(B2190=2015,H2190/$O$13,B2190=2016,H2190/$O$14,B2190=2017,H2190/$O$15,B2190=2018,H2190/$O$16,B2190=2019,H2190/$O$17,B2190=2020,H2190/$O$18,B2190=2021,H2190/$O$19,B2190=2022,H2190/$O$20),"")</f>
        <v>1.4263179789456766E-3</v>
      </c>
      <c r="K2190" s="3" cm="1">
        <f t="array" ref="K2190">IFERROR(_xlfn.IFS(B2190=2015,J2190*$P$4,B2190=2016,J2190*$P$5,B2190=2017,J2190*$P$6,B2190=2018,J2190*$P$7,B2190=2019,J2190*$P$8,B2190=2020,J2190*$P$9,B2190=2021,J2190*$P$10,B2190=2022,J2190*$P$11),"")</f>
        <v>2269960.798856481</v>
      </c>
      <c r="L2190" s="3">
        <f t="shared" si="35"/>
        <v>4090628.5788564812</v>
      </c>
    </row>
    <row r="2191" spans="1:12">
      <c r="A2191" t="s">
        <v>4230</v>
      </c>
      <c r="B2191">
        <v>2016</v>
      </c>
      <c r="C2191" t="s">
        <v>4100</v>
      </c>
      <c r="D2191" t="s">
        <v>267</v>
      </c>
      <c r="E2191" t="s">
        <v>268</v>
      </c>
      <c r="F2191" t="s">
        <v>4101</v>
      </c>
      <c r="G2191" t="s">
        <v>269</v>
      </c>
      <c r="H2191" s="5">
        <v>1785372</v>
      </c>
      <c r="I2191" t="str">
        <f>IFERROR(VLOOKUP(G2191,'NCES Match'!$A$2:$B$1307,2,FALSE),"")</f>
        <v/>
      </c>
      <c r="J2191" cm="1">
        <f t="array" ref="J2191">IFERROR(_xlfn.IFS(B2191=2015,H2191/$O$13,B2191=2016,H2191/$O$14,B2191=2017,H2191/$O$15,B2191=2018,H2191/$O$16,B2191=2019,H2191/$O$17,B2191=2020,H2191/$O$18,B2191=2021,H2191/$O$19,B2191=2022,H2191/$O$20),"")</f>
        <v>1.2780887347729883E-3</v>
      </c>
      <c r="K2191" s="3" cm="1">
        <f t="array" ref="K2191">IFERROR(_xlfn.IFS(B2191=2015,J2191*$P$4,B2191=2016,J2191*$P$5,B2191=2017,J2191*$P$6,B2191=2018,J2191*$P$7,B2191=2019,J2191*$P$8,B2191=2020,J2191*$P$9,B2191=2021,J2191*$P$10,B2191=2022,J2191*$P$11),"")</f>
        <v>2141605.4217024031</v>
      </c>
      <c r="L2191" s="3">
        <f t="shared" si="35"/>
        <v>3926977.4217024031</v>
      </c>
    </row>
    <row r="2192" spans="1:12">
      <c r="A2192" t="s">
        <v>4230</v>
      </c>
      <c r="B2192">
        <v>2017</v>
      </c>
      <c r="D2192" t="s">
        <v>267</v>
      </c>
      <c r="E2192" t="s">
        <v>268</v>
      </c>
      <c r="F2192" t="s">
        <v>4101</v>
      </c>
      <c r="G2192" t="s">
        <v>269</v>
      </c>
      <c r="H2192" s="5">
        <v>2017651</v>
      </c>
      <c r="I2192" t="str">
        <f>IFERROR(VLOOKUP(G2192,'NCES Match'!$A$2:$B$1307,2,FALSE),"")</f>
        <v/>
      </c>
      <c r="J2192" cm="1">
        <f t="array" ref="J2192">IFERROR(_xlfn.IFS(B2192=2015,H2192/$O$13,B2192=2016,H2192/$O$14,B2192=2017,H2192/$O$15,B2192=2018,H2192/$O$16,B2192=2019,H2192/$O$17,B2192=2020,H2192/$O$18,B2192=2021,H2192/$O$19,B2192=2022,H2192/$O$20),"")</f>
        <v>1.3910468169075448E-3</v>
      </c>
      <c r="K2192" s="3" cm="1">
        <f t="array" ref="K2192">IFERROR(_xlfn.IFS(B2192=2015,J2192*$P$4,B2192=2016,J2192*$P$5,B2192=2017,J2192*$P$6,B2192=2018,J2192*$P$7,B2192=2019,J2192*$P$8,B2192=2020,J2192*$P$9,B2192=2021,J2192*$P$10,B2192=2022,J2192*$P$11),"")</f>
        <v>2362342.2271132707</v>
      </c>
      <c r="L2192" s="3">
        <f t="shared" si="35"/>
        <v>4379993.2271132711</v>
      </c>
    </row>
    <row r="2193" spans="1:12">
      <c r="A2193" t="s">
        <v>4230</v>
      </c>
      <c r="B2193">
        <v>2018</v>
      </c>
      <c r="D2193" t="s">
        <v>267</v>
      </c>
      <c r="E2193" t="s">
        <v>268</v>
      </c>
      <c r="F2193">
        <v>949</v>
      </c>
      <c r="G2193" t="s">
        <v>269</v>
      </c>
      <c r="H2193" s="5">
        <v>2154583</v>
      </c>
      <c r="I2193" t="str">
        <f>IFERROR(VLOOKUP(G2193,'NCES Match'!$A$2:$B$1307,2,FALSE),"")</f>
        <v/>
      </c>
      <c r="J2193" cm="1">
        <f t="array" ref="J2193">IFERROR(_xlfn.IFS(B2193=2015,H2193/$O$13,B2193=2016,H2193/$O$14,B2193=2017,H2193/$O$15,B2193=2018,H2193/$O$16,B2193=2019,H2193/$O$17,B2193=2020,H2193/$O$18,B2193=2021,H2193/$O$19,B2193=2022,H2193/$O$20),"")</f>
        <v>1.405992172270954E-3</v>
      </c>
      <c r="K2193" s="3" cm="1">
        <f t="array" ref="K2193">IFERROR(_xlfn.IFS(B2193=2015,J2193*$P$4,B2193=2016,J2193*$P$5,B2193=2017,J2193*$P$6,B2193=2018,J2193*$P$7,B2193=2019,J2193*$P$8,B2193=2020,J2193*$P$9,B2193=2021,J2193*$P$10,B2193=2022,J2193*$P$11),"")</f>
        <v>2413882.2973350547</v>
      </c>
      <c r="L2193" s="3">
        <f t="shared" si="35"/>
        <v>4568465.2973350547</v>
      </c>
    </row>
    <row r="2194" spans="1:12">
      <c r="A2194" t="s">
        <v>4230</v>
      </c>
      <c r="B2194">
        <v>2019</v>
      </c>
      <c r="D2194" t="s">
        <v>267</v>
      </c>
      <c r="E2194" t="s">
        <v>268</v>
      </c>
      <c r="F2194" t="s">
        <v>4168</v>
      </c>
      <c r="G2194" t="s">
        <v>269</v>
      </c>
      <c r="H2194" s="5">
        <v>2467446</v>
      </c>
      <c r="I2194" t="str">
        <f>IFERROR(VLOOKUP(G2194,'NCES Match'!$A$2:$B$1307,2,FALSE),"")</f>
        <v/>
      </c>
      <c r="J2194" cm="1">
        <f t="array" ref="J2194">IFERROR(_xlfn.IFS(B2194=2015,H2194/$O$13,B2194=2016,H2194/$O$14,B2194=2017,H2194/$O$15,B2194=2018,H2194/$O$16,B2194=2019,H2194/$O$17,B2194=2020,H2194/$O$18,B2194=2021,H2194/$O$19,B2194=2022,H2194/$O$20),"")</f>
        <v>1.5623375240264752E-3</v>
      </c>
      <c r="K2194" s="3" cm="1">
        <f t="array" ref="K2194">IFERROR(_xlfn.IFS(B2194=2015,J2194*$P$4,B2194=2016,J2194*$P$5,B2194=2017,J2194*$P$6,B2194=2018,J2194*$P$7,B2194=2019,J2194*$P$8,B2194=2020,J2194*$P$9,B2194=2021,J2194*$P$10,B2194=2022,J2194*$P$11),"")</f>
        <v>2715226.9553487729</v>
      </c>
      <c r="L2194" s="3">
        <f t="shared" si="35"/>
        <v>5182672.9553487729</v>
      </c>
    </row>
    <row r="2195" spans="1:12">
      <c r="A2195" t="s">
        <v>4230</v>
      </c>
      <c r="B2195">
        <v>2020</v>
      </c>
      <c r="D2195" t="s">
        <v>267</v>
      </c>
      <c r="E2195" t="s">
        <v>268</v>
      </c>
      <c r="F2195" t="s">
        <v>4168</v>
      </c>
      <c r="G2195" t="s">
        <v>4275</v>
      </c>
      <c r="H2195" s="5">
        <v>3269051</v>
      </c>
      <c r="I2195" t="str">
        <f>IFERROR(VLOOKUP(G2195,'NCES Match'!$A$2:$B$1307,2,FALSE),"")</f>
        <v/>
      </c>
      <c r="J2195" cm="1">
        <f t="array" ref="J2195">IFERROR(_xlfn.IFS(B2195=2015,H2195/$O$13,B2195=2016,H2195/$O$14,B2195=2017,H2195/$O$15,B2195=2018,H2195/$O$16,B2195=2019,H2195/$O$17,B2195=2020,H2195/$O$18,B2195=2021,H2195/$O$19,B2195=2022,H2195/$O$20),"")</f>
        <v>1.7715234597834295E-3</v>
      </c>
      <c r="K2195" s="3" cm="1">
        <f t="array" ref="K2195">IFERROR(_xlfn.IFS(B2195=2015,J2195*$P$4,B2195=2016,J2195*$P$5,B2195=2017,J2195*$P$6,B2195=2018,J2195*$P$7,B2195=2019,J2195*$P$8,B2195=2020,J2195*$P$9,B2195=2021,J2195*$P$10,B2195=2022,J2195*$P$11),"")</f>
        <v>3734376.4400620088</v>
      </c>
      <c r="L2195" s="3">
        <f t="shared" si="35"/>
        <v>7003427.4400620088</v>
      </c>
    </row>
    <row r="2196" spans="1:12">
      <c r="A2196" t="s">
        <v>4230</v>
      </c>
      <c r="B2196">
        <v>2021</v>
      </c>
      <c r="D2196" t="s">
        <v>267</v>
      </c>
      <c r="E2196" t="s">
        <v>268</v>
      </c>
      <c r="F2196" t="s">
        <v>4168</v>
      </c>
      <c r="G2196" t="s">
        <v>4275</v>
      </c>
      <c r="H2196" s="5">
        <v>3931576.79</v>
      </c>
      <c r="I2196" t="str">
        <f>IFERROR(VLOOKUP(G2196,'NCES Match'!$A$2:$B$1307,2,FALSE),"")</f>
        <v/>
      </c>
      <c r="J2196" cm="1">
        <f t="array" ref="J2196">IFERROR(_xlfn.IFS(B2196=2015,H2196/$O$13,B2196=2016,H2196/$O$14,B2196=2017,H2196/$O$15,B2196=2018,H2196/$O$16,B2196=2019,H2196/$O$17,B2196=2020,H2196/$O$18,B2196=2021,H2196/$O$19,B2196=2022,H2196/$O$20),"")</f>
        <v>2.01156380526197E-3</v>
      </c>
      <c r="K2196" s="3" cm="1">
        <f t="array" ref="K2196">IFERROR(_xlfn.IFS(B2196=2015,J2196*$P$4,B2196=2016,J2196*$P$5,B2196=2017,J2196*$P$6,B2196=2018,J2196*$P$7,B2196=2019,J2196*$P$8,B2196=2020,J2196*$P$9,B2196=2021,J2196*$P$10,B2196=2022,J2196*$P$11),"")</f>
        <v>4305859.5274331206</v>
      </c>
      <c r="L2196" s="3">
        <f t="shared" si="35"/>
        <v>8237436.3174331207</v>
      </c>
    </row>
    <row r="2197" spans="1:12">
      <c r="A2197" t="s">
        <v>4230</v>
      </c>
      <c r="B2197">
        <v>2022</v>
      </c>
      <c r="D2197" t="s">
        <v>267</v>
      </c>
      <c r="E2197" t="s">
        <v>268</v>
      </c>
      <c r="F2197" t="s">
        <v>4168</v>
      </c>
      <c r="G2197" t="s">
        <v>4275</v>
      </c>
      <c r="H2197" s="5">
        <v>4528531.4800000004</v>
      </c>
      <c r="I2197" t="str">
        <f>IFERROR(VLOOKUP(G2197,'NCES Match'!$A$2:$B$1307,2,FALSE),"")</f>
        <v/>
      </c>
      <c r="J2197" cm="1">
        <f t="array" ref="J2197">IFERROR(_xlfn.IFS(B2197=2015,H2197/$O$13,B2197=2016,H2197/$O$14,B2197=2017,H2197/$O$15,B2197=2018,H2197/$O$16,B2197=2019,H2197/$O$17,B2197=2020,H2197/$O$18,B2197=2021,H2197/$O$19,B2197=2022,H2197/$O$20),"")</f>
        <v>1.9890697925064749E-3</v>
      </c>
      <c r="K2197" s="3" cm="1">
        <f t="array" ref="K2197">IFERROR(_xlfn.IFS(B2197=2015,J2197*$P$4,B2197=2016,J2197*$P$5,B2197=2017,J2197*$P$6,B2197=2018,J2197*$P$7,B2197=2019,J2197*$P$8,B2197=2020,J2197*$P$9,B2197=2021,J2197*$P$10,B2197=2022,J2197*$P$11),"")</f>
        <v>4283427.9959106399</v>
      </c>
      <c r="L2197" s="3">
        <f t="shared" si="35"/>
        <v>8811959.4759106413</v>
      </c>
    </row>
    <row r="2198" spans="1:12">
      <c r="A2198" t="s">
        <v>4230</v>
      </c>
      <c r="B2198">
        <v>2023</v>
      </c>
      <c r="D2198" t="s">
        <v>267</v>
      </c>
      <c r="E2198" t="s">
        <v>268</v>
      </c>
      <c r="F2198" t="s">
        <v>4168</v>
      </c>
      <c r="G2198" t="s">
        <v>269</v>
      </c>
      <c r="H2198" s="5">
        <v>4934681.66</v>
      </c>
      <c r="I2198" t="str">
        <f>IFERROR(VLOOKUP(G2198,'NCES Match'!$A$2:$B$1307,2,FALSE),"")</f>
        <v/>
      </c>
      <c r="J2198" t="str" cm="1">
        <f t="array" ref="J2198">IFERROR(_xlfn.IFS(B2198=2015,H2198/$O$13,B2198=2016,H2198/$O$14,B2198=2017,H2198/$O$15,B2198=2018,H2198/$O$16,B2198=2019,H2198/$O$17,B2198=2020,H2198/$O$18,B2198=2021,H2198/$O$19,B2198=2022,H2198/$O$20),"")</f>
        <v/>
      </c>
      <c r="K2198" s="3" t="str" cm="1">
        <f t="array" ref="K2198">IFERROR(_xlfn.IFS(B2198=2015,J2198*$P$4,B2198=2016,J2198*$P$5,B2198=2017,J2198*$P$6,B2198=2018,J2198*$P$7,B2198=2019,J2198*$P$8,B2198=2020,J2198*$P$9,B2198=2021,J2198*$P$10,B2198=2022,J2198*$P$11),"")</f>
        <v/>
      </c>
      <c r="L2198" s="3">
        <f t="shared" si="35"/>
        <v>4934681.66</v>
      </c>
    </row>
    <row r="2199" spans="1:12">
      <c r="A2199">
        <v>4844890</v>
      </c>
      <c r="B2199">
        <v>2015</v>
      </c>
      <c r="C2199" t="s">
        <v>381</v>
      </c>
      <c r="D2199" t="s">
        <v>3363</v>
      </c>
      <c r="E2199" t="s">
        <v>3364</v>
      </c>
      <c r="G2199" t="s">
        <v>3365</v>
      </c>
      <c r="H2199" s="5">
        <v>98955.86</v>
      </c>
      <c r="I2199">
        <f>IFERROR(VLOOKUP(G2199,'NCES Match'!$A$2:$B$1307,2,FALSE),"")</f>
        <v>4844890</v>
      </c>
      <c r="J2199" cm="1">
        <f t="array" ref="J2199">IFERROR(_xlfn.IFS(B2199=2015,H2199/$O$13,B2199=2016,H2199/$O$14,B2199=2017,H2199/$O$15,B2199=2018,H2199/$O$16,B2199=2019,H2199/$O$17,B2199=2020,H2199/$O$18,B2199=2021,H2199/$O$19,B2199=2022,H2199/$O$20),"")</f>
        <v>7.7522392492732143E-5</v>
      </c>
      <c r="K2199" s="3" cm="1">
        <f t="array" ref="K2199">IFERROR(_xlfn.IFS(B2199=2015,J2199*$P$4,B2199=2016,J2199*$P$5,B2199=2017,J2199*$P$6,B2199=2018,J2199*$P$7,B2199=2019,J2199*$P$8,B2199=2020,J2199*$P$9,B2199=2021,J2199*$P$10,B2199=2022,J2199*$P$11),"")</f>
        <v>123375.56883504034</v>
      </c>
      <c r="L2199" s="3">
        <f t="shared" si="35"/>
        <v>222331.42883504034</v>
      </c>
    </row>
    <row r="2200" spans="1:12">
      <c r="A2200">
        <v>4844890</v>
      </c>
      <c r="B2200">
        <v>2016</v>
      </c>
      <c r="C2200" t="s">
        <v>4102</v>
      </c>
      <c r="D2200" t="s">
        <v>3363</v>
      </c>
      <c r="E2200" t="s">
        <v>3364</v>
      </c>
      <c r="F2200" t="s">
        <v>4101</v>
      </c>
      <c r="G2200" t="s">
        <v>3365</v>
      </c>
      <c r="H2200" s="5">
        <v>100612</v>
      </c>
      <c r="I2200">
        <f>IFERROR(VLOOKUP(G2200,'NCES Match'!$A$2:$B$1307,2,FALSE),"")</f>
        <v>4844890</v>
      </c>
      <c r="J2200" cm="1">
        <f t="array" ref="J2200">IFERROR(_xlfn.IFS(B2200=2015,H2200/$O$13,B2200=2016,H2200/$O$14,B2200=2017,H2200/$O$15,B2200=2018,H2200/$O$16,B2200=2019,H2200/$O$17,B2200=2020,H2200/$O$18,B2200=2021,H2200/$O$19,B2200=2022,H2200/$O$20),"")</f>
        <v>7.2024801432407309E-5</v>
      </c>
      <c r="K2200" s="3" cm="1">
        <f t="array" ref="K2200">IFERROR(_xlfn.IFS(B2200=2015,J2200*$P$4,B2200=2016,J2200*$P$5,B2200=2017,J2200*$P$6,B2200=2018,J2200*$P$7,B2200=2019,J2200*$P$8,B2200=2020,J2200*$P$9,B2200=2021,J2200*$P$10,B2200=2022,J2200*$P$11),"")</f>
        <v>120687.00791113684</v>
      </c>
      <c r="L2200" s="3">
        <f t="shared" si="35"/>
        <v>221299.00791113684</v>
      </c>
    </row>
    <row r="2201" spans="1:12">
      <c r="A2201">
        <v>4844890</v>
      </c>
      <c r="B2201">
        <v>2017</v>
      </c>
      <c r="D2201" t="s">
        <v>3363</v>
      </c>
      <c r="E2201" t="s">
        <v>3364</v>
      </c>
      <c r="F2201" t="s">
        <v>4101</v>
      </c>
      <c r="G2201" t="s">
        <v>3365</v>
      </c>
      <c r="H2201" s="5">
        <v>110078</v>
      </c>
      <c r="I2201">
        <f>IFERROR(VLOOKUP(G2201,'NCES Match'!$A$2:$B$1307,2,FALSE),"")</f>
        <v>4844890</v>
      </c>
      <c r="J2201" cm="1">
        <f t="array" ref="J2201">IFERROR(_xlfn.IFS(B2201=2015,H2201/$O$13,B2201=2016,H2201/$O$14,B2201=2017,H2201/$O$15,B2201=2018,H2201/$O$16,B2201=2019,H2201/$O$17,B2201=2020,H2201/$O$18,B2201=2021,H2201/$O$19,B2201=2022,H2201/$O$20),"")</f>
        <v>7.5892040551883707E-5</v>
      </c>
      <c r="K2201" s="3" cm="1">
        <f t="array" ref="K2201">IFERROR(_xlfn.IFS(B2201=2015,J2201*$P$4,B2201=2016,J2201*$P$5,B2201=2017,J2201*$P$6,B2201=2018,J2201*$P$7,B2201=2019,J2201*$P$8,B2201=2020,J2201*$P$9,B2201=2021,J2201*$P$10,B2201=2022,J2201*$P$11),"")</f>
        <v>128883.49257437218</v>
      </c>
      <c r="L2201" s="3">
        <f t="shared" si="35"/>
        <v>238961.49257437218</v>
      </c>
    </row>
    <row r="2202" spans="1:12">
      <c r="A2202">
        <v>4844890</v>
      </c>
      <c r="B2202">
        <v>2018</v>
      </c>
      <c r="D2202" t="s">
        <v>3363</v>
      </c>
      <c r="E2202" t="s">
        <v>3364</v>
      </c>
      <c r="F2202" t="s">
        <v>4101</v>
      </c>
      <c r="G2202" t="s">
        <v>3365</v>
      </c>
      <c r="H2202" s="5">
        <v>110565</v>
      </c>
      <c r="I2202">
        <f>IFERROR(VLOOKUP(G2202,'NCES Match'!$A$2:$B$1307,2,FALSE),"")</f>
        <v>4844890</v>
      </c>
      <c r="J2202" cm="1">
        <f t="array" ref="J2202">IFERROR(_xlfn.IFS(B2202=2015,H2202/$O$13,B2202=2016,H2202/$O$14,B2202=2017,H2202/$O$15,B2202=2018,H2202/$O$16,B2202=2019,H2202/$O$17,B2202=2020,H2202/$O$18,B2202=2021,H2202/$O$19,B2202=2022,H2202/$O$20),"")</f>
        <v>7.2150167585624704E-5</v>
      </c>
      <c r="K2202" s="3" cm="1">
        <f t="array" ref="K2202">IFERROR(_xlfn.IFS(B2202=2015,J2202*$P$4,B2202=2016,J2202*$P$5,B2202=2017,J2202*$P$6,B2202=2018,J2202*$P$7,B2202=2019,J2202*$P$8,B2202=2020,J2202*$P$9,B2202=2021,J2202*$P$10,B2202=2022,J2202*$P$11),"")</f>
        <v>123871.2531403294</v>
      </c>
      <c r="L2202" s="3">
        <f t="shared" si="35"/>
        <v>234436.25314032938</v>
      </c>
    </row>
    <row r="2203" spans="1:12">
      <c r="A2203">
        <v>4844890</v>
      </c>
      <c r="B2203">
        <v>2019</v>
      </c>
      <c r="D2203" t="s">
        <v>3363</v>
      </c>
      <c r="E2203" t="s">
        <v>3364</v>
      </c>
      <c r="F2203" t="s">
        <v>4101</v>
      </c>
      <c r="G2203" t="s">
        <v>3365</v>
      </c>
      <c r="H2203" s="5">
        <v>115080</v>
      </c>
      <c r="I2203">
        <f>IFERROR(VLOOKUP(G2203,'NCES Match'!$A$2:$B$1307,2,FALSE),"")</f>
        <v>4844890</v>
      </c>
      <c r="J2203" cm="1">
        <f t="array" ref="J2203">IFERROR(_xlfn.IFS(B2203=2015,H2203/$O$13,B2203=2016,H2203/$O$14,B2203=2017,H2203/$O$15,B2203=2018,H2203/$O$16,B2203=2019,H2203/$O$17,B2203=2020,H2203/$O$18,B2203=2021,H2203/$O$19,B2203=2022,H2203/$O$20),"")</f>
        <v>7.2866357466370798E-5</v>
      </c>
      <c r="K2203" s="3" cm="1">
        <f t="array" ref="K2203">IFERROR(_xlfn.IFS(B2203=2015,J2203*$P$4,B2203=2016,J2203*$P$5,B2203=2017,J2203*$P$6,B2203=2018,J2203*$P$7,B2203=2019,J2203*$P$8,B2203=2020,J2203*$P$9,B2203=2021,J2203*$P$10,B2203=2022,J2203*$P$11),"")</f>
        <v>126636.33490724285</v>
      </c>
      <c r="L2203" s="3">
        <f t="shared" si="35"/>
        <v>241716.33490724285</v>
      </c>
    </row>
    <row r="2204" spans="1:12">
      <c r="A2204">
        <v>4844890</v>
      </c>
      <c r="B2204">
        <v>2020</v>
      </c>
      <c r="D2204" t="s">
        <v>3363</v>
      </c>
      <c r="E2204" t="s">
        <v>3364</v>
      </c>
      <c r="F2204" t="s">
        <v>4230</v>
      </c>
      <c r="G2204" t="s">
        <v>3365</v>
      </c>
      <c r="H2204" s="5">
        <v>130038</v>
      </c>
      <c r="I2204">
        <f>IFERROR(VLOOKUP(G2204,'NCES Match'!$A$2:$B$1307,2,FALSE),"")</f>
        <v>4844890</v>
      </c>
      <c r="J2204" cm="1">
        <f t="array" ref="J2204">IFERROR(_xlfn.IFS(B2204=2015,H2204/$O$13,B2204=2016,H2204/$O$14,B2204=2017,H2204/$O$15,B2204=2018,H2204/$O$16,B2204=2019,H2204/$O$17,B2204=2020,H2204/$O$18,B2204=2021,H2204/$O$19,B2204=2022,H2204/$O$20),"")</f>
        <v>7.0468575639632915E-5</v>
      </c>
      <c r="K2204" s="3" cm="1">
        <f t="array" ref="K2204">IFERROR(_xlfn.IFS(B2204=2015,J2204*$P$4,B2204=2016,J2204*$P$5,B2204=2017,J2204*$P$6,B2204=2018,J2204*$P$7,B2204=2019,J2204*$P$8,B2204=2020,J2204*$P$9,B2204=2021,J2204*$P$10,B2204=2022,J2204*$P$11),"")</f>
        <v>148547.95581738662</v>
      </c>
      <c r="L2204" s="3">
        <f t="shared" si="35"/>
        <v>278585.95581738662</v>
      </c>
    </row>
    <row r="2205" spans="1:12">
      <c r="A2205">
        <v>4844890</v>
      </c>
      <c r="B2205">
        <v>2021</v>
      </c>
      <c r="D2205" t="s">
        <v>3363</v>
      </c>
      <c r="E2205" t="s">
        <v>3364</v>
      </c>
      <c r="F2205" t="s">
        <v>4230</v>
      </c>
      <c r="G2205" t="s">
        <v>3365</v>
      </c>
      <c r="H2205" s="5">
        <v>125804.15</v>
      </c>
      <c r="I2205">
        <f>IFERROR(VLOOKUP(G2205,'NCES Match'!$A$2:$B$1307,2,FALSE),"")</f>
        <v>4844890</v>
      </c>
      <c r="J2205" cm="1">
        <f t="array" ref="J2205">IFERROR(_xlfn.IFS(B2205=2015,H2205/$O$13,B2205=2016,H2205/$O$14,B2205=2017,H2205/$O$15,B2205=2018,H2205/$O$16,B2205=2019,H2205/$O$17,B2205=2020,H2205/$O$18,B2205=2021,H2205/$O$19,B2205=2022,H2205/$O$20),"")</f>
        <v>6.4366814692623029E-5</v>
      </c>
      <c r="K2205" s="3" cm="1">
        <f t="array" ref="K2205">IFERROR(_xlfn.IFS(B2205=2015,J2205*$P$4,B2205=2016,J2205*$P$5,B2205=2017,J2205*$P$6,B2205=2018,J2205*$P$7,B2205=2019,J2205*$P$8,B2205=2020,J2205*$P$9,B2205=2021,J2205*$P$10,B2205=2022,J2205*$P$11),"")</f>
        <v>137780.59715021501</v>
      </c>
      <c r="L2205" s="3">
        <f t="shared" si="35"/>
        <v>263584.74715021497</v>
      </c>
    </row>
    <row r="2206" spans="1:12">
      <c r="A2206">
        <v>4844890</v>
      </c>
      <c r="B2206">
        <v>2022</v>
      </c>
      <c r="D2206" t="s">
        <v>3363</v>
      </c>
      <c r="E2206" t="s">
        <v>3364</v>
      </c>
      <c r="F2206" t="s">
        <v>4101</v>
      </c>
      <c r="G2206" t="s">
        <v>3365</v>
      </c>
      <c r="H2206" s="5">
        <v>143894.1</v>
      </c>
      <c r="I2206">
        <f>IFERROR(VLOOKUP(G2206,'NCES Match'!$A$2:$B$1307,2,FALSE),"")</f>
        <v>4844890</v>
      </c>
      <c r="J2206" cm="1">
        <f t="array" ref="J2206">IFERROR(_xlfn.IFS(B2206=2015,H2206/$O$13,B2206=2016,H2206/$O$14,B2206=2017,H2206/$O$15,B2206=2018,H2206/$O$16,B2206=2019,H2206/$O$17,B2206=2020,H2206/$O$18,B2206=2021,H2206/$O$19,B2206=2022,H2206/$O$20),"")</f>
        <v>6.3202698025609382E-5</v>
      </c>
      <c r="K2206" s="3" cm="1">
        <f t="array" ref="K2206">IFERROR(_xlfn.IFS(B2206=2015,J2206*$P$4,B2206=2016,J2206*$P$5,B2206=2017,J2206*$P$6,B2206=2018,J2206*$P$7,B2206=2019,J2206*$P$8,B2206=2020,J2206*$P$9,B2206=2021,J2206*$P$10,B2206=2022,J2206*$P$11),"")</f>
        <v>136105.93613149956</v>
      </c>
      <c r="L2206" s="3">
        <f t="shared" si="35"/>
        <v>280000.03613149957</v>
      </c>
    </row>
    <row r="2207" spans="1:12">
      <c r="A2207">
        <v>4844890</v>
      </c>
      <c r="B2207">
        <v>2023</v>
      </c>
      <c r="D2207" t="s">
        <v>3363</v>
      </c>
      <c r="E2207" t="s">
        <v>3364</v>
      </c>
      <c r="F2207" t="s">
        <v>4101</v>
      </c>
      <c r="G2207" t="s">
        <v>3365</v>
      </c>
      <c r="H2207" s="5">
        <v>156098.96</v>
      </c>
      <c r="I2207">
        <f>IFERROR(VLOOKUP(G2207,'NCES Match'!$A$2:$B$1307,2,FALSE),"")</f>
        <v>4844890</v>
      </c>
      <c r="J2207" t="str" cm="1">
        <f t="array" ref="J2207">IFERROR(_xlfn.IFS(B2207=2015,H2207/$O$13,B2207=2016,H2207/$O$14,B2207=2017,H2207/$O$15,B2207=2018,H2207/$O$16,B2207=2019,H2207/$O$17,B2207=2020,H2207/$O$18,B2207=2021,H2207/$O$19,B2207=2022,H2207/$O$20),"")</f>
        <v/>
      </c>
      <c r="K2207" s="3" t="str" cm="1">
        <f t="array" ref="K2207">IFERROR(_xlfn.IFS(B2207=2015,J2207*$P$4,B2207=2016,J2207*$P$5,B2207=2017,J2207*$P$6,B2207=2018,J2207*$P$7,B2207=2019,J2207*$P$8,B2207=2020,J2207*$P$9,B2207=2021,J2207*$P$10,B2207=2022,J2207*$P$11),"")</f>
        <v/>
      </c>
      <c r="L2207" s="3">
        <f t="shared" si="35"/>
        <v>156098.96</v>
      </c>
    </row>
    <row r="2208" spans="1:12">
      <c r="A2208">
        <v>4814700</v>
      </c>
      <c r="B2208">
        <v>2015</v>
      </c>
      <c r="C2208" t="s">
        <v>381</v>
      </c>
      <c r="D2208" t="s">
        <v>958</v>
      </c>
      <c r="E2208" t="s">
        <v>959</v>
      </c>
      <c r="G2208" t="s">
        <v>960</v>
      </c>
      <c r="H2208" s="5">
        <v>260683.36</v>
      </c>
      <c r="I2208">
        <f>IFERROR(VLOOKUP(G2208,'NCES Match'!$A$2:$B$1307,2,FALSE),"")</f>
        <v>4814700</v>
      </c>
      <c r="J2208" cm="1">
        <f t="array" ref="J2208">IFERROR(_xlfn.IFS(B2208=2015,H2208/$O$13,B2208=2016,H2208/$O$14,B2208=2017,H2208/$O$15,B2208=2018,H2208/$O$16,B2208=2019,H2208/$O$17,B2208=2020,H2208/$O$18,B2208=2021,H2208/$O$19,B2208=2022,H2208/$O$20),"")</f>
        <v>2.0422032358916582E-4</v>
      </c>
      <c r="K2208" s="3" cm="1">
        <f t="array" ref="K2208">IFERROR(_xlfn.IFS(B2208=2015,J2208*$P$4,B2208=2016,J2208*$P$5,B2208=2017,J2208*$P$6,B2208=2018,J2208*$P$7,B2208=2019,J2208*$P$8,B2208=2020,J2208*$P$9,B2208=2021,J2208*$P$10,B2208=2022,J2208*$P$11),"")</f>
        <v>325013.1707796749</v>
      </c>
      <c r="L2208" s="3">
        <f t="shared" si="35"/>
        <v>585696.53077967488</v>
      </c>
    </row>
    <row r="2209" spans="1:12">
      <c r="A2209">
        <v>4814700</v>
      </c>
      <c r="B2209">
        <v>2016</v>
      </c>
      <c r="C2209" t="s">
        <v>4102</v>
      </c>
      <c r="D2209" t="s">
        <v>958</v>
      </c>
      <c r="E2209" t="s">
        <v>959</v>
      </c>
      <c r="F2209" t="s">
        <v>4101</v>
      </c>
      <c r="G2209" t="s">
        <v>960</v>
      </c>
      <c r="H2209" s="5">
        <v>271967</v>
      </c>
      <c r="I2209">
        <f>IFERROR(VLOOKUP(G2209,'NCES Match'!$A$2:$B$1307,2,FALSE),"")</f>
        <v>4814700</v>
      </c>
      <c r="J2209" cm="1">
        <f t="array" ref="J2209">IFERROR(_xlfn.IFS(B2209=2015,H2209/$O$13,B2209=2016,H2209/$O$14,B2209=2017,H2209/$O$15,B2209=2018,H2209/$O$16,B2209=2019,H2209/$O$17,B2209=2020,H2209/$O$18,B2209=2021,H2209/$O$19,B2209=2022,H2209/$O$20),"")</f>
        <v>1.9469217559702141E-4</v>
      </c>
      <c r="K2209" s="3" cm="1">
        <f t="array" ref="K2209">IFERROR(_xlfn.IFS(B2209=2015,J2209*$P$4,B2209=2016,J2209*$P$5,B2209=2017,J2209*$P$6,B2209=2018,J2209*$P$7,B2209=2019,J2209*$P$8,B2209=2020,J2209*$P$9,B2209=2021,J2209*$P$10,B2209=2022,J2209*$P$11),"")</f>
        <v>326232.29317147215</v>
      </c>
      <c r="L2209" s="3">
        <f t="shared" si="35"/>
        <v>598199.29317147215</v>
      </c>
    </row>
    <row r="2210" spans="1:12">
      <c r="A2210">
        <v>4814700</v>
      </c>
      <c r="B2210">
        <v>2017</v>
      </c>
      <c r="D2210" t="s">
        <v>958</v>
      </c>
      <c r="E2210" t="s">
        <v>959</v>
      </c>
      <c r="F2210" t="s">
        <v>4101</v>
      </c>
      <c r="G2210" t="s">
        <v>960</v>
      </c>
      <c r="H2210" s="5">
        <v>270524</v>
      </c>
      <c r="I2210">
        <f>IFERROR(VLOOKUP(G2210,'NCES Match'!$A$2:$B$1307,2,FALSE),"")</f>
        <v>4814700</v>
      </c>
      <c r="J2210" cm="1">
        <f t="array" ref="J2210">IFERROR(_xlfn.IFS(B2210=2015,H2210/$O$13,B2210=2016,H2210/$O$14,B2210=2017,H2210/$O$15,B2210=2018,H2210/$O$16,B2210=2019,H2210/$O$17,B2210=2020,H2210/$O$18,B2210=2021,H2210/$O$19,B2210=2022,H2210/$O$20),"")</f>
        <v>1.8650973290083202E-4</v>
      </c>
      <c r="K2210" s="3" cm="1">
        <f t="array" ref="K2210">IFERROR(_xlfn.IFS(B2210=2015,J2210*$P$4,B2210=2016,J2210*$P$5,B2210=2017,J2210*$P$6,B2210=2018,J2210*$P$7,B2210=2019,J2210*$P$8,B2210=2020,J2210*$P$9,B2210=2021,J2210*$P$10,B2210=2022,J2210*$P$11),"")</f>
        <v>316739.74768063973</v>
      </c>
      <c r="L2210" s="3">
        <f t="shared" si="35"/>
        <v>587263.74768063973</v>
      </c>
    </row>
    <row r="2211" spans="1:12">
      <c r="A2211">
        <v>4814700</v>
      </c>
      <c r="B2211">
        <v>2018</v>
      </c>
      <c r="D2211" t="s">
        <v>958</v>
      </c>
      <c r="E2211" t="s">
        <v>959</v>
      </c>
      <c r="F2211" t="s">
        <v>4101</v>
      </c>
      <c r="G2211" t="s">
        <v>960</v>
      </c>
      <c r="H2211" s="5">
        <v>269001</v>
      </c>
      <c r="I2211">
        <f>IFERROR(VLOOKUP(G2211,'NCES Match'!$A$2:$B$1307,2,FALSE),"")</f>
        <v>4814700</v>
      </c>
      <c r="J2211" cm="1">
        <f t="array" ref="J2211">IFERROR(_xlfn.IFS(B2211=2015,H2211/$O$13,B2211=2016,H2211/$O$14,B2211=2017,H2211/$O$15,B2211=2018,H2211/$O$16,B2211=2019,H2211/$O$17,B2211=2020,H2211/$O$18,B2211=2021,H2211/$O$19,B2211=2022,H2211/$O$20),"")</f>
        <v>1.7553897915887154E-4</v>
      </c>
      <c r="K2211" s="3" cm="1">
        <f t="array" ref="K2211">IFERROR(_xlfn.IFS(B2211=2015,J2211*$P$4,B2211=2016,J2211*$P$5,B2211=2017,J2211*$P$6,B2211=2018,J2211*$P$7,B2211=2019,J2211*$P$8,B2211=2020,J2211*$P$9,B2211=2021,J2211*$P$10,B2211=2022,J2211*$P$11),"")</f>
        <v>301374.6752227355</v>
      </c>
      <c r="L2211" s="3">
        <f t="shared" si="35"/>
        <v>570375.6752227355</v>
      </c>
    </row>
    <row r="2212" spans="1:12">
      <c r="A2212">
        <v>4814700</v>
      </c>
      <c r="B2212">
        <v>2019</v>
      </c>
      <c r="D2212" t="s">
        <v>958</v>
      </c>
      <c r="E2212" t="s">
        <v>959</v>
      </c>
      <c r="F2212" t="s">
        <v>4101</v>
      </c>
      <c r="G2212" t="s">
        <v>960</v>
      </c>
      <c r="H2212" s="5">
        <v>278602</v>
      </c>
      <c r="I2212">
        <f>IFERROR(VLOOKUP(G2212,'NCES Match'!$A$2:$B$1307,2,FALSE),"")</f>
        <v>4814700</v>
      </c>
      <c r="J2212" cm="1">
        <f t="array" ref="J2212">IFERROR(_xlfn.IFS(B2212=2015,H2212/$O$13,B2212=2016,H2212/$O$14,B2212=2017,H2212/$O$15,B2212=2018,H2212/$O$16,B2212=2019,H2212/$O$17,B2212=2020,H2212/$O$18,B2212=2021,H2212/$O$19,B2212=2022,H2212/$O$20),"")</f>
        <v>1.7640522178350571E-4</v>
      </c>
      <c r="K2212" s="3" cm="1">
        <f t="array" ref="K2212">IFERROR(_xlfn.IFS(B2212=2015,J2212*$P$4,B2212=2016,J2212*$P$5,B2212=2017,J2212*$P$6,B2212=2018,J2212*$P$7,B2212=2019,J2212*$P$8,B2212=2020,J2212*$P$9,B2212=2021,J2212*$P$10,B2212=2022,J2212*$P$11),"")</f>
        <v>306579.21600475907</v>
      </c>
      <c r="L2212" s="3">
        <f t="shared" si="35"/>
        <v>585181.21600475907</v>
      </c>
    </row>
    <row r="2213" spans="1:12">
      <c r="A2213">
        <v>4814700</v>
      </c>
      <c r="B2213">
        <v>2020</v>
      </c>
      <c r="D2213" t="s">
        <v>958</v>
      </c>
      <c r="E2213" t="s">
        <v>959</v>
      </c>
      <c r="F2213" t="s">
        <v>4230</v>
      </c>
      <c r="G2213" t="s">
        <v>960</v>
      </c>
      <c r="H2213" s="5">
        <v>290975</v>
      </c>
      <c r="I2213">
        <f>IFERROR(VLOOKUP(G2213,'NCES Match'!$A$2:$B$1307,2,FALSE),"")</f>
        <v>4814700</v>
      </c>
      <c r="J2213" cm="1">
        <f t="array" ref="J2213">IFERROR(_xlfn.IFS(B2213=2015,H2213/$O$13,B2213=2016,H2213/$O$14,B2213=2017,H2213/$O$15,B2213=2018,H2213/$O$16,B2213=2019,H2213/$O$17,B2213=2020,H2213/$O$18,B2213=2021,H2213/$O$19,B2213=2022,H2213/$O$20),"")</f>
        <v>1.5768155305943021E-4</v>
      </c>
      <c r="K2213" s="3" cm="1">
        <f t="array" ref="K2213">IFERROR(_xlfn.IFS(B2213=2015,J2213*$P$4,B2213=2016,J2213*$P$5,B2213=2017,J2213*$P$6,B2213=2018,J2213*$P$7,B2213=2019,J2213*$P$8,B2213=2020,J2213*$P$9,B2213=2021,J2213*$P$10,B2213=2022,J2213*$P$11),"")</f>
        <v>332393.15772285074</v>
      </c>
      <c r="L2213" s="3">
        <f t="shared" si="35"/>
        <v>623368.1577228508</v>
      </c>
    </row>
    <row r="2214" spans="1:12">
      <c r="A2214">
        <v>4814700</v>
      </c>
      <c r="B2214">
        <v>2021</v>
      </c>
      <c r="D2214" t="s">
        <v>958</v>
      </c>
      <c r="E2214" t="s">
        <v>959</v>
      </c>
      <c r="F2214" t="s">
        <v>4101</v>
      </c>
      <c r="G2214" t="s">
        <v>960</v>
      </c>
      <c r="H2214" s="5">
        <v>305841.09999999998</v>
      </c>
      <c r="I2214">
        <f>IFERROR(VLOOKUP(G2214,'NCES Match'!$A$2:$B$1307,2,FALSE),"")</f>
        <v>4814700</v>
      </c>
      <c r="J2214" cm="1">
        <f t="array" ref="J2214">IFERROR(_xlfn.IFS(B2214=2015,H2214/$O$13,B2214=2016,H2214/$O$14,B2214=2017,H2214/$O$15,B2214=2018,H2214/$O$16,B2214=2019,H2214/$O$17,B2214=2020,H2214/$O$18,B2214=2021,H2214/$O$19,B2214=2022,H2214/$O$20),"")</f>
        <v>1.5648146272669055E-4</v>
      </c>
      <c r="K2214" s="3" cm="1">
        <f t="array" ref="K2214">IFERROR(_xlfn.IFS(B2214=2015,J2214*$P$4,B2214=2016,J2214*$P$5,B2214=2017,J2214*$P$6,B2214=2018,J2214*$P$7,B2214=2019,J2214*$P$8,B2214=2020,J2214*$P$9,B2214=2021,J2214*$P$10,B2214=2022,J2214*$P$11),"")</f>
        <v>334956.91033307422</v>
      </c>
      <c r="L2214" s="3">
        <f t="shared" si="35"/>
        <v>640798.01033307426</v>
      </c>
    </row>
    <row r="2215" spans="1:12">
      <c r="A2215">
        <v>4814700</v>
      </c>
      <c r="B2215">
        <v>2022</v>
      </c>
      <c r="D2215" t="s">
        <v>958</v>
      </c>
      <c r="E2215" t="s">
        <v>959</v>
      </c>
      <c r="F2215" t="s">
        <v>4101</v>
      </c>
      <c r="G2215" t="s">
        <v>960</v>
      </c>
      <c r="H2215" s="5">
        <v>358628.35</v>
      </c>
      <c r="I2215">
        <f>IFERROR(VLOOKUP(G2215,'NCES Match'!$A$2:$B$1307,2,FALSE),"")</f>
        <v>4814700</v>
      </c>
      <c r="J2215" cm="1">
        <f t="array" ref="J2215">IFERROR(_xlfn.IFS(B2215=2015,H2215/$O$13,B2215=2016,H2215/$O$14,B2215=2017,H2215/$O$15,B2215=2018,H2215/$O$16,B2215=2019,H2215/$O$17,B2215=2020,H2215/$O$18,B2215=2021,H2215/$O$19,B2215=2022,H2215/$O$20),"")</f>
        <v>1.5752056066560441E-4</v>
      </c>
      <c r="K2215" s="3" cm="1">
        <f t="array" ref="K2215">IFERROR(_xlfn.IFS(B2215=2015,J2215*$P$4,B2215=2016,J2215*$P$5,B2215=2017,J2215*$P$6,B2215=2018,J2215*$P$7,B2215=2019,J2215*$P$8,B2215=2020,J2215*$P$9,B2215=2021,J2215*$P$10,B2215=2022,J2215*$P$11),"")</f>
        <v>339217.85048897116</v>
      </c>
      <c r="L2215" s="3">
        <f t="shared" si="35"/>
        <v>697846.20048897108</v>
      </c>
    </row>
    <row r="2216" spans="1:12">
      <c r="A2216">
        <v>4814700</v>
      </c>
      <c r="B2216">
        <v>2023</v>
      </c>
      <c r="D2216" t="s">
        <v>958</v>
      </c>
      <c r="E2216" t="s">
        <v>959</v>
      </c>
      <c r="F2216" t="s">
        <v>4101</v>
      </c>
      <c r="G2216" t="s">
        <v>960</v>
      </c>
      <c r="H2216" s="5">
        <v>413601.29</v>
      </c>
      <c r="I2216">
        <f>IFERROR(VLOOKUP(G2216,'NCES Match'!$A$2:$B$1307,2,FALSE),"")</f>
        <v>4814700</v>
      </c>
      <c r="J2216" t="str" cm="1">
        <f t="array" ref="J2216">IFERROR(_xlfn.IFS(B2216=2015,H2216/$O$13,B2216=2016,H2216/$O$14,B2216=2017,H2216/$O$15,B2216=2018,H2216/$O$16,B2216=2019,H2216/$O$17,B2216=2020,H2216/$O$18,B2216=2021,H2216/$O$19,B2216=2022,H2216/$O$20),"")</f>
        <v/>
      </c>
      <c r="K2216" s="3" t="str" cm="1">
        <f t="array" ref="K2216">IFERROR(_xlfn.IFS(B2216=2015,J2216*$P$4,B2216=2016,J2216*$P$5,B2216=2017,J2216*$P$6,B2216=2018,J2216*$P$7,B2216=2019,J2216*$P$8,B2216=2020,J2216*$P$9,B2216=2021,J2216*$P$10,B2216=2022,J2216*$P$11),"")</f>
        <v/>
      </c>
      <c r="L2216" s="3">
        <f t="shared" si="35"/>
        <v>413601.29</v>
      </c>
    </row>
    <row r="2217" spans="1:12">
      <c r="A2217">
        <v>4836970</v>
      </c>
      <c r="B2217">
        <v>2015</v>
      </c>
      <c r="C2217" t="s">
        <v>381</v>
      </c>
      <c r="D2217" t="s">
        <v>2752</v>
      </c>
      <c r="E2217" t="s">
        <v>2753</v>
      </c>
      <c r="G2217" t="s">
        <v>2754</v>
      </c>
      <c r="H2217" s="5">
        <v>218183.76</v>
      </c>
      <c r="I2217">
        <f>IFERROR(VLOOKUP(G2217,'NCES Match'!$A$2:$B$1307,2,FALSE),"")</f>
        <v>4836970</v>
      </c>
      <c r="J2217" cm="1">
        <f t="array" ref="J2217">IFERROR(_xlfn.IFS(B2217=2015,H2217/$O$13,B2217=2016,H2217/$O$14,B2217=2017,H2217/$O$15,B2217=2018,H2217/$O$16,B2217=2019,H2217/$O$17,B2217=2020,H2217/$O$18,B2217=2021,H2217/$O$19,B2217=2022,H2217/$O$20),"")</f>
        <v>1.7092597728179083E-4</v>
      </c>
      <c r="K2217" s="3" cm="1">
        <f t="array" ref="K2217">IFERROR(_xlfn.IFS(B2217=2015,J2217*$P$4,B2217=2016,J2217*$P$5,B2217=2017,J2217*$P$6,B2217=2018,J2217*$P$7,B2217=2019,J2217*$P$8,B2217=2020,J2217*$P$9,B2217=2021,J2217*$P$10,B2217=2022,J2217*$P$11),"")</f>
        <v>272025.78503757052</v>
      </c>
      <c r="L2217" s="3">
        <f t="shared" si="35"/>
        <v>490209.54503757053</v>
      </c>
    </row>
    <row r="2218" spans="1:12">
      <c r="A2218">
        <v>4836970</v>
      </c>
      <c r="B2218">
        <v>2016</v>
      </c>
      <c r="C2218" t="s">
        <v>4102</v>
      </c>
      <c r="D2218" t="s">
        <v>2752</v>
      </c>
      <c r="E2218" t="s">
        <v>2753</v>
      </c>
      <c r="F2218" t="s">
        <v>4101</v>
      </c>
      <c r="G2218" t="s">
        <v>2754</v>
      </c>
      <c r="H2218" s="5">
        <v>230620</v>
      </c>
      <c r="I2218">
        <f>IFERROR(VLOOKUP(G2218,'NCES Match'!$A$2:$B$1307,2,FALSE),"")</f>
        <v>4836970</v>
      </c>
      <c r="J2218" cm="1">
        <f t="array" ref="J2218">IFERROR(_xlfn.IFS(B2218=2015,H2218/$O$13,B2218=2016,H2218/$O$14,B2218=2017,H2218/$O$15,B2218=2018,H2218/$O$16,B2218=2019,H2218/$O$17,B2218=2020,H2218/$O$18,B2218=2021,H2218/$O$19,B2218=2022,H2218/$O$20),"")</f>
        <v>1.6509322651713288E-4</v>
      </c>
      <c r="K2218" s="3" cm="1">
        <f t="array" ref="K2218">IFERROR(_xlfn.IFS(B2218=2015,J2218*$P$4,B2218=2016,J2218*$P$5,B2218=2017,J2218*$P$6,B2218=2018,J2218*$P$7,B2218=2019,J2218*$P$8,B2218=2020,J2218*$P$9,B2218=2021,J2218*$P$10,B2218=2022,J2218*$P$11),"")</f>
        <v>276635.36918525008</v>
      </c>
      <c r="L2218" s="3">
        <f t="shared" si="35"/>
        <v>507255.36918525008</v>
      </c>
    </row>
    <row r="2219" spans="1:12">
      <c r="A2219">
        <v>4836970</v>
      </c>
      <c r="B2219">
        <v>2017</v>
      </c>
      <c r="D2219" t="s">
        <v>2752</v>
      </c>
      <c r="E2219" t="s">
        <v>2753</v>
      </c>
      <c r="F2219" t="s">
        <v>4101</v>
      </c>
      <c r="G2219" t="s">
        <v>2754</v>
      </c>
      <c r="H2219" s="5">
        <v>243157</v>
      </c>
      <c r="I2219">
        <f>IFERROR(VLOOKUP(G2219,'NCES Match'!$A$2:$B$1307,2,FALSE),"")</f>
        <v>4836970</v>
      </c>
      <c r="J2219" cm="1">
        <f t="array" ref="J2219">IFERROR(_xlfn.IFS(B2219=2015,H2219/$O$13,B2219=2016,H2219/$O$14,B2219=2017,H2219/$O$15,B2219=2018,H2219/$O$16,B2219=2019,H2219/$O$17,B2219=2020,H2219/$O$18,B2219=2021,H2219/$O$19,B2219=2022,H2219/$O$20),"")</f>
        <v>1.6764186217477049E-4</v>
      </c>
      <c r="K2219" s="3" cm="1">
        <f t="array" ref="K2219">IFERROR(_xlfn.IFS(B2219=2015,J2219*$P$4,B2219=2016,J2219*$P$5,B2219=2017,J2219*$P$6,B2219=2018,J2219*$P$7,B2219=2019,J2219*$P$8,B2219=2020,J2219*$P$9,B2219=2021,J2219*$P$10,B2219=2022,J2219*$P$11),"")</f>
        <v>284697.42731432815</v>
      </c>
      <c r="L2219" s="3">
        <f t="shared" si="35"/>
        <v>527854.42731432815</v>
      </c>
    </row>
    <row r="2220" spans="1:12">
      <c r="A2220">
        <v>4836970</v>
      </c>
      <c r="B2220">
        <v>2018</v>
      </c>
      <c r="D2220" t="s">
        <v>2752</v>
      </c>
      <c r="E2220" t="s">
        <v>2753</v>
      </c>
      <c r="F2220" t="s">
        <v>4101</v>
      </c>
      <c r="G2220" t="s">
        <v>2754</v>
      </c>
      <c r="H2220" s="5">
        <v>262138</v>
      </c>
      <c r="I2220">
        <f>IFERROR(VLOOKUP(G2220,'NCES Match'!$A$2:$B$1307,2,FALSE),"")</f>
        <v>4836970</v>
      </c>
      <c r="J2220" cm="1">
        <f t="array" ref="J2220">IFERROR(_xlfn.IFS(B2220=2015,H2220/$O$13,B2220=2016,H2220/$O$14,B2220=2017,H2220/$O$15,B2220=2018,H2220/$O$16,B2220=2019,H2220/$O$17,B2220=2020,H2220/$O$18,B2220=2021,H2220/$O$19,B2220=2022,H2220/$O$20),"")</f>
        <v>1.7106046787464829E-4</v>
      </c>
      <c r="K2220" s="3" cm="1">
        <f t="array" ref="K2220">IFERROR(_xlfn.IFS(B2220=2015,J2220*$P$4,B2220=2016,J2220*$P$5,B2220=2017,J2220*$P$6,B2220=2018,J2220*$P$7,B2220=2019,J2220*$P$8,B2220=2020,J2220*$P$9,B2220=2021,J2220*$P$10,B2220=2022,J2220*$P$11),"")</f>
        <v>293685.72835616756</v>
      </c>
      <c r="L2220" s="3">
        <f t="shared" si="35"/>
        <v>555823.72835616756</v>
      </c>
    </row>
    <row r="2221" spans="1:12">
      <c r="A2221">
        <v>4836970</v>
      </c>
      <c r="B2221">
        <v>2019</v>
      </c>
      <c r="D2221" t="s">
        <v>2752</v>
      </c>
      <c r="E2221" t="s">
        <v>2753</v>
      </c>
      <c r="F2221" t="s">
        <v>4101</v>
      </c>
      <c r="G2221" t="s">
        <v>2754</v>
      </c>
      <c r="H2221" s="5">
        <v>277112</v>
      </c>
      <c r="I2221">
        <f>IFERROR(VLOOKUP(G2221,'NCES Match'!$A$2:$B$1307,2,FALSE),"")</f>
        <v>4836970</v>
      </c>
      <c r="J2221" cm="1">
        <f t="array" ref="J2221">IFERROR(_xlfn.IFS(B2221=2015,H2221/$O$13,B2221=2016,H2221/$O$14,B2221=2017,H2221/$O$15,B2221=2018,H2221/$O$16,B2221=2019,H2221/$O$17,B2221=2020,H2221/$O$18,B2221=2021,H2221/$O$19,B2221=2022,H2221/$O$20),"")</f>
        <v>1.7546178354380383E-4</v>
      </c>
      <c r="K2221" s="3" cm="1">
        <f t="array" ref="K2221">IFERROR(_xlfn.IFS(B2221=2015,J2221*$P$4,B2221=2016,J2221*$P$5,B2221=2017,J2221*$P$6,B2221=2018,J2221*$P$7,B2221=2019,J2221*$P$8,B2221=2020,J2221*$P$9,B2221=2021,J2221*$P$10,B2221=2022,J2221*$P$11),"")</f>
        <v>304939.59018783353</v>
      </c>
      <c r="L2221" s="3">
        <f t="shared" si="35"/>
        <v>582051.59018783353</v>
      </c>
    </row>
    <row r="2222" spans="1:12">
      <c r="A2222">
        <v>4836970</v>
      </c>
      <c r="B2222">
        <v>2020</v>
      </c>
      <c r="D2222" t="s">
        <v>2752</v>
      </c>
      <c r="E2222" t="s">
        <v>2753</v>
      </c>
      <c r="F2222" t="s">
        <v>4230</v>
      </c>
      <c r="G2222" t="s">
        <v>2754</v>
      </c>
      <c r="H2222" s="5">
        <v>302838</v>
      </c>
      <c r="I2222">
        <f>IFERROR(VLOOKUP(G2222,'NCES Match'!$A$2:$B$1307,2,FALSE),"")</f>
        <v>4836970</v>
      </c>
      <c r="J2222" cm="1">
        <f t="array" ref="J2222">IFERROR(_xlfn.IFS(B2222=2015,H2222/$O$13,B2222=2016,H2222/$O$14,B2222=2017,H2222/$O$15,B2222=2018,H2222/$O$16,B2222=2019,H2222/$O$17,B2222=2020,H2222/$O$18,B2222=2021,H2222/$O$19,B2222=2022,H2222/$O$20),"")</f>
        <v>1.6411020247585439E-4</v>
      </c>
      <c r="K2222" s="3" cm="1">
        <f t="array" ref="K2222">IFERROR(_xlfn.IFS(B2222=2015,J2222*$P$4,B2222=2016,J2222*$P$5,B2222=2017,J2222*$P$6,B2222=2018,J2222*$P$7,B2222=2019,J2222*$P$8,B2222=2020,J2222*$P$9,B2222=2021,J2222*$P$10,B2222=2022,J2222*$P$11),"")</f>
        <v>345944.76878932101</v>
      </c>
      <c r="L2222" s="3">
        <f t="shared" si="35"/>
        <v>648782.76878932095</v>
      </c>
    </row>
    <row r="2223" spans="1:12">
      <c r="A2223">
        <v>4836970</v>
      </c>
      <c r="B2223">
        <v>2021</v>
      </c>
      <c r="D2223" t="s">
        <v>2752</v>
      </c>
      <c r="E2223" t="s">
        <v>2753</v>
      </c>
      <c r="F2223" t="s">
        <v>4230</v>
      </c>
      <c r="G2223" t="s">
        <v>2754</v>
      </c>
      <c r="H2223" s="5">
        <v>317484.57</v>
      </c>
      <c r="I2223">
        <f>IFERROR(VLOOKUP(G2223,'NCES Match'!$A$2:$B$1307,2,FALSE),"")</f>
        <v>4836970</v>
      </c>
      <c r="J2223" cm="1">
        <f t="array" ref="J2223">IFERROR(_xlfn.IFS(B2223=2015,H2223/$O$13,B2223=2016,H2223/$O$14,B2223=2017,H2223/$O$15,B2223=2018,H2223/$O$16,B2223=2019,H2223/$O$17,B2223=2020,H2223/$O$18,B2223=2021,H2223/$O$19,B2223=2022,H2223/$O$20),"")</f>
        <v>1.6243876283061494E-4</v>
      </c>
      <c r="K2223" s="3" cm="1">
        <f t="array" ref="K2223">IFERROR(_xlfn.IFS(B2223=2015,J2223*$P$4,B2223=2016,J2223*$P$5,B2223=2017,J2223*$P$6,B2223=2018,J2223*$P$7,B2223=2019,J2223*$P$8,B2223=2020,J2223*$P$9,B2223=2021,J2223*$P$10,B2223=2022,J2223*$P$11),"")</f>
        <v>347708.82868791878</v>
      </c>
      <c r="L2223" s="3">
        <f t="shared" si="35"/>
        <v>665193.39868791879</v>
      </c>
    </row>
    <row r="2224" spans="1:12">
      <c r="A2224">
        <v>4836970</v>
      </c>
      <c r="B2224">
        <v>2022</v>
      </c>
      <c r="D2224" t="s">
        <v>2752</v>
      </c>
      <c r="E2224" t="s">
        <v>2753</v>
      </c>
      <c r="F2224" t="s">
        <v>4101</v>
      </c>
      <c r="G2224" t="s">
        <v>2754</v>
      </c>
      <c r="H2224" s="5">
        <v>383213.58</v>
      </c>
      <c r="I2224">
        <f>IFERROR(VLOOKUP(G2224,'NCES Match'!$A$2:$B$1307,2,FALSE),"")</f>
        <v>4836970</v>
      </c>
      <c r="J2224" cm="1">
        <f t="array" ref="J2224">IFERROR(_xlfn.IFS(B2224=2015,H2224/$O$13,B2224=2016,H2224/$O$14,B2224=2017,H2224/$O$15,B2224=2018,H2224/$O$16,B2224=2019,H2224/$O$17,B2224=2020,H2224/$O$18,B2224=2021,H2224/$O$19,B2224=2022,H2224/$O$20),"")</f>
        <v>1.6831914703975147E-4</v>
      </c>
      <c r="K2224" s="3" cm="1">
        <f t="array" ref="K2224">IFERROR(_xlfn.IFS(B2224=2015,J2224*$P$4,B2224=2016,J2224*$P$5,B2224=2017,J2224*$P$6,B2224=2018,J2224*$P$7,B2224=2019,J2224*$P$8,B2224=2020,J2224*$P$9,B2224=2021,J2224*$P$10,B2224=2022,J2224*$P$11),"")</f>
        <v>362472.42273451999</v>
      </c>
      <c r="L2224" s="3">
        <f t="shared" si="35"/>
        <v>745686.00273452001</v>
      </c>
    </row>
    <row r="2225" spans="1:12">
      <c r="A2225">
        <v>4836970</v>
      </c>
      <c r="B2225">
        <v>2023</v>
      </c>
      <c r="D2225" t="s">
        <v>2752</v>
      </c>
      <c r="E2225" t="s">
        <v>2753</v>
      </c>
      <c r="F2225" t="s">
        <v>4101</v>
      </c>
      <c r="G2225" t="s">
        <v>2754</v>
      </c>
      <c r="H2225" s="5">
        <v>412785.05</v>
      </c>
      <c r="I2225">
        <f>IFERROR(VLOOKUP(G2225,'NCES Match'!$A$2:$B$1307,2,FALSE),"")</f>
        <v>4836970</v>
      </c>
      <c r="J2225" t="str" cm="1">
        <f t="array" ref="J2225">IFERROR(_xlfn.IFS(B2225=2015,H2225/$O$13,B2225=2016,H2225/$O$14,B2225=2017,H2225/$O$15,B2225=2018,H2225/$O$16,B2225=2019,H2225/$O$17,B2225=2020,H2225/$O$18,B2225=2021,H2225/$O$19,B2225=2022,H2225/$O$20),"")</f>
        <v/>
      </c>
      <c r="K2225" s="3" t="str" cm="1">
        <f t="array" ref="K2225">IFERROR(_xlfn.IFS(B2225=2015,J2225*$P$4,B2225=2016,J2225*$P$5,B2225=2017,J2225*$P$6,B2225=2018,J2225*$P$7,B2225=2019,J2225*$P$8,B2225=2020,J2225*$P$9,B2225=2021,J2225*$P$10,B2225=2022,J2225*$P$11),"")</f>
        <v/>
      </c>
      <c r="L2225" s="3">
        <f t="shared" si="35"/>
        <v>412785.05</v>
      </c>
    </row>
    <row r="2226" spans="1:12">
      <c r="A2226">
        <v>4844820</v>
      </c>
      <c r="B2226">
        <v>2015</v>
      </c>
      <c r="C2226" t="s">
        <v>381</v>
      </c>
      <c r="D2226" t="s">
        <v>3360</v>
      </c>
      <c r="E2226" t="s">
        <v>3361</v>
      </c>
      <c r="G2226" t="s">
        <v>3362</v>
      </c>
      <c r="H2226" s="5">
        <v>100484.64</v>
      </c>
      <c r="I2226">
        <f>IFERROR(VLOOKUP(G2226,'NCES Match'!$A$2:$B$1307,2,FALSE),"")</f>
        <v>4844820</v>
      </c>
      <c r="J2226" cm="1">
        <f t="array" ref="J2226">IFERROR(_xlfn.IFS(B2226=2015,H2226/$O$13,B2226=2016,H2226/$O$14,B2226=2017,H2226/$O$15,B2226=2018,H2226/$O$16,B2226=2019,H2226/$O$17,B2226=2020,H2226/$O$18,B2226=2021,H2226/$O$19,B2226=2022,H2226/$O$20),"")</f>
        <v>7.8720044488228306E-5</v>
      </c>
      <c r="K2226" s="3" cm="1">
        <f t="array" ref="K2226">IFERROR(_xlfn.IFS(B2226=2015,J2226*$P$4,B2226=2016,J2226*$P$5,B2226=2017,J2226*$P$6,B2226=2018,J2226*$P$7,B2226=2019,J2226*$P$8,B2226=2020,J2226*$P$9,B2226=2021,J2226*$P$10,B2226=2022,J2226*$P$11),"")</f>
        <v>125281.61161132091</v>
      </c>
      <c r="L2226" s="3">
        <f t="shared" si="35"/>
        <v>225766.25161132091</v>
      </c>
    </row>
    <row r="2227" spans="1:12">
      <c r="A2227">
        <v>4844820</v>
      </c>
      <c r="B2227">
        <v>2016</v>
      </c>
      <c r="C2227" t="s">
        <v>4102</v>
      </c>
      <c r="D2227" t="s">
        <v>3360</v>
      </c>
      <c r="E2227" t="s">
        <v>3361</v>
      </c>
      <c r="F2227" t="s">
        <v>4101</v>
      </c>
      <c r="G2227" t="s">
        <v>3362</v>
      </c>
      <c r="H2227" s="5">
        <v>108860</v>
      </c>
      <c r="I2227">
        <f>IFERROR(VLOOKUP(G2227,'NCES Match'!$A$2:$B$1307,2,FALSE),"")</f>
        <v>4844820</v>
      </c>
      <c r="J2227" cm="1">
        <f t="array" ref="J2227">IFERROR(_xlfn.IFS(B2227=2015,H2227/$O$13,B2227=2016,H2227/$O$14,B2227=2017,H2227/$O$15,B2227=2018,H2227/$O$16,B2227=2019,H2227/$O$17,B2227=2020,H2227/$O$18,B2227=2021,H2227/$O$19,B2227=2022,H2227/$O$20),"")</f>
        <v>7.7929271696535799E-5</v>
      </c>
      <c r="K2227" s="3" cm="1">
        <f t="array" ref="K2227">IFERROR(_xlfn.IFS(B2227=2015,J2227*$P$4,B2227=2016,J2227*$P$5,B2227=2017,J2227*$P$6,B2227=2018,J2227*$P$7,B2227=2019,J2227*$P$8,B2227=2020,J2227*$P$9,B2227=2021,J2227*$P$10,B2227=2022,J2227*$P$11),"")</f>
        <v>130580.72278859736</v>
      </c>
      <c r="L2227" s="3">
        <f t="shared" si="35"/>
        <v>239440.72278859734</v>
      </c>
    </row>
    <row r="2228" spans="1:12">
      <c r="A2228">
        <v>4844820</v>
      </c>
      <c r="B2228">
        <v>2017</v>
      </c>
      <c r="D2228" t="s">
        <v>3360</v>
      </c>
      <c r="E2228" t="s">
        <v>3361</v>
      </c>
      <c r="F2228" t="s">
        <v>4101</v>
      </c>
      <c r="G2228" t="s">
        <v>3362</v>
      </c>
      <c r="H2228" s="5">
        <v>110526</v>
      </c>
      <c r="I2228">
        <f>IFERROR(VLOOKUP(G2228,'NCES Match'!$A$2:$B$1307,2,FALSE),"")</f>
        <v>4844820</v>
      </c>
      <c r="J2228" cm="1">
        <f t="array" ref="J2228">IFERROR(_xlfn.IFS(B2228=2015,H2228/$O$13,B2228=2016,H2228/$O$14,B2228=2017,H2228/$O$15,B2228=2018,H2228/$O$16,B2228=2019,H2228/$O$17,B2228=2020,H2228/$O$18,B2228=2021,H2228/$O$19,B2228=2022,H2228/$O$20),"")</f>
        <v>7.6200909119329008E-5</v>
      </c>
      <c r="K2228" s="3" cm="1">
        <f t="array" ref="K2228">IFERROR(_xlfn.IFS(B2228=2015,J2228*$P$4,B2228=2016,J2228*$P$5,B2228=2017,J2228*$P$6,B2228=2018,J2228*$P$7,B2228=2019,J2228*$P$8,B2228=2020,J2228*$P$9,B2228=2021,J2228*$P$10,B2228=2022,J2228*$P$11),"")</f>
        <v>129408.02794632042</v>
      </c>
      <c r="L2228" s="3">
        <f t="shared" si="35"/>
        <v>239934.02794632042</v>
      </c>
    </row>
    <row r="2229" spans="1:12">
      <c r="A2229">
        <v>4844820</v>
      </c>
      <c r="B2229">
        <v>2018</v>
      </c>
      <c r="D2229" t="s">
        <v>3360</v>
      </c>
      <c r="E2229" t="s">
        <v>3361</v>
      </c>
      <c r="F2229" t="s">
        <v>4101</v>
      </c>
      <c r="G2229" t="s">
        <v>3362</v>
      </c>
      <c r="H2229" s="5">
        <v>111681</v>
      </c>
      <c r="I2229">
        <f>IFERROR(VLOOKUP(G2229,'NCES Match'!$A$2:$B$1307,2,FALSE),"")</f>
        <v>4844820</v>
      </c>
      <c r="J2229" cm="1">
        <f t="array" ref="J2229">IFERROR(_xlfn.IFS(B2229=2015,H2229/$O$13,B2229=2016,H2229/$O$14,B2229=2017,H2229/$O$15,B2229=2018,H2229/$O$16,B2229=2019,H2229/$O$17,B2229=2020,H2229/$O$18,B2229=2021,H2229/$O$19,B2229=2022,H2229/$O$20),"")</f>
        <v>7.2878423245422626E-5</v>
      </c>
      <c r="K2229" s="3" cm="1">
        <f t="array" ref="K2229">IFERROR(_xlfn.IFS(B2229=2015,J2229*$P$4,B2229=2016,J2229*$P$5,B2229=2017,J2229*$P$6,B2229=2018,J2229*$P$7,B2229=2019,J2229*$P$8,B2229=2020,J2229*$P$9,B2229=2021,J2229*$P$10,B2229=2022,J2229*$P$11),"")</f>
        <v>125121.56127133475</v>
      </c>
      <c r="L2229" s="3">
        <f t="shared" si="35"/>
        <v>236802.56127133477</v>
      </c>
    </row>
    <row r="2230" spans="1:12">
      <c r="A2230">
        <v>4844820</v>
      </c>
      <c r="B2230">
        <v>2019</v>
      </c>
      <c r="D2230" t="s">
        <v>3360</v>
      </c>
      <c r="E2230" t="s">
        <v>3361</v>
      </c>
      <c r="F2230" t="s">
        <v>4101</v>
      </c>
      <c r="G2230" t="s">
        <v>3362</v>
      </c>
      <c r="H2230" s="5">
        <v>117319</v>
      </c>
      <c r="I2230">
        <f>IFERROR(VLOOKUP(G2230,'NCES Match'!$A$2:$B$1307,2,FALSE),"")</f>
        <v>4844820</v>
      </c>
      <c r="J2230" cm="1">
        <f t="array" ref="J2230">IFERROR(_xlfn.IFS(B2230=2015,H2230/$O$13,B2230=2016,H2230/$O$14,B2230=2017,H2230/$O$15,B2230=2018,H2230/$O$16,B2230=2019,H2230/$O$17,B2230=2020,H2230/$O$18,B2230=2021,H2230/$O$19,B2230=2022,H2230/$O$20),"")</f>
        <v>7.4284047546030205E-5</v>
      </c>
      <c r="K2230" s="3" cm="1">
        <f t="array" ref="K2230">IFERROR(_xlfn.IFS(B2230=2015,J2230*$P$4,B2230=2016,J2230*$P$5,B2230=2017,J2230*$P$6,B2230=2018,J2230*$P$7,B2230=2019,J2230*$P$8,B2230=2020,J2230*$P$9,B2230=2021,J2230*$P$10,B2230=2022,J2230*$P$11),"")</f>
        <v>129100.17531267661</v>
      </c>
      <c r="L2230" s="3">
        <f t="shared" si="35"/>
        <v>246419.17531267661</v>
      </c>
    </row>
    <row r="2231" spans="1:12">
      <c r="A2231">
        <v>4844820</v>
      </c>
      <c r="B2231">
        <v>2020</v>
      </c>
      <c r="D2231" t="s">
        <v>3360</v>
      </c>
      <c r="E2231" t="s">
        <v>3361</v>
      </c>
      <c r="F2231" t="s">
        <v>4230</v>
      </c>
      <c r="G2231" t="s">
        <v>3362</v>
      </c>
      <c r="H2231" s="5">
        <v>126624</v>
      </c>
      <c r="I2231">
        <f>IFERROR(VLOOKUP(G2231,'NCES Match'!$A$2:$B$1307,2,FALSE),"")</f>
        <v>4844820</v>
      </c>
      <c r="J2231" cm="1">
        <f t="array" ref="J2231">IFERROR(_xlfn.IFS(B2231=2015,H2231/$O$13,B2231=2016,H2231/$O$14,B2231=2017,H2231/$O$15,B2231=2018,H2231/$O$16,B2231=2019,H2231/$O$17,B2231=2020,H2231/$O$18,B2231=2021,H2231/$O$19,B2231=2022,H2231/$O$20),"")</f>
        <v>6.8618503220542289E-5</v>
      </c>
      <c r="K2231" s="3" cm="1">
        <f t="array" ref="K2231">IFERROR(_xlfn.IFS(B2231=2015,J2231*$P$4,B2231=2016,J2231*$P$5,B2231=2017,J2231*$P$6,B2231=2018,J2231*$P$7,B2231=2019,J2231*$P$8,B2231=2020,J2231*$P$9,B2231=2021,J2231*$P$10,B2231=2022,J2231*$P$11),"")</f>
        <v>144647.99794998972</v>
      </c>
      <c r="L2231" s="3">
        <f t="shared" si="35"/>
        <v>271271.99794998975</v>
      </c>
    </row>
    <row r="2232" spans="1:12">
      <c r="A2232">
        <v>4844820</v>
      </c>
      <c r="B2232">
        <v>2021</v>
      </c>
      <c r="D2232" t="s">
        <v>3360</v>
      </c>
      <c r="E2232" t="s">
        <v>3361</v>
      </c>
      <c r="F2232" t="s">
        <v>4101</v>
      </c>
      <c r="G2232" t="s">
        <v>3362</v>
      </c>
      <c r="H2232" s="5">
        <v>139978.42000000001</v>
      </c>
      <c r="I2232">
        <f>IFERROR(VLOOKUP(G2232,'NCES Match'!$A$2:$B$1307,2,FALSE),"")</f>
        <v>4844820</v>
      </c>
      <c r="J2232" cm="1">
        <f t="array" ref="J2232">IFERROR(_xlfn.IFS(B2232=2015,H2232/$O$13,B2232=2016,H2232/$O$14,B2232=2017,H2232/$O$15,B2232=2018,H2232/$O$16,B2232=2019,H2232/$O$17,B2232=2020,H2232/$O$18,B2232=2021,H2232/$O$19,B2232=2022,H2232/$O$20),"")</f>
        <v>7.1618980940661806E-5</v>
      </c>
      <c r="K2232" s="3" cm="1">
        <f t="array" ref="K2232">IFERROR(_xlfn.IFS(B2232=2015,J2232*$P$4,B2232=2016,J2232*$P$5,B2232=2017,J2232*$P$6,B2232=2018,J2232*$P$7,B2232=2019,J2232*$P$8,B2232=2020,J2232*$P$9,B2232=2021,J2232*$P$10,B2232=2022,J2232*$P$11),"")</f>
        <v>153304.24549383787</v>
      </c>
      <c r="L2232" s="3">
        <f t="shared" si="35"/>
        <v>293282.66549383791</v>
      </c>
    </row>
    <row r="2233" spans="1:12">
      <c r="A2233">
        <v>4844820</v>
      </c>
      <c r="B2233">
        <v>2022</v>
      </c>
      <c r="D2233" t="s">
        <v>3360</v>
      </c>
      <c r="E2233" t="s">
        <v>3361</v>
      </c>
      <c r="F2233" t="s">
        <v>4101</v>
      </c>
      <c r="G2233" t="s">
        <v>3362</v>
      </c>
      <c r="H2233" s="5">
        <v>166143.13</v>
      </c>
      <c r="I2233">
        <f>IFERROR(VLOOKUP(G2233,'NCES Match'!$A$2:$B$1307,2,FALSE),"")</f>
        <v>4844820</v>
      </c>
      <c r="J2233" cm="1">
        <f t="array" ref="J2233">IFERROR(_xlfn.IFS(B2233=2015,H2233/$O$13,B2233=2016,H2233/$O$14,B2233=2017,H2233/$O$15,B2233=2018,H2233/$O$16,B2233=2019,H2233/$O$17,B2233=2020,H2233/$O$18,B2233=2021,H2233/$O$19,B2233=2022,H2233/$O$20),"")</f>
        <v>7.2975153772250303E-5</v>
      </c>
      <c r="K2233" s="3" cm="1">
        <f t="array" ref="K2233">IFERROR(_xlfn.IFS(B2233=2015,J2233*$P$4,B2233=2016,J2233*$P$5,B2233=2017,J2233*$P$6,B2233=2018,J2233*$P$7,B2233=2019,J2233*$P$8,B2233=2020,J2233*$P$9,B2233=2021,J2233*$P$10,B2233=2022,J2233*$P$11),"")</f>
        <v>157150.75350877782</v>
      </c>
      <c r="L2233" s="3">
        <f t="shared" si="35"/>
        <v>323293.88350877783</v>
      </c>
    </row>
    <row r="2234" spans="1:12">
      <c r="A2234">
        <v>4844820</v>
      </c>
      <c r="B2234">
        <v>2023</v>
      </c>
      <c r="D2234" t="s">
        <v>3360</v>
      </c>
      <c r="E2234" t="s">
        <v>3361</v>
      </c>
      <c r="F2234" t="s">
        <v>4101</v>
      </c>
      <c r="G2234" t="s">
        <v>3362</v>
      </c>
      <c r="H2234" s="5">
        <v>187610.94</v>
      </c>
      <c r="I2234">
        <f>IFERROR(VLOOKUP(G2234,'NCES Match'!$A$2:$B$1307,2,FALSE),"")</f>
        <v>4844820</v>
      </c>
      <c r="J2234" t="str" cm="1">
        <f t="array" ref="J2234">IFERROR(_xlfn.IFS(B2234=2015,H2234/$O$13,B2234=2016,H2234/$O$14,B2234=2017,H2234/$O$15,B2234=2018,H2234/$O$16,B2234=2019,H2234/$O$17,B2234=2020,H2234/$O$18,B2234=2021,H2234/$O$19,B2234=2022,H2234/$O$20),"")</f>
        <v/>
      </c>
      <c r="K2234" s="3" t="str" cm="1">
        <f t="array" ref="K2234">IFERROR(_xlfn.IFS(B2234=2015,J2234*$P$4,B2234=2016,J2234*$P$5,B2234=2017,J2234*$P$6,B2234=2018,J2234*$P$7,B2234=2019,J2234*$P$8,B2234=2020,J2234*$P$9,B2234=2021,J2234*$P$10,B2234=2022,J2234*$P$11),"")</f>
        <v/>
      </c>
      <c r="L2234" s="3">
        <f t="shared" si="35"/>
        <v>187610.94</v>
      </c>
    </row>
    <row r="2235" spans="1:12">
      <c r="A2235">
        <v>4800259</v>
      </c>
      <c r="B2235">
        <v>2015</v>
      </c>
      <c r="C2235" t="s">
        <v>3521</v>
      </c>
      <c r="D2235" t="s">
        <v>4038</v>
      </c>
      <c r="E2235" t="s">
        <v>4039</v>
      </c>
      <c r="G2235" t="s">
        <v>4040</v>
      </c>
      <c r="H2235" s="5">
        <v>127469.95</v>
      </c>
      <c r="I2235">
        <f>IFERROR(VLOOKUP(G2235,'NCES Match'!$A$2:$B$1307,2,FALSE),"")</f>
        <v>4800259</v>
      </c>
      <c r="J2235" cm="1">
        <f t="array" ref="J2235">IFERROR(_xlfn.IFS(B2235=2015,H2235/$O$13,B2235=2016,H2235/$O$14,B2235=2017,H2235/$O$15,B2235=2018,H2235/$O$16,B2235=2019,H2235/$O$17,B2235=2020,H2235/$O$18,B2235=2021,H2235/$O$19,B2235=2022,H2235/$O$20),"")</f>
        <v>9.9860437723738057E-5</v>
      </c>
      <c r="K2235" s="3" cm="1">
        <f t="array" ref="K2235">IFERROR(_xlfn.IFS(B2235=2015,J2235*$P$4,B2235=2016,J2235*$P$5,B2235=2017,J2235*$P$6,B2235=2018,J2235*$P$7,B2235=2019,J2235*$P$8,B2235=2020,J2235*$P$9,B2235=2021,J2235*$P$10,B2235=2022,J2235*$P$11),"")</f>
        <v>158926.18780357373</v>
      </c>
      <c r="L2235" s="3">
        <f t="shared" si="35"/>
        <v>286396.13780357374</v>
      </c>
    </row>
    <row r="2236" spans="1:12">
      <c r="A2236">
        <v>4800259</v>
      </c>
      <c r="B2236">
        <v>2016</v>
      </c>
      <c r="C2236" t="s">
        <v>4104</v>
      </c>
      <c r="D2236" t="s">
        <v>4038</v>
      </c>
      <c r="E2236" t="s">
        <v>4039</v>
      </c>
      <c r="F2236" t="s">
        <v>4101</v>
      </c>
      <c r="G2236" t="s">
        <v>4040</v>
      </c>
      <c r="H2236" s="5">
        <v>134687</v>
      </c>
      <c r="I2236">
        <f>IFERROR(VLOOKUP(G2236,'NCES Match'!$A$2:$B$1307,2,FALSE),"")</f>
        <v>4800259</v>
      </c>
      <c r="J2236" cm="1">
        <f t="array" ref="J2236">IFERROR(_xlfn.IFS(B2236=2015,H2236/$O$13,B2236=2016,H2236/$O$14,B2236=2017,H2236/$O$15,B2236=2018,H2236/$O$16,B2236=2019,H2236/$O$17,B2236=2020,H2236/$O$18,B2236=2021,H2236/$O$19,B2236=2022,H2236/$O$20),"")</f>
        <v>9.6417966351197096E-5</v>
      </c>
      <c r="K2236" s="3" cm="1">
        <f t="array" ref="K2236">IFERROR(_xlfn.IFS(B2236=2015,J2236*$P$4,B2236=2016,J2236*$P$5,B2236=2017,J2236*$P$6,B2236=2018,J2236*$P$7,B2236=2019,J2236*$P$8,B2236=2020,J2236*$P$9,B2236=2021,J2236*$P$10,B2236=2022,J2236*$P$11),"")</f>
        <v>161560.9572866784</v>
      </c>
      <c r="L2236" s="3">
        <f t="shared" si="35"/>
        <v>296247.95728667837</v>
      </c>
    </row>
    <row r="2237" spans="1:12">
      <c r="A2237">
        <v>4800259</v>
      </c>
      <c r="B2237">
        <v>2017</v>
      </c>
      <c r="D2237" t="s">
        <v>4038</v>
      </c>
      <c r="E2237" t="s">
        <v>4039</v>
      </c>
      <c r="F2237" t="s">
        <v>4101</v>
      </c>
      <c r="G2237" t="s">
        <v>4040</v>
      </c>
      <c r="H2237" s="5">
        <v>138294</v>
      </c>
      <c r="I2237">
        <f>IFERROR(VLOOKUP(G2237,'NCES Match'!$A$2:$B$1307,2,FALSE),"")</f>
        <v>4800259</v>
      </c>
      <c r="J2237" cm="1">
        <f t="array" ref="J2237">IFERROR(_xlfn.IFS(B2237=2015,H2237/$O$13,B2237=2016,H2237/$O$14,B2237=2017,H2237/$O$15,B2237=2018,H2237/$O$16,B2237=2019,H2237/$O$17,B2237=2020,H2237/$O$18,B2237=2021,H2237/$O$19,B2237=2022,H2237/$O$20),"")</f>
        <v>9.5345244790804749E-5</v>
      </c>
      <c r="K2237" s="3" cm="1">
        <f t="array" ref="K2237">IFERROR(_xlfn.IFS(B2237=2015,J2237*$P$4,B2237=2016,J2237*$P$5,B2237=2017,J2237*$P$6,B2237=2018,J2237*$P$7,B2237=2019,J2237*$P$8,B2237=2020,J2237*$P$9,B2237=2021,J2237*$P$10,B2237=2022,J2237*$P$11),"")</f>
        <v>161919.85430404101</v>
      </c>
      <c r="L2237" s="3">
        <f t="shared" si="35"/>
        <v>300213.85430404101</v>
      </c>
    </row>
    <row r="2238" spans="1:12">
      <c r="A2238">
        <v>4800259</v>
      </c>
      <c r="B2238">
        <v>2018</v>
      </c>
      <c r="D2238" t="s">
        <v>4038</v>
      </c>
      <c r="E2238" t="s">
        <v>4039</v>
      </c>
      <c r="F2238" t="s">
        <v>4101</v>
      </c>
      <c r="G2238" t="s">
        <v>4040</v>
      </c>
      <c r="H2238" s="5">
        <v>134397</v>
      </c>
      <c r="I2238">
        <f>IFERROR(VLOOKUP(G2238,'NCES Match'!$A$2:$B$1307,2,FALSE),"")</f>
        <v>4800259</v>
      </c>
      <c r="J2238" cm="1">
        <f t="array" ref="J2238">IFERROR(_xlfn.IFS(B2238=2015,H2238/$O$13,B2238=2016,H2238/$O$14,B2238=2017,H2238/$O$15,B2238=2018,H2238/$O$16,B2238=2019,H2238/$O$17,B2238=2020,H2238/$O$18,B2238=2021,H2238/$O$19,B2238=2022,H2238/$O$20),"")</f>
        <v>8.770194974001903E-5</v>
      </c>
      <c r="K2238" s="3" cm="1">
        <f t="array" ref="K2238">IFERROR(_xlfn.IFS(B2238=2015,J2238*$P$4,B2238=2016,J2238*$P$5,B2238=2017,J2238*$P$6,B2238=2018,J2238*$P$7,B2238=2019,J2238*$P$8,B2238=2020,J2238*$P$9,B2238=2021,J2238*$P$10,B2238=2022,J2238*$P$11),"")</f>
        <v>150571.38161534708</v>
      </c>
      <c r="L2238" s="3">
        <f t="shared" si="35"/>
        <v>284968.38161534711</v>
      </c>
    </row>
    <row r="2239" spans="1:12">
      <c r="A2239">
        <v>4800259</v>
      </c>
      <c r="B2239">
        <v>2019</v>
      </c>
      <c r="D2239" t="s">
        <v>4038</v>
      </c>
      <c r="E2239" t="s">
        <v>4039</v>
      </c>
      <c r="F2239" t="s">
        <v>4101</v>
      </c>
      <c r="G2239" t="s">
        <v>4040</v>
      </c>
      <c r="H2239" s="5">
        <v>142608</v>
      </c>
      <c r="I2239">
        <f>IFERROR(VLOOKUP(G2239,'NCES Match'!$A$2:$B$1307,2,FALSE),"")</f>
        <v>4800259</v>
      </c>
      <c r="J2239" cm="1">
        <f t="array" ref="J2239">IFERROR(_xlfn.IFS(B2239=2015,H2239/$O$13,B2239=2016,H2239/$O$14,B2239=2017,H2239/$O$15,B2239=2018,H2239/$O$16,B2239=2019,H2239/$O$17,B2239=2020,H2239/$O$18,B2239=2021,H2239/$O$19,B2239=2022,H2239/$O$20),"")</f>
        <v>9.0296537239869715E-5</v>
      </c>
      <c r="K2239" s="3" cm="1">
        <f t="array" ref="K2239">IFERROR(_xlfn.IFS(B2239=2015,J2239*$P$4,B2239=2016,J2239*$P$5,B2239=2017,J2239*$P$6,B2239=2018,J2239*$P$7,B2239=2019,J2239*$P$8,B2239=2020,J2239*$P$9,B2239=2021,J2239*$P$10,B2239=2022,J2239*$P$11),"")</f>
        <v>156928.69697994515</v>
      </c>
      <c r="L2239" s="3">
        <f t="shared" si="35"/>
        <v>299536.69697994518</v>
      </c>
    </row>
    <row r="2240" spans="1:12">
      <c r="A2240">
        <v>4800259</v>
      </c>
      <c r="B2240">
        <v>2020</v>
      </c>
      <c r="D2240" t="s">
        <v>4038</v>
      </c>
      <c r="E2240" t="s">
        <v>4039</v>
      </c>
      <c r="F2240" t="s">
        <v>4230</v>
      </c>
      <c r="G2240" t="s">
        <v>4040</v>
      </c>
      <c r="H2240" s="5">
        <v>208976</v>
      </c>
      <c r="I2240">
        <f>IFERROR(VLOOKUP(G2240,'NCES Match'!$A$2:$B$1307,2,FALSE),"")</f>
        <v>4800259</v>
      </c>
      <c r="J2240" cm="1">
        <f t="array" ref="J2240">IFERROR(_xlfn.IFS(B2240=2015,H2240/$O$13,B2240=2016,H2240/$O$14,B2240=2017,H2240/$O$15,B2240=2018,H2240/$O$16,B2240=2019,H2240/$O$17,B2240=2020,H2240/$O$18,B2240=2021,H2240/$O$19,B2240=2022,H2240/$O$20),"")</f>
        <v>1.1324567482480449E-4</v>
      </c>
      <c r="K2240" s="3" cm="1">
        <f t="array" ref="K2240">IFERROR(_xlfn.IFS(B2240=2015,J2240*$P$4,B2240=2016,J2240*$P$5,B2240=2017,J2240*$P$6,B2240=2018,J2240*$P$7,B2240=2019,J2240*$P$8,B2240=2020,J2240*$P$9,B2240=2021,J2240*$P$10,B2240=2022,J2240*$P$11),"")</f>
        <v>238722.20131726252</v>
      </c>
      <c r="L2240" s="3">
        <f t="shared" si="35"/>
        <v>447698.20131726249</v>
      </c>
    </row>
    <row r="2241" spans="1:12">
      <c r="A2241">
        <v>4800259</v>
      </c>
      <c r="B2241">
        <v>2021</v>
      </c>
      <c r="D2241" t="s">
        <v>4038</v>
      </c>
      <c r="E2241" t="s">
        <v>4039</v>
      </c>
      <c r="F2241" t="s">
        <v>4230</v>
      </c>
      <c r="G2241" t="s">
        <v>4040</v>
      </c>
      <c r="H2241" s="5">
        <v>201782.3</v>
      </c>
      <c r="I2241">
        <f>IFERROR(VLOOKUP(G2241,'NCES Match'!$A$2:$B$1307,2,FALSE),"")</f>
        <v>4800259</v>
      </c>
      <c r="J2241" cm="1">
        <f t="array" ref="J2241">IFERROR(_xlfn.IFS(B2241=2015,H2241/$O$13,B2241=2016,H2241/$O$14,B2241=2017,H2241/$O$15,B2241=2018,H2241/$O$16,B2241=2019,H2241/$O$17,B2241=2020,H2241/$O$18,B2241=2021,H2241/$O$19,B2241=2022,H2241/$O$20),"")</f>
        <v>1.0324050448535495E-4</v>
      </c>
      <c r="K2241" s="3" cm="1">
        <f t="array" ref="K2241">IFERROR(_xlfn.IFS(B2241=2015,J2241*$P$4,B2241=2016,J2241*$P$5,B2241=2017,J2241*$P$6,B2241=2018,J2241*$P$7,B2241=2019,J2241*$P$8,B2241=2020,J2241*$P$9,B2241=2021,J2241*$P$10,B2241=2022,J2241*$P$11),"")</f>
        <v>220991.8018471078</v>
      </c>
      <c r="L2241" s="3">
        <f t="shared" si="35"/>
        <v>422774.10184710776</v>
      </c>
    </row>
    <row r="2242" spans="1:12">
      <c r="A2242">
        <v>4800259</v>
      </c>
      <c r="B2242">
        <v>2022</v>
      </c>
      <c r="D2242" t="s">
        <v>4038</v>
      </c>
      <c r="E2242" t="s">
        <v>4039</v>
      </c>
      <c r="F2242" t="s">
        <v>4101</v>
      </c>
      <c r="G2242" t="s">
        <v>4040</v>
      </c>
      <c r="H2242" s="5">
        <v>230616.65</v>
      </c>
      <c r="I2242">
        <f>IFERROR(VLOOKUP(G2242,'NCES Match'!$A$2:$B$1307,2,FALSE),"")</f>
        <v>4800259</v>
      </c>
      <c r="J2242" cm="1">
        <f t="array" ref="J2242">IFERROR(_xlfn.IFS(B2242=2015,H2242/$O$13,B2242=2016,H2242/$O$14,B2242=2017,H2242/$O$15,B2242=2018,H2242/$O$16,B2242=2019,H2242/$O$17,B2242=2020,H2242/$O$18,B2242=2021,H2242/$O$19,B2242=2022,H2242/$O$20),"")</f>
        <v>1.0129389939982006E-4</v>
      </c>
      <c r="K2242" s="3" cm="1">
        <f t="array" ref="K2242">IFERROR(_xlfn.IFS(B2242=2015,J2242*$P$4,B2242=2016,J2242*$P$5,B2242=2017,J2242*$P$6,B2242=2018,J2242*$P$7,B2242=2019,J2242*$P$8,B2242=2020,J2242*$P$9,B2242=2021,J2242*$P$10,B2242=2022,J2242*$P$11),"")</f>
        <v>218134.69096898611</v>
      </c>
      <c r="L2242" s="3">
        <f t="shared" si="35"/>
        <v>448751.3409689861</v>
      </c>
    </row>
    <row r="2243" spans="1:12">
      <c r="A2243">
        <v>4800259</v>
      </c>
      <c r="B2243">
        <v>2023</v>
      </c>
      <c r="D2243" t="s">
        <v>4038</v>
      </c>
      <c r="E2243" t="s">
        <v>4039</v>
      </c>
      <c r="F2243" t="s">
        <v>4101</v>
      </c>
      <c r="G2243" t="s">
        <v>4040</v>
      </c>
      <c r="H2243" s="5">
        <v>294379.03000000003</v>
      </c>
      <c r="I2243">
        <f>IFERROR(VLOOKUP(G2243,'NCES Match'!$A$2:$B$1307,2,FALSE),"")</f>
        <v>4800259</v>
      </c>
      <c r="J2243" t="str" cm="1">
        <f t="array" ref="J2243">IFERROR(_xlfn.IFS(B2243=2015,H2243/$O$13,B2243=2016,H2243/$O$14,B2243=2017,H2243/$O$15,B2243=2018,H2243/$O$16,B2243=2019,H2243/$O$17,B2243=2020,H2243/$O$18,B2243=2021,H2243/$O$19,B2243=2022,H2243/$O$20),"")</f>
        <v/>
      </c>
      <c r="K2243" s="3" t="str" cm="1">
        <f t="array" ref="K2243">IFERROR(_xlfn.IFS(B2243=2015,J2243*$P$4,B2243=2016,J2243*$P$5,B2243=2017,J2243*$P$6,B2243=2018,J2243*$P$7,B2243=2019,J2243*$P$8,B2243=2020,J2243*$P$9,B2243=2021,J2243*$P$10,B2243=2022,J2243*$P$11),"")</f>
        <v/>
      </c>
      <c r="L2243" s="3">
        <f t="shared" ref="L2243:L2306" si="36">SUM(H2243,K2243)</f>
        <v>294379.03000000003</v>
      </c>
    </row>
    <row r="2244" spans="1:12">
      <c r="A2244">
        <v>4832370</v>
      </c>
      <c r="B2244">
        <v>2015</v>
      </c>
      <c r="C2244" t="s">
        <v>381</v>
      </c>
      <c r="D2244" t="s">
        <v>2366</v>
      </c>
      <c r="E2244" t="s">
        <v>2367</v>
      </c>
      <c r="G2244" t="s">
        <v>2368</v>
      </c>
      <c r="H2244" s="5">
        <v>1273765.21</v>
      </c>
      <c r="I2244">
        <f>IFERROR(VLOOKUP(G2244,'NCES Match'!$A$2:$B$1307,2,FALSE),"")</f>
        <v>4832370</v>
      </c>
      <c r="J2244" cm="1">
        <f t="array" ref="J2244">IFERROR(_xlfn.IFS(B2244=2015,H2244/$O$13,B2244=2016,H2244/$O$14,B2244=2017,H2244/$O$15,B2244=2018,H2244/$O$16,B2244=2019,H2244/$O$17,B2244=2020,H2244/$O$18,B2244=2021,H2244/$O$19,B2244=2022,H2244/$O$20),"")</f>
        <v>9.9787245094133258E-4</v>
      </c>
      <c r="K2244" s="3" cm="1">
        <f t="array" ref="K2244">IFERROR(_xlfn.IFS(B2244=2015,J2244*$P$4,B2244=2016,J2244*$P$5,B2244=2017,J2244*$P$6,B2244=2018,J2244*$P$7,B2244=2019,J2244*$P$8,B2244=2020,J2244*$P$9,B2244=2021,J2244*$P$10,B2244=2022,J2244*$P$11),"")</f>
        <v>1588097.0297871656</v>
      </c>
      <c r="L2244" s="3">
        <f t="shared" si="36"/>
        <v>2861862.2397871655</v>
      </c>
    </row>
    <row r="2245" spans="1:12">
      <c r="A2245">
        <v>4832370</v>
      </c>
      <c r="B2245">
        <v>2016</v>
      </c>
      <c r="C2245" t="s">
        <v>4102</v>
      </c>
      <c r="D2245" t="s">
        <v>2366</v>
      </c>
      <c r="E2245" t="s">
        <v>2367</v>
      </c>
      <c r="F2245" t="s">
        <v>4101</v>
      </c>
      <c r="G2245" t="s">
        <v>2368</v>
      </c>
      <c r="H2245" s="5">
        <v>1313681</v>
      </c>
      <c r="I2245">
        <f>IFERROR(VLOOKUP(G2245,'NCES Match'!$A$2:$B$1307,2,FALSE),"")</f>
        <v>4832370</v>
      </c>
      <c r="J2245" cm="1">
        <f t="array" ref="J2245">IFERROR(_xlfn.IFS(B2245=2015,H2245/$O$13,B2245=2016,H2245/$O$14,B2245=2017,H2245/$O$15,B2245=2018,H2245/$O$16,B2245=2019,H2245/$O$17,B2245=2020,H2245/$O$18,B2245=2021,H2245/$O$19,B2245=2022,H2245/$O$20),"")</f>
        <v>9.4042075667441515E-4</v>
      </c>
      <c r="K2245" s="3" cm="1">
        <f t="array" ref="K2245">IFERROR(_xlfn.IFS(B2245=2015,J2245*$P$4,B2245=2016,J2245*$P$5,B2245=2017,J2245*$P$6,B2245=2018,J2245*$P$7,B2245=2019,J2245*$P$8,B2245=2020,J2245*$P$9,B2245=2021,J2245*$P$10,B2245=2022,J2245*$P$11),"")</f>
        <v>1575798.4061514547</v>
      </c>
      <c r="L2245" s="3">
        <f t="shared" si="36"/>
        <v>2889479.4061514549</v>
      </c>
    </row>
    <row r="2246" spans="1:12">
      <c r="A2246">
        <v>4832370</v>
      </c>
      <c r="B2246">
        <v>2017</v>
      </c>
      <c r="D2246" t="s">
        <v>2366</v>
      </c>
      <c r="E2246" t="s">
        <v>2367</v>
      </c>
      <c r="F2246" t="s">
        <v>4101</v>
      </c>
      <c r="G2246" t="s">
        <v>2368</v>
      </c>
      <c r="H2246" s="5">
        <v>1391975</v>
      </c>
      <c r="I2246">
        <f>IFERROR(VLOOKUP(G2246,'NCES Match'!$A$2:$B$1307,2,FALSE),"")</f>
        <v>4832370</v>
      </c>
      <c r="J2246" cm="1">
        <f t="array" ref="J2246">IFERROR(_xlfn.IFS(B2246=2015,H2246/$O$13,B2246=2016,H2246/$O$14,B2246=2017,H2246/$O$15,B2246=2018,H2246/$O$16,B2246=2019,H2246/$O$17,B2246=2020,H2246/$O$18,B2246=2021,H2246/$O$19,B2246=2022,H2246/$O$20),"")</f>
        <v>9.5968152716444999E-4</v>
      </c>
      <c r="K2246" s="3" cm="1">
        <f t="array" ref="K2246">IFERROR(_xlfn.IFS(B2246=2015,J2246*$P$4,B2246=2016,J2246*$P$5,B2246=2017,J2246*$P$6,B2246=2018,J2246*$P$7,B2246=2019,J2246*$P$8,B2246=2020,J2246*$P$9,B2246=2021,J2246*$P$10,B2246=2022,J2246*$P$11),"")</f>
        <v>1629777.063320661</v>
      </c>
      <c r="L2246" s="3">
        <f t="shared" si="36"/>
        <v>3021752.063320661</v>
      </c>
    </row>
    <row r="2247" spans="1:12">
      <c r="A2247">
        <v>4832370</v>
      </c>
      <c r="B2247">
        <v>2018</v>
      </c>
      <c r="D2247" t="s">
        <v>2366</v>
      </c>
      <c r="E2247" t="s">
        <v>2367</v>
      </c>
      <c r="F2247" t="s">
        <v>4101</v>
      </c>
      <c r="G2247" t="s">
        <v>2368</v>
      </c>
      <c r="H2247" s="5">
        <v>1488621</v>
      </c>
      <c r="I2247">
        <f>IFERROR(VLOOKUP(G2247,'NCES Match'!$A$2:$B$1307,2,FALSE),"")</f>
        <v>4832370</v>
      </c>
      <c r="J2247" cm="1">
        <f t="array" ref="J2247">IFERROR(_xlfn.IFS(B2247=2015,H2247/$O$13,B2247=2016,H2247/$O$14,B2247=2017,H2247/$O$15,B2247=2018,H2247/$O$16,B2247=2019,H2247/$O$17,B2247=2020,H2247/$O$18,B2247=2021,H2247/$O$19,B2247=2022,H2247/$O$20),"")</f>
        <v>9.7141278543372885E-4</v>
      </c>
      <c r="K2247" s="3" cm="1">
        <f t="array" ref="K2247">IFERROR(_xlfn.IFS(B2247=2015,J2247*$P$4,B2247=2016,J2247*$P$5,B2247=2017,J2247*$P$6,B2247=2018,J2247*$P$7,B2247=2019,J2247*$P$8,B2247=2020,J2247*$P$9,B2247=2021,J2247*$P$10,B2247=2022,J2247*$P$11),"")</f>
        <v>1667773.2439832704</v>
      </c>
      <c r="L2247" s="3">
        <f t="shared" si="36"/>
        <v>3156394.2439832706</v>
      </c>
    </row>
    <row r="2248" spans="1:12">
      <c r="A2248">
        <v>4832370</v>
      </c>
      <c r="B2248">
        <v>2019</v>
      </c>
      <c r="D2248" t="s">
        <v>2366</v>
      </c>
      <c r="E2248" t="s">
        <v>2367</v>
      </c>
      <c r="F2248" t="s">
        <v>4101</v>
      </c>
      <c r="G2248" t="s">
        <v>2368</v>
      </c>
      <c r="H2248" s="5">
        <v>1588012</v>
      </c>
      <c r="I2248">
        <f>IFERROR(VLOOKUP(G2248,'NCES Match'!$A$2:$B$1307,2,FALSE),"")</f>
        <v>4832370</v>
      </c>
      <c r="J2248" cm="1">
        <f t="array" ref="J2248">IFERROR(_xlfn.IFS(B2248=2015,H2248/$O$13,B2248=2016,H2248/$O$14,B2248=2017,H2248/$O$15,B2248=2018,H2248/$O$16,B2248=2019,H2248/$O$17,B2248=2020,H2248/$O$18,B2248=2021,H2248/$O$19,B2248=2022,H2248/$O$20),"")</f>
        <v>1.0054974804734656E-3</v>
      </c>
      <c r="K2248" s="3" cm="1">
        <f t="array" ref="K2248">IFERROR(_xlfn.IFS(B2248=2015,J2248*$P$4,B2248=2016,J2248*$P$5,B2248=2017,J2248*$P$6,B2248=2018,J2248*$P$7,B2248=2019,J2248*$P$8,B2248=2020,J2248*$P$9,B2248=2021,J2248*$P$10,B2248=2022,J2248*$P$11),"")</f>
        <v>1747480.1830789063</v>
      </c>
      <c r="L2248" s="3">
        <f t="shared" si="36"/>
        <v>3335492.1830789065</v>
      </c>
    </row>
    <row r="2249" spans="1:12">
      <c r="A2249">
        <v>4832370</v>
      </c>
      <c r="B2249">
        <v>2020</v>
      </c>
      <c r="D2249" t="s">
        <v>2366</v>
      </c>
      <c r="E2249" t="s">
        <v>2367</v>
      </c>
      <c r="F2249" t="s">
        <v>4230</v>
      </c>
      <c r="G2249" t="s">
        <v>2368</v>
      </c>
      <c r="H2249" s="5">
        <v>1718772</v>
      </c>
      <c r="I2249">
        <f>IFERROR(VLOOKUP(G2249,'NCES Match'!$A$2:$B$1307,2,FALSE),"")</f>
        <v>4832370</v>
      </c>
      <c r="J2249" cm="1">
        <f t="array" ref="J2249">IFERROR(_xlfn.IFS(B2249=2015,H2249/$O$13,B2249=2016,H2249/$O$14,B2249=2017,H2249/$O$15,B2249=2018,H2249/$O$16,B2249=2019,H2249/$O$17,B2249=2020,H2249/$O$18,B2249=2021,H2249/$O$19,B2249=2022,H2249/$O$20),"")</f>
        <v>9.314155453735303E-4</v>
      </c>
      <c r="K2249" s="3" cm="1">
        <f t="array" ref="K2249">IFERROR(_xlfn.IFS(B2249=2015,J2249*$P$4,B2249=2016,J2249*$P$5,B2249=2017,J2249*$P$6,B2249=2018,J2249*$P$7,B2249=2019,J2249*$P$8,B2249=2020,J2249*$P$9,B2249=2021,J2249*$P$10,B2249=2022,J2249*$P$11),"")</f>
        <v>1963426.5915821621</v>
      </c>
      <c r="L2249" s="3">
        <f t="shared" si="36"/>
        <v>3682198.5915821623</v>
      </c>
    </row>
    <row r="2250" spans="1:12">
      <c r="A2250">
        <v>4832370</v>
      </c>
      <c r="B2250">
        <v>2021</v>
      </c>
      <c r="D2250" t="s">
        <v>2366</v>
      </c>
      <c r="E2250" t="s">
        <v>2367</v>
      </c>
      <c r="F2250" t="s">
        <v>4230</v>
      </c>
      <c r="G2250" t="s">
        <v>2368</v>
      </c>
      <c r="H2250" s="5">
        <v>1700258.69</v>
      </c>
      <c r="I2250">
        <f>IFERROR(VLOOKUP(G2250,'NCES Match'!$A$2:$B$1307,2,FALSE),"")</f>
        <v>4832370</v>
      </c>
      <c r="J2250" cm="1">
        <f t="array" ref="J2250">IFERROR(_xlfn.IFS(B2250=2015,H2250/$O$13,B2250=2016,H2250/$O$14,B2250=2017,H2250/$O$15,B2250=2018,H2250/$O$16,B2250=2019,H2250/$O$17,B2250=2020,H2250/$O$18,B2250=2021,H2250/$O$19,B2250=2022,H2250/$O$20),"")</f>
        <v>8.6992548360886326E-4</v>
      </c>
      <c r="K2250" s="3" cm="1">
        <f t="array" ref="K2250">IFERROR(_xlfn.IFS(B2250=2015,J2250*$P$4,B2250=2016,J2250*$P$5,B2250=2017,J2250*$P$6,B2250=2018,J2250*$P$7,B2250=2019,J2250*$P$8,B2250=2020,J2250*$P$9,B2250=2021,J2250*$P$10,B2250=2022,J2250*$P$11),"")</f>
        <v>1862121.8586035697</v>
      </c>
      <c r="L2250" s="3">
        <f t="shared" si="36"/>
        <v>3562380.5486035696</v>
      </c>
    </row>
    <row r="2251" spans="1:12">
      <c r="A2251">
        <v>4832370</v>
      </c>
      <c r="B2251">
        <v>2022</v>
      </c>
      <c r="D2251" t="s">
        <v>2366</v>
      </c>
      <c r="E2251" t="s">
        <v>2367</v>
      </c>
      <c r="F2251" t="s">
        <v>4101</v>
      </c>
      <c r="G2251" t="s">
        <v>2368</v>
      </c>
      <c r="H2251" s="5">
        <v>2009630.99</v>
      </c>
      <c r="I2251">
        <f>IFERROR(VLOOKUP(G2251,'NCES Match'!$A$2:$B$1307,2,FALSE),"")</f>
        <v>4832370</v>
      </c>
      <c r="J2251" cm="1">
        <f t="array" ref="J2251">IFERROR(_xlfn.IFS(B2251=2015,H2251/$O$13,B2251=2016,H2251/$O$14,B2251=2017,H2251/$O$15,B2251=2018,H2251/$O$16,B2251=2019,H2251/$O$17,B2251=2020,H2251/$O$18,B2251=2021,H2251/$O$19,B2251=2022,H2251/$O$20),"")</f>
        <v>8.8269151135367198E-4</v>
      </c>
      <c r="K2251" s="3" cm="1">
        <f t="array" ref="K2251">IFERROR(_xlfn.IFS(B2251=2015,J2251*$P$4,B2251=2016,J2251*$P$5,B2251=2017,J2251*$P$6,B2251=2018,J2251*$P$7,B2251=2019,J2251*$P$8,B2251=2020,J2251*$P$9,B2251=2021,J2251*$P$10,B2251=2022,J2251*$P$11),"")</f>
        <v>1900861.1692405886</v>
      </c>
      <c r="L2251" s="3">
        <f t="shared" si="36"/>
        <v>3910492.1592405885</v>
      </c>
    </row>
    <row r="2252" spans="1:12">
      <c r="A2252">
        <v>4832370</v>
      </c>
      <c r="B2252">
        <v>2023</v>
      </c>
      <c r="D2252" t="s">
        <v>2366</v>
      </c>
      <c r="E2252" t="s">
        <v>2367</v>
      </c>
      <c r="F2252" t="s">
        <v>4101</v>
      </c>
      <c r="G2252" t="s">
        <v>2368</v>
      </c>
      <c r="H2252" s="5">
        <v>2332437.35</v>
      </c>
      <c r="I2252">
        <f>IFERROR(VLOOKUP(G2252,'NCES Match'!$A$2:$B$1307,2,FALSE),"")</f>
        <v>4832370</v>
      </c>
      <c r="J2252" t="str" cm="1">
        <f t="array" ref="J2252">IFERROR(_xlfn.IFS(B2252=2015,H2252/$O$13,B2252=2016,H2252/$O$14,B2252=2017,H2252/$O$15,B2252=2018,H2252/$O$16,B2252=2019,H2252/$O$17,B2252=2020,H2252/$O$18,B2252=2021,H2252/$O$19,B2252=2022,H2252/$O$20),"")</f>
        <v/>
      </c>
      <c r="K2252" s="3" t="str" cm="1">
        <f t="array" ref="K2252">IFERROR(_xlfn.IFS(B2252=2015,J2252*$P$4,B2252=2016,J2252*$P$5,B2252=2017,J2252*$P$6,B2252=2018,J2252*$P$7,B2252=2019,J2252*$P$8,B2252=2020,J2252*$P$9,B2252=2021,J2252*$P$10,B2252=2022,J2252*$P$11),"")</f>
        <v/>
      </c>
      <c r="L2252" s="3">
        <f t="shared" si="36"/>
        <v>2332437.35</v>
      </c>
    </row>
    <row r="2253" spans="1:12">
      <c r="A2253">
        <v>4814730</v>
      </c>
      <c r="B2253">
        <v>2015</v>
      </c>
      <c r="C2253" t="s">
        <v>381</v>
      </c>
      <c r="D2253" t="s">
        <v>961</v>
      </c>
      <c r="E2253" t="s">
        <v>962</v>
      </c>
      <c r="G2253" t="s">
        <v>963</v>
      </c>
      <c r="H2253" s="5">
        <v>2470857.29</v>
      </c>
      <c r="I2253">
        <f>IFERROR(VLOOKUP(G2253,'NCES Match'!$A$2:$B$1307,2,FALSE),"")</f>
        <v>4814730</v>
      </c>
      <c r="J2253" cm="1">
        <f t="array" ref="J2253">IFERROR(_xlfn.IFS(B2253=2015,H2253/$O$13,B2253=2016,H2253/$O$14,B2253=2017,H2253/$O$15,B2253=2018,H2253/$O$16,B2253=2019,H2253/$O$17,B2253=2020,H2253/$O$18,B2253=2021,H2253/$O$19,B2253=2022,H2253/$O$20),"")</f>
        <v>1.9356788837862507E-3</v>
      </c>
      <c r="K2253" s="3" cm="1">
        <f t="array" ref="K2253">IFERROR(_xlfn.IFS(B2253=2015,J2253*$P$4,B2253=2016,J2253*$P$5,B2253=2017,J2253*$P$6,B2253=2018,J2253*$P$7,B2253=2019,J2253*$P$8,B2253=2020,J2253*$P$9,B2253=2021,J2253*$P$10,B2253=2022,J2253*$P$11),"")</f>
        <v>3080600.0136217927</v>
      </c>
      <c r="L2253" s="3">
        <f t="shared" si="36"/>
        <v>5551457.3036217932</v>
      </c>
    </row>
    <row r="2254" spans="1:12">
      <c r="A2254">
        <v>4814730</v>
      </c>
      <c r="B2254">
        <v>2016</v>
      </c>
      <c r="C2254" t="s">
        <v>4102</v>
      </c>
      <c r="D2254" t="s">
        <v>961</v>
      </c>
      <c r="E2254" t="s">
        <v>962</v>
      </c>
      <c r="F2254" t="s">
        <v>4101</v>
      </c>
      <c r="G2254" t="s">
        <v>963</v>
      </c>
      <c r="H2254" s="5">
        <v>2622262</v>
      </c>
      <c r="I2254">
        <f>IFERROR(VLOOKUP(G2254,'NCES Match'!$A$2:$B$1307,2,FALSE),"")</f>
        <v>4814730</v>
      </c>
      <c r="J2254" cm="1">
        <f t="array" ref="J2254">IFERROR(_xlfn.IFS(B2254=2015,H2254/$O$13,B2254=2016,H2254/$O$14,B2254=2017,H2254/$O$15,B2254=2018,H2254/$O$16,B2254=2019,H2254/$O$17,B2254=2020,H2254/$O$18,B2254=2021,H2254/$O$19,B2254=2022,H2254/$O$20),"")</f>
        <v>1.8771905921137364E-3</v>
      </c>
      <c r="K2254" s="3" cm="1">
        <f t="array" ref="K2254">IFERROR(_xlfn.IFS(B2254=2015,J2254*$P$4,B2254=2016,J2254*$P$5,B2254=2017,J2254*$P$6,B2254=2018,J2254*$P$7,B2254=2019,J2254*$P$8,B2254=2020,J2254*$P$9,B2254=2021,J2254*$P$10,B2254=2022,J2254*$P$11),"")</f>
        <v>3145479.2145973993</v>
      </c>
      <c r="L2254" s="3">
        <f t="shared" si="36"/>
        <v>5767741.2145973993</v>
      </c>
    </row>
    <row r="2255" spans="1:12">
      <c r="A2255">
        <v>4814730</v>
      </c>
      <c r="B2255">
        <v>2017</v>
      </c>
      <c r="D2255" t="s">
        <v>961</v>
      </c>
      <c r="E2255" t="s">
        <v>962</v>
      </c>
      <c r="F2255" t="s">
        <v>4101</v>
      </c>
      <c r="G2255" t="s">
        <v>963</v>
      </c>
      <c r="H2255" s="5">
        <v>2710207</v>
      </c>
      <c r="I2255">
        <f>IFERROR(VLOOKUP(G2255,'NCES Match'!$A$2:$B$1307,2,FALSE),"")</f>
        <v>4814730</v>
      </c>
      <c r="J2255" cm="1">
        <f t="array" ref="J2255">IFERROR(_xlfn.IFS(B2255=2015,H2255/$O$13,B2255=2016,H2255/$O$14,B2255=2017,H2255/$O$15,B2255=2018,H2255/$O$16,B2255=2019,H2255/$O$17,B2255=2020,H2255/$O$18,B2255=2021,H2255/$O$19,B2255=2022,H2255/$O$20),"")</f>
        <v>1.8685217713621167E-3</v>
      </c>
      <c r="K2255" s="3" cm="1">
        <f t="array" ref="K2255">IFERROR(_xlfn.IFS(B2255=2015,J2255*$P$4,B2255=2016,J2255*$P$5,B2255=2017,J2255*$P$6,B2255=2018,J2255*$P$7,B2255=2019,J2255*$P$8,B2255=2020,J2255*$P$9,B2255=2021,J2255*$P$10,B2255=2022,J2255*$P$11),"")</f>
        <v>3173213.0285752965</v>
      </c>
      <c r="L2255" s="3">
        <f t="shared" si="36"/>
        <v>5883420.0285752965</v>
      </c>
    </row>
    <row r="2256" spans="1:12">
      <c r="A2256">
        <v>4814730</v>
      </c>
      <c r="B2256">
        <v>2018</v>
      </c>
      <c r="D2256" t="s">
        <v>961</v>
      </c>
      <c r="E2256" t="s">
        <v>962</v>
      </c>
      <c r="F2256" t="s">
        <v>4101</v>
      </c>
      <c r="G2256" t="s">
        <v>963</v>
      </c>
      <c r="H2256" s="5">
        <v>2897477</v>
      </c>
      <c r="I2256">
        <f>IFERROR(VLOOKUP(G2256,'NCES Match'!$A$2:$B$1307,2,FALSE),"")</f>
        <v>4814730</v>
      </c>
      <c r="J2256" cm="1">
        <f t="array" ref="J2256">IFERROR(_xlfn.IFS(B2256=2015,H2256/$O$13,B2256=2016,H2256/$O$14,B2256=2017,H2256/$O$15,B2256=2018,H2256/$O$16,B2256=2019,H2256/$O$17,B2256=2020,H2256/$O$18,B2256=2021,H2256/$O$19,B2256=2022,H2256/$O$20),"")</f>
        <v>1.8907742153981197E-3</v>
      </c>
      <c r="K2256" s="3" cm="1">
        <f t="array" ref="K2256">IFERROR(_xlfn.IFS(B2256=2015,J2256*$P$4,B2256=2016,J2256*$P$5,B2256=2017,J2256*$P$6,B2256=2018,J2256*$P$7,B2256=2019,J2256*$P$8,B2256=2020,J2256*$P$9,B2256=2021,J2256*$P$10,B2256=2022,J2256*$P$11),"")</f>
        <v>3246181.946685499</v>
      </c>
      <c r="L2256" s="3">
        <f t="shared" si="36"/>
        <v>6143658.9466854986</v>
      </c>
    </row>
    <row r="2257" spans="1:12">
      <c r="A2257">
        <v>4814730</v>
      </c>
      <c r="B2257">
        <v>2019</v>
      </c>
      <c r="D2257" t="s">
        <v>961</v>
      </c>
      <c r="E2257" t="s">
        <v>962</v>
      </c>
      <c r="F2257" t="s">
        <v>4101</v>
      </c>
      <c r="G2257" t="s">
        <v>963</v>
      </c>
      <c r="H2257" s="5">
        <v>3831387</v>
      </c>
      <c r="I2257">
        <f>IFERROR(VLOOKUP(G2257,'NCES Match'!$A$2:$B$1307,2,FALSE),"")</f>
        <v>4814730</v>
      </c>
      <c r="J2257" cm="1">
        <f t="array" ref="J2257">IFERROR(_xlfn.IFS(B2257=2015,H2257/$O$13,B2257=2016,H2257/$O$14,B2257=2017,H2257/$O$15,B2257=2018,H2257/$O$16,B2257=2019,H2257/$O$17,B2257=2020,H2257/$O$18,B2257=2021,H2257/$O$19,B2257=2022,H2257/$O$20),"")</f>
        <v>2.4259577227494439E-3</v>
      </c>
      <c r="K2257" s="3" cm="1">
        <f t="array" ref="K2257">IFERROR(_xlfn.IFS(B2257=2015,J2257*$P$4,B2257=2016,J2257*$P$5,B2257=2017,J2257*$P$6,B2257=2018,J2257*$P$7,B2257=2019,J2257*$P$8,B2257=2020,J2257*$P$9,B2257=2021,J2257*$P$10,B2257=2022,J2257*$P$11),"")</f>
        <v>4216134.9260623604</v>
      </c>
      <c r="L2257" s="3">
        <f t="shared" si="36"/>
        <v>8047521.9260623604</v>
      </c>
    </row>
    <row r="2258" spans="1:12">
      <c r="A2258">
        <v>4814730</v>
      </c>
      <c r="B2258">
        <v>2020</v>
      </c>
      <c r="D2258" t="s">
        <v>961</v>
      </c>
      <c r="E2258" t="s">
        <v>962</v>
      </c>
      <c r="F2258" t="s">
        <v>4230</v>
      </c>
      <c r="G2258" t="s">
        <v>963</v>
      </c>
      <c r="H2258" s="5">
        <v>4040531</v>
      </c>
      <c r="I2258">
        <f>IFERROR(VLOOKUP(G2258,'NCES Match'!$A$2:$B$1307,2,FALSE),"")</f>
        <v>4814730</v>
      </c>
      <c r="J2258" cm="1">
        <f t="array" ref="J2258">IFERROR(_xlfn.IFS(B2258=2015,H2258/$O$13,B2258=2016,H2258/$O$14,B2258=2017,H2258/$O$15,B2258=2018,H2258/$O$16,B2258=2019,H2258/$O$17,B2258=2020,H2258/$O$18,B2258=2021,H2258/$O$19,B2258=2022,H2258/$O$20),"")</f>
        <v>2.1895943062626433E-3</v>
      </c>
      <c r="K2258" s="3" cm="1">
        <f t="array" ref="K2258">IFERROR(_xlfn.IFS(B2258=2015,J2258*$P$4,B2258=2016,J2258*$P$5,B2258=2017,J2258*$P$6,B2258=2018,J2258*$P$7,B2258=2019,J2258*$P$8,B2258=2020,J2258*$P$9,B2258=2021,J2258*$P$10,B2258=2022,J2258*$P$11),"")</f>
        <v>4615670.9613096239</v>
      </c>
      <c r="L2258" s="3">
        <f t="shared" si="36"/>
        <v>8656201.961309623</v>
      </c>
    </row>
    <row r="2259" spans="1:12">
      <c r="A2259">
        <v>4814730</v>
      </c>
      <c r="B2259">
        <v>2021</v>
      </c>
      <c r="D2259" t="s">
        <v>961</v>
      </c>
      <c r="E2259" t="s">
        <v>962</v>
      </c>
      <c r="F2259" t="s">
        <v>4101</v>
      </c>
      <c r="G2259" t="s">
        <v>963</v>
      </c>
      <c r="H2259" s="5">
        <v>4323656.16</v>
      </c>
      <c r="I2259">
        <f>IFERROR(VLOOKUP(G2259,'NCES Match'!$A$2:$B$1307,2,FALSE),"")</f>
        <v>4814730</v>
      </c>
      <c r="J2259" cm="1">
        <f t="array" ref="J2259">IFERROR(_xlfn.IFS(B2259=2015,H2259/$O$13,B2259=2016,H2259/$O$14,B2259=2017,H2259/$O$15,B2259=2018,H2259/$O$16,B2259=2019,H2259/$O$17,B2259=2020,H2259/$O$18,B2259=2021,H2259/$O$19,B2259=2022,H2259/$O$20),"")</f>
        <v>2.2121684765195591E-3</v>
      </c>
      <c r="K2259" s="3" cm="1">
        <f t="array" ref="K2259">IFERROR(_xlfn.IFS(B2259=2015,J2259*$P$4,B2259=2016,J2259*$P$5,B2259=2017,J2259*$P$6,B2259=2018,J2259*$P$7,B2259=2019,J2259*$P$8,B2259=2020,J2259*$P$9,B2259=2021,J2259*$P$10,B2259=2022,J2259*$P$11),"")</f>
        <v>4735264.5170847354</v>
      </c>
      <c r="L2259" s="3">
        <f t="shared" si="36"/>
        <v>9058920.6770847365</v>
      </c>
    </row>
    <row r="2260" spans="1:12">
      <c r="A2260">
        <v>4814730</v>
      </c>
      <c r="B2260">
        <v>2022</v>
      </c>
      <c r="D2260" t="s">
        <v>961</v>
      </c>
      <c r="E2260" t="s">
        <v>962</v>
      </c>
      <c r="F2260" t="s">
        <v>4101</v>
      </c>
      <c r="G2260" t="s">
        <v>963</v>
      </c>
      <c r="H2260" s="5">
        <v>5228048.45</v>
      </c>
      <c r="I2260">
        <f>IFERROR(VLOOKUP(G2260,'NCES Match'!$A$2:$B$1307,2,FALSE),"")</f>
        <v>4814730</v>
      </c>
      <c r="J2260" cm="1">
        <f t="array" ref="J2260">IFERROR(_xlfn.IFS(B2260=2015,H2260/$O$13,B2260=2016,H2260/$O$14,B2260=2017,H2260/$O$15,B2260=2018,H2260/$O$16,B2260=2019,H2260/$O$17,B2260=2020,H2260/$O$18,B2260=2021,H2260/$O$19,B2260=2022,H2260/$O$20),"")</f>
        <v>2.2963190808282284E-3</v>
      </c>
      <c r="K2260" s="3" cm="1">
        <f t="array" ref="K2260">IFERROR(_xlfn.IFS(B2260=2015,J2260*$P$4,B2260=2016,J2260*$P$5,B2260=2017,J2260*$P$6,B2260=2018,J2260*$P$7,B2260=2019,J2260*$P$8,B2260=2020,J2260*$P$9,B2260=2021,J2260*$P$10,B2260=2022,J2260*$P$11),"")</f>
        <v>4945084.1169171305</v>
      </c>
      <c r="L2260" s="3">
        <f t="shared" si="36"/>
        <v>10173132.566917131</v>
      </c>
    </row>
    <row r="2261" spans="1:12">
      <c r="A2261">
        <v>4814730</v>
      </c>
      <c r="B2261">
        <v>2023</v>
      </c>
      <c r="D2261" t="s">
        <v>961</v>
      </c>
      <c r="E2261" t="s">
        <v>962</v>
      </c>
      <c r="F2261" t="s">
        <v>4101</v>
      </c>
      <c r="G2261" t="s">
        <v>963</v>
      </c>
      <c r="H2261" s="5">
        <v>6029069.8700000001</v>
      </c>
      <c r="I2261">
        <f>IFERROR(VLOOKUP(G2261,'NCES Match'!$A$2:$B$1307,2,FALSE),"")</f>
        <v>4814730</v>
      </c>
      <c r="J2261" t="str" cm="1">
        <f t="array" ref="J2261">IFERROR(_xlfn.IFS(B2261=2015,H2261/$O$13,B2261=2016,H2261/$O$14,B2261=2017,H2261/$O$15,B2261=2018,H2261/$O$16,B2261=2019,H2261/$O$17,B2261=2020,H2261/$O$18,B2261=2021,H2261/$O$19,B2261=2022,H2261/$O$20),"")</f>
        <v/>
      </c>
      <c r="K2261" s="3" t="str" cm="1">
        <f t="array" ref="K2261">IFERROR(_xlfn.IFS(B2261=2015,J2261*$P$4,B2261=2016,J2261*$P$5,B2261=2017,J2261*$P$6,B2261=2018,J2261*$P$7,B2261=2019,J2261*$P$8,B2261=2020,J2261*$P$9,B2261=2021,J2261*$P$10,B2261=2022,J2261*$P$11),"")</f>
        <v/>
      </c>
      <c r="L2261" s="3">
        <f t="shared" si="36"/>
        <v>6029069.8700000001</v>
      </c>
    </row>
    <row r="2262" spans="1:12">
      <c r="A2262">
        <v>4814760</v>
      </c>
      <c r="B2262">
        <v>2015</v>
      </c>
      <c r="C2262" t="s">
        <v>381</v>
      </c>
      <c r="D2262" t="s">
        <v>964</v>
      </c>
      <c r="E2262" t="s">
        <v>965</v>
      </c>
      <c r="G2262" t="s">
        <v>966</v>
      </c>
      <c r="H2262" s="5">
        <v>172088.84</v>
      </c>
      <c r="I2262">
        <f>IFERROR(VLOOKUP(G2262,'NCES Match'!$A$2:$B$1307,2,FALSE),"")</f>
        <v>4814760</v>
      </c>
      <c r="J2262" cm="1">
        <f t="array" ref="J2262">IFERROR(_xlfn.IFS(B2262=2015,H2262/$O$13,B2262=2016,H2262/$O$14,B2262=2017,H2262/$O$15,B2262=2018,H2262/$O$16,B2262=2019,H2262/$O$17,B2262=2020,H2262/$O$18,B2262=2021,H2262/$O$19,B2262=2022,H2262/$O$20),"")</f>
        <v>1.3481504377910498E-4</v>
      </c>
      <c r="K2262" s="3" cm="1">
        <f t="array" ref="K2262">IFERROR(_xlfn.IFS(B2262=2015,J2262*$P$4,B2262=2016,J2262*$P$5,B2262=2017,J2262*$P$6,B2262=2018,J2262*$P$7,B2262=2019,J2262*$P$8,B2262=2020,J2262*$P$9,B2262=2021,J2262*$P$10,B2262=2022,J2262*$P$11),"")</f>
        <v>214555.84869013561</v>
      </c>
      <c r="L2262" s="3">
        <f t="shared" si="36"/>
        <v>386644.6886901356</v>
      </c>
    </row>
    <row r="2263" spans="1:12">
      <c r="A2263">
        <v>4814760</v>
      </c>
      <c r="B2263">
        <v>2016</v>
      </c>
      <c r="C2263" t="s">
        <v>4102</v>
      </c>
      <c r="D2263" t="s">
        <v>964</v>
      </c>
      <c r="E2263" t="s">
        <v>965</v>
      </c>
      <c r="F2263" t="s">
        <v>4101</v>
      </c>
      <c r="G2263" t="s">
        <v>966</v>
      </c>
      <c r="H2263" s="5">
        <v>229769</v>
      </c>
      <c r="I2263">
        <f>IFERROR(VLOOKUP(G2263,'NCES Match'!$A$2:$B$1307,2,FALSE),"")</f>
        <v>4814760</v>
      </c>
      <c r="J2263" cm="1">
        <f t="array" ref="J2263">IFERROR(_xlfn.IFS(B2263=2015,H2263/$O$13,B2263=2016,H2263/$O$14,B2263=2017,H2263/$O$15,B2263=2018,H2263/$O$16,B2263=2019,H2263/$O$17,B2263=2020,H2263/$O$18,B2263=2021,H2263/$O$19,B2263=2022,H2263/$O$20),"")</f>
        <v>1.6448402377770838E-4</v>
      </c>
      <c r="K2263" s="3" cm="1">
        <f t="array" ref="K2263">IFERROR(_xlfn.IFS(B2263=2015,J2263*$P$4,B2263=2016,J2263*$P$5,B2263=2017,J2263*$P$6,B2263=2018,J2263*$P$7,B2263=2019,J2263*$P$8,B2263=2020,J2263*$P$9,B2263=2021,J2263*$P$10,B2263=2022,J2263*$P$11),"")</f>
        <v>275614.57003870315</v>
      </c>
      <c r="L2263" s="3">
        <f t="shared" si="36"/>
        <v>505383.57003870315</v>
      </c>
    </row>
    <row r="2264" spans="1:12">
      <c r="A2264">
        <v>4814760</v>
      </c>
      <c r="B2264">
        <v>2017</v>
      </c>
      <c r="D2264" t="s">
        <v>964</v>
      </c>
      <c r="E2264" t="s">
        <v>965</v>
      </c>
      <c r="F2264" t="s">
        <v>4101</v>
      </c>
      <c r="G2264" t="s">
        <v>966</v>
      </c>
      <c r="H2264" s="5">
        <v>215105</v>
      </c>
      <c r="I2264">
        <f>IFERROR(VLOOKUP(G2264,'NCES Match'!$A$2:$B$1307,2,FALSE),"")</f>
        <v>4814760</v>
      </c>
      <c r="J2264" cm="1">
        <f t="array" ref="J2264">IFERROR(_xlfn.IFS(B2264=2015,H2264/$O$13,B2264=2016,H2264/$O$14,B2264=2017,H2264/$O$15,B2264=2018,H2264/$O$16,B2264=2019,H2264/$O$17,B2264=2020,H2264/$O$18,B2264=2021,H2264/$O$19,B2264=2022,H2264/$O$20),"")</f>
        <v>1.4830172589357497E-4</v>
      </c>
      <c r="K2264" s="3" cm="1">
        <f t="array" ref="K2264">IFERROR(_xlfn.IFS(B2264=2015,J2264*$P$4,B2264=2016,J2264*$P$5,B2264=2017,J2264*$P$6,B2264=2018,J2264*$P$7,B2264=2019,J2264*$P$8,B2264=2020,J2264*$P$9,B2264=2021,J2264*$P$10,B2264=2022,J2264*$P$11),"")</f>
        <v>251853.08299760471</v>
      </c>
      <c r="L2264" s="3">
        <f t="shared" si="36"/>
        <v>466958.08299760474</v>
      </c>
    </row>
    <row r="2265" spans="1:12">
      <c r="A2265">
        <v>4814760</v>
      </c>
      <c r="B2265">
        <v>2018</v>
      </c>
      <c r="D2265" t="s">
        <v>964</v>
      </c>
      <c r="E2265" t="s">
        <v>965</v>
      </c>
      <c r="F2265" t="s">
        <v>4101</v>
      </c>
      <c r="G2265" t="s">
        <v>966</v>
      </c>
      <c r="H2265" s="5">
        <v>223239</v>
      </c>
      <c r="I2265">
        <f>IFERROR(VLOOKUP(G2265,'NCES Match'!$A$2:$B$1307,2,FALSE),"")</f>
        <v>4814760</v>
      </c>
      <c r="J2265" cm="1">
        <f t="array" ref="J2265">IFERROR(_xlfn.IFS(B2265=2015,H2265/$O$13,B2265=2016,H2265/$O$14,B2265=2017,H2265/$O$15,B2265=2018,H2265/$O$16,B2265=2019,H2265/$O$17,B2265=2020,H2265/$O$18,B2265=2021,H2265/$O$19,B2265=2022,H2265/$O$20),"")</f>
        <v>1.456765817541471E-4</v>
      </c>
      <c r="K2265" s="3" cm="1">
        <f t="array" ref="K2265">IFERROR(_xlfn.IFS(B2265=2015,J2265*$P$4,B2265=2016,J2265*$P$5,B2265=2017,J2265*$P$6,B2265=2018,J2265*$P$7,B2265=2019,J2265*$P$8,B2265=2020,J2265*$P$9,B2265=2021,J2265*$P$10,B2265=2022,J2265*$P$11),"")</f>
        <v>250105.31976478989</v>
      </c>
      <c r="L2265" s="3">
        <f t="shared" si="36"/>
        <v>473344.31976478989</v>
      </c>
    </row>
    <row r="2266" spans="1:12">
      <c r="A2266">
        <v>4814760</v>
      </c>
      <c r="B2266">
        <v>2019</v>
      </c>
      <c r="D2266" t="s">
        <v>964</v>
      </c>
      <c r="E2266" t="s">
        <v>965</v>
      </c>
      <c r="F2266" t="s">
        <v>4101</v>
      </c>
      <c r="G2266" t="s">
        <v>966</v>
      </c>
      <c r="H2266" s="5">
        <v>221130</v>
      </c>
      <c r="I2266">
        <f>IFERROR(VLOOKUP(G2266,'NCES Match'!$A$2:$B$1307,2,FALSE),"")</f>
        <v>4814760</v>
      </c>
      <c r="J2266" cm="1">
        <f t="array" ref="J2266">IFERROR(_xlfn.IFS(B2266=2015,H2266/$O$13,B2266=2016,H2266/$O$14,B2266=2017,H2266/$O$15,B2266=2018,H2266/$O$16,B2266=2019,H2266/$O$17,B2266=2020,H2266/$O$18,B2266=2021,H2266/$O$19,B2266=2022,H2266/$O$20),"")</f>
        <v>1.4001509929213222E-4</v>
      </c>
      <c r="K2266" s="3" cm="1">
        <f t="array" ref="K2266">IFERROR(_xlfn.IFS(B2266=2015,J2266*$P$4,B2266=2016,J2266*$P$5,B2266=2017,J2266*$P$6,B2266=2018,J2266*$P$7,B2266=2019,J2266*$P$8,B2266=2020,J2266*$P$9,B2266=2021,J2266*$P$10,B2266=2022,J2266*$P$11),"")</f>
        <v>243335.87711191011</v>
      </c>
      <c r="L2266" s="3">
        <f t="shared" si="36"/>
        <v>464465.87711191014</v>
      </c>
    </row>
    <row r="2267" spans="1:12">
      <c r="A2267">
        <v>4814760</v>
      </c>
      <c r="B2267">
        <v>2020</v>
      </c>
      <c r="D2267" t="s">
        <v>964</v>
      </c>
      <c r="E2267" t="s">
        <v>965</v>
      </c>
      <c r="F2267" t="s">
        <v>4230</v>
      </c>
      <c r="G2267" t="s">
        <v>966</v>
      </c>
      <c r="H2267" s="5">
        <v>275646</v>
      </c>
      <c r="I2267">
        <f>IFERROR(VLOOKUP(G2267,'NCES Match'!$A$2:$B$1307,2,FALSE),"")</f>
        <v>4814760</v>
      </c>
      <c r="J2267" cm="1">
        <f t="array" ref="J2267">IFERROR(_xlfn.IFS(B2267=2015,H2267/$O$13,B2267=2016,H2267/$O$14,B2267=2017,H2267/$O$15,B2267=2018,H2267/$O$16,B2267=2019,H2267/$O$17,B2267=2020,H2267/$O$18,B2267=2021,H2267/$O$19,B2267=2022,H2267/$O$20),"")</f>
        <v>1.4937465203065454E-4</v>
      </c>
      <c r="K2267" s="3" cm="1">
        <f t="array" ref="K2267">IFERROR(_xlfn.IFS(B2267=2015,J2267*$P$4,B2267=2016,J2267*$P$5,B2267=2017,J2267*$P$6,B2267=2018,J2267*$P$7,B2267=2019,J2267*$P$8,B2267=2020,J2267*$P$9,B2267=2021,J2267*$P$10,B2267=2022,J2267*$P$11),"")</f>
        <v>314882.18697026523</v>
      </c>
      <c r="L2267" s="3">
        <f t="shared" si="36"/>
        <v>590528.18697026523</v>
      </c>
    </row>
    <row r="2268" spans="1:12">
      <c r="A2268">
        <v>4814760</v>
      </c>
      <c r="B2268">
        <v>2021</v>
      </c>
      <c r="D2268" t="s">
        <v>964</v>
      </c>
      <c r="E2268" t="s">
        <v>965</v>
      </c>
      <c r="F2268" t="s">
        <v>4230</v>
      </c>
      <c r="G2268" t="s">
        <v>966</v>
      </c>
      <c r="H2268" s="5">
        <v>286806.32</v>
      </c>
      <c r="I2268">
        <f>IFERROR(VLOOKUP(G2268,'NCES Match'!$A$2:$B$1307,2,FALSE),"")</f>
        <v>4814760</v>
      </c>
      <c r="J2268" cm="1">
        <f t="array" ref="J2268">IFERROR(_xlfn.IFS(B2268=2015,H2268/$O$13,B2268=2016,H2268/$O$14,B2268=2017,H2268/$O$15,B2268=2018,H2268/$O$16,B2268=2019,H2268/$O$17,B2268=2020,H2268/$O$18,B2268=2021,H2268/$O$19,B2268=2022,H2268/$O$20),"")</f>
        <v>1.467424504844486E-4</v>
      </c>
      <c r="K2268" s="3" cm="1">
        <f t="array" ref="K2268">IFERROR(_xlfn.IFS(B2268=2015,J2268*$P$4,B2268=2016,J2268*$P$5,B2268=2017,J2268*$P$6,B2268=2018,J2268*$P$7,B2268=2019,J2268*$P$8,B2268=2020,J2268*$P$9,B2268=2021,J2268*$P$10,B2268=2022,J2268*$P$11),"")</f>
        <v>314110.0356073759</v>
      </c>
      <c r="L2268" s="3">
        <f t="shared" si="36"/>
        <v>600916.35560737597</v>
      </c>
    </row>
    <row r="2269" spans="1:12">
      <c r="A2269">
        <v>4814760</v>
      </c>
      <c r="B2269">
        <v>2022</v>
      </c>
      <c r="D2269" t="s">
        <v>964</v>
      </c>
      <c r="E2269" t="s">
        <v>965</v>
      </c>
      <c r="F2269" t="s">
        <v>4101</v>
      </c>
      <c r="G2269" t="s">
        <v>966</v>
      </c>
      <c r="H2269" s="5">
        <v>403696.55</v>
      </c>
      <c r="I2269">
        <f>IFERROR(VLOOKUP(G2269,'NCES Match'!$A$2:$B$1307,2,FALSE),"")</f>
        <v>4814760</v>
      </c>
      <c r="J2269" cm="1">
        <f t="array" ref="J2269">IFERROR(_xlfn.IFS(B2269=2015,H2269/$O$13,B2269=2016,H2269/$O$14,B2269=2017,H2269/$O$15,B2269=2018,H2269/$O$16,B2269=2019,H2269/$O$17,B2269=2020,H2269/$O$18,B2269=2021,H2269/$O$19,B2269=2022,H2269/$O$20),"")</f>
        <v>1.7731589511752266E-4</v>
      </c>
      <c r="K2269" s="3" cm="1">
        <f t="array" ref="K2269">IFERROR(_xlfn.IFS(B2269=2015,J2269*$P$4,B2269=2016,J2269*$P$5,B2269=2017,J2269*$P$6,B2269=2018,J2269*$P$7,B2269=2019,J2269*$P$8,B2269=2020,J2269*$P$9,B2269=2021,J2269*$P$10,B2269=2022,J2269*$P$11),"")</f>
        <v>381846.76682926342</v>
      </c>
      <c r="L2269" s="3">
        <f t="shared" si="36"/>
        <v>785543.31682926347</v>
      </c>
    </row>
    <row r="2270" spans="1:12">
      <c r="A2270">
        <v>4814760</v>
      </c>
      <c r="B2270">
        <v>2023</v>
      </c>
      <c r="D2270" t="s">
        <v>964</v>
      </c>
      <c r="E2270" t="s">
        <v>965</v>
      </c>
      <c r="F2270" t="s">
        <v>4101</v>
      </c>
      <c r="G2270" t="s">
        <v>966</v>
      </c>
      <c r="H2270" s="5">
        <v>444877.46</v>
      </c>
      <c r="I2270">
        <f>IFERROR(VLOOKUP(G2270,'NCES Match'!$A$2:$B$1307,2,FALSE),"")</f>
        <v>4814760</v>
      </c>
      <c r="J2270" t="str" cm="1">
        <f t="array" ref="J2270">IFERROR(_xlfn.IFS(B2270=2015,H2270/$O$13,B2270=2016,H2270/$O$14,B2270=2017,H2270/$O$15,B2270=2018,H2270/$O$16,B2270=2019,H2270/$O$17,B2270=2020,H2270/$O$18,B2270=2021,H2270/$O$19,B2270=2022,H2270/$O$20),"")</f>
        <v/>
      </c>
      <c r="K2270" s="3" t="str" cm="1">
        <f t="array" ref="K2270">IFERROR(_xlfn.IFS(B2270=2015,J2270*$P$4,B2270=2016,J2270*$P$5,B2270=2017,J2270*$P$6,B2270=2018,J2270*$P$7,B2270=2019,J2270*$P$8,B2270=2020,J2270*$P$9,B2270=2021,J2270*$P$10,B2270=2022,J2270*$P$11),"")</f>
        <v/>
      </c>
      <c r="L2270" s="3">
        <f t="shared" si="36"/>
        <v>444877.46</v>
      </c>
    </row>
    <row r="2271" spans="1:12">
      <c r="A2271">
        <v>4816440</v>
      </c>
      <c r="B2271">
        <v>2015</v>
      </c>
      <c r="C2271" t="s">
        <v>381</v>
      </c>
      <c r="D2271" t="s">
        <v>1110</v>
      </c>
      <c r="E2271" t="s">
        <v>1111</v>
      </c>
      <c r="G2271" t="s">
        <v>1112</v>
      </c>
      <c r="H2271" s="5">
        <v>168419.53</v>
      </c>
      <c r="I2271">
        <f>IFERROR(VLOOKUP(G2271,'NCES Match'!$A$2:$B$1307,2,FALSE),"")</f>
        <v>4816440</v>
      </c>
      <c r="J2271" cm="1">
        <f t="array" ref="J2271">IFERROR(_xlfn.IFS(B2271=2015,H2271/$O$13,B2271=2016,H2271/$O$14,B2271=2017,H2271/$O$15,B2271=2018,H2271/$O$16,B2271=2019,H2271/$O$17,B2271=2020,H2271/$O$18,B2271=2021,H2271/$O$19,B2271=2022,H2271/$O$20),"")</f>
        <v>1.3194049253982003E-4</v>
      </c>
      <c r="K2271" s="3" cm="1">
        <f t="array" ref="K2271">IFERROR(_xlfn.IFS(B2271=2015,J2271*$P$4,B2271=2016,J2271*$P$5,B2271=2017,J2271*$P$6,B2271=2018,J2271*$P$7,B2271=2019,J2271*$P$8,B2271=2020,J2271*$P$9,B2271=2021,J2271*$P$10,B2271=2022,J2271*$P$11),"")</f>
        <v>209981.04929490926</v>
      </c>
      <c r="L2271" s="3">
        <f t="shared" si="36"/>
        <v>378400.57929490926</v>
      </c>
    </row>
    <row r="2272" spans="1:12">
      <c r="A2272">
        <v>4816440</v>
      </c>
      <c r="B2272">
        <v>2016</v>
      </c>
      <c r="C2272" t="s">
        <v>4102</v>
      </c>
      <c r="D2272" t="s">
        <v>1110</v>
      </c>
      <c r="E2272" t="s">
        <v>1111</v>
      </c>
      <c r="F2272" t="s">
        <v>4101</v>
      </c>
      <c r="G2272" t="s">
        <v>1112</v>
      </c>
      <c r="H2272" s="5">
        <v>162809</v>
      </c>
      <c r="I2272">
        <f>IFERROR(VLOOKUP(G2272,'NCES Match'!$A$2:$B$1307,2,FALSE),"")</f>
        <v>4816440</v>
      </c>
      <c r="J2272" cm="1">
        <f t="array" ref="J2272">IFERROR(_xlfn.IFS(B2272=2015,H2272/$O$13,B2272=2016,H2272/$O$14,B2272=2017,H2272/$O$15,B2272=2018,H2272/$O$16,B2272=2019,H2272/$O$17,B2272=2020,H2272/$O$18,B2272=2021,H2272/$O$19,B2272=2022,H2272/$O$20),"")</f>
        <v>1.1654957556165071E-4</v>
      </c>
      <c r="K2272" s="3" cm="1">
        <f t="array" ref="K2272">IFERROR(_xlfn.IFS(B2272=2015,J2272*$P$4,B2272=2016,J2272*$P$5,B2272=2017,J2272*$P$6,B2272=2018,J2272*$P$7,B2272=2019,J2272*$P$8,B2272=2020,J2272*$P$9,B2272=2021,J2272*$P$10,B2272=2022,J2272*$P$11),"")</f>
        <v>195294.11075223907</v>
      </c>
      <c r="L2272" s="3">
        <f t="shared" si="36"/>
        <v>358103.11075223907</v>
      </c>
    </row>
    <row r="2273" spans="1:12">
      <c r="A2273">
        <v>4816440</v>
      </c>
      <c r="B2273">
        <v>2017</v>
      </c>
      <c r="D2273" t="s">
        <v>1110</v>
      </c>
      <c r="E2273" t="s">
        <v>1111</v>
      </c>
      <c r="F2273" t="s">
        <v>4101</v>
      </c>
      <c r="G2273" t="s">
        <v>1112</v>
      </c>
      <c r="H2273" s="5">
        <v>156721</v>
      </c>
      <c r="I2273">
        <f>IFERROR(VLOOKUP(G2273,'NCES Match'!$A$2:$B$1307,2,FALSE),"")</f>
        <v>4816440</v>
      </c>
      <c r="J2273" cm="1">
        <f t="array" ref="J2273">IFERROR(_xlfn.IFS(B2273=2015,H2273/$O$13,B2273=2016,H2273/$O$14,B2273=2017,H2273/$O$15,B2273=2018,H2273/$O$16,B2273=2019,H2273/$O$17,B2273=2020,H2273/$O$18,B2273=2021,H2273/$O$19,B2273=2022,H2273/$O$20),"")</f>
        <v>1.0804953294329264E-4</v>
      </c>
      <c r="K2273" s="3" cm="1">
        <f t="array" ref="K2273">IFERROR(_xlfn.IFS(B2273=2015,J2273*$P$4,B2273=2016,J2273*$P$5,B2273=2017,J2273*$P$6,B2273=2018,J2273*$P$7,B2273=2019,J2273*$P$8,B2273=2020,J2273*$P$9,B2273=2021,J2273*$P$10,B2273=2022,J2273*$P$11),"")</f>
        <v>183494.88398906396</v>
      </c>
      <c r="L2273" s="3">
        <f t="shared" si="36"/>
        <v>340215.88398906396</v>
      </c>
    </row>
    <row r="2274" spans="1:12">
      <c r="A2274">
        <v>4816440</v>
      </c>
      <c r="B2274">
        <v>2018</v>
      </c>
      <c r="D2274" t="s">
        <v>1110</v>
      </c>
      <c r="E2274" t="s">
        <v>1111</v>
      </c>
      <c r="F2274" t="s">
        <v>4101</v>
      </c>
      <c r="G2274" t="s">
        <v>1112</v>
      </c>
      <c r="H2274" s="5">
        <v>161012</v>
      </c>
      <c r="I2274">
        <f>IFERROR(VLOOKUP(G2274,'NCES Match'!$A$2:$B$1307,2,FALSE),"")</f>
        <v>4816440</v>
      </c>
      <c r="J2274" cm="1">
        <f t="array" ref="J2274">IFERROR(_xlfn.IFS(B2274=2015,H2274/$O$13,B2274=2016,H2274/$O$14,B2274=2017,H2274/$O$15,B2274=2018,H2274/$O$16,B2274=2019,H2274/$O$17,B2274=2020,H2274/$O$18,B2274=2021,H2274/$O$19,B2274=2022,H2274/$O$20),"")</f>
        <v>1.0506980313206355E-4</v>
      </c>
      <c r="K2274" s="3" cm="1">
        <f t="array" ref="K2274">IFERROR(_xlfn.IFS(B2274=2015,J2274*$P$4,B2274=2016,J2274*$P$5,B2274=2017,J2274*$P$6,B2274=2018,J2274*$P$7,B2274=2019,J2274*$P$8,B2274=2020,J2274*$P$9,B2274=2021,J2274*$P$10,B2274=2022,J2274*$P$11),"")</f>
        <v>180389.43798336471</v>
      </c>
      <c r="L2274" s="3">
        <f t="shared" si="36"/>
        <v>341401.43798336468</v>
      </c>
    </row>
    <row r="2275" spans="1:12">
      <c r="A2275">
        <v>4816440</v>
      </c>
      <c r="B2275">
        <v>2019</v>
      </c>
      <c r="D2275" t="s">
        <v>1110</v>
      </c>
      <c r="E2275" t="s">
        <v>1111</v>
      </c>
      <c r="F2275" t="s">
        <v>4101</v>
      </c>
      <c r="G2275" t="s">
        <v>1112</v>
      </c>
      <c r="H2275" s="5">
        <v>163646</v>
      </c>
      <c r="I2275">
        <f>IFERROR(VLOOKUP(G2275,'NCES Match'!$A$2:$B$1307,2,FALSE),"")</f>
        <v>4816440</v>
      </c>
      <c r="J2275" cm="1">
        <f t="array" ref="J2275">IFERROR(_xlfn.IFS(B2275=2015,H2275/$O$13,B2275=2016,H2275/$O$14,B2275=2017,H2275/$O$15,B2275=2018,H2275/$O$16,B2275=2019,H2275/$O$17,B2275=2020,H2275/$O$18,B2275=2021,H2275/$O$19,B2275=2022,H2275/$O$20),"")</f>
        <v>1.0361737864043896E-4</v>
      </c>
      <c r="K2275" s="3" cm="1">
        <f t="array" ref="K2275">IFERROR(_xlfn.IFS(B2275=2015,J2275*$P$4,B2275=2016,J2275*$P$5,B2275=2017,J2275*$P$6,B2275=2018,J2275*$P$7,B2275=2019,J2275*$P$8,B2275=2020,J2275*$P$9,B2275=2021,J2275*$P$10,B2275=2022,J2275*$P$11),"")</f>
        <v>180079.33317892477</v>
      </c>
      <c r="L2275" s="3">
        <f t="shared" si="36"/>
        <v>343725.33317892475</v>
      </c>
    </row>
    <row r="2276" spans="1:12">
      <c r="A2276">
        <v>4816440</v>
      </c>
      <c r="B2276">
        <v>2020</v>
      </c>
      <c r="D2276" t="s">
        <v>1110</v>
      </c>
      <c r="E2276" t="s">
        <v>1111</v>
      </c>
      <c r="F2276" t="s">
        <v>4230</v>
      </c>
      <c r="G2276" t="s">
        <v>1112</v>
      </c>
      <c r="H2276" s="5">
        <v>191889</v>
      </c>
      <c r="I2276">
        <f>IFERROR(VLOOKUP(G2276,'NCES Match'!$A$2:$B$1307,2,FALSE),"")</f>
        <v>4816440</v>
      </c>
      <c r="J2276" cm="1">
        <f t="array" ref="J2276">IFERROR(_xlfn.IFS(B2276=2015,H2276/$O$13,B2276=2016,H2276/$O$14,B2276=2017,H2276/$O$15,B2276=2018,H2276/$O$16,B2276=2019,H2276/$O$17,B2276=2020,H2276/$O$18,B2276=2021,H2276/$O$19,B2276=2022,H2276/$O$20),"")</f>
        <v>1.039861003007853E-4</v>
      </c>
      <c r="K2276" s="3" cm="1">
        <f t="array" ref="K2276">IFERROR(_xlfn.IFS(B2276=2015,J2276*$P$4,B2276=2016,J2276*$P$5,B2276=2017,J2276*$P$6,B2276=2018,J2276*$P$7,B2276=2019,J2276*$P$8,B2276=2020,J2276*$P$9,B2276=2021,J2276*$P$10,B2276=2022,J2276*$P$11),"")</f>
        <v>219202.99215492775</v>
      </c>
      <c r="L2276" s="3">
        <f t="shared" si="36"/>
        <v>411091.99215492775</v>
      </c>
    </row>
    <row r="2277" spans="1:12">
      <c r="A2277">
        <v>4816440</v>
      </c>
      <c r="B2277">
        <v>2021</v>
      </c>
      <c r="D2277" t="s">
        <v>1110</v>
      </c>
      <c r="E2277" t="s">
        <v>1111</v>
      </c>
      <c r="F2277" t="s">
        <v>4101</v>
      </c>
      <c r="G2277" t="s">
        <v>1112</v>
      </c>
      <c r="H2277" s="5">
        <v>210377.77</v>
      </c>
      <c r="I2277">
        <f>IFERROR(VLOOKUP(G2277,'NCES Match'!$A$2:$B$1307,2,FALSE),"")</f>
        <v>4816440</v>
      </c>
      <c r="J2277" cm="1">
        <f t="array" ref="J2277">IFERROR(_xlfn.IFS(B2277=2015,H2277/$O$13,B2277=2016,H2277/$O$14,B2277=2017,H2277/$O$15,B2277=2018,H2277/$O$16,B2277=2019,H2277/$O$17,B2277=2020,H2277/$O$18,B2277=2021,H2277/$O$19,B2277=2022,H2277/$O$20),"")</f>
        <v>1.0763831667744878E-4</v>
      </c>
      <c r="K2277" s="3" cm="1">
        <f t="array" ref="K2277">IFERROR(_xlfn.IFS(B2277=2015,J2277*$P$4,B2277=2016,J2277*$P$5,B2277=2017,J2277*$P$6,B2277=2018,J2277*$P$7,B2277=2019,J2277*$P$8,B2277=2020,J2277*$P$9,B2277=2021,J2277*$P$10,B2277=2022,J2277*$P$11),"")</f>
        <v>230405.55321688979</v>
      </c>
      <c r="L2277" s="3">
        <f t="shared" si="36"/>
        <v>440783.32321688975</v>
      </c>
    </row>
    <row r="2278" spans="1:12">
      <c r="A2278">
        <v>4816440</v>
      </c>
      <c r="B2278">
        <v>2022</v>
      </c>
      <c r="D2278" t="s">
        <v>1110</v>
      </c>
      <c r="E2278" t="s">
        <v>1111</v>
      </c>
      <c r="F2278" t="s">
        <v>4101</v>
      </c>
      <c r="G2278" t="s">
        <v>1112</v>
      </c>
      <c r="H2278" s="5">
        <v>276808.86</v>
      </c>
      <c r="I2278">
        <f>IFERROR(VLOOKUP(G2278,'NCES Match'!$A$2:$B$1307,2,FALSE),"")</f>
        <v>4816440</v>
      </c>
      <c r="J2278" cm="1">
        <f t="array" ref="J2278">IFERROR(_xlfn.IFS(B2278=2015,H2278/$O$13,B2278=2016,H2278/$O$14,B2278=2017,H2278/$O$15,B2278=2018,H2278/$O$16,B2278=2019,H2278/$O$17,B2278=2020,H2278/$O$18,B2278=2021,H2278/$O$19,B2278=2022,H2278/$O$20),"")</f>
        <v>1.2158293348645414E-4</v>
      </c>
      <c r="K2278" s="3" cm="1">
        <f t="array" ref="K2278">IFERROR(_xlfn.IFS(B2278=2015,J2278*$P$4,B2278=2016,J2278*$P$5,B2278=2017,J2278*$P$6,B2278=2018,J2278*$P$7,B2278=2019,J2278*$P$8,B2278=2020,J2278*$P$9,B2278=2021,J2278*$P$10,B2278=2022,J2278*$P$11),"")</f>
        <v>261826.78108270731</v>
      </c>
      <c r="L2278" s="3">
        <f t="shared" si="36"/>
        <v>538635.64108270733</v>
      </c>
    </row>
    <row r="2279" spans="1:12">
      <c r="A2279">
        <v>4816440</v>
      </c>
      <c r="B2279">
        <v>2023</v>
      </c>
      <c r="D2279" t="s">
        <v>1110</v>
      </c>
      <c r="E2279" t="s">
        <v>1111</v>
      </c>
      <c r="F2279" t="s">
        <v>4101</v>
      </c>
      <c r="G2279" t="s">
        <v>1112</v>
      </c>
      <c r="H2279" s="5">
        <v>337902.62</v>
      </c>
      <c r="I2279">
        <f>IFERROR(VLOOKUP(G2279,'NCES Match'!$A$2:$B$1307,2,FALSE),"")</f>
        <v>4816440</v>
      </c>
      <c r="J2279" t="str" cm="1">
        <f t="array" ref="J2279">IFERROR(_xlfn.IFS(B2279=2015,H2279/$O$13,B2279=2016,H2279/$O$14,B2279=2017,H2279/$O$15,B2279=2018,H2279/$O$16,B2279=2019,H2279/$O$17,B2279=2020,H2279/$O$18,B2279=2021,H2279/$O$19,B2279=2022,H2279/$O$20),"")</f>
        <v/>
      </c>
      <c r="K2279" s="3" t="str" cm="1">
        <f t="array" ref="K2279">IFERROR(_xlfn.IFS(B2279=2015,J2279*$P$4,B2279=2016,J2279*$P$5,B2279=2017,J2279*$P$6,B2279=2018,J2279*$P$7,B2279=2019,J2279*$P$8,B2279=2020,J2279*$P$9,B2279=2021,J2279*$P$10,B2279=2022,J2279*$P$11),"")</f>
        <v/>
      </c>
      <c r="L2279" s="3">
        <f t="shared" si="36"/>
        <v>337902.62</v>
      </c>
    </row>
    <row r="2280" spans="1:12">
      <c r="A2280">
        <v>4821990</v>
      </c>
      <c r="B2280">
        <v>2015</v>
      </c>
      <c r="C2280" t="s">
        <v>381</v>
      </c>
      <c r="D2280" t="s">
        <v>1538</v>
      </c>
      <c r="E2280" t="s">
        <v>1539</v>
      </c>
      <c r="G2280" t="s">
        <v>1540</v>
      </c>
      <c r="H2280" s="5">
        <v>31808.3</v>
      </c>
      <c r="I2280">
        <f>IFERROR(VLOOKUP(G2280,'NCES Match'!$A$2:$B$1307,2,FALSE),"")</f>
        <v>4821990</v>
      </c>
      <c r="J2280" cm="1">
        <f t="array" ref="J2280">IFERROR(_xlfn.IFS(B2280=2015,H2280/$O$13,B2280=2016,H2280/$O$14,B2280=2017,H2280/$O$15,B2280=2018,H2280/$O$16,B2280=2019,H2280/$O$17,B2280=2020,H2280/$O$18,B2280=2021,H2280/$O$19,B2280=2022,H2280/$O$20),"")</f>
        <v>2.4918741721072122E-5</v>
      </c>
      <c r="K2280" s="3" cm="1">
        <f t="array" ref="K2280">IFERROR(_xlfn.IFS(B2280=2015,J2280*$P$4,B2280=2016,J2280*$P$5,B2280=2017,J2280*$P$6,B2280=2018,J2280*$P$7,B2280=2019,J2280*$P$8,B2280=2020,J2280*$P$9,B2280=2021,J2280*$P$10,B2280=2022,J2280*$P$11),"")</f>
        <v>39657.753529458627</v>
      </c>
      <c r="L2280" s="3">
        <f t="shared" si="36"/>
        <v>71466.05352945863</v>
      </c>
    </row>
    <row r="2281" spans="1:12">
      <c r="A2281">
        <v>4821990</v>
      </c>
      <c r="B2281">
        <v>2016</v>
      </c>
      <c r="C2281" t="s">
        <v>4102</v>
      </c>
      <c r="D2281" t="s">
        <v>1538</v>
      </c>
      <c r="E2281" t="s">
        <v>1539</v>
      </c>
      <c r="F2281" t="s">
        <v>4101</v>
      </c>
      <c r="G2281" t="s">
        <v>1540</v>
      </c>
      <c r="H2281" s="5">
        <v>30735</v>
      </c>
      <c r="I2281">
        <f>IFERROR(VLOOKUP(G2281,'NCES Match'!$A$2:$B$1307,2,FALSE),"")</f>
        <v>4821990</v>
      </c>
      <c r="J2281" cm="1">
        <f t="array" ref="J2281">IFERROR(_xlfn.IFS(B2281=2015,H2281/$O$13,B2281=2016,H2281/$O$14,B2281=2017,H2281/$O$15,B2281=2018,H2281/$O$16,B2281=2019,H2281/$O$17,B2281=2020,H2281/$O$18,B2281=2021,H2281/$O$19,B2281=2022,H2281/$O$20),"")</f>
        <v>2.200216944325765E-5</v>
      </c>
      <c r="K2281" s="3" cm="1">
        <f t="array" ref="K2281">IFERROR(_xlfn.IFS(B2281=2015,J2281*$P$4,B2281=2016,J2281*$P$5,B2281=2017,J2281*$P$6,B2281=2018,J2281*$P$7,B2281=2019,J2281*$P$8,B2281=2020,J2281*$P$9,B2281=2021,J2281*$P$10,B2281=2022,J2281*$P$11),"")</f>
        <v>36867.522642913282</v>
      </c>
      <c r="L2281" s="3">
        <f t="shared" si="36"/>
        <v>67602.522642913274</v>
      </c>
    </row>
    <row r="2282" spans="1:12">
      <c r="A2282">
        <v>4821990</v>
      </c>
      <c r="B2282">
        <v>2017</v>
      </c>
      <c r="D2282" t="s">
        <v>1538</v>
      </c>
      <c r="E2282" t="s">
        <v>1539</v>
      </c>
      <c r="F2282" t="s">
        <v>4101</v>
      </c>
      <c r="G2282" t="s">
        <v>1540</v>
      </c>
      <c r="H2282" s="5">
        <v>32813</v>
      </c>
      <c r="I2282">
        <f>IFERROR(VLOOKUP(G2282,'NCES Match'!$A$2:$B$1307,2,FALSE),"")</f>
        <v>4821990</v>
      </c>
      <c r="J2282" cm="1">
        <f t="array" ref="J2282">IFERROR(_xlfn.IFS(B2282=2015,H2282/$O$13,B2282=2016,H2282/$O$14,B2282=2017,H2282/$O$15,B2282=2018,H2282/$O$16,B2282=2019,H2282/$O$17,B2282=2020,H2282/$O$18,B2282=2021,H2282/$O$19,B2282=2022,H2282/$O$20),"")</f>
        <v>2.262255424906848E-5</v>
      </c>
      <c r="K2282" s="3" cm="1">
        <f t="array" ref="K2282">IFERROR(_xlfn.IFS(B2282=2015,J2282*$P$4,B2282=2016,J2282*$P$5,B2282=2017,J2282*$P$6,B2282=2018,J2282*$P$7,B2282=2019,J2282*$P$8,B2282=2020,J2282*$P$9,B2282=2021,J2282*$P$10,B2282=2022,J2282*$P$11),"")</f>
        <v>38418.703481557393</v>
      </c>
      <c r="L2282" s="3">
        <f t="shared" si="36"/>
        <v>71231.703481557401</v>
      </c>
    </row>
    <row r="2283" spans="1:12">
      <c r="A2283">
        <v>4821990</v>
      </c>
      <c r="B2283">
        <v>2018</v>
      </c>
      <c r="D2283" t="s">
        <v>1538</v>
      </c>
      <c r="E2283" t="s">
        <v>1539</v>
      </c>
      <c r="F2283" t="s">
        <v>4101</v>
      </c>
      <c r="G2283" t="s">
        <v>1540</v>
      </c>
      <c r="H2283" s="5">
        <v>31567</v>
      </c>
      <c r="I2283">
        <f>IFERROR(VLOOKUP(G2283,'NCES Match'!$A$2:$B$1307,2,FALSE),"")</f>
        <v>4821990</v>
      </c>
      <c r="J2283" cm="1">
        <f t="array" ref="J2283">IFERROR(_xlfn.IFS(B2283=2015,H2283/$O$13,B2283=2016,H2283/$O$14,B2283=2017,H2283/$O$15,B2283=2018,H2283/$O$16,B2283=2019,H2283/$O$17,B2283=2020,H2283/$O$18,B2283=2021,H2283/$O$19,B2283=2022,H2283/$O$20),"")</f>
        <v>2.0599324742689052E-5</v>
      </c>
      <c r="K2283" s="3" cm="1">
        <f t="array" ref="K2283">IFERROR(_xlfn.IFS(B2283=2015,J2283*$P$4,B2283=2016,J2283*$P$5,B2283=2017,J2283*$P$6,B2283=2018,J2283*$P$7,B2283=2019,J2283*$P$8,B2283=2020,J2283*$P$9,B2283=2021,J2283*$P$10,B2283=2022,J2283*$P$11),"")</f>
        <v>35366.018612406981</v>
      </c>
      <c r="L2283" s="3">
        <f t="shared" si="36"/>
        <v>66933.018612406973</v>
      </c>
    </row>
    <row r="2284" spans="1:12">
      <c r="A2284">
        <v>4821990</v>
      </c>
      <c r="B2284">
        <v>2019</v>
      </c>
      <c r="D2284" t="s">
        <v>1538</v>
      </c>
      <c r="E2284" t="s">
        <v>1539</v>
      </c>
      <c r="F2284" t="s">
        <v>4101</v>
      </c>
      <c r="G2284" t="s">
        <v>1540</v>
      </c>
      <c r="H2284" s="5">
        <v>40487</v>
      </c>
      <c r="I2284">
        <f>IFERROR(VLOOKUP(G2284,'NCES Match'!$A$2:$B$1307,2,FALSE),"")</f>
        <v>4821990</v>
      </c>
      <c r="J2284" cm="1">
        <f t="array" ref="J2284">IFERROR(_xlfn.IFS(B2284=2015,H2284/$O$13,B2284=2016,H2284/$O$14,B2284=2017,H2284/$O$15,B2284=2018,H2284/$O$16,B2284=2019,H2284/$O$17,B2284=2020,H2284/$O$18,B2284=2021,H2284/$O$19,B2284=2022,H2284/$O$20),"")</f>
        <v>2.5635559738798701E-5</v>
      </c>
      <c r="K2284" s="3" cm="1">
        <f t="array" ref="K2284">IFERROR(_xlfn.IFS(B2284=2015,J2284*$P$4,B2284=2016,J2284*$P$5,B2284=2017,J2284*$P$6,B2284=2018,J2284*$P$7,B2284=2019,J2284*$P$8,B2284=2020,J2284*$P$9,B2284=2021,J2284*$P$10,B2284=2022,J2284*$P$11),"")</f>
        <v>44552.704999909118</v>
      </c>
      <c r="L2284" s="3">
        <f t="shared" si="36"/>
        <v>85039.704999909125</v>
      </c>
    </row>
    <row r="2285" spans="1:12">
      <c r="A2285">
        <v>4821990</v>
      </c>
      <c r="B2285">
        <v>2020</v>
      </c>
      <c r="D2285" t="s">
        <v>1538</v>
      </c>
      <c r="E2285" t="s">
        <v>1539</v>
      </c>
      <c r="F2285" t="s">
        <v>4230</v>
      </c>
      <c r="G2285" t="s">
        <v>1540</v>
      </c>
      <c r="H2285" s="5">
        <v>50581</v>
      </c>
      <c r="I2285">
        <f>IFERROR(VLOOKUP(G2285,'NCES Match'!$A$2:$B$1307,2,FALSE),"")</f>
        <v>4821990</v>
      </c>
      <c r="J2285" cm="1">
        <f t="array" ref="J2285">IFERROR(_xlfn.IFS(B2285=2015,H2285/$O$13,B2285=2016,H2285/$O$14,B2285=2017,H2285/$O$15,B2285=2018,H2285/$O$16,B2285=2019,H2285/$O$17,B2285=2020,H2285/$O$18,B2285=2021,H2285/$O$19,B2285=2022,H2285/$O$20),"")</f>
        <v>2.7410226429415033E-5</v>
      </c>
      <c r="K2285" s="3" cm="1">
        <f t="array" ref="K2285">IFERROR(_xlfn.IFS(B2285=2015,J2285*$P$4,B2285=2016,J2285*$P$5,B2285=2017,J2285*$P$6,B2285=2018,J2285*$P$7,B2285=2019,J2285*$P$8,B2285=2020,J2285*$P$9,B2285=2021,J2285*$P$10,B2285=2022,J2285*$P$11),"")</f>
        <v>57780.834472994291</v>
      </c>
      <c r="L2285" s="3">
        <f t="shared" si="36"/>
        <v>108361.83447299429</v>
      </c>
    </row>
    <row r="2286" spans="1:12">
      <c r="A2286">
        <v>4821990</v>
      </c>
      <c r="B2286">
        <v>2021</v>
      </c>
      <c r="D2286" t="s">
        <v>1538</v>
      </c>
      <c r="E2286" t="s">
        <v>1539</v>
      </c>
      <c r="F2286" t="s">
        <v>4101</v>
      </c>
      <c r="G2286" t="s">
        <v>1540</v>
      </c>
      <c r="H2286" s="5">
        <v>58324.17</v>
      </c>
      <c r="I2286">
        <f>IFERROR(VLOOKUP(G2286,'NCES Match'!$A$2:$B$1307,2,FALSE),"")</f>
        <v>4821990</v>
      </c>
      <c r="J2286" cm="1">
        <f t="array" ref="J2286">IFERROR(_xlfn.IFS(B2286=2015,H2286/$O$13,B2286=2016,H2286/$O$14,B2286=2017,H2286/$O$15,B2286=2018,H2286/$O$16,B2286=2019,H2286/$O$17,B2286=2020,H2286/$O$18,B2286=2021,H2286/$O$19,B2286=2022,H2286/$O$20),"")</f>
        <v>2.9841154226558053E-5</v>
      </c>
      <c r="K2286" s="3" cm="1">
        <f t="array" ref="K2286">IFERROR(_xlfn.IFS(B2286=2015,J2286*$P$4,B2286=2016,J2286*$P$5,B2286=2017,J2286*$P$6,B2286=2018,J2286*$P$7,B2286=2019,J2286*$P$8,B2286=2020,J2286*$P$9,B2286=2021,J2286*$P$10,B2286=2022,J2286*$P$11),"")</f>
        <v>63876.580946579707</v>
      </c>
      <c r="L2286" s="3">
        <f t="shared" si="36"/>
        <v>122200.7509465797</v>
      </c>
    </row>
    <row r="2287" spans="1:12">
      <c r="A2287">
        <v>4821990</v>
      </c>
      <c r="B2287">
        <v>2022</v>
      </c>
      <c r="D2287" t="s">
        <v>1538</v>
      </c>
      <c r="E2287" t="s">
        <v>1539</v>
      </c>
      <c r="F2287" t="s">
        <v>4101</v>
      </c>
      <c r="G2287" t="s">
        <v>1540</v>
      </c>
      <c r="H2287" s="5">
        <v>69661.820000000007</v>
      </c>
      <c r="I2287">
        <f>IFERROR(VLOOKUP(G2287,'NCES Match'!$A$2:$B$1307,2,FALSE),"")</f>
        <v>4821990</v>
      </c>
      <c r="J2287" cm="1">
        <f t="array" ref="J2287">IFERROR(_xlfn.IFS(B2287=2015,H2287/$O$13,B2287=2016,H2287/$O$14,B2287=2017,H2287/$O$15,B2287=2018,H2287/$O$16,B2287=2019,H2287/$O$17,B2287=2020,H2287/$O$18,B2287=2021,H2287/$O$19,B2287=2022,H2287/$O$20),"")</f>
        <v>3.059760597115765E-5</v>
      </c>
      <c r="K2287" s="3" cm="1">
        <f t="array" ref="K2287">IFERROR(_xlfn.IFS(B2287=2015,J2287*$P$4,B2287=2016,J2287*$P$5,B2287=2017,J2287*$P$6,B2287=2018,J2287*$P$7,B2287=2019,J2287*$P$8,B2287=2020,J2287*$P$9,B2287=2021,J2287*$P$10,B2287=2022,J2287*$P$11),"")</f>
        <v>65891.42448317213</v>
      </c>
      <c r="L2287" s="3">
        <f t="shared" si="36"/>
        <v>135553.24448317214</v>
      </c>
    </row>
    <row r="2288" spans="1:12">
      <c r="A2288">
        <v>4821990</v>
      </c>
      <c r="B2288">
        <v>2023</v>
      </c>
      <c r="D2288" t="s">
        <v>1538</v>
      </c>
      <c r="E2288" t="s">
        <v>1539</v>
      </c>
      <c r="F2288" t="s">
        <v>4101</v>
      </c>
      <c r="G2288" t="s">
        <v>1540</v>
      </c>
      <c r="H2288" s="5">
        <v>67440.62</v>
      </c>
      <c r="I2288">
        <f>IFERROR(VLOOKUP(G2288,'NCES Match'!$A$2:$B$1307,2,FALSE),"")</f>
        <v>4821990</v>
      </c>
      <c r="J2288" t="str" cm="1">
        <f t="array" ref="J2288">IFERROR(_xlfn.IFS(B2288=2015,H2288/$O$13,B2288=2016,H2288/$O$14,B2288=2017,H2288/$O$15,B2288=2018,H2288/$O$16,B2288=2019,H2288/$O$17,B2288=2020,H2288/$O$18,B2288=2021,H2288/$O$19,B2288=2022,H2288/$O$20),"")</f>
        <v/>
      </c>
      <c r="K2288" s="3" t="str" cm="1">
        <f t="array" ref="K2288">IFERROR(_xlfn.IFS(B2288=2015,J2288*$P$4,B2288=2016,J2288*$P$5,B2288=2017,J2288*$P$6,B2288=2018,J2288*$P$7,B2288=2019,J2288*$P$8,B2288=2020,J2288*$P$9,B2288=2021,J2288*$P$10,B2288=2022,J2288*$P$11),"")</f>
        <v/>
      </c>
      <c r="L2288" s="3">
        <f t="shared" si="36"/>
        <v>67440.62</v>
      </c>
    </row>
    <row r="2289" spans="1:12">
      <c r="A2289">
        <v>4840170</v>
      </c>
      <c r="B2289">
        <v>2015</v>
      </c>
      <c r="C2289" t="s">
        <v>381</v>
      </c>
      <c r="D2289" t="s">
        <v>3001</v>
      </c>
      <c r="E2289" t="s">
        <v>3002</v>
      </c>
      <c r="G2289" t="s">
        <v>3003</v>
      </c>
      <c r="H2289" s="5">
        <v>26832.46</v>
      </c>
      <c r="I2289">
        <f>IFERROR(VLOOKUP(G2289,'NCES Match'!$A$2:$B$1307,2,FALSE),"")</f>
        <v>4840170</v>
      </c>
      <c r="J2289" cm="1">
        <f t="array" ref="J2289">IFERROR(_xlfn.IFS(B2289=2015,H2289/$O$13,B2289=2016,H2289/$O$14,B2289=2017,H2289/$O$15,B2289=2018,H2289/$O$16,B2289=2019,H2289/$O$17,B2289=2020,H2289/$O$18,B2289=2021,H2289/$O$19,B2289=2022,H2289/$O$20),"")</f>
        <v>2.1020649971265326E-5</v>
      </c>
      <c r="K2289" s="3" cm="1">
        <f t="array" ref="K2289">IFERROR(_xlfn.IFS(B2289=2015,J2289*$P$4,B2289=2016,J2289*$P$5,B2289=2017,J2289*$P$6,B2289=2018,J2289*$P$7,B2289=2019,J2289*$P$8,B2289=2020,J2289*$P$9,B2289=2021,J2289*$P$10,B2289=2022,J2289*$P$11),"")</f>
        <v>33454.006824289805</v>
      </c>
      <c r="L2289" s="3">
        <f t="shared" si="36"/>
        <v>60286.466824289804</v>
      </c>
    </row>
    <row r="2290" spans="1:12">
      <c r="A2290">
        <v>4840170</v>
      </c>
      <c r="B2290">
        <v>2016</v>
      </c>
      <c r="C2290" t="s">
        <v>4102</v>
      </c>
      <c r="D2290" t="s">
        <v>3001</v>
      </c>
      <c r="E2290" t="s">
        <v>3002</v>
      </c>
      <c r="F2290" t="s">
        <v>4101</v>
      </c>
      <c r="G2290" t="s">
        <v>3003</v>
      </c>
      <c r="H2290" s="5">
        <v>23776</v>
      </c>
      <c r="I2290">
        <f>IFERROR(VLOOKUP(G2290,'NCES Match'!$A$2:$B$1307,2,FALSE),"")</f>
        <v>4840170</v>
      </c>
      <c r="J2290" cm="1">
        <f t="array" ref="J2290">IFERROR(_xlfn.IFS(B2290=2015,H2290/$O$13,B2290=2016,H2290/$O$14,B2290=2017,H2290/$O$15,B2290=2018,H2290/$O$16,B2290=2019,H2290/$O$17,B2290=2020,H2290/$O$18,B2290=2021,H2290/$O$19,B2290=2022,H2290/$O$20),"")</f>
        <v>1.7020451624626446E-5</v>
      </c>
      <c r="K2290" s="3" cm="1">
        <f t="array" ref="K2290">IFERROR(_xlfn.IFS(B2290=2015,J2290*$P$4,B2290=2016,J2290*$P$5,B2290=2017,J2290*$P$6,B2290=2018,J2290*$P$7,B2290=2019,J2290*$P$8,B2290=2020,J2290*$P$9,B2290=2021,J2290*$P$10,B2290=2022,J2290*$P$11),"")</f>
        <v>28520.000597296439</v>
      </c>
      <c r="L2290" s="3">
        <f t="shared" si="36"/>
        <v>52296.000597296443</v>
      </c>
    </row>
    <row r="2291" spans="1:12">
      <c r="A2291">
        <v>4840170</v>
      </c>
      <c r="B2291">
        <v>2017</v>
      </c>
      <c r="D2291" t="s">
        <v>3001</v>
      </c>
      <c r="E2291" t="s">
        <v>3002</v>
      </c>
      <c r="F2291" t="s">
        <v>4101</v>
      </c>
      <c r="G2291" t="s">
        <v>3003</v>
      </c>
      <c r="H2291" s="5">
        <v>19442</v>
      </c>
      <c r="I2291">
        <f>IFERROR(VLOOKUP(G2291,'NCES Match'!$A$2:$B$1307,2,FALSE),"")</f>
        <v>4840170</v>
      </c>
      <c r="J2291" cm="1">
        <f t="array" ref="J2291">IFERROR(_xlfn.IFS(B2291=2015,H2291/$O$13,B2291=2016,H2291/$O$14,B2291=2017,H2291/$O$15,B2291=2018,H2291/$O$16,B2291=2019,H2291/$O$17,B2291=2020,H2291/$O$18,B2291=2021,H2291/$O$19,B2291=2022,H2291/$O$20),"")</f>
        <v>1.3404068500606143E-5</v>
      </c>
      <c r="K2291" s="3" cm="1">
        <f t="array" ref="K2291">IFERROR(_xlfn.IFS(B2291=2015,J2291*$P$4,B2291=2016,J2291*$P$5,B2291=2017,J2291*$P$6,B2291=2018,J2291*$P$7,B2291=2019,J2291*$P$8,B2291=2020,J2291*$P$9,B2291=2021,J2291*$P$10,B2291=2022,J2291*$P$11),"")</f>
        <v>22763.43013709319</v>
      </c>
      <c r="L2291" s="3">
        <f t="shared" si="36"/>
        <v>42205.430137093193</v>
      </c>
    </row>
    <row r="2292" spans="1:12">
      <c r="A2292">
        <v>4840170</v>
      </c>
      <c r="B2292">
        <v>2018</v>
      </c>
      <c r="D2292" t="s">
        <v>3001</v>
      </c>
      <c r="E2292" t="s">
        <v>3002</v>
      </c>
      <c r="F2292" t="s">
        <v>4101</v>
      </c>
      <c r="G2292" t="s">
        <v>3003</v>
      </c>
      <c r="H2292" s="5">
        <v>21319</v>
      </c>
      <c r="I2292">
        <f>IFERROR(VLOOKUP(G2292,'NCES Match'!$A$2:$B$1307,2,FALSE),"")</f>
        <v>4840170</v>
      </c>
      <c r="J2292" cm="1">
        <f t="array" ref="J2292">IFERROR(_xlfn.IFS(B2292=2015,H2292/$O$13,B2292=2016,H2292/$O$14,B2292=2017,H2292/$O$15,B2292=2018,H2292/$O$16,B2292=2019,H2292/$O$17,B2292=2020,H2292/$O$18,B2292=2021,H2292/$O$19,B2292=2022,H2292/$O$20),"")</f>
        <v>1.3911901802179108E-5</v>
      </c>
      <c r="K2292" s="3" cm="1">
        <f t="array" ref="K2292">IFERROR(_xlfn.IFS(B2292=2015,J2292*$P$4,B2292=2016,J2292*$P$5,B2292=2017,J2292*$P$6,B2292=2018,J2292*$P$7,B2292=2019,J2292*$P$8,B2292=2020,J2292*$P$9,B2292=2021,J2292*$P$10,B2292=2022,J2292*$P$11),"")</f>
        <v>23884.694484680345</v>
      </c>
      <c r="L2292" s="3">
        <f t="shared" si="36"/>
        <v>45203.694484680345</v>
      </c>
    </row>
    <row r="2293" spans="1:12">
      <c r="A2293">
        <v>4840170</v>
      </c>
      <c r="B2293">
        <v>2019</v>
      </c>
      <c r="D2293" t="s">
        <v>3001</v>
      </c>
      <c r="E2293" t="s">
        <v>3002</v>
      </c>
      <c r="F2293" t="s">
        <v>4101</v>
      </c>
      <c r="G2293" t="s">
        <v>3003</v>
      </c>
      <c r="H2293" s="5">
        <v>19013</v>
      </c>
      <c r="I2293">
        <f>IFERROR(VLOOKUP(G2293,'NCES Match'!$A$2:$B$1307,2,FALSE),"")</f>
        <v>4840170</v>
      </c>
      <c r="J2293" cm="1">
        <f t="array" ref="J2293">IFERROR(_xlfn.IFS(B2293=2015,H2293/$O$13,B2293=2016,H2293/$O$14,B2293=2017,H2293/$O$15,B2293=2018,H2293/$O$16,B2293=2019,H2293/$O$17,B2293=2020,H2293/$O$18,B2293=2021,H2293/$O$19,B2293=2022,H2293/$O$20),"")</f>
        <v>1.2038651846611992E-5</v>
      </c>
      <c r="K2293" s="3" cm="1">
        <f t="array" ref="K2293">IFERROR(_xlfn.IFS(B2293=2015,J2293*$P$4,B2293=2016,J2293*$P$5,B2293=2017,J2293*$P$6,B2293=2018,J2293*$P$7,B2293=2019,J2293*$P$8,B2293=2020,J2293*$P$9,B2293=2021,J2293*$P$10,B2293=2022,J2293*$P$11),"")</f>
        <v>20922.285675976786</v>
      </c>
      <c r="L2293" s="3">
        <f t="shared" si="36"/>
        <v>39935.285675976789</v>
      </c>
    </row>
    <row r="2294" spans="1:12">
      <c r="A2294">
        <v>4840170</v>
      </c>
      <c r="B2294">
        <v>2020</v>
      </c>
      <c r="D2294" t="s">
        <v>3001</v>
      </c>
      <c r="E2294" t="s">
        <v>3002</v>
      </c>
      <c r="F2294" t="s">
        <v>4230</v>
      </c>
      <c r="G2294" t="s">
        <v>3003</v>
      </c>
      <c r="H2294" s="5">
        <v>20437</v>
      </c>
      <c r="I2294">
        <f>IFERROR(VLOOKUP(G2294,'NCES Match'!$A$2:$B$1307,2,FALSE),"")</f>
        <v>4840170</v>
      </c>
      <c r="J2294" cm="1">
        <f t="array" ref="J2294">IFERROR(_xlfn.IFS(B2294=2015,H2294/$O$13,B2294=2016,H2294/$O$14,B2294=2017,H2294/$O$15,B2294=2018,H2294/$O$16,B2294=2019,H2294/$O$17,B2294=2020,H2294/$O$18,B2294=2021,H2294/$O$19,B2294=2022,H2294/$O$20),"")</f>
        <v>1.10749648590964E-5</v>
      </c>
      <c r="K2294" s="3" cm="1">
        <f t="array" ref="K2294">IFERROR(_xlfn.IFS(B2294=2015,J2294*$P$4,B2294=2016,J2294*$P$5,B2294=2017,J2294*$P$6,B2294=2018,J2294*$P$7,B2294=2019,J2294*$P$8,B2294=2020,J2294*$P$9,B2294=2021,J2294*$P$10,B2294=2022,J2294*$P$11),"")</f>
        <v>23346.057099001289</v>
      </c>
      <c r="L2294" s="3">
        <f t="shared" si="36"/>
        <v>43783.057099001293</v>
      </c>
    </row>
    <row r="2295" spans="1:12">
      <c r="A2295">
        <v>4840170</v>
      </c>
      <c r="B2295">
        <v>2021</v>
      </c>
      <c r="D2295" t="s">
        <v>3001</v>
      </c>
      <c r="E2295" t="s">
        <v>3002</v>
      </c>
      <c r="F2295" t="s">
        <v>4101</v>
      </c>
      <c r="G2295" t="s">
        <v>3003</v>
      </c>
      <c r="H2295" s="5">
        <v>25051.57</v>
      </c>
      <c r="I2295">
        <f>IFERROR(VLOOKUP(G2295,'NCES Match'!$A$2:$B$1307,2,FALSE),"")</f>
        <v>4840170</v>
      </c>
      <c r="J2295" cm="1">
        <f t="array" ref="J2295">IFERROR(_xlfn.IFS(B2295=2015,H2295/$O$13,B2295=2016,H2295/$O$14,B2295=2017,H2295/$O$15,B2295=2018,H2295/$O$16,B2295=2019,H2295/$O$17,B2295=2020,H2295/$O$18,B2295=2021,H2295/$O$19,B2295=2022,H2295/$O$20),"")</f>
        <v>1.2817460822630051E-5</v>
      </c>
      <c r="K2295" s="3" cm="1">
        <f t="array" ref="K2295">IFERROR(_xlfn.IFS(B2295=2015,J2295*$P$4,B2295=2016,J2295*$P$5,B2295=2017,J2295*$P$6,B2295=2018,J2295*$P$7,B2295=2019,J2295*$P$8,B2295=2020,J2295*$P$9,B2295=2021,J2295*$P$10,B2295=2022,J2295*$P$11),"")</f>
        <v>27436.457971779244</v>
      </c>
      <c r="L2295" s="3">
        <f t="shared" si="36"/>
        <v>52488.027971779244</v>
      </c>
    </row>
    <row r="2296" spans="1:12">
      <c r="A2296">
        <v>4840170</v>
      </c>
      <c r="B2296">
        <v>2022</v>
      </c>
      <c r="D2296" t="s">
        <v>3001</v>
      </c>
      <c r="E2296" t="s">
        <v>3002</v>
      </c>
      <c r="F2296" t="s">
        <v>4101</v>
      </c>
      <c r="G2296" t="s">
        <v>3003</v>
      </c>
      <c r="H2296" s="5">
        <v>31609.9</v>
      </c>
      <c r="I2296">
        <f>IFERROR(VLOOKUP(G2296,'NCES Match'!$A$2:$B$1307,2,FALSE),"")</f>
        <v>4840170</v>
      </c>
      <c r="J2296" cm="1">
        <f t="array" ref="J2296">IFERROR(_xlfn.IFS(B2296=2015,H2296/$O$13,B2296=2016,H2296/$O$14,B2296=2017,H2296/$O$15,B2296=2018,H2296/$O$16,B2296=2019,H2296/$O$17,B2296=2020,H2296/$O$18,B2296=2021,H2296/$O$19,B2296=2022,H2296/$O$20),"")</f>
        <v>1.3884036693093809E-5</v>
      </c>
      <c r="K2296" s="3" cm="1">
        <f t="array" ref="K2296">IFERROR(_xlfn.IFS(B2296=2015,J2296*$P$4,B2296=2016,J2296*$P$5,B2296=2017,J2296*$P$6,B2296=2018,J2296*$P$7,B2296=2019,J2296*$P$8,B2296=2020,J2296*$P$9,B2296=2021,J2296*$P$10,B2296=2022,J2296*$P$11),"")</f>
        <v>29899.037073257958</v>
      </c>
      <c r="L2296" s="3">
        <f t="shared" si="36"/>
        <v>61508.937073257955</v>
      </c>
    </row>
    <row r="2297" spans="1:12">
      <c r="A2297">
        <v>4840170</v>
      </c>
      <c r="B2297">
        <v>2023</v>
      </c>
      <c r="D2297" t="s">
        <v>3001</v>
      </c>
      <c r="E2297" t="s">
        <v>3002</v>
      </c>
      <c r="F2297" t="s">
        <v>4101</v>
      </c>
      <c r="G2297" t="s">
        <v>3003</v>
      </c>
      <c r="H2297" s="5">
        <v>30664.76</v>
      </c>
      <c r="I2297">
        <f>IFERROR(VLOOKUP(G2297,'NCES Match'!$A$2:$B$1307,2,FALSE),"")</f>
        <v>4840170</v>
      </c>
      <c r="J2297" t="str" cm="1">
        <f t="array" ref="J2297">IFERROR(_xlfn.IFS(B2297=2015,H2297/$O$13,B2297=2016,H2297/$O$14,B2297=2017,H2297/$O$15,B2297=2018,H2297/$O$16,B2297=2019,H2297/$O$17,B2297=2020,H2297/$O$18,B2297=2021,H2297/$O$19,B2297=2022,H2297/$O$20),"")</f>
        <v/>
      </c>
      <c r="K2297" s="3" t="str" cm="1">
        <f t="array" ref="K2297">IFERROR(_xlfn.IFS(B2297=2015,J2297*$P$4,B2297=2016,J2297*$P$5,B2297=2017,J2297*$P$6,B2297=2018,J2297*$P$7,B2297=2019,J2297*$P$8,B2297=2020,J2297*$P$9,B2297=2021,J2297*$P$10,B2297=2022,J2297*$P$11),"")</f>
        <v/>
      </c>
      <c r="L2297" s="3">
        <f t="shared" si="36"/>
        <v>30664.76</v>
      </c>
    </row>
    <row r="2298" spans="1:12">
      <c r="A2298">
        <v>4818070</v>
      </c>
      <c r="B2298">
        <v>2015</v>
      </c>
      <c r="C2298" t="s">
        <v>381</v>
      </c>
      <c r="D2298" t="s">
        <v>1230</v>
      </c>
      <c r="E2298" t="s">
        <v>1231</v>
      </c>
      <c r="G2298" t="s">
        <v>1232</v>
      </c>
      <c r="H2298" s="5">
        <v>46942.93</v>
      </c>
      <c r="I2298">
        <f>IFERROR(VLOOKUP(G2298,'NCES Match'!$A$2:$B$1307,2,FALSE),"")</f>
        <v>4818070</v>
      </c>
      <c r="J2298" cm="1">
        <f t="array" ref="J2298">IFERROR(_xlfn.IFS(B2298=2015,H2298/$O$13,B2298=2016,H2298/$O$14,B2298=2017,H2298/$O$15,B2298=2018,H2298/$O$16,B2298=2019,H2298/$O$17,B2298=2020,H2298/$O$18,B2298=2021,H2298/$O$19,B2298=2022,H2298/$O$20),"")</f>
        <v>3.6775267722587127E-5</v>
      </c>
      <c r="K2298" s="3" cm="1">
        <f t="array" ref="K2298">IFERROR(_xlfn.IFS(B2298=2015,J2298*$P$4,B2298=2016,J2298*$P$5,B2298=2017,J2298*$P$6,B2298=2018,J2298*$P$7,B2298=2019,J2298*$P$8,B2298=2020,J2298*$P$9,B2298=2021,J2298*$P$10,B2298=2022,J2298*$P$11),"")</f>
        <v>58527.212956700896</v>
      </c>
      <c r="L2298" s="3">
        <f t="shared" si="36"/>
        <v>105470.1429567009</v>
      </c>
    </row>
    <row r="2299" spans="1:12">
      <c r="A2299">
        <v>4818070</v>
      </c>
      <c r="B2299">
        <v>2016</v>
      </c>
      <c r="C2299" t="s">
        <v>4102</v>
      </c>
      <c r="D2299" t="s">
        <v>1230</v>
      </c>
      <c r="E2299" t="s">
        <v>1231</v>
      </c>
      <c r="F2299" t="s">
        <v>4101</v>
      </c>
      <c r="G2299" t="s">
        <v>1232</v>
      </c>
      <c r="H2299" s="5">
        <v>42308</v>
      </c>
      <c r="I2299">
        <f>IFERROR(VLOOKUP(G2299,'NCES Match'!$A$2:$B$1307,2,FALSE),"")</f>
        <v>4818070</v>
      </c>
      <c r="J2299" cm="1">
        <f t="array" ref="J2299">IFERROR(_xlfn.IFS(B2299=2015,H2299/$O$13,B2299=2016,H2299/$O$14,B2299=2017,H2299/$O$15,B2299=2018,H2299/$O$16,B2299=2019,H2299/$O$17,B2299=2020,H2299/$O$18,B2299=2021,H2299/$O$19,B2299=2022,H2299/$O$20),"")</f>
        <v>3.0286897179285655E-5</v>
      </c>
      <c r="K2299" s="3" cm="1">
        <f t="array" ref="K2299">IFERROR(_xlfn.IFS(B2299=2015,J2299*$P$4,B2299=2016,J2299*$P$5,B2299=2017,J2299*$P$6,B2299=2018,J2299*$P$7,B2299=2019,J2299*$P$8,B2299=2020,J2299*$P$9,B2299=2021,J2299*$P$10,B2299=2022,J2299*$P$11),"")</f>
        <v>50749.671318574103</v>
      </c>
      <c r="L2299" s="3">
        <f t="shared" si="36"/>
        <v>93057.67131857411</v>
      </c>
    </row>
    <row r="2300" spans="1:12">
      <c r="A2300">
        <v>4818070</v>
      </c>
      <c r="B2300">
        <v>2017</v>
      </c>
      <c r="D2300" t="s">
        <v>1230</v>
      </c>
      <c r="E2300" t="s">
        <v>1231</v>
      </c>
      <c r="F2300" t="s">
        <v>4101</v>
      </c>
      <c r="G2300" t="s">
        <v>1232</v>
      </c>
      <c r="H2300" s="5">
        <v>40603</v>
      </c>
      <c r="I2300">
        <f>IFERROR(VLOOKUP(G2300,'NCES Match'!$A$2:$B$1307,2,FALSE),"")</f>
        <v>4818070</v>
      </c>
      <c r="J2300" cm="1">
        <f t="array" ref="J2300">IFERROR(_xlfn.IFS(B2300=2015,H2300/$O$13,B2300=2016,H2300/$O$14,B2300=2017,H2300/$O$15,B2300=2018,H2300/$O$16,B2300=2019,H2300/$O$17,B2300=2020,H2300/$O$18,B2300=2021,H2300/$O$19,B2300=2022,H2300/$O$20),"")</f>
        <v>2.7993282241030309E-5</v>
      </c>
      <c r="K2300" s="3" cm="1">
        <f t="array" ref="K2300">IFERROR(_xlfn.IFS(B2300=2015,J2300*$P$4,B2300=2016,J2300*$P$5,B2300=2017,J2300*$P$6,B2300=2018,J2300*$P$7,B2300=2019,J2300*$P$8,B2300=2020,J2300*$P$9,B2300=2021,J2300*$P$10,B2300=2022,J2300*$P$11),"")</f>
        <v>47539.530596461002</v>
      </c>
      <c r="L2300" s="3">
        <f t="shared" si="36"/>
        <v>88142.530596461002</v>
      </c>
    </row>
    <row r="2301" spans="1:12">
      <c r="A2301">
        <v>4818070</v>
      </c>
      <c r="B2301">
        <v>2018</v>
      </c>
      <c r="D2301" t="s">
        <v>1230</v>
      </c>
      <c r="E2301" t="s">
        <v>1231</v>
      </c>
      <c r="F2301" t="s">
        <v>4101</v>
      </c>
      <c r="G2301" t="s">
        <v>1232</v>
      </c>
      <c r="H2301" s="5">
        <v>40591</v>
      </c>
      <c r="I2301">
        <f>IFERROR(VLOOKUP(G2301,'NCES Match'!$A$2:$B$1307,2,FALSE),"")</f>
        <v>4818070</v>
      </c>
      <c r="J2301" cm="1">
        <f t="array" ref="J2301">IFERROR(_xlfn.IFS(B2301=2015,H2301/$O$13,B2301=2016,H2301/$O$14,B2301=2017,H2301/$O$15,B2301=2018,H2301/$O$16,B2301=2019,H2301/$O$17,B2301=2020,H2301/$O$18,B2301=2021,H2301/$O$19,B2301=2022,H2301/$O$20),"")</f>
        <v>2.6488015669227083E-5</v>
      </c>
      <c r="K2301" s="3" cm="1">
        <f t="array" ref="K2301">IFERROR(_xlfn.IFS(B2301=2015,J2301*$P$4,B2301=2016,J2301*$P$5,B2301=2017,J2301*$P$6,B2301=2018,J2301*$P$7,B2301=2019,J2301*$P$8,B2301=2020,J2301*$P$9,B2301=2021,J2301*$P$10,B2301=2022,J2301*$P$11),"")</f>
        <v>45476.037048063226</v>
      </c>
      <c r="L2301" s="3">
        <f t="shared" si="36"/>
        <v>86067.037048063226</v>
      </c>
    </row>
    <row r="2302" spans="1:12">
      <c r="A2302">
        <v>4818070</v>
      </c>
      <c r="B2302">
        <v>2019</v>
      </c>
      <c r="D2302" t="s">
        <v>1230</v>
      </c>
      <c r="E2302" t="s">
        <v>1231</v>
      </c>
      <c r="F2302" t="s">
        <v>4101</v>
      </c>
      <c r="G2302" t="s">
        <v>1232</v>
      </c>
      <c r="H2302" s="5">
        <v>43781</v>
      </c>
      <c r="I2302">
        <f>IFERROR(VLOOKUP(G2302,'NCES Match'!$A$2:$B$1307,2,FALSE),"")</f>
        <v>4818070</v>
      </c>
      <c r="J2302" cm="1">
        <f t="array" ref="J2302">IFERROR(_xlfn.IFS(B2302=2015,H2302/$O$13,B2302=2016,H2302/$O$14,B2302=2017,H2302/$O$15,B2302=2018,H2302/$O$16,B2302=2019,H2302/$O$17,B2302=2020,H2302/$O$18,B2302=2021,H2302/$O$19,B2302=2022,H2302/$O$20),"")</f>
        <v>2.7721254746569167E-5</v>
      </c>
      <c r="K2302" s="3" cm="1">
        <f t="array" ref="K2302">IFERROR(_xlfn.IFS(B2302=2015,J2302*$P$4,B2302=2016,J2302*$P$5,B2302=2017,J2302*$P$6,B2302=2018,J2302*$P$7,B2302=2019,J2302*$P$8,B2302=2020,J2302*$P$9,B2302=2021,J2302*$P$10,B2302=2022,J2302*$P$11),"")</f>
        <v>48177.488517327067</v>
      </c>
      <c r="L2302" s="3">
        <f t="shared" si="36"/>
        <v>91958.48851732706</v>
      </c>
    </row>
    <row r="2303" spans="1:12">
      <c r="A2303">
        <v>4818070</v>
      </c>
      <c r="B2303">
        <v>2020</v>
      </c>
      <c r="D2303" t="s">
        <v>1230</v>
      </c>
      <c r="E2303" t="s">
        <v>1231</v>
      </c>
      <c r="F2303" t="s">
        <v>4230</v>
      </c>
      <c r="G2303" t="s">
        <v>1232</v>
      </c>
      <c r="H2303" s="5">
        <v>54797</v>
      </c>
      <c r="I2303">
        <f>IFERROR(VLOOKUP(G2303,'NCES Match'!$A$2:$B$1307,2,FALSE),"")</f>
        <v>4818070</v>
      </c>
      <c r="J2303" cm="1">
        <f t="array" ref="J2303">IFERROR(_xlfn.IFS(B2303=2015,H2303/$O$13,B2303=2016,H2303/$O$14,B2303=2017,H2303/$O$15,B2303=2018,H2303/$O$16,B2303=2019,H2303/$O$17,B2303=2020,H2303/$O$18,B2303=2021,H2303/$O$19,B2303=2022,H2303/$O$20),"")</f>
        <v>2.9694908713798772E-5</v>
      </c>
      <c r="K2303" s="3" cm="1">
        <f t="array" ref="K2303">IFERROR(_xlfn.IFS(B2303=2015,J2303*$P$4,B2303=2016,J2303*$P$5,B2303=2017,J2303*$P$6,B2303=2018,J2303*$P$7,B2303=2019,J2303*$P$8,B2303=2020,J2303*$P$9,B2303=2021,J2303*$P$10,B2303=2022,J2303*$P$11),"")</f>
        <v>62596.951159855838</v>
      </c>
      <c r="L2303" s="3">
        <f t="shared" si="36"/>
        <v>117393.95115985585</v>
      </c>
    </row>
    <row r="2304" spans="1:12">
      <c r="A2304">
        <v>4818070</v>
      </c>
      <c r="B2304">
        <v>2021</v>
      </c>
      <c r="D2304" t="s">
        <v>1230</v>
      </c>
      <c r="E2304" t="s">
        <v>1231</v>
      </c>
      <c r="F2304" t="s">
        <v>4101</v>
      </c>
      <c r="G2304" t="s">
        <v>1232</v>
      </c>
      <c r="H2304" s="5">
        <v>59458.71</v>
      </c>
      <c r="I2304">
        <f>IFERROR(VLOOKUP(G2304,'NCES Match'!$A$2:$B$1307,2,FALSE),"")</f>
        <v>4818070</v>
      </c>
      <c r="J2304" cm="1">
        <f t="array" ref="J2304">IFERROR(_xlfn.IFS(B2304=2015,H2304/$O$13,B2304=2016,H2304/$O$14,B2304=2017,H2304/$O$15,B2304=2018,H2304/$O$16,B2304=2019,H2304/$O$17,B2304=2020,H2304/$O$18,B2304=2021,H2304/$O$19,B2304=2022,H2304/$O$20),"")</f>
        <v>3.0421633693581745E-5</v>
      </c>
      <c r="K2304" s="3" cm="1">
        <f t="array" ref="K2304">IFERROR(_xlfn.IFS(B2304=2015,J2304*$P$4,B2304=2016,J2304*$P$5,B2304=2017,J2304*$P$6,B2304=2018,J2304*$P$7,B2304=2019,J2304*$P$8,B2304=2020,J2304*$P$9,B2304=2021,J2304*$P$10,B2304=2022,J2304*$P$11),"")</f>
        <v>65119.128181236156</v>
      </c>
      <c r="L2304" s="3">
        <f t="shared" si="36"/>
        <v>124577.83818123615</v>
      </c>
    </row>
    <row r="2305" spans="1:12">
      <c r="A2305">
        <v>4818070</v>
      </c>
      <c r="B2305">
        <v>2022</v>
      </c>
      <c r="D2305" t="s">
        <v>1230</v>
      </c>
      <c r="E2305" t="s">
        <v>1231</v>
      </c>
      <c r="F2305" t="s">
        <v>4101</v>
      </c>
      <c r="G2305" t="s">
        <v>1232</v>
      </c>
      <c r="H2305" s="5">
        <v>77470.66</v>
      </c>
      <c r="I2305">
        <f>IFERROR(VLOOKUP(G2305,'NCES Match'!$A$2:$B$1307,2,FALSE),"")</f>
        <v>4818070</v>
      </c>
      <c r="J2305" cm="1">
        <f t="array" ref="J2305">IFERROR(_xlfn.IFS(B2305=2015,H2305/$O$13,B2305=2016,H2305/$O$14,B2305=2017,H2305/$O$15,B2305=2018,H2305/$O$16,B2305=2019,H2305/$O$17,B2305=2020,H2305/$O$18,B2305=2021,H2305/$O$19,B2305=2022,H2305/$O$20),"")</f>
        <v>3.402748778320067E-5</v>
      </c>
      <c r="K2305" s="3" cm="1">
        <f t="array" ref="K2305">IFERROR(_xlfn.IFS(B2305=2015,J2305*$P$4,B2305=2016,J2305*$P$5,B2305=2017,J2305*$P$6,B2305=2018,J2305*$P$7,B2305=2019,J2305*$P$8,B2305=2020,J2305*$P$9,B2305=2021,J2305*$P$10,B2305=2022,J2305*$P$11),"")</f>
        <v>73277.616677995262</v>
      </c>
      <c r="L2305" s="3">
        <f t="shared" si="36"/>
        <v>150748.27667799528</v>
      </c>
    </row>
    <row r="2306" spans="1:12">
      <c r="A2306">
        <v>4818070</v>
      </c>
      <c r="B2306">
        <v>2023</v>
      </c>
      <c r="D2306" t="s">
        <v>1230</v>
      </c>
      <c r="E2306" t="s">
        <v>1231</v>
      </c>
      <c r="F2306" t="s">
        <v>4101</v>
      </c>
      <c r="G2306" t="s">
        <v>1232</v>
      </c>
      <c r="H2306" s="5">
        <v>81849.539999999994</v>
      </c>
      <c r="I2306">
        <f>IFERROR(VLOOKUP(G2306,'NCES Match'!$A$2:$B$1307,2,FALSE),"")</f>
        <v>4818070</v>
      </c>
      <c r="J2306" t="str" cm="1">
        <f t="array" ref="J2306">IFERROR(_xlfn.IFS(B2306=2015,H2306/$O$13,B2306=2016,H2306/$O$14,B2306=2017,H2306/$O$15,B2306=2018,H2306/$O$16,B2306=2019,H2306/$O$17,B2306=2020,H2306/$O$18,B2306=2021,H2306/$O$19,B2306=2022,H2306/$O$20),"")</f>
        <v/>
      </c>
      <c r="K2306" s="3" t="str" cm="1">
        <f t="array" ref="K2306">IFERROR(_xlfn.IFS(B2306=2015,J2306*$P$4,B2306=2016,J2306*$P$5,B2306=2017,J2306*$P$6,B2306=2018,J2306*$P$7,B2306=2019,J2306*$P$8,B2306=2020,J2306*$P$9,B2306=2021,J2306*$P$10,B2306=2022,J2306*$P$11),"")</f>
        <v/>
      </c>
      <c r="L2306" s="3">
        <f t="shared" si="36"/>
        <v>81849.539999999994</v>
      </c>
    </row>
    <row r="2307" spans="1:12">
      <c r="A2307">
        <v>4833980</v>
      </c>
      <c r="B2307">
        <v>2015</v>
      </c>
      <c r="C2307" t="s">
        <v>381</v>
      </c>
      <c r="D2307" t="s">
        <v>2473</v>
      </c>
      <c r="E2307" t="s">
        <v>2474</v>
      </c>
      <c r="G2307" t="s">
        <v>2475</v>
      </c>
      <c r="H2307" s="5">
        <v>45651.51</v>
      </c>
      <c r="I2307">
        <f>IFERROR(VLOOKUP(G2307,'NCES Match'!$A$2:$B$1307,2,FALSE),"")</f>
        <v>4833980</v>
      </c>
      <c r="J2307" cm="1">
        <f t="array" ref="J2307">IFERROR(_xlfn.IFS(B2307=2015,H2307/$O$13,B2307=2016,H2307/$O$14,B2307=2017,H2307/$O$15,B2307=2018,H2307/$O$16,B2307=2019,H2307/$O$17,B2307=2020,H2307/$O$18,B2307=2021,H2307/$O$19,B2307=2022,H2307/$O$20),"")</f>
        <v>3.5763564442832253E-5</v>
      </c>
      <c r="K2307" s="3" cm="1">
        <f t="array" ref="K2307">IFERROR(_xlfn.IFS(B2307=2015,J2307*$P$4,B2307=2016,J2307*$P$5,B2307=2017,J2307*$P$6,B2307=2018,J2307*$P$7,B2307=2019,J2307*$P$8,B2307=2020,J2307*$P$9,B2307=2021,J2307*$P$10,B2307=2022,J2307*$P$11),"")</f>
        <v>56917.104398148149</v>
      </c>
      <c r="L2307" s="3">
        <f t="shared" ref="L2307:L2370" si="37">SUM(H2307,K2307)</f>
        <v>102568.61439814814</v>
      </c>
    </row>
    <row r="2308" spans="1:12">
      <c r="A2308">
        <v>4833980</v>
      </c>
      <c r="B2308">
        <v>2016</v>
      </c>
      <c r="C2308" t="s">
        <v>4102</v>
      </c>
      <c r="D2308" t="s">
        <v>2473</v>
      </c>
      <c r="E2308" t="s">
        <v>2474</v>
      </c>
      <c r="F2308" t="s">
        <v>4101</v>
      </c>
      <c r="G2308" t="s">
        <v>2475</v>
      </c>
      <c r="H2308" s="5">
        <v>52977</v>
      </c>
      <c r="I2308">
        <f>IFERROR(VLOOKUP(G2308,'NCES Match'!$A$2:$B$1307,2,FALSE),"")</f>
        <v>4833980</v>
      </c>
      <c r="J2308" cm="1">
        <f t="array" ref="J2308">IFERROR(_xlfn.IFS(B2308=2015,H2308/$O$13,B2308=2016,H2308/$O$14,B2308=2017,H2308/$O$15,B2308=2018,H2308/$O$16,B2308=2019,H2308/$O$17,B2308=2020,H2308/$O$18,B2308=2021,H2308/$O$19,B2308=2022,H2308/$O$20),"")</f>
        <v>3.7924481229720526E-5</v>
      </c>
      <c r="K2308" s="3" cm="1">
        <f t="array" ref="K2308">IFERROR(_xlfn.IFS(B2308=2015,J2308*$P$4,B2308=2016,J2308*$P$5,B2308=2017,J2308*$P$6,B2308=2018,J2308*$P$7,B2308=2019,J2308*$P$8,B2308=2020,J2308*$P$9,B2308=2021,J2308*$P$10,B2308=2022,J2308*$P$11),"")</f>
        <v>63547.445812709178</v>
      </c>
      <c r="L2308" s="3">
        <f t="shared" si="37"/>
        <v>116524.44581270918</v>
      </c>
    </row>
    <row r="2309" spans="1:12">
      <c r="A2309">
        <v>4833980</v>
      </c>
      <c r="B2309">
        <v>2017</v>
      </c>
      <c r="D2309" t="s">
        <v>2473</v>
      </c>
      <c r="E2309" t="s">
        <v>2474</v>
      </c>
      <c r="F2309" t="s">
        <v>4101</v>
      </c>
      <c r="G2309" t="s">
        <v>2475</v>
      </c>
      <c r="H2309" s="5">
        <v>64194</v>
      </c>
      <c r="I2309">
        <f>IFERROR(VLOOKUP(G2309,'NCES Match'!$A$2:$B$1307,2,FALSE),"")</f>
        <v>4833980</v>
      </c>
      <c r="J2309" cm="1">
        <f t="array" ref="J2309">IFERROR(_xlfn.IFS(B2309=2015,H2309/$O$13,B2309=2016,H2309/$O$14,B2309=2017,H2309/$O$15,B2309=2018,H2309/$O$16,B2309=2019,H2309/$O$17,B2309=2020,H2309/$O$18,B2309=2021,H2309/$O$19,B2309=2022,H2309/$O$20),"")</f>
        <v>4.4257832184338584E-5</v>
      </c>
      <c r="K2309" s="3" cm="1">
        <f t="array" ref="K2309">IFERROR(_xlfn.IFS(B2309=2015,J2309*$P$4,B2309=2016,J2309*$P$5,B2309=2017,J2309*$P$6,B2309=2018,J2309*$P$7,B2309=2019,J2309*$P$8,B2309=2020,J2309*$P$9,B2309=2021,J2309*$P$10,B2309=2022,J2309*$P$11),"")</f>
        <v>75160.767113494498</v>
      </c>
      <c r="L2309" s="3">
        <f t="shared" si="37"/>
        <v>139354.76711349451</v>
      </c>
    </row>
    <row r="2310" spans="1:12">
      <c r="A2310">
        <v>4833980</v>
      </c>
      <c r="B2310">
        <v>2018</v>
      </c>
      <c r="D2310" t="s">
        <v>2473</v>
      </c>
      <c r="E2310" t="s">
        <v>2474</v>
      </c>
      <c r="F2310" t="s">
        <v>4101</v>
      </c>
      <c r="G2310" t="s">
        <v>2475</v>
      </c>
      <c r="H2310" s="5">
        <v>54168</v>
      </c>
      <c r="I2310">
        <f>IFERROR(VLOOKUP(G2310,'NCES Match'!$A$2:$B$1307,2,FALSE),"")</f>
        <v>4833980</v>
      </c>
      <c r="J2310" cm="1">
        <f t="array" ref="J2310">IFERROR(_xlfn.IFS(B2310=2015,H2310/$O$13,B2310=2016,H2310/$O$14,B2310=2017,H2310/$O$15,B2310=2018,H2310/$O$16,B2310=2019,H2310/$O$17,B2310=2020,H2310/$O$18,B2310=2021,H2310/$O$19,B2310=2022,H2310/$O$20),"")</f>
        <v>3.5347806971266846E-5</v>
      </c>
      <c r="K2310" s="3" cm="1">
        <f t="array" ref="K2310">IFERROR(_xlfn.IFS(B2310=2015,J2310*$P$4,B2310=2016,J2310*$P$5,B2310=2017,J2310*$P$6,B2310=2018,J2310*$P$7,B2310=2019,J2310*$P$8,B2310=2020,J2310*$P$9,B2310=2021,J2310*$P$10,B2310=2022,J2310*$P$11),"")</f>
        <v>60686.998960840792</v>
      </c>
      <c r="L2310" s="3">
        <f t="shared" si="37"/>
        <v>114854.99896084079</v>
      </c>
    </row>
    <row r="2311" spans="1:12">
      <c r="A2311">
        <v>4833980</v>
      </c>
      <c r="B2311">
        <v>2019</v>
      </c>
      <c r="D2311" t="s">
        <v>2473</v>
      </c>
      <c r="E2311" t="s">
        <v>2474</v>
      </c>
      <c r="F2311" t="s">
        <v>4101</v>
      </c>
      <c r="G2311" t="s">
        <v>2475</v>
      </c>
      <c r="H2311" s="5">
        <v>56202</v>
      </c>
      <c r="I2311">
        <f>IFERROR(VLOOKUP(G2311,'NCES Match'!$A$2:$B$1307,2,FALSE),"")</f>
        <v>4833980</v>
      </c>
      <c r="J2311" cm="1">
        <f t="array" ref="J2311">IFERROR(_xlfn.IFS(B2311=2015,H2311/$O$13,B2311=2016,H2311/$O$14,B2311=2017,H2311/$O$15,B2311=2018,H2311/$O$16,B2311=2019,H2311/$O$17,B2311=2020,H2311/$O$18,B2311=2021,H2311/$O$19,B2311=2022,H2311/$O$20),"")</f>
        <v>3.5585983857533643E-5</v>
      </c>
      <c r="K2311" s="3" cm="1">
        <f t="array" ref="K2311">IFERROR(_xlfn.IFS(B2311=2015,J2311*$P$4,B2311=2016,J2311*$P$5,B2311=2017,J2311*$P$6,B2311=2018,J2311*$P$7,B2311=2019,J2311*$P$8,B2311=2020,J2311*$P$9,B2311=2021,J2311*$P$10,B2311=2022,J2311*$P$11),"")</f>
        <v>61845.805478422517</v>
      </c>
      <c r="L2311" s="3">
        <f t="shared" si="37"/>
        <v>118047.80547842252</v>
      </c>
    </row>
    <row r="2312" spans="1:12">
      <c r="A2312">
        <v>4833980</v>
      </c>
      <c r="B2312">
        <v>2020</v>
      </c>
      <c r="D2312" t="s">
        <v>2473</v>
      </c>
      <c r="E2312" t="s">
        <v>2474</v>
      </c>
      <c r="F2312" t="s">
        <v>4230</v>
      </c>
      <c r="G2312" t="s">
        <v>2475</v>
      </c>
      <c r="H2312" s="5">
        <v>74520</v>
      </c>
      <c r="I2312">
        <f>IFERROR(VLOOKUP(G2312,'NCES Match'!$A$2:$B$1307,2,FALSE),"")</f>
        <v>4833980</v>
      </c>
      <c r="J2312" cm="1">
        <f t="array" ref="J2312">IFERROR(_xlfn.IFS(B2312=2015,H2312/$O$13,B2312=2016,H2312/$O$14,B2312=2017,H2312/$O$15,B2312=2018,H2312/$O$16,B2312=2019,H2312/$O$17,B2312=2020,H2312/$O$18,B2312=2021,H2312/$O$19,B2312=2022,H2312/$O$20),"")</f>
        <v>4.0382951573120506E-5</v>
      </c>
      <c r="K2312" s="3" cm="1">
        <f t="array" ref="K2312">IFERROR(_xlfn.IFS(B2312=2015,J2312*$P$4,B2312=2016,J2312*$P$5,B2312=2017,J2312*$P$6,B2312=2018,J2312*$P$7,B2312=2019,J2312*$P$8,B2312=2020,J2312*$P$9,B2312=2021,J2312*$P$10,B2312=2022,J2312*$P$11),"")</f>
        <v>85127.37559414671</v>
      </c>
      <c r="L2312" s="3">
        <f t="shared" si="37"/>
        <v>159647.37559414672</v>
      </c>
    </row>
    <row r="2313" spans="1:12">
      <c r="A2313">
        <v>4833980</v>
      </c>
      <c r="B2313">
        <v>2021</v>
      </c>
      <c r="D2313" t="s">
        <v>2473</v>
      </c>
      <c r="E2313" t="s">
        <v>2474</v>
      </c>
      <c r="F2313" t="s">
        <v>4101</v>
      </c>
      <c r="G2313" t="s">
        <v>2475</v>
      </c>
      <c r="H2313" s="5">
        <v>71587.429999999993</v>
      </c>
      <c r="I2313">
        <f>IFERROR(VLOOKUP(G2313,'NCES Match'!$A$2:$B$1307,2,FALSE),"")</f>
        <v>4833980</v>
      </c>
      <c r="J2313" cm="1">
        <f t="array" ref="J2313">IFERROR(_xlfn.IFS(B2313=2015,H2313/$O$13,B2313=2016,H2313/$O$14,B2313=2017,H2313/$O$15,B2313=2018,H2313/$O$16,B2313=2019,H2313/$O$17,B2313=2020,H2313/$O$18,B2313=2021,H2313/$O$19,B2313=2022,H2313/$O$20),"")</f>
        <v>3.6627208570870854E-5</v>
      </c>
      <c r="K2313" s="3" cm="1">
        <f t="array" ref="K2313">IFERROR(_xlfn.IFS(B2313=2015,J2313*$P$4,B2313=2016,J2313*$P$5,B2313=2017,J2313*$P$6,B2313=2018,J2313*$P$7,B2313=2019,J2313*$P$8,B2313=2020,J2313*$P$9,B2313=2021,J2313*$P$10,B2313=2022,J2313*$P$11),"")</f>
        <v>78402.491919775435</v>
      </c>
      <c r="L2313" s="3">
        <f t="shared" si="37"/>
        <v>149989.92191977543</v>
      </c>
    </row>
    <row r="2314" spans="1:12">
      <c r="A2314">
        <v>4833980</v>
      </c>
      <c r="B2314">
        <v>2022</v>
      </c>
      <c r="D2314" t="s">
        <v>2473</v>
      </c>
      <c r="E2314" t="s">
        <v>2474</v>
      </c>
      <c r="F2314" t="s">
        <v>4101</v>
      </c>
      <c r="G2314" t="s">
        <v>2475</v>
      </c>
      <c r="H2314" s="5">
        <v>99999.9</v>
      </c>
      <c r="I2314">
        <f>IFERROR(VLOOKUP(G2314,'NCES Match'!$A$2:$B$1307,2,FALSE),"")</f>
        <v>4833980</v>
      </c>
      <c r="J2314" cm="1">
        <f t="array" ref="J2314">IFERROR(_xlfn.IFS(B2314=2015,H2314/$O$13,B2314=2016,H2314/$O$14,B2314=2017,H2314/$O$15,B2314=2018,H2314/$O$16,B2314=2019,H2314/$O$17,B2314=2020,H2314/$O$18,B2314=2021,H2314/$O$19,B2314=2022,H2314/$O$20),"")</f>
        <v>4.3923020348236198E-5</v>
      </c>
      <c r="K2314" s="3" cm="1">
        <f t="array" ref="K2314">IFERROR(_xlfn.IFS(B2314=2015,J2314*$P$4,B2314=2016,J2314*$P$5,B2314=2017,J2314*$P$6,B2314=2018,J2314*$P$7,B2314=2019,J2314*$P$8,B2314=2020,J2314*$P$9,B2314=2021,J2314*$P$10,B2314=2022,J2314*$P$11),"")</f>
        <v>94587.477892118855</v>
      </c>
      <c r="L2314" s="3">
        <f t="shared" si="37"/>
        <v>194587.37789211885</v>
      </c>
    </row>
    <row r="2315" spans="1:12">
      <c r="A2315">
        <v>4833980</v>
      </c>
      <c r="B2315">
        <v>2023</v>
      </c>
      <c r="D2315" t="s">
        <v>2473</v>
      </c>
      <c r="E2315" t="s">
        <v>2474</v>
      </c>
      <c r="F2315" t="s">
        <v>4101</v>
      </c>
      <c r="G2315" t="s">
        <v>2475</v>
      </c>
      <c r="H2315" s="5">
        <v>83884.070000000007</v>
      </c>
      <c r="I2315">
        <f>IFERROR(VLOOKUP(G2315,'NCES Match'!$A$2:$B$1307,2,FALSE),"")</f>
        <v>4833980</v>
      </c>
      <c r="J2315" t="str" cm="1">
        <f t="array" ref="J2315">IFERROR(_xlfn.IFS(B2315=2015,H2315/$O$13,B2315=2016,H2315/$O$14,B2315=2017,H2315/$O$15,B2315=2018,H2315/$O$16,B2315=2019,H2315/$O$17,B2315=2020,H2315/$O$18,B2315=2021,H2315/$O$19,B2315=2022,H2315/$O$20),"")</f>
        <v/>
      </c>
      <c r="K2315" s="3" t="str" cm="1">
        <f t="array" ref="K2315">IFERROR(_xlfn.IFS(B2315=2015,J2315*$P$4,B2315=2016,J2315*$P$5,B2315=2017,J2315*$P$6,B2315=2018,J2315*$P$7,B2315=2019,J2315*$P$8,B2315=2020,J2315*$P$9,B2315=2021,J2315*$P$10,B2315=2022,J2315*$P$11),"")</f>
        <v/>
      </c>
      <c r="L2315" s="3">
        <f t="shared" si="37"/>
        <v>83884.070000000007</v>
      </c>
    </row>
    <row r="2316" spans="1:12">
      <c r="A2316">
        <v>4820220</v>
      </c>
      <c r="B2316">
        <v>2015</v>
      </c>
      <c r="C2316" t="s">
        <v>381</v>
      </c>
      <c r="D2316" t="s">
        <v>1394</v>
      </c>
      <c r="E2316" t="s">
        <v>1395</v>
      </c>
      <c r="G2316" t="s">
        <v>1396</v>
      </c>
      <c r="H2316" s="5">
        <v>468590.64</v>
      </c>
      <c r="I2316">
        <f>IFERROR(VLOOKUP(G2316,'NCES Match'!$A$2:$B$1307,2,FALSE),"")</f>
        <v>4820220</v>
      </c>
      <c r="J2316" cm="1">
        <f t="array" ref="J2316">IFERROR(_xlfn.IFS(B2316=2015,H2316/$O$13,B2316=2016,H2316/$O$14,B2316=2017,H2316/$O$15,B2316=2018,H2316/$O$16,B2316=2019,H2316/$O$17,B2316=2020,H2316/$O$18,B2316=2021,H2316/$O$19,B2316=2022,H2316/$O$20),"")</f>
        <v>3.6709566783109718E-4</v>
      </c>
      <c r="K2316" s="3" cm="1">
        <f t="array" ref="K2316">IFERROR(_xlfn.IFS(B2316=2015,J2316*$P$4,B2316=2016,J2316*$P$5,B2316=2017,J2316*$P$6,B2316=2018,J2316*$P$7,B2316=2019,J2316*$P$8,B2316=2020,J2316*$P$9,B2316=2021,J2316*$P$10,B2316=2022,J2316*$P$11),"")</f>
        <v>584226.51029232237</v>
      </c>
      <c r="L2316" s="3">
        <f t="shared" si="37"/>
        <v>1052817.1502923225</v>
      </c>
    </row>
    <row r="2317" spans="1:12">
      <c r="A2317">
        <v>4820220</v>
      </c>
      <c r="B2317">
        <v>2016</v>
      </c>
      <c r="C2317" t="s">
        <v>4102</v>
      </c>
      <c r="D2317" t="s">
        <v>1394</v>
      </c>
      <c r="E2317" t="s">
        <v>1395</v>
      </c>
      <c r="F2317" t="s">
        <v>4101</v>
      </c>
      <c r="G2317" t="s">
        <v>1396</v>
      </c>
      <c r="H2317" s="5">
        <v>475273</v>
      </c>
      <c r="I2317">
        <f>IFERROR(VLOOKUP(G2317,'NCES Match'!$A$2:$B$1307,2,FALSE),"")</f>
        <v>4820220</v>
      </c>
      <c r="J2317" cm="1">
        <f t="array" ref="J2317">IFERROR(_xlfn.IFS(B2317=2015,H2317/$O$13,B2317=2016,H2317/$O$14,B2317=2017,H2317/$O$15,B2317=2018,H2317/$O$16,B2317=2019,H2317/$O$17,B2317=2020,H2317/$O$18,B2317=2021,H2317/$O$19,B2317=2022,H2317/$O$20),"")</f>
        <v>3.4023221336604498E-4</v>
      </c>
      <c r="K2317" s="3" cm="1">
        <f t="array" ref="K2317">IFERROR(_xlfn.IFS(B2317=2015,J2317*$P$4,B2317=2016,J2317*$P$5,B2317=2017,J2317*$P$6,B2317=2018,J2317*$P$7,B2317=2019,J2317*$P$8,B2317=2020,J2317*$P$9,B2317=2021,J2317*$P$10,B2317=2022,J2317*$P$11),"")</f>
        <v>570103.72829234821</v>
      </c>
      <c r="L2317" s="3">
        <f t="shared" si="37"/>
        <v>1045376.7282923482</v>
      </c>
    </row>
    <row r="2318" spans="1:12">
      <c r="A2318">
        <v>4820220</v>
      </c>
      <c r="B2318">
        <v>2017</v>
      </c>
      <c r="D2318" t="s">
        <v>1394</v>
      </c>
      <c r="E2318" t="s">
        <v>1395</v>
      </c>
      <c r="F2318" t="s">
        <v>4101</v>
      </c>
      <c r="G2318" t="s">
        <v>1396</v>
      </c>
      <c r="H2318" s="5">
        <v>550953</v>
      </c>
      <c r="I2318">
        <f>IFERROR(VLOOKUP(G2318,'NCES Match'!$A$2:$B$1307,2,FALSE),"")</f>
        <v>4820220</v>
      </c>
      <c r="J2318" cm="1">
        <f t="array" ref="J2318">IFERROR(_xlfn.IFS(B2318=2015,H2318/$O$13,B2318=2016,H2318/$O$14,B2318=2017,H2318/$O$15,B2318=2018,H2318/$O$16,B2318=2019,H2318/$O$17,B2318=2020,H2318/$O$18,B2318=2021,H2318/$O$19,B2318=2022,H2318/$O$20),"")</f>
        <v>3.7984835678502504E-4</v>
      </c>
      <c r="K2318" s="3" cm="1">
        <f t="array" ref="K2318">IFERROR(_xlfn.IFS(B2318=2015,J2318*$P$4,B2318=2016,J2318*$P$5,B2318=2017,J2318*$P$6,B2318=2018,J2318*$P$7,B2318=2019,J2318*$P$8,B2318=2020,J2318*$P$9,B2318=2021,J2318*$P$10,B2318=2022,J2318*$P$11),"")</f>
        <v>645076.64460044773</v>
      </c>
      <c r="L2318" s="3">
        <f t="shared" si="37"/>
        <v>1196029.6446004477</v>
      </c>
    </row>
    <row r="2319" spans="1:12">
      <c r="A2319">
        <v>4820220</v>
      </c>
      <c r="B2319">
        <v>2018</v>
      </c>
      <c r="D2319" t="s">
        <v>1394</v>
      </c>
      <c r="E2319" t="s">
        <v>1395</v>
      </c>
      <c r="F2319" t="s">
        <v>4101</v>
      </c>
      <c r="G2319" t="s">
        <v>1396</v>
      </c>
      <c r="H2319" s="5">
        <v>566007</v>
      </c>
      <c r="I2319">
        <f>IFERROR(VLOOKUP(G2319,'NCES Match'!$A$2:$B$1307,2,FALSE),"")</f>
        <v>4820220</v>
      </c>
      <c r="J2319" cm="1">
        <f t="array" ref="J2319">IFERROR(_xlfn.IFS(B2319=2015,H2319/$O$13,B2319=2016,H2319/$O$14,B2319=2017,H2319/$O$15,B2319=2018,H2319/$O$16,B2319=2019,H2319/$O$17,B2319=2020,H2319/$O$18,B2319=2021,H2319/$O$19,B2319=2022,H2319/$O$20),"")</f>
        <v>3.6935286849036029E-4</v>
      </c>
      <c r="K2319" s="3" cm="1">
        <f t="array" ref="K2319">IFERROR(_xlfn.IFS(B2319=2015,J2319*$P$4,B2319=2016,J2319*$P$5,B2319=2017,J2319*$P$6,B2319=2018,J2319*$P$7,B2319=2019,J2319*$P$8,B2319=2020,J2319*$P$9,B2319=2021,J2319*$P$10,B2319=2022,J2319*$P$11),"")</f>
        <v>634124.69023830711</v>
      </c>
      <c r="L2319" s="3">
        <f t="shared" si="37"/>
        <v>1200131.6902383072</v>
      </c>
    </row>
    <row r="2320" spans="1:12">
      <c r="A2320">
        <v>4820220</v>
      </c>
      <c r="B2320">
        <v>2019</v>
      </c>
      <c r="D2320" t="s">
        <v>1394</v>
      </c>
      <c r="E2320" t="s">
        <v>1395</v>
      </c>
      <c r="F2320" t="s">
        <v>4101</v>
      </c>
      <c r="G2320" t="s">
        <v>1396</v>
      </c>
      <c r="H2320" s="5">
        <v>617030</v>
      </c>
      <c r="I2320">
        <f>IFERROR(VLOOKUP(G2320,'NCES Match'!$A$2:$B$1307,2,FALSE),"")</f>
        <v>4820220</v>
      </c>
      <c r="J2320" cm="1">
        <f t="array" ref="J2320">IFERROR(_xlfn.IFS(B2320=2015,H2320/$O$13,B2320=2016,H2320/$O$14,B2320=2017,H2320/$O$15,B2320=2018,H2320/$O$16,B2320=2019,H2320/$O$17,B2320=2020,H2320/$O$18,B2320=2021,H2320/$O$19,B2320=2022,H2320/$O$20),"")</f>
        <v>3.9069107184110856E-4</v>
      </c>
      <c r="K2320" s="3" cm="1">
        <f t="array" ref="K2320">IFERROR(_xlfn.IFS(B2320=2015,J2320*$P$4,B2320=2016,J2320*$P$5,B2320=2017,J2320*$P$6,B2320=2018,J2320*$P$7,B2320=2019,J2320*$P$8,B2320=2020,J2320*$P$9,B2320=2021,J2320*$P$10,B2320=2022,J2320*$P$11),"")</f>
        <v>678992.15960910718</v>
      </c>
      <c r="L2320" s="3">
        <f t="shared" si="37"/>
        <v>1296022.1596091073</v>
      </c>
    </row>
    <row r="2321" spans="1:12">
      <c r="A2321">
        <v>4820220</v>
      </c>
      <c r="B2321">
        <v>2020</v>
      </c>
      <c r="D2321" t="s">
        <v>1394</v>
      </c>
      <c r="E2321" t="s">
        <v>1395</v>
      </c>
      <c r="F2321" t="s">
        <v>4230</v>
      </c>
      <c r="G2321" t="s">
        <v>1396</v>
      </c>
      <c r="H2321" s="5">
        <v>750186</v>
      </c>
      <c r="I2321">
        <f>IFERROR(VLOOKUP(G2321,'NCES Match'!$A$2:$B$1307,2,FALSE),"")</f>
        <v>4820220</v>
      </c>
      <c r="J2321" cm="1">
        <f t="array" ref="J2321">IFERROR(_xlfn.IFS(B2321=2015,H2321/$O$13,B2321=2016,H2321/$O$14,B2321=2017,H2321/$O$15,B2321=2018,H2321/$O$16,B2321=2019,H2321/$O$17,B2321=2020,H2321/$O$18,B2321=2021,H2321/$O$19,B2321=2022,H2321/$O$20),"")</f>
        <v>4.0653146683887519E-4</v>
      </c>
      <c r="K2321" s="3" cm="1">
        <f t="array" ref="K2321">IFERROR(_xlfn.IFS(B2321=2015,J2321*$P$4,B2321=2016,J2321*$P$5,B2321=2017,J2321*$P$6,B2321=2018,J2321*$P$7,B2321=2019,J2321*$P$8,B2321=2020,J2321*$P$9,B2321=2021,J2321*$P$10,B2321=2022,J2321*$P$11),"")</f>
        <v>856969.47648242803</v>
      </c>
      <c r="L2321" s="3">
        <f t="shared" si="37"/>
        <v>1607155.4764824281</v>
      </c>
    </row>
    <row r="2322" spans="1:12">
      <c r="A2322">
        <v>4820220</v>
      </c>
      <c r="B2322">
        <v>2021</v>
      </c>
      <c r="D2322" t="s">
        <v>1394</v>
      </c>
      <c r="E2322" t="s">
        <v>1395</v>
      </c>
      <c r="F2322" t="s">
        <v>4230</v>
      </c>
      <c r="G2322" t="s">
        <v>1396</v>
      </c>
      <c r="H2322" s="5">
        <v>740066.68</v>
      </c>
      <c r="I2322">
        <f>IFERROR(VLOOKUP(G2322,'NCES Match'!$A$2:$B$1307,2,FALSE),"")</f>
        <v>4820220</v>
      </c>
      <c r="J2322" cm="1">
        <f t="array" ref="J2322">IFERROR(_xlfn.IFS(B2322=2015,H2322/$O$13,B2322=2016,H2322/$O$14,B2322=2017,H2322/$O$15,B2322=2018,H2322/$O$16,B2322=2019,H2322/$O$17,B2322=2020,H2322/$O$18,B2322=2021,H2322/$O$19,B2322=2022,H2322/$O$20),"")</f>
        <v>3.7864994796868586E-4</v>
      </c>
      <c r="K2322" s="3" cm="1">
        <f t="array" ref="K2322">IFERROR(_xlfn.IFS(B2322=2015,J2322*$P$4,B2322=2016,J2322*$P$5,B2322=2017,J2322*$P$6,B2322=2018,J2322*$P$7,B2322=2019,J2322*$P$8,B2322=2020,J2322*$P$9,B2322=2021,J2322*$P$10,B2322=2022,J2322*$P$11),"")</f>
        <v>810520.39301864919</v>
      </c>
      <c r="L2322" s="3">
        <f t="shared" si="37"/>
        <v>1550587.0730186491</v>
      </c>
    </row>
    <row r="2323" spans="1:12">
      <c r="A2323">
        <v>4820220</v>
      </c>
      <c r="B2323">
        <v>2022</v>
      </c>
      <c r="D2323" t="s">
        <v>1394</v>
      </c>
      <c r="E2323" t="s">
        <v>1395</v>
      </c>
      <c r="F2323" t="s">
        <v>4101</v>
      </c>
      <c r="G2323" t="s">
        <v>1396</v>
      </c>
      <c r="H2323" s="5">
        <v>979640.24</v>
      </c>
      <c r="I2323">
        <f>IFERROR(VLOOKUP(G2323,'NCES Match'!$A$2:$B$1307,2,FALSE),"")</f>
        <v>4820220</v>
      </c>
      <c r="J2323" cm="1">
        <f t="array" ref="J2323">IFERROR(_xlfn.IFS(B2323=2015,H2323/$O$13,B2323=2016,H2323/$O$14,B2323=2017,H2323/$O$15,B2323=2018,H2323/$O$16,B2323=2019,H2323/$O$17,B2323=2020,H2323/$O$18,B2323=2021,H2323/$O$19,B2323=2022,H2323/$O$20),"")</f>
        <v>4.3028801224272221E-4</v>
      </c>
      <c r="K2323" s="3" cm="1">
        <f t="array" ref="K2323">IFERROR(_xlfn.IFS(B2323=2015,J2323*$P$4,B2323=2016,J2323*$P$5,B2323=2017,J2323*$P$6,B2323=2018,J2323*$P$7,B2323=2019,J2323*$P$8,B2323=2020,J2323*$P$9,B2323=2021,J2323*$P$10,B2323=2022,J2323*$P$11),"")</f>
        <v>926617.92205022229</v>
      </c>
      <c r="L2323" s="3">
        <f t="shared" si="37"/>
        <v>1906258.1620502223</v>
      </c>
    </row>
    <row r="2324" spans="1:12">
      <c r="A2324">
        <v>4820220</v>
      </c>
      <c r="B2324">
        <v>2023</v>
      </c>
      <c r="D2324" t="s">
        <v>1394</v>
      </c>
      <c r="E2324" t="s">
        <v>1395</v>
      </c>
      <c r="F2324" t="s">
        <v>4101</v>
      </c>
      <c r="G2324" t="s">
        <v>1396</v>
      </c>
      <c r="H2324" s="5">
        <v>1137993.96</v>
      </c>
      <c r="I2324">
        <f>IFERROR(VLOOKUP(G2324,'NCES Match'!$A$2:$B$1307,2,FALSE),"")</f>
        <v>4820220</v>
      </c>
      <c r="J2324" t="str" cm="1">
        <f t="array" ref="J2324">IFERROR(_xlfn.IFS(B2324=2015,H2324/$O$13,B2324=2016,H2324/$O$14,B2324=2017,H2324/$O$15,B2324=2018,H2324/$O$16,B2324=2019,H2324/$O$17,B2324=2020,H2324/$O$18,B2324=2021,H2324/$O$19,B2324=2022,H2324/$O$20),"")</f>
        <v/>
      </c>
      <c r="K2324" s="3" t="str" cm="1">
        <f t="array" ref="K2324">IFERROR(_xlfn.IFS(B2324=2015,J2324*$P$4,B2324=2016,J2324*$P$5,B2324=2017,J2324*$P$6,B2324=2018,J2324*$P$7,B2324=2019,J2324*$P$8,B2324=2020,J2324*$P$9,B2324=2021,J2324*$P$10,B2324=2022,J2324*$P$11),"")</f>
        <v/>
      </c>
      <c r="L2324" s="3">
        <f t="shared" si="37"/>
        <v>1137993.96</v>
      </c>
    </row>
    <row r="2325" spans="1:12">
      <c r="A2325">
        <v>4831860</v>
      </c>
      <c r="B2325">
        <v>2015</v>
      </c>
      <c r="C2325" t="s">
        <v>381</v>
      </c>
      <c r="D2325" t="s">
        <v>2321</v>
      </c>
      <c r="E2325" t="s">
        <v>2322</v>
      </c>
      <c r="G2325" t="s">
        <v>2323</v>
      </c>
      <c r="H2325" s="5">
        <v>69087.11</v>
      </c>
      <c r="I2325">
        <f>IFERROR(VLOOKUP(G2325,'NCES Match'!$A$2:$B$1307,2,FALSE),"")</f>
        <v>4831860</v>
      </c>
      <c r="J2325" cm="1">
        <f t="array" ref="J2325">IFERROR(_xlfn.IFS(B2325=2015,H2325/$O$13,B2325=2016,H2325/$O$14,B2325=2017,H2325/$O$15,B2325=2018,H2325/$O$16,B2325=2019,H2325/$O$17,B2325=2020,H2325/$O$18,B2325=2021,H2325/$O$19,B2325=2022,H2325/$O$20),"")</f>
        <v>5.4123101528384072E-5</v>
      </c>
      <c r="K2325" s="3" cm="1">
        <f t="array" ref="K2325">IFERROR(_xlfn.IFS(B2325=2015,J2325*$P$4,B2325=2016,J2325*$P$5,B2325=2017,J2325*$P$6,B2325=2018,J2325*$P$7,B2325=2019,J2325*$P$8,B2325=2020,J2325*$P$9,B2325=2021,J2325*$P$10,B2325=2022,J2325*$P$11),"")</f>
        <v>86135.995335890198</v>
      </c>
      <c r="L2325" s="3">
        <f t="shared" si="37"/>
        <v>155223.1053358902</v>
      </c>
    </row>
    <row r="2326" spans="1:12">
      <c r="A2326">
        <v>4831860</v>
      </c>
      <c r="B2326">
        <v>2016</v>
      </c>
      <c r="C2326" t="s">
        <v>4102</v>
      </c>
      <c r="D2326" t="s">
        <v>2321</v>
      </c>
      <c r="E2326" t="s">
        <v>2322</v>
      </c>
      <c r="F2326" t="s">
        <v>4101</v>
      </c>
      <c r="G2326" t="s">
        <v>2323</v>
      </c>
      <c r="H2326" s="5">
        <v>74764</v>
      </c>
      <c r="I2326">
        <f>IFERROR(VLOOKUP(G2326,'NCES Match'!$A$2:$B$1307,2,FALSE),"")</f>
        <v>4831860</v>
      </c>
      <c r="J2326" cm="1">
        <f t="array" ref="J2326">IFERROR(_xlfn.IFS(B2326=2015,H2326/$O$13,B2326=2016,H2326/$O$14,B2326=2017,H2326/$O$15,B2326=2018,H2326/$O$16,B2326=2019,H2326/$O$17,B2326=2020,H2326/$O$18,B2326=2021,H2326/$O$19,B2326=2022,H2326/$O$20),"")</f>
        <v>5.3521073572660318E-5</v>
      </c>
      <c r="K2326" s="3" cm="1">
        <f t="array" ref="K2326">IFERROR(_xlfn.IFS(B2326=2015,J2326*$P$4,B2326=2016,J2326*$P$5,B2326=2017,J2326*$P$6,B2326=2018,J2326*$P$7,B2326=2019,J2326*$P$8,B2326=2020,J2326*$P$9,B2326=2021,J2326*$P$10,B2326=2022,J2326*$P$11),"")</f>
        <v>89681.583304856627</v>
      </c>
      <c r="L2326" s="3">
        <f t="shared" si="37"/>
        <v>164445.58330485661</v>
      </c>
    </row>
    <row r="2327" spans="1:12">
      <c r="A2327">
        <v>4831860</v>
      </c>
      <c r="B2327">
        <v>2017</v>
      </c>
      <c r="D2327" t="s">
        <v>2321</v>
      </c>
      <c r="E2327" t="s">
        <v>2322</v>
      </c>
      <c r="F2327" t="s">
        <v>4101</v>
      </c>
      <c r="G2327" t="s">
        <v>2323</v>
      </c>
      <c r="H2327" s="5">
        <v>71936</v>
      </c>
      <c r="I2327">
        <f>IFERROR(VLOOKUP(G2327,'NCES Match'!$A$2:$B$1307,2,FALSE),"")</f>
        <v>4831860</v>
      </c>
      <c r="J2327" cm="1">
        <f t="array" ref="J2327">IFERROR(_xlfn.IFS(B2327=2015,H2327/$O$13,B2327=2016,H2327/$O$14,B2327=2017,H2327/$O$15,B2327=2018,H2327/$O$16,B2327=2019,H2327/$O$17,B2327=2020,H2327/$O$18,B2327=2021,H2327/$O$19,B2327=2022,H2327/$O$20),"")</f>
        <v>4.95954671155027E-5</v>
      </c>
      <c r="K2327" s="3" cm="1">
        <f t="array" ref="K2327">IFERROR(_xlfn.IFS(B2327=2015,J2327*$P$4,B2327=2016,J2327*$P$5,B2327=2017,J2327*$P$6,B2327=2018,J2327*$P$7,B2327=2019,J2327*$P$8,B2327=2020,J2327*$P$9,B2327=2021,J2327*$P$10,B2327=2022,J2327*$P$11),"")</f>
        <v>84225.394009975076</v>
      </c>
      <c r="L2327" s="3">
        <f t="shared" si="37"/>
        <v>156161.39400997508</v>
      </c>
    </row>
    <row r="2328" spans="1:12">
      <c r="A2328">
        <v>4831860</v>
      </c>
      <c r="B2328">
        <v>2018</v>
      </c>
      <c r="D2328" t="s">
        <v>2321</v>
      </c>
      <c r="E2328" t="s">
        <v>2322</v>
      </c>
      <c r="F2328" t="s">
        <v>4101</v>
      </c>
      <c r="G2328" t="s">
        <v>2323</v>
      </c>
      <c r="H2328" s="5">
        <v>79664</v>
      </c>
      <c r="I2328">
        <f>IFERROR(VLOOKUP(G2328,'NCES Match'!$A$2:$B$1307,2,FALSE),"")</f>
        <v>4831860</v>
      </c>
      <c r="J2328" cm="1">
        <f t="array" ref="J2328">IFERROR(_xlfn.IFS(B2328=2015,H2328/$O$13,B2328=2016,H2328/$O$14,B2328=2017,H2328/$O$15,B2328=2018,H2328/$O$16,B2328=2019,H2328/$O$17,B2328=2020,H2328/$O$18,B2328=2021,H2328/$O$19,B2328=2022,H2328/$O$20),"")</f>
        <v>5.1985447027008608E-5</v>
      </c>
      <c r="K2328" s="3" cm="1">
        <f t="array" ref="K2328">IFERROR(_xlfn.IFS(B2328=2015,J2328*$P$4,B2328=2016,J2328*$P$5,B2328=2017,J2328*$P$6,B2328=2018,J2328*$P$7,B2328=2019,J2328*$P$8,B2328=2020,J2328*$P$9,B2328=2021,J2328*$P$10,B2328=2022,J2328*$P$11),"")</f>
        <v>89251.38615449013</v>
      </c>
      <c r="L2328" s="3">
        <f t="shared" si="37"/>
        <v>168915.38615449012</v>
      </c>
    </row>
    <row r="2329" spans="1:12">
      <c r="A2329">
        <v>4831860</v>
      </c>
      <c r="B2329">
        <v>2019</v>
      </c>
      <c r="D2329" t="s">
        <v>2321</v>
      </c>
      <c r="E2329" t="s">
        <v>2322</v>
      </c>
      <c r="F2329" t="s">
        <v>4101</v>
      </c>
      <c r="G2329" t="s">
        <v>2323</v>
      </c>
      <c r="H2329" s="5">
        <v>87273</v>
      </c>
      <c r="I2329">
        <f>IFERROR(VLOOKUP(G2329,'NCES Match'!$A$2:$B$1307,2,FALSE),"")</f>
        <v>4831860</v>
      </c>
      <c r="J2329" cm="1">
        <f t="array" ref="J2329">IFERROR(_xlfn.IFS(B2329=2015,H2329/$O$13,B2329=2016,H2329/$O$14,B2329=2017,H2329/$O$15,B2329=2018,H2329/$O$16,B2329=2019,H2329/$O$17,B2329=2020,H2329/$O$18,B2329=2021,H2329/$O$19,B2329=2022,H2329/$O$20),"")</f>
        <v>5.525952046543777E-5</v>
      </c>
      <c r="K2329" s="3" cm="1">
        <f t="array" ref="K2329">IFERROR(_xlfn.IFS(B2329=2015,J2329*$P$4,B2329=2016,J2329*$P$5,B2329=2017,J2329*$P$6,B2329=2018,J2329*$P$7,B2329=2019,J2329*$P$8,B2329=2020,J2329*$P$9,B2329=2021,J2329*$P$10,B2329=2022,J2329*$P$11),"")</f>
        <v>96036.955651371274</v>
      </c>
      <c r="L2329" s="3">
        <f t="shared" si="37"/>
        <v>183309.95565137127</v>
      </c>
    </row>
    <row r="2330" spans="1:12">
      <c r="A2330">
        <v>4831860</v>
      </c>
      <c r="B2330">
        <v>2020</v>
      </c>
      <c r="D2330" t="s">
        <v>2321</v>
      </c>
      <c r="E2330" t="s">
        <v>2322</v>
      </c>
      <c r="F2330" t="s">
        <v>4230</v>
      </c>
      <c r="G2330" t="s">
        <v>2323</v>
      </c>
      <c r="H2330" s="5">
        <v>94266</v>
      </c>
      <c r="I2330">
        <f>IFERROR(VLOOKUP(G2330,'NCES Match'!$A$2:$B$1307,2,FALSE),"")</f>
        <v>4831860</v>
      </c>
      <c r="J2330" cm="1">
        <f t="array" ref="J2330">IFERROR(_xlfn.IFS(B2330=2015,H2330/$O$13,B2330=2016,H2330/$O$14,B2330=2017,H2330/$O$15,B2330=2018,H2330/$O$16,B2330=2019,H2330/$O$17,B2330=2020,H2330/$O$18,B2330=2021,H2330/$O$19,B2330=2022,H2330/$O$20),"")</f>
        <v>5.1083458306384561E-5</v>
      </c>
      <c r="K2330" s="3" cm="1">
        <f t="array" ref="K2330">IFERROR(_xlfn.IFS(B2330=2015,J2330*$P$4,B2330=2016,J2330*$P$5,B2330=2017,J2330*$P$6,B2330=2018,J2330*$P$7,B2330=2019,J2330*$P$8,B2330=2020,J2330*$P$9,B2330=2021,J2330*$P$10,B2330=2022,J2330*$P$11),"")</f>
        <v>107684.07390979379</v>
      </c>
      <c r="L2330" s="3">
        <f t="shared" si="37"/>
        <v>201950.07390979381</v>
      </c>
    </row>
    <row r="2331" spans="1:12">
      <c r="A2331">
        <v>4831860</v>
      </c>
      <c r="B2331">
        <v>2021</v>
      </c>
      <c r="D2331" t="s">
        <v>2321</v>
      </c>
      <c r="E2331" t="s">
        <v>2322</v>
      </c>
      <c r="F2331" t="s">
        <v>4230</v>
      </c>
      <c r="G2331" t="s">
        <v>2323</v>
      </c>
      <c r="H2331" s="5">
        <v>99135.23</v>
      </c>
      <c r="I2331">
        <f>IFERROR(VLOOKUP(G2331,'NCES Match'!$A$2:$B$1307,2,FALSE),"")</f>
        <v>4831860</v>
      </c>
      <c r="J2331" cm="1">
        <f t="array" ref="J2331">IFERROR(_xlfn.IFS(B2331=2015,H2331/$O$13,B2331=2016,H2331/$O$14,B2331=2017,H2331/$O$15,B2331=2018,H2331/$O$16,B2331=2019,H2331/$O$17,B2331=2020,H2331/$O$18,B2331=2021,H2331/$O$19,B2331=2022,H2331/$O$20),"")</f>
        <v>5.0721848038562819E-5</v>
      </c>
      <c r="K2331" s="3" cm="1">
        <f t="array" ref="K2331">IFERROR(_xlfn.IFS(B2331=2015,J2331*$P$4,B2331=2016,J2331*$P$5,B2331=2017,J2331*$P$6,B2331=2018,J2331*$P$7,B2331=2019,J2331*$P$8,B2331=2020,J2331*$P$9,B2331=2021,J2331*$P$10,B2331=2022,J2331*$P$11),"")</f>
        <v>108572.81884599123</v>
      </c>
      <c r="L2331" s="3">
        <f t="shared" si="37"/>
        <v>207708.04884599123</v>
      </c>
    </row>
    <row r="2332" spans="1:12">
      <c r="A2332">
        <v>4831860</v>
      </c>
      <c r="B2332">
        <v>2022</v>
      </c>
      <c r="D2332" t="s">
        <v>2321</v>
      </c>
      <c r="E2332" t="s">
        <v>2322</v>
      </c>
      <c r="F2332" t="s">
        <v>4101</v>
      </c>
      <c r="G2332" t="s">
        <v>2323</v>
      </c>
      <c r="H2332" s="5">
        <v>111023.67999999999</v>
      </c>
      <c r="I2332">
        <f>IFERROR(VLOOKUP(G2332,'NCES Match'!$A$2:$B$1307,2,FALSE),"")</f>
        <v>4831860</v>
      </c>
      <c r="J2332" cm="1">
        <f t="array" ref="J2332">IFERROR(_xlfn.IFS(B2332=2015,H2332/$O$13,B2332=2016,H2332/$O$14,B2332=2017,H2332/$O$15,B2332=2018,H2332/$O$16,B2332=2019,H2332/$O$17,B2332=2020,H2332/$O$18,B2332=2021,H2332/$O$19,B2332=2022,H2332/$O$20),"")</f>
        <v>4.8765002322762965E-5</v>
      </c>
      <c r="K2332" s="3" cm="1">
        <f t="array" ref="K2332">IFERROR(_xlfn.IFS(B2332=2015,J2332*$P$4,B2332=2016,J2332*$P$5,B2332=2017,J2332*$P$6,B2332=2018,J2332*$P$7,B2332=2019,J2332*$P$8,B2332=2020,J2332*$P$9,B2332=2021,J2332*$P$10,B2332=2022,J2332*$P$11),"")</f>
        <v>105014.60378962057</v>
      </c>
      <c r="L2332" s="3">
        <f t="shared" si="37"/>
        <v>216038.28378962056</v>
      </c>
    </row>
    <row r="2333" spans="1:12">
      <c r="A2333">
        <v>4831860</v>
      </c>
      <c r="B2333">
        <v>2023</v>
      </c>
      <c r="D2333" t="s">
        <v>2321</v>
      </c>
      <c r="E2333" t="s">
        <v>2322</v>
      </c>
      <c r="F2333" t="s">
        <v>4101</v>
      </c>
      <c r="G2333" t="s">
        <v>2323</v>
      </c>
      <c r="H2333" s="5">
        <v>128594.62</v>
      </c>
      <c r="I2333">
        <f>IFERROR(VLOOKUP(G2333,'NCES Match'!$A$2:$B$1307,2,FALSE),"")</f>
        <v>4831860</v>
      </c>
      <c r="J2333" t="str" cm="1">
        <f t="array" ref="J2333">IFERROR(_xlfn.IFS(B2333=2015,H2333/$O$13,B2333=2016,H2333/$O$14,B2333=2017,H2333/$O$15,B2333=2018,H2333/$O$16,B2333=2019,H2333/$O$17,B2333=2020,H2333/$O$18,B2333=2021,H2333/$O$19,B2333=2022,H2333/$O$20),"")</f>
        <v/>
      </c>
      <c r="K2333" s="3" t="str" cm="1">
        <f t="array" ref="K2333">IFERROR(_xlfn.IFS(B2333=2015,J2333*$P$4,B2333=2016,J2333*$P$5,B2333=2017,J2333*$P$6,B2333=2018,J2333*$P$7,B2333=2019,J2333*$P$8,B2333=2020,J2333*$P$9,B2333=2021,J2333*$P$10,B2333=2022,J2333*$P$11),"")</f>
        <v/>
      </c>
      <c r="L2333" s="3">
        <f t="shared" si="37"/>
        <v>128594.62</v>
      </c>
    </row>
    <row r="2334" spans="1:12">
      <c r="A2334">
        <v>4843860</v>
      </c>
      <c r="B2334">
        <v>2015</v>
      </c>
      <c r="C2334" t="s">
        <v>381</v>
      </c>
      <c r="D2334" t="s">
        <v>3286</v>
      </c>
      <c r="E2334" t="s">
        <v>3287</v>
      </c>
      <c r="G2334" t="s">
        <v>3288</v>
      </c>
      <c r="H2334" s="5">
        <v>96890.03</v>
      </c>
      <c r="I2334">
        <f>IFERROR(VLOOKUP(G2334,'NCES Match'!$A$2:$B$1307,2,FALSE),"")</f>
        <v>4843860</v>
      </c>
      <c r="J2334" cm="1">
        <f t="array" ref="J2334">IFERROR(_xlfn.IFS(B2334=2015,H2334/$O$13,B2334=2016,H2334/$O$14,B2334=2017,H2334/$O$15,B2334=2018,H2334/$O$16,B2334=2019,H2334/$O$17,B2334=2020,H2334/$O$18,B2334=2021,H2334/$O$19,B2334=2022,H2334/$O$20),"")</f>
        <v>7.59040135095849E-5</v>
      </c>
      <c r="K2334" s="3" cm="1">
        <f t="array" ref="K2334">IFERROR(_xlfn.IFS(B2334=2015,J2334*$P$4,B2334=2016,J2334*$P$5,B2334=2017,J2334*$P$6,B2334=2018,J2334*$P$7,B2334=2019,J2334*$P$8,B2334=2020,J2334*$P$9,B2334=2021,J2334*$P$10,B2334=2022,J2334*$P$11),"")</f>
        <v>120799.94621535423</v>
      </c>
      <c r="L2334" s="3">
        <f t="shared" si="37"/>
        <v>217689.97621535423</v>
      </c>
    </row>
    <row r="2335" spans="1:12">
      <c r="A2335">
        <v>4843860</v>
      </c>
      <c r="B2335">
        <v>2016</v>
      </c>
      <c r="C2335" t="s">
        <v>4102</v>
      </c>
      <c r="D2335" t="s">
        <v>3286</v>
      </c>
      <c r="E2335" t="s">
        <v>3287</v>
      </c>
      <c r="F2335" t="s">
        <v>4101</v>
      </c>
      <c r="G2335" t="s">
        <v>3288</v>
      </c>
      <c r="H2335" s="5">
        <v>103459</v>
      </c>
      <c r="I2335">
        <f>IFERROR(VLOOKUP(G2335,'NCES Match'!$A$2:$B$1307,2,FALSE),"")</f>
        <v>4843860</v>
      </c>
      <c r="J2335" cm="1">
        <f t="array" ref="J2335">IFERROR(_xlfn.IFS(B2335=2015,H2335/$O$13,B2335=2016,H2335/$O$14,B2335=2017,H2335/$O$15,B2335=2018,H2335/$O$16,B2335=2019,H2335/$O$17,B2335=2020,H2335/$O$18,B2335=2021,H2335/$O$19,B2335=2022,H2335/$O$20),"")</f>
        <v>7.4062874521880364E-5</v>
      </c>
      <c r="K2335" s="3" cm="1">
        <f t="array" ref="K2335">IFERROR(_xlfn.IFS(B2335=2015,J2335*$P$4,B2335=2016,J2335*$P$5,B2335=2017,J2335*$P$6,B2335=2018,J2335*$P$7,B2335=2019,J2335*$P$8,B2335=2020,J2335*$P$9,B2335=2021,J2335*$P$10,B2335=2022,J2335*$P$11),"")</f>
        <v>124102.06686556579</v>
      </c>
      <c r="L2335" s="3">
        <f t="shared" si="37"/>
        <v>227561.06686556578</v>
      </c>
    </row>
    <row r="2336" spans="1:12">
      <c r="A2336">
        <v>4843860</v>
      </c>
      <c r="B2336">
        <v>2017</v>
      </c>
      <c r="D2336" t="s">
        <v>3286</v>
      </c>
      <c r="E2336" t="s">
        <v>3287</v>
      </c>
      <c r="F2336" t="s">
        <v>4101</v>
      </c>
      <c r="G2336" t="s">
        <v>3288</v>
      </c>
      <c r="H2336" s="5">
        <v>109164</v>
      </c>
      <c r="I2336">
        <f>IFERROR(VLOOKUP(G2336,'NCES Match'!$A$2:$B$1307,2,FALSE),"")</f>
        <v>4843860</v>
      </c>
      <c r="J2336" cm="1">
        <f t="array" ref="J2336">IFERROR(_xlfn.IFS(B2336=2015,H2336/$O$13,B2336=2016,H2336/$O$14,B2336=2017,H2336/$O$15,B2336=2018,H2336/$O$16,B2336=2019,H2336/$O$17,B2336=2020,H2336/$O$18,B2336=2021,H2336/$O$19,B2336=2022,H2336/$O$20),"")</f>
        <v>7.526189351919396E-5</v>
      </c>
      <c r="K2336" s="3" cm="1">
        <f t="array" ref="K2336">IFERROR(_xlfn.IFS(B2336=2015,J2336*$P$4,B2336=2016,J2336*$P$5,B2336=2017,J2336*$P$6,B2336=2018,J2336*$P$7,B2336=2019,J2336*$P$8,B2336=2020,J2336*$P$9,B2336=2021,J2336*$P$10,B2336=2022,J2336*$P$11),"")</f>
        <v>127813.34674856706</v>
      </c>
      <c r="L2336" s="3">
        <f t="shared" si="37"/>
        <v>236977.34674856707</v>
      </c>
    </row>
    <row r="2337" spans="1:12">
      <c r="A2337">
        <v>4843860</v>
      </c>
      <c r="B2337">
        <v>2018</v>
      </c>
      <c r="D2337" t="s">
        <v>3286</v>
      </c>
      <c r="E2337" t="s">
        <v>3287</v>
      </c>
      <c r="F2337" t="s">
        <v>4101</v>
      </c>
      <c r="G2337" t="s">
        <v>3288</v>
      </c>
      <c r="H2337" s="5">
        <v>112816</v>
      </c>
      <c r="I2337">
        <f>IFERROR(VLOOKUP(G2337,'NCES Match'!$A$2:$B$1307,2,FALSE),"")</f>
        <v>4843860</v>
      </c>
      <c r="J2337" cm="1">
        <f t="array" ref="J2337">IFERROR(_xlfn.IFS(B2337=2015,H2337/$O$13,B2337=2016,H2337/$O$14,B2337=2017,H2337/$O$15,B2337=2018,H2337/$O$16,B2337=2019,H2337/$O$17,B2337=2020,H2337/$O$18,B2337=2021,H2337/$O$19,B2337=2022,H2337/$O$20),"")</f>
        <v>7.3619077523084497E-5</v>
      </c>
      <c r="K2337" s="3" cm="1">
        <f t="array" ref="K2337">IFERROR(_xlfn.IFS(B2337=2015,J2337*$P$4,B2337=2016,J2337*$P$5,B2337=2017,J2337*$P$6,B2337=2018,J2337*$P$7,B2337=2019,J2337*$P$8,B2337=2020,J2337*$P$9,B2337=2021,J2337*$P$10,B2337=2022,J2337*$P$11),"")</f>
        <v>126393.15601030528</v>
      </c>
      <c r="L2337" s="3">
        <f t="shared" si="37"/>
        <v>239209.15601030528</v>
      </c>
    </row>
    <row r="2338" spans="1:12">
      <c r="A2338">
        <v>4843860</v>
      </c>
      <c r="B2338">
        <v>2019</v>
      </c>
      <c r="D2338" t="s">
        <v>3286</v>
      </c>
      <c r="E2338" t="s">
        <v>3287</v>
      </c>
      <c r="F2338" t="s">
        <v>4101</v>
      </c>
      <c r="G2338" t="s">
        <v>3288</v>
      </c>
      <c r="H2338" s="5">
        <v>127513</v>
      </c>
      <c r="I2338">
        <f>IFERROR(VLOOKUP(G2338,'NCES Match'!$A$2:$B$1307,2,FALSE),"")</f>
        <v>4843860</v>
      </c>
      <c r="J2338" cm="1">
        <f t="array" ref="J2338">IFERROR(_xlfn.IFS(B2338=2015,H2338/$O$13,B2338=2016,H2338/$O$14,B2338=2017,H2338/$O$15,B2338=2018,H2338/$O$16,B2338=2019,H2338/$O$17,B2338=2020,H2338/$O$18,B2338=2021,H2338/$O$19,B2338=2022,H2338/$O$20),"")</f>
        <v>8.0738684737655017E-5</v>
      </c>
      <c r="K2338" s="3" cm="1">
        <f t="array" ref="K2338">IFERROR(_xlfn.IFS(B2338=2015,J2338*$P$4,B2338=2016,J2338*$P$5,B2338=2017,J2338*$P$6,B2338=2018,J2338*$P$7,B2338=2019,J2338*$P$8,B2338=2020,J2338*$P$9,B2338=2021,J2338*$P$10,B2338=2022,J2338*$P$11),"")</f>
        <v>140317.85690847461</v>
      </c>
      <c r="L2338" s="3">
        <f t="shared" si="37"/>
        <v>267830.85690847458</v>
      </c>
    </row>
    <row r="2339" spans="1:12">
      <c r="A2339">
        <v>4843860</v>
      </c>
      <c r="B2339">
        <v>2020</v>
      </c>
      <c r="D2339" t="s">
        <v>3286</v>
      </c>
      <c r="E2339" t="s">
        <v>3287</v>
      </c>
      <c r="F2339" t="s">
        <v>4230</v>
      </c>
      <c r="G2339" t="s">
        <v>3288</v>
      </c>
      <c r="H2339" s="5">
        <v>200607</v>
      </c>
      <c r="I2339">
        <f>IFERROR(VLOOKUP(G2339,'NCES Match'!$A$2:$B$1307,2,FALSE),"")</f>
        <v>4843860</v>
      </c>
      <c r="J2339" cm="1">
        <f t="array" ref="J2339">IFERROR(_xlfn.IFS(B2339=2015,H2339/$O$13,B2339=2016,H2339/$O$14,B2339=2017,H2339/$O$15,B2339=2018,H2339/$O$16,B2339=2019,H2339/$O$17,B2339=2020,H2339/$O$18,B2339=2021,H2339/$O$19,B2339=2022,H2339/$O$20),"")</f>
        <v>1.0871045043248773E-4</v>
      </c>
      <c r="K2339" s="3" cm="1">
        <f t="array" ref="K2339">IFERROR(_xlfn.IFS(B2339=2015,J2339*$P$4,B2339=2016,J2339*$P$5,B2339=2017,J2339*$P$6,B2339=2018,J2339*$P$7,B2339=2019,J2339*$P$8,B2339=2020,J2339*$P$9,B2339=2021,J2339*$P$10,B2339=2022,J2339*$P$11),"")</f>
        <v>229161.9355316021</v>
      </c>
      <c r="L2339" s="3">
        <f t="shared" si="37"/>
        <v>429768.93553160212</v>
      </c>
    </row>
    <row r="2340" spans="1:12">
      <c r="A2340">
        <v>4843860</v>
      </c>
      <c r="B2340">
        <v>2021</v>
      </c>
      <c r="D2340" t="s">
        <v>3286</v>
      </c>
      <c r="E2340" t="s">
        <v>3287</v>
      </c>
      <c r="F2340" t="s">
        <v>4230</v>
      </c>
      <c r="G2340" t="s">
        <v>3288</v>
      </c>
      <c r="H2340" s="5">
        <v>227463.79</v>
      </c>
      <c r="I2340">
        <f>IFERROR(VLOOKUP(G2340,'NCES Match'!$A$2:$B$1307,2,FALSE),"")</f>
        <v>4843860</v>
      </c>
      <c r="J2340" cm="1">
        <f t="array" ref="J2340">IFERROR(_xlfn.IFS(B2340=2015,H2340/$O$13,B2340=2016,H2340/$O$14,B2340=2017,H2340/$O$15,B2340=2018,H2340/$O$16,B2340=2019,H2340/$O$17,B2340=2020,H2340/$O$18,B2340=2021,H2340/$O$19,B2340=2022,H2340/$O$20),"")</f>
        <v>1.1638025947642999E-4</v>
      </c>
      <c r="K2340" s="3" cm="1">
        <f t="array" ref="K2340">IFERROR(_xlfn.IFS(B2340=2015,J2340*$P$4,B2340=2016,J2340*$P$5,B2340=2017,J2340*$P$6,B2340=2018,J2340*$P$7,B2340=2019,J2340*$P$8,B2340=2020,J2340*$P$9,B2340=2021,J2340*$P$10,B2340=2022,J2340*$P$11),"")</f>
        <v>249118.14766246665</v>
      </c>
      <c r="L2340" s="3">
        <f t="shared" si="37"/>
        <v>476581.93766246666</v>
      </c>
    </row>
    <row r="2341" spans="1:12">
      <c r="A2341">
        <v>4843860</v>
      </c>
      <c r="B2341">
        <v>2022</v>
      </c>
      <c r="D2341" t="s">
        <v>3286</v>
      </c>
      <c r="E2341" t="s">
        <v>3287</v>
      </c>
      <c r="F2341" t="s">
        <v>4101</v>
      </c>
      <c r="G2341" t="s">
        <v>3288</v>
      </c>
      <c r="H2341" s="5">
        <v>286819.40000000002</v>
      </c>
      <c r="I2341">
        <f>IFERROR(VLOOKUP(G2341,'NCES Match'!$A$2:$B$1307,2,FALSE),"")</f>
        <v>4843860</v>
      </c>
      <c r="J2341" cm="1">
        <f t="array" ref="J2341">IFERROR(_xlfn.IFS(B2341=2015,H2341/$O$13,B2341=2016,H2341/$O$14,B2341=2017,H2341/$O$15,B2341=2018,H2341/$O$16,B2341=2019,H2341/$O$17,B2341=2020,H2341/$O$18,B2341=2021,H2341/$O$19,B2341=2022,H2341/$O$20),"")</f>
        <v>1.259798694045584E-4</v>
      </c>
      <c r="K2341" s="3" cm="1">
        <f t="array" ref="K2341">IFERROR(_xlfn.IFS(B2341=2015,J2341*$P$4,B2341=2016,J2341*$P$5,B2341=2017,J2341*$P$6,B2341=2018,J2341*$P$7,B2341=2019,J2341*$P$8,B2341=2020,J2341*$P$9,B2341=2021,J2341*$P$10,B2341=2022,J2341*$P$11),"")</f>
        <v>271295.50786081585</v>
      </c>
      <c r="L2341" s="3">
        <f t="shared" si="37"/>
        <v>558114.90786081587</v>
      </c>
    </row>
    <row r="2342" spans="1:12">
      <c r="A2342">
        <v>4843860</v>
      </c>
      <c r="B2342">
        <v>2023</v>
      </c>
      <c r="D2342" t="s">
        <v>3286</v>
      </c>
      <c r="E2342" t="s">
        <v>3287</v>
      </c>
      <c r="F2342" t="s">
        <v>4101</v>
      </c>
      <c r="G2342" t="s">
        <v>3288</v>
      </c>
      <c r="H2342" s="5">
        <v>328080.64000000001</v>
      </c>
      <c r="I2342">
        <f>IFERROR(VLOOKUP(G2342,'NCES Match'!$A$2:$B$1307,2,FALSE),"")</f>
        <v>4843860</v>
      </c>
      <c r="J2342" t="str" cm="1">
        <f t="array" ref="J2342">IFERROR(_xlfn.IFS(B2342=2015,H2342/$O$13,B2342=2016,H2342/$O$14,B2342=2017,H2342/$O$15,B2342=2018,H2342/$O$16,B2342=2019,H2342/$O$17,B2342=2020,H2342/$O$18,B2342=2021,H2342/$O$19,B2342=2022,H2342/$O$20),"")</f>
        <v/>
      </c>
      <c r="K2342" s="3" t="str" cm="1">
        <f t="array" ref="K2342">IFERROR(_xlfn.IFS(B2342=2015,J2342*$P$4,B2342=2016,J2342*$P$5,B2342=2017,J2342*$P$6,B2342=2018,J2342*$P$7,B2342=2019,J2342*$P$8,B2342=2020,J2342*$P$9,B2342=2021,J2342*$P$10,B2342=2022,J2342*$P$11),"")</f>
        <v/>
      </c>
      <c r="L2342" s="3">
        <f t="shared" si="37"/>
        <v>328080.64000000001</v>
      </c>
    </row>
    <row r="2343" spans="1:12">
      <c r="A2343">
        <v>4812510</v>
      </c>
      <c r="B2343">
        <v>2015</v>
      </c>
      <c r="C2343" t="s">
        <v>381</v>
      </c>
      <c r="D2343" t="s">
        <v>786</v>
      </c>
      <c r="E2343" t="s">
        <v>787</v>
      </c>
      <c r="G2343" t="s">
        <v>788</v>
      </c>
      <c r="H2343" s="5">
        <v>210308.27</v>
      </c>
      <c r="I2343">
        <f>IFERROR(VLOOKUP(G2343,'NCES Match'!$A$2:$B$1307,2,FALSE),"")</f>
        <v>4812510</v>
      </c>
      <c r="J2343" cm="1">
        <f t="array" ref="J2343">IFERROR(_xlfn.IFS(B2343=2015,H2343/$O$13,B2343=2016,H2343/$O$14,B2343=2017,H2343/$O$15,B2343=2018,H2343/$O$16,B2343=2019,H2343/$O$17,B2343=2020,H2343/$O$18,B2343=2021,H2343/$O$19,B2343=2022,H2343/$O$20),"")</f>
        <v>1.647562888282461E-4</v>
      </c>
      <c r="K2343" s="3" cm="1">
        <f t="array" ref="K2343">IFERROR(_xlfn.IFS(B2343=2015,J2343*$P$4,B2343=2016,J2343*$P$5,B2343=2017,J2343*$P$6,B2343=2018,J2343*$P$7,B2343=2019,J2343*$P$8,B2343=2020,J2343*$P$9,B2343=2021,J2343*$P$10,B2343=2022,J2343*$P$11),"")</f>
        <v>262206.83082298766</v>
      </c>
      <c r="L2343" s="3">
        <f t="shared" si="37"/>
        <v>472515.10082298762</v>
      </c>
    </row>
    <row r="2344" spans="1:12">
      <c r="A2344">
        <v>4812510</v>
      </c>
      <c r="B2344">
        <v>2016</v>
      </c>
      <c r="C2344" t="s">
        <v>4102</v>
      </c>
      <c r="D2344" t="s">
        <v>786</v>
      </c>
      <c r="E2344" t="s">
        <v>787</v>
      </c>
      <c r="F2344" t="s">
        <v>4101</v>
      </c>
      <c r="G2344" t="s">
        <v>788</v>
      </c>
      <c r="H2344" s="5">
        <v>212787</v>
      </c>
      <c r="I2344">
        <f>IFERROR(VLOOKUP(G2344,'NCES Match'!$A$2:$B$1307,2,FALSE),"")</f>
        <v>4812510</v>
      </c>
      <c r="J2344" cm="1">
        <f t="array" ref="J2344">IFERROR(_xlfn.IFS(B2344=2015,H2344/$O$13,B2344=2016,H2344/$O$14,B2344=2017,H2344/$O$15,B2344=2018,H2344/$O$16,B2344=2019,H2344/$O$17,B2344=2020,H2344/$O$18,B2344=2021,H2344/$O$19,B2344=2022,H2344/$O$20),"")</f>
        <v>1.5232717193175419E-4</v>
      </c>
      <c r="K2344" s="3" cm="1">
        <f t="array" ref="K2344">IFERROR(_xlfn.IFS(B2344=2015,J2344*$P$4,B2344=2016,J2344*$P$5,B2344=2017,J2344*$P$6,B2344=2018,J2344*$P$7,B2344=2019,J2344*$P$8,B2344=2020,J2344*$P$9,B2344=2021,J2344*$P$10,B2344=2022,J2344*$P$11),"")</f>
        <v>255244.16920831584</v>
      </c>
      <c r="L2344" s="3">
        <f t="shared" si="37"/>
        <v>468031.16920831584</v>
      </c>
    </row>
    <row r="2345" spans="1:12">
      <c r="A2345">
        <v>4812510</v>
      </c>
      <c r="B2345">
        <v>2017</v>
      </c>
      <c r="D2345" t="s">
        <v>786</v>
      </c>
      <c r="E2345" t="s">
        <v>787</v>
      </c>
      <c r="F2345" t="s">
        <v>4101</v>
      </c>
      <c r="G2345" t="s">
        <v>788</v>
      </c>
      <c r="H2345" s="5">
        <v>221183</v>
      </c>
      <c r="I2345">
        <f>IFERROR(VLOOKUP(G2345,'NCES Match'!$A$2:$B$1307,2,FALSE),"")</f>
        <v>4812510</v>
      </c>
      <c r="J2345" cm="1">
        <f t="array" ref="J2345">IFERROR(_xlfn.IFS(B2345=2015,H2345/$O$13,B2345=2016,H2345/$O$14,B2345=2017,H2345/$O$15,B2345=2018,H2345/$O$16,B2345=2019,H2345/$O$17,B2345=2020,H2345/$O$18,B2345=2021,H2345/$O$19,B2345=2022,H2345/$O$20),"")</f>
        <v>1.5249213471708512E-4</v>
      </c>
      <c r="K2345" s="3" cm="1">
        <f t="array" ref="K2345">IFERROR(_xlfn.IFS(B2345=2015,J2345*$P$4,B2345=2016,J2345*$P$5,B2345=2017,J2345*$P$6,B2345=2018,J2345*$P$7,B2345=2019,J2345*$P$8,B2345=2020,J2345*$P$9,B2345=2021,J2345*$P$10,B2345=2022,J2345*$P$11),"")</f>
        <v>258969.43565542038</v>
      </c>
      <c r="L2345" s="3">
        <f t="shared" si="37"/>
        <v>480152.43565542041</v>
      </c>
    </row>
    <row r="2346" spans="1:12">
      <c r="A2346">
        <v>4812510</v>
      </c>
      <c r="B2346">
        <v>2018</v>
      </c>
      <c r="D2346" t="s">
        <v>786</v>
      </c>
      <c r="E2346" t="s">
        <v>787</v>
      </c>
      <c r="F2346" t="s">
        <v>4101</v>
      </c>
      <c r="G2346" t="s">
        <v>788</v>
      </c>
      <c r="H2346" s="5">
        <v>230365</v>
      </c>
      <c r="I2346">
        <f>IFERROR(VLOOKUP(G2346,'NCES Match'!$A$2:$B$1307,2,FALSE),"")</f>
        <v>4812510</v>
      </c>
      <c r="J2346" cm="1">
        <f t="array" ref="J2346">IFERROR(_xlfn.IFS(B2346=2015,H2346/$O$13,B2346=2016,H2346/$O$14,B2346=2017,H2346/$O$15,B2346=2018,H2346/$O$16,B2346=2019,H2346/$O$17,B2346=2020,H2346/$O$18,B2346=2021,H2346/$O$19,B2346=2022,H2346/$O$20),"")</f>
        <v>1.5032671601196071E-4</v>
      </c>
      <c r="K2346" s="3" cm="1">
        <f t="array" ref="K2346">IFERROR(_xlfn.IFS(B2346=2015,J2346*$P$4,B2346=2016,J2346*$P$5,B2346=2017,J2346*$P$6,B2346=2018,J2346*$P$7,B2346=2019,J2346*$P$8,B2346=2020,J2346*$P$9,B2346=2021,J2346*$P$10,B2346=2022,J2346*$P$11),"")</f>
        <v>258088.91809950693</v>
      </c>
      <c r="L2346" s="3">
        <f t="shared" si="37"/>
        <v>488453.91809950693</v>
      </c>
    </row>
    <row r="2347" spans="1:12">
      <c r="A2347">
        <v>4812510</v>
      </c>
      <c r="B2347">
        <v>2019</v>
      </c>
      <c r="D2347" t="s">
        <v>786</v>
      </c>
      <c r="E2347" t="s">
        <v>787</v>
      </c>
      <c r="F2347" t="s">
        <v>4101</v>
      </c>
      <c r="G2347" t="s">
        <v>788</v>
      </c>
      <c r="H2347" s="5">
        <v>227842</v>
      </c>
      <c r="I2347">
        <f>IFERROR(VLOOKUP(G2347,'NCES Match'!$A$2:$B$1307,2,FALSE),"")</f>
        <v>4812510</v>
      </c>
      <c r="J2347" cm="1">
        <f t="array" ref="J2347">IFERROR(_xlfn.IFS(B2347=2015,H2347/$O$13,B2347=2016,H2347/$O$14,B2347=2017,H2347/$O$15,B2347=2018,H2347/$O$16,B2347=2019,H2347/$O$17,B2347=2020,H2347/$O$18,B2347=2021,H2347/$O$19,B2347=2022,H2347/$O$20),"")</f>
        <v>1.4426500363097719E-4</v>
      </c>
      <c r="K2347" s="3" cm="1">
        <f t="array" ref="K2347">IFERROR(_xlfn.IFS(B2347=2015,J2347*$P$4,B2347=2016,J2347*$P$5,B2347=2017,J2347*$P$6,B2347=2018,J2347*$P$7,B2347=2019,J2347*$P$8,B2347=2020,J2347*$P$9,B2347=2021,J2347*$P$10,B2347=2022,J2347*$P$11),"")</f>
        <v>250721.89622815457</v>
      </c>
      <c r="L2347" s="3">
        <f t="shared" si="37"/>
        <v>478563.89622815454</v>
      </c>
    </row>
    <row r="2348" spans="1:12">
      <c r="A2348">
        <v>4812510</v>
      </c>
      <c r="B2348">
        <v>2020</v>
      </c>
      <c r="D2348" t="s">
        <v>786</v>
      </c>
      <c r="E2348" t="s">
        <v>787</v>
      </c>
      <c r="F2348" t="s">
        <v>4230</v>
      </c>
      <c r="G2348" t="s">
        <v>788</v>
      </c>
      <c r="H2348" s="5">
        <v>177268</v>
      </c>
      <c r="I2348">
        <f>IFERROR(VLOOKUP(G2348,'NCES Match'!$A$2:$B$1307,2,FALSE),"")</f>
        <v>4812510</v>
      </c>
      <c r="J2348" cm="1">
        <f t="array" ref="J2348">IFERROR(_xlfn.IFS(B2348=2015,H2348/$O$13,B2348=2016,H2348/$O$14,B2348=2017,H2348/$O$15,B2348=2018,H2348/$O$16,B2348=2019,H2348/$O$17,B2348=2020,H2348/$O$18,B2348=2021,H2348/$O$19,B2348=2022,H2348/$O$20),"")</f>
        <v>9.606286982640802E-5</v>
      </c>
      <c r="K2348" s="3" cm="1">
        <f t="array" ref="K2348">IFERROR(_xlfn.IFS(B2348=2015,J2348*$P$4,B2348=2016,J2348*$P$5,B2348=2017,J2348*$P$6,B2348=2018,J2348*$P$7,B2348=2019,J2348*$P$8,B2348=2020,J2348*$P$9,B2348=2021,J2348*$P$10,B2348=2022,J2348*$P$11),"")</f>
        <v>202500.80001104667</v>
      </c>
      <c r="L2348" s="3">
        <f t="shared" si="37"/>
        <v>379768.8000110467</v>
      </c>
    </row>
    <row r="2349" spans="1:12">
      <c r="A2349">
        <v>4812510</v>
      </c>
      <c r="B2349">
        <v>2021</v>
      </c>
      <c r="D2349" t="s">
        <v>786</v>
      </c>
      <c r="E2349" t="s">
        <v>787</v>
      </c>
      <c r="F2349" t="s">
        <v>4230</v>
      </c>
      <c r="G2349" t="s">
        <v>788</v>
      </c>
      <c r="H2349" s="5">
        <v>206030.22</v>
      </c>
      <c r="I2349">
        <f>IFERROR(VLOOKUP(G2349,'NCES Match'!$A$2:$B$1307,2,FALSE),"")</f>
        <v>4812510</v>
      </c>
      <c r="J2349" cm="1">
        <f t="array" ref="J2349">IFERROR(_xlfn.IFS(B2349=2015,H2349/$O$13,B2349=2016,H2349/$O$14,B2349=2017,H2349/$O$15,B2349=2018,H2349/$O$16,B2349=2019,H2349/$O$17,B2349=2020,H2349/$O$18,B2349=2021,H2349/$O$19,B2349=2022,H2349/$O$20),"")</f>
        <v>1.0541392308457516E-4</v>
      </c>
      <c r="K2349" s="3" cm="1">
        <f t="array" ref="K2349">IFERROR(_xlfn.IFS(B2349=2015,J2349*$P$4,B2349=2016,J2349*$P$5,B2349=2017,J2349*$P$6,B2349=2018,J2349*$P$7,B2349=2019,J2349*$P$8,B2349=2020,J2349*$P$9,B2349=2021,J2349*$P$10,B2349=2022,J2349*$P$11),"")</f>
        <v>225644.12018673608</v>
      </c>
      <c r="L2349" s="3">
        <f t="shared" si="37"/>
        <v>431674.34018673608</v>
      </c>
    </row>
    <row r="2350" spans="1:12">
      <c r="A2350">
        <v>4812510</v>
      </c>
      <c r="B2350">
        <v>2022</v>
      </c>
      <c r="D2350" t="s">
        <v>786</v>
      </c>
      <c r="E2350" t="s">
        <v>787</v>
      </c>
      <c r="F2350" t="s">
        <v>4101</v>
      </c>
      <c r="G2350" t="s">
        <v>788</v>
      </c>
      <c r="H2350" s="5">
        <v>250321.75</v>
      </c>
      <c r="I2350">
        <f>IFERROR(VLOOKUP(G2350,'NCES Match'!$A$2:$B$1307,2,FALSE),"")</f>
        <v>4812510</v>
      </c>
      <c r="J2350" cm="1">
        <f t="array" ref="J2350">IFERROR(_xlfn.IFS(B2350=2015,H2350/$O$13,B2350=2016,H2350/$O$14,B2350=2017,H2350/$O$15,B2350=2018,H2350/$O$16,B2350=2019,H2350/$O$17,B2350=2020,H2350/$O$18,B2350=2021,H2350/$O$19,B2350=2022,H2350/$O$20),"")</f>
        <v>1.099489831375441E-4</v>
      </c>
      <c r="K2350" s="3" cm="1">
        <f t="array" ref="K2350">IFERROR(_xlfn.IFS(B2350=2015,J2350*$P$4,B2350=2016,J2350*$P$5,B2350=2017,J2350*$P$6,B2350=2018,J2350*$P$7,B2350=2019,J2350*$P$8,B2350=2020,J2350*$P$9,B2350=2021,J2350*$P$10,B2350=2022,J2350*$P$11),"")</f>
        <v>236773.26671368178</v>
      </c>
      <c r="L2350" s="3">
        <f t="shared" si="37"/>
        <v>487095.01671368175</v>
      </c>
    </row>
    <row r="2351" spans="1:12">
      <c r="A2351">
        <v>4812510</v>
      </c>
      <c r="B2351">
        <v>2023</v>
      </c>
      <c r="D2351" t="s">
        <v>786</v>
      </c>
      <c r="E2351" t="s">
        <v>787</v>
      </c>
      <c r="F2351" t="s">
        <v>4101</v>
      </c>
      <c r="G2351" t="s">
        <v>788</v>
      </c>
      <c r="H2351" s="5">
        <v>287758.40000000002</v>
      </c>
      <c r="I2351">
        <f>IFERROR(VLOOKUP(G2351,'NCES Match'!$A$2:$B$1307,2,FALSE),"")</f>
        <v>4812510</v>
      </c>
      <c r="J2351" t="str" cm="1">
        <f t="array" ref="J2351">IFERROR(_xlfn.IFS(B2351=2015,H2351/$O$13,B2351=2016,H2351/$O$14,B2351=2017,H2351/$O$15,B2351=2018,H2351/$O$16,B2351=2019,H2351/$O$17,B2351=2020,H2351/$O$18,B2351=2021,H2351/$O$19,B2351=2022,H2351/$O$20),"")</f>
        <v/>
      </c>
      <c r="K2351" s="3" t="str" cm="1">
        <f t="array" ref="K2351">IFERROR(_xlfn.IFS(B2351=2015,J2351*$P$4,B2351=2016,J2351*$P$5,B2351=2017,J2351*$P$6,B2351=2018,J2351*$P$7,B2351=2019,J2351*$P$8,B2351=2020,J2351*$P$9,B2351=2021,J2351*$P$10,B2351=2022,J2351*$P$11),"")</f>
        <v/>
      </c>
      <c r="L2351" s="3">
        <f t="shared" si="37"/>
        <v>287758.40000000002</v>
      </c>
    </row>
    <row r="2352" spans="1:12">
      <c r="A2352">
        <v>4818600</v>
      </c>
      <c r="B2352">
        <v>2015</v>
      </c>
      <c r="C2352" t="s">
        <v>381</v>
      </c>
      <c r="D2352" t="s">
        <v>1265</v>
      </c>
      <c r="E2352" t="s">
        <v>1266</v>
      </c>
      <c r="G2352" t="s">
        <v>1267</v>
      </c>
      <c r="H2352" s="5">
        <v>61633.86</v>
      </c>
      <c r="I2352">
        <f>IFERROR(VLOOKUP(G2352,'NCES Match'!$A$2:$B$1307,2,FALSE),"")</f>
        <v>4818600</v>
      </c>
      <c r="J2352" cm="1">
        <f t="array" ref="J2352">IFERROR(_xlfn.IFS(B2352=2015,H2352/$O$13,B2352=2016,H2352/$O$14,B2352=2017,H2352/$O$15,B2352=2018,H2352/$O$16,B2352=2019,H2352/$O$17,B2352=2020,H2352/$O$18,B2352=2021,H2352/$O$19,B2352=2022,H2352/$O$20),"")</f>
        <v>4.8284197477159049E-5</v>
      </c>
      <c r="K2352" s="3" cm="1">
        <f t="array" ref="K2352">IFERROR(_xlfn.IFS(B2352=2015,J2352*$P$4,B2352=2016,J2352*$P$5,B2352=2017,J2352*$P$6,B2352=2018,J2352*$P$7,B2352=2019,J2352*$P$8,B2352=2020,J2352*$P$9,B2352=2021,J2352*$P$10,B2352=2022,J2352*$P$11),"")</f>
        <v>76843.478870268416</v>
      </c>
      <c r="L2352" s="3">
        <f t="shared" si="37"/>
        <v>138477.33887026843</v>
      </c>
    </row>
    <row r="2353" spans="1:12">
      <c r="A2353">
        <v>4818600</v>
      </c>
      <c r="B2353">
        <v>2016</v>
      </c>
      <c r="C2353" t="s">
        <v>4102</v>
      </c>
      <c r="D2353" t="s">
        <v>1265</v>
      </c>
      <c r="E2353" t="s">
        <v>1266</v>
      </c>
      <c r="F2353" t="s">
        <v>4101</v>
      </c>
      <c r="G2353" t="s">
        <v>1267</v>
      </c>
      <c r="H2353" s="5">
        <v>66515</v>
      </c>
      <c r="I2353">
        <f>IFERROR(VLOOKUP(G2353,'NCES Match'!$A$2:$B$1307,2,FALSE),"")</f>
        <v>4818600</v>
      </c>
      <c r="J2353" cm="1">
        <f t="array" ref="J2353">IFERROR(_xlfn.IFS(B2353=2015,H2353/$O$13,B2353=2016,H2353/$O$14,B2353=2017,H2353/$O$15,B2353=2018,H2353/$O$16,B2353=2019,H2353/$O$17,B2353=2020,H2353/$O$18,B2353=2021,H2353/$O$19,B2353=2022,H2353/$O$20),"")</f>
        <v>4.7615887441622986E-5</v>
      </c>
      <c r="K2353" s="3" cm="1">
        <f t="array" ref="K2353">IFERROR(_xlfn.IFS(B2353=2015,J2353*$P$4,B2353=2016,J2353*$P$5,B2353=2017,J2353*$P$6,B2353=2018,J2353*$P$7,B2353=2019,J2353*$P$8,B2353=2020,J2353*$P$9,B2353=2021,J2353*$P$10,B2353=2022,J2353*$P$11),"")</f>
        <v>79786.668898434247</v>
      </c>
      <c r="L2353" s="3">
        <f t="shared" si="37"/>
        <v>146301.66889843426</v>
      </c>
    </row>
    <row r="2354" spans="1:12">
      <c r="A2354">
        <v>4818600</v>
      </c>
      <c r="B2354">
        <v>2017</v>
      </c>
      <c r="D2354" t="s">
        <v>1265</v>
      </c>
      <c r="E2354" t="s">
        <v>1266</v>
      </c>
      <c r="F2354" t="s">
        <v>4101</v>
      </c>
      <c r="G2354" t="s">
        <v>1267</v>
      </c>
      <c r="H2354" s="5">
        <v>69855</v>
      </c>
      <c r="I2354">
        <f>IFERROR(VLOOKUP(G2354,'NCES Match'!$A$2:$B$1307,2,FALSE),"")</f>
        <v>4818600</v>
      </c>
      <c r="J2354" cm="1">
        <f t="array" ref="J2354">IFERROR(_xlfn.IFS(B2354=2015,H2354/$O$13,B2354=2016,H2354/$O$14,B2354=2017,H2354/$O$15,B2354=2018,H2354/$O$16,B2354=2019,H2354/$O$17,B2354=2020,H2354/$O$18,B2354=2021,H2354/$O$19,B2354=2022,H2354/$O$20),"")</f>
        <v>4.8160745042168611E-5</v>
      </c>
      <c r="K2354" s="3" cm="1">
        <f t="array" ref="K2354">IFERROR(_xlfn.IFS(B2354=2015,J2354*$P$4,B2354=2016,J2354*$P$5,B2354=2017,J2354*$P$6,B2354=2018,J2354*$P$7,B2354=2019,J2354*$P$8,B2354=2020,J2354*$P$9,B2354=2021,J2354*$P$10,B2354=2022,J2354*$P$11),"")</f>
        <v>81788.880373760141</v>
      </c>
      <c r="L2354" s="3">
        <f t="shared" si="37"/>
        <v>151643.88037376013</v>
      </c>
    </row>
    <row r="2355" spans="1:12">
      <c r="A2355">
        <v>4818600</v>
      </c>
      <c r="B2355">
        <v>2018</v>
      </c>
      <c r="D2355" t="s">
        <v>1265</v>
      </c>
      <c r="E2355" t="s">
        <v>1266</v>
      </c>
      <c r="F2355" t="s">
        <v>4101</v>
      </c>
      <c r="G2355" t="s">
        <v>1267</v>
      </c>
      <c r="H2355" s="5">
        <v>72423</v>
      </c>
      <c r="I2355">
        <f>IFERROR(VLOOKUP(G2355,'NCES Match'!$A$2:$B$1307,2,FALSE),"")</f>
        <v>4818600</v>
      </c>
      <c r="J2355" cm="1">
        <f t="array" ref="J2355">IFERROR(_xlfn.IFS(B2355=2015,H2355/$O$13,B2355=2016,H2355/$O$14,B2355=2017,H2355/$O$15,B2355=2018,H2355/$O$16,B2355=2019,H2355/$O$17,B2355=2020,H2355/$O$18,B2355=2021,H2355/$O$19,B2355=2022,H2355/$O$20),"")</f>
        <v>4.7260268503176397E-5</v>
      </c>
      <c r="K2355" s="3" cm="1">
        <f t="array" ref="K2355">IFERROR(_xlfn.IFS(B2355=2015,J2355*$P$4,B2355=2016,J2355*$P$5,B2355=2017,J2355*$P$6,B2355=2018,J2355*$P$7,B2355=2019,J2355*$P$8,B2355=2020,J2355*$P$9,B2355=2021,J2355*$P$10,B2355=2022,J2355*$P$11),"")</f>
        <v>81138.947824194605</v>
      </c>
      <c r="L2355" s="3">
        <f t="shared" si="37"/>
        <v>153561.94782419462</v>
      </c>
    </row>
    <row r="2356" spans="1:12">
      <c r="A2356">
        <v>4818600</v>
      </c>
      <c r="B2356">
        <v>2019</v>
      </c>
      <c r="D2356" t="s">
        <v>1265</v>
      </c>
      <c r="E2356" t="s">
        <v>1266</v>
      </c>
      <c r="F2356" t="s">
        <v>4101</v>
      </c>
      <c r="G2356" t="s">
        <v>1267</v>
      </c>
      <c r="H2356" s="5">
        <v>79153</v>
      </c>
      <c r="I2356">
        <f>IFERROR(VLOOKUP(G2356,'NCES Match'!$A$2:$B$1307,2,FALSE),"")</f>
        <v>4818600</v>
      </c>
      <c r="J2356" cm="1">
        <f t="array" ref="J2356">IFERROR(_xlfn.IFS(B2356=2015,H2356/$O$13,B2356=2016,H2356/$O$14,B2356=2017,H2356/$O$15,B2356=2018,H2356/$O$16,B2356=2019,H2356/$O$17,B2356=2020,H2356/$O$18,B2356=2021,H2356/$O$19,B2356=2022,H2356/$O$20),"")</f>
        <v>5.0118098649075843E-5</v>
      </c>
      <c r="K2356" s="3" cm="1">
        <f t="array" ref="K2356">IFERROR(_xlfn.IFS(B2356=2015,J2356*$P$4,B2356=2016,J2356*$P$5,B2356=2017,J2356*$P$6,B2356=2018,J2356*$P$7,B2356=2019,J2356*$P$8,B2356=2020,J2356*$P$9,B2356=2021,J2356*$P$10,B2356=2022,J2356*$P$11),"")</f>
        <v>87101.545159132729</v>
      </c>
      <c r="L2356" s="3">
        <f t="shared" si="37"/>
        <v>166254.54515913274</v>
      </c>
    </row>
    <row r="2357" spans="1:12">
      <c r="A2357">
        <v>4818600</v>
      </c>
      <c r="B2357">
        <v>2020</v>
      </c>
      <c r="D2357" t="s">
        <v>1265</v>
      </c>
      <c r="E2357" t="s">
        <v>1266</v>
      </c>
      <c r="F2357" t="s">
        <v>4230</v>
      </c>
      <c r="G2357" t="s">
        <v>1267</v>
      </c>
      <c r="H2357" s="5">
        <v>82688</v>
      </c>
      <c r="I2357">
        <f>IFERROR(VLOOKUP(G2357,'NCES Match'!$A$2:$B$1307,2,FALSE),"")</f>
        <v>4818600</v>
      </c>
      <c r="J2357" cm="1">
        <f t="array" ref="J2357">IFERROR(_xlfn.IFS(B2357=2015,H2357/$O$13,B2357=2016,H2357/$O$14,B2357=2017,H2357/$O$15,B2357=2018,H2357/$O$16,B2357=2019,H2357/$O$17,B2357=2020,H2357/$O$18,B2357=2021,H2357/$O$19,B2357=2022,H2357/$O$20),"")</f>
        <v>4.4809252545332639E-5</v>
      </c>
      <c r="K2357" s="3" cm="1">
        <f t="array" ref="K2357">IFERROR(_xlfn.IFS(B2357=2015,J2357*$P$4,B2357=2016,J2357*$P$5,B2357=2017,J2357*$P$6,B2357=2018,J2357*$P$7,B2357=2019,J2357*$P$8,B2357=2020,J2357*$P$9,B2357=2021,J2357*$P$10,B2357=2022,J2357*$P$11),"")</f>
        <v>94458.030503607122</v>
      </c>
      <c r="L2357" s="3">
        <f t="shared" si="37"/>
        <v>177146.03050360712</v>
      </c>
    </row>
    <row r="2358" spans="1:12">
      <c r="A2358">
        <v>4818600</v>
      </c>
      <c r="B2358">
        <v>2021</v>
      </c>
      <c r="D2358" t="s">
        <v>1265</v>
      </c>
      <c r="E2358" t="s">
        <v>1266</v>
      </c>
      <c r="F2358" t="s">
        <v>4101</v>
      </c>
      <c r="G2358" t="s">
        <v>1267</v>
      </c>
      <c r="H2358" s="5">
        <v>93854.04</v>
      </c>
      <c r="I2358">
        <f>IFERROR(VLOOKUP(G2358,'NCES Match'!$A$2:$B$1307,2,FALSE),"")</f>
        <v>4818600</v>
      </c>
      <c r="J2358" cm="1">
        <f t="array" ref="J2358">IFERROR(_xlfn.IFS(B2358=2015,H2358/$O$13,B2358=2016,H2358/$O$14,B2358=2017,H2358/$O$15,B2358=2018,H2358/$O$16,B2358=2019,H2358/$O$17,B2358=2020,H2358/$O$18,B2358=2021,H2358/$O$19,B2358=2022,H2358/$O$20),"")</f>
        <v>4.8019764060518111E-5</v>
      </c>
      <c r="K2358" s="3" cm="1">
        <f t="array" ref="K2358">IFERROR(_xlfn.IFS(B2358=2015,J2358*$P$4,B2358=2016,J2358*$P$5,B2358=2017,J2358*$P$6,B2358=2018,J2358*$P$7,B2358=2019,J2358*$P$8,B2358=2020,J2358*$P$9,B2358=2021,J2358*$P$10,B2358=2022,J2358*$P$11),"")</f>
        <v>102788.8640888251</v>
      </c>
      <c r="L2358" s="3">
        <f t="shared" si="37"/>
        <v>196642.9040888251</v>
      </c>
    </row>
    <row r="2359" spans="1:12">
      <c r="A2359">
        <v>4818600</v>
      </c>
      <c r="B2359">
        <v>2022</v>
      </c>
      <c r="D2359" t="s">
        <v>1265</v>
      </c>
      <c r="E2359" t="s">
        <v>1266</v>
      </c>
      <c r="F2359" t="s">
        <v>4101</v>
      </c>
      <c r="G2359" t="s">
        <v>1267</v>
      </c>
      <c r="H2359" s="5">
        <v>131986.03</v>
      </c>
      <c r="I2359">
        <f>IFERROR(VLOOKUP(G2359,'NCES Match'!$A$2:$B$1307,2,FALSE),"")</f>
        <v>4818600</v>
      </c>
      <c r="J2359" cm="1">
        <f t="array" ref="J2359">IFERROR(_xlfn.IFS(B2359=2015,H2359/$O$13,B2359=2016,H2359/$O$14,B2359=2017,H2359/$O$15,B2359=2018,H2359/$O$16,B2359=2019,H2359/$O$17,B2359=2020,H2359/$O$18,B2359=2021,H2359/$O$19,B2359=2022,H2359/$O$20),"")</f>
        <v>5.7972308786037924E-5</v>
      </c>
      <c r="K2359" s="3" cm="1">
        <f t="array" ref="K2359">IFERROR(_xlfn.IFS(B2359=2015,J2359*$P$4,B2359=2016,J2359*$P$5,B2359=2017,J2359*$P$6,B2359=2018,J2359*$P$7,B2359=2019,J2359*$P$8,B2359=2020,J2359*$P$9,B2359=2021,J2359*$P$10,B2359=2022,J2359*$P$11),"")</f>
        <v>124842.38178931717</v>
      </c>
      <c r="L2359" s="3">
        <f t="shared" si="37"/>
        <v>256828.41178931715</v>
      </c>
    </row>
    <row r="2360" spans="1:12">
      <c r="A2360">
        <v>4818600</v>
      </c>
      <c r="B2360">
        <v>2023</v>
      </c>
      <c r="D2360" t="s">
        <v>1265</v>
      </c>
      <c r="E2360" t="s">
        <v>1266</v>
      </c>
      <c r="F2360" t="s">
        <v>4101</v>
      </c>
      <c r="G2360" t="s">
        <v>1267</v>
      </c>
      <c r="H2360" s="5">
        <v>110170.12</v>
      </c>
      <c r="I2360">
        <f>IFERROR(VLOOKUP(G2360,'NCES Match'!$A$2:$B$1307,2,FALSE),"")</f>
        <v>4818600</v>
      </c>
      <c r="J2360" t="str" cm="1">
        <f t="array" ref="J2360">IFERROR(_xlfn.IFS(B2360=2015,H2360/$O$13,B2360=2016,H2360/$O$14,B2360=2017,H2360/$O$15,B2360=2018,H2360/$O$16,B2360=2019,H2360/$O$17,B2360=2020,H2360/$O$18,B2360=2021,H2360/$O$19,B2360=2022,H2360/$O$20),"")</f>
        <v/>
      </c>
      <c r="K2360" s="3" t="str" cm="1">
        <f t="array" ref="K2360">IFERROR(_xlfn.IFS(B2360=2015,J2360*$P$4,B2360=2016,J2360*$P$5,B2360=2017,J2360*$P$6,B2360=2018,J2360*$P$7,B2360=2019,J2360*$P$8,B2360=2020,J2360*$P$9,B2360=2021,J2360*$P$10,B2360=2022,J2360*$P$11),"")</f>
        <v/>
      </c>
      <c r="L2360" s="3">
        <f t="shared" si="37"/>
        <v>110170.12</v>
      </c>
    </row>
    <row r="2361" spans="1:12">
      <c r="A2361">
        <v>4827570</v>
      </c>
      <c r="B2361">
        <v>2015</v>
      </c>
      <c r="C2361" t="s">
        <v>381</v>
      </c>
      <c r="D2361" t="s">
        <v>2013</v>
      </c>
      <c r="E2361" t="s">
        <v>2014</v>
      </c>
      <c r="G2361" t="s">
        <v>2015</v>
      </c>
      <c r="H2361" s="5">
        <v>67344.14</v>
      </c>
      <c r="I2361">
        <f>IFERROR(VLOOKUP(G2361,'NCES Match'!$A$2:$B$1307,2,FALSE),"")</f>
        <v>4827570</v>
      </c>
      <c r="J2361" cm="1">
        <f t="array" ref="J2361">IFERROR(_xlfn.IFS(B2361=2015,H2361/$O$13,B2361=2016,H2361/$O$14,B2361=2017,H2361/$O$15,B2361=2018,H2361/$O$16,B2361=2019,H2361/$O$17,B2361=2020,H2361/$O$18,B2361=2021,H2361/$O$19,B2361=2022,H2361/$O$20),"")</f>
        <v>5.2757652282194332E-5</v>
      </c>
      <c r="K2361" s="3" cm="1">
        <f t="array" ref="K2361">IFERROR(_xlfn.IFS(B2361=2015,J2361*$P$4,B2361=2016,J2361*$P$5,B2361=2017,J2361*$P$6,B2361=2018,J2361*$P$7,B2361=2019,J2361*$P$8,B2361=2020,J2361*$P$9,B2361=2021,J2361*$P$10,B2361=2022,J2361*$P$11),"")</f>
        <v>83962.906089711047</v>
      </c>
      <c r="L2361" s="3">
        <f t="shared" si="37"/>
        <v>151307.04608971105</v>
      </c>
    </row>
    <row r="2362" spans="1:12">
      <c r="A2362">
        <v>4827570</v>
      </c>
      <c r="B2362">
        <v>2016</v>
      </c>
      <c r="C2362" t="s">
        <v>4102</v>
      </c>
      <c r="D2362" t="s">
        <v>2013</v>
      </c>
      <c r="E2362" t="s">
        <v>2014</v>
      </c>
      <c r="F2362" t="s">
        <v>4101</v>
      </c>
      <c r="G2362" t="s">
        <v>2015</v>
      </c>
      <c r="H2362" s="5">
        <v>63638</v>
      </c>
      <c r="I2362">
        <f>IFERROR(VLOOKUP(G2362,'NCES Match'!$A$2:$B$1307,2,FALSE),"")</f>
        <v>4827570</v>
      </c>
      <c r="J2362" cm="1">
        <f t="array" ref="J2362">IFERROR(_xlfn.IFS(B2362=2015,H2362/$O$13,B2362=2016,H2362/$O$14,B2362=2017,H2362/$O$15,B2362=2018,H2362/$O$16,B2362=2019,H2362/$O$17,B2362=2020,H2362/$O$18,B2362=2021,H2362/$O$19,B2362=2022,H2362/$O$20),"")</f>
        <v>4.5556338344884664E-5</v>
      </c>
      <c r="K2362" s="3" cm="1">
        <f t="array" ref="K2362">IFERROR(_xlfn.IFS(B2362=2015,J2362*$P$4,B2362=2016,J2362*$P$5,B2362=2017,J2362*$P$6,B2362=2018,J2362*$P$7,B2362=2019,J2362*$P$8,B2362=2020,J2362*$P$9,B2362=2021,J2362*$P$10,B2362=2022,J2362*$P$11),"")</f>
        <v>76335.624075149346</v>
      </c>
      <c r="L2362" s="3">
        <f t="shared" si="37"/>
        <v>139973.62407514936</v>
      </c>
    </row>
    <row r="2363" spans="1:12">
      <c r="A2363">
        <v>4827570</v>
      </c>
      <c r="B2363">
        <v>2017</v>
      </c>
      <c r="D2363" t="s">
        <v>2013</v>
      </c>
      <c r="E2363" t="s">
        <v>2014</v>
      </c>
      <c r="F2363" t="s">
        <v>4101</v>
      </c>
      <c r="G2363" t="s">
        <v>2015</v>
      </c>
      <c r="H2363" s="5">
        <v>63973</v>
      </c>
      <c r="I2363">
        <f>IFERROR(VLOOKUP(G2363,'NCES Match'!$A$2:$B$1307,2,FALSE),"")</f>
        <v>4827570</v>
      </c>
      <c r="J2363" cm="1">
        <f t="array" ref="J2363">IFERROR(_xlfn.IFS(B2363=2015,H2363/$O$13,B2363=2016,H2363/$O$14,B2363=2017,H2363/$O$15,B2363=2018,H2363/$O$16,B2363=2019,H2363/$O$17,B2363=2020,H2363/$O$18,B2363=2021,H2363/$O$19,B2363=2022,H2363/$O$20),"")</f>
        <v>4.4105466216915793E-5</v>
      </c>
      <c r="K2363" s="3" cm="1">
        <f t="array" ref="K2363">IFERROR(_xlfn.IFS(B2363=2015,J2363*$P$4,B2363=2016,J2363*$P$5,B2363=2017,J2363*$P$6,B2363=2018,J2363*$P$7,B2363=2019,J2363*$P$8,B2363=2020,J2363*$P$9,B2363=2021,J2363*$P$10,B2363=2022,J2363*$P$11),"")</f>
        <v>74902.011941171819</v>
      </c>
      <c r="L2363" s="3">
        <f t="shared" si="37"/>
        <v>138875.01194117183</v>
      </c>
    </row>
    <row r="2364" spans="1:12">
      <c r="A2364">
        <v>4827570</v>
      </c>
      <c r="B2364">
        <v>2018</v>
      </c>
      <c r="D2364" t="s">
        <v>2013</v>
      </c>
      <c r="E2364" t="s">
        <v>2014</v>
      </c>
      <c r="F2364" t="s">
        <v>4101</v>
      </c>
      <c r="G2364" t="s">
        <v>2015</v>
      </c>
      <c r="H2364" s="5">
        <v>67995</v>
      </c>
      <c r="I2364">
        <f>IFERROR(VLOOKUP(G2364,'NCES Match'!$A$2:$B$1307,2,FALSE),"")</f>
        <v>4827570</v>
      </c>
      <c r="J2364" cm="1">
        <f t="array" ref="J2364">IFERROR(_xlfn.IFS(B2364=2015,H2364/$O$13,B2364=2016,H2364/$O$14,B2364=2017,H2364/$O$15,B2364=2018,H2364/$O$16,B2364=2019,H2364/$O$17,B2364=2020,H2364/$O$18,B2364=2021,H2364/$O$19,B2364=2022,H2364/$O$20),"")</f>
        <v>4.4370737982042708E-5</v>
      </c>
      <c r="K2364" s="3" cm="1">
        <f t="array" ref="K2364">IFERROR(_xlfn.IFS(B2364=2015,J2364*$P$4,B2364=2016,J2364*$P$5,B2364=2017,J2364*$P$6,B2364=2018,J2364*$P$7,B2364=2019,J2364*$P$8,B2364=2020,J2364*$P$9,B2364=2021,J2364*$P$10,B2364=2022,J2364*$P$11),"")</f>
        <v>76178.047820528169</v>
      </c>
      <c r="L2364" s="3">
        <f t="shared" si="37"/>
        <v>144173.04782052815</v>
      </c>
    </row>
    <row r="2365" spans="1:12">
      <c r="A2365">
        <v>4827570</v>
      </c>
      <c r="B2365">
        <v>2019</v>
      </c>
      <c r="D2365" t="s">
        <v>2013</v>
      </c>
      <c r="E2365" t="s">
        <v>2014</v>
      </c>
      <c r="F2365" t="s">
        <v>4101</v>
      </c>
      <c r="G2365" t="s">
        <v>2015</v>
      </c>
      <c r="H2365" s="5">
        <v>85738</v>
      </c>
      <c r="I2365">
        <f>IFERROR(VLOOKUP(G2365,'NCES Match'!$A$2:$B$1307,2,FALSE),"")</f>
        <v>4827570</v>
      </c>
      <c r="J2365" cm="1">
        <f t="array" ref="J2365">IFERROR(_xlfn.IFS(B2365=2015,H2365/$O$13,B2365=2016,H2365/$O$14,B2365=2017,H2365/$O$15,B2365=2018,H2365/$O$16,B2365=2019,H2365/$O$17,B2365=2020,H2365/$O$18,B2365=2021,H2365/$O$19,B2365=2022,H2365/$O$20),"")</f>
        <v>5.4287589124536837E-5</v>
      </c>
      <c r="K2365" s="3" cm="1">
        <f t="array" ref="K2365">IFERROR(_xlfn.IFS(B2365=2015,J2365*$P$4,B2365=2016,J2365*$P$5,B2365=2017,J2365*$P$6,B2365=2018,J2365*$P$7,B2365=2019,J2365*$P$8,B2365=2020,J2365*$P$9,B2365=2021,J2365*$P$10,B2365=2022,J2365*$P$11),"")</f>
        <v>94347.810933934539</v>
      </c>
      <c r="L2365" s="3">
        <f t="shared" si="37"/>
        <v>180085.81093393452</v>
      </c>
    </row>
    <row r="2366" spans="1:12">
      <c r="A2366">
        <v>4827570</v>
      </c>
      <c r="B2366">
        <v>2020</v>
      </c>
      <c r="D2366" t="s">
        <v>2013</v>
      </c>
      <c r="E2366" t="s">
        <v>2014</v>
      </c>
      <c r="F2366" t="s">
        <v>4230</v>
      </c>
      <c r="G2366" t="s">
        <v>2015</v>
      </c>
      <c r="H2366" s="5">
        <v>79389</v>
      </c>
      <c r="I2366">
        <f>IFERROR(VLOOKUP(G2366,'NCES Match'!$A$2:$B$1307,2,FALSE),"")</f>
        <v>4827570</v>
      </c>
      <c r="J2366" cm="1">
        <f t="array" ref="J2366">IFERROR(_xlfn.IFS(B2366=2015,H2366/$O$13,B2366=2016,H2366/$O$14,B2366=2017,H2366/$O$15,B2366=2018,H2366/$O$16,B2366=2019,H2366/$O$17,B2366=2020,H2366/$O$18,B2366=2021,H2366/$O$19,B2366=2022,H2366/$O$20),"")</f>
        <v>4.3021499495953625E-5</v>
      </c>
      <c r="K2366" s="3" cm="1">
        <f t="array" ref="K2366">IFERROR(_xlfn.IFS(B2366=2015,J2366*$P$4,B2366=2016,J2366*$P$5,B2366=2017,J2366*$P$6,B2366=2018,J2366*$P$7,B2366=2019,J2366*$P$8,B2366=2020,J2366*$P$9,B2366=2021,J2366*$P$10,B2366=2022,J2366*$P$11),"")</f>
        <v>90689.44204299133</v>
      </c>
      <c r="L2366" s="3">
        <f t="shared" si="37"/>
        <v>170078.44204299134</v>
      </c>
    </row>
    <row r="2367" spans="1:12">
      <c r="A2367">
        <v>4827570</v>
      </c>
      <c r="B2367">
        <v>2021</v>
      </c>
      <c r="D2367" t="s">
        <v>2013</v>
      </c>
      <c r="E2367" t="s">
        <v>2014</v>
      </c>
      <c r="F2367" t="s">
        <v>4230</v>
      </c>
      <c r="G2367" t="s">
        <v>2015</v>
      </c>
      <c r="H2367" s="5">
        <v>84690.51</v>
      </c>
      <c r="I2367">
        <f>IFERROR(VLOOKUP(G2367,'NCES Match'!$A$2:$B$1307,2,FALSE),"")</f>
        <v>4827570</v>
      </c>
      <c r="J2367" cm="1">
        <f t="array" ref="J2367">IFERROR(_xlfn.IFS(B2367=2015,H2367/$O$13,B2367=2016,H2367/$O$14,B2367=2017,H2367/$O$15,B2367=2018,H2367/$O$16,B2367=2019,H2367/$O$17,B2367=2020,H2367/$O$18,B2367=2021,H2367/$O$19,B2367=2022,H2367/$O$20),"")</f>
        <v>4.333130793693004E-5</v>
      </c>
      <c r="K2367" s="3" cm="1">
        <f t="array" ref="K2367">IFERROR(_xlfn.IFS(B2367=2015,J2367*$P$4,B2367=2016,J2367*$P$5,B2367=2017,J2367*$P$6,B2367=2018,J2367*$P$7,B2367=2019,J2367*$P$8,B2367=2020,J2367*$P$9,B2367=2021,J2367*$P$10,B2367=2022,J2367*$P$11),"")</f>
        <v>92752.973894392635</v>
      </c>
      <c r="L2367" s="3">
        <f t="shared" si="37"/>
        <v>177443.48389439262</v>
      </c>
    </row>
    <row r="2368" spans="1:12">
      <c r="A2368">
        <v>4827570</v>
      </c>
      <c r="B2368">
        <v>2022</v>
      </c>
      <c r="D2368" t="s">
        <v>2013</v>
      </c>
      <c r="E2368" t="s">
        <v>2014</v>
      </c>
      <c r="F2368" t="s">
        <v>4101</v>
      </c>
      <c r="G2368" t="s">
        <v>2015</v>
      </c>
      <c r="H2368" s="5">
        <v>105318.08</v>
      </c>
      <c r="I2368">
        <f>IFERROR(VLOOKUP(G2368,'NCES Match'!$A$2:$B$1307,2,FALSE),"")</f>
        <v>4827570</v>
      </c>
      <c r="J2368" cm="1">
        <f t="array" ref="J2368">IFERROR(_xlfn.IFS(B2368=2015,H2368/$O$13,B2368=2016,H2368/$O$14,B2368=2017,H2368/$O$15,B2368=2018,H2368/$O$16,B2368=2019,H2368/$O$17,B2368=2020,H2368/$O$18,B2368=2021,H2368/$O$19,B2368=2022,H2368/$O$20),"")</f>
        <v>4.6258927967699647E-5</v>
      </c>
      <c r="K2368" s="3" cm="1">
        <f t="array" ref="K2368">IFERROR(_xlfn.IFS(B2368=2015,J2368*$P$4,B2368=2016,J2368*$P$5,B2368=2017,J2368*$P$6,B2368=2018,J2368*$P$7,B2368=2019,J2368*$P$8,B2368=2020,J2368*$P$9,B2368=2021,J2368*$P$10,B2368=2022,J2368*$P$11),"")</f>
        <v>99617.815254219313</v>
      </c>
      <c r="L2368" s="3">
        <f t="shared" si="37"/>
        <v>204935.8952542193</v>
      </c>
    </row>
    <row r="2369" spans="1:12">
      <c r="A2369">
        <v>4827570</v>
      </c>
      <c r="B2369">
        <v>2023</v>
      </c>
      <c r="D2369" t="s">
        <v>2013</v>
      </c>
      <c r="E2369" t="s">
        <v>2014</v>
      </c>
      <c r="F2369" t="s">
        <v>4101</v>
      </c>
      <c r="G2369" t="s">
        <v>2015</v>
      </c>
      <c r="H2369" s="5">
        <v>115384.18</v>
      </c>
      <c r="I2369">
        <f>IFERROR(VLOOKUP(G2369,'NCES Match'!$A$2:$B$1307,2,FALSE),"")</f>
        <v>4827570</v>
      </c>
      <c r="J2369" t="str" cm="1">
        <f t="array" ref="J2369">IFERROR(_xlfn.IFS(B2369=2015,H2369/$O$13,B2369=2016,H2369/$O$14,B2369=2017,H2369/$O$15,B2369=2018,H2369/$O$16,B2369=2019,H2369/$O$17,B2369=2020,H2369/$O$18,B2369=2021,H2369/$O$19,B2369=2022,H2369/$O$20),"")</f>
        <v/>
      </c>
      <c r="K2369" s="3" t="str" cm="1">
        <f t="array" ref="K2369">IFERROR(_xlfn.IFS(B2369=2015,J2369*$P$4,B2369=2016,J2369*$P$5,B2369=2017,J2369*$P$6,B2369=2018,J2369*$P$7,B2369=2019,J2369*$P$8,B2369=2020,J2369*$P$9,B2369=2021,J2369*$P$10,B2369=2022,J2369*$P$11),"")</f>
        <v/>
      </c>
      <c r="L2369" s="3">
        <f t="shared" si="37"/>
        <v>115384.18</v>
      </c>
    </row>
    <row r="2370" spans="1:12">
      <c r="A2370">
        <v>4844490</v>
      </c>
      <c r="B2370">
        <v>2015</v>
      </c>
      <c r="C2370" t="s">
        <v>381</v>
      </c>
      <c r="D2370" t="s">
        <v>3336</v>
      </c>
      <c r="E2370" t="s">
        <v>3337</v>
      </c>
      <c r="G2370" t="s">
        <v>3338</v>
      </c>
      <c r="H2370" s="5">
        <v>10954.06</v>
      </c>
      <c r="I2370">
        <f>IFERROR(VLOOKUP(G2370,'NCES Match'!$A$2:$B$1307,2,FALSE),"")</f>
        <v>4844490</v>
      </c>
      <c r="J2370" cm="1">
        <f t="array" ref="J2370">IFERROR(_xlfn.IFS(B2370=2015,H2370/$O$13,B2370=2016,H2370/$O$14,B2370=2017,H2370/$O$15,B2370=2018,H2370/$O$16,B2370=2019,H2370/$O$17,B2370=2020,H2370/$O$18,B2370=2021,H2370/$O$19,B2370=2022,H2370/$O$20),"")</f>
        <v>8.5814517574698197E-6</v>
      </c>
      <c r="K2370" s="3" cm="1">
        <f t="array" ref="K2370">IFERROR(_xlfn.IFS(B2370=2015,J2370*$P$4,B2370=2016,J2370*$P$5,B2370=2017,J2370*$P$6,B2370=2018,J2370*$P$7,B2370=2019,J2370*$P$8,B2370=2020,J2370*$P$9,B2370=2021,J2370*$P$10,B2370=2022,J2370*$P$11),"")</f>
        <v>13657.234483669405</v>
      </c>
      <c r="L2370" s="3">
        <f t="shared" si="37"/>
        <v>24611.294483669404</v>
      </c>
    </row>
    <row r="2371" spans="1:12">
      <c r="A2371">
        <v>4844490</v>
      </c>
      <c r="B2371">
        <v>2016</v>
      </c>
      <c r="C2371" t="s">
        <v>4102</v>
      </c>
      <c r="D2371" t="s">
        <v>3336</v>
      </c>
      <c r="E2371" t="s">
        <v>3337</v>
      </c>
      <c r="F2371" t="s">
        <v>4101</v>
      </c>
      <c r="G2371" t="s">
        <v>3338</v>
      </c>
      <c r="H2371" s="5">
        <v>10436</v>
      </c>
      <c r="I2371">
        <f>IFERROR(VLOOKUP(G2371,'NCES Match'!$A$2:$B$1307,2,FALSE),"")</f>
        <v>4844490</v>
      </c>
      <c r="J2371" cm="1">
        <f t="array" ref="J2371">IFERROR(_xlfn.IFS(B2371=2015,H2371/$O$13,B2371=2016,H2371/$O$14,B2371=2017,H2371/$O$15,B2371=2018,H2371/$O$16,B2371=2019,H2371/$O$17,B2371=2020,H2371/$O$18,B2371=2021,H2371/$O$19,B2371=2022,H2371/$O$20),"")</f>
        <v>7.4707870606746971E-6</v>
      </c>
      <c r="K2371" s="3" cm="1">
        <f t="array" ref="K2371">IFERROR(_xlfn.IFS(B2371=2015,J2371*$P$4,B2371=2016,J2371*$P$5,B2371=2017,J2371*$P$6,B2371=2018,J2371*$P$7,B2371=2019,J2371*$P$8,B2371=2020,J2371*$P$9,B2371=2021,J2371*$P$10,B2371=2022,J2371*$P$11),"")</f>
        <v>12518.284246020594</v>
      </c>
      <c r="L2371" s="3">
        <f t="shared" ref="L2371:L2434" si="38">SUM(H2371,K2371)</f>
        <v>22954.284246020594</v>
      </c>
    </row>
    <row r="2372" spans="1:12">
      <c r="A2372">
        <v>4844490</v>
      </c>
      <c r="B2372">
        <v>2017</v>
      </c>
      <c r="D2372" t="s">
        <v>3336</v>
      </c>
      <c r="E2372" t="s">
        <v>3337</v>
      </c>
      <c r="F2372" t="s">
        <v>4101</v>
      </c>
      <c r="G2372" t="s">
        <v>3338</v>
      </c>
      <c r="H2372" s="5">
        <v>10833</v>
      </c>
      <c r="I2372">
        <f>IFERROR(VLOOKUP(G2372,'NCES Match'!$A$2:$B$1307,2,FALSE),"")</f>
        <v>4844490</v>
      </c>
      <c r="J2372" cm="1">
        <f t="array" ref="J2372">IFERROR(_xlfn.IFS(B2372=2015,H2372/$O$13,B2372=2016,H2372/$O$14,B2372=2017,H2372/$O$15,B2372=2018,H2372/$O$16,B2372=2019,H2372/$O$17,B2372=2020,H2372/$O$18,B2372=2021,H2372/$O$19,B2372=2022,H2372/$O$20),"")</f>
        <v>7.4686901587833736E-6</v>
      </c>
      <c r="K2372" s="3" cm="1">
        <f t="array" ref="K2372">IFERROR(_xlfn.IFS(B2372=2015,J2372*$P$4,B2372=2016,J2372*$P$5,B2372=2017,J2372*$P$6,B2372=2018,J2372*$P$7,B2372=2019,J2372*$P$8,B2372=2020,J2372*$P$9,B2372=2021,J2372*$P$10,B2372=2022,J2372*$P$11),"")</f>
        <v>12683.686795346699</v>
      </c>
      <c r="L2372" s="3">
        <f t="shared" si="38"/>
        <v>23516.686795346701</v>
      </c>
    </row>
    <row r="2373" spans="1:12">
      <c r="A2373">
        <v>4844490</v>
      </c>
      <c r="B2373">
        <v>2018</v>
      </c>
      <c r="D2373" t="s">
        <v>3336</v>
      </c>
      <c r="E2373" t="s">
        <v>3337</v>
      </c>
      <c r="F2373" t="s">
        <v>4101</v>
      </c>
      <c r="G2373" t="s">
        <v>3338</v>
      </c>
      <c r="H2373" s="5">
        <v>10605</v>
      </c>
      <c r="I2373">
        <f>IFERROR(VLOOKUP(G2373,'NCES Match'!$A$2:$B$1307,2,FALSE),"")</f>
        <v>4844490</v>
      </c>
      <c r="J2373" cm="1">
        <f t="array" ref="J2373">IFERROR(_xlfn.IFS(B2373=2015,H2373/$O$13,B2373=2016,H2373/$O$14,B2373=2017,H2373/$O$15,B2373=2018,H2373/$O$16,B2373=2019,H2373/$O$17,B2373=2020,H2373/$O$18,B2373=2021,H2373/$O$19,B2373=2022,H2373/$O$20),"")</f>
        <v>6.9203864445850857E-6</v>
      </c>
      <c r="K2373" s="3" cm="1">
        <f t="array" ref="K2373">IFERROR(_xlfn.IFS(B2373=2015,J2373*$P$4,B2373=2016,J2373*$P$5,B2373=2017,J2373*$P$6,B2373=2018,J2373*$P$7,B2373=2019,J2373*$P$8,B2373=2020,J2373*$P$9,B2373=2021,J2373*$P$10,B2373=2022,J2373*$P$11),"")</f>
        <v>11881.288287913836</v>
      </c>
      <c r="L2373" s="3">
        <f t="shared" si="38"/>
        <v>22486.288287913834</v>
      </c>
    </row>
    <row r="2374" spans="1:12">
      <c r="A2374">
        <v>4844490</v>
      </c>
      <c r="B2374">
        <v>2019</v>
      </c>
      <c r="D2374" t="s">
        <v>3336</v>
      </c>
      <c r="E2374" t="s">
        <v>3337</v>
      </c>
      <c r="F2374" t="s">
        <v>4101</v>
      </c>
      <c r="G2374" t="s">
        <v>3338</v>
      </c>
      <c r="H2374" s="5">
        <v>11018</v>
      </c>
      <c r="I2374">
        <f>IFERROR(VLOOKUP(G2374,'NCES Match'!$A$2:$B$1307,2,FALSE),"")</f>
        <v>4844490</v>
      </c>
      <c r="J2374" cm="1">
        <f t="array" ref="J2374">IFERROR(_xlfn.IFS(B2374=2015,H2374/$O$13,B2374=2016,H2374/$O$14,B2374=2017,H2374/$O$15,B2374=2018,H2374/$O$16,B2374=2019,H2374/$O$17,B2374=2020,H2374/$O$18,B2374=2021,H2374/$O$19,B2374=2022,H2374/$O$20),"")</f>
        <v>6.9763775335807567E-6</v>
      </c>
      <c r="K2374" s="3" cm="1">
        <f t="array" ref="K2374">IFERROR(_xlfn.IFS(B2374=2015,J2374*$P$4,B2374=2016,J2374*$P$5,B2374=2017,J2374*$P$6,B2374=2018,J2374*$P$7,B2374=2019,J2374*$P$8,B2374=2020,J2374*$P$9,B2374=2021,J2374*$P$10,B2374=2022,J2374*$P$11),"")</f>
        <v>12124.427685158167</v>
      </c>
      <c r="L2374" s="3">
        <f t="shared" si="38"/>
        <v>23142.427685158167</v>
      </c>
    </row>
    <row r="2375" spans="1:12">
      <c r="A2375">
        <v>4844490</v>
      </c>
      <c r="B2375">
        <v>2020</v>
      </c>
      <c r="D2375" t="s">
        <v>3336</v>
      </c>
      <c r="E2375" t="s">
        <v>3337</v>
      </c>
      <c r="F2375" t="s">
        <v>4230</v>
      </c>
      <c r="G2375" t="s">
        <v>3338</v>
      </c>
      <c r="H2375" s="5">
        <v>15938</v>
      </c>
      <c r="I2375">
        <f>IFERROR(VLOOKUP(G2375,'NCES Match'!$A$2:$B$1307,2,FALSE),"")</f>
        <v>4844490</v>
      </c>
      <c r="J2375" cm="1">
        <f t="array" ref="J2375">IFERROR(_xlfn.IFS(B2375=2015,H2375/$O$13,B2375=2016,H2375/$O$14,B2375=2017,H2375/$O$15,B2375=2018,H2375/$O$16,B2375=2019,H2375/$O$17,B2375=2020,H2375/$O$18,B2375=2021,H2375/$O$19,B2375=2022,H2375/$O$20),"")</f>
        <v>8.6369227344658435E-6</v>
      </c>
      <c r="K2375" s="3" cm="1">
        <f t="array" ref="K2375">IFERROR(_xlfn.IFS(B2375=2015,J2375*$P$4,B2375=2016,J2375*$P$5,B2375=2017,J2375*$P$6,B2375=2018,J2375*$P$7,B2375=2019,J2375*$P$8,B2375=2020,J2375*$P$9,B2375=2021,J2375*$P$10,B2375=2022,J2375*$P$11),"")</f>
        <v>18206.657437191494</v>
      </c>
      <c r="L2375" s="3">
        <f t="shared" si="38"/>
        <v>34144.65743719149</v>
      </c>
    </row>
    <row r="2376" spans="1:12">
      <c r="A2376">
        <v>4844490</v>
      </c>
      <c r="B2376">
        <v>2021</v>
      </c>
      <c r="D2376" t="s">
        <v>3336</v>
      </c>
      <c r="E2376" t="s">
        <v>3337</v>
      </c>
      <c r="F2376" t="s">
        <v>4101</v>
      </c>
      <c r="G2376" t="s">
        <v>3338</v>
      </c>
      <c r="H2376" s="5">
        <v>20247.060000000001</v>
      </c>
      <c r="I2376">
        <f>IFERROR(VLOOKUP(G2376,'NCES Match'!$A$2:$B$1307,2,FALSE),"")</f>
        <v>4844490</v>
      </c>
      <c r="J2376" cm="1">
        <f t="array" ref="J2376">IFERROR(_xlfn.IFS(B2376=2015,H2376/$O$13,B2376=2016,H2376/$O$14,B2376=2017,H2376/$O$15,B2376=2018,H2376/$O$16,B2376=2019,H2376/$O$17,B2376=2020,H2376/$O$18,B2376=2021,H2376/$O$19,B2376=2022,H2376/$O$20),"")</f>
        <v>1.0359266837305607E-5</v>
      </c>
      <c r="K2376" s="3" cm="1">
        <f t="array" ref="K2376">IFERROR(_xlfn.IFS(B2376=2015,J2376*$P$4,B2376=2016,J2376*$P$5,B2376=2017,J2376*$P$6,B2376=2018,J2376*$P$7,B2376=2019,J2376*$P$8,B2376=2020,J2376*$P$9,B2376=2021,J2376*$P$10,B2376=2022,J2376*$P$11),"")</f>
        <v>22174.562741660211</v>
      </c>
      <c r="L2376" s="3">
        <f t="shared" si="38"/>
        <v>42421.622741660212</v>
      </c>
    </row>
    <row r="2377" spans="1:12">
      <c r="A2377">
        <v>4844490</v>
      </c>
      <c r="B2377">
        <v>2022</v>
      </c>
      <c r="D2377" t="s">
        <v>3336</v>
      </c>
      <c r="E2377" t="s">
        <v>3337</v>
      </c>
      <c r="F2377" t="s">
        <v>4101</v>
      </c>
      <c r="G2377" t="s">
        <v>3338</v>
      </c>
      <c r="H2377" s="5">
        <v>28128.59</v>
      </c>
      <c r="I2377">
        <f>IFERROR(VLOOKUP(G2377,'NCES Match'!$A$2:$B$1307,2,FALSE),"")</f>
        <v>4844490</v>
      </c>
      <c r="J2377" cm="1">
        <f t="array" ref="J2377">IFERROR(_xlfn.IFS(B2377=2015,H2377/$O$13,B2377=2016,H2377/$O$14,B2377=2017,H2377/$O$15,B2377=2018,H2377/$O$16,B2377=2019,H2377/$O$17,B2377=2020,H2377/$O$18,B2377=2021,H2377/$O$19,B2377=2022,H2377/$O$20),"")</f>
        <v>1.2354938664310598E-5</v>
      </c>
      <c r="K2377" s="3" cm="1">
        <f t="array" ref="K2377">IFERROR(_xlfn.IFS(B2377=2015,J2377*$P$4,B2377=2016,J2377*$P$5,B2377=2017,J2377*$P$6,B2377=2018,J2377*$P$7,B2377=2019,J2377*$P$8,B2377=2020,J2377*$P$9,B2377=2021,J2377*$P$10,B2377=2022,J2377*$P$11),"")</f>
        <v>26606.150453765211</v>
      </c>
      <c r="L2377" s="3">
        <f t="shared" si="38"/>
        <v>54734.740453765211</v>
      </c>
    </row>
    <row r="2378" spans="1:12">
      <c r="A2378">
        <v>4844490</v>
      </c>
      <c r="B2378">
        <v>2023</v>
      </c>
      <c r="D2378" t="s">
        <v>3336</v>
      </c>
      <c r="E2378" t="s">
        <v>3337</v>
      </c>
      <c r="F2378" t="s">
        <v>4101</v>
      </c>
      <c r="G2378" t="s">
        <v>3338</v>
      </c>
      <c r="H2378" s="5">
        <v>30689.37</v>
      </c>
      <c r="I2378">
        <f>IFERROR(VLOOKUP(G2378,'NCES Match'!$A$2:$B$1307,2,FALSE),"")</f>
        <v>4844490</v>
      </c>
      <c r="J2378" t="str" cm="1">
        <f t="array" ref="J2378">IFERROR(_xlfn.IFS(B2378=2015,H2378/$O$13,B2378=2016,H2378/$O$14,B2378=2017,H2378/$O$15,B2378=2018,H2378/$O$16,B2378=2019,H2378/$O$17,B2378=2020,H2378/$O$18,B2378=2021,H2378/$O$19,B2378=2022,H2378/$O$20),"")</f>
        <v/>
      </c>
      <c r="K2378" s="3" t="str" cm="1">
        <f t="array" ref="K2378">IFERROR(_xlfn.IFS(B2378=2015,J2378*$P$4,B2378=2016,J2378*$P$5,B2378=2017,J2378*$P$6,B2378=2018,J2378*$P$7,B2378=2019,J2378*$P$8,B2378=2020,J2378*$P$9,B2378=2021,J2378*$P$10,B2378=2022,J2378*$P$11),"")</f>
        <v/>
      </c>
      <c r="L2378" s="3">
        <f t="shared" si="38"/>
        <v>30689.37</v>
      </c>
    </row>
    <row r="2379" spans="1:12">
      <c r="A2379">
        <v>4840380</v>
      </c>
      <c r="B2379">
        <v>2015</v>
      </c>
      <c r="C2379" t="s">
        <v>381</v>
      </c>
      <c r="D2379" t="s">
        <v>3019</v>
      </c>
      <c r="E2379" t="s">
        <v>3020</v>
      </c>
      <c r="G2379" t="s">
        <v>3021</v>
      </c>
      <c r="H2379" s="5">
        <v>13414.73</v>
      </c>
      <c r="I2379">
        <f>IFERROR(VLOOKUP(G2379,'NCES Match'!$A$2:$B$1307,2,FALSE),"")</f>
        <v>4840380</v>
      </c>
      <c r="J2379" cm="1">
        <f t="array" ref="J2379">IFERROR(_xlfn.IFS(B2379=2015,H2379/$O$13,B2379=2016,H2379/$O$14,B2379=2017,H2379/$O$15,B2379=2018,H2379/$O$16,B2379=2019,H2379/$O$17,B2379=2020,H2379/$O$18,B2379=2021,H2379/$O$19,B2379=2022,H2379/$O$20),"")</f>
        <v>1.0509149879997291E-5</v>
      </c>
      <c r="K2379" s="3" cm="1">
        <f t="array" ref="K2379">IFERROR(_xlfn.IFS(B2379=2015,J2379*$P$4,B2379=2016,J2379*$P$5,B2379=2017,J2379*$P$6,B2379=2018,J2379*$P$7,B2379=2019,J2379*$P$8,B2379=2020,J2379*$P$9,B2379=2021,J2379*$P$10,B2379=2022,J2379*$P$11),"")</f>
        <v>16725.1332515172</v>
      </c>
      <c r="L2379" s="3">
        <f t="shared" si="38"/>
        <v>30139.863251517199</v>
      </c>
    </row>
    <row r="2380" spans="1:12">
      <c r="A2380">
        <v>4840380</v>
      </c>
      <c r="B2380">
        <v>2016</v>
      </c>
      <c r="C2380" t="s">
        <v>4102</v>
      </c>
      <c r="D2380" t="s">
        <v>3019</v>
      </c>
      <c r="E2380" t="s">
        <v>3020</v>
      </c>
      <c r="F2380" t="s">
        <v>4101</v>
      </c>
      <c r="G2380" t="s">
        <v>3021</v>
      </c>
      <c r="H2380" s="5">
        <v>13093</v>
      </c>
      <c r="I2380">
        <f>IFERROR(VLOOKUP(G2380,'NCES Match'!$A$2:$B$1307,2,FALSE),"")</f>
        <v>4840380</v>
      </c>
      <c r="J2380" cm="1">
        <f t="array" ref="J2380">IFERROR(_xlfn.IFS(B2380=2015,H2380/$O$13,B2380=2016,H2380/$O$14,B2380=2017,H2380/$O$15,B2380=2018,H2380/$O$16,B2380=2019,H2380/$O$17,B2380=2020,H2380/$O$18,B2380=2021,H2380/$O$19,B2380=2022,H2380/$O$20),"")</f>
        <v>9.3728454374677848E-6</v>
      </c>
      <c r="K2380" s="3" cm="1">
        <f t="array" ref="K2380">IFERROR(_xlfn.IFS(B2380=2015,J2380*$P$4,B2380=2016,J2380*$P$5,B2380=2017,J2380*$P$6,B2380=2018,J2380*$P$7,B2380=2019,J2380*$P$8,B2380=2020,J2380*$P$9,B2380=2021,J2380*$P$10,B2380=2022,J2380*$P$11),"")</f>
        <v>15705.432697695251</v>
      </c>
      <c r="L2380" s="3">
        <f t="shared" si="38"/>
        <v>28798.432697695251</v>
      </c>
    </row>
    <row r="2381" spans="1:12">
      <c r="A2381">
        <v>4840380</v>
      </c>
      <c r="B2381">
        <v>2017</v>
      </c>
      <c r="D2381" t="s">
        <v>3019</v>
      </c>
      <c r="E2381" t="s">
        <v>3020</v>
      </c>
      <c r="F2381" t="s">
        <v>4101</v>
      </c>
      <c r="G2381" t="s">
        <v>3021</v>
      </c>
      <c r="H2381" s="5">
        <v>14040</v>
      </c>
      <c r="I2381">
        <f>IFERROR(VLOOKUP(G2381,'NCES Match'!$A$2:$B$1307,2,FALSE),"")</f>
        <v>4840380</v>
      </c>
      <c r="J2381" cm="1">
        <f t="array" ref="J2381">IFERROR(_xlfn.IFS(B2381=2015,H2381/$O$13,B2381=2016,H2381/$O$14,B2381=2017,H2381/$O$15,B2381=2018,H2381/$O$16,B2381=2019,H2381/$O$17,B2381=2020,H2381/$O$18,B2381=2021,H2381/$O$19,B2381=2022,H2381/$O$20),"")</f>
        <v>9.6797202833304316E-6</v>
      </c>
      <c r="K2381" s="3" cm="1">
        <f t="array" ref="K2381">IFERROR(_xlfn.IFS(B2381=2015,J2381*$P$4,B2381=2016,J2381*$P$5,B2381=2017,J2381*$P$6,B2381=2018,J2381*$P$7,B2381=2019,J2381*$P$8,B2381=2020,J2381*$P$9,B2381=2021,J2381*$P$10,B2381=2022,J2381*$P$11),"")</f>
        <v>16438.563888735127</v>
      </c>
      <c r="L2381" s="3">
        <f t="shared" si="38"/>
        <v>30478.563888735127</v>
      </c>
    </row>
    <row r="2382" spans="1:12">
      <c r="A2382">
        <v>4840380</v>
      </c>
      <c r="B2382">
        <v>2018</v>
      </c>
      <c r="D2382" t="s">
        <v>3019</v>
      </c>
      <c r="E2382" t="s">
        <v>3020</v>
      </c>
      <c r="F2382" t="s">
        <v>4101</v>
      </c>
      <c r="G2382" t="s">
        <v>3021</v>
      </c>
      <c r="H2382" s="5">
        <v>14773</v>
      </c>
      <c r="I2382">
        <f>IFERROR(VLOOKUP(G2382,'NCES Match'!$A$2:$B$1307,2,FALSE),"")</f>
        <v>4840380</v>
      </c>
      <c r="J2382" cm="1">
        <f t="array" ref="J2382">IFERROR(_xlfn.IFS(B2382=2015,H2382/$O$13,B2382=2016,H2382/$O$14,B2382=2017,H2382/$O$15,B2382=2018,H2382/$O$16,B2382=2019,H2382/$O$17,B2382=2020,H2382/$O$18,B2382=2021,H2382/$O$19,B2382=2022,H2382/$O$20),"")</f>
        <v>9.640251668633237E-6</v>
      </c>
      <c r="K2382" s="3" cm="1">
        <f t="array" ref="K2382">IFERROR(_xlfn.IFS(B2382=2015,J2382*$P$4,B2382=2016,J2382*$P$5,B2382=2017,J2382*$P$6,B2382=2018,J2382*$P$7,B2382=2019,J2382*$P$8,B2382=2020,J2382*$P$9,B2382=2021,J2382*$P$10,B2382=2022,J2382*$P$11),"")</f>
        <v>16550.897866794068</v>
      </c>
      <c r="L2382" s="3">
        <f t="shared" si="38"/>
        <v>31323.897866794068</v>
      </c>
    </row>
    <row r="2383" spans="1:12">
      <c r="A2383">
        <v>4840380</v>
      </c>
      <c r="B2383">
        <v>2019</v>
      </c>
      <c r="D2383" t="s">
        <v>3019</v>
      </c>
      <c r="E2383" t="s">
        <v>3020</v>
      </c>
      <c r="F2383" t="s">
        <v>4101</v>
      </c>
      <c r="G2383" t="s">
        <v>3021</v>
      </c>
      <c r="H2383" s="5">
        <v>14615</v>
      </c>
      <c r="I2383">
        <f>IFERROR(VLOOKUP(G2383,'NCES Match'!$A$2:$B$1307,2,FALSE),"")</f>
        <v>4840380</v>
      </c>
      <c r="J2383" cm="1">
        <f t="array" ref="J2383">IFERROR(_xlfn.IFS(B2383=2015,H2383/$O$13,B2383=2016,H2383/$O$14,B2383=2017,H2383/$O$15,B2383=2018,H2383/$O$16,B2383=2019,H2383/$O$17,B2383=2020,H2383/$O$18,B2383=2021,H2383/$O$19,B2383=2022,H2383/$O$20),"")</f>
        <v>9.2539260894248282E-6</v>
      </c>
      <c r="K2383" s="3" cm="1">
        <f t="array" ref="K2383">IFERROR(_xlfn.IFS(B2383=2015,J2383*$P$4,B2383=2016,J2383*$P$5,B2383=2017,J2383*$P$6,B2383=2018,J2383*$P$7,B2383=2019,J2383*$P$8,B2383=2020,J2383*$P$9,B2383=2021,J2383*$P$10,B2383=2022,J2383*$P$11),"")</f>
        <v>16082.638466018025</v>
      </c>
      <c r="L2383" s="3">
        <f t="shared" si="38"/>
        <v>30697.638466018027</v>
      </c>
    </row>
    <row r="2384" spans="1:12">
      <c r="A2384">
        <v>4840380</v>
      </c>
      <c r="B2384">
        <v>2020</v>
      </c>
      <c r="D2384" t="s">
        <v>3019</v>
      </c>
      <c r="E2384" t="s">
        <v>3020</v>
      </c>
      <c r="F2384" t="s">
        <v>4230</v>
      </c>
      <c r="G2384" t="s">
        <v>3021</v>
      </c>
      <c r="H2384" s="5">
        <v>19101</v>
      </c>
      <c r="I2384">
        <f>IFERROR(VLOOKUP(G2384,'NCES Match'!$A$2:$B$1307,2,FALSE),"")</f>
        <v>4840380</v>
      </c>
      <c r="J2384" cm="1">
        <f t="array" ref="J2384">IFERROR(_xlfn.IFS(B2384=2015,H2384/$O$13,B2384=2016,H2384/$O$14,B2384=2017,H2384/$O$15,B2384=2018,H2384/$O$16,B2384=2019,H2384/$O$17,B2384=2020,H2384/$O$18,B2384=2021,H2384/$O$19,B2384=2022,H2384/$O$20),"")</f>
        <v>1.0350976355316356E-5</v>
      </c>
      <c r="K2384" s="3" cm="1">
        <f t="array" ref="K2384">IFERROR(_xlfn.IFS(B2384=2015,J2384*$P$4,B2384=2016,J2384*$P$5,B2384=2017,J2384*$P$6,B2384=2018,J2384*$P$7,B2384=2019,J2384*$P$8,B2384=2020,J2384*$P$9,B2384=2021,J2384*$P$10,B2384=2022,J2384*$P$11),"")</f>
        <v>21819.887295005319</v>
      </c>
      <c r="L2384" s="3">
        <f t="shared" si="38"/>
        <v>40920.887295005319</v>
      </c>
    </row>
    <row r="2385" spans="1:12">
      <c r="A2385">
        <v>4840380</v>
      </c>
      <c r="B2385">
        <v>2021</v>
      </c>
      <c r="D2385" t="s">
        <v>3019</v>
      </c>
      <c r="E2385" t="s">
        <v>3020</v>
      </c>
      <c r="F2385" t="s">
        <v>4101</v>
      </c>
      <c r="G2385" t="s">
        <v>3021</v>
      </c>
      <c r="H2385" s="5">
        <v>19085.37</v>
      </c>
      <c r="I2385">
        <f>IFERROR(VLOOKUP(G2385,'NCES Match'!$A$2:$B$1307,2,FALSE),"")</f>
        <v>4840380</v>
      </c>
      <c r="J2385" cm="1">
        <f t="array" ref="J2385">IFERROR(_xlfn.IFS(B2385=2015,H2385/$O$13,B2385=2016,H2385/$O$14,B2385=2017,H2385/$O$15,B2385=2018,H2385/$O$16,B2385=2019,H2385/$O$17,B2385=2020,H2385/$O$18,B2385=2021,H2385/$O$19,B2385=2022,H2385/$O$20),"")</f>
        <v>9.7648962624058648E-6</v>
      </c>
      <c r="K2385" s="3" cm="1">
        <f t="array" ref="K2385">IFERROR(_xlfn.IFS(B2385=2015,J2385*$P$4,B2385=2016,J2385*$P$5,B2385=2017,J2385*$P$6,B2385=2018,J2385*$P$7,B2385=2019,J2385*$P$8,B2385=2020,J2385*$P$9,B2385=2021,J2385*$P$10,B2385=2022,J2385*$P$11),"")</f>
        <v>20902.280850296265</v>
      </c>
      <c r="L2385" s="3">
        <f t="shared" si="38"/>
        <v>39987.650850296268</v>
      </c>
    </row>
    <row r="2386" spans="1:12">
      <c r="A2386">
        <v>4840380</v>
      </c>
      <c r="B2386">
        <v>2022</v>
      </c>
      <c r="D2386" t="s">
        <v>3019</v>
      </c>
      <c r="E2386" t="s">
        <v>3020</v>
      </c>
      <c r="F2386" t="s">
        <v>4101</v>
      </c>
      <c r="G2386" t="s">
        <v>3021</v>
      </c>
      <c r="H2386" s="5">
        <v>27169.75</v>
      </c>
      <c r="I2386">
        <f>IFERROR(VLOOKUP(G2386,'NCES Match'!$A$2:$B$1307,2,FALSE),"")</f>
        <v>4840380</v>
      </c>
      <c r="J2386" cm="1">
        <f t="array" ref="J2386">IFERROR(_xlfn.IFS(B2386=2015,H2386/$O$13,B2386=2016,H2386/$O$14,B2386=2017,H2386/$O$15,B2386=2018,H2386/$O$16,B2386=2019,H2386/$O$17,B2386=2020,H2386/$O$18,B2386=2021,H2386/$O$19,B2386=2022,H2386/$O$20),"")</f>
        <v>1.193378675485166E-5</v>
      </c>
      <c r="K2386" s="3" cm="1">
        <f t="array" ref="K2386">IFERROR(_xlfn.IFS(B2386=2015,J2386*$P$4,B2386=2016,J2386*$P$5,B2386=2017,J2386*$P$6,B2386=2018,J2386*$P$7,B2386=2019,J2386*$P$8,B2386=2020,J2386*$P$9,B2386=2021,J2386*$P$10,B2386=2022,J2386*$P$11),"")</f>
        <v>25699.206973800938</v>
      </c>
      <c r="L2386" s="3">
        <f t="shared" si="38"/>
        <v>52868.956973800938</v>
      </c>
    </row>
    <row r="2387" spans="1:12">
      <c r="A2387">
        <v>4840380</v>
      </c>
      <c r="B2387">
        <v>2023</v>
      </c>
      <c r="D2387" t="s">
        <v>3019</v>
      </c>
      <c r="E2387" t="s">
        <v>3020</v>
      </c>
      <c r="F2387" t="s">
        <v>4101</v>
      </c>
      <c r="G2387" t="s">
        <v>3021</v>
      </c>
      <c r="H2387" s="5">
        <v>30163.11</v>
      </c>
      <c r="I2387">
        <f>IFERROR(VLOOKUP(G2387,'NCES Match'!$A$2:$B$1307,2,FALSE),"")</f>
        <v>4840380</v>
      </c>
      <c r="J2387" t="str" cm="1">
        <f t="array" ref="J2387">IFERROR(_xlfn.IFS(B2387=2015,H2387/$O$13,B2387=2016,H2387/$O$14,B2387=2017,H2387/$O$15,B2387=2018,H2387/$O$16,B2387=2019,H2387/$O$17,B2387=2020,H2387/$O$18,B2387=2021,H2387/$O$19,B2387=2022,H2387/$O$20),"")</f>
        <v/>
      </c>
      <c r="K2387" s="3" t="str" cm="1">
        <f t="array" ref="K2387">IFERROR(_xlfn.IFS(B2387=2015,J2387*$P$4,B2387=2016,J2387*$P$5,B2387=2017,J2387*$P$6,B2387=2018,J2387*$P$7,B2387=2019,J2387*$P$8,B2387=2020,J2387*$P$9,B2387=2021,J2387*$P$10,B2387=2022,J2387*$P$11),"")</f>
        <v/>
      </c>
      <c r="L2387" s="3">
        <f t="shared" si="38"/>
        <v>30163.11</v>
      </c>
    </row>
    <row r="2388" spans="1:12">
      <c r="A2388" t="s">
        <v>4230</v>
      </c>
      <c r="B2388">
        <v>2015</v>
      </c>
      <c r="C2388" t="s">
        <v>230</v>
      </c>
      <c r="D2388" t="s">
        <v>318</v>
      </c>
      <c r="E2388" t="s">
        <v>319</v>
      </c>
      <c r="G2388" t="s">
        <v>320</v>
      </c>
      <c r="H2388" s="5">
        <v>560648.42000000004</v>
      </c>
      <c r="I2388" t="str">
        <f>IFERROR(VLOOKUP(G2388,'NCES Match'!$A$2:$B$1307,2,FALSE),"")</f>
        <v/>
      </c>
      <c r="J2388" cm="1">
        <f t="array" ref="J2388">IFERROR(_xlfn.IFS(B2388=2015,H2388/$O$13,B2388=2016,H2388/$O$14,B2388=2017,H2388/$O$15,B2388=2018,H2388/$O$16,B2388=2019,H2388/$O$17,B2388=2020,H2388/$O$18,B2388=2021,H2388/$O$19,B2388=2022,H2388/$O$20),"")</f>
        <v>4.392140785363307E-4</v>
      </c>
      <c r="K2388" s="3" cm="1">
        <f t="array" ref="K2388">IFERROR(_xlfn.IFS(B2388=2015,J2388*$P$4,B2388=2016,J2388*$P$5,B2388=2017,J2388*$P$6,B2388=2018,J2388*$P$7,B2388=2019,J2388*$P$8,B2388=2020,J2388*$P$9,B2388=2021,J2388*$P$10,B2388=2022,J2388*$P$11),"")</f>
        <v>699001.73404552916</v>
      </c>
      <c r="L2388" s="3">
        <f t="shared" si="38"/>
        <v>1259650.1540455292</v>
      </c>
    </row>
    <row r="2389" spans="1:12">
      <c r="A2389" t="s">
        <v>4230</v>
      </c>
      <c r="B2389">
        <v>2016</v>
      </c>
      <c r="C2389" t="s">
        <v>4100</v>
      </c>
      <c r="D2389" t="s">
        <v>318</v>
      </c>
      <c r="E2389" t="s">
        <v>319</v>
      </c>
      <c r="F2389" t="s">
        <v>4101</v>
      </c>
      <c r="G2389" t="s">
        <v>320</v>
      </c>
      <c r="H2389" s="5">
        <v>629039</v>
      </c>
      <c r="I2389" t="str">
        <f>IFERROR(VLOOKUP(G2389,'NCES Match'!$A$2:$B$1307,2,FALSE),"")</f>
        <v/>
      </c>
      <c r="J2389" cm="1">
        <f t="array" ref="J2389">IFERROR(_xlfn.IFS(B2389=2015,H2389/$O$13,B2389=2016,H2389/$O$14,B2389=2017,H2389/$O$15,B2389=2018,H2389/$O$16,B2389=2019,H2389/$O$17,B2389=2020,H2389/$O$18,B2389=2021,H2389/$O$19,B2389=2022,H2389/$O$20),"")</f>
        <v>4.5030820447103782E-4</v>
      </c>
      <c r="K2389" s="3" cm="1">
        <f t="array" ref="K2389">IFERROR(_xlfn.IFS(B2389=2015,J2389*$P$4,B2389=2016,J2389*$P$5,B2389=2017,J2389*$P$6,B2389=2018,J2389*$P$7,B2389=2019,J2389*$P$8,B2389=2020,J2389*$P$9,B2389=2021,J2389*$P$10,B2389=2022,J2389*$P$11),"")</f>
        <v>754550.49864244426</v>
      </c>
      <c r="L2389" s="3">
        <f t="shared" si="38"/>
        <v>1383589.4986424441</v>
      </c>
    </row>
    <row r="2390" spans="1:12">
      <c r="A2390" t="s">
        <v>4230</v>
      </c>
      <c r="B2390">
        <v>2017</v>
      </c>
      <c r="D2390" t="s">
        <v>318</v>
      </c>
      <c r="E2390" t="s">
        <v>319</v>
      </c>
      <c r="F2390" t="s">
        <v>4101</v>
      </c>
      <c r="G2390" t="s">
        <v>320</v>
      </c>
      <c r="H2390" s="5">
        <v>646790</v>
      </c>
      <c r="I2390" t="str">
        <f>IFERROR(VLOOKUP(G2390,'NCES Match'!$A$2:$B$1307,2,FALSE),"")</f>
        <v/>
      </c>
      <c r="J2390" cm="1">
        <f t="array" ref="J2390">IFERROR(_xlfn.IFS(B2390=2015,H2390/$O$13,B2390=2016,H2390/$O$14,B2390=2017,H2390/$O$15,B2390=2018,H2390/$O$16,B2390=2019,H2390/$O$17,B2390=2020,H2390/$O$18,B2390=2021,H2390/$O$19,B2390=2022,H2390/$O$20),"")</f>
        <v>4.4592209986148791E-4</v>
      </c>
      <c r="K2390" s="3" cm="1">
        <f t="array" ref="K2390">IFERROR(_xlfn.IFS(B2390=2015,J2390*$P$4,B2390=2016,J2390*$P$5,B2390=2017,J2390*$P$6,B2390=2018,J2390*$P$7,B2390=2019,J2390*$P$8,B2390=2020,J2390*$P$9,B2390=2021,J2390*$P$10,B2390=2022,J2390*$P$11),"")</f>
        <v>757286.23487143836</v>
      </c>
      <c r="L2390" s="3">
        <f t="shared" si="38"/>
        <v>1404076.2348714382</v>
      </c>
    </row>
    <row r="2391" spans="1:12">
      <c r="A2391" t="s">
        <v>4230</v>
      </c>
      <c r="B2391">
        <v>2018</v>
      </c>
      <c r="D2391" t="s">
        <v>318</v>
      </c>
      <c r="E2391" t="s">
        <v>319</v>
      </c>
      <c r="F2391">
        <v>958</v>
      </c>
      <c r="G2391" t="s">
        <v>320</v>
      </c>
      <c r="H2391" s="5">
        <v>694632</v>
      </c>
      <c r="I2391" t="str">
        <f>IFERROR(VLOOKUP(G2391,'NCES Match'!$A$2:$B$1307,2,FALSE),"")</f>
        <v/>
      </c>
      <c r="J2391" cm="1">
        <f t="array" ref="J2391">IFERROR(_xlfn.IFS(B2391=2015,H2391/$O$13,B2391=2016,H2391/$O$14,B2391=2017,H2391/$O$15,B2391=2018,H2391/$O$16,B2391=2019,H2391/$O$17,B2391=2020,H2391/$O$18,B2391=2021,H2391/$O$19,B2391=2022,H2391/$O$20),"")</f>
        <v>4.5328824863508039E-4</v>
      </c>
      <c r="K2391" s="3" cm="1">
        <f t="array" ref="K2391">IFERROR(_xlfn.IFS(B2391=2015,J2391*$P$4,B2391=2016,J2391*$P$5,B2391=2017,J2391*$P$6,B2391=2018,J2391*$P$7,B2391=2019,J2391*$P$8,B2391=2020,J2391*$P$9,B2391=2021,J2391*$P$10,B2391=2022,J2391*$P$11),"")</f>
        <v>778229.42442340066</v>
      </c>
      <c r="L2391" s="3">
        <f t="shared" si="38"/>
        <v>1472861.4244234008</v>
      </c>
    </row>
    <row r="2392" spans="1:12">
      <c r="A2392" t="s">
        <v>4230</v>
      </c>
      <c r="B2392">
        <v>2019</v>
      </c>
      <c r="D2392" t="s">
        <v>318</v>
      </c>
      <c r="E2392" t="s">
        <v>319</v>
      </c>
      <c r="F2392" t="s">
        <v>4196</v>
      </c>
      <c r="G2392" t="s">
        <v>320</v>
      </c>
      <c r="H2392" s="5">
        <v>739511</v>
      </c>
      <c r="I2392" t="str">
        <f>IFERROR(VLOOKUP(G2392,'NCES Match'!$A$2:$B$1307,2,FALSE),"")</f>
        <v/>
      </c>
      <c r="J2392" cm="1">
        <f t="array" ref="J2392">IFERROR(_xlfn.IFS(B2392=2015,H2392/$O$13,B2392=2016,H2392/$O$14,B2392=2017,H2392/$O$15,B2392=2018,H2392/$O$16,B2392=2019,H2392/$O$17,B2392=2020,H2392/$O$18,B2392=2021,H2392/$O$19,B2392=2022,H2392/$O$20),"")</f>
        <v>4.6824359468468314E-4</v>
      </c>
      <c r="K2392" s="3" cm="1">
        <f t="array" ref="K2392">IFERROR(_xlfn.IFS(B2392=2015,J2392*$P$4,B2392=2016,J2392*$P$5,B2392=2017,J2392*$P$6,B2392=2018,J2392*$P$7,B2392=2019,J2392*$P$8,B2392=2020,J2392*$P$9,B2392=2021,J2392*$P$10,B2392=2022,J2392*$P$11),"")</f>
        <v>813772.70302042121</v>
      </c>
      <c r="L2392" s="3">
        <f t="shared" si="38"/>
        <v>1553283.7030204213</v>
      </c>
    </row>
    <row r="2393" spans="1:12">
      <c r="A2393" t="s">
        <v>4230</v>
      </c>
      <c r="B2393">
        <v>2020</v>
      </c>
      <c r="D2393" t="s">
        <v>318</v>
      </c>
      <c r="E2393" t="s">
        <v>319</v>
      </c>
      <c r="F2393" t="s">
        <v>4196</v>
      </c>
      <c r="G2393" t="s">
        <v>320</v>
      </c>
      <c r="H2393" s="5">
        <v>861146</v>
      </c>
      <c r="I2393" t="str">
        <f>IFERROR(VLOOKUP(G2393,'NCES Match'!$A$2:$B$1307,2,FALSE),"")</f>
        <v/>
      </c>
      <c r="J2393" cm="1">
        <f t="array" ref="J2393">IFERROR(_xlfn.IFS(B2393=2015,H2393/$O$13,B2393=2016,H2393/$O$14,B2393=2017,H2393/$O$15,B2393=2018,H2393/$O$16,B2393=2019,H2393/$O$17,B2393=2020,H2393/$O$18,B2393=2021,H2393/$O$19,B2393=2022,H2393/$O$20),"")</f>
        <v>4.6666152999713407E-4</v>
      </c>
      <c r="K2393" s="3" cm="1">
        <f t="array" ref="K2393">IFERROR(_xlfn.IFS(B2393=2015,J2393*$P$4,B2393=2016,J2393*$P$5,B2393=2017,J2393*$P$6,B2393=2018,J2393*$P$7,B2393=2019,J2393*$P$8,B2393=2020,J2393*$P$9,B2393=2021,J2393*$P$10,B2393=2022,J2393*$P$11),"")</f>
        <v>983723.81888616551</v>
      </c>
      <c r="L2393" s="3">
        <f t="shared" si="38"/>
        <v>1844869.8188861655</v>
      </c>
    </row>
    <row r="2394" spans="1:12">
      <c r="A2394" t="s">
        <v>4230</v>
      </c>
      <c r="B2394">
        <v>2021</v>
      </c>
      <c r="D2394" t="s">
        <v>318</v>
      </c>
      <c r="E2394" t="s">
        <v>319</v>
      </c>
      <c r="F2394" t="s">
        <v>4196</v>
      </c>
      <c r="G2394" t="s">
        <v>320</v>
      </c>
      <c r="H2394" s="5">
        <v>802223.34</v>
      </c>
      <c r="I2394" t="str">
        <f>IFERROR(VLOOKUP(G2394,'NCES Match'!$A$2:$B$1307,2,FALSE),"")</f>
        <v/>
      </c>
      <c r="J2394" cm="1">
        <f t="array" ref="J2394">IFERROR(_xlfn.IFS(B2394=2015,H2394/$O$13,B2394=2016,H2394/$O$14,B2394=2017,H2394/$O$15,B2394=2018,H2394/$O$16,B2394=2019,H2394/$O$17,B2394=2020,H2394/$O$18,B2394=2021,H2394/$O$19,B2394=2022,H2394/$O$20),"")</f>
        <v>4.1045196893645493E-4</v>
      </c>
      <c r="K2394" s="3" cm="1">
        <f t="array" ref="K2394">IFERROR(_xlfn.IFS(B2394=2015,J2394*$P$4,B2394=2016,J2394*$P$5,B2394=2017,J2394*$P$6,B2394=2018,J2394*$P$7,B2394=2019,J2394*$P$8,B2394=2020,J2394*$P$9,B2394=2021,J2394*$P$10,B2394=2022,J2394*$P$11),"")</f>
        <v>878594.3137252623</v>
      </c>
      <c r="L2394" s="3">
        <f t="shared" si="38"/>
        <v>1680817.6537252623</v>
      </c>
    </row>
    <row r="2395" spans="1:12">
      <c r="A2395" t="s">
        <v>4230</v>
      </c>
      <c r="B2395">
        <v>2022</v>
      </c>
      <c r="D2395" t="s">
        <v>318</v>
      </c>
      <c r="E2395" t="s">
        <v>319</v>
      </c>
      <c r="F2395" t="s">
        <v>4196</v>
      </c>
      <c r="G2395" t="s">
        <v>320</v>
      </c>
      <c r="H2395" s="5">
        <v>889807.33</v>
      </c>
      <c r="I2395" t="str">
        <f>IFERROR(VLOOKUP(G2395,'NCES Match'!$A$2:$B$1307,2,FALSE),"")</f>
        <v/>
      </c>
      <c r="J2395" cm="1">
        <f t="array" ref="J2395">IFERROR(_xlfn.IFS(B2395=2015,H2395/$O$13,B2395=2016,H2395/$O$14,B2395=2017,H2395/$O$15,B2395=2018,H2395/$O$16,B2395=2019,H2395/$O$17,B2395=2020,H2395/$O$18,B2395=2021,H2395/$O$19,B2395=2022,H2395/$O$20),"")</f>
        <v>3.9083064544664269E-4</v>
      </c>
      <c r="K2395" s="3" cm="1">
        <f t="array" ref="K2395">IFERROR(_xlfn.IFS(B2395=2015,J2395*$P$4,B2395=2016,J2395*$P$5,B2395=2017,J2395*$P$6,B2395=2018,J2395*$P$7,B2395=2019,J2395*$P$8,B2395=2020,J2395*$P$9,B2395=2021,J2395*$P$10,B2395=2022,J2395*$P$11),"")</f>
        <v>841647.15319335635</v>
      </c>
      <c r="L2395" s="3">
        <f t="shared" si="38"/>
        <v>1731454.4831933563</v>
      </c>
    </row>
    <row r="2396" spans="1:12">
      <c r="A2396" t="s">
        <v>4230</v>
      </c>
      <c r="B2396">
        <v>2023</v>
      </c>
      <c r="D2396" t="s">
        <v>318</v>
      </c>
      <c r="E2396" t="s">
        <v>319</v>
      </c>
      <c r="F2396" t="s">
        <v>4196</v>
      </c>
      <c r="G2396" t="s">
        <v>320</v>
      </c>
      <c r="H2396" s="5">
        <v>943024.14</v>
      </c>
      <c r="I2396" t="str">
        <f>IFERROR(VLOOKUP(G2396,'NCES Match'!$A$2:$B$1307,2,FALSE),"")</f>
        <v/>
      </c>
      <c r="J2396" t="str" cm="1">
        <f t="array" ref="J2396">IFERROR(_xlfn.IFS(B2396=2015,H2396/$O$13,B2396=2016,H2396/$O$14,B2396=2017,H2396/$O$15,B2396=2018,H2396/$O$16,B2396=2019,H2396/$O$17,B2396=2020,H2396/$O$18,B2396=2021,H2396/$O$19,B2396=2022,H2396/$O$20),"")</f>
        <v/>
      </c>
      <c r="K2396" s="3" t="str" cm="1">
        <f t="array" ref="K2396">IFERROR(_xlfn.IFS(B2396=2015,J2396*$P$4,B2396=2016,J2396*$P$5,B2396=2017,J2396*$P$6,B2396=2018,J2396*$P$7,B2396=2019,J2396*$P$8,B2396=2020,J2396*$P$9,B2396=2021,J2396*$P$10,B2396=2022,J2396*$P$11),"")</f>
        <v/>
      </c>
      <c r="L2396" s="3">
        <f t="shared" si="38"/>
        <v>943024.14</v>
      </c>
    </row>
    <row r="2397" spans="1:12">
      <c r="A2397">
        <v>4818780</v>
      </c>
      <c r="B2397">
        <v>2015</v>
      </c>
      <c r="C2397" t="s">
        <v>381</v>
      </c>
      <c r="D2397" t="s">
        <v>1280</v>
      </c>
      <c r="E2397" t="s">
        <v>1281</v>
      </c>
      <c r="G2397" t="s">
        <v>1282</v>
      </c>
      <c r="H2397" s="5">
        <v>33609.47</v>
      </c>
      <c r="I2397">
        <f>IFERROR(VLOOKUP(G2397,'NCES Match'!$A$2:$B$1307,2,FALSE),"")</f>
        <v>4818780</v>
      </c>
      <c r="J2397" cm="1">
        <f t="array" ref="J2397">IFERROR(_xlfn.IFS(B2397=2015,H2397/$O$13,B2397=2016,H2397/$O$14,B2397=2017,H2397/$O$15,B2397=2018,H2397/$O$16,B2397=2019,H2397/$O$17,B2397=2020,H2397/$O$18,B2397=2021,H2397/$O$19,B2397=2022,H2397/$O$20),"")</f>
        <v>2.63297850659143E-5</v>
      </c>
      <c r="K2397" s="3" cm="1">
        <f t="array" ref="K2397">IFERROR(_xlfn.IFS(B2397=2015,J2397*$P$4,B2397=2016,J2397*$P$5,B2397=2017,J2397*$P$6,B2397=2018,J2397*$P$7,B2397=2019,J2397*$P$8,B2397=2020,J2397*$P$9,B2397=2021,J2397*$P$10,B2397=2022,J2397*$P$11),"")</f>
        <v>41903.405007992689</v>
      </c>
      <c r="L2397" s="3">
        <f t="shared" si="38"/>
        <v>75512.875007992698</v>
      </c>
    </row>
    <row r="2398" spans="1:12">
      <c r="A2398">
        <v>4818780</v>
      </c>
      <c r="B2398">
        <v>2016</v>
      </c>
      <c r="C2398" t="s">
        <v>4102</v>
      </c>
      <c r="D2398" t="s">
        <v>1280</v>
      </c>
      <c r="E2398" t="s">
        <v>1281</v>
      </c>
      <c r="F2398" t="s">
        <v>4101</v>
      </c>
      <c r="G2398" t="s">
        <v>1282</v>
      </c>
      <c r="H2398" s="5">
        <v>37189</v>
      </c>
      <c r="I2398">
        <f>IFERROR(VLOOKUP(G2398,'NCES Match'!$A$2:$B$1307,2,FALSE),"")</f>
        <v>4818780</v>
      </c>
      <c r="J2398" cm="1">
        <f t="array" ref="J2398">IFERROR(_xlfn.IFS(B2398=2015,H2398/$O$13,B2398=2016,H2398/$O$14,B2398=2017,H2398/$O$15,B2398=2018,H2398/$O$16,B2398=2019,H2398/$O$17,B2398=2020,H2398/$O$18,B2398=2021,H2398/$O$19,B2398=2022,H2398/$O$20),"")</f>
        <v>2.6622374472923661E-5</v>
      </c>
      <c r="K2398" s="3" cm="1">
        <f t="array" ref="K2398">IFERROR(_xlfn.IFS(B2398=2015,J2398*$P$4,B2398=2016,J2398*$P$5,B2398=2017,J2398*$P$6,B2398=2018,J2398*$P$7,B2398=2019,J2398*$P$8,B2398=2020,J2398*$P$9,B2398=2021,J2398*$P$10,B2398=2022,J2398*$P$11),"")</f>
        <v>44609.282562788416</v>
      </c>
      <c r="L2398" s="3">
        <f t="shared" si="38"/>
        <v>81798.282562788416</v>
      </c>
    </row>
    <row r="2399" spans="1:12">
      <c r="A2399">
        <v>4818780</v>
      </c>
      <c r="B2399">
        <v>2017</v>
      </c>
      <c r="D2399" t="s">
        <v>1280</v>
      </c>
      <c r="E2399" t="s">
        <v>1281</v>
      </c>
      <c r="F2399" t="s">
        <v>4101</v>
      </c>
      <c r="G2399" t="s">
        <v>1282</v>
      </c>
      <c r="H2399" s="5">
        <v>38391</v>
      </c>
      <c r="I2399">
        <f>IFERROR(VLOOKUP(G2399,'NCES Match'!$A$2:$B$1307,2,FALSE),"")</f>
        <v>4818780</v>
      </c>
      <c r="J2399" cm="1">
        <f t="array" ref="J2399">IFERROR(_xlfn.IFS(B2399=2015,H2399/$O$13,B2399=2016,H2399/$O$14,B2399=2017,H2399/$O$15,B2399=2018,H2399/$O$16,B2399=2019,H2399/$O$17,B2399=2020,H2399/$O$18,B2399=2021,H2399/$O$19,B2399=2022,H2399/$O$20),"")</f>
        <v>2.646824368926913E-5</v>
      </c>
      <c r="K2399" s="3" cm="1">
        <f t="array" ref="K2399">IFERROR(_xlfn.IFS(B2399=2015,J2399*$P$4,B2399=2016,J2399*$P$5,B2399=2017,J2399*$P$6,B2399=2018,J2399*$P$7,B2399=2019,J2399*$P$8,B2399=2020,J2399*$P$9,B2399=2021,J2399*$P$10,B2399=2022,J2399*$P$11),"")</f>
        <v>44949.637197466545</v>
      </c>
      <c r="L2399" s="3">
        <f t="shared" si="38"/>
        <v>83340.637197466538</v>
      </c>
    </row>
    <row r="2400" spans="1:12">
      <c r="A2400">
        <v>4818780</v>
      </c>
      <c r="B2400">
        <v>2018</v>
      </c>
      <c r="D2400" t="s">
        <v>1280</v>
      </c>
      <c r="E2400" t="s">
        <v>1281</v>
      </c>
      <c r="F2400" t="s">
        <v>4101</v>
      </c>
      <c r="G2400" t="s">
        <v>1282</v>
      </c>
      <c r="H2400" s="5">
        <v>34899</v>
      </c>
      <c r="I2400">
        <f>IFERROR(VLOOKUP(G2400,'NCES Match'!$A$2:$B$1307,2,FALSE),"")</f>
        <v>4818780</v>
      </c>
      <c r="J2400" cm="1">
        <f t="array" ref="J2400">IFERROR(_xlfn.IFS(B2400=2015,H2400/$O$13,B2400=2016,H2400/$O$14,B2400=2017,H2400/$O$15,B2400=2018,H2400/$O$16,B2400=2019,H2400/$O$17,B2400=2020,H2400/$O$18,B2400=2021,H2400/$O$19,B2400=2022,H2400/$O$20),"")</f>
        <v>2.2773650780723707E-5</v>
      </c>
      <c r="K2400" s="3" cm="1">
        <f t="array" ref="K2400">IFERROR(_xlfn.IFS(B2400=2015,J2400*$P$4,B2400=2016,J2400*$P$5,B2400=2017,J2400*$P$6,B2400=2018,J2400*$P$7,B2400=2019,J2400*$P$8,B2400=2020,J2400*$P$9,B2400=2021,J2400*$P$10,B2400=2022,J2400*$P$11),"")</f>
        <v>39099.017440820833</v>
      </c>
      <c r="L2400" s="3">
        <f t="shared" si="38"/>
        <v>73998.01744082084</v>
      </c>
    </row>
    <row r="2401" spans="1:12">
      <c r="A2401">
        <v>4818780</v>
      </c>
      <c r="B2401">
        <v>2019</v>
      </c>
      <c r="D2401" t="s">
        <v>1280</v>
      </c>
      <c r="E2401" t="s">
        <v>1281</v>
      </c>
      <c r="F2401" t="s">
        <v>4101</v>
      </c>
      <c r="G2401" t="s">
        <v>1282</v>
      </c>
      <c r="H2401" s="5">
        <v>46788</v>
      </c>
      <c r="I2401">
        <f>IFERROR(VLOOKUP(G2401,'NCES Match'!$A$2:$B$1307,2,FALSE),"")</f>
        <v>4818780</v>
      </c>
      <c r="J2401" cm="1">
        <f t="array" ref="J2401">IFERROR(_xlfn.IFS(B2401=2015,H2401/$O$13,B2401=2016,H2401/$O$14,B2401=2017,H2401/$O$15,B2401=2018,H2401/$O$16,B2401=2019,H2401/$O$17,B2401=2020,H2401/$O$18,B2401=2021,H2401/$O$19,B2401=2022,H2401/$O$20),"")</f>
        <v>2.9625227086692361E-5</v>
      </c>
      <c r="K2401" s="3" cm="1">
        <f t="array" ref="K2401">IFERROR(_xlfn.IFS(B2401=2015,J2401*$P$4,B2401=2016,J2401*$P$5,B2401=2017,J2401*$P$6,B2401=2018,J2401*$P$7,B2401=2019,J2401*$P$8,B2401=2020,J2401*$P$9,B2401=2021,J2401*$P$10,B2401=2022,J2401*$P$11),"")</f>
        <v>51486.45149148487</v>
      </c>
      <c r="L2401" s="3">
        <f t="shared" si="38"/>
        <v>98274.45149148487</v>
      </c>
    </row>
    <row r="2402" spans="1:12">
      <c r="A2402">
        <v>4818780</v>
      </c>
      <c r="B2402">
        <v>2020</v>
      </c>
      <c r="D2402" t="s">
        <v>1280</v>
      </c>
      <c r="E2402" t="s">
        <v>1281</v>
      </c>
      <c r="F2402" t="s">
        <v>4230</v>
      </c>
      <c r="G2402" t="s">
        <v>1282</v>
      </c>
      <c r="H2402" s="5">
        <v>69626</v>
      </c>
      <c r="I2402">
        <f>IFERROR(VLOOKUP(G2402,'NCES Match'!$A$2:$B$1307,2,FALSE),"")</f>
        <v>4818780</v>
      </c>
      <c r="J2402" cm="1">
        <f t="array" ref="J2402">IFERROR(_xlfn.IFS(B2402=2015,H2402/$O$13,B2402=2016,H2402/$O$14,B2402=2017,H2402/$O$15,B2402=2018,H2402/$O$16,B2402=2019,H2402/$O$17,B2402=2020,H2402/$O$18,B2402=2021,H2402/$O$19,B2402=2022,H2402/$O$20),"")</f>
        <v>3.7730855961219648E-5</v>
      </c>
      <c r="K2402" s="3" cm="1">
        <f t="array" ref="K2402">IFERROR(_xlfn.IFS(B2402=2015,J2402*$P$4,B2402=2016,J2402*$P$5,B2402=2017,J2402*$P$6,B2402=2018,J2402*$P$7,B2402=2019,J2402*$P$8,B2402=2020,J2402*$P$9,B2402=2021,J2402*$P$10,B2402=2022,J2402*$P$11),"")</f>
        <v>79536.750578610547</v>
      </c>
      <c r="L2402" s="3">
        <f t="shared" si="38"/>
        <v>149162.75057861055</v>
      </c>
    </row>
    <row r="2403" spans="1:12">
      <c r="A2403">
        <v>4818780</v>
      </c>
      <c r="B2403">
        <v>2021</v>
      </c>
      <c r="D2403" t="s">
        <v>1280</v>
      </c>
      <c r="E2403" t="s">
        <v>1281</v>
      </c>
      <c r="F2403" t="s">
        <v>4101</v>
      </c>
      <c r="G2403" t="s">
        <v>1282</v>
      </c>
      <c r="H2403" s="5">
        <v>83640.490000000005</v>
      </c>
      <c r="I2403">
        <f>IFERROR(VLOOKUP(G2403,'NCES Match'!$A$2:$B$1307,2,FALSE),"")</f>
        <v>4818780</v>
      </c>
      <c r="J2403" cm="1">
        <f t="array" ref="J2403">IFERROR(_xlfn.IFS(B2403=2015,H2403/$O$13,B2403=2016,H2403/$O$14,B2403=2017,H2403/$O$15,B2403=2018,H2403/$O$16,B2403=2019,H2403/$O$17,B2403=2020,H2403/$O$18,B2403=2021,H2403/$O$19,B2403=2022,H2403/$O$20),"")</f>
        <v>4.2794072537592676E-5</v>
      </c>
      <c r="K2403" s="3" cm="1">
        <f t="array" ref="K2403">IFERROR(_xlfn.IFS(B2403=2015,J2403*$P$4,B2403=2016,J2403*$P$5,B2403=2017,J2403*$P$6,B2403=2018,J2403*$P$7,B2403=2019,J2403*$P$8,B2403=2020,J2403*$P$9,B2403=2021,J2403*$P$10,B2403=2022,J2403*$P$11),"")</f>
        <v>91602.992891224872</v>
      </c>
      <c r="L2403" s="3">
        <f t="shared" si="38"/>
        <v>175243.48289122488</v>
      </c>
    </row>
    <row r="2404" spans="1:12">
      <c r="A2404">
        <v>4818780</v>
      </c>
      <c r="B2404">
        <v>2022</v>
      </c>
      <c r="D2404" t="s">
        <v>1280</v>
      </c>
      <c r="E2404" t="s">
        <v>1281</v>
      </c>
      <c r="F2404" t="s">
        <v>4101</v>
      </c>
      <c r="G2404" t="s">
        <v>1282</v>
      </c>
      <c r="H2404" s="5">
        <v>80665.59</v>
      </c>
      <c r="I2404">
        <f>IFERROR(VLOOKUP(G2404,'NCES Match'!$A$2:$B$1307,2,FALSE),"")</f>
        <v>4818780</v>
      </c>
      <c r="J2404" cm="1">
        <f t="array" ref="J2404">IFERROR(_xlfn.IFS(B2404=2015,H2404/$O$13,B2404=2016,H2404/$O$14,B2404=2017,H2404/$O$15,B2404=2018,H2404/$O$16,B2404=2019,H2404/$O$17,B2404=2020,H2404/$O$18,B2404=2021,H2404/$O$19,B2404=2022,H2404/$O$20),"")</f>
        <v>3.5430798940523729E-5</v>
      </c>
      <c r="K2404" s="3" cm="1">
        <f t="array" ref="K2404">IFERROR(_xlfn.IFS(B2404=2015,J2404*$P$4,B2404=2016,J2404*$P$5,B2404=2017,J2404*$P$6,B2404=2018,J2404*$P$7,B2404=2019,J2404*$P$8,B2404=2020,J2404*$P$9,B2404=2021,J2404*$P$10,B2404=2022,J2404*$P$11),"")</f>
        <v>76299.623407420659</v>
      </c>
      <c r="L2404" s="3">
        <f t="shared" si="38"/>
        <v>156965.21340742067</v>
      </c>
    </row>
    <row r="2405" spans="1:12">
      <c r="A2405">
        <v>4818780</v>
      </c>
      <c r="B2405">
        <v>2023</v>
      </c>
      <c r="D2405" t="s">
        <v>1280</v>
      </c>
      <c r="E2405" t="s">
        <v>1281</v>
      </c>
      <c r="F2405" t="s">
        <v>4101</v>
      </c>
      <c r="G2405" t="s">
        <v>1282</v>
      </c>
      <c r="H2405" s="5">
        <v>110392.37</v>
      </c>
      <c r="I2405">
        <f>IFERROR(VLOOKUP(G2405,'NCES Match'!$A$2:$B$1307,2,FALSE),"")</f>
        <v>4818780</v>
      </c>
      <c r="J2405" t="str" cm="1">
        <f t="array" ref="J2405">IFERROR(_xlfn.IFS(B2405=2015,H2405/$O$13,B2405=2016,H2405/$O$14,B2405=2017,H2405/$O$15,B2405=2018,H2405/$O$16,B2405=2019,H2405/$O$17,B2405=2020,H2405/$O$18,B2405=2021,H2405/$O$19,B2405=2022,H2405/$O$20),"")</f>
        <v/>
      </c>
      <c r="K2405" s="3" t="str" cm="1">
        <f t="array" ref="K2405">IFERROR(_xlfn.IFS(B2405=2015,J2405*$P$4,B2405=2016,J2405*$P$5,B2405=2017,J2405*$P$6,B2405=2018,J2405*$P$7,B2405=2019,J2405*$P$8,B2405=2020,J2405*$P$9,B2405=2021,J2405*$P$10,B2405=2022,J2405*$P$11),"")</f>
        <v/>
      </c>
      <c r="L2405" s="3">
        <f t="shared" si="38"/>
        <v>110392.37</v>
      </c>
    </row>
    <row r="2406" spans="1:12">
      <c r="A2406">
        <v>4820500</v>
      </c>
      <c r="B2406">
        <v>2015</v>
      </c>
      <c r="C2406" t="s">
        <v>381</v>
      </c>
      <c r="D2406" t="s">
        <v>1418</v>
      </c>
      <c r="E2406" t="s">
        <v>1419</v>
      </c>
      <c r="G2406" t="s">
        <v>1420</v>
      </c>
      <c r="H2406" s="5">
        <v>306099.34000000003</v>
      </c>
      <c r="I2406">
        <f>IFERROR(VLOOKUP(G2406,'NCES Match'!$A$2:$B$1307,2,FALSE),"")</f>
        <v>4820500</v>
      </c>
      <c r="J2406" cm="1">
        <f t="array" ref="J2406">IFERROR(_xlfn.IFS(B2406=2015,H2406/$O$13,B2406=2016,H2406/$O$14,B2406=2017,H2406/$O$15,B2406=2018,H2406/$O$16,B2406=2019,H2406/$O$17,B2406=2020,H2406/$O$18,B2406=2021,H2406/$O$19,B2406=2022,H2406/$O$20),"")</f>
        <v>2.3979937294513198E-4</v>
      </c>
      <c r="K2406" s="3" cm="1">
        <f t="array" ref="K2406">IFERROR(_xlfn.IFS(B2406=2015,J2406*$P$4,B2406=2016,J2406*$P$5,B2406=2017,J2406*$P$6,B2406=2018,J2406*$P$7,B2406=2019,J2406*$P$8,B2406=2020,J2406*$P$9,B2406=2021,J2406*$P$10,B2406=2022,J2406*$P$11),"")</f>
        <v>381636.62255606108</v>
      </c>
      <c r="L2406" s="3">
        <f t="shared" si="38"/>
        <v>687735.9625560611</v>
      </c>
    </row>
    <row r="2407" spans="1:12">
      <c r="A2407">
        <v>4820500</v>
      </c>
      <c r="B2407">
        <v>2016</v>
      </c>
      <c r="C2407" t="s">
        <v>4102</v>
      </c>
      <c r="D2407" t="s">
        <v>1418</v>
      </c>
      <c r="E2407" t="s">
        <v>1419</v>
      </c>
      <c r="F2407" t="s">
        <v>4101</v>
      </c>
      <c r="G2407" t="s">
        <v>1420</v>
      </c>
      <c r="H2407" s="5">
        <v>314549</v>
      </c>
      <c r="I2407">
        <f>IFERROR(VLOOKUP(G2407,'NCES Match'!$A$2:$B$1307,2,FALSE),"")</f>
        <v>4820500</v>
      </c>
      <c r="J2407" cm="1">
        <f t="array" ref="J2407">IFERROR(_xlfn.IFS(B2407=2015,H2407/$O$13,B2407=2016,H2407/$O$14,B2407=2017,H2407/$O$15,B2407=2018,H2407/$O$16,B2407=2019,H2407/$O$17,B2407=2020,H2407/$O$18,B2407=2021,H2407/$O$19,B2407=2022,H2407/$O$20),"")</f>
        <v>2.2517522030932976E-4</v>
      </c>
      <c r="K2407" s="3" cm="1">
        <f t="array" ref="K2407">IFERROR(_xlfn.IFS(B2407=2015,J2407*$P$4,B2407=2016,J2407*$P$5,B2407=2017,J2407*$P$6,B2407=2018,J2407*$P$7,B2407=2019,J2407*$P$8,B2407=2020,J2407*$P$9,B2407=2021,J2407*$P$10,B2407=2022,J2407*$P$11),"")</f>
        <v>377310.6354255972</v>
      </c>
      <c r="L2407" s="3">
        <f t="shared" si="38"/>
        <v>691859.6354255972</v>
      </c>
    </row>
    <row r="2408" spans="1:12">
      <c r="A2408">
        <v>4820500</v>
      </c>
      <c r="B2408">
        <v>2017</v>
      </c>
      <c r="D2408" t="s">
        <v>1418</v>
      </c>
      <c r="E2408" t="s">
        <v>1419</v>
      </c>
      <c r="F2408" t="s">
        <v>4101</v>
      </c>
      <c r="G2408" t="s">
        <v>1420</v>
      </c>
      <c r="H2408" s="5">
        <v>361763</v>
      </c>
      <c r="I2408">
        <f>IFERROR(VLOOKUP(G2408,'NCES Match'!$A$2:$B$1307,2,FALSE),"")</f>
        <v>4820500</v>
      </c>
      <c r="J2408" cm="1">
        <f t="array" ref="J2408">IFERROR(_xlfn.IFS(B2408=2015,H2408/$O$13,B2408=2016,H2408/$O$14,B2408=2017,H2408/$O$15,B2408=2018,H2408/$O$16,B2408=2019,H2408/$O$17,B2408=2020,H2408/$O$18,B2408=2021,H2408/$O$19,B2408=2022,H2408/$O$20),"")</f>
        <v>2.4941343652838086E-4</v>
      </c>
      <c r="K2408" s="3" cm="1">
        <f t="array" ref="K2408">IFERROR(_xlfn.IFS(B2408=2015,J2408*$P$4,B2408=2016,J2408*$P$5,B2408=2017,J2408*$P$6,B2408=2018,J2408*$P$7,B2408=2019,J2408*$P$8,B2408=2020,J2408*$P$9,B2408=2021,J2408*$P$10,B2408=2022,J2408*$P$11),"")</f>
        <v>423565.82536185801</v>
      </c>
      <c r="L2408" s="3">
        <f t="shared" si="38"/>
        <v>785328.82536185801</v>
      </c>
    </row>
    <row r="2409" spans="1:12">
      <c r="A2409">
        <v>4820500</v>
      </c>
      <c r="B2409">
        <v>2018</v>
      </c>
      <c r="D2409" t="s">
        <v>1418</v>
      </c>
      <c r="E2409" t="s">
        <v>1419</v>
      </c>
      <c r="F2409" t="s">
        <v>4101</v>
      </c>
      <c r="G2409" t="s">
        <v>1420</v>
      </c>
      <c r="H2409" s="5">
        <v>418860</v>
      </c>
      <c r="I2409">
        <f>IFERROR(VLOOKUP(G2409,'NCES Match'!$A$2:$B$1307,2,FALSE),"")</f>
        <v>4820500</v>
      </c>
      <c r="J2409" cm="1">
        <f t="array" ref="J2409">IFERROR(_xlfn.IFS(B2409=2015,H2409/$O$13,B2409=2016,H2409/$O$14,B2409=2017,H2409/$O$15,B2409=2018,H2409/$O$16,B2409=2019,H2409/$O$17,B2409=2020,H2409/$O$18,B2409=2021,H2409/$O$19,B2409=2022,H2409/$O$20),"")</f>
        <v>2.7333079360480049E-4</v>
      </c>
      <c r="K2409" s="3" cm="1">
        <f t="array" ref="K2409">IFERROR(_xlfn.IFS(B2409=2015,J2409*$P$4,B2409=2016,J2409*$P$5,B2409=2017,J2409*$P$6,B2409=2018,J2409*$P$7,B2409=2019,J2409*$P$8,B2409=2020,J2409*$P$9,B2409=2021,J2409*$P$10,B2409=2022,J2409*$P$11),"")</f>
        <v>469268.87433056009</v>
      </c>
      <c r="L2409" s="3">
        <f t="shared" si="38"/>
        <v>888128.87433056009</v>
      </c>
    </row>
    <row r="2410" spans="1:12">
      <c r="A2410">
        <v>4820500</v>
      </c>
      <c r="B2410">
        <v>2019</v>
      </c>
      <c r="D2410" t="s">
        <v>1418</v>
      </c>
      <c r="E2410" t="s">
        <v>1419</v>
      </c>
      <c r="F2410" t="s">
        <v>4101</v>
      </c>
      <c r="G2410" t="s">
        <v>1420</v>
      </c>
      <c r="H2410" s="5">
        <v>455011</v>
      </c>
      <c r="I2410">
        <f>IFERROR(VLOOKUP(G2410,'NCES Match'!$A$2:$B$1307,2,FALSE),"")</f>
        <v>4820500</v>
      </c>
      <c r="J2410" cm="1">
        <f t="array" ref="J2410">IFERROR(_xlfn.IFS(B2410=2015,H2410/$O$13,B2410=2016,H2410/$O$14,B2410=2017,H2410/$O$15,B2410=2018,H2410/$O$16,B2410=2019,H2410/$O$17,B2410=2020,H2410/$O$18,B2410=2021,H2410/$O$19,B2410=2022,H2410/$O$20),"")</f>
        <v>2.881038771040219E-4</v>
      </c>
      <c r="K2410" s="3" cm="1">
        <f t="array" ref="K2410">IFERROR(_xlfn.IFS(B2410=2015,J2410*$P$4,B2410=2016,J2410*$P$5,B2410=2017,J2410*$P$6,B2410=2018,J2410*$P$7,B2410=2019,J2410*$P$8,B2410=2020,J2410*$P$9,B2410=2021,J2410*$P$10,B2410=2022,J2410*$P$11),"")</f>
        <v>500703.20978866419</v>
      </c>
      <c r="L2410" s="3">
        <f t="shared" si="38"/>
        <v>955714.20978866424</v>
      </c>
    </row>
    <row r="2411" spans="1:12">
      <c r="A2411">
        <v>4820500</v>
      </c>
      <c r="B2411">
        <v>2020</v>
      </c>
      <c r="D2411" t="s">
        <v>1418</v>
      </c>
      <c r="E2411" t="s">
        <v>1419</v>
      </c>
      <c r="F2411" t="s">
        <v>4230</v>
      </c>
      <c r="G2411" t="s">
        <v>1420</v>
      </c>
      <c r="H2411" s="5">
        <v>453737</v>
      </c>
      <c r="I2411">
        <f>IFERROR(VLOOKUP(G2411,'NCES Match'!$A$2:$B$1307,2,FALSE),"")</f>
        <v>4820500</v>
      </c>
      <c r="J2411" cm="1">
        <f t="array" ref="J2411">IFERROR(_xlfn.IFS(B2411=2015,H2411/$O$13,B2411=2016,H2411/$O$14,B2411=2017,H2411/$O$15,B2411=2018,H2411/$O$16,B2411=2019,H2411/$O$17,B2411=2020,H2411/$O$18,B2411=2021,H2411/$O$19,B2411=2022,H2411/$O$20),"")</f>
        <v>2.4588351178117258E-4</v>
      </c>
      <c r="K2411" s="3" cm="1">
        <f t="array" ref="K2411">IFERROR(_xlfn.IFS(B2411=2015,J2411*$P$4,B2411=2016,J2411*$P$5,B2411=2017,J2411*$P$6,B2411=2018,J2411*$P$7,B2411=2019,J2411*$P$8,B2411=2020,J2411*$P$9,B2411=2021,J2411*$P$10,B2411=2022,J2411*$P$11),"")</f>
        <v>518323.13499679748</v>
      </c>
      <c r="L2411" s="3">
        <f t="shared" si="38"/>
        <v>972060.13499679742</v>
      </c>
    </row>
    <row r="2412" spans="1:12">
      <c r="A2412">
        <v>4820500</v>
      </c>
      <c r="B2412">
        <v>2021</v>
      </c>
      <c r="D2412" t="s">
        <v>1418</v>
      </c>
      <c r="E2412" t="s">
        <v>1419</v>
      </c>
      <c r="F2412" t="s">
        <v>4101</v>
      </c>
      <c r="G2412" t="s">
        <v>1420</v>
      </c>
      <c r="H2412" s="5">
        <v>476261.35</v>
      </c>
      <c r="I2412">
        <f>IFERROR(VLOOKUP(G2412,'NCES Match'!$A$2:$B$1307,2,FALSE),"")</f>
        <v>4820500</v>
      </c>
      <c r="J2412" cm="1">
        <f t="array" ref="J2412">IFERROR(_xlfn.IFS(B2412=2015,H2412/$O$13,B2412=2016,H2412/$O$14,B2412=2017,H2412/$O$15,B2412=2018,H2412/$O$16,B2412=2019,H2412/$O$17,B2412=2020,H2412/$O$18,B2412=2021,H2412/$O$19,B2412=2022,H2412/$O$20),"")</f>
        <v>2.436757933717487E-4</v>
      </c>
      <c r="K2412" s="3" cm="1">
        <f t="array" ref="K2412">IFERROR(_xlfn.IFS(B2412=2015,J2412*$P$4,B2412=2016,J2412*$P$5,B2412=2017,J2412*$P$6,B2412=2018,J2412*$P$7,B2412=2019,J2412*$P$8,B2412=2020,J2412*$P$9,B2412=2021,J2412*$P$10,B2412=2022,J2412*$P$11),"")</f>
        <v>521601.02192628424</v>
      </c>
      <c r="L2412" s="3">
        <f t="shared" si="38"/>
        <v>997862.37192628416</v>
      </c>
    </row>
    <row r="2413" spans="1:12">
      <c r="A2413">
        <v>4820500</v>
      </c>
      <c r="B2413">
        <v>2022</v>
      </c>
      <c r="D2413" t="s">
        <v>1418</v>
      </c>
      <c r="E2413" t="s">
        <v>1419</v>
      </c>
      <c r="F2413" t="s">
        <v>4101</v>
      </c>
      <c r="G2413" t="s">
        <v>1420</v>
      </c>
      <c r="H2413" s="5">
        <v>729249.77</v>
      </c>
      <c r="I2413">
        <f>IFERROR(VLOOKUP(G2413,'NCES Match'!$A$2:$B$1307,2,FALSE),"")</f>
        <v>4820500</v>
      </c>
      <c r="J2413" cm="1">
        <f t="array" ref="J2413">IFERROR(_xlfn.IFS(B2413=2015,H2413/$O$13,B2413=2016,H2413/$O$14,B2413=2017,H2413/$O$15,B2413=2018,H2413/$O$16,B2413=2019,H2413/$O$17,B2413=2020,H2413/$O$18,B2413=2021,H2413/$O$19,B2413=2022,H2413/$O$20),"")</f>
        <v>3.2030884517541088E-4</v>
      </c>
      <c r="K2413" s="3" cm="1">
        <f t="array" ref="K2413">IFERROR(_xlfn.IFS(B2413=2015,J2413*$P$4,B2413=2016,J2413*$P$5,B2413=2017,J2413*$P$6,B2413=2018,J2413*$P$7,B2413=2019,J2413*$P$8,B2413=2020,J2413*$P$9,B2413=2021,J2413*$P$10,B2413=2022,J2413*$P$11),"")</f>
        <v>689779.6547567324</v>
      </c>
      <c r="L2413" s="3">
        <f t="shared" si="38"/>
        <v>1419029.4247567323</v>
      </c>
    </row>
    <row r="2414" spans="1:12">
      <c r="A2414">
        <v>4820500</v>
      </c>
      <c r="B2414">
        <v>2023</v>
      </c>
      <c r="D2414" t="s">
        <v>1418</v>
      </c>
      <c r="E2414" t="s">
        <v>1419</v>
      </c>
      <c r="F2414" t="s">
        <v>4101</v>
      </c>
      <c r="G2414" t="s">
        <v>1420</v>
      </c>
      <c r="H2414" s="5">
        <v>666008.29</v>
      </c>
      <c r="I2414">
        <f>IFERROR(VLOOKUP(G2414,'NCES Match'!$A$2:$B$1307,2,FALSE),"")</f>
        <v>4820500</v>
      </c>
      <c r="J2414" t="str" cm="1">
        <f t="array" ref="J2414">IFERROR(_xlfn.IFS(B2414=2015,H2414/$O$13,B2414=2016,H2414/$O$14,B2414=2017,H2414/$O$15,B2414=2018,H2414/$O$16,B2414=2019,H2414/$O$17,B2414=2020,H2414/$O$18,B2414=2021,H2414/$O$19,B2414=2022,H2414/$O$20),"")</f>
        <v/>
      </c>
      <c r="K2414" s="3" t="str" cm="1">
        <f t="array" ref="K2414">IFERROR(_xlfn.IFS(B2414=2015,J2414*$P$4,B2414=2016,J2414*$P$5,B2414=2017,J2414*$P$6,B2414=2018,J2414*$P$7,B2414=2019,J2414*$P$8,B2414=2020,J2414*$P$9,B2414=2021,J2414*$P$10,B2414=2022,J2414*$P$11),"")</f>
        <v/>
      </c>
      <c r="L2414" s="3">
        <f t="shared" si="38"/>
        <v>666008.29</v>
      </c>
    </row>
    <row r="2415" spans="1:12">
      <c r="A2415">
        <v>4833420</v>
      </c>
      <c r="B2415">
        <v>2015</v>
      </c>
      <c r="C2415" t="s">
        <v>381</v>
      </c>
      <c r="D2415" t="s">
        <v>2440</v>
      </c>
      <c r="E2415" t="s">
        <v>2441</v>
      </c>
      <c r="G2415" t="s">
        <v>2442</v>
      </c>
      <c r="H2415" s="5">
        <v>26661.68</v>
      </c>
      <c r="I2415">
        <f>IFERROR(VLOOKUP(G2415,'NCES Match'!$A$2:$B$1307,2,FALSE),"")</f>
        <v>4833420</v>
      </c>
      <c r="J2415" cm="1">
        <f t="array" ref="J2415">IFERROR(_xlfn.IFS(B2415=2015,H2415/$O$13,B2415=2016,H2415/$O$14,B2415=2017,H2415/$O$15,B2415=2018,H2415/$O$16,B2415=2019,H2415/$O$17,B2415=2020,H2415/$O$18,B2415=2021,H2415/$O$19,B2415=2022,H2415/$O$20),"")</f>
        <v>2.0886860277659422E-5</v>
      </c>
      <c r="K2415" s="3" cm="1">
        <f t="array" ref="K2415">IFERROR(_xlfn.IFS(B2415=2015,J2415*$P$4,B2415=2016,J2415*$P$5,B2415=2017,J2415*$P$6,B2415=2018,J2415*$P$7,B2415=2019,J2415*$P$8,B2415=2020,J2415*$P$9,B2415=2021,J2415*$P$10,B2415=2022,J2415*$P$11),"")</f>
        <v>33241.082802956982</v>
      </c>
      <c r="L2415" s="3">
        <f t="shared" si="38"/>
        <v>59902.762802956982</v>
      </c>
    </row>
    <row r="2416" spans="1:12">
      <c r="A2416">
        <v>4833420</v>
      </c>
      <c r="B2416">
        <v>2016</v>
      </c>
      <c r="C2416" t="s">
        <v>4102</v>
      </c>
      <c r="D2416" t="s">
        <v>2440</v>
      </c>
      <c r="E2416" t="s">
        <v>2441</v>
      </c>
      <c r="F2416" t="s">
        <v>4101</v>
      </c>
      <c r="G2416" t="s">
        <v>2442</v>
      </c>
      <c r="H2416" s="5">
        <v>27112</v>
      </c>
      <c r="I2416">
        <f>IFERROR(VLOOKUP(G2416,'NCES Match'!$A$2:$B$1307,2,FALSE),"")</f>
        <v>4833420</v>
      </c>
      <c r="J2416" cm="1">
        <f t="array" ref="J2416">IFERROR(_xlfn.IFS(B2416=2015,H2416/$O$13,B2416=2016,H2416/$O$14,B2416=2017,H2416/$O$15,B2416=2018,H2416/$O$16,B2416=2019,H2416/$O$17,B2416=2020,H2416/$O$18,B2416=2021,H2416/$O$19,B2416=2022,H2416/$O$20),"")</f>
        <v>1.9408583632523225E-5</v>
      </c>
      <c r="K2416" s="3" cm="1">
        <f t="array" ref="K2416">IFERROR(_xlfn.IFS(B2416=2015,J2416*$P$4,B2416=2016,J2416*$P$5,B2416=2017,J2416*$P$6,B2416=2018,J2416*$P$7,B2416=2019,J2416*$P$8,B2416=2020,J2416*$P$9,B2416=2021,J2416*$P$10,B2416=2022,J2416*$P$11),"")</f>
        <v>32521.629214077264</v>
      </c>
      <c r="L2416" s="3">
        <f t="shared" si="38"/>
        <v>59633.629214077264</v>
      </c>
    </row>
    <row r="2417" spans="1:12">
      <c r="A2417">
        <v>4833420</v>
      </c>
      <c r="B2417">
        <v>2017</v>
      </c>
      <c r="D2417" t="s">
        <v>2440</v>
      </c>
      <c r="E2417" t="s">
        <v>2441</v>
      </c>
      <c r="F2417" t="s">
        <v>4101</v>
      </c>
      <c r="G2417" t="s">
        <v>2442</v>
      </c>
      <c r="H2417" s="5">
        <v>28128</v>
      </c>
      <c r="I2417">
        <f>IFERROR(VLOOKUP(G2417,'NCES Match'!$A$2:$B$1307,2,FALSE),"")</f>
        <v>4833420</v>
      </c>
      <c r="J2417" cm="1">
        <f t="array" ref="J2417">IFERROR(_xlfn.IFS(B2417=2015,H2417/$O$13,B2417=2016,H2417/$O$14,B2417=2017,H2417/$O$15,B2417=2018,H2417/$O$16,B2417=2019,H2417/$O$17,B2417=2020,H2417/$O$18,B2417=2021,H2417/$O$19,B2417=2022,H2417/$O$20),"")</f>
        <v>1.9392533627458573E-5</v>
      </c>
      <c r="K2417" s="3" cm="1">
        <f t="array" ref="K2417">IFERROR(_xlfn.IFS(B2417=2015,J2417*$P$4,B2417=2016,J2417*$P$5,B2417=2017,J2417*$P$6,B2417=2018,J2417*$P$7,B2417=2019,J2417*$P$8,B2417=2020,J2417*$P$9,B2417=2021,J2417*$P$10,B2417=2022,J2417*$P$11),"")</f>
        <v>32933.327995893284</v>
      </c>
      <c r="L2417" s="3">
        <f t="shared" si="38"/>
        <v>61061.327995893284</v>
      </c>
    </row>
    <row r="2418" spans="1:12">
      <c r="A2418">
        <v>4833420</v>
      </c>
      <c r="B2418">
        <v>2018</v>
      </c>
      <c r="D2418" t="s">
        <v>2440</v>
      </c>
      <c r="E2418" t="s">
        <v>2441</v>
      </c>
      <c r="F2418" t="s">
        <v>4101</v>
      </c>
      <c r="G2418" t="s">
        <v>2442</v>
      </c>
      <c r="H2418" s="5">
        <v>31191</v>
      </c>
      <c r="I2418">
        <f>IFERROR(VLOOKUP(G2418,'NCES Match'!$A$2:$B$1307,2,FALSE),"")</f>
        <v>4833420</v>
      </c>
      <c r="J2418" cm="1">
        <f t="array" ref="J2418">IFERROR(_xlfn.IFS(B2418=2015,H2418/$O$13,B2418=2016,H2418/$O$14,B2418=2017,H2418/$O$15,B2418=2018,H2418/$O$16,B2418=2019,H2418/$O$17,B2418=2020,H2418/$O$18,B2418=2021,H2418/$O$19,B2418=2022,H2418/$O$20),"")</f>
        <v>2.0353962620749967E-5</v>
      </c>
      <c r="K2418" s="3" cm="1">
        <f t="array" ref="K2418">IFERROR(_xlfn.IFS(B2418=2015,J2418*$P$4,B2418=2016,J2418*$P$5,B2418=2017,J2418*$P$6,B2418=2018,J2418*$P$7,B2418=2019,J2418*$P$8,B2418=2020,J2418*$P$9,B2418=2021,J2418*$P$10,B2418=2022,J2418*$P$11),"")</f>
        <v>34944.767844254638</v>
      </c>
      <c r="L2418" s="3">
        <f t="shared" si="38"/>
        <v>66135.767844254646</v>
      </c>
    </row>
    <row r="2419" spans="1:12">
      <c r="A2419">
        <v>4833420</v>
      </c>
      <c r="B2419">
        <v>2019</v>
      </c>
      <c r="D2419" t="s">
        <v>2440</v>
      </c>
      <c r="E2419" t="s">
        <v>2441</v>
      </c>
      <c r="F2419" t="s">
        <v>4101</v>
      </c>
      <c r="G2419" t="s">
        <v>2442</v>
      </c>
      <c r="H2419" s="5">
        <v>32657</v>
      </c>
      <c r="I2419">
        <f>IFERROR(VLOOKUP(G2419,'NCES Match'!$A$2:$B$1307,2,FALSE),"")</f>
        <v>4833420</v>
      </c>
      <c r="J2419" cm="1">
        <f t="array" ref="J2419">IFERROR(_xlfn.IFS(B2419=2015,H2419/$O$13,B2419=2016,H2419/$O$14,B2419=2017,H2419/$O$15,B2419=2018,H2419/$O$16,B2419=2019,H2419/$O$17,B2419=2020,H2419/$O$18,B2419=2021,H2419/$O$19,B2419=2022,H2419/$O$20),"")</f>
        <v>2.0677760130163984E-5</v>
      </c>
      <c r="K2419" s="3" cm="1">
        <f t="array" ref="K2419">IFERROR(_xlfn.IFS(B2419=2015,J2419*$P$4,B2419=2016,J2419*$P$5,B2419=2017,J2419*$P$6,B2419=2018,J2419*$P$7,B2419=2019,J2419*$P$8,B2419=2020,J2419*$P$9,B2419=2021,J2419*$P$10,B2419=2022,J2419*$P$11),"")</f>
        <v>35936.416310964807</v>
      </c>
      <c r="L2419" s="3">
        <f t="shared" si="38"/>
        <v>68593.416310964807</v>
      </c>
    </row>
    <row r="2420" spans="1:12">
      <c r="A2420">
        <v>4833420</v>
      </c>
      <c r="B2420">
        <v>2020</v>
      </c>
      <c r="D2420" t="s">
        <v>2440</v>
      </c>
      <c r="E2420" t="s">
        <v>2441</v>
      </c>
      <c r="F2420" t="s">
        <v>4230</v>
      </c>
      <c r="G2420" t="s">
        <v>2442</v>
      </c>
      <c r="H2420" s="5">
        <v>38206</v>
      </c>
      <c r="I2420">
        <f>IFERROR(VLOOKUP(G2420,'NCES Match'!$A$2:$B$1307,2,FALSE),"")</f>
        <v>4833420</v>
      </c>
      <c r="J2420" cm="1">
        <f t="array" ref="J2420">IFERROR(_xlfn.IFS(B2420=2015,H2420/$O$13,B2420=2016,H2420/$O$14,B2420=2017,H2420/$O$15,B2420=2018,H2420/$O$16,B2420=2019,H2420/$O$17,B2420=2020,H2420/$O$18,B2420=2021,H2420/$O$19,B2420=2022,H2420/$O$20),"")</f>
        <v>2.070412034088355E-5</v>
      </c>
      <c r="K2420" s="3" cm="1">
        <f t="array" ref="K2420">IFERROR(_xlfn.IFS(B2420=2015,J2420*$P$4,B2420=2016,J2420*$P$5,B2420=2017,J2420*$P$6,B2420=2018,J2420*$P$7,B2420=2019,J2420*$P$8,B2420=2020,J2420*$P$9,B2420=2021,J2420*$P$10,B2420=2022,J2420*$P$11),"")</f>
        <v>43644.343960681283</v>
      </c>
      <c r="L2420" s="3">
        <f t="shared" si="38"/>
        <v>81850.34396068129</v>
      </c>
    </row>
    <row r="2421" spans="1:12">
      <c r="A2421">
        <v>4833420</v>
      </c>
      <c r="B2421">
        <v>2021</v>
      </c>
      <c r="D2421" t="s">
        <v>2440</v>
      </c>
      <c r="E2421" t="s">
        <v>2441</v>
      </c>
      <c r="F2421" t="s">
        <v>4101</v>
      </c>
      <c r="G2421" t="s">
        <v>2442</v>
      </c>
      <c r="H2421" s="5">
        <v>45913.67</v>
      </c>
      <c r="I2421">
        <f>IFERROR(VLOOKUP(G2421,'NCES Match'!$A$2:$B$1307,2,FALSE),"")</f>
        <v>4833420</v>
      </c>
      <c r="J2421" cm="1">
        <f t="array" ref="J2421">IFERROR(_xlfn.IFS(B2421=2015,H2421/$O$13,B2421=2016,H2421/$O$14,B2421=2017,H2421/$O$15,B2421=2018,H2421/$O$16,B2421=2019,H2421/$O$17,B2421=2020,H2421/$O$18,B2421=2021,H2421/$O$19,B2421=2022,H2421/$O$20),"")</f>
        <v>2.3491408580307129E-5</v>
      </c>
      <c r="K2421" s="3" cm="1">
        <f t="array" ref="K2421">IFERROR(_xlfn.IFS(B2421=2015,J2421*$P$4,B2421=2016,J2421*$P$5,B2421=2017,J2421*$P$6,B2421=2018,J2421*$P$7,B2421=2019,J2421*$P$8,B2421=2020,J2421*$P$9,B2421=2021,J2421*$P$10,B2421=2022,J2421*$P$11),"")</f>
        <v>50284.611993784878</v>
      </c>
      <c r="L2421" s="3">
        <f t="shared" si="38"/>
        <v>96198.281993784884</v>
      </c>
    </row>
    <row r="2422" spans="1:12">
      <c r="A2422">
        <v>4833420</v>
      </c>
      <c r="B2422">
        <v>2022</v>
      </c>
      <c r="D2422" t="s">
        <v>2440</v>
      </c>
      <c r="E2422" t="s">
        <v>2441</v>
      </c>
      <c r="F2422" t="s">
        <v>4101</v>
      </c>
      <c r="G2422" t="s">
        <v>2442</v>
      </c>
      <c r="H2422" s="5">
        <v>63007.86</v>
      </c>
      <c r="I2422">
        <f>IFERROR(VLOOKUP(G2422,'NCES Match'!$A$2:$B$1307,2,FALSE),"")</f>
        <v>4833420</v>
      </c>
      <c r="J2422" cm="1">
        <f t="array" ref="J2422">IFERROR(_xlfn.IFS(B2422=2015,H2422/$O$13,B2422=2016,H2422/$O$14,B2422=2017,H2422/$O$15,B2422=2018,H2422/$O$16,B2422=2019,H2422/$O$17,B2422=2020,H2422/$O$18,B2422=2021,H2422/$O$19,B2422=2022,H2422/$O$20),"")</f>
        <v>2.7674982843771023E-5</v>
      </c>
      <c r="K2422" s="3" cm="1">
        <f t="array" ref="K2422">IFERROR(_xlfn.IFS(B2422=2015,J2422*$P$4,B2422=2016,J2422*$P$5,B2422=2017,J2422*$P$6,B2422=2018,J2422*$P$7,B2422=2019,J2422*$P$8,B2422=2020,J2422*$P$9,B2422=2021,J2422*$P$10,B2422=2022,J2422*$P$11),"")</f>
        <v>59597.605245402447</v>
      </c>
      <c r="L2422" s="3">
        <f t="shared" si="38"/>
        <v>122605.46524540245</v>
      </c>
    </row>
    <row r="2423" spans="1:12">
      <c r="A2423">
        <v>4833420</v>
      </c>
      <c r="B2423">
        <v>2023</v>
      </c>
      <c r="D2423" t="s">
        <v>2440</v>
      </c>
      <c r="E2423" t="s">
        <v>2441</v>
      </c>
      <c r="F2423" t="s">
        <v>4101</v>
      </c>
      <c r="G2423" t="s">
        <v>2442</v>
      </c>
      <c r="H2423" s="5">
        <v>66383.83</v>
      </c>
      <c r="I2423">
        <f>IFERROR(VLOOKUP(G2423,'NCES Match'!$A$2:$B$1307,2,FALSE),"")</f>
        <v>4833420</v>
      </c>
      <c r="J2423" t="str" cm="1">
        <f t="array" ref="J2423">IFERROR(_xlfn.IFS(B2423=2015,H2423/$O$13,B2423=2016,H2423/$O$14,B2423=2017,H2423/$O$15,B2423=2018,H2423/$O$16,B2423=2019,H2423/$O$17,B2423=2020,H2423/$O$18,B2423=2021,H2423/$O$19,B2423=2022,H2423/$O$20),"")</f>
        <v/>
      </c>
      <c r="K2423" s="3" t="str" cm="1">
        <f t="array" ref="K2423">IFERROR(_xlfn.IFS(B2423=2015,J2423*$P$4,B2423=2016,J2423*$P$5,B2423=2017,J2423*$P$6,B2423=2018,J2423*$P$7,B2423=2019,J2423*$P$8,B2423=2020,J2423*$P$9,B2423=2021,J2423*$P$10,B2423=2022,J2423*$P$11),"")</f>
        <v/>
      </c>
      <c r="L2423" s="3">
        <f t="shared" si="38"/>
        <v>66383.83</v>
      </c>
    </row>
    <row r="2424" spans="1:12">
      <c r="A2424">
        <v>4824900</v>
      </c>
      <c r="B2424">
        <v>2015</v>
      </c>
      <c r="C2424" t="s">
        <v>381</v>
      </c>
      <c r="D2424" t="s">
        <v>1794</v>
      </c>
      <c r="E2424" t="s">
        <v>1795</v>
      </c>
      <c r="G2424" t="s">
        <v>1796</v>
      </c>
      <c r="H2424" s="5">
        <v>22113.22</v>
      </c>
      <c r="I2424">
        <f>IFERROR(VLOOKUP(G2424,'NCES Match'!$A$2:$B$1307,2,FALSE),"")</f>
        <v>4824900</v>
      </c>
      <c r="J2424" cm="1">
        <f t="array" ref="J2424">IFERROR(_xlfn.IFS(B2424=2015,H2424/$O$13,B2424=2016,H2424/$O$14,B2424=2017,H2424/$O$15,B2424=2018,H2424/$O$16,B2424=2019,H2424/$O$17,B2424=2020,H2424/$O$18,B2424=2021,H2424/$O$19,B2424=2022,H2424/$O$20),"")</f>
        <v>1.7323579625482861E-5</v>
      </c>
      <c r="K2424" s="3" cm="1">
        <f t="array" ref="K2424">IFERROR(_xlfn.IFS(B2424=2015,J2424*$P$4,B2424=2016,J2424*$P$5,B2424=2017,J2424*$P$6,B2424=2018,J2424*$P$7,B2424=2019,J2424*$P$8,B2424=2020,J2424*$P$9,B2424=2021,J2424*$P$10,B2424=2022,J2424*$P$11),"")</f>
        <v>27570.1822638335</v>
      </c>
      <c r="L2424" s="3">
        <f t="shared" si="38"/>
        <v>49683.402263833501</v>
      </c>
    </row>
    <row r="2425" spans="1:12">
      <c r="A2425">
        <v>4824900</v>
      </c>
      <c r="B2425">
        <v>2016</v>
      </c>
      <c r="C2425" t="s">
        <v>4102</v>
      </c>
      <c r="D2425" t="s">
        <v>1794</v>
      </c>
      <c r="E2425" t="s">
        <v>1795</v>
      </c>
      <c r="F2425" t="s">
        <v>4101</v>
      </c>
      <c r="G2425" t="s">
        <v>1796</v>
      </c>
      <c r="H2425" s="5">
        <v>24811</v>
      </c>
      <c r="I2425">
        <f>IFERROR(VLOOKUP(G2425,'NCES Match'!$A$2:$B$1307,2,FALSE),"")</f>
        <v>4824900</v>
      </c>
      <c r="J2425" cm="1">
        <f t="array" ref="J2425">IFERROR(_xlfn.IFS(B2425=2015,H2425/$O$13,B2425=2016,H2425/$O$14,B2425=2017,H2425/$O$15,B2425=2018,H2425/$O$16,B2425=2019,H2425/$O$17,B2425=2020,H2425/$O$18,B2425=2021,H2425/$O$19,B2425=2022,H2425/$O$20),"")</f>
        <v>1.7761373875277876E-5</v>
      </c>
      <c r="K2425" s="3" cm="1">
        <f t="array" ref="K2425">IFERROR(_xlfn.IFS(B2425=2015,J2425*$P$4,B2425=2016,J2425*$P$5,B2425=2017,J2425*$P$6,B2425=2018,J2425*$P$7,B2425=2019,J2425*$P$8,B2425=2020,J2425*$P$9,B2425=2021,J2425*$P$10,B2425=2022,J2425*$P$11),"")</f>
        <v>29761.513072826463</v>
      </c>
      <c r="L2425" s="3">
        <f t="shared" si="38"/>
        <v>54572.513072826463</v>
      </c>
    </row>
    <row r="2426" spans="1:12">
      <c r="A2426">
        <v>4824900</v>
      </c>
      <c r="B2426">
        <v>2017</v>
      </c>
      <c r="D2426" t="s">
        <v>1794</v>
      </c>
      <c r="E2426" t="s">
        <v>1795</v>
      </c>
      <c r="F2426" t="s">
        <v>4101</v>
      </c>
      <c r="G2426" t="s">
        <v>1796</v>
      </c>
      <c r="H2426" s="5">
        <v>30618</v>
      </c>
      <c r="I2426">
        <f>IFERROR(VLOOKUP(G2426,'NCES Match'!$A$2:$B$1307,2,FALSE),"")</f>
        <v>4824900</v>
      </c>
      <c r="J2426" cm="1">
        <f t="array" ref="J2426">IFERROR(_xlfn.IFS(B2426=2015,H2426/$O$13,B2426=2016,H2426/$O$14,B2426=2017,H2426/$O$15,B2426=2018,H2426/$O$16,B2426=2019,H2426/$O$17,B2426=2020,H2426/$O$18,B2426=2021,H2426/$O$19,B2426=2022,H2426/$O$20),"")</f>
        <v>2.1109236156339825E-5</v>
      </c>
      <c r="K2426" s="3" cm="1">
        <f t="array" ref="K2426">IFERROR(_xlfn.IFS(B2426=2015,J2426*$P$4,B2426=2016,J2426*$P$5,B2426=2017,J2426*$P$6,B2426=2018,J2426*$P$7,B2426=2019,J2426*$P$8,B2426=2020,J2426*$P$9,B2426=2021,J2426*$P$10,B2426=2022,J2426*$P$11),"")</f>
        <v>35848.71432658776</v>
      </c>
      <c r="L2426" s="3">
        <f t="shared" si="38"/>
        <v>66466.714326587768</v>
      </c>
    </row>
    <row r="2427" spans="1:12">
      <c r="A2427">
        <v>4824900</v>
      </c>
      <c r="B2427">
        <v>2018</v>
      </c>
      <c r="D2427" t="s">
        <v>1794</v>
      </c>
      <c r="E2427" t="s">
        <v>1795</v>
      </c>
      <c r="F2427" t="s">
        <v>4101</v>
      </c>
      <c r="G2427" t="s">
        <v>1796</v>
      </c>
      <c r="H2427" s="5">
        <v>38451</v>
      </c>
      <c r="I2427">
        <f>IFERROR(VLOOKUP(G2427,'NCES Match'!$A$2:$B$1307,2,FALSE),"")</f>
        <v>4824900</v>
      </c>
      <c r="J2427" cm="1">
        <f t="array" ref="J2427">IFERROR(_xlfn.IFS(B2427=2015,H2427/$O$13,B2427=2016,H2427/$O$14,B2427=2017,H2427/$O$15,B2427=2018,H2427/$O$16,B2427=2019,H2427/$O$17,B2427=2020,H2427/$O$18,B2427=2021,H2427/$O$19,B2427=2022,H2427/$O$20),"")</f>
        <v>2.5091539762446122E-5</v>
      </c>
      <c r="K2427" s="3" cm="1">
        <f t="array" ref="K2427">IFERROR(_xlfn.IFS(B2427=2015,J2427*$P$4,B2427=2016,J2427*$P$5,B2427=2017,J2427*$P$6,B2427=2018,J2427*$P$7,B2427=2019,J2427*$P$8,B2427=2020,J2427*$P$9,B2427=2021,J2427*$P$10,B2427=2022,J2427*$P$11),"")</f>
        <v>43078.492782515314</v>
      </c>
      <c r="L2427" s="3">
        <f t="shared" si="38"/>
        <v>81529.492782515314</v>
      </c>
    </row>
    <row r="2428" spans="1:12">
      <c r="A2428">
        <v>4824900</v>
      </c>
      <c r="B2428">
        <v>2019</v>
      </c>
      <c r="D2428" t="s">
        <v>1794</v>
      </c>
      <c r="E2428" t="s">
        <v>1795</v>
      </c>
      <c r="F2428" t="s">
        <v>4101</v>
      </c>
      <c r="G2428" t="s">
        <v>1796</v>
      </c>
      <c r="H2428" s="5">
        <v>40293</v>
      </c>
      <c r="I2428">
        <f>IFERROR(VLOOKUP(G2428,'NCES Match'!$A$2:$B$1307,2,FALSE),"")</f>
        <v>4824900</v>
      </c>
      <c r="J2428" cm="1">
        <f t="array" ref="J2428">IFERROR(_xlfn.IFS(B2428=2015,H2428/$O$13,B2428=2016,H2428/$O$14,B2428=2017,H2428/$O$15,B2428=2018,H2428/$O$16,B2428=2019,H2428/$O$17,B2428=2020,H2428/$O$18,B2428=2021,H2428/$O$19,B2428=2022,H2428/$O$20),"")</f>
        <v>2.5512722813629462E-5</v>
      </c>
      <c r="K2428" s="3" cm="1">
        <f t="array" ref="K2428">IFERROR(_xlfn.IFS(B2428=2015,J2428*$P$4,B2428=2016,J2428*$P$5,B2428=2017,J2428*$P$6,B2428=2018,J2428*$P$7,B2428=2019,J2428*$P$8,B2428=2020,J2428*$P$9,B2428=2021,J2428*$P$10,B2428=2022,J2428*$P$11),"")</f>
        <v>44339.223517705388</v>
      </c>
      <c r="L2428" s="3">
        <f t="shared" si="38"/>
        <v>84632.223517705395</v>
      </c>
    </row>
    <row r="2429" spans="1:12">
      <c r="A2429">
        <v>4824900</v>
      </c>
      <c r="B2429">
        <v>2020</v>
      </c>
      <c r="D2429" t="s">
        <v>1794</v>
      </c>
      <c r="E2429" t="s">
        <v>1795</v>
      </c>
      <c r="F2429" t="s">
        <v>4230</v>
      </c>
      <c r="G2429" t="s">
        <v>1796</v>
      </c>
      <c r="H2429" s="5">
        <v>50682</v>
      </c>
      <c r="I2429">
        <f>IFERROR(VLOOKUP(G2429,'NCES Match'!$A$2:$B$1307,2,FALSE),"")</f>
        <v>4824900</v>
      </c>
      <c r="J2429" cm="1">
        <f t="array" ref="J2429">IFERROR(_xlfn.IFS(B2429=2015,H2429/$O$13,B2429=2016,H2429/$O$14,B2429=2017,H2429/$O$15,B2429=2018,H2429/$O$16,B2429=2019,H2429/$O$17,B2429=2020,H2429/$O$18,B2429=2021,H2429/$O$19,B2429=2022,H2429/$O$20),"")</f>
        <v>2.7464959093248705E-5</v>
      </c>
      <c r="K2429" s="3" cm="1">
        <f t="array" ref="K2429">IFERROR(_xlfn.IFS(B2429=2015,J2429*$P$4,B2429=2016,J2429*$P$5,B2429=2017,J2429*$P$6,B2429=2018,J2429*$P$7,B2429=2019,J2429*$P$8,B2429=2020,J2429*$P$9,B2429=2021,J2429*$P$10,B2429=2022,J2429*$P$11),"")</f>
        <v>57896.211082428119</v>
      </c>
      <c r="L2429" s="3">
        <f t="shared" si="38"/>
        <v>108578.21108242811</v>
      </c>
    </row>
    <row r="2430" spans="1:12">
      <c r="A2430">
        <v>4824900</v>
      </c>
      <c r="B2430">
        <v>2021</v>
      </c>
      <c r="D2430" t="s">
        <v>1794</v>
      </c>
      <c r="E2430" t="s">
        <v>1795</v>
      </c>
      <c r="F2430" t="s">
        <v>4230</v>
      </c>
      <c r="G2430" t="s">
        <v>1796</v>
      </c>
      <c r="H2430" s="5">
        <v>52040.84</v>
      </c>
      <c r="I2430">
        <f>IFERROR(VLOOKUP(G2430,'NCES Match'!$A$2:$B$1307,2,FALSE),"")</f>
        <v>4824900</v>
      </c>
      <c r="J2430" cm="1">
        <f t="array" ref="J2430">IFERROR(_xlfn.IFS(B2430=2015,H2430/$O$13,B2430=2016,H2430/$O$14,B2430=2017,H2430/$O$15,B2430=2018,H2430/$O$16,B2430=2019,H2430/$O$17,B2430=2020,H2430/$O$18,B2430=2021,H2430/$O$19,B2430=2022,H2430/$O$20),"")</f>
        <v>2.6626332316767324E-5</v>
      </c>
      <c r="K2430" s="3" cm="1">
        <f t="array" ref="K2430">IFERROR(_xlfn.IFS(B2430=2015,J2430*$P$4,B2430=2016,J2430*$P$5,B2430=2017,J2430*$P$6,B2430=2018,J2430*$P$7,B2430=2019,J2430*$P$8,B2430=2020,J2430*$P$9,B2430=2021,J2430*$P$10,B2430=2022,J2430*$P$11),"")</f>
        <v>56995.083321168611</v>
      </c>
      <c r="L2430" s="3">
        <f t="shared" si="38"/>
        <v>109035.92332116861</v>
      </c>
    </row>
    <row r="2431" spans="1:12">
      <c r="A2431">
        <v>4824900</v>
      </c>
      <c r="B2431">
        <v>2022</v>
      </c>
      <c r="D2431" t="s">
        <v>1794</v>
      </c>
      <c r="E2431" t="s">
        <v>1795</v>
      </c>
      <c r="F2431" t="s">
        <v>4101</v>
      </c>
      <c r="G2431" t="s">
        <v>1796</v>
      </c>
      <c r="H2431" s="5">
        <v>57802.43</v>
      </c>
      <c r="I2431">
        <f>IFERROR(VLOOKUP(G2431,'NCES Match'!$A$2:$B$1307,2,FALSE),"")</f>
        <v>4824900</v>
      </c>
      <c r="J2431" cm="1">
        <f t="array" ref="J2431">IFERROR(_xlfn.IFS(B2431=2015,H2431/$O$13,B2431=2016,H2431/$O$14,B2431=2017,H2431/$O$15,B2431=2018,H2431/$O$16,B2431=2019,H2431/$O$17,B2431=2020,H2431/$O$18,B2431=2021,H2431/$O$19,B2431=2022,H2431/$O$20),"")</f>
        <v>2.5388598479273465E-5</v>
      </c>
      <c r="K2431" s="3" cm="1">
        <f t="array" ref="K2431">IFERROR(_xlfn.IFS(B2431=2015,J2431*$P$4,B2431=2016,J2431*$P$5,B2431=2017,J2431*$P$6,B2431=2018,J2431*$P$7,B2431=2019,J2431*$P$8,B2431=2020,J2431*$P$9,B2431=2021,J2431*$P$10,B2431=2022,J2431*$P$11),"")</f>
        <v>54673.915371272851</v>
      </c>
      <c r="L2431" s="3">
        <f t="shared" si="38"/>
        <v>112476.34537127285</v>
      </c>
    </row>
    <row r="2432" spans="1:12">
      <c r="A2432">
        <v>4824900</v>
      </c>
      <c r="B2432">
        <v>2023</v>
      </c>
      <c r="D2432" t="s">
        <v>1794</v>
      </c>
      <c r="E2432" t="s">
        <v>1795</v>
      </c>
      <c r="F2432" t="s">
        <v>4101</v>
      </c>
      <c r="G2432" t="s">
        <v>1796</v>
      </c>
      <c r="H2432" s="5">
        <v>66361.039999999994</v>
      </c>
      <c r="I2432">
        <f>IFERROR(VLOOKUP(G2432,'NCES Match'!$A$2:$B$1307,2,FALSE),"")</f>
        <v>4824900</v>
      </c>
      <c r="J2432" t="str" cm="1">
        <f t="array" ref="J2432">IFERROR(_xlfn.IFS(B2432=2015,H2432/$O$13,B2432=2016,H2432/$O$14,B2432=2017,H2432/$O$15,B2432=2018,H2432/$O$16,B2432=2019,H2432/$O$17,B2432=2020,H2432/$O$18,B2432=2021,H2432/$O$19,B2432=2022,H2432/$O$20),"")</f>
        <v/>
      </c>
      <c r="K2432" s="3" t="str" cm="1">
        <f t="array" ref="K2432">IFERROR(_xlfn.IFS(B2432=2015,J2432*$P$4,B2432=2016,J2432*$P$5,B2432=2017,J2432*$P$6,B2432=2018,J2432*$P$7,B2432=2019,J2432*$P$8,B2432=2020,J2432*$P$9,B2432=2021,J2432*$P$10,B2432=2022,J2432*$P$11),"")</f>
        <v/>
      </c>
      <c r="L2432" s="3">
        <f t="shared" si="38"/>
        <v>66361.039999999994</v>
      </c>
    </row>
    <row r="2433" spans="1:12">
      <c r="A2433">
        <v>4815240</v>
      </c>
      <c r="B2433">
        <v>2015</v>
      </c>
      <c r="C2433" t="s">
        <v>381</v>
      </c>
      <c r="D2433" t="s">
        <v>997</v>
      </c>
      <c r="E2433" t="s">
        <v>998</v>
      </c>
      <c r="G2433" t="s">
        <v>999</v>
      </c>
      <c r="H2433" s="5">
        <v>1230045.08</v>
      </c>
      <c r="I2433">
        <f>IFERROR(VLOOKUP(G2433,'NCES Match'!$A$2:$B$1307,2,FALSE),"")</f>
        <v>4815240</v>
      </c>
      <c r="J2433" cm="1">
        <f t="array" ref="J2433">IFERROR(_xlfn.IFS(B2433=2015,H2433/$O$13,B2433=2016,H2433/$O$14,B2433=2017,H2433/$O$15,B2433=2018,H2433/$O$16,B2433=2019,H2433/$O$17,B2433=2020,H2433/$O$18,B2433=2021,H2433/$O$19,B2433=2022,H2433/$O$20),"")</f>
        <v>9.6362193684653059E-4</v>
      </c>
      <c r="K2433" s="3" cm="1">
        <f t="array" ref="K2433">IFERROR(_xlfn.IFS(B2433=2015,J2433*$P$4,B2433=2016,J2433*$P$5,B2433=2017,J2433*$P$6,B2433=2018,J2433*$P$7,B2433=2019,J2433*$P$8,B2433=2020,J2433*$P$9,B2433=2021,J2433*$P$10,B2433=2022,J2433*$P$11),"")</f>
        <v>1533587.9192777742</v>
      </c>
      <c r="L2433" s="3">
        <f t="shared" si="38"/>
        <v>2763632.9992777742</v>
      </c>
    </row>
    <row r="2434" spans="1:12">
      <c r="A2434">
        <v>4815240</v>
      </c>
      <c r="B2434">
        <v>2016</v>
      </c>
      <c r="C2434" t="s">
        <v>4102</v>
      </c>
      <c r="D2434" t="s">
        <v>997</v>
      </c>
      <c r="E2434" t="s">
        <v>998</v>
      </c>
      <c r="F2434" t="s">
        <v>4101</v>
      </c>
      <c r="G2434" t="s">
        <v>999</v>
      </c>
      <c r="H2434" s="5">
        <v>1267661</v>
      </c>
      <c r="I2434">
        <f>IFERROR(VLOOKUP(G2434,'NCES Match'!$A$2:$B$1307,2,FALSE),"")</f>
        <v>4815240</v>
      </c>
      <c r="J2434" cm="1">
        <f t="array" ref="J2434">IFERROR(_xlfn.IFS(B2434=2015,H2434/$O$13,B2434=2016,H2434/$O$14,B2434=2017,H2434/$O$15,B2434=2018,H2434/$O$16,B2434=2019,H2434/$O$17,B2434=2020,H2434/$O$18,B2434=2021,H2434/$O$19,B2434=2022,H2434/$O$20),"")</f>
        <v>9.0747656152950816E-4</v>
      </c>
      <c r="K2434" s="3" cm="1">
        <f t="array" ref="K2434">IFERROR(_xlfn.IFS(B2434=2015,J2434*$P$4,B2434=2016,J2434*$P$5,B2434=2017,J2434*$P$6,B2434=2018,J2434*$P$7,B2434=2019,J2434*$P$8,B2434=2020,J2434*$P$9,B2434=2021,J2434*$P$10,B2434=2022,J2434*$P$11),"")</f>
        <v>1520596.0833264384</v>
      </c>
      <c r="L2434" s="3">
        <f t="shared" si="38"/>
        <v>2788257.0833264384</v>
      </c>
    </row>
    <row r="2435" spans="1:12">
      <c r="A2435">
        <v>4815240</v>
      </c>
      <c r="B2435">
        <v>2017</v>
      </c>
      <c r="D2435" t="s">
        <v>997</v>
      </c>
      <c r="E2435" t="s">
        <v>998</v>
      </c>
      <c r="F2435" t="s">
        <v>4101</v>
      </c>
      <c r="G2435" t="s">
        <v>999</v>
      </c>
      <c r="H2435" s="5">
        <v>1326682</v>
      </c>
      <c r="I2435">
        <f>IFERROR(VLOOKUP(G2435,'NCES Match'!$A$2:$B$1307,2,FALSE),"")</f>
        <v>4815240</v>
      </c>
      <c r="J2435" cm="1">
        <f t="array" ref="J2435">IFERROR(_xlfn.IFS(B2435=2015,H2435/$O$13,B2435=2016,H2435/$O$14,B2435=2017,H2435/$O$15,B2435=2018,H2435/$O$16,B2435=2019,H2435/$O$17,B2435=2020,H2435/$O$18,B2435=2021,H2435/$O$19,B2435=2022,H2435/$O$20),"")</f>
        <v>9.146660017755971E-4</v>
      </c>
      <c r="K2435" s="3" cm="1">
        <f t="array" ref="K2435">IFERROR(_xlfn.IFS(B2435=2015,J2435*$P$4,B2435=2016,J2435*$P$5,B2435=2017,J2435*$P$6,B2435=2018,J2435*$P$7,B2435=2019,J2435*$P$8,B2435=2020,J2435*$P$9,B2435=2021,J2435*$P$10,B2435=2022,J2435*$P$11),"")</f>
        <v>1553329.5453728558</v>
      </c>
      <c r="L2435" s="3">
        <f t="shared" ref="L2435:L2498" si="39">SUM(H2435,K2435)</f>
        <v>2880011.5453728558</v>
      </c>
    </row>
    <row r="2436" spans="1:12">
      <c r="A2436">
        <v>4815240</v>
      </c>
      <c r="B2436">
        <v>2018</v>
      </c>
      <c r="D2436" t="s">
        <v>997</v>
      </c>
      <c r="E2436" t="s">
        <v>998</v>
      </c>
      <c r="F2436" t="s">
        <v>4101</v>
      </c>
      <c r="G2436" t="s">
        <v>999</v>
      </c>
      <c r="H2436" s="5">
        <v>1418382</v>
      </c>
      <c r="I2436">
        <f>IFERROR(VLOOKUP(G2436,'NCES Match'!$A$2:$B$1307,2,FALSE),"")</f>
        <v>4815240</v>
      </c>
      <c r="J2436" cm="1">
        <f t="array" ref="J2436">IFERROR(_xlfn.IFS(B2436=2015,H2436/$O$13,B2436=2016,H2436/$O$14,B2436=2017,H2436/$O$15,B2436=2018,H2436/$O$16,B2436=2019,H2436/$O$17,B2436=2020,H2436/$O$18,B2436=2021,H2436/$O$19,B2436=2022,H2436/$O$20),"")</f>
        <v>9.2557770542607098E-4</v>
      </c>
      <c r="K2436" s="3" cm="1">
        <f t="array" ref="K2436">IFERROR(_xlfn.IFS(B2436=2015,J2436*$P$4,B2436=2016,J2436*$P$5,B2436=2017,J2436*$P$6,B2436=2018,J2436*$P$7,B2436=2019,J2436*$P$8,B2436=2020,J2436*$P$9,B2436=2021,J2436*$P$10,B2436=2022,J2436*$P$11),"")</f>
        <v>1589081.1357272798</v>
      </c>
      <c r="L2436" s="3">
        <f t="shared" si="39"/>
        <v>3007463.1357272798</v>
      </c>
    </row>
    <row r="2437" spans="1:12">
      <c r="A2437">
        <v>4815240</v>
      </c>
      <c r="B2437">
        <v>2019</v>
      </c>
      <c r="D2437" t="s">
        <v>997</v>
      </c>
      <c r="E2437" t="s">
        <v>998</v>
      </c>
      <c r="F2437" t="s">
        <v>4101</v>
      </c>
      <c r="G2437" t="s">
        <v>999</v>
      </c>
      <c r="H2437" s="5">
        <v>1531473</v>
      </c>
      <c r="I2437">
        <f>IFERROR(VLOOKUP(G2437,'NCES Match'!$A$2:$B$1307,2,FALSE),"")</f>
        <v>4815240</v>
      </c>
      <c r="J2437" cm="1">
        <f t="array" ref="J2437">IFERROR(_xlfn.IFS(B2437=2015,H2437/$O$13,B2437=2016,H2437/$O$14,B2437=2017,H2437/$O$15,B2437=2018,H2437/$O$16,B2437=2019,H2437/$O$17,B2437=2020,H2437/$O$18,B2437=2021,H2437/$O$19,B2437=2022,H2437/$O$20),"")</f>
        <v>9.6969811494695241E-4</v>
      </c>
      <c r="K2437" s="3" cm="1">
        <f t="array" ref="K2437">IFERROR(_xlfn.IFS(B2437=2015,J2437*$P$4,B2437=2016,J2437*$P$5,B2437=2017,J2437*$P$6,B2437=2018,J2437*$P$7,B2437=2019,J2437*$P$8,B2437=2020,J2437*$P$9,B2437=2021,J2437*$P$10,B2437=2022,J2437*$P$11),"")</f>
        <v>1685263.5360566557</v>
      </c>
      <c r="L2437" s="3">
        <f t="shared" si="39"/>
        <v>3216736.5360566555</v>
      </c>
    </row>
    <row r="2438" spans="1:12">
      <c r="A2438">
        <v>4815240</v>
      </c>
      <c r="B2438">
        <v>2020</v>
      </c>
      <c r="D2438" t="s">
        <v>997</v>
      </c>
      <c r="E2438" t="s">
        <v>998</v>
      </c>
      <c r="F2438" t="s">
        <v>4230</v>
      </c>
      <c r="G2438" t="s">
        <v>999</v>
      </c>
      <c r="H2438" s="5">
        <v>1543424</v>
      </c>
      <c r="I2438">
        <f>IFERROR(VLOOKUP(G2438,'NCES Match'!$A$2:$B$1307,2,FALSE),"")</f>
        <v>4815240</v>
      </c>
      <c r="J2438" cm="1">
        <f t="array" ref="J2438">IFERROR(_xlfn.IFS(B2438=2015,H2438/$O$13,B2438=2016,H2438/$O$14,B2438=2017,H2438/$O$15,B2438=2018,H2438/$O$16,B2438=2019,H2438/$O$17,B2438=2020,H2438/$O$18,B2438=2021,H2438/$O$19,B2438=2022,H2438/$O$20),"")</f>
        <v>8.3639313806752481E-4</v>
      </c>
      <c r="K2438" s="3" cm="1">
        <f t="array" ref="K2438">IFERROR(_xlfn.IFS(B2438=2015,J2438*$P$4,B2438=2016,J2438*$P$5,B2438=2017,J2438*$P$6,B2438=2018,J2438*$P$7,B2438=2019,J2438*$P$8,B2438=2020,J2438*$P$9,B2438=2021,J2438*$P$10,B2438=2022,J2438*$P$11),"")</f>
        <v>1763119.089493026</v>
      </c>
      <c r="L2438" s="3">
        <f t="shared" si="39"/>
        <v>3306543.089493026</v>
      </c>
    </row>
    <row r="2439" spans="1:12">
      <c r="A2439">
        <v>4815240</v>
      </c>
      <c r="B2439">
        <v>2021</v>
      </c>
      <c r="D2439" t="s">
        <v>997</v>
      </c>
      <c r="E2439" t="s">
        <v>998</v>
      </c>
      <c r="F2439" t="s">
        <v>4101</v>
      </c>
      <c r="G2439" t="s">
        <v>999</v>
      </c>
      <c r="H2439" s="5">
        <v>1634517.48</v>
      </c>
      <c r="I2439">
        <f>IFERROR(VLOOKUP(G2439,'NCES Match'!$A$2:$B$1307,2,FALSE),"")</f>
        <v>4815240</v>
      </c>
      <c r="J2439" cm="1">
        <f t="array" ref="J2439">IFERROR(_xlfn.IFS(B2439=2015,H2439/$O$13,B2439=2016,H2439/$O$14,B2439=2017,H2439/$O$15,B2439=2018,H2439/$O$16,B2439=2019,H2439/$O$17,B2439=2020,H2439/$O$18,B2439=2021,H2439/$O$19,B2439=2022,H2439/$O$20),"")</f>
        <v>8.3628945266919384E-4</v>
      </c>
      <c r="K2439" s="3" cm="1">
        <f t="array" ref="K2439">IFERROR(_xlfn.IFS(B2439=2015,J2439*$P$4,B2439=2016,J2439*$P$5,B2439=2017,J2439*$P$6,B2439=2018,J2439*$P$7,B2439=2019,J2439*$P$8,B2439=2020,J2439*$P$9,B2439=2021,J2439*$P$10,B2439=2022,J2439*$P$11),"")</f>
        <v>1790122.1418122104</v>
      </c>
      <c r="L2439" s="3">
        <f t="shared" si="39"/>
        <v>3424639.6218122104</v>
      </c>
    </row>
    <row r="2440" spans="1:12">
      <c r="A2440">
        <v>4815240</v>
      </c>
      <c r="B2440">
        <v>2022</v>
      </c>
      <c r="D2440" t="s">
        <v>997</v>
      </c>
      <c r="E2440" t="s">
        <v>998</v>
      </c>
      <c r="F2440" t="s">
        <v>4101</v>
      </c>
      <c r="G2440" t="s">
        <v>999</v>
      </c>
      <c r="H2440" s="5">
        <v>1962248.67</v>
      </c>
      <c r="I2440">
        <f>IFERROR(VLOOKUP(G2440,'NCES Match'!$A$2:$B$1307,2,FALSE),"")</f>
        <v>4815240</v>
      </c>
      <c r="J2440" cm="1">
        <f t="array" ref="J2440">IFERROR(_xlfn.IFS(B2440=2015,H2440/$O$13,B2440=2016,H2440/$O$14,B2440=2017,H2440/$O$15,B2440=2018,H2440/$O$16,B2440=2019,H2440/$O$17,B2440=2020,H2440/$O$18,B2440=2021,H2440/$O$19,B2440=2022,H2440/$O$20),"")</f>
        <v>8.6187974448683868E-4</v>
      </c>
      <c r="K2440" s="3" cm="1">
        <f t="array" ref="K2440">IFERROR(_xlfn.IFS(B2440=2015,J2440*$P$4,B2440=2016,J2440*$P$5,B2440=2017,J2440*$P$6,B2440=2018,J2440*$P$7,B2440=2019,J2440*$P$8,B2440=2020,J2440*$P$9,B2440=2021,J2440*$P$10,B2440=2022,J2440*$P$11),"")</f>
        <v>1856043.3829680292</v>
      </c>
      <c r="L2440" s="3">
        <f t="shared" si="39"/>
        <v>3818292.0529680289</v>
      </c>
    </row>
    <row r="2441" spans="1:12">
      <c r="A2441">
        <v>4815240</v>
      </c>
      <c r="B2441">
        <v>2023</v>
      </c>
      <c r="D2441" t="s">
        <v>997</v>
      </c>
      <c r="E2441" t="s">
        <v>998</v>
      </c>
      <c r="F2441" t="s">
        <v>4101</v>
      </c>
      <c r="G2441" t="s">
        <v>999</v>
      </c>
      <c r="H2441" s="5">
        <v>2533217.5299999998</v>
      </c>
      <c r="I2441">
        <f>IFERROR(VLOOKUP(G2441,'NCES Match'!$A$2:$B$1307,2,FALSE),"")</f>
        <v>4815240</v>
      </c>
      <c r="J2441" t="str" cm="1">
        <f t="array" ref="J2441">IFERROR(_xlfn.IFS(B2441=2015,H2441/$O$13,B2441=2016,H2441/$O$14,B2441=2017,H2441/$O$15,B2441=2018,H2441/$O$16,B2441=2019,H2441/$O$17,B2441=2020,H2441/$O$18,B2441=2021,H2441/$O$19,B2441=2022,H2441/$O$20),"")</f>
        <v/>
      </c>
      <c r="K2441" s="3" t="str" cm="1">
        <f t="array" ref="K2441">IFERROR(_xlfn.IFS(B2441=2015,J2441*$P$4,B2441=2016,J2441*$P$5,B2441=2017,J2441*$P$6,B2441=2018,J2441*$P$7,B2441=2019,J2441*$P$8,B2441=2020,J2441*$P$9,B2441=2021,J2441*$P$10,B2441=2022,J2441*$P$11),"")</f>
        <v/>
      </c>
      <c r="L2441" s="3">
        <f t="shared" si="39"/>
        <v>2533217.5299999998</v>
      </c>
    </row>
    <row r="2442" spans="1:12">
      <c r="A2442">
        <v>4833900</v>
      </c>
      <c r="B2442">
        <v>2015</v>
      </c>
      <c r="C2442" t="s">
        <v>381</v>
      </c>
      <c r="D2442" t="s">
        <v>2467</v>
      </c>
      <c r="E2442" t="s">
        <v>2468</v>
      </c>
      <c r="G2442" t="s">
        <v>2469</v>
      </c>
      <c r="H2442" s="5">
        <v>38654.559999999998</v>
      </c>
      <c r="I2442">
        <f>IFERROR(VLOOKUP(G2442,'NCES Match'!$A$2:$B$1307,2,FALSE),"")</f>
        <v>4833900</v>
      </c>
      <c r="J2442" cm="1">
        <f t="array" ref="J2442">IFERROR(_xlfn.IFS(B2442=2015,H2442/$O$13,B2442=2016,H2442/$O$14,B2442=2017,H2442/$O$15,B2442=2018,H2442/$O$16,B2442=2019,H2442/$O$17,B2442=2020,H2442/$O$18,B2442=2021,H2442/$O$19,B2442=2022,H2442/$O$20),"")</f>
        <v>3.0282127525887442E-5</v>
      </c>
      <c r="K2442" s="3" cm="1">
        <f t="array" ref="K2442">IFERROR(_xlfn.IFS(B2442=2015,J2442*$P$4,B2442=2016,J2442*$P$5,B2442=2017,J2442*$P$6,B2442=2018,J2442*$P$7,B2442=2019,J2442*$P$8,B2442=2020,J2442*$P$9,B2442=2021,J2442*$P$10,B2442=2022,J2442*$P$11),"")</f>
        <v>48193.490795473823</v>
      </c>
      <c r="L2442" s="3">
        <f t="shared" si="39"/>
        <v>86848.050795473828</v>
      </c>
    </row>
    <row r="2443" spans="1:12">
      <c r="A2443">
        <v>4833900</v>
      </c>
      <c r="B2443">
        <v>2016</v>
      </c>
      <c r="C2443" t="s">
        <v>4102</v>
      </c>
      <c r="D2443" t="s">
        <v>2467</v>
      </c>
      <c r="E2443" t="s">
        <v>2468</v>
      </c>
      <c r="F2443" t="s">
        <v>4101</v>
      </c>
      <c r="G2443" t="s">
        <v>2469</v>
      </c>
      <c r="H2443" s="5">
        <v>35017</v>
      </c>
      <c r="I2443">
        <f>IFERROR(VLOOKUP(G2443,'NCES Match'!$A$2:$B$1307,2,FALSE),"")</f>
        <v>4833900</v>
      </c>
      <c r="J2443" cm="1">
        <f t="array" ref="J2443">IFERROR(_xlfn.IFS(B2443=2015,H2443/$O$13,B2443=2016,H2443/$O$14,B2443=2017,H2443/$O$15,B2443=2018,H2443/$O$16,B2443=2019,H2443/$O$17,B2443=2020,H2443/$O$18,B2443=2021,H2443/$O$19,B2443=2022,H2443/$O$20),"")</f>
        <v>2.5067511546918922E-5</v>
      </c>
      <c r="K2443" s="3" cm="1">
        <f t="array" ref="K2443">IFERROR(_xlfn.IFS(B2443=2015,J2443*$P$4,B2443=2016,J2443*$P$5,B2443=2017,J2443*$P$6,B2443=2018,J2443*$P$7,B2443=2019,J2443*$P$8,B2443=2020,J2443*$P$9,B2443=2021,J2443*$P$10,B2443=2022,J2443*$P$11),"")</f>
        <v>42003.905657618161</v>
      </c>
      <c r="L2443" s="3">
        <f t="shared" si="39"/>
        <v>77020.905657618161</v>
      </c>
    </row>
    <row r="2444" spans="1:12">
      <c r="A2444">
        <v>4833900</v>
      </c>
      <c r="B2444">
        <v>2017</v>
      </c>
      <c r="D2444" t="s">
        <v>2467</v>
      </c>
      <c r="E2444" t="s">
        <v>2468</v>
      </c>
      <c r="F2444" t="s">
        <v>4101</v>
      </c>
      <c r="G2444" t="s">
        <v>2469</v>
      </c>
      <c r="H2444" s="5">
        <v>36801</v>
      </c>
      <c r="I2444">
        <f>IFERROR(VLOOKUP(G2444,'NCES Match'!$A$2:$B$1307,2,FALSE),"")</f>
        <v>4833900</v>
      </c>
      <c r="J2444" cm="1">
        <f t="array" ref="J2444">IFERROR(_xlfn.IFS(B2444=2015,H2444/$O$13,B2444=2016,H2444/$O$14,B2444=2017,H2444/$O$15,B2444=2018,H2444/$O$16,B2444=2019,H2444/$O$17,B2444=2020,H2444/$O$18,B2444=2021,H2444/$O$19,B2444=2022,H2444/$O$20),"")</f>
        <v>2.5372036050344957E-5</v>
      </c>
      <c r="K2444" s="3" cm="1">
        <f t="array" ref="K2444">IFERROR(_xlfn.IFS(B2444=2015,J2444*$P$4,B2444=2016,J2444*$P$5,B2444=2017,J2444*$P$6,B2444=2018,J2444*$P$7,B2444=2019,J2444*$P$8,B2444=2020,J2444*$P$9,B2444=2021,J2444*$P$10,B2444=2022,J2444*$P$11),"")</f>
        <v>43088.004962203806</v>
      </c>
      <c r="L2444" s="3">
        <f t="shared" si="39"/>
        <v>79889.004962203806</v>
      </c>
    </row>
    <row r="2445" spans="1:12">
      <c r="A2445">
        <v>4833900</v>
      </c>
      <c r="B2445">
        <v>2018</v>
      </c>
      <c r="D2445" t="s">
        <v>2467</v>
      </c>
      <c r="E2445" t="s">
        <v>2468</v>
      </c>
      <c r="F2445" t="s">
        <v>4101</v>
      </c>
      <c r="G2445" t="s">
        <v>2469</v>
      </c>
      <c r="H2445" s="5">
        <v>35729</v>
      </c>
      <c r="I2445">
        <f>IFERROR(VLOOKUP(G2445,'NCES Match'!$A$2:$B$1307,2,FALSE),"")</f>
        <v>4833900</v>
      </c>
      <c r="J2445" cm="1">
        <f t="array" ref="J2445">IFERROR(_xlfn.IFS(B2445=2015,H2445/$O$13,B2445=2016,H2445/$O$14,B2445=2017,H2445/$O$15,B2445=2018,H2445/$O$16,B2445=2019,H2445/$O$17,B2445=2020,H2445/$O$18,B2445=2021,H2445/$O$19,B2445=2022,H2445/$O$20),"")</f>
        <v>2.3315274613727536E-5</v>
      </c>
      <c r="K2445" s="3" cm="1">
        <f t="array" ref="K2445">IFERROR(_xlfn.IFS(B2445=2015,J2445*$P$4,B2445=2016,J2445*$P$5,B2445=2017,J2445*$P$6,B2445=2018,J2445*$P$7,B2445=2019,J2445*$P$8,B2445=2020,J2445*$P$9,B2445=2021,J2445*$P$10,B2445=2022,J2445*$P$11),"")</f>
        <v>40028.906104561378</v>
      </c>
      <c r="L2445" s="3">
        <f t="shared" si="39"/>
        <v>75757.906104561378</v>
      </c>
    </row>
    <row r="2446" spans="1:12">
      <c r="A2446">
        <v>4833900</v>
      </c>
      <c r="B2446">
        <v>2019</v>
      </c>
      <c r="D2446" t="s">
        <v>2467</v>
      </c>
      <c r="E2446" t="s">
        <v>2468</v>
      </c>
      <c r="F2446" t="s">
        <v>4101</v>
      </c>
      <c r="G2446" t="s">
        <v>2469</v>
      </c>
      <c r="H2446" s="5">
        <v>37241</v>
      </c>
      <c r="I2446">
        <f>IFERROR(VLOOKUP(G2446,'NCES Match'!$A$2:$B$1307,2,FALSE),"")</f>
        <v>4833900</v>
      </c>
      <c r="J2446" cm="1">
        <f t="array" ref="J2446">IFERROR(_xlfn.IFS(B2446=2015,H2446/$O$13,B2446=2016,H2446/$O$14,B2446=2017,H2446/$O$15,B2446=2018,H2446/$O$16,B2446=2019,H2446/$O$17,B2446=2020,H2446/$O$18,B2446=2021,H2446/$O$19,B2446=2022,H2446/$O$20),"")</f>
        <v>2.3580257372307221E-5</v>
      </c>
      <c r="K2446" s="3" cm="1">
        <f t="array" ref="K2446">IFERROR(_xlfn.IFS(B2446=2015,J2446*$P$4,B2446=2016,J2446*$P$5,B2446=2017,J2446*$P$6,B2446=2018,J2446*$P$7,B2446=2019,J2446*$P$8,B2446=2020,J2446*$P$9,B2446=2021,J2446*$P$10,B2446=2022,J2446*$P$11),"")</f>
        <v>40980.741643036417</v>
      </c>
      <c r="L2446" s="3">
        <f t="shared" si="39"/>
        <v>78221.741643036425</v>
      </c>
    </row>
    <row r="2447" spans="1:12">
      <c r="A2447">
        <v>4833900</v>
      </c>
      <c r="B2447">
        <v>2020</v>
      </c>
      <c r="D2447" t="s">
        <v>2467</v>
      </c>
      <c r="E2447" t="s">
        <v>2468</v>
      </c>
      <c r="F2447" t="s">
        <v>4230</v>
      </c>
      <c r="G2447" t="s">
        <v>2469</v>
      </c>
      <c r="H2447" s="5">
        <v>44741</v>
      </c>
      <c r="I2447">
        <f>IFERROR(VLOOKUP(G2447,'NCES Match'!$A$2:$B$1307,2,FALSE),"")</f>
        <v>4833900</v>
      </c>
      <c r="J2447" cm="1">
        <f t="array" ref="J2447">IFERROR(_xlfn.IFS(B2447=2015,H2447/$O$13,B2447=2016,H2447/$O$14,B2447=2017,H2447/$O$15,B2447=2018,H2447/$O$16,B2447=2019,H2447/$O$17,B2447=2020,H2447/$O$18,B2447=2021,H2447/$O$19,B2447=2022,H2447/$O$20),"")</f>
        <v>2.4245486263190882E-5</v>
      </c>
      <c r="K2447" s="3" cm="1">
        <f t="array" ref="K2447">IFERROR(_xlfn.IFS(B2447=2015,J2447*$P$4,B2447=2016,J2447*$P$5,B2447=2017,J2447*$P$6,B2447=2018,J2447*$P$7,B2447=2019,J2447*$P$8,B2447=2020,J2447*$P$9,B2447=2021,J2447*$P$10,B2447=2022,J2447*$P$11),"")</f>
        <v>51109.553293850207</v>
      </c>
      <c r="L2447" s="3">
        <f t="shared" si="39"/>
        <v>95850.553293850215</v>
      </c>
    </row>
    <row r="2448" spans="1:12">
      <c r="A2448">
        <v>4833900</v>
      </c>
      <c r="B2448">
        <v>2021</v>
      </c>
      <c r="D2448" t="s">
        <v>2467</v>
      </c>
      <c r="E2448" t="s">
        <v>2468</v>
      </c>
      <c r="F2448" t="s">
        <v>4230</v>
      </c>
      <c r="G2448" t="s">
        <v>2469</v>
      </c>
      <c r="H2448" s="5">
        <v>44576.11</v>
      </c>
      <c r="I2448">
        <f>IFERROR(VLOOKUP(G2448,'NCES Match'!$A$2:$B$1307,2,FALSE),"")</f>
        <v>4833900</v>
      </c>
      <c r="J2448" cm="1">
        <f t="array" ref="J2448">IFERROR(_xlfn.IFS(B2448=2015,H2448/$O$13,B2448=2016,H2448/$O$14,B2448=2017,H2448/$O$15,B2448=2018,H2448/$O$16,B2448=2019,H2448/$O$17,B2448=2020,H2448/$O$18,B2448=2021,H2448/$O$19,B2448=2022,H2448/$O$20),"")</f>
        <v>2.280705534823756E-5</v>
      </c>
      <c r="K2448" s="3" cm="1">
        <f t="array" ref="K2448">IFERROR(_xlfn.IFS(B2448=2015,J2448*$P$4,B2448=2016,J2448*$P$5,B2448=2017,J2448*$P$6,B2448=2018,J2448*$P$7,B2448=2019,J2448*$P$8,B2448=2020,J2448*$P$9,B2448=2021,J2448*$P$10,B2448=2022,J2448*$P$11),"")</f>
        <v>48819.717429303171</v>
      </c>
      <c r="L2448" s="3">
        <f t="shared" si="39"/>
        <v>93395.827429303172</v>
      </c>
    </row>
    <row r="2449" spans="1:12">
      <c r="A2449">
        <v>4833900</v>
      </c>
      <c r="B2449">
        <v>2022</v>
      </c>
      <c r="D2449" t="s">
        <v>2467</v>
      </c>
      <c r="E2449" t="s">
        <v>2468</v>
      </c>
      <c r="F2449" t="s">
        <v>4101</v>
      </c>
      <c r="G2449" t="s">
        <v>2469</v>
      </c>
      <c r="H2449" s="5">
        <v>63936.87</v>
      </c>
      <c r="I2449">
        <f>IFERROR(VLOOKUP(G2449,'NCES Match'!$A$2:$B$1307,2,FALSE),"")</f>
        <v>4833900</v>
      </c>
      <c r="J2449" cm="1">
        <f t="array" ref="J2449">IFERROR(_xlfn.IFS(B2449=2015,H2449/$O$13,B2449=2016,H2449/$O$14,B2449=2017,H2449/$O$15,B2449=2018,H2449/$O$16,B2449=2019,H2449/$O$17,B2449=2020,H2449/$O$18,B2449=2021,H2449/$O$19,B2449=2022,H2449/$O$20),"")</f>
        <v>2.8083032503157831E-5</v>
      </c>
      <c r="K2449" s="3" cm="1">
        <f t="array" ref="K2449">IFERROR(_xlfn.IFS(B2449=2015,J2449*$P$4,B2449=2016,J2449*$P$5,B2449=2017,J2449*$P$6,B2449=2018,J2449*$P$7,B2449=2019,J2449*$P$8,B2449=2020,J2449*$P$9,B2449=2021,J2449*$P$10,B2449=2022,J2449*$P$11),"")</f>
        <v>60476.333252496028</v>
      </c>
      <c r="L2449" s="3">
        <f t="shared" si="39"/>
        <v>124413.20325249602</v>
      </c>
    </row>
    <row r="2450" spans="1:12">
      <c r="A2450">
        <v>4833900</v>
      </c>
      <c r="B2450">
        <v>2023</v>
      </c>
      <c r="D2450" t="s">
        <v>2467</v>
      </c>
      <c r="E2450" t="s">
        <v>2468</v>
      </c>
      <c r="F2450" t="s">
        <v>4101</v>
      </c>
      <c r="G2450" t="s">
        <v>2469</v>
      </c>
      <c r="H2450" s="5">
        <v>63931.47</v>
      </c>
      <c r="I2450">
        <f>IFERROR(VLOOKUP(G2450,'NCES Match'!$A$2:$B$1307,2,FALSE),"")</f>
        <v>4833900</v>
      </c>
      <c r="J2450" t="str" cm="1">
        <f t="array" ref="J2450">IFERROR(_xlfn.IFS(B2450=2015,H2450/$O$13,B2450=2016,H2450/$O$14,B2450=2017,H2450/$O$15,B2450=2018,H2450/$O$16,B2450=2019,H2450/$O$17,B2450=2020,H2450/$O$18,B2450=2021,H2450/$O$19,B2450=2022,H2450/$O$20),"")</f>
        <v/>
      </c>
      <c r="K2450" s="3" t="str" cm="1">
        <f t="array" ref="K2450">IFERROR(_xlfn.IFS(B2450=2015,J2450*$P$4,B2450=2016,J2450*$P$5,B2450=2017,J2450*$P$6,B2450=2018,J2450*$P$7,B2450=2019,J2450*$P$8,B2450=2020,J2450*$P$9,B2450=2021,J2450*$P$10,B2450=2022,J2450*$P$11),"")</f>
        <v/>
      </c>
      <c r="L2450" s="3">
        <f t="shared" si="39"/>
        <v>63931.47</v>
      </c>
    </row>
    <row r="2451" spans="1:12">
      <c r="A2451">
        <v>4815540</v>
      </c>
      <c r="B2451">
        <v>2015</v>
      </c>
      <c r="C2451" t="s">
        <v>381</v>
      </c>
      <c r="D2451" t="s">
        <v>1024</v>
      </c>
      <c r="E2451" t="s">
        <v>1025</v>
      </c>
      <c r="G2451" t="s">
        <v>1026</v>
      </c>
      <c r="H2451" s="5">
        <v>262260.61</v>
      </c>
      <c r="I2451">
        <f>IFERROR(VLOOKUP(G2451,'NCES Match'!$A$2:$B$1307,2,FALSE),"")</f>
        <v>4815540</v>
      </c>
      <c r="J2451" cm="1">
        <f t="array" ref="J2451">IFERROR(_xlfn.IFS(B2451=2015,H2451/$O$13,B2451=2016,H2451/$O$14,B2451=2017,H2451/$O$15,B2451=2018,H2451/$O$16,B2451=2019,H2451/$O$17,B2451=2020,H2451/$O$18,B2451=2021,H2451/$O$19,B2451=2022,H2451/$O$20),"")</f>
        <v>2.0545594716475966E-4</v>
      </c>
      <c r="K2451" s="3" cm="1">
        <f t="array" ref="K2451">IFERROR(_xlfn.IFS(B2451=2015,J2451*$P$4,B2451=2016,J2451*$P$5,B2451=2017,J2451*$P$6,B2451=2018,J2451*$P$7,B2451=2019,J2451*$P$8,B2451=2020,J2451*$P$9,B2451=2021,J2451*$P$10,B2451=2022,J2451*$P$11),"")</f>
        <v>326979.64467970538</v>
      </c>
      <c r="L2451" s="3">
        <f t="shared" si="39"/>
        <v>589240.25467970537</v>
      </c>
    </row>
    <row r="2452" spans="1:12">
      <c r="A2452">
        <v>4815540</v>
      </c>
      <c r="B2452">
        <v>2016</v>
      </c>
      <c r="C2452" t="s">
        <v>4102</v>
      </c>
      <c r="D2452" t="s">
        <v>1024</v>
      </c>
      <c r="E2452" t="s">
        <v>1025</v>
      </c>
      <c r="F2452" t="s">
        <v>4101</v>
      </c>
      <c r="G2452" t="s">
        <v>1026</v>
      </c>
      <c r="H2452" s="5">
        <v>263176</v>
      </c>
      <c r="I2452">
        <f>IFERROR(VLOOKUP(G2452,'NCES Match'!$A$2:$B$1307,2,FALSE),"")</f>
        <v>4815540</v>
      </c>
      <c r="J2452" cm="1">
        <f t="array" ref="J2452">IFERROR(_xlfn.IFS(B2452=2015,H2452/$O$13,B2452=2016,H2452/$O$14,B2452=2017,H2452/$O$15,B2452=2018,H2452/$O$16,B2452=2019,H2452/$O$17,B2452=2020,H2452/$O$18,B2452=2021,H2452/$O$19,B2452=2022,H2452/$O$20),"")</f>
        <v>1.8839898960139174E-4</v>
      </c>
      <c r="K2452" s="3" cm="1">
        <f t="array" ref="K2452">IFERROR(_xlfn.IFS(B2452=2015,J2452*$P$4,B2452=2016,J2452*$P$5,B2452=2017,J2452*$P$6,B2452=2018,J2452*$P$7,B2452=2019,J2452*$P$8,B2452=2020,J2452*$P$9,B2452=2021,J2452*$P$10,B2452=2022,J2452*$P$11),"")</f>
        <v>315687.23406771908</v>
      </c>
      <c r="L2452" s="3">
        <f t="shared" si="39"/>
        <v>578863.23406771908</v>
      </c>
    </row>
    <row r="2453" spans="1:12">
      <c r="A2453">
        <v>4815540</v>
      </c>
      <c r="B2453">
        <v>2017</v>
      </c>
      <c r="D2453" t="s">
        <v>1024</v>
      </c>
      <c r="E2453" t="s">
        <v>1025</v>
      </c>
      <c r="F2453" t="s">
        <v>4101</v>
      </c>
      <c r="G2453" t="s">
        <v>1026</v>
      </c>
      <c r="H2453" s="5">
        <v>282796</v>
      </c>
      <c r="I2453">
        <f>IFERROR(VLOOKUP(G2453,'NCES Match'!$A$2:$B$1307,2,FALSE),"")</f>
        <v>4815540</v>
      </c>
      <c r="J2453" cm="1">
        <f t="array" ref="J2453">IFERROR(_xlfn.IFS(B2453=2015,H2453/$O$13,B2453=2016,H2453/$O$14,B2453=2017,H2453/$O$15,B2453=2018,H2453/$O$16,B2453=2019,H2453/$O$17,B2453=2020,H2453/$O$18,B2453=2021,H2453/$O$19,B2453=2022,H2453/$O$20),"")</f>
        <v>1.9497052544478012E-4</v>
      </c>
      <c r="K2453" s="3" cm="1">
        <f t="array" ref="K2453">IFERROR(_xlfn.IFS(B2453=2015,J2453*$P$4,B2453=2016,J2453*$P$5,B2453=2017,J2453*$P$6,B2453=2018,J2453*$P$7,B2453=2019,J2453*$P$8,B2453=2020,J2453*$P$9,B2453=2021,J2453*$P$10,B2453=2022,J2453*$P$11),"")</f>
        <v>331108.27019079344</v>
      </c>
      <c r="L2453" s="3">
        <f t="shared" si="39"/>
        <v>613904.27019079344</v>
      </c>
    </row>
    <row r="2454" spans="1:12">
      <c r="A2454">
        <v>4815540</v>
      </c>
      <c r="B2454">
        <v>2018</v>
      </c>
      <c r="D2454" t="s">
        <v>1024</v>
      </c>
      <c r="E2454" t="s">
        <v>1025</v>
      </c>
      <c r="F2454" t="s">
        <v>4101</v>
      </c>
      <c r="G2454" t="s">
        <v>1026</v>
      </c>
      <c r="H2454" s="5">
        <v>255899</v>
      </c>
      <c r="I2454">
        <f>IFERROR(VLOOKUP(G2454,'NCES Match'!$A$2:$B$1307,2,FALSE),"")</f>
        <v>4815540</v>
      </c>
      <c r="J2454" cm="1">
        <f t="array" ref="J2454">IFERROR(_xlfn.IFS(B2454=2015,H2454/$O$13,B2454=2016,H2454/$O$14,B2454=2017,H2454/$O$15,B2454=2018,H2454/$O$16,B2454=2019,H2454/$O$17,B2454=2020,H2454/$O$18,B2454=2021,H2454/$O$19,B2454=2022,H2454/$O$20),"")</f>
        <v>1.6698915330343034E-4</v>
      </c>
      <c r="K2454" s="3" cm="1">
        <f t="array" ref="K2454">IFERROR(_xlfn.IFS(B2454=2015,J2454*$P$4,B2454=2016,J2454*$P$5,B2454=2017,J2454*$P$6,B2454=2018,J2454*$P$7,B2454=2019,J2454*$P$8,B2454=2020,J2454*$P$9,B2454=2021,J2454*$P$10,B2454=2022,J2454*$P$11),"")</f>
        <v>286695.8785090865</v>
      </c>
      <c r="L2454" s="3">
        <f t="shared" si="39"/>
        <v>542594.87850908656</v>
      </c>
    </row>
    <row r="2455" spans="1:12">
      <c r="A2455">
        <v>4815540</v>
      </c>
      <c r="B2455">
        <v>2019</v>
      </c>
      <c r="D2455" t="s">
        <v>1024</v>
      </c>
      <c r="E2455" t="s">
        <v>1025</v>
      </c>
      <c r="F2455" t="s">
        <v>4101</v>
      </c>
      <c r="G2455" t="s">
        <v>1026</v>
      </c>
      <c r="H2455" s="5">
        <v>236071</v>
      </c>
      <c r="I2455">
        <f>IFERROR(VLOOKUP(G2455,'NCES Match'!$A$2:$B$1307,2,FALSE),"")</f>
        <v>4815540</v>
      </c>
      <c r="J2455" cm="1">
        <f t="array" ref="J2455">IFERROR(_xlfn.IFS(B2455=2015,H2455/$O$13,B2455=2016,H2455/$O$14,B2455=2017,H2455/$O$15,B2455=2018,H2455/$O$16,B2455=2019,H2455/$O$17,B2455=2020,H2455/$O$18,B2455=2021,H2455/$O$19,B2455=2022,H2455/$O$20),"")</f>
        <v>1.4947544207024349E-4</v>
      </c>
      <c r="K2455" s="3" cm="1">
        <f t="array" ref="K2455">IFERROR(_xlfn.IFS(B2455=2015,J2455*$P$4,B2455=2016,J2455*$P$5,B2455=2017,J2455*$P$6,B2455=2018,J2455*$P$7,B2455=2019,J2455*$P$8,B2455=2020,J2455*$P$9,B2455=2021,J2455*$P$10,B2455=2022,J2455*$P$11),"")</f>
        <v>259777.25250163127</v>
      </c>
      <c r="L2455" s="3">
        <f t="shared" si="39"/>
        <v>495848.25250163127</v>
      </c>
    </row>
    <row r="2456" spans="1:12">
      <c r="A2456">
        <v>4815540</v>
      </c>
      <c r="B2456">
        <v>2020</v>
      </c>
      <c r="D2456" t="s">
        <v>1024</v>
      </c>
      <c r="E2456" t="s">
        <v>1025</v>
      </c>
      <c r="F2456" t="s">
        <v>4230</v>
      </c>
      <c r="G2456" t="s">
        <v>1026</v>
      </c>
      <c r="H2456" s="5">
        <v>268561</v>
      </c>
      <c r="I2456">
        <f>IFERROR(VLOOKUP(G2456,'NCES Match'!$A$2:$B$1307,2,FALSE),"")</f>
        <v>4815540</v>
      </c>
      <c r="J2456" cm="1">
        <f t="array" ref="J2456">IFERROR(_xlfn.IFS(B2456=2015,H2456/$O$13,B2456=2016,H2456/$O$14,B2456=2017,H2456/$O$15,B2456=2018,H2456/$O$16,B2456=2019,H2456/$O$17,B2456=2020,H2456/$O$18,B2456=2021,H2456/$O$19,B2456=2022,H2456/$O$20),"")</f>
        <v>1.4553523694885691E-4</v>
      </c>
      <c r="K2456" s="3" cm="1">
        <f t="array" ref="K2456">IFERROR(_xlfn.IFS(B2456=2015,J2456*$P$4,B2456=2016,J2456*$P$5,B2456=2017,J2456*$P$6,B2456=2018,J2456*$P$7,B2456=2019,J2456*$P$8,B2456=2020,J2456*$P$9,B2456=2021,J2456*$P$10,B2456=2022,J2456*$P$11),"")</f>
        <v>306788.68916988239</v>
      </c>
      <c r="L2456" s="3">
        <f t="shared" si="39"/>
        <v>575349.68916988233</v>
      </c>
    </row>
    <row r="2457" spans="1:12">
      <c r="A2457">
        <v>4815540</v>
      </c>
      <c r="B2457">
        <v>2021</v>
      </c>
      <c r="D2457" t="s">
        <v>1024</v>
      </c>
      <c r="E2457" t="s">
        <v>1025</v>
      </c>
      <c r="F2457" t="s">
        <v>4101</v>
      </c>
      <c r="G2457" t="s">
        <v>1026</v>
      </c>
      <c r="H2457" s="5">
        <v>290624.49</v>
      </c>
      <c r="I2457">
        <f>IFERROR(VLOOKUP(G2457,'NCES Match'!$A$2:$B$1307,2,FALSE),"")</f>
        <v>4815540</v>
      </c>
      <c r="J2457" cm="1">
        <f t="array" ref="J2457">IFERROR(_xlfn.IFS(B2457=2015,H2457/$O$13,B2457=2016,H2457/$O$14,B2457=2017,H2457/$O$15,B2457=2018,H2457/$O$16,B2457=2019,H2457/$O$17,B2457=2020,H2457/$O$18,B2457=2021,H2457/$O$19,B2457=2022,H2457/$O$20),"")</f>
        <v>1.4869599049767494E-4</v>
      </c>
      <c r="K2457" s="3" cm="1">
        <f t="array" ref="K2457">IFERROR(_xlfn.IFS(B2457=2015,J2457*$P$4,B2457=2016,J2457*$P$5,B2457=2017,J2457*$P$6,B2457=2018,J2457*$P$7,B2457=2019,J2457*$P$8,B2457=2020,J2457*$P$9,B2457=2021,J2457*$P$10,B2457=2022,J2457*$P$11),"")</f>
        <v>318291.69211569481</v>
      </c>
      <c r="L2457" s="3">
        <f t="shared" si="39"/>
        <v>608916.18211569474</v>
      </c>
    </row>
    <row r="2458" spans="1:12">
      <c r="A2458">
        <v>4815540</v>
      </c>
      <c r="B2458">
        <v>2022</v>
      </c>
      <c r="D2458" t="s">
        <v>1024</v>
      </c>
      <c r="E2458" t="s">
        <v>1025</v>
      </c>
      <c r="F2458" t="s">
        <v>4101</v>
      </c>
      <c r="G2458" t="s">
        <v>1026</v>
      </c>
      <c r="H2458" s="5">
        <v>314627.88</v>
      </c>
      <c r="I2458">
        <f>IFERROR(VLOOKUP(G2458,'NCES Match'!$A$2:$B$1307,2,FALSE),"")</f>
        <v>4815540</v>
      </c>
      <c r="J2458" cm="1">
        <f t="array" ref="J2458">IFERROR(_xlfn.IFS(B2458=2015,H2458/$O$13,B2458=2016,H2458/$O$14,B2458=2017,H2458/$O$15,B2458=2018,H2458/$O$16,B2458=2019,H2458/$O$17,B2458=2020,H2458/$O$18,B2458=2021,H2458/$O$19,B2458=2022,H2458/$O$20),"")</f>
        <v>1.3819420594783012E-4</v>
      </c>
      <c r="K2458" s="3" cm="1">
        <f t="array" ref="K2458">IFERROR(_xlfn.IFS(B2458=2015,J2458*$P$4,B2458=2016,J2458*$P$5,B2458=2017,J2458*$P$6,B2458=2018,J2458*$P$7,B2458=2019,J2458*$P$8,B2458=2020,J2458*$P$9,B2458=2021,J2458*$P$10,B2458=2022,J2458*$P$11),"")</f>
        <v>297598.87403631629</v>
      </c>
      <c r="L2458" s="3">
        <f t="shared" si="39"/>
        <v>612226.7540363163</v>
      </c>
    </row>
    <row r="2459" spans="1:12">
      <c r="A2459">
        <v>4815540</v>
      </c>
      <c r="B2459">
        <v>2023</v>
      </c>
      <c r="D2459" t="s">
        <v>1024</v>
      </c>
      <c r="E2459" t="s">
        <v>1025</v>
      </c>
      <c r="F2459" t="s">
        <v>4101</v>
      </c>
      <c r="G2459" t="s">
        <v>1026</v>
      </c>
      <c r="H2459" s="5">
        <v>352905.26</v>
      </c>
      <c r="I2459">
        <f>IFERROR(VLOOKUP(G2459,'NCES Match'!$A$2:$B$1307,2,FALSE),"")</f>
        <v>4815540</v>
      </c>
      <c r="J2459" t="str" cm="1">
        <f t="array" ref="J2459">IFERROR(_xlfn.IFS(B2459=2015,H2459/$O$13,B2459=2016,H2459/$O$14,B2459=2017,H2459/$O$15,B2459=2018,H2459/$O$16,B2459=2019,H2459/$O$17,B2459=2020,H2459/$O$18,B2459=2021,H2459/$O$19,B2459=2022,H2459/$O$20),"")</f>
        <v/>
      </c>
      <c r="K2459" s="3" t="str" cm="1">
        <f t="array" ref="K2459">IFERROR(_xlfn.IFS(B2459=2015,J2459*$P$4,B2459=2016,J2459*$P$5,B2459=2017,J2459*$P$6,B2459=2018,J2459*$P$7,B2459=2019,J2459*$P$8,B2459=2020,J2459*$P$9,B2459=2021,J2459*$P$10,B2459=2022,J2459*$P$11),"")</f>
        <v/>
      </c>
      <c r="L2459" s="3">
        <f t="shared" si="39"/>
        <v>352905.26</v>
      </c>
    </row>
    <row r="2460" spans="1:12">
      <c r="A2460">
        <v>4815720</v>
      </c>
      <c r="B2460">
        <v>2015</v>
      </c>
      <c r="C2460" t="s">
        <v>381</v>
      </c>
      <c r="D2460" t="s">
        <v>1033</v>
      </c>
      <c r="E2460" t="s">
        <v>1034</v>
      </c>
      <c r="G2460" t="s">
        <v>1035</v>
      </c>
      <c r="H2460" s="5">
        <v>142895</v>
      </c>
      <c r="I2460">
        <f>IFERROR(VLOOKUP(G2460,'NCES Match'!$A$2:$B$1307,2,FALSE),"")</f>
        <v>4815720</v>
      </c>
      <c r="J2460" cm="1">
        <f t="array" ref="J2460">IFERROR(_xlfn.IFS(B2460=2015,H2460/$O$13,B2460=2016,H2460/$O$14,B2460=2017,H2460/$O$15,B2460=2018,H2460/$O$16,B2460=2019,H2460/$O$17,B2460=2020,H2460/$O$18,B2460=2021,H2460/$O$19,B2460=2022,H2460/$O$20),"")</f>
        <v>1.1194447984433626E-4</v>
      </c>
      <c r="K2460" s="3" cm="1">
        <f t="array" ref="K2460">IFERROR(_xlfn.IFS(B2460=2015,J2460*$P$4,B2460=2016,J2460*$P$5,B2460=2017,J2460*$P$6,B2460=2018,J2460*$P$7,B2460=2019,J2460*$P$8,B2460=2020,J2460*$P$9,B2460=2021,J2460*$P$10,B2460=2022,J2460*$P$11),"")</f>
        <v>178157.73526381451</v>
      </c>
      <c r="L2460" s="3">
        <f t="shared" si="39"/>
        <v>321052.73526381451</v>
      </c>
    </row>
    <row r="2461" spans="1:12">
      <c r="A2461">
        <v>4815720</v>
      </c>
      <c r="B2461">
        <v>2016</v>
      </c>
      <c r="C2461" t="s">
        <v>4102</v>
      </c>
      <c r="D2461" t="s">
        <v>1033</v>
      </c>
      <c r="E2461" t="s">
        <v>1034</v>
      </c>
      <c r="F2461" t="s">
        <v>4101</v>
      </c>
      <c r="G2461" t="s">
        <v>1035</v>
      </c>
      <c r="H2461" s="5">
        <v>151560</v>
      </c>
      <c r="I2461">
        <f>IFERROR(VLOOKUP(G2461,'NCES Match'!$A$2:$B$1307,2,FALSE),"")</f>
        <v>4815720</v>
      </c>
      <c r="J2461" cm="1">
        <f t="array" ref="J2461">IFERROR(_xlfn.IFS(B2461=2015,H2461/$O$13,B2461=2016,H2461/$O$14,B2461=2017,H2461/$O$15,B2461=2018,H2461/$O$16,B2461=2019,H2461/$O$17,B2461=2020,H2461/$O$18,B2461=2021,H2461/$O$19,B2461=2022,H2461/$O$20),"")</f>
        <v>1.084967887040875E-4</v>
      </c>
      <c r="K2461" s="3" cm="1">
        <f t="array" ref="K2461">IFERROR(_xlfn.IFS(B2461=2015,J2461*$P$4,B2461=2016,J2461*$P$5,B2461=2017,J2461*$P$6,B2461=2018,J2461*$P$7,B2461=2019,J2461*$P$8,B2461=2020,J2461*$P$9,B2461=2021,J2461*$P$10,B2461=2022,J2461*$P$11),"")</f>
        <v>181800.60946022245</v>
      </c>
      <c r="L2461" s="3">
        <f t="shared" si="39"/>
        <v>333360.60946022242</v>
      </c>
    </row>
    <row r="2462" spans="1:12">
      <c r="A2462">
        <v>4815720</v>
      </c>
      <c r="B2462">
        <v>2017</v>
      </c>
      <c r="D2462" t="s">
        <v>1033</v>
      </c>
      <c r="E2462" t="s">
        <v>1034</v>
      </c>
      <c r="F2462" t="s">
        <v>4101</v>
      </c>
      <c r="G2462" t="s">
        <v>1035</v>
      </c>
      <c r="H2462" s="5">
        <v>142613</v>
      </c>
      <c r="I2462">
        <f>IFERROR(VLOOKUP(G2462,'NCES Match'!$A$2:$B$1307,2,FALSE),"")</f>
        <v>4815720</v>
      </c>
      <c r="J2462" cm="1">
        <f t="array" ref="J2462">IFERROR(_xlfn.IFS(B2462=2015,H2462/$O$13,B2462=2016,H2462/$O$14,B2462=2017,H2462/$O$15,B2462=2018,H2462/$O$16,B2462=2019,H2462/$O$17,B2462=2020,H2462/$O$18,B2462=2021,H2462/$O$19,B2462=2022,H2462/$O$20),"")</f>
        <v>9.8322930823832114E-5</v>
      </c>
      <c r="K2462" s="3" cm="1">
        <f t="array" ref="K2462">IFERROR(_xlfn.IFS(B2462=2015,J2462*$P$4,B2462=2016,J2462*$P$5,B2462=2017,J2462*$P$6,B2462=2018,J2462*$P$7,B2462=2019,J2462*$P$8,B2462=2020,J2462*$P$9,B2462=2021,J2462*$P$10,B2462=2022,J2462*$P$11),"")</f>
        <v>166976.70312422956</v>
      </c>
      <c r="L2462" s="3">
        <f t="shared" si="39"/>
        <v>309589.70312422956</v>
      </c>
    </row>
    <row r="2463" spans="1:12">
      <c r="A2463">
        <v>4815720</v>
      </c>
      <c r="B2463">
        <v>2018</v>
      </c>
      <c r="D2463" t="s">
        <v>1033</v>
      </c>
      <c r="E2463" t="s">
        <v>1034</v>
      </c>
      <c r="F2463" t="s">
        <v>4101</v>
      </c>
      <c r="G2463" t="s">
        <v>1035</v>
      </c>
      <c r="H2463" s="5">
        <v>127196</v>
      </c>
      <c r="I2463">
        <f>IFERROR(VLOOKUP(G2463,'NCES Match'!$A$2:$B$1307,2,FALSE),"")</f>
        <v>4815720</v>
      </c>
      <c r="J2463" cm="1">
        <f t="array" ref="J2463">IFERROR(_xlfn.IFS(B2463=2015,H2463/$O$13,B2463=2016,H2463/$O$14,B2463=2017,H2463/$O$15,B2463=2018,H2463/$O$16,B2463=2019,H2463/$O$17,B2463=2020,H2463/$O$18,B2463=2021,H2463/$O$19,B2463=2022,H2463/$O$20),"")</f>
        <v>8.3002873569584592E-5</v>
      </c>
      <c r="K2463" s="3" cm="1">
        <f t="array" ref="K2463">IFERROR(_xlfn.IFS(B2463=2015,J2463*$P$4,B2463=2016,J2463*$P$5,B2463=2017,J2463*$P$6,B2463=2018,J2463*$P$7,B2463=2019,J2463*$P$8,B2463=2020,J2463*$P$9,B2463=2021,J2463*$P$10,B2463=2022,J2463*$P$11),"")</f>
        <v>142503.75719655713</v>
      </c>
      <c r="L2463" s="3">
        <f t="shared" si="39"/>
        <v>269699.75719655713</v>
      </c>
    </row>
    <row r="2464" spans="1:12">
      <c r="A2464">
        <v>4815720</v>
      </c>
      <c r="B2464">
        <v>2019</v>
      </c>
      <c r="D2464" t="s">
        <v>1033</v>
      </c>
      <c r="E2464" t="s">
        <v>1034</v>
      </c>
      <c r="F2464" t="s">
        <v>4101</v>
      </c>
      <c r="G2464" t="s">
        <v>1035</v>
      </c>
      <c r="H2464" s="5">
        <v>163364</v>
      </c>
      <c r="I2464">
        <f>IFERROR(VLOOKUP(G2464,'NCES Match'!$A$2:$B$1307,2,FALSE),"")</f>
        <v>4815720</v>
      </c>
      <c r="J2464" cm="1">
        <f t="array" ref="J2464">IFERROR(_xlfn.IFS(B2464=2015,H2464/$O$13,B2464=2016,H2464/$O$14,B2464=2017,H2464/$O$15,B2464=2018,H2464/$O$16,B2464=2019,H2464/$O$17,B2464=2020,H2464/$O$18,B2464=2021,H2464/$O$19,B2464=2022,H2464/$O$20),"")</f>
        <v>1.0343882187292491E-4</v>
      </c>
      <c r="K2464" s="3" cm="1">
        <f t="array" ref="K2464">IFERROR(_xlfn.IFS(B2464=2015,J2464*$P$4,B2464=2016,J2464*$P$5,B2464=2017,J2464*$P$6,B2464=2018,J2464*$P$7,B2464=2019,J2464*$P$8,B2464=2020,J2464*$P$9,B2464=2021,J2464*$P$10,B2464=2022,J2464*$P$11),"")</f>
        <v>179769.01473572143</v>
      </c>
      <c r="L2464" s="3">
        <f t="shared" si="39"/>
        <v>343133.0147357214</v>
      </c>
    </row>
    <row r="2465" spans="1:12">
      <c r="A2465">
        <v>4815720</v>
      </c>
      <c r="B2465">
        <v>2020</v>
      </c>
      <c r="D2465" t="s">
        <v>1033</v>
      </c>
      <c r="E2465" t="s">
        <v>1034</v>
      </c>
      <c r="F2465" t="s">
        <v>4230</v>
      </c>
      <c r="G2465" t="s">
        <v>1035</v>
      </c>
      <c r="H2465" s="5">
        <v>205472</v>
      </c>
      <c r="I2465">
        <f>IFERROR(VLOOKUP(G2465,'NCES Match'!$A$2:$B$1307,2,FALSE),"")</f>
        <v>4815720</v>
      </c>
      <c r="J2465" cm="1">
        <f t="array" ref="J2465">IFERROR(_xlfn.IFS(B2465=2015,H2465/$O$13,B2465=2016,H2465/$O$14,B2465=2017,H2465/$O$15,B2465=2018,H2465/$O$16,B2465=2019,H2465/$O$17,B2465=2020,H2465/$O$18,B2465=2021,H2465/$O$19,B2465=2022,H2465/$O$20),"")</f>
        <v>1.1134683072507001E-4</v>
      </c>
      <c r="K2465" s="3" cm="1">
        <f t="array" ref="K2465">IFERROR(_xlfn.IFS(B2465=2015,J2465*$P$4,B2465=2016,J2465*$P$5,B2465=2017,J2465*$P$6,B2465=2018,J2465*$P$7,B2465=2019,J2465*$P$8,B2465=2020,J2465*$P$9,B2465=2021,J2465*$P$10,B2465=2022,J2465*$P$11),"")</f>
        <v>234719.43260977606</v>
      </c>
      <c r="L2465" s="3">
        <f t="shared" si="39"/>
        <v>440191.43260977603</v>
      </c>
    </row>
    <row r="2466" spans="1:12">
      <c r="A2466">
        <v>4815720</v>
      </c>
      <c r="B2466">
        <v>2021</v>
      </c>
      <c r="D2466" t="s">
        <v>1033</v>
      </c>
      <c r="E2466" t="s">
        <v>1034</v>
      </c>
      <c r="F2466" t="s">
        <v>4230</v>
      </c>
      <c r="G2466" t="s">
        <v>1035</v>
      </c>
      <c r="H2466" s="5">
        <v>254730.63</v>
      </c>
      <c r="I2466">
        <f>IFERROR(VLOOKUP(G2466,'NCES Match'!$A$2:$B$1307,2,FALSE),"")</f>
        <v>4815720</v>
      </c>
      <c r="J2466" cm="1">
        <f t="array" ref="J2466">IFERROR(_xlfn.IFS(B2466=2015,H2466/$O$13,B2466=2016,H2466/$O$14,B2466=2017,H2466/$O$15,B2466=2018,H2466/$O$16,B2466=2019,H2466/$O$17,B2466=2020,H2466/$O$18,B2466=2021,H2466/$O$19,B2466=2022,H2466/$O$20),"")</f>
        <v>1.3033114772243302E-4</v>
      </c>
      <c r="K2466" s="3" cm="1">
        <f t="array" ref="K2466">IFERROR(_xlfn.IFS(B2466=2015,J2466*$P$4,B2466=2016,J2466*$P$5,B2466=2017,J2466*$P$6,B2466=2018,J2466*$P$7,B2466=2019,J2466*$P$8,B2466=2020,J2466*$P$9,B2466=2021,J2466*$P$10,B2466=2022,J2466*$P$11),"")</f>
        <v>278980.76743772347</v>
      </c>
      <c r="L2466" s="3">
        <f t="shared" si="39"/>
        <v>533711.39743772347</v>
      </c>
    </row>
    <row r="2467" spans="1:12">
      <c r="A2467">
        <v>4815720</v>
      </c>
      <c r="B2467">
        <v>2022</v>
      </c>
      <c r="D2467" t="s">
        <v>1033</v>
      </c>
      <c r="E2467" t="s">
        <v>1034</v>
      </c>
      <c r="F2467" t="s">
        <v>4101</v>
      </c>
      <c r="G2467" t="s">
        <v>1035</v>
      </c>
      <c r="H2467" s="5">
        <v>204438.66</v>
      </c>
      <c r="I2467">
        <f>IFERROR(VLOOKUP(G2467,'NCES Match'!$A$2:$B$1307,2,FALSE),"")</f>
        <v>4815720</v>
      </c>
      <c r="J2467" cm="1">
        <f t="array" ref="J2467">IFERROR(_xlfn.IFS(B2467=2015,H2467/$O$13,B2467=2016,H2467/$O$14,B2467=2017,H2467/$O$15,B2467=2018,H2467/$O$16,B2467=2019,H2467/$O$17,B2467=2020,H2467/$O$18,B2467=2021,H2467/$O$19,B2467=2022,H2467/$O$20),"")</f>
        <v>8.9795724027185459E-5</v>
      </c>
      <c r="K2467" s="3" cm="1">
        <f t="array" ref="K2467">IFERROR(_xlfn.IFS(B2467=2015,J2467*$P$4,B2467=2016,J2467*$P$5,B2467=2017,J2467*$P$6,B2467=2018,J2467*$P$7,B2467=2019,J2467*$P$8,B2467=2020,J2467*$P$9,B2467=2021,J2467*$P$10,B2467=2022,J2467*$P$11),"")</f>
        <v>193373.56570400976</v>
      </c>
      <c r="L2467" s="3">
        <f t="shared" si="39"/>
        <v>397812.22570400976</v>
      </c>
    </row>
    <row r="2468" spans="1:12">
      <c r="A2468">
        <v>4815720</v>
      </c>
      <c r="B2468">
        <v>2023</v>
      </c>
      <c r="D2468" t="s">
        <v>1033</v>
      </c>
      <c r="E2468" t="s">
        <v>1034</v>
      </c>
      <c r="F2468" t="s">
        <v>4101</v>
      </c>
      <c r="G2468" t="s">
        <v>1035</v>
      </c>
      <c r="H2468" s="5">
        <v>254460.9</v>
      </c>
      <c r="I2468">
        <f>IFERROR(VLOOKUP(G2468,'NCES Match'!$A$2:$B$1307,2,FALSE),"")</f>
        <v>4815720</v>
      </c>
      <c r="J2468" t="str" cm="1">
        <f t="array" ref="J2468">IFERROR(_xlfn.IFS(B2468=2015,H2468/$O$13,B2468=2016,H2468/$O$14,B2468=2017,H2468/$O$15,B2468=2018,H2468/$O$16,B2468=2019,H2468/$O$17,B2468=2020,H2468/$O$18,B2468=2021,H2468/$O$19,B2468=2022,H2468/$O$20),"")</f>
        <v/>
      </c>
      <c r="K2468" s="3" t="str" cm="1">
        <f t="array" ref="K2468">IFERROR(_xlfn.IFS(B2468=2015,J2468*$P$4,B2468=2016,J2468*$P$5,B2468=2017,J2468*$P$6,B2468=2018,J2468*$P$7,B2468=2019,J2468*$P$8,B2468=2020,J2468*$P$9,B2468=2021,J2468*$P$10,B2468=2022,J2468*$P$11),"")</f>
        <v/>
      </c>
      <c r="L2468" s="3">
        <f t="shared" si="39"/>
        <v>254460.9</v>
      </c>
    </row>
    <row r="2469" spans="1:12">
      <c r="A2469">
        <v>4800001</v>
      </c>
      <c r="B2469">
        <v>2015</v>
      </c>
      <c r="C2469" t="s">
        <v>381</v>
      </c>
      <c r="D2469" t="s">
        <v>1042</v>
      </c>
      <c r="E2469" t="s">
        <v>1043</v>
      </c>
      <c r="G2469" t="s">
        <v>1044</v>
      </c>
      <c r="H2469" s="5">
        <v>76267.960000000006</v>
      </c>
      <c r="I2469">
        <f>IFERROR(VLOOKUP(G2469,'NCES Match'!$A$2:$B$1307,2,FALSE),"")</f>
        <v>4800001</v>
      </c>
      <c r="J2469" cm="1">
        <f t="array" ref="J2469">IFERROR(_xlfn.IFS(B2469=2015,H2469/$O$13,B2469=2016,H2469/$O$14,B2469=2017,H2469/$O$15,B2469=2018,H2469/$O$16,B2469=2019,H2469/$O$17,B2469=2020,H2469/$O$18,B2469=2021,H2469/$O$19,B2469=2022,H2469/$O$20),"")</f>
        <v>5.9748606396225515E-5</v>
      </c>
      <c r="K2469" s="3" cm="1">
        <f t="array" ref="K2469">IFERROR(_xlfn.IFS(B2469=2015,J2469*$P$4,B2469=2016,J2469*$P$5,B2469=2017,J2469*$P$6,B2469=2018,J2469*$P$7,B2469=2019,J2469*$P$8,B2469=2020,J2469*$P$9,B2469=2021,J2469*$P$10,B2469=2022,J2469*$P$11),"")</f>
        <v>95088.890631521004</v>
      </c>
      <c r="L2469" s="3">
        <f t="shared" si="39"/>
        <v>171356.85063152103</v>
      </c>
    </row>
    <row r="2470" spans="1:12">
      <c r="A2470">
        <v>4800001</v>
      </c>
      <c r="B2470">
        <v>2016</v>
      </c>
      <c r="C2470" t="s">
        <v>4102</v>
      </c>
      <c r="D2470" t="s">
        <v>1042</v>
      </c>
      <c r="E2470" t="s">
        <v>1043</v>
      </c>
      <c r="F2470" t="s">
        <v>4101</v>
      </c>
      <c r="G2470" t="s">
        <v>1044</v>
      </c>
      <c r="H2470" s="5">
        <v>112405</v>
      </c>
      <c r="I2470">
        <f>IFERROR(VLOOKUP(G2470,'NCES Match'!$A$2:$B$1307,2,FALSE),"")</f>
        <v>4800001</v>
      </c>
      <c r="J2470" cm="1">
        <f t="array" ref="J2470">IFERROR(_xlfn.IFS(B2470=2015,H2470/$O$13,B2470=2016,H2470/$O$14,B2470=2017,H2470/$O$15,B2470=2018,H2470/$O$16,B2470=2019,H2470/$O$17,B2470=2020,H2470/$O$18,B2470=2021,H2470/$O$19,B2470=2022,H2470/$O$20),"")</f>
        <v>8.0467019888380548E-5</v>
      </c>
      <c r="K2470" s="3" cm="1">
        <f t="array" ref="K2470">IFERROR(_xlfn.IFS(B2470=2015,J2470*$P$4,B2470=2016,J2470*$P$5,B2470=2017,J2470*$P$6,B2470=2018,J2470*$P$7,B2470=2019,J2470*$P$8,B2470=2020,J2470*$P$9,B2470=2021,J2470*$P$10,B2470=2022,J2470*$P$11),"")</f>
        <v>134833.0529584079</v>
      </c>
      <c r="L2470" s="3">
        <f t="shared" si="39"/>
        <v>247238.0529584079</v>
      </c>
    </row>
    <row r="2471" spans="1:12">
      <c r="A2471">
        <v>4800001</v>
      </c>
      <c r="B2471">
        <v>2017</v>
      </c>
      <c r="D2471" t="s">
        <v>1042</v>
      </c>
      <c r="E2471" t="s">
        <v>1043</v>
      </c>
      <c r="F2471" t="s">
        <v>4101</v>
      </c>
      <c r="G2471" t="s">
        <v>1044</v>
      </c>
      <c r="H2471" s="5">
        <v>83269</v>
      </c>
      <c r="I2471">
        <f>IFERROR(VLOOKUP(G2471,'NCES Match'!$A$2:$B$1307,2,FALSE),"")</f>
        <v>4800001</v>
      </c>
      <c r="J2471" cm="1">
        <f t="array" ref="J2471">IFERROR(_xlfn.IFS(B2471=2015,H2471/$O$13,B2471=2016,H2471/$O$14,B2471=2017,H2471/$O$15,B2471=2018,H2471/$O$16,B2471=2019,H2471/$O$17,B2471=2020,H2471/$O$18,B2471=2021,H2471/$O$19,B2471=2022,H2471/$O$20),"")</f>
        <v>5.7408876657595566E-5</v>
      </c>
      <c r="K2471" s="3" cm="1">
        <f t="array" ref="K2471">IFERROR(_xlfn.IFS(B2471=2015,J2471*$P$4,B2471=2016,J2471*$P$5,B2471=2017,J2471*$P$6,B2471=2018,J2471*$P$7,B2471=2019,J2471*$P$8,B2471=2020,J2471*$P$9,B2471=2021,J2471*$P$10,B2471=2022,J2471*$P$11),"")</f>
        <v>97494.499747228314</v>
      </c>
      <c r="L2471" s="3">
        <f t="shared" si="39"/>
        <v>180763.49974722831</v>
      </c>
    </row>
    <row r="2472" spans="1:12">
      <c r="A2472">
        <v>4800001</v>
      </c>
      <c r="B2472">
        <v>2018</v>
      </c>
      <c r="D2472" t="s">
        <v>1042</v>
      </c>
      <c r="E2472" t="s">
        <v>1043</v>
      </c>
      <c r="F2472" t="s">
        <v>4101</v>
      </c>
      <c r="G2472" t="s">
        <v>1044</v>
      </c>
      <c r="H2472" s="5">
        <v>78781</v>
      </c>
      <c r="I2472">
        <f>IFERROR(VLOOKUP(G2472,'NCES Match'!$A$2:$B$1307,2,FALSE),"")</f>
        <v>4800001</v>
      </c>
      <c r="J2472" cm="1">
        <f t="array" ref="J2472">IFERROR(_xlfn.IFS(B2472=2015,H2472/$O$13,B2472=2016,H2472/$O$14,B2472=2017,H2472/$O$15,B2472=2018,H2472/$O$16,B2472=2019,H2472/$O$17,B2472=2020,H2472/$O$18,B2472=2021,H2472/$O$19,B2472=2022,H2472/$O$20),"")</f>
        <v>5.1409237575752726E-5</v>
      </c>
      <c r="K2472" s="3" cm="1">
        <f t="array" ref="K2472">IFERROR(_xlfn.IFS(B2472=2015,J2472*$P$4,B2472=2016,J2472*$P$5,B2472=2017,J2472*$P$6,B2472=2018,J2472*$P$7,B2472=2019,J2472*$P$8,B2472=2020,J2472*$P$9,B2472=2021,J2472*$P$10,B2472=2022,J2472*$P$11),"")</f>
        <v>88262.119058004711</v>
      </c>
      <c r="L2472" s="3">
        <f t="shared" si="39"/>
        <v>167043.1190580047</v>
      </c>
    </row>
    <row r="2473" spans="1:12">
      <c r="A2473">
        <v>4800001</v>
      </c>
      <c r="B2473">
        <v>2019</v>
      </c>
      <c r="D2473" t="s">
        <v>1042</v>
      </c>
      <c r="E2473" t="s">
        <v>1043</v>
      </c>
      <c r="F2473" t="s">
        <v>4101</v>
      </c>
      <c r="G2473" t="s">
        <v>1044</v>
      </c>
      <c r="H2473" s="5">
        <v>81832</v>
      </c>
      <c r="I2473">
        <f>IFERROR(VLOOKUP(G2473,'NCES Match'!$A$2:$B$1307,2,FALSE),"")</f>
        <v>4800001</v>
      </c>
      <c r="J2473" cm="1">
        <f t="array" ref="J2473">IFERROR(_xlfn.IFS(B2473=2015,H2473/$O$13,B2473=2016,H2473/$O$14,B2473=2017,H2473/$O$15,B2473=2018,H2473/$O$16,B2473=2019,H2473/$O$17,B2473=2020,H2473/$O$18,B2473=2021,H2473/$O$19,B2473=2022,H2473/$O$20),"")</f>
        <v>5.1814387940459293E-5</v>
      </c>
      <c r="K2473" s="3" cm="1">
        <f t="array" ref="K2473">IFERROR(_xlfn.IFS(B2473=2015,J2473*$P$4,B2473=2016,J2473*$P$5,B2473=2017,J2473*$P$6,B2473=2018,J2473*$P$7,B2473=2019,J2473*$P$8,B2473=2020,J2473*$P$9,B2473=2021,J2473*$P$10,B2473=2022,J2473*$P$11),"")</f>
        <v>90049.570369564637</v>
      </c>
      <c r="L2473" s="3">
        <f t="shared" si="39"/>
        <v>171881.57036956464</v>
      </c>
    </row>
    <row r="2474" spans="1:12">
      <c r="A2474">
        <v>4800001</v>
      </c>
      <c r="B2474">
        <v>2020</v>
      </c>
      <c r="D2474" t="s">
        <v>1042</v>
      </c>
      <c r="E2474" t="s">
        <v>1043</v>
      </c>
      <c r="F2474" t="s">
        <v>4230</v>
      </c>
      <c r="G2474" t="s">
        <v>1044</v>
      </c>
      <c r="H2474" s="5">
        <v>94868</v>
      </c>
      <c r="I2474">
        <f>IFERROR(VLOOKUP(G2474,'NCES Match'!$A$2:$B$1307,2,FALSE),"")</f>
        <v>4800001</v>
      </c>
      <c r="J2474" cm="1">
        <f t="array" ref="J2474">IFERROR(_xlfn.IFS(B2474=2015,H2474/$O$13,B2474=2016,H2474/$O$14,B2474=2017,H2474/$O$15,B2474=2018,H2474/$O$16,B2474=2019,H2474/$O$17,B2474=2020,H2474/$O$18,B2474=2021,H2474/$O$19,B2474=2022,H2474/$O$20),"")</f>
        <v>5.1409686659135749E-5</v>
      </c>
      <c r="K2474" s="3" cm="1">
        <f t="array" ref="K2474">IFERROR(_xlfn.IFS(B2474=2015,J2474*$P$4,B2474=2016,J2474*$P$5,B2474=2017,J2474*$P$6,B2474=2018,J2474*$P$7,B2474=2019,J2474*$P$8,B2474=2020,J2474*$P$9,B2474=2021,J2474*$P$10,B2474=2022,J2474*$P$11),"")</f>
        <v>108371.76419572611</v>
      </c>
      <c r="L2474" s="3">
        <f t="shared" si="39"/>
        <v>203239.76419572611</v>
      </c>
    </row>
    <row r="2475" spans="1:12">
      <c r="A2475">
        <v>4800001</v>
      </c>
      <c r="B2475">
        <v>2021</v>
      </c>
      <c r="D2475" t="s">
        <v>1042</v>
      </c>
      <c r="E2475" t="s">
        <v>1043</v>
      </c>
      <c r="F2475" t="s">
        <v>4230</v>
      </c>
      <c r="G2475" t="s">
        <v>1044</v>
      </c>
      <c r="H2475" s="5">
        <v>104048.59</v>
      </c>
      <c r="I2475">
        <f>IFERROR(VLOOKUP(G2475,'NCES Match'!$A$2:$B$1307,2,FALSE),"")</f>
        <v>4800001</v>
      </c>
      <c r="J2475" cm="1">
        <f t="array" ref="J2475">IFERROR(_xlfn.IFS(B2475=2015,H2475/$O$13,B2475=2016,H2475/$O$14,B2475=2017,H2475/$O$15,B2475=2018,H2475/$O$16,B2475=2019,H2475/$O$17,B2475=2020,H2475/$O$18,B2475=2021,H2475/$O$19,B2475=2022,H2475/$O$20),"")</f>
        <v>5.3235734366145389E-5</v>
      </c>
      <c r="K2475" s="3" cm="1">
        <f t="array" ref="K2475">IFERROR(_xlfn.IFS(B2475=2015,J2475*$P$4,B2475=2016,J2475*$P$5,B2475=2017,J2475*$P$6,B2475=2018,J2475*$P$7,B2475=2019,J2475*$P$8,B2475=2020,J2475*$P$9,B2475=2021,J2475*$P$10,B2475=2022,J2475*$P$11),"")</f>
        <v>113953.92650272578</v>
      </c>
      <c r="L2475" s="3">
        <f t="shared" si="39"/>
        <v>218002.51650272578</v>
      </c>
    </row>
    <row r="2476" spans="1:12">
      <c r="A2476">
        <v>4800001</v>
      </c>
      <c r="B2476">
        <v>2022</v>
      </c>
      <c r="D2476" t="s">
        <v>1042</v>
      </c>
      <c r="E2476" t="s">
        <v>1043</v>
      </c>
      <c r="F2476" t="s">
        <v>4101</v>
      </c>
      <c r="G2476" t="s">
        <v>1044</v>
      </c>
      <c r="H2476" s="5">
        <v>133248.18</v>
      </c>
      <c r="I2476">
        <f>IFERROR(VLOOKUP(G2476,'NCES Match'!$A$2:$B$1307,2,FALSE),"")</f>
        <v>4800001</v>
      </c>
      <c r="J2476" cm="1">
        <f t="array" ref="J2476">IFERROR(_xlfn.IFS(B2476=2015,H2476/$O$13,B2476=2016,H2476/$O$14,B2476=2017,H2476/$O$15,B2476=2018,H2476/$O$16,B2476=2019,H2476/$O$17,B2476=2020,H2476/$O$18,B2476=2021,H2476/$O$19,B2476=2022,H2476/$O$20),"")</f>
        <v>5.8526683741738143E-5</v>
      </c>
      <c r="K2476" s="3" cm="1">
        <f t="array" ref="K2476">IFERROR(_xlfn.IFS(B2476=2015,J2476*$P$4,B2476=2016,J2476*$P$5,B2476=2017,J2476*$P$6,B2476=2018,J2476*$P$7,B2476=2019,J2476*$P$8,B2476=2020,J2476*$P$9,B2476=2021,J2476*$P$10,B2476=2022,J2476*$P$11),"")</f>
        <v>126036.21883536958</v>
      </c>
      <c r="L2476" s="3">
        <f t="shared" si="39"/>
        <v>259284.39883536956</v>
      </c>
    </row>
    <row r="2477" spans="1:12">
      <c r="A2477">
        <v>4800001</v>
      </c>
      <c r="B2477">
        <v>2023</v>
      </c>
      <c r="D2477" t="s">
        <v>1042</v>
      </c>
      <c r="E2477" t="s">
        <v>1043</v>
      </c>
      <c r="F2477" t="s">
        <v>4101</v>
      </c>
      <c r="G2477" t="s">
        <v>1044</v>
      </c>
      <c r="H2477" s="5">
        <v>185296.16</v>
      </c>
      <c r="I2477">
        <f>IFERROR(VLOOKUP(G2477,'NCES Match'!$A$2:$B$1307,2,FALSE),"")</f>
        <v>4800001</v>
      </c>
      <c r="J2477" t="str" cm="1">
        <f t="array" ref="J2477">IFERROR(_xlfn.IFS(B2477=2015,H2477/$O$13,B2477=2016,H2477/$O$14,B2477=2017,H2477/$O$15,B2477=2018,H2477/$O$16,B2477=2019,H2477/$O$17,B2477=2020,H2477/$O$18,B2477=2021,H2477/$O$19,B2477=2022,H2477/$O$20),"")</f>
        <v/>
      </c>
      <c r="K2477" s="3" t="str" cm="1">
        <f t="array" ref="K2477">IFERROR(_xlfn.IFS(B2477=2015,J2477*$P$4,B2477=2016,J2477*$P$5,B2477=2017,J2477*$P$6,B2477=2018,J2477*$P$7,B2477=2019,J2477*$P$8,B2477=2020,J2477*$P$9,B2477=2021,J2477*$P$10,B2477=2022,J2477*$P$11),"")</f>
        <v/>
      </c>
      <c r="L2477" s="3">
        <f t="shared" si="39"/>
        <v>185296.16</v>
      </c>
    </row>
    <row r="2478" spans="1:12">
      <c r="A2478">
        <v>4828230</v>
      </c>
      <c r="B2478">
        <v>2015</v>
      </c>
      <c r="C2478" t="s">
        <v>381</v>
      </c>
      <c r="D2478" t="s">
        <v>2067</v>
      </c>
      <c r="E2478" t="s">
        <v>2068</v>
      </c>
      <c r="G2478" t="s">
        <v>2069</v>
      </c>
      <c r="H2478" s="5">
        <v>134694.29</v>
      </c>
      <c r="I2478">
        <f>IFERROR(VLOOKUP(G2478,'NCES Match'!$A$2:$B$1307,2,FALSE),"")</f>
        <v>4828230</v>
      </c>
      <c r="J2478" cm="1">
        <f t="array" ref="J2478">IFERROR(_xlfn.IFS(B2478=2015,H2478/$O$13,B2478=2016,H2478/$O$14,B2478=2017,H2478/$O$15,B2478=2018,H2478/$O$16,B2478=2019,H2478/$O$17,B2478=2020,H2478/$O$18,B2478=2021,H2478/$O$19,B2478=2022,H2478/$O$20),"")</f>
        <v>1.0552001282096772E-4</v>
      </c>
      <c r="K2478" s="3" cm="1">
        <f t="array" ref="K2478">IFERROR(_xlfn.IFS(B2478=2015,J2478*$P$4,B2478=2016,J2478*$P$5,B2478=2017,J2478*$P$6,B2478=2018,J2478*$P$7,B2478=2019,J2478*$P$8,B2478=2020,J2478*$P$9,B2478=2021,J2478*$P$10,B2478=2022,J2478*$P$11),"")</f>
        <v>167933.30528967042</v>
      </c>
      <c r="L2478" s="3">
        <f t="shared" si="39"/>
        <v>302627.5952896704</v>
      </c>
    </row>
    <row r="2479" spans="1:12">
      <c r="A2479">
        <v>4828230</v>
      </c>
      <c r="B2479">
        <v>2016</v>
      </c>
      <c r="C2479" t="s">
        <v>4102</v>
      </c>
      <c r="D2479" t="s">
        <v>2067</v>
      </c>
      <c r="E2479" t="s">
        <v>2068</v>
      </c>
      <c r="F2479" t="s">
        <v>4101</v>
      </c>
      <c r="G2479" t="s">
        <v>2069</v>
      </c>
      <c r="H2479" s="5">
        <v>132231</v>
      </c>
      <c r="I2479">
        <f>IFERROR(VLOOKUP(G2479,'NCES Match'!$A$2:$B$1307,2,FALSE),"")</f>
        <v>4828230</v>
      </c>
      <c r="J2479" cm="1">
        <f t="array" ref="J2479">IFERROR(_xlfn.IFS(B2479=2015,H2479/$O$13,B2479=2016,H2479/$O$14,B2479=2017,H2479/$O$15,B2479=2018,H2479/$O$16,B2479=2019,H2479/$O$17,B2479=2020,H2479/$O$18,B2479=2021,H2479/$O$19,B2479=2022,H2479/$O$20),"")</f>
        <v>9.4659797223081241E-5</v>
      </c>
      <c r="K2479" s="3" cm="1">
        <f t="array" ref="K2479">IFERROR(_xlfn.IFS(B2479=2015,J2479*$P$4,B2479=2016,J2479*$P$5,B2479=2017,J2479*$P$6,B2479=2018,J2479*$P$7,B2479=2019,J2479*$P$8,B2479=2020,J2479*$P$9,B2479=2021,J2479*$P$10,B2479=2022,J2479*$P$11),"")</f>
        <v>158614.91415633855</v>
      </c>
      <c r="L2479" s="3">
        <f t="shared" si="39"/>
        <v>290845.91415633855</v>
      </c>
    </row>
    <row r="2480" spans="1:12">
      <c r="A2480">
        <v>4828230</v>
      </c>
      <c r="B2480">
        <v>2017</v>
      </c>
      <c r="D2480" t="s">
        <v>2067</v>
      </c>
      <c r="E2480" t="s">
        <v>2068</v>
      </c>
      <c r="F2480" t="s">
        <v>4101</v>
      </c>
      <c r="G2480" t="s">
        <v>2069</v>
      </c>
      <c r="H2480" s="5">
        <v>126688</v>
      </c>
      <c r="I2480">
        <f>IFERROR(VLOOKUP(G2480,'NCES Match'!$A$2:$B$1307,2,FALSE),"")</f>
        <v>4828230</v>
      </c>
      <c r="J2480" cm="1">
        <f t="array" ref="J2480">IFERROR(_xlfn.IFS(B2480=2015,H2480/$O$13,B2480=2016,H2480/$O$14,B2480=2017,H2480/$O$15,B2480=2018,H2480/$O$16,B2480=2019,H2480/$O$17,B2480=2020,H2480/$O$18,B2480=2021,H2480/$O$19,B2480=2022,H2480/$O$20),"")</f>
        <v>8.7343618465424917E-5</v>
      </c>
      <c r="K2480" s="3" cm="1">
        <f t="array" ref="K2480">IFERROR(_xlfn.IFS(B2480=2015,J2480*$P$4,B2480=2016,J2480*$P$5,B2480=2017,J2480*$P$6,B2480=2018,J2480*$P$7,B2480=2019,J2480*$P$8,B2480=2020,J2480*$P$9,B2480=2021,J2480*$P$10,B2480=2022,J2480*$P$11),"")</f>
        <v>148331.10982450686</v>
      </c>
      <c r="L2480" s="3">
        <f t="shared" si="39"/>
        <v>275019.10982450686</v>
      </c>
    </row>
    <row r="2481" spans="1:12">
      <c r="A2481">
        <v>4828230</v>
      </c>
      <c r="B2481">
        <v>2018</v>
      </c>
      <c r="D2481" t="s">
        <v>2067</v>
      </c>
      <c r="E2481" t="s">
        <v>2068</v>
      </c>
      <c r="F2481" t="s">
        <v>4101</v>
      </c>
      <c r="G2481" t="s">
        <v>2069</v>
      </c>
      <c r="H2481" s="5">
        <v>125749</v>
      </c>
      <c r="I2481">
        <f>IFERROR(VLOOKUP(G2481,'NCES Match'!$A$2:$B$1307,2,FALSE),"")</f>
        <v>4828230</v>
      </c>
      <c r="J2481" cm="1">
        <f t="array" ref="J2481">IFERROR(_xlfn.IFS(B2481=2015,H2481/$O$13,B2481=2016,H2481/$O$14,B2481=2017,H2481/$O$15,B2481=2018,H2481/$O$16,B2481=2019,H2481/$O$17,B2481=2020,H2481/$O$18,B2481=2021,H2481/$O$19,B2481=2022,H2481/$O$20),"")</f>
        <v>8.2058620935420085E-5</v>
      </c>
      <c r="K2481" s="3" cm="1">
        <f t="array" ref="K2481">IFERROR(_xlfn.IFS(B2481=2015,J2481*$P$4,B2481=2016,J2481*$P$5,B2481=2017,J2481*$P$6,B2481=2018,J2481*$P$7,B2481=2019,J2481*$P$8,B2481=2020,J2481*$P$9,B2481=2021,J2481*$P$10,B2481=2022,J2481*$P$11),"")</f>
        <v>140882.6139478432</v>
      </c>
      <c r="L2481" s="3">
        <f t="shared" si="39"/>
        <v>266631.6139478432</v>
      </c>
    </row>
    <row r="2482" spans="1:12">
      <c r="A2482">
        <v>4828230</v>
      </c>
      <c r="B2482">
        <v>2019</v>
      </c>
      <c r="D2482" t="s">
        <v>2067</v>
      </c>
      <c r="E2482" t="s">
        <v>2068</v>
      </c>
      <c r="F2482" t="s">
        <v>4101</v>
      </c>
      <c r="G2482" t="s">
        <v>2069</v>
      </c>
      <c r="H2482" s="5">
        <v>126144</v>
      </c>
      <c r="I2482">
        <f>IFERROR(VLOOKUP(G2482,'NCES Match'!$A$2:$B$1307,2,FALSE),"")</f>
        <v>4828230</v>
      </c>
      <c r="J2482" cm="1">
        <f t="array" ref="J2482">IFERROR(_xlfn.IFS(B2482=2015,H2482/$O$13,B2482=2016,H2482/$O$14,B2482=2017,H2482/$O$15,B2482=2018,H2482/$O$16,B2482=2019,H2482/$O$17,B2482=2020,H2482/$O$18,B2482=2021,H2482/$O$19,B2482=2022,H2482/$O$20),"")</f>
        <v>7.9871861281177246E-5</v>
      </c>
      <c r="K2482" s="3" cm="1">
        <f t="array" ref="K2482">IFERROR(_xlfn.IFS(B2482=2015,J2482*$P$4,B2482=2016,J2482*$P$5,B2482=2017,J2482*$P$6,B2482=2018,J2482*$P$7,B2482=2019,J2482*$P$8,B2482=2020,J2482*$P$9,B2482=2021,J2482*$P$10,B2482=2022,J2482*$P$11),"")</f>
        <v>138811.38191292353</v>
      </c>
      <c r="L2482" s="3">
        <f t="shared" si="39"/>
        <v>264955.38191292353</v>
      </c>
    </row>
    <row r="2483" spans="1:12">
      <c r="A2483">
        <v>4828230</v>
      </c>
      <c r="B2483">
        <v>2020</v>
      </c>
      <c r="D2483" t="s">
        <v>2067</v>
      </c>
      <c r="E2483" t="s">
        <v>2068</v>
      </c>
      <c r="F2483" t="s">
        <v>4230</v>
      </c>
      <c r="G2483" t="s">
        <v>2069</v>
      </c>
      <c r="H2483" s="5">
        <v>120487</v>
      </c>
      <c r="I2483">
        <f>IFERROR(VLOOKUP(G2483,'NCES Match'!$A$2:$B$1307,2,FALSE),"")</f>
        <v>4828230</v>
      </c>
      <c r="J2483" cm="1">
        <f t="array" ref="J2483">IFERROR(_xlfn.IFS(B2483=2015,H2483/$O$13,B2483=2016,H2483/$O$14,B2483=2017,H2483/$O$15,B2483=2018,H2483/$O$16,B2483=2019,H2483/$O$17,B2483=2020,H2483/$O$18,B2483=2021,H2483/$O$19,B2483=2022,H2483/$O$20),"")</f>
        <v>6.5292816508193371E-5</v>
      </c>
      <c r="K2483" s="3" cm="1">
        <f t="array" ref="K2483">IFERROR(_xlfn.IFS(B2483=2015,J2483*$P$4,B2483=2016,J2483*$P$5,B2483=2017,J2483*$P$6,B2483=2018,J2483*$P$7,B2483=2019,J2483*$P$8,B2483=2020,J2483*$P$9,B2483=2021,J2483*$P$10,B2483=2022,J2483*$P$11),"")</f>
        <v>137637.4409985501</v>
      </c>
      <c r="L2483" s="3">
        <f t="shared" si="39"/>
        <v>258124.4409985501</v>
      </c>
    </row>
    <row r="2484" spans="1:12">
      <c r="A2484">
        <v>4828230</v>
      </c>
      <c r="B2484">
        <v>2021</v>
      </c>
      <c r="D2484" t="s">
        <v>2067</v>
      </c>
      <c r="E2484" t="s">
        <v>2068</v>
      </c>
      <c r="F2484" t="s">
        <v>4230</v>
      </c>
      <c r="G2484" t="s">
        <v>2069</v>
      </c>
      <c r="H2484" s="5">
        <v>116093.57</v>
      </c>
      <c r="I2484">
        <f>IFERROR(VLOOKUP(G2484,'NCES Match'!$A$2:$B$1307,2,FALSE),"")</f>
        <v>4828230</v>
      </c>
      <c r="J2484" cm="1">
        <f t="array" ref="J2484">IFERROR(_xlfn.IFS(B2484=2015,H2484/$O$13,B2484=2016,H2484/$O$14,B2484=2017,H2484/$O$15,B2484=2018,H2484/$O$16,B2484=2019,H2484/$O$17,B2484=2020,H2484/$O$18,B2484=2021,H2484/$O$19,B2484=2022,H2484/$O$20),"")</f>
        <v>5.9398464257300419E-5</v>
      </c>
      <c r="K2484" s="3" cm="1">
        <f t="array" ref="K2484">IFERROR(_xlfn.IFS(B2484=2015,J2484*$P$4,B2484=2016,J2484*$P$5,B2484=2017,J2484*$P$6,B2484=2018,J2484*$P$7,B2484=2019,J2484*$P$8,B2484=2020,J2484*$P$9,B2484=2021,J2484*$P$10,B2484=2022,J2484*$P$11),"")</f>
        <v>127145.57826510721</v>
      </c>
      <c r="L2484" s="3">
        <f t="shared" si="39"/>
        <v>243239.14826510721</v>
      </c>
    </row>
    <row r="2485" spans="1:12">
      <c r="A2485">
        <v>4828230</v>
      </c>
      <c r="B2485">
        <v>2022</v>
      </c>
      <c r="D2485" t="s">
        <v>2067</v>
      </c>
      <c r="E2485" t="s">
        <v>2068</v>
      </c>
      <c r="F2485" t="s">
        <v>4101</v>
      </c>
      <c r="G2485" t="s">
        <v>2069</v>
      </c>
      <c r="H2485" s="5">
        <v>169226.84</v>
      </c>
      <c r="I2485">
        <f>IFERROR(VLOOKUP(G2485,'NCES Match'!$A$2:$B$1307,2,FALSE),"")</f>
        <v>4828230</v>
      </c>
      <c r="J2485" cm="1">
        <f t="array" ref="J2485">IFERROR(_xlfn.IFS(B2485=2015,H2485/$O$13,B2485=2016,H2485/$O$14,B2485=2017,H2485/$O$15,B2485=2018,H2485/$O$16,B2485=2019,H2485/$O$17,B2485=2020,H2485/$O$18,B2485=2021,H2485/$O$19,B2485=2022,H2485/$O$20),"")</f>
        <v>7.4329613697490815E-5</v>
      </c>
      <c r="K2485" s="3" cm="1">
        <f t="array" ref="K2485">IFERROR(_xlfn.IFS(B2485=2015,J2485*$P$4,B2485=2016,J2485*$P$5,B2485=2017,J2485*$P$6,B2485=2018,J2485*$P$7,B2485=2019,J2485*$P$8,B2485=2020,J2485*$P$9,B2485=2021,J2485*$P$10,B2485=2022,J2485*$P$11),"")</f>
        <v>160067.55994009131</v>
      </c>
      <c r="L2485" s="3">
        <f t="shared" si="39"/>
        <v>329294.3999400913</v>
      </c>
    </row>
    <row r="2486" spans="1:12">
      <c r="A2486">
        <v>4828230</v>
      </c>
      <c r="B2486">
        <v>2023</v>
      </c>
      <c r="D2486" t="s">
        <v>2067</v>
      </c>
      <c r="E2486" t="s">
        <v>2068</v>
      </c>
      <c r="F2486" t="s">
        <v>4101</v>
      </c>
      <c r="G2486" t="s">
        <v>2069</v>
      </c>
      <c r="H2486" s="5">
        <v>193878.87</v>
      </c>
      <c r="I2486">
        <f>IFERROR(VLOOKUP(G2486,'NCES Match'!$A$2:$B$1307,2,FALSE),"")</f>
        <v>4828230</v>
      </c>
      <c r="J2486" t="str" cm="1">
        <f t="array" ref="J2486">IFERROR(_xlfn.IFS(B2486=2015,H2486/$O$13,B2486=2016,H2486/$O$14,B2486=2017,H2486/$O$15,B2486=2018,H2486/$O$16,B2486=2019,H2486/$O$17,B2486=2020,H2486/$O$18,B2486=2021,H2486/$O$19,B2486=2022,H2486/$O$20),"")</f>
        <v/>
      </c>
      <c r="K2486" s="3" t="str" cm="1">
        <f t="array" ref="K2486">IFERROR(_xlfn.IFS(B2486=2015,J2486*$P$4,B2486=2016,J2486*$P$5,B2486=2017,J2486*$P$6,B2486=2018,J2486*$P$7,B2486=2019,J2486*$P$8,B2486=2020,J2486*$P$9,B2486=2021,J2486*$P$10,B2486=2022,J2486*$P$11),"")</f>
        <v/>
      </c>
      <c r="L2486" s="3">
        <f t="shared" si="39"/>
        <v>193878.87</v>
      </c>
    </row>
    <row r="2487" spans="1:12">
      <c r="A2487">
        <v>4836390</v>
      </c>
      <c r="B2487">
        <v>2015</v>
      </c>
      <c r="C2487" t="s">
        <v>381</v>
      </c>
      <c r="D2487" t="s">
        <v>2656</v>
      </c>
      <c r="E2487" t="s">
        <v>2657</v>
      </c>
      <c r="G2487" t="s">
        <v>2658</v>
      </c>
      <c r="H2487" s="5">
        <v>99858.06</v>
      </c>
      <c r="I2487">
        <f>IFERROR(VLOOKUP(G2487,'NCES Match'!$A$2:$B$1307,2,FALSE),"")</f>
        <v>4836390</v>
      </c>
      <c r="J2487" cm="1">
        <f t="array" ref="J2487">IFERROR(_xlfn.IFS(B2487=2015,H2487/$O$13,B2487=2016,H2487/$O$14,B2487=2017,H2487/$O$15,B2487=2018,H2487/$O$16,B2487=2019,H2487/$O$17,B2487=2020,H2487/$O$18,B2487=2021,H2487/$O$19,B2487=2022,H2487/$O$20),"")</f>
        <v>7.8229179362220659E-5</v>
      </c>
      <c r="K2487" s="3" cm="1">
        <f t="array" ref="K2487">IFERROR(_xlfn.IFS(B2487=2015,J2487*$P$4,B2487=2016,J2487*$P$5,B2487=2017,J2487*$P$6,B2487=2018,J2487*$P$7,B2487=2019,J2487*$P$8,B2487=2020,J2487*$P$9,B2487=2021,J2487*$P$10,B2487=2022,J2487*$P$11),"")</f>
        <v>124500.40811391654</v>
      </c>
      <c r="L2487" s="3">
        <f t="shared" si="39"/>
        <v>224358.46811391652</v>
      </c>
    </row>
    <row r="2488" spans="1:12">
      <c r="A2488">
        <v>4836390</v>
      </c>
      <c r="B2488">
        <v>2016</v>
      </c>
      <c r="C2488" t="s">
        <v>4102</v>
      </c>
      <c r="D2488" t="s">
        <v>2656</v>
      </c>
      <c r="E2488" t="s">
        <v>2657</v>
      </c>
      <c r="F2488" t="s">
        <v>4101</v>
      </c>
      <c r="G2488" t="s">
        <v>2658</v>
      </c>
      <c r="H2488" s="5">
        <v>101032</v>
      </c>
      <c r="I2488">
        <f>IFERROR(VLOOKUP(G2488,'NCES Match'!$A$2:$B$1307,2,FALSE),"")</f>
        <v>4836390</v>
      </c>
      <c r="J2488" cm="1">
        <f t="array" ref="J2488">IFERROR(_xlfn.IFS(B2488=2015,H2488/$O$13,B2488=2016,H2488/$O$14,B2488=2017,H2488/$O$15,B2488=2018,H2488/$O$16,B2488=2019,H2488/$O$17,B2488=2020,H2488/$O$18,B2488=2021,H2488/$O$19,B2488=2022,H2488/$O$20),"")</f>
        <v>7.2325465534120933E-5</v>
      </c>
      <c r="K2488" s="3" cm="1">
        <f t="array" ref="K2488">IFERROR(_xlfn.IFS(B2488=2015,J2488*$P$4,B2488=2016,J2488*$P$5,B2488=2017,J2488*$P$6,B2488=2018,J2488*$P$7,B2488=2019,J2488*$P$8,B2488=2020,J2488*$P$9,B2488=2021,J2488*$P$10,B2488=2022,J2488*$P$11),"")</f>
        <v>121190.81007512004</v>
      </c>
      <c r="L2488" s="3">
        <f t="shared" si="39"/>
        <v>222222.81007512004</v>
      </c>
    </row>
    <row r="2489" spans="1:12">
      <c r="A2489">
        <v>4836390</v>
      </c>
      <c r="B2489">
        <v>2017</v>
      </c>
      <c r="D2489" t="s">
        <v>2656</v>
      </c>
      <c r="E2489" t="s">
        <v>2657</v>
      </c>
      <c r="F2489" t="s">
        <v>4101</v>
      </c>
      <c r="G2489" t="s">
        <v>2658</v>
      </c>
      <c r="H2489" s="5">
        <v>102602</v>
      </c>
      <c r="I2489">
        <f>IFERROR(VLOOKUP(G2489,'NCES Match'!$A$2:$B$1307,2,FALSE),"")</f>
        <v>4836390</v>
      </c>
      <c r="J2489" cm="1">
        <f t="array" ref="J2489">IFERROR(_xlfn.IFS(B2489=2015,H2489/$O$13,B2489=2016,H2489/$O$14,B2489=2017,H2489/$O$15,B2489=2018,H2489/$O$16,B2489=2019,H2489/$O$17,B2489=2020,H2489/$O$18,B2489=2021,H2489/$O$19,B2489=2022,H2489/$O$20),"")</f>
        <v>7.0737796332640235E-5</v>
      </c>
      <c r="K2489" s="3" cm="1">
        <f t="array" ref="K2489">IFERROR(_xlfn.IFS(B2489=2015,J2489*$P$4,B2489=2016,J2489*$P$5,B2489=2017,J2489*$P$6,B2489=2018,J2489*$P$7,B2489=2019,J2489*$P$8,B2489=2020,J2489*$P$9,B2489=2021,J2489*$P$10,B2489=2022,J2489*$P$11),"")</f>
        <v>120130.30855498587</v>
      </c>
      <c r="L2489" s="3">
        <f t="shared" si="39"/>
        <v>222732.30855498585</v>
      </c>
    </row>
    <row r="2490" spans="1:12">
      <c r="A2490">
        <v>4836390</v>
      </c>
      <c r="B2490">
        <v>2018</v>
      </c>
      <c r="D2490" t="s">
        <v>2656</v>
      </c>
      <c r="E2490" t="s">
        <v>2657</v>
      </c>
      <c r="F2490" t="s">
        <v>4101</v>
      </c>
      <c r="G2490" t="s">
        <v>2658</v>
      </c>
      <c r="H2490" s="5">
        <v>98812</v>
      </c>
      <c r="I2490">
        <f>IFERROR(VLOOKUP(G2490,'NCES Match'!$A$2:$B$1307,2,FALSE),"")</f>
        <v>4836390</v>
      </c>
      <c r="J2490" cm="1">
        <f t="array" ref="J2490">IFERROR(_xlfn.IFS(B2490=2015,H2490/$O$13,B2490=2016,H2490/$O$14,B2490=2017,H2490/$O$15,B2490=2018,H2490/$O$16,B2490=2019,H2490/$O$17,B2490=2020,H2490/$O$18,B2490=2021,H2490/$O$19,B2490=2022,H2490/$O$20),"")</f>
        <v>6.448064359852348E-5</v>
      </c>
      <c r="K2490" s="3" cm="1">
        <f t="array" ref="K2490">IFERROR(_xlfn.IFS(B2490=2015,J2490*$P$4,B2490=2016,J2490*$P$5,B2490=2017,J2490*$P$6,B2490=2018,J2490*$P$7,B2490=2019,J2490*$P$8,B2490=2020,J2490*$P$9,B2490=2021,J2490*$P$10,B2490=2022,J2490*$P$11),"")</f>
        <v>110703.80559220575</v>
      </c>
      <c r="L2490" s="3">
        <f t="shared" si="39"/>
        <v>209515.80559220575</v>
      </c>
    </row>
    <row r="2491" spans="1:12">
      <c r="A2491">
        <v>4836390</v>
      </c>
      <c r="B2491">
        <v>2019</v>
      </c>
      <c r="D2491" t="s">
        <v>2656</v>
      </c>
      <c r="E2491" t="s">
        <v>2657</v>
      </c>
      <c r="F2491" t="s">
        <v>4101</v>
      </c>
      <c r="G2491" t="s">
        <v>2658</v>
      </c>
      <c r="H2491" s="5">
        <v>99302</v>
      </c>
      <c r="I2491">
        <f>IFERROR(VLOOKUP(G2491,'NCES Match'!$A$2:$B$1307,2,FALSE),"")</f>
        <v>4836390</v>
      </c>
      <c r="J2491" cm="1">
        <f t="array" ref="J2491">IFERROR(_xlfn.IFS(B2491=2015,H2491/$O$13,B2491=2016,H2491/$O$14,B2491=2017,H2491/$O$15,B2491=2018,H2491/$O$16,B2491=2019,H2491/$O$17,B2491=2020,H2491/$O$18,B2491=2021,H2491/$O$19,B2491=2022,H2491/$O$20),"")</f>
        <v>6.2876043005957193E-5</v>
      </c>
      <c r="K2491" s="3" cm="1">
        <f t="array" ref="K2491">IFERROR(_xlfn.IFS(B2491=2015,J2491*$P$4,B2491=2016,J2491*$P$5,B2491=2017,J2491*$P$6,B2491=2018,J2491*$P$7,B2491=2019,J2491*$P$8,B2491=2020,J2491*$P$9,B2491=2021,J2491*$P$10,B2491=2022,J2491*$P$11),"")</f>
        <v>109273.90796801382</v>
      </c>
      <c r="L2491" s="3">
        <f t="shared" si="39"/>
        <v>208575.90796801384</v>
      </c>
    </row>
    <row r="2492" spans="1:12">
      <c r="A2492">
        <v>4836390</v>
      </c>
      <c r="B2492">
        <v>2020</v>
      </c>
      <c r="D2492" t="s">
        <v>2656</v>
      </c>
      <c r="E2492" t="s">
        <v>2657</v>
      </c>
      <c r="F2492" t="s">
        <v>4230</v>
      </c>
      <c r="G2492" t="s">
        <v>2658</v>
      </c>
      <c r="H2492" s="5">
        <v>110455</v>
      </c>
      <c r="I2492">
        <f>IFERROR(VLOOKUP(G2492,'NCES Match'!$A$2:$B$1307,2,FALSE),"")</f>
        <v>4836390</v>
      </c>
      <c r="J2492" cm="1">
        <f t="array" ref="J2492">IFERROR(_xlfn.IFS(B2492=2015,H2492/$O$13,B2492=2016,H2492/$O$14,B2492=2017,H2492/$O$15,B2492=2018,H2492/$O$16,B2492=2019,H2492/$O$17,B2492=2020,H2492/$O$18,B2492=2021,H2492/$O$19,B2492=2022,H2492/$O$20),"")</f>
        <v>5.9856399839090518E-5</v>
      </c>
      <c r="K2492" s="3" cm="1">
        <f t="array" ref="K2492">IFERROR(_xlfn.IFS(B2492=2015,J2492*$P$4,B2492=2016,J2492*$P$5,B2492=2017,J2492*$P$6,B2492=2018,J2492*$P$7,B2492=2019,J2492*$P$8,B2492=2020,J2492*$P$9,B2492=2021,J2492*$P$10,B2492=2022,J2492*$P$11),"")</f>
        <v>126177.45935656836</v>
      </c>
      <c r="L2492" s="3">
        <f t="shared" si="39"/>
        <v>236632.45935656835</v>
      </c>
    </row>
    <row r="2493" spans="1:12">
      <c r="A2493">
        <v>4836390</v>
      </c>
      <c r="B2493">
        <v>2021</v>
      </c>
      <c r="D2493" t="s">
        <v>2656</v>
      </c>
      <c r="E2493" t="s">
        <v>2657</v>
      </c>
      <c r="F2493" t="s">
        <v>4230</v>
      </c>
      <c r="G2493" t="s">
        <v>2658</v>
      </c>
      <c r="H2493" s="5">
        <v>127822.07</v>
      </c>
      <c r="I2493">
        <f>IFERROR(VLOOKUP(G2493,'NCES Match'!$A$2:$B$1307,2,FALSE),"")</f>
        <v>4836390</v>
      </c>
      <c r="J2493" cm="1">
        <f t="array" ref="J2493">IFERROR(_xlfn.IFS(B2493=2015,H2493/$O$13,B2493=2016,H2493/$O$14,B2493=2017,H2493/$O$15,B2493=2018,H2493/$O$16,B2493=2019,H2493/$O$17,B2493=2020,H2493/$O$18,B2493=2021,H2493/$O$19,B2493=2022,H2493/$O$20),"")</f>
        <v>6.53992693668491E-5</v>
      </c>
      <c r="K2493" s="3" cm="1">
        <f t="array" ref="K2493">IFERROR(_xlfn.IFS(B2493=2015,J2493*$P$4,B2493=2016,J2493*$P$5,B2493=2017,J2493*$P$6,B2493=2018,J2493*$P$7,B2493=2019,J2493*$P$8,B2493=2020,J2493*$P$9,B2493=2021,J2493*$P$10,B2493=2022,J2493*$P$11),"")</f>
        <v>139990.62140300288</v>
      </c>
      <c r="L2493" s="3">
        <f t="shared" si="39"/>
        <v>267812.69140300289</v>
      </c>
    </row>
    <row r="2494" spans="1:12">
      <c r="A2494">
        <v>4836390</v>
      </c>
      <c r="B2494">
        <v>2022</v>
      </c>
      <c r="D2494" t="s">
        <v>2656</v>
      </c>
      <c r="E2494" t="s">
        <v>2657</v>
      </c>
      <c r="F2494" t="s">
        <v>4101</v>
      </c>
      <c r="G2494" t="s">
        <v>2658</v>
      </c>
      <c r="H2494" s="5">
        <v>158408.73000000001</v>
      </c>
      <c r="I2494">
        <f>IFERROR(VLOOKUP(G2494,'NCES Match'!$A$2:$B$1307,2,FALSE),"")</f>
        <v>4836390</v>
      </c>
      <c r="J2494" cm="1">
        <f t="array" ref="J2494">IFERROR(_xlfn.IFS(B2494=2015,H2494/$O$13,B2494=2016,H2494/$O$14,B2494=2017,H2494/$O$15,B2494=2018,H2494/$O$16,B2494=2019,H2494/$O$17,B2494=2020,H2494/$O$18,B2494=2021,H2494/$O$19,B2494=2022,H2494/$O$20),"")</f>
        <v>6.9577968289250838E-5</v>
      </c>
      <c r="K2494" s="3" cm="1">
        <f t="array" ref="K2494">IFERROR(_xlfn.IFS(B2494=2015,J2494*$P$4,B2494=2016,J2494*$P$5,B2494=2017,J2494*$P$6,B2494=2018,J2494*$P$7,B2494=2019,J2494*$P$8,B2494=2020,J2494*$P$9,B2494=2021,J2494*$P$10,B2494=2022,J2494*$P$11),"")</f>
        <v>149834.97230290857</v>
      </c>
      <c r="L2494" s="3">
        <f t="shared" si="39"/>
        <v>308243.70230290858</v>
      </c>
    </row>
    <row r="2495" spans="1:12">
      <c r="A2495">
        <v>4836390</v>
      </c>
      <c r="B2495">
        <v>2023</v>
      </c>
      <c r="D2495" t="s">
        <v>2656</v>
      </c>
      <c r="E2495" t="s">
        <v>2657</v>
      </c>
      <c r="F2495" t="s">
        <v>4101</v>
      </c>
      <c r="G2495" t="s">
        <v>2658</v>
      </c>
      <c r="H2495" s="5">
        <v>210431.11</v>
      </c>
      <c r="I2495">
        <f>IFERROR(VLOOKUP(G2495,'NCES Match'!$A$2:$B$1307,2,FALSE),"")</f>
        <v>4836390</v>
      </c>
      <c r="J2495" t="str" cm="1">
        <f t="array" ref="J2495">IFERROR(_xlfn.IFS(B2495=2015,H2495/$O$13,B2495=2016,H2495/$O$14,B2495=2017,H2495/$O$15,B2495=2018,H2495/$O$16,B2495=2019,H2495/$O$17,B2495=2020,H2495/$O$18,B2495=2021,H2495/$O$19,B2495=2022,H2495/$O$20),"")</f>
        <v/>
      </c>
      <c r="K2495" s="3" t="str" cm="1">
        <f t="array" ref="K2495">IFERROR(_xlfn.IFS(B2495=2015,J2495*$P$4,B2495=2016,J2495*$P$5,B2495=2017,J2495*$P$6,B2495=2018,J2495*$P$7,B2495=2019,J2495*$P$8,B2495=2020,J2495*$P$9,B2495=2021,J2495*$P$10,B2495=2022,J2495*$P$11),"")</f>
        <v/>
      </c>
      <c r="L2495" s="3">
        <f t="shared" si="39"/>
        <v>210431.11</v>
      </c>
    </row>
    <row r="2496" spans="1:12">
      <c r="A2496">
        <v>4815990</v>
      </c>
      <c r="B2496">
        <v>2015</v>
      </c>
      <c r="C2496" t="s">
        <v>381</v>
      </c>
      <c r="D2496" t="s">
        <v>1063</v>
      </c>
      <c r="E2496" t="s">
        <v>1064</v>
      </c>
      <c r="G2496" t="s">
        <v>1065</v>
      </c>
      <c r="H2496" s="5">
        <v>78563.53</v>
      </c>
      <c r="I2496">
        <f>IFERROR(VLOOKUP(G2496,'NCES Match'!$A$2:$B$1307,2,FALSE),"")</f>
        <v>4815990</v>
      </c>
      <c r="J2496" cm="1">
        <f t="array" ref="J2496">IFERROR(_xlfn.IFS(B2496=2015,H2496/$O$13,B2496=2016,H2496/$O$14,B2496=2017,H2496/$O$15,B2496=2018,H2496/$O$16,B2496=2019,H2496/$O$17,B2496=2020,H2496/$O$18,B2496=2021,H2496/$O$19,B2496=2022,H2496/$O$20),"")</f>
        <v>6.1546964558486343E-5</v>
      </c>
      <c r="K2496" s="3" cm="1">
        <f t="array" ref="K2496">IFERROR(_xlfn.IFS(B2496=2015,J2496*$P$4,B2496=2016,J2496*$P$5,B2496=2017,J2496*$P$6,B2496=2018,J2496*$P$7,B2496=2019,J2496*$P$8,B2496=2020,J2496*$P$9,B2496=2021,J2496*$P$10,B2496=2022,J2496*$P$11),"")</f>
        <v>97950.947052946198</v>
      </c>
      <c r="L2496" s="3">
        <f t="shared" si="39"/>
        <v>176514.4770529462</v>
      </c>
    </row>
    <row r="2497" spans="1:12">
      <c r="A2497">
        <v>4815990</v>
      </c>
      <c r="B2497">
        <v>2016</v>
      </c>
      <c r="C2497" t="s">
        <v>4102</v>
      </c>
      <c r="D2497" t="s">
        <v>1063</v>
      </c>
      <c r="E2497" t="s">
        <v>1064</v>
      </c>
      <c r="F2497" t="s">
        <v>4101</v>
      </c>
      <c r="G2497" t="s">
        <v>1065</v>
      </c>
      <c r="H2497" s="5">
        <v>81195</v>
      </c>
      <c r="I2497">
        <f>IFERROR(VLOOKUP(G2497,'NCES Match'!$A$2:$B$1307,2,FALSE),"")</f>
        <v>4815990</v>
      </c>
      <c r="J2497" cm="1">
        <f t="array" ref="J2497">IFERROR(_xlfn.IFS(B2497=2015,H2497/$O$13,B2497=2016,H2497/$O$14,B2497=2017,H2497/$O$15,B2497=2018,H2497/$O$16,B2497=2019,H2497/$O$17,B2497=2020,H2497/$O$18,B2497=2021,H2497/$O$19,B2497=2022,H2497/$O$20),"")</f>
        <v>5.8124813663422962E-5</v>
      </c>
      <c r="K2497" s="3" cm="1">
        <f t="array" ref="K2497">IFERROR(_xlfn.IFS(B2497=2015,J2497*$P$4,B2497=2016,J2497*$P$5,B2497=2017,J2497*$P$6,B2497=2018,J2497*$P$7,B2497=2019,J2497*$P$8,B2497=2020,J2497*$P$9,B2497=2021,J2497*$P$10,B2497=2022,J2497*$P$11),"")</f>
        <v>97395.754058608873</v>
      </c>
      <c r="L2497" s="3">
        <f t="shared" si="39"/>
        <v>178590.75405860887</v>
      </c>
    </row>
    <row r="2498" spans="1:12">
      <c r="A2498">
        <v>4815990</v>
      </c>
      <c r="B2498">
        <v>2017</v>
      </c>
      <c r="D2498" t="s">
        <v>1063</v>
      </c>
      <c r="E2498" t="s">
        <v>1064</v>
      </c>
      <c r="F2498" t="s">
        <v>4101</v>
      </c>
      <c r="G2498" t="s">
        <v>1065</v>
      </c>
      <c r="H2498" s="5">
        <v>82338</v>
      </c>
      <c r="I2498">
        <f>IFERROR(VLOOKUP(G2498,'NCES Match'!$A$2:$B$1307,2,FALSE),"")</f>
        <v>4815990</v>
      </c>
      <c r="J2498" cm="1">
        <f t="array" ref="J2498">IFERROR(_xlfn.IFS(B2498=2015,H2498/$O$13,B2498=2016,H2498/$O$14,B2498=2017,H2498/$O$15,B2498=2018,H2498/$O$16,B2498=2019,H2498/$O$17,B2498=2020,H2498/$O$18,B2498=2021,H2498/$O$19,B2498=2022,H2498/$O$20),"")</f>
        <v>5.6767009165873295E-5</v>
      </c>
      <c r="K2498" s="3" cm="1">
        <f t="array" ref="K2498">IFERROR(_xlfn.IFS(B2498=2015,J2498*$P$4,B2498=2016,J2498*$P$5,B2498=2017,J2498*$P$6,B2498=2018,J2498*$P$7,B2498=2019,J2498*$P$8,B2498=2020,J2498*$P$9,B2498=2021,J2498*$P$10,B2498=2022,J2498*$P$11),"")</f>
        <v>96404.449677398356</v>
      </c>
      <c r="L2498" s="3">
        <f t="shared" si="39"/>
        <v>178742.44967739837</v>
      </c>
    </row>
    <row r="2499" spans="1:12">
      <c r="A2499">
        <v>4815990</v>
      </c>
      <c r="B2499">
        <v>2018</v>
      </c>
      <c r="D2499" t="s">
        <v>1063</v>
      </c>
      <c r="E2499" t="s">
        <v>1064</v>
      </c>
      <c r="F2499" t="s">
        <v>4101</v>
      </c>
      <c r="G2499" t="s">
        <v>1065</v>
      </c>
      <c r="H2499" s="5">
        <v>83953</v>
      </c>
      <c r="I2499">
        <f>IFERROR(VLOOKUP(G2499,'NCES Match'!$A$2:$B$1307,2,FALSE),"")</f>
        <v>4815990</v>
      </c>
      <c r="J2499" cm="1">
        <f t="array" ref="J2499">IFERROR(_xlfn.IFS(B2499=2015,H2499/$O$13,B2499=2016,H2499/$O$14,B2499=2017,H2499/$O$15,B2499=2018,H2499/$O$16,B2499=2019,H2499/$O$17,B2499=2020,H2499/$O$18,B2499=2021,H2499/$O$19,B2499=2022,H2499/$O$20),"")</f>
        <v>5.4784271870085027E-5</v>
      </c>
      <c r="K2499" s="3" cm="1">
        <f t="array" ref="K2499">IFERROR(_xlfn.IFS(B2499=2015,J2499*$P$4,B2499=2016,J2499*$P$5,B2499=2017,J2499*$P$6,B2499=2018,J2499*$P$7,B2499=2019,J2499*$P$8,B2499=2020,J2499*$P$9,B2499=2021,J2499*$P$10,B2499=2022,J2499*$P$11),"")</f>
        <v>94056.557815674707</v>
      </c>
      <c r="L2499" s="3">
        <f t="shared" ref="L2499:L2562" si="40">SUM(H2499,K2499)</f>
        <v>178009.55781567469</v>
      </c>
    </row>
    <row r="2500" spans="1:12">
      <c r="A2500">
        <v>4815990</v>
      </c>
      <c r="B2500">
        <v>2019</v>
      </c>
      <c r="D2500" t="s">
        <v>1063</v>
      </c>
      <c r="E2500" t="s">
        <v>1064</v>
      </c>
      <c r="F2500" t="s">
        <v>4101</v>
      </c>
      <c r="G2500" t="s">
        <v>1065</v>
      </c>
      <c r="H2500" s="5">
        <v>89425</v>
      </c>
      <c r="I2500">
        <f>IFERROR(VLOOKUP(G2500,'NCES Match'!$A$2:$B$1307,2,FALSE),"")</f>
        <v>4815990</v>
      </c>
      <c r="J2500" cm="1">
        <f t="array" ref="J2500">IFERROR(_xlfn.IFS(B2500=2015,H2500/$O$13,B2500=2016,H2500/$O$14,B2500=2017,H2500/$O$15,B2500=2018,H2500/$O$16,B2500=2019,H2500/$O$17,B2500=2020,H2500/$O$18,B2500=2021,H2500/$O$19,B2500=2022,H2500/$O$20),"")</f>
        <v>5.6622123882779009E-5</v>
      </c>
      <c r="K2500" s="3" cm="1">
        <f t="array" ref="K2500">IFERROR(_xlfn.IFS(B2500=2015,J2500*$P$4,B2500=2016,J2500*$P$5,B2500=2017,J2500*$P$6,B2500=2018,J2500*$P$7,B2500=2019,J2500*$P$8,B2500=2020,J2500*$P$9,B2500=2021,J2500*$P$10,B2500=2022,J2500*$P$11),"")</f>
        <v>98405.059515816756</v>
      </c>
      <c r="L2500" s="3">
        <f t="shared" si="40"/>
        <v>187830.05951581674</v>
      </c>
    </row>
    <row r="2501" spans="1:12">
      <c r="A2501">
        <v>4815990</v>
      </c>
      <c r="B2501">
        <v>2020</v>
      </c>
      <c r="D2501" t="s">
        <v>1063</v>
      </c>
      <c r="E2501" t="s">
        <v>1064</v>
      </c>
      <c r="F2501" t="s">
        <v>4230</v>
      </c>
      <c r="G2501" t="s">
        <v>1065</v>
      </c>
      <c r="H2501" s="5">
        <v>109798</v>
      </c>
      <c r="I2501">
        <f>IFERROR(VLOOKUP(G2501,'NCES Match'!$A$2:$B$1307,2,FALSE),"")</f>
        <v>4815990</v>
      </c>
      <c r="J2501" cm="1">
        <f t="array" ref="J2501">IFERROR(_xlfn.IFS(B2501=2015,H2501/$O$13,B2501=2016,H2501/$O$14,B2501=2017,H2501/$O$15,B2501=2018,H2501/$O$16,B2501=2019,H2501/$O$17,B2501=2020,H2501/$O$18,B2501=2021,H2501/$O$19,B2501=2022,H2501/$O$20),"")</f>
        <v>5.9500366570390304E-5</v>
      </c>
      <c r="K2501" s="3" cm="1">
        <f t="array" ref="K2501">IFERROR(_xlfn.IFS(B2501=2015,J2501*$P$4,B2501=2016,J2501*$P$5,B2501=2017,J2501*$P$6,B2501=2018,J2501*$P$7,B2501=2019,J2501*$P$8,B2501=2020,J2501*$P$9,B2501=2021,J2501*$P$10,B2501=2022,J2501*$P$11),"")</f>
        <v>125426.94022391466</v>
      </c>
      <c r="L2501" s="3">
        <f t="shared" si="40"/>
        <v>235224.94022391466</v>
      </c>
    </row>
    <row r="2502" spans="1:12">
      <c r="A2502">
        <v>4815990</v>
      </c>
      <c r="B2502">
        <v>2021</v>
      </c>
      <c r="D2502" t="s">
        <v>1063</v>
      </c>
      <c r="E2502" t="s">
        <v>1064</v>
      </c>
      <c r="F2502" t="s">
        <v>4101</v>
      </c>
      <c r="G2502" t="s">
        <v>1065</v>
      </c>
      <c r="H2502" s="5">
        <v>122987.08</v>
      </c>
      <c r="I2502">
        <f>IFERROR(VLOOKUP(G2502,'NCES Match'!$A$2:$B$1307,2,FALSE),"")</f>
        <v>4815990</v>
      </c>
      <c r="J2502" cm="1">
        <f t="array" ref="J2502">IFERROR(_xlfn.IFS(B2502=2015,H2502/$O$13,B2502=2016,H2502/$O$14,B2502=2017,H2502/$O$15,B2502=2018,H2502/$O$16,B2502=2019,H2502/$O$17,B2502=2020,H2502/$O$18,B2502=2021,H2502/$O$19,B2502=2022,H2502/$O$20),"")</f>
        <v>6.2925480502406349E-5</v>
      </c>
      <c r="K2502" s="3" cm="1">
        <f t="array" ref="K2502">IFERROR(_xlfn.IFS(B2502=2015,J2502*$P$4,B2502=2016,J2502*$P$5,B2502=2017,J2502*$P$6,B2502=2018,J2502*$P$7,B2502=2019,J2502*$P$8,B2502=2020,J2502*$P$9,B2502=2021,J2502*$P$10,B2502=2022,J2502*$P$11),"")</f>
        <v>134695.34450303321</v>
      </c>
      <c r="L2502" s="3">
        <f t="shared" si="40"/>
        <v>257682.42450303322</v>
      </c>
    </row>
    <row r="2503" spans="1:12">
      <c r="A2503">
        <v>4815990</v>
      </c>
      <c r="B2503">
        <v>2022</v>
      </c>
      <c r="D2503" t="s">
        <v>1063</v>
      </c>
      <c r="E2503" t="s">
        <v>1064</v>
      </c>
      <c r="F2503" t="s">
        <v>4101</v>
      </c>
      <c r="G2503" t="s">
        <v>1065</v>
      </c>
      <c r="H2503" s="5">
        <v>152266.71</v>
      </c>
      <c r="I2503">
        <f>IFERROR(VLOOKUP(G2503,'NCES Match'!$A$2:$B$1307,2,FALSE),"")</f>
        <v>4815990</v>
      </c>
      <c r="J2503" cm="1">
        <f t="array" ref="J2503">IFERROR(_xlfn.IFS(B2503=2015,H2503/$O$13,B2503=2016,H2503/$O$14,B2503=2017,H2503/$O$15,B2503=2018,H2503/$O$16,B2503=2019,H2503/$O$17,B2503=2020,H2503/$O$18,B2503=2021,H2503/$O$19,B2503=2022,H2503/$O$20),"")</f>
        <v>6.6880204897094703E-5</v>
      </c>
      <c r="K2503" s="3" cm="1">
        <f t="array" ref="K2503">IFERROR(_xlfn.IFS(B2503=2015,J2503*$P$4,B2503=2016,J2503*$P$5,B2503=2017,J2503*$P$6,B2503=2018,J2503*$P$7,B2503=2019,J2503*$P$8,B2503=2020,J2503*$P$9,B2503=2021,J2503*$P$10,B2503=2022,J2503*$P$11),"")</f>
        <v>144025.38468369143</v>
      </c>
      <c r="L2503" s="3">
        <f t="shared" si="40"/>
        <v>296292.09468369139</v>
      </c>
    </row>
    <row r="2504" spans="1:12">
      <c r="A2504">
        <v>4815990</v>
      </c>
      <c r="B2504">
        <v>2023</v>
      </c>
      <c r="D2504" t="s">
        <v>1063</v>
      </c>
      <c r="E2504" t="s">
        <v>1064</v>
      </c>
      <c r="F2504" t="s">
        <v>4101</v>
      </c>
      <c r="G2504" t="s">
        <v>1065</v>
      </c>
      <c r="H2504" s="5">
        <v>153907.01</v>
      </c>
      <c r="I2504">
        <f>IFERROR(VLOOKUP(G2504,'NCES Match'!$A$2:$B$1307,2,FALSE),"")</f>
        <v>4815990</v>
      </c>
      <c r="J2504" t="str" cm="1">
        <f t="array" ref="J2504">IFERROR(_xlfn.IFS(B2504=2015,H2504/$O$13,B2504=2016,H2504/$O$14,B2504=2017,H2504/$O$15,B2504=2018,H2504/$O$16,B2504=2019,H2504/$O$17,B2504=2020,H2504/$O$18,B2504=2021,H2504/$O$19,B2504=2022,H2504/$O$20),"")</f>
        <v/>
      </c>
      <c r="K2504" s="3" t="str" cm="1">
        <f t="array" ref="K2504">IFERROR(_xlfn.IFS(B2504=2015,J2504*$P$4,B2504=2016,J2504*$P$5,B2504=2017,J2504*$P$6,B2504=2018,J2504*$P$7,B2504=2019,J2504*$P$8,B2504=2020,J2504*$P$9,B2504=2021,J2504*$P$10,B2504=2022,J2504*$P$11),"")</f>
        <v/>
      </c>
      <c r="L2504" s="3">
        <f t="shared" si="40"/>
        <v>153907.01</v>
      </c>
    </row>
    <row r="2505" spans="1:12">
      <c r="A2505">
        <v>4816200</v>
      </c>
      <c r="B2505">
        <v>2015</v>
      </c>
      <c r="C2505" t="s">
        <v>381</v>
      </c>
      <c r="D2505" t="s">
        <v>1081</v>
      </c>
      <c r="E2505" t="s">
        <v>1082</v>
      </c>
      <c r="G2505" t="s">
        <v>1083</v>
      </c>
      <c r="H2505" s="5">
        <v>262549.09000000003</v>
      </c>
      <c r="I2505">
        <f>IFERROR(VLOOKUP(G2505,'NCES Match'!$A$2:$B$1307,2,FALSE),"")</f>
        <v>4816200</v>
      </c>
      <c r="J2505" cm="1">
        <f t="array" ref="J2505">IFERROR(_xlfn.IFS(B2505=2015,H2505/$O$13,B2505=2016,H2505/$O$14,B2505=2017,H2505/$O$15,B2505=2018,H2505/$O$16,B2505=2019,H2505/$O$17,B2505=2020,H2505/$O$18,B2505=2021,H2505/$O$19,B2505=2022,H2505/$O$20),"")</f>
        <v>2.0568194348055446E-4</v>
      </c>
      <c r="K2505" s="3" cm="1">
        <f t="array" ref="K2505">IFERROR(_xlfn.IFS(B2505=2015,J2505*$P$4,B2505=2016,J2505*$P$5,B2505=2017,J2505*$P$6,B2505=2018,J2505*$P$7,B2505=2019,J2505*$P$8,B2505=2020,J2505*$P$9,B2505=2021,J2505*$P$10,B2505=2022,J2505*$P$11),"")</f>
        <v>327339.31397162541</v>
      </c>
      <c r="L2505" s="3">
        <f t="shared" si="40"/>
        <v>589888.40397162549</v>
      </c>
    </row>
    <row r="2506" spans="1:12">
      <c r="A2506">
        <v>4816200</v>
      </c>
      <c r="B2506">
        <v>2016</v>
      </c>
      <c r="C2506" t="s">
        <v>4102</v>
      </c>
      <c r="D2506" t="s">
        <v>1081</v>
      </c>
      <c r="E2506" t="s">
        <v>1082</v>
      </c>
      <c r="F2506" t="s">
        <v>4101</v>
      </c>
      <c r="G2506" t="s">
        <v>1083</v>
      </c>
      <c r="H2506" s="5">
        <v>287477</v>
      </c>
      <c r="I2506">
        <f>IFERROR(VLOOKUP(G2506,'NCES Match'!$A$2:$B$1307,2,FALSE),"")</f>
        <v>4816200</v>
      </c>
      <c r="J2506" cm="1">
        <f t="array" ref="J2506">IFERROR(_xlfn.IFS(B2506=2015,H2506/$O$13,B2506=2016,H2506/$O$14,B2506=2017,H2506/$O$15,B2506=2018,H2506/$O$16,B2506=2019,H2506/$O$17,B2506=2020,H2506/$O$18,B2506=2021,H2506/$O$19,B2506=2022,H2506/$O$20),"")</f>
        <v>2.057952713531602E-4</v>
      </c>
      <c r="K2506" s="3" cm="1">
        <f t="array" ref="K2506">IFERROR(_xlfn.IFS(B2506=2015,J2506*$P$4,B2506=2016,J2506*$P$5,B2506=2017,J2506*$P$6,B2506=2018,J2506*$P$7,B2506=2019,J2506*$P$8,B2506=2020,J2506*$P$9,B2506=2021,J2506*$P$10,B2506=2022,J2506*$P$11),"")</f>
        <v>344836.98736999446</v>
      </c>
      <c r="L2506" s="3">
        <f t="shared" si="40"/>
        <v>632313.9873699944</v>
      </c>
    </row>
    <row r="2507" spans="1:12">
      <c r="A2507">
        <v>4816200</v>
      </c>
      <c r="B2507">
        <v>2017</v>
      </c>
      <c r="D2507" t="s">
        <v>1081</v>
      </c>
      <c r="E2507" t="s">
        <v>1082</v>
      </c>
      <c r="F2507" t="s">
        <v>4101</v>
      </c>
      <c r="G2507" t="s">
        <v>1083</v>
      </c>
      <c r="H2507" s="5">
        <v>314542</v>
      </c>
      <c r="I2507">
        <f>IFERROR(VLOOKUP(G2507,'NCES Match'!$A$2:$B$1307,2,FALSE),"")</f>
        <v>4816200</v>
      </c>
      <c r="J2507" cm="1">
        <f t="array" ref="J2507">IFERROR(_xlfn.IFS(B2507=2015,H2507/$O$13,B2507=2016,H2507/$O$14,B2507=2017,H2507/$O$15,B2507=2018,H2507/$O$16,B2507=2019,H2507/$O$17,B2507=2020,H2507/$O$18,B2507=2021,H2507/$O$19,B2507=2022,H2507/$O$20),"")</f>
        <v>2.1685744852986615E-4</v>
      </c>
      <c r="K2507" s="3" cm="1">
        <f t="array" ref="K2507">IFERROR(_xlfn.IFS(B2507=2015,J2507*$P$4,B2507=2016,J2507*$P$5,B2507=2017,J2507*$P$6,B2507=2018,J2507*$P$7,B2507=2019,J2507*$P$8,B2507=2020,J2507*$P$9,B2507=2021,J2507*$P$10,B2507=2022,J2507*$P$11),"")</f>
        <v>368277.68965032231</v>
      </c>
      <c r="L2507" s="3">
        <f t="shared" si="40"/>
        <v>682819.68965032231</v>
      </c>
    </row>
    <row r="2508" spans="1:12">
      <c r="A2508">
        <v>4816200</v>
      </c>
      <c r="B2508">
        <v>2018</v>
      </c>
      <c r="D2508" t="s">
        <v>1081</v>
      </c>
      <c r="E2508" t="s">
        <v>1082</v>
      </c>
      <c r="F2508" t="s">
        <v>4101</v>
      </c>
      <c r="G2508" t="s">
        <v>1083</v>
      </c>
      <c r="H2508" s="5">
        <v>308117</v>
      </c>
      <c r="I2508">
        <f>IFERROR(VLOOKUP(G2508,'NCES Match'!$A$2:$B$1307,2,FALSE),"")</f>
        <v>4816200</v>
      </c>
      <c r="J2508" cm="1">
        <f t="array" ref="J2508">IFERROR(_xlfn.IFS(B2508=2015,H2508/$O$13,B2508=2016,H2508/$O$14,B2508=2017,H2508/$O$15,B2508=2018,H2508/$O$16,B2508=2019,H2508/$O$17,B2508=2020,H2508/$O$18,B2508=2021,H2508/$O$19,B2508=2022,H2508/$O$20),"")</f>
        <v>2.0106447054655567E-4</v>
      </c>
      <c r="K2508" s="3" cm="1">
        <f t="array" ref="K2508">IFERROR(_xlfn.IFS(B2508=2015,J2508*$P$4,B2508=2016,J2508*$P$5,B2508=2017,J2508*$P$6,B2508=2018,J2508*$P$7,B2508=2019,J2508*$P$8,B2508=2020,J2508*$P$9,B2508=2021,J2508*$P$10,B2508=2022,J2508*$P$11),"")</f>
        <v>345198.19928403088</v>
      </c>
      <c r="L2508" s="3">
        <f t="shared" si="40"/>
        <v>653315.19928403082</v>
      </c>
    </row>
    <row r="2509" spans="1:12">
      <c r="A2509">
        <v>4816200</v>
      </c>
      <c r="B2509">
        <v>2019</v>
      </c>
      <c r="D2509" t="s">
        <v>1081</v>
      </c>
      <c r="E2509" t="s">
        <v>1082</v>
      </c>
      <c r="F2509" t="s">
        <v>4101</v>
      </c>
      <c r="G2509" t="s">
        <v>1083</v>
      </c>
      <c r="H2509" s="5">
        <v>299220</v>
      </c>
      <c r="I2509">
        <f>IFERROR(VLOOKUP(G2509,'NCES Match'!$A$2:$B$1307,2,FALSE),"")</f>
        <v>4816200</v>
      </c>
      <c r="J2509" cm="1">
        <f t="array" ref="J2509">IFERROR(_xlfn.IFS(B2509=2015,H2509/$O$13,B2509=2016,H2509/$O$14,B2509=2017,H2509/$O$15,B2509=2018,H2509/$O$16,B2509=2019,H2509/$O$17,B2509=2020,H2509/$O$18,B2509=2021,H2509/$O$19,B2509=2022,H2509/$O$20),"")</f>
        <v>1.8946012757288384E-4</v>
      </c>
      <c r="K2509" s="3" cm="1">
        <f t="array" ref="K2509">IFERROR(_xlfn.IFS(B2509=2015,J2509*$P$4,B2509=2016,J2509*$P$5,B2509=2017,J2509*$P$6,B2509=2018,J2509*$P$7,B2509=2019,J2509*$P$8,B2509=2020,J2509*$P$9,B2509=2021,J2509*$P$10,B2509=2022,J2509*$P$11),"")</f>
        <v>329267.67579896777</v>
      </c>
      <c r="L2509" s="3">
        <f t="shared" si="40"/>
        <v>628487.67579896771</v>
      </c>
    </row>
    <row r="2510" spans="1:12">
      <c r="A2510">
        <v>4816200</v>
      </c>
      <c r="B2510">
        <v>2020</v>
      </c>
      <c r="D2510" t="s">
        <v>1081</v>
      </c>
      <c r="E2510" t="s">
        <v>1082</v>
      </c>
      <c r="F2510" t="s">
        <v>4230</v>
      </c>
      <c r="G2510" t="s">
        <v>1083</v>
      </c>
      <c r="H2510" s="5">
        <v>286735</v>
      </c>
      <c r="I2510">
        <f>IFERROR(VLOOKUP(G2510,'NCES Match'!$A$2:$B$1307,2,FALSE),"")</f>
        <v>4816200</v>
      </c>
      <c r="J2510" cm="1">
        <f t="array" ref="J2510">IFERROR(_xlfn.IFS(B2510=2015,H2510/$O$13,B2510=2016,H2510/$O$14,B2510=2017,H2510/$O$15,B2510=2018,H2510/$O$16,B2510=2019,H2510/$O$17,B2510=2020,H2510/$O$18,B2510=2021,H2510/$O$19,B2510=2022,H2510/$O$20),"")</f>
        <v>1.5538386499354143E-4</v>
      </c>
      <c r="K2510" s="3" cm="1">
        <f t="array" ref="K2510">IFERROR(_xlfn.IFS(B2510=2015,J2510*$P$4,B2510=2016,J2510*$P$5,B2510=2017,J2510*$P$6,B2510=2018,J2510*$P$7,B2510=2019,J2510*$P$8,B2510=2020,J2510*$P$9,B2510=2021,J2510*$P$10,B2510=2022,J2510*$P$11),"")</f>
        <v>327549.62481196527</v>
      </c>
      <c r="L2510" s="3">
        <f t="shared" si="40"/>
        <v>614284.62481196527</v>
      </c>
    </row>
    <row r="2511" spans="1:12">
      <c r="A2511">
        <v>4816200</v>
      </c>
      <c r="B2511">
        <v>2021</v>
      </c>
      <c r="D2511" t="s">
        <v>1081</v>
      </c>
      <c r="E2511" t="s">
        <v>1082</v>
      </c>
      <c r="F2511" t="s">
        <v>4101</v>
      </c>
      <c r="G2511" t="s">
        <v>1083</v>
      </c>
      <c r="H2511" s="5">
        <v>305732.93</v>
      </c>
      <c r="I2511">
        <f>IFERROR(VLOOKUP(G2511,'NCES Match'!$A$2:$B$1307,2,FALSE),"")</f>
        <v>4816200</v>
      </c>
      <c r="J2511" cm="1">
        <f t="array" ref="J2511">IFERROR(_xlfn.IFS(B2511=2015,H2511/$O$13,B2511=2016,H2511/$O$14,B2511=2017,H2511/$O$15,B2511=2018,H2511/$O$16,B2511=2019,H2511/$O$17,B2511=2020,H2511/$O$18,B2511=2021,H2511/$O$19,B2511=2022,H2511/$O$20),"")</f>
        <v>1.564261183016831E-4</v>
      </c>
      <c r="K2511" s="3" cm="1">
        <f t="array" ref="K2511">IFERROR(_xlfn.IFS(B2511=2015,J2511*$P$4,B2511=2016,J2511*$P$5,B2511=2017,J2511*$P$6,B2511=2018,J2511*$P$7,B2511=2019,J2511*$P$8,B2511=2020,J2511*$P$9,B2511=2021,J2511*$P$10,B2511=2022,J2511*$P$11),"")</f>
        <v>334838.44264187536</v>
      </c>
      <c r="L2511" s="3">
        <f t="shared" si="40"/>
        <v>640571.37264187541</v>
      </c>
    </row>
    <row r="2512" spans="1:12">
      <c r="A2512">
        <v>4816200</v>
      </c>
      <c r="B2512">
        <v>2022</v>
      </c>
      <c r="D2512" t="s">
        <v>1081</v>
      </c>
      <c r="E2512" t="s">
        <v>1082</v>
      </c>
      <c r="F2512" t="s">
        <v>4101</v>
      </c>
      <c r="G2512" t="s">
        <v>1083</v>
      </c>
      <c r="H2512" s="5">
        <v>330795.17</v>
      </c>
      <c r="I2512">
        <f>IFERROR(VLOOKUP(G2512,'NCES Match'!$A$2:$B$1307,2,FALSE),"")</f>
        <v>4816200</v>
      </c>
      <c r="J2512" cm="1">
        <f t="array" ref="J2512">IFERROR(_xlfn.IFS(B2512=2015,H2512/$O$13,B2512=2016,H2512/$O$14,B2512=2017,H2512/$O$15,B2512=2018,H2512/$O$16,B2512=2019,H2512/$O$17,B2512=2020,H2512/$O$18,B2512=2021,H2512/$O$19,B2512=2022,H2512/$O$20),"")</f>
        <v>1.4529537512545764E-4</v>
      </c>
      <c r="K2512" s="3" cm="1">
        <f t="array" ref="K2512">IFERROR(_xlfn.IFS(B2512=2015,J2512*$P$4,B2512=2016,J2512*$P$5,B2512=2017,J2512*$P$6,B2512=2018,J2512*$P$7,B2512=2019,J2512*$P$8,B2512=2020,J2512*$P$9,B2512=2021,J2512*$P$10,B2512=2022,J2512*$P$11),"")</f>
        <v>312891.12118306814</v>
      </c>
      <c r="L2512" s="3">
        <f t="shared" si="40"/>
        <v>643686.29118306818</v>
      </c>
    </row>
    <row r="2513" spans="1:12">
      <c r="A2513">
        <v>4816200</v>
      </c>
      <c r="B2513">
        <v>2023</v>
      </c>
      <c r="D2513" t="s">
        <v>1081</v>
      </c>
      <c r="E2513" t="s">
        <v>1082</v>
      </c>
      <c r="F2513" t="s">
        <v>4101</v>
      </c>
      <c r="G2513" t="s">
        <v>1083</v>
      </c>
      <c r="H2513" s="5">
        <v>344881.32</v>
      </c>
      <c r="I2513">
        <f>IFERROR(VLOOKUP(G2513,'NCES Match'!$A$2:$B$1307,2,FALSE),"")</f>
        <v>4816200</v>
      </c>
      <c r="J2513" t="str" cm="1">
        <f t="array" ref="J2513">IFERROR(_xlfn.IFS(B2513=2015,H2513/$O$13,B2513=2016,H2513/$O$14,B2513=2017,H2513/$O$15,B2513=2018,H2513/$O$16,B2513=2019,H2513/$O$17,B2513=2020,H2513/$O$18,B2513=2021,H2513/$O$19,B2513=2022,H2513/$O$20),"")</f>
        <v/>
      </c>
      <c r="K2513" s="3" t="str" cm="1">
        <f t="array" ref="K2513">IFERROR(_xlfn.IFS(B2513=2015,J2513*$P$4,B2513=2016,J2513*$P$5,B2513=2017,J2513*$P$6,B2513=2018,J2513*$P$7,B2513=2019,J2513*$P$8,B2513=2020,J2513*$P$9,B2513=2021,J2513*$P$10,B2513=2022,J2513*$P$11),"")</f>
        <v/>
      </c>
      <c r="L2513" s="3">
        <f t="shared" si="40"/>
        <v>344881.32</v>
      </c>
    </row>
    <row r="2514" spans="1:12">
      <c r="A2514">
        <v>4842570</v>
      </c>
      <c r="B2514">
        <v>2015</v>
      </c>
      <c r="C2514" t="s">
        <v>381</v>
      </c>
      <c r="D2514" t="s">
        <v>3196</v>
      </c>
      <c r="E2514" t="s">
        <v>3197</v>
      </c>
      <c r="G2514" t="s">
        <v>3198</v>
      </c>
      <c r="H2514" s="5">
        <v>24460.47</v>
      </c>
      <c r="I2514">
        <f>IFERROR(VLOOKUP(G2514,'NCES Match'!$A$2:$B$1307,2,FALSE),"")</f>
        <v>4842570</v>
      </c>
      <c r="J2514" cm="1">
        <f t="array" ref="J2514">IFERROR(_xlfn.IFS(B2514=2015,H2514/$O$13,B2514=2016,H2514/$O$14,B2514=2017,H2514/$O$15,B2514=2018,H2514/$O$16,B2514=2019,H2514/$O$17,B2514=2020,H2514/$O$18,B2514=2021,H2514/$O$19,B2514=2022,H2514/$O$20),"")</f>
        <v>1.916242409390106E-5</v>
      </c>
      <c r="K2514" s="3" cm="1">
        <f t="array" ref="K2514">IFERROR(_xlfn.IFS(B2514=2015,J2514*$P$4,B2514=2016,J2514*$P$5,B2514=2017,J2514*$P$6,B2514=2018,J2514*$P$7,B2514=2019,J2514*$P$8,B2514=2020,J2514*$P$9,B2514=2021,J2514*$P$10,B2514=2022,J2514*$P$11),"")</f>
        <v>30496.671952751858</v>
      </c>
      <c r="L2514" s="3">
        <f t="shared" si="40"/>
        <v>54957.141952751859</v>
      </c>
    </row>
    <row r="2515" spans="1:12">
      <c r="A2515">
        <v>4842570</v>
      </c>
      <c r="B2515">
        <v>2016</v>
      </c>
      <c r="C2515" t="s">
        <v>4102</v>
      </c>
      <c r="D2515" t="s">
        <v>3196</v>
      </c>
      <c r="E2515" t="s">
        <v>3197</v>
      </c>
      <c r="F2515" t="s">
        <v>4101</v>
      </c>
      <c r="G2515" t="s">
        <v>3198</v>
      </c>
      <c r="H2515" s="5">
        <v>23912</v>
      </c>
      <c r="I2515">
        <f>IFERROR(VLOOKUP(G2515,'NCES Match'!$A$2:$B$1307,2,FALSE),"")</f>
        <v>4842570</v>
      </c>
      <c r="J2515" cm="1">
        <f t="array" ref="J2515">IFERROR(_xlfn.IFS(B2515=2015,H2515/$O$13,B2515=2016,H2515/$O$14,B2515=2017,H2515/$O$15,B2515=2018,H2515/$O$16,B2515=2019,H2515/$O$17,B2515=2020,H2515/$O$18,B2515=2021,H2515/$O$19,B2515=2022,H2515/$O$20),"")</f>
        <v>1.7117809524228954E-5</v>
      </c>
      <c r="K2515" s="3" cm="1">
        <f t="array" ref="K2515">IFERROR(_xlfn.IFS(B2515=2015,J2515*$P$4,B2515=2016,J2515*$P$5,B2515=2017,J2515*$P$6,B2515=2018,J2515*$P$7,B2515=2019,J2515*$P$8,B2515=2020,J2515*$P$9,B2515=2021,J2515*$P$10,B2515=2022,J2515*$P$11),"")</f>
        <v>28683.136536110047</v>
      </c>
      <c r="L2515" s="3">
        <f t="shared" si="40"/>
        <v>52595.136536110047</v>
      </c>
    </row>
    <row r="2516" spans="1:12">
      <c r="A2516">
        <v>4842570</v>
      </c>
      <c r="B2516">
        <v>2017</v>
      </c>
      <c r="D2516" t="s">
        <v>3196</v>
      </c>
      <c r="E2516" t="s">
        <v>3197</v>
      </c>
      <c r="F2516" t="s">
        <v>4101</v>
      </c>
      <c r="G2516" t="s">
        <v>3198</v>
      </c>
      <c r="H2516" s="5">
        <v>28560</v>
      </c>
      <c r="I2516">
        <f>IFERROR(VLOOKUP(G2516,'NCES Match'!$A$2:$B$1307,2,FALSE),"")</f>
        <v>4842570</v>
      </c>
      <c r="J2516" cm="1">
        <f t="array" ref="J2516">IFERROR(_xlfn.IFS(B2516=2015,H2516/$O$13,B2516=2016,H2516/$O$14,B2516=2017,H2516/$O$15,B2516=2018,H2516/$O$16,B2516=2019,H2516/$O$17,B2516=2020,H2516/$O$18,B2516=2021,H2516/$O$19,B2516=2022,H2516/$O$20),"")</f>
        <v>1.9690371174637971E-5</v>
      </c>
      <c r="K2516" s="3" cm="1">
        <f t="array" ref="K2516">IFERROR(_xlfn.IFS(B2516=2015,J2516*$P$4,B2516=2016,J2516*$P$5,B2516=2017,J2516*$P$6,B2516=2018,J2516*$P$7,B2516=2019,J2516*$P$8,B2516=2020,J2516*$P$9,B2516=2021,J2516*$P$10,B2516=2022,J2516*$P$11),"")</f>
        <v>33439.129961700513</v>
      </c>
      <c r="L2516" s="3">
        <f t="shared" si="40"/>
        <v>61999.129961700513</v>
      </c>
    </row>
    <row r="2517" spans="1:12">
      <c r="A2517">
        <v>4842570</v>
      </c>
      <c r="B2517">
        <v>2018</v>
      </c>
      <c r="D2517" t="s">
        <v>3196</v>
      </c>
      <c r="E2517" t="s">
        <v>3197</v>
      </c>
      <c r="F2517" t="s">
        <v>4101</v>
      </c>
      <c r="G2517" t="s">
        <v>3198</v>
      </c>
      <c r="H2517" s="5">
        <v>25825</v>
      </c>
      <c r="I2517">
        <f>IFERROR(VLOOKUP(G2517,'NCES Match'!$A$2:$B$1307,2,FALSE),"")</f>
        <v>4842570</v>
      </c>
      <c r="J2517" cm="1">
        <f t="array" ref="J2517">IFERROR(_xlfn.IFS(B2517=2015,H2517/$O$13,B2517=2016,H2517/$O$14,B2517=2017,H2517/$O$15,B2517=2018,H2517/$O$16,B2517=2019,H2517/$O$17,B2517=2020,H2517/$O$18,B2517=2021,H2517/$O$19,B2517=2022,H2517/$O$20),"")</f>
        <v>1.6852331912438459E-5</v>
      </c>
      <c r="K2517" s="3" cm="1">
        <f t="array" ref="K2517">IFERROR(_xlfn.IFS(B2517=2015,J2517*$P$4,B2517=2016,J2517*$P$5,B2517=2017,J2517*$P$6,B2517=2018,J2517*$P$7,B2517=2019,J2517*$P$8,B2517=2020,J2517*$P$9,B2517=2021,J2517*$P$10,B2517=2022,J2517*$P$11),"")</f>
        <v>28932.981615782635</v>
      </c>
      <c r="L2517" s="3">
        <f t="shared" si="40"/>
        <v>54757.981615782635</v>
      </c>
    </row>
    <row r="2518" spans="1:12">
      <c r="A2518">
        <v>4842570</v>
      </c>
      <c r="B2518">
        <v>2019</v>
      </c>
      <c r="D2518" t="s">
        <v>3196</v>
      </c>
      <c r="E2518" t="s">
        <v>3197</v>
      </c>
      <c r="F2518" t="s">
        <v>4101</v>
      </c>
      <c r="G2518" t="s">
        <v>3198</v>
      </c>
      <c r="H2518" s="5">
        <v>24691</v>
      </c>
      <c r="I2518">
        <f>IFERROR(VLOOKUP(G2518,'NCES Match'!$A$2:$B$1307,2,FALSE),"")</f>
        <v>4842570</v>
      </c>
      <c r="J2518" cm="1">
        <f t="array" ref="J2518">IFERROR(_xlfn.IFS(B2518=2015,H2518/$O$13,B2518=2016,H2518/$O$14,B2518=2017,H2518/$O$15,B2518=2018,H2518/$O$16,B2518=2019,H2518/$O$17,B2518=2020,H2518/$O$18,B2518=2021,H2518/$O$19,B2518=2022,H2518/$O$20),"")</f>
        <v>1.563384803790547E-5</v>
      </c>
      <c r="K2518" s="3" cm="1">
        <f t="array" ref="K2518">IFERROR(_xlfn.IFS(B2518=2015,J2518*$P$4,B2518=2016,J2518*$P$5,B2518=2017,J2518*$P$6,B2518=2018,J2518*$P$7,B2518=2019,J2518*$P$8,B2518=2020,J2518*$P$9,B2518=2021,J2518*$P$10,B2518=2022,J2518*$P$11),"")</f>
        <v>27170.470500475614</v>
      </c>
      <c r="L2518" s="3">
        <f t="shared" si="40"/>
        <v>51861.470500475611</v>
      </c>
    </row>
    <row r="2519" spans="1:12">
      <c r="A2519">
        <v>4842570</v>
      </c>
      <c r="B2519">
        <v>2020</v>
      </c>
      <c r="D2519" t="s">
        <v>3196</v>
      </c>
      <c r="E2519" t="s">
        <v>3197</v>
      </c>
      <c r="F2519" t="s">
        <v>4230</v>
      </c>
      <c r="G2519" t="s">
        <v>3198</v>
      </c>
      <c r="H2519" s="5">
        <v>26403</v>
      </c>
      <c r="I2519">
        <f>IFERROR(VLOOKUP(G2519,'NCES Match'!$A$2:$B$1307,2,FALSE),"")</f>
        <v>4842570</v>
      </c>
      <c r="J2519" cm="1">
        <f t="array" ref="J2519">IFERROR(_xlfn.IFS(B2519=2015,H2519/$O$13,B2519=2016,H2519/$O$14,B2519=2017,H2519/$O$15,B2519=2018,H2519/$O$16,B2519=2019,H2519/$O$17,B2519=2020,H2519/$O$18,B2519=2021,H2519/$O$19,B2519=2022,H2519/$O$20),"")</f>
        <v>1.4307985378221964E-5</v>
      </c>
      <c r="K2519" s="3" cm="1">
        <f t="array" ref="K2519">IFERROR(_xlfn.IFS(B2519=2015,J2519*$P$4,B2519=2016,J2519*$P$5,B2519=2017,J2519*$P$6,B2519=2018,J2519*$P$7,B2519=2019,J2519*$P$8,B2519=2020,J2519*$P$9,B2519=2021,J2519*$P$10,B2519=2022,J2519*$P$11),"")</f>
        <v>30161.27345427074</v>
      </c>
      <c r="L2519" s="3">
        <f t="shared" si="40"/>
        <v>56564.27345427074</v>
      </c>
    </row>
    <row r="2520" spans="1:12">
      <c r="A2520">
        <v>4842570</v>
      </c>
      <c r="B2520">
        <v>2021</v>
      </c>
      <c r="D2520" t="s">
        <v>3196</v>
      </c>
      <c r="E2520" t="s">
        <v>3197</v>
      </c>
      <c r="F2520" t="s">
        <v>4101</v>
      </c>
      <c r="G2520" t="s">
        <v>3198</v>
      </c>
      <c r="H2520" s="5">
        <v>32762.74</v>
      </c>
      <c r="I2520">
        <f>IFERROR(VLOOKUP(G2520,'NCES Match'!$A$2:$B$1307,2,FALSE),"")</f>
        <v>4842570</v>
      </c>
      <c r="J2520" cm="1">
        <f t="array" ref="J2520">IFERROR(_xlfn.IFS(B2520=2015,H2520/$O$13,B2520=2016,H2520/$O$14,B2520=2017,H2520/$O$15,B2520=2018,H2520/$O$16,B2520=2019,H2520/$O$17,B2520=2020,H2520/$O$18,B2520=2021,H2520/$O$19,B2520=2022,H2520/$O$20),"")</f>
        <v>1.6762827095947059E-5</v>
      </c>
      <c r="K2520" s="3" cm="1">
        <f t="array" ref="K2520">IFERROR(_xlfn.IFS(B2520=2015,J2520*$P$4,B2520=2016,J2520*$P$5,B2520=2017,J2520*$P$6,B2520=2018,J2520*$P$7,B2520=2019,J2520*$P$8,B2520=2020,J2520*$P$9,B2520=2021,J2520*$P$10,B2520=2022,J2520*$P$11),"")</f>
        <v>35881.724740219106</v>
      </c>
      <c r="L2520" s="3">
        <f t="shared" si="40"/>
        <v>68644.464740219104</v>
      </c>
    </row>
    <row r="2521" spans="1:12">
      <c r="A2521">
        <v>4842570</v>
      </c>
      <c r="B2521">
        <v>2022</v>
      </c>
      <c r="D2521" t="s">
        <v>3196</v>
      </c>
      <c r="E2521" t="s">
        <v>3197</v>
      </c>
      <c r="F2521" t="s">
        <v>4101</v>
      </c>
      <c r="G2521" t="s">
        <v>3198</v>
      </c>
      <c r="H2521" s="5">
        <v>43265.4</v>
      </c>
      <c r="I2521">
        <f>IFERROR(VLOOKUP(G2521,'NCES Match'!$A$2:$B$1307,2,FALSE),"")</f>
        <v>4842570</v>
      </c>
      <c r="J2521" cm="1">
        <f t="array" ref="J2521">IFERROR(_xlfn.IFS(B2521=2015,H2521/$O$13,B2521=2016,H2521/$O$14,B2521=2017,H2521/$O$15,B2521=2018,H2521/$O$16,B2521=2019,H2521/$O$17,B2521=2020,H2521/$O$18,B2521=2021,H2521/$O$19,B2521=2022,H2521/$O$20),"")</f>
        <v>1.9003489449235235E-5</v>
      </c>
      <c r="K2521" s="3" cm="1">
        <f t="array" ref="K2521">IFERROR(_xlfn.IFS(B2521=2015,J2521*$P$4,B2521=2016,J2521*$P$5,B2521=2017,J2521*$P$6,B2521=2018,J2521*$P$7,B2521=2019,J2521*$P$8,B2521=2020,J2521*$P$9,B2521=2021,J2521*$P$10,B2521=2022,J2521*$P$11),"")</f>
        <v>40923.691583628381</v>
      </c>
      <c r="L2521" s="3">
        <f t="shared" si="40"/>
        <v>84189.091583628382</v>
      </c>
    </row>
    <row r="2522" spans="1:12">
      <c r="A2522">
        <v>4842570</v>
      </c>
      <c r="B2522">
        <v>2023</v>
      </c>
      <c r="D2522" t="s">
        <v>3196</v>
      </c>
      <c r="E2522" t="s">
        <v>3197</v>
      </c>
      <c r="F2522" t="s">
        <v>4101</v>
      </c>
      <c r="G2522" t="s">
        <v>3198</v>
      </c>
      <c r="H2522" s="5">
        <v>60261.22</v>
      </c>
      <c r="I2522">
        <f>IFERROR(VLOOKUP(G2522,'NCES Match'!$A$2:$B$1307,2,FALSE),"")</f>
        <v>4842570</v>
      </c>
      <c r="J2522" t="str" cm="1">
        <f t="array" ref="J2522">IFERROR(_xlfn.IFS(B2522=2015,H2522/$O$13,B2522=2016,H2522/$O$14,B2522=2017,H2522/$O$15,B2522=2018,H2522/$O$16,B2522=2019,H2522/$O$17,B2522=2020,H2522/$O$18,B2522=2021,H2522/$O$19,B2522=2022,H2522/$O$20),"")</f>
        <v/>
      </c>
      <c r="K2522" s="3" t="str" cm="1">
        <f t="array" ref="K2522">IFERROR(_xlfn.IFS(B2522=2015,J2522*$P$4,B2522=2016,J2522*$P$5,B2522=2017,J2522*$P$6,B2522=2018,J2522*$P$7,B2522=2019,J2522*$P$8,B2522=2020,J2522*$P$9,B2522=2021,J2522*$P$10,B2522=2022,J2522*$P$11),"")</f>
        <v/>
      </c>
      <c r="L2522" s="3">
        <f t="shared" si="40"/>
        <v>60261.22</v>
      </c>
    </row>
    <row r="2523" spans="1:12">
      <c r="A2523">
        <v>4816230</v>
      </c>
      <c r="B2523">
        <v>2015</v>
      </c>
      <c r="C2523" t="s">
        <v>381</v>
      </c>
      <c r="D2523" t="s">
        <v>1084</v>
      </c>
      <c r="E2523" t="s">
        <v>1085</v>
      </c>
      <c r="G2523" t="s">
        <v>1086</v>
      </c>
      <c r="H2523" s="5">
        <v>994200.33</v>
      </c>
      <c r="I2523">
        <f>IFERROR(VLOOKUP(G2523,'NCES Match'!$A$2:$B$1307,2,FALSE),"")</f>
        <v>4816230</v>
      </c>
      <c r="J2523" cm="1">
        <f t="array" ref="J2523">IFERROR(_xlfn.IFS(B2523=2015,H2523/$O$13,B2523=2016,H2523/$O$14,B2523=2017,H2523/$O$15,B2523=2018,H2523/$O$16,B2523=2019,H2523/$O$17,B2523=2020,H2523/$O$18,B2523=2021,H2523/$O$19,B2523=2022,H2523/$O$20),"")</f>
        <v>7.7886027364790548E-4</v>
      </c>
      <c r="K2523" s="3" cm="1">
        <f t="array" ref="K2523">IFERROR(_xlfn.IFS(B2523=2015,J2523*$P$4,B2523=2016,J2523*$P$5,B2523=2017,J2523*$P$6,B2523=2018,J2523*$P$7,B2523=2019,J2523*$P$8,B2523=2020,J2523*$P$9,B2523=2021,J2523*$P$10,B2523=2022,J2523*$P$11),"")</f>
        <v>1239542.8754773575</v>
      </c>
      <c r="L2523" s="3">
        <f t="shared" si="40"/>
        <v>2233743.2054773574</v>
      </c>
    </row>
    <row r="2524" spans="1:12">
      <c r="A2524">
        <v>4816230</v>
      </c>
      <c r="B2524">
        <v>2016</v>
      </c>
      <c r="C2524" t="s">
        <v>4102</v>
      </c>
      <c r="D2524" t="s">
        <v>1084</v>
      </c>
      <c r="E2524" t="s">
        <v>1085</v>
      </c>
      <c r="F2524" t="s">
        <v>4101</v>
      </c>
      <c r="G2524" t="s">
        <v>1086</v>
      </c>
      <c r="H2524" s="5">
        <v>1055464</v>
      </c>
      <c r="I2524">
        <f>IFERROR(VLOOKUP(G2524,'NCES Match'!$A$2:$B$1307,2,FALSE),"")</f>
        <v>4816230</v>
      </c>
      <c r="J2524" cm="1">
        <f t="array" ref="J2524">IFERROR(_xlfn.IFS(B2524=2015,H2524/$O$13,B2524=2016,H2524/$O$14,B2524=2017,H2524/$O$15,B2524=2018,H2524/$O$16,B2524=2019,H2524/$O$17,B2524=2020,H2524/$O$18,B2524=2021,H2524/$O$19,B2524=2022,H2524/$O$20),"")</f>
        <v>7.5557175107397072E-4</v>
      </c>
      <c r="K2524" s="3" cm="1">
        <f t="array" ref="K2524">IFERROR(_xlfn.IFS(B2524=2015,J2524*$P$4,B2524=2016,J2524*$P$5,B2524=2017,J2524*$P$6,B2524=2018,J2524*$P$7,B2524=2019,J2524*$P$8,B2524=2020,J2524*$P$9,B2524=2021,J2524*$P$10,B2524=2022,J2524*$P$11),"")</f>
        <v>1266059.6362056229</v>
      </c>
      <c r="L2524" s="3">
        <f t="shared" si="40"/>
        <v>2321523.6362056229</v>
      </c>
    </row>
    <row r="2525" spans="1:12">
      <c r="A2525">
        <v>4816230</v>
      </c>
      <c r="B2525">
        <v>2017</v>
      </c>
      <c r="D2525" t="s">
        <v>1084</v>
      </c>
      <c r="E2525" t="s">
        <v>1085</v>
      </c>
      <c r="F2525" t="s">
        <v>4101</v>
      </c>
      <c r="G2525" t="s">
        <v>1086</v>
      </c>
      <c r="H2525" s="5">
        <v>1093265</v>
      </c>
      <c r="I2525">
        <f>IFERROR(VLOOKUP(G2525,'NCES Match'!$A$2:$B$1307,2,FALSE),"")</f>
        <v>4816230</v>
      </c>
      <c r="J2525" cm="1">
        <f t="array" ref="J2525">IFERROR(_xlfn.IFS(B2525=2015,H2525/$O$13,B2525=2016,H2525/$O$14,B2525=2017,H2525/$O$15,B2525=2018,H2525/$O$16,B2525=2019,H2525/$O$17,B2525=2020,H2525/$O$18,B2525=2021,H2525/$O$19,B2525=2022,H2525/$O$20),"")</f>
        <v>7.5373927318769546E-4</v>
      </c>
      <c r="K2525" s="3" cm="1">
        <f t="array" ref="K2525">IFERROR(_xlfn.IFS(B2525=2015,J2525*$P$4,B2525=2016,J2525*$P$5,B2525=2017,J2525*$P$6,B2525=2018,J2525*$P$7,B2525=2019,J2525*$P$8,B2525=2020,J2525*$P$9,B2525=2021,J2525*$P$10,B2525=2022,J2525*$P$11),"")</f>
        <v>1280036.0790468669</v>
      </c>
      <c r="L2525" s="3">
        <f t="shared" si="40"/>
        <v>2373301.0790468669</v>
      </c>
    </row>
    <row r="2526" spans="1:12">
      <c r="A2526" t="s">
        <v>4230</v>
      </c>
      <c r="B2526">
        <v>2015</v>
      </c>
      <c r="C2526" t="s">
        <v>1</v>
      </c>
      <c r="D2526" t="s">
        <v>218</v>
      </c>
      <c r="E2526" t="s">
        <v>219</v>
      </c>
      <c r="F2526" t="s">
        <v>220</v>
      </c>
      <c r="G2526" t="s">
        <v>221</v>
      </c>
      <c r="H2526" s="5">
        <v>38540133.520000003</v>
      </c>
      <c r="I2526" t="str">
        <f>IFERROR(VLOOKUP(G2526,'NCES Match'!$A$2:$B$1307,2,FALSE),"")</f>
        <v/>
      </c>
      <c r="J2526" cm="1">
        <f t="array" ref="J2526">IFERROR(_xlfn.IFS(B2526=2015,H2526/$O$13,B2526=2016,H2526/$O$14,B2526=2017,H2526/$O$15,B2526=2018,H2526/$O$16,B2526=2019,H2526/$O$17,B2526=2020,H2526/$O$18,B2526=2021,H2526/$O$19,B2526=2022,H2526/$O$20),"")</f>
        <v>3.0192485391564914E-2</v>
      </c>
      <c r="K2526" s="3" cm="1">
        <f t="array" ref="K2526">IFERROR(_xlfn.IFS(B2526=2015,J2526*$P$4,B2526=2016,J2526*$P$5,B2526=2017,J2526*$P$6,B2526=2018,J2526*$P$7,B2526=2019,J2526*$P$8,B2526=2020,J2526*$P$9,B2526=2021,J2526*$P$10,B2526=2022,J2526*$P$11),"")</f>
        <v>48050826.863698684</v>
      </c>
      <c r="L2526" s="3">
        <f t="shared" si="40"/>
        <v>86590960.383698687</v>
      </c>
    </row>
    <row r="2527" spans="1:12">
      <c r="A2527" t="s">
        <v>4230</v>
      </c>
      <c r="B2527">
        <v>2016</v>
      </c>
      <c r="C2527" t="s">
        <v>4096</v>
      </c>
      <c r="D2527" t="s">
        <v>218</v>
      </c>
      <c r="E2527" t="s">
        <v>219</v>
      </c>
      <c r="F2527">
        <v>729</v>
      </c>
      <c r="G2527" t="s">
        <v>221</v>
      </c>
      <c r="H2527" s="5">
        <f>45778592-1</f>
        <v>45778591</v>
      </c>
      <c r="I2527" t="str">
        <f>IFERROR(VLOOKUP(G2527,'NCES Match'!$A$2:$B$1307,2,FALSE),"")</f>
        <v/>
      </c>
      <c r="J2527" cm="1">
        <f t="array" ref="J2527">IFERROR(_xlfn.IFS(B2527=2015,H2527/$O$13,B2527=2016,H2527/$O$14,B2527=2017,H2527/$O$15,B2527=2018,H2527/$O$16,B2527=2019,H2527/$O$17,B2527=2020,H2527/$O$18,B2527=2021,H2527/$O$19,B2527=2022,H2527/$O$20),"")</f>
        <v>3.2771378430310381E-2</v>
      </c>
      <c r="K2527" s="3" cm="1">
        <f t="array" ref="K2527">IFERROR(_xlfn.IFS(B2527=2015,J2527*$P$4,B2527=2016,J2527*$P$5,B2527=2017,J2527*$P$6,B2527=2018,J2527*$P$7,B2527=2019,J2527*$P$8,B2527=2020,J2527*$P$9,B2527=2021,J2527*$P$10,B2527=2022,J2527*$P$11),"")</f>
        <v>54912745.737861268</v>
      </c>
      <c r="L2527" s="3">
        <f t="shared" si="40"/>
        <v>100691336.73786128</v>
      </c>
    </row>
    <row r="2528" spans="1:12">
      <c r="A2528" t="s">
        <v>4230</v>
      </c>
      <c r="B2528">
        <v>2017</v>
      </c>
      <c r="D2528" t="s">
        <v>218</v>
      </c>
      <c r="E2528" t="s">
        <v>219</v>
      </c>
      <c r="F2528">
        <v>729</v>
      </c>
      <c r="G2528" t="s">
        <v>221</v>
      </c>
      <c r="H2528" s="5">
        <v>50079195</v>
      </c>
      <c r="I2528" t="str">
        <f>IFERROR(VLOOKUP(G2528,'NCES Match'!$A$2:$B$1307,2,FALSE),"")</f>
        <v/>
      </c>
      <c r="J2528" cm="1">
        <f t="array" ref="J2528">IFERROR(_xlfn.IFS(B2528=2015,H2528/$O$13,B2528=2016,H2528/$O$14,B2528=2017,H2528/$O$15,B2528=2018,H2528/$O$16,B2528=2019,H2528/$O$17,B2528=2020,H2528/$O$18,B2528=2021,H2528/$O$19,B2528=2022,H2528/$O$20),"")</f>
        <v>3.4526538434071219E-2</v>
      </c>
      <c r="K2528" s="3" cm="1">
        <f t="array" ref="K2528">IFERROR(_xlfn.IFS(B2528=2015,J2528*$P$4,B2528=2016,J2528*$P$5,B2528=2017,J2528*$P$6,B2528=2018,J2528*$P$7,B2528=2019,J2528*$P$8,B2528=2020,J2528*$P$9,B2528=2021,J2528*$P$10,B2528=2022,J2528*$P$11),"")</f>
        <v>58634618.696860738</v>
      </c>
      <c r="L2528" s="3">
        <f t="shared" si="40"/>
        <v>108713813.69686073</v>
      </c>
    </row>
    <row r="2529" spans="1:12">
      <c r="A2529" t="s">
        <v>4230</v>
      </c>
      <c r="B2529">
        <v>2018</v>
      </c>
      <c r="D2529" t="s">
        <v>218</v>
      </c>
      <c r="E2529" t="s">
        <v>219</v>
      </c>
      <c r="F2529">
        <v>729</v>
      </c>
      <c r="G2529" t="s">
        <v>221</v>
      </c>
      <c r="H2529" s="5">
        <v>57992359</v>
      </c>
      <c r="I2529" t="str">
        <f>IFERROR(VLOOKUP(G2529,'NCES Match'!$A$2:$B$1307,2,FALSE),"")</f>
        <v/>
      </c>
      <c r="J2529" cm="1">
        <f t="array" ref="J2529">IFERROR(_xlfn.IFS(B2529=2015,H2529/$O$13,B2529=2016,H2529/$O$14,B2529=2017,H2529/$O$15,B2529=2018,H2529/$O$16,B2529=2019,H2529/$O$17,B2529=2020,H2529/$O$18,B2529=2021,H2529/$O$19,B2529=2022,H2529/$O$20),"")</f>
        <v>3.7843426224715877E-2</v>
      </c>
      <c r="K2529" s="3" cm="1">
        <f t="array" ref="K2529">IFERROR(_xlfn.IFS(B2529=2015,J2529*$P$4,B2529=2016,J2529*$P$5,B2529=2017,J2529*$P$6,B2529=2018,J2529*$P$7,B2529=2019,J2529*$P$8,B2529=2020,J2529*$P$9,B2529=2021,J2529*$P$10,B2529=2022,J2529*$P$11),"")</f>
        <v>64971611.1056289</v>
      </c>
      <c r="L2529" s="3">
        <f t="shared" si="40"/>
        <v>122963970.10562891</v>
      </c>
    </row>
    <row r="2530" spans="1:12">
      <c r="A2530" t="s">
        <v>4230</v>
      </c>
      <c r="B2530">
        <v>2019</v>
      </c>
      <c r="D2530" t="s">
        <v>218</v>
      </c>
      <c r="E2530" t="s">
        <v>219</v>
      </c>
      <c r="F2530" t="s">
        <v>220</v>
      </c>
      <c r="G2530" t="s">
        <v>221</v>
      </c>
      <c r="H2530" s="5">
        <v>58375375</v>
      </c>
      <c r="I2530" t="str">
        <f>IFERROR(VLOOKUP(G2530,'NCES Match'!$A$2:$B$1307,2,FALSE),"")</f>
        <v/>
      </c>
      <c r="J2530" cm="1">
        <f t="array" ref="J2530">IFERROR(_xlfn.IFS(B2530=2015,H2530/$O$13,B2530=2016,H2530/$O$14,B2530=2017,H2530/$O$15,B2530=2018,H2530/$O$16,B2530=2019,H2530/$O$17,B2530=2020,H2530/$O$18,B2530=2021,H2530/$O$19,B2530=2022,H2530/$O$20),"")</f>
        <v>3.6962121497944429E-2</v>
      </c>
      <c r="K2530" s="3" cm="1">
        <f t="array" ref="K2530">IFERROR(_xlfn.IFS(B2530=2015,J2530*$P$4,B2530=2016,J2530*$P$5,B2530=2017,J2530*$P$6,B2530=2018,J2530*$P$7,B2530=2019,J2530*$P$8,B2530=2020,J2530*$P$9,B2530=2021,J2530*$P$10,B2530=2022,J2530*$P$11),"")</f>
        <v>64237430.820610806</v>
      </c>
      <c r="L2530" s="3">
        <f t="shared" si="40"/>
        <v>122612805.82061081</v>
      </c>
    </row>
    <row r="2531" spans="1:12">
      <c r="A2531" t="s">
        <v>4230</v>
      </c>
      <c r="B2531">
        <v>2020</v>
      </c>
      <c r="D2531" t="s">
        <v>218</v>
      </c>
      <c r="E2531" t="s">
        <v>219</v>
      </c>
      <c r="F2531" t="s">
        <v>220</v>
      </c>
      <c r="G2531" t="s">
        <v>4348</v>
      </c>
      <c r="H2531" s="5">
        <v>72219367</v>
      </c>
      <c r="I2531" t="str">
        <f>IFERROR(VLOOKUP(G2531,'NCES Match'!$A$2:$B$1307,2,FALSE),"")</f>
        <v/>
      </c>
      <c r="J2531" cm="1">
        <f t="array" ref="J2531">IFERROR(_xlfn.IFS(B2531=2015,H2531/$O$13,B2531=2016,H2531/$O$14,B2531=2017,H2531/$O$15,B2531=2018,H2531/$O$16,B2531=2019,H2531/$O$17,B2531=2020,H2531/$O$18,B2531=2021,H2531/$O$19,B2531=2022,H2531/$O$20),"")</f>
        <v>3.9136221151401196E-2</v>
      </c>
      <c r="K2531" s="3" cm="1">
        <f t="array" ref="K2531">IFERROR(_xlfn.IFS(B2531=2015,J2531*$P$4,B2531=2016,J2531*$P$5,B2531=2017,J2531*$P$6,B2531=2018,J2531*$P$7,B2531=2019,J2531*$P$8,B2531=2020,J2531*$P$9,B2531=2021,J2531*$P$10,B2531=2022,J2531*$P$11),"")</f>
        <v>82499264.355616257</v>
      </c>
      <c r="L2531" s="3">
        <f t="shared" si="40"/>
        <v>154718631.35561627</v>
      </c>
    </row>
    <row r="2532" spans="1:12">
      <c r="A2532" t="s">
        <v>4230</v>
      </c>
      <c r="B2532">
        <v>2021</v>
      </c>
      <c r="D2532" t="s">
        <v>218</v>
      </c>
      <c r="E2532" t="s">
        <v>219</v>
      </c>
      <c r="F2532" t="s">
        <v>220</v>
      </c>
      <c r="G2532" t="s">
        <v>4348</v>
      </c>
      <c r="H2532" s="5">
        <v>80996392.950000003</v>
      </c>
      <c r="I2532" t="str">
        <f>IFERROR(VLOOKUP(G2532,'NCES Match'!$A$2:$B$1307,2,FALSE),"")</f>
        <v/>
      </c>
      <c r="J2532" cm="1">
        <f t="array" ref="J2532">IFERROR(_xlfn.IFS(B2532=2015,H2532/$O$13,B2532=2016,H2532/$O$14,B2532=2017,H2532/$O$15,B2532=2018,H2532/$O$16,B2532=2019,H2532/$O$17,B2532=2020,H2532/$O$18,B2532=2021,H2532/$O$19,B2532=2022,H2532/$O$20),"")</f>
        <v>4.1441238749147215E-2</v>
      </c>
      <c r="K2532" s="3" cm="1">
        <f t="array" ref="K2532">IFERROR(_xlfn.IFS(B2532=2015,J2532*$P$4,B2532=2016,J2532*$P$5,B2532=2017,J2532*$P$6,B2532=2018,J2532*$P$7,B2532=2019,J2532*$P$8,B2532=2020,J2532*$P$9,B2532=2021,J2532*$P$10,B2532=2022,J2532*$P$11),"")</f>
        <v>88707180.070486277</v>
      </c>
      <c r="L2532" s="3">
        <f t="shared" si="40"/>
        <v>169703573.0204863</v>
      </c>
    </row>
    <row r="2533" spans="1:12">
      <c r="A2533" t="s">
        <v>4230</v>
      </c>
      <c r="B2533">
        <v>2022</v>
      </c>
      <c r="D2533" t="s">
        <v>218</v>
      </c>
      <c r="E2533" t="s">
        <v>219</v>
      </c>
      <c r="F2533" t="s">
        <v>220</v>
      </c>
      <c r="G2533" t="s">
        <v>4348</v>
      </c>
      <c r="H2533" s="5">
        <v>95747884.980000004</v>
      </c>
      <c r="I2533" t="str">
        <f>IFERROR(VLOOKUP(G2533,'NCES Match'!$A$2:$B$1307,2,FALSE),"")</f>
        <v/>
      </c>
      <c r="J2533" cm="1">
        <f t="array" ref="J2533">IFERROR(_xlfn.IFS(B2533=2015,H2533/$O$13,B2533=2016,H2533/$O$14,B2533=2017,H2533/$O$15,B2533=2018,H2533/$O$16,B2533=2019,H2533/$O$17,B2533=2020,H2533/$O$18,B2533=2021,H2533/$O$19,B2533=2022,H2533/$O$20),"")</f>
        <v>4.2055405058176253E-2</v>
      </c>
      <c r="K2533" s="3" cm="1">
        <f t="array" ref="K2533">IFERROR(_xlfn.IFS(B2533=2015,J2533*$P$4,B2533=2016,J2533*$P$5,B2533=2017,J2533*$P$6,B2533=2018,J2533*$P$7,B2533=2019,J2533*$P$8,B2533=2020,J2533*$P$9,B2533=2021,J2533*$P$10,B2533=2022,J2533*$P$11),"")</f>
        <v>90565600.103229001</v>
      </c>
      <c r="L2533" s="3">
        <f t="shared" si="40"/>
        <v>186313485.08322901</v>
      </c>
    </row>
    <row r="2534" spans="1:12">
      <c r="A2534" t="s">
        <v>4230</v>
      </c>
      <c r="B2534">
        <v>2023</v>
      </c>
      <c r="D2534" t="s">
        <v>218</v>
      </c>
      <c r="E2534" t="s">
        <v>219</v>
      </c>
      <c r="F2534" t="s">
        <v>220</v>
      </c>
      <c r="G2534" t="s">
        <v>221</v>
      </c>
      <c r="H2534" s="5">
        <v>114685251.90000001</v>
      </c>
      <c r="I2534" t="str">
        <f>IFERROR(VLOOKUP(G2534,'NCES Match'!$A$2:$B$1307,2,FALSE),"")</f>
        <v/>
      </c>
      <c r="J2534" t="str" cm="1">
        <f t="array" ref="J2534">IFERROR(_xlfn.IFS(B2534=2015,H2534/$O$13,B2534=2016,H2534/$O$14,B2534=2017,H2534/$O$15,B2534=2018,H2534/$O$16,B2534=2019,H2534/$O$17,B2534=2020,H2534/$O$18,B2534=2021,H2534/$O$19,B2534=2022,H2534/$O$20),"")</f>
        <v/>
      </c>
      <c r="K2534" s="3" t="str" cm="1">
        <f t="array" ref="K2534">IFERROR(_xlfn.IFS(B2534=2015,J2534*$P$4,B2534=2016,J2534*$P$5,B2534=2017,J2534*$P$6,B2534=2018,J2534*$P$7,B2534=2019,J2534*$P$8,B2534=2020,J2534*$P$9,B2534=2021,J2534*$P$10,B2534=2022,J2534*$P$11),"")</f>
        <v/>
      </c>
      <c r="L2534" s="3">
        <f t="shared" si="40"/>
        <v>114685251.90000001</v>
      </c>
    </row>
    <row r="2535" spans="1:12">
      <c r="A2535" t="s">
        <v>4230</v>
      </c>
      <c r="B2535">
        <v>2015</v>
      </c>
      <c r="C2535" t="s">
        <v>1</v>
      </c>
      <c r="D2535" t="s">
        <v>178</v>
      </c>
      <c r="E2535" t="s">
        <v>179</v>
      </c>
      <c r="F2535" t="s">
        <v>180</v>
      </c>
      <c r="G2535" t="s">
        <v>181</v>
      </c>
      <c r="H2535" s="5">
        <v>6031586.2999999998</v>
      </c>
      <c r="I2535" t="str">
        <f>IFERROR(VLOOKUP(G2535,'NCES Match'!$A$2:$B$1307,2,FALSE),"")</f>
        <v/>
      </c>
      <c r="J2535" cm="1">
        <f t="array" ref="J2535">IFERROR(_xlfn.IFS(B2535=2015,H2535/$O$13,B2535=2016,H2535/$O$14,B2535=2017,H2535/$O$15,B2535=2018,H2535/$O$16,B2535=2019,H2535/$O$17,B2535=2020,H2535/$O$18,B2535=2021,H2535/$O$19,B2535=2022,H2535/$O$20),"")</f>
        <v>4.725167367575665E-3</v>
      </c>
      <c r="K2535" s="3" cm="1">
        <f t="array" ref="K2535">IFERROR(_xlfn.IFS(B2535=2015,J2535*$P$4,B2535=2016,J2535*$P$5,B2535=2017,J2535*$P$6,B2535=2018,J2535*$P$7,B2535=2019,J2535*$P$8,B2535=2020,J2535*$P$9,B2535=2021,J2535*$P$10,B2535=2022,J2535*$P$11),"")</f>
        <v>7520023.4805714004</v>
      </c>
      <c r="L2535" s="3">
        <f t="shared" si="40"/>
        <v>13551609.780571401</v>
      </c>
    </row>
    <row r="2536" spans="1:12">
      <c r="A2536" t="s">
        <v>4230</v>
      </c>
      <c r="B2536">
        <v>2016</v>
      </c>
      <c r="C2536" t="s">
        <v>4096</v>
      </c>
      <c r="D2536" t="s">
        <v>178</v>
      </c>
      <c r="E2536" t="s">
        <v>179</v>
      </c>
      <c r="F2536">
        <v>738</v>
      </c>
      <c r="G2536" t="s">
        <v>181</v>
      </c>
      <c r="H2536" s="5">
        <v>6937114</v>
      </c>
      <c r="I2536" t="str">
        <f>IFERROR(VLOOKUP(G2536,'NCES Match'!$A$2:$B$1307,2,FALSE),"")</f>
        <v/>
      </c>
      <c r="J2536" cm="1">
        <f t="array" ref="J2536">IFERROR(_xlfn.IFS(B2536=2015,H2536/$O$13,B2536=2016,H2536/$O$14,B2536=2017,H2536/$O$15,B2536=2018,H2536/$O$16,B2536=2019,H2536/$O$17,B2536=2020,H2536/$O$18,B2536=2021,H2536/$O$19,B2536=2022,H2536/$O$20),"")</f>
        <v>4.9660503554642861E-3</v>
      </c>
      <c r="K2536" s="3" cm="1">
        <f t="array" ref="K2536">IFERROR(_xlfn.IFS(B2536=2015,J2536*$P$4,B2536=2016,J2536*$P$5,B2536=2017,J2536*$P$6,B2536=2018,J2536*$P$7,B2536=2019,J2536*$P$8,B2536=2020,J2536*$P$9,B2536=2021,J2536*$P$10,B2536=2022,J2536*$P$11),"")</f>
        <v>8321269.1547574652</v>
      </c>
      <c r="L2536" s="3">
        <f t="shared" si="40"/>
        <v>15258383.154757466</v>
      </c>
    </row>
    <row r="2537" spans="1:12">
      <c r="A2537" t="s">
        <v>4230</v>
      </c>
      <c r="B2537">
        <v>2017</v>
      </c>
      <c r="D2537" t="s">
        <v>178</v>
      </c>
      <c r="E2537" t="s">
        <v>179</v>
      </c>
      <c r="F2537">
        <v>738</v>
      </c>
      <c r="G2537" t="s">
        <v>181</v>
      </c>
      <c r="H2537" s="5">
        <v>7195854</v>
      </c>
      <c r="I2537" t="str">
        <f>IFERROR(VLOOKUP(G2537,'NCES Match'!$A$2:$B$1307,2,FALSE),"")</f>
        <v/>
      </c>
      <c r="J2537" cm="1">
        <f t="array" ref="J2537">IFERROR(_xlfn.IFS(B2537=2015,H2537/$O$13,B2537=2016,H2537/$O$14,B2537=2017,H2537/$O$15,B2537=2018,H2537/$O$16,B2537=2019,H2537/$O$17,B2537=2020,H2537/$O$18,B2537=2021,H2537/$O$19,B2537=2022,H2537/$O$20),"")</f>
        <v>4.9611007065302297E-3</v>
      </c>
      <c r="K2537" s="3" cm="1">
        <f t="array" ref="K2537">IFERROR(_xlfn.IFS(B2537=2015,J2537*$P$4,B2537=2016,J2537*$P$5,B2537=2017,J2537*$P$6,B2537=2018,J2537*$P$7,B2537=2019,J2537*$P$8,B2537=2020,J2537*$P$9,B2537=2021,J2537*$P$10,B2537=2022,J2537*$P$11),"")</f>
        <v>8425178.4695876241</v>
      </c>
      <c r="L2537" s="3">
        <f t="shared" si="40"/>
        <v>15621032.469587624</v>
      </c>
    </row>
    <row r="2538" spans="1:12">
      <c r="A2538" t="s">
        <v>4230</v>
      </c>
      <c r="B2538">
        <v>2018</v>
      </c>
      <c r="D2538" t="s">
        <v>178</v>
      </c>
      <c r="E2538" t="s">
        <v>179</v>
      </c>
      <c r="F2538">
        <v>738</v>
      </c>
      <c r="G2538" t="s">
        <v>181</v>
      </c>
      <c r="H2538" s="5">
        <v>8130640</v>
      </c>
      <c r="I2538" t="str">
        <f>IFERROR(VLOOKUP(G2538,'NCES Match'!$A$2:$B$1307,2,FALSE),"")</f>
        <v/>
      </c>
      <c r="J2538" cm="1">
        <f t="array" ref="J2538">IFERROR(_xlfn.IFS(B2538=2015,H2538/$O$13,B2538=2016,H2538/$O$14,B2538=2017,H2538/$O$15,B2538=2018,H2538/$O$16,B2538=2019,H2538/$O$17,B2538=2020,H2538/$O$18,B2538=2021,H2538/$O$19,B2538=2022,H2538/$O$20),"")</f>
        <v>5.3057209657521249E-3</v>
      </c>
      <c r="K2538" s="3" cm="1">
        <f t="array" ref="K2538">IFERROR(_xlfn.IFS(B2538=2015,J2538*$P$4,B2538=2016,J2538*$P$5,B2538=2017,J2538*$P$6,B2538=2018,J2538*$P$7,B2538=2019,J2538*$P$8,B2538=2020,J2538*$P$9,B2538=2021,J2538*$P$10,B2538=2022,J2538*$P$11),"")</f>
        <v>9109144.5360908769</v>
      </c>
      <c r="L2538" s="3">
        <f t="shared" si="40"/>
        <v>17239784.536090877</v>
      </c>
    </row>
    <row r="2539" spans="1:12">
      <c r="A2539" t="s">
        <v>4230</v>
      </c>
      <c r="B2539">
        <v>2019</v>
      </c>
      <c r="D2539" t="s">
        <v>178</v>
      </c>
      <c r="E2539" t="s">
        <v>179</v>
      </c>
      <c r="F2539" t="s">
        <v>180</v>
      </c>
      <c r="G2539" t="s">
        <v>181</v>
      </c>
      <c r="H2539" s="5">
        <v>8626530</v>
      </c>
      <c r="I2539" t="str">
        <f>IFERROR(VLOOKUP(G2539,'NCES Match'!$A$2:$B$1307,2,FALSE),"")</f>
        <v/>
      </c>
      <c r="J2539" cm="1">
        <f t="array" ref="J2539">IFERROR(_xlfn.IFS(B2539=2015,H2539/$O$13,B2539=2016,H2539/$O$14,B2539=2017,H2539/$O$15,B2539=2018,H2539/$O$16,B2539=2019,H2539/$O$17,B2539=2020,H2539/$O$18,B2539=2021,H2539/$O$19,B2539=2022,H2539/$O$20),"")</f>
        <v>5.462146495258704E-3</v>
      </c>
      <c r="K2539" s="3" cm="1">
        <f t="array" ref="K2539">IFERROR(_xlfn.IFS(B2539=2015,J2539*$P$4,B2539=2016,J2539*$P$5,B2539=2017,J2539*$P$6,B2539=2018,J2539*$P$7,B2539=2019,J2539*$P$8,B2539=2020,J2539*$P$9,B2539=2021,J2539*$P$10,B2539=2022,J2539*$P$11),"")</f>
        <v>9492806.2405924369</v>
      </c>
      <c r="L2539" s="3">
        <f t="shared" si="40"/>
        <v>18119336.240592435</v>
      </c>
    </row>
    <row r="2540" spans="1:12">
      <c r="A2540" t="s">
        <v>4230</v>
      </c>
      <c r="B2540">
        <v>2020</v>
      </c>
      <c r="D2540" t="s">
        <v>178</v>
      </c>
      <c r="E2540" t="s">
        <v>179</v>
      </c>
      <c r="F2540">
        <v>738</v>
      </c>
      <c r="G2540" t="s">
        <v>4338</v>
      </c>
      <c r="H2540" s="5">
        <v>9588484</v>
      </c>
      <c r="I2540" t="str">
        <f>IFERROR(VLOOKUP(G2540,'NCES Match'!$A$2:$B$1307,2,FALSE),"")</f>
        <v/>
      </c>
      <c r="J2540" cm="1">
        <f t="array" ref="J2540">IFERROR(_xlfn.IFS(B2540=2015,H2540/$O$13,B2540=2016,H2540/$O$14,B2540=2017,H2540/$O$15,B2540=2018,H2540/$O$16,B2540=2019,H2540/$O$17,B2540=2020,H2540/$O$18,B2540=2021,H2540/$O$19,B2540=2022,H2540/$O$20),"")</f>
        <v>5.1960719945201399E-3</v>
      </c>
      <c r="K2540" s="3" cm="1">
        <f t="array" ref="K2540">IFERROR(_xlfn.IFS(B2540=2015,J2540*$P$4,B2540=2016,J2540*$P$5,B2540=2017,J2540*$P$6,B2540=2018,J2540*$P$7,B2540=2019,J2540*$P$8,B2540=2020,J2540*$P$9,B2540=2021,J2540*$P$10,B2540=2022,J2540*$P$11),"")</f>
        <v>10953334.391391119</v>
      </c>
      <c r="L2540" s="3">
        <f t="shared" si="40"/>
        <v>20541818.391391121</v>
      </c>
    </row>
    <row r="2541" spans="1:12">
      <c r="A2541" t="s">
        <v>4230</v>
      </c>
      <c r="B2541">
        <v>2021</v>
      </c>
      <c r="D2541" t="s">
        <v>178</v>
      </c>
      <c r="E2541" t="s">
        <v>179</v>
      </c>
      <c r="F2541" t="s">
        <v>180</v>
      </c>
      <c r="G2541" t="s">
        <v>4338</v>
      </c>
      <c r="H2541" s="5">
        <v>10313238.389999999</v>
      </c>
      <c r="I2541" t="str">
        <f>IFERROR(VLOOKUP(G2541,'NCES Match'!$A$2:$B$1307,2,FALSE),"")</f>
        <v/>
      </c>
      <c r="J2541" cm="1">
        <f t="array" ref="J2541">IFERROR(_xlfn.IFS(B2541=2015,H2541/$O$13,B2541=2016,H2541/$O$14,B2541=2017,H2541/$O$15,B2541=2018,H2541/$O$16,B2541=2019,H2541/$O$17,B2541=2020,H2541/$O$18,B2541=2021,H2541/$O$19,B2541=2022,H2541/$O$20),"")</f>
        <v>5.2766963914145579E-3</v>
      </c>
      <c r="K2541" s="3" cm="1">
        <f t="array" ref="K2541">IFERROR(_xlfn.IFS(B2541=2015,J2541*$P$4,B2541=2016,J2541*$P$5,B2541=2017,J2541*$P$6,B2541=2018,J2541*$P$7,B2541=2019,J2541*$P$8,B2541=2020,J2541*$P$9,B2541=2021,J2541*$P$10,B2541=2022,J2541*$P$11),"")</f>
        <v>11295049.836803649</v>
      </c>
      <c r="L2541" s="3">
        <f t="shared" si="40"/>
        <v>21608288.226803645</v>
      </c>
    </row>
    <row r="2542" spans="1:12">
      <c r="A2542" t="s">
        <v>4230</v>
      </c>
      <c r="B2542">
        <v>2022</v>
      </c>
      <c r="D2542" t="s">
        <v>178</v>
      </c>
      <c r="E2542" t="s">
        <v>179</v>
      </c>
      <c r="F2542" t="s">
        <v>180</v>
      </c>
      <c r="G2542" t="s">
        <v>4338</v>
      </c>
      <c r="H2542" s="5">
        <v>10279270.15</v>
      </c>
      <c r="I2542" t="str">
        <f>IFERROR(VLOOKUP(G2542,'NCES Match'!$A$2:$B$1307,2,FALSE),"")</f>
        <v/>
      </c>
      <c r="J2542" cm="1">
        <f t="array" ref="J2542">IFERROR(_xlfn.IFS(B2542=2015,H2542/$O$13,B2542=2016,H2542/$O$14,B2542=2017,H2542/$O$15,B2542=2018,H2542/$O$16,B2542=2019,H2542/$O$17,B2542=2020,H2542/$O$18,B2542=2021,H2542/$O$19,B2542=2022,H2542/$O$20),"")</f>
        <v>4.5149704346051046E-3</v>
      </c>
      <c r="K2542" s="3" cm="1">
        <f t="array" ref="K2542">IFERROR(_xlfn.IFS(B2542=2015,J2542*$P$4,B2542=2016,J2542*$P$5,B2542=2017,J2542*$P$6,B2542=2018,J2542*$P$7,B2542=2019,J2542*$P$8,B2542=2020,J2542*$P$9,B2542=2021,J2542*$P$10,B2542=2022,J2542*$P$11),"")</f>
        <v>9722912.1035145279</v>
      </c>
      <c r="L2542" s="3">
        <f t="shared" si="40"/>
        <v>20002182.253514528</v>
      </c>
    </row>
    <row r="2543" spans="1:12">
      <c r="A2543" t="s">
        <v>4230</v>
      </c>
      <c r="B2543">
        <v>2023</v>
      </c>
      <c r="D2543" t="s">
        <v>178</v>
      </c>
      <c r="E2543" t="s">
        <v>179</v>
      </c>
      <c r="F2543" t="s">
        <v>180</v>
      </c>
      <c r="G2543" t="s">
        <v>181</v>
      </c>
      <c r="H2543" s="5">
        <v>12350528.640000001</v>
      </c>
      <c r="I2543" t="str">
        <f>IFERROR(VLOOKUP(G2543,'NCES Match'!$A$2:$B$1307,2,FALSE),"")</f>
        <v/>
      </c>
      <c r="J2543" t="str" cm="1">
        <f t="array" ref="J2543">IFERROR(_xlfn.IFS(B2543=2015,H2543/$O$13,B2543=2016,H2543/$O$14,B2543=2017,H2543/$O$15,B2543=2018,H2543/$O$16,B2543=2019,H2543/$O$17,B2543=2020,H2543/$O$18,B2543=2021,H2543/$O$19,B2543=2022,H2543/$O$20),"")</f>
        <v/>
      </c>
      <c r="K2543" s="3" t="str" cm="1">
        <f t="array" ref="K2543">IFERROR(_xlfn.IFS(B2543=2015,J2543*$P$4,B2543=2016,J2543*$P$5,B2543=2017,J2543*$P$6,B2543=2018,J2543*$P$7,B2543=2019,J2543*$P$8,B2543=2020,J2543*$P$9,B2543=2021,J2543*$P$10,B2543=2022,J2543*$P$11),"")</f>
        <v/>
      </c>
      <c r="L2543" s="3">
        <f t="shared" si="40"/>
        <v>12350528.640000001</v>
      </c>
    </row>
    <row r="2544" spans="1:12">
      <c r="A2544" t="s">
        <v>4230</v>
      </c>
      <c r="B2544">
        <v>2015</v>
      </c>
      <c r="C2544" t="s">
        <v>1</v>
      </c>
      <c r="D2544" t="s">
        <v>146</v>
      </c>
      <c r="E2544" t="s">
        <v>147</v>
      </c>
      <c r="F2544" t="s">
        <v>148</v>
      </c>
      <c r="G2544" t="s">
        <v>149</v>
      </c>
      <c r="H2544" s="5">
        <v>937405.52</v>
      </c>
      <c r="I2544" t="str">
        <f>IFERROR(VLOOKUP(G2544,'NCES Match'!$A$2:$B$1307,2,FALSE),"")</f>
        <v/>
      </c>
      <c r="J2544" cm="1">
        <f t="array" ref="J2544">IFERROR(_xlfn.IFS(B2544=2015,H2544/$O$13,B2544=2016,H2544/$O$14,B2544=2017,H2544/$O$15,B2544=2018,H2544/$O$16,B2544=2019,H2544/$O$17,B2544=2020,H2544/$O$18,B2544=2021,H2544/$O$19,B2544=2022,H2544/$O$20),"")</f>
        <v>7.3436700612064488E-4</v>
      </c>
      <c r="K2544" s="3" cm="1">
        <f t="array" ref="K2544">IFERROR(_xlfn.IFS(B2544=2015,J2544*$P$4,B2544=2016,J2544*$P$5,B2544=2017,J2544*$P$6,B2544=2018,J2544*$P$7,B2544=2019,J2544*$P$8,B2544=2020,J2544*$P$9,B2544=2021,J2544*$P$10,B2544=2022,J2544*$P$11),"")</f>
        <v>1168732.5971307489</v>
      </c>
      <c r="L2544" s="3">
        <f t="shared" si="40"/>
        <v>2106138.1171307489</v>
      </c>
    </row>
    <row r="2545" spans="1:12">
      <c r="A2545" t="s">
        <v>4230</v>
      </c>
      <c r="B2545">
        <v>2016</v>
      </c>
      <c r="C2545" t="s">
        <v>4096</v>
      </c>
      <c r="D2545" t="s">
        <v>146</v>
      </c>
      <c r="E2545" t="s">
        <v>147</v>
      </c>
      <c r="F2545">
        <v>769</v>
      </c>
      <c r="G2545" t="s">
        <v>149</v>
      </c>
      <c r="H2545" s="5">
        <v>1557210</v>
      </c>
      <c r="I2545" t="str">
        <f>IFERROR(VLOOKUP(G2545,'NCES Match'!$A$2:$B$1307,2,FALSE),"")</f>
        <v/>
      </c>
      <c r="J2545" cm="1">
        <f t="array" ref="J2545">IFERROR(_xlfn.IFS(B2545=2015,H2545/$O$13,B2545=2016,H2545/$O$14,B2545=2017,H2545/$O$15,B2545=2018,H2545/$O$16,B2545=2019,H2545/$O$17,B2545=2020,H2545/$O$18,B2545=2021,H2545/$O$19,B2545=2022,H2545/$O$20),"")</f>
        <v>1.1147551091177888E-3</v>
      </c>
      <c r="K2545" s="3" cm="1">
        <f t="array" ref="K2545">IFERROR(_xlfn.IFS(B2545=2015,J2545*$P$4,B2545=2016,J2545*$P$5,B2545=2017,J2545*$P$6,B2545=2018,J2545*$P$7,B2545=2019,J2545*$P$8,B2545=2020,J2545*$P$9,B2545=2021,J2545*$P$10,B2545=2022,J2545*$P$11),"")</f>
        <v>1867918.4947054167</v>
      </c>
      <c r="L2545" s="3">
        <f t="shared" si="40"/>
        <v>3425128.4947054167</v>
      </c>
    </row>
    <row r="2546" spans="1:12">
      <c r="A2546" t="s">
        <v>4230</v>
      </c>
      <c r="B2546">
        <v>2017</v>
      </c>
      <c r="D2546" t="s">
        <v>146</v>
      </c>
      <c r="E2546" t="s">
        <v>147</v>
      </c>
      <c r="F2546">
        <v>769</v>
      </c>
      <c r="G2546" t="s">
        <v>149</v>
      </c>
      <c r="H2546" s="5">
        <v>1812354</v>
      </c>
      <c r="I2546" t="str">
        <f>IFERROR(VLOOKUP(G2546,'NCES Match'!$A$2:$B$1307,2,FALSE),"")</f>
        <v/>
      </c>
      <c r="J2546" cm="1">
        <f t="array" ref="J2546">IFERROR(_xlfn.IFS(B2546=2015,H2546/$O$13,B2546=2016,H2546/$O$14,B2546=2017,H2546/$O$15,B2546=2018,H2546/$O$16,B2546=2019,H2546/$O$17,B2546=2020,H2546/$O$18,B2546=2021,H2546/$O$19,B2546=2022,H2546/$O$20),"")</f>
        <v>1.2495071064369688E-3</v>
      </c>
      <c r="K2546" s="3" cm="1">
        <f t="array" ref="K2546">IFERROR(_xlfn.IFS(B2546=2015,J2546*$P$4,B2546=2016,J2546*$P$5,B2546=2017,J2546*$P$6,B2546=2018,J2546*$P$7,B2546=2019,J2546*$P$8,B2546=2020,J2546*$P$9,B2546=2021,J2546*$P$10,B2546=2022,J2546*$P$11),"")</f>
        <v>2121972.7220801045</v>
      </c>
      <c r="L2546" s="3">
        <f t="shared" si="40"/>
        <v>3934326.7220801045</v>
      </c>
    </row>
    <row r="2547" spans="1:12">
      <c r="A2547" t="s">
        <v>4230</v>
      </c>
      <c r="B2547">
        <v>2018</v>
      </c>
      <c r="D2547" t="s">
        <v>146</v>
      </c>
      <c r="E2547" t="s">
        <v>147</v>
      </c>
      <c r="F2547">
        <v>769</v>
      </c>
      <c r="G2547" t="s">
        <v>149</v>
      </c>
      <c r="H2547" s="5">
        <v>1656362</v>
      </c>
      <c r="I2547" t="str">
        <f>IFERROR(VLOOKUP(G2547,'NCES Match'!$A$2:$B$1307,2,FALSE),"")</f>
        <v/>
      </c>
      <c r="J2547" cm="1">
        <f t="array" ref="J2547">IFERROR(_xlfn.IFS(B2547=2015,H2547/$O$13,B2547=2016,H2547/$O$14,B2547=2017,H2547/$O$15,B2547=2018,H2547/$O$16,B2547=2019,H2547/$O$17,B2547=2020,H2547/$O$18,B2547=2021,H2547/$O$19,B2547=2022,H2547/$O$20),"")</f>
        <v>1.0808736569661332E-3</v>
      </c>
      <c r="K2547" s="3" cm="1">
        <f t="array" ref="K2547">IFERROR(_xlfn.IFS(B2547=2015,J2547*$P$4,B2547=2016,J2547*$P$5,B2547=2017,J2547*$P$6,B2547=2018,J2547*$P$7,B2547=2019,J2547*$P$8,B2547=2020,J2547*$P$9,B2547=2021,J2547*$P$10,B2547=2022,J2547*$P$11),"")</f>
        <v>1855701.5022296594</v>
      </c>
      <c r="L2547" s="3">
        <f t="shared" si="40"/>
        <v>3512063.5022296594</v>
      </c>
    </row>
    <row r="2548" spans="1:12">
      <c r="A2548" t="s">
        <v>4230</v>
      </c>
      <c r="B2548">
        <v>2019</v>
      </c>
      <c r="D2548" t="s">
        <v>146</v>
      </c>
      <c r="E2548" t="s">
        <v>147</v>
      </c>
      <c r="F2548" t="s">
        <v>148</v>
      </c>
      <c r="G2548" t="s">
        <v>149</v>
      </c>
      <c r="H2548" s="5">
        <v>1514782</v>
      </c>
      <c r="I2548" t="str">
        <f>IFERROR(VLOOKUP(G2548,'NCES Match'!$A$2:$B$1307,2,FALSE),"")</f>
        <v/>
      </c>
      <c r="J2548" cm="1">
        <f t="array" ref="J2548">IFERROR(_xlfn.IFS(B2548=2015,H2548/$O$13,B2548=2016,H2548/$O$14,B2548=2017,H2548/$O$15,B2548=2018,H2548/$O$16,B2548=2019,H2548/$O$17,B2548=2020,H2548/$O$18,B2548=2021,H2548/$O$19,B2548=2022,H2548/$O$20),"")</f>
        <v>9.5912970712221145E-4</v>
      </c>
      <c r="K2548" s="3" cm="1">
        <f t="array" ref="K2548">IFERROR(_xlfn.IFS(B2548=2015,J2548*$P$4,B2548=2016,J2548*$P$5,B2548=2017,J2548*$P$6,B2548=2018,J2548*$P$7,B2548=2019,J2548*$P$8,B2548=2020,J2548*$P$9,B2548=2021,J2548*$P$10,B2548=2022,J2548*$P$11),"")</f>
        <v>1666896.4256470555</v>
      </c>
      <c r="L2548" s="3">
        <f t="shared" si="40"/>
        <v>3181678.4256470557</v>
      </c>
    </row>
    <row r="2549" spans="1:12">
      <c r="A2549" t="s">
        <v>4230</v>
      </c>
      <c r="B2549">
        <v>2020</v>
      </c>
      <c r="D2549" t="s">
        <v>146</v>
      </c>
      <c r="E2549" t="s">
        <v>147</v>
      </c>
      <c r="F2549" t="s">
        <v>148</v>
      </c>
      <c r="G2549" t="s">
        <v>4331</v>
      </c>
      <c r="H2549" s="5">
        <v>1735805</v>
      </c>
      <c r="I2549" t="str">
        <f>IFERROR(VLOOKUP(G2549,'NCES Match'!$A$2:$B$1307,2,FALSE),"")</f>
        <v/>
      </c>
      <c r="J2549" cm="1">
        <f t="array" ref="J2549">IFERROR(_xlfn.IFS(B2549=2015,H2549/$O$13,B2549=2016,H2549/$O$14,B2549=2017,H2549/$O$15,B2549=2018,H2549/$O$16,B2549=2019,H2549/$O$17,B2549=2020,H2549/$O$18,B2549=2021,H2549/$O$19,B2549=2022,H2549/$O$20),"")</f>
        <v>9.4064585688916319E-4</v>
      </c>
      <c r="K2549" s="3" cm="1">
        <f t="array" ref="K2549">IFERROR(_xlfn.IFS(B2549=2015,J2549*$P$4,B2549=2016,J2549*$P$5,B2549=2017,J2549*$P$6,B2549=2018,J2549*$P$7,B2549=2019,J2549*$P$8,B2549=2020,J2549*$P$9,B2549=2021,J2549*$P$10,B2549=2022,J2549*$P$11),"")</f>
        <v>1982884.1142404431</v>
      </c>
      <c r="L2549" s="3">
        <f t="shared" si="40"/>
        <v>3718689.1142404433</v>
      </c>
    </row>
    <row r="2550" spans="1:12">
      <c r="A2550" t="s">
        <v>4230</v>
      </c>
      <c r="B2550">
        <v>2021</v>
      </c>
      <c r="D2550" t="s">
        <v>146</v>
      </c>
      <c r="E2550" t="s">
        <v>147</v>
      </c>
      <c r="F2550" t="s">
        <v>148</v>
      </c>
      <c r="G2550" t="s">
        <v>4331</v>
      </c>
      <c r="H2550" s="5">
        <v>1730608.49</v>
      </c>
      <c r="I2550" t="str">
        <f>IFERROR(VLOOKUP(G2550,'NCES Match'!$A$2:$B$1307,2,FALSE),"")</f>
        <v/>
      </c>
      <c r="J2550" cm="1">
        <f t="array" ref="J2550">IFERROR(_xlfn.IFS(B2550=2015,H2550/$O$13,B2550=2016,H2550/$O$14,B2550=2017,H2550/$O$15,B2550=2018,H2550/$O$16,B2550=2019,H2550/$O$17,B2550=2020,H2550/$O$18,B2550=2021,H2550/$O$19,B2550=2022,H2550/$O$20),"")</f>
        <v>8.854537468065255E-4</v>
      </c>
      <c r="K2550" s="3" cm="1">
        <f t="array" ref="K2550">IFERROR(_xlfn.IFS(B2550=2015,J2550*$P$4,B2550=2016,J2550*$P$5,B2550=2017,J2550*$P$6,B2550=2018,J2550*$P$7,B2550=2019,J2550*$P$8,B2550=2020,J2550*$P$9,B2550=2021,J2550*$P$10,B2550=2022,J2550*$P$11),"")</f>
        <v>1895360.9335258964</v>
      </c>
      <c r="L2550" s="3">
        <f t="shared" si="40"/>
        <v>3625969.4235258964</v>
      </c>
    </row>
    <row r="2551" spans="1:12">
      <c r="A2551" t="s">
        <v>4230</v>
      </c>
      <c r="B2551">
        <v>2022</v>
      </c>
      <c r="D2551" t="s">
        <v>146</v>
      </c>
      <c r="E2551" t="s">
        <v>147</v>
      </c>
      <c r="F2551" t="s">
        <v>148</v>
      </c>
      <c r="G2551" t="s">
        <v>4331</v>
      </c>
      <c r="H2551" s="5">
        <v>1763443.04</v>
      </c>
      <c r="I2551" t="str">
        <f>IFERROR(VLOOKUP(G2551,'NCES Match'!$A$2:$B$1307,2,FALSE),"")</f>
        <v/>
      </c>
      <c r="J2551" cm="1">
        <f t="array" ref="J2551">IFERROR(_xlfn.IFS(B2551=2015,H2551/$O$13,B2551=2016,H2551/$O$14,B2551=2017,H2551/$O$15,B2551=2018,H2551/$O$16,B2551=2019,H2551/$O$17,B2551=2020,H2551/$O$18,B2551=2021,H2551/$O$19,B2551=2022,H2551/$O$20),"")</f>
        <v>7.7455821984697489E-4</v>
      </c>
      <c r="K2551" s="3" cm="1">
        <f t="array" ref="K2551">IFERROR(_xlfn.IFS(B2551=2015,J2551*$P$4,B2551=2016,J2551*$P$5,B2551=2017,J2551*$P$6,B2551=2018,J2551*$P$7,B2551=2019,J2551*$P$8,B2551=2020,J2551*$P$9,B2551=2021,J2551*$P$10,B2551=2022,J2551*$P$11),"")</f>
        <v>1667997.9635980723</v>
      </c>
      <c r="L2551" s="3">
        <f t="shared" si="40"/>
        <v>3431441.0035980726</v>
      </c>
    </row>
    <row r="2552" spans="1:12">
      <c r="A2552" t="s">
        <v>4230</v>
      </c>
      <c r="B2552">
        <v>2023</v>
      </c>
      <c r="D2552" t="s">
        <v>146</v>
      </c>
      <c r="E2552" t="s">
        <v>147</v>
      </c>
      <c r="F2552" t="s">
        <v>148</v>
      </c>
      <c r="G2552" t="s">
        <v>149</v>
      </c>
      <c r="H2552" s="5">
        <v>1712125.66</v>
      </c>
      <c r="I2552" t="str">
        <f>IFERROR(VLOOKUP(G2552,'NCES Match'!$A$2:$B$1307,2,FALSE),"")</f>
        <v/>
      </c>
      <c r="J2552" t="str" cm="1">
        <f t="array" ref="J2552">IFERROR(_xlfn.IFS(B2552=2015,H2552/$O$13,B2552=2016,H2552/$O$14,B2552=2017,H2552/$O$15,B2552=2018,H2552/$O$16,B2552=2019,H2552/$O$17,B2552=2020,H2552/$O$18,B2552=2021,H2552/$O$19,B2552=2022,H2552/$O$20),"")</f>
        <v/>
      </c>
      <c r="K2552" s="3" t="str" cm="1">
        <f t="array" ref="K2552">IFERROR(_xlfn.IFS(B2552=2015,J2552*$P$4,B2552=2016,J2552*$P$5,B2552=2017,J2552*$P$6,B2552=2018,J2552*$P$7,B2552=2019,J2552*$P$8,B2552=2020,J2552*$P$9,B2552=2021,J2552*$P$10,B2552=2022,J2552*$P$11),"")</f>
        <v/>
      </c>
      <c r="L2552" s="3">
        <f t="shared" si="40"/>
        <v>1712125.66</v>
      </c>
    </row>
    <row r="2553" spans="1:12">
      <c r="A2553" t="s">
        <v>4230</v>
      </c>
      <c r="B2553">
        <v>2015</v>
      </c>
      <c r="C2553" t="s">
        <v>1</v>
      </c>
      <c r="D2553" t="s">
        <v>162</v>
      </c>
      <c r="E2553" t="s">
        <v>163</v>
      </c>
      <c r="F2553" t="s">
        <v>164</v>
      </c>
      <c r="G2553" t="s">
        <v>165</v>
      </c>
      <c r="H2553" s="5">
        <v>224912.72</v>
      </c>
      <c r="I2553" t="str">
        <f>IFERROR(VLOOKUP(G2553,'NCES Match'!$A$2:$B$1307,2,FALSE),"")</f>
        <v/>
      </c>
      <c r="J2553" cm="1">
        <f t="array" ref="J2553">IFERROR(_xlfn.IFS(B2553=2015,H2553/$O$13,B2553=2016,H2553/$O$14,B2553=2017,H2553/$O$15,B2553=2018,H2553/$O$16,B2553=2019,H2553/$O$17,B2553=2020,H2553/$O$18,B2553=2021,H2553/$O$19,B2553=2022,H2553/$O$20),"")</f>
        <v>1.7619746982592004E-4</v>
      </c>
      <c r="K2553" s="3" cm="1">
        <f t="array" ref="K2553">IFERROR(_xlfn.IFS(B2553=2015,J2553*$P$4,B2553=2016,J2553*$P$5,B2553=2017,J2553*$P$6,B2553=2018,J2553*$P$7,B2553=2019,J2553*$P$8,B2553=2020,J2553*$P$9,B2553=2021,J2553*$P$10,B2553=2022,J2553*$P$11),"")</f>
        <v>280415.27574249927</v>
      </c>
      <c r="L2553" s="3">
        <f t="shared" si="40"/>
        <v>505327.99574249925</v>
      </c>
    </row>
    <row r="2554" spans="1:12">
      <c r="A2554" t="s">
        <v>4230</v>
      </c>
      <c r="B2554">
        <v>2016</v>
      </c>
      <c r="C2554" t="s">
        <v>4096</v>
      </c>
      <c r="D2554" t="s">
        <v>162</v>
      </c>
      <c r="E2554" t="s">
        <v>163</v>
      </c>
      <c r="F2554">
        <v>773</v>
      </c>
      <c r="G2554" t="s">
        <v>165</v>
      </c>
      <c r="H2554" s="5">
        <v>200566</v>
      </c>
      <c r="I2554" t="str">
        <f>IFERROR(VLOOKUP(G2554,'NCES Match'!$A$2:$B$1307,2,FALSE),"")</f>
        <v/>
      </c>
      <c r="J2554" cm="1">
        <f t="array" ref="J2554">IFERROR(_xlfn.IFS(B2554=2015,H2554/$O$13,B2554=2016,H2554/$O$14,B2554=2017,H2554/$O$15,B2554=2018,H2554/$O$16,B2554=2019,H2554/$O$17,B2554=2020,H2554/$O$18,B2554=2021,H2554/$O$19,B2554=2022,H2554/$O$20),"")</f>
        <v>1.435785624387966E-4</v>
      </c>
      <c r="K2554" s="3" cm="1">
        <f t="array" ref="K2554">IFERROR(_xlfn.IFS(B2554=2015,J2554*$P$4,B2554=2016,J2554*$P$5,B2554=2017,J2554*$P$6,B2554=2018,J2554*$P$7,B2554=2019,J2554*$P$8,B2554=2020,J2554*$P$9,B2554=2021,J2554*$P$10,B2554=2022,J2554*$P$11),"")</f>
        <v>240584.72576536666</v>
      </c>
      <c r="L2554" s="3">
        <f t="shared" si="40"/>
        <v>441150.72576536669</v>
      </c>
    </row>
    <row r="2555" spans="1:12">
      <c r="A2555" t="s">
        <v>4230</v>
      </c>
      <c r="B2555">
        <v>2017</v>
      </c>
      <c r="D2555" t="s">
        <v>162</v>
      </c>
      <c r="E2555" t="s">
        <v>163</v>
      </c>
      <c r="F2555">
        <v>773</v>
      </c>
      <c r="G2555" t="s">
        <v>165</v>
      </c>
      <c r="H2555" s="5">
        <v>424833</v>
      </c>
      <c r="I2555" t="str">
        <f>IFERROR(VLOOKUP(G2555,'NCES Match'!$A$2:$B$1307,2,FALSE),"")</f>
        <v/>
      </c>
      <c r="J2555" cm="1">
        <f t="array" ref="J2555">IFERROR(_xlfn.IFS(B2555=2015,H2555/$O$13,B2555=2016,H2555/$O$14,B2555=2017,H2555/$O$15,B2555=2018,H2555/$O$16,B2555=2019,H2555/$O$17,B2555=2020,H2555/$O$18,B2555=2021,H2555/$O$19,B2555=2022,H2555/$O$20),"")</f>
        <v>2.9289633953903969E-4</v>
      </c>
      <c r="K2555" s="3" cm="1">
        <f t="array" ref="K2555">IFERROR(_xlfn.IFS(B2555=2015,J2555*$P$4,B2555=2016,J2555*$P$5,B2555=2017,J2555*$P$6,B2555=2018,J2555*$P$7,B2555=2019,J2555*$P$8,B2555=2020,J2555*$P$9,B2555=2021,J2555*$P$10,B2555=2022,J2555*$P$11),"")</f>
        <v>497410.57069394662</v>
      </c>
      <c r="L2555" s="3">
        <f t="shared" si="40"/>
        <v>922243.57069394668</v>
      </c>
    </row>
    <row r="2556" spans="1:12">
      <c r="A2556" t="s">
        <v>4230</v>
      </c>
      <c r="B2556">
        <v>2018</v>
      </c>
      <c r="D2556" t="s">
        <v>162</v>
      </c>
      <c r="E2556" t="s">
        <v>163</v>
      </c>
      <c r="F2556">
        <v>773</v>
      </c>
      <c r="G2556" t="s">
        <v>165</v>
      </c>
      <c r="H2556" s="5">
        <v>578625</v>
      </c>
      <c r="I2556" t="str">
        <f>IFERROR(VLOOKUP(G2556,'NCES Match'!$A$2:$B$1307,2,FALSE),"")</f>
        <v/>
      </c>
      <c r="J2556" cm="1">
        <f t="array" ref="J2556">IFERROR(_xlfn.IFS(B2556=2015,H2556/$O$13,B2556=2016,H2556/$O$14,B2556=2017,H2556/$O$15,B2556=2018,H2556/$O$16,B2556=2019,H2556/$O$17,B2556=2020,H2556/$O$18,B2556=2021,H2556/$O$19,B2556=2022,H2556/$O$20),"")</f>
        <v>3.7758685586968839E-4</v>
      </c>
      <c r="K2556" s="3" cm="1">
        <f t="array" ref="K2556">IFERROR(_xlfn.IFS(B2556=2015,J2556*$P$4,B2556=2016,J2556*$P$5,B2556=2017,J2556*$P$6,B2556=2018,J2556*$P$7,B2556=2019,J2556*$P$8,B2556=2020,J2556*$P$9,B2556=2021,J2556*$P$10,B2556=2022,J2556*$P$11),"")</f>
        <v>648261.23862273863</v>
      </c>
      <c r="L2556" s="3">
        <f t="shared" si="40"/>
        <v>1226886.2386227385</v>
      </c>
    </row>
    <row r="2557" spans="1:12">
      <c r="A2557" t="s">
        <v>4230</v>
      </c>
      <c r="B2557">
        <v>2019</v>
      </c>
      <c r="D2557" t="s">
        <v>162</v>
      </c>
      <c r="E2557" t="s">
        <v>163</v>
      </c>
      <c r="F2557" t="s">
        <v>164</v>
      </c>
      <c r="G2557" t="s">
        <v>165</v>
      </c>
      <c r="H2557" s="5">
        <v>633278</v>
      </c>
      <c r="I2557" t="str">
        <f>IFERROR(VLOOKUP(G2557,'NCES Match'!$A$2:$B$1307,2,FALSE),"")</f>
        <v/>
      </c>
      <c r="J2557" cm="1">
        <f t="array" ref="J2557">IFERROR(_xlfn.IFS(B2557=2015,H2557/$O$13,B2557=2016,H2557/$O$14,B2557=2017,H2557/$O$15,B2557=2018,H2557/$O$16,B2557=2019,H2557/$O$17,B2557=2020,H2557/$O$18,B2557=2021,H2557/$O$19,B2557=2022,H2557/$O$20),"")</f>
        <v>4.009789809140456E-4</v>
      </c>
      <c r="K2557" s="3" cm="1">
        <f t="array" ref="K2557">IFERROR(_xlfn.IFS(B2557=2015,J2557*$P$4,B2557=2016,J2557*$P$5,B2557=2017,J2557*$P$6,B2557=2018,J2557*$P$7,B2557=2019,J2557*$P$8,B2557=2020,J2557*$P$9,B2557=2021,J2557*$P$10,B2557=2022,J2557*$P$11),"")</f>
        <v>696871.78395367519</v>
      </c>
      <c r="L2557" s="3">
        <f t="shared" si="40"/>
        <v>1330149.7839536751</v>
      </c>
    </row>
    <row r="2558" spans="1:12">
      <c r="A2558" t="s">
        <v>4230</v>
      </c>
      <c r="B2558">
        <v>2020</v>
      </c>
      <c r="D2558" t="s">
        <v>162</v>
      </c>
      <c r="E2558" t="s">
        <v>163</v>
      </c>
      <c r="F2558">
        <v>773</v>
      </c>
      <c r="G2558" t="s">
        <v>4334</v>
      </c>
      <c r="H2558" s="5">
        <v>925055</v>
      </c>
      <c r="I2558" t="str">
        <f>IFERROR(VLOOKUP(G2558,'NCES Match'!$A$2:$B$1307,2,FALSE),"")</f>
        <v/>
      </c>
      <c r="J2558" cm="1">
        <f t="array" ref="J2558">IFERROR(_xlfn.IFS(B2558=2015,H2558/$O$13,B2558=2016,H2558/$O$14,B2558=2017,H2558/$O$15,B2558=2018,H2558/$O$16,B2558=2019,H2558/$O$17,B2558=2020,H2558/$O$18,B2558=2021,H2558/$O$19,B2558=2022,H2558/$O$20),"")</f>
        <v>5.0129430042234282E-4</v>
      </c>
      <c r="K2558" s="3" cm="1">
        <f t="array" ref="K2558">IFERROR(_xlfn.IFS(B2558=2015,J2558*$P$4,B2558=2016,J2558*$P$5,B2558=2017,J2558*$P$6,B2558=2018,J2558*$P$7,B2558=2019,J2558*$P$8,B2558=2020,J2558*$P$9,B2558=2021,J2558*$P$10,B2558=2022,J2558*$P$11),"")</f>
        <v>1056729.7964337543</v>
      </c>
      <c r="L2558" s="3">
        <f t="shared" si="40"/>
        <v>1981784.7964337543</v>
      </c>
    </row>
    <row r="2559" spans="1:12">
      <c r="A2559" t="s">
        <v>4230</v>
      </c>
      <c r="B2559">
        <v>2021</v>
      </c>
      <c r="D2559" t="s">
        <v>162</v>
      </c>
      <c r="E2559" t="s">
        <v>163</v>
      </c>
      <c r="F2559" t="s">
        <v>164</v>
      </c>
      <c r="G2559" t="s">
        <v>4334</v>
      </c>
      <c r="H2559" s="5">
        <v>938331.27</v>
      </c>
      <c r="I2559" t="str">
        <f>IFERROR(VLOOKUP(G2559,'NCES Match'!$A$2:$B$1307,2,FALSE),"")</f>
        <v/>
      </c>
      <c r="J2559" cm="1">
        <f t="array" ref="J2559">IFERROR(_xlfn.IFS(B2559=2015,H2559/$O$13,B2559=2016,H2559/$O$14,B2559=2017,H2559/$O$15,B2559=2018,H2559/$O$16,B2559=2019,H2559/$O$17,B2559=2020,H2559/$O$18,B2559=2021,H2559/$O$19,B2559=2022,H2559/$O$20),"")</f>
        <v>4.8009064070130936E-4</v>
      </c>
      <c r="K2559" s="3" cm="1">
        <f t="array" ref="K2559">IFERROR(_xlfn.IFS(B2559=2015,J2559*$P$4,B2559=2016,J2559*$P$5,B2559=2017,J2559*$P$6,B2559=2018,J2559*$P$7,B2559=2019,J2559*$P$8,B2559=2020,J2559*$P$9,B2559=2021,J2559*$P$10,B2559=2022,J2559*$P$11),"")</f>
        <v>1027659.6018916676</v>
      </c>
      <c r="L2559" s="3">
        <f t="shared" si="40"/>
        <v>1965990.8718916676</v>
      </c>
    </row>
    <row r="2560" spans="1:12">
      <c r="A2560" t="s">
        <v>4230</v>
      </c>
      <c r="B2560">
        <v>2022</v>
      </c>
      <c r="D2560" t="s">
        <v>162</v>
      </c>
      <c r="E2560" t="s">
        <v>163</v>
      </c>
      <c r="F2560" t="s">
        <v>164</v>
      </c>
      <c r="G2560" t="s">
        <v>4334</v>
      </c>
      <c r="H2560" s="5">
        <v>1101101.7</v>
      </c>
      <c r="I2560" t="str">
        <f>IFERROR(VLOOKUP(G2560,'NCES Match'!$A$2:$B$1307,2,FALSE),"")</f>
        <v/>
      </c>
      <c r="J2560" cm="1">
        <f t="array" ref="J2560">IFERROR(_xlfn.IFS(B2560=2015,H2560/$O$13,B2560=2016,H2560/$O$14,B2560=2017,H2560/$O$15,B2560=2018,H2560/$O$16,B2560=2019,H2560/$O$17,B2560=2020,H2560/$O$18,B2560=2021,H2560/$O$19,B2560=2022,H2560/$O$20),"")</f>
        <v>4.8363760738338212E-4</v>
      </c>
      <c r="K2560" s="3" cm="1">
        <f t="array" ref="K2560">IFERROR(_xlfn.IFS(B2560=2015,J2560*$P$4,B2560=2016,J2560*$P$5,B2560=2017,J2560*$P$6,B2560=2018,J2560*$P$7,B2560=2019,J2560*$P$8,B2560=2020,J2560*$P$9,B2560=2021,J2560*$P$10,B2560=2022,J2560*$P$11),"")</f>
        <v>1041505.3685626135</v>
      </c>
      <c r="L2560" s="3">
        <f t="shared" si="40"/>
        <v>2142607.0685626133</v>
      </c>
    </row>
    <row r="2561" spans="1:12">
      <c r="A2561" t="s">
        <v>4230</v>
      </c>
      <c r="B2561">
        <v>2023</v>
      </c>
      <c r="D2561" t="s">
        <v>162</v>
      </c>
      <c r="E2561" t="s">
        <v>163</v>
      </c>
      <c r="F2561" t="s">
        <v>164</v>
      </c>
      <c r="G2561" t="s">
        <v>165</v>
      </c>
      <c r="H2561" s="5">
        <v>1059789.9099999999</v>
      </c>
      <c r="I2561" t="str">
        <f>IFERROR(VLOOKUP(G2561,'NCES Match'!$A$2:$B$1307,2,FALSE),"")</f>
        <v/>
      </c>
      <c r="J2561" t="str" cm="1">
        <f t="array" ref="J2561">IFERROR(_xlfn.IFS(B2561=2015,H2561/$O$13,B2561=2016,H2561/$O$14,B2561=2017,H2561/$O$15,B2561=2018,H2561/$O$16,B2561=2019,H2561/$O$17,B2561=2020,H2561/$O$18,B2561=2021,H2561/$O$19,B2561=2022,H2561/$O$20),"")</f>
        <v/>
      </c>
      <c r="K2561" s="3" t="str" cm="1">
        <f t="array" ref="K2561">IFERROR(_xlfn.IFS(B2561=2015,J2561*$P$4,B2561=2016,J2561*$P$5,B2561=2017,J2561*$P$6,B2561=2018,J2561*$P$7,B2561=2019,J2561*$P$8,B2561=2020,J2561*$P$9,B2561=2021,J2561*$P$10,B2561=2022,J2561*$P$11),"")</f>
        <v/>
      </c>
      <c r="L2561" s="3">
        <f t="shared" si="40"/>
        <v>1059789.9099999999</v>
      </c>
    </row>
    <row r="2562" spans="1:12">
      <c r="A2562">
        <v>4800029</v>
      </c>
      <c r="B2562">
        <v>2015</v>
      </c>
      <c r="C2562" t="s">
        <v>3521</v>
      </c>
      <c r="D2562" t="s">
        <v>3888</v>
      </c>
      <c r="E2562" t="s">
        <v>3889</v>
      </c>
      <c r="G2562" t="s">
        <v>3890</v>
      </c>
      <c r="H2562" s="5">
        <v>100786.91</v>
      </c>
      <c r="I2562">
        <f>IFERROR(VLOOKUP(G2562,'NCES Match'!$A$2:$B$1307,2,FALSE),"")</f>
        <v>4800029</v>
      </c>
      <c r="J2562" cm="1">
        <f t="array" ref="J2562">IFERROR(_xlfn.IFS(B2562=2015,H2562/$O$13,B2562=2016,H2562/$O$14,B2562=2017,H2562/$O$15,B2562=2018,H2562/$O$16,B2562=2019,H2562/$O$17,B2562=2020,H2562/$O$18,B2562=2021,H2562/$O$19,B2562=2022,H2562/$O$20),"")</f>
        <v>7.8956843941830937E-5</v>
      </c>
      <c r="K2562" s="3" cm="1">
        <f t="array" ref="K2562">IFERROR(_xlfn.IFS(B2562=2015,J2562*$P$4,B2562=2016,J2562*$P$5,B2562=2017,J2562*$P$6,B2562=2018,J2562*$P$7,B2562=2019,J2562*$P$8,B2562=2020,J2562*$P$9,B2562=2021,J2562*$P$10,B2562=2022,J2562*$P$11),"")</f>
        <v>125658.47391327826</v>
      </c>
      <c r="L2562" s="3">
        <f t="shared" si="40"/>
        <v>226445.38391327826</v>
      </c>
    </row>
    <row r="2563" spans="1:12">
      <c r="A2563">
        <v>4800029</v>
      </c>
      <c r="B2563">
        <v>2016</v>
      </c>
      <c r="C2563" t="s">
        <v>4104</v>
      </c>
      <c r="D2563" t="s">
        <v>3888</v>
      </c>
      <c r="E2563" t="s">
        <v>3889</v>
      </c>
      <c r="F2563" t="s">
        <v>4101</v>
      </c>
      <c r="G2563" t="s">
        <v>3890</v>
      </c>
      <c r="H2563" s="5">
        <v>87350</v>
      </c>
      <c r="I2563">
        <f>IFERROR(VLOOKUP(G2563,'NCES Match'!$A$2:$B$1307,2,FALSE),"")</f>
        <v>4800029</v>
      </c>
      <c r="J2563" cm="1">
        <f t="array" ref="J2563">IFERROR(_xlfn.IFS(B2563=2015,H2563/$O$13,B2563=2016,H2563/$O$14,B2563=2017,H2563/$O$15,B2563=2018,H2563/$O$16,B2563=2019,H2563/$O$17,B2563=2020,H2563/$O$18,B2563=2021,H2563/$O$19,B2563=2022,H2563/$O$20),"")</f>
        <v>6.2530974487345228E-5</v>
      </c>
      <c r="K2563" s="3" cm="1">
        <f t="array" ref="K2563">IFERROR(_xlfn.IFS(B2563=2015,J2563*$P$4,B2563=2016,J2563*$P$5,B2563=2017,J2563*$P$6,B2563=2018,J2563*$P$7,B2563=2019,J2563*$P$8,B2563=2020,J2563*$P$9,B2563=2021,J2563*$P$10,B2563=2022,J2563*$P$11),"")</f>
        <v>104778.85481888645</v>
      </c>
      <c r="L2563" s="3">
        <f t="shared" ref="L2563:L2626" si="41">SUM(H2563,K2563)</f>
        <v>192128.85481888644</v>
      </c>
    </row>
    <row r="2564" spans="1:12">
      <c r="A2564">
        <v>4800029</v>
      </c>
      <c r="B2564">
        <v>2017</v>
      </c>
      <c r="D2564" t="s">
        <v>3888</v>
      </c>
      <c r="E2564" t="s">
        <v>3889</v>
      </c>
      <c r="F2564" t="s">
        <v>4101</v>
      </c>
      <c r="G2564" t="s">
        <v>3890</v>
      </c>
      <c r="H2564" s="5">
        <v>92147</v>
      </c>
      <c r="I2564">
        <f>IFERROR(VLOOKUP(G2564,'NCES Match'!$A$2:$B$1307,2,FALSE),"")</f>
        <v>4800029</v>
      </c>
      <c r="J2564" cm="1">
        <f t="array" ref="J2564">IFERROR(_xlfn.IFS(B2564=2015,H2564/$O$13,B2564=2016,H2564/$O$14,B2564=2017,H2564/$O$15,B2564=2018,H2564/$O$16,B2564=2019,H2564/$O$17,B2564=2020,H2564/$O$18,B2564=2021,H2564/$O$19,B2564=2022,H2564/$O$20),"")</f>
        <v>6.3529714027638835E-5</v>
      </c>
      <c r="K2564" s="3" cm="1">
        <f t="array" ref="K2564">IFERROR(_xlfn.IFS(B2564=2015,J2564*$P$4,B2564=2016,J2564*$P$5,B2564=2017,J2564*$P$6,B2564=2018,J2564*$P$7,B2564=2019,J2564*$P$8,B2564=2020,J2564*$P$9,B2564=2021,J2564*$P$10,B2564=2022,J2564*$P$11),"")</f>
        <v>107889.19847972049</v>
      </c>
      <c r="L2564" s="3">
        <f t="shared" si="41"/>
        <v>200036.19847972051</v>
      </c>
    </row>
    <row r="2565" spans="1:12">
      <c r="A2565">
        <v>4800029</v>
      </c>
      <c r="B2565">
        <v>2018</v>
      </c>
      <c r="D2565" t="s">
        <v>3888</v>
      </c>
      <c r="E2565" t="s">
        <v>3889</v>
      </c>
      <c r="F2565" t="s">
        <v>4101</v>
      </c>
      <c r="G2565" t="s">
        <v>3890</v>
      </c>
      <c r="H2565" s="5">
        <v>95242</v>
      </c>
      <c r="I2565">
        <f>IFERROR(VLOOKUP(G2565,'NCES Match'!$A$2:$B$1307,2,FALSE),"")</f>
        <v>4800029</v>
      </c>
      <c r="J2565" cm="1">
        <f t="array" ref="J2565">IFERROR(_xlfn.IFS(B2565=2015,H2565/$O$13,B2565=2016,H2565/$O$14,B2565=2017,H2565/$O$15,B2565=2018,H2565/$O$16,B2565=2019,H2565/$O$17,B2565=2020,H2565/$O$18,B2565=2021,H2565/$O$19,B2565=2022,H2565/$O$20),"")</f>
        <v>6.2151008557772067E-5</v>
      </c>
      <c r="K2565" s="3" cm="1">
        <f t="array" ref="K2565">IFERROR(_xlfn.IFS(B2565=2015,J2565*$P$4,B2565=2016,J2565*$P$5,B2565=2017,J2565*$P$6,B2565=2018,J2565*$P$7,B2565=2019,J2565*$P$8,B2565=2020,J2565*$P$9,B2565=2021,J2565*$P$10,B2565=2022,J2565*$P$11),"")</f>
        <v>106704.16399033376</v>
      </c>
      <c r="L2565" s="3">
        <f t="shared" si="41"/>
        <v>201946.16399033376</v>
      </c>
    </row>
    <row r="2566" spans="1:12">
      <c r="A2566">
        <v>4800029</v>
      </c>
      <c r="B2566">
        <v>2019</v>
      </c>
      <c r="D2566" t="s">
        <v>3888</v>
      </c>
      <c r="E2566" t="s">
        <v>3889</v>
      </c>
      <c r="F2566" t="s">
        <v>4101</v>
      </c>
      <c r="G2566" t="s">
        <v>3890</v>
      </c>
      <c r="H2566" s="5">
        <v>95813</v>
      </c>
      <c r="I2566">
        <f>IFERROR(VLOOKUP(G2566,'NCES Match'!$A$2:$B$1307,2,FALSE),"")</f>
        <v>4800029</v>
      </c>
      <c r="J2566" cm="1">
        <f t="array" ref="J2566">IFERROR(_xlfn.IFS(B2566=2015,H2566/$O$13,B2566=2016,H2566/$O$14,B2566=2017,H2566/$O$15,B2566=2018,H2566/$O$16,B2566=2019,H2566/$O$17,B2566=2020,H2566/$O$18,B2566=2021,H2566/$O$19,B2566=2022,H2566/$O$20),"")</f>
        <v>6.0666877892990838E-5</v>
      </c>
      <c r="K2566" s="3" cm="1">
        <f t="array" ref="K2566">IFERROR(_xlfn.IFS(B2566=2015,J2566*$P$4,B2566=2016,J2566*$P$5,B2566=2017,J2566*$P$6,B2566=2018,J2566*$P$7,B2566=2019,J2566*$P$8,B2566=2020,J2566*$P$9,B2566=2021,J2566*$P$10,B2566=2022,J2566*$P$11),"")</f>
        <v>105434.54254838078</v>
      </c>
      <c r="L2566" s="3">
        <f t="shared" si="41"/>
        <v>201247.54254838079</v>
      </c>
    </row>
    <row r="2567" spans="1:12">
      <c r="A2567">
        <v>4800029</v>
      </c>
      <c r="B2567">
        <v>2020</v>
      </c>
      <c r="D2567" t="s">
        <v>3888</v>
      </c>
      <c r="E2567" t="s">
        <v>3889</v>
      </c>
      <c r="F2567" t="s">
        <v>4230</v>
      </c>
      <c r="G2567" t="s">
        <v>3890</v>
      </c>
      <c r="H2567" s="5">
        <v>155655</v>
      </c>
      <c r="I2567">
        <f>IFERROR(VLOOKUP(G2567,'NCES Match'!$A$2:$B$1307,2,FALSE),"")</f>
        <v>4800029</v>
      </c>
      <c r="J2567" cm="1">
        <f t="array" ref="J2567">IFERROR(_xlfn.IFS(B2567=2015,H2567/$O$13,B2567=2016,H2567/$O$14,B2567=2017,H2567/$O$15,B2567=2018,H2567/$O$16,B2567=2019,H2567/$O$17,B2567=2020,H2567/$O$18,B2567=2021,H2567/$O$19,B2567=2022,H2567/$O$20),"")</f>
        <v>8.4350621673565115E-5</v>
      </c>
      <c r="K2567" s="3" cm="1">
        <f t="array" ref="K2567">IFERROR(_xlfn.IFS(B2567=2015,J2567*$P$4,B2567=2016,J2567*$P$5,B2567=2017,J2567*$P$6,B2567=2018,J2567*$P$7,B2567=2019,J2567*$P$8,B2567=2020,J2567*$P$9,B2567=2021,J2567*$P$10,B2567=2022,J2567*$P$11),"")</f>
        <v>177811.34793487529</v>
      </c>
      <c r="L2567" s="3">
        <f t="shared" si="41"/>
        <v>333466.34793487529</v>
      </c>
    </row>
    <row r="2568" spans="1:12">
      <c r="A2568">
        <v>4800029</v>
      </c>
      <c r="B2568">
        <v>2021</v>
      </c>
      <c r="D2568" t="s">
        <v>3888</v>
      </c>
      <c r="E2568" t="s">
        <v>3889</v>
      </c>
      <c r="F2568" t="s">
        <v>4101</v>
      </c>
      <c r="G2568" t="s">
        <v>3890</v>
      </c>
      <c r="H2568" s="5">
        <v>166021.64000000001</v>
      </c>
      <c r="I2568">
        <f>IFERROR(VLOOKUP(G2568,'NCES Match'!$A$2:$B$1307,2,FALSE),"")</f>
        <v>4800029</v>
      </c>
      <c r="J2568" cm="1">
        <f t="array" ref="J2568">IFERROR(_xlfn.IFS(B2568=2015,H2568/$O$13,B2568=2016,H2568/$O$14,B2568=2017,H2568/$O$15,B2568=2018,H2568/$O$16,B2568=2019,H2568/$O$17,B2568=2020,H2568/$O$18,B2568=2021,H2568/$O$19,B2568=2022,H2568/$O$20),"")</f>
        <v>8.4943812559803246E-5</v>
      </c>
      <c r="K2568" s="3" cm="1">
        <f t="array" ref="K2568">IFERROR(_xlfn.IFS(B2568=2015,J2568*$P$4,B2568=2016,J2568*$P$5,B2568=2017,J2568*$P$6,B2568=2018,J2568*$P$7,B2568=2019,J2568*$P$8,B2568=2020,J2568*$P$9,B2568=2021,J2568*$P$10,B2568=2022,J2568*$P$11),"")</f>
        <v>181826.75769486159</v>
      </c>
      <c r="L2568" s="3">
        <f t="shared" si="41"/>
        <v>347848.39769486163</v>
      </c>
    </row>
    <row r="2569" spans="1:12">
      <c r="A2569">
        <v>4800029</v>
      </c>
      <c r="B2569">
        <v>2022</v>
      </c>
      <c r="D2569" t="s">
        <v>3888</v>
      </c>
      <c r="E2569" t="s">
        <v>3889</v>
      </c>
      <c r="F2569" t="s">
        <v>4101</v>
      </c>
      <c r="G2569" t="s">
        <v>3890</v>
      </c>
      <c r="H2569" s="5">
        <v>273674.07</v>
      </c>
      <c r="I2569">
        <f>IFERROR(VLOOKUP(G2569,'NCES Match'!$A$2:$B$1307,2,FALSE),"")</f>
        <v>4800029</v>
      </c>
      <c r="J2569" cm="1">
        <f t="array" ref="J2569">IFERROR(_xlfn.IFS(B2569=2015,H2569/$O$13,B2569=2016,H2569/$O$14,B2569=2017,H2569/$O$15,B2569=2018,H2569/$O$16,B2569=2019,H2569/$O$17,B2569=2020,H2569/$O$18,B2569=2021,H2569/$O$19,B2569=2022,H2569/$O$20),"")</f>
        <v>1.2020603765998385E-4</v>
      </c>
      <c r="K2569" s="3" cm="1">
        <f t="array" ref="K2569">IFERROR(_xlfn.IFS(B2569=2015,J2569*$P$4,B2569=2016,J2569*$P$5,B2569=2017,J2569*$P$6,B2569=2018,J2569*$P$7,B2569=2019,J2569*$P$8,B2569=2020,J2569*$P$9,B2569=2021,J2569*$P$10,B2569=2022,J2569*$P$11),"")</f>
        <v>258861.65931937122</v>
      </c>
      <c r="L2569" s="3">
        <f t="shared" si="41"/>
        <v>532535.72931937128</v>
      </c>
    </row>
    <row r="2570" spans="1:12">
      <c r="A2570">
        <v>4800029</v>
      </c>
      <c r="B2570">
        <v>2023</v>
      </c>
      <c r="D2570" t="s">
        <v>3888</v>
      </c>
      <c r="E2570" t="s">
        <v>3889</v>
      </c>
      <c r="F2570" t="s">
        <v>4101</v>
      </c>
      <c r="G2570" t="s">
        <v>3890</v>
      </c>
      <c r="H2570" s="5">
        <v>231021.89</v>
      </c>
      <c r="I2570">
        <f>IFERROR(VLOOKUP(G2570,'NCES Match'!$A$2:$B$1307,2,FALSE),"")</f>
        <v>4800029</v>
      </c>
      <c r="J2570" t="str" cm="1">
        <f t="array" ref="J2570">IFERROR(_xlfn.IFS(B2570=2015,H2570/$O$13,B2570=2016,H2570/$O$14,B2570=2017,H2570/$O$15,B2570=2018,H2570/$O$16,B2570=2019,H2570/$O$17,B2570=2020,H2570/$O$18,B2570=2021,H2570/$O$19,B2570=2022,H2570/$O$20),"")</f>
        <v/>
      </c>
      <c r="K2570" s="3" t="str" cm="1">
        <f t="array" ref="K2570">IFERROR(_xlfn.IFS(B2570=2015,J2570*$P$4,B2570=2016,J2570*$P$5,B2570=2017,J2570*$P$6,B2570=2018,J2570*$P$7,B2570=2019,J2570*$P$8,B2570=2020,J2570*$P$9,B2570=2021,J2570*$P$10,B2570=2022,J2570*$P$11),"")</f>
        <v/>
      </c>
      <c r="L2570" s="3">
        <f t="shared" si="41"/>
        <v>231021.89</v>
      </c>
    </row>
    <row r="2571" spans="1:12">
      <c r="A2571">
        <v>4800030</v>
      </c>
      <c r="B2571">
        <v>2015</v>
      </c>
      <c r="C2571" t="s">
        <v>3521</v>
      </c>
      <c r="D2571" t="s">
        <v>4017</v>
      </c>
      <c r="E2571" t="s">
        <v>4018</v>
      </c>
      <c r="G2571" t="s">
        <v>4019</v>
      </c>
      <c r="H2571" s="5">
        <v>441172.47999999998</v>
      </c>
      <c r="I2571">
        <f>IFERROR(VLOOKUP(G2571,'NCES Match'!$A$2:$B$1307,2,FALSE),"")</f>
        <v>4800030</v>
      </c>
      <c r="J2571" cm="1">
        <f t="array" ref="J2571">IFERROR(_xlfn.IFS(B2571=2015,H2571/$O$13,B2571=2016,H2571/$O$14,B2571=2017,H2571/$O$15,B2571=2018,H2571/$O$16,B2571=2019,H2571/$O$17,B2571=2020,H2571/$O$18,B2571=2021,H2571/$O$19,B2571=2022,H2571/$O$20),"")</f>
        <v>3.4561617827940684E-4</v>
      </c>
      <c r="K2571" s="3" cm="1">
        <f t="array" ref="K2571">IFERROR(_xlfn.IFS(B2571=2015,J2571*$P$4,B2571=2016,J2571*$P$5,B2571=2017,J2571*$P$6,B2571=2018,J2571*$P$7,B2571=2019,J2571*$P$8,B2571=2020,J2571*$P$9,B2571=2021,J2571*$P$10,B2571=2022,J2571*$P$11),"")</f>
        <v>550042.26808160183</v>
      </c>
      <c r="L2571" s="3">
        <f t="shared" si="41"/>
        <v>991214.74808160181</v>
      </c>
    </row>
    <row r="2572" spans="1:12">
      <c r="A2572">
        <v>4800030</v>
      </c>
      <c r="B2572">
        <v>2016</v>
      </c>
      <c r="C2572" t="s">
        <v>4104</v>
      </c>
      <c r="D2572" t="s">
        <v>4017</v>
      </c>
      <c r="E2572" t="s">
        <v>4018</v>
      </c>
      <c r="F2572" t="s">
        <v>4101</v>
      </c>
      <c r="G2572" t="s">
        <v>4019</v>
      </c>
      <c r="H2572" s="5">
        <v>1486562</v>
      </c>
      <c r="I2572">
        <f>IFERROR(VLOOKUP(G2572,'NCES Match'!$A$2:$B$1307,2,FALSE),"")</f>
        <v>4800030</v>
      </c>
      <c r="J2572" cm="1">
        <f t="array" ref="J2572">IFERROR(_xlfn.IFS(B2572=2015,H2572/$O$13,B2572=2016,H2572/$O$14,B2572=2017,H2572/$O$15,B2572=2018,H2572/$O$16,B2572=2019,H2572/$O$17,B2572=2020,H2572/$O$18,B2572=2021,H2572/$O$19,B2572=2022,H2572/$O$20),"")</f>
        <v>1.0641805437419222E-3</v>
      </c>
      <c r="K2572" s="3" cm="1">
        <f t="array" ref="K2572">IFERROR(_xlfn.IFS(B2572=2015,J2572*$P$4,B2572=2016,J2572*$P$5,B2572=2017,J2572*$P$6,B2572=2018,J2572*$P$7,B2572=2019,J2572*$P$8,B2572=2020,J2572*$P$9,B2572=2021,J2572*$P$10,B2572=2022,J2572*$P$11),"")</f>
        <v>1783174.1726075958</v>
      </c>
      <c r="L2572" s="3">
        <f t="shared" si="41"/>
        <v>3269736.172607596</v>
      </c>
    </row>
    <row r="2573" spans="1:12">
      <c r="A2573">
        <v>4800030</v>
      </c>
      <c r="B2573">
        <v>2017</v>
      </c>
      <c r="D2573" t="s">
        <v>4017</v>
      </c>
      <c r="E2573" t="s">
        <v>4018</v>
      </c>
      <c r="F2573" t="s">
        <v>4101</v>
      </c>
      <c r="G2573" t="s">
        <v>4019</v>
      </c>
      <c r="H2573" s="5">
        <v>1692408</v>
      </c>
      <c r="I2573">
        <f>IFERROR(VLOOKUP(G2573,'NCES Match'!$A$2:$B$1307,2,FALSE),"")</f>
        <v>4800030</v>
      </c>
      <c r="J2573" cm="1">
        <f t="array" ref="J2573">IFERROR(_xlfn.IFS(B2573=2015,H2573/$O$13,B2573=2016,H2573/$O$14,B2573=2017,H2573/$O$15,B2573=2018,H2573/$O$16,B2573=2019,H2573/$O$17,B2573=2020,H2573/$O$18,B2573=2021,H2573/$O$19,B2573=2022,H2573/$O$20),"")</f>
        <v>1.1668116841360889E-3</v>
      </c>
      <c r="K2573" s="3" cm="1">
        <f t="array" ref="K2573">IFERROR(_xlfn.IFS(B2573=2015,J2573*$P$4,B2573=2016,J2573*$P$5,B2573=2017,J2573*$P$6,B2573=2018,J2573*$P$7,B2573=2019,J2573*$P$8,B2573=2020,J2573*$P$9,B2573=2021,J2573*$P$10,B2573=2022,J2573*$P$11),"")</f>
        <v>1981535.401268265</v>
      </c>
      <c r="L2573" s="3">
        <f t="shared" si="41"/>
        <v>3673943.4012682652</v>
      </c>
    </row>
    <row r="2574" spans="1:12">
      <c r="A2574">
        <v>4800030</v>
      </c>
      <c r="B2574">
        <v>2018</v>
      </c>
      <c r="D2574" t="s">
        <v>4017</v>
      </c>
      <c r="E2574" t="s">
        <v>4018</v>
      </c>
      <c r="F2574" t="s">
        <v>4101</v>
      </c>
      <c r="G2574" t="s">
        <v>4019</v>
      </c>
      <c r="H2574" s="5">
        <v>2250442</v>
      </c>
      <c r="I2574">
        <f>IFERROR(VLOOKUP(G2574,'NCES Match'!$A$2:$B$1307,2,FALSE),"")</f>
        <v>4800030</v>
      </c>
      <c r="J2574" cm="1">
        <f t="array" ref="J2574">IFERROR(_xlfn.IFS(B2574=2015,H2574/$O$13,B2574=2016,H2574/$O$14,B2574=2017,H2574/$O$15,B2574=2018,H2574/$O$16,B2574=2019,H2574/$O$17,B2574=2020,H2574/$O$18,B2574=2021,H2574/$O$19,B2574=2022,H2574/$O$20),"")</f>
        <v>1.4685458096298867E-3</v>
      </c>
      <c r="K2574" s="3" cm="1">
        <f t="array" ref="K2574">IFERROR(_xlfn.IFS(B2574=2015,J2574*$P$4,B2574=2016,J2574*$P$5,B2574=2017,J2574*$P$6,B2574=2018,J2574*$P$7,B2574=2019,J2574*$P$8,B2574=2020,J2574*$P$9,B2574=2021,J2574*$P$10,B2574=2022,J2574*$P$11),"")</f>
        <v>2521277.7159103616</v>
      </c>
      <c r="L2574" s="3">
        <f t="shared" si="41"/>
        <v>4771719.7159103621</v>
      </c>
    </row>
    <row r="2575" spans="1:12">
      <c r="A2575">
        <v>4800030</v>
      </c>
      <c r="B2575">
        <v>2019</v>
      </c>
      <c r="D2575" t="s">
        <v>4017</v>
      </c>
      <c r="E2575" t="s">
        <v>4018</v>
      </c>
      <c r="F2575" t="s">
        <v>4101</v>
      </c>
      <c r="G2575" t="s">
        <v>4019</v>
      </c>
      <c r="H2575" s="5">
        <v>2616334</v>
      </c>
      <c r="I2575">
        <f>IFERROR(VLOOKUP(G2575,'NCES Match'!$A$2:$B$1307,2,FALSE),"")</f>
        <v>4800030</v>
      </c>
      <c r="J2575" cm="1">
        <f t="array" ref="J2575">IFERROR(_xlfn.IFS(B2575=2015,H2575/$O$13,B2575=2016,H2575/$O$14,B2575=2017,H2575/$O$15,B2575=2018,H2575/$O$16,B2575=2019,H2575/$O$17,B2575=2020,H2575/$O$18,B2575=2021,H2575/$O$19,B2575=2022,H2575/$O$20),"")</f>
        <v>1.656610431833679E-3</v>
      </c>
      <c r="K2575" s="3" cm="1">
        <f t="array" ref="K2575">IFERROR(_xlfn.IFS(B2575=2015,J2575*$P$4,B2575=2016,J2575*$P$5,B2575=2017,J2575*$P$6,B2575=2018,J2575*$P$7,B2575=2019,J2575*$P$8,B2575=2020,J2575*$P$9,B2575=2021,J2575*$P$10,B2575=2022,J2575*$P$11),"")</f>
        <v>2879066.290000055</v>
      </c>
      <c r="L2575" s="3">
        <f t="shared" si="41"/>
        <v>5495400.290000055</v>
      </c>
    </row>
    <row r="2576" spans="1:12">
      <c r="A2576">
        <v>4800030</v>
      </c>
      <c r="B2576">
        <v>2020</v>
      </c>
      <c r="D2576" t="s">
        <v>4017</v>
      </c>
      <c r="E2576" t="s">
        <v>4018</v>
      </c>
      <c r="F2576" t="s">
        <v>4230</v>
      </c>
      <c r="G2576" t="s">
        <v>4335</v>
      </c>
      <c r="H2576" s="5">
        <v>4842857</v>
      </c>
      <c r="I2576">
        <f>IFERROR(VLOOKUP(G2576,'NCES Match'!$A$2:$B$1307,2,FALSE),"")</f>
        <v>4800030</v>
      </c>
      <c r="J2576" cm="1">
        <f t="array" ref="J2576">IFERROR(_xlfn.IFS(B2576=2015,H2576/$O$13,B2576=2016,H2576/$O$14,B2576=2017,H2576/$O$15,B2576=2018,H2576/$O$16,B2576=2019,H2576/$O$17,B2576=2020,H2576/$O$18,B2576=2021,H2576/$O$19,B2576=2022,H2576/$O$20),"")</f>
        <v>2.6243808334211979E-3</v>
      </c>
      <c r="K2576" s="3" cm="1">
        <f t="array" ref="K2576">IFERROR(_xlfn.IFS(B2576=2015,J2576*$P$4,B2576=2016,J2576*$P$5,B2576=2017,J2576*$P$6,B2576=2018,J2576*$P$7,B2576=2019,J2576*$P$8,B2576=2020,J2576*$P$9,B2576=2021,J2576*$P$10,B2576=2022,J2576*$P$11),"")</f>
        <v>5532202.1844839314</v>
      </c>
      <c r="L2576" s="3">
        <f t="shared" si="41"/>
        <v>10375059.18448393</v>
      </c>
    </row>
    <row r="2577" spans="1:12">
      <c r="A2577">
        <v>4800030</v>
      </c>
      <c r="B2577">
        <v>2021</v>
      </c>
      <c r="D2577" t="s">
        <v>4017</v>
      </c>
      <c r="E2577" t="s">
        <v>4018</v>
      </c>
      <c r="F2577" t="s">
        <v>4101</v>
      </c>
      <c r="G2577" t="s">
        <v>4335</v>
      </c>
      <c r="H2577" s="5">
        <v>5480779.0499999998</v>
      </c>
      <c r="I2577">
        <f>IFERROR(VLOOKUP(G2577,'NCES Match'!$A$2:$B$1307,2,FALSE),"")</f>
        <v>4800030</v>
      </c>
      <c r="J2577" cm="1">
        <f t="array" ref="J2577">IFERROR(_xlfn.IFS(B2577=2015,H2577/$O$13,B2577=2016,H2577/$O$14,B2577=2017,H2577/$O$15,B2577=2018,H2577/$O$16,B2577=2019,H2577/$O$17,B2577=2020,H2577/$O$18,B2577=2021,H2577/$O$19,B2577=2022,H2577/$O$20),"")</f>
        <v>2.8042023214859008E-3</v>
      </c>
      <c r="K2577" s="3" cm="1">
        <f t="array" ref="K2577">IFERROR(_xlfn.IFS(B2577=2015,J2577*$P$4,B2577=2016,J2577*$P$5,B2577=2017,J2577*$P$6,B2577=2018,J2577*$P$7,B2577=2019,J2577*$P$8,B2577=2020,J2577*$P$9,B2577=2021,J2577*$P$10,B2577=2022,J2577*$P$11),"")</f>
        <v>6002544.5134948893</v>
      </c>
      <c r="L2577" s="3">
        <f t="shared" si="41"/>
        <v>11483323.563494889</v>
      </c>
    </row>
    <row r="2578" spans="1:12">
      <c r="A2578">
        <v>4800030</v>
      </c>
      <c r="B2578">
        <v>2022</v>
      </c>
      <c r="D2578" t="s">
        <v>4017</v>
      </c>
      <c r="E2578" t="s">
        <v>4018</v>
      </c>
      <c r="F2578" t="s">
        <v>4101</v>
      </c>
      <c r="G2578" t="s">
        <v>4335</v>
      </c>
      <c r="H2578" s="5">
        <v>6643848.6600000001</v>
      </c>
      <c r="I2578">
        <f>IFERROR(VLOOKUP(G2578,'NCES Match'!$A$2:$B$1307,2,FALSE),"")</f>
        <v>4800030</v>
      </c>
      <c r="J2578" cm="1">
        <f t="array" ref="J2578">IFERROR(_xlfn.IFS(B2578=2015,H2578/$O$13,B2578=2016,H2578/$O$14,B2578=2017,H2578/$O$15,B2578=2018,H2578/$O$16,B2578=2019,H2578/$O$17,B2578=2020,H2578/$O$18,B2578=2021,H2578/$O$19,B2578=2022,H2578/$O$20),"")</f>
        <v>2.9181819170197355E-3</v>
      </c>
      <c r="K2578" s="3" cm="1">
        <f t="array" ref="K2578">IFERROR(_xlfn.IFS(B2578=2015,J2578*$P$4,B2578=2016,J2578*$P$5,B2578=2017,J2578*$P$6,B2578=2018,J2578*$P$7,B2578=2019,J2578*$P$8,B2578=2020,J2578*$P$9,B2578=2021,J2578*$P$10,B2578=2022,J2578*$P$11),"")</f>
        <v>6284255.1667185025</v>
      </c>
      <c r="L2578" s="3">
        <f t="shared" si="41"/>
        <v>12928103.826718502</v>
      </c>
    </row>
    <row r="2579" spans="1:12">
      <c r="A2579">
        <v>4800030</v>
      </c>
      <c r="B2579">
        <v>2023</v>
      </c>
      <c r="D2579" t="s">
        <v>4017</v>
      </c>
      <c r="E2579" t="s">
        <v>4018</v>
      </c>
      <c r="F2579" t="s">
        <v>4101</v>
      </c>
      <c r="G2579" t="s">
        <v>4335</v>
      </c>
      <c r="H2579" s="5">
        <v>7719360.5</v>
      </c>
      <c r="I2579">
        <f>IFERROR(VLOOKUP(G2579,'NCES Match'!$A$2:$B$1307,2,FALSE),"")</f>
        <v>4800030</v>
      </c>
      <c r="J2579" t="str" cm="1">
        <f t="array" ref="J2579">IFERROR(_xlfn.IFS(B2579=2015,H2579/$O$13,B2579=2016,H2579/$O$14,B2579=2017,H2579/$O$15,B2579=2018,H2579/$O$16,B2579=2019,H2579/$O$17,B2579=2020,H2579/$O$18,B2579=2021,H2579/$O$19,B2579=2022,H2579/$O$20),"")</f>
        <v/>
      </c>
      <c r="K2579" s="3" t="str" cm="1">
        <f t="array" ref="K2579">IFERROR(_xlfn.IFS(B2579=2015,J2579*$P$4,B2579=2016,J2579*$P$5,B2579=2017,J2579*$P$6,B2579=2018,J2579*$P$7,B2579=2019,J2579*$P$8,B2579=2020,J2579*$P$9,B2579=2021,J2579*$P$10,B2579=2022,J2579*$P$11),"")</f>
        <v/>
      </c>
      <c r="L2579" s="3">
        <f t="shared" si="41"/>
        <v>7719360.5</v>
      </c>
    </row>
    <row r="2580" spans="1:12">
      <c r="A2580">
        <v>4800016</v>
      </c>
      <c r="B2580">
        <v>2015</v>
      </c>
      <c r="C2580" t="s">
        <v>3521</v>
      </c>
      <c r="D2580" t="s">
        <v>3984</v>
      </c>
      <c r="E2580" t="s">
        <v>3985</v>
      </c>
      <c r="G2580" t="s">
        <v>3986</v>
      </c>
      <c r="H2580" s="5">
        <v>730561.71</v>
      </c>
      <c r="I2580">
        <f>IFERROR(VLOOKUP(G2580,'NCES Match'!$A$2:$B$1307,2,FALSE),"")</f>
        <v>4800016</v>
      </c>
      <c r="J2580" cm="1">
        <f t="array" ref="J2580">IFERROR(_xlfn.IFS(B2580=2015,H2580/$O$13,B2580=2016,H2580/$O$14,B2580=2017,H2580/$O$15,B2580=2018,H2580/$O$16,B2580=2019,H2580/$O$17,B2580=2020,H2580/$O$18,B2580=2021,H2580/$O$19,B2580=2022,H2580/$O$20),"")</f>
        <v>5.7232478827207969E-4</v>
      </c>
      <c r="K2580" s="3" cm="1">
        <f t="array" ref="K2580">IFERROR(_xlfn.IFS(B2580=2015,J2580*$P$4,B2580=2016,J2580*$P$5,B2580=2017,J2580*$P$6,B2580=2018,J2580*$P$7,B2580=2019,J2580*$P$8,B2580=2020,J2580*$P$9,B2580=2021,J2580*$P$10,B2580=2022,J2580*$P$11),"")</f>
        <v>910845.16409993079</v>
      </c>
      <c r="L2580" s="3">
        <f t="shared" si="41"/>
        <v>1641406.8740999307</v>
      </c>
    </row>
    <row r="2581" spans="1:12">
      <c r="A2581">
        <v>4800016</v>
      </c>
      <c r="B2581">
        <v>2016</v>
      </c>
      <c r="C2581" t="s">
        <v>4104</v>
      </c>
      <c r="D2581" t="s">
        <v>3984</v>
      </c>
      <c r="E2581" t="s">
        <v>3985</v>
      </c>
      <c r="F2581" t="s">
        <v>4101</v>
      </c>
      <c r="G2581" t="s">
        <v>3986</v>
      </c>
      <c r="H2581" s="5">
        <v>831513</v>
      </c>
      <c r="I2581">
        <f>IFERROR(VLOOKUP(G2581,'NCES Match'!$A$2:$B$1307,2,FALSE),"")</f>
        <v>4800016</v>
      </c>
      <c r="J2581" cm="1">
        <f t="array" ref="J2581">IFERROR(_xlfn.IFS(B2581=2015,H2581/$O$13,B2581=2016,H2581/$O$14,B2581=2017,H2581/$O$15,B2581=2018,H2581/$O$16,B2581=2019,H2581/$O$17,B2581=2020,H2581/$O$18,B2581=2021,H2581/$O$19,B2581=2022,H2581/$O$20),"")</f>
        <v>5.9525264097190489E-4</v>
      </c>
      <c r="K2581" s="3" cm="1">
        <f t="array" ref="K2581">IFERROR(_xlfn.IFS(B2581=2015,J2581*$P$4,B2581=2016,J2581*$P$5,B2581=2017,J2581*$P$6,B2581=2018,J2581*$P$7,B2581=2019,J2581*$P$8,B2581=2020,J2581*$P$9,B2581=2021,J2581*$P$10,B2581=2022,J2581*$P$11),"")</f>
        <v>997423.9256670489</v>
      </c>
      <c r="L2581" s="3">
        <f t="shared" si="41"/>
        <v>1828936.9256670489</v>
      </c>
    </row>
    <row r="2582" spans="1:12">
      <c r="A2582">
        <v>4800016</v>
      </c>
      <c r="B2582">
        <v>2017</v>
      </c>
      <c r="D2582" t="s">
        <v>3984</v>
      </c>
      <c r="E2582" t="s">
        <v>3985</v>
      </c>
      <c r="F2582" t="s">
        <v>4101</v>
      </c>
      <c r="G2582" t="s">
        <v>3986</v>
      </c>
      <c r="H2582" s="5">
        <v>873672</v>
      </c>
      <c r="I2582">
        <f>IFERROR(VLOOKUP(G2582,'NCES Match'!$A$2:$B$1307,2,FALSE),"")</f>
        <v>4800016</v>
      </c>
      <c r="J2582" cm="1">
        <f t="array" ref="J2582">IFERROR(_xlfn.IFS(B2582=2015,H2582/$O$13,B2582=2016,H2582/$O$14,B2582=2017,H2582/$O$15,B2582=2018,H2582/$O$16,B2582=2019,H2582/$O$17,B2582=2020,H2582/$O$18,B2582=2021,H2582/$O$19,B2582=2022,H2582/$O$20),"")</f>
        <v>6.0234334610953456E-4</v>
      </c>
      <c r="K2582" s="3" cm="1">
        <f t="array" ref="K2582">IFERROR(_xlfn.IFS(B2582=2015,J2582*$P$4,B2582=2016,J2582*$P$5,B2582=2017,J2582*$P$6,B2582=2018,J2582*$P$7,B2582=2019,J2582*$P$8,B2582=2020,J2582*$P$9,B2582=2021,J2582*$P$10,B2582=2022,J2582*$P$11),"")</f>
        <v>1022928.2756267092</v>
      </c>
      <c r="L2582" s="3">
        <f t="shared" si="41"/>
        <v>1896600.2756267092</v>
      </c>
    </row>
    <row r="2583" spans="1:12">
      <c r="A2583">
        <v>4800016</v>
      </c>
      <c r="B2583">
        <v>2018</v>
      </c>
      <c r="D2583" t="s">
        <v>3984</v>
      </c>
      <c r="E2583" t="s">
        <v>3985</v>
      </c>
      <c r="F2583" t="s">
        <v>4101</v>
      </c>
      <c r="G2583" t="s">
        <v>3986</v>
      </c>
      <c r="H2583" s="5">
        <v>897763</v>
      </c>
      <c r="I2583">
        <f>IFERROR(VLOOKUP(G2583,'NCES Match'!$A$2:$B$1307,2,FALSE),"")</f>
        <v>4800016</v>
      </c>
      <c r="J2583" cm="1">
        <f t="array" ref="J2583">IFERROR(_xlfn.IFS(B2583=2015,H2583/$O$13,B2583=2016,H2583/$O$14,B2583=2017,H2583/$O$15,B2583=2018,H2583/$O$16,B2583=2019,H2583/$O$17,B2583=2020,H2583/$O$18,B2583=2021,H2583/$O$19,B2583=2022,H2583/$O$20),"")</f>
        <v>5.85843177336166E-4</v>
      </c>
      <c r="K2583" s="3" cm="1">
        <f t="array" ref="K2583">IFERROR(_xlfn.IFS(B2583=2015,J2583*$P$4,B2583=2016,J2583*$P$5,B2583=2017,J2583*$P$6,B2583=2018,J2583*$P$7,B2583=2019,J2583*$P$8,B2583=2020,J2583*$P$9,B2583=2021,J2583*$P$10,B2583=2022,J2583*$P$11),"")</f>
        <v>1005806.7908743413</v>
      </c>
      <c r="L2583" s="3">
        <f t="shared" si="41"/>
        <v>1903569.7908743413</v>
      </c>
    </row>
    <row r="2584" spans="1:12">
      <c r="A2584">
        <v>4800016</v>
      </c>
      <c r="B2584">
        <v>2019</v>
      </c>
      <c r="D2584" t="s">
        <v>3984</v>
      </c>
      <c r="E2584" t="s">
        <v>3985</v>
      </c>
      <c r="F2584" t="s">
        <v>4101</v>
      </c>
      <c r="G2584" t="s">
        <v>3986</v>
      </c>
      <c r="H2584" s="5">
        <v>1000206</v>
      </c>
      <c r="I2584">
        <f>IFERROR(VLOOKUP(G2584,'NCES Match'!$A$2:$B$1307,2,FALSE),"")</f>
        <v>4800016</v>
      </c>
      <c r="J2584" cm="1">
        <f t="array" ref="J2584">IFERROR(_xlfn.IFS(B2584=2015,H2584/$O$13,B2584=2016,H2584/$O$14,B2584=2017,H2584/$O$15,B2584=2018,H2584/$O$16,B2584=2019,H2584/$O$17,B2584=2020,H2584/$O$18,B2584=2021,H2584/$O$19,B2584=2022,H2584/$O$20),"")</f>
        <v>6.3331046173104684E-4</v>
      </c>
      <c r="K2584" s="3" cm="1">
        <f t="array" ref="K2584">IFERROR(_xlfn.IFS(B2584=2015,J2584*$P$4,B2584=2016,J2584*$P$5,B2584=2017,J2584*$P$6,B2584=2018,J2584*$P$7,B2584=2019,J2584*$P$8,B2584=2020,J2584*$P$9,B2584=2021,J2584*$P$10,B2584=2022,J2584*$P$11),"")</f>
        <v>1100646.6978817671</v>
      </c>
      <c r="L2584" s="3">
        <f t="shared" si="41"/>
        <v>2100852.6978817671</v>
      </c>
    </row>
    <row r="2585" spans="1:12">
      <c r="A2585">
        <v>4800016</v>
      </c>
      <c r="B2585">
        <v>2020</v>
      </c>
      <c r="D2585" t="s">
        <v>3984</v>
      </c>
      <c r="E2585" t="s">
        <v>3985</v>
      </c>
      <c r="F2585" t="s">
        <v>4230</v>
      </c>
      <c r="G2585" t="s">
        <v>3986</v>
      </c>
      <c r="H2585" s="5">
        <v>1320920</v>
      </c>
      <c r="I2585">
        <f>IFERROR(VLOOKUP(G2585,'NCES Match'!$A$2:$B$1307,2,FALSE),"")</f>
        <v>4800016</v>
      </c>
      <c r="J2585" cm="1">
        <f t="array" ref="J2585">IFERROR(_xlfn.IFS(B2585=2015,H2585/$O$13,B2585=2016,H2585/$O$14,B2585=2017,H2585/$O$15,B2585=2018,H2585/$O$16,B2585=2019,H2585/$O$17,B2585=2020,H2585/$O$18,B2585=2021,H2585/$O$19,B2585=2022,H2585/$O$20),"")</f>
        <v>7.1581653773438456E-4</v>
      </c>
      <c r="K2585" s="3" cm="1">
        <f t="array" ref="K2585">IFERROR(_xlfn.IFS(B2585=2015,J2585*$P$4,B2585=2016,J2585*$P$5,B2585=2017,J2585*$P$6,B2585=2018,J2585*$P$7,B2585=2019,J2585*$P$8,B2585=2020,J2585*$P$9,B2585=2021,J2585*$P$10,B2585=2022,J2585*$P$11),"")</f>
        <v>1508943.2765676363</v>
      </c>
      <c r="L2585" s="3">
        <f t="shared" si="41"/>
        <v>2829863.2765676361</v>
      </c>
    </row>
    <row r="2586" spans="1:12">
      <c r="A2586">
        <v>4800016</v>
      </c>
      <c r="B2586">
        <v>2021</v>
      </c>
      <c r="D2586" t="s">
        <v>3984</v>
      </c>
      <c r="E2586" t="s">
        <v>3985</v>
      </c>
      <c r="F2586" t="s">
        <v>4101</v>
      </c>
      <c r="G2586" t="s">
        <v>3986</v>
      </c>
      <c r="H2586" s="5">
        <v>1386241.4</v>
      </c>
      <c r="I2586">
        <f>IFERROR(VLOOKUP(G2586,'NCES Match'!$A$2:$B$1307,2,FALSE),"")</f>
        <v>4800016</v>
      </c>
      <c r="J2586" cm="1">
        <f t="array" ref="J2586">IFERROR(_xlfn.IFS(B2586=2015,H2586/$O$13,B2586=2016,H2586/$O$14,B2586=2017,H2586/$O$15,B2586=2018,H2586/$O$16,B2586=2019,H2586/$O$17,B2586=2020,H2586/$O$18,B2586=2021,H2586/$O$19,B2586=2022,H2586/$O$20),"")</f>
        <v>7.0926073037369845E-4</v>
      </c>
      <c r="K2586" s="3" cm="1">
        <f t="array" ref="K2586">IFERROR(_xlfn.IFS(B2586=2015,J2586*$P$4,B2586=2016,J2586*$P$5,B2586=2017,J2586*$P$6,B2586=2018,J2586*$P$7,B2586=2019,J2586*$P$8,B2586=2020,J2586*$P$9,B2586=2021,J2586*$P$10,B2586=2022,J2586*$P$11),"")</f>
        <v>1518210.3919970053</v>
      </c>
      <c r="L2586" s="3">
        <f t="shared" si="41"/>
        <v>2904451.7919970052</v>
      </c>
    </row>
    <row r="2587" spans="1:12">
      <c r="A2587">
        <v>4800016</v>
      </c>
      <c r="B2587">
        <v>2022</v>
      </c>
      <c r="D2587" t="s">
        <v>3984</v>
      </c>
      <c r="E2587" t="s">
        <v>3985</v>
      </c>
      <c r="F2587" t="s">
        <v>4101</v>
      </c>
      <c r="G2587" t="s">
        <v>3986</v>
      </c>
      <c r="H2587" s="5">
        <v>1410128.37</v>
      </c>
      <c r="I2587">
        <f>IFERROR(VLOOKUP(G2587,'NCES Match'!$A$2:$B$1307,2,FALSE),"")</f>
        <v>4800016</v>
      </c>
      <c r="J2587" cm="1">
        <f t="array" ref="J2587">IFERROR(_xlfn.IFS(B2587=2015,H2587/$O$13,B2587=2016,H2587/$O$14,B2587=2017,H2587/$O$15,B2587=2018,H2587/$O$16,B2587=2019,H2587/$O$17,B2587=2020,H2587/$O$18,B2587=2021,H2587/$O$19,B2587=2022,H2587/$O$20),"")</f>
        <v>6.1937159026294179E-4</v>
      </c>
      <c r="K2587" s="3" cm="1">
        <f t="array" ref="K2587">IFERROR(_xlfn.IFS(B2587=2015,J2587*$P$4,B2587=2016,J2587*$P$5,B2587=2017,J2587*$P$6,B2587=2018,J2587*$P$7,B2587=2019,J2587*$P$8,B2587=2020,J2587*$P$9,B2587=2021,J2587*$P$10,B2587=2022,J2587*$P$11),"")</f>
        <v>1333806.1940304402</v>
      </c>
      <c r="L2587" s="3">
        <f t="shared" si="41"/>
        <v>2743934.5640304405</v>
      </c>
    </row>
    <row r="2588" spans="1:12">
      <c r="A2588">
        <v>4800016</v>
      </c>
      <c r="B2588">
        <v>2023</v>
      </c>
      <c r="D2588" t="s">
        <v>3984</v>
      </c>
      <c r="E2588" t="s">
        <v>3985</v>
      </c>
      <c r="F2588" t="s">
        <v>4101</v>
      </c>
      <c r="G2588" t="s">
        <v>3986</v>
      </c>
      <c r="H2588" s="5">
        <v>1487575.19</v>
      </c>
      <c r="I2588">
        <f>IFERROR(VLOOKUP(G2588,'NCES Match'!$A$2:$B$1307,2,FALSE),"")</f>
        <v>4800016</v>
      </c>
      <c r="J2588" t="str" cm="1">
        <f t="array" ref="J2588">IFERROR(_xlfn.IFS(B2588=2015,H2588/$O$13,B2588=2016,H2588/$O$14,B2588=2017,H2588/$O$15,B2588=2018,H2588/$O$16,B2588=2019,H2588/$O$17,B2588=2020,H2588/$O$18,B2588=2021,H2588/$O$19,B2588=2022,H2588/$O$20),"")</f>
        <v/>
      </c>
      <c r="K2588" s="3" t="str" cm="1">
        <f t="array" ref="K2588">IFERROR(_xlfn.IFS(B2588=2015,J2588*$P$4,B2588=2016,J2588*$P$5,B2588=2017,J2588*$P$6,B2588=2018,J2588*$P$7,B2588=2019,J2588*$P$8,B2588=2020,J2588*$P$9,B2588=2021,J2588*$P$10,B2588=2022,J2588*$P$11),"")</f>
        <v/>
      </c>
      <c r="L2588" s="3">
        <f t="shared" si="41"/>
        <v>1487575.19</v>
      </c>
    </row>
    <row r="2589" spans="1:12">
      <c r="A2589" t="s">
        <v>4230</v>
      </c>
      <c r="B2589">
        <v>2015</v>
      </c>
      <c r="C2589" t="s">
        <v>3521</v>
      </c>
      <c r="D2589" t="s">
        <v>3639</v>
      </c>
      <c r="E2589" t="s">
        <v>3640</v>
      </c>
      <c r="G2589" t="s">
        <v>3641</v>
      </c>
      <c r="H2589" s="5">
        <v>27524.31</v>
      </c>
      <c r="I2589" t="str">
        <f>IFERROR(VLOOKUP(G2589,'NCES Match'!$A$2:$B$1307,2,FALSE),"")</f>
        <v/>
      </c>
      <c r="J2589" cm="1">
        <f t="array" ref="J2589">IFERROR(_xlfn.IFS(B2589=2015,H2589/$O$13,B2589=2016,H2589/$O$14,B2589=2017,H2589/$O$15,B2589=2018,H2589/$O$16,B2589=2019,H2589/$O$17,B2589=2020,H2589/$O$18,B2589=2021,H2589/$O$19,B2589=2022,H2589/$O$20),"")</f>
        <v>2.1562647860486813E-5</v>
      </c>
      <c r="K2589" s="3" cm="1">
        <f t="array" ref="K2589">IFERROR(_xlfn.IFS(B2589=2015,J2589*$P$4,B2589=2016,J2589*$P$5,B2589=2017,J2589*$P$6,B2589=2018,J2589*$P$7,B2589=2019,J2589*$P$8,B2589=2020,J2589*$P$9,B2589=2021,J2589*$P$10,B2589=2022,J2589*$P$11),"")</f>
        <v>34316.587244474351</v>
      </c>
      <c r="L2589" s="3">
        <f t="shared" si="41"/>
        <v>61840.897244474356</v>
      </c>
    </row>
    <row r="2590" spans="1:12">
      <c r="A2590" t="s">
        <v>4230</v>
      </c>
      <c r="B2590">
        <v>2016</v>
      </c>
      <c r="C2590" t="s">
        <v>4104</v>
      </c>
      <c r="D2590" t="s">
        <v>3639</v>
      </c>
      <c r="E2590" t="s">
        <v>3640</v>
      </c>
      <c r="F2590" t="s">
        <v>4101</v>
      </c>
      <c r="G2590" t="s">
        <v>3641</v>
      </c>
      <c r="H2590" s="5">
        <v>28800</v>
      </c>
      <c r="I2590" t="str">
        <f>IFERROR(VLOOKUP(G2590,'NCES Match'!$A$2:$B$1307,2,FALSE),"")</f>
        <v/>
      </c>
      <c r="J2590" cm="1">
        <f t="array" ref="J2590">IFERROR(_xlfn.IFS(B2590=2015,H2590/$O$13,B2590=2016,H2590/$O$14,B2590=2017,H2590/$O$15,B2590=2018,H2590/$O$16,B2590=2019,H2590/$O$17,B2590=2020,H2590/$O$18,B2590=2021,H2590/$O$19,B2590=2022,H2590/$O$20),"")</f>
        <v>2.0616966974648455E-5</v>
      </c>
      <c r="K2590" s="3" cm="1">
        <f t="array" ref="K2590">IFERROR(_xlfn.IFS(B2590=2015,J2590*$P$4,B2590=2016,J2590*$P$5,B2590=2017,J2590*$P$6,B2590=2018,J2590*$P$7,B2590=2019,J2590*$P$8,B2590=2020,J2590*$P$9,B2590=2021,J2590*$P$10,B2590=2022,J2590*$P$11),"")</f>
        <v>34546.434101704974</v>
      </c>
      <c r="L2590" s="3">
        <f t="shared" si="41"/>
        <v>63346.434101704974</v>
      </c>
    </row>
    <row r="2591" spans="1:12">
      <c r="A2591" t="s">
        <v>4230</v>
      </c>
      <c r="B2591">
        <v>2017</v>
      </c>
      <c r="D2591" t="s">
        <v>3639</v>
      </c>
      <c r="E2591" t="s">
        <v>3640</v>
      </c>
      <c r="F2591" t="s">
        <v>4101</v>
      </c>
      <c r="G2591" t="s">
        <v>3641</v>
      </c>
      <c r="H2591" s="5">
        <v>30226</v>
      </c>
      <c r="I2591" t="str">
        <f>IFERROR(VLOOKUP(G2591,'NCES Match'!$A$2:$B$1307,2,FALSE),"")</f>
        <v/>
      </c>
      <c r="J2591" cm="1">
        <f t="array" ref="J2591">IFERROR(_xlfn.IFS(B2591=2015,H2591/$O$13,B2591=2016,H2591/$O$14,B2591=2017,H2591/$O$15,B2591=2018,H2591/$O$16,B2591=2019,H2591/$O$17,B2591=2020,H2591/$O$18,B2591=2021,H2591/$O$19,B2591=2022,H2591/$O$20),"")</f>
        <v>2.0838976159825189E-5</v>
      </c>
      <c r="K2591" s="3" cm="1">
        <f t="array" ref="K2591">IFERROR(_xlfn.IFS(B2591=2015,J2591*$P$4,B2591=2016,J2591*$P$5,B2591=2017,J2591*$P$6,B2591=2018,J2591*$P$7,B2591=2019,J2591*$P$8,B2591=2020,J2591*$P$9,B2591=2021,J2591*$P$10,B2591=2022,J2591*$P$11),"")</f>
        <v>35389.745876133049</v>
      </c>
      <c r="L2591" s="3">
        <f t="shared" si="41"/>
        <v>65615.745876133049</v>
      </c>
    </row>
    <row r="2592" spans="1:12">
      <c r="A2592" t="s">
        <v>4230</v>
      </c>
      <c r="B2592">
        <v>2018</v>
      </c>
      <c r="D2592" t="s">
        <v>3639</v>
      </c>
      <c r="E2592" t="s">
        <v>3640</v>
      </c>
      <c r="F2592" t="s">
        <v>4101</v>
      </c>
      <c r="G2592" t="s">
        <v>3641</v>
      </c>
      <c r="H2592" s="5">
        <v>37142</v>
      </c>
      <c r="I2592" t="str">
        <f>IFERROR(VLOOKUP(G2592,'NCES Match'!$A$2:$B$1307,2,FALSE),"")</f>
        <v/>
      </c>
      <c r="J2592" cm="1">
        <f t="array" ref="J2592">IFERROR(_xlfn.IFS(B2592=2015,H2592/$O$13,B2592=2016,H2592/$O$14,B2592=2017,H2592/$O$15,B2592=2018,H2592/$O$16,B2592=2019,H2592/$O$17,B2592=2020,H2592/$O$18,B2592=2021,H2592/$O$19,B2592=2022,H2592/$O$20),"")</f>
        <v>2.4237340247503937E-5</v>
      </c>
      <c r="K2592" s="3" cm="1">
        <f t="array" ref="K2592">IFERROR(_xlfn.IFS(B2592=2015,J2592*$P$4,B2592=2016,J2592*$P$5,B2592=2017,J2592*$P$6,B2592=2018,J2592*$P$7,B2592=2019,J2592*$P$8,B2592=2020,J2592*$P$9,B2592=2021,J2592*$P$10,B2592=2022,J2592*$P$11),"")</f>
        <v>41611.957528495586</v>
      </c>
      <c r="L2592" s="3">
        <f t="shared" si="41"/>
        <v>78753.957528495579</v>
      </c>
    </row>
    <row r="2593" spans="1:12">
      <c r="A2593" t="s">
        <v>4230</v>
      </c>
      <c r="B2593">
        <v>2019</v>
      </c>
      <c r="D2593" t="s">
        <v>3639</v>
      </c>
      <c r="E2593" t="s">
        <v>3640</v>
      </c>
      <c r="F2593" t="s">
        <v>4101</v>
      </c>
      <c r="G2593" t="s">
        <v>3641</v>
      </c>
      <c r="H2593" s="5">
        <v>40717</v>
      </c>
      <c r="I2593" t="str">
        <f>IFERROR(VLOOKUP(G2593,'NCES Match'!$A$2:$B$1307,2,FALSE),"")</f>
        <v/>
      </c>
      <c r="J2593" cm="1">
        <f t="array" ref="J2593">IFERROR(_xlfn.IFS(B2593=2015,H2593/$O$13,B2593=2016,H2593/$O$14,B2593=2017,H2593/$O$15,B2593=2018,H2593/$O$16,B2593=2019,H2593/$O$17,B2593=2020,H2593/$O$18,B2593=2021,H2593/$O$19,B2593=2022,H2593/$O$20),"")</f>
        <v>2.578119114492718E-5</v>
      </c>
      <c r="K2593" s="3" cm="1">
        <f t="array" ref="K2593">IFERROR(_xlfn.IFS(B2593=2015,J2593*$P$4,B2593=2016,J2593*$P$5,B2593=2017,J2593*$P$6,B2593=2018,J2593*$P$7,B2593=2019,J2593*$P$8,B2593=2020,J2593*$P$9,B2593=2021,J2593*$P$10,B2593=2022,J2593*$P$11),"")</f>
        <v>44805.801602521788</v>
      </c>
      <c r="L2593" s="3">
        <f t="shared" si="41"/>
        <v>85522.801602521795</v>
      </c>
    </row>
    <row r="2594" spans="1:12">
      <c r="A2594">
        <v>4800089</v>
      </c>
      <c r="B2594">
        <v>2020</v>
      </c>
      <c r="D2594" t="s">
        <v>3639</v>
      </c>
      <c r="E2594" t="s">
        <v>3640</v>
      </c>
      <c r="F2594" t="s">
        <v>4230</v>
      </c>
      <c r="G2594" t="s">
        <v>4291</v>
      </c>
      <c r="H2594" s="5">
        <v>85462</v>
      </c>
      <c r="I2594">
        <f>IFERROR(VLOOKUP(G2594,'NCES Match'!$A$2:$B$1307,2,FALSE),"")</f>
        <v>4800089</v>
      </c>
      <c r="J2594" cm="1">
        <f t="array" ref="J2594">IFERROR(_xlfn.IFS(B2594=2015,H2594/$O$13,B2594=2016,H2594/$O$14,B2594=2017,H2594/$O$15,B2594=2018,H2594/$O$16,B2594=2019,H2594/$O$17,B2594=2020,H2594/$O$18,B2594=2021,H2594/$O$19,B2594=2022,H2594/$O$20),"")</f>
        <v>4.6312504124289114E-5</v>
      </c>
      <c r="K2594" s="3" cm="1">
        <f t="array" ref="K2594">IFERROR(_xlfn.IFS(B2594=2015,J2594*$P$4,B2594=2016,J2594*$P$5,B2594=2017,J2594*$P$6,B2594=2018,J2594*$P$7,B2594=2019,J2594*$P$8,B2594=2020,J2594*$P$9,B2594=2021,J2594*$P$10,B2594=2022,J2594*$P$11),"")</f>
        <v>97626.889063700568</v>
      </c>
      <c r="L2594" s="3">
        <f t="shared" si="41"/>
        <v>183088.88906370057</v>
      </c>
    </row>
    <row r="2595" spans="1:12">
      <c r="A2595">
        <v>4800089</v>
      </c>
      <c r="B2595">
        <v>2021</v>
      </c>
      <c r="D2595" t="s">
        <v>3639</v>
      </c>
      <c r="E2595" t="s">
        <v>3640</v>
      </c>
      <c r="F2595" t="s">
        <v>4101</v>
      </c>
      <c r="G2595" t="s">
        <v>4291</v>
      </c>
      <c r="H2595" s="5">
        <v>65912.2</v>
      </c>
      <c r="I2595">
        <f>IFERROR(VLOOKUP(G2595,'NCES Match'!$A$2:$B$1307,2,FALSE),"")</f>
        <v>4800089</v>
      </c>
      <c r="J2595" cm="1">
        <f t="array" ref="J2595">IFERROR(_xlfn.IFS(B2595=2015,H2595/$O$13,B2595=2016,H2595/$O$14,B2595=2017,H2595/$O$15,B2595=2018,H2595/$O$16,B2595=2019,H2595/$O$17,B2595=2020,H2595/$O$18,B2595=2021,H2595/$O$19,B2595=2022,H2595/$O$20),"")</f>
        <v>3.3723516778922696E-5</v>
      </c>
      <c r="K2595" s="3" cm="1">
        <f t="array" ref="K2595">IFERROR(_xlfn.IFS(B2595=2015,J2595*$P$4,B2595=2016,J2595*$P$5,B2595=2017,J2595*$P$6,B2595=2018,J2595*$P$7,B2595=2019,J2595*$P$8,B2595=2020,J2595*$P$9,B2595=2021,J2595*$P$10,B2595=2022,J2595*$P$11),"")</f>
        <v>72186.984892663735</v>
      </c>
      <c r="L2595" s="3">
        <f t="shared" si="41"/>
        <v>138099.18489266373</v>
      </c>
    </row>
    <row r="2596" spans="1:12">
      <c r="A2596">
        <v>4800089</v>
      </c>
      <c r="B2596">
        <v>2022</v>
      </c>
      <c r="D2596" t="s">
        <v>3639</v>
      </c>
      <c r="E2596" t="s">
        <v>3640</v>
      </c>
      <c r="F2596" t="s">
        <v>4101</v>
      </c>
      <c r="G2596" t="s">
        <v>4291</v>
      </c>
      <c r="H2596" s="5">
        <v>48904.72</v>
      </c>
      <c r="I2596">
        <f>IFERROR(VLOOKUP(G2596,'NCES Match'!$A$2:$B$1307,2,FALSE),"")</f>
        <v>4800089</v>
      </c>
      <c r="J2596" cm="1">
        <f t="array" ref="J2596">IFERROR(_xlfn.IFS(B2596=2015,H2596/$O$13,B2596=2016,H2596/$O$14,B2596=2017,H2596/$O$15,B2596=2018,H2596/$O$16,B2596=2019,H2596/$O$17,B2596=2020,H2596/$O$18,B2596=2021,H2596/$O$19,B2596=2022,H2596/$O$20),"")</f>
        <v>2.1480451597299538E-5</v>
      </c>
      <c r="K2596" s="3" cm="1">
        <f t="array" ref="K2596">IFERROR(_xlfn.IFS(B2596=2015,J2596*$P$4,B2596=2016,J2596*$P$5,B2596=2017,J2596*$P$6,B2596=2018,J2596*$P$7,B2596=2019,J2596*$P$8,B2596=2020,J2596*$P$9,B2596=2021,J2596*$P$10,B2596=2022,J2596*$P$11),"")</f>
        <v>46257.78747599011</v>
      </c>
      <c r="L2596" s="3">
        <f t="shared" si="41"/>
        <v>95162.507475990104</v>
      </c>
    </row>
    <row r="2597" spans="1:12">
      <c r="A2597">
        <v>4800089</v>
      </c>
      <c r="B2597">
        <v>2023</v>
      </c>
      <c r="D2597" t="s">
        <v>3639</v>
      </c>
      <c r="E2597" t="s">
        <v>3640</v>
      </c>
      <c r="F2597" t="s">
        <v>4101</v>
      </c>
      <c r="G2597" t="s">
        <v>4291</v>
      </c>
      <c r="H2597" s="5">
        <v>43419.94</v>
      </c>
      <c r="I2597">
        <f>IFERROR(VLOOKUP(G2597,'NCES Match'!$A$2:$B$1307,2,FALSE),"")</f>
        <v>4800089</v>
      </c>
      <c r="J2597" t="str" cm="1">
        <f t="array" ref="J2597">IFERROR(_xlfn.IFS(B2597=2015,H2597/$O$13,B2597=2016,H2597/$O$14,B2597=2017,H2597/$O$15,B2597=2018,H2597/$O$16,B2597=2019,H2597/$O$17,B2597=2020,H2597/$O$18,B2597=2021,H2597/$O$19,B2597=2022,H2597/$O$20),"")</f>
        <v/>
      </c>
      <c r="K2597" s="3" t="str" cm="1">
        <f t="array" ref="K2597">IFERROR(_xlfn.IFS(B2597=2015,J2597*$P$4,B2597=2016,J2597*$P$5,B2597=2017,J2597*$P$6,B2597=2018,J2597*$P$7,B2597=2019,J2597*$P$8,B2597=2020,J2597*$P$9,B2597=2021,J2597*$P$10,B2597=2022,J2597*$P$11),"")</f>
        <v/>
      </c>
      <c r="L2597" s="3">
        <f t="shared" si="41"/>
        <v>43419.94</v>
      </c>
    </row>
    <row r="2598" spans="1:12">
      <c r="A2598" t="s">
        <v>4230</v>
      </c>
      <c r="B2598">
        <v>2015</v>
      </c>
      <c r="C2598" t="s">
        <v>3521</v>
      </c>
      <c r="D2598" t="s">
        <v>3648</v>
      </c>
      <c r="E2598" t="s">
        <v>3649</v>
      </c>
      <c r="G2598" t="s">
        <v>3650</v>
      </c>
      <c r="H2598" s="5">
        <v>218044.17</v>
      </c>
      <c r="I2598" t="str">
        <f>IFERROR(VLOOKUP(G2598,'NCES Match'!$A$2:$B$1307,2,FALSE),"")</f>
        <v/>
      </c>
      <c r="J2598" cm="1">
        <f t="array" ref="J2598">IFERROR(_xlfn.IFS(B2598=2015,H2598/$O$13,B2598=2016,H2598/$O$14,B2598=2017,H2598/$O$15,B2598=2018,H2598/$O$16,B2598=2019,H2598/$O$17,B2598=2020,H2598/$O$18,B2598=2021,H2598/$O$19,B2598=2022,H2598/$O$20),"")</f>
        <v>1.7081662195136309E-4</v>
      </c>
      <c r="K2598" s="3" cm="1">
        <f t="array" ref="K2598">IFERROR(_xlfn.IFS(B2598=2015,J2598*$P$4,B2598=2016,J2598*$P$5,B2598=2017,J2598*$P$6,B2598=2018,J2598*$P$7,B2598=2019,J2598*$P$8,B2598=2020,J2598*$P$9,B2598=2021,J2598*$P$10,B2598=2022,J2598*$P$11),"")</f>
        <v>271851.7478895564</v>
      </c>
      <c r="L2598" s="3">
        <f t="shared" si="41"/>
        <v>489895.91788955638</v>
      </c>
    </row>
    <row r="2599" spans="1:12">
      <c r="A2599" t="s">
        <v>4230</v>
      </c>
      <c r="B2599">
        <v>2016</v>
      </c>
      <c r="C2599" t="s">
        <v>4104</v>
      </c>
      <c r="D2599" t="s">
        <v>3648</v>
      </c>
      <c r="E2599" t="s">
        <v>3649</v>
      </c>
      <c r="F2599" t="s">
        <v>4101</v>
      </c>
      <c r="G2599" t="s">
        <v>3650</v>
      </c>
      <c r="H2599" s="5">
        <v>347420</v>
      </c>
      <c r="I2599" t="str">
        <f>IFERROR(VLOOKUP(G2599,'NCES Match'!$A$2:$B$1307,2,FALSE),"")</f>
        <v/>
      </c>
      <c r="J2599" cm="1">
        <f t="array" ref="J2599">IFERROR(_xlfn.IFS(B2599=2015,H2599/$O$13,B2599=2016,H2599/$O$14,B2599=2017,H2599/$O$15,B2599=2018,H2599/$O$16,B2599=2019,H2599/$O$17,B2599=2020,H2599/$O$18,B2599=2021,H2599/$O$19,B2599=2022,H2599/$O$20),"")</f>
        <v>2.4870648146987386E-4</v>
      </c>
      <c r="K2599" s="3" cm="1">
        <f t="array" ref="K2599">IFERROR(_xlfn.IFS(B2599=2015,J2599*$P$4,B2599=2016,J2599*$P$5,B2599=2017,J2599*$P$6,B2599=2018,J2599*$P$7,B2599=2019,J2599*$P$8,B2599=2020,J2599*$P$9,B2599=2021,J2599*$P$10,B2599=2022,J2599*$P$11),"")</f>
        <v>416740.35193105362</v>
      </c>
      <c r="L2599" s="3">
        <f t="shared" si="41"/>
        <v>764160.35193105368</v>
      </c>
    </row>
    <row r="2600" spans="1:12">
      <c r="A2600" t="s">
        <v>4230</v>
      </c>
      <c r="B2600">
        <v>2017</v>
      </c>
      <c r="D2600" t="s">
        <v>3648</v>
      </c>
      <c r="E2600" t="s">
        <v>3649</v>
      </c>
      <c r="F2600" t="s">
        <v>4101</v>
      </c>
      <c r="G2600" t="s">
        <v>3650</v>
      </c>
      <c r="H2600" s="5">
        <v>225217</v>
      </c>
      <c r="I2600" t="str">
        <f>IFERROR(VLOOKUP(G2600,'NCES Match'!$A$2:$B$1307,2,FALSE),"")</f>
        <v/>
      </c>
      <c r="J2600" cm="1">
        <f t="array" ref="J2600">IFERROR(_xlfn.IFS(B2600=2015,H2600/$O$13,B2600=2016,H2600/$O$14,B2600=2017,H2600/$O$15,B2600=2018,H2600/$O$16,B2600=2019,H2600/$O$17,B2600=2020,H2600/$O$18,B2600=2021,H2600/$O$19,B2600=2022,H2600/$O$20),"")</f>
        <v>1.5527333070162607E-4</v>
      </c>
      <c r="K2600" s="3" cm="1">
        <f t="array" ref="K2600">IFERROR(_xlfn.IFS(B2600=2015,J2600*$P$4,B2600=2016,J2600*$P$5,B2600=2017,J2600*$P$6,B2600=2018,J2600*$P$7,B2600=2019,J2600*$P$8,B2600=2020,J2600*$P$9,B2600=2021,J2600*$P$10,B2600=2022,J2600*$P$11),"")</f>
        <v>263692.59567872219</v>
      </c>
      <c r="L2600" s="3">
        <f t="shared" si="41"/>
        <v>488909.59567872219</v>
      </c>
    </row>
    <row r="2601" spans="1:12">
      <c r="A2601" t="s">
        <v>4230</v>
      </c>
      <c r="B2601">
        <v>2018</v>
      </c>
      <c r="D2601" t="s">
        <v>3648</v>
      </c>
      <c r="E2601" t="s">
        <v>3649</v>
      </c>
      <c r="F2601" t="s">
        <v>4101</v>
      </c>
      <c r="G2601" t="s">
        <v>3650</v>
      </c>
      <c r="H2601" s="5">
        <v>200912</v>
      </c>
      <c r="I2601" t="str">
        <f>IFERROR(VLOOKUP(G2601,'NCES Match'!$A$2:$B$1307,2,FALSE),"")</f>
        <v/>
      </c>
      <c r="J2601" cm="1">
        <f t="array" ref="J2601">IFERROR(_xlfn.IFS(B2601=2015,H2601/$O$13,B2601=2016,H2601/$O$14,B2601=2017,H2601/$O$15,B2601=2018,H2601/$O$16,B2601=2019,H2601/$O$17,B2601=2020,H2601/$O$18,B2601=2021,H2601/$O$19,B2601=2022,H2601/$O$20),"")</f>
        <v>1.3110690064634407E-4</v>
      </c>
      <c r="K2601" s="3" cm="1">
        <f t="array" ref="K2601">IFERROR(_xlfn.IFS(B2601=2015,J2601*$P$4,B2601=2016,J2601*$P$5,B2601=2017,J2601*$P$6,B2601=2018,J2601*$P$7,B2601=2019,J2601*$P$8,B2601=2020,J2601*$P$9,B2601=2021,J2601*$P$10,B2601=2022,J2601*$P$11),"")</f>
        <v>225091.31471016924</v>
      </c>
      <c r="L2601" s="3">
        <f t="shared" si="41"/>
        <v>426003.31471016922</v>
      </c>
    </row>
    <row r="2602" spans="1:12">
      <c r="A2602" t="s">
        <v>4230</v>
      </c>
      <c r="B2602">
        <v>2019</v>
      </c>
      <c r="D2602" t="s">
        <v>3648</v>
      </c>
      <c r="E2602" t="s">
        <v>3649</v>
      </c>
      <c r="F2602" t="s">
        <v>4101</v>
      </c>
      <c r="G2602" t="s">
        <v>3650</v>
      </c>
      <c r="H2602" s="5">
        <v>202886</v>
      </c>
      <c r="I2602" t="str">
        <f>IFERROR(VLOOKUP(G2602,'NCES Match'!$A$2:$B$1307,2,FALSE),"")</f>
        <v/>
      </c>
      <c r="J2602" cm="1">
        <f t="array" ref="J2602">IFERROR(_xlfn.IFS(B2602=2015,H2602/$O$13,B2602=2016,H2602/$O$14,B2602=2017,H2602/$O$15,B2602=2018,H2602/$O$16,B2602=2019,H2602/$O$17,B2602=2020,H2602/$O$18,B2602=2021,H2602/$O$19,B2602=2022,H2602/$O$20),"")</f>
        <v>1.2846336288601065E-4</v>
      </c>
      <c r="K2602" s="3" cm="1">
        <f t="array" ref="K2602">IFERROR(_xlfn.IFS(B2602=2015,J2602*$P$4,B2602=2016,J2602*$P$5,B2602=2017,J2602*$P$6,B2602=2018,J2602*$P$7,B2602=2019,J2602*$P$8,B2602=2020,J2602*$P$9,B2602=2021,J2602*$P$10,B2602=2022,J2602*$P$11),"")</f>
        <v>223259.8144246687</v>
      </c>
      <c r="L2602" s="3">
        <f t="shared" si="41"/>
        <v>426145.81442466867</v>
      </c>
    </row>
    <row r="2603" spans="1:12">
      <c r="A2603" t="s">
        <v>4230</v>
      </c>
      <c r="B2603">
        <v>2020</v>
      </c>
      <c r="D2603" t="s">
        <v>3648</v>
      </c>
      <c r="E2603" t="s">
        <v>3649</v>
      </c>
      <c r="F2603" t="s">
        <v>4230</v>
      </c>
      <c r="G2603" t="s">
        <v>3650</v>
      </c>
      <c r="H2603" s="5">
        <v>238138</v>
      </c>
      <c r="I2603" t="str">
        <f>IFERROR(VLOOKUP(G2603,'NCES Match'!$A$2:$B$1307,2,FALSE),"")</f>
        <v/>
      </c>
      <c r="J2603" cm="1">
        <f t="array" ref="J2603">IFERROR(_xlfn.IFS(B2603=2015,H2603/$O$13,B2603=2016,H2603/$O$14,B2603=2017,H2603/$O$15,B2603=2018,H2603/$O$16,B2603=2019,H2603/$O$17,B2603=2020,H2603/$O$18,B2603=2021,H2603/$O$19,B2603=2022,H2603/$O$20),"")</f>
        <v>1.2904878316854229E-4</v>
      </c>
      <c r="K2603" s="3" cm="1">
        <f t="array" ref="K2603">IFERROR(_xlfn.IFS(B2603=2015,J2603*$P$4,B2603=2016,J2603*$P$5,B2603=2017,J2603*$P$6,B2603=2018,J2603*$P$7,B2603=2019,J2603*$P$8,B2603=2020,J2603*$P$9,B2603=2021,J2603*$P$10,B2603=2022,J2603*$P$11),"")</f>
        <v>272035.19819161179</v>
      </c>
      <c r="L2603" s="3">
        <f t="shared" si="41"/>
        <v>510173.19819161179</v>
      </c>
    </row>
    <row r="2604" spans="1:12">
      <c r="A2604" t="s">
        <v>4230</v>
      </c>
      <c r="B2604">
        <v>2021</v>
      </c>
      <c r="D2604" t="s">
        <v>3648</v>
      </c>
      <c r="E2604" t="s">
        <v>3649</v>
      </c>
      <c r="F2604" t="s">
        <v>4101</v>
      </c>
      <c r="G2604" t="s">
        <v>3650</v>
      </c>
      <c r="H2604" s="5">
        <v>218325.6</v>
      </c>
      <c r="I2604" t="str">
        <f>IFERROR(VLOOKUP(G2604,'NCES Match'!$A$2:$B$1307,2,FALSE),"")</f>
        <v/>
      </c>
      <c r="J2604" cm="1">
        <f t="array" ref="J2604">IFERROR(_xlfn.IFS(B2604=2015,H2604/$O$13,B2604=2016,H2604/$O$14,B2604=2017,H2604/$O$15,B2604=2018,H2604/$O$16,B2604=2019,H2604/$O$17,B2604=2020,H2604/$O$18,B2604=2021,H2604/$O$19,B2604=2022,H2604/$O$20),"")</f>
        <v>1.1170476838685956E-4</v>
      </c>
      <c r="K2604" s="3" cm="1">
        <f t="array" ref="K2604">IFERROR(_xlfn.IFS(B2604=2015,J2604*$P$4,B2604=2016,J2604*$P$5,B2604=2017,J2604*$P$6,B2604=2018,J2604*$P$7,B2604=2019,J2604*$P$8,B2604=2020,J2604*$P$9,B2604=2021,J2604*$P$10,B2604=2022,J2604*$P$11),"")</f>
        <v>239110.00981429455</v>
      </c>
      <c r="L2604" s="3">
        <f t="shared" si="41"/>
        <v>457435.60981429456</v>
      </c>
    </row>
    <row r="2605" spans="1:12">
      <c r="A2605" t="s">
        <v>4230</v>
      </c>
      <c r="B2605">
        <v>2022</v>
      </c>
      <c r="D2605" t="s">
        <v>3648</v>
      </c>
      <c r="E2605" t="s">
        <v>3649</v>
      </c>
      <c r="F2605" t="s">
        <v>4101</v>
      </c>
      <c r="G2605" t="s">
        <v>3650</v>
      </c>
      <c r="H2605" s="5">
        <v>268305.12</v>
      </c>
      <c r="I2605" t="str">
        <f>IFERROR(VLOOKUP(G2605,'NCES Match'!$A$2:$B$1307,2,FALSE),"")</f>
        <v/>
      </c>
      <c r="J2605" cm="1">
        <f t="array" ref="J2605">IFERROR(_xlfn.IFS(B2605=2015,H2605/$O$13,B2605=2016,H2605/$O$14,B2605=2017,H2605/$O$15,B2605=2018,H2605/$O$16,B2605=2019,H2605/$O$17,B2605=2020,H2605/$O$18,B2605=2021,H2605/$O$19,B2605=2022,H2605/$O$20),"")</f>
        <v>1.1784783030078986E-4</v>
      </c>
      <c r="K2605" s="3" cm="1">
        <f t="array" ref="K2605">IFERROR(_xlfn.IFS(B2605=2015,J2605*$P$4,B2605=2016,J2605*$P$5,B2605=2017,J2605*$P$6,B2605=2018,J2605*$P$7,B2605=2019,J2605*$P$8,B2605=2020,J2605*$P$9,B2605=2021,J2605*$P$10,B2605=2022,J2605*$P$11),"")</f>
        <v>253783.29984672283</v>
      </c>
      <c r="L2605" s="3">
        <f t="shared" si="41"/>
        <v>522088.41984672286</v>
      </c>
    </row>
    <row r="2606" spans="1:12">
      <c r="A2606" t="s">
        <v>4230</v>
      </c>
      <c r="B2606">
        <v>2023</v>
      </c>
      <c r="D2606" t="s">
        <v>3648</v>
      </c>
      <c r="E2606" t="s">
        <v>3649</v>
      </c>
      <c r="F2606" t="s">
        <v>4101</v>
      </c>
      <c r="G2606" t="s">
        <v>3650</v>
      </c>
      <c r="H2606" s="5">
        <v>404943.67</v>
      </c>
      <c r="I2606" t="str">
        <f>IFERROR(VLOOKUP(G2606,'NCES Match'!$A$2:$B$1307,2,FALSE),"")</f>
        <v/>
      </c>
      <c r="J2606" t="str" cm="1">
        <f t="array" ref="J2606">IFERROR(_xlfn.IFS(B2606=2015,H2606/$O$13,B2606=2016,H2606/$O$14,B2606=2017,H2606/$O$15,B2606=2018,H2606/$O$16,B2606=2019,H2606/$O$17,B2606=2020,H2606/$O$18,B2606=2021,H2606/$O$19,B2606=2022,H2606/$O$20),"")</f>
        <v/>
      </c>
      <c r="K2606" s="3" t="str" cm="1">
        <f t="array" ref="K2606">IFERROR(_xlfn.IFS(B2606=2015,J2606*$P$4,B2606=2016,J2606*$P$5,B2606=2017,J2606*$P$6,B2606=2018,J2606*$P$7,B2606=2019,J2606*$P$8,B2606=2020,J2606*$P$9,B2606=2021,J2606*$P$10,B2606=2022,J2606*$P$11),"")</f>
        <v/>
      </c>
      <c r="L2606" s="3">
        <f t="shared" si="41"/>
        <v>404943.67</v>
      </c>
    </row>
    <row r="2607" spans="1:12">
      <c r="A2607">
        <v>4800055</v>
      </c>
      <c r="B2607">
        <v>2015</v>
      </c>
      <c r="C2607" t="s">
        <v>3521</v>
      </c>
      <c r="D2607" t="s">
        <v>3819</v>
      </c>
      <c r="E2607" t="s">
        <v>3820</v>
      </c>
      <c r="G2607" t="s">
        <v>3821</v>
      </c>
      <c r="H2607" s="5">
        <v>455663.89</v>
      </c>
      <c r="I2607">
        <f>IFERROR(VLOOKUP(G2607,'NCES Match'!$A$2:$B$1307,2,FALSE),"")</f>
        <v>4800055</v>
      </c>
      <c r="J2607" cm="1">
        <f t="array" ref="J2607">IFERROR(_xlfn.IFS(B2607=2015,H2607/$O$13,B2607=2016,H2607/$O$14,B2607=2017,H2607/$O$15,B2607=2018,H2607/$O$16,B2607=2019,H2607/$O$17,B2607=2020,H2607/$O$18,B2607=2021,H2607/$O$19,B2607=2022,H2607/$O$20),"")</f>
        <v>3.5696880331639912E-4</v>
      </c>
      <c r="K2607" s="3" cm="1">
        <f t="array" ref="K2607">IFERROR(_xlfn.IFS(B2607=2015,J2607*$P$4,B2607=2016,J2607*$P$5,B2607=2017,J2607*$P$6,B2607=2018,J2607*$P$7,B2607=2019,J2607*$P$8,B2607=2020,J2607*$P$9,B2607=2021,J2607*$P$10,B2607=2022,J2607*$P$11),"")</f>
        <v>568109.77769620973</v>
      </c>
      <c r="L2607" s="3">
        <f t="shared" si="41"/>
        <v>1023773.6676962097</v>
      </c>
    </row>
    <row r="2608" spans="1:12">
      <c r="A2608">
        <v>4800055</v>
      </c>
      <c r="B2608">
        <v>2016</v>
      </c>
      <c r="C2608" t="s">
        <v>4104</v>
      </c>
      <c r="D2608" t="s">
        <v>3819</v>
      </c>
      <c r="E2608" t="s">
        <v>3820</v>
      </c>
      <c r="F2608" t="s">
        <v>4101</v>
      </c>
      <c r="G2608" t="s">
        <v>3821</v>
      </c>
      <c r="H2608" s="5">
        <v>580257</v>
      </c>
      <c r="I2608">
        <f>IFERROR(VLOOKUP(G2608,'NCES Match'!$A$2:$B$1307,2,FALSE),"")</f>
        <v>4800055</v>
      </c>
      <c r="J2608" cm="1">
        <f t="array" ref="J2608">IFERROR(_xlfn.IFS(B2608=2015,H2608/$O$13,B2608=2016,H2608/$O$14,B2608=2017,H2608/$O$15,B2608=2018,H2608/$O$16,B2608=2019,H2608/$O$17,B2608=2020,H2608/$O$18,B2608=2021,H2608/$O$19,B2608=2022,H2608/$O$20),"")</f>
        <v>4.1538678492390935E-4</v>
      </c>
      <c r="K2608" s="3" cm="1">
        <f t="array" ref="K2608">IFERROR(_xlfn.IFS(B2608=2015,J2608*$P$4,B2608=2016,J2608*$P$5,B2608=2017,J2608*$P$6,B2608=2018,J2608*$P$7,B2608=2019,J2608*$P$8,B2608=2020,J2608*$P$9,B2608=2021,J2608*$P$10,B2608=2022,J2608*$P$11),"")</f>
        <v>696035.07682475785</v>
      </c>
      <c r="L2608" s="3">
        <f t="shared" si="41"/>
        <v>1276292.0768247577</v>
      </c>
    </row>
    <row r="2609" spans="1:12">
      <c r="A2609">
        <v>4800055</v>
      </c>
      <c r="B2609">
        <v>2017</v>
      </c>
      <c r="D2609" t="s">
        <v>3819</v>
      </c>
      <c r="E2609" t="s">
        <v>3820</v>
      </c>
      <c r="F2609" t="s">
        <v>4101</v>
      </c>
      <c r="G2609" t="s">
        <v>3821</v>
      </c>
      <c r="H2609" s="5">
        <v>529159</v>
      </c>
      <c r="I2609">
        <f>IFERROR(VLOOKUP(G2609,'NCES Match'!$A$2:$B$1307,2,FALSE),"")</f>
        <v>4800055</v>
      </c>
      <c r="J2609" cm="1">
        <f t="array" ref="J2609">IFERROR(_xlfn.IFS(B2609=2015,H2609/$O$13,B2609=2016,H2609/$O$14,B2609=2017,H2609/$O$15,B2609=2018,H2609/$O$16,B2609=2019,H2609/$O$17,B2609=2020,H2609/$O$18,B2609=2021,H2609/$O$19,B2609=2022,H2609/$O$20),"")</f>
        <v>3.6482272830533103E-4</v>
      </c>
      <c r="K2609" s="3" cm="1">
        <f t="array" ref="K2609">IFERROR(_xlfn.IFS(B2609=2015,J2609*$P$4,B2609=2016,J2609*$P$5,B2609=2017,J2609*$P$6,B2609=2018,J2609*$P$7,B2609=2019,J2609*$P$8,B2609=2020,J2609*$P$9,B2609=2021,J2609*$P$10,B2609=2022,J2609*$P$11),"")</f>
        <v>619559.40376062621</v>
      </c>
      <c r="L2609" s="3">
        <f t="shared" si="41"/>
        <v>1148718.4037606262</v>
      </c>
    </row>
    <row r="2610" spans="1:12">
      <c r="A2610">
        <v>4800055</v>
      </c>
      <c r="B2610">
        <v>2018</v>
      </c>
      <c r="D2610" t="s">
        <v>3819</v>
      </c>
      <c r="E2610" t="s">
        <v>3820</v>
      </c>
      <c r="F2610" t="s">
        <v>4101</v>
      </c>
      <c r="G2610" t="s">
        <v>3821</v>
      </c>
      <c r="H2610" s="5">
        <v>568061</v>
      </c>
      <c r="I2610">
        <f>IFERROR(VLOOKUP(G2610,'NCES Match'!$A$2:$B$1307,2,FALSE),"")</f>
        <v>4800055</v>
      </c>
      <c r="J2610" cm="1">
        <f t="array" ref="J2610">IFERROR(_xlfn.IFS(B2610=2015,H2610/$O$13,B2610=2016,H2610/$O$14,B2610=2017,H2610/$O$15,B2610=2018,H2610/$O$16,B2610=2019,H2610/$O$17,B2610=2020,H2610/$O$18,B2610=2021,H2610/$O$19,B2610=2022,H2610/$O$20),"")</f>
        <v>3.7069322433733599E-4</v>
      </c>
      <c r="K2610" s="3" cm="1">
        <f t="array" ref="K2610">IFERROR(_xlfn.IFS(B2610=2015,J2610*$P$4,B2610=2016,J2610*$P$5,B2610=2017,J2610*$P$6,B2610=2018,J2610*$P$7,B2610=2019,J2610*$P$8,B2610=2020,J2610*$P$9,B2610=2021,J2610*$P$10,B2610=2022,J2610*$P$11),"")</f>
        <v>636425.88459411799</v>
      </c>
      <c r="L2610" s="3">
        <f t="shared" si="41"/>
        <v>1204486.884594118</v>
      </c>
    </row>
    <row r="2611" spans="1:12">
      <c r="A2611">
        <v>4800055</v>
      </c>
      <c r="B2611">
        <v>2019</v>
      </c>
      <c r="D2611" t="s">
        <v>3819</v>
      </c>
      <c r="E2611" t="s">
        <v>3820</v>
      </c>
      <c r="F2611" t="s">
        <v>4101</v>
      </c>
      <c r="G2611" t="s">
        <v>3821</v>
      </c>
      <c r="H2611" s="5">
        <v>623206</v>
      </c>
      <c r="I2611">
        <f>IFERROR(VLOOKUP(G2611,'NCES Match'!$A$2:$B$1307,2,FALSE),"")</f>
        <v>4800055</v>
      </c>
      <c r="J2611" cm="1">
        <f t="array" ref="J2611">IFERROR(_xlfn.IFS(B2611=2015,H2611/$O$13,B2611=2016,H2611/$O$14,B2611=2017,H2611/$O$15,B2611=2018,H2611/$O$16,B2611=2019,H2611/$O$17,B2611=2020,H2611/$O$18,B2611=2021,H2611/$O$19,B2611=2022,H2611/$O$20),"")</f>
        <v>3.9460159168567155E-4</v>
      </c>
      <c r="K2611" s="3" cm="1">
        <f t="array" ref="K2611">IFERROR(_xlfn.IFS(B2611=2015,J2611*$P$4,B2611=2016,J2611*$P$5,B2611=2017,J2611*$P$6,B2611=2018,J2611*$P$7,B2611=2019,J2611*$P$8,B2611=2020,J2611*$P$9,B2611=2021,J2611*$P$10,B2611=2022,J2611*$P$11),"")</f>
        <v>685788.35359926312</v>
      </c>
      <c r="L2611" s="3">
        <f t="shared" si="41"/>
        <v>1308994.3535992631</v>
      </c>
    </row>
    <row r="2612" spans="1:12">
      <c r="A2612">
        <v>4800055</v>
      </c>
      <c r="B2612">
        <v>2020</v>
      </c>
      <c r="D2612" t="s">
        <v>3819</v>
      </c>
      <c r="E2612" t="s">
        <v>3820</v>
      </c>
      <c r="F2612" t="s">
        <v>4230</v>
      </c>
      <c r="G2612" t="s">
        <v>3821</v>
      </c>
      <c r="H2612" s="5">
        <v>1186750</v>
      </c>
      <c r="I2612">
        <f>IFERROR(VLOOKUP(G2612,'NCES Match'!$A$2:$B$1307,2,FALSE),"")</f>
        <v>4800055</v>
      </c>
      <c r="J2612" cm="1">
        <f t="array" ref="J2612">IFERROR(_xlfn.IFS(B2612=2015,H2612/$O$13,B2612=2016,H2612/$O$14,B2612=2017,H2612/$O$15,B2612=2018,H2612/$O$16,B2612=2019,H2612/$O$17,B2612=2020,H2612/$O$18,B2612=2021,H2612/$O$19,B2612=2022,H2612/$O$20),"")</f>
        <v>6.4310880004563552E-4</v>
      </c>
      <c r="K2612" s="3" cm="1">
        <f t="array" ref="K2612">IFERROR(_xlfn.IFS(B2612=2015,J2612*$P$4,B2612=2016,J2612*$P$5,B2612=2017,J2612*$P$6,B2612=2018,J2612*$P$7,B2612=2019,J2612*$P$8,B2612=2020,J2612*$P$9,B2612=2021,J2612*$P$10,B2612=2022,J2612*$P$11),"")</f>
        <v>1355675.1608474718</v>
      </c>
      <c r="L2612" s="3">
        <f t="shared" si="41"/>
        <v>2542425.160847472</v>
      </c>
    </row>
    <row r="2613" spans="1:12">
      <c r="A2613">
        <v>4800055</v>
      </c>
      <c r="B2613">
        <v>2021</v>
      </c>
      <c r="D2613" t="s">
        <v>3819</v>
      </c>
      <c r="E2613" t="s">
        <v>3820</v>
      </c>
      <c r="F2613" t="s">
        <v>4101</v>
      </c>
      <c r="G2613" t="s">
        <v>3821</v>
      </c>
      <c r="H2613" s="5">
        <v>1212208.0900000001</v>
      </c>
      <c r="I2613">
        <f>IFERROR(VLOOKUP(G2613,'NCES Match'!$A$2:$B$1307,2,FALSE),"")</f>
        <v>4800055</v>
      </c>
      <c r="J2613" cm="1">
        <f t="array" ref="J2613">IFERROR(_xlfn.IFS(B2613=2015,H2613/$O$13,B2613=2016,H2613/$O$14,B2613=2017,H2613/$O$15,B2613=2018,H2613/$O$16,B2613=2019,H2613/$O$17,B2613=2020,H2613/$O$18,B2613=2021,H2613/$O$19,B2613=2022,H2613/$O$20),"")</f>
        <v>6.2021780281436268E-4</v>
      </c>
      <c r="K2613" s="3" cm="1">
        <f t="array" ref="K2613">IFERROR(_xlfn.IFS(B2613=2015,J2613*$P$4,B2613=2016,J2613*$P$5,B2613=2017,J2613*$P$6,B2613=2018,J2613*$P$7,B2613=2019,J2613*$P$8,B2613=2020,J2613*$P$9,B2613=2021,J2613*$P$10,B2613=2022,J2613*$P$11),"")</f>
        <v>1327609.2601915088</v>
      </c>
      <c r="L2613" s="3">
        <f t="shared" si="41"/>
        <v>2539817.3501915089</v>
      </c>
    </row>
    <row r="2614" spans="1:12">
      <c r="A2614">
        <v>4800055</v>
      </c>
      <c r="B2614">
        <v>2022</v>
      </c>
      <c r="D2614" t="s">
        <v>3819</v>
      </c>
      <c r="E2614" t="s">
        <v>3820</v>
      </c>
      <c r="F2614" t="s">
        <v>4101</v>
      </c>
      <c r="G2614" t="s">
        <v>3821</v>
      </c>
      <c r="H2614" s="5">
        <v>1436656.1</v>
      </c>
      <c r="I2614">
        <f>IFERROR(VLOOKUP(G2614,'NCES Match'!$A$2:$B$1307,2,FALSE),"")</f>
        <v>4800055</v>
      </c>
      <c r="J2614" cm="1">
        <f t="array" ref="J2614">IFERROR(_xlfn.IFS(B2614=2015,H2614/$O$13,B2614=2016,H2614/$O$14,B2614=2017,H2614/$O$15,B2614=2018,H2614/$O$16,B2614=2019,H2614/$O$17,B2614=2020,H2614/$O$18,B2614=2021,H2614/$O$19,B2614=2022,H2614/$O$20),"")</f>
        <v>6.3102338216055882E-4</v>
      </c>
      <c r="K2614" s="3" cm="1">
        <f t="array" ref="K2614">IFERROR(_xlfn.IFS(B2614=2015,J2614*$P$4,B2614=2016,J2614*$P$5,B2614=2017,J2614*$P$6,B2614=2018,J2614*$P$7,B2614=2019,J2614*$P$8,B2614=2020,J2614*$P$9,B2614=2021,J2614*$P$10,B2614=2022,J2614*$P$11),"")</f>
        <v>1358898.1298714071</v>
      </c>
      <c r="L2614" s="3">
        <f t="shared" si="41"/>
        <v>2795554.2298714072</v>
      </c>
    </row>
    <row r="2615" spans="1:12">
      <c r="A2615">
        <v>4800055</v>
      </c>
      <c r="B2615">
        <v>2023</v>
      </c>
      <c r="D2615" t="s">
        <v>3819</v>
      </c>
      <c r="E2615" t="s">
        <v>3820</v>
      </c>
      <c r="F2615" t="s">
        <v>4101</v>
      </c>
      <c r="G2615" t="s">
        <v>3821</v>
      </c>
      <c r="H2615" s="5">
        <v>1553027.7</v>
      </c>
      <c r="I2615">
        <f>IFERROR(VLOOKUP(G2615,'NCES Match'!$A$2:$B$1307,2,FALSE),"")</f>
        <v>4800055</v>
      </c>
      <c r="J2615" t="str" cm="1">
        <f t="array" ref="J2615">IFERROR(_xlfn.IFS(B2615=2015,H2615/$O$13,B2615=2016,H2615/$O$14,B2615=2017,H2615/$O$15,B2615=2018,H2615/$O$16,B2615=2019,H2615/$O$17,B2615=2020,H2615/$O$18,B2615=2021,H2615/$O$19,B2615=2022,H2615/$O$20),"")</f>
        <v/>
      </c>
      <c r="K2615" s="3" t="str" cm="1">
        <f t="array" ref="K2615">IFERROR(_xlfn.IFS(B2615=2015,J2615*$P$4,B2615=2016,J2615*$P$5,B2615=2017,J2615*$P$6,B2615=2018,J2615*$P$7,B2615=2019,J2615*$P$8,B2615=2020,J2615*$P$9,B2615=2021,J2615*$P$10,B2615=2022,J2615*$P$11),"")</f>
        <v/>
      </c>
      <c r="L2615" s="3">
        <f t="shared" si="41"/>
        <v>1553027.7</v>
      </c>
    </row>
    <row r="2616" spans="1:12">
      <c r="A2616">
        <v>4800070</v>
      </c>
      <c r="B2616">
        <v>2015</v>
      </c>
      <c r="C2616" t="s">
        <v>3521</v>
      </c>
      <c r="D2616" t="s">
        <v>4050</v>
      </c>
      <c r="E2616" t="s">
        <v>4051</v>
      </c>
      <c r="G2616" t="s">
        <v>4052</v>
      </c>
      <c r="H2616" s="5">
        <v>154012.19</v>
      </c>
      <c r="I2616">
        <f>IFERROR(VLOOKUP(G2616,'NCES Match'!$A$2:$B$1307,2,FALSE),"")</f>
        <v>4800070</v>
      </c>
      <c r="J2616" cm="1">
        <f t="array" ref="J2616">IFERROR(_xlfn.IFS(B2616=2015,H2616/$O$13,B2616=2016,H2616/$O$14,B2616=2017,H2616/$O$15,B2616=2018,H2616/$O$16,B2616=2019,H2616/$O$17,B2616=2020,H2616/$O$18,B2616=2021,H2616/$O$19,B2616=2022,H2616/$O$20),"")</f>
        <v>1.2065372825667159E-4</v>
      </c>
      <c r="K2616" s="3" cm="1">
        <f t="array" ref="K2616">IFERROR(_xlfn.IFS(B2616=2015,J2616*$P$4,B2616=2016,J2616*$P$5,B2616=2017,J2616*$P$6,B2616=2018,J2616*$P$7,B2616=2019,J2616*$P$8,B2616=2020,J2616*$P$9,B2616=2021,J2616*$P$10,B2616=2022,J2616*$P$11),"")</f>
        <v>192018.35594961545</v>
      </c>
      <c r="L2616" s="3">
        <f t="shared" si="41"/>
        <v>346030.54594961542</v>
      </c>
    </row>
    <row r="2617" spans="1:12">
      <c r="A2617">
        <v>4800070</v>
      </c>
      <c r="B2617">
        <v>2016</v>
      </c>
      <c r="C2617" t="s">
        <v>4104</v>
      </c>
      <c r="D2617" t="s">
        <v>4050</v>
      </c>
      <c r="E2617" t="s">
        <v>4051</v>
      </c>
      <c r="F2617" t="s">
        <v>4101</v>
      </c>
      <c r="G2617" t="s">
        <v>4052</v>
      </c>
      <c r="H2617" s="5">
        <v>99279</v>
      </c>
      <c r="I2617">
        <f>IFERROR(VLOOKUP(G2617,'NCES Match'!$A$2:$B$1307,2,FALSE),"")</f>
        <v>4800070</v>
      </c>
      <c r="J2617" cm="1">
        <f t="array" ref="J2617">IFERROR(_xlfn.IFS(B2617=2015,H2617/$O$13,B2617=2016,H2617/$O$14,B2617=2017,H2617/$O$15,B2617=2018,H2617/$O$16,B2617=2019,H2617/$O$17,B2617=2020,H2617/$O$18,B2617=2021,H2617/$O$19,B2617=2022,H2617/$O$20),"")</f>
        <v>7.1070550842920968E-5</v>
      </c>
      <c r="K2617" s="3" cm="1">
        <f t="array" ref="K2617">IFERROR(_xlfn.IFS(B2617=2015,J2617*$P$4,B2617=2016,J2617*$P$5,B2617=2017,J2617*$P$6,B2617=2018,J2617*$P$7,B2617=2019,J2617*$P$8,B2617=2020,J2617*$P$9,B2617=2021,J2617*$P$10,B2617=2022,J2617*$P$11),"")</f>
        <v>119088.03580497112</v>
      </c>
      <c r="L2617" s="3">
        <f t="shared" si="41"/>
        <v>218367.03580497112</v>
      </c>
    </row>
    <row r="2618" spans="1:12">
      <c r="A2618">
        <v>4800070</v>
      </c>
      <c r="B2618">
        <v>2017</v>
      </c>
      <c r="D2618" t="s">
        <v>4050</v>
      </c>
      <c r="E2618" t="s">
        <v>4051</v>
      </c>
      <c r="F2618" t="s">
        <v>4101</v>
      </c>
      <c r="G2618" t="s">
        <v>4052</v>
      </c>
      <c r="H2618" s="5">
        <v>112243</v>
      </c>
      <c r="I2618">
        <f>IFERROR(VLOOKUP(G2618,'NCES Match'!$A$2:$B$1307,2,FALSE),"")</f>
        <v>4800070</v>
      </c>
      <c r="J2618" cm="1">
        <f t="array" ref="J2618">IFERROR(_xlfn.IFS(B2618=2015,H2618/$O$13,B2618=2016,H2618/$O$14,B2618=2017,H2618/$O$15,B2618=2018,H2618/$O$16,B2618=2019,H2618/$O$17,B2618=2020,H2618/$O$18,B2618=2021,H2618/$O$19,B2618=2022,H2618/$O$20),"")</f>
        <v>7.7384675481613789E-5</v>
      </c>
      <c r="K2618" s="3" cm="1">
        <f t="array" ref="K2618">IFERROR(_xlfn.IFS(B2618=2015,J2618*$P$4,B2618=2016,J2618*$P$5,B2618=2017,J2618*$P$6,B2618=2018,J2618*$P$7,B2618=2019,J2618*$P$8,B2618=2020,J2618*$P$9,B2618=2021,J2618*$P$10,B2618=2022,J2618*$P$11),"")</f>
        <v>131418.35659282742</v>
      </c>
      <c r="L2618" s="3">
        <f t="shared" si="41"/>
        <v>243661.35659282742</v>
      </c>
    </row>
    <row r="2619" spans="1:12">
      <c r="A2619">
        <v>4800070</v>
      </c>
      <c r="B2619">
        <v>2018</v>
      </c>
      <c r="D2619" t="s">
        <v>4050</v>
      </c>
      <c r="E2619" t="s">
        <v>4051</v>
      </c>
      <c r="F2619" t="s">
        <v>4101</v>
      </c>
      <c r="G2619" t="s">
        <v>4052</v>
      </c>
      <c r="H2619" s="5">
        <v>204536</v>
      </c>
      <c r="I2619">
        <f>IFERROR(VLOOKUP(G2619,'NCES Match'!$A$2:$B$1307,2,FALSE),"")</f>
        <v>4800070</v>
      </c>
      <c r="J2619" cm="1">
        <f t="array" ref="J2619">IFERROR(_xlfn.IFS(B2619=2015,H2619/$O$13,B2619=2016,H2619/$O$14,B2619=2017,H2619/$O$15,B2619=2018,H2619/$O$16,B2619=2019,H2619/$O$17,B2619=2020,H2619/$O$18,B2619=2021,H2619/$O$19,B2619=2022,H2619/$O$20),"")</f>
        <v>1.3347177386418248E-4</v>
      </c>
      <c r="K2619" s="3" cm="1">
        <f t="array" ref="K2619">IFERROR(_xlfn.IFS(B2619=2015,J2619*$P$4,B2619=2016,J2619*$P$5,B2619=2017,J2619*$P$6,B2619=2018,J2619*$P$7,B2619=2019,J2619*$P$8,B2619=2020,J2619*$P$9,B2619=2021,J2619*$P$10,B2619=2022,J2619*$P$11),"")</f>
        <v>229151.45509257374</v>
      </c>
      <c r="L2619" s="3">
        <f t="shared" si="41"/>
        <v>433687.45509257377</v>
      </c>
    </row>
    <row r="2620" spans="1:12">
      <c r="A2620">
        <v>4800070</v>
      </c>
      <c r="B2620">
        <v>2019</v>
      </c>
      <c r="D2620" t="s">
        <v>4050</v>
      </c>
      <c r="E2620" t="s">
        <v>4051</v>
      </c>
      <c r="F2620" t="s">
        <v>4101</v>
      </c>
      <c r="G2620" t="s">
        <v>4052</v>
      </c>
      <c r="H2620" s="5">
        <v>242074</v>
      </c>
      <c r="I2620">
        <f>IFERROR(VLOOKUP(G2620,'NCES Match'!$A$2:$B$1307,2,FALSE),"")</f>
        <v>4800070</v>
      </c>
      <c r="J2620" cm="1">
        <f t="array" ref="J2620">IFERROR(_xlfn.IFS(B2620=2015,H2620/$O$13,B2620=2016,H2620/$O$14,B2620=2017,H2620/$O$15,B2620=2018,H2620/$O$16,B2620=2019,H2620/$O$17,B2620=2020,H2620/$O$18,B2620=2021,H2620/$O$19,B2620=2022,H2620/$O$20),"")</f>
        <v>1.5327642177019677E-4</v>
      </c>
      <c r="K2620" s="3" cm="1">
        <f t="array" ref="K2620">IFERROR(_xlfn.IFS(B2620=2015,J2620*$P$4,B2620=2016,J2620*$P$5,B2620=2017,J2620*$P$6,B2620=2018,J2620*$P$7,B2620=2019,J2620*$P$8,B2620=2020,J2620*$P$9,B2620=2021,J2620*$P$10,B2620=2022,J2620*$P$11),"")</f>
        <v>266383.07382982189</v>
      </c>
      <c r="L2620" s="3">
        <f t="shared" si="41"/>
        <v>508457.07382982189</v>
      </c>
    </row>
    <row r="2621" spans="1:12">
      <c r="A2621">
        <v>4800070</v>
      </c>
      <c r="B2621">
        <v>2020</v>
      </c>
      <c r="D2621" t="s">
        <v>4050</v>
      </c>
      <c r="E2621" t="s">
        <v>4051</v>
      </c>
      <c r="F2621" t="s">
        <v>4230</v>
      </c>
      <c r="G2621" t="s">
        <v>4052</v>
      </c>
      <c r="H2621" s="5">
        <v>461292</v>
      </c>
      <c r="I2621">
        <f>IFERROR(VLOOKUP(G2621,'NCES Match'!$A$2:$B$1307,2,FALSE),"")</f>
        <v>4800070</v>
      </c>
      <c r="J2621" cm="1">
        <f t="array" ref="J2621">IFERROR(_xlfn.IFS(B2621=2015,H2621/$O$13,B2621=2016,H2621/$O$14,B2621=2017,H2621/$O$15,B2621=2018,H2621/$O$16,B2621=2019,H2621/$O$17,B2621=2020,H2621/$O$18,B2621=2021,H2621/$O$19,B2621=2022,H2621/$O$20),"")</f>
        <v>2.4997762341744372E-4</v>
      </c>
      <c r="K2621" s="3" cm="1">
        <f t="array" ref="K2621">IFERROR(_xlfn.IFS(B2621=2015,J2621*$P$4,B2621=2016,J2621*$P$5,B2621=2017,J2621*$P$6,B2621=2018,J2621*$P$7,B2621=2019,J2621*$P$8,B2621=2020,J2621*$P$9,B2621=2021,J2621*$P$10,B2621=2022,J2621*$P$11),"")</f>
        <v>526953.53385098127</v>
      </c>
      <c r="L2621" s="3">
        <f t="shared" si="41"/>
        <v>988245.53385098127</v>
      </c>
    </row>
    <row r="2622" spans="1:12">
      <c r="A2622">
        <v>4800070</v>
      </c>
      <c r="B2622">
        <v>2021</v>
      </c>
      <c r="D2622" t="s">
        <v>4050</v>
      </c>
      <c r="E2622" t="s">
        <v>4051</v>
      </c>
      <c r="F2622" t="s">
        <v>4101</v>
      </c>
      <c r="G2622" t="s">
        <v>4052</v>
      </c>
      <c r="H2622" s="5">
        <v>438439.21</v>
      </c>
      <c r="I2622">
        <f>IFERROR(VLOOKUP(G2622,'NCES Match'!$A$2:$B$1307,2,FALSE),"")</f>
        <v>4800070</v>
      </c>
      <c r="J2622" cm="1">
        <f t="array" ref="J2622">IFERROR(_xlfn.IFS(B2622=2015,H2622/$O$13,B2622=2016,H2622/$O$14,B2622=2017,H2622/$O$15,B2622=2018,H2622/$O$16,B2622=2019,H2622/$O$17,B2622=2020,H2622/$O$18,B2622=2021,H2622/$O$19,B2622=2022,H2622/$O$20),"")</f>
        <v>2.2432435960220736E-4</v>
      </c>
      <c r="K2622" s="3" cm="1">
        <f t="array" ref="K2622">IFERROR(_xlfn.IFS(B2622=2015,J2622*$P$4,B2622=2016,J2622*$P$5,B2622=2017,J2622*$P$6,B2622=2018,J2622*$P$7,B2622=2019,J2622*$P$8,B2622=2020,J2622*$P$9,B2622=2021,J2622*$P$10,B2622=2022,J2622*$P$11),"")</f>
        <v>480178.24664662115</v>
      </c>
      <c r="L2622" s="3">
        <f t="shared" si="41"/>
        <v>918617.45664662123</v>
      </c>
    </row>
    <row r="2623" spans="1:12">
      <c r="A2623">
        <v>4800070</v>
      </c>
      <c r="B2623">
        <v>2022</v>
      </c>
      <c r="D2623" t="s">
        <v>4050</v>
      </c>
      <c r="E2623" t="s">
        <v>4051</v>
      </c>
      <c r="F2623" t="s">
        <v>4101</v>
      </c>
      <c r="G2623" t="s">
        <v>4052</v>
      </c>
      <c r="H2623" s="5">
        <v>423168.8</v>
      </c>
      <c r="I2623">
        <f>IFERROR(VLOOKUP(G2623,'NCES Match'!$A$2:$B$1307,2,FALSE),"")</f>
        <v>4800070</v>
      </c>
      <c r="J2623" cm="1">
        <f t="array" ref="J2623">IFERROR(_xlfn.IFS(B2623=2015,H2623/$O$13,B2623=2016,H2623/$O$14,B2623=2017,H2623/$O$15,B2623=2018,H2623/$O$16,B2623=2019,H2623/$O$17,B2623=2020,H2623/$O$18,B2623=2021,H2623/$O$19,B2623=2022,H2623/$O$20),"")</f>
        <v>1.8586870400009095E-4</v>
      </c>
      <c r="K2623" s="3" cm="1">
        <f t="array" ref="K2623">IFERROR(_xlfn.IFS(B2623=2015,J2623*$P$4,B2623=2016,J2623*$P$5,B2623=2017,J2623*$P$6,B2623=2018,J2623*$P$7,B2623=2019,J2623*$P$8,B2623=2020,J2623*$P$9,B2623=2021,J2623*$P$10,B2623=2022,J2623*$P$11),"")</f>
        <v>400265.09541144007</v>
      </c>
      <c r="L2623" s="3">
        <f t="shared" si="41"/>
        <v>823433.89541144005</v>
      </c>
    </row>
    <row r="2624" spans="1:12">
      <c r="A2624">
        <v>4800070</v>
      </c>
      <c r="B2624">
        <v>2023</v>
      </c>
      <c r="D2624" t="s">
        <v>4050</v>
      </c>
      <c r="E2624" t="s">
        <v>4051</v>
      </c>
      <c r="F2624" t="s">
        <v>4101</v>
      </c>
      <c r="G2624" t="s">
        <v>4052</v>
      </c>
      <c r="H2624" s="5">
        <v>552219.06999999995</v>
      </c>
      <c r="I2624">
        <f>IFERROR(VLOOKUP(G2624,'NCES Match'!$A$2:$B$1307,2,FALSE),"")</f>
        <v>4800070</v>
      </c>
      <c r="J2624" t="str" cm="1">
        <f t="array" ref="J2624">IFERROR(_xlfn.IFS(B2624=2015,H2624/$O$13,B2624=2016,H2624/$O$14,B2624=2017,H2624/$O$15,B2624=2018,H2624/$O$16,B2624=2019,H2624/$O$17,B2624=2020,H2624/$O$18,B2624=2021,H2624/$O$19,B2624=2022,H2624/$O$20),"")</f>
        <v/>
      </c>
      <c r="K2624" s="3" t="str" cm="1">
        <f t="array" ref="K2624">IFERROR(_xlfn.IFS(B2624=2015,J2624*$P$4,B2624=2016,J2624*$P$5,B2624=2017,J2624*$P$6,B2624=2018,J2624*$P$7,B2624=2019,J2624*$P$8,B2624=2020,J2624*$P$9,B2624=2021,J2624*$P$10,B2624=2022,J2624*$P$11),"")</f>
        <v/>
      </c>
      <c r="L2624" s="3">
        <f t="shared" si="41"/>
        <v>552219.06999999995</v>
      </c>
    </row>
    <row r="2625" spans="1:12">
      <c r="A2625">
        <v>4800072</v>
      </c>
      <c r="B2625">
        <v>2015</v>
      </c>
      <c r="C2625" t="s">
        <v>3521</v>
      </c>
      <c r="D2625" t="s">
        <v>3864</v>
      </c>
      <c r="E2625" t="s">
        <v>3865</v>
      </c>
      <c r="G2625" t="s">
        <v>3866</v>
      </c>
      <c r="H2625" s="5">
        <v>27657.55</v>
      </c>
      <c r="I2625">
        <f>IFERROR(VLOOKUP(G2625,'NCES Match'!$A$2:$B$1307,2,FALSE),"")</f>
        <v>4800072</v>
      </c>
      <c r="J2625" cm="1">
        <f t="array" ref="J2625">IFERROR(_xlfn.IFS(B2625=2015,H2625/$O$13,B2625=2016,H2625/$O$14,B2625=2017,H2625/$O$15,B2625=2018,H2625/$O$16,B2625=2019,H2625/$O$17,B2625=2020,H2625/$O$18,B2625=2021,H2625/$O$19,B2625=2022,H2625/$O$20),"")</f>
        <v>2.1667028577058134E-5</v>
      </c>
      <c r="K2625" s="3" cm="1">
        <f t="array" ref="K2625">IFERROR(_xlfn.IFS(B2625=2015,J2625*$P$4,B2625=2016,J2625*$P$5,B2625=2017,J2625*$P$6,B2625=2018,J2625*$P$7,B2625=2019,J2625*$P$8,B2625=2020,J2625*$P$9,B2625=2021,J2625*$P$10,B2625=2022,J2625*$P$11),"")</f>
        <v>34482.707379164509</v>
      </c>
      <c r="L2625" s="3">
        <f t="shared" si="41"/>
        <v>62140.257379164512</v>
      </c>
    </row>
    <row r="2626" spans="1:12">
      <c r="A2626">
        <v>4800072</v>
      </c>
      <c r="B2626">
        <v>2016</v>
      </c>
      <c r="C2626" t="s">
        <v>4104</v>
      </c>
      <c r="D2626" t="s">
        <v>3864</v>
      </c>
      <c r="E2626" t="s">
        <v>3865</v>
      </c>
      <c r="F2626" t="s">
        <v>4101</v>
      </c>
      <c r="G2626" t="s">
        <v>3866</v>
      </c>
      <c r="H2626" s="5">
        <v>29113</v>
      </c>
      <c r="I2626">
        <f>IFERROR(VLOOKUP(G2626,'NCES Match'!$A$2:$B$1307,2,FALSE),"")</f>
        <v>4800072</v>
      </c>
      <c r="J2626" cm="1">
        <f t="array" ref="J2626">IFERROR(_xlfn.IFS(B2626=2015,H2626/$O$13,B2626=2016,H2626/$O$14,B2626=2017,H2626/$O$15,B2626=2018,H2626/$O$16,B2626=2019,H2626/$O$17,B2626=2020,H2626/$O$18,B2626=2021,H2626/$O$19,B2626=2022,H2626/$O$20),"")</f>
        <v>2.0841033317115989E-5</v>
      </c>
      <c r="K2626" s="3" cm="1">
        <f t="array" ref="K2626">IFERROR(_xlfn.IFS(B2626=2015,J2626*$P$4,B2626=2016,J2626*$P$5,B2626=2017,J2626*$P$6,B2626=2018,J2626*$P$7,B2626=2019,J2626*$P$8,B2626=2020,J2626*$P$9,B2626=2021,J2626*$P$10,B2626=2022,J2626*$P$11),"")</f>
        <v>34921.886666768645</v>
      </c>
      <c r="L2626" s="3">
        <f t="shared" si="41"/>
        <v>64034.886666768645</v>
      </c>
    </row>
    <row r="2627" spans="1:12">
      <c r="A2627">
        <v>4800072</v>
      </c>
      <c r="B2627">
        <v>2017</v>
      </c>
      <c r="D2627" t="s">
        <v>3864</v>
      </c>
      <c r="E2627" t="s">
        <v>3865</v>
      </c>
      <c r="F2627" t="s">
        <v>4101</v>
      </c>
      <c r="G2627" t="s">
        <v>3866</v>
      </c>
      <c r="H2627" s="5">
        <v>31730</v>
      </c>
      <c r="I2627">
        <f>IFERROR(VLOOKUP(G2627,'NCES Match'!$A$2:$B$1307,2,FALSE),"")</f>
        <v>4800072</v>
      </c>
      <c r="J2627" cm="1">
        <f t="array" ref="J2627">IFERROR(_xlfn.IFS(B2627=2015,H2627/$O$13,B2627=2016,H2627/$O$14,B2627=2017,H2627/$O$15,B2627=2018,H2627/$O$16,B2627=2019,H2627/$O$17,B2627=2020,H2627/$O$18,B2627=2021,H2627/$O$19,B2627=2022,H2627/$O$20),"")</f>
        <v>2.1875892064820128E-5</v>
      </c>
      <c r="K2627" s="3" cm="1">
        <f t="array" ref="K2627">IFERROR(_xlfn.IFS(B2627=2015,J2627*$P$4,B2627=2016,J2627*$P$5,B2627=2017,J2627*$P$6,B2627=2018,J2627*$P$7,B2627=2019,J2627*$P$8,B2627=2020,J2627*$P$9,B2627=2021,J2627*$P$10,B2627=2022,J2627*$P$11),"")</f>
        <v>37150.686053387864</v>
      </c>
      <c r="L2627" s="3">
        <f t="shared" ref="L2627:L2690" si="42">SUM(H2627,K2627)</f>
        <v>68880.686053387864</v>
      </c>
    </row>
    <row r="2628" spans="1:12">
      <c r="A2628">
        <v>4800072</v>
      </c>
      <c r="B2628">
        <v>2018</v>
      </c>
      <c r="D2628" t="s">
        <v>3864</v>
      </c>
      <c r="E2628" t="s">
        <v>3865</v>
      </c>
      <c r="F2628" t="s">
        <v>4101</v>
      </c>
      <c r="G2628" t="s">
        <v>3866</v>
      </c>
      <c r="H2628" s="5">
        <v>34807</v>
      </c>
      <c r="I2628">
        <f>IFERROR(VLOOKUP(G2628,'NCES Match'!$A$2:$B$1307,2,FALSE),"")</f>
        <v>4800072</v>
      </c>
      <c r="J2628" cm="1">
        <f t="array" ref="J2628">IFERROR(_xlfn.IFS(B2628=2015,H2628/$O$13,B2628=2016,H2628/$O$14,B2628=2017,H2628/$O$15,B2628=2018,H2628/$O$16,B2628=2019,H2628/$O$17,B2628=2020,H2628/$O$18,B2628=2021,H2628/$O$19,B2628=2022,H2628/$O$20),"")</f>
        <v>2.2713615367908825E-5</v>
      </c>
      <c r="K2628" s="3" cm="1">
        <f t="array" ref="K2628">IFERROR(_xlfn.IFS(B2628=2015,J2628*$P$4,B2628=2016,J2628*$P$5,B2628=2017,J2628*$P$6,B2628=2018,J2628*$P$7,B2628=2019,J2628*$P$8,B2628=2020,J2628*$P$9,B2628=2021,J2628*$P$10,B2628=2022,J2628*$P$11),"")</f>
        <v>38995.945444358033</v>
      </c>
      <c r="L2628" s="3">
        <f t="shared" si="42"/>
        <v>73802.945444358033</v>
      </c>
    </row>
    <row r="2629" spans="1:12">
      <c r="A2629">
        <v>4800072</v>
      </c>
      <c r="B2629">
        <v>2019</v>
      </c>
      <c r="D2629" t="s">
        <v>3864</v>
      </c>
      <c r="E2629" t="s">
        <v>3865</v>
      </c>
      <c r="F2629" t="s">
        <v>4101</v>
      </c>
      <c r="G2629" t="s">
        <v>3866</v>
      </c>
      <c r="H2629" s="5">
        <v>18068</v>
      </c>
      <c r="I2629">
        <f>IFERROR(VLOOKUP(G2629,'NCES Match'!$A$2:$B$1307,2,FALSE),"")</f>
        <v>4800072</v>
      </c>
      <c r="J2629" cm="1">
        <f t="array" ref="J2629">IFERROR(_xlfn.IFS(B2629=2015,H2629/$O$13,B2629=2016,H2629/$O$14,B2629=2017,H2629/$O$15,B2629=2018,H2629/$O$16,B2629=2019,H2629/$O$17,B2629=2020,H2629/$O$18,B2629=2021,H2629/$O$19,B2629=2022,H2629/$O$20),"")</f>
        <v>1.1440296721431939E-5</v>
      </c>
      <c r="K2629" s="3" cm="1">
        <f t="array" ref="K2629">IFERROR(_xlfn.IFS(B2629=2015,J2629*$P$4,B2629=2016,J2629*$P$5,B2629=2017,J2629*$P$6,B2629=2018,J2629*$P$7,B2629=2019,J2629*$P$8,B2629=2020,J2629*$P$9,B2629=2021,J2629*$P$10,B2629=2022,J2629*$P$11),"")</f>
        <v>19882.388765242125</v>
      </c>
      <c r="L2629" s="3">
        <f t="shared" si="42"/>
        <v>37950.388765242125</v>
      </c>
    </row>
    <row r="2630" spans="1:12">
      <c r="A2630">
        <v>4800072</v>
      </c>
      <c r="B2630">
        <v>2020</v>
      </c>
      <c r="D2630" t="s">
        <v>3864</v>
      </c>
      <c r="E2630" t="s">
        <v>3865</v>
      </c>
      <c r="F2630" t="s">
        <v>4230</v>
      </c>
      <c r="G2630" t="s">
        <v>3866</v>
      </c>
      <c r="H2630" s="5">
        <v>26752</v>
      </c>
      <c r="I2630">
        <f>IFERROR(VLOOKUP(G2630,'NCES Match'!$A$2:$B$1307,2,FALSE),"")</f>
        <v>4800072</v>
      </c>
      <c r="J2630" cm="1">
        <f t="array" ref="J2630">IFERROR(_xlfn.IFS(B2630=2015,H2630/$O$13,B2630=2016,H2630/$O$14,B2630=2017,H2630/$O$15,B2630=2018,H2630/$O$16,B2630=2019,H2630/$O$17,B2630=2020,H2630/$O$18,B2630=2021,H2630/$O$19,B2630=2022,H2630/$O$20),"")</f>
        <v>1.449711111760762E-5</v>
      </c>
      <c r="K2630" s="3" cm="1">
        <f t="array" ref="K2630">IFERROR(_xlfn.IFS(B2630=2015,J2630*$P$4,B2630=2016,J2630*$P$5,B2630=2017,J2630*$P$6,B2630=2018,J2630*$P$7,B2630=2019,J2630*$P$8,B2630=2020,J2630*$P$9,B2630=2021,J2630*$P$10,B2630=2022,J2630*$P$11),"")</f>
        <v>30559.951045284659</v>
      </c>
      <c r="L2630" s="3">
        <f t="shared" si="42"/>
        <v>57311.951045284659</v>
      </c>
    </row>
    <row r="2631" spans="1:12">
      <c r="A2631">
        <v>4800072</v>
      </c>
      <c r="B2631">
        <v>2021</v>
      </c>
      <c r="D2631" t="s">
        <v>3864</v>
      </c>
      <c r="E2631" t="s">
        <v>3865</v>
      </c>
      <c r="F2631" t="s">
        <v>4101</v>
      </c>
      <c r="G2631" t="s">
        <v>3866</v>
      </c>
      <c r="H2631" s="5">
        <v>35432.559999999998</v>
      </c>
      <c r="I2631">
        <f>IFERROR(VLOOKUP(G2631,'NCES Match'!$A$2:$B$1307,2,FALSE),"")</f>
        <v>4800072</v>
      </c>
      <c r="J2631" cm="1">
        <f t="array" ref="J2631">IFERROR(_xlfn.IFS(B2631=2015,H2631/$O$13,B2631=2016,H2631/$O$14,B2631=2017,H2631/$O$15,B2631=2018,H2631/$O$16,B2631=2019,H2631/$O$17,B2631=2020,H2631/$O$18,B2631=2021,H2631/$O$19,B2631=2022,H2631/$O$20),"")</f>
        <v>1.8128821852103025E-5</v>
      </c>
      <c r="K2631" s="3" cm="1">
        <f t="array" ref="K2631">IFERROR(_xlfn.IFS(B2631=2015,J2631*$P$4,B2631=2016,J2631*$P$5,B2631=2017,J2631*$P$6,B2631=2018,J2631*$P$7,B2631=2019,J2631*$P$8,B2631=2020,J2631*$P$9,B2631=2021,J2631*$P$10,B2631=2022,J2631*$P$11),"")</f>
        <v>38805.709313729487</v>
      </c>
      <c r="L2631" s="3">
        <f t="shared" si="42"/>
        <v>74238.269313729485</v>
      </c>
    </row>
    <row r="2632" spans="1:12">
      <c r="A2632">
        <v>4800072</v>
      </c>
      <c r="B2632">
        <v>2022</v>
      </c>
      <c r="D2632" t="s">
        <v>3864</v>
      </c>
      <c r="E2632" t="s">
        <v>3865</v>
      </c>
      <c r="F2632" t="s">
        <v>4101</v>
      </c>
      <c r="G2632" t="s">
        <v>3866</v>
      </c>
      <c r="H2632" s="5">
        <v>36822.58</v>
      </c>
      <c r="I2632">
        <f>IFERROR(VLOOKUP(G2632,'NCES Match'!$A$2:$B$1307,2,FALSE),"")</f>
        <v>4800072</v>
      </c>
      <c r="J2632" cm="1">
        <f t="array" ref="J2632">IFERROR(_xlfn.IFS(B2632=2015,H2632/$O$13,B2632=2016,H2632/$O$14,B2632=2017,H2632/$O$15,B2632=2018,H2632/$O$16,B2632=2019,H2632/$O$17,B2632=2020,H2632/$O$18,B2632=2021,H2632/$O$19,B2632=2022,H2632/$O$20),"")</f>
        <v>1.6173605479751036E-5</v>
      </c>
      <c r="K2632" s="3" cm="1">
        <f t="array" ref="K2632">IFERROR(_xlfn.IFS(B2632=2015,J2632*$P$4,B2632=2016,J2632*$P$5,B2632=2017,J2632*$P$6,B2632=2018,J2632*$P$7,B2632=2019,J2632*$P$8,B2632=2020,J2632*$P$9,B2632=2021,J2632*$P$10,B2632=2022,J2632*$P$11),"")</f>
        <v>34829.584546392332</v>
      </c>
      <c r="L2632" s="3">
        <f t="shared" si="42"/>
        <v>71652.164546392334</v>
      </c>
    </row>
    <row r="2633" spans="1:12">
      <c r="A2633">
        <v>4800072</v>
      </c>
      <c r="B2633">
        <v>2023</v>
      </c>
      <c r="D2633" t="s">
        <v>3864</v>
      </c>
      <c r="E2633" t="s">
        <v>3865</v>
      </c>
      <c r="F2633" t="s">
        <v>4101</v>
      </c>
      <c r="G2633" t="s">
        <v>3866</v>
      </c>
      <c r="H2633" s="5">
        <v>33272.17</v>
      </c>
      <c r="I2633">
        <f>IFERROR(VLOOKUP(G2633,'NCES Match'!$A$2:$B$1307,2,FALSE),"")</f>
        <v>4800072</v>
      </c>
      <c r="J2633" t="str" cm="1">
        <f t="array" ref="J2633">IFERROR(_xlfn.IFS(B2633=2015,H2633/$O$13,B2633=2016,H2633/$O$14,B2633=2017,H2633/$O$15,B2633=2018,H2633/$O$16,B2633=2019,H2633/$O$17,B2633=2020,H2633/$O$18,B2633=2021,H2633/$O$19,B2633=2022,H2633/$O$20),"")</f>
        <v/>
      </c>
      <c r="K2633" s="3" t="str" cm="1">
        <f t="array" ref="K2633">IFERROR(_xlfn.IFS(B2633=2015,J2633*$P$4,B2633=2016,J2633*$P$5,B2633=2017,J2633*$P$6,B2633=2018,J2633*$P$7,B2633=2019,J2633*$P$8,B2633=2020,J2633*$P$9,B2633=2021,J2633*$P$10,B2633=2022,J2633*$P$11),"")</f>
        <v/>
      </c>
      <c r="L2633" s="3">
        <f t="shared" si="42"/>
        <v>33272.17</v>
      </c>
    </row>
    <row r="2634" spans="1:12">
      <c r="A2634">
        <v>4800090</v>
      </c>
      <c r="B2634">
        <v>2015</v>
      </c>
      <c r="C2634" t="s">
        <v>3521</v>
      </c>
      <c r="D2634" t="s">
        <v>3534</v>
      </c>
      <c r="E2634" t="s">
        <v>3535</v>
      </c>
      <c r="G2634" t="s">
        <v>3536</v>
      </c>
      <c r="H2634" s="5">
        <v>42727.86</v>
      </c>
      <c r="I2634">
        <f>IFERROR(VLOOKUP(G2634,'NCES Match'!$A$2:$B$1307,2,FALSE),"")</f>
        <v>4800090</v>
      </c>
      <c r="J2634" cm="1">
        <f t="array" ref="J2634">IFERROR(_xlfn.IFS(B2634=2015,H2634/$O$13,B2634=2016,H2634/$O$14,B2634=2017,H2634/$O$15,B2634=2018,H2634/$O$16,B2634=2019,H2634/$O$17,B2634=2020,H2634/$O$18,B2634=2021,H2634/$O$19,B2634=2022,H2634/$O$20),"")</f>
        <v>3.3473166048928381E-5</v>
      </c>
      <c r="K2634" s="3" cm="1">
        <f t="array" ref="K2634">IFERROR(_xlfn.IFS(B2634=2015,J2634*$P$4,B2634=2016,J2634*$P$5,B2634=2017,J2634*$P$6,B2634=2018,J2634*$P$7,B2634=2019,J2634*$P$8,B2634=2020,J2634*$P$9,B2634=2021,J2634*$P$10,B2634=2022,J2634*$P$11),"")</f>
        <v>53271.974318690845</v>
      </c>
      <c r="L2634" s="3">
        <f t="shared" si="42"/>
        <v>95999.834318690846</v>
      </c>
    </row>
    <row r="2635" spans="1:12">
      <c r="A2635">
        <v>4800090</v>
      </c>
      <c r="B2635">
        <v>2016</v>
      </c>
      <c r="C2635" t="s">
        <v>4104</v>
      </c>
      <c r="D2635" t="s">
        <v>3534</v>
      </c>
      <c r="E2635" t="s">
        <v>3535</v>
      </c>
      <c r="F2635" t="s">
        <v>4101</v>
      </c>
      <c r="G2635" t="s">
        <v>3536</v>
      </c>
      <c r="H2635" s="5">
        <v>41981</v>
      </c>
      <c r="I2635">
        <f>IFERROR(VLOOKUP(G2635,'NCES Match'!$A$2:$B$1307,2,FALSE),"")</f>
        <v>4800090</v>
      </c>
      <c r="J2635" cm="1">
        <f t="array" ref="J2635">IFERROR(_xlfn.IFS(B2635=2015,H2635/$O$13,B2635=2016,H2635/$O$14,B2635=2017,H2635/$O$15,B2635=2018,H2635/$O$16,B2635=2019,H2635/$O$17,B2635=2020,H2635/$O$18,B2635=2021,H2635/$O$19,B2635=2022,H2635/$O$20),"")</f>
        <v>3.0052808700094333E-5</v>
      </c>
      <c r="K2635" s="3" cm="1">
        <f t="array" ref="K2635">IFERROR(_xlfn.IFS(B2635=2015,J2635*$P$4,B2635=2016,J2635*$P$5,B2635=2017,J2635*$P$6,B2635=2018,J2635*$P$7,B2635=2019,J2635*$P$8,B2635=2020,J2635*$P$9,B2635=2021,J2635*$P$10,B2635=2022,J2635*$P$11),"")</f>
        <v>50357.425348044322</v>
      </c>
      <c r="L2635" s="3">
        <f t="shared" si="42"/>
        <v>92338.425348044315</v>
      </c>
    </row>
    <row r="2636" spans="1:12">
      <c r="A2636">
        <v>4800090</v>
      </c>
      <c r="B2636">
        <v>2017</v>
      </c>
      <c r="D2636" t="s">
        <v>3534</v>
      </c>
      <c r="E2636" t="s">
        <v>3535</v>
      </c>
      <c r="F2636" t="s">
        <v>4101</v>
      </c>
      <c r="G2636" t="s">
        <v>3536</v>
      </c>
      <c r="H2636" s="5">
        <v>45575</v>
      </c>
      <c r="I2636">
        <f>IFERROR(VLOOKUP(G2636,'NCES Match'!$A$2:$B$1307,2,FALSE),"")</f>
        <v>4800090</v>
      </c>
      <c r="J2636" cm="1">
        <f t="array" ref="J2636">IFERROR(_xlfn.IFS(B2636=2015,H2636/$O$13,B2636=2016,H2636/$O$14,B2636=2017,H2636/$O$15,B2636=2018,H2636/$O$16,B2636=2019,H2636/$O$17,B2636=2020,H2636/$O$18,B2636=2021,H2636/$O$19,B2636=2022,H2636/$O$20),"")</f>
        <v>3.1421171788659859E-5</v>
      </c>
      <c r="K2636" s="3" cm="1">
        <f t="array" ref="K2636">IFERROR(_xlfn.IFS(B2636=2015,J2636*$P$4,B2636=2016,J2636*$P$5,B2636=2017,J2636*$P$6,B2636=2018,J2636*$P$7,B2636=2019,J2636*$P$8,B2636=2020,J2636*$P$9,B2636=2021,J2636*$P$10,B2636=2022,J2636*$P$11),"")</f>
        <v>53360.936554779451</v>
      </c>
      <c r="L2636" s="3">
        <f t="shared" si="42"/>
        <v>98935.936554779444</v>
      </c>
    </row>
    <row r="2637" spans="1:12">
      <c r="A2637">
        <v>4800090</v>
      </c>
      <c r="B2637">
        <v>2018</v>
      </c>
      <c r="D2637" t="s">
        <v>3534</v>
      </c>
      <c r="E2637" t="s">
        <v>3535</v>
      </c>
      <c r="F2637" t="s">
        <v>4101</v>
      </c>
      <c r="G2637" t="s">
        <v>3536</v>
      </c>
      <c r="H2637" s="5">
        <v>40753</v>
      </c>
      <c r="I2637">
        <f>IFERROR(VLOOKUP(G2637,'NCES Match'!$A$2:$B$1307,2,FALSE),"")</f>
        <v>4800090</v>
      </c>
      <c r="J2637" cm="1">
        <f t="array" ref="J2637">IFERROR(_xlfn.IFS(B2637=2015,H2637/$O$13,B2637=2016,H2637/$O$14,B2637=2017,H2637/$O$15,B2637=2018,H2637/$O$16,B2637=2019,H2637/$O$17,B2637=2020,H2637/$O$18,B2637=2021,H2637/$O$19,B2637=2022,H2637/$O$20),"")</f>
        <v>2.6593730200488072E-5</v>
      </c>
      <c r="K2637" s="3" cm="1">
        <f t="array" ref="K2637">IFERROR(_xlfn.IFS(B2637=2015,J2637*$P$4,B2637=2016,J2637*$P$5,B2637=2017,J2637*$P$6,B2637=2018,J2637*$P$7,B2637=2019,J2637*$P$8,B2637=2020,J2637*$P$9,B2637=2021,J2637*$P$10,B2637=2022,J2637*$P$11),"")</f>
        <v>45657.533389660777</v>
      </c>
      <c r="L2637" s="3">
        <f t="shared" si="42"/>
        <v>86410.533389660777</v>
      </c>
    </row>
    <row r="2638" spans="1:12">
      <c r="A2638">
        <v>4800090</v>
      </c>
      <c r="B2638">
        <v>2019</v>
      </c>
      <c r="D2638" t="s">
        <v>3534</v>
      </c>
      <c r="E2638" t="s">
        <v>3535</v>
      </c>
      <c r="F2638" t="s">
        <v>4101</v>
      </c>
      <c r="G2638" t="s">
        <v>3536</v>
      </c>
      <c r="H2638" s="5">
        <v>51685</v>
      </c>
      <c r="I2638">
        <f>IFERROR(VLOOKUP(G2638,'NCES Match'!$A$2:$B$1307,2,FALSE),"")</f>
        <v>4800090</v>
      </c>
      <c r="J2638" cm="1">
        <f t="array" ref="J2638">IFERROR(_xlfn.IFS(B2638=2015,H2638/$O$13,B2638=2016,H2638/$O$14,B2638=2017,H2638/$O$15,B2638=2018,H2638/$O$16,B2638=2019,H2638/$O$17,B2638=2020,H2638/$O$18,B2638=2021,H2638/$O$19,B2638=2022,H2638/$O$20),"")</f>
        <v>3.2725909677175657E-5</v>
      </c>
      <c r="K2638" s="3" cm="1">
        <f t="array" ref="K2638">IFERROR(_xlfn.IFS(B2638=2015,J2638*$P$4,B2638=2016,J2638*$P$5,B2638=2017,J2638*$P$6,B2638=2018,J2638*$P$7,B2638=2019,J2638*$P$8,B2638=2020,J2638*$P$9,B2638=2021,J2638*$P$10,B2638=2022,J2638*$P$11),"")</f>
        <v>56875.208287111978</v>
      </c>
      <c r="L2638" s="3">
        <f t="shared" si="42"/>
        <v>108560.20828711198</v>
      </c>
    </row>
    <row r="2639" spans="1:12">
      <c r="A2639">
        <v>4800090</v>
      </c>
      <c r="B2639">
        <v>2020</v>
      </c>
      <c r="D2639" t="s">
        <v>3534</v>
      </c>
      <c r="E2639" t="s">
        <v>3535</v>
      </c>
      <c r="F2639" t="s">
        <v>4230</v>
      </c>
      <c r="G2639" t="s">
        <v>3536</v>
      </c>
      <c r="H2639" s="5">
        <v>73633</v>
      </c>
      <c r="I2639">
        <f>IFERROR(VLOOKUP(G2639,'NCES Match'!$A$2:$B$1307,2,FALSE),"")</f>
        <v>4800090</v>
      </c>
      <c r="J2639" cm="1">
        <f t="array" ref="J2639">IFERROR(_xlfn.IFS(B2639=2015,H2639/$O$13,B2639=2016,H2639/$O$14,B2639=2017,H2639/$O$15,B2639=2018,H2639/$O$16,B2639=2019,H2639/$O$17,B2639=2020,H2639/$O$18,B2639=2021,H2639/$O$19,B2639=2022,H2639/$O$20),"")</f>
        <v>3.990227956499708E-5</v>
      </c>
      <c r="K2639" s="3" cm="1">
        <f t="array" ref="K2639">IFERROR(_xlfn.IFS(B2639=2015,J2639*$P$4,B2639=2016,J2639*$P$5,B2639=2017,J2639*$P$6,B2639=2018,J2639*$P$7,B2639=2019,J2639*$P$8,B2639=2020,J2639*$P$9,B2639=2021,J2639*$P$10,B2639=2022,J2639*$P$11),"")</f>
        <v>84114.11764793082</v>
      </c>
      <c r="L2639" s="3">
        <f t="shared" si="42"/>
        <v>157747.11764793081</v>
      </c>
    </row>
    <row r="2640" spans="1:12">
      <c r="A2640">
        <v>4800090</v>
      </c>
      <c r="B2640">
        <v>2021</v>
      </c>
      <c r="D2640" t="s">
        <v>3534</v>
      </c>
      <c r="E2640" t="s">
        <v>3535</v>
      </c>
      <c r="F2640" t="s">
        <v>4230</v>
      </c>
      <c r="G2640" t="s">
        <v>3536</v>
      </c>
      <c r="H2640" s="5">
        <v>39340.42</v>
      </c>
      <c r="I2640">
        <f>IFERROR(VLOOKUP(G2640,'NCES Match'!$A$2:$B$1307,2,FALSE),"")</f>
        <v>4800090</v>
      </c>
      <c r="J2640" cm="1">
        <f t="array" ref="J2640">IFERROR(_xlfn.IFS(B2640=2015,H2640/$O$13,B2640=2016,H2640/$O$14,B2640=2017,H2640/$O$15,B2640=2018,H2640/$O$16,B2640=2019,H2640/$O$17,B2640=2020,H2640/$O$18,B2640=2021,H2640/$O$19,B2640=2022,H2640/$O$20),"")</f>
        <v>2.0128251127406851E-5</v>
      </c>
      <c r="K2640" s="3" cm="1">
        <f t="array" ref="K2640">IFERROR(_xlfn.IFS(B2640=2015,J2640*$P$4,B2640=2016,J2640*$P$5,B2640=2017,J2640*$P$6,B2640=2018,J2640*$P$7,B2640=2019,J2640*$P$8,B2640=2020,J2640*$P$9,B2640=2021,J2640*$P$10,B2640=2022,J2640*$P$11),"")</f>
        <v>43085.5942331017</v>
      </c>
      <c r="L2640" s="3">
        <f t="shared" si="42"/>
        <v>82426.014233101698</v>
      </c>
    </row>
    <row r="2641" spans="1:12">
      <c r="A2641">
        <v>4800090</v>
      </c>
      <c r="B2641">
        <v>2022</v>
      </c>
      <c r="D2641" t="s">
        <v>3534</v>
      </c>
      <c r="E2641" t="s">
        <v>3535</v>
      </c>
      <c r="F2641" t="s">
        <v>4101</v>
      </c>
      <c r="G2641" t="s">
        <v>3536</v>
      </c>
      <c r="H2641" s="5">
        <v>49305.54</v>
      </c>
      <c r="I2641">
        <f>IFERROR(VLOOKUP(G2641,'NCES Match'!$A$2:$B$1307,2,FALSE),"")</f>
        <v>4800090</v>
      </c>
      <c r="J2641" cm="1">
        <f t="array" ref="J2641">IFERROR(_xlfn.IFS(B2641=2015,H2641/$O$13,B2641=2016,H2641/$O$14,B2641=2017,H2641/$O$15,B2641=2018,H2641/$O$16,B2641=2019,H2641/$O$17,B2641=2020,H2641/$O$18,B2641=2021,H2641/$O$19,B2641=2022,H2641/$O$20),"")</f>
        <v>2.1656504023511764E-5</v>
      </c>
      <c r="K2641" s="3" cm="1">
        <f t="array" ref="K2641">IFERROR(_xlfn.IFS(B2641=2015,J2641*$P$4,B2641=2016,J2641*$P$5,B2641=2017,J2641*$P$6,B2641=2018,J2641*$P$7,B2641=2019,J2641*$P$8,B2641=2020,J2641*$P$9,B2641=2021,J2641*$P$10,B2641=2022,J2641*$P$11),"")</f>
        <v>46636.913384003208</v>
      </c>
      <c r="L2641" s="3">
        <f t="shared" si="42"/>
        <v>95942.453384003209</v>
      </c>
    </row>
    <row r="2642" spans="1:12">
      <c r="A2642">
        <v>4800090</v>
      </c>
      <c r="B2642">
        <v>2023</v>
      </c>
      <c r="D2642" t="s">
        <v>3534</v>
      </c>
      <c r="E2642" t="s">
        <v>3535</v>
      </c>
      <c r="F2642" t="s">
        <v>4101</v>
      </c>
      <c r="G2642" t="s">
        <v>3536</v>
      </c>
      <c r="H2642" s="5">
        <v>66421.23</v>
      </c>
      <c r="I2642">
        <f>IFERROR(VLOOKUP(G2642,'NCES Match'!$A$2:$B$1307,2,FALSE),"")</f>
        <v>4800090</v>
      </c>
      <c r="J2642" t="str" cm="1">
        <f t="array" ref="J2642">IFERROR(_xlfn.IFS(B2642=2015,H2642/$O$13,B2642=2016,H2642/$O$14,B2642=2017,H2642/$O$15,B2642=2018,H2642/$O$16,B2642=2019,H2642/$O$17,B2642=2020,H2642/$O$18,B2642=2021,H2642/$O$19,B2642=2022,H2642/$O$20),"")</f>
        <v/>
      </c>
      <c r="K2642" s="3" t="str" cm="1">
        <f t="array" ref="K2642">IFERROR(_xlfn.IFS(B2642=2015,J2642*$P$4,B2642=2016,J2642*$P$5,B2642=2017,J2642*$P$6,B2642=2018,J2642*$P$7,B2642=2019,J2642*$P$8,B2642=2020,J2642*$P$9,B2642=2021,J2642*$P$10,B2642=2022,J2642*$P$11),"")</f>
        <v/>
      </c>
      <c r="L2642" s="3">
        <f t="shared" si="42"/>
        <v>66421.23</v>
      </c>
    </row>
    <row r="2643" spans="1:12">
      <c r="A2643">
        <v>4800091</v>
      </c>
      <c r="B2643">
        <v>2015</v>
      </c>
      <c r="C2643" t="s">
        <v>3521</v>
      </c>
      <c r="D2643" t="s">
        <v>4002</v>
      </c>
      <c r="E2643" t="s">
        <v>4003</v>
      </c>
      <c r="G2643" t="s">
        <v>4004</v>
      </c>
      <c r="H2643" s="5">
        <v>92398.21</v>
      </c>
      <c r="I2643">
        <f>IFERROR(VLOOKUP(G2643,'NCES Match'!$A$2:$B$1307,2,FALSE),"")</f>
        <v>4800091</v>
      </c>
      <c r="J2643" cm="1">
        <f t="array" ref="J2643">IFERROR(_xlfn.IFS(B2643=2015,H2643/$O$13,B2643=2016,H2643/$O$14,B2643=2017,H2643/$O$15,B2643=2018,H2643/$O$16,B2643=2019,H2643/$O$17,B2643=2020,H2643/$O$18,B2643=2021,H2643/$O$19,B2643=2022,H2643/$O$20),"")</f>
        <v>7.2385104846200006E-5</v>
      </c>
      <c r="K2643" s="3" cm="1">
        <f t="array" ref="K2643">IFERROR(_xlfn.IFS(B2643=2015,J2643*$P$4,B2643=2016,J2643*$P$5,B2643=2017,J2643*$P$6,B2643=2018,J2643*$P$7,B2643=2019,J2643*$P$8,B2643=2020,J2643*$P$9,B2643=2021,J2643*$P$10,B2643=2022,J2643*$P$11),"")</f>
        <v>115199.66294153286</v>
      </c>
      <c r="L2643" s="3">
        <f t="shared" si="42"/>
        <v>207597.87294153287</v>
      </c>
    </row>
    <row r="2644" spans="1:12">
      <c r="A2644">
        <v>4800091</v>
      </c>
      <c r="B2644">
        <v>2016</v>
      </c>
      <c r="C2644" t="s">
        <v>4104</v>
      </c>
      <c r="D2644" t="s">
        <v>4002</v>
      </c>
      <c r="E2644" t="s">
        <v>4003</v>
      </c>
      <c r="F2644" t="s">
        <v>4101</v>
      </c>
      <c r="G2644" t="s">
        <v>4004</v>
      </c>
      <c r="H2644" s="5">
        <v>97238</v>
      </c>
      <c r="I2644">
        <f>IFERROR(VLOOKUP(G2644,'NCES Match'!$A$2:$B$1307,2,FALSE),"")</f>
        <v>4800091</v>
      </c>
      <c r="J2644" cm="1">
        <f t="array" ref="J2644">IFERROR(_xlfn.IFS(B2644=2015,H2644/$O$13,B2644=2016,H2644/$O$14,B2644=2017,H2644/$O$15,B2644=2018,H2644/$O$16,B2644=2019,H2644/$O$17,B2644=2020,H2644/$O$18,B2644=2021,H2644/$O$19,B2644=2022,H2644/$O$20),"")</f>
        <v>6.9609466481974526E-5</v>
      </c>
      <c r="K2644" s="3" cm="1">
        <f t="array" ref="K2644">IFERROR(_xlfn.IFS(B2644=2015,J2644*$P$4,B2644=2016,J2644*$P$5,B2644=2017,J2644*$P$6,B2644=2018,J2644*$P$7,B2644=2019,J2644*$P$8,B2644=2020,J2644*$P$9,B2644=2021,J2644*$P$10,B2644=2022,J2644*$P$11),"")</f>
        <v>116639.79719380515</v>
      </c>
      <c r="L2644" s="3">
        <f t="shared" si="42"/>
        <v>213877.79719380516</v>
      </c>
    </row>
    <row r="2645" spans="1:12">
      <c r="A2645">
        <v>4800091</v>
      </c>
      <c r="B2645">
        <v>2017</v>
      </c>
      <c r="D2645" t="s">
        <v>4002</v>
      </c>
      <c r="E2645" t="s">
        <v>4003</v>
      </c>
      <c r="F2645" t="s">
        <v>4101</v>
      </c>
      <c r="G2645" t="s">
        <v>4004</v>
      </c>
      <c r="H2645" s="5">
        <v>0</v>
      </c>
      <c r="I2645">
        <f>IFERROR(VLOOKUP(G2645,'NCES Match'!$A$2:$B$1307,2,FALSE),"")</f>
        <v>4800091</v>
      </c>
      <c r="J2645" cm="1">
        <f t="array" ref="J2645">IFERROR(_xlfn.IFS(B2645=2015,H2645/$O$13,B2645=2016,H2645/$O$14,B2645=2017,H2645/$O$15,B2645=2018,H2645/$O$16,B2645=2019,H2645/$O$17,B2645=2020,H2645/$O$18,B2645=2021,H2645/$O$19,B2645=2022,H2645/$O$20),"")</f>
        <v>0</v>
      </c>
      <c r="K2645" s="3" cm="1">
        <f t="array" ref="K2645">IFERROR(_xlfn.IFS(B2645=2015,J2645*$P$4,B2645=2016,J2645*$P$5,B2645=2017,J2645*$P$6,B2645=2018,J2645*$P$7,B2645=2019,J2645*$P$8,B2645=2020,J2645*$P$9,B2645=2021,J2645*$P$10,B2645=2022,J2645*$P$11),"")</f>
        <v>0</v>
      </c>
      <c r="L2645" s="3">
        <f t="shared" si="42"/>
        <v>0</v>
      </c>
    </row>
    <row r="2646" spans="1:12">
      <c r="A2646">
        <v>4800092</v>
      </c>
      <c r="B2646">
        <v>2015</v>
      </c>
      <c r="C2646" t="s">
        <v>3521</v>
      </c>
      <c r="D2646" t="s">
        <v>4035</v>
      </c>
      <c r="E2646" t="s">
        <v>4036</v>
      </c>
      <c r="G2646" t="s">
        <v>4037</v>
      </c>
      <c r="H2646" s="5">
        <v>253901</v>
      </c>
      <c r="I2646">
        <f>IFERROR(VLOOKUP(G2646,'NCES Match'!$A$2:$B$1307,2,FALSE),"")</f>
        <v>4800092</v>
      </c>
      <c r="J2646" cm="1">
        <f t="array" ref="J2646">IFERROR(_xlfn.IFS(B2646=2015,H2646/$O$13,B2646=2016,H2646/$O$14,B2646=2017,H2646/$O$15,B2646=2018,H2646/$O$16,B2646=2019,H2646/$O$17,B2646=2020,H2646/$O$18,B2646=2021,H2646/$O$19,B2646=2022,H2646/$O$20),"")</f>
        <v>1.9890699728441737E-4</v>
      </c>
      <c r="K2646" s="3" cm="1">
        <f t="array" ref="K2646">IFERROR(_xlfn.IFS(B2646=2015,J2646*$P$4,B2646=2016,J2646*$P$5,B2646=2017,J2646*$P$6,B2646=2018,J2646*$P$7,B2646=2019,J2646*$P$8,B2646=2020,J2646*$P$9,B2646=2021,J2646*$P$10,B2646=2022,J2646*$P$11),"")</f>
        <v>316557.10235639988</v>
      </c>
      <c r="L2646" s="3">
        <f t="shared" si="42"/>
        <v>570458.10235639988</v>
      </c>
    </row>
    <row r="2647" spans="1:12">
      <c r="A2647">
        <v>4800092</v>
      </c>
      <c r="B2647">
        <v>2016</v>
      </c>
      <c r="C2647" t="s">
        <v>4104</v>
      </c>
      <c r="D2647" t="s">
        <v>4035</v>
      </c>
      <c r="E2647" t="s">
        <v>4036</v>
      </c>
      <c r="F2647" t="s">
        <v>4101</v>
      </c>
      <c r="G2647" t="s">
        <v>4037</v>
      </c>
      <c r="H2647" s="5">
        <v>309785</v>
      </c>
      <c r="I2647">
        <f>IFERROR(VLOOKUP(G2647,'NCES Match'!$A$2:$B$1307,2,FALSE),"")</f>
        <v>4800092</v>
      </c>
      <c r="J2647" cm="1">
        <f t="array" ref="J2647">IFERROR(_xlfn.IFS(B2647=2015,H2647/$O$13,B2647=2016,H2647/$O$14,B2647=2017,H2647/$O$15,B2647=2018,H2647/$O$16,B2647=2019,H2647/$O$17,B2647=2020,H2647/$O$18,B2647=2021,H2647/$O$19,B2647=2022,H2647/$O$20),"")</f>
        <v>2.2176483035560665E-4</v>
      </c>
      <c r="K2647" s="3" cm="1">
        <f t="array" ref="K2647">IFERROR(_xlfn.IFS(B2647=2015,J2647*$P$4,B2647=2016,J2647*$P$5,B2647=2017,J2647*$P$6,B2647=2018,J2647*$P$7,B2647=2019,J2647*$P$8,B2647=2020,J2647*$P$9,B2647=2021,J2647*$P$10,B2647=2022,J2647*$P$11),"")</f>
        <v>371596.07945127343</v>
      </c>
      <c r="L2647" s="3">
        <f t="shared" si="42"/>
        <v>681381.07945127343</v>
      </c>
    </row>
    <row r="2648" spans="1:12">
      <c r="A2648">
        <v>4800092</v>
      </c>
      <c r="B2648">
        <v>2017</v>
      </c>
      <c r="D2648" t="s">
        <v>4035</v>
      </c>
      <c r="E2648" t="s">
        <v>4036</v>
      </c>
      <c r="F2648" t="s">
        <v>4101</v>
      </c>
      <c r="G2648" t="s">
        <v>4037</v>
      </c>
      <c r="H2648" s="5">
        <v>344288</v>
      </c>
      <c r="I2648">
        <f>IFERROR(VLOOKUP(G2648,'NCES Match'!$A$2:$B$1307,2,FALSE),"")</f>
        <v>4800092</v>
      </c>
      <c r="J2648" cm="1">
        <f t="array" ref="J2648">IFERROR(_xlfn.IFS(B2648=2015,H2648/$O$13,B2648=2016,H2648/$O$14,B2648=2017,H2648/$O$15,B2648=2018,H2648/$O$16,B2648=2019,H2648/$O$17,B2648=2020,H2648/$O$18,B2648=2021,H2648/$O$19,B2648=2022,H2648/$O$20),"")</f>
        <v>2.3736549408171422E-4</v>
      </c>
      <c r="K2648" s="3" cm="1">
        <f t="array" ref="K2648">IFERROR(_xlfn.IFS(B2648=2015,J2648*$P$4,B2648=2016,J2648*$P$5,B2648=2017,J2648*$P$6,B2648=2018,J2648*$P$7,B2648=2019,J2648*$P$8,B2648=2020,J2648*$P$9,B2648=2021,J2648*$P$10,B2648=2022,J2648*$P$11),"")</f>
        <v>403105.43334222509</v>
      </c>
      <c r="L2648" s="3">
        <f t="shared" si="42"/>
        <v>747393.43334222515</v>
      </c>
    </row>
    <row r="2649" spans="1:12">
      <c r="A2649">
        <v>4800092</v>
      </c>
      <c r="B2649">
        <v>2018</v>
      </c>
      <c r="D2649" t="s">
        <v>4035</v>
      </c>
      <c r="E2649" t="s">
        <v>4036</v>
      </c>
      <c r="F2649" t="s">
        <v>4101</v>
      </c>
      <c r="G2649" t="s">
        <v>4037</v>
      </c>
      <c r="H2649" s="5">
        <v>406472</v>
      </c>
      <c r="I2649">
        <f>IFERROR(VLOOKUP(G2649,'NCES Match'!$A$2:$B$1307,2,FALSE),"")</f>
        <v>4800092</v>
      </c>
      <c r="J2649" cm="1">
        <f t="array" ref="J2649">IFERROR(_xlfn.IFS(B2649=2015,H2649/$O$13,B2649=2016,H2649/$O$14,B2649=2017,H2649/$O$15,B2649=2018,H2649/$O$16,B2649=2019,H2649/$O$17,B2649=2020,H2649/$O$18,B2649=2021,H2649/$O$19,B2649=2022,H2649/$O$20),"")</f>
        <v>2.6524689475750958E-4</v>
      </c>
      <c r="K2649" s="3" cm="1">
        <f t="array" ref="K2649">IFERROR(_xlfn.IFS(B2649=2015,J2649*$P$4,B2649=2016,J2649*$P$5,B2649=2017,J2649*$P$6,B2649=2018,J2649*$P$7,B2649=2019,J2649*$P$8,B2649=2020,J2649*$P$9,B2649=2021,J2649*$P$10,B2649=2022,J2649*$P$11),"")</f>
        <v>455390.00593728555</v>
      </c>
      <c r="L2649" s="3">
        <f t="shared" si="42"/>
        <v>861862.00593728549</v>
      </c>
    </row>
    <row r="2650" spans="1:12">
      <c r="A2650">
        <v>4800092</v>
      </c>
      <c r="B2650">
        <v>2019</v>
      </c>
      <c r="D2650" t="s">
        <v>4035</v>
      </c>
      <c r="E2650" t="s">
        <v>4036</v>
      </c>
      <c r="F2650" t="s">
        <v>4101</v>
      </c>
      <c r="G2650" t="s">
        <v>4037</v>
      </c>
      <c r="H2650" s="5">
        <v>459861</v>
      </c>
      <c r="I2650">
        <f>IFERROR(VLOOKUP(G2650,'NCES Match'!$A$2:$B$1307,2,FALSE),"")</f>
        <v>4800092</v>
      </c>
      <c r="J2650" cm="1">
        <f t="array" ref="J2650">IFERROR(_xlfn.IFS(B2650=2015,H2650/$O$13,B2650=2016,H2650/$O$14,B2650=2017,H2650/$O$15,B2650=2018,H2650/$O$16,B2650=2019,H2650/$O$17,B2650=2020,H2650/$O$18,B2650=2021,H2650/$O$19,B2650=2022,H2650/$O$20),"")</f>
        <v>2.9117480023325287E-4</v>
      </c>
      <c r="K2650" s="3" cm="1">
        <f t="array" ref="K2650">IFERROR(_xlfn.IFS(B2650=2015,J2650*$P$4,B2650=2016,J2650*$P$5,B2650=2017,J2650*$P$6,B2650=2018,J2650*$P$7,B2650=2019,J2650*$P$8,B2650=2020,J2650*$P$9,B2650=2021,J2650*$P$10,B2650=2022,J2650*$P$11),"")</f>
        <v>506040.2468437574</v>
      </c>
      <c r="L2650" s="3">
        <f t="shared" si="42"/>
        <v>965901.24684375734</v>
      </c>
    </row>
    <row r="2651" spans="1:12">
      <c r="A2651">
        <v>4800092</v>
      </c>
      <c r="B2651">
        <v>2020</v>
      </c>
      <c r="D2651" t="s">
        <v>4035</v>
      </c>
      <c r="E2651" t="s">
        <v>4036</v>
      </c>
      <c r="F2651" t="s">
        <v>4230</v>
      </c>
      <c r="G2651" t="s">
        <v>4037</v>
      </c>
      <c r="H2651" s="5">
        <v>849963</v>
      </c>
      <c r="I2651">
        <f>IFERROR(VLOOKUP(G2651,'NCES Match'!$A$2:$B$1307,2,FALSE),"")</f>
        <v>4800092</v>
      </c>
      <c r="J2651" cm="1">
        <f t="array" ref="J2651">IFERROR(_xlfn.IFS(B2651=2015,H2651/$O$13,B2651=2016,H2651/$O$14,B2651=2017,H2651/$O$15,B2651=2018,H2651/$O$16,B2651=2019,H2651/$O$17,B2651=2020,H2651/$O$18,B2651=2021,H2651/$O$19,B2651=2022,H2651/$O$20),"")</f>
        <v>4.6060137772335248E-4</v>
      </c>
      <c r="K2651" s="3" cm="1">
        <f t="array" ref="K2651">IFERROR(_xlfn.IFS(B2651=2015,J2651*$P$4,B2651=2016,J2651*$P$5,B2651=2017,J2651*$P$6,B2651=2018,J2651*$P$7,B2651=2019,J2651*$P$8,B2651=2020,J2651*$P$9,B2651=2021,J2651*$P$10,B2651=2022,J2651*$P$11),"")</f>
        <v>970949.0008337053</v>
      </c>
      <c r="L2651" s="3">
        <f t="shared" si="42"/>
        <v>1820912.0008337053</v>
      </c>
    </row>
    <row r="2652" spans="1:12">
      <c r="A2652">
        <v>4800092</v>
      </c>
      <c r="B2652">
        <v>2021</v>
      </c>
      <c r="D2652" t="s">
        <v>4035</v>
      </c>
      <c r="E2652" t="s">
        <v>4036</v>
      </c>
      <c r="F2652" t="s">
        <v>4101</v>
      </c>
      <c r="G2652" t="s">
        <v>4037</v>
      </c>
      <c r="H2652" s="5">
        <v>1389063.1</v>
      </c>
      <c r="I2652">
        <f>IFERROR(VLOOKUP(G2652,'NCES Match'!$A$2:$B$1307,2,FALSE),"")</f>
        <v>4800092</v>
      </c>
      <c r="J2652" cm="1">
        <f t="array" ref="J2652">IFERROR(_xlfn.IFS(B2652=2015,H2652/$O$13,B2652=2016,H2652/$O$14,B2652=2017,H2652/$O$15,B2652=2018,H2652/$O$16,B2652=2019,H2652/$O$17,B2652=2020,H2652/$O$18,B2652=2021,H2652/$O$19,B2652=2022,H2652/$O$20),"")</f>
        <v>7.1070443347107787E-4</v>
      </c>
      <c r="K2652" s="3" cm="1">
        <f t="array" ref="K2652">IFERROR(_xlfn.IFS(B2652=2015,J2652*$P$4,B2652=2016,J2652*$P$5,B2652=2017,J2652*$P$6,B2652=2018,J2652*$P$7,B2652=2019,J2652*$P$8,B2652=2020,J2652*$P$9,B2652=2021,J2652*$P$10,B2652=2022,J2652*$P$11),"")</f>
        <v>1521300.7154162151</v>
      </c>
      <c r="L2652" s="3">
        <f t="shared" si="42"/>
        <v>2910363.815416215</v>
      </c>
    </row>
    <row r="2653" spans="1:12">
      <c r="A2653">
        <v>4800092</v>
      </c>
      <c r="B2653">
        <v>2022</v>
      </c>
      <c r="D2653" t="s">
        <v>4035</v>
      </c>
      <c r="E2653" t="s">
        <v>4036</v>
      </c>
      <c r="F2653" t="s">
        <v>4101</v>
      </c>
      <c r="G2653" t="s">
        <v>4037</v>
      </c>
      <c r="H2653" s="5">
        <v>1370333.05</v>
      </c>
      <c r="I2653">
        <f>IFERROR(VLOOKUP(G2653,'NCES Match'!$A$2:$B$1307,2,FALSE),"")</f>
        <v>4800092</v>
      </c>
      <c r="J2653" cm="1">
        <f t="array" ref="J2653">IFERROR(_xlfn.IFS(B2653=2015,H2653/$O$13,B2653=2016,H2653/$O$14,B2653=2017,H2653/$O$15,B2653=2018,H2653/$O$16,B2653=2019,H2653/$O$17,B2653=2020,H2653/$O$18,B2653=2021,H2653/$O$19,B2653=2022,H2653/$O$20),"")</f>
        <v>6.0189226628237205E-4</v>
      </c>
      <c r="K2653" s="3" cm="1">
        <f t="array" ref="K2653">IFERROR(_xlfn.IFS(B2653=2015,J2653*$P$4,B2653=2016,J2653*$P$5,B2653=2017,J2653*$P$6,B2653=2018,J2653*$P$7,B2653=2019,J2653*$P$8,B2653=2020,J2653*$P$9,B2653=2021,J2653*$P$10,B2653=2022,J2653*$P$11),"")</f>
        <v>1296164.766881915</v>
      </c>
      <c r="L2653" s="3">
        <f t="shared" si="42"/>
        <v>2666497.8168819151</v>
      </c>
    </row>
    <row r="2654" spans="1:12">
      <c r="A2654">
        <v>4800092</v>
      </c>
      <c r="B2654">
        <v>2023</v>
      </c>
      <c r="D2654" t="s">
        <v>4035</v>
      </c>
      <c r="E2654" t="s">
        <v>4036</v>
      </c>
      <c r="F2654" t="s">
        <v>4101</v>
      </c>
      <c r="G2654" t="s">
        <v>4037</v>
      </c>
      <c r="H2654" s="5">
        <v>1859144.6</v>
      </c>
      <c r="I2654">
        <f>IFERROR(VLOOKUP(G2654,'NCES Match'!$A$2:$B$1307,2,FALSE),"")</f>
        <v>4800092</v>
      </c>
      <c r="J2654" t="str" cm="1">
        <f t="array" ref="J2654">IFERROR(_xlfn.IFS(B2654=2015,H2654/$O$13,B2654=2016,H2654/$O$14,B2654=2017,H2654/$O$15,B2654=2018,H2654/$O$16,B2654=2019,H2654/$O$17,B2654=2020,H2654/$O$18,B2654=2021,H2654/$O$19,B2654=2022,H2654/$O$20),"")</f>
        <v/>
      </c>
      <c r="K2654" s="3" t="str" cm="1">
        <f t="array" ref="K2654">IFERROR(_xlfn.IFS(B2654=2015,J2654*$P$4,B2654=2016,J2654*$P$5,B2654=2017,J2654*$P$6,B2654=2018,J2654*$P$7,B2654=2019,J2654*$P$8,B2654=2020,J2654*$P$9,B2654=2021,J2654*$P$10,B2654=2022,J2654*$P$11),"")</f>
        <v/>
      </c>
      <c r="L2654" s="3">
        <f t="shared" si="42"/>
        <v>1859144.6</v>
      </c>
    </row>
    <row r="2655" spans="1:12">
      <c r="A2655">
        <v>4800094</v>
      </c>
      <c r="B2655">
        <v>2015</v>
      </c>
      <c r="C2655" t="s">
        <v>3521</v>
      </c>
      <c r="D2655" t="s">
        <v>3684</v>
      </c>
      <c r="E2655" t="s">
        <v>3685</v>
      </c>
      <c r="G2655" t="s">
        <v>3686</v>
      </c>
      <c r="H2655" s="5">
        <v>298685.94</v>
      </c>
      <c r="I2655">
        <f>IFERROR(VLOOKUP(G2655,'NCES Match'!$A$2:$B$1307,2,FALSE),"")</f>
        <v>4800094</v>
      </c>
      <c r="J2655" cm="1">
        <f t="array" ref="J2655">IFERROR(_xlfn.IFS(B2655=2015,H2655/$O$13,B2655=2016,H2655/$O$14,B2655=2017,H2655/$O$15,B2655=2018,H2655/$O$16,B2655=2019,H2655/$O$17,B2655=2020,H2655/$O$18,B2655=2021,H2655/$O$19,B2655=2022,H2655/$O$20),"")</f>
        <v>2.3399168753361998E-4</v>
      </c>
      <c r="K2655" s="3" cm="1">
        <f t="array" ref="K2655">IFERROR(_xlfn.IFS(B2655=2015,J2655*$P$4,B2655=2016,J2655*$P$5,B2655=2017,J2655*$P$6,B2655=2018,J2655*$P$7,B2655=2019,J2655*$P$8,B2655=2020,J2655*$P$9,B2655=2021,J2655*$P$10,B2655=2022,J2655*$P$11),"")</f>
        <v>372393.79002444854</v>
      </c>
      <c r="L2655" s="3">
        <f t="shared" si="42"/>
        <v>671079.7300244486</v>
      </c>
    </row>
    <row r="2656" spans="1:12">
      <c r="A2656">
        <v>4800095</v>
      </c>
      <c r="B2656">
        <v>2015</v>
      </c>
      <c r="C2656" t="s">
        <v>3521</v>
      </c>
      <c r="D2656" t="s">
        <v>3525</v>
      </c>
      <c r="E2656" t="s">
        <v>3526</v>
      </c>
      <c r="G2656" t="s">
        <v>3527</v>
      </c>
      <c r="H2656" s="5">
        <v>198716.99</v>
      </c>
      <c r="I2656">
        <f>IFERROR(VLOOKUP(G2656,'NCES Match'!$A$2:$B$1307,2,FALSE),"")</f>
        <v>4800095</v>
      </c>
      <c r="J2656" cm="1">
        <f t="array" ref="J2656">IFERROR(_xlfn.IFS(B2656=2015,H2656/$O$13,B2656=2016,H2656/$O$14,B2656=2017,H2656/$O$15,B2656=2018,H2656/$O$16,B2656=2019,H2656/$O$17,B2656=2020,H2656/$O$18,B2656=2021,H2656/$O$19,B2656=2022,H2656/$O$20),"")</f>
        <v>1.5567563652879503E-4</v>
      </c>
      <c r="K2656" s="3" cm="1">
        <f t="array" ref="K2656">IFERROR(_xlfn.IFS(B2656=2015,J2656*$P$4,B2656=2016,J2656*$P$5,B2656=2017,J2656*$P$6,B2656=2018,J2656*$P$7,B2656=2019,J2656*$P$8,B2656=2020,J2656*$P$9,B2656=2021,J2656*$P$10,B2656=2022,J2656*$P$11),"")</f>
        <v>247755.12716919463</v>
      </c>
      <c r="L2656" s="3">
        <f t="shared" si="42"/>
        <v>446472.11716919462</v>
      </c>
    </row>
    <row r="2657" spans="1:12">
      <c r="A2657">
        <v>4800095</v>
      </c>
      <c r="B2657">
        <v>2016</v>
      </c>
      <c r="C2657" t="s">
        <v>4104</v>
      </c>
      <c r="D2657" t="s">
        <v>3525</v>
      </c>
      <c r="E2657" t="s">
        <v>3526</v>
      </c>
      <c r="F2657" t="s">
        <v>4101</v>
      </c>
      <c r="G2657" t="s">
        <v>3527</v>
      </c>
      <c r="H2657" s="5">
        <v>217206</v>
      </c>
      <c r="I2657">
        <f>IFERROR(VLOOKUP(G2657,'NCES Match'!$A$2:$B$1307,2,FALSE),"")</f>
        <v>4800095</v>
      </c>
      <c r="J2657" cm="1">
        <f t="array" ref="J2657">IFERROR(_xlfn.IFS(B2657=2015,H2657/$O$13,B2657=2016,H2657/$O$14,B2657=2017,H2657/$O$15,B2657=2018,H2657/$O$16,B2657=2019,H2657/$O$17,B2657=2020,H2657/$O$18,B2657=2021,H2657/$O$19,B2657=2022,H2657/$O$20),"")</f>
        <v>1.5549058780192683E-4</v>
      </c>
      <c r="K2657" s="3" cm="1">
        <f t="array" ref="K2657">IFERROR(_xlfn.IFS(B2657=2015,J2657*$P$4,B2657=2016,J2657*$P$5,B2657=2017,J2657*$P$6,B2657=2018,J2657*$P$7,B2657=2019,J2657*$P$8,B2657=2020,J2657*$P$9,B2657=2021,J2657*$P$10,B2657=2022,J2657*$P$11),"")</f>
        <v>260544.88769079623</v>
      </c>
      <c r="L2657" s="3">
        <f t="shared" si="42"/>
        <v>477750.88769079623</v>
      </c>
    </row>
    <row r="2658" spans="1:12">
      <c r="A2658">
        <v>4800095</v>
      </c>
      <c r="B2658">
        <v>2017</v>
      </c>
      <c r="D2658" t="s">
        <v>3525</v>
      </c>
      <c r="E2658" t="s">
        <v>3526</v>
      </c>
      <c r="F2658" t="s">
        <v>4101</v>
      </c>
      <c r="G2658" t="s">
        <v>3527</v>
      </c>
      <c r="H2658" s="5">
        <v>282662</v>
      </c>
      <c r="I2658">
        <f>IFERROR(VLOOKUP(G2658,'NCES Match'!$A$2:$B$1307,2,FALSE),"")</f>
        <v>4800095</v>
      </c>
      <c r="J2658" cm="1">
        <f t="array" ref="J2658">IFERROR(_xlfn.IFS(B2658=2015,H2658/$O$13,B2658=2016,H2658/$O$14,B2658=2017,H2658/$O$15,B2658=2018,H2658/$O$16,B2658=2019,H2658/$O$17,B2658=2020,H2658/$O$18,B2658=2021,H2658/$O$19,B2658=2022,H2658/$O$20),"")</f>
        <v>1.9487814065005318E-4</v>
      </c>
      <c r="K2658" s="3" cm="1">
        <f t="array" ref="K2658">IFERROR(_xlfn.IFS(B2658=2015,J2658*$P$4,B2658=2016,J2658*$P$5,B2658=2017,J2658*$P$6,B2658=2018,J2658*$P$7,B2658=2019,J2658*$P$8,B2658=2020,J2658*$P$9,B2658=2021,J2658*$P$10,B2658=2022,J2658*$P$11),"")</f>
        <v>330951.37791436247</v>
      </c>
      <c r="L2658" s="3">
        <f t="shared" si="42"/>
        <v>613613.37791436247</v>
      </c>
    </row>
    <row r="2659" spans="1:12">
      <c r="A2659">
        <v>4800095</v>
      </c>
      <c r="B2659">
        <v>2018</v>
      </c>
      <c r="D2659" t="s">
        <v>3525</v>
      </c>
      <c r="E2659" t="s">
        <v>3526</v>
      </c>
      <c r="F2659" t="s">
        <v>4101</v>
      </c>
      <c r="G2659" t="s">
        <v>3527</v>
      </c>
      <c r="H2659" s="5">
        <v>266130</v>
      </c>
      <c r="I2659">
        <f>IFERROR(VLOOKUP(G2659,'NCES Match'!$A$2:$B$1307,2,FALSE),"")</f>
        <v>4800095</v>
      </c>
      <c r="J2659" cm="1">
        <f t="array" ref="J2659">IFERROR(_xlfn.IFS(B2659=2015,H2659/$O$13,B2659=2016,H2659/$O$14,B2659=2017,H2659/$O$15,B2659=2018,H2659/$O$16,B2659=2019,H2659/$O$17,B2659=2020,H2659/$O$18,B2659=2021,H2659/$O$19,B2659=2022,H2659/$O$20),"")</f>
        <v>1.7366548274374625E-4</v>
      </c>
      <c r="K2659" s="3" cm="1">
        <f t="array" ref="K2659">IFERROR(_xlfn.IFS(B2659=2015,J2659*$P$4,B2659=2016,J2659*$P$5,B2659=2017,J2659*$P$6,B2659=2018,J2659*$P$7,B2659=2019,J2659*$P$8,B2659=2020,J2659*$P$9,B2659=2021,J2659*$P$10,B2659=2022,J2659*$P$11),"")</f>
        <v>298158.15672442334</v>
      </c>
      <c r="L2659" s="3">
        <f t="shared" si="42"/>
        <v>564288.1567244234</v>
      </c>
    </row>
    <row r="2660" spans="1:12">
      <c r="A2660">
        <v>4800095</v>
      </c>
      <c r="B2660">
        <v>2019</v>
      </c>
      <c r="D2660" t="s">
        <v>3525</v>
      </c>
      <c r="E2660" t="s">
        <v>3526</v>
      </c>
      <c r="F2660" t="s">
        <v>4101</v>
      </c>
      <c r="G2660" t="s">
        <v>3527</v>
      </c>
      <c r="H2660" s="5">
        <v>268771</v>
      </c>
      <c r="I2660">
        <f>IFERROR(VLOOKUP(G2660,'NCES Match'!$A$2:$B$1307,2,FALSE),"")</f>
        <v>4800095</v>
      </c>
      <c r="J2660" cm="1">
        <f t="array" ref="J2660">IFERROR(_xlfn.IFS(B2660=2015,H2660/$O$13,B2660=2016,H2660/$O$14,B2660=2017,H2660/$O$15,B2660=2018,H2660/$O$16,B2660=2019,H2660/$O$17,B2660=2020,H2660/$O$18,B2660=2021,H2660/$O$19,B2660=2022,H2660/$O$20),"")</f>
        <v>1.7018042894155323E-4</v>
      </c>
      <c r="K2660" s="3" cm="1">
        <f t="array" ref="K2660">IFERROR(_xlfn.IFS(B2660=2015,J2660*$P$4,B2660=2016,J2660*$P$5,B2660=2017,J2660*$P$6,B2660=2018,J2660*$P$7,B2660=2019,J2660*$P$8,B2660=2020,J2660*$P$9,B2660=2021,J2660*$P$10,B2660=2022,J2660*$P$11),"")</f>
        <v>295760.98687308456</v>
      </c>
      <c r="L2660" s="3">
        <f t="shared" si="42"/>
        <v>564531.98687308456</v>
      </c>
    </row>
    <row r="2661" spans="1:12">
      <c r="A2661">
        <v>4800095</v>
      </c>
      <c r="B2661">
        <v>2020</v>
      </c>
      <c r="D2661" t="s">
        <v>3525</v>
      </c>
      <c r="E2661" t="s">
        <v>3526</v>
      </c>
      <c r="F2661" t="s">
        <v>4230</v>
      </c>
      <c r="G2661" t="s">
        <v>4263</v>
      </c>
      <c r="H2661" s="5">
        <v>256330</v>
      </c>
      <c r="I2661">
        <f>IFERROR(VLOOKUP(G2661,'NCES Match'!$A$2:$B$1307,2,FALSE),"")</f>
        <v>4800095</v>
      </c>
      <c r="J2661" cm="1">
        <f t="array" ref="J2661">IFERROR(_xlfn.IFS(B2661=2015,H2661/$O$13,B2661=2016,H2661/$O$14,B2661=2017,H2661/$O$15,B2661=2018,H2661/$O$16,B2661=2019,H2661/$O$17,B2661=2020,H2661/$O$18,B2661=2021,H2661/$O$19,B2661=2022,H2661/$O$20),"")</f>
        <v>1.389071655493556E-4</v>
      </c>
      <c r="K2661" s="3" cm="1">
        <f t="array" ref="K2661">IFERROR(_xlfn.IFS(B2661=2015,J2661*$P$4,B2661=2016,J2661*$P$5,B2661=2017,J2661*$P$6,B2661=2018,J2661*$P$7,B2661=2019,J2661*$P$8,B2661=2020,J2661*$P$9,B2661=2021,J2661*$P$10,B2661=2022,J2661*$P$11),"")</f>
        <v>292816.69600171264</v>
      </c>
      <c r="L2661" s="3">
        <f t="shared" si="42"/>
        <v>549146.6960017127</v>
      </c>
    </row>
    <row r="2662" spans="1:12">
      <c r="A2662">
        <v>4800095</v>
      </c>
      <c r="B2662">
        <v>2021</v>
      </c>
      <c r="D2662" t="s">
        <v>3525</v>
      </c>
      <c r="E2662" t="s">
        <v>3526</v>
      </c>
      <c r="F2662" t="s">
        <v>4101</v>
      </c>
      <c r="G2662" t="s">
        <v>4263</v>
      </c>
      <c r="H2662" s="5">
        <v>270259.09999999998</v>
      </c>
      <c r="I2662">
        <f>IFERROR(VLOOKUP(G2662,'NCES Match'!$A$2:$B$1307,2,FALSE),"")</f>
        <v>4800095</v>
      </c>
      <c r="J2662" cm="1">
        <f t="array" ref="J2662">IFERROR(_xlfn.IFS(B2662=2015,H2662/$O$13,B2662=2016,H2662/$O$14,B2662=2017,H2662/$O$15,B2662=2018,H2662/$O$16,B2662=2019,H2662/$O$17,B2662=2020,H2662/$O$18,B2662=2021,H2662/$O$19,B2662=2022,H2662/$O$20),"")</f>
        <v>1.3827618094232246E-4</v>
      </c>
      <c r="K2662" s="3" cm="1">
        <f t="array" ref="K2662">IFERROR(_xlfn.IFS(B2662=2015,J2662*$P$4,B2662=2016,J2662*$P$5,B2662=2017,J2662*$P$6,B2662=2018,J2662*$P$7,B2662=2019,J2662*$P$8,B2662=2020,J2662*$P$9,B2662=2021,J2662*$P$10,B2662=2022,J2662*$P$11),"")</f>
        <v>295987.5344595522</v>
      </c>
      <c r="L2662" s="3">
        <f t="shared" si="42"/>
        <v>566246.63445955212</v>
      </c>
    </row>
    <row r="2663" spans="1:12">
      <c r="A2663">
        <v>4800095</v>
      </c>
      <c r="B2663">
        <v>2022</v>
      </c>
      <c r="D2663" t="s">
        <v>3525</v>
      </c>
      <c r="E2663" t="s">
        <v>3526</v>
      </c>
      <c r="F2663" t="s">
        <v>4101</v>
      </c>
      <c r="G2663" t="s">
        <v>4263</v>
      </c>
      <c r="H2663" s="5">
        <v>349222.13</v>
      </c>
      <c r="I2663">
        <f>IFERROR(VLOOKUP(G2663,'NCES Match'!$A$2:$B$1307,2,FALSE),"")</f>
        <v>4800095</v>
      </c>
      <c r="J2663" cm="1">
        <f t="array" ref="J2663">IFERROR(_xlfn.IFS(B2663=2015,H2663/$O$13,B2663=2016,H2663/$O$14,B2663=2017,H2663/$O$15,B2663=2018,H2663/$O$16,B2663=2019,H2663/$O$17,B2663=2020,H2663/$O$18,B2663=2021,H2663/$O$19,B2663=2022,H2663/$O$20),"")</f>
        <v>1.5338906060950448E-4</v>
      </c>
      <c r="K2663" s="3" cm="1">
        <f t="array" ref="K2663">IFERROR(_xlfn.IFS(B2663=2015,J2663*$P$4,B2663=2016,J2663*$P$5,B2663=2017,J2663*$P$6,B2663=2018,J2663*$P$7,B2663=2019,J2663*$P$8,B2663=2020,J2663*$P$9,B2663=2021,J2663*$P$10,B2663=2022,J2663*$P$11),"")</f>
        <v>330320.73532887187</v>
      </c>
      <c r="L2663" s="3">
        <f t="shared" si="42"/>
        <v>679542.86532887188</v>
      </c>
    </row>
    <row r="2664" spans="1:12">
      <c r="A2664">
        <v>4800095</v>
      </c>
      <c r="B2664">
        <v>2023</v>
      </c>
      <c r="D2664" t="s">
        <v>3525</v>
      </c>
      <c r="E2664" t="s">
        <v>3526</v>
      </c>
      <c r="F2664" t="s">
        <v>4101</v>
      </c>
      <c r="G2664" t="s">
        <v>3527</v>
      </c>
      <c r="H2664" s="5">
        <v>363374.27</v>
      </c>
      <c r="I2664">
        <f>IFERROR(VLOOKUP(G2664,'NCES Match'!$A$2:$B$1307,2,FALSE),"")</f>
        <v>4800095</v>
      </c>
      <c r="J2664" t="str" cm="1">
        <f t="array" ref="J2664">IFERROR(_xlfn.IFS(B2664=2015,H2664/$O$13,B2664=2016,H2664/$O$14,B2664=2017,H2664/$O$15,B2664=2018,H2664/$O$16,B2664=2019,H2664/$O$17,B2664=2020,H2664/$O$18,B2664=2021,H2664/$O$19,B2664=2022,H2664/$O$20),"")</f>
        <v/>
      </c>
      <c r="K2664" s="3" t="str" cm="1">
        <f t="array" ref="K2664">IFERROR(_xlfn.IFS(B2664=2015,J2664*$P$4,B2664=2016,J2664*$P$5,B2664=2017,J2664*$P$6,B2664=2018,J2664*$P$7,B2664=2019,J2664*$P$8,B2664=2020,J2664*$P$9,B2664=2021,J2664*$P$10,B2664=2022,J2664*$P$11),"")</f>
        <v/>
      </c>
      <c r="L2664" s="3">
        <f t="shared" si="42"/>
        <v>363374.27</v>
      </c>
    </row>
    <row r="2665" spans="1:12">
      <c r="A2665">
        <v>4800096</v>
      </c>
      <c r="B2665">
        <v>2015</v>
      </c>
      <c r="C2665" t="s">
        <v>3521</v>
      </c>
      <c r="D2665" t="s">
        <v>3690</v>
      </c>
      <c r="E2665" t="s">
        <v>3691</v>
      </c>
      <c r="G2665" t="s">
        <v>3692</v>
      </c>
      <c r="H2665" s="5">
        <v>96832.18</v>
      </c>
      <c r="I2665">
        <f>IFERROR(VLOOKUP(G2665,'NCES Match'!$A$2:$B$1307,2,FALSE),"")</f>
        <v>4800096</v>
      </c>
      <c r="J2665" cm="1">
        <f t="array" ref="J2665">IFERROR(_xlfn.IFS(B2665=2015,H2665/$O$13,B2665=2016,H2665/$O$14,B2665=2017,H2665/$O$15,B2665=2018,H2665/$O$16,B2665=2019,H2665/$O$17,B2665=2020,H2665/$O$18,B2665=2021,H2665/$O$19,B2665=2022,H2665/$O$20),"")</f>
        <v>7.5858693602247378E-5</v>
      </c>
      <c r="K2665" s="3" cm="1">
        <f t="array" ref="K2665">IFERROR(_xlfn.IFS(B2665=2015,J2665*$P$4,B2665=2016,J2665*$P$5,B2665=2017,J2665*$P$6,B2665=2018,J2665*$P$7,B2665=2019,J2665*$P$8,B2665=2020,J2665*$P$9,B2665=2021,J2665*$P$10,B2665=2022,J2665*$P$11),"")</f>
        <v>120727.82035381245</v>
      </c>
      <c r="L2665" s="3">
        <f t="shared" si="42"/>
        <v>217560.00035381244</v>
      </c>
    </row>
    <row r="2666" spans="1:12">
      <c r="A2666">
        <v>4800096</v>
      </c>
      <c r="B2666">
        <v>2016</v>
      </c>
      <c r="C2666" t="s">
        <v>4104</v>
      </c>
      <c r="D2666" t="s">
        <v>3690</v>
      </c>
      <c r="E2666" t="s">
        <v>3691</v>
      </c>
      <c r="F2666" t="s">
        <v>4101</v>
      </c>
      <c r="G2666" t="s">
        <v>3692</v>
      </c>
      <c r="H2666" s="5">
        <v>119465</v>
      </c>
      <c r="I2666">
        <f>IFERROR(VLOOKUP(G2666,'NCES Match'!$A$2:$B$1307,2,FALSE),"")</f>
        <v>4800096</v>
      </c>
      <c r="J2666" cm="1">
        <f t="array" ref="J2666">IFERROR(_xlfn.IFS(B2666=2015,H2666/$O$13,B2666=2016,H2666/$O$14,B2666=2017,H2666/$O$15,B2666=2018,H2666/$O$16,B2666=2019,H2666/$O$17,B2666=2020,H2666/$O$18,B2666=2021,H2666/$O$19,B2666=2022,H2666/$O$20),"")</f>
        <v>8.5521040264804779E-5</v>
      </c>
      <c r="K2666" s="3" cm="1">
        <f t="array" ref="K2666">IFERROR(_xlfn.IFS(B2666=2015,J2666*$P$4,B2666=2016,J2666*$P$5,B2666=2017,J2666*$P$6,B2666=2018,J2666*$P$7,B2666=2019,J2666*$P$8,B2666=2020,J2666*$P$9,B2666=2021,J2666*$P$10,B2666=2022,J2666*$P$11),"")</f>
        <v>143301.72742917307</v>
      </c>
      <c r="L2666" s="3">
        <f t="shared" si="42"/>
        <v>262766.72742917307</v>
      </c>
    </row>
    <row r="2667" spans="1:12">
      <c r="A2667">
        <v>4800096</v>
      </c>
      <c r="B2667">
        <v>2017</v>
      </c>
      <c r="D2667" t="s">
        <v>3690</v>
      </c>
      <c r="E2667" t="s">
        <v>3691</v>
      </c>
      <c r="F2667" t="s">
        <v>4101</v>
      </c>
      <c r="G2667" t="s">
        <v>3692</v>
      </c>
      <c r="H2667" s="5">
        <v>0</v>
      </c>
      <c r="I2667">
        <f>IFERROR(VLOOKUP(G2667,'NCES Match'!$A$2:$B$1307,2,FALSE),"")</f>
        <v>4800096</v>
      </c>
      <c r="J2667" cm="1">
        <f t="array" ref="J2667">IFERROR(_xlfn.IFS(B2667=2015,H2667/$O$13,B2667=2016,H2667/$O$14,B2667=2017,H2667/$O$15,B2667=2018,H2667/$O$16,B2667=2019,H2667/$O$17,B2667=2020,H2667/$O$18,B2667=2021,H2667/$O$19,B2667=2022,H2667/$O$20),"")</f>
        <v>0</v>
      </c>
      <c r="K2667" s="3" cm="1">
        <f t="array" ref="K2667">IFERROR(_xlfn.IFS(B2667=2015,J2667*$P$4,B2667=2016,J2667*$P$5,B2667=2017,J2667*$P$6,B2667=2018,J2667*$P$7,B2667=2019,J2667*$P$8,B2667=2020,J2667*$P$9,B2667=2021,J2667*$P$10,B2667=2022,J2667*$P$11),"")</f>
        <v>0</v>
      </c>
      <c r="L2667" s="3">
        <f t="shared" si="42"/>
        <v>0</v>
      </c>
    </row>
    <row r="2668" spans="1:12">
      <c r="A2668">
        <v>4800098</v>
      </c>
      <c r="B2668">
        <v>2015</v>
      </c>
      <c r="C2668" t="s">
        <v>3521</v>
      </c>
      <c r="D2668" t="s">
        <v>3777</v>
      </c>
      <c r="E2668" t="s">
        <v>3778</v>
      </c>
      <c r="G2668" t="s">
        <v>3779</v>
      </c>
      <c r="H2668" s="5">
        <v>42255.17</v>
      </c>
      <c r="I2668">
        <f>IFERROR(VLOOKUP(G2668,'NCES Match'!$A$2:$B$1307,2,FALSE),"")</f>
        <v>4800098</v>
      </c>
      <c r="J2668" cm="1">
        <f t="array" ref="J2668">IFERROR(_xlfn.IFS(B2668=2015,H2668/$O$13,B2668=2016,H2668/$O$14,B2668=2017,H2668/$O$15,B2668=2018,H2668/$O$16,B2668=2019,H2668/$O$17,B2668=2020,H2668/$O$18,B2668=2021,H2668/$O$19,B2668=2022,H2668/$O$20),"")</f>
        <v>3.3102858927072339E-5</v>
      </c>
      <c r="K2668" s="3" cm="1">
        <f t="array" ref="K2668">IFERROR(_xlfn.IFS(B2668=2015,J2668*$P$4,B2668=2016,J2668*$P$5,B2668=2017,J2668*$P$6,B2668=2018,J2668*$P$7,B2668=2019,J2668*$P$8,B2668=2020,J2668*$P$9,B2668=2021,J2668*$P$10,B2668=2022,J2668*$P$11),"")</f>
        <v>52682.636833951336</v>
      </c>
      <c r="L2668" s="3">
        <f t="shared" si="42"/>
        <v>94937.806833951327</v>
      </c>
    </row>
    <row r="2669" spans="1:12">
      <c r="A2669">
        <v>4800098</v>
      </c>
      <c r="B2669">
        <v>2016</v>
      </c>
      <c r="C2669" t="s">
        <v>4104</v>
      </c>
      <c r="D2669" t="s">
        <v>3777</v>
      </c>
      <c r="E2669" t="s">
        <v>3778</v>
      </c>
      <c r="F2669" t="s">
        <v>4101</v>
      </c>
      <c r="G2669" t="s">
        <v>3779</v>
      </c>
      <c r="H2669" s="5">
        <v>36229</v>
      </c>
      <c r="I2669">
        <f>IFERROR(VLOOKUP(G2669,'NCES Match'!$A$2:$B$1307,2,FALSE),"")</f>
        <v>4800098</v>
      </c>
      <c r="J2669" cm="1">
        <f t="array" ref="J2669">IFERROR(_xlfn.IFS(B2669=2015,H2669/$O$13,B2669=2016,H2669/$O$14,B2669=2017,H2669/$O$15,B2669=2018,H2669/$O$16,B2669=2019,H2669/$O$17,B2669=2020,H2669/$O$18,B2669=2021,H2669/$O$19,B2669=2022,H2669/$O$20),"")</f>
        <v>2.5935142240435377E-5</v>
      </c>
      <c r="K2669" s="3" cm="1">
        <f t="array" ref="K2669">IFERROR(_xlfn.IFS(B2669=2015,J2669*$P$4,B2669=2016,J2669*$P$5,B2669=2017,J2669*$P$6,B2669=2018,J2669*$P$7,B2669=2019,J2669*$P$8,B2669=2020,J2669*$P$9,B2669=2021,J2669*$P$10,B2669=2022,J2669*$P$11),"")</f>
        <v>43457.734759398249</v>
      </c>
      <c r="L2669" s="3">
        <f t="shared" si="42"/>
        <v>79686.734759398241</v>
      </c>
    </row>
    <row r="2670" spans="1:12">
      <c r="A2670">
        <v>4800098</v>
      </c>
      <c r="B2670">
        <v>2017</v>
      </c>
      <c r="D2670" t="s">
        <v>3777</v>
      </c>
      <c r="E2670" t="s">
        <v>3778</v>
      </c>
      <c r="F2670" t="s">
        <v>4101</v>
      </c>
      <c r="G2670" t="s">
        <v>3779</v>
      </c>
      <c r="H2670" s="5">
        <v>28906</v>
      </c>
      <c r="I2670">
        <f>IFERROR(VLOOKUP(G2670,'NCES Match'!$A$2:$B$1307,2,FALSE),"")</f>
        <v>4800098</v>
      </c>
      <c r="J2670" cm="1">
        <f t="array" ref="J2670">IFERROR(_xlfn.IFS(B2670=2015,H2670/$O$13,B2670=2016,H2670/$O$14,B2670=2017,H2670/$O$15,B2670=2018,H2670/$O$16,B2670=2019,H2670/$O$17,B2670=2020,H2670/$O$18,B2670=2021,H2670/$O$19,B2670=2022,H2670/$O$20),"")</f>
        <v>1.9928916987888138E-5</v>
      </c>
      <c r="K2670" s="3" cm="1">
        <f t="array" ref="K2670">IFERROR(_xlfn.IFS(B2670=2015,J2670*$P$4,B2670=2016,J2670*$P$5,B2670=2017,J2670*$P$6,B2670=2018,J2670*$P$7,B2670=2019,J2670*$P$8,B2670=2020,J2670*$P$9,B2670=2021,J2670*$P$10,B2670=2022,J2670*$P$11),"")</f>
        <v>33844.239869499834</v>
      </c>
      <c r="L2670" s="3">
        <f t="shared" si="42"/>
        <v>62750.239869499834</v>
      </c>
    </row>
    <row r="2671" spans="1:12">
      <c r="A2671">
        <v>4800098</v>
      </c>
      <c r="B2671">
        <v>2018</v>
      </c>
      <c r="D2671" t="s">
        <v>3777</v>
      </c>
      <c r="E2671" t="s">
        <v>3778</v>
      </c>
      <c r="F2671" t="s">
        <v>4101</v>
      </c>
      <c r="G2671" t="s">
        <v>3779</v>
      </c>
      <c r="H2671" s="5">
        <v>26781</v>
      </c>
      <c r="I2671">
        <f>IFERROR(VLOOKUP(G2671,'NCES Match'!$A$2:$B$1307,2,FALSE),"")</f>
        <v>4800098</v>
      </c>
      <c r="J2671" cm="1">
        <f t="array" ref="J2671">IFERROR(_xlfn.IFS(B2671=2015,H2671/$O$13,B2671=2016,H2671/$O$14,B2671=2017,H2671/$O$15,B2671=2018,H2671/$O$16,B2671=2019,H2671/$O$17,B2671=2020,H2671/$O$18,B2671=2021,H2671/$O$19,B2671=2022,H2671/$O$20),"")</f>
        <v>1.747617815864528E-5</v>
      </c>
      <c r="K2671" s="3" cm="1">
        <f t="array" ref="K2671">IFERROR(_xlfn.IFS(B2671=2015,J2671*$P$4,B2671=2016,J2671*$P$5,B2671=2017,J2671*$P$6,B2671=2018,J2671*$P$7,B2671=2019,J2671*$P$8,B2671=2020,J2671*$P$9,B2671=2021,J2671*$P$10,B2671=2022,J2671*$P$11),"")</f>
        <v>30004.034100765719</v>
      </c>
      <c r="L2671" s="3">
        <f t="shared" si="42"/>
        <v>56785.034100765719</v>
      </c>
    </row>
    <row r="2672" spans="1:12">
      <c r="A2672">
        <v>4800098</v>
      </c>
      <c r="B2672">
        <v>2019</v>
      </c>
      <c r="D2672" t="s">
        <v>3777</v>
      </c>
      <c r="E2672" t="s">
        <v>3778</v>
      </c>
      <c r="F2672" t="s">
        <v>4101</v>
      </c>
      <c r="G2672" t="s">
        <v>3779</v>
      </c>
      <c r="H2672" s="5">
        <v>25794</v>
      </c>
      <c r="I2672">
        <f>IFERROR(VLOOKUP(G2672,'NCES Match'!$A$2:$B$1307,2,FALSE),"")</f>
        <v>4800098</v>
      </c>
      <c r="J2672" cm="1">
        <f t="array" ref="J2672">IFERROR(_xlfn.IFS(B2672=2015,H2672/$O$13,B2672=2016,H2672/$O$14,B2672=2017,H2672/$O$15,B2672=2018,H2672/$O$16,B2672=2019,H2672/$O$17,B2672=2020,H2672/$O$18,B2672=2021,H2672/$O$19,B2672=2022,H2672/$O$20),"")</f>
        <v>1.6332245607295521E-5</v>
      </c>
      <c r="K2672" s="3" cm="1">
        <f t="array" ref="K2672">IFERROR(_xlfn.IFS(B2672=2015,J2672*$P$4,B2672=2016,J2672*$P$5,B2672=2017,J2672*$P$6,B2672=2018,J2672*$P$7,B2672=2019,J2672*$P$8,B2672=2020,J2672*$P$9,B2672=2021,J2672*$P$10,B2672=2022,J2672*$P$11),"")</f>
        <v>28384.23377300506</v>
      </c>
      <c r="L2672" s="3">
        <f t="shared" si="42"/>
        <v>54178.233773005064</v>
      </c>
    </row>
    <row r="2673" spans="1:12">
      <c r="A2673">
        <v>4800098</v>
      </c>
      <c r="B2673">
        <v>2020</v>
      </c>
      <c r="D2673" t="s">
        <v>3777</v>
      </c>
      <c r="E2673" t="s">
        <v>3778</v>
      </c>
      <c r="F2673" t="s">
        <v>4230</v>
      </c>
      <c r="G2673" t="s">
        <v>3779</v>
      </c>
      <c r="H2673" s="5">
        <v>36209</v>
      </c>
      <c r="I2673">
        <f>IFERROR(VLOOKUP(G2673,'NCES Match'!$A$2:$B$1307,2,FALSE),"")</f>
        <v>4800098</v>
      </c>
      <c r="J2673" cm="1">
        <f t="array" ref="J2673">IFERROR(_xlfn.IFS(B2673=2015,H2673/$O$13,B2673=2016,H2673/$O$14,B2673=2017,H2673/$O$15,B2673=2018,H2673/$O$16,B2673=2019,H2673/$O$17,B2673=2020,H2673/$O$18,B2673=2021,H2673/$O$19,B2673=2022,H2673/$O$20),"")</f>
        <v>1.9621930938152447E-5</v>
      </c>
      <c r="K2673" s="3" cm="1">
        <f t="array" ref="K2673">IFERROR(_xlfn.IFS(B2673=2015,J2673*$P$4,B2673=2016,J2673*$P$5,B2673=2017,J2673*$P$6,B2673=2018,J2673*$P$7,B2673=2019,J2673*$P$8,B2673=2020,J2673*$P$9,B2673=2021,J2673*$P$10,B2673=2022,J2673*$P$11),"")</f>
        <v>41363.085653360948</v>
      </c>
      <c r="L2673" s="3">
        <f t="shared" si="42"/>
        <v>77572.085653360948</v>
      </c>
    </row>
    <row r="2674" spans="1:12">
      <c r="A2674">
        <v>4800098</v>
      </c>
      <c r="B2674">
        <v>2021</v>
      </c>
      <c r="D2674" t="s">
        <v>3777</v>
      </c>
      <c r="E2674" t="s">
        <v>3778</v>
      </c>
      <c r="F2674" t="s">
        <v>4230</v>
      </c>
      <c r="G2674" t="s">
        <v>3779</v>
      </c>
      <c r="H2674" s="5">
        <v>37314.050000000003</v>
      </c>
      <c r="I2674">
        <f>IFERROR(VLOOKUP(G2674,'NCES Match'!$A$2:$B$1307,2,FALSE),"")</f>
        <v>4800098</v>
      </c>
      <c r="J2674" cm="1">
        <f t="array" ref="J2674">IFERROR(_xlfn.IFS(B2674=2015,H2674/$O$13,B2674=2016,H2674/$O$14,B2674=2017,H2674/$O$15,B2674=2018,H2674/$O$16,B2674=2019,H2674/$O$17,B2674=2020,H2674/$O$18,B2674=2021,H2674/$O$19,B2674=2022,H2674/$O$20),"")</f>
        <v>1.9091473069698182E-5</v>
      </c>
      <c r="K2674" s="3" cm="1">
        <f t="array" ref="K2674">IFERROR(_xlfn.IFS(B2674=2015,J2674*$P$4,B2674=2016,J2674*$P$5,B2674=2017,J2674*$P$6,B2674=2018,J2674*$P$7,B2674=2019,J2674*$P$8,B2674=2020,J2674*$P$9,B2674=2021,J2674*$P$10,B2674=2022,J2674*$P$11),"")</f>
        <v>40866.315547563259</v>
      </c>
      <c r="L2674" s="3">
        <f t="shared" si="42"/>
        <v>78180.36554756327</v>
      </c>
    </row>
    <row r="2675" spans="1:12">
      <c r="A2675">
        <v>4800098</v>
      </c>
      <c r="B2675">
        <v>2022</v>
      </c>
      <c r="D2675" t="s">
        <v>3777</v>
      </c>
      <c r="E2675" t="s">
        <v>3778</v>
      </c>
      <c r="F2675" t="s">
        <v>4101</v>
      </c>
      <c r="G2675" t="s">
        <v>3779</v>
      </c>
      <c r="H2675" s="5">
        <v>44935.33</v>
      </c>
      <c r="I2675">
        <f>IFERROR(VLOOKUP(G2675,'NCES Match'!$A$2:$B$1307,2,FALSE),"")</f>
        <v>4800098</v>
      </c>
      <c r="J2675" cm="1">
        <f t="array" ref="J2675">IFERROR(_xlfn.IFS(B2675=2015,H2675/$O$13,B2675=2016,H2675/$O$14,B2675=2017,H2675/$O$15,B2675=2018,H2675/$O$16,B2675=2019,H2675/$O$17,B2675=2020,H2675/$O$18,B2675=2021,H2675/$O$19,B2675=2022,H2675/$O$20),"")</f>
        <v>1.9736973876420962E-5</v>
      </c>
      <c r="K2675" s="3" cm="1">
        <f t="array" ref="K2675">IFERROR(_xlfn.IFS(B2675=2015,J2675*$P$4,B2675=2016,J2675*$P$5,B2675=2017,J2675*$P$6,B2675=2018,J2675*$P$7,B2675=2019,J2675*$P$8,B2675=2020,J2675*$P$9,B2675=2021,J2675*$P$10,B2675=2022,J2675*$P$11),"")</f>
        <v>42503.237832738487</v>
      </c>
      <c r="L2675" s="3">
        <f t="shared" si="42"/>
        <v>87438.567832738481</v>
      </c>
    </row>
    <row r="2676" spans="1:12">
      <c r="A2676">
        <v>4800098</v>
      </c>
      <c r="B2676">
        <v>2023</v>
      </c>
      <c r="D2676" t="s">
        <v>3777</v>
      </c>
      <c r="E2676" t="s">
        <v>3778</v>
      </c>
      <c r="F2676" t="s">
        <v>4101</v>
      </c>
      <c r="G2676" t="s">
        <v>3779</v>
      </c>
      <c r="H2676" s="5">
        <v>48616.61</v>
      </c>
      <c r="I2676">
        <f>IFERROR(VLOOKUP(G2676,'NCES Match'!$A$2:$B$1307,2,FALSE),"")</f>
        <v>4800098</v>
      </c>
      <c r="J2676" t="str" cm="1">
        <f t="array" ref="J2676">IFERROR(_xlfn.IFS(B2676=2015,H2676/$O$13,B2676=2016,H2676/$O$14,B2676=2017,H2676/$O$15,B2676=2018,H2676/$O$16,B2676=2019,H2676/$O$17,B2676=2020,H2676/$O$18,B2676=2021,H2676/$O$19,B2676=2022,H2676/$O$20),"")</f>
        <v/>
      </c>
      <c r="K2676" s="3" t="str" cm="1">
        <f t="array" ref="K2676">IFERROR(_xlfn.IFS(B2676=2015,J2676*$P$4,B2676=2016,J2676*$P$5,B2676=2017,J2676*$P$6,B2676=2018,J2676*$P$7,B2676=2019,J2676*$P$8,B2676=2020,J2676*$P$9,B2676=2021,J2676*$P$10,B2676=2022,J2676*$P$11),"")</f>
        <v/>
      </c>
      <c r="L2676" s="3">
        <f t="shared" si="42"/>
        <v>48616.61</v>
      </c>
    </row>
    <row r="2677" spans="1:12">
      <c r="A2677">
        <v>4800201</v>
      </c>
      <c r="B2677">
        <v>2015</v>
      </c>
      <c r="C2677" t="s">
        <v>3521</v>
      </c>
      <c r="D2677" t="s">
        <v>3867</v>
      </c>
      <c r="E2677" t="s">
        <v>3868</v>
      </c>
      <c r="G2677" t="s">
        <v>3869</v>
      </c>
      <c r="H2677" s="5">
        <v>90575.39</v>
      </c>
      <c r="I2677">
        <f>IFERROR(VLOOKUP(G2677,'NCES Match'!$A$2:$B$1307,2,FALSE),"")</f>
        <v>4800201</v>
      </c>
      <c r="J2677" cm="1">
        <f t="array" ref="J2677">IFERROR(_xlfn.IFS(B2677=2015,H2677/$O$13,B2677=2016,H2677/$O$14,B2677=2017,H2677/$O$15,B2677=2018,H2677/$O$16,B2677=2019,H2677/$O$17,B2677=2020,H2677/$O$18,B2677=2021,H2677/$O$19,B2677=2022,H2677/$O$20),"")</f>
        <v>7.0957100810020615E-5</v>
      </c>
      <c r="K2677" s="3" cm="1">
        <f t="array" ref="K2677">IFERROR(_xlfn.IFS(B2677=2015,J2677*$P$4,B2677=2016,J2677*$P$5,B2677=2017,J2677*$P$6,B2677=2018,J2677*$P$7,B2677=2019,J2677*$P$8,B2677=2020,J2677*$P$9,B2677=2021,J2677*$P$10,B2677=2022,J2677*$P$11),"")</f>
        <v>112927.01881127227</v>
      </c>
      <c r="L2677" s="3">
        <f t="shared" si="42"/>
        <v>203502.40881127227</v>
      </c>
    </row>
    <row r="2678" spans="1:12">
      <c r="A2678">
        <v>4800201</v>
      </c>
      <c r="B2678">
        <v>2016</v>
      </c>
      <c r="C2678" t="s">
        <v>4104</v>
      </c>
      <c r="D2678" t="s">
        <v>3867</v>
      </c>
      <c r="E2678" t="s">
        <v>3868</v>
      </c>
      <c r="F2678" t="s">
        <v>4101</v>
      </c>
      <c r="G2678" t="s">
        <v>3869</v>
      </c>
      <c r="H2678" s="5">
        <v>110262</v>
      </c>
      <c r="I2678">
        <f>IFERROR(VLOOKUP(G2678,'NCES Match'!$A$2:$B$1307,2,FALSE),"")</f>
        <v>4800201</v>
      </c>
      <c r="J2678" cm="1">
        <f t="array" ref="J2678">IFERROR(_xlfn.IFS(B2678=2015,H2678/$O$13,B2678=2016,H2678/$O$14,B2678=2017,H2678/$O$15,B2678=2018,H2678/$O$16,B2678=2019,H2678/$O$17,B2678=2020,H2678/$O$18,B2678=2021,H2678/$O$19,B2678=2022,H2678/$O$20),"")</f>
        <v>7.8932917102732226E-5</v>
      </c>
      <c r="K2678" s="3" cm="1">
        <f t="array" ref="K2678">IFERROR(_xlfn.IFS(B2678=2015,J2678*$P$4,B2678=2016,J2678*$P$5,B2678=2017,J2678*$P$6,B2678=2018,J2678*$P$7,B2678=2019,J2678*$P$8,B2678=2020,J2678*$P$9,B2678=2021,J2678*$P$10,B2678=2022,J2678*$P$11),"")</f>
        <v>132262.46239313175</v>
      </c>
      <c r="L2678" s="3">
        <f t="shared" si="42"/>
        <v>242524.46239313175</v>
      </c>
    </row>
    <row r="2679" spans="1:12">
      <c r="A2679">
        <v>4800201</v>
      </c>
      <c r="B2679">
        <v>2017</v>
      </c>
      <c r="D2679" t="s">
        <v>3867</v>
      </c>
      <c r="E2679" t="s">
        <v>3868</v>
      </c>
      <c r="F2679" t="s">
        <v>4101</v>
      </c>
      <c r="G2679" t="s">
        <v>3869</v>
      </c>
      <c r="H2679" s="5">
        <v>104335</v>
      </c>
      <c r="I2679">
        <f>IFERROR(VLOOKUP(G2679,'NCES Match'!$A$2:$B$1307,2,FALSE),"")</f>
        <v>4800201</v>
      </c>
      <c r="J2679" cm="1">
        <f t="array" ref="J2679">IFERROR(_xlfn.IFS(B2679=2015,H2679/$O$13,B2679=2016,H2679/$O$14,B2679=2017,H2679/$O$15,B2679=2018,H2679/$O$16,B2679=2019,H2679/$O$17,B2679=2020,H2679/$O$18,B2679=2021,H2679/$O$19,B2679=2022,H2679/$O$20),"")</f>
        <v>7.1932593715190931E-5</v>
      </c>
      <c r="K2679" s="3" cm="1">
        <f t="array" ref="K2679">IFERROR(_xlfn.IFS(B2679=2015,J2679*$P$4,B2679=2016,J2679*$P$5,B2679=2017,J2679*$P$6,B2679=2018,J2679*$P$7,B2679=2019,J2679*$P$8,B2679=2020,J2679*$P$9,B2679=2021,J2679*$P$10,B2679=2022,J2679*$P$11),"")</f>
        <v>122159.37060763389</v>
      </c>
      <c r="L2679" s="3">
        <f t="shared" si="42"/>
        <v>226494.3706076339</v>
      </c>
    </row>
    <row r="2680" spans="1:12">
      <c r="A2680">
        <v>4800201</v>
      </c>
      <c r="B2680">
        <v>2018</v>
      </c>
      <c r="D2680" t="s">
        <v>3867</v>
      </c>
      <c r="E2680" t="s">
        <v>3868</v>
      </c>
      <c r="F2680" t="s">
        <v>4101</v>
      </c>
      <c r="G2680" t="s">
        <v>3869</v>
      </c>
      <c r="H2680" s="5">
        <v>88559</v>
      </c>
      <c r="I2680">
        <f>IFERROR(VLOOKUP(G2680,'NCES Match'!$A$2:$B$1307,2,FALSE),"")</f>
        <v>4800201</v>
      </c>
      <c r="J2680" cm="1">
        <f t="array" ref="J2680">IFERROR(_xlfn.IFS(B2680=2015,H2680/$O$13,B2680=2016,H2680/$O$14,B2680=2017,H2680/$O$15,B2680=2018,H2680/$O$16,B2680=2019,H2680/$O$17,B2680=2020,H2680/$O$18,B2680=2021,H2680/$O$19,B2680=2022,H2680/$O$20),"")</f>
        <v>5.7789957863838816E-5</v>
      </c>
      <c r="K2680" s="3" cm="1">
        <f t="array" ref="K2680">IFERROR(_xlfn.IFS(B2680=2015,J2680*$P$4,B2680=2016,J2680*$P$5,B2680=2017,J2680*$P$6,B2680=2018,J2680*$P$7,B2680=2019,J2680*$P$8,B2680=2020,J2680*$P$9,B2680=2021,J2680*$P$10,B2680=2022,J2680*$P$11),"")</f>
        <v>99216.879725540915</v>
      </c>
      <c r="L2680" s="3">
        <f t="shared" si="42"/>
        <v>187775.87972554093</v>
      </c>
    </row>
    <row r="2681" spans="1:12">
      <c r="A2681">
        <v>4800201</v>
      </c>
      <c r="B2681">
        <v>2019</v>
      </c>
      <c r="D2681" t="s">
        <v>3867</v>
      </c>
      <c r="E2681" t="s">
        <v>3868</v>
      </c>
      <c r="F2681" t="s">
        <v>4101</v>
      </c>
      <c r="G2681" t="s">
        <v>3869</v>
      </c>
      <c r="H2681" s="5">
        <v>98159</v>
      </c>
      <c r="I2681">
        <f>IFERROR(VLOOKUP(G2681,'NCES Match'!$A$2:$B$1307,2,FALSE),"")</f>
        <v>4800201</v>
      </c>
      <c r="J2681" cm="1">
        <f t="array" ref="J2681">IFERROR(_xlfn.IFS(B2681=2015,H2681/$O$13,B2681=2016,H2681/$O$14,B2681=2017,H2681/$O$15,B2681=2018,H2681/$O$16,B2681=2019,H2681/$O$17,B2681=2020,H2681/$O$18,B2681=2021,H2681/$O$19,B2681=2022,H2681/$O$20),"")</f>
        <v>6.2152318235501316E-5</v>
      </c>
      <c r="K2681" s="3" cm="1">
        <f t="array" ref="K2681">IFERROR(_xlfn.IFS(B2681=2015,J2681*$P$4,B2681=2016,J2681*$P$5,B2681=2017,J2681*$P$6,B2681=2018,J2681*$P$7,B2681=2019,J2681*$P$8,B2681=2020,J2681*$P$9,B2681=2021,J2681*$P$10,B2681=2022,J2681*$P$11),"")</f>
        <v>108016.12789502999</v>
      </c>
      <c r="L2681" s="3">
        <f t="shared" si="42"/>
        <v>206175.12789502999</v>
      </c>
    </row>
    <row r="2682" spans="1:12">
      <c r="A2682">
        <v>4800201</v>
      </c>
      <c r="B2682">
        <v>2020</v>
      </c>
      <c r="D2682" t="s">
        <v>3867</v>
      </c>
      <c r="E2682" t="s">
        <v>3868</v>
      </c>
      <c r="F2682" t="s">
        <v>4230</v>
      </c>
      <c r="G2682" t="s">
        <v>3869</v>
      </c>
      <c r="H2682" s="5">
        <v>127144</v>
      </c>
      <c r="I2682">
        <f>IFERROR(VLOOKUP(G2682,'NCES Match'!$A$2:$B$1307,2,FALSE),"")</f>
        <v>4800201</v>
      </c>
      <c r="J2682" cm="1">
        <f t="array" ref="J2682">IFERROR(_xlfn.IFS(B2682=2015,H2682/$O$13,B2682=2016,H2682/$O$14,B2682=2017,H2682/$O$15,B2682=2018,H2682/$O$16,B2682=2019,H2682/$O$17,B2682=2020,H2682/$O$18,B2682=2021,H2682/$O$19,B2682=2022,H2682/$O$20),"")</f>
        <v>6.890029515315129E-5</v>
      </c>
      <c r="K2682" s="3" cm="1">
        <f t="array" ref="K2682">IFERROR(_xlfn.IFS(B2682=2015,J2682*$P$4,B2682=2016,J2682*$P$5,B2682=2017,J2682*$P$6,B2682=2018,J2682*$P$7,B2682=2019,J2682*$P$8,B2682=2020,J2682*$P$9,B2682=2021,J2682*$P$10,B2682=2022,J2682*$P$11),"")</f>
        <v>145242.01613717378</v>
      </c>
      <c r="L2682" s="3">
        <f t="shared" si="42"/>
        <v>272386.01613717375</v>
      </c>
    </row>
    <row r="2683" spans="1:12">
      <c r="A2683">
        <v>4800201</v>
      </c>
      <c r="B2683">
        <v>2021</v>
      </c>
      <c r="D2683" t="s">
        <v>3867</v>
      </c>
      <c r="E2683" t="s">
        <v>3868</v>
      </c>
      <c r="F2683" t="s">
        <v>4101</v>
      </c>
      <c r="G2683" t="s">
        <v>3869</v>
      </c>
      <c r="H2683" s="5">
        <v>165800.85999999999</v>
      </c>
      <c r="I2683">
        <f>IFERROR(VLOOKUP(G2683,'NCES Match'!$A$2:$B$1307,2,FALSE),"")</f>
        <v>4800201</v>
      </c>
      <c r="J2683" cm="1">
        <f t="array" ref="J2683">IFERROR(_xlfn.IFS(B2683=2015,H2683/$O$13,B2683=2016,H2683/$O$14,B2683=2017,H2683/$O$15,B2683=2018,H2683/$O$16,B2683=2019,H2683/$O$17,B2683=2020,H2683/$O$18,B2683=2021,H2683/$O$19,B2683=2022,H2683/$O$20),"")</f>
        <v>8.4830852014798665E-5</v>
      </c>
      <c r="K2683" s="3" cm="1">
        <f t="array" ref="K2683">IFERROR(_xlfn.IFS(B2683=2015,J2683*$P$4,B2683=2016,J2683*$P$5,B2683=2017,J2683*$P$6,B2683=2018,J2683*$P$7,B2683=2019,J2683*$P$8,B2683=2020,J2683*$P$9,B2683=2021,J2683*$P$10,B2683=2022,J2683*$P$11),"")</f>
        <v>181584.95962827298</v>
      </c>
      <c r="L2683" s="3">
        <f t="shared" si="42"/>
        <v>347385.81962827296</v>
      </c>
    </row>
    <row r="2684" spans="1:12">
      <c r="A2684">
        <v>4800201</v>
      </c>
      <c r="B2684">
        <v>2022</v>
      </c>
      <c r="D2684" t="s">
        <v>3867</v>
      </c>
      <c r="E2684" t="s">
        <v>3868</v>
      </c>
      <c r="F2684" t="s">
        <v>4101</v>
      </c>
      <c r="G2684" t="s">
        <v>3869</v>
      </c>
      <c r="H2684" s="5">
        <v>182807.09</v>
      </c>
      <c r="I2684">
        <f>IFERROR(VLOOKUP(G2684,'NCES Match'!$A$2:$B$1307,2,FALSE),"")</f>
        <v>4800201</v>
      </c>
      <c r="J2684" cm="1">
        <f t="array" ref="J2684">IFERROR(_xlfn.IFS(B2684=2015,H2684/$O$13,B2684=2016,H2684/$O$14,B2684=2017,H2684/$O$15,B2684=2018,H2684/$O$16,B2684=2019,H2684/$O$17,B2684=2020,H2684/$O$18,B2684=2021,H2684/$O$19,B2684=2022,H2684/$O$20),"")</f>
        <v>8.0294475633194099E-5</v>
      </c>
      <c r="K2684" s="3" cm="1">
        <f t="array" ref="K2684">IFERROR(_xlfn.IFS(B2684=2015,J2684*$P$4,B2684=2016,J2684*$P$5,B2684=2017,J2684*$P$6,B2684=2018,J2684*$P$7,B2684=2019,J2684*$P$8,B2684=2020,J2684*$P$9,B2684=2021,J2684*$P$10,B2684=2022,J2684*$P$11),"")</f>
        <v>172912.78875176457</v>
      </c>
      <c r="L2684" s="3">
        <f t="shared" si="42"/>
        <v>355719.87875176454</v>
      </c>
    </row>
    <row r="2685" spans="1:12">
      <c r="A2685">
        <v>4800201</v>
      </c>
      <c r="B2685">
        <v>2023</v>
      </c>
      <c r="D2685" t="s">
        <v>3867</v>
      </c>
      <c r="E2685" t="s">
        <v>3868</v>
      </c>
      <c r="F2685" t="s">
        <v>4101</v>
      </c>
      <c r="G2685" t="s">
        <v>3869</v>
      </c>
      <c r="H2685" s="5">
        <v>210332.89</v>
      </c>
      <c r="I2685">
        <f>IFERROR(VLOOKUP(G2685,'NCES Match'!$A$2:$B$1307,2,FALSE),"")</f>
        <v>4800201</v>
      </c>
      <c r="J2685" t="str" cm="1">
        <f t="array" ref="J2685">IFERROR(_xlfn.IFS(B2685=2015,H2685/$O$13,B2685=2016,H2685/$O$14,B2685=2017,H2685/$O$15,B2685=2018,H2685/$O$16,B2685=2019,H2685/$O$17,B2685=2020,H2685/$O$18,B2685=2021,H2685/$O$19,B2685=2022,H2685/$O$20),"")</f>
        <v/>
      </c>
      <c r="K2685" s="3" t="str" cm="1">
        <f t="array" ref="K2685">IFERROR(_xlfn.IFS(B2685=2015,J2685*$P$4,B2685=2016,J2685*$P$5,B2685=2017,J2685*$P$6,B2685=2018,J2685*$P$7,B2685=2019,J2685*$P$8,B2685=2020,J2685*$P$9,B2685=2021,J2685*$P$10,B2685=2022,J2685*$P$11),"")</f>
        <v/>
      </c>
      <c r="L2685" s="3">
        <f t="shared" si="42"/>
        <v>210332.89</v>
      </c>
    </row>
    <row r="2686" spans="1:12">
      <c r="A2686">
        <v>4800202</v>
      </c>
      <c r="B2686">
        <v>2015</v>
      </c>
      <c r="C2686" t="s">
        <v>3521</v>
      </c>
      <c r="D2686" t="s">
        <v>4080</v>
      </c>
      <c r="E2686" t="s">
        <v>4081</v>
      </c>
      <c r="G2686" t="s">
        <v>4082</v>
      </c>
      <c r="H2686" s="5">
        <v>129024.36</v>
      </c>
      <c r="I2686">
        <f>IFERROR(VLOOKUP(G2686,'NCES Match'!$A$2:$B$1307,2,FALSE),"")</f>
        <v>4800202</v>
      </c>
      <c r="J2686" cm="1">
        <f t="array" ref="J2686">IFERROR(_xlfn.IFS(B2686=2015,H2686/$O$13,B2686=2016,H2686/$O$14,B2686=2017,H2686/$O$15,B2686=2018,H2686/$O$16,B2686=2019,H2686/$O$17,B2686=2020,H2686/$O$18,B2686=2021,H2686/$O$19,B2686=2022,H2686/$O$20),"")</f>
        <v>1.0107816835752395E-4</v>
      </c>
      <c r="K2686" s="3" cm="1">
        <f t="array" ref="K2686">IFERROR(_xlfn.IFS(B2686=2015,J2686*$P$4,B2686=2016,J2686*$P$5,B2686=2017,J2686*$P$6,B2686=2018,J2686*$P$7,B2686=2019,J2686*$P$8,B2686=2020,J2686*$P$9,B2686=2021,J2686*$P$10,B2686=2022,J2686*$P$11),"")</f>
        <v>160864.18539111302</v>
      </c>
      <c r="L2686" s="3">
        <f t="shared" si="42"/>
        <v>289888.54539111303</v>
      </c>
    </row>
    <row r="2687" spans="1:12">
      <c r="A2687">
        <v>4800202</v>
      </c>
      <c r="B2687">
        <v>2016</v>
      </c>
      <c r="C2687" t="s">
        <v>4104</v>
      </c>
      <c r="D2687" t="s">
        <v>4080</v>
      </c>
      <c r="E2687" t="s">
        <v>4081</v>
      </c>
      <c r="F2687" t="s">
        <v>4101</v>
      </c>
      <c r="G2687" t="s">
        <v>4082</v>
      </c>
      <c r="H2687" s="5">
        <v>121666</v>
      </c>
      <c r="I2687">
        <f>IFERROR(VLOOKUP(G2687,'NCES Match'!$A$2:$B$1307,2,FALSE),"")</f>
        <v>4800202</v>
      </c>
      <c r="J2687" cm="1">
        <f t="array" ref="J2687">IFERROR(_xlfn.IFS(B2687=2015,H2687/$O$13,B2687=2016,H2687/$O$14,B2687=2017,H2687/$O$15,B2687=2018,H2687/$O$16,B2687=2019,H2687/$O$17,B2687=2020,H2687/$O$18,B2687=2021,H2687/$O$19,B2687=2022,H2687/$O$20),"")</f>
        <v>8.7096663331165936E-5</v>
      </c>
      <c r="K2687" s="3" cm="1">
        <f t="array" ref="K2687">IFERROR(_xlfn.IFS(B2687=2015,J2687*$P$4,B2687=2016,J2687*$P$5,B2687=2017,J2687*$P$6,B2687=2018,J2687*$P$7,B2687=2019,J2687*$P$8,B2687=2020,J2687*$P$9,B2687=2021,J2687*$P$10,B2687=2022,J2687*$P$11),"")</f>
        <v>145941.89067423742</v>
      </c>
      <c r="L2687" s="3">
        <f t="shared" si="42"/>
        <v>267607.89067423739</v>
      </c>
    </row>
    <row r="2688" spans="1:12">
      <c r="A2688">
        <v>4800202</v>
      </c>
      <c r="B2688">
        <v>2017</v>
      </c>
      <c r="D2688" t="s">
        <v>4080</v>
      </c>
      <c r="E2688" t="s">
        <v>4081</v>
      </c>
      <c r="F2688" t="s">
        <v>4101</v>
      </c>
      <c r="G2688" t="s">
        <v>4082</v>
      </c>
      <c r="H2688" s="5">
        <v>118296</v>
      </c>
      <c r="I2688">
        <f>IFERROR(VLOOKUP(G2688,'NCES Match'!$A$2:$B$1307,2,FALSE),"")</f>
        <v>4800202</v>
      </c>
      <c r="J2688" cm="1">
        <f t="array" ref="J2688">IFERROR(_xlfn.IFS(B2688=2015,H2688/$O$13,B2688=2016,H2688/$O$14,B2688=2017,H2688/$O$15,B2688=2018,H2688/$O$16,B2688=2019,H2688/$O$17,B2688=2020,H2688/$O$18,B2688=2021,H2688/$O$19,B2688=2022,H2688/$O$20),"")</f>
        <v>8.1557848335958453E-5</v>
      </c>
      <c r="K2688" s="3" cm="1">
        <f t="array" ref="K2688">IFERROR(_xlfn.IFS(B2688=2015,J2688*$P$4,B2688=2016,J2688*$P$5,B2688=2017,J2688*$P$6,B2688=2018,J2688*$P$7,B2688=2019,J2688*$P$8,B2688=2020,J2688*$P$9,B2688=2021,J2688*$P$10,B2688=2022,J2688*$P$11),"")</f>
        <v>138505.43830354777</v>
      </c>
      <c r="L2688" s="3">
        <f t="shared" si="42"/>
        <v>256801.43830354777</v>
      </c>
    </row>
    <row r="2689" spans="1:12">
      <c r="A2689">
        <v>4800202</v>
      </c>
      <c r="B2689">
        <v>2018</v>
      </c>
      <c r="D2689" t="s">
        <v>4080</v>
      </c>
      <c r="E2689" t="s">
        <v>4081</v>
      </c>
      <c r="F2689" t="s">
        <v>4101</v>
      </c>
      <c r="G2689" t="s">
        <v>4082</v>
      </c>
      <c r="H2689" s="5">
        <v>120590</v>
      </c>
      <c r="I2689">
        <f>IFERROR(VLOOKUP(G2689,'NCES Match'!$A$2:$B$1307,2,FALSE),"")</f>
        <v>4800202</v>
      </c>
      <c r="J2689" cm="1">
        <f t="array" ref="J2689">IFERROR(_xlfn.IFS(B2689=2015,H2689/$O$13,B2689=2016,H2689/$O$14,B2689=2017,H2689/$O$15,B2689=2018,H2689/$O$16,B2689=2019,H2689/$O$17,B2689=2020,H2689/$O$18,B2689=2021,H2689/$O$19,B2689=2022,H2689/$O$20),"")</f>
        <v>7.8692069905942049E-5</v>
      </c>
      <c r="K2689" s="3" cm="1">
        <f t="array" ref="K2689">IFERROR(_xlfn.IFS(B2689=2015,J2689*$P$4,B2689=2016,J2689*$P$5,B2689=2017,J2689*$P$6,B2689=2018,J2689*$P$7,B2689=2019,J2689*$P$8,B2689=2020,J2689*$P$9,B2689=2021,J2689*$P$10,B2689=2022,J2689*$P$11),"")</f>
        <v>135102.73971141249</v>
      </c>
      <c r="L2689" s="3">
        <f t="shared" si="42"/>
        <v>255692.73971141249</v>
      </c>
    </row>
    <row r="2690" spans="1:12">
      <c r="A2690">
        <v>4800202</v>
      </c>
      <c r="B2690">
        <v>2019</v>
      </c>
      <c r="D2690" t="s">
        <v>4080</v>
      </c>
      <c r="E2690" t="s">
        <v>4081</v>
      </c>
      <c r="F2690" t="s">
        <v>4101</v>
      </c>
      <c r="G2690" t="s">
        <v>4082</v>
      </c>
      <c r="H2690" s="5">
        <v>145937</v>
      </c>
      <c r="I2690">
        <f>IFERROR(VLOOKUP(G2690,'NCES Match'!$A$2:$B$1307,2,FALSE),"")</f>
        <v>4800202</v>
      </c>
      <c r="J2690" cm="1">
        <f t="array" ref="J2690">IFERROR(_xlfn.IFS(B2690=2015,H2690/$O$13,B2690=2016,H2690/$O$14,B2690=2017,H2690/$O$15,B2690=2018,H2690/$O$16,B2690=2019,H2690/$O$17,B2690=2020,H2690/$O$18,B2690=2021,H2690/$O$19,B2690=2022,H2690/$O$20),"")</f>
        <v>9.2404393548572777E-5</v>
      </c>
      <c r="K2690" s="3" cm="1">
        <f t="array" ref="K2690">IFERROR(_xlfn.IFS(B2690=2015,J2690*$P$4,B2690=2016,J2690*$P$5,B2690=2017,J2690*$P$6,B2690=2018,J2690*$P$7,B2690=2019,J2690*$P$8,B2690=2020,J2690*$P$9,B2690=2021,J2690*$P$10,B2690=2022,J2690*$P$11),"")</f>
        <v>160591.9951977607</v>
      </c>
      <c r="L2690" s="3">
        <f t="shared" si="42"/>
        <v>306528.9951977607</v>
      </c>
    </row>
    <row r="2691" spans="1:12">
      <c r="A2691">
        <v>4800202</v>
      </c>
      <c r="B2691">
        <v>2020</v>
      </c>
      <c r="D2691" t="s">
        <v>4080</v>
      </c>
      <c r="E2691" t="s">
        <v>4081</v>
      </c>
      <c r="F2691" t="s">
        <v>4230</v>
      </c>
      <c r="G2691" t="s">
        <v>4082</v>
      </c>
      <c r="H2691" s="5">
        <v>259450</v>
      </c>
      <c r="I2691">
        <f>IFERROR(VLOOKUP(G2691,'NCES Match'!$A$2:$B$1307,2,FALSE),"")</f>
        <v>4800202</v>
      </c>
      <c r="J2691" cm="1">
        <f t="array" ref="J2691">IFERROR(_xlfn.IFS(B2691=2015,H2691/$O$13,B2691=2016,H2691/$O$14,B2691=2017,H2691/$O$15,B2691=2018,H2691/$O$16,B2691=2019,H2691/$O$17,B2691=2020,H2691/$O$18,B2691=2021,H2691/$O$19,B2691=2022,H2691/$O$20),"")</f>
        <v>1.4059791714500961E-4</v>
      </c>
      <c r="K2691" s="3" cm="1">
        <f t="array" ref="K2691">IFERROR(_xlfn.IFS(B2691=2015,J2691*$P$4,B2691=2016,J2691*$P$5,B2691=2017,J2691*$P$6,B2691=2018,J2691*$P$7,B2691=2019,J2691*$P$8,B2691=2020,J2691*$P$9,B2691=2021,J2691*$P$10,B2691=2022,J2691*$P$11),"")</f>
        <v>296380.80512481701</v>
      </c>
      <c r="L2691" s="3">
        <f t="shared" ref="L2691:L2754" si="43">SUM(H2691,K2691)</f>
        <v>555830.80512481695</v>
      </c>
    </row>
    <row r="2692" spans="1:12">
      <c r="A2692">
        <v>4800202</v>
      </c>
      <c r="B2692">
        <v>2021</v>
      </c>
      <c r="D2692" t="s">
        <v>4080</v>
      </c>
      <c r="E2692" t="s">
        <v>4081</v>
      </c>
      <c r="F2692" t="s">
        <v>4101</v>
      </c>
      <c r="G2692" t="s">
        <v>4082</v>
      </c>
      <c r="H2692" s="5">
        <v>212409.15</v>
      </c>
      <c r="I2692">
        <f>IFERROR(VLOOKUP(G2692,'NCES Match'!$A$2:$B$1307,2,FALSE),"")</f>
        <v>4800202</v>
      </c>
      <c r="J2692" cm="1">
        <f t="array" ref="J2692">IFERROR(_xlfn.IFS(B2692=2015,H2692/$O$13,B2692=2016,H2692/$O$14,B2692=2017,H2692/$O$15,B2692=2018,H2692/$O$16,B2692=2019,H2692/$O$17,B2692=2020,H2692/$O$18,B2692=2021,H2692/$O$19,B2692=2022,H2692/$O$20),"")</f>
        <v>1.0867765806666608E-4</v>
      </c>
      <c r="K2692" s="3" cm="1">
        <f t="array" ref="K2692">IFERROR(_xlfn.IFS(B2692=2015,J2692*$P$4,B2692=2016,J2692*$P$5,B2692=2017,J2692*$P$6,B2692=2018,J2692*$P$7,B2692=2019,J2692*$P$8,B2692=2020,J2692*$P$9,B2692=2021,J2692*$P$10,B2692=2022,J2692*$P$11),"")</f>
        <v>232630.31885013008</v>
      </c>
      <c r="L2692" s="3">
        <f t="shared" si="43"/>
        <v>445039.4688501301</v>
      </c>
    </row>
    <row r="2693" spans="1:12">
      <c r="A2693">
        <v>4800202</v>
      </c>
      <c r="B2693">
        <v>2022</v>
      </c>
      <c r="D2693" t="s">
        <v>4080</v>
      </c>
      <c r="E2693" t="s">
        <v>4081</v>
      </c>
      <c r="F2693" t="s">
        <v>4101</v>
      </c>
      <c r="G2693" t="s">
        <v>4082</v>
      </c>
      <c r="H2693" s="5">
        <v>225958.58</v>
      </c>
      <c r="I2693">
        <f>IFERROR(VLOOKUP(G2693,'NCES Match'!$A$2:$B$1307,2,FALSE),"")</f>
        <v>4800202</v>
      </c>
      <c r="J2693" cm="1">
        <f t="array" ref="J2693">IFERROR(_xlfn.IFS(B2693=2015,H2693/$O$13,B2693=2016,H2693/$O$14,B2693=2017,H2693/$O$15,B2693=2018,H2693/$O$16,B2693=2019,H2693/$O$17,B2693=2020,H2693/$O$18,B2693=2021,H2693/$O$19,B2693=2022,H2693/$O$20),"")</f>
        <v>9.924793231991789E-5</v>
      </c>
      <c r="K2693" s="3" cm="1">
        <f t="array" ref="K2693">IFERROR(_xlfn.IFS(B2693=2015,J2693*$P$4,B2693=2016,J2693*$P$5,B2693=2017,J2693*$P$6,B2693=2018,J2693*$P$7,B2693=2019,J2693*$P$8,B2693=2020,J2693*$P$9,B2693=2021,J2693*$P$10,B2693=2022,J2693*$P$11),"")</f>
        <v>213728.73563158134</v>
      </c>
      <c r="L2693" s="3">
        <f t="shared" si="43"/>
        <v>439687.31563158135</v>
      </c>
    </row>
    <row r="2694" spans="1:12">
      <c r="A2694">
        <v>4800202</v>
      </c>
      <c r="B2694">
        <v>2023</v>
      </c>
      <c r="D2694" t="s">
        <v>4080</v>
      </c>
      <c r="E2694" t="s">
        <v>4081</v>
      </c>
      <c r="F2694" t="s">
        <v>4101</v>
      </c>
      <c r="G2694" t="s">
        <v>4082</v>
      </c>
      <c r="H2694" s="5">
        <v>218161.01</v>
      </c>
      <c r="I2694">
        <f>IFERROR(VLOOKUP(G2694,'NCES Match'!$A$2:$B$1307,2,FALSE),"")</f>
        <v>4800202</v>
      </c>
      <c r="J2694" t="str" cm="1">
        <f t="array" ref="J2694">IFERROR(_xlfn.IFS(B2694=2015,H2694/$O$13,B2694=2016,H2694/$O$14,B2694=2017,H2694/$O$15,B2694=2018,H2694/$O$16,B2694=2019,H2694/$O$17,B2694=2020,H2694/$O$18,B2694=2021,H2694/$O$19,B2694=2022,H2694/$O$20),"")</f>
        <v/>
      </c>
      <c r="K2694" s="3" t="str" cm="1">
        <f t="array" ref="K2694">IFERROR(_xlfn.IFS(B2694=2015,J2694*$P$4,B2694=2016,J2694*$P$5,B2694=2017,J2694*$P$6,B2694=2018,J2694*$P$7,B2694=2019,J2694*$P$8,B2694=2020,J2694*$P$9,B2694=2021,J2694*$P$10,B2694=2022,J2694*$P$11),"")</f>
        <v/>
      </c>
      <c r="L2694" s="3">
        <f t="shared" si="43"/>
        <v>218161.01</v>
      </c>
    </row>
    <row r="2695" spans="1:12">
      <c r="A2695">
        <v>4800203</v>
      </c>
      <c r="B2695">
        <v>2015</v>
      </c>
      <c r="C2695" t="s">
        <v>3521</v>
      </c>
      <c r="D2695" t="s">
        <v>3522</v>
      </c>
      <c r="E2695" t="s">
        <v>3523</v>
      </c>
      <c r="G2695" t="s">
        <v>3524</v>
      </c>
      <c r="H2695" s="5">
        <v>149581.82999999999</v>
      </c>
      <c r="I2695">
        <f>IFERROR(VLOOKUP(G2695,'NCES Match'!$A$2:$B$1307,2,FALSE),"")</f>
        <v>4800203</v>
      </c>
      <c r="J2695" cm="1">
        <f t="array" ref="J2695">IFERROR(_xlfn.IFS(B2695=2015,H2695/$O$13,B2695=2016,H2695/$O$14,B2695=2017,H2695/$O$15,B2695=2018,H2695/$O$16,B2695=2019,H2695/$O$17,B2695=2020,H2695/$O$18,B2695=2021,H2695/$O$19,B2695=2022,H2695/$O$20),"")</f>
        <v>1.1718296758818665E-4</v>
      </c>
      <c r="K2695" s="3" cm="1">
        <f t="array" ref="K2695">IFERROR(_xlfn.IFS(B2695=2015,J2695*$P$4,B2695=2016,J2695*$P$5,B2695=2017,J2695*$P$6,B2695=2018,J2695*$P$7,B2695=2019,J2695*$P$8,B2695=2020,J2695*$P$9,B2695=2021,J2695*$P$10,B2695=2022,J2695*$P$11),"")</f>
        <v>186494.6993905798</v>
      </c>
      <c r="L2695" s="3">
        <f t="shared" si="43"/>
        <v>336076.52939057979</v>
      </c>
    </row>
    <row r="2696" spans="1:12">
      <c r="A2696">
        <v>4800203</v>
      </c>
      <c r="B2696">
        <v>2016</v>
      </c>
      <c r="C2696" t="s">
        <v>4104</v>
      </c>
      <c r="D2696" t="s">
        <v>3522</v>
      </c>
      <c r="E2696" t="s">
        <v>3523</v>
      </c>
      <c r="F2696" t="s">
        <v>4101</v>
      </c>
      <c r="G2696" t="s">
        <v>3524</v>
      </c>
      <c r="H2696" s="5">
        <v>151734</v>
      </c>
      <c r="I2696">
        <f>IFERROR(VLOOKUP(G2696,'NCES Match'!$A$2:$B$1307,2,FALSE),"")</f>
        <v>4800203</v>
      </c>
      <c r="J2696" cm="1">
        <f t="array" ref="J2696">IFERROR(_xlfn.IFS(B2696=2015,H2696/$O$13,B2696=2016,H2696/$O$14,B2696=2017,H2696/$O$15,B2696=2018,H2696/$O$16,B2696=2019,H2696/$O$17,B2696=2020,H2696/$O$18,B2696=2021,H2696/$O$19,B2696=2022,H2696/$O$20),"")</f>
        <v>1.0862134954622599E-4</v>
      </c>
      <c r="K2696" s="3" cm="1">
        <f t="array" ref="K2696">IFERROR(_xlfn.IFS(B2696=2015,J2696*$P$4,B2696=2016,J2696*$P$5,B2696=2017,J2696*$P$6,B2696=2018,J2696*$P$7,B2696=2019,J2696*$P$8,B2696=2020,J2696*$P$9,B2696=2021,J2696*$P$10,B2696=2022,J2696*$P$11),"")</f>
        <v>182009.32749958689</v>
      </c>
      <c r="L2696" s="3">
        <f t="shared" si="43"/>
        <v>333743.32749958686</v>
      </c>
    </row>
    <row r="2697" spans="1:12">
      <c r="A2697">
        <v>4800203</v>
      </c>
      <c r="B2697">
        <v>2017</v>
      </c>
      <c r="D2697" t="s">
        <v>3522</v>
      </c>
      <c r="E2697" t="s">
        <v>3523</v>
      </c>
      <c r="F2697" t="s">
        <v>4101</v>
      </c>
      <c r="G2697" t="s">
        <v>3524</v>
      </c>
      <c r="H2697" s="5">
        <v>161624</v>
      </c>
      <c r="I2697">
        <f>IFERROR(VLOOKUP(G2697,'NCES Match'!$A$2:$B$1307,2,FALSE),"")</f>
        <v>4800203</v>
      </c>
      <c r="J2697" cm="1">
        <f t="array" ref="J2697">IFERROR(_xlfn.IFS(B2697=2015,H2697/$O$13,B2697=2016,H2697/$O$14,B2697=2017,H2697/$O$15,B2697=2018,H2697/$O$16,B2697=2019,H2697/$O$17,B2697=2020,H2697/$O$18,B2697=2021,H2697/$O$19,B2697=2022,H2697/$O$20),"")</f>
        <v>1.1142985121602547E-4</v>
      </c>
      <c r="K2697" s="3" cm="1">
        <f t="array" ref="K2697">IFERROR(_xlfn.IFS(B2697=2015,J2697*$P$4,B2697=2016,J2697*$P$5,B2697=2017,J2697*$P$6,B2697=2018,J2697*$P$7,B2697=2019,J2697*$P$8,B2697=2020,J2697*$P$9,B2697=2021,J2697*$P$10,B2697=2022,J2697*$P$11),"")</f>
        <v>189235.50213339931</v>
      </c>
      <c r="L2697" s="3">
        <f t="shared" si="43"/>
        <v>350859.50213339931</v>
      </c>
    </row>
    <row r="2698" spans="1:12">
      <c r="A2698">
        <v>4800203</v>
      </c>
      <c r="B2698">
        <v>2018</v>
      </c>
      <c r="D2698" t="s">
        <v>3522</v>
      </c>
      <c r="E2698" t="s">
        <v>3523</v>
      </c>
      <c r="F2698" t="s">
        <v>4101</v>
      </c>
      <c r="G2698" t="s">
        <v>3524</v>
      </c>
      <c r="H2698" s="5">
        <v>193004</v>
      </c>
      <c r="I2698">
        <f>IFERROR(VLOOKUP(G2698,'NCES Match'!$A$2:$B$1307,2,FALSE),"")</f>
        <v>4800203</v>
      </c>
      <c r="J2698" cm="1">
        <f t="array" ref="J2698">IFERROR(_xlfn.IFS(B2698=2015,H2698/$O$13,B2698=2016,H2698/$O$14,B2698=2017,H2698/$O$15,B2698=2018,H2698/$O$16,B2698=2019,H2698/$O$17,B2698=2020,H2698/$O$18,B2698=2021,H2698/$O$19,B2698=2022,H2698/$O$20),"")</f>
        <v>1.2594646537960396E-4</v>
      </c>
      <c r="K2698" s="3" cm="1">
        <f t="array" ref="K2698">IFERROR(_xlfn.IFS(B2698=2015,J2698*$P$4,B2698=2016,J2698*$P$5,B2698=2017,J2698*$P$6,B2698=2018,J2698*$P$7,B2698=2019,J2698*$P$8,B2698=2020,J2698*$P$9,B2698=2021,J2698*$P$10,B2698=2022,J2698*$P$11),"")</f>
        <v>216231.60440551836</v>
      </c>
      <c r="L2698" s="3">
        <f t="shared" si="43"/>
        <v>409235.60440551839</v>
      </c>
    </row>
    <row r="2699" spans="1:12">
      <c r="A2699">
        <v>4800203</v>
      </c>
      <c r="B2699">
        <v>2019</v>
      </c>
      <c r="D2699" t="s">
        <v>3522</v>
      </c>
      <c r="E2699" t="s">
        <v>3523</v>
      </c>
      <c r="F2699" t="s">
        <v>4101</v>
      </c>
      <c r="G2699" t="s">
        <v>3524</v>
      </c>
      <c r="H2699" s="5">
        <v>226486</v>
      </c>
      <c r="I2699">
        <f>IFERROR(VLOOKUP(G2699,'NCES Match'!$A$2:$B$1307,2,FALSE),"")</f>
        <v>4800203</v>
      </c>
      <c r="J2699" cm="1">
        <f t="array" ref="J2699">IFERROR(_xlfn.IFS(B2699=2015,H2699/$O$13,B2699=2016,H2699/$O$14,B2699=2017,H2699/$O$15,B2699=2018,H2699/$O$16,B2699=2019,H2699/$O$17,B2699=2020,H2699/$O$18,B2699=2021,H2699/$O$19,B2699=2022,H2699/$O$20),"")</f>
        <v>1.4340641151484583E-4</v>
      </c>
      <c r="K2699" s="3" cm="1">
        <f t="array" ref="K2699">IFERROR(_xlfn.IFS(B2699=2015,J2699*$P$4,B2699=2016,J2699*$P$5,B2699=2017,J2699*$P$6,B2699=2018,J2699*$P$7,B2699=2019,J2699*$P$8,B2699=2020,J2699*$P$9,B2699=2021,J2699*$P$10,B2699=2022,J2699*$P$11),"")</f>
        <v>249229.7266927512</v>
      </c>
      <c r="L2699" s="3">
        <f t="shared" si="43"/>
        <v>475715.72669275117</v>
      </c>
    </row>
    <row r="2700" spans="1:12">
      <c r="A2700">
        <v>4800203</v>
      </c>
      <c r="B2700">
        <v>2020</v>
      </c>
      <c r="D2700" t="s">
        <v>3522</v>
      </c>
      <c r="E2700" t="s">
        <v>3523</v>
      </c>
      <c r="F2700" t="s">
        <v>4230</v>
      </c>
      <c r="G2700" t="s">
        <v>3524</v>
      </c>
      <c r="H2700" s="5">
        <v>403430</v>
      </c>
      <c r="I2700">
        <f>IFERROR(VLOOKUP(G2700,'NCES Match'!$A$2:$B$1307,2,FALSE),"")</f>
        <v>4800203</v>
      </c>
      <c r="J2700" cm="1">
        <f t="array" ref="J2700">IFERROR(_xlfn.IFS(B2700=2015,H2700/$O$13,B2700=2016,H2700/$O$14,B2700=2017,H2700/$O$15,B2700=2018,H2700/$O$16,B2700=2019,H2700/$O$17,B2700=2020,H2700/$O$18,B2700=2021,H2700/$O$19,B2700=2022,H2700/$O$20),"")</f>
        <v>2.1862176802393997E-4</v>
      </c>
      <c r="K2700" s="3" cm="1">
        <f t="array" ref="K2700">IFERROR(_xlfn.IFS(B2700=2015,J2700*$P$4,B2700=2016,J2700*$P$5,B2700=2017,J2700*$P$6,B2700=2018,J2700*$P$7,B2700=2019,J2700*$P$8,B2700=2020,J2700*$P$9,B2700=2021,J2700*$P$10,B2700=2022,J2700*$P$11),"")</f>
        <v>460855.30241474247</v>
      </c>
      <c r="L2700" s="3">
        <f t="shared" si="43"/>
        <v>864285.30241474253</v>
      </c>
    </row>
    <row r="2701" spans="1:12">
      <c r="A2701">
        <v>4800203</v>
      </c>
      <c r="B2701">
        <v>2021</v>
      </c>
      <c r="D2701" t="s">
        <v>3522</v>
      </c>
      <c r="E2701" t="s">
        <v>3523</v>
      </c>
      <c r="F2701" t="s">
        <v>4101</v>
      </c>
      <c r="G2701" t="s">
        <v>3524</v>
      </c>
      <c r="H2701" s="5">
        <v>418706.26</v>
      </c>
      <c r="I2701">
        <f>IFERROR(VLOOKUP(G2701,'NCES Match'!$A$2:$B$1307,2,FALSE),"")</f>
        <v>4800203</v>
      </c>
      <c r="J2701" cm="1">
        <f t="array" ref="J2701">IFERROR(_xlfn.IFS(B2701=2015,H2701/$O$13,B2701=2016,H2701/$O$14,B2701=2017,H2701/$O$15,B2701=2018,H2701/$O$16,B2701=2019,H2701/$O$17,B2701=2020,H2701/$O$18,B2701=2021,H2701/$O$19,B2701=2022,H2701/$O$20),"")</f>
        <v>2.1422813355569939E-4</v>
      </c>
      <c r="K2701" s="3" cm="1">
        <f t="array" ref="K2701">IFERROR(_xlfn.IFS(B2701=2015,J2701*$P$4,B2701=2016,J2701*$P$5,B2701=2017,J2701*$P$6,B2701=2018,J2701*$P$7,B2701=2019,J2701*$P$8,B2701=2020,J2701*$P$9,B2701=2021,J2701*$P$10,B2701=2022,J2701*$P$11),"")</f>
        <v>458566.73673589615</v>
      </c>
      <c r="L2701" s="3">
        <f t="shared" si="43"/>
        <v>877272.99673589622</v>
      </c>
    </row>
    <row r="2702" spans="1:12">
      <c r="A2702">
        <v>4800203</v>
      </c>
      <c r="B2702">
        <v>2022</v>
      </c>
      <c r="D2702" t="s">
        <v>3522</v>
      </c>
      <c r="E2702" t="s">
        <v>3523</v>
      </c>
      <c r="F2702" t="s">
        <v>4101</v>
      </c>
      <c r="G2702" t="s">
        <v>3524</v>
      </c>
      <c r="H2702" s="5">
        <v>526394.86</v>
      </c>
      <c r="I2702">
        <f>IFERROR(VLOOKUP(G2702,'NCES Match'!$A$2:$B$1307,2,FALSE),"")</f>
        <v>4800203</v>
      </c>
      <c r="J2702" cm="1">
        <f t="array" ref="J2702">IFERROR(_xlfn.IFS(B2702=2015,H2702/$O$13,B2702=2016,H2702/$O$14,B2702=2017,H2702/$O$15,B2702=2018,H2702/$O$16,B2702=2019,H2702/$O$17,B2702=2020,H2702/$O$18,B2702=2021,H2702/$O$19,B2702=2022,H2702/$O$20),"")</f>
        <v>2.3120875267862215E-4</v>
      </c>
      <c r="K2702" s="3" cm="1">
        <f t="array" ref="K2702">IFERROR(_xlfn.IFS(B2702=2015,J2702*$P$4,B2702=2016,J2702*$P$5,B2702=2017,J2702*$P$6,B2702=2018,J2702*$P$7,B2702=2019,J2702*$P$8,B2702=2020,J2702*$P$9,B2702=2021,J2702*$P$10,B2702=2022,J2702*$P$11),"")</f>
        <v>497904.11973186978</v>
      </c>
      <c r="L2702" s="3">
        <f t="shared" si="43"/>
        <v>1024298.9797318698</v>
      </c>
    </row>
    <row r="2703" spans="1:12">
      <c r="A2703">
        <v>4800203</v>
      </c>
      <c r="B2703">
        <v>2023</v>
      </c>
      <c r="D2703" t="s">
        <v>3522</v>
      </c>
      <c r="E2703" t="s">
        <v>3523</v>
      </c>
      <c r="F2703" t="s">
        <v>4101</v>
      </c>
      <c r="G2703" t="s">
        <v>3524</v>
      </c>
      <c r="H2703" s="5">
        <v>654097.61</v>
      </c>
      <c r="I2703">
        <f>IFERROR(VLOOKUP(G2703,'NCES Match'!$A$2:$B$1307,2,FALSE),"")</f>
        <v>4800203</v>
      </c>
      <c r="J2703" t="str" cm="1">
        <f t="array" ref="J2703">IFERROR(_xlfn.IFS(B2703=2015,H2703/$O$13,B2703=2016,H2703/$O$14,B2703=2017,H2703/$O$15,B2703=2018,H2703/$O$16,B2703=2019,H2703/$O$17,B2703=2020,H2703/$O$18,B2703=2021,H2703/$O$19,B2703=2022,H2703/$O$20),"")</f>
        <v/>
      </c>
      <c r="K2703" s="3" t="str" cm="1">
        <f t="array" ref="K2703">IFERROR(_xlfn.IFS(B2703=2015,J2703*$P$4,B2703=2016,J2703*$P$5,B2703=2017,J2703*$P$6,B2703=2018,J2703*$P$7,B2703=2019,J2703*$P$8,B2703=2020,J2703*$P$9,B2703=2021,J2703*$P$10,B2703=2022,J2703*$P$11),"")</f>
        <v/>
      </c>
      <c r="L2703" s="3">
        <f t="shared" si="43"/>
        <v>654097.61</v>
      </c>
    </row>
    <row r="2704" spans="1:12">
      <c r="A2704">
        <v>4800204</v>
      </c>
      <c r="B2704">
        <v>2015</v>
      </c>
      <c r="C2704" t="s">
        <v>3521</v>
      </c>
      <c r="D2704" t="s">
        <v>3771</v>
      </c>
      <c r="E2704" t="s">
        <v>3772</v>
      </c>
      <c r="G2704" t="s">
        <v>3773</v>
      </c>
      <c r="H2704" s="5">
        <v>150212.97</v>
      </c>
      <c r="I2704">
        <f>IFERROR(VLOOKUP(G2704,'NCES Match'!$A$2:$B$1307,2,FALSE),"")</f>
        <v>4800204</v>
      </c>
      <c r="J2704" cm="1">
        <f t="array" ref="J2704">IFERROR(_xlfn.IFS(B2704=2015,H2704/$O$13,B2704=2016,H2704/$O$14,B2704=2017,H2704/$O$15,B2704=2018,H2704/$O$16,B2704=2019,H2704/$O$17,B2704=2020,H2704/$O$18,B2704=2021,H2704/$O$19,B2704=2022,H2704/$O$20),"")</f>
        <v>1.1767740503532584E-4</v>
      </c>
      <c r="K2704" s="3" cm="1">
        <f t="array" ref="K2704">IFERROR(_xlfn.IFS(B2704=2015,J2704*$P$4,B2704=2016,J2704*$P$5,B2704=2017,J2704*$P$6,B2704=2018,J2704*$P$7,B2704=2019,J2704*$P$8,B2704=2020,J2704*$P$9,B2704=2021,J2704*$P$10,B2704=2022,J2704*$P$11),"")</f>
        <v>187281.58817629243</v>
      </c>
      <c r="L2704" s="3">
        <f t="shared" si="43"/>
        <v>337494.55817629246</v>
      </c>
    </row>
    <row r="2705" spans="1:12">
      <c r="A2705">
        <v>4800204</v>
      </c>
      <c r="B2705">
        <v>2016</v>
      </c>
      <c r="C2705" t="s">
        <v>4104</v>
      </c>
      <c r="D2705" t="s">
        <v>3771</v>
      </c>
      <c r="E2705" t="s">
        <v>3772</v>
      </c>
      <c r="F2705" t="s">
        <v>4101</v>
      </c>
      <c r="G2705" t="s">
        <v>3773</v>
      </c>
      <c r="H2705" s="5">
        <v>165547</v>
      </c>
      <c r="I2705">
        <f>IFERROR(VLOOKUP(G2705,'NCES Match'!$A$2:$B$1307,2,FALSE),"")</f>
        <v>4800204</v>
      </c>
      <c r="J2705" cm="1">
        <f t="array" ref="J2705">IFERROR(_xlfn.IFS(B2705=2015,H2705/$O$13,B2705=2016,H2705/$O$14,B2705=2017,H2705/$O$15,B2705=2018,H2705/$O$16,B2705=2019,H2705/$O$17,B2705=2020,H2705/$O$18,B2705=2021,H2705/$O$19,B2705=2022,H2705/$O$20),"")</f>
        <v>1.1850961915806E-4</v>
      </c>
      <c r="K2705" s="3" cm="1">
        <f t="array" ref="K2705">IFERROR(_xlfn.IFS(B2705=2015,J2705*$P$4,B2705=2016,J2705*$P$5,B2705=2017,J2705*$P$6,B2705=2018,J2705*$P$7,B2705=2019,J2705*$P$8,B2705=2020,J2705*$P$9,B2705=2021,J2705*$P$10,B2705=2022,J2705*$P$11),"")</f>
        <v>198578.4210498248</v>
      </c>
      <c r="L2705" s="3">
        <f t="shared" si="43"/>
        <v>364125.4210498248</v>
      </c>
    </row>
    <row r="2706" spans="1:12">
      <c r="A2706">
        <v>4800204</v>
      </c>
      <c r="B2706">
        <v>2017</v>
      </c>
      <c r="D2706" t="s">
        <v>3771</v>
      </c>
      <c r="E2706" t="s">
        <v>3772</v>
      </c>
      <c r="F2706" t="s">
        <v>4101</v>
      </c>
      <c r="G2706" t="s">
        <v>3773</v>
      </c>
      <c r="H2706" s="5">
        <v>181548</v>
      </c>
      <c r="I2706">
        <f>IFERROR(VLOOKUP(G2706,'NCES Match'!$A$2:$B$1307,2,FALSE),"")</f>
        <v>4800204</v>
      </c>
      <c r="J2706" cm="1">
        <f t="array" ref="J2706">IFERROR(_xlfn.IFS(B2706=2015,H2706/$O$13,B2706=2016,H2706/$O$14,B2706=2017,H2706/$O$15,B2706=2018,H2706/$O$16,B2706=2019,H2706/$O$17,B2706=2020,H2706/$O$18,B2706=2021,H2706/$O$19,B2706=2022,H2706/$O$20),"")</f>
        <v>1.2516622920214198E-4</v>
      </c>
      <c r="K2706" s="3" cm="1">
        <f t="array" ref="K2706">IFERROR(_xlfn.IFS(B2706=2015,J2706*$P$4,B2706=2016,J2706*$P$5,B2706=2017,J2706*$P$6,B2706=2018,J2706*$P$7,B2706=2019,J2706*$P$8,B2706=2020,J2706*$P$9,B2706=2021,J2706*$P$10,B2706=2022,J2706*$P$11),"")</f>
        <v>212563.27613049041</v>
      </c>
      <c r="L2706" s="3">
        <f t="shared" si="43"/>
        <v>394111.27613049041</v>
      </c>
    </row>
    <row r="2707" spans="1:12">
      <c r="A2707">
        <v>4800204</v>
      </c>
      <c r="B2707">
        <v>2018</v>
      </c>
      <c r="D2707" t="s">
        <v>3771</v>
      </c>
      <c r="E2707" t="s">
        <v>3772</v>
      </c>
      <c r="F2707" t="s">
        <v>4101</v>
      </c>
      <c r="G2707" t="s">
        <v>3773</v>
      </c>
      <c r="H2707" s="5">
        <v>182098</v>
      </c>
      <c r="I2707">
        <f>IFERROR(VLOOKUP(G2707,'NCES Match'!$A$2:$B$1307,2,FALSE),"")</f>
        <v>4800204</v>
      </c>
      <c r="J2707" cm="1">
        <f t="array" ref="J2707">IFERROR(_xlfn.IFS(B2707=2015,H2707/$O$13,B2707=2016,H2707/$O$14,B2707=2017,H2707/$O$15,B2707=2018,H2707/$O$16,B2707=2019,H2707/$O$17,B2707=2020,H2707/$O$18,B2707=2021,H2707/$O$19,B2707=2022,H2707/$O$20),"")</f>
        <v>1.1882965872570061E-4</v>
      </c>
      <c r="K2707" s="3" cm="1">
        <f t="array" ref="K2707">IFERROR(_xlfn.IFS(B2707=2015,J2707*$P$4,B2707=2016,J2707*$P$5,B2707=2017,J2707*$P$6,B2707=2018,J2707*$P$7,B2707=2019,J2707*$P$8,B2707=2020,J2707*$P$9,B2707=2021,J2707*$P$10,B2707=2022,J2707*$P$11),"")</f>
        <v>204013.09143352511</v>
      </c>
      <c r="L2707" s="3">
        <f t="shared" si="43"/>
        <v>386111.09143352509</v>
      </c>
    </row>
    <row r="2708" spans="1:12">
      <c r="A2708">
        <v>4800204</v>
      </c>
      <c r="B2708">
        <v>2019</v>
      </c>
      <c r="D2708" t="s">
        <v>3771</v>
      </c>
      <c r="E2708" t="s">
        <v>3772</v>
      </c>
      <c r="F2708" t="s">
        <v>4101</v>
      </c>
      <c r="G2708" t="s">
        <v>3773</v>
      </c>
      <c r="H2708" s="5">
        <v>214629</v>
      </c>
      <c r="I2708">
        <f>IFERROR(VLOOKUP(G2708,'NCES Match'!$A$2:$B$1307,2,FALSE),"")</f>
        <v>4800204</v>
      </c>
      <c r="J2708" cm="1">
        <f t="array" ref="J2708">IFERROR(_xlfn.IFS(B2708=2015,H2708/$O$13,B2708=2016,H2708/$O$14,B2708=2017,H2708/$O$15,B2708=2018,H2708/$O$16,B2708=2019,H2708/$O$17,B2708=2020,H2708/$O$18,B2708=2021,H2708/$O$19,B2708=2022,H2708/$O$20),"")</f>
        <v>1.3589879593890945E-4</v>
      </c>
      <c r="K2708" s="3" cm="1">
        <f t="array" ref="K2708">IFERROR(_xlfn.IFS(B2708=2015,J2708*$P$4,B2708=2016,J2708*$P$5,B2708=2017,J2708*$P$6,B2708=2018,J2708*$P$7,B2708=2019,J2708*$P$8,B2708=2020,J2708*$P$9,B2708=2021,J2708*$P$10,B2708=2022,J2708*$P$11),"")</f>
        <v>236182.04661806245</v>
      </c>
      <c r="L2708" s="3">
        <f t="shared" si="43"/>
        <v>450811.04661806242</v>
      </c>
    </row>
    <row r="2709" spans="1:12">
      <c r="A2709">
        <v>4800204</v>
      </c>
      <c r="B2709">
        <v>2020</v>
      </c>
      <c r="D2709" t="s">
        <v>3771</v>
      </c>
      <c r="E2709" t="s">
        <v>3772</v>
      </c>
      <c r="F2709" t="s">
        <v>4230</v>
      </c>
      <c r="G2709" t="s">
        <v>3773</v>
      </c>
      <c r="H2709" s="5">
        <v>382978</v>
      </c>
      <c r="I2709">
        <f>IFERROR(VLOOKUP(G2709,'NCES Match'!$A$2:$B$1307,2,FALSE),"")</f>
        <v>4800204</v>
      </c>
      <c r="J2709" cm="1">
        <f t="array" ref="J2709">IFERROR(_xlfn.IFS(B2709=2015,H2709/$O$13,B2709=2016,H2709/$O$14,B2709=2017,H2709/$O$15,B2709=2018,H2709/$O$16,B2709=2019,H2709/$O$17,B2709=2020,H2709/$O$18,B2709=2021,H2709/$O$19,B2709=2022,H2709/$O$20),"")</f>
        <v>2.0753867455140291E-4</v>
      </c>
      <c r="K2709" s="3" cm="1">
        <f t="array" ref="K2709">IFERROR(_xlfn.IFS(B2709=2015,J2709*$P$4,B2709=2016,J2709*$P$5,B2709=2017,J2709*$P$6,B2709=2018,J2709*$P$7,B2709=2019,J2709*$P$8,B2709=2020,J2709*$P$9,B2709=2021,J2709*$P$10,B2709=2022,J2709*$P$11),"")</f>
        <v>437492.11017572618</v>
      </c>
      <c r="L2709" s="3">
        <f t="shared" si="43"/>
        <v>820470.11017572624</v>
      </c>
    </row>
    <row r="2710" spans="1:12">
      <c r="A2710">
        <v>4800204</v>
      </c>
      <c r="B2710">
        <v>2021</v>
      </c>
      <c r="D2710" t="s">
        <v>3771</v>
      </c>
      <c r="E2710" t="s">
        <v>3772</v>
      </c>
      <c r="F2710" t="s">
        <v>4101</v>
      </c>
      <c r="G2710" t="s">
        <v>3773</v>
      </c>
      <c r="H2710" s="5">
        <v>370353.16</v>
      </c>
      <c r="I2710">
        <f>IFERROR(VLOOKUP(G2710,'NCES Match'!$A$2:$B$1307,2,FALSE),"")</f>
        <v>4800204</v>
      </c>
      <c r="J2710" cm="1">
        <f t="array" ref="J2710">IFERROR(_xlfn.IFS(B2710=2015,H2710/$O$13,B2710=2016,H2710/$O$14,B2710=2017,H2710/$O$15,B2710=2018,H2710/$O$16,B2710=2019,H2710/$O$17,B2710=2020,H2710/$O$18,B2710=2021,H2710/$O$19,B2710=2022,H2710/$O$20),"")</f>
        <v>1.8948860765362165E-4</v>
      </c>
      <c r="K2710" s="3" cm="1">
        <f t="array" ref="K2710">IFERROR(_xlfn.IFS(B2710=2015,J2710*$P$4,B2710=2016,J2710*$P$5,B2710=2017,J2710*$P$6,B2710=2018,J2710*$P$7,B2710=2019,J2710*$P$8,B2710=2020,J2710*$P$9,B2710=2021,J2710*$P$10,B2710=2022,J2710*$P$11),"")</f>
        <v>405610.46309894481</v>
      </c>
      <c r="L2710" s="3">
        <f t="shared" si="43"/>
        <v>775963.62309894478</v>
      </c>
    </row>
    <row r="2711" spans="1:12">
      <c r="A2711">
        <v>4800204</v>
      </c>
      <c r="B2711">
        <v>2022</v>
      </c>
      <c r="D2711" t="s">
        <v>3771</v>
      </c>
      <c r="E2711" t="s">
        <v>3772</v>
      </c>
      <c r="F2711" t="s">
        <v>4101</v>
      </c>
      <c r="G2711" t="s">
        <v>3773</v>
      </c>
      <c r="H2711" s="5">
        <v>461741.37</v>
      </c>
      <c r="I2711">
        <f>IFERROR(VLOOKUP(G2711,'NCES Match'!$A$2:$B$1307,2,FALSE),"")</f>
        <v>4800204</v>
      </c>
      <c r="J2711" cm="1">
        <f t="array" ref="J2711">IFERROR(_xlfn.IFS(B2711=2015,H2711/$O$13,B2711=2016,H2711/$O$14,B2711=2017,H2711/$O$15,B2711=2018,H2711/$O$16,B2711=2019,H2711/$O$17,B2711=2020,H2711/$O$18,B2711=2021,H2711/$O$19,B2711=2022,H2711/$O$20),"")</f>
        <v>2.0281095871228333E-4</v>
      </c>
      <c r="K2711" s="3" cm="1">
        <f t="array" ref="K2711">IFERROR(_xlfn.IFS(B2711=2015,J2711*$P$4,B2711=2016,J2711*$P$5,B2711=2017,J2711*$P$6,B2711=2018,J2711*$P$7,B2711=2019,J2711*$P$8,B2711=2020,J2711*$P$9,B2711=2021,J2711*$P$10,B2711=2022,J2711*$P$11),"")</f>
        <v>436749.95301746979</v>
      </c>
      <c r="L2711" s="3">
        <f t="shared" si="43"/>
        <v>898491.32301746984</v>
      </c>
    </row>
    <row r="2712" spans="1:12">
      <c r="A2712">
        <v>4800204</v>
      </c>
      <c r="B2712">
        <v>2023</v>
      </c>
      <c r="D2712" t="s">
        <v>3771</v>
      </c>
      <c r="E2712" t="s">
        <v>3772</v>
      </c>
      <c r="F2712" t="s">
        <v>4101</v>
      </c>
      <c r="G2712" t="s">
        <v>3773</v>
      </c>
      <c r="H2712" s="5">
        <v>539181.82999999996</v>
      </c>
      <c r="I2712">
        <f>IFERROR(VLOOKUP(G2712,'NCES Match'!$A$2:$B$1307,2,FALSE),"")</f>
        <v>4800204</v>
      </c>
      <c r="J2712" t="str" cm="1">
        <f t="array" ref="J2712">IFERROR(_xlfn.IFS(B2712=2015,H2712/$O$13,B2712=2016,H2712/$O$14,B2712=2017,H2712/$O$15,B2712=2018,H2712/$O$16,B2712=2019,H2712/$O$17,B2712=2020,H2712/$O$18,B2712=2021,H2712/$O$19,B2712=2022,H2712/$O$20),"")</f>
        <v/>
      </c>
      <c r="K2712" s="3" t="str" cm="1">
        <f t="array" ref="K2712">IFERROR(_xlfn.IFS(B2712=2015,J2712*$P$4,B2712=2016,J2712*$P$5,B2712=2017,J2712*$P$6,B2712=2018,J2712*$P$7,B2712=2019,J2712*$P$8,B2712=2020,J2712*$P$9,B2712=2021,J2712*$P$10,B2712=2022,J2712*$P$11),"")</f>
        <v/>
      </c>
      <c r="L2712" s="3">
        <f t="shared" si="43"/>
        <v>539181.82999999996</v>
      </c>
    </row>
    <row r="2713" spans="1:12">
      <c r="A2713">
        <v>4800184</v>
      </c>
      <c r="B2713">
        <v>2015</v>
      </c>
      <c r="C2713" t="s">
        <v>3521</v>
      </c>
      <c r="D2713" t="s">
        <v>3699</v>
      </c>
      <c r="E2713" t="s">
        <v>3700</v>
      </c>
      <c r="G2713" t="s">
        <v>3701</v>
      </c>
      <c r="H2713" s="5">
        <v>78875.08</v>
      </c>
      <c r="I2713">
        <f>IFERROR(VLOOKUP(G2713,'NCES Match'!$A$2:$B$1307,2,FALSE),"")</f>
        <v>4800184</v>
      </c>
      <c r="J2713" cm="1">
        <f t="array" ref="J2713">IFERROR(_xlfn.IFS(B2713=2015,H2713/$O$13,B2713=2016,H2713/$O$14,B2713=2017,H2713/$O$15,B2713=2018,H2713/$O$16,B2713=2019,H2713/$O$17,B2713=2020,H2713/$O$18,B2713=2021,H2713/$O$19,B2713=2022,H2713/$O$20),"")</f>
        <v>6.179103399895314E-5</v>
      </c>
      <c r="K2713" s="3" cm="1">
        <f t="array" ref="K2713">IFERROR(_xlfn.IFS(B2713=2015,J2713*$P$4,B2713=2016,J2713*$P$5,B2713=2017,J2713*$P$6,B2713=2018,J2713*$P$7,B2713=2019,J2713*$P$8,B2713=2020,J2713*$P$9,B2713=2021,J2713*$P$10,B2713=2022,J2713*$P$11),"")</f>
        <v>98339.379415320247</v>
      </c>
      <c r="L2713" s="3">
        <f t="shared" si="43"/>
        <v>177214.45941532025</v>
      </c>
    </row>
    <row r="2714" spans="1:12">
      <c r="A2714">
        <v>4800184</v>
      </c>
      <c r="B2714">
        <v>2016</v>
      </c>
      <c r="C2714" t="s">
        <v>4104</v>
      </c>
      <c r="D2714" t="s">
        <v>3699</v>
      </c>
      <c r="E2714" t="s">
        <v>3700</v>
      </c>
      <c r="F2714" t="s">
        <v>4101</v>
      </c>
      <c r="G2714" t="s">
        <v>3701</v>
      </c>
      <c r="H2714" s="5">
        <v>76648</v>
      </c>
      <c r="I2714">
        <f>IFERROR(VLOOKUP(G2714,'NCES Match'!$A$2:$B$1307,2,FALSE),"")</f>
        <v>4800184</v>
      </c>
      <c r="J2714" cm="1">
        <f t="array" ref="J2714">IFERROR(_xlfn.IFS(B2714=2015,H2714/$O$13,B2714=2016,H2714/$O$14,B2714=2017,H2714/$O$15,B2714=2018,H2714/$O$16,B2714=2019,H2714/$O$17,B2714=2020,H2714/$O$18,B2714=2021,H2714/$O$19,B2714=2022,H2714/$O$20),"")</f>
        <v>5.4869766828918566E-5</v>
      </c>
      <c r="K2714" s="3" cm="1">
        <f t="array" ref="K2714">IFERROR(_xlfn.IFS(B2714=2015,J2714*$P$4,B2714=2016,J2714*$P$5,B2714=2017,J2714*$P$6,B2714=2018,J2714*$P$7,B2714=2019,J2714*$P$8,B2714=2020,J2714*$P$9,B2714=2021,J2714*$P$10,B2714=2022,J2714*$P$11),"")</f>
        <v>91941.495869009814</v>
      </c>
      <c r="L2714" s="3">
        <f t="shared" si="43"/>
        <v>168589.49586900981</v>
      </c>
    </row>
    <row r="2715" spans="1:12">
      <c r="A2715">
        <v>4800184</v>
      </c>
      <c r="B2715">
        <v>2017</v>
      </c>
      <c r="D2715" t="s">
        <v>3699</v>
      </c>
      <c r="E2715" t="s">
        <v>3700</v>
      </c>
      <c r="F2715" t="s">
        <v>4101</v>
      </c>
      <c r="G2715" t="s">
        <v>3701</v>
      </c>
      <c r="H2715" s="5">
        <v>81798</v>
      </c>
      <c r="I2715">
        <f>IFERROR(VLOOKUP(G2715,'NCES Match'!$A$2:$B$1307,2,FALSE),"")</f>
        <v>4800184</v>
      </c>
      <c r="J2715" cm="1">
        <f t="array" ref="J2715">IFERROR(_xlfn.IFS(B2715=2015,H2715/$O$13,B2715=2016,H2715/$O$14,B2715=2017,H2715/$O$15,B2715=2018,H2715/$O$16,B2715=2019,H2715/$O$17,B2715=2020,H2715/$O$18,B2715=2021,H2715/$O$19,B2715=2022,H2715/$O$20),"")</f>
        <v>5.6394712231899051E-5</v>
      </c>
      <c r="K2715" s="3" cm="1">
        <f t="array" ref="K2715">IFERROR(_xlfn.IFS(B2715=2015,J2715*$P$4,B2715=2016,J2715*$P$5,B2715=2017,J2715*$P$6,B2715=2018,J2715*$P$7,B2715=2019,J2715*$P$8,B2715=2020,J2715*$P$9,B2715=2021,J2715*$P$10,B2715=2022,J2715*$P$11),"")</f>
        <v>95772.197220139322</v>
      </c>
      <c r="L2715" s="3">
        <f t="shared" si="43"/>
        <v>177570.19722013932</v>
      </c>
    </row>
    <row r="2716" spans="1:12">
      <c r="A2716">
        <v>4800184</v>
      </c>
      <c r="B2716">
        <v>2018</v>
      </c>
      <c r="D2716" t="s">
        <v>3699</v>
      </c>
      <c r="E2716" t="s">
        <v>3700</v>
      </c>
      <c r="F2716" t="s">
        <v>4101</v>
      </c>
      <c r="G2716" t="s">
        <v>3701</v>
      </c>
      <c r="H2716" s="5">
        <v>98875</v>
      </c>
      <c r="I2716">
        <f>IFERROR(VLOOKUP(G2716,'NCES Match'!$A$2:$B$1307,2,FALSE),"")</f>
        <v>4800184</v>
      </c>
      <c r="J2716" cm="1">
        <f t="array" ref="J2716">IFERROR(_xlfn.IFS(B2716=2015,H2716/$O$13,B2716=2016,H2716/$O$14,B2716=2017,H2716/$O$15,B2716=2018,H2716/$O$16,B2716=2019,H2716/$O$17,B2716=2020,H2716/$O$18,B2716=2021,H2716/$O$19,B2716=2022,H2716/$O$20),"")</f>
        <v>6.4521754805124979E-5</v>
      </c>
      <c r="K2716" s="3" cm="1">
        <f t="array" ref="K2716">IFERROR(_xlfn.IFS(B2716=2015,J2716*$P$4,B2716=2016,J2716*$P$5,B2716=2017,J2716*$P$6,B2716=2018,J2716*$P$7,B2716=2019,J2716*$P$8,B2716=2020,J2716*$P$9,B2716=2021,J2716*$P$10,B2716=2022,J2716*$P$11),"")</f>
        <v>110774.38750282703</v>
      </c>
      <c r="L2716" s="3">
        <f t="shared" si="43"/>
        <v>209649.38750282704</v>
      </c>
    </row>
    <row r="2717" spans="1:12">
      <c r="A2717">
        <v>4800184</v>
      </c>
      <c r="B2717">
        <v>2019</v>
      </c>
      <c r="D2717" t="s">
        <v>3699</v>
      </c>
      <c r="E2717" t="s">
        <v>3700</v>
      </c>
      <c r="F2717" t="s">
        <v>4101</v>
      </c>
      <c r="G2717" t="s">
        <v>3701</v>
      </c>
      <c r="H2717" s="5">
        <v>83391</v>
      </c>
      <c r="I2717">
        <f>IFERROR(VLOOKUP(G2717,'NCES Match'!$A$2:$B$1307,2,FALSE),"")</f>
        <v>4800184</v>
      </c>
      <c r="J2717" cm="1">
        <f t="array" ref="J2717">IFERROR(_xlfn.IFS(B2717=2015,H2717/$O$13,B2717=2016,H2717/$O$14,B2717=2017,H2717/$O$15,B2717=2018,H2717/$O$16,B2717=2019,H2717/$O$17,B2717=2020,H2717/$O$18,B2717=2021,H2717/$O$19,B2717=2022,H2717/$O$20),"")</f>
        <v>5.2801515601999713E-5</v>
      </c>
      <c r="K2717" s="3" cm="1">
        <f t="array" ref="K2717">IFERROR(_xlfn.IFS(B2717=2015,J2717*$P$4,B2717=2016,J2717*$P$5,B2717=2017,J2717*$P$6,B2717=2018,J2717*$P$7,B2717=2019,J2717*$P$8,B2717=2020,J2717*$P$9,B2717=2021,J2717*$P$10,B2717=2022,J2717*$P$11),"")</f>
        <v>91765.125167273975</v>
      </c>
      <c r="L2717" s="3">
        <f t="shared" si="43"/>
        <v>175156.12516727397</v>
      </c>
    </row>
    <row r="2718" spans="1:12">
      <c r="A2718">
        <v>4800184</v>
      </c>
      <c r="B2718">
        <v>2020</v>
      </c>
      <c r="D2718" t="s">
        <v>3699</v>
      </c>
      <c r="E2718" t="s">
        <v>3700</v>
      </c>
      <c r="F2718" t="s">
        <v>4230</v>
      </c>
      <c r="G2718" t="s">
        <v>3701</v>
      </c>
      <c r="H2718" s="5">
        <v>135140</v>
      </c>
      <c r="I2718">
        <f>IFERROR(VLOOKUP(G2718,'NCES Match'!$A$2:$B$1307,2,FALSE),"")</f>
        <v>4800184</v>
      </c>
      <c r="J2718" cm="1">
        <f t="array" ref="J2718">IFERROR(_xlfn.IFS(B2718=2015,H2718/$O$13,B2718=2016,H2718/$O$14,B2718=2017,H2718/$O$15,B2718=2018,H2718/$O$16,B2718=2019,H2718/$O$17,B2718=2020,H2718/$O$18,B2718=2021,H2718/$O$19,B2718=2022,H2718/$O$20),"")</f>
        <v>7.3233388024577362E-5</v>
      </c>
      <c r="K2718" s="3" cm="1">
        <f t="array" ref="K2718">IFERROR(_xlfn.IFS(B2718=2015,J2718*$P$4,B2718=2016,J2718*$P$5,B2718=2017,J2718*$P$6,B2718=2018,J2718*$P$7,B2718=2019,J2718*$P$8,B2718=2020,J2718*$P$9,B2718=2021,J2718*$P$10,B2718=2022,J2718*$P$11),"")</f>
        <v>154376.18810779636</v>
      </c>
      <c r="L2718" s="3">
        <f t="shared" si="43"/>
        <v>289516.18810779636</v>
      </c>
    </row>
    <row r="2719" spans="1:12">
      <c r="A2719">
        <v>4800184</v>
      </c>
      <c r="B2719">
        <v>2021</v>
      </c>
      <c r="D2719" t="s">
        <v>3699</v>
      </c>
      <c r="E2719" t="s">
        <v>3700</v>
      </c>
      <c r="F2719" t="s">
        <v>4101</v>
      </c>
      <c r="G2719" t="s">
        <v>3701</v>
      </c>
      <c r="H2719" s="5">
        <v>143164.72</v>
      </c>
      <c r="I2719">
        <f>IFERROR(VLOOKUP(G2719,'NCES Match'!$A$2:$B$1307,2,FALSE),"")</f>
        <v>4800184</v>
      </c>
      <c r="J2719" cm="1">
        <f t="array" ref="J2719">IFERROR(_xlfn.IFS(B2719=2015,H2719/$O$13,B2719=2016,H2719/$O$14,B2719=2017,H2719/$O$15,B2719=2018,H2719/$O$16,B2719=2019,H2719/$O$17,B2719=2020,H2719/$O$18,B2719=2021,H2719/$O$19,B2719=2022,H2719/$O$20),"")</f>
        <v>7.3249229081562587E-5</v>
      </c>
      <c r="K2719" s="3" cm="1">
        <f t="array" ref="K2719">IFERROR(_xlfn.IFS(B2719=2015,J2719*$P$4,B2719=2016,J2719*$P$5,B2719=2017,J2719*$P$6,B2719=2018,J2719*$P$7,B2719=2019,J2719*$P$8,B2719=2020,J2719*$P$9,B2719=2021,J2719*$P$10,B2719=2022,J2719*$P$11),"")</f>
        <v>156793.87852025017</v>
      </c>
      <c r="L2719" s="3">
        <f t="shared" si="43"/>
        <v>299958.59852025018</v>
      </c>
    </row>
    <row r="2720" spans="1:12">
      <c r="A2720">
        <v>4800184</v>
      </c>
      <c r="B2720">
        <v>2022</v>
      </c>
      <c r="D2720" t="s">
        <v>3699</v>
      </c>
      <c r="E2720" t="s">
        <v>3700</v>
      </c>
      <c r="F2720" t="s">
        <v>4101</v>
      </c>
      <c r="G2720" t="s">
        <v>3701</v>
      </c>
      <c r="H2720" s="5">
        <v>263176</v>
      </c>
      <c r="I2720">
        <f>IFERROR(VLOOKUP(G2720,'NCES Match'!$A$2:$B$1307,2,FALSE),"")</f>
        <v>4800184</v>
      </c>
      <c r="J2720" cm="1">
        <f t="array" ref="J2720">IFERROR(_xlfn.IFS(B2720=2015,H2720/$O$13,B2720=2016,H2720/$O$14,B2720=2017,H2720/$O$15,B2720=2018,H2720/$O$16,B2720=2019,H2720/$O$17,B2720=2020,H2720/$O$18,B2720=2021,H2720/$O$19,B2720=2022,H2720/$O$20),"")</f>
        <v>1.1559496362663773E-4</v>
      </c>
      <c r="K2720" s="3" cm="1">
        <f t="array" ref="K2720">IFERROR(_xlfn.IFS(B2720=2015,J2720*$P$4,B2720=2016,J2720*$P$5,B2720=2017,J2720*$P$6,B2720=2018,J2720*$P$7,B2720=2019,J2720*$P$8,B2720=2020,J2720*$P$9,B2720=2021,J2720*$P$10,B2720=2022,J2720*$P$11),"")</f>
        <v>248931.78974915249</v>
      </c>
      <c r="L2720" s="3">
        <f t="shared" si="43"/>
        <v>512107.78974915249</v>
      </c>
    </row>
    <row r="2721" spans="1:12">
      <c r="A2721">
        <v>4800184</v>
      </c>
      <c r="B2721">
        <v>2023</v>
      </c>
      <c r="D2721" t="s">
        <v>3699</v>
      </c>
      <c r="E2721" t="s">
        <v>3700</v>
      </c>
      <c r="F2721" t="s">
        <v>4101</v>
      </c>
      <c r="G2721" t="s">
        <v>3701</v>
      </c>
      <c r="H2721" s="5">
        <v>224716.97</v>
      </c>
      <c r="I2721">
        <f>IFERROR(VLOOKUP(G2721,'NCES Match'!$A$2:$B$1307,2,FALSE),"")</f>
        <v>4800184</v>
      </c>
      <c r="J2721" t="str" cm="1">
        <f t="array" ref="J2721">IFERROR(_xlfn.IFS(B2721=2015,H2721/$O$13,B2721=2016,H2721/$O$14,B2721=2017,H2721/$O$15,B2721=2018,H2721/$O$16,B2721=2019,H2721/$O$17,B2721=2020,H2721/$O$18,B2721=2021,H2721/$O$19,B2721=2022,H2721/$O$20),"")</f>
        <v/>
      </c>
      <c r="K2721" s="3" t="str" cm="1">
        <f t="array" ref="K2721">IFERROR(_xlfn.IFS(B2721=2015,J2721*$P$4,B2721=2016,J2721*$P$5,B2721=2017,J2721*$P$6,B2721=2018,J2721*$P$7,B2721=2019,J2721*$P$8,B2721=2020,J2721*$P$9,B2721=2021,J2721*$P$10,B2721=2022,J2721*$P$11),"")</f>
        <v/>
      </c>
      <c r="L2721" s="3">
        <f t="shared" si="43"/>
        <v>224716.97</v>
      </c>
    </row>
    <row r="2722" spans="1:12">
      <c r="A2722">
        <v>4800185</v>
      </c>
      <c r="B2722">
        <v>2015</v>
      </c>
      <c r="C2722" t="s">
        <v>3521</v>
      </c>
      <c r="D2722" t="s">
        <v>3543</v>
      </c>
      <c r="E2722" t="s">
        <v>3544</v>
      </c>
      <c r="G2722" t="s">
        <v>3545</v>
      </c>
      <c r="H2722" s="5">
        <v>30914.67</v>
      </c>
      <c r="I2722">
        <f>IFERROR(VLOOKUP(G2722,'NCES Match'!$A$2:$B$1307,2,FALSE),"")</f>
        <v>4800185</v>
      </c>
      <c r="J2722" cm="1">
        <f t="array" ref="J2722">IFERROR(_xlfn.IFS(B2722=2015,H2722/$O$13,B2722=2016,H2722/$O$14,B2722=2017,H2722/$O$15,B2722=2018,H2722/$O$16,B2722=2019,H2722/$O$17,B2722=2020,H2722/$O$18,B2722=2021,H2722/$O$19,B2722=2022,H2722/$O$20),"")</f>
        <v>2.4218668621780373E-5</v>
      </c>
      <c r="K2722" s="3" cm="1">
        <f t="array" ref="K2722">IFERROR(_xlfn.IFS(B2722=2015,J2722*$P$4,B2722=2016,J2722*$P$5,B2722=2017,J2722*$P$6,B2722=2018,J2722*$P$7,B2722=2019,J2722*$P$8,B2722=2020,J2722*$P$9,B2722=2021,J2722*$P$10,B2722=2022,J2722*$P$11),"")</f>
        <v>38543.59910163538</v>
      </c>
      <c r="L2722" s="3">
        <f t="shared" si="43"/>
        <v>69458.269101635378</v>
      </c>
    </row>
    <row r="2723" spans="1:12">
      <c r="A2723">
        <v>4800185</v>
      </c>
      <c r="B2723">
        <v>2016</v>
      </c>
      <c r="C2723" t="s">
        <v>4104</v>
      </c>
      <c r="D2723" t="s">
        <v>3543</v>
      </c>
      <c r="E2723" t="s">
        <v>3544</v>
      </c>
      <c r="F2723" t="s">
        <v>4101</v>
      </c>
      <c r="G2723" t="s">
        <v>3545</v>
      </c>
      <c r="H2723" s="5">
        <v>30400</v>
      </c>
      <c r="I2723">
        <f>IFERROR(VLOOKUP(G2723,'NCES Match'!$A$2:$B$1307,2,FALSE),"")</f>
        <v>4800185</v>
      </c>
      <c r="J2723" cm="1">
        <f t="array" ref="J2723">IFERROR(_xlfn.IFS(B2723=2015,H2723/$O$13,B2723=2016,H2723/$O$14,B2723=2017,H2723/$O$15,B2723=2018,H2723/$O$16,B2723=2019,H2723/$O$17,B2723=2020,H2723/$O$18,B2723=2021,H2723/$O$19,B2723=2022,H2723/$O$20),"")</f>
        <v>2.1762354028795591E-5</v>
      </c>
      <c r="K2723" s="3" cm="1">
        <f t="array" ref="K2723">IFERROR(_xlfn.IFS(B2723=2015,J2723*$P$4,B2723=2016,J2723*$P$5,B2723=2017,J2723*$P$6,B2723=2018,J2723*$P$7,B2723=2019,J2723*$P$8,B2723=2020,J2723*$P$9,B2723=2021,J2723*$P$10,B2723=2022,J2723*$P$11),"")</f>
        <v>36465.680440688586</v>
      </c>
      <c r="L2723" s="3">
        <f t="shared" si="43"/>
        <v>66865.680440688593</v>
      </c>
    </row>
    <row r="2724" spans="1:12">
      <c r="A2724">
        <v>4800185</v>
      </c>
      <c r="B2724">
        <v>2017</v>
      </c>
      <c r="D2724" t="s">
        <v>3543</v>
      </c>
      <c r="E2724" t="s">
        <v>3544</v>
      </c>
      <c r="F2724" t="s">
        <v>4101</v>
      </c>
      <c r="G2724" t="s">
        <v>3545</v>
      </c>
      <c r="H2724" s="5">
        <v>0</v>
      </c>
      <c r="I2724">
        <f>IFERROR(VLOOKUP(G2724,'NCES Match'!$A$2:$B$1307,2,FALSE),"")</f>
        <v>4800185</v>
      </c>
      <c r="J2724" cm="1">
        <f t="array" ref="J2724">IFERROR(_xlfn.IFS(B2724=2015,H2724/$O$13,B2724=2016,H2724/$O$14,B2724=2017,H2724/$O$15,B2724=2018,H2724/$O$16,B2724=2019,H2724/$O$17,B2724=2020,H2724/$O$18,B2724=2021,H2724/$O$19,B2724=2022,H2724/$O$20),"")</f>
        <v>0</v>
      </c>
      <c r="K2724" s="3" cm="1">
        <f t="array" ref="K2724">IFERROR(_xlfn.IFS(B2724=2015,J2724*$P$4,B2724=2016,J2724*$P$5,B2724=2017,J2724*$P$6,B2724=2018,J2724*$P$7,B2724=2019,J2724*$P$8,B2724=2020,J2724*$P$9,B2724=2021,J2724*$P$10,B2724=2022,J2724*$P$11),"")</f>
        <v>0</v>
      </c>
      <c r="L2724" s="3">
        <f t="shared" si="43"/>
        <v>0</v>
      </c>
    </row>
    <row r="2725" spans="1:12">
      <c r="A2725">
        <v>4800186</v>
      </c>
      <c r="B2725">
        <v>2015</v>
      </c>
      <c r="C2725" t="s">
        <v>3521</v>
      </c>
      <c r="D2725" t="s">
        <v>3660</v>
      </c>
      <c r="E2725" t="s">
        <v>3661</v>
      </c>
      <c r="G2725" t="s">
        <v>3662</v>
      </c>
      <c r="H2725" s="5">
        <v>45489.95</v>
      </c>
      <c r="I2725">
        <f>IFERROR(VLOOKUP(G2725,'NCES Match'!$A$2:$B$1307,2,FALSE),"")</f>
        <v>4800186</v>
      </c>
      <c r="J2725" cm="1">
        <f t="array" ref="J2725">IFERROR(_xlfn.IFS(B2725=2015,H2725/$O$13,B2725=2016,H2725/$O$14,B2725=2017,H2725/$O$15,B2725=2018,H2725/$O$16,B2725=2019,H2725/$O$17,B2725=2020,H2725/$O$18,B2725=2021,H2725/$O$19,B2725=2022,H2725/$O$20),"")</f>
        <v>3.5636997731865099E-5</v>
      </c>
      <c r="K2725" s="3" cm="1">
        <f t="array" ref="K2725">IFERROR(_xlfn.IFS(B2725=2015,J2725*$P$4,B2725=2016,J2725*$P$5,B2725=2017,J2725*$P$6,B2725=2018,J2725*$P$7,B2725=2019,J2725*$P$8,B2725=2020,J2725*$P$9,B2725=2021,J2725*$P$10,B2725=2022,J2725*$P$11),"")</f>
        <v>56715.675630806931</v>
      </c>
      <c r="L2725" s="3">
        <f t="shared" si="43"/>
        <v>102205.62563080693</v>
      </c>
    </row>
    <row r="2726" spans="1:12">
      <c r="A2726">
        <v>4800186</v>
      </c>
      <c r="B2726">
        <v>2016</v>
      </c>
      <c r="C2726" t="s">
        <v>4104</v>
      </c>
      <c r="D2726" t="s">
        <v>3660</v>
      </c>
      <c r="E2726" t="s">
        <v>3661</v>
      </c>
      <c r="F2726" t="s">
        <v>4101</v>
      </c>
      <c r="G2726" t="s">
        <v>3662</v>
      </c>
      <c r="H2726" s="5">
        <v>48200</v>
      </c>
      <c r="I2726">
        <f>IFERROR(VLOOKUP(G2726,'NCES Match'!$A$2:$B$1307,2,FALSE),"")</f>
        <v>4800186</v>
      </c>
      <c r="J2726" cm="1">
        <f t="array" ref="J2726">IFERROR(_xlfn.IFS(B2726=2015,H2726/$O$13,B2726=2016,H2726/$O$14,B2726=2017,H2726/$O$15,B2726=2018,H2726/$O$16,B2726=2019,H2726/$O$17,B2726=2020,H2726/$O$18,B2726=2021,H2726/$O$19,B2726=2022,H2726/$O$20),"")</f>
        <v>3.4504785006182481E-5</v>
      </c>
      <c r="K2726" s="3" cm="1">
        <f t="array" ref="K2726">IFERROR(_xlfn.IFS(B2726=2015,J2726*$P$4,B2726=2016,J2726*$P$5,B2726=2017,J2726*$P$6,B2726=2018,J2726*$P$7,B2726=2019,J2726*$P$8,B2726=2020,J2726*$P$9,B2726=2021,J2726*$P$10,B2726=2022,J2726*$P$11),"")</f>
        <v>57817.295961881238</v>
      </c>
      <c r="L2726" s="3">
        <f t="shared" si="43"/>
        <v>106017.29596188123</v>
      </c>
    </row>
    <row r="2727" spans="1:12">
      <c r="A2727">
        <v>4800186</v>
      </c>
      <c r="B2727">
        <v>2017</v>
      </c>
      <c r="D2727" t="s">
        <v>3660</v>
      </c>
      <c r="E2727" t="s">
        <v>3661</v>
      </c>
      <c r="F2727" t="s">
        <v>4101</v>
      </c>
      <c r="G2727" t="s">
        <v>3662</v>
      </c>
      <c r="H2727" s="5">
        <v>70387</v>
      </c>
      <c r="I2727">
        <f>IFERROR(VLOOKUP(G2727,'NCES Match'!$A$2:$B$1307,2,FALSE),"")</f>
        <v>4800186</v>
      </c>
      <c r="J2727" cm="1">
        <f t="array" ref="J2727">IFERROR(_xlfn.IFS(B2727=2015,H2727/$O$13,B2727=2016,H2727/$O$14,B2727=2017,H2727/$O$15,B2727=2018,H2727/$O$16,B2727=2019,H2727/$O$17,B2727=2020,H2727/$O$18,B2727=2021,H2727/$O$19,B2727=2022,H2727/$O$20),"")</f>
        <v>4.8527526466009904E-5</v>
      </c>
      <c r="K2727" s="3" cm="1">
        <f t="array" ref="K2727">IFERROR(_xlfn.IFS(B2727=2015,J2727*$P$4,B2727=2016,J2727*$P$5,B2727=2017,J2727*$P$6,B2727=2018,J2727*$P$7,B2727=2019,J2727*$P$8,B2727=2020,J2727*$P$9,B2727=2021,J2727*$P$10,B2727=2022,J2727*$P$11),"")</f>
        <v>82411.766127948678</v>
      </c>
      <c r="L2727" s="3">
        <f t="shared" si="43"/>
        <v>152798.76612794868</v>
      </c>
    </row>
    <row r="2728" spans="1:12">
      <c r="A2728">
        <v>4800186</v>
      </c>
      <c r="B2728">
        <v>2018</v>
      </c>
      <c r="D2728" t="s">
        <v>3660</v>
      </c>
      <c r="E2728" t="s">
        <v>3661</v>
      </c>
      <c r="F2728" t="s">
        <v>4101</v>
      </c>
      <c r="G2728" t="s">
        <v>3662</v>
      </c>
      <c r="H2728" s="5">
        <v>73418</v>
      </c>
      <c r="I2728">
        <f>IFERROR(VLOOKUP(G2728,'NCES Match'!$A$2:$B$1307,2,FALSE),"")</f>
        <v>4800186</v>
      </c>
      <c r="J2728" cm="1">
        <f t="array" ref="J2728">IFERROR(_xlfn.IFS(B2728=2015,H2728/$O$13,B2728=2016,H2728/$O$14,B2728=2017,H2728/$O$15,B2728=2018,H2728/$O$16,B2728=2019,H2728/$O$17,B2728=2020,H2728/$O$18,B2728=2021,H2728/$O$19,B2728=2022,H2728/$O$20),"")</f>
        <v>4.7909564543946047E-5</v>
      </c>
      <c r="K2728" s="3" cm="1">
        <f t="array" ref="K2728">IFERROR(_xlfn.IFS(B2728=2015,J2728*$P$4,B2728=2016,J2728*$P$5,B2728=2017,J2728*$P$6,B2728=2018,J2728*$P$7,B2728=2019,J2728*$P$8,B2728=2020,J2728*$P$9,B2728=2021,J2728*$P$10,B2728=2022,J2728*$P$11),"")</f>
        <v>82253.693872895616</v>
      </c>
      <c r="L2728" s="3">
        <f t="shared" si="43"/>
        <v>155671.69387289562</v>
      </c>
    </row>
    <row r="2729" spans="1:12">
      <c r="A2729">
        <v>4800186</v>
      </c>
      <c r="B2729">
        <v>2019</v>
      </c>
      <c r="D2729" t="s">
        <v>3660</v>
      </c>
      <c r="E2729" t="s">
        <v>3661</v>
      </c>
      <c r="F2729" t="s">
        <v>4101</v>
      </c>
      <c r="G2729" t="s">
        <v>3662</v>
      </c>
      <c r="H2729" s="5">
        <v>87279</v>
      </c>
      <c r="I2729">
        <f>IFERROR(VLOOKUP(G2729,'NCES Match'!$A$2:$B$1307,2,FALSE),"")</f>
        <v>4800186</v>
      </c>
      <c r="J2729" cm="1">
        <f t="array" ref="J2729">IFERROR(_xlfn.IFS(B2729=2015,H2729/$O$13,B2729=2016,H2729/$O$14,B2729=2017,H2729/$O$15,B2729=2018,H2729/$O$16,B2729=2019,H2729/$O$17,B2729=2020,H2729/$O$18,B2729=2021,H2729/$O$19,B2729=2022,H2729/$O$20),"")</f>
        <v>5.5263319545597647E-5</v>
      </c>
      <c r="K2729" s="3" cm="1">
        <f t="array" ref="K2729">IFERROR(_xlfn.IFS(B2729=2015,J2729*$P$4,B2729=2016,J2729*$P$5,B2729=2017,J2729*$P$6,B2729=2018,J2729*$P$7,B2729=2019,J2729*$P$8,B2729=2020,J2729*$P$9,B2729=2021,J2729*$P$10,B2729=2022,J2729*$P$11),"")</f>
        <v>96043.558171439436</v>
      </c>
      <c r="L2729" s="3">
        <f t="shared" si="43"/>
        <v>183322.55817143945</v>
      </c>
    </row>
    <row r="2730" spans="1:12">
      <c r="A2730" t="s">
        <v>4230</v>
      </c>
      <c r="B2730">
        <v>2020</v>
      </c>
      <c r="D2730" t="s">
        <v>3660</v>
      </c>
      <c r="E2730" t="s">
        <v>3661</v>
      </c>
      <c r="F2730" t="s">
        <v>4230</v>
      </c>
      <c r="G2730" t="s">
        <v>4279</v>
      </c>
      <c r="H2730" s="5">
        <v>143294</v>
      </c>
      <c r="I2730" t="str">
        <f>IFERROR(VLOOKUP(G2730,'NCES Match'!$A$2:$B$1307,2,FALSE),"")</f>
        <v/>
      </c>
      <c r="J2730" cm="1">
        <f t="array" ref="J2730">IFERROR(_xlfn.IFS(B2730=2015,H2730/$O$13,B2730=2016,H2730/$O$14,B2730=2017,H2730/$O$15,B2730=2018,H2730/$O$16,B2730=2019,H2730/$O$17,B2730=2020,H2730/$O$18,B2730=2021,H2730/$O$19,B2730=2022,H2730/$O$20),"")</f>
        <v>7.7652102290911562E-5</v>
      </c>
      <c r="K2730" s="3" cm="1">
        <f t="array" ref="K2730">IFERROR(_xlfn.IFS(B2730=2015,J2730*$P$4,B2730=2016,J2730*$P$5,B2730=2017,J2730*$P$6,B2730=2018,J2730*$P$7,B2730=2019,J2730*$P$8,B2730=2020,J2730*$P$9,B2730=2021,J2730*$P$10,B2730=2022,J2730*$P$11),"")</f>
        <v>163690.85021990951</v>
      </c>
      <c r="L2730" s="3">
        <f t="shared" si="43"/>
        <v>306984.85021990951</v>
      </c>
    </row>
    <row r="2731" spans="1:12">
      <c r="A2731" t="s">
        <v>4230</v>
      </c>
      <c r="B2731">
        <v>2021</v>
      </c>
      <c r="D2731" t="s">
        <v>3660</v>
      </c>
      <c r="E2731" t="s">
        <v>3661</v>
      </c>
      <c r="F2731" t="s">
        <v>4101</v>
      </c>
      <c r="G2731" t="s">
        <v>4279</v>
      </c>
      <c r="H2731" s="5">
        <v>137190.06</v>
      </c>
      <c r="I2731" t="str">
        <f>IFERROR(VLOOKUP(G2731,'NCES Match'!$A$2:$B$1307,2,FALSE),"")</f>
        <v/>
      </c>
      <c r="J2731" cm="1">
        <f t="array" ref="J2731">IFERROR(_xlfn.IFS(B2731=2015,H2731/$O$13,B2731=2016,H2731/$O$14,B2731=2017,H2731/$O$15,B2731=2018,H2731/$O$16,B2731=2019,H2731/$O$17,B2731=2020,H2731/$O$18,B2731=2021,H2731/$O$19,B2731=2022,H2731/$O$20),"")</f>
        <v>7.0192336021425645E-5</v>
      </c>
      <c r="K2731" s="3" cm="1">
        <f t="array" ref="K2731">IFERROR(_xlfn.IFS(B2731=2015,J2731*$P$4,B2731=2016,J2731*$P$5,B2731=2017,J2731*$P$6,B2731=2018,J2731*$P$7,B2731=2019,J2731*$P$8,B2731=2020,J2731*$P$9,B2731=2021,J2731*$P$10,B2731=2022,J2731*$P$11),"")</f>
        <v>150250.43601402518</v>
      </c>
      <c r="L2731" s="3">
        <f t="shared" si="43"/>
        <v>287440.49601402518</v>
      </c>
    </row>
    <row r="2732" spans="1:12">
      <c r="A2732" t="s">
        <v>4230</v>
      </c>
      <c r="B2732">
        <v>2022</v>
      </c>
      <c r="D2732" t="s">
        <v>3660</v>
      </c>
      <c r="E2732" t="s">
        <v>3661</v>
      </c>
      <c r="F2732" t="s">
        <v>4101</v>
      </c>
      <c r="G2732" t="s">
        <v>4279</v>
      </c>
      <c r="H2732" s="5">
        <v>140784.68</v>
      </c>
      <c r="I2732" t="str">
        <f>IFERROR(VLOOKUP(G2732,'NCES Match'!$A$2:$B$1307,2,FALSE),"")</f>
        <v/>
      </c>
      <c r="J2732" cm="1">
        <f t="array" ref="J2732">IFERROR(_xlfn.IFS(B2732=2015,H2732/$O$13,B2732=2016,H2732/$O$14,B2732=2017,H2732/$O$15,B2732=2018,H2732/$O$16,B2732=2019,H2732/$O$17,B2732=2020,H2732/$O$18,B2732=2021,H2732/$O$19,B2732=2022,H2732/$O$20),"")</f>
        <v>6.1836945480544695E-5</v>
      </c>
      <c r="K2732" s="3" cm="1">
        <f t="array" ref="K2732">IFERROR(_xlfn.IFS(B2732=2015,J2732*$P$4,B2732=2016,J2732*$P$5,B2732=2017,J2732*$P$6,B2732=2018,J2732*$P$7,B2732=2019,J2732*$P$8,B2732=2020,J2732*$P$9,B2732=2021,J2732*$P$10,B2732=2022,J2732*$P$11),"")</f>
        <v>133164.81123530152</v>
      </c>
      <c r="L2732" s="3">
        <f t="shared" si="43"/>
        <v>273949.49123530148</v>
      </c>
    </row>
    <row r="2733" spans="1:12">
      <c r="A2733">
        <v>4800186</v>
      </c>
      <c r="B2733">
        <v>2023</v>
      </c>
      <c r="D2733" t="s">
        <v>3660</v>
      </c>
      <c r="E2733" t="s">
        <v>3661</v>
      </c>
      <c r="F2733" t="s">
        <v>4101</v>
      </c>
      <c r="G2733" t="s">
        <v>3662</v>
      </c>
      <c r="H2733" s="5">
        <v>146596.4</v>
      </c>
      <c r="I2733">
        <f>IFERROR(VLOOKUP(G2733,'NCES Match'!$A$2:$B$1307,2,FALSE),"")</f>
        <v>4800186</v>
      </c>
      <c r="J2733" t="str" cm="1">
        <f t="array" ref="J2733">IFERROR(_xlfn.IFS(B2733=2015,H2733/$O$13,B2733=2016,H2733/$O$14,B2733=2017,H2733/$O$15,B2733=2018,H2733/$O$16,B2733=2019,H2733/$O$17,B2733=2020,H2733/$O$18,B2733=2021,H2733/$O$19,B2733=2022,H2733/$O$20),"")</f>
        <v/>
      </c>
      <c r="K2733" s="3" t="str" cm="1">
        <f t="array" ref="K2733">IFERROR(_xlfn.IFS(B2733=2015,J2733*$P$4,B2733=2016,J2733*$P$5,B2733=2017,J2733*$P$6,B2733=2018,J2733*$P$7,B2733=2019,J2733*$P$8,B2733=2020,J2733*$P$9,B2733=2021,J2733*$P$10,B2733=2022,J2733*$P$11),"")</f>
        <v/>
      </c>
      <c r="L2733" s="3">
        <f t="shared" si="43"/>
        <v>146596.4</v>
      </c>
    </row>
    <row r="2734" spans="1:12">
      <c r="A2734">
        <v>4800236</v>
      </c>
      <c r="B2734">
        <v>2015</v>
      </c>
      <c r="C2734" t="s">
        <v>3521</v>
      </c>
      <c r="D2734" t="s">
        <v>3675</v>
      </c>
      <c r="E2734" t="s">
        <v>3676</v>
      </c>
      <c r="G2734" t="s">
        <v>3677</v>
      </c>
      <c r="H2734" s="5">
        <v>68261.62</v>
      </c>
      <c r="I2734">
        <f>IFERROR(VLOOKUP(G2734,'NCES Match'!$A$2:$B$1307,2,FALSE),"")</f>
        <v>4800236</v>
      </c>
      <c r="J2734" cm="1">
        <f t="array" ref="J2734">IFERROR(_xlfn.IFS(B2734=2015,H2734/$O$13,B2734=2016,H2734/$O$14,B2734=2017,H2734/$O$15,B2734=2018,H2734/$O$16,B2734=2019,H2734/$O$17,B2734=2020,H2734/$O$18,B2734=2021,H2734/$O$19,B2734=2022,H2734/$O$20),"")</f>
        <v>5.3476409561088495E-5</v>
      </c>
      <c r="K2734" s="3" cm="1">
        <f t="array" ref="K2734">IFERROR(_xlfn.IFS(B2734=2015,J2734*$P$4,B2734=2016,J2734*$P$5,B2734=2017,J2734*$P$6,B2734=2018,J2734*$P$7,B2734=2019,J2734*$P$8,B2734=2020,J2734*$P$9,B2734=2021,J2734*$P$10,B2734=2022,J2734*$P$11),"")</f>
        <v>85106.796071514778</v>
      </c>
      <c r="L2734" s="3">
        <f t="shared" si="43"/>
        <v>153368.41607151477</v>
      </c>
    </row>
    <row r="2735" spans="1:12">
      <c r="A2735">
        <v>4800236</v>
      </c>
      <c r="B2735">
        <v>2016</v>
      </c>
      <c r="C2735" t="s">
        <v>4104</v>
      </c>
      <c r="D2735" t="s">
        <v>3675</v>
      </c>
      <c r="E2735" t="s">
        <v>3676</v>
      </c>
      <c r="F2735" t="s">
        <v>4101</v>
      </c>
      <c r="G2735" t="s">
        <v>3677</v>
      </c>
      <c r="H2735" s="5">
        <v>71667</v>
      </c>
      <c r="I2735">
        <f>IFERROR(VLOOKUP(G2735,'NCES Match'!$A$2:$B$1307,2,FALSE),"")</f>
        <v>4800236</v>
      </c>
      <c r="J2735" cm="1">
        <f t="array" ref="J2735">IFERROR(_xlfn.IFS(B2735=2015,H2735/$O$13,B2735=2016,H2735/$O$14,B2735=2017,H2735/$O$15,B2735=2018,H2735/$O$16,B2735=2019,H2735/$O$17,B2735=2020,H2735/$O$18,B2735=2021,H2735/$O$19,B2735=2022,H2735/$O$20),"")</f>
        <v>5.1304033755976769E-5</v>
      </c>
      <c r="K2735" s="3" cm="1">
        <f t="array" ref="K2735">IFERROR(_xlfn.IFS(B2735=2015,J2735*$P$4,B2735=2016,J2735*$P$5,B2735=2017,J2735*$P$6,B2735=2018,J2735*$P$7,B2735=2019,J2735*$P$8,B2735=2020,J2735*$P$9,B2735=2021,J2735*$P$10,B2735=2022,J2735*$P$11),"")</f>
        <v>85966.642109961482</v>
      </c>
      <c r="L2735" s="3">
        <f t="shared" si="43"/>
        <v>157633.64210996148</v>
      </c>
    </row>
    <row r="2736" spans="1:12">
      <c r="A2736">
        <v>4800236</v>
      </c>
      <c r="B2736">
        <v>2017</v>
      </c>
      <c r="D2736" t="s">
        <v>3675</v>
      </c>
      <c r="E2736" t="s">
        <v>3676</v>
      </c>
      <c r="F2736" t="s">
        <v>4101</v>
      </c>
      <c r="G2736" t="s">
        <v>3677</v>
      </c>
      <c r="H2736" s="5">
        <v>68353</v>
      </c>
      <c r="I2736">
        <f>IFERROR(VLOOKUP(G2736,'NCES Match'!$A$2:$B$1307,2,FALSE),"")</f>
        <v>4800236</v>
      </c>
      <c r="J2736" cm="1">
        <f t="array" ref="J2736">IFERROR(_xlfn.IFS(B2736=2015,H2736/$O$13,B2736=2016,H2736/$O$14,B2736=2017,H2736/$O$15,B2736=2018,H2736/$O$16,B2736=2019,H2736/$O$17,B2736=2020,H2736/$O$18,B2736=2021,H2736/$O$19,B2736=2022,H2736/$O$20),"")</f>
        <v>4.7125208014706907E-5</v>
      </c>
      <c r="K2736" s="3" cm="1">
        <f t="array" ref="K2736">IFERROR(_xlfn.IFS(B2736=2015,J2736*$P$4,B2736=2016,J2736*$P$5,B2736=2017,J2736*$P$6,B2736=2018,J2736*$P$7,B2736=2019,J2736*$P$8,B2736=2020,J2736*$P$9,B2736=2021,J2736*$P$10,B2736=2022,J2736*$P$11),"")</f>
        <v>80030.281872272943</v>
      </c>
      <c r="L2736" s="3">
        <f t="shared" si="43"/>
        <v>148383.28187227296</v>
      </c>
    </row>
    <row r="2737" spans="1:12">
      <c r="A2737">
        <v>4800236</v>
      </c>
      <c r="B2737">
        <v>2018</v>
      </c>
      <c r="D2737" t="s">
        <v>3675</v>
      </c>
      <c r="E2737" t="s">
        <v>3676</v>
      </c>
      <c r="F2737" t="s">
        <v>4101</v>
      </c>
      <c r="G2737" t="s">
        <v>3677</v>
      </c>
      <c r="H2737" s="5">
        <v>62008</v>
      </c>
      <c r="I2737">
        <f>IFERROR(VLOOKUP(G2737,'NCES Match'!$A$2:$B$1307,2,FALSE),"")</f>
        <v>4800236</v>
      </c>
      <c r="J2737" cm="1">
        <f t="array" ref="J2737">IFERROR(_xlfn.IFS(B2737=2015,H2737/$O$13,B2737=2016,H2737/$O$14,B2737=2017,H2737/$O$15,B2737=2018,H2737/$O$16,B2737=2019,H2737/$O$17,B2737=2020,H2737/$O$18,B2737=2021,H2737/$O$19,B2737=2022,H2737/$O$20),"")</f>
        <v>4.0463868237230743E-5</v>
      </c>
      <c r="K2737" s="3" cm="1">
        <f t="array" ref="K2737">IFERROR(_xlfn.IFS(B2737=2015,J2737*$P$4,B2737=2016,J2737*$P$5,B2737=2017,J2737*$P$6,B2737=2018,J2737*$P$7,B2737=2019,J2737*$P$8,B2737=2020,J2737*$P$9,B2737=2021,J2737*$P$10,B2737=2022,J2737*$P$11),"")</f>
        <v>69470.525615932216</v>
      </c>
      <c r="L2737" s="3">
        <f t="shared" si="43"/>
        <v>131478.52561593222</v>
      </c>
    </row>
    <row r="2738" spans="1:12">
      <c r="A2738">
        <v>4800236</v>
      </c>
      <c r="B2738">
        <v>2019</v>
      </c>
      <c r="D2738" t="s">
        <v>3675</v>
      </c>
      <c r="E2738" t="s">
        <v>3676</v>
      </c>
      <c r="F2738" t="s">
        <v>4101</v>
      </c>
      <c r="G2738" t="s">
        <v>3677</v>
      </c>
      <c r="H2738" s="5">
        <v>69648</v>
      </c>
      <c r="I2738">
        <f>IFERROR(VLOOKUP(G2738,'NCES Match'!$A$2:$B$1307,2,FALSE),"")</f>
        <v>4800236</v>
      </c>
      <c r="J2738" cm="1">
        <f t="array" ref="J2738">IFERROR(_xlfn.IFS(B2738=2015,H2738/$O$13,B2738=2016,H2738/$O$14,B2738=2017,H2738/$O$15,B2738=2018,H2738/$O$16,B2738=2019,H2738/$O$17,B2738=2020,H2738/$O$18,B2738=2021,H2738/$O$19,B2738=2022,H2738/$O$20),"")</f>
        <v>4.4099722495809815E-5</v>
      </c>
      <c r="K2738" s="3" cm="1">
        <f t="array" ref="K2738">IFERROR(_xlfn.IFS(B2738=2015,J2738*$P$4,B2738=2016,J2738*$P$5,B2738=2017,J2738*$P$6,B2738=2018,J2738*$P$7,B2738=2019,J2738*$P$8,B2738=2020,J2738*$P$9,B2738=2021,J2738*$P$10,B2738=2022,J2738*$P$11),"")</f>
        <v>76642.052951161371</v>
      </c>
      <c r="L2738" s="3">
        <f t="shared" si="43"/>
        <v>146290.05295116137</v>
      </c>
    </row>
    <row r="2739" spans="1:12">
      <c r="A2739">
        <v>4800236</v>
      </c>
      <c r="B2739">
        <v>2020</v>
      </c>
      <c r="D2739" t="s">
        <v>3675</v>
      </c>
      <c r="E2739" t="s">
        <v>3676</v>
      </c>
      <c r="F2739" t="s">
        <v>4230</v>
      </c>
      <c r="G2739" t="s">
        <v>3677</v>
      </c>
      <c r="H2739" s="5">
        <v>164005</v>
      </c>
      <c r="I2739">
        <f>IFERROR(VLOOKUP(G2739,'NCES Match'!$A$2:$B$1307,2,FALSE),"")</f>
        <v>4800236</v>
      </c>
      <c r="J2739" cm="1">
        <f t="array" ref="J2739">IFERROR(_xlfn.IFS(B2739=2015,H2739/$O$13,B2739=2016,H2739/$O$14,B2739=2017,H2739/$O$15,B2739=2018,H2739/$O$16,B2739=2019,H2739/$O$17,B2739=2020,H2739/$O$18,B2739=2021,H2739/$O$19,B2739=2022,H2739/$O$20),"")</f>
        <v>8.88755498221904E-5</v>
      </c>
      <c r="K2739" s="3" cm="1">
        <f t="array" ref="K2739">IFERROR(_xlfn.IFS(B2739=2015,J2739*$P$4,B2739=2016,J2739*$P$5,B2739=2017,J2739*$P$6,B2739=2018,J2739*$P$7,B2739=2019,J2739*$P$8,B2739=2020,J2739*$P$9,B2739=2021,J2739*$P$10,B2739=2022,J2739*$P$11),"")</f>
        <v>187349.9092098501</v>
      </c>
      <c r="L2739" s="3">
        <f t="shared" si="43"/>
        <v>351354.90920985013</v>
      </c>
    </row>
    <row r="2740" spans="1:12">
      <c r="A2740">
        <v>4800236</v>
      </c>
      <c r="B2740">
        <v>2021</v>
      </c>
      <c r="D2740" t="s">
        <v>3675</v>
      </c>
      <c r="E2740" t="s">
        <v>3676</v>
      </c>
      <c r="F2740" t="s">
        <v>4230</v>
      </c>
      <c r="G2740" t="s">
        <v>3677</v>
      </c>
      <c r="H2740" s="5">
        <v>169151.32</v>
      </c>
      <c r="I2740">
        <f>IFERROR(VLOOKUP(G2740,'NCES Match'!$A$2:$B$1307,2,FALSE),"")</f>
        <v>4800236</v>
      </c>
      <c r="J2740" cm="1">
        <f t="array" ref="J2740">IFERROR(_xlfn.IFS(B2740=2015,H2740/$O$13,B2740=2016,H2740/$O$14,B2740=2017,H2740/$O$15,B2740=2018,H2740/$O$16,B2740=2019,H2740/$O$17,B2740=2020,H2740/$O$18,B2740=2021,H2740/$O$19,B2740=2022,H2740/$O$20),"")</f>
        <v>8.654509147315554E-5</v>
      </c>
      <c r="K2740" s="3" cm="1">
        <f t="array" ref="K2740">IFERROR(_xlfn.IFS(B2740=2015,J2740*$P$4,B2740=2016,J2740*$P$5,B2740=2017,J2740*$P$6,B2740=2018,J2740*$P$7,B2740=2019,J2740*$P$8,B2740=2020,J2740*$P$9,B2740=2021,J2740*$P$10,B2740=2022,J2740*$P$11),"")</f>
        <v>185254.3805458493</v>
      </c>
      <c r="L2740" s="3">
        <f t="shared" si="43"/>
        <v>354405.70054584928</v>
      </c>
    </row>
    <row r="2741" spans="1:12">
      <c r="A2741">
        <v>4800236</v>
      </c>
      <c r="B2741">
        <v>2022</v>
      </c>
      <c r="D2741" t="s">
        <v>3675</v>
      </c>
      <c r="E2741" t="s">
        <v>3676</v>
      </c>
      <c r="F2741" t="s">
        <v>4101</v>
      </c>
      <c r="G2741" t="s">
        <v>3677</v>
      </c>
      <c r="H2741" s="5">
        <v>194738.8</v>
      </c>
      <c r="I2741">
        <f>IFERROR(VLOOKUP(G2741,'NCES Match'!$A$2:$B$1307,2,FALSE),"")</f>
        <v>4800236</v>
      </c>
      <c r="J2741" cm="1">
        <f t="array" ref="J2741">IFERROR(_xlfn.IFS(B2741=2015,H2741/$O$13,B2741=2016,H2741/$O$14,B2741=2017,H2741/$O$15,B2741=2018,H2741/$O$16,B2741=2019,H2741/$O$17,B2741=2020,H2741/$O$18,B2741=2021,H2741/$O$19,B2741=2022,H2741/$O$20),"")</f>
        <v>8.5535248285159278E-5</v>
      </c>
      <c r="K2741" s="3" cm="1">
        <f t="array" ref="K2741">IFERROR(_xlfn.IFS(B2741=2015,J2741*$P$4,B2741=2016,J2741*$P$5,B2741=2017,J2741*$P$6,B2741=2018,J2741*$P$7,B2741=2019,J2741*$P$8,B2741=2020,J2741*$P$9,B2741=2021,J2741*$P$10,B2741=2022,J2741*$P$11),"")</f>
        <v>184198.70359608115</v>
      </c>
      <c r="L2741" s="3">
        <f t="shared" si="43"/>
        <v>378937.50359608117</v>
      </c>
    </row>
    <row r="2742" spans="1:12">
      <c r="A2742">
        <v>4800236</v>
      </c>
      <c r="B2742">
        <v>2023</v>
      </c>
      <c r="D2742" t="s">
        <v>3675</v>
      </c>
      <c r="E2742" t="s">
        <v>3676</v>
      </c>
      <c r="F2742" t="s">
        <v>4101</v>
      </c>
      <c r="G2742" t="s">
        <v>3677</v>
      </c>
      <c r="H2742" s="5">
        <v>206861.9</v>
      </c>
      <c r="I2742">
        <f>IFERROR(VLOOKUP(G2742,'NCES Match'!$A$2:$B$1307,2,FALSE),"")</f>
        <v>4800236</v>
      </c>
      <c r="J2742" t="str" cm="1">
        <f t="array" ref="J2742">IFERROR(_xlfn.IFS(B2742=2015,H2742/$O$13,B2742=2016,H2742/$O$14,B2742=2017,H2742/$O$15,B2742=2018,H2742/$O$16,B2742=2019,H2742/$O$17,B2742=2020,H2742/$O$18,B2742=2021,H2742/$O$19,B2742=2022,H2742/$O$20),"")</f>
        <v/>
      </c>
      <c r="K2742" s="3" t="str" cm="1">
        <f t="array" ref="K2742">IFERROR(_xlfn.IFS(B2742=2015,J2742*$P$4,B2742=2016,J2742*$P$5,B2742=2017,J2742*$P$6,B2742=2018,J2742*$P$7,B2742=2019,J2742*$P$8,B2742=2020,J2742*$P$9,B2742=2021,J2742*$P$10,B2742=2022,J2742*$P$11),"")</f>
        <v/>
      </c>
      <c r="L2742" s="3">
        <f t="shared" si="43"/>
        <v>206861.9</v>
      </c>
    </row>
    <row r="2743" spans="1:12">
      <c r="A2743">
        <v>4800237</v>
      </c>
      <c r="B2743">
        <v>2015</v>
      </c>
      <c r="C2743" t="s">
        <v>3521</v>
      </c>
      <c r="D2743" t="s">
        <v>3714</v>
      </c>
      <c r="E2743" t="s">
        <v>3715</v>
      </c>
      <c r="G2743" t="s">
        <v>3716</v>
      </c>
      <c r="H2743" s="5">
        <v>175269.67</v>
      </c>
      <c r="I2743">
        <f>IFERROR(VLOOKUP(G2743,'NCES Match'!$A$2:$B$1307,2,FALSE),"")</f>
        <v>4800237</v>
      </c>
      <c r="J2743" cm="1">
        <f t="array" ref="J2743">IFERROR(_xlfn.IFS(B2743=2015,H2743/$O$13,B2743=2016,H2743/$O$14,B2743=2017,H2743/$O$15,B2743=2018,H2743/$O$16,B2743=2019,H2743/$O$17,B2743=2020,H2743/$O$18,B2743=2021,H2743/$O$19,B2743=2022,H2743/$O$20),"")</f>
        <v>1.3730691795121221E-4</v>
      </c>
      <c r="K2743" s="3" cm="1">
        <f t="array" ref="K2743">IFERROR(_xlfn.IFS(B2743=2015,J2743*$P$4,B2743=2016,J2743*$P$5,B2743=2017,J2743*$P$6,B2743=2018,J2743*$P$7,B2743=2019,J2743*$P$8,B2743=2020,J2743*$P$9,B2743=2021,J2743*$P$10,B2743=2022,J2743*$P$11),"")</f>
        <v>218521.62404308151</v>
      </c>
      <c r="L2743" s="3">
        <f t="shared" si="43"/>
        <v>393791.29404308152</v>
      </c>
    </row>
    <row r="2744" spans="1:12">
      <c r="A2744">
        <v>4800237</v>
      </c>
      <c r="B2744">
        <v>2016</v>
      </c>
      <c r="C2744" t="s">
        <v>4104</v>
      </c>
      <c r="D2744" t="s">
        <v>3714</v>
      </c>
      <c r="E2744" t="s">
        <v>3715</v>
      </c>
      <c r="F2744" t="s">
        <v>4101</v>
      </c>
      <c r="G2744" t="s">
        <v>3716</v>
      </c>
      <c r="H2744" s="5">
        <v>198161</v>
      </c>
      <c r="I2744">
        <f>IFERROR(VLOOKUP(G2744,'NCES Match'!$A$2:$B$1307,2,FALSE),"")</f>
        <v>4800237</v>
      </c>
      <c r="J2744" cm="1">
        <f t="array" ref="J2744">IFERROR(_xlfn.IFS(B2744=2015,H2744/$O$13,B2744=2016,H2744/$O$14,B2744=2017,H2744/$O$15,B2744=2018,H2744/$O$16,B2744=2019,H2744/$O$17,B2744=2020,H2744/$O$18,B2744=2021,H2744/$O$19,B2744=2022,H2744/$O$20),"")</f>
        <v>1.418569025230317E-4</v>
      </c>
      <c r="K2744" s="3" cm="1">
        <f t="array" ref="K2744">IFERROR(_xlfn.IFS(B2744=2015,J2744*$P$4,B2744=2016,J2744*$P$5,B2744=2017,J2744*$P$6,B2744=2018,J2744*$P$7,B2744=2019,J2744*$P$8,B2744=2020,J2744*$P$9,B2744=2021,J2744*$P$10,B2744=2022,J2744*$P$11),"")</f>
        <v>237699.85861208194</v>
      </c>
      <c r="L2744" s="3">
        <f t="shared" si="43"/>
        <v>435860.85861208197</v>
      </c>
    </row>
    <row r="2745" spans="1:12">
      <c r="A2745">
        <v>4800237</v>
      </c>
      <c r="B2745">
        <v>2017</v>
      </c>
      <c r="D2745" t="s">
        <v>3714</v>
      </c>
      <c r="E2745" t="s">
        <v>3715</v>
      </c>
      <c r="F2745" t="s">
        <v>4101</v>
      </c>
      <c r="G2745" t="s">
        <v>3716</v>
      </c>
      <c r="H2745" s="5">
        <v>207818</v>
      </c>
      <c r="I2745">
        <f>IFERROR(VLOOKUP(G2745,'NCES Match'!$A$2:$B$1307,2,FALSE),"")</f>
        <v>4800237</v>
      </c>
      <c r="J2745" cm="1">
        <f t="array" ref="J2745">IFERROR(_xlfn.IFS(B2745=2015,H2745/$O$13,B2745=2016,H2745/$O$14,B2745=2017,H2745/$O$15,B2745=2018,H2745/$O$16,B2745=2019,H2745/$O$17,B2745=2020,H2745/$O$18,B2745=2021,H2745/$O$19,B2745=2022,H2745/$O$20),"")</f>
        <v>1.4327778560122248E-4</v>
      </c>
      <c r="K2745" s="3" cm="1">
        <f t="array" ref="K2745">IFERROR(_xlfn.IFS(B2745=2015,J2745*$P$4,B2745=2016,J2745*$P$5,B2745=2017,J2745*$P$6,B2745=2018,J2745*$P$7,B2745=2019,J2745*$P$8,B2745=2020,J2745*$P$9,B2745=2021,J2745*$P$10,B2745=2022,J2745*$P$11),"")</f>
        <v>243321.18733825904</v>
      </c>
      <c r="L2745" s="3">
        <f t="shared" si="43"/>
        <v>451139.18733825907</v>
      </c>
    </row>
    <row r="2746" spans="1:12">
      <c r="A2746">
        <v>4800237</v>
      </c>
      <c r="B2746">
        <v>2018</v>
      </c>
      <c r="D2746" t="s">
        <v>3714</v>
      </c>
      <c r="E2746" t="s">
        <v>3715</v>
      </c>
      <c r="F2746" t="s">
        <v>4101</v>
      </c>
      <c r="G2746" t="s">
        <v>3716</v>
      </c>
      <c r="H2746" s="5">
        <v>242853</v>
      </c>
      <c r="I2746">
        <f>IFERROR(VLOOKUP(G2746,'NCES Match'!$A$2:$B$1307,2,FALSE),"")</f>
        <v>4800237</v>
      </c>
      <c r="J2746" cm="1">
        <f t="array" ref="J2746">IFERROR(_xlfn.IFS(B2746=2015,H2746/$O$13,B2746=2016,H2746/$O$14,B2746=2017,H2746/$O$15,B2746=2018,H2746/$O$16,B2746=2019,H2746/$O$17,B2746=2020,H2746/$O$18,B2746=2021,H2746/$O$19,B2746=2022,H2746/$O$20),"")</f>
        <v>1.5847587074274604E-4</v>
      </c>
      <c r="K2746" s="3" cm="1">
        <f t="array" ref="K2746">IFERROR(_xlfn.IFS(B2746=2015,J2746*$P$4,B2746=2016,J2746*$P$5,B2746=2017,J2746*$P$6,B2746=2018,J2746*$P$7,B2746=2019,J2746*$P$8,B2746=2020,J2746*$P$9,B2746=2021,J2746*$P$10,B2746=2022,J2746*$P$11),"")</f>
        <v>272079.82127154537</v>
      </c>
      <c r="L2746" s="3">
        <f t="shared" si="43"/>
        <v>514932.82127154537</v>
      </c>
    </row>
    <row r="2747" spans="1:12">
      <c r="A2747">
        <v>4800237</v>
      </c>
      <c r="B2747">
        <v>2019</v>
      </c>
      <c r="D2747" t="s">
        <v>3714</v>
      </c>
      <c r="E2747" t="s">
        <v>3715</v>
      </c>
      <c r="F2747" t="s">
        <v>4101</v>
      </c>
      <c r="G2747" t="s">
        <v>3716</v>
      </c>
      <c r="H2747" s="5">
        <v>287142</v>
      </c>
      <c r="I2747">
        <f>IFERROR(VLOOKUP(G2747,'NCES Match'!$A$2:$B$1307,2,FALSE),"")</f>
        <v>4800237</v>
      </c>
      <c r="J2747" cm="1">
        <f t="array" ref="J2747">IFERROR(_xlfn.IFS(B2747=2015,H2747/$O$13,B2747=2016,H2747/$O$14,B2747=2017,H2747/$O$15,B2747=2018,H2747/$O$16,B2747=2019,H2747/$O$17,B2747=2020,H2747/$O$18,B2747=2021,H2747/$O$19,B2747=2022,H2747/$O$20),"")</f>
        <v>1.8181257921105878E-4</v>
      </c>
      <c r="K2747" s="3" cm="1">
        <f t="array" ref="K2747">IFERROR(_xlfn.IFS(B2747=2015,J2747*$P$4,B2747=2016,J2747*$P$5,B2747=2017,J2747*$P$6,B2747=2018,J2747*$P$7,B2747=2019,J2747*$P$8,B2747=2020,J2747*$P$9,B2747=2021,J2747*$P$10,B2747=2022,J2747*$P$11),"")</f>
        <v>315976.80290176859</v>
      </c>
      <c r="L2747" s="3">
        <f t="shared" si="43"/>
        <v>603118.80290176859</v>
      </c>
    </row>
    <row r="2748" spans="1:12">
      <c r="A2748">
        <v>4800237</v>
      </c>
      <c r="B2748">
        <v>2020</v>
      </c>
      <c r="D2748" t="s">
        <v>3714</v>
      </c>
      <c r="E2748" t="s">
        <v>3715</v>
      </c>
      <c r="F2748" t="s">
        <v>4230</v>
      </c>
      <c r="G2748" t="s">
        <v>3716</v>
      </c>
      <c r="H2748" s="5">
        <v>422353</v>
      </c>
      <c r="I2748">
        <f>IFERROR(VLOOKUP(G2748,'NCES Match'!$A$2:$B$1307,2,FALSE),"")</f>
        <v>4800237</v>
      </c>
      <c r="J2748" cm="1">
        <f t="array" ref="J2748">IFERROR(_xlfn.IFS(B2748=2015,H2748/$O$13,B2748=2016,H2748/$O$14,B2748=2017,H2748/$O$15,B2748=2018,H2748/$O$16,B2748=2019,H2748/$O$17,B2748=2020,H2748/$O$18,B2748=2021,H2748/$O$19,B2748=2022,H2748/$O$20),"")</f>
        <v>2.28876284833094E-4</v>
      </c>
      <c r="K2748" s="3" cm="1">
        <f t="array" ref="K2748">IFERROR(_xlfn.IFS(B2748=2015,J2748*$P$4,B2748=2016,J2748*$P$5,B2748=2017,J2748*$P$6,B2748=2018,J2748*$P$7,B2748=2019,J2748*$P$8,B2748=2020,J2748*$P$9,B2748=2021,J2748*$P$10,B2748=2022,J2748*$P$11),"")</f>
        <v>482471.85271490394</v>
      </c>
      <c r="L2748" s="3">
        <f t="shared" si="43"/>
        <v>904824.85271490389</v>
      </c>
    </row>
    <row r="2749" spans="1:12">
      <c r="A2749">
        <v>4800237</v>
      </c>
      <c r="B2749">
        <v>2021</v>
      </c>
      <c r="D2749" t="s">
        <v>3714</v>
      </c>
      <c r="E2749" t="s">
        <v>3715</v>
      </c>
      <c r="F2749" t="s">
        <v>4230</v>
      </c>
      <c r="G2749" t="s">
        <v>3716</v>
      </c>
      <c r="H2749" s="5">
        <v>406868.78</v>
      </c>
      <c r="I2749">
        <f>IFERROR(VLOOKUP(G2749,'NCES Match'!$A$2:$B$1307,2,FALSE),"")</f>
        <v>4800237</v>
      </c>
      <c r="J2749" cm="1">
        <f t="array" ref="J2749">IFERROR(_xlfn.IFS(B2749=2015,H2749/$O$13,B2749=2016,H2749/$O$14,B2749=2017,H2749/$O$15,B2749=2018,H2749/$O$16,B2749=2019,H2749/$O$17,B2749=2020,H2749/$O$18,B2749=2021,H2749/$O$19,B2749=2022,H2749/$O$20),"")</f>
        <v>2.0817156959030054E-4</v>
      </c>
      <c r="K2749" s="3" cm="1">
        <f t="array" ref="K2749">IFERROR(_xlfn.IFS(B2749=2015,J2749*$P$4,B2749=2016,J2749*$P$5,B2749=2017,J2749*$P$6,B2749=2018,J2749*$P$7,B2749=2019,J2749*$P$8,B2749=2020,J2749*$P$9,B2749=2021,J2749*$P$10,B2749=2022,J2749*$P$11),"")</f>
        <v>445602.3387954965</v>
      </c>
      <c r="L2749" s="3">
        <f t="shared" si="43"/>
        <v>852471.11879549653</v>
      </c>
    </row>
    <row r="2750" spans="1:12">
      <c r="A2750">
        <v>4800237</v>
      </c>
      <c r="B2750">
        <v>2022</v>
      </c>
      <c r="D2750" t="s">
        <v>3714</v>
      </c>
      <c r="E2750" t="s">
        <v>3715</v>
      </c>
      <c r="F2750" t="s">
        <v>4101</v>
      </c>
      <c r="G2750" t="s">
        <v>3716</v>
      </c>
      <c r="H2750" s="5">
        <v>499696.93</v>
      </c>
      <c r="I2750">
        <f>IFERROR(VLOOKUP(G2750,'NCES Match'!$A$2:$B$1307,2,FALSE),"")</f>
        <v>4800237</v>
      </c>
      <c r="J2750" cm="1">
        <f t="array" ref="J2750">IFERROR(_xlfn.IFS(B2750=2015,H2750/$O$13,B2750=2016,H2750/$O$14,B2750=2017,H2750/$O$15,B2750=2018,H2750/$O$16,B2750=2019,H2750/$O$17,B2750=2020,H2750/$O$18,B2750=2021,H2750/$O$19,B2750=2022,H2750/$O$20),"")</f>
        <v>2.1948220372561533E-4</v>
      </c>
      <c r="K2750" s="3" cm="1">
        <f t="array" ref="K2750">IFERROR(_xlfn.IFS(B2750=2015,J2750*$P$4,B2750=2016,J2750*$P$5,B2750=2017,J2750*$P$6,B2750=2018,J2750*$P$7,B2750=2019,J2750*$P$8,B2750=2020,J2750*$P$9,B2750=2021,J2750*$P$10,B2750=2022,J2750*$P$11),"")</f>
        <v>472651.19584254251</v>
      </c>
      <c r="L2750" s="3">
        <f t="shared" si="43"/>
        <v>972348.1258425425</v>
      </c>
    </row>
    <row r="2751" spans="1:12">
      <c r="A2751">
        <v>4800237</v>
      </c>
      <c r="B2751">
        <v>2023</v>
      </c>
      <c r="D2751" t="s">
        <v>3714</v>
      </c>
      <c r="E2751" t="s">
        <v>3715</v>
      </c>
      <c r="F2751" t="s">
        <v>4101</v>
      </c>
      <c r="G2751" t="s">
        <v>3716</v>
      </c>
      <c r="H2751" s="5">
        <v>713718.32</v>
      </c>
      <c r="I2751">
        <f>IFERROR(VLOOKUP(G2751,'NCES Match'!$A$2:$B$1307,2,FALSE),"")</f>
        <v>4800237</v>
      </c>
      <c r="J2751" t="str" cm="1">
        <f t="array" ref="J2751">IFERROR(_xlfn.IFS(B2751=2015,H2751/$O$13,B2751=2016,H2751/$O$14,B2751=2017,H2751/$O$15,B2751=2018,H2751/$O$16,B2751=2019,H2751/$O$17,B2751=2020,H2751/$O$18,B2751=2021,H2751/$O$19,B2751=2022,H2751/$O$20),"")</f>
        <v/>
      </c>
      <c r="K2751" s="3" t="str" cm="1">
        <f t="array" ref="K2751">IFERROR(_xlfn.IFS(B2751=2015,J2751*$P$4,B2751=2016,J2751*$P$5,B2751=2017,J2751*$P$6,B2751=2018,J2751*$P$7,B2751=2019,J2751*$P$8,B2751=2020,J2751*$P$9,B2751=2021,J2751*$P$10,B2751=2022,J2751*$P$11),"")</f>
        <v/>
      </c>
      <c r="L2751" s="3">
        <f t="shared" si="43"/>
        <v>713718.32</v>
      </c>
    </row>
    <row r="2752" spans="1:12">
      <c r="A2752">
        <v>4800248</v>
      </c>
      <c r="B2752">
        <v>2015</v>
      </c>
      <c r="C2752" t="s">
        <v>3521</v>
      </c>
      <c r="D2752" t="s">
        <v>3966</v>
      </c>
      <c r="E2752" t="s">
        <v>3967</v>
      </c>
      <c r="G2752" t="s">
        <v>3968</v>
      </c>
      <c r="H2752" s="5">
        <v>36761.599999999999</v>
      </c>
      <c r="I2752">
        <f>IFERROR(VLOOKUP(G2752,'NCES Match'!$A$2:$B$1307,2,FALSE),"")</f>
        <v>4800248</v>
      </c>
      <c r="J2752" cm="1">
        <f t="array" ref="J2752">IFERROR(_xlfn.IFS(B2752=2015,H2752/$O$13,B2752=2016,H2752/$O$14,B2752=2017,H2752/$O$15,B2752=2018,H2752/$O$16,B2752=2019,H2752/$O$17,B2752=2020,H2752/$O$18,B2752=2021,H2752/$O$19,B2752=2022,H2752/$O$20),"")</f>
        <v>2.8799175550198059E-5</v>
      </c>
      <c r="K2752" s="3" cm="1">
        <f t="array" ref="K2752">IFERROR(_xlfn.IFS(B2752=2015,J2752*$P$4,B2752=2016,J2752*$P$5,B2752=2017,J2752*$P$6,B2752=2018,J2752*$P$7,B2752=2019,J2752*$P$8,B2752=2020,J2752*$P$9,B2752=2021,J2752*$P$10,B2752=2022,J2752*$P$11),"")</f>
        <v>45833.397954261818</v>
      </c>
      <c r="L2752" s="3">
        <f t="shared" si="43"/>
        <v>82594.997954261809</v>
      </c>
    </row>
    <row r="2753" spans="1:12">
      <c r="A2753">
        <v>4800248</v>
      </c>
      <c r="B2753">
        <v>2016</v>
      </c>
      <c r="C2753" t="s">
        <v>4104</v>
      </c>
      <c r="D2753" t="s">
        <v>3966</v>
      </c>
      <c r="E2753" t="s">
        <v>3967</v>
      </c>
      <c r="F2753" t="s">
        <v>4101</v>
      </c>
      <c r="G2753" t="s">
        <v>3968</v>
      </c>
      <c r="H2753" s="5">
        <v>38735</v>
      </c>
      <c r="I2753">
        <f>IFERROR(VLOOKUP(G2753,'NCES Match'!$A$2:$B$1307,2,FALSE),"")</f>
        <v>4800248</v>
      </c>
      <c r="J2753" cm="1">
        <f t="array" ref="J2753">IFERROR(_xlfn.IFS(B2753=2015,H2753/$O$13,B2753=2016,H2753/$O$14,B2753=2017,H2753/$O$15,B2753=2018,H2753/$O$16,B2753=2019,H2753/$O$17,B2753=2020,H2753/$O$18,B2753=2021,H2753/$O$19,B2753=2022,H2753/$O$20),"")</f>
        <v>2.7729104713993331E-5</v>
      </c>
      <c r="K2753" s="3" cm="1">
        <f t="array" ref="K2753">IFERROR(_xlfn.IFS(B2753=2015,J2753*$P$4,B2753=2016,J2753*$P$5,B2753=2017,J2753*$P$6,B2753=2018,J2753*$P$7,B2753=2019,J2753*$P$8,B2753=2020,J2753*$P$9,B2753=2021,J2753*$P$10,B2753=2022,J2753*$P$11),"")</f>
        <v>46463.754337831328</v>
      </c>
      <c r="L2753" s="3">
        <f t="shared" si="43"/>
        <v>85198.754337831328</v>
      </c>
    </row>
    <row r="2754" spans="1:12">
      <c r="A2754">
        <v>4800248</v>
      </c>
      <c r="B2754">
        <v>2017</v>
      </c>
      <c r="D2754" t="s">
        <v>3966</v>
      </c>
      <c r="E2754" t="s">
        <v>3967</v>
      </c>
      <c r="F2754" t="s">
        <v>4101</v>
      </c>
      <c r="G2754" t="s">
        <v>3968</v>
      </c>
      <c r="H2754" s="5">
        <v>44426</v>
      </c>
      <c r="I2754">
        <f>IFERROR(VLOOKUP(G2754,'NCES Match'!$A$2:$B$1307,2,FALSE),"")</f>
        <v>4800248</v>
      </c>
      <c r="J2754" cm="1">
        <f t="array" ref="J2754">IFERROR(_xlfn.IFS(B2754=2015,H2754/$O$13,B2754=2016,H2754/$O$14,B2754=2017,H2754/$O$15,B2754=2018,H2754/$O$16,B2754=2019,H2754/$O$17,B2754=2020,H2754/$O$18,B2754=2021,H2754/$O$19,B2754=2022,H2754/$O$20),"")</f>
        <v>3.0629006645814657E-5</v>
      </c>
      <c r="K2754" s="3" cm="1">
        <f t="array" ref="K2754">IFERROR(_xlfn.IFS(B2754=2015,J2754*$P$4,B2754=2016,J2754*$P$5,B2754=2017,J2754*$P$6,B2754=2018,J2754*$P$7,B2754=2019,J2754*$P$8,B2754=2020,J2754*$P$9,B2754=2021,J2754*$P$10,B2754=2022,J2754*$P$11),"")</f>
        <v>52015.643826278269</v>
      </c>
      <c r="L2754" s="3">
        <f t="shared" si="43"/>
        <v>96441.643826278276</v>
      </c>
    </row>
    <row r="2755" spans="1:12">
      <c r="A2755">
        <v>4800248</v>
      </c>
      <c r="B2755">
        <v>2018</v>
      </c>
      <c r="D2755" t="s">
        <v>3966</v>
      </c>
      <c r="E2755" t="s">
        <v>3967</v>
      </c>
      <c r="F2755" t="s">
        <v>4101</v>
      </c>
      <c r="G2755" t="s">
        <v>3968</v>
      </c>
      <c r="H2755" s="5">
        <v>40976</v>
      </c>
      <c r="I2755">
        <f>IFERROR(VLOOKUP(G2755,'NCES Match'!$A$2:$B$1307,2,FALSE),"")</f>
        <v>4800248</v>
      </c>
      <c r="J2755" cm="1">
        <f t="array" ref="J2755">IFERROR(_xlfn.IFS(B2755=2015,H2755/$O$13,B2755=2016,H2755/$O$14,B2755=2017,H2755/$O$15,B2755=2018,H2755/$O$16,B2755=2019,H2755/$O$17,B2755=2020,H2755/$O$18,B2755=2021,H2755/$O$19,B2755=2022,H2755/$O$20),"")</f>
        <v>2.6739250820680668E-5</v>
      </c>
      <c r="K2755" s="3" cm="1">
        <f t="array" ref="K2755">IFERROR(_xlfn.IFS(B2755=2015,J2755*$P$4,B2755=2016,J2755*$P$5,B2755=2017,J2755*$P$6,B2755=2018,J2755*$P$7,B2755=2019,J2755*$P$8,B2755=2020,J2755*$P$9,B2755=2021,J2755*$P$10,B2755=2022,J2755*$P$11),"")</f>
        <v>45907.370946304327</v>
      </c>
      <c r="L2755" s="3">
        <f t="shared" ref="L2755:L2818" si="44">SUM(H2755,K2755)</f>
        <v>86883.37094630432</v>
      </c>
    </row>
    <row r="2756" spans="1:12">
      <c r="A2756">
        <v>4800248</v>
      </c>
      <c r="B2756">
        <v>2019</v>
      </c>
      <c r="D2756" t="s">
        <v>3966</v>
      </c>
      <c r="E2756" t="s">
        <v>3967</v>
      </c>
      <c r="F2756" t="s">
        <v>4101</v>
      </c>
      <c r="G2756" t="s">
        <v>3968</v>
      </c>
      <c r="H2756" s="5">
        <v>40518</v>
      </c>
      <c r="I2756">
        <f>IFERROR(VLOOKUP(G2756,'NCES Match'!$A$2:$B$1307,2,FALSE),"")</f>
        <v>4800248</v>
      </c>
      <c r="J2756" cm="1">
        <f t="array" ref="J2756">IFERROR(_xlfn.IFS(B2756=2015,H2756/$O$13,B2756=2016,H2756/$O$14,B2756=2017,H2756/$O$15,B2756=2018,H2756/$O$16,B2756=2019,H2756/$O$17,B2756=2020,H2756/$O$18,B2756=2021,H2756/$O$19,B2756=2022,H2756/$O$20),"")</f>
        <v>2.5655188319624713E-5</v>
      </c>
      <c r="K2756" s="3" cm="1">
        <f t="array" ref="K2756">IFERROR(_xlfn.IFS(B2756=2015,J2756*$P$4,B2756=2016,J2756*$P$5,B2756=2017,J2756*$P$6,B2756=2018,J2756*$P$7,B2756=2019,J2756*$P$8,B2756=2020,J2756*$P$9,B2756=2021,J2756*$P$10,B2756=2022,J2756*$P$11),"")</f>
        <v>44586.818020261264</v>
      </c>
      <c r="L2756" s="3">
        <f t="shared" si="44"/>
        <v>85104.818020261271</v>
      </c>
    </row>
    <row r="2757" spans="1:12">
      <c r="A2757">
        <v>4800248</v>
      </c>
      <c r="B2757">
        <v>2020</v>
      </c>
      <c r="D2757" t="s">
        <v>3966</v>
      </c>
      <c r="E2757" t="s">
        <v>3967</v>
      </c>
      <c r="F2757" t="s">
        <v>4230</v>
      </c>
      <c r="G2757" t="s">
        <v>3968</v>
      </c>
      <c r="H2757" s="5">
        <v>71975</v>
      </c>
      <c r="I2757">
        <f>IFERROR(VLOOKUP(G2757,'NCES Match'!$A$2:$B$1307,2,FALSE),"")</f>
        <v>4800248</v>
      </c>
      <c r="J2757" cm="1">
        <f t="array" ref="J2757">IFERROR(_xlfn.IFS(B2757=2015,H2757/$O$13,B2757=2016,H2757/$O$14,B2757=2017,H2757/$O$15,B2757=2018,H2757/$O$16,B2757=2019,H2757/$O$17,B2757=2020,H2757/$O$18,B2757=2021,H2757/$O$19,B2757=2022,H2757/$O$20),"")</f>
        <v>3.9003796826024534E-5</v>
      </c>
      <c r="K2757" s="3" cm="1">
        <f t="array" ref="K2757">IFERROR(_xlfn.IFS(B2757=2015,J2757*$P$4,B2757=2016,J2757*$P$5,B2757=2017,J2757*$P$6,B2757=2018,J2757*$P$7,B2757=2019,J2757*$P$8,B2757=2020,J2757*$P$9,B2757=2021,J2757*$P$10,B2757=2022,J2757*$P$11),"")</f>
        <v>82220.113504947789</v>
      </c>
      <c r="L2757" s="3">
        <f t="shared" si="44"/>
        <v>154195.1135049478</v>
      </c>
    </row>
    <row r="2758" spans="1:12">
      <c r="A2758">
        <v>4800248</v>
      </c>
      <c r="B2758">
        <v>2021</v>
      </c>
      <c r="D2758" t="s">
        <v>3966</v>
      </c>
      <c r="E2758" t="s">
        <v>3967</v>
      </c>
      <c r="F2758" t="s">
        <v>4101</v>
      </c>
      <c r="G2758" t="s">
        <v>3968</v>
      </c>
      <c r="H2758" s="5">
        <v>78608.490000000005</v>
      </c>
      <c r="I2758">
        <f>IFERROR(VLOOKUP(G2758,'NCES Match'!$A$2:$B$1307,2,FALSE),"")</f>
        <v>4800248</v>
      </c>
      <c r="J2758" cm="1">
        <f t="array" ref="J2758">IFERROR(_xlfn.IFS(B2758=2015,H2758/$O$13,B2758=2016,H2758/$O$14,B2758=2017,H2758/$O$15,B2758=2018,H2758/$O$16,B2758=2019,H2758/$O$17,B2758=2020,H2758/$O$18,B2758=2021,H2758/$O$19,B2758=2022,H2758/$O$20),"")</f>
        <v>4.0219484882628361E-5</v>
      </c>
      <c r="K2758" s="3" cm="1">
        <f t="array" ref="K2758">IFERROR(_xlfn.IFS(B2758=2015,J2758*$P$4,B2758=2016,J2758*$P$5,B2758=2017,J2758*$P$6,B2758=2018,J2758*$P$7,B2758=2019,J2758*$P$8,B2758=2020,J2758*$P$9,B2758=2021,J2758*$P$10,B2758=2022,J2758*$P$11),"")</f>
        <v>86091.950808273861</v>
      </c>
      <c r="L2758" s="3">
        <f t="shared" si="44"/>
        <v>164700.44080827385</v>
      </c>
    </row>
    <row r="2759" spans="1:12">
      <c r="A2759">
        <v>4800248</v>
      </c>
      <c r="B2759">
        <v>2022</v>
      </c>
      <c r="D2759" t="s">
        <v>3966</v>
      </c>
      <c r="E2759" t="s">
        <v>3967</v>
      </c>
      <c r="F2759" t="s">
        <v>4101</v>
      </c>
      <c r="G2759" t="s">
        <v>3968</v>
      </c>
      <c r="H2759" s="5">
        <v>118717.01</v>
      </c>
      <c r="I2759">
        <f>IFERROR(VLOOKUP(G2759,'NCES Match'!$A$2:$B$1307,2,FALSE),"")</f>
        <v>4800248</v>
      </c>
      <c r="J2759" cm="1">
        <f t="array" ref="J2759">IFERROR(_xlfn.IFS(B2759=2015,H2759/$O$13,B2759=2016,H2759/$O$14,B2759=2017,H2759/$O$15,B2759=2018,H2759/$O$16,B2759=2019,H2759/$O$17,B2759=2020,H2759/$O$18,B2759=2021,H2759/$O$19,B2759=2022,H2759/$O$20),"")</f>
        <v>5.2144148603266209E-5</v>
      </c>
      <c r="K2759" s="3" cm="1">
        <f t="array" ref="K2759">IFERROR(_xlfn.IFS(B2759=2015,J2759*$P$4,B2759=2016,J2759*$P$5,B2759=2017,J2759*$P$6,B2759=2018,J2759*$P$7,B2759=2019,J2759*$P$8,B2759=2020,J2759*$P$9,B2759=2021,J2759*$P$10,B2759=2022,J2759*$P$11),"")</f>
        <v>112291.53787947241</v>
      </c>
      <c r="L2759" s="3">
        <f t="shared" si="44"/>
        <v>231008.5478794724</v>
      </c>
    </row>
    <row r="2760" spans="1:12">
      <c r="A2760">
        <v>4800248</v>
      </c>
      <c r="B2760">
        <v>2023</v>
      </c>
      <c r="D2760" t="s">
        <v>3966</v>
      </c>
      <c r="E2760" t="s">
        <v>3967</v>
      </c>
      <c r="F2760" t="s">
        <v>4101</v>
      </c>
      <c r="G2760" t="s">
        <v>3968</v>
      </c>
      <c r="H2760" s="5">
        <v>129787.58</v>
      </c>
      <c r="I2760">
        <f>IFERROR(VLOOKUP(G2760,'NCES Match'!$A$2:$B$1307,2,FALSE),"")</f>
        <v>4800248</v>
      </c>
      <c r="J2760" t="str" cm="1">
        <f t="array" ref="J2760">IFERROR(_xlfn.IFS(B2760=2015,H2760/$O$13,B2760=2016,H2760/$O$14,B2760=2017,H2760/$O$15,B2760=2018,H2760/$O$16,B2760=2019,H2760/$O$17,B2760=2020,H2760/$O$18,B2760=2021,H2760/$O$19,B2760=2022,H2760/$O$20),"")</f>
        <v/>
      </c>
      <c r="K2760" s="3" t="str" cm="1">
        <f t="array" ref="K2760">IFERROR(_xlfn.IFS(B2760=2015,J2760*$P$4,B2760=2016,J2760*$P$5,B2760=2017,J2760*$P$6,B2760=2018,J2760*$P$7,B2760=2019,J2760*$P$8,B2760=2020,J2760*$P$9,B2760=2021,J2760*$P$10,B2760=2022,J2760*$P$11),"")</f>
        <v/>
      </c>
      <c r="L2760" s="3">
        <f t="shared" si="44"/>
        <v>129787.58</v>
      </c>
    </row>
    <row r="2761" spans="1:12">
      <c r="A2761" t="s">
        <v>4230</v>
      </c>
      <c r="B2761">
        <v>2015</v>
      </c>
      <c r="C2761" t="s">
        <v>3521</v>
      </c>
      <c r="D2761" t="s">
        <v>3801</v>
      </c>
      <c r="E2761" t="s">
        <v>3802</v>
      </c>
      <c r="G2761" t="s">
        <v>3803</v>
      </c>
      <c r="H2761" s="5">
        <v>129733.1</v>
      </c>
      <c r="I2761" t="str">
        <f>IFERROR(VLOOKUP(G2761,'NCES Match'!$A$2:$B$1307,2,FALSE),"")</f>
        <v/>
      </c>
      <c r="J2761" cm="1">
        <f t="array" ref="J2761">IFERROR(_xlfn.IFS(B2761=2015,H2761/$O$13,B2761=2016,H2761/$O$14,B2761=2017,H2761/$O$15,B2761=2018,H2761/$O$16,B2761=2019,H2761/$O$17,B2761=2020,H2761/$O$18,B2761=2021,H2761/$O$19,B2761=2022,H2761/$O$20),"")</f>
        <v>1.0163339793619973E-4</v>
      </c>
      <c r="K2761" s="3" cm="1">
        <f t="array" ref="K2761">IFERROR(_xlfn.IFS(B2761=2015,J2761*$P$4,B2761=2016,J2761*$P$5,B2761=2017,J2761*$P$6,B2761=2018,J2761*$P$7,B2761=2019,J2761*$P$8,B2761=2020,J2761*$P$9,B2761=2021,J2761*$P$10,B2761=2022,J2761*$P$11),"")</f>
        <v>161747.82381996553</v>
      </c>
      <c r="L2761" s="3">
        <f t="shared" si="44"/>
        <v>291480.92381996557</v>
      </c>
    </row>
    <row r="2762" spans="1:12">
      <c r="A2762" t="s">
        <v>4230</v>
      </c>
      <c r="B2762">
        <v>2016</v>
      </c>
      <c r="C2762" t="s">
        <v>4104</v>
      </c>
      <c r="D2762" t="s">
        <v>3801</v>
      </c>
      <c r="E2762" t="s">
        <v>3802</v>
      </c>
      <c r="F2762" t="s">
        <v>4101</v>
      </c>
      <c r="G2762" t="s">
        <v>3803</v>
      </c>
      <c r="H2762" s="5">
        <v>219987</v>
      </c>
      <c r="I2762" t="str">
        <f>IFERROR(VLOOKUP(G2762,'NCES Match'!$A$2:$B$1307,2,FALSE),"")</f>
        <v/>
      </c>
      <c r="J2762" cm="1">
        <f t="array" ref="J2762">IFERROR(_xlfn.IFS(B2762=2015,H2762/$O$13,B2762=2016,H2762/$O$14,B2762=2017,H2762/$O$15,B2762=2018,H2762/$O$16,B2762=2019,H2762/$O$17,B2762=2020,H2762/$O$18,B2762=2021,H2762/$O$19,B2762=2022,H2762/$O$20),"")</f>
        <v>1.574814136754163E-4</v>
      </c>
      <c r="K2762" s="3" cm="1">
        <f t="array" ref="K2762">IFERROR(_xlfn.IFS(B2762=2015,J2762*$P$4,B2762=2016,J2762*$P$5,B2762=2017,J2762*$P$6,B2762=2018,J2762*$P$7,B2762=2019,J2762*$P$8,B2762=2020,J2762*$P$9,B2762=2021,J2762*$P$10,B2762=2022,J2762*$P$11),"")</f>
        <v>263880.77773374208</v>
      </c>
      <c r="L2762" s="3">
        <f t="shared" si="44"/>
        <v>483867.77773374208</v>
      </c>
    </row>
    <row r="2763" spans="1:12">
      <c r="A2763" t="s">
        <v>4230</v>
      </c>
      <c r="B2763">
        <v>2017</v>
      </c>
      <c r="D2763" t="s">
        <v>3801</v>
      </c>
      <c r="E2763" t="s">
        <v>3802</v>
      </c>
      <c r="F2763" t="s">
        <v>4101</v>
      </c>
      <c r="G2763" t="s">
        <v>3803</v>
      </c>
      <c r="H2763" s="5">
        <v>269737</v>
      </c>
      <c r="I2763" t="str">
        <f>IFERROR(VLOOKUP(G2763,'NCES Match'!$A$2:$B$1307,2,FALSE),"")</f>
        <v/>
      </c>
      <c r="J2763" cm="1">
        <f t="array" ref="J2763">IFERROR(_xlfn.IFS(B2763=2015,H2763/$O$13,B2763=2016,H2763/$O$14,B2763=2017,H2763/$O$15,B2763=2018,H2763/$O$16,B2763=2019,H2763/$O$17,B2763=2020,H2763/$O$18,B2763=2021,H2763/$O$19,B2763=2022,H2763/$O$20),"")</f>
        <v>1.859671445915029E-4</v>
      </c>
      <c r="K2763" s="3" cm="1">
        <f t="array" ref="K2763">IFERROR(_xlfn.IFS(B2763=2015,J2763*$P$4,B2763=2016,J2763*$P$5,B2763=2017,J2763*$P$6,B2763=2018,J2763*$P$7,B2763=2019,J2763*$P$8,B2763=2020,J2763*$P$9,B2763=2021,J2763*$P$10,B2763=2022,J2763*$P$11),"")</f>
        <v>315818.29826607887</v>
      </c>
      <c r="L2763" s="3">
        <f t="shared" si="44"/>
        <v>585555.29826607881</v>
      </c>
    </row>
    <row r="2764" spans="1:12">
      <c r="A2764" t="s">
        <v>4230</v>
      </c>
      <c r="B2764">
        <v>2018</v>
      </c>
      <c r="D2764" t="s">
        <v>3801</v>
      </c>
      <c r="E2764" t="s">
        <v>3802</v>
      </c>
      <c r="F2764" t="s">
        <v>4101</v>
      </c>
      <c r="G2764" t="s">
        <v>3803</v>
      </c>
      <c r="H2764" s="5">
        <v>331182</v>
      </c>
      <c r="I2764" t="str">
        <f>IFERROR(VLOOKUP(G2764,'NCES Match'!$A$2:$B$1307,2,FALSE),"")</f>
        <v/>
      </c>
      <c r="J2764" cm="1">
        <f t="array" ref="J2764">IFERROR(_xlfn.IFS(B2764=2015,H2764/$O$13,B2764=2016,H2764/$O$14,B2764=2017,H2764/$O$15,B2764=2018,H2764/$O$16,B2764=2019,H2764/$O$17,B2764=2020,H2764/$O$18,B2764=2021,H2764/$O$19,B2764=2022,H2764/$O$20),"")</f>
        <v>2.1611574007454767E-4</v>
      </c>
      <c r="K2764" s="3" cm="1">
        <f t="array" ref="K2764">IFERROR(_xlfn.IFS(B2764=2015,J2764*$P$4,B2764=2016,J2764*$P$5,B2764=2017,J2764*$P$6,B2764=2018,J2764*$P$7,B2764=2019,J2764*$P$8,B2764=2020,J2764*$P$9,B2764=2021,J2764*$P$10,B2764=2022,J2764*$P$11),"")</f>
        <v>371039.02100592927</v>
      </c>
      <c r="L2764" s="3">
        <f t="shared" si="44"/>
        <v>702221.02100592921</v>
      </c>
    </row>
    <row r="2765" spans="1:12">
      <c r="A2765" t="s">
        <v>4230</v>
      </c>
      <c r="B2765">
        <v>2015</v>
      </c>
      <c r="C2765" t="s">
        <v>3521</v>
      </c>
      <c r="D2765" t="s">
        <v>3885</v>
      </c>
      <c r="E2765" t="s">
        <v>3886</v>
      </c>
      <c r="G2765" t="s">
        <v>3887</v>
      </c>
      <c r="H2765" s="5">
        <v>211617.03</v>
      </c>
      <c r="I2765" t="str">
        <f>IFERROR(VLOOKUP(G2765,'NCES Match'!$A$2:$B$1307,2,FALSE),"")</f>
        <v/>
      </c>
      <c r="J2765" cm="1">
        <f t="array" ref="J2765">IFERROR(_xlfn.IFS(B2765=2015,H2765/$O$13,B2765=2016,H2765/$O$14,B2765=2017,H2765/$O$15,B2765=2018,H2765/$O$16,B2765=2019,H2765/$O$17,B2765=2020,H2765/$O$18,B2765=2021,H2765/$O$19,B2765=2022,H2765/$O$20),"")</f>
        <v>1.6578157632914588E-4</v>
      </c>
      <c r="K2765" s="3" cm="1">
        <f t="array" ref="K2765">IFERROR(_xlfn.IFS(B2765=2015,J2765*$P$4,B2765=2016,J2765*$P$5,B2765=2017,J2765*$P$6,B2765=2018,J2765*$P$7,B2765=2019,J2765*$P$8,B2765=2020,J2765*$P$9,B2765=2021,J2765*$P$10,B2765=2022,J2765*$P$11),"")</f>
        <v>263838.55843839666</v>
      </c>
      <c r="L2765" s="3">
        <f t="shared" si="44"/>
        <v>475455.58843839669</v>
      </c>
    </row>
    <row r="2766" spans="1:12">
      <c r="A2766">
        <v>4800270</v>
      </c>
      <c r="B2766">
        <v>2015</v>
      </c>
      <c r="C2766" t="s">
        <v>3521</v>
      </c>
      <c r="D2766" t="s">
        <v>3804</v>
      </c>
      <c r="E2766" t="s">
        <v>3805</v>
      </c>
      <c r="G2766" t="s">
        <v>3806</v>
      </c>
      <c r="H2766" s="5">
        <v>116978.8</v>
      </c>
      <c r="I2766">
        <f>IFERROR(VLOOKUP(G2766,'NCES Match'!$A$2:$B$1307,2,FALSE),"")</f>
        <v>4800270</v>
      </c>
      <c r="J2766" cm="1">
        <f t="array" ref="J2766">IFERROR(_xlfn.IFS(B2766=2015,H2766/$O$13,B2766=2016,H2766/$O$14,B2766=2017,H2766/$O$15,B2766=2018,H2766/$O$16,B2766=2019,H2766/$O$17,B2766=2020,H2766/$O$18,B2766=2021,H2766/$O$19,B2766=2022,H2766/$O$20),"")</f>
        <v>9.1641631399381657E-5</v>
      </c>
      <c r="K2766" s="3" cm="1">
        <f t="array" ref="K2766">IFERROR(_xlfn.IFS(B2766=2015,J2766*$P$4,B2766=2016,J2766*$P$5,B2766=2017,J2766*$P$6,B2766=2018,J2766*$P$7,B2766=2019,J2766*$P$8,B2766=2020,J2766*$P$9,B2766=2021,J2766*$P$10,B2766=2022,J2766*$P$11),"")</f>
        <v>145846.09735735122</v>
      </c>
      <c r="L2766" s="3">
        <f t="shared" si="44"/>
        <v>262824.8973573512</v>
      </c>
    </row>
    <row r="2767" spans="1:12">
      <c r="A2767">
        <v>4800270</v>
      </c>
      <c r="B2767">
        <v>2016</v>
      </c>
      <c r="C2767" t="s">
        <v>4104</v>
      </c>
      <c r="D2767" t="s">
        <v>3804</v>
      </c>
      <c r="E2767" t="s">
        <v>3805</v>
      </c>
      <c r="F2767" t="s">
        <v>4101</v>
      </c>
      <c r="G2767" t="s">
        <v>3806</v>
      </c>
      <c r="H2767" s="5">
        <v>124626</v>
      </c>
      <c r="I2767">
        <f>IFERROR(VLOOKUP(G2767,'NCES Match'!$A$2:$B$1307,2,FALSE),"")</f>
        <v>4800270</v>
      </c>
      <c r="J2767" cm="1">
        <f t="array" ref="J2767">IFERROR(_xlfn.IFS(B2767=2015,H2767/$O$13,B2767=2016,H2767/$O$14,B2767=2017,H2767/$O$15,B2767=2018,H2767/$O$16,B2767=2019,H2767/$O$17,B2767=2020,H2767/$O$18,B2767=2021,H2767/$O$19,B2767=2022,H2767/$O$20),"")</f>
        <v>8.9215629381338135E-5</v>
      </c>
      <c r="K2767" s="3" cm="1">
        <f t="array" ref="K2767">IFERROR(_xlfn.IFS(B2767=2015,J2767*$P$4,B2767=2016,J2767*$P$5,B2767=2017,J2767*$P$6,B2767=2018,J2767*$P$7,B2767=2019,J2767*$P$8,B2767=2020,J2767*$P$9,B2767=2021,J2767*$P$10,B2767=2022,J2767*$P$11),"")</f>
        <v>149492.49640135709</v>
      </c>
      <c r="L2767" s="3">
        <f t="shared" si="44"/>
        <v>274118.49640135712</v>
      </c>
    </row>
    <row r="2768" spans="1:12">
      <c r="A2768">
        <v>4800270</v>
      </c>
      <c r="B2768">
        <v>2017</v>
      </c>
      <c r="D2768" t="s">
        <v>3804</v>
      </c>
      <c r="E2768" t="s">
        <v>3805</v>
      </c>
      <c r="F2768" t="s">
        <v>4101</v>
      </c>
      <c r="G2768" t="s">
        <v>3806</v>
      </c>
      <c r="H2768" s="5">
        <v>130372</v>
      </c>
      <c r="I2768">
        <f>IFERROR(VLOOKUP(G2768,'NCES Match'!$A$2:$B$1307,2,FALSE),"")</f>
        <v>4800270</v>
      </c>
      <c r="J2768" cm="1">
        <f t="array" ref="J2768">IFERROR(_xlfn.IFS(B2768=2015,H2768/$O$13,B2768=2016,H2768/$O$14,B2768=2017,H2768/$O$15,B2768=2018,H2768/$O$16,B2768=2019,H2768/$O$17,B2768=2020,H2768/$O$18,B2768=2021,H2768/$O$19,B2768=2022,H2768/$O$20),"")</f>
        <v>8.988351088164922E-5</v>
      </c>
      <c r="K2768" s="3" cm="1">
        <f t="array" ref="K2768">IFERROR(_xlfn.IFS(B2768=2015,J2768*$P$4,B2768=2016,J2768*$P$5,B2768=2017,J2768*$P$6,B2768=2018,J2768*$P$7,B2768=2019,J2768*$P$8,B2768=2020,J2768*$P$9,B2768=2021,J2768*$P$10,B2768=2022,J2768*$P$11),"")</f>
        <v>152644.47658847409</v>
      </c>
      <c r="L2768" s="3">
        <f t="shared" si="44"/>
        <v>283016.47658847412</v>
      </c>
    </row>
    <row r="2769" spans="1:12">
      <c r="A2769">
        <v>4800270</v>
      </c>
      <c r="B2769">
        <v>2018</v>
      </c>
      <c r="D2769" t="s">
        <v>3804</v>
      </c>
      <c r="E2769" t="s">
        <v>3805</v>
      </c>
      <c r="F2769" t="s">
        <v>4101</v>
      </c>
      <c r="G2769" t="s">
        <v>3806</v>
      </c>
      <c r="H2769" s="5">
        <v>145289</v>
      </c>
      <c r="I2769">
        <f>IFERROR(VLOOKUP(G2769,'NCES Match'!$A$2:$B$1307,2,FALSE),"")</f>
        <v>4800270</v>
      </c>
      <c r="J2769" cm="1">
        <f t="array" ref="J2769">IFERROR(_xlfn.IFS(B2769=2015,H2769/$O$13,B2769=2016,H2769/$O$14,B2769=2017,H2769/$O$15,B2769=2018,H2769/$O$16,B2769=2019,H2769/$O$17,B2769=2020,H2769/$O$18,B2769=2021,H2769/$O$19,B2769=2022,H2769/$O$20),"")</f>
        <v>9.4809620570233147E-5</v>
      </c>
      <c r="K2769" s="3" cm="1">
        <f t="array" ref="K2769">IFERROR(_xlfn.IFS(B2769=2015,J2769*$P$4,B2769=2016,J2769*$P$5,B2769=2017,J2769*$P$6,B2769=2018,J2769*$P$7,B2769=2019,J2769*$P$8,B2769=2020,J2769*$P$9,B2769=2021,J2769*$P$10,B2769=2022,J2769*$P$11),"")</f>
        <v>162774.20971831336</v>
      </c>
      <c r="L2769" s="3">
        <f t="shared" si="44"/>
        <v>308063.20971831336</v>
      </c>
    </row>
    <row r="2770" spans="1:12">
      <c r="A2770">
        <v>4800270</v>
      </c>
      <c r="B2770">
        <v>2019</v>
      </c>
      <c r="D2770" t="s">
        <v>3804</v>
      </c>
      <c r="E2770" t="s">
        <v>3805</v>
      </c>
      <c r="F2770" t="s">
        <v>4101</v>
      </c>
      <c r="G2770" t="s">
        <v>3806</v>
      </c>
      <c r="H2770" s="5">
        <v>145947</v>
      </c>
      <c r="I2770">
        <f>IFERROR(VLOOKUP(G2770,'NCES Match'!$A$2:$B$1307,2,FALSE),"")</f>
        <v>4800270</v>
      </c>
      <c r="J2770" cm="1">
        <f t="array" ref="J2770">IFERROR(_xlfn.IFS(B2770=2015,H2770/$O$13,B2770=2016,H2770/$O$14,B2770=2017,H2770/$O$15,B2770=2018,H2770/$O$16,B2770=2019,H2770/$O$17,B2770=2020,H2770/$O$18,B2770=2021,H2770/$O$19,B2770=2022,H2770/$O$20),"")</f>
        <v>9.2410725348839238E-5</v>
      </c>
      <c r="K2770" s="3" cm="1">
        <f t="array" ref="K2770">IFERROR(_xlfn.IFS(B2770=2015,J2770*$P$4,B2770=2016,J2770*$P$5,B2770=2017,J2770*$P$6,B2770=2018,J2770*$P$7,B2770=2019,J2770*$P$8,B2770=2020,J2770*$P$9,B2770=2021,J2770*$P$10,B2770=2022,J2770*$P$11),"")</f>
        <v>160602.99939787429</v>
      </c>
      <c r="L2770" s="3">
        <f t="shared" si="44"/>
        <v>306549.99939787429</v>
      </c>
    </row>
    <row r="2771" spans="1:12">
      <c r="A2771">
        <v>4800270</v>
      </c>
      <c r="B2771">
        <v>2020</v>
      </c>
      <c r="D2771" t="s">
        <v>3804</v>
      </c>
      <c r="E2771" t="s">
        <v>3805</v>
      </c>
      <c r="F2771" t="s">
        <v>4230</v>
      </c>
      <c r="G2771" t="s">
        <v>3806</v>
      </c>
      <c r="H2771" s="5">
        <v>269608</v>
      </c>
      <c r="I2771">
        <f>IFERROR(VLOOKUP(G2771,'NCES Match'!$A$2:$B$1307,2,FALSE),"")</f>
        <v>4800270</v>
      </c>
      <c r="J2771" cm="1">
        <f t="array" ref="J2771">IFERROR(_xlfn.IFS(B2771=2015,H2771/$O$13,B2771=2016,H2771/$O$14,B2771=2017,H2771/$O$15,B2771=2018,H2771/$O$16,B2771=2019,H2771/$O$17,B2771=2020,H2771/$O$18,B2771=2021,H2771/$O$19,B2771=2022,H2771/$O$20),"")</f>
        <v>1.4610261416701388E-4</v>
      </c>
      <c r="K2771" s="3" cm="1">
        <f t="array" ref="K2771">IFERROR(_xlfn.IFS(B2771=2015,J2771*$P$4,B2771=2016,J2771*$P$5,B2771=2017,J2771*$P$6,B2771=2018,J2771*$P$7,B2771=2019,J2771*$P$8,B2771=2020,J2771*$P$9,B2771=2021,J2771*$P$10,B2771=2022,J2771*$P$11),"")</f>
        <v>307984.72194292414</v>
      </c>
      <c r="L2771" s="3">
        <f t="shared" si="44"/>
        <v>577592.7219429242</v>
      </c>
    </row>
    <row r="2772" spans="1:12">
      <c r="A2772">
        <v>4800270</v>
      </c>
      <c r="B2772">
        <v>2021</v>
      </c>
      <c r="D2772" t="s">
        <v>3804</v>
      </c>
      <c r="E2772" t="s">
        <v>3805</v>
      </c>
      <c r="F2772" t="s">
        <v>4101</v>
      </c>
      <c r="G2772" t="s">
        <v>3806</v>
      </c>
      <c r="H2772" s="5">
        <v>302441.67</v>
      </c>
      <c r="I2772">
        <f>IFERROR(VLOOKUP(G2772,'NCES Match'!$A$2:$B$1307,2,FALSE),"")</f>
        <v>4800270</v>
      </c>
      <c r="J2772" cm="1">
        <f t="array" ref="J2772">IFERROR(_xlfn.IFS(B2772=2015,H2772/$O$13,B2772=2016,H2772/$O$14,B2772=2017,H2772/$O$15,B2772=2018,H2772/$O$16,B2772=2019,H2772/$O$17,B2772=2020,H2772/$O$18,B2772=2021,H2772/$O$19,B2772=2022,H2772/$O$20),"")</f>
        <v>1.5474216810985522E-4</v>
      </c>
      <c r="K2772" s="3" cm="1">
        <f t="array" ref="K2772">IFERROR(_xlfn.IFS(B2772=2015,J2772*$P$4,B2772=2016,J2772*$P$5,B2772=2017,J2772*$P$6,B2772=2018,J2772*$P$7,B2772=2019,J2772*$P$8,B2772=2020,J2772*$P$9,B2772=2021,J2772*$P$10,B2772=2022,J2772*$P$11),"")</f>
        <v>331233.85751351016</v>
      </c>
      <c r="L2772" s="3">
        <f t="shared" si="44"/>
        <v>633675.52751351008</v>
      </c>
    </row>
    <row r="2773" spans="1:12">
      <c r="A2773">
        <v>4800270</v>
      </c>
      <c r="B2773">
        <v>2022</v>
      </c>
      <c r="D2773" t="s">
        <v>3804</v>
      </c>
      <c r="E2773" t="s">
        <v>3805</v>
      </c>
      <c r="F2773" t="s">
        <v>4101</v>
      </c>
      <c r="G2773" t="s">
        <v>3806</v>
      </c>
      <c r="H2773" s="5">
        <v>334531.37</v>
      </c>
      <c r="I2773">
        <f>IFERROR(VLOOKUP(G2773,'NCES Match'!$A$2:$B$1307,2,FALSE),"")</f>
        <v>4800270</v>
      </c>
      <c r="J2773" cm="1">
        <f t="array" ref="J2773">IFERROR(_xlfn.IFS(B2773=2015,H2773/$O$13,B2773=2016,H2773/$O$14,B2773=2017,H2773/$O$15,B2773=2018,H2773/$O$16,B2773=2019,H2773/$O$17,B2773=2020,H2773/$O$18,B2773=2021,H2773/$O$19,B2773=2022,H2773/$O$20),"")</f>
        <v>1.4693642865276198E-4</v>
      </c>
      <c r="K2773" s="3" cm="1">
        <f t="array" ref="K2773">IFERROR(_xlfn.IFS(B2773=2015,J2773*$P$4,B2773=2016,J2773*$P$5,B2773=2017,J2773*$P$6,B2773=2018,J2773*$P$7,B2773=2019,J2773*$P$8,B2773=2020,J2773*$P$9,B2773=2021,J2773*$P$10,B2773=2022,J2773*$P$11),"")</f>
        <v>316425.10206605442</v>
      </c>
      <c r="L2773" s="3">
        <f t="shared" si="44"/>
        <v>650956.47206605435</v>
      </c>
    </row>
    <row r="2774" spans="1:12">
      <c r="A2774">
        <v>4800270</v>
      </c>
      <c r="B2774">
        <v>2023</v>
      </c>
      <c r="D2774" t="s">
        <v>3804</v>
      </c>
      <c r="E2774" t="s">
        <v>3805</v>
      </c>
      <c r="F2774" t="s">
        <v>4101</v>
      </c>
      <c r="G2774" t="s">
        <v>3806</v>
      </c>
      <c r="H2774" s="5">
        <v>397032.04</v>
      </c>
      <c r="I2774">
        <f>IFERROR(VLOOKUP(G2774,'NCES Match'!$A$2:$B$1307,2,FALSE),"")</f>
        <v>4800270</v>
      </c>
      <c r="J2774" t="str" cm="1">
        <f t="array" ref="J2774">IFERROR(_xlfn.IFS(B2774=2015,H2774/$O$13,B2774=2016,H2774/$O$14,B2774=2017,H2774/$O$15,B2774=2018,H2774/$O$16,B2774=2019,H2774/$O$17,B2774=2020,H2774/$O$18,B2774=2021,H2774/$O$19,B2774=2022,H2774/$O$20),"")</f>
        <v/>
      </c>
      <c r="K2774" s="3" t="str" cm="1">
        <f t="array" ref="K2774">IFERROR(_xlfn.IFS(B2774=2015,J2774*$P$4,B2774=2016,J2774*$P$5,B2774=2017,J2774*$P$6,B2774=2018,J2774*$P$7,B2774=2019,J2774*$P$8,B2774=2020,J2774*$P$9,B2774=2021,J2774*$P$10,B2774=2022,J2774*$P$11),"")</f>
        <v/>
      </c>
      <c r="L2774" s="3">
        <f t="shared" si="44"/>
        <v>397032.04</v>
      </c>
    </row>
    <row r="2775" spans="1:12">
      <c r="A2775">
        <v>4800288</v>
      </c>
      <c r="B2775">
        <v>2015</v>
      </c>
      <c r="C2775" t="s">
        <v>3521</v>
      </c>
      <c r="D2775" t="s">
        <v>3618</v>
      </c>
      <c r="E2775" t="s">
        <v>3619</v>
      </c>
      <c r="G2775" t="s">
        <v>3620</v>
      </c>
      <c r="H2775" s="5">
        <v>28998.85</v>
      </c>
      <c r="I2775">
        <f>IFERROR(VLOOKUP(G2775,'NCES Match'!$A$2:$B$1307,2,FALSE),"")</f>
        <v>4800288</v>
      </c>
      <c r="J2775" cm="1">
        <f t="array" ref="J2775">IFERROR(_xlfn.IFS(B2775=2015,H2775/$O$13,B2775=2016,H2775/$O$14,B2775=2017,H2775/$O$15,B2775=2018,H2775/$O$16,B2775=2019,H2775/$O$17,B2775=2020,H2775/$O$18,B2775=2021,H2775/$O$19,B2775=2022,H2775/$O$20),"")</f>
        <v>2.2717808036207917E-5</v>
      </c>
      <c r="K2775" s="3" cm="1">
        <f t="array" ref="K2775">IFERROR(_xlfn.IFS(B2775=2015,J2775*$P$4,B2775=2016,J2775*$P$5,B2775=2017,J2775*$P$6,B2775=2018,J2775*$P$7,B2775=2019,J2775*$P$8,B2775=2020,J2775*$P$9,B2775=2021,J2775*$P$10,B2775=2022,J2775*$P$11),"")</f>
        <v>36155.005012457164</v>
      </c>
      <c r="L2775" s="3">
        <f t="shared" si="44"/>
        <v>65153.855012457163</v>
      </c>
    </row>
    <row r="2776" spans="1:12">
      <c r="A2776">
        <v>4800288</v>
      </c>
      <c r="B2776">
        <v>2016</v>
      </c>
      <c r="C2776" t="s">
        <v>4104</v>
      </c>
      <c r="D2776" t="s">
        <v>3618</v>
      </c>
      <c r="E2776" t="s">
        <v>3619</v>
      </c>
      <c r="F2776" t="s">
        <v>4101</v>
      </c>
      <c r="G2776" t="s">
        <v>3620</v>
      </c>
      <c r="H2776" s="5">
        <v>50913</v>
      </c>
      <c r="I2776">
        <f>IFERROR(VLOOKUP(G2776,'NCES Match'!$A$2:$B$1307,2,FALSE),"")</f>
        <v>4800288</v>
      </c>
      <c r="J2776" cm="1">
        <f t="array" ref="J2776">IFERROR(_xlfn.IFS(B2776=2015,H2776/$O$13,B2776=2016,H2776/$O$14,B2776=2017,H2776/$O$15,B2776=2018,H2776/$O$16,B2776=2019,H2776/$O$17,B2776=2020,H2776/$O$18,B2776=2021,H2776/$O$19,B2776=2022,H2776/$O$20),"")</f>
        <v>3.6446931929870719E-5</v>
      </c>
      <c r="K2776" s="3" cm="1">
        <f t="array" ref="K2776">IFERROR(_xlfn.IFS(B2776=2015,J2776*$P$4,B2776=2016,J2776*$P$5,B2776=2017,J2776*$P$6,B2776=2018,J2776*$P$7,B2776=2019,J2776*$P$8,B2776=2020,J2776*$P$9,B2776=2021,J2776*$P$10,B2776=2022,J2776*$P$11),"")</f>
        <v>61071.618035420324</v>
      </c>
      <c r="L2776" s="3">
        <f t="shared" si="44"/>
        <v>111984.61803542032</v>
      </c>
    </row>
    <row r="2777" spans="1:12">
      <c r="A2777">
        <v>4800288</v>
      </c>
      <c r="B2777">
        <v>2017</v>
      </c>
      <c r="D2777" t="s">
        <v>3618</v>
      </c>
      <c r="E2777" t="s">
        <v>3619</v>
      </c>
      <c r="F2777" t="s">
        <v>4101</v>
      </c>
      <c r="G2777" t="s">
        <v>3620</v>
      </c>
      <c r="H2777" s="5">
        <v>63712</v>
      </c>
      <c r="I2777">
        <f>IFERROR(VLOOKUP(G2777,'NCES Match'!$A$2:$B$1307,2,FALSE),"")</f>
        <v>4800288</v>
      </c>
      <c r="J2777" cm="1">
        <f t="array" ref="J2777">IFERROR(_xlfn.IFS(B2777=2015,H2777/$O$13,B2777=2016,H2777/$O$14,B2777=2017,H2777/$O$15,B2777=2018,H2777/$O$16,B2777=2019,H2777/$O$17,B2777=2020,H2777/$O$18,B2777=2021,H2777/$O$19,B2777=2022,H2777/$O$20),"")</f>
        <v>4.3925522698828241E-5</v>
      </c>
      <c r="K2777" s="3" cm="1">
        <f t="array" ref="K2777">IFERROR(_xlfn.IFS(B2777=2015,J2777*$P$4,B2777=2016,J2777*$P$5,B2777=2017,J2777*$P$6,B2777=2018,J2777*$P$7,B2777=2019,J2777*$P$8,B2777=2020,J2777*$P$9,B2777=2021,J2777*$P$10,B2777=2022,J2777*$P$11),"")</f>
        <v>74596.423253496629</v>
      </c>
      <c r="L2777" s="3">
        <f t="shared" si="44"/>
        <v>138308.42325349664</v>
      </c>
    </row>
    <row r="2778" spans="1:12">
      <c r="A2778">
        <v>4800288</v>
      </c>
      <c r="B2778">
        <v>2018</v>
      </c>
      <c r="D2778" t="s">
        <v>3618</v>
      </c>
      <c r="E2778" t="s">
        <v>3619</v>
      </c>
      <c r="F2778" t="s">
        <v>4101</v>
      </c>
      <c r="G2778" t="s">
        <v>3620</v>
      </c>
      <c r="H2778" s="5">
        <v>90179</v>
      </c>
      <c r="I2778">
        <f>IFERROR(VLOOKUP(G2778,'NCES Match'!$A$2:$B$1307,2,FALSE),"")</f>
        <v>4800288</v>
      </c>
      <c r="J2778" cm="1">
        <f t="array" ref="J2778">IFERROR(_xlfn.IFS(B2778=2015,H2778/$O$13,B2778=2016,H2778/$O$14,B2778=2017,H2778/$O$15,B2778=2018,H2778/$O$16,B2778=2019,H2778/$O$17,B2778=2020,H2778/$O$18,B2778=2021,H2778/$O$19,B2778=2022,H2778/$O$20),"")</f>
        <v>5.8847103176448702E-5</v>
      </c>
      <c r="K2778" s="3" cm="1">
        <f t="array" ref="K2778">IFERROR(_xlfn.IFS(B2778=2015,J2778*$P$4,B2778=2016,J2778*$P$5,B2778=2017,J2778*$P$6,B2778=2018,J2778*$P$7,B2778=2019,J2778*$P$8,B2778=2020,J2778*$P$9,B2778=2021,J2778*$P$10,B2778=2022,J2778*$P$11),"")</f>
        <v>101031.84314151644</v>
      </c>
      <c r="L2778" s="3">
        <f t="shared" si="44"/>
        <v>191210.84314151644</v>
      </c>
    </row>
    <row r="2779" spans="1:12">
      <c r="A2779">
        <v>4800288</v>
      </c>
      <c r="B2779">
        <v>2019</v>
      </c>
      <c r="D2779" t="s">
        <v>3618</v>
      </c>
      <c r="E2779" t="s">
        <v>3619</v>
      </c>
      <c r="F2779" t="s">
        <v>4101</v>
      </c>
      <c r="G2779" t="s">
        <v>3620</v>
      </c>
      <c r="H2779" s="5">
        <v>101199</v>
      </c>
      <c r="I2779">
        <f>IFERROR(VLOOKUP(G2779,'NCES Match'!$A$2:$B$1307,2,FALSE),"")</f>
        <v>4800288</v>
      </c>
      <c r="J2779" cm="1">
        <f t="array" ref="J2779">IFERROR(_xlfn.IFS(B2779=2015,H2779/$O$13,B2779=2016,H2779/$O$14,B2779=2017,H2779/$O$15,B2779=2018,H2779/$O$16,B2779=2019,H2779/$O$17,B2779=2020,H2779/$O$18,B2779=2021,H2779/$O$19,B2779=2022,H2779/$O$20),"")</f>
        <v>6.4077185516503814E-5</v>
      </c>
      <c r="K2779" s="3" cm="1">
        <f t="array" ref="K2779">IFERROR(_xlfn.IFS(B2779=2015,J2779*$P$4,B2779=2016,J2779*$P$5,B2779=2017,J2779*$P$6,B2779=2018,J2779*$P$7,B2779=2019,J2779*$P$8,B2779=2020,J2779*$P$9,B2779=2021,J2779*$P$10,B2779=2022,J2779*$P$11),"")</f>
        <v>111361.40472956265</v>
      </c>
      <c r="L2779" s="3">
        <f t="shared" si="44"/>
        <v>212560.40472956264</v>
      </c>
    </row>
    <row r="2780" spans="1:12">
      <c r="A2780">
        <v>4800288</v>
      </c>
      <c r="B2780">
        <v>2020</v>
      </c>
      <c r="D2780" t="s">
        <v>3618</v>
      </c>
      <c r="E2780" t="s">
        <v>3619</v>
      </c>
      <c r="F2780" t="s">
        <v>4230</v>
      </c>
      <c r="G2780" t="s">
        <v>3620</v>
      </c>
      <c r="H2780" s="5">
        <v>263272</v>
      </c>
      <c r="I2780">
        <f>IFERROR(VLOOKUP(G2780,'NCES Match'!$A$2:$B$1307,2,FALSE),"")</f>
        <v>4800288</v>
      </c>
      <c r="J2780" cm="1">
        <f t="array" ref="J2780">IFERROR(_xlfn.IFS(B2780=2015,H2780/$O$13,B2780=2016,H2780/$O$14,B2780=2017,H2780/$O$15,B2780=2018,H2780/$O$16,B2780=2019,H2780/$O$17,B2780=2020,H2780/$O$18,B2780=2021,H2780/$O$19,B2780=2022,H2780/$O$20),"")</f>
        <v>1.4266908784968575E-4</v>
      </c>
      <c r="K2780" s="3" cm="1">
        <f t="array" ref="K2780">IFERROR(_xlfn.IFS(B2780=2015,J2780*$P$4,B2780=2016,J2780*$P$5,B2780=2017,J2780*$P$6,B2780=2018,J2780*$P$7,B2780=2019,J2780*$P$8,B2780=2020,J2780*$P$9,B2780=2021,J2780*$P$10,B2780=2022,J2780*$P$11),"")</f>
        <v>300746.83880061988</v>
      </c>
      <c r="L2780" s="3">
        <f t="shared" si="44"/>
        <v>564018.83880061982</v>
      </c>
    </row>
    <row r="2781" spans="1:12">
      <c r="A2781">
        <v>4800288</v>
      </c>
      <c r="B2781">
        <v>2021</v>
      </c>
      <c r="D2781" t="s">
        <v>3618</v>
      </c>
      <c r="E2781" t="s">
        <v>3619</v>
      </c>
      <c r="F2781" t="s">
        <v>4101</v>
      </c>
      <c r="G2781" t="s">
        <v>3620</v>
      </c>
      <c r="H2781" s="5">
        <v>382441.76</v>
      </c>
      <c r="I2781">
        <f>IFERROR(VLOOKUP(G2781,'NCES Match'!$A$2:$B$1307,2,FALSE),"")</f>
        <v>4800288</v>
      </c>
      <c r="J2781" cm="1">
        <f t="array" ref="J2781">IFERROR(_xlfn.IFS(B2781=2015,H2781/$O$13,B2781=2016,H2781/$O$14,B2781=2017,H2781/$O$15,B2781=2018,H2781/$O$16,B2781=2019,H2781/$O$17,B2781=2020,H2781/$O$18,B2781=2021,H2781/$O$19,B2781=2022,H2781/$O$20),"")</f>
        <v>1.956736554131212E-4</v>
      </c>
      <c r="K2781" s="3" cm="1">
        <f t="array" ref="K2781">IFERROR(_xlfn.IFS(B2781=2015,J2781*$P$4,B2781=2016,J2781*$P$5,B2781=2017,J2781*$P$6,B2781=2018,J2781*$P$7,B2781=2019,J2781*$P$8,B2781=2020,J2781*$P$9,B2781=2021,J2781*$P$10,B2781=2022,J2781*$P$11),"")</f>
        <v>418849.88744790386</v>
      </c>
      <c r="L2781" s="3">
        <f t="shared" si="44"/>
        <v>801291.64744790387</v>
      </c>
    </row>
    <row r="2782" spans="1:12">
      <c r="A2782">
        <v>4800288</v>
      </c>
      <c r="B2782">
        <v>2022</v>
      </c>
      <c r="D2782" t="s">
        <v>3618</v>
      </c>
      <c r="E2782" t="s">
        <v>3619</v>
      </c>
      <c r="F2782" t="s">
        <v>4101</v>
      </c>
      <c r="G2782" t="s">
        <v>3620</v>
      </c>
      <c r="H2782" s="5">
        <v>369112.07</v>
      </c>
      <c r="I2782">
        <f>IFERROR(VLOOKUP(G2782,'NCES Match'!$A$2:$B$1307,2,FALSE),"")</f>
        <v>4800288</v>
      </c>
      <c r="J2782" cm="1">
        <f t="array" ref="J2782">IFERROR(_xlfn.IFS(B2782=2015,H2782/$O$13,B2782=2016,H2782/$O$14,B2782=2017,H2782/$O$15,B2782=2018,H2782/$O$16,B2782=2019,H2782/$O$17,B2782=2020,H2782/$O$18,B2782=2021,H2782/$O$19,B2782=2022,H2782/$O$20),"")</f>
        <v>1.6212533173922758E-4</v>
      </c>
      <c r="K2782" s="3" cm="1">
        <f t="array" ref="K2782">IFERROR(_xlfn.IFS(B2782=2015,J2782*$P$4,B2782=2016,J2782*$P$5,B2782=2017,J2782*$P$6,B2782=2018,J2782*$P$7,B2782=2019,J2782*$P$8,B2782=2020,J2782*$P$9,B2782=2021,J2782*$P$10,B2782=2022,J2782*$P$11),"")</f>
        <v>349134.14674253901</v>
      </c>
      <c r="L2782" s="3">
        <f t="shared" si="44"/>
        <v>718246.21674253908</v>
      </c>
    </row>
    <row r="2783" spans="1:12">
      <c r="A2783">
        <v>4800288</v>
      </c>
      <c r="B2783">
        <v>2023</v>
      </c>
      <c r="D2783" t="s">
        <v>3618</v>
      </c>
      <c r="E2783" t="s">
        <v>3619</v>
      </c>
      <c r="F2783" t="s">
        <v>4101</v>
      </c>
      <c r="G2783" t="s">
        <v>3620</v>
      </c>
      <c r="H2783" s="5">
        <v>517976</v>
      </c>
      <c r="I2783">
        <f>IFERROR(VLOOKUP(G2783,'NCES Match'!$A$2:$B$1307,2,FALSE),"")</f>
        <v>4800288</v>
      </c>
      <c r="J2783" t="str" cm="1">
        <f t="array" ref="J2783">IFERROR(_xlfn.IFS(B2783=2015,H2783/$O$13,B2783=2016,H2783/$O$14,B2783=2017,H2783/$O$15,B2783=2018,H2783/$O$16,B2783=2019,H2783/$O$17,B2783=2020,H2783/$O$18,B2783=2021,H2783/$O$19,B2783=2022,H2783/$O$20),"")</f>
        <v/>
      </c>
      <c r="K2783" s="3" t="str" cm="1">
        <f t="array" ref="K2783">IFERROR(_xlfn.IFS(B2783=2015,J2783*$P$4,B2783=2016,J2783*$P$5,B2783=2017,J2783*$P$6,B2783=2018,J2783*$P$7,B2783=2019,J2783*$P$8,B2783=2020,J2783*$P$9,B2783=2021,J2783*$P$10,B2783=2022,J2783*$P$11),"")</f>
        <v/>
      </c>
      <c r="L2783" s="3">
        <f t="shared" si="44"/>
        <v>517976</v>
      </c>
    </row>
    <row r="2784" spans="1:12">
      <c r="A2784">
        <v>4801406</v>
      </c>
      <c r="B2784">
        <v>2015</v>
      </c>
      <c r="C2784" t="s">
        <v>3521</v>
      </c>
      <c r="D2784" t="s">
        <v>4077</v>
      </c>
      <c r="E2784" t="s">
        <v>4078</v>
      </c>
      <c r="G2784" t="s">
        <v>4079</v>
      </c>
      <c r="H2784" s="5">
        <v>195668.15</v>
      </c>
      <c r="I2784">
        <f>IFERROR(VLOOKUP(G2784,'NCES Match'!$A$2:$B$1307,2,FALSE),"")</f>
        <v>4801406</v>
      </c>
      <c r="J2784" cm="1">
        <f t="array" ref="J2784">IFERROR(_xlfn.IFS(B2784=2015,H2784/$O$13,B2784=2016,H2784/$O$14,B2784=2017,H2784/$O$15,B2784=2018,H2784/$O$16,B2784=2019,H2784/$O$17,B2784=2020,H2784/$O$18,B2784=2021,H2784/$O$19,B2784=2022,H2784/$O$20),"")</f>
        <v>1.5328716381856302E-4</v>
      </c>
      <c r="K2784" s="3" cm="1">
        <f t="array" ref="K2784">IFERROR(_xlfn.IFS(B2784=2015,J2784*$P$4,B2784=2016,J2784*$P$5,B2784=2017,J2784*$P$6,B2784=2018,J2784*$P$7,B2784=2019,J2784*$P$8,B2784=2020,J2784*$P$9,B2784=2021,J2784*$P$10,B2784=2022,J2784*$P$11),"")</f>
        <v>243953.9134837492</v>
      </c>
      <c r="L2784" s="3">
        <f t="shared" si="44"/>
        <v>439622.06348374917</v>
      </c>
    </row>
    <row r="2785" spans="1:12">
      <c r="A2785">
        <v>4801399</v>
      </c>
      <c r="B2785">
        <v>2015</v>
      </c>
      <c r="C2785" t="s">
        <v>3521</v>
      </c>
      <c r="D2785" t="s">
        <v>3723</v>
      </c>
      <c r="E2785" t="s">
        <v>3724</v>
      </c>
      <c r="G2785" t="s">
        <v>3725</v>
      </c>
      <c r="H2785" s="5">
        <v>82957.55</v>
      </c>
      <c r="I2785">
        <f>IFERROR(VLOOKUP(G2785,'NCES Match'!$A$2:$B$1307,2,FALSE),"")</f>
        <v>4801399</v>
      </c>
      <c r="J2785" cm="1">
        <f t="array" ref="J2785">IFERROR(_xlfn.IFS(B2785=2015,H2785/$O$13,B2785=2016,H2785/$O$14,B2785=2017,H2785/$O$15,B2785=2018,H2785/$O$16,B2785=2019,H2785/$O$17,B2785=2020,H2785/$O$18,B2785=2021,H2785/$O$19,B2785=2022,H2785/$O$20),"")</f>
        <v>6.4989256334445E-5</v>
      </c>
      <c r="K2785" s="3" cm="1">
        <f t="array" ref="K2785">IFERROR(_xlfn.IFS(B2785=2015,J2785*$P$4,B2785=2016,J2785*$P$5,B2785=2017,J2785*$P$6,B2785=2018,J2785*$P$7,B2785=2019,J2785*$P$8,B2785=2020,J2785*$P$9,B2785=2021,J2785*$P$10,B2785=2022,J2785*$P$11),"")</f>
        <v>103429.29585384132</v>
      </c>
      <c r="L2785" s="3">
        <f t="shared" si="44"/>
        <v>186386.84585384134</v>
      </c>
    </row>
    <row r="2786" spans="1:12">
      <c r="A2786">
        <v>4801415</v>
      </c>
      <c r="B2786">
        <v>2015</v>
      </c>
      <c r="C2786" t="s">
        <v>3521</v>
      </c>
      <c r="D2786" t="s">
        <v>3828</v>
      </c>
      <c r="E2786" t="s">
        <v>3829</v>
      </c>
      <c r="G2786" t="s">
        <v>3830</v>
      </c>
      <c r="H2786" s="5">
        <v>78491.259999999995</v>
      </c>
      <c r="I2786">
        <f>IFERROR(VLOOKUP(G2786,'NCES Match'!$A$2:$B$1307,2,FALSE),"")</f>
        <v>4801415</v>
      </c>
      <c r="J2786" cm="1">
        <f t="array" ref="J2786">IFERROR(_xlfn.IFS(B2786=2015,H2786/$O$13,B2786=2016,H2786/$O$14,B2786=2017,H2786/$O$15,B2786=2018,H2786/$O$16,B2786=2019,H2786/$O$17,B2786=2020,H2786/$O$18,B2786=2021,H2786/$O$19,B2786=2022,H2786/$O$20),"")</f>
        <v>6.1490347968974119E-5</v>
      </c>
      <c r="K2786" s="3" cm="1">
        <f t="array" ref="K2786">IFERROR(_xlfn.IFS(B2786=2015,J2786*$P$4,B2786=2016,J2786*$P$5,B2786=2017,J2786*$P$6,B2786=2018,J2786*$P$7,B2786=2019,J2786*$P$8,B2786=2020,J2786*$P$9,B2786=2021,J2786*$P$10,B2786=2022,J2786*$P$11),"")</f>
        <v>97860.842713903447</v>
      </c>
      <c r="L2786" s="3">
        <f t="shared" si="44"/>
        <v>176352.10271390344</v>
      </c>
    </row>
    <row r="2787" spans="1:12">
      <c r="A2787">
        <v>4801415</v>
      </c>
      <c r="B2787">
        <v>2016</v>
      </c>
      <c r="C2787" t="s">
        <v>4104</v>
      </c>
      <c r="D2787" t="s">
        <v>3828</v>
      </c>
      <c r="E2787" t="s">
        <v>3829</v>
      </c>
      <c r="F2787" t="s">
        <v>4101</v>
      </c>
      <c r="G2787" t="s">
        <v>3830</v>
      </c>
      <c r="H2787" s="5">
        <v>106600</v>
      </c>
      <c r="I2787">
        <f>IFERROR(VLOOKUP(G2787,'NCES Match'!$A$2:$B$1307,2,FALSE),"")</f>
        <v>4801415</v>
      </c>
      <c r="J2787" cm="1">
        <f t="array" ref="J2787">IFERROR(_xlfn.IFS(B2787=2015,H2787/$O$13,B2787=2016,H2787/$O$14,B2787=2017,H2787/$O$15,B2787=2018,H2787/$O$16,B2787=2019,H2787/$O$17,B2787=2020,H2787/$O$18,B2787=2021,H2787/$O$19,B2787=2022,H2787/$O$20),"")</f>
        <v>7.6311412482552965E-5</v>
      </c>
      <c r="K2787" s="3" cm="1">
        <f t="array" ref="K2787">IFERROR(_xlfn.IFS(B2787=2015,J2787*$P$4,B2787=2016,J2787*$P$5,B2787=2017,J2787*$P$6,B2787=2018,J2787*$P$7,B2787=2019,J2787*$P$8,B2787=2020,J2787*$P$9,B2787=2021,J2787*$P$10,B2787=2022,J2787*$P$11),"")</f>
        <v>127869.787334783</v>
      </c>
      <c r="L2787" s="3">
        <f t="shared" si="44"/>
        <v>234469.787334783</v>
      </c>
    </row>
    <row r="2788" spans="1:12">
      <c r="A2788">
        <v>4801415</v>
      </c>
      <c r="B2788">
        <v>2017</v>
      </c>
      <c r="D2788" t="s">
        <v>3828</v>
      </c>
      <c r="E2788" t="s">
        <v>3829</v>
      </c>
      <c r="F2788" t="s">
        <v>4101</v>
      </c>
      <c r="G2788" t="s">
        <v>3830</v>
      </c>
      <c r="H2788" s="5">
        <v>117002</v>
      </c>
      <c r="I2788">
        <f>IFERROR(VLOOKUP(G2788,'NCES Match'!$A$2:$B$1307,2,FALSE),"")</f>
        <v>4801415</v>
      </c>
      <c r="J2788" cm="1">
        <f t="array" ref="J2788">IFERROR(_xlfn.IFS(B2788=2015,H2788/$O$13,B2788=2016,H2788/$O$14,B2788=2017,H2788/$O$15,B2788=2018,H2788/$O$16,B2788=2019,H2788/$O$17,B2788=2020,H2788/$O$18,B2788=2021,H2788/$O$19,B2788=2022,H2788/$O$20),"")</f>
        <v>8.0665714571953503E-5</v>
      </c>
      <c r="K2788" s="3" cm="1">
        <f t="array" ref="K2788">IFERROR(_xlfn.IFS(B2788=2015,J2788*$P$4,B2788=2016,J2788*$P$5,B2788=2017,J2788*$P$6,B2788=2018,J2788*$P$7,B2788=2019,J2788*$P$8,B2788=2020,J2788*$P$9,B2788=2021,J2788*$P$10,B2788=2022,J2788*$P$11),"")</f>
        <v>136990.37408189371</v>
      </c>
      <c r="L2788" s="3">
        <f t="shared" si="44"/>
        <v>253992.37408189371</v>
      </c>
    </row>
    <row r="2789" spans="1:12">
      <c r="A2789">
        <v>4801415</v>
      </c>
      <c r="B2789">
        <v>2018</v>
      </c>
      <c r="D2789" t="s">
        <v>3828</v>
      </c>
      <c r="E2789" t="s">
        <v>3829</v>
      </c>
      <c r="F2789" t="s">
        <v>4101</v>
      </c>
      <c r="G2789" t="s">
        <v>3830</v>
      </c>
      <c r="H2789" s="5">
        <v>116246</v>
      </c>
      <c r="I2789">
        <f>IFERROR(VLOOKUP(G2789,'NCES Match'!$A$2:$B$1307,2,FALSE),"")</f>
        <v>4801415</v>
      </c>
      <c r="J2789" cm="1">
        <f t="array" ref="J2789">IFERROR(_xlfn.IFS(B2789=2015,H2789/$O$13,B2789=2016,H2789/$O$14,B2789=2017,H2789/$O$15,B2789=2018,H2789/$O$16,B2789=2019,H2789/$O$17,B2789=2020,H2789/$O$18,B2789=2021,H2789/$O$19,B2789=2022,H2789/$O$20),"")</f>
        <v>7.5857354326943697E-5</v>
      </c>
      <c r="K2789" s="3" cm="1">
        <f t="array" ref="K2789">IFERROR(_xlfn.IFS(B2789=2015,J2789*$P$4,B2789=2016,J2789*$P$5,B2789=2017,J2789*$P$6,B2789=2018,J2789*$P$7,B2789=2019,J2789*$P$8,B2789=2020,J2789*$P$9,B2789=2021,J2789*$P$10,B2789=2022,J2789*$P$11),"")</f>
        <v>130235.94892190777</v>
      </c>
      <c r="L2789" s="3">
        <f t="shared" si="44"/>
        <v>246481.94892190775</v>
      </c>
    </row>
    <row r="2790" spans="1:12">
      <c r="A2790">
        <v>4801415</v>
      </c>
      <c r="B2790">
        <v>2019</v>
      </c>
      <c r="D2790" t="s">
        <v>3828</v>
      </c>
      <c r="E2790" t="s">
        <v>3829</v>
      </c>
      <c r="F2790" t="s">
        <v>4101</v>
      </c>
      <c r="G2790" t="s">
        <v>3830</v>
      </c>
      <c r="H2790" s="5">
        <v>104030</v>
      </c>
      <c r="I2790">
        <f>IFERROR(VLOOKUP(G2790,'NCES Match'!$A$2:$B$1307,2,FALSE),"")</f>
        <v>4801415</v>
      </c>
      <c r="J2790" cm="1">
        <f t="array" ref="J2790">IFERROR(_xlfn.IFS(B2790=2015,H2790/$O$13,B2790=2016,H2790/$O$14,B2790=2017,H2790/$O$15,B2790=2018,H2790/$O$16,B2790=2019,H2790/$O$17,B2790=2020,H2790/$O$18,B2790=2021,H2790/$O$19,B2790=2022,H2790/$O$20),"")</f>
        <v>6.5869718171937381E-5</v>
      </c>
      <c r="K2790" s="3" cm="1">
        <f t="array" ref="K2790">IFERROR(_xlfn.IFS(B2790=2015,J2790*$P$4,B2790=2016,J2790*$P$5,B2790=2017,J2790*$P$6,B2790=2018,J2790*$P$7,B2790=2019,J2790*$P$8,B2790=2020,J2790*$P$9,B2790=2021,J2790*$P$10,B2790=2022,J2790*$P$11),"")</f>
        <v>114476.69378172119</v>
      </c>
      <c r="L2790" s="3">
        <f t="shared" si="44"/>
        <v>218506.69378172117</v>
      </c>
    </row>
    <row r="2791" spans="1:12">
      <c r="A2791">
        <v>4801415</v>
      </c>
      <c r="B2791">
        <v>2020</v>
      </c>
      <c r="D2791" t="s">
        <v>3828</v>
      </c>
      <c r="E2791" t="s">
        <v>3829</v>
      </c>
      <c r="F2791" t="s">
        <v>4230</v>
      </c>
      <c r="G2791" t="s">
        <v>3830</v>
      </c>
      <c r="H2791" s="5">
        <v>160355</v>
      </c>
      <c r="I2791">
        <f>IFERROR(VLOOKUP(G2791,'NCES Match'!$A$2:$B$1307,2,FALSE),"")</f>
        <v>4801415</v>
      </c>
      <c r="J2791" cm="1">
        <f t="array" ref="J2791">IFERROR(_xlfn.IFS(B2791=2015,H2791/$O$13,B2791=2016,H2791/$O$14,B2791=2017,H2791/$O$15,B2791=2018,H2791/$O$16,B2791=2019,H2791/$O$17,B2791=2020,H2791/$O$18,B2791=2021,H2791/$O$19,B2791=2022,H2791/$O$20),"")</f>
        <v>8.6897587218300303E-5</v>
      </c>
      <c r="K2791" s="3" cm="1">
        <f t="array" ref="K2791">IFERROR(_xlfn.IFS(B2791=2015,J2791*$P$4,B2791=2016,J2791*$P$5,B2791=2017,J2791*$P$6,B2791=2018,J2791*$P$7,B2791=2019,J2791*$P$8,B2791=2020,J2791*$P$9,B2791=2021,J2791*$P$10,B2791=2022,J2791*$P$11),"")</f>
        <v>183180.35847288507</v>
      </c>
      <c r="L2791" s="3">
        <f t="shared" si="44"/>
        <v>343535.3584728851</v>
      </c>
    </row>
    <row r="2792" spans="1:12">
      <c r="A2792">
        <v>4801415</v>
      </c>
      <c r="B2792">
        <v>2021</v>
      </c>
      <c r="D2792" t="s">
        <v>3828</v>
      </c>
      <c r="E2792" t="s">
        <v>3829</v>
      </c>
      <c r="F2792" t="s">
        <v>4230</v>
      </c>
      <c r="G2792" t="s">
        <v>3830</v>
      </c>
      <c r="H2792" s="5">
        <v>159504.67000000001</v>
      </c>
      <c r="I2792">
        <f>IFERROR(VLOOKUP(G2792,'NCES Match'!$A$2:$B$1307,2,FALSE),"")</f>
        <v>4801415</v>
      </c>
      <c r="J2792" cm="1">
        <f t="array" ref="J2792">IFERROR(_xlfn.IFS(B2792=2015,H2792/$O$13,B2792=2016,H2792/$O$14,B2792=2017,H2792/$O$15,B2792=2018,H2792/$O$16,B2792=2019,H2792/$O$17,B2792=2020,H2792/$O$18,B2792=2021,H2792/$O$19,B2792=2022,H2792/$O$20),"")</f>
        <v>8.1609450375826149E-5</v>
      </c>
      <c r="K2792" s="3" cm="1">
        <f t="array" ref="K2792">IFERROR(_xlfn.IFS(B2792=2015,J2792*$P$4,B2792=2016,J2792*$P$5,B2792=2017,J2792*$P$6,B2792=2018,J2792*$P$7,B2792=2019,J2792*$P$8,B2792=2020,J2792*$P$9,B2792=2021,J2792*$P$10,B2792=2022,J2792*$P$11),"")</f>
        <v>174689.37774189474</v>
      </c>
      <c r="L2792" s="3">
        <f t="shared" si="44"/>
        <v>334194.04774189473</v>
      </c>
    </row>
    <row r="2793" spans="1:12">
      <c r="A2793">
        <v>4801415</v>
      </c>
      <c r="B2793">
        <v>2022</v>
      </c>
      <c r="D2793" t="s">
        <v>3828</v>
      </c>
      <c r="E2793" t="s">
        <v>3829</v>
      </c>
      <c r="F2793" t="s">
        <v>4101</v>
      </c>
      <c r="G2793" t="s">
        <v>3830</v>
      </c>
      <c r="H2793" s="5">
        <v>133795.07</v>
      </c>
      <c r="I2793">
        <f>IFERROR(VLOOKUP(G2793,'NCES Match'!$A$2:$B$1307,2,FALSE),"")</f>
        <v>4801415</v>
      </c>
      <c r="J2793" cm="1">
        <f t="array" ref="J2793">IFERROR(_xlfn.IFS(B2793=2015,H2793/$O$13,B2793=2016,H2793/$O$14,B2793=2017,H2793/$O$15,B2793=2018,H2793/$O$16,B2793=2019,H2793/$O$17,B2793=2020,H2793/$O$18,B2793=2021,H2793/$O$19,B2793=2022,H2793/$O$20),"")</f>
        <v>5.8766894587931462E-5</v>
      </c>
      <c r="K2793" s="3" cm="1">
        <f t="array" ref="K2793">IFERROR(_xlfn.IFS(B2793=2015,J2793*$P$4,B2793=2016,J2793*$P$5,B2793=2017,J2793*$P$6,B2793=2018,J2793*$P$7,B2793=2019,J2793*$P$8,B2793=2020,J2793*$P$9,B2793=2021,J2793*$P$10,B2793=2022,J2793*$P$11),"")</f>
        <v>126553.50881050377</v>
      </c>
      <c r="L2793" s="3">
        <f t="shared" si="44"/>
        <v>260348.57881050376</v>
      </c>
    </row>
    <row r="2794" spans="1:12">
      <c r="A2794">
        <v>4801415</v>
      </c>
      <c r="B2794">
        <v>2023</v>
      </c>
      <c r="D2794" t="s">
        <v>3828</v>
      </c>
      <c r="E2794" t="s">
        <v>3829</v>
      </c>
      <c r="F2794" t="s">
        <v>4101</v>
      </c>
      <c r="G2794" t="s">
        <v>3830</v>
      </c>
      <c r="H2794" s="5">
        <v>155086.25</v>
      </c>
      <c r="I2794">
        <f>IFERROR(VLOOKUP(G2794,'NCES Match'!$A$2:$B$1307,2,FALSE),"")</f>
        <v>4801415</v>
      </c>
      <c r="J2794" t="str" cm="1">
        <f t="array" ref="J2794">IFERROR(_xlfn.IFS(B2794=2015,H2794/$O$13,B2794=2016,H2794/$O$14,B2794=2017,H2794/$O$15,B2794=2018,H2794/$O$16,B2794=2019,H2794/$O$17,B2794=2020,H2794/$O$18,B2794=2021,H2794/$O$19,B2794=2022,H2794/$O$20),"")</f>
        <v/>
      </c>
      <c r="K2794" s="3" t="str" cm="1">
        <f t="array" ref="K2794">IFERROR(_xlfn.IFS(B2794=2015,J2794*$P$4,B2794=2016,J2794*$P$5,B2794=2017,J2794*$P$6,B2794=2018,J2794*$P$7,B2794=2019,J2794*$P$8,B2794=2020,J2794*$P$9,B2794=2021,J2794*$P$10,B2794=2022,J2794*$P$11),"")</f>
        <v/>
      </c>
      <c r="L2794" s="3">
        <f t="shared" si="44"/>
        <v>155086.25</v>
      </c>
    </row>
    <row r="2795" spans="1:12">
      <c r="A2795">
        <v>4801425</v>
      </c>
      <c r="B2795">
        <v>2015</v>
      </c>
      <c r="C2795" t="s">
        <v>3521</v>
      </c>
      <c r="D2795" t="s">
        <v>4047</v>
      </c>
      <c r="E2795" t="s">
        <v>4048</v>
      </c>
      <c r="G2795" t="s">
        <v>4049</v>
      </c>
      <c r="H2795" s="5">
        <v>27611.83</v>
      </c>
      <c r="I2795">
        <f>IFERROR(VLOOKUP(G2795,'NCES Match'!$A$2:$B$1307,2,FALSE),"")</f>
        <v>4801425</v>
      </c>
      <c r="J2795" cm="1">
        <f t="array" ref="J2795">IFERROR(_xlfn.IFS(B2795=2015,H2795/$O$13,B2795=2016,H2795/$O$14,B2795=2017,H2795/$O$15,B2795=2018,H2795/$O$16,B2795=2019,H2795/$O$17,B2795=2020,H2795/$O$18,B2795=2021,H2795/$O$19,B2795=2022,H2795/$O$20),"")</f>
        <v>2.1631211357291993E-5</v>
      </c>
      <c r="K2795" s="3" cm="1">
        <f t="array" ref="K2795">IFERROR(_xlfn.IFS(B2795=2015,J2795*$P$4,B2795=2016,J2795*$P$5,B2795=2017,J2795*$P$6,B2795=2018,J2795*$P$7,B2795=2019,J2795*$P$8,B2795=2020,J2795*$P$9,B2795=2021,J2795*$P$10,B2795=2022,J2795*$P$11),"")</f>
        <v>34425.704883232102</v>
      </c>
      <c r="L2795" s="3">
        <f t="shared" si="44"/>
        <v>62037.534883232103</v>
      </c>
    </row>
    <row r="2796" spans="1:12">
      <c r="A2796">
        <v>4801425</v>
      </c>
      <c r="B2796">
        <v>2016</v>
      </c>
      <c r="C2796" t="s">
        <v>4104</v>
      </c>
      <c r="D2796" t="s">
        <v>4047</v>
      </c>
      <c r="E2796" t="s">
        <v>4048</v>
      </c>
      <c r="F2796" t="s">
        <v>4101</v>
      </c>
      <c r="G2796" t="s">
        <v>4049</v>
      </c>
      <c r="H2796" s="5">
        <v>27152</v>
      </c>
      <c r="I2796">
        <f>IFERROR(VLOOKUP(G2796,'NCES Match'!$A$2:$B$1307,2,FALSE),"")</f>
        <v>4801425</v>
      </c>
      <c r="J2796" cm="1">
        <f t="array" ref="J2796">IFERROR(_xlfn.IFS(B2796=2015,H2796/$O$13,B2796=2016,H2796/$O$14,B2796=2017,H2796/$O$15,B2796=2018,H2796/$O$16,B2796=2019,H2796/$O$17,B2796=2020,H2796/$O$18,B2796=2021,H2796/$O$19,B2796=2022,H2796/$O$20),"")</f>
        <v>1.9437218308876903E-5</v>
      </c>
      <c r="K2796" s="3" cm="1">
        <f t="array" ref="K2796">IFERROR(_xlfn.IFS(B2796=2015,J2796*$P$4,B2796=2016,J2796*$P$5,B2796=2017,J2796*$P$6,B2796=2018,J2796*$P$7,B2796=2019,J2796*$P$8,B2796=2020,J2796*$P$9,B2796=2021,J2796*$P$10,B2796=2022,J2796*$P$11),"")</f>
        <v>32569.610372551855</v>
      </c>
      <c r="L2796" s="3">
        <f t="shared" si="44"/>
        <v>59721.610372551855</v>
      </c>
    </row>
    <row r="2797" spans="1:12">
      <c r="A2797">
        <v>4801425</v>
      </c>
      <c r="B2797">
        <v>2017</v>
      </c>
      <c r="D2797" t="s">
        <v>4047</v>
      </c>
      <c r="E2797" t="s">
        <v>4048</v>
      </c>
      <c r="F2797" t="s">
        <v>4101</v>
      </c>
      <c r="G2797" t="s">
        <v>4049</v>
      </c>
      <c r="H2797" s="5">
        <v>31780</v>
      </c>
      <c r="I2797">
        <f>IFERROR(VLOOKUP(G2797,'NCES Match'!$A$2:$B$1307,2,FALSE),"")</f>
        <v>4801425</v>
      </c>
      <c r="J2797" cm="1">
        <f t="array" ref="J2797">IFERROR(_xlfn.IFS(B2797=2015,H2797/$O$13,B2797=2016,H2797/$O$14,B2797=2017,H2797/$O$15,B2797=2018,H2797/$O$16,B2797=2019,H2797/$O$17,B2797=2020,H2797/$O$18,B2797=2021,H2797/$O$19,B2797=2022,H2797/$O$20),"")</f>
        <v>2.1910364003151079E-5</v>
      </c>
      <c r="K2797" s="3" cm="1">
        <f t="array" ref="K2797">IFERROR(_xlfn.IFS(B2797=2015,J2797*$P$4,B2797=2016,J2797*$P$5,B2797=2017,J2797*$P$6,B2797=2018,J2797*$P$7,B2797=2019,J2797*$P$8,B2797=2020,J2797*$P$9,B2797=2021,J2797*$P$10,B2797=2022,J2797*$P$11),"")</f>
        <v>37209.227947578518</v>
      </c>
      <c r="L2797" s="3">
        <f t="shared" si="44"/>
        <v>68989.227947578518</v>
      </c>
    </row>
    <row r="2798" spans="1:12">
      <c r="A2798">
        <v>4801425</v>
      </c>
      <c r="B2798">
        <v>2018</v>
      </c>
      <c r="D2798" t="s">
        <v>4047</v>
      </c>
      <c r="E2798" t="s">
        <v>4048</v>
      </c>
      <c r="F2798" t="s">
        <v>4101</v>
      </c>
      <c r="G2798" t="s">
        <v>4049</v>
      </c>
      <c r="H2798" s="5">
        <v>54291</v>
      </c>
      <c r="I2798">
        <f>IFERROR(VLOOKUP(G2798,'NCES Match'!$A$2:$B$1307,2,FALSE),"")</f>
        <v>4801425</v>
      </c>
      <c r="J2798" cm="1">
        <f t="array" ref="J2798">IFERROR(_xlfn.IFS(B2798=2015,H2798/$O$13,B2798=2016,H2798/$O$14,B2798=2017,H2798/$O$15,B2798=2018,H2798/$O$16,B2798=2019,H2798/$O$17,B2798=2020,H2798/$O$18,B2798=2021,H2798/$O$19,B2798=2022,H2798/$O$20),"")</f>
        <v>3.5428071707965006E-5</v>
      </c>
      <c r="K2798" s="3" cm="1">
        <f t="array" ref="K2798">IFERROR(_xlfn.IFS(B2798=2015,J2798*$P$4,B2798=2016,J2798*$P$5,B2798=2017,J2798*$P$6,B2798=2018,J2798*$P$7,B2798=2019,J2798*$P$8,B2798=2020,J2798*$P$9,B2798=2021,J2798*$P$10,B2798=2022,J2798*$P$11),"")</f>
        <v>60824.801738720416</v>
      </c>
      <c r="L2798" s="3">
        <f t="shared" si="44"/>
        <v>115115.80173872042</v>
      </c>
    </row>
    <row r="2799" spans="1:12">
      <c r="A2799">
        <v>4801425</v>
      </c>
      <c r="B2799">
        <v>2019</v>
      </c>
      <c r="D2799" t="s">
        <v>4047</v>
      </c>
      <c r="E2799" t="s">
        <v>4048</v>
      </c>
      <c r="F2799" t="s">
        <v>4101</v>
      </c>
      <c r="G2799" t="s">
        <v>4049</v>
      </c>
      <c r="H2799" s="5">
        <v>61299</v>
      </c>
      <c r="I2799">
        <f>IFERROR(VLOOKUP(G2799,'NCES Match'!$A$2:$B$1307,2,FALSE),"")</f>
        <v>4801425</v>
      </c>
      <c r="J2799" cm="1">
        <f t="array" ref="J2799">IFERROR(_xlfn.IFS(B2799=2015,H2799/$O$13,B2799=2016,H2799/$O$14,B2799=2017,H2799/$O$15,B2799=2018,H2799/$O$16,B2799=2019,H2799/$O$17,B2799=2020,H2799/$O$18,B2799=2021,H2799/$O$19,B2799=2022,H2799/$O$20),"")</f>
        <v>3.8813302453346049E-5</v>
      </c>
      <c r="K2799" s="3" cm="1">
        <f t="array" ref="K2799">IFERROR(_xlfn.IFS(B2799=2015,J2799*$P$4,B2799=2016,J2799*$P$5,B2799=2017,J2799*$P$6,B2799=2018,J2799*$P$7,B2799=2019,J2799*$P$8,B2799=2020,J2799*$P$9,B2799=2021,J2799*$P$10,B2799=2022,J2799*$P$11),"")</f>
        <v>67454.64627632151</v>
      </c>
      <c r="L2799" s="3">
        <f t="shared" si="44"/>
        <v>128753.64627632151</v>
      </c>
    </row>
    <row r="2800" spans="1:12">
      <c r="A2800">
        <v>4801425</v>
      </c>
      <c r="B2800">
        <v>2020</v>
      </c>
      <c r="D2800" t="s">
        <v>4047</v>
      </c>
      <c r="E2800" t="s">
        <v>4048</v>
      </c>
      <c r="F2800" t="s">
        <v>4230</v>
      </c>
      <c r="G2800" t="s">
        <v>4049</v>
      </c>
      <c r="H2800" s="5">
        <v>97236</v>
      </c>
      <c r="I2800">
        <f>IFERROR(VLOOKUP(G2800,'NCES Match'!$A$2:$B$1307,2,FALSE),"")</f>
        <v>4801425</v>
      </c>
      <c r="J2800" cm="1">
        <f t="array" ref="J2800">IFERROR(_xlfn.IFS(B2800=2015,H2800/$O$13,B2800=2016,H2800/$O$14,B2800=2017,H2800/$O$15,B2800=2018,H2800/$O$16,B2800=2019,H2800/$O$17,B2800=2020,H2800/$O$18,B2800=2021,H2800/$O$19,B2800=2022,H2800/$O$20),"")</f>
        <v>5.2692923767632121E-5</v>
      </c>
      <c r="K2800" s="3" cm="1">
        <f t="array" ref="K2800">IFERROR(_xlfn.IFS(B2800=2015,J2800*$P$4,B2800=2016,J2800*$P$5,B2800=2017,J2800*$P$6,B2800=2018,J2800*$P$7,B2800=2019,J2800*$P$8,B2800=2020,J2800*$P$9,B2800=2021,J2800*$P$10,B2800=2022,J2800*$P$11),"")</f>
        <v>111076.83163274892</v>
      </c>
      <c r="L2800" s="3">
        <f t="shared" si="44"/>
        <v>208312.83163274892</v>
      </c>
    </row>
    <row r="2801" spans="1:12">
      <c r="A2801">
        <v>4801425</v>
      </c>
      <c r="B2801">
        <v>2021</v>
      </c>
      <c r="D2801" t="s">
        <v>4047</v>
      </c>
      <c r="E2801" t="s">
        <v>4048</v>
      </c>
      <c r="F2801" t="s">
        <v>4101</v>
      </c>
      <c r="G2801" t="s">
        <v>4049</v>
      </c>
      <c r="H2801" s="5">
        <v>109331.22</v>
      </c>
      <c r="I2801">
        <f>IFERROR(VLOOKUP(G2801,'NCES Match'!$A$2:$B$1307,2,FALSE),"")</f>
        <v>4801425</v>
      </c>
      <c r="J2801" cm="1">
        <f t="array" ref="J2801">IFERROR(_xlfn.IFS(B2801=2015,H2801/$O$13,B2801=2016,H2801/$O$14,B2801=2017,H2801/$O$15,B2801=2018,H2801/$O$16,B2801=2019,H2801/$O$17,B2801=2020,H2801/$O$18,B2801=2021,H2801/$O$19,B2801=2022,H2801/$O$20),"")</f>
        <v>5.5938555110132698E-5</v>
      </c>
      <c r="K2801" s="3" cm="1">
        <f t="array" ref="K2801">IFERROR(_xlfn.IFS(B2801=2015,J2801*$P$4,B2801=2016,J2801*$P$5,B2801=2017,J2801*$P$6,B2801=2018,J2801*$P$7,B2801=2019,J2801*$P$8,B2801=2020,J2801*$P$9,B2801=2021,J2801*$P$10,B2801=2022,J2801*$P$11),"")</f>
        <v>119739.45834665652</v>
      </c>
      <c r="L2801" s="3">
        <f t="shared" si="44"/>
        <v>229070.67834665652</v>
      </c>
    </row>
    <row r="2802" spans="1:12">
      <c r="A2802">
        <v>4801425</v>
      </c>
      <c r="B2802">
        <v>2022</v>
      </c>
      <c r="D2802" t="s">
        <v>4047</v>
      </c>
      <c r="E2802" t="s">
        <v>4048</v>
      </c>
      <c r="F2802" t="s">
        <v>4101</v>
      </c>
      <c r="G2802" t="s">
        <v>4049</v>
      </c>
      <c r="H2802" s="5">
        <v>180559.23</v>
      </c>
      <c r="I2802">
        <f>IFERROR(VLOOKUP(G2802,'NCES Match'!$A$2:$B$1307,2,FALSE),"")</f>
        <v>4801425</v>
      </c>
      <c r="J2802" cm="1">
        <f t="array" ref="J2802">IFERROR(_xlfn.IFS(B2802=2015,H2802/$O$13,B2802=2016,H2802/$O$14,B2802=2017,H2802/$O$15,B2802=2018,H2802/$O$16,B2802=2019,H2802/$O$17,B2802=2020,H2802/$O$18,B2802=2021,H2802/$O$19,B2802=2022,H2802/$O$20),"")</f>
        <v>7.9307146640665246E-5</v>
      </c>
      <c r="K2802" s="3" cm="1">
        <f t="array" ref="K2802">IFERROR(_xlfn.IFS(B2802=2015,J2802*$P$4,B2802=2016,J2802*$P$5,B2802=2017,J2802*$P$6,B2802=2018,J2802*$P$7,B2802=2019,J2802*$P$8,B2802=2020,J2802*$P$9,B2802=2021,J2802*$P$10,B2802=2022,J2802*$P$11),"")</f>
        <v>170786.59254502261</v>
      </c>
      <c r="L2802" s="3">
        <f t="shared" si="44"/>
        <v>351345.82254502259</v>
      </c>
    </row>
    <row r="2803" spans="1:12">
      <c r="A2803">
        <v>4801425</v>
      </c>
      <c r="B2803">
        <v>2023</v>
      </c>
      <c r="D2803" t="s">
        <v>4047</v>
      </c>
      <c r="E2803" t="s">
        <v>4048</v>
      </c>
      <c r="F2803" t="s">
        <v>4101</v>
      </c>
      <c r="G2803" t="s">
        <v>4049</v>
      </c>
      <c r="H2803" s="5">
        <v>255739.11</v>
      </c>
      <c r="I2803">
        <f>IFERROR(VLOOKUP(G2803,'NCES Match'!$A$2:$B$1307,2,FALSE),"")</f>
        <v>4801425</v>
      </c>
      <c r="J2803" t="str" cm="1">
        <f t="array" ref="J2803">IFERROR(_xlfn.IFS(B2803=2015,H2803/$O$13,B2803=2016,H2803/$O$14,B2803=2017,H2803/$O$15,B2803=2018,H2803/$O$16,B2803=2019,H2803/$O$17,B2803=2020,H2803/$O$18,B2803=2021,H2803/$O$19,B2803=2022,H2803/$O$20),"")</f>
        <v/>
      </c>
      <c r="K2803" s="3" t="str" cm="1">
        <f t="array" ref="K2803">IFERROR(_xlfn.IFS(B2803=2015,J2803*$P$4,B2803=2016,J2803*$P$5,B2803=2017,J2803*$P$6,B2803=2018,J2803*$P$7,B2803=2019,J2803*$P$8,B2803=2020,J2803*$P$9,B2803=2021,J2803*$P$10,B2803=2022,J2803*$P$11),"")</f>
        <v/>
      </c>
      <c r="L2803" s="3">
        <f t="shared" si="44"/>
        <v>255739.11</v>
      </c>
    </row>
    <row r="2804" spans="1:12">
      <c r="A2804">
        <v>4801428</v>
      </c>
      <c r="B2804">
        <v>2015</v>
      </c>
      <c r="C2804" t="s">
        <v>3521</v>
      </c>
      <c r="D2804" t="s">
        <v>3816</v>
      </c>
      <c r="E2804" t="s">
        <v>3817</v>
      </c>
      <c r="G2804" t="s">
        <v>3818</v>
      </c>
      <c r="H2804" s="5">
        <v>149453.89000000001</v>
      </c>
      <c r="I2804">
        <f>IFERROR(VLOOKUP(G2804,'NCES Match'!$A$2:$B$1307,2,FALSE),"")</f>
        <v>4801428</v>
      </c>
      <c r="J2804" cm="1">
        <f t="array" ref="J2804">IFERROR(_xlfn.IFS(B2804=2015,H2804/$O$13,B2804=2016,H2804/$O$14,B2804=2017,H2804/$O$15,B2804=2018,H2804/$O$16,B2804=2019,H2804/$O$17,B2804=2020,H2804/$O$18,B2804=2021,H2804/$O$19,B2804=2022,H2804/$O$20),"")</f>
        <v>1.1708273891152699E-4</v>
      </c>
      <c r="K2804" s="3" cm="1">
        <f t="array" ref="K2804">IFERROR(_xlfn.IFS(B2804=2015,J2804*$P$4,B2804=2016,J2804*$P$5,B2804=2017,J2804*$P$6,B2804=2018,J2804*$P$7,B2804=2019,J2804*$P$8,B2804=2020,J2804*$P$9,B2804=2021,J2804*$P$10,B2804=2022,J2804*$P$11),"")</f>
        <v>186335.18715677422</v>
      </c>
      <c r="L2804" s="3">
        <f t="shared" si="44"/>
        <v>335789.07715677423</v>
      </c>
    </row>
    <row r="2805" spans="1:12">
      <c r="A2805">
        <v>4801428</v>
      </c>
      <c r="B2805">
        <v>2016</v>
      </c>
      <c r="C2805" t="s">
        <v>4104</v>
      </c>
      <c r="D2805" t="s">
        <v>3816</v>
      </c>
      <c r="E2805" t="s">
        <v>3817</v>
      </c>
      <c r="F2805" t="s">
        <v>4101</v>
      </c>
      <c r="G2805" t="s">
        <v>3818</v>
      </c>
      <c r="H2805" s="5">
        <v>143952</v>
      </c>
      <c r="I2805">
        <f>IFERROR(VLOOKUP(G2805,'NCES Match'!$A$2:$B$1307,2,FALSE),"")</f>
        <v>4801428</v>
      </c>
      <c r="J2805" cm="1">
        <f t="array" ref="J2805">IFERROR(_xlfn.IFS(B2805=2015,H2805/$O$13,B2805=2016,H2805/$O$14,B2805=2017,H2805/$O$15,B2805=2018,H2805/$O$16,B2805=2019,H2805/$O$17,B2805=2020,H2805/$O$18,B2805=2021,H2805/$O$19,B2805=2022,H2805/$O$20),"")</f>
        <v>1.0305047326161787E-4</v>
      </c>
      <c r="K2805" s="3" cm="1">
        <f t="array" ref="K2805">IFERROR(_xlfn.IFS(B2805=2015,J2805*$P$4,B2805=2016,J2805*$P$5,B2805=2017,J2805*$P$6,B2805=2018,J2805*$P$7,B2805=2019,J2805*$P$8,B2805=2020,J2805*$P$9,B2805=2021,J2805*$P$10,B2805=2022,J2805*$P$11),"")</f>
        <v>172674.59311835538</v>
      </c>
      <c r="L2805" s="3">
        <f t="shared" si="44"/>
        <v>316626.59311835538</v>
      </c>
    </row>
    <row r="2806" spans="1:12">
      <c r="A2806">
        <v>4801428</v>
      </c>
      <c r="B2806">
        <v>2017</v>
      </c>
      <c r="D2806" t="s">
        <v>3816</v>
      </c>
      <c r="E2806" t="s">
        <v>3817</v>
      </c>
      <c r="F2806" t="s">
        <v>4101</v>
      </c>
      <c r="G2806" t="s">
        <v>3818</v>
      </c>
      <c r="H2806" s="5">
        <v>162708</v>
      </c>
      <c r="I2806">
        <f>IFERROR(VLOOKUP(G2806,'NCES Match'!$A$2:$B$1307,2,FALSE),"")</f>
        <v>4801428</v>
      </c>
      <c r="J2806" cm="1">
        <f t="array" ref="J2806">IFERROR(_xlfn.IFS(B2806=2015,H2806/$O$13,B2806=2016,H2806/$O$14,B2806=2017,H2806/$O$15,B2806=2018,H2806/$O$16,B2806=2019,H2806/$O$17,B2806=2020,H2806/$O$18,B2806=2021,H2806/$O$19,B2806=2022,H2806/$O$20),"")</f>
        <v>1.1217720283904045E-4</v>
      </c>
      <c r="K2806" s="3" cm="1">
        <f t="array" ref="K2806">IFERROR(_xlfn.IFS(B2806=2015,J2806*$P$4,B2806=2016,J2806*$P$5,B2806=2017,J2806*$P$6,B2806=2018,J2806*$P$7,B2806=2019,J2806*$P$8,B2806=2020,J2806*$P$9,B2806=2021,J2806*$P$10,B2806=2022,J2806*$P$11),"")</f>
        <v>190504.69039945267</v>
      </c>
      <c r="L2806" s="3">
        <f t="shared" si="44"/>
        <v>353212.69039945269</v>
      </c>
    </row>
    <row r="2807" spans="1:12">
      <c r="A2807">
        <v>4801428</v>
      </c>
      <c r="B2807">
        <v>2018</v>
      </c>
      <c r="D2807" t="s">
        <v>3816</v>
      </c>
      <c r="E2807" t="s">
        <v>3817</v>
      </c>
      <c r="F2807" t="s">
        <v>4101</v>
      </c>
      <c r="G2807" t="s">
        <v>3818</v>
      </c>
      <c r="H2807" s="5">
        <v>171323</v>
      </c>
      <c r="I2807">
        <f>IFERROR(VLOOKUP(G2807,'NCES Match'!$A$2:$B$1307,2,FALSE),"")</f>
        <v>4801428</v>
      </c>
      <c r="J2807" cm="1">
        <f t="array" ref="J2807">IFERROR(_xlfn.IFS(B2807=2015,H2807/$O$13,B2807=2016,H2807/$O$14,B2807=2017,H2807/$O$15,B2807=2018,H2807/$O$16,B2807=2019,H2807/$O$17,B2807=2020,H2807/$O$18,B2807=2021,H2807/$O$19,B2807=2022,H2807/$O$20),"")</f>
        <v>1.1179833727917498E-4</v>
      </c>
      <c r="K2807" s="3" cm="1">
        <f t="array" ref="K2807">IFERROR(_xlfn.IFS(B2807=2015,J2807*$P$4,B2807=2016,J2807*$P$5,B2807=2017,J2807*$P$6,B2807=2018,J2807*$P$7,B2807=2019,J2807*$P$8,B2807=2020,J2807*$P$9,B2807=2021,J2807*$P$10,B2807=2022,J2807*$P$11),"")</f>
        <v>191941.3440217126</v>
      </c>
      <c r="L2807" s="3">
        <f t="shared" si="44"/>
        <v>363264.3440217126</v>
      </c>
    </row>
    <row r="2808" spans="1:12">
      <c r="A2808">
        <v>4801428</v>
      </c>
      <c r="B2808">
        <v>2019</v>
      </c>
      <c r="D2808" t="s">
        <v>3816</v>
      </c>
      <c r="E2808" t="s">
        <v>3817</v>
      </c>
      <c r="F2808" t="s">
        <v>4101</v>
      </c>
      <c r="G2808" t="s">
        <v>3818</v>
      </c>
      <c r="H2808" s="5">
        <v>193118</v>
      </c>
      <c r="I2808">
        <f>IFERROR(VLOOKUP(G2808,'NCES Match'!$A$2:$B$1307,2,FALSE),"")</f>
        <v>4801428</v>
      </c>
      <c r="J2808" cm="1">
        <f t="array" ref="J2808">IFERROR(_xlfn.IFS(B2808=2015,H2808/$O$13,B2808=2016,H2808/$O$14,B2808=2017,H2808/$O$15,B2808=2018,H2808/$O$16,B2808=2019,H2808/$O$17,B2808=2020,H2808/$O$18,B2808=2021,H2808/$O$19,B2808=2022,H2808/$O$20),"")</f>
        <v>1.2227846038573685E-4</v>
      </c>
      <c r="K2808" s="3" cm="1">
        <f t="array" ref="K2808">IFERROR(_xlfn.IFS(B2808=2015,J2808*$P$4,B2808=2016,J2808*$P$5,B2808=2017,J2808*$P$6,B2808=2018,J2808*$P$7,B2808=2019,J2808*$P$8,B2808=2020,J2808*$P$9,B2808=2021,J2808*$P$10,B2808=2022,J2808*$P$11),"")</f>
        <v>212510.91175370984</v>
      </c>
      <c r="L2808" s="3">
        <f t="shared" si="44"/>
        <v>405628.91175370984</v>
      </c>
    </row>
    <row r="2809" spans="1:12">
      <c r="A2809">
        <v>4801428</v>
      </c>
      <c r="B2809">
        <v>2020</v>
      </c>
      <c r="D2809" t="s">
        <v>3816</v>
      </c>
      <c r="E2809" t="s">
        <v>3817</v>
      </c>
      <c r="F2809" t="s">
        <v>4230</v>
      </c>
      <c r="G2809" t="s">
        <v>3818</v>
      </c>
      <c r="H2809" s="5">
        <v>359607</v>
      </c>
      <c r="I2809">
        <f>IFERROR(VLOOKUP(G2809,'NCES Match'!$A$2:$B$1307,2,FALSE),"")</f>
        <v>4801428</v>
      </c>
      <c r="J2809" cm="1">
        <f t="array" ref="J2809">IFERROR(_xlfn.IFS(B2809=2015,H2809/$O$13,B2809=2016,H2809/$O$14,B2809=2017,H2809/$O$15,B2809=2018,H2809/$O$16,B2809=2019,H2809/$O$17,B2809=2020,H2809/$O$18,B2809=2021,H2809/$O$19,B2809=2022,H2809/$O$20),"")</f>
        <v>1.9487375290331652E-4</v>
      </c>
      <c r="K2809" s="3" cm="1">
        <f t="array" ref="K2809">IFERROR(_xlfn.IFS(B2809=2015,J2809*$P$4,B2809=2016,J2809*$P$5,B2809=2017,J2809*$P$6,B2809=2018,J2809*$P$7,B2809=2019,J2809*$P$8,B2809=2020,J2809*$P$9,B2809=2021,J2809*$P$10,B2809=2022,J2809*$P$11),"")</f>
        <v>410794.41968980565</v>
      </c>
      <c r="L2809" s="3">
        <f t="shared" si="44"/>
        <v>770401.41968980571</v>
      </c>
    </row>
    <row r="2810" spans="1:12">
      <c r="A2810">
        <v>4801428</v>
      </c>
      <c r="B2810">
        <v>2021</v>
      </c>
      <c r="D2810" t="s">
        <v>3816</v>
      </c>
      <c r="E2810" t="s">
        <v>3817</v>
      </c>
      <c r="F2810" t="s">
        <v>4101</v>
      </c>
      <c r="G2810" t="s">
        <v>3818</v>
      </c>
      <c r="H2810" s="5">
        <v>369251.34</v>
      </c>
      <c r="I2810">
        <f>IFERROR(VLOOKUP(G2810,'NCES Match'!$A$2:$B$1307,2,FALSE),"")</f>
        <v>4801428</v>
      </c>
      <c r="J2810" cm="1">
        <f t="array" ref="J2810">IFERROR(_xlfn.IFS(B2810=2015,H2810/$O$13,B2810=2016,H2810/$O$14,B2810=2017,H2810/$O$15,B2810=2018,H2810/$O$16,B2810=2019,H2810/$O$17,B2810=2020,H2810/$O$18,B2810=2021,H2810/$O$19,B2810=2022,H2810/$O$20),"")</f>
        <v>1.8892486914607145E-4</v>
      </c>
      <c r="K2810" s="3" cm="1">
        <f t="array" ref="K2810">IFERROR(_xlfn.IFS(B2810=2015,J2810*$P$4,B2810=2016,J2810*$P$5,B2810=2017,J2810*$P$6,B2810=2018,J2810*$P$7,B2810=2019,J2810*$P$8,B2810=2020,J2810*$P$9,B2810=2021,J2810*$P$10,B2810=2022,J2810*$P$11),"")</f>
        <v>404403.75078021735</v>
      </c>
      <c r="L2810" s="3">
        <f t="shared" si="44"/>
        <v>773655.09078021743</v>
      </c>
    </row>
    <row r="2811" spans="1:12">
      <c r="A2811">
        <v>4801428</v>
      </c>
      <c r="B2811">
        <v>2022</v>
      </c>
      <c r="D2811" t="s">
        <v>3816</v>
      </c>
      <c r="E2811" t="s">
        <v>3817</v>
      </c>
      <c r="F2811" t="s">
        <v>4101</v>
      </c>
      <c r="G2811" t="s">
        <v>3818</v>
      </c>
      <c r="H2811" s="5">
        <v>481154.46</v>
      </c>
      <c r="I2811">
        <f>IFERROR(VLOOKUP(G2811,'NCES Match'!$A$2:$B$1307,2,FALSE),"")</f>
        <v>4801428</v>
      </c>
      <c r="J2811" cm="1">
        <f t="array" ref="J2811">IFERROR(_xlfn.IFS(B2811=2015,H2811/$O$13,B2811=2016,H2811/$O$14,B2811=2017,H2811/$O$15,B2811=2018,H2811/$O$16,B2811=2019,H2811/$O$17,B2811=2020,H2811/$O$18,B2811=2021,H2811/$O$19,B2811=2022,H2811/$O$20),"")</f>
        <v>2.1133778271002873E-4</v>
      </c>
      <c r="K2811" s="3" cm="1">
        <f t="array" ref="K2811">IFERROR(_xlfn.IFS(B2811=2015,J2811*$P$4,B2811=2016,J2811*$P$5,B2811=2017,J2811*$P$6,B2811=2018,J2811*$P$7,B2811=2019,J2811*$P$8,B2811=2020,J2811*$P$9,B2811=2021,J2811*$P$10,B2811=2022,J2811*$P$11),"")</f>
        <v>455112.32359176752</v>
      </c>
      <c r="L2811" s="3">
        <f t="shared" si="44"/>
        <v>936266.78359176754</v>
      </c>
    </row>
    <row r="2812" spans="1:12">
      <c r="A2812">
        <v>4801428</v>
      </c>
      <c r="B2812">
        <v>2023</v>
      </c>
      <c r="D2812" t="s">
        <v>3816</v>
      </c>
      <c r="E2812" t="s">
        <v>3817</v>
      </c>
      <c r="F2812" t="s">
        <v>4101</v>
      </c>
      <c r="G2812" t="s">
        <v>3818</v>
      </c>
      <c r="H2812" s="5">
        <v>717483.73</v>
      </c>
      <c r="I2812">
        <f>IFERROR(VLOOKUP(G2812,'NCES Match'!$A$2:$B$1307,2,FALSE),"")</f>
        <v>4801428</v>
      </c>
      <c r="J2812" t="str" cm="1">
        <f t="array" ref="J2812">IFERROR(_xlfn.IFS(B2812=2015,H2812/$O$13,B2812=2016,H2812/$O$14,B2812=2017,H2812/$O$15,B2812=2018,H2812/$O$16,B2812=2019,H2812/$O$17,B2812=2020,H2812/$O$18,B2812=2021,H2812/$O$19,B2812=2022,H2812/$O$20),"")</f>
        <v/>
      </c>
      <c r="K2812" s="3" t="str" cm="1">
        <f t="array" ref="K2812">IFERROR(_xlfn.IFS(B2812=2015,J2812*$P$4,B2812=2016,J2812*$P$5,B2812=2017,J2812*$P$6,B2812=2018,J2812*$P$7,B2812=2019,J2812*$P$8,B2812=2020,J2812*$P$9,B2812=2021,J2812*$P$10,B2812=2022,J2812*$P$11),"")</f>
        <v/>
      </c>
      <c r="L2812" s="3">
        <f t="shared" si="44"/>
        <v>717483.73</v>
      </c>
    </row>
    <row r="2813" spans="1:12">
      <c r="A2813">
        <v>4801436</v>
      </c>
      <c r="B2813">
        <v>2015</v>
      </c>
      <c r="C2813" t="s">
        <v>3521</v>
      </c>
      <c r="D2813" t="s">
        <v>4062</v>
      </c>
      <c r="E2813" t="s">
        <v>4063</v>
      </c>
      <c r="G2813" t="s">
        <v>4064</v>
      </c>
      <c r="H2813" s="5">
        <v>54815.61</v>
      </c>
      <c r="I2813">
        <f>IFERROR(VLOOKUP(G2813,'NCES Match'!$A$2:$B$1307,2,FALSE),"")</f>
        <v>4801436</v>
      </c>
      <c r="J2813" cm="1">
        <f t="array" ref="J2813">IFERROR(_xlfn.IFS(B2813=2015,H2813/$O$13,B2813=2016,H2813/$O$14,B2813=2017,H2813/$O$15,B2813=2018,H2813/$O$16,B2813=2019,H2813/$O$17,B2813=2020,H2813/$O$18,B2813=2021,H2813/$O$19,B2813=2022,H2813/$O$20),"")</f>
        <v>4.2942754811574914E-5</v>
      </c>
      <c r="K2813" s="3" cm="1">
        <f t="array" ref="K2813">IFERROR(_xlfn.IFS(B2813=2015,J2813*$P$4,B2813=2016,J2813*$P$5,B2813=2017,J2813*$P$6,B2813=2018,J2813*$P$7,B2813=2019,J2813*$P$8,B2813=2020,J2813*$P$9,B2813=2021,J2813*$P$10,B2813=2022,J2813*$P$11),"")</f>
        <v>68342.663737041206</v>
      </c>
      <c r="L2813" s="3">
        <f t="shared" si="44"/>
        <v>123158.27373704121</v>
      </c>
    </row>
    <row r="2814" spans="1:12">
      <c r="A2814">
        <v>4801436</v>
      </c>
      <c r="B2814">
        <v>2016</v>
      </c>
      <c r="C2814" t="s">
        <v>4104</v>
      </c>
      <c r="D2814" t="s">
        <v>4062</v>
      </c>
      <c r="E2814" t="s">
        <v>4063</v>
      </c>
      <c r="F2814" t="s">
        <v>4101</v>
      </c>
      <c r="G2814" t="s">
        <v>4064</v>
      </c>
      <c r="H2814" s="5">
        <v>61288</v>
      </c>
      <c r="I2814">
        <f>IFERROR(VLOOKUP(G2814,'NCES Match'!$A$2:$B$1307,2,FALSE),"")</f>
        <v>4801436</v>
      </c>
      <c r="J2814" cm="1">
        <f t="array" ref="J2814">IFERROR(_xlfn.IFS(B2814=2015,H2814/$O$13,B2814=2016,H2814/$O$14,B2814=2017,H2814/$O$15,B2814=2018,H2814/$O$16,B2814=2019,H2814/$O$17,B2814=2020,H2814/$O$18,B2814=2021,H2814/$O$19,B2814=2022,H2814/$O$20),"")</f>
        <v>4.3874051109106063E-5</v>
      </c>
      <c r="K2814" s="3" cm="1">
        <f t="array" ref="K2814">IFERROR(_xlfn.IFS(B2814=2015,J2814*$P$4,B2814=2016,J2814*$P$5,B2814=2017,J2814*$P$6,B2814=2018,J2814*$P$7,B2814=2019,J2814*$P$8,B2814=2020,J2814*$P$9,B2814=2021,J2814*$P$10,B2814=2022,J2814*$P$11),"")</f>
        <v>73516.731014767181</v>
      </c>
      <c r="L2814" s="3">
        <f t="shared" si="44"/>
        <v>134804.7310147672</v>
      </c>
    </row>
    <row r="2815" spans="1:12">
      <c r="A2815">
        <v>4801436</v>
      </c>
      <c r="B2815">
        <v>2017</v>
      </c>
      <c r="D2815" t="s">
        <v>4062</v>
      </c>
      <c r="E2815" t="s">
        <v>4063</v>
      </c>
      <c r="F2815" t="s">
        <v>4101</v>
      </c>
      <c r="G2815" t="s">
        <v>4064</v>
      </c>
      <c r="H2815" s="5">
        <v>61340</v>
      </c>
      <c r="I2815">
        <f>IFERROR(VLOOKUP(G2815,'NCES Match'!$A$2:$B$1307,2,FALSE),"")</f>
        <v>4801436</v>
      </c>
      <c r="J2815" cm="1">
        <f t="array" ref="J2815">IFERROR(_xlfn.IFS(B2815=2015,H2815/$O$13,B2815=2016,H2815/$O$14,B2815=2017,H2815/$O$15,B2815=2018,H2815/$O$16,B2815=2019,H2815/$O$17,B2815=2020,H2815/$O$18,B2815=2021,H2815/$O$19,B2815=2022,H2815/$O$20),"")</f>
        <v>4.2290173944408028E-5</v>
      </c>
      <c r="K2815" s="3" cm="1">
        <f t="array" ref="K2815">IFERROR(_xlfn.IFS(B2815=2015,J2815*$P$4,B2815=2016,J2815*$P$5,B2815=2017,J2815*$P$6,B2815=2018,J2815*$P$7,B2815=2019,J2815*$P$8,B2815=2020,J2815*$P$9,B2815=2021,J2815*$P$10,B2815=2022,J2815*$P$11),"")</f>
        <v>71819.195793092076</v>
      </c>
      <c r="L2815" s="3">
        <f t="shared" si="44"/>
        <v>133159.19579309208</v>
      </c>
    </row>
    <row r="2816" spans="1:12">
      <c r="A2816">
        <v>4801436</v>
      </c>
      <c r="B2816">
        <v>2018</v>
      </c>
      <c r="D2816" t="s">
        <v>4062</v>
      </c>
      <c r="E2816" t="s">
        <v>4063</v>
      </c>
      <c r="F2816" t="s">
        <v>4101</v>
      </c>
      <c r="G2816" t="s">
        <v>4064</v>
      </c>
      <c r="H2816" s="5">
        <v>85602</v>
      </c>
      <c r="I2816">
        <f>IFERROR(VLOOKUP(G2816,'NCES Match'!$A$2:$B$1307,2,FALSE),"")</f>
        <v>4801436</v>
      </c>
      <c r="J2816" cm="1">
        <f t="array" ref="J2816">IFERROR(_xlfn.IFS(B2816=2015,H2816/$O$13,B2816=2016,H2816/$O$14,B2816=2017,H2816/$O$15,B2816=2018,H2816/$O$16,B2816=2019,H2816/$O$17,B2816=2020,H2816/$O$18,B2816=2021,H2816/$O$19,B2816=2022,H2816/$O$20),"")</f>
        <v>5.5860341388908296E-5</v>
      </c>
      <c r="K2816" s="3" cm="1">
        <f t="array" ref="K2816">IFERROR(_xlfn.IFS(B2816=2015,J2816*$P$4,B2816=2016,J2816*$P$5,B2816=2017,J2816*$P$6,B2816=2018,J2816*$P$7,B2816=2019,J2816*$P$8,B2816=2020,J2816*$P$9,B2816=2021,J2816*$P$10,B2816=2022,J2816*$P$11),"")</f>
        <v>95904.011317491764</v>
      </c>
      <c r="L2816" s="3">
        <f t="shared" si="44"/>
        <v>181506.01131749176</v>
      </c>
    </row>
    <row r="2817" spans="1:12">
      <c r="A2817">
        <v>4801436</v>
      </c>
      <c r="B2817">
        <v>2019</v>
      </c>
      <c r="D2817" t="s">
        <v>4062</v>
      </c>
      <c r="E2817" t="s">
        <v>4063</v>
      </c>
      <c r="F2817" t="s">
        <v>4101</v>
      </c>
      <c r="G2817" t="s">
        <v>4064</v>
      </c>
      <c r="H2817" s="5">
        <v>103522</v>
      </c>
      <c r="I2817">
        <f>IFERROR(VLOOKUP(G2817,'NCES Match'!$A$2:$B$1307,2,FALSE),"")</f>
        <v>4801436</v>
      </c>
      <c r="J2817" cm="1">
        <f t="array" ref="J2817">IFERROR(_xlfn.IFS(B2817=2015,H2817/$O$13,B2817=2016,H2817/$O$14,B2817=2017,H2817/$O$15,B2817=2018,H2817/$O$16,B2817=2019,H2817/$O$17,B2817=2020,H2817/$O$18,B2817=2021,H2817/$O$19,B2817=2022,H2817/$O$20),"")</f>
        <v>6.5548062718401439E-5</v>
      </c>
      <c r="K2817" s="3" cm="1">
        <f t="array" ref="K2817">IFERROR(_xlfn.IFS(B2817=2015,J2817*$P$4,B2817=2016,J2817*$P$5,B2817=2017,J2817*$P$6,B2817=2018,J2817*$P$7,B2817=2019,J2817*$P$8,B2817=2020,J2817*$P$9,B2817=2021,J2817*$P$10,B2817=2022,J2817*$P$11),"")</f>
        <v>113917.6804159506</v>
      </c>
      <c r="L2817" s="3">
        <f t="shared" si="44"/>
        <v>217439.6804159506</v>
      </c>
    </row>
    <row r="2818" spans="1:12">
      <c r="A2818">
        <v>4801436</v>
      </c>
      <c r="B2818">
        <v>2020</v>
      </c>
      <c r="D2818" t="s">
        <v>4062</v>
      </c>
      <c r="E2818" t="s">
        <v>4063</v>
      </c>
      <c r="F2818" t="s">
        <v>4230</v>
      </c>
      <c r="G2818" t="s">
        <v>4064</v>
      </c>
      <c r="H2818" s="5">
        <v>162711</v>
      </c>
      <c r="I2818">
        <f>IFERROR(VLOOKUP(G2818,'NCES Match'!$A$2:$B$1307,2,FALSE),"")</f>
        <v>4801436</v>
      </c>
      <c r="J2818" cm="1">
        <f t="array" ref="J2818">IFERROR(_xlfn.IFS(B2818=2015,H2818/$O$13,B2818=2016,H2818/$O$14,B2818=2017,H2818/$O$15,B2818=2018,H2818/$O$16,B2818=2019,H2818/$O$17,B2818=2020,H2818/$O$18,B2818=2021,H2818/$O$19,B2818=2022,H2818/$O$20),"")</f>
        <v>8.8174321436044163E-5</v>
      </c>
      <c r="K2818" s="3" cm="1">
        <f t="array" ref="K2818">IFERROR(_xlfn.IFS(B2818=2015,J2818*$P$4,B2818=2016,J2818*$P$5,B2818=2017,J2818*$P$6,B2818=2018,J2818*$P$7,B2818=2019,J2818*$P$8,B2818=2020,J2818*$P$9,B2818=2021,J2818*$P$10,B2818=2022,J2818*$P$11),"")</f>
        <v>185871.71779789595</v>
      </c>
      <c r="L2818" s="3">
        <f t="shared" si="44"/>
        <v>348582.71779789595</v>
      </c>
    </row>
    <row r="2819" spans="1:12">
      <c r="A2819">
        <v>4801436</v>
      </c>
      <c r="B2819">
        <v>2021</v>
      </c>
      <c r="D2819" t="s">
        <v>4062</v>
      </c>
      <c r="E2819" t="s">
        <v>4063</v>
      </c>
      <c r="F2819" t="s">
        <v>4101</v>
      </c>
      <c r="G2819" t="s">
        <v>4064</v>
      </c>
      <c r="H2819" s="5">
        <v>196702.05</v>
      </c>
      <c r="I2819">
        <f>IFERROR(VLOOKUP(G2819,'NCES Match'!$A$2:$B$1307,2,FALSE),"")</f>
        <v>4801436</v>
      </c>
      <c r="J2819" cm="1">
        <f t="array" ref="J2819">IFERROR(_xlfn.IFS(B2819=2015,H2819/$O$13,B2819=2016,H2819/$O$14,B2819=2017,H2819/$O$15,B2819=2018,H2819/$O$16,B2819=2019,H2819/$O$17,B2819=2020,H2819/$O$18,B2819=2021,H2819/$O$19,B2819=2022,H2819/$O$20),"")</f>
        <v>1.0064123005488347E-4</v>
      </c>
      <c r="K2819" s="3" cm="1">
        <f t="array" ref="K2819">IFERROR(_xlfn.IFS(B2819=2015,J2819*$P$4,B2819=2016,J2819*$P$5,B2819=2017,J2819*$P$6,B2819=2018,J2819*$P$7,B2819=2019,J2819*$P$8,B2819=2020,J2819*$P$9,B2819=2021,J2819*$P$10,B2819=2022,J2819*$P$11),"")</f>
        <v>215427.91640555137</v>
      </c>
      <c r="L2819" s="3">
        <f t="shared" ref="L2819:L2882" si="45">SUM(H2819,K2819)</f>
        <v>412129.96640555136</v>
      </c>
    </row>
    <row r="2820" spans="1:12">
      <c r="A2820">
        <v>4801436</v>
      </c>
      <c r="B2820">
        <v>2022</v>
      </c>
      <c r="D2820" t="s">
        <v>4062</v>
      </c>
      <c r="E2820" t="s">
        <v>4063</v>
      </c>
      <c r="F2820" t="s">
        <v>4101</v>
      </c>
      <c r="G2820" t="s">
        <v>4064</v>
      </c>
      <c r="H2820" s="5">
        <v>245756.89</v>
      </c>
      <c r="I2820">
        <f>IFERROR(VLOOKUP(G2820,'NCES Match'!$A$2:$B$1307,2,FALSE),"")</f>
        <v>4801436</v>
      </c>
      <c r="J2820" cm="1">
        <f t="array" ref="J2820">IFERROR(_xlfn.IFS(B2820=2015,H2820/$O$13,B2820=2016,H2820/$O$14,B2820=2017,H2820/$O$15,B2820=2018,H2820/$O$16,B2820=2019,H2820/$O$17,B2820=2020,H2820/$O$18,B2820=2021,H2820/$O$19,B2820=2022,H2820/$O$20),"")</f>
        <v>1.0794395674584921E-4</v>
      </c>
      <c r="K2820" s="3" cm="1">
        <f t="array" ref="K2820">IFERROR(_xlfn.IFS(B2820=2015,J2820*$P$4,B2820=2016,J2820*$P$5,B2820=2017,J2820*$P$6,B2820=2018,J2820*$P$7,B2820=2019,J2820*$P$8,B2820=2020,J2820*$P$9,B2820=2021,J2820*$P$10,B2820=2022,J2820*$P$11),"")</f>
        <v>232455.47645258531</v>
      </c>
      <c r="L2820" s="3">
        <f t="shared" si="45"/>
        <v>478212.36645258532</v>
      </c>
    </row>
    <row r="2821" spans="1:12">
      <c r="A2821">
        <v>4801436</v>
      </c>
      <c r="B2821">
        <v>2023</v>
      </c>
      <c r="D2821" t="s">
        <v>4062</v>
      </c>
      <c r="E2821" t="s">
        <v>4063</v>
      </c>
      <c r="F2821" t="s">
        <v>4101</v>
      </c>
      <c r="G2821" t="s">
        <v>4064</v>
      </c>
      <c r="H2821" s="5">
        <v>310758.2</v>
      </c>
      <c r="I2821">
        <f>IFERROR(VLOOKUP(G2821,'NCES Match'!$A$2:$B$1307,2,FALSE),"")</f>
        <v>4801436</v>
      </c>
      <c r="J2821" t="str" cm="1">
        <f t="array" ref="J2821">IFERROR(_xlfn.IFS(B2821=2015,H2821/$O$13,B2821=2016,H2821/$O$14,B2821=2017,H2821/$O$15,B2821=2018,H2821/$O$16,B2821=2019,H2821/$O$17,B2821=2020,H2821/$O$18,B2821=2021,H2821/$O$19,B2821=2022,H2821/$O$20),"")</f>
        <v/>
      </c>
      <c r="K2821" s="3" t="str" cm="1">
        <f t="array" ref="K2821">IFERROR(_xlfn.IFS(B2821=2015,J2821*$P$4,B2821=2016,J2821*$P$5,B2821=2017,J2821*$P$6,B2821=2018,J2821*$P$7,B2821=2019,J2821*$P$8,B2821=2020,J2821*$P$9,B2821=2021,J2821*$P$10,B2821=2022,J2821*$P$11),"")</f>
        <v/>
      </c>
      <c r="L2821" s="3">
        <f t="shared" si="45"/>
        <v>310758.2</v>
      </c>
    </row>
    <row r="2822" spans="1:12">
      <c r="A2822">
        <v>4801440</v>
      </c>
      <c r="B2822">
        <v>2015</v>
      </c>
      <c r="C2822" t="s">
        <v>3521</v>
      </c>
      <c r="D2822" t="s">
        <v>3774</v>
      </c>
      <c r="E2822" t="s">
        <v>3775</v>
      </c>
      <c r="G2822" t="s">
        <v>3776</v>
      </c>
      <c r="H2822" s="5">
        <v>462225.96</v>
      </c>
      <c r="I2822">
        <f>IFERROR(VLOOKUP(G2822,'NCES Match'!$A$2:$B$1307,2,FALSE),"")</f>
        <v>4801440</v>
      </c>
      <c r="J2822" cm="1">
        <f t="array" ref="J2822">IFERROR(_xlfn.IFS(B2822=2015,H2822/$O$13,B2822=2016,H2822/$O$14,B2822=2017,H2822/$O$15,B2822=2018,H2822/$O$16,B2822=2019,H2822/$O$17,B2822=2020,H2822/$O$18,B2822=2021,H2822/$O$19,B2822=2022,H2822/$O$20),"")</f>
        <v>3.6210955360753687E-4</v>
      </c>
      <c r="K2822" s="3" cm="1">
        <f t="array" ref="K2822">IFERROR(_xlfn.IFS(B2822=2015,J2822*$P$4,B2822=2016,J2822*$P$5,B2822=2017,J2822*$P$6,B2822=2018,J2822*$P$7,B2822=2019,J2822*$P$8,B2822=2020,J2822*$P$9,B2822=2021,J2822*$P$10,B2822=2022,J2822*$P$11),"")</f>
        <v>576291.1943297002</v>
      </c>
      <c r="L2822" s="3">
        <f t="shared" si="45"/>
        <v>1038517.1543297002</v>
      </c>
    </row>
    <row r="2823" spans="1:12">
      <c r="A2823">
        <v>4801440</v>
      </c>
      <c r="B2823">
        <v>2016</v>
      </c>
      <c r="C2823" t="s">
        <v>4104</v>
      </c>
      <c r="D2823" t="s">
        <v>3774</v>
      </c>
      <c r="E2823" t="s">
        <v>3775</v>
      </c>
      <c r="F2823" t="s">
        <v>4101</v>
      </c>
      <c r="G2823" t="s">
        <v>3776</v>
      </c>
      <c r="H2823" s="5">
        <v>542878</v>
      </c>
      <c r="I2823">
        <f>IFERROR(VLOOKUP(G2823,'NCES Match'!$A$2:$B$1307,2,FALSE),"")</f>
        <v>4801440</v>
      </c>
      <c r="J2823" cm="1">
        <f t="array" ref="J2823">IFERROR(_xlfn.IFS(B2823=2015,H2823/$O$13,B2823=2016,H2823/$O$14,B2823=2017,H2823/$O$15,B2823=2018,H2823/$O$16,B2823=2019,H2823/$O$17,B2823=2020,H2823/$O$18,B2823=2021,H2823/$O$19,B2823=2022,H2823/$O$20),"")</f>
        <v>3.886283957383057E-4</v>
      </c>
      <c r="K2823" s="3" cm="1">
        <f t="array" ref="K2823">IFERROR(_xlfn.IFS(B2823=2015,J2823*$P$4,B2823=2016,J2823*$P$5,B2823=2017,J2823*$P$6,B2823=2018,J2823*$P$7,B2823=2019,J2823*$P$8,B2823=2020,J2823*$P$9,B2823=2021,J2823*$P$10,B2823=2022,J2823*$P$11),"")</f>
        <v>651197.88375921501</v>
      </c>
      <c r="L2823" s="3">
        <f t="shared" si="45"/>
        <v>1194075.883759215</v>
      </c>
    </row>
    <row r="2824" spans="1:12">
      <c r="A2824">
        <v>4801440</v>
      </c>
      <c r="B2824">
        <v>2017</v>
      </c>
      <c r="D2824" t="s">
        <v>3774</v>
      </c>
      <c r="E2824" t="s">
        <v>3775</v>
      </c>
      <c r="F2824" t="s">
        <v>4101</v>
      </c>
      <c r="G2824" t="s">
        <v>3776</v>
      </c>
      <c r="H2824" s="5">
        <v>1117194</v>
      </c>
      <c r="I2824">
        <f>IFERROR(VLOOKUP(G2824,'NCES Match'!$A$2:$B$1307,2,FALSE),"")</f>
        <v>4801440</v>
      </c>
      <c r="J2824" cm="1">
        <f t="array" ref="J2824">IFERROR(_xlfn.IFS(B2824=2015,H2824/$O$13,B2824=2016,H2824/$O$14,B2824=2017,H2824/$O$15,B2824=2018,H2824/$O$16,B2824=2019,H2824/$O$17,B2824=2020,H2824/$O$18,B2824=2021,H2824/$O$19,B2824=2022,H2824/$O$20),"")</f>
        <v>7.70236853434121E-4</v>
      </c>
      <c r="K2824" s="3" cm="1">
        <f t="array" ref="K2824">IFERROR(_xlfn.IFS(B2824=2015,J2824*$P$4,B2824=2016,J2824*$P$5,B2824=2017,J2824*$P$6,B2824=2018,J2824*$P$7,B2824=2019,J2824*$P$8,B2824=2020,J2824*$P$9,B2824=2021,J2824*$P$10,B2824=2022,J2824*$P$11),"")</f>
        <v>1308053.0587686291</v>
      </c>
      <c r="L2824" s="3">
        <f t="shared" si="45"/>
        <v>2425247.0587686291</v>
      </c>
    </row>
    <row r="2825" spans="1:12">
      <c r="A2825">
        <v>4801440</v>
      </c>
      <c r="B2825">
        <v>2018</v>
      </c>
      <c r="D2825" t="s">
        <v>3774</v>
      </c>
      <c r="E2825" t="s">
        <v>3775</v>
      </c>
      <c r="F2825" t="s">
        <v>4101</v>
      </c>
      <c r="G2825" t="s">
        <v>3776</v>
      </c>
      <c r="H2825" s="5">
        <v>1814607</v>
      </c>
      <c r="I2825">
        <f>IFERROR(VLOOKUP(G2825,'NCES Match'!$A$2:$B$1307,2,FALSE),"")</f>
        <v>4801440</v>
      </c>
      <c r="J2825" cm="1">
        <f t="array" ref="J2825">IFERROR(_xlfn.IFS(B2825=2015,H2825/$O$13,B2825=2016,H2825/$O$14,B2825=2017,H2825/$O$15,B2825=2018,H2825/$O$16,B2825=2019,H2825/$O$17,B2825=2020,H2825/$O$18,B2825=2021,H2825/$O$19,B2825=2022,H2825/$O$20),"")</f>
        <v>1.1841378298019056E-3</v>
      </c>
      <c r="K2825" s="3" cm="1">
        <f t="array" ref="K2825">IFERROR(_xlfn.IFS(B2825=2015,J2825*$P$4,B2825=2016,J2825*$P$5,B2825=2017,J2825*$P$6,B2825=2018,J2825*$P$7,B2825=2019,J2825*$P$8,B2825=2020,J2825*$P$9,B2825=2021,J2825*$P$10,B2825=2022,J2825*$P$11),"")</f>
        <v>2032990.9378846264</v>
      </c>
      <c r="L2825" s="3">
        <f t="shared" si="45"/>
        <v>3847597.9378846264</v>
      </c>
    </row>
    <row r="2826" spans="1:12">
      <c r="A2826">
        <v>4801440</v>
      </c>
      <c r="B2826">
        <v>2019</v>
      </c>
      <c r="D2826" t="s">
        <v>3774</v>
      </c>
      <c r="E2826" t="s">
        <v>3775</v>
      </c>
      <c r="F2826" t="s">
        <v>4101</v>
      </c>
      <c r="G2826" t="s">
        <v>3776</v>
      </c>
      <c r="H2826" s="5">
        <v>2101501</v>
      </c>
      <c r="I2826">
        <f>IFERROR(VLOOKUP(G2826,'NCES Match'!$A$2:$B$1307,2,FALSE),"")</f>
        <v>4801440</v>
      </c>
      <c r="J2826" cm="1">
        <f t="array" ref="J2826">IFERROR(_xlfn.IFS(B2826=2015,H2826/$O$13,B2826=2016,H2826/$O$14,B2826=2017,H2826/$O$15,B2826=2018,H2826/$O$16,B2826=2019,H2826/$O$17,B2826=2020,H2826/$O$18,B2826=2021,H2826/$O$19,B2826=2022,H2826/$O$20),"")</f>
        <v>1.3306284591756664E-3</v>
      </c>
      <c r="K2826" s="3" cm="1">
        <f t="array" ref="K2826">IFERROR(_xlfn.IFS(B2826=2015,J2826*$P$4,B2826=2016,J2826*$P$5,B2826=2017,J2826*$P$6,B2826=2018,J2826*$P$7,B2826=2019,J2826*$P$8,B2826=2020,J2826*$P$9,B2826=2021,J2826*$P$10,B2826=2022,J2826*$P$11),"")</f>
        <v>2312533.7542918469</v>
      </c>
      <c r="L2826" s="3">
        <f t="shared" si="45"/>
        <v>4414034.7542918473</v>
      </c>
    </row>
    <row r="2827" spans="1:12">
      <c r="A2827">
        <v>4801440</v>
      </c>
      <c r="B2827">
        <v>2020</v>
      </c>
      <c r="D2827" t="s">
        <v>3774</v>
      </c>
      <c r="E2827" t="s">
        <v>3775</v>
      </c>
      <c r="F2827" t="s">
        <v>4230</v>
      </c>
      <c r="G2827" t="s">
        <v>3776</v>
      </c>
      <c r="H2827" s="5">
        <v>3834971</v>
      </c>
      <c r="I2827">
        <f>IFERROR(VLOOKUP(G2827,'NCES Match'!$A$2:$B$1307,2,FALSE),"")</f>
        <v>4801440</v>
      </c>
      <c r="J2827" cm="1">
        <f t="array" ref="J2827">IFERROR(_xlfn.IFS(B2827=2015,H2827/$O$13,B2827=2016,H2827/$O$14,B2827=2017,H2827/$O$15,B2827=2018,H2827/$O$16,B2827=2019,H2827/$O$17,B2827=2020,H2827/$O$18,B2827=2021,H2827/$O$19,B2827=2022,H2827/$O$20),"")</f>
        <v>2.0781997876720549E-3</v>
      </c>
      <c r="K2827" s="3" cm="1">
        <f t="array" ref="K2827">IFERROR(_xlfn.IFS(B2827=2015,J2827*$P$4,B2827=2016,J2827*$P$5,B2827=2017,J2827*$P$6,B2827=2018,J2827*$P$7,B2827=2019,J2827*$P$8,B2827=2020,J2827*$P$9,B2827=2021,J2827*$P$10,B2827=2022,J2827*$P$11),"")</f>
        <v>4380851.0025450941</v>
      </c>
      <c r="L2827" s="3">
        <f t="shared" si="45"/>
        <v>8215822.0025450941</v>
      </c>
    </row>
    <row r="2828" spans="1:12">
      <c r="A2828">
        <v>4801440</v>
      </c>
      <c r="B2828">
        <v>2021</v>
      </c>
      <c r="D2828" t="s">
        <v>3774</v>
      </c>
      <c r="E2828" t="s">
        <v>3775</v>
      </c>
      <c r="F2828" t="s">
        <v>4101</v>
      </c>
      <c r="G2828" t="s">
        <v>3776</v>
      </c>
      <c r="H2828" s="5">
        <v>4160555.63</v>
      </c>
      <c r="I2828">
        <f>IFERROR(VLOOKUP(G2828,'NCES Match'!$A$2:$B$1307,2,FALSE),"")</f>
        <v>4801440</v>
      </c>
      <c r="J2828" cm="1">
        <f t="array" ref="J2828">IFERROR(_xlfn.IFS(B2828=2015,H2828/$O$13,B2828=2016,H2828/$O$14,B2828=2017,H2828/$O$15,B2828=2018,H2828/$O$16,B2828=2019,H2828/$O$17,B2828=2020,H2828/$O$18,B2828=2021,H2828/$O$19,B2828=2022,H2828/$O$20),"")</f>
        <v>2.1287192294893249E-3</v>
      </c>
      <c r="K2828" s="3" cm="1">
        <f t="array" ref="K2828">IFERROR(_xlfn.IFS(B2828=2015,J2828*$P$4,B2828=2016,J2828*$P$5,B2828=2017,J2828*$P$6,B2828=2018,J2828*$P$7,B2828=2019,J2828*$P$8,B2828=2020,J2828*$P$9,B2828=2021,J2828*$P$10,B2828=2022,J2828*$P$11),"")</f>
        <v>4556636.9565557968</v>
      </c>
      <c r="L2828" s="3">
        <f t="shared" si="45"/>
        <v>8717192.5865557976</v>
      </c>
    </row>
    <row r="2829" spans="1:12">
      <c r="A2829">
        <v>4801440</v>
      </c>
      <c r="B2829">
        <v>2022</v>
      </c>
      <c r="D2829" t="s">
        <v>3774</v>
      </c>
      <c r="E2829" t="s">
        <v>3775</v>
      </c>
      <c r="F2829" t="s">
        <v>4101</v>
      </c>
      <c r="G2829" t="s">
        <v>3776</v>
      </c>
      <c r="H2829" s="5">
        <v>5327180.8</v>
      </c>
      <c r="I2829">
        <f>IFERROR(VLOOKUP(G2829,'NCES Match'!$A$2:$B$1307,2,FALSE),"")</f>
        <v>4801440</v>
      </c>
      <c r="J2829" cm="1">
        <f t="array" ref="J2829">IFERROR(_xlfn.IFS(B2829=2015,H2829/$O$13,B2829=2016,H2829/$O$14,B2829=2017,H2829/$O$15,B2829=2018,H2829/$O$16,B2829=2019,H2829/$O$17,B2829=2020,H2829/$O$18,B2829=2021,H2829/$O$19,B2829=2022,H2829/$O$20),"")</f>
        <v>2.3398610466323785E-3</v>
      </c>
      <c r="K2829" s="3" cm="1">
        <f t="array" ref="K2829">IFERROR(_xlfn.IFS(B2829=2015,J2829*$P$4,B2829=2016,J2829*$P$5,B2829=2017,J2829*$P$6,B2829=2018,J2829*$P$7,B2829=2019,J2829*$P$8,B2829=2020,J2829*$P$9,B2829=2021,J2829*$P$10,B2829=2022,J2829*$P$11),"")</f>
        <v>5038851.0003242008</v>
      </c>
      <c r="L2829" s="3">
        <f t="shared" si="45"/>
        <v>10366031.800324202</v>
      </c>
    </row>
    <row r="2830" spans="1:12">
      <c r="A2830">
        <v>4801440</v>
      </c>
      <c r="B2830">
        <v>2023</v>
      </c>
      <c r="D2830" t="s">
        <v>3774</v>
      </c>
      <c r="E2830" t="s">
        <v>3775</v>
      </c>
      <c r="F2830" t="s">
        <v>4101</v>
      </c>
      <c r="G2830" t="s">
        <v>3776</v>
      </c>
      <c r="H2830" s="5">
        <v>7061417.2199999997</v>
      </c>
      <c r="I2830">
        <f>IFERROR(VLOOKUP(G2830,'NCES Match'!$A$2:$B$1307,2,FALSE),"")</f>
        <v>4801440</v>
      </c>
      <c r="J2830" t="str" cm="1">
        <f t="array" ref="J2830">IFERROR(_xlfn.IFS(B2830=2015,H2830/$O$13,B2830=2016,H2830/$O$14,B2830=2017,H2830/$O$15,B2830=2018,H2830/$O$16,B2830=2019,H2830/$O$17,B2830=2020,H2830/$O$18,B2830=2021,H2830/$O$19,B2830=2022,H2830/$O$20),"")</f>
        <v/>
      </c>
      <c r="K2830" s="3" t="str" cm="1">
        <f t="array" ref="K2830">IFERROR(_xlfn.IFS(B2830=2015,J2830*$P$4,B2830=2016,J2830*$P$5,B2830=2017,J2830*$P$6,B2830=2018,J2830*$P$7,B2830=2019,J2830*$P$8,B2830=2020,J2830*$P$9,B2830=2021,J2830*$P$10,B2830=2022,J2830*$P$11),"")</f>
        <v/>
      </c>
      <c r="L2830" s="3">
        <f t="shared" si="45"/>
        <v>7061417.2199999997</v>
      </c>
    </row>
    <row r="2831" spans="1:12">
      <c r="A2831">
        <v>4801445</v>
      </c>
      <c r="B2831">
        <v>2015</v>
      </c>
      <c r="C2831" t="s">
        <v>3521</v>
      </c>
      <c r="D2831" t="s">
        <v>4041</v>
      </c>
      <c r="E2831" t="s">
        <v>4042</v>
      </c>
      <c r="G2831" t="s">
        <v>4043</v>
      </c>
      <c r="H2831" s="5">
        <v>33937.800000000003</v>
      </c>
      <c r="I2831">
        <f>IFERROR(VLOOKUP(G2831,'NCES Match'!$A$2:$B$1307,2,FALSE),"")</f>
        <v>4801445</v>
      </c>
      <c r="J2831" cm="1">
        <f t="array" ref="J2831">IFERROR(_xlfn.IFS(B2831=2015,H2831/$O$13,B2831=2016,H2831/$O$14,B2831=2017,H2831/$O$15,B2831=2018,H2831/$O$16,B2831=2019,H2831/$O$17,B2831=2020,H2831/$O$18,B2831=2021,H2831/$O$19,B2831=2022,H2831/$O$20),"")</f>
        <v>2.6587000021422129E-5</v>
      </c>
      <c r="K2831" s="3" cm="1">
        <f t="array" ref="K2831">IFERROR(_xlfn.IFS(B2831=2015,J2831*$P$4,B2831=2016,J2831*$P$5,B2831=2017,J2831*$P$6,B2831=2018,J2831*$P$7,B2831=2019,J2831*$P$8,B2831=2020,J2831*$P$9,B2831=2021,J2831*$P$10,B2831=2022,J2831*$P$11),"")</f>
        <v>42312.758233921995</v>
      </c>
      <c r="L2831" s="3">
        <f t="shared" si="45"/>
        <v>76250.558233921998</v>
      </c>
    </row>
    <row r="2832" spans="1:12">
      <c r="A2832">
        <v>4801445</v>
      </c>
      <c r="B2832">
        <v>2016</v>
      </c>
      <c r="C2832" t="s">
        <v>4104</v>
      </c>
      <c r="D2832" t="s">
        <v>4041</v>
      </c>
      <c r="E2832" t="s">
        <v>4042</v>
      </c>
      <c r="F2832" t="s">
        <v>4101</v>
      </c>
      <c r="G2832" t="s">
        <v>4043</v>
      </c>
      <c r="H2832" s="5">
        <v>24442</v>
      </c>
      <c r="I2832">
        <f>IFERROR(VLOOKUP(G2832,'NCES Match'!$A$2:$B$1307,2,FALSE),"")</f>
        <v>4801445</v>
      </c>
      <c r="J2832" cm="1">
        <f t="array" ref="J2832">IFERROR(_xlfn.IFS(B2832=2015,H2832/$O$13,B2832=2016,H2832/$O$14,B2832=2017,H2832/$O$15,B2832=2018,H2832/$O$16,B2832=2019,H2832/$O$17,B2832=2020,H2832/$O$18,B2832=2021,H2832/$O$19,B2832=2022,H2832/$O$20),"")</f>
        <v>1.7497218985915192E-5</v>
      </c>
      <c r="K2832" s="3" cm="1">
        <f t="array" ref="K2832">IFERROR(_xlfn.IFS(B2832=2015,J2832*$P$4,B2832=2016,J2832*$P$5,B2832=2017,J2832*$P$6,B2832=2018,J2832*$P$7,B2832=2019,J2832*$P$8,B2832=2020,J2832*$P$9,B2832=2021,J2832*$P$10,B2832=2022,J2832*$P$11),"")</f>
        <v>29318.886885898366</v>
      </c>
      <c r="L2832" s="3">
        <f t="shared" si="45"/>
        <v>53760.886885898362</v>
      </c>
    </row>
    <row r="2833" spans="1:12">
      <c r="A2833">
        <v>4801445</v>
      </c>
      <c r="B2833">
        <v>2017</v>
      </c>
      <c r="D2833" t="s">
        <v>4041</v>
      </c>
      <c r="E2833" t="s">
        <v>4042</v>
      </c>
      <c r="F2833" t="s">
        <v>4101</v>
      </c>
      <c r="G2833" t="s">
        <v>4043</v>
      </c>
      <c r="H2833" s="5">
        <v>38739</v>
      </c>
      <c r="I2833">
        <f>IFERROR(VLOOKUP(G2833,'NCES Match'!$A$2:$B$1307,2,FALSE),"")</f>
        <v>4801445</v>
      </c>
      <c r="J2833" cm="1">
        <f t="array" ref="J2833">IFERROR(_xlfn.IFS(B2833=2015,H2833/$O$13,B2833=2016,H2833/$O$14,B2833=2017,H2833/$O$15,B2833=2018,H2833/$O$16,B2833=2019,H2833/$O$17,B2833=2020,H2833/$O$18,B2833=2021,H2833/$O$19,B2833=2022,H2833/$O$20),"")</f>
        <v>2.6708168380052535E-5</v>
      </c>
      <c r="K2833" s="3" cm="1">
        <f t="array" ref="K2833">IFERROR(_xlfn.IFS(B2833=2015,J2833*$P$4,B2833=2016,J2833*$P$5,B2833=2017,J2833*$P$6,B2833=2018,J2833*$P$7,B2833=2019,J2833*$P$8,B2833=2020,J2833*$P$9,B2833=2021,J2833*$P$10,B2833=2022,J2833*$P$11),"")</f>
        <v>45357.088781033483</v>
      </c>
      <c r="L2833" s="3">
        <f t="shared" si="45"/>
        <v>84096.088781033483</v>
      </c>
    </row>
    <row r="2834" spans="1:12">
      <c r="A2834">
        <v>4801445</v>
      </c>
      <c r="B2834">
        <v>2018</v>
      </c>
      <c r="D2834" t="s">
        <v>4041</v>
      </c>
      <c r="E2834" t="s">
        <v>4042</v>
      </c>
      <c r="F2834" t="s">
        <v>4101</v>
      </c>
      <c r="G2834" t="s">
        <v>4043</v>
      </c>
      <c r="H2834" s="5">
        <v>43881</v>
      </c>
      <c r="I2834">
        <f>IFERROR(VLOOKUP(G2834,'NCES Match'!$A$2:$B$1307,2,FALSE),"")</f>
        <v>4801445</v>
      </c>
      <c r="J2834" cm="1">
        <f t="array" ref="J2834">IFERROR(_xlfn.IFS(B2834=2015,H2834/$O$13,B2834=2016,H2834/$O$14,B2834=2017,H2834/$O$15,B2834=2018,H2834/$O$16,B2834=2019,H2834/$O$17,B2834=2020,H2834/$O$18,B2834=2021,H2834/$O$19,B2834=2022,H2834/$O$20),"")</f>
        <v>2.8634934236194072E-5</v>
      </c>
      <c r="K2834" s="3" cm="1">
        <f t="array" ref="K2834">IFERROR(_xlfn.IFS(B2834=2015,J2834*$P$4,B2834=2016,J2834*$P$5,B2834=2017,J2834*$P$6,B2834=2018,J2834*$P$7,B2834=2019,J2834*$P$8,B2834=2020,J2834*$P$9,B2834=2021,J2834*$P$10,B2834=2022,J2834*$P$11),"")</f>
        <v>49161.98126939623</v>
      </c>
      <c r="L2834" s="3">
        <f t="shared" si="45"/>
        <v>93042.98126939623</v>
      </c>
    </row>
    <row r="2835" spans="1:12">
      <c r="A2835">
        <v>4801451</v>
      </c>
      <c r="B2835">
        <v>2017</v>
      </c>
      <c r="D2835" t="s">
        <v>4122</v>
      </c>
      <c r="E2835" t="s">
        <v>4123</v>
      </c>
      <c r="F2835" t="s">
        <v>4101</v>
      </c>
      <c r="G2835" t="s">
        <v>4124</v>
      </c>
      <c r="H2835" s="5">
        <v>21026</v>
      </c>
      <c r="I2835">
        <f>IFERROR(VLOOKUP(G2835,'NCES Match'!$A$2:$B$1307,2,FALSE),"")</f>
        <v>4801451</v>
      </c>
      <c r="J2835" cm="1">
        <f t="array" ref="J2835">IFERROR(_xlfn.IFS(B2835=2015,H2835/$O$13,B2835=2016,H2835/$O$14,B2835=2017,H2835/$O$15,B2835=2018,H2835/$O$16,B2835=2019,H2835/$O$17,B2835=2020,H2835/$O$18,B2835=2021,H2835/$O$19,B2835=2022,H2835/$O$20),"")</f>
        <v>1.4496139506930603E-5</v>
      </c>
      <c r="K2835" s="3" cm="1">
        <f t="array" ref="K2835">IFERROR(_xlfn.IFS(B2835=2015,J2835*$P$4,B2835=2016,J2835*$P$5,B2835=2017,J2835*$P$6,B2835=2018,J2835*$P$7,B2835=2019,J2835*$P$8,B2835=2020,J2835*$P$9,B2835=2021,J2835*$P$10,B2835=2022,J2835*$P$11),"")</f>
        <v>24618.03734505305</v>
      </c>
      <c r="L2835" s="3">
        <f t="shared" si="45"/>
        <v>45644.037345053046</v>
      </c>
    </row>
    <row r="2836" spans="1:12">
      <c r="A2836">
        <v>4801451</v>
      </c>
      <c r="B2836">
        <v>2018</v>
      </c>
      <c r="D2836" t="s">
        <v>4122</v>
      </c>
      <c r="E2836" t="s">
        <v>4123</v>
      </c>
      <c r="F2836" t="s">
        <v>4101</v>
      </c>
      <c r="G2836" t="s">
        <v>4124</v>
      </c>
      <c r="H2836" s="5">
        <v>30450</v>
      </c>
      <c r="I2836">
        <f>IFERROR(VLOOKUP(G2836,'NCES Match'!$A$2:$B$1307,2,FALSE),"")</f>
        <v>4801451</v>
      </c>
      <c r="J2836" cm="1">
        <f t="array" ref="J2836">IFERROR(_xlfn.IFS(B2836=2015,H2836/$O$13,B2836=2016,H2836/$O$14,B2836=2017,H2836/$O$15,B2836=2018,H2836/$O$16,B2836=2019,H2836/$O$17,B2836=2020,H2836/$O$18,B2836=2021,H2836/$O$19,B2836=2022,H2836/$O$20),"")</f>
        <v>1.9870416524056187E-5</v>
      </c>
      <c r="K2836" s="3" cm="1">
        <f t="array" ref="K2836">IFERROR(_xlfn.IFS(B2836=2015,J2836*$P$4,B2836=2016,J2836*$P$5,B2836=2017,J2836*$P$6,B2836=2018,J2836*$P$7,B2836=2019,J2836*$P$8,B2836=2020,J2836*$P$9,B2836=2021,J2836*$P$10,B2836=2022,J2836*$P$11),"")</f>
        <v>34114.590133613987</v>
      </c>
      <c r="L2836" s="3">
        <f t="shared" si="45"/>
        <v>64564.590133613987</v>
      </c>
    </row>
    <row r="2837" spans="1:12">
      <c r="A2837">
        <v>4801451</v>
      </c>
      <c r="B2837">
        <v>2019</v>
      </c>
      <c r="D2837" t="s">
        <v>4122</v>
      </c>
      <c r="E2837" t="s">
        <v>4123</v>
      </c>
      <c r="F2837" t="s">
        <v>4101</v>
      </c>
      <c r="G2837" t="s">
        <v>4124</v>
      </c>
      <c r="H2837" s="5">
        <v>68981</v>
      </c>
      <c r="I2837">
        <f>IFERROR(VLOOKUP(G2837,'NCES Match'!$A$2:$B$1307,2,FALSE),"")</f>
        <v>4801451</v>
      </c>
      <c r="J2837" cm="1">
        <f t="array" ref="J2837">IFERROR(_xlfn.IFS(B2837=2015,H2837/$O$13,B2837=2016,H2837/$O$14,B2837=2017,H2837/$O$15,B2837=2018,H2837/$O$16,B2837=2019,H2837/$O$17,B2837=2020,H2837/$O$18,B2837=2021,H2837/$O$19,B2837=2022,H2837/$O$20),"")</f>
        <v>4.3677391418037226E-5</v>
      </c>
      <c r="K2837" s="3" cm="1">
        <f t="array" ref="K2837">IFERROR(_xlfn.IFS(B2837=2015,J2837*$P$4,B2837=2016,J2837*$P$5,B2837=2017,J2837*$P$6,B2837=2018,J2837*$P$7,B2837=2019,J2837*$P$8,B2837=2020,J2837*$P$9,B2837=2021,J2837*$P$10,B2837=2022,J2837*$P$11),"")</f>
        <v>75908.072803584626</v>
      </c>
      <c r="L2837" s="3">
        <f t="shared" si="45"/>
        <v>144889.07280358463</v>
      </c>
    </row>
    <row r="2838" spans="1:12">
      <c r="A2838">
        <v>4801451</v>
      </c>
      <c r="B2838">
        <v>2020</v>
      </c>
      <c r="D2838" t="s">
        <v>4122</v>
      </c>
      <c r="E2838" t="s">
        <v>4123</v>
      </c>
      <c r="F2838" t="s">
        <v>4230</v>
      </c>
      <c r="G2838" t="s">
        <v>4124</v>
      </c>
      <c r="H2838" s="5">
        <v>206034</v>
      </c>
      <c r="I2838">
        <f>IFERROR(VLOOKUP(G2838,'NCES Match'!$A$2:$B$1307,2,FALSE),"")</f>
        <v>4801451</v>
      </c>
      <c r="J2838" cm="1">
        <f t="array" ref="J2838">IFERROR(_xlfn.IFS(B2838=2015,H2838/$O$13,B2838=2016,H2838/$O$14,B2838=2017,H2838/$O$15,B2838=2018,H2838/$O$16,B2838=2019,H2838/$O$17,B2838=2020,H2838/$O$18,B2838=2021,H2838/$O$19,B2838=2022,H2838/$O$20),"")</f>
        <v>1.1165138277531281E-4</v>
      </c>
      <c r="K2838" s="3" cm="1">
        <f t="array" ref="K2838">IFERROR(_xlfn.IFS(B2838=2015,J2838*$P$4,B2838=2016,J2838*$P$5,B2838=2017,J2838*$P$6,B2838=2018,J2838*$P$7,B2838=2019,J2838*$P$8,B2838=2020,J2838*$P$9,B2838=2021,J2838*$P$10,B2838=2022,J2838*$P$11),"")</f>
        <v>235361.42918900191</v>
      </c>
      <c r="L2838" s="3">
        <f t="shared" si="45"/>
        <v>441395.42918900191</v>
      </c>
    </row>
    <row r="2839" spans="1:12">
      <c r="A2839">
        <v>4801451</v>
      </c>
      <c r="B2839">
        <v>2021</v>
      </c>
      <c r="D2839" t="s">
        <v>4122</v>
      </c>
      <c r="E2839" t="s">
        <v>4123</v>
      </c>
      <c r="F2839" t="s">
        <v>4101</v>
      </c>
      <c r="G2839" t="s">
        <v>4124</v>
      </c>
      <c r="H2839" s="5">
        <v>275784.96000000002</v>
      </c>
      <c r="I2839">
        <f>IFERROR(VLOOKUP(G2839,'NCES Match'!$A$2:$B$1307,2,FALSE),"")</f>
        <v>4801451</v>
      </c>
      <c r="J2839" cm="1">
        <f t="array" ref="J2839">IFERROR(_xlfn.IFS(B2839=2015,H2839/$O$13,B2839=2016,H2839/$O$14,B2839=2017,H2839/$O$15,B2839=2018,H2839/$O$16,B2839=2019,H2839/$O$17,B2839=2020,H2839/$O$18,B2839=2021,H2839/$O$19,B2839=2022,H2839/$O$20),"")</f>
        <v>1.4110344861701664E-4</v>
      </c>
      <c r="K2839" s="3" cm="1">
        <f t="array" ref="K2839">IFERROR(_xlfn.IFS(B2839=2015,J2839*$P$4,B2839=2016,J2839*$P$5,B2839=2017,J2839*$P$6,B2839=2018,J2839*$P$7,B2839=2019,J2839*$P$8,B2839=2020,J2839*$P$9,B2839=2021,J2839*$P$10,B2839=2022,J2839*$P$11),"")</f>
        <v>302039.45159081125</v>
      </c>
      <c r="L2839" s="3">
        <f t="shared" si="45"/>
        <v>577824.41159081133</v>
      </c>
    </row>
    <row r="2840" spans="1:12">
      <c r="A2840">
        <v>4801451</v>
      </c>
      <c r="B2840">
        <v>2022</v>
      </c>
      <c r="D2840" t="s">
        <v>4122</v>
      </c>
      <c r="E2840" t="s">
        <v>4123</v>
      </c>
      <c r="F2840" t="s">
        <v>4101</v>
      </c>
      <c r="G2840" t="s">
        <v>4124</v>
      </c>
      <c r="H2840" s="5">
        <v>312557.93</v>
      </c>
      <c r="I2840">
        <f>IFERROR(VLOOKUP(G2840,'NCES Match'!$A$2:$B$1307,2,FALSE),"")</f>
        <v>4801451</v>
      </c>
      <c r="J2840" cm="1">
        <f t="array" ref="J2840">IFERROR(_xlfn.IFS(B2840=2015,H2840/$O$13,B2840=2016,H2840/$O$14,B2840=2017,H2840/$O$15,B2840=2018,H2840/$O$16,B2840=2019,H2840/$O$17,B2840=2020,H2840/$O$18,B2840=2021,H2840/$O$19,B2840=2022,H2840/$O$20),"")</f>
        <v>1.3728502047894635E-4</v>
      </c>
      <c r="K2840" s="3" cm="1">
        <f t="array" ref="K2840">IFERROR(_xlfn.IFS(B2840=2015,J2840*$P$4,B2840=2016,J2840*$P$5,B2840=2017,J2840*$P$6,B2840=2018,J2840*$P$7,B2840=2019,J2840*$P$8,B2840=2020,J2840*$P$9,B2840=2021,J2840*$P$10,B2840=2022,J2840*$P$11),"")</f>
        <v>295640.95857977297</v>
      </c>
      <c r="L2840" s="3">
        <f t="shared" si="45"/>
        <v>608198.88857977302</v>
      </c>
    </row>
    <row r="2841" spans="1:12">
      <c r="A2841">
        <v>4801451</v>
      </c>
      <c r="B2841">
        <v>2023</v>
      </c>
      <c r="D2841" t="s">
        <v>4122</v>
      </c>
      <c r="E2841" t="s">
        <v>4123</v>
      </c>
      <c r="F2841" t="s">
        <v>4101</v>
      </c>
      <c r="G2841" t="s">
        <v>4124</v>
      </c>
      <c r="H2841" s="5">
        <v>456139.57</v>
      </c>
      <c r="I2841">
        <f>IFERROR(VLOOKUP(G2841,'NCES Match'!$A$2:$B$1307,2,FALSE),"")</f>
        <v>4801451</v>
      </c>
      <c r="J2841" t="str" cm="1">
        <f t="array" ref="J2841">IFERROR(_xlfn.IFS(B2841=2015,H2841/$O$13,B2841=2016,H2841/$O$14,B2841=2017,H2841/$O$15,B2841=2018,H2841/$O$16,B2841=2019,H2841/$O$17,B2841=2020,H2841/$O$18,B2841=2021,H2841/$O$19,B2841=2022,H2841/$O$20),"")</f>
        <v/>
      </c>
      <c r="K2841" s="3" t="str" cm="1">
        <f t="array" ref="K2841">IFERROR(_xlfn.IFS(B2841=2015,J2841*$P$4,B2841=2016,J2841*$P$5,B2841=2017,J2841*$P$6,B2841=2018,J2841*$P$7,B2841=2019,J2841*$P$8,B2841=2020,J2841*$P$9,B2841=2021,J2841*$P$10,B2841=2022,J2841*$P$11),"")</f>
        <v/>
      </c>
      <c r="L2841" s="3">
        <f t="shared" si="45"/>
        <v>456139.57</v>
      </c>
    </row>
    <row r="2842" spans="1:12">
      <c r="A2842">
        <v>4801462</v>
      </c>
      <c r="B2842">
        <v>2021</v>
      </c>
      <c r="D2842" t="s">
        <v>4131</v>
      </c>
      <c r="E2842" t="s">
        <v>4352</v>
      </c>
      <c r="F2842" t="s">
        <v>4101</v>
      </c>
      <c r="G2842" t="s">
        <v>4133</v>
      </c>
      <c r="H2842" s="5">
        <v>16990.48</v>
      </c>
      <c r="I2842">
        <f>IFERROR(VLOOKUP(G2842,'NCES Match'!$A$2:$B$1307,2,FALSE),"")</f>
        <v>4801462</v>
      </c>
      <c r="J2842" cm="1">
        <f t="array" ref="J2842">IFERROR(_xlfn.IFS(B2842=2015,H2842/$O$13,B2842=2016,H2842/$O$14,B2842=2017,H2842/$O$15,B2842=2018,H2842/$O$16,B2842=2019,H2842/$O$17,B2842=2020,H2842/$O$18,B2842=2021,H2842/$O$19,B2842=2022,H2842/$O$20),"")</f>
        <v>8.6930604252619464E-6</v>
      </c>
      <c r="K2842" s="3" cm="1">
        <f t="array" ref="K2842">IFERROR(_xlfn.IFS(B2842=2015,J2842*$P$4,B2842=2016,J2842*$P$5,B2842=2017,J2842*$P$6,B2842=2018,J2842*$P$7,B2842=2019,J2842*$P$8,B2842=2020,J2842*$P$9,B2842=2021,J2842*$P$10,B2842=2022,J2842*$P$11),"")</f>
        <v>18607.95911954244</v>
      </c>
      <c r="L2842" s="3">
        <f t="shared" si="45"/>
        <v>35598.43911954244</v>
      </c>
    </row>
    <row r="2843" spans="1:12">
      <c r="A2843">
        <v>4801462</v>
      </c>
      <c r="B2843">
        <v>2022</v>
      </c>
      <c r="D2843" t="s">
        <v>4131</v>
      </c>
      <c r="E2843" t="s">
        <v>4352</v>
      </c>
      <c r="F2843" t="s">
        <v>4101</v>
      </c>
      <c r="G2843" t="s">
        <v>4133</v>
      </c>
      <c r="H2843" s="5">
        <v>16568.099999999999</v>
      </c>
      <c r="I2843">
        <f>IFERROR(VLOOKUP(G2843,'NCES Match'!$A$2:$B$1307,2,FALSE),"")</f>
        <v>4801462</v>
      </c>
      <c r="J2843" cm="1">
        <f t="array" ref="J2843">IFERROR(_xlfn.IFS(B2843=2015,H2843/$O$13,B2843=2016,H2843/$O$14,B2843=2017,H2843/$O$15,B2843=2018,H2843/$O$16,B2843=2019,H2843/$O$17,B2843=2020,H2843/$O$18,B2843=2021,H2843/$O$19,B2843=2022,H2843/$O$20),"")</f>
        <v>7.2772172115333329E-6</v>
      </c>
      <c r="K2843" s="3" cm="1">
        <f t="array" ref="K2843">IFERROR(_xlfn.IFS(B2843=2015,J2843*$P$4,B2843=2016,J2843*$P$5,B2843=2017,J2843*$P$6,B2843=2018,J2843*$P$7,B2843=2019,J2843*$P$8,B2843=2020,J2843*$P$9,B2843=2021,J2843*$P$10,B2843=2022,J2843*$P$11),"")</f>
        <v>15671.363596007739</v>
      </c>
      <c r="L2843" s="3">
        <f t="shared" si="45"/>
        <v>32239.463596007736</v>
      </c>
    </row>
    <row r="2844" spans="1:12">
      <c r="A2844">
        <v>4801462</v>
      </c>
      <c r="B2844">
        <v>2023</v>
      </c>
      <c r="D2844" t="s">
        <v>4131</v>
      </c>
      <c r="E2844" t="s">
        <v>4352</v>
      </c>
      <c r="F2844" t="s">
        <v>4101</v>
      </c>
      <c r="G2844" t="s">
        <v>4133</v>
      </c>
      <c r="H2844" s="5">
        <v>26770.94</v>
      </c>
      <c r="I2844">
        <f>IFERROR(VLOOKUP(G2844,'NCES Match'!$A$2:$B$1307,2,FALSE),"")</f>
        <v>4801462</v>
      </c>
      <c r="J2844" t="str" cm="1">
        <f t="array" ref="J2844">IFERROR(_xlfn.IFS(B2844=2015,H2844/$O$13,B2844=2016,H2844/$O$14,B2844=2017,H2844/$O$15,B2844=2018,H2844/$O$16,B2844=2019,H2844/$O$17,B2844=2020,H2844/$O$18,B2844=2021,H2844/$O$19,B2844=2022,H2844/$O$20),"")</f>
        <v/>
      </c>
      <c r="K2844" s="3" t="str" cm="1">
        <f t="array" ref="K2844">IFERROR(_xlfn.IFS(B2844=2015,J2844*$P$4,B2844=2016,J2844*$P$5,B2844=2017,J2844*$P$6,B2844=2018,J2844*$P$7,B2844=2019,J2844*$P$8,B2844=2020,J2844*$P$9,B2844=2021,J2844*$P$10,B2844=2022,J2844*$P$11),"")</f>
        <v/>
      </c>
      <c r="L2844" s="3">
        <f t="shared" si="45"/>
        <v>26770.94</v>
      </c>
    </row>
    <row r="2845" spans="1:12">
      <c r="A2845">
        <v>4813050</v>
      </c>
      <c r="B2845">
        <v>2015</v>
      </c>
      <c r="C2845" t="s">
        <v>381</v>
      </c>
      <c r="D2845" t="s">
        <v>819</v>
      </c>
      <c r="E2845" t="s">
        <v>820</v>
      </c>
      <c r="G2845" t="s">
        <v>821</v>
      </c>
      <c r="H2845" s="5">
        <v>4179405.06</v>
      </c>
      <c r="I2845">
        <f>IFERROR(VLOOKUP(G2845,'NCES Match'!$A$2:$B$1307,2,FALSE),"")</f>
        <v>4813050</v>
      </c>
      <c r="J2845" cm="1">
        <f t="array" ref="J2845">IFERROR(_xlfn.IFS(B2845=2015,H2845/$O$13,B2845=2016,H2845/$O$14,B2845=2017,H2845/$O$15,B2845=2018,H2845/$O$16,B2845=2019,H2845/$O$17,B2845=2020,H2845/$O$18,B2845=2021,H2845/$O$19,B2845=2022,H2845/$O$20),"")</f>
        <v>3.2741616256726056E-3</v>
      </c>
      <c r="K2845" s="3" cm="1">
        <f t="array" ref="K2845">IFERROR(_xlfn.IFS(B2845=2015,J2845*$P$4,B2845=2016,J2845*$P$5,B2845=2017,J2845*$P$6,B2845=2018,J2845*$P$7,B2845=2019,J2845*$P$8,B2845=2020,J2845*$P$9,B2845=2021,J2845*$P$10,B2845=2022,J2845*$P$11),"")</f>
        <v>5210772.5269584432</v>
      </c>
      <c r="L2845" s="3">
        <f t="shared" si="45"/>
        <v>9390177.5869584437</v>
      </c>
    </row>
    <row r="2846" spans="1:12">
      <c r="A2846">
        <v>4813050</v>
      </c>
      <c r="B2846">
        <v>2016</v>
      </c>
      <c r="C2846" t="s">
        <v>4102</v>
      </c>
      <c r="D2846" t="s">
        <v>819</v>
      </c>
      <c r="E2846" t="s">
        <v>820</v>
      </c>
      <c r="F2846" t="s">
        <v>4101</v>
      </c>
      <c r="G2846" t="s">
        <v>821</v>
      </c>
      <c r="H2846" s="5">
        <v>4935474</v>
      </c>
      <c r="I2846">
        <f>IFERROR(VLOOKUP(G2846,'NCES Match'!$A$2:$B$1307,2,FALSE),"")</f>
        <v>4813050</v>
      </c>
      <c r="J2846" cm="1">
        <f t="array" ref="J2846">IFERROR(_xlfn.IFS(B2846=2015,H2846/$O$13,B2846=2016,H2846/$O$14,B2846=2017,H2846/$O$15,B2846=2018,H2846/$O$16,B2846=2019,H2846/$O$17,B2846=2020,H2846/$O$18,B2846=2021,H2846/$O$19,B2846=2022,H2846/$O$20),"")</f>
        <v>3.5331425160498651E-3</v>
      </c>
      <c r="K2846" s="3" cm="1">
        <f t="array" ref="K2846">IFERROR(_xlfn.IFS(B2846=2015,J2846*$P$4,B2846=2016,J2846*$P$5,B2846=2017,J2846*$P$6,B2846=2018,J2846*$P$7,B2846=2019,J2846*$P$8,B2846=2020,J2846*$P$9,B2846=2021,J2846*$P$10,B2846=2022,J2846*$P$11),"")</f>
        <v>5920244.0035304958</v>
      </c>
      <c r="L2846" s="3">
        <f t="shared" si="45"/>
        <v>10855718.003530495</v>
      </c>
    </row>
    <row r="2847" spans="1:12">
      <c r="A2847">
        <v>4813050</v>
      </c>
      <c r="B2847">
        <v>2017</v>
      </c>
      <c r="D2847" t="s">
        <v>819</v>
      </c>
      <c r="E2847" t="s">
        <v>820</v>
      </c>
      <c r="F2847" t="s">
        <v>4101</v>
      </c>
      <c r="G2847" t="s">
        <v>821</v>
      </c>
      <c r="H2847" s="5">
        <v>8780908</v>
      </c>
      <c r="I2847">
        <f>IFERROR(VLOOKUP(G2847,'NCES Match'!$A$2:$B$1307,2,FALSE),"")</f>
        <v>4813050</v>
      </c>
      <c r="J2847" cm="1">
        <f t="array" ref="J2847">IFERROR(_xlfn.IFS(B2847=2015,H2847/$O$13,B2847=2016,H2847/$O$14,B2847=2017,H2847/$O$15,B2847=2018,H2847/$O$16,B2847=2019,H2847/$O$17,B2847=2020,H2847/$O$18,B2847=2021,H2847/$O$19,B2847=2022,H2847/$O$20),"")</f>
        <v>6.0538983813147049E-3</v>
      </c>
      <c r="K2847" s="3" cm="1">
        <f t="array" ref="K2847">IFERROR(_xlfn.IFS(B2847=2015,J2847*$P$4,B2847=2016,J2847*$P$5,B2847=2017,J2847*$P$6,B2847=2018,J2847*$P$7,B2847=2019,J2847*$P$8,B2847=2020,J2847*$P$9,B2847=2021,J2847*$P$10,B2847=2022,J2847*$P$11),"")</f>
        <v>10281019.740677023</v>
      </c>
      <c r="L2847" s="3">
        <f t="shared" si="45"/>
        <v>19061927.740677021</v>
      </c>
    </row>
    <row r="2848" spans="1:12">
      <c r="A2848">
        <v>4813050</v>
      </c>
      <c r="B2848">
        <v>2018</v>
      </c>
      <c r="D2848" t="s">
        <v>819</v>
      </c>
      <c r="E2848" t="s">
        <v>820</v>
      </c>
      <c r="F2848" t="s">
        <v>4101</v>
      </c>
      <c r="G2848" t="s">
        <v>821</v>
      </c>
      <c r="H2848" s="5">
        <v>5708012</v>
      </c>
      <c r="I2848">
        <f>IFERROR(VLOOKUP(G2848,'NCES Match'!$A$2:$B$1307,2,FALSE),"")</f>
        <v>4813050</v>
      </c>
      <c r="J2848" cm="1">
        <f t="array" ref="J2848">IFERROR(_xlfn.IFS(B2848=2015,H2848/$O$13,B2848=2016,H2848/$O$14,B2848=2017,H2848/$O$15,B2848=2018,H2848/$O$16,B2848=2019,H2848/$O$17,B2848=2020,H2848/$O$18,B2848=2021,H2848/$O$19,B2848=2022,H2848/$O$20),"")</f>
        <v>3.7248136605685057E-3</v>
      </c>
      <c r="K2848" s="3" cm="1">
        <f t="array" ref="K2848">IFERROR(_xlfn.IFS(B2848=2015,J2848*$P$4,B2848=2016,J2848*$P$5,B2848=2017,J2848*$P$6,B2848=2018,J2848*$P$7,B2848=2019,J2848*$P$8,B2848=2020,J2848*$P$9,B2848=2021,J2848*$P$10,B2848=2022,J2848*$P$11),"")</f>
        <v>6394958.6160180699</v>
      </c>
      <c r="L2848" s="3">
        <f t="shared" si="45"/>
        <v>12102970.61601807</v>
      </c>
    </row>
    <row r="2849" spans="1:12">
      <c r="A2849">
        <v>4813050</v>
      </c>
      <c r="B2849">
        <v>2019</v>
      </c>
      <c r="D2849" t="s">
        <v>819</v>
      </c>
      <c r="E2849" t="s">
        <v>820</v>
      </c>
      <c r="F2849" t="s">
        <v>4101</v>
      </c>
      <c r="G2849" t="s">
        <v>821</v>
      </c>
      <c r="H2849" s="5">
        <v>5975794</v>
      </c>
      <c r="I2849">
        <f>IFERROR(VLOOKUP(G2849,'NCES Match'!$A$2:$B$1307,2,FALSE),"")</f>
        <v>4813050</v>
      </c>
      <c r="J2849" cm="1">
        <f t="array" ref="J2849">IFERROR(_xlfn.IFS(B2849=2015,H2849/$O$13,B2849=2016,H2849/$O$14,B2849=2017,H2849/$O$15,B2849=2018,H2849/$O$16,B2849=2019,H2849/$O$17,B2849=2020,H2849/$O$18,B2849=2021,H2849/$O$19,B2849=2022,H2849/$O$20),"")</f>
        <v>3.7837534041483649E-3</v>
      </c>
      <c r="K2849" s="3" cm="1">
        <f t="array" ref="K2849">IFERROR(_xlfn.IFS(B2849=2015,J2849*$P$4,B2849=2016,J2849*$P$5,B2849=2017,J2849*$P$6,B2849=2018,J2849*$P$7,B2849=2019,J2849*$P$8,B2849=2020,J2849*$P$9,B2849=2021,J2849*$P$10,B2849=2022,J2849*$P$11),"")</f>
        <v>6575883.3013615953</v>
      </c>
      <c r="L2849" s="3">
        <f t="shared" si="45"/>
        <v>12551677.301361594</v>
      </c>
    </row>
    <row r="2850" spans="1:12">
      <c r="A2850">
        <v>4813050</v>
      </c>
      <c r="B2850">
        <v>2020</v>
      </c>
      <c r="D2850" t="s">
        <v>819</v>
      </c>
      <c r="E2850" t="s">
        <v>820</v>
      </c>
      <c r="F2850" t="s">
        <v>4230</v>
      </c>
      <c r="G2850" t="s">
        <v>821</v>
      </c>
      <c r="H2850" s="5">
        <v>6587406</v>
      </c>
      <c r="I2850">
        <f>IFERROR(VLOOKUP(G2850,'NCES Match'!$A$2:$B$1307,2,FALSE),"")</f>
        <v>4813050</v>
      </c>
      <c r="J2850" cm="1">
        <f t="array" ref="J2850">IFERROR(_xlfn.IFS(B2850=2015,H2850/$O$13,B2850=2016,H2850/$O$14,B2850=2017,H2850/$O$15,B2850=2018,H2850/$O$16,B2850=2019,H2850/$O$17,B2850=2020,H2850/$O$18,B2850=2021,H2850/$O$19,B2850=2022,H2850/$O$20),"")</f>
        <v>3.5697651300386937E-3</v>
      </c>
      <c r="K2850" s="3" cm="1">
        <f t="array" ref="K2850">IFERROR(_xlfn.IFS(B2850=2015,J2850*$P$4,B2850=2016,J2850*$P$5,B2850=2017,J2850*$P$6,B2850=2018,J2850*$P$7,B2850=2019,J2850*$P$8,B2850=2020,J2850*$P$9,B2850=2021,J2850*$P$10,B2850=2022,J2850*$P$11),"")</f>
        <v>7525074.9430104075</v>
      </c>
      <c r="L2850" s="3">
        <f t="shared" si="45"/>
        <v>14112480.943010408</v>
      </c>
    </row>
    <row r="2851" spans="1:12">
      <c r="A2851">
        <v>4813050</v>
      </c>
      <c r="B2851">
        <v>2021</v>
      </c>
      <c r="D2851" t="s">
        <v>819</v>
      </c>
      <c r="E2851" t="s">
        <v>820</v>
      </c>
      <c r="F2851" t="s">
        <v>4230</v>
      </c>
      <c r="G2851" t="s">
        <v>821</v>
      </c>
      <c r="H2851" s="5">
        <v>7028357.7200000007</v>
      </c>
      <c r="I2851">
        <f>IFERROR(VLOOKUP(G2851,'NCES Match'!$A$2:$B$1307,2,FALSE),"")</f>
        <v>4813050</v>
      </c>
      <c r="J2851" cm="1">
        <f t="array" ref="J2851">IFERROR(_xlfn.IFS(B2851=2015,H2851/$O$13,B2851=2016,H2851/$O$14,B2851=2017,H2851/$O$15,B2851=2018,H2851/$O$16,B2851=2019,H2851/$O$17,B2851=2020,H2851/$O$18,B2851=2021,H2851/$O$19,B2851=2022,H2851/$O$20),"")</f>
        <v>3.5960101392259838E-3</v>
      </c>
      <c r="K2851" s="3" cm="1">
        <f t="array" ref="K2851">IFERROR(_xlfn.IFS(B2851=2015,J2851*$P$4,B2851=2016,J2851*$P$5,B2851=2017,J2851*$P$6,B2851=2018,J2851*$P$7,B2851=2019,J2851*$P$8,B2851=2020,J2851*$P$9,B2851=2021,J2851*$P$10,B2851=2022,J2851*$P$11),"")</f>
        <v>7697451.3451815685</v>
      </c>
      <c r="L2851" s="3">
        <f t="shared" si="45"/>
        <v>14725809.065181568</v>
      </c>
    </row>
    <row r="2852" spans="1:12">
      <c r="A2852">
        <v>4813050</v>
      </c>
      <c r="B2852">
        <v>2022</v>
      </c>
      <c r="D2852" t="s">
        <v>819</v>
      </c>
      <c r="E2852" t="s">
        <v>820</v>
      </c>
      <c r="F2852" t="s">
        <v>4101</v>
      </c>
      <c r="G2852" t="s">
        <v>821</v>
      </c>
      <c r="H2852" s="5">
        <v>8589349.8300000001</v>
      </c>
      <c r="I2852">
        <f>IFERROR(VLOOKUP(G2852,'NCES Match'!$A$2:$B$1307,2,FALSE),"")</f>
        <v>4813050</v>
      </c>
      <c r="J2852" cm="1">
        <f t="array" ref="J2852">IFERROR(_xlfn.IFS(B2852=2015,H2852/$O$13,B2852=2016,H2852/$O$14,B2852=2017,H2852/$O$15,B2852=2018,H2852/$O$16,B2852=2019,H2852/$O$17,B2852=2020,H2852/$O$18,B2852=2021,H2852/$O$19,B2852=2022,H2852/$O$20),"")</f>
        <v>3.7727056463177379E-3</v>
      </c>
      <c r="K2852" s="3" cm="1">
        <f t="array" ref="K2852">IFERROR(_xlfn.IFS(B2852=2015,J2852*$P$4,B2852=2016,J2852*$P$5,B2852=2017,J2852*$P$6,B2852=2018,J2852*$P$7,B2852=2019,J2852*$P$8,B2852=2020,J2852*$P$9,B2852=2021,J2852*$P$10,B2852=2022,J2852*$P$11),"")</f>
        <v>8124457.4959854949</v>
      </c>
      <c r="L2852" s="3">
        <f t="shared" si="45"/>
        <v>16713807.325985495</v>
      </c>
    </row>
    <row r="2853" spans="1:12">
      <c r="A2853">
        <v>4813050</v>
      </c>
      <c r="B2853">
        <v>2023</v>
      </c>
      <c r="D2853" t="s">
        <v>819</v>
      </c>
      <c r="E2853" t="s">
        <v>820</v>
      </c>
      <c r="F2853" t="s">
        <v>4101</v>
      </c>
      <c r="G2853" t="s">
        <v>821</v>
      </c>
      <c r="H2853" s="5">
        <v>9265544.9399999995</v>
      </c>
      <c r="I2853">
        <f>IFERROR(VLOOKUP(G2853,'NCES Match'!$A$2:$B$1307,2,FALSE),"")</f>
        <v>4813050</v>
      </c>
      <c r="J2853" t="str" cm="1">
        <f t="array" ref="J2853">IFERROR(_xlfn.IFS(B2853=2015,H2853/$O$13,B2853=2016,H2853/$O$14,B2853=2017,H2853/$O$15,B2853=2018,H2853/$O$16,B2853=2019,H2853/$O$17,B2853=2020,H2853/$O$18,B2853=2021,H2853/$O$19,B2853=2022,H2853/$O$20),"")</f>
        <v/>
      </c>
      <c r="K2853" s="3" t="str" cm="1">
        <f t="array" ref="K2853">IFERROR(_xlfn.IFS(B2853=2015,J2853*$P$4,B2853=2016,J2853*$P$5,B2853=2017,J2853*$P$6,B2853=2018,J2853*$P$7,B2853=2019,J2853*$P$8,B2853=2020,J2853*$P$9,B2853=2021,J2853*$P$10,B2853=2022,J2853*$P$11),"")</f>
        <v/>
      </c>
      <c r="L2853" s="3">
        <f t="shared" si="45"/>
        <v>9265544.9399999995</v>
      </c>
    </row>
    <row r="2854" spans="1:12">
      <c r="A2854">
        <v>4813230</v>
      </c>
      <c r="B2854">
        <v>2015</v>
      </c>
      <c r="C2854" t="s">
        <v>381</v>
      </c>
      <c r="D2854" t="s">
        <v>831</v>
      </c>
      <c r="E2854" t="s">
        <v>832</v>
      </c>
      <c r="G2854" t="s">
        <v>833</v>
      </c>
      <c r="H2854" s="5">
        <v>1209481.96</v>
      </c>
      <c r="I2854">
        <f>IFERROR(VLOOKUP(G2854,'NCES Match'!$A$2:$B$1307,2,FALSE),"")</f>
        <v>4813230</v>
      </c>
      <c r="J2854" cm="1">
        <f t="array" ref="J2854">IFERROR(_xlfn.IFS(B2854=2015,H2854/$O$13,B2854=2016,H2854/$O$14,B2854=2017,H2854/$O$15,B2854=2018,H2854/$O$16,B2854=2019,H2854/$O$17,B2854=2020,H2854/$O$18,B2854=2021,H2854/$O$19,B2854=2022,H2854/$O$20),"")</f>
        <v>9.4751271138464115E-4</v>
      </c>
      <c r="K2854" s="3" cm="1">
        <f t="array" ref="K2854">IFERROR(_xlfn.IFS(B2854=2015,J2854*$P$4,B2854=2016,J2854*$P$5,B2854=2017,J2854*$P$6,B2854=2018,J2854*$P$7,B2854=2019,J2854*$P$8,B2854=2020,J2854*$P$9,B2854=2021,J2854*$P$10,B2854=2022,J2854*$P$11),"")</f>
        <v>1507950.3610066094</v>
      </c>
      <c r="L2854" s="3">
        <f t="shared" si="45"/>
        <v>2717432.3210066091</v>
      </c>
    </row>
    <row r="2855" spans="1:12">
      <c r="A2855">
        <v>4813230</v>
      </c>
      <c r="B2855">
        <v>2016</v>
      </c>
      <c r="C2855" t="s">
        <v>4102</v>
      </c>
      <c r="D2855" t="s">
        <v>831</v>
      </c>
      <c r="E2855" t="s">
        <v>832</v>
      </c>
      <c r="F2855" t="s">
        <v>4101</v>
      </c>
      <c r="G2855" t="s">
        <v>833</v>
      </c>
      <c r="H2855" s="5">
        <v>1294449</v>
      </c>
      <c r="I2855">
        <f>IFERROR(VLOOKUP(G2855,'NCES Match'!$A$2:$B$1307,2,FALSE),"")</f>
        <v>4813230</v>
      </c>
      <c r="J2855" cm="1">
        <f t="array" ref="J2855">IFERROR(_xlfn.IFS(B2855=2015,H2855/$O$13,B2855=2016,H2855/$O$14,B2855=2017,H2855/$O$15,B2855=2018,H2855/$O$16,B2855=2019,H2855/$O$17,B2855=2020,H2855/$O$18,B2855=2021,H2855/$O$19,B2855=2022,H2855/$O$20),"")</f>
        <v>9.2665320428356656E-4</v>
      </c>
      <c r="K2855" s="3" cm="1">
        <f t="array" ref="K2855">IFERROR(_xlfn.IFS(B2855=2015,J2855*$P$4,B2855=2016,J2855*$P$5,B2855=2017,J2855*$P$6,B2855=2018,J2855*$P$7,B2855=2019,J2855*$P$8,B2855=2020,J2855*$P$9,B2855=2021,J2855*$P$10,B2855=2022,J2855*$P$11),"")</f>
        <v>1552729.0651568717</v>
      </c>
      <c r="L2855" s="3">
        <f t="shared" si="45"/>
        <v>2847178.0651568715</v>
      </c>
    </row>
    <row r="2856" spans="1:12">
      <c r="A2856">
        <v>4813230</v>
      </c>
      <c r="B2856">
        <v>2017</v>
      </c>
      <c r="D2856" t="s">
        <v>831</v>
      </c>
      <c r="E2856" t="s">
        <v>832</v>
      </c>
      <c r="F2856" t="s">
        <v>4101</v>
      </c>
      <c r="G2856" t="s">
        <v>833</v>
      </c>
      <c r="H2856" s="5">
        <v>1407427</v>
      </c>
      <c r="I2856">
        <f>IFERROR(VLOOKUP(G2856,'NCES Match'!$A$2:$B$1307,2,FALSE),"")</f>
        <v>4813230</v>
      </c>
      <c r="J2856" cm="1">
        <f t="array" ref="J2856">IFERROR(_xlfn.IFS(B2856=2015,H2856/$O$13,B2856=2016,H2856/$O$14,B2856=2017,H2856/$O$15,B2856=2018,H2856/$O$16,B2856=2019,H2856/$O$17,B2856=2020,H2856/$O$18,B2856=2021,H2856/$O$19,B2856=2022,H2856/$O$20),"")</f>
        <v>9.7033473498624645E-4</v>
      </c>
      <c r="K2856" s="3" cm="1">
        <f t="array" ref="K2856">IFERROR(_xlfn.IFS(B2856=2015,J2856*$P$4,B2856=2016,J2856*$P$5,B2856=2017,J2856*$P$6,B2856=2018,J2856*$P$7,B2856=2019,J2856*$P$8,B2856=2020,J2856*$P$9,B2856=2021,J2856*$P$10,B2856=2022,J2856*$P$11),"")</f>
        <v>1647868.8503013402</v>
      </c>
      <c r="L2856" s="3">
        <f t="shared" si="45"/>
        <v>3055295.8503013402</v>
      </c>
    </row>
    <row r="2857" spans="1:12">
      <c r="A2857">
        <v>4813230</v>
      </c>
      <c r="B2857">
        <v>2018</v>
      </c>
      <c r="D2857" t="s">
        <v>831</v>
      </c>
      <c r="E2857" t="s">
        <v>832</v>
      </c>
      <c r="F2857" t="s">
        <v>4101</v>
      </c>
      <c r="G2857" t="s">
        <v>833</v>
      </c>
      <c r="H2857" s="5">
        <v>1522030</v>
      </c>
      <c r="I2857">
        <f>IFERROR(VLOOKUP(G2857,'NCES Match'!$A$2:$B$1307,2,FALSE),"")</f>
        <v>4813230</v>
      </c>
      <c r="J2857" cm="1">
        <f t="array" ref="J2857">IFERROR(_xlfn.IFS(B2857=2015,H2857/$O$13,B2857=2016,H2857/$O$14,B2857=2017,H2857/$O$15,B2857=2018,H2857/$O$16,B2857=2019,H2857/$O$17,B2857=2020,H2857/$O$18,B2857=2021,H2857/$O$19,B2857=2022,H2857/$O$20),"")</f>
        <v>9.9321412355038549E-4</v>
      </c>
      <c r="K2857" s="3" cm="1">
        <f t="array" ref="K2857">IFERROR(_xlfn.IFS(B2857=2015,J2857*$P$4,B2857=2016,J2857*$P$5,B2857=2017,J2857*$P$6,B2857=2018,J2857*$P$7,B2857=2019,J2857*$P$8,B2857=2020,J2857*$P$9,B2857=2021,J2857*$P$10,B2857=2022,J2857*$P$11),"")</f>
        <v>1705202.9432205088</v>
      </c>
      <c r="L2857" s="3">
        <f t="shared" si="45"/>
        <v>3227232.9432205088</v>
      </c>
    </row>
    <row r="2858" spans="1:12">
      <c r="A2858">
        <v>4813230</v>
      </c>
      <c r="B2858">
        <v>2019</v>
      </c>
      <c r="D2858" t="s">
        <v>831</v>
      </c>
      <c r="E2858" t="s">
        <v>832</v>
      </c>
      <c r="F2858" t="s">
        <v>4101</v>
      </c>
      <c r="G2858" t="s">
        <v>833</v>
      </c>
      <c r="H2858" s="5">
        <v>1562749</v>
      </c>
      <c r="I2858">
        <f>IFERROR(VLOOKUP(G2858,'NCES Match'!$A$2:$B$1307,2,FALSE),"")</f>
        <v>4813230</v>
      </c>
      <c r="J2858" cm="1">
        <f t="array" ref="J2858">IFERROR(_xlfn.IFS(B2858=2015,H2858/$O$13,B2858=2016,H2858/$O$14,B2858=2017,H2858/$O$15,B2858=2018,H2858/$O$16,B2858=2019,H2858/$O$17,B2858=2020,H2858/$O$18,B2858=2021,H2858/$O$19,B2858=2022,H2858/$O$20),"")</f>
        <v>9.8950145346031883E-4</v>
      </c>
      <c r="K2858" s="3" cm="1">
        <f t="array" ref="K2858">IFERROR(_xlfn.IFS(B2858=2015,J2858*$P$4,B2858=2016,J2858*$P$5,B2858=2017,J2858*$P$6,B2858=2018,J2858*$P$7,B2858=2019,J2858*$P$8,B2858=2020,J2858*$P$9,B2858=2021,J2858*$P$10,B2858=2022,J2858*$P$11),"")</f>
        <v>1719680.272331933</v>
      </c>
      <c r="L2858" s="3">
        <f t="shared" si="45"/>
        <v>3282429.272331933</v>
      </c>
    </row>
    <row r="2859" spans="1:12">
      <c r="A2859">
        <v>4813230</v>
      </c>
      <c r="B2859">
        <v>2020</v>
      </c>
      <c r="D2859" t="s">
        <v>831</v>
      </c>
      <c r="E2859" t="s">
        <v>832</v>
      </c>
      <c r="F2859" t="s">
        <v>4230</v>
      </c>
      <c r="G2859" t="s">
        <v>833</v>
      </c>
      <c r="H2859" s="5">
        <v>1716667</v>
      </c>
      <c r="I2859">
        <f>IFERROR(VLOOKUP(G2859,'NCES Match'!$A$2:$B$1307,2,FALSE),"")</f>
        <v>4813230</v>
      </c>
      <c r="J2859" cm="1">
        <f t="array" ref="J2859">IFERROR(_xlfn.IFS(B2859=2015,H2859/$O$13,B2859=2016,H2859/$O$14,B2859=2017,H2859/$O$15,B2859=2018,H2859/$O$16,B2859=2019,H2859/$O$17,B2859=2020,H2859/$O$18,B2859=2021,H2859/$O$19,B2859=2022,H2859/$O$20),"")</f>
        <v>9.3027482995402654E-4</v>
      </c>
      <c r="K2859" s="3" cm="1">
        <f t="array" ref="K2859">IFERROR(_xlfn.IFS(B2859=2015,J2859*$P$4,B2859=2016,J2859*$P$5,B2859=2017,J2859*$P$6,B2859=2018,J2859*$P$7,B2859=2019,J2859*$P$8,B2859=2020,J2859*$P$9,B2859=2021,J2859*$P$10,B2859=2022,J2859*$P$11),"")</f>
        <v>1961021.9602667342</v>
      </c>
      <c r="L2859" s="3">
        <f t="shared" si="45"/>
        <v>3677688.9602667345</v>
      </c>
    </row>
    <row r="2860" spans="1:12">
      <c r="A2860">
        <v>4813230</v>
      </c>
      <c r="B2860">
        <v>2021</v>
      </c>
      <c r="D2860" t="s">
        <v>831</v>
      </c>
      <c r="E2860" t="s">
        <v>832</v>
      </c>
      <c r="F2860" t="s">
        <v>4230</v>
      </c>
      <c r="G2860" t="s">
        <v>833</v>
      </c>
      <c r="H2860" s="5">
        <v>1508576.89</v>
      </c>
      <c r="I2860">
        <f>IFERROR(VLOOKUP(G2860,'NCES Match'!$A$2:$B$1307,2,FALSE),"")</f>
        <v>4813230</v>
      </c>
      <c r="J2860" cm="1">
        <f t="array" ref="J2860">IFERROR(_xlfn.IFS(B2860=2015,H2860/$O$13,B2860=2016,H2860/$O$14,B2860=2017,H2860/$O$15,B2860=2018,H2860/$O$16,B2860=2019,H2860/$O$17,B2860=2020,H2860/$O$18,B2860=2021,H2860/$O$19,B2860=2022,H2860/$O$20),"")</f>
        <v>7.7185282940350969E-4</v>
      </c>
      <c r="K2860" s="3" cm="1">
        <f t="array" ref="K2860">IFERROR(_xlfn.IFS(B2860=2015,J2860*$P$4,B2860=2016,J2860*$P$5,B2860=2017,J2860*$P$6,B2860=2018,J2860*$P$7,B2860=2019,J2860*$P$8,B2860=2020,J2860*$P$9,B2860=2021,J2860*$P$10,B2860=2022,J2860*$P$11),"")</f>
        <v>1652192.11569105</v>
      </c>
      <c r="L2860" s="3">
        <f t="shared" si="45"/>
        <v>3160769.0056910496</v>
      </c>
    </row>
    <row r="2861" spans="1:12">
      <c r="A2861">
        <v>4813230</v>
      </c>
      <c r="B2861">
        <v>2022</v>
      </c>
      <c r="D2861" t="s">
        <v>831</v>
      </c>
      <c r="E2861" t="s">
        <v>832</v>
      </c>
      <c r="F2861" t="s">
        <v>4101</v>
      </c>
      <c r="G2861" t="s">
        <v>833</v>
      </c>
      <c r="H2861" s="5">
        <v>1647579.58</v>
      </c>
      <c r="I2861">
        <f>IFERROR(VLOOKUP(G2861,'NCES Match'!$A$2:$B$1307,2,FALSE),"")</f>
        <v>4813230</v>
      </c>
      <c r="J2861" cm="1">
        <f t="array" ref="J2861">IFERROR(_xlfn.IFS(B2861=2015,H2861/$O$13,B2861=2016,H2861/$O$14,B2861=2017,H2861/$O$15,B2861=2018,H2861/$O$16,B2861=2019,H2861/$O$17,B2861=2020,H2861/$O$18,B2861=2021,H2861/$O$19,B2861=2022,H2861/$O$20),"")</f>
        <v>7.2366743784422246E-4</v>
      </c>
      <c r="K2861" s="3" cm="1">
        <f t="array" ref="K2861">IFERROR(_xlfn.IFS(B2861=2015,J2861*$P$4,B2861=2016,J2861*$P$5,B2861=2017,J2861*$P$6,B2861=2018,J2861*$P$7,B2861=2019,J2861*$P$8,B2861=2020,J2861*$P$9,B2861=2021,J2861*$P$10,B2861=2022,J2861*$P$11),"")</f>
        <v>1558405.5293930944</v>
      </c>
      <c r="L2861" s="3">
        <f t="shared" si="45"/>
        <v>3205985.1093930947</v>
      </c>
    </row>
    <row r="2862" spans="1:12">
      <c r="A2862">
        <v>4813230</v>
      </c>
      <c r="B2862">
        <v>2023</v>
      </c>
      <c r="D2862" t="s">
        <v>831</v>
      </c>
      <c r="E2862" t="s">
        <v>832</v>
      </c>
      <c r="F2862" t="s">
        <v>4101</v>
      </c>
      <c r="G2862" t="s">
        <v>833</v>
      </c>
      <c r="H2862" s="5">
        <v>1806189.56</v>
      </c>
      <c r="I2862">
        <f>IFERROR(VLOOKUP(G2862,'NCES Match'!$A$2:$B$1307,2,FALSE),"")</f>
        <v>4813230</v>
      </c>
      <c r="J2862" t="str" cm="1">
        <f t="array" ref="J2862">IFERROR(_xlfn.IFS(B2862=2015,H2862/$O$13,B2862=2016,H2862/$O$14,B2862=2017,H2862/$O$15,B2862=2018,H2862/$O$16,B2862=2019,H2862/$O$17,B2862=2020,H2862/$O$18,B2862=2021,H2862/$O$19,B2862=2022,H2862/$O$20),"")</f>
        <v/>
      </c>
      <c r="K2862" s="3" t="str" cm="1">
        <f t="array" ref="K2862">IFERROR(_xlfn.IFS(B2862=2015,J2862*$P$4,B2862=2016,J2862*$P$5,B2862=2017,J2862*$P$6,B2862=2018,J2862*$P$7,B2862=2019,J2862*$P$8,B2862=2020,J2862*$P$9,B2862=2021,J2862*$P$10,B2862=2022,J2862*$P$11),"")</f>
        <v/>
      </c>
      <c r="L2862" s="3">
        <f t="shared" si="45"/>
        <v>1806189.56</v>
      </c>
    </row>
    <row r="2863" spans="1:12">
      <c r="A2863">
        <v>4816230</v>
      </c>
      <c r="B2863">
        <v>2015</v>
      </c>
      <c r="C2863" t="s">
        <v>381</v>
      </c>
      <c r="D2863" t="s">
        <v>1087</v>
      </c>
      <c r="E2863" t="s">
        <v>1088</v>
      </c>
      <c r="G2863" t="s">
        <v>1089</v>
      </c>
      <c r="H2863" s="5">
        <v>35780919.729999997</v>
      </c>
      <c r="I2863">
        <f>IFERROR(VLOOKUP(G2863,'NCES Match'!$A$2:$B$1307,2,FALSE),"")</f>
        <v>4816230</v>
      </c>
      <c r="J2863" cm="1">
        <f t="array" ref="J2863">IFERROR(_xlfn.IFS(B2863=2015,H2863/$O$13,B2863=2016,H2863/$O$14,B2863=2017,H2863/$O$15,B2863=2018,H2863/$O$16,B2863=2019,H2863/$O$17,B2863=2020,H2863/$O$18,B2863=2021,H2863/$O$19,B2863=2022,H2863/$O$20),"")</f>
        <v>2.8030906942347864E-2</v>
      </c>
      <c r="K2863" s="3" cm="1">
        <f t="array" ref="K2863">IFERROR(_xlfn.IFS(B2863=2015,J2863*$P$4,B2863=2016,J2863*$P$5,B2863=2017,J2863*$P$6,B2863=2018,J2863*$P$7,B2863=2019,J2863*$P$8,B2863=2020,J2863*$P$9,B2863=2021,J2863*$P$10,B2863=2022,J2863*$P$11),"")</f>
        <v>44610711.53471525</v>
      </c>
      <c r="L2863" s="3">
        <f t="shared" si="45"/>
        <v>80391631.264715254</v>
      </c>
    </row>
    <row r="2864" spans="1:12">
      <c r="A2864">
        <v>4816230</v>
      </c>
      <c r="B2864">
        <v>2016</v>
      </c>
      <c r="C2864" t="s">
        <v>4102</v>
      </c>
      <c r="D2864" t="s">
        <v>1087</v>
      </c>
      <c r="E2864" t="s">
        <v>1088</v>
      </c>
      <c r="F2864" t="s">
        <v>4101</v>
      </c>
      <c r="G2864" t="s">
        <v>1089</v>
      </c>
      <c r="H2864" s="5">
        <f>38667147-1</f>
        <v>38667146</v>
      </c>
      <c r="I2864">
        <f>IFERROR(VLOOKUP(G2864,'NCES Match'!$A$2:$B$1307,2,FALSE),"")</f>
        <v>4816230</v>
      </c>
      <c r="J2864" cm="1">
        <f t="array" ref="J2864">IFERROR(_xlfn.IFS(B2864=2015,H2864/$O$13,B2864=2016,H2864/$O$14,B2864=2017,H2864/$O$15,B2864=2018,H2864/$O$16,B2864=2019,H2864/$O$17,B2864=2020,H2864/$O$18,B2864=2021,H2864/$O$19,B2864=2022,H2864/$O$20),"")</f>
        <v>2.7680530280760767E-2</v>
      </c>
      <c r="K2864" s="3" cm="1">
        <f t="array" ref="K2864">IFERROR(_xlfn.IFS(B2864=2015,J2864*$P$4,B2864=2016,J2864*$P$5,B2864=2017,J2864*$P$6,B2864=2018,J2864*$P$7,B2864=2019,J2864*$P$8,B2864=2020,J2864*$P$9,B2864=2021,J2864*$P$10,B2864=2022,J2864*$P$11),"")</f>
        <v>46382361.499652952</v>
      </c>
      <c r="L2864" s="3">
        <f t="shared" si="45"/>
        <v>85049507.499652952</v>
      </c>
    </row>
    <row r="2865" spans="1:12">
      <c r="A2865">
        <v>4816230</v>
      </c>
      <c r="B2865">
        <v>2017</v>
      </c>
      <c r="D2865" t="s">
        <v>1087</v>
      </c>
      <c r="E2865" t="s">
        <v>1088</v>
      </c>
      <c r="F2865" t="s">
        <v>4101</v>
      </c>
      <c r="G2865" t="s">
        <v>1089</v>
      </c>
      <c r="H2865" s="5">
        <v>38052068</v>
      </c>
      <c r="I2865">
        <f>IFERROR(VLOOKUP(G2865,'NCES Match'!$A$2:$B$1307,2,FALSE),"")</f>
        <v>4816230</v>
      </c>
      <c r="J2865" cm="1">
        <f t="array" ref="J2865">IFERROR(_xlfn.IFS(B2865=2015,H2865/$O$13,B2865=2016,H2865/$O$14,B2865=2017,H2865/$O$15,B2865=2018,H2865/$O$16,B2865=2019,H2865/$O$17,B2865=2020,H2865/$O$18,B2865=2021,H2865/$O$19,B2865=2022,H2865/$O$20),"")</f>
        <v>2.623457082922143E-2</v>
      </c>
      <c r="K2865" s="3" cm="1">
        <f t="array" ref="K2865">IFERROR(_xlfn.IFS(B2865=2015,J2865*$P$4,B2865=2016,J2865*$P$5,B2865=2017,J2865*$P$6,B2865=2018,J2865*$P$7,B2865=2019,J2865*$P$8,B2865=2020,J2865*$P$9,B2865=2021,J2865*$P$10,B2865=2022,J2865*$P$11),"")</f>
        <v>44552802.77183003</v>
      </c>
      <c r="L2865" s="3">
        <f t="shared" si="45"/>
        <v>82604870.771830022</v>
      </c>
    </row>
    <row r="2866" spans="1:12">
      <c r="A2866">
        <v>4816230</v>
      </c>
      <c r="B2866">
        <v>2018</v>
      </c>
      <c r="D2866" t="s">
        <v>1087</v>
      </c>
      <c r="E2866" t="s">
        <v>1088</v>
      </c>
      <c r="F2866" t="s">
        <v>4101</v>
      </c>
      <c r="G2866" t="s">
        <v>1089</v>
      </c>
      <c r="H2866" s="5">
        <v>38438790</v>
      </c>
      <c r="I2866">
        <f>IFERROR(VLOOKUP(G2866,'NCES Match'!$A$2:$B$1307,2,FALSE),"")</f>
        <v>4816230</v>
      </c>
      <c r="J2866" cm="1">
        <f t="array" ref="J2866">IFERROR(_xlfn.IFS(B2866=2015,H2866/$O$13,B2866=2016,H2866/$O$14,B2866=2017,H2866/$O$15,B2866=2018,H2866/$O$16,B2866=2019,H2866/$O$17,B2866=2020,H2866/$O$18,B2866=2021,H2866/$O$19,B2866=2022,H2866/$O$20),"")</f>
        <v>2.5083572019071451E-2</v>
      </c>
      <c r="K2866" s="3" cm="1">
        <f t="array" ref="K2866">IFERROR(_xlfn.IFS(B2866=2015,J2866*$P$4,B2866=2016,J2866*$P$5,B2866=2017,J2866*$P$6,B2866=2018,J2866*$P$7,B2866=2019,J2866*$P$8,B2866=2020,J2866*$P$9,B2866=2021,J2866*$P$10,B2866=2022,J2866*$P$11),"")</f>
        <v>43064813.336028241</v>
      </c>
      <c r="L2866" s="3">
        <f t="shared" si="45"/>
        <v>81503603.336028248</v>
      </c>
    </row>
    <row r="2867" spans="1:12">
      <c r="A2867">
        <v>4816230</v>
      </c>
      <c r="B2867">
        <v>2019</v>
      </c>
      <c r="D2867" t="s">
        <v>1087</v>
      </c>
      <c r="E2867" t="s">
        <v>1088</v>
      </c>
      <c r="F2867" t="s">
        <v>4101</v>
      </c>
      <c r="G2867" t="s">
        <v>1089</v>
      </c>
      <c r="H2867" s="5">
        <v>40075631</v>
      </c>
      <c r="I2867">
        <f>IFERROR(VLOOKUP(G2867,'NCES Match'!$A$2:$B$1307,2,FALSE),"")</f>
        <v>4816230</v>
      </c>
      <c r="J2867" cm="1">
        <f t="array" ref="J2867">IFERROR(_xlfn.IFS(B2867=2015,H2867/$O$13,B2867=2016,H2867/$O$14,B2867=2017,H2867/$O$15,B2867=2018,H2867/$O$16,B2867=2019,H2867/$O$17,B2867=2020,H2867/$O$18,B2867=2021,H2867/$O$19,B2867=2022,H2867/$O$20),"")</f>
        <v>2.5375089104417544E-2</v>
      </c>
      <c r="K2867" s="3" cm="1">
        <f t="array" ref="K2867">IFERROR(_xlfn.IFS(B2867=2015,J2867*$P$4,B2867=2016,J2867*$P$5,B2867=2017,J2867*$P$6,B2867=2018,J2867*$P$7,B2867=2019,J2867*$P$8,B2867=2020,J2867*$P$9,B2867=2021,J2867*$P$10,B2867=2022,J2867*$P$11),"")</f>
        <v>44100026.320256203</v>
      </c>
      <c r="L2867" s="3">
        <f t="shared" si="45"/>
        <v>84175657.320256203</v>
      </c>
    </row>
    <row r="2868" spans="1:12">
      <c r="A2868">
        <v>4816230</v>
      </c>
      <c r="B2868">
        <v>2020</v>
      </c>
      <c r="D2868" t="s">
        <v>1087</v>
      </c>
      <c r="E2868" t="s">
        <v>1088</v>
      </c>
      <c r="F2868" t="s">
        <v>4230</v>
      </c>
      <c r="G2868" t="s">
        <v>1089</v>
      </c>
      <c r="H2868" s="5">
        <v>46236022</v>
      </c>
      <c r="I2868">
        <f>IFERROR(VLOOKUP(G2868,'NCES Match'!$A$2:$B$1307,2,FALSE),"")</f>
        <v>4816230</v>
      </c>
      <c r="J2868" cm="1">
        <f t="array" ref="J2868">IFERROR(_xlfn.IFS(B2868=2015,H2868/$O$13,B2868=2016,H2868/$O$14,B2868=2017,H2868/$O$15,B2868=2018,H2868/$O$16,B2868=2019,H2868/$O$17,B2868=2020,H2868/$O$18,B2868=2021,H2868/$O$19,B2868=2022,H2868/$O$20),"")</f>
        <v>2.5055649991408135E-2</v>
      </c>
      <c r="K2868" s="3" cm="1">
        <f t="array" ref="K2868">IFERROR(_xlfn.IFS(B2868=2015,J2868*$P$4,B2868=2016,J2868*$P$5,B2868=2017,J2868*$P$6,B2868=2018,J2868*$P$7,B2868=2019,J2868*$P$8,B2868=2020,J2868*$P$9,B2868=2021,J2868*$P$10,B2868=2022,J2868*$P$11),"")</f>
        <v>52817380.713543072</v>
      </c>
      <c r="L2868" s="3">
        <f t="shared" si="45"/>
        <v>99053402.713543072</v>
      </c>
    </row>
    <row r="2869" spans="1:12">
      <c r="A2869">
        <v>4816230</v>
      </c>
      <c r="B2869">
        <v>2021</v>
      </c>
      <c r="D2869" t="s">
        <v>1087</v>
      </c>
      <c r="E2869" t="s">
        <v>1088</v>
      </c>
      <c r="F2869" t="s">
        <v>4230</v>
      </c>
      <c r="G2869" t="s">
        <v>1089</v>
      </c>
      <c r="H2869" s="5">
        <v>50793697.119999997</v>
      </c>
      <c r="I2869">
        <f>IFERROR(VLOOKUP(G2869,'NCES Match'!$A$2:$B$1307,2,FALSE),"")</f>
        <v>4816230</v>
      </c>
      <c r="J2869" cm="1">
        <f t="array" ref="J2869">IFERROR(_xlfn.IFS(B2869=2015,H2869/$O$13,B2869=2016,H2869/$O$14,B2869=2017,H2869/$O$15,B2869=2018,H2869/$O$16,B2869=2019,H2869/$O$17,B2869=2020,H2869/$O$18,B2869=2021,H2869/$O$19,B2869=2022,H2869/$O$20),"")</f>
        <v>2.5988240372644782E-2</v>
      </c>
      <c r="K2869" s="3" cm="1">
        <f t="array" ref="K2869">IFERROR(_xlfn.IFS(B2869=2015,J2869*$P$4,B2869=2016,J2869*$P$5,B2869=2017,J2869*$P$6,B2869=2018,J2869*$P$7,B2869=2019,J2869*$P$8,B2869=2020,J2869*$P$9,B2869=2021,J2869*$P$10,B2869=2022,J2869*$P$11),"")</f>
        <v>55629213.508940339</v>
      </c>
      <c r="L2869" s="3">
        <f t="shared" si="45"/>
        <v>106422910.62894034</v>
      </c>
    </row>
    <row r="2870" spans="1:12">
      <c r="A2870">
        <v>4816230</v>
      </c>
      <c r="B2870">
        <v>2022</v>
      </c>
      <c r="D2870" t="s">
        <v>1087</v>
      </c>
      <c r="E2870" t="s">
        <v>1088</v>
      </c>
      <c r="F2870" t="s">
        <v>4101</v>
      </c>
      <c r="G2870" t="s">
        <v>1089</v>
      </c>
      <c r="H2870" s="5">
        <v>56264541.909999996</v>
      </c>
      <c r="I2870">
        <f>IFERROR(VLOOKUP(G2870,'NCES Match'!$A$2:$B$1307,2,FALSE),"")</f>
        <v>4816230</v>
      </c>
      <c r="J2870" cm="1">
        <f t="array" ref="J2870">IFERROR(_xlfn.IFS(B2870=2015,H2870/$O$13,B2870=2016,H2870/$O$14,B2870=2017,H2870/$O$15,B2870=2018,H2870/$O$16,B2870=2019,H2870/$O$17,B2870=2020,H2870/$O$18,B2870=2021,H2870/$O$19,B2870=2022,H2870/$O$20),"")</f>
        <v>2.4713110905082089E-2</v>
      </c>
      <c r="K2870" s="3" cm="1">
        <f t="array" ref="K2870">IFERROR(_xlfn.IFS(B2870=2015,J2870*$P$4,B2870=2016,J2870*$P$5,B2870=2017,J2870*$P$6,B2870=2018,J2870*$P$7,B2870=2019,J2870*$P$8,B2870=2020,J2870*$P$9,B2870=2021,J2870*$P$10,B2870=2022,J2870*$P$11),"")</f>
        <v>53219264.359487556</v>
      </c>
      <c r="L2870" s="3">
        <f t="shared" si="45"/>
        <v>109483806.26948756</v>
      </c>
    </row>
    <row r="2871" spans="1:12">
      <c r="A2871">
        <v>4816230</v>
      </c>
      <c r="B2871">
        <v>2023</v>
      </c>
      <c r="D2871" t="s">
        <v>1087</v>
      </c>
      <c r="E2871" t="s">
        <v>1088</v>
      </c>
      <c r="F2871" t="s">
        <v>4101</v>
      </c>
      <c r="G2871" t="s">
        <v>1089</v>
      </c>
      <c r="H2871" s="5">
        <v>64235236.670000002</v>
      </c>
      <c r="I2871">
        <f>IFERROR(VLOOKUP(G2871,'NCES Match'!$A$2:$B$1307,2,FALSE),"")</f>
        <v>4816230</v>
      </c>
      <c r="J2871" t="str" cm="1">
        <f t="array" ref="J2871">IFERROR(_xlfn.IFS(B2871=2015,H2871/$O$13,B2871=2016,H2871/$O$14,B2871=2017,H2871/$O$15,B2871=2018,H2871/$O$16,B2871=2019,H2871/$O$17,B2871=2020,H2871/$O$18,B2871=2021,H2871/$O$19,B2871=2022,H2871/$O$20),"")</f>
        <v/>
      </c>
      <c r="K2871" s="3" t="str" cm="1">
        <f t="array" ref="K2871">IFERROR(_xlfn.IFS(B2871=2015,J2871*$P$4,B2871=2016,J2871*$P$5,B2871=2017,J2871*$P$6,B2871=2018,J2871*$P$7,B2871=2019,J2871*$P$8,B2871=2020,J2871*$P$9,B2871=2021,J2871*$P$10,B2871=2022,J2871*$P$11),"")</f>
        <v/>
      </c>
      <c r="L2871" s="3">
        <f t="shared" si="45"/>
        <v>64235236.670000002</v>
      </c>
    </row>
    <row r="2872" spans="1:12">
      <c r="A2872">
        <v>4816860</v>
      </c>
      <c r="B2872">
        <v>2015</v>
      </c>
      <c r="C2872" t="s">
        <v>381</v>
      </c>
      <c r="D2872" t="s">
        <v>1113</v>
      </c>
      <c r="E2872" t="s">
        <v>1114</v>
      </c>
      <c r="G2872" t="s">
        <v>1115</v>
      </c>
      <c r="H2872" s="5">
        <v>1475134.9</v>
      </c>
      <c r="I2872">
        <f>IFERROR(VLOOKUP(G2872,'NCES Match'!$A$2:$B$1307,2,FALSE),"")</f>
        <v>4816860</v>
      </c>
      <c r="J2872" cm="1">
        <f t="array" ref="J2872">IFERROR(_xlfn.IFS(B2872=2015,H2872/$O$13,B2872=2016,H2872/$O$14,B2872=2017,H2872/$O$15,B2872=2018,H2872/$O$16,B2872=2019,H2872/$O$17,B2872=2020,H2872/$O$18,B2872=2021,H2872/$O$19,B2872=2022,H2872/$O$20),"")</f>
        <v>1.1556262226160956E-3</v>
      </c>
      <c r="K2872" s="3" cm="1">
        <f t="array" ref="K2872">IFERROR(_xlfn.IFS(B2872=2015,J2872*$P$4,B2872=2016,J2872*$P$5,B2872=2017,J2872*$P$6,B2872=2018,J2872*$P$7,B2872=2019,J2872*$P$8,B2872=2020,J2872*$P$9,B2872=2021,J2872*$P$10,B2872=2022,J2872*$P$11),"")</f>
        <v>1839159.4736877671</v>
      </c>
      <c r="L2872" s="3">
        <f t="shared" si="45"/>
        <v>3314294.373687767</v>
      </c>
    </row>
    <row r="2873" spans="1:12">
      <c r="A2873">
        <v>4816860</v>
      </c>
      <c r="B2873">
        <v>2016</v>
      </c>
      <c r="C2873" t="s">
        <v>4102</v>
      </c>
      <c r="D2873" t="s">
        <v>1113</v>
      </c>
      <c r="E2873" t="s">
        <v>1114</v>
      </c>
      <c r="F2873" t="s">
        <v>4101</v>
      </c>
      <c r="G2873" t="s">
        <v>1115</v>
      </c>
      <c r="H2873" s="5">
        <v>1651800</v>
      </c>
      <c r="I2873">
        <f>IFERROR(VLOOKUP(G2873,'NCES Match'!$A$2:$B$1307,2,FALSE),"")</f>
        <v>4816860</v>
      </c>
      <c r="J2873" cm="1">
        <f t="array" ref="J2873">IFERROR(_xlfn.IFS(B2873=2015,H2873/$O$13,B2873=2016,H2873/$O$14,B2873=2017,H2873/$O$15,B2873=2018,H2873/$O$16,B2873=2019,H2873/$O$17,B2873=2020,H2873/$O$18,B2873=2021,H2873/$O$19,B2873=2022,H2873/$O$20),"")</f>
        <v>1.18246896002515E-3</v>
      </c>
      <c r="K2873" s="3" cm="1">
        <f t="array" ref="K2873">IFERROR(_xlfn.IFS(B2873=2015,J2873*$P$4,B2873=2016,J2873*$P$5,B2873=2017,J2873*$P$6,B2873=2018,J2873*$P$7,B2873=2019,J2873*$P$8,B2873=2020,J2873*$P$9,B2873=2021,J2873*$P$10,B2873=2022,J2873*$P$11),"")</f>
        <v>1981381.9392082042</v>
      </c>
      <c r="L2873" s="3">
        <f t="shared" si="45"/>
        <v>3633181.9392082039</v>
      </c>
    </row>
    <row r="2874" spans="1:12">
      <c r="A2874">
        <v>4816860</v>
      </c>
      <c r="B2874">
        <v>2017</v>
      </c>
      <c r="D2874" t="s">
        <v>1113</v>
      </c>
      <c r="E2874" t="s">
        <v>1114</v>
      </c>
      <c r="F2874" t="s">
        <v>4101</v>
      </c>
      <c r="G2874" t="s">
        <v>1115</v>
      </c>
      <c r="H2874" s="5">
        <v>1999047</v>
      </c>
      <c r="I2874">
        <f>IFERROR(VLOOKUP(G2874,'NCES Match'!$A$2:$B$1307,2,FALSE),"")</f>
        <v>4816860</v>
      </c>
      <c r="J2874" cm="1">
        <f t="array" ref="J2874">IFERROR(_xlfn.IFS(B2874=2015,H2874/$O$13,B2874=2016,H2874/$O$14,B2874=2017,H2874/$O$15,B2874=2018,H2874/$O$16,B2874=2019,H2874/$O$17,B2874=2020,H2874/$O$18,B2874=2021,H2874/$O$19,B2874=2022,H2874/$O$20),"")</f>
        <v>1.3782204980933653E-3</v>
      </c>
      <c r="K2874" s="3" cm="1">
        <f t="array" ref="K2874">IFERROR(_xlfn.IFS(B2874=2015,J2874*$P$4,B2874=2016,J2874*$P$5,B2874=2017,J2874*$P$6,B2874=2018,J2874*$P$7,B2874=2019,J2874*$P$8,B2874=2020,J2874*$P$9,B2874=2021,J2874*$P$10,B2874=2022,J2874*$P$11),"")</f>
        <v>2340559.9591228128</v>
      </c>
      <c r="L2874" s="3">
        <f t="shared" si="45"/>
        <v>4339606.9591228124</v>
      </c>
    </row>
    <row r="2875" spans="1:12">
      <c r="A2875">
        <v>4816860</v>
      </c>
      <c r="B2875">
        <v>2018</v>
      </c>
      <c r="D2875" t="s">
        <v>1113</v>
      </c>
      <c r="E2875" t="s">
        <v>1114</v>
      </c>
      <c r="F2875" t="s">
        <v>4101</v>
      </c>
      <c r="G2875" t="s">
        <v>1115</v>
      </c>
      <c r="H2875" s="5">
        <v>1878269</v>
      </c>
      <c r="I2875">
        <f>IFERROR(VLOOKUP(G2875,'NCES Match'!$A$2:$B$1307,2,FALSE),"")</f>
        <v>4816860</v>
      </c>
      <c r="J2875" cm="1">
        <f t="array" ref="J2875">IFERROR(_xlfn.IFS(B2875=2015,H2875/$O$13,B2875=2016,H2875/$O$14,B2875=2017,H2875/$O$15,B2875=2018,H2875/$O$16,B2875=2019,H2875/$O$17,B2875=2020,H2875/$O$18,B2875=2021,H2875/$O$19,B2875=2022,H2875/$O$20),"")</f>
        <v>1.2256810303521344E-3</v>
      </c>
      <c r="K2875" s="3" cm="1">
        <f t="array" ref="K2875">IFERROR(_xlfn.IFS(B2875=2015,J2875*$P$4,B2875=2016,J2875*$P$5,B2875=2017,J2875*$P$6,B2875=2018,J2875*$P$7,B2875=2019,J2875*$P$8,B2875=2020,J2875*$P$9,B2875=2021,J2875*$P$10,B2875=2022,J2875*$P$11),"")</f>
        <v>2104314.5187413138</v>
      </c>
      <c r="L2875" s="3">
        <f t="shared" si="45"/>
        <v>3982583.5187413138</v>
      </c>
    </row>
    <row r="2876" spans="1:12">
      <c r="A2876">
        <v>4816860</v>
      </c>
      <c r="B2876">
        <v>2019</v>
      </c>
      <c r="D2876" t="s">
        <v>1113</v>
      </c>
      <c r="E2876" t="s">
        <v>1114</v>
      </c>
      <c r="F2876" t="s">
        <v>4101</v>
      </c>
      <c r="G2876" t="s">
        <v>1115</v>
      </c>
      <c r="H2876" s="5">
        <v>2368454</v>
      </c>
      <c r="I2876">
        <f>IFERROR(VLOOKUP(G2876,'NCES Match'!$A$2:$B$1307,2,FALSE),"")</f>
        <v>4816860</v>
      </c>
      <c r="J2876" cm="1">
        <f t="array" ref="J2876">IFERROR(_xlfn.IFS(B2876=2015,H2876/$O$13,B2876=2016,H2876/$O$14,B2876=2017,H2876/$O$15,B2876=2018,H2876/$O$16,B2876=2019,H2876/$O$17,B2876=2020,H2876/$O$18,B2876=2021,H2876/$O$19,B2876=2022,H2876/$O$20),"")</f>
        <v>1.4996577668287782E-3</v>
      </c>
      <c r="K2876" s="3" cm="1">
        <f t="array" ref="K2876">IFERROR(_xlfn.IFS(B2876=2015,J2876*$P$4,B2876=2016,J2876*$P$5,B2876=2017,J2876*$P$6,B2876=2018,J2876*$P$7,B2876=2019,J2876*$P$8,B2876=2020,J2876*$P$9,B2876=2021,J2876*$P$10,B2876=2022,J2876*$P$11),"")</f>
        <v>2606294.1775842803</v>
      </c>
      <c r="L2876" s="3">
        <f t="shared" si="45"/>
        <v>4974748.1775842803</v>
      </c>
    </row>
    <row r="2877" spans="1:12">
      <c r="A2877">
        <v>4816860</v>
      </c>
      <c r="B2877">
        <v>2020</v>
      </c>
      <c r="D2877" t="s">
        <v>1113</v>
      </c>
      <c r="E2877" t="s">
        <v>1114</v>
      </c>
      <c r="F2877" t="s">
        <v>4230</v>
      </c>
      <c r="G2877" t="s">
        <v>1115</v>
      </c>
      <c r="H2877" s="5">
        <v>2059720</v>
      </c>
      <c r="I2877">
        <f>IFERROR(VLOOKUP(G2877,'NCES Match'!$A$2:$B$1307,2,FALSE),"")</f>
        <v>4816860</v>
      </c>
      <c r="J2877" cm="1">
        <f t="array" ref="J2877">IFERROR(_xlfn.IFS(B2877=2015,H2877/$O$13,B2877=2016,H2877/$O$14,B2877=2017,H2877/$O$15,B2877=2018,H2877/$O$16,B2877=2019,H2877/$O$17,B2877=2020,H2877/$O$18,B2877=2021,H2877/$O$19,B2877=2022,H2877/$O$20),"")</f>
        <v>1.1161778450642481E-3</v>
      </c>
      <c r="K2877" s="3" cm="1">
        <f t="array" ref="K2877">IFERROR(_xlfn.IFS(B2877=2015,J2877*$P$4,B2877=2016,J2877*$P$5,B2877=2017,J2877*$P$6,B2877=2018,J2877*$P$7,B2877=2019,J2877*$P$8,B2877=2020,J2877*$P$9,B2877=2021,J2877*$P$10,B2877=2022,J2877*$P$11),"")</f>
        <v>2352906.0394360689</v>
      </c>
      <c r="L2877" s="3">
        <f t="shared" si="45"/>
        <v>4412626.0394360684</v>
      </c>
    </row>
    <row r="2878" spans="1:12">
      <c r="A2878">
        <v>4816860</v>
      </c>
      <c r="B2878">
        <v>2021</v>
      </c>
      <c r="D2878" t="s">
        <v>1113</v>
      </c>
      <c r="E2878" t="s">
        <v>1114</v>
      </c>
      <c r="F2878" t="s">
        <v>4101</v>
      </c>
      <c r="G2878" t="s">
        <v>1115</v>
      </c>
      <c r="H2878" s="5">
        <v>1989068.92</v>
      </c>
      <c r="I2878">
        <f>IFERROR(VLOOKUP(G2878,'NCES Match'!$A$2:$B$1307,2,FALSE),"")</f>
        <v>4816860</v>
      </c>
      <c r="J2878" cm="1">
        <f t="array" ref="J2878">IFERROR(_xlfn.IFS(B2878=2015,H2878/$O$13,B2878=2016,H2878/$O$14,B2878=2017,H2878/$O$15,B2878=2018,H2878/$O$16,B2878=2019,H2878/$O$17,B2878=2020,H2878/$O$18,B2878=2021,H2878/$O$19,B2878=2022,H2878/$O$20),"")</f>
        <v>1.0176932206488881E-3</v>
      </c>
      <c r="K2878" s="3" cm="1">
        <f t="array" ref="K2878">IFERROR(_xlfn.IFS(B2878=2015,J2878*$P$4,B2878=2016,J2878*$P$5,B2878=2017,J2878*$P$6,B2878=2018,J2878*$P$7,B2878=2019,J2878*$P$8,B2878=2020,J2878*$P$9,B2878=2021,J2878*$P$10,B2878=2022,J2878*$P$11),"")</f>
        <v>2178426.5747237531</v>
      </c>
      <c r="L2878" s="3">
        <f t="shared" si="45"/>
        <v>4167495.4947237531</v>
      </c>
    </row>
    <row r="2879" spans="1:12">
      <c r="A2879">
        <v>4816860</v>
      </c>
      <c r="B2879">
        <v>2022</v>
      </c>
      <c r="D2879" t="s">
        <v>1113</v>
      </c>
      <c r="E2879" t="s">
        <v>1114</v>
      </c>
      <c r="F2879" t="s">
        <v>4101</v>
      </c>
      <c r="G2879" t="s">
        <v>1115</v>
      </c>
      <c r="H2879" s="5">
        <v>2133593.69</v>
      </c>
      <c r="I2879">
        <f>IFERROR(VLOOKUP(G2879,'NCES Match'!$A$2:$B$1307,2,FALSE),"")</f>
        <v>4816860</v>
      </c>
      <c r="J2879" cm="1">
        <f t="array" ref="J2879">IFERROR(_xlfn.IFS(B2879=2015,H2879/$O$13,B2879=2016,H2879/$O$14,B2879=2017,H2879/$O$15,B2879=2018,H2879/$O$16,B2879=2019,H2879/$O$17,B2879=2020,H2879/$O$18,B2879=2021,H2879/$O$19,B2879=2022,H2879/$O$20),"")</f>
        <v>9.371397277471113E-4</v>
      </c>
      <c r="K2879" s="3" cm="1">
        <f t="array" ref="K2879">IFERROR(_xlfn.IFS(B2879=2015,J2879*$P$4,B2879=2016,J2879*$P$5,B2879=2017,J2879*$P$6,B2879=2018,J2879*$P$7,B2879=2019,J2879*$P$8,B2879=2020,J2879*$P$9,B2879=2021,J2879*$P$10,B2879=2022,J2879*$P$11),"")</f>
        <v>2018114.4779508708</v>
      </c>
      <c r="L2879" s="3">
        <f t="shared" si="45"/>
        <v>4151708.1679508705</v>
      </c>
    </row>
    <row r="2880" spans="1:12">
      <c r="A2880">
        <v>4816860</v>
      </c>
      <c r="B2880">
        <v>2023</v>
      </c>
      <c r="D2880" t="s">
        <v>1113</v>
      </c>
      <c r="E2880" t="s">
        <v>1114</v>
      </c>
      <c r="F2880" t="s">
        <v>4101</v>
      </c>
      <c r="G2880" t="s">
        <v>1115</v>
      </c>
      <c r="H2880" s="5">
        <v>2159144</v>
      </c>
      <c r="I2880">
        <f>IFERROR(VLOOKUP(G2880,'NCES Match'!$A$2:$B$1307,2,FALSE),"")</f>
        <v>4816860</v>
      </c>
      <c r="J2880" t="str" cm="1">
        <f t="array" ref="J2880">IFERROR(_xlfn.IFS(B2880=2015,H2880/$O$13,B2880=2016,H2880/$O$14,B2880=2017,H2880/$O$15,B2880=2018,H2880/$O$16,B2880=2019,H2880/$O$17,B2880=2020,H2880/$O$18,B2880=2021,H2880/$O$19,B2880=2022,H2880/$O$20),"")</f>
        <v/>
      </c>
      <c r="K2880" s="3" t="str" cm="1">
        <f t="array" ref="K2880">IFERROR(_xlfn.IFS(B2880=2015,J2880*$P$4,B2880=2016,J2880*$P$5,B2880=2017,J2880*$P$6,B2880=2018,J2880*$P$7,B2880=2019,J2880*$P$8,B2880=2020,J2880*$P$9,B2880=2021,J2880*$P$10,B2880=2022,J2880*$P$11),"")</f>
        <v/>
      </c>
      <c r="L2880" s="3">
        <f t="shared" si="45"/>
        <v>2159144</v>
      </c>
    </row>
    <row r="2881" spans="1:12">
      <c r="A2881">
        <v>4817640</v>
      </c>
      <c r="B2881">
        <v>2015</v>
      </c>
      <c r="C2881" t="s">
        <v>381</v>
      </c>
      <c r="D2881" t="s">
        <v>1194</v>
      </c>
      <c r="E2881" t="s">
        <v>1195</v>
      </c>
      <c r="G2881" t="s">
        <v>1196</v>
      </c>
      <c r="H2881" s="5">
        <v>2430284.73</v>
      </c>
      <c r="I2881">
        <f>IFERROR(VLOOKUP(G2881,'NCES Match'!$A$2:$B$1307,2,FALSE),"")</f>
        <v>4817640</v>
      </c>
      <c r="J2881" cm="1">
        <f t="array" ref="J2881">IFERROR(_xlfn.IFS(B2881=2015,H2881/$O$13,B2881=2016,H2881/$O$14,B2881=2017,H2881/$O$15,B2881=2018,H2881/$O$16,B2881=2019,H2881/$O$17,B2881=2020,H2881/$O$18,B2881=2021,H2881/$O$19,B2881=2022,H2881/$O$20),"")</f>
        <v>1.9038941878546007E-3</v>
      </c>
      <c r="K2881" s="3" cm="1">
        <f t="array" ref="K2881">IFERROR(_xlfn.IFS(B2881=2015,J2881*$P$4,B2881=2016,J2881*$P$5,B2881=2017,J2881*$P$6,B2881=2018,J2881*$P$7,B2881=2019,J2881*$P$8,B2881=2020,J2881*$P$9,B2881=2021,J2881*$P$10,B2881=2022,J2881*$P$11),"")</f>
        <v>3030015.2107703621</v>
      </c>
      <c r="L2881" s="3">
        <f t="shared" si="45"/>
        <v>5460299.9407703616</v>
      </c>
    </row>
    <row r="2882" spans="1:12">
      <c r="A2882">
        <v>4817640</v>
      </c>
      <c r="B2882">
        <v>2016</v>
      </c>
      <c r="C2882" t="s">
        <v>4102</v>
      </c>
      <c r="D2882" t="s">
        <v>1194</v>
      </c>
      <c r="E2882" t="s">
        <v>1195</v>
      </c>
      <c r="F2882" t="s">
        <v>4101</v>
      </c>
      <c r="G2882" t="s">
        <v>1196</v>
      </c>
      <c r="H2882" s="5">
        <v>2389504</v>
      </c>
      <c r="I2882">
        <f>IFERROR(VLOOKUP(G2882,'NCES Match'!$A$2:$B$1307,2,FALSE),"")</f>
        <v>4817640</v>
      </c>
      <c r="J2882" cm="1">
        <f t="array" ref="J2882">IFERROR(_xlfn.IFS(B2882=2015,H2882/$O$13,B2882=2016,H2882/$O$14,B2882=2017,H2882/$O$15,B2882=2018,H2882/$O$16,B2882=2019,H2882/$O$17,B2882=2020,H2882/$O$18,B2882=2021,H2882/$O$19,B2882=2022,H2882/$O$20),"")</f>
        <v>1.7105668421454993E-3</v>
      </c>
      <c r="K2882" s="3" cm="1">
        <f t="array" ref="K2882">IFERROR(_xlfn.IFS(B2882=2015,J2882*$P$4,B2882=2016,J2882*$P$5,B2882=2017,J2882*$P$6,B2882=2018,J2882*$P$7,B2882=2019,J2882*$P$8,B2882=2020,J2882*$P$9,B2882=2021,J2882*$P$10,B2882=2022,J2882*$P$11),"")</f>
        <v>2866279.2524916818</v>
      </c>
      <c r="L2882" s="3">
        <f t="shared" si="45"/>
        <v>5255783.2524916818</v>
      </c>
    </row>
    <row r="2883" spans="1:12">
      <c r="A2883">
        <v>4817640</v>
      </c>
      <c r="B2883">
        <v>2017</v>
      </c>
      <c r="D2883" t="s">
        <v>1194</v>
      </c>
      <c r="E2883" t="s">
        <v>1195</v>
      </c>
      <c r="F2883" t="s">
        <v>4101</v>
      </c>
      <c r="G2883" t="s">
        <v>1196</v>
      </c>
      <c r="H2883" s="5">
        <v>2401684</v>
      </c>
      <c r="I2883">
        <f>IFERROR(VLOOKUP(G2883,'NCES Match'!$A$2:$B$1307,2,FALSE),"")</f>
        <v>4817640</v>
      </c>
      <c r="J2883" cm="1">
        <f t="array" ref="J2883">IFERROR(_xlfn.IFS(B2883=2015,H2883/$O$13,B2883=2016,H2883/$O$14,B2883=2017,H2883/$O$15,B2883=2018,H2883/$O$16,B2883=2019,H2883/$O$17,B2883=2020,H2883/$O$18,B2883=2021,H2883/$O$19,B2883=2022,H2883/$O$20),"")</f>
        <v>1.6558140547685302E-3</v>
      </c>
      <c r="K2883" s="3" cm="1">
        <f t="array" ref="K2883">IFERROR(_xlfn.IFS(B2883=2015,J2883*$P$4,B2883=2016,J2883*$P$5,B2883=2017,J2883*$P$6,B2883=2018,J2883*$P$7,B2883=2019,J2883*$P$8,B2883=2020,J2883*$P$9,B2883=2021,J2883*$P$10,B2883=2022,J2883*$P$11),"")</f>
        <v>2811982.6121476451</v>
      </c>
      <c r="L2883" s="3">
        <f t="shared" ref="L2883:L2946" si="46">SUM(H2883,K2883)</f>
        <v>5213666.6121476451</v>
      </c>
    </row>
    <row r="2884" spans="1:12">
      <c r="A2884">
        <v>4817640</v>
      </c>
      <c r="B2884">
        <v>2018</v>
      </c>
      <c r="D2884" t="s">
        <v>1194</v>
      </c>
      <c r="E2884" t="s">
        <v>1195</v>
      </c>
      <c r="F2884" t="s">
        <v>4101</v>
      </c>
      <c r="G2884" t="s">
        <v>1196</v>
      </c>
      <c r="H2884" s="5">
        <v>2523984</v>
      </c>
      <c r="I2884">
        <f>IFERROR(VLOOKUP(G2884,'NCES Match'!$A$2:$B$1307,2,FALSE),"")</f>
        <v>4817640</v>
      </c>
      <c r="J2884" cm="1">
        <f t="array" ref="J2884">IFERROR(_xlfn.IFS(B2884=2015,H2884/$O$13,B2884=2016,H2884/$O$14,B2884=2017,H2884/$O$15,B2884=2018,H2884/$O$16,B2884=2019,H2884/$O$17,B2884=2020,H2884/$O$18,B2884=2021,H2884/$O$19,B2884=2022,H2884/$O$20),"")</f>
        <v>1.6470480584582408E-3</v>
      </c>
      <c r="K2884" s="3" cm="1">
        <f t="array" ref="K2884">IFERROR(_xlfn.IFS(B2884=2015,J2884*$P$4,B2884=2016,J2884*$P$5,B2884=2017,J2884*$P$6,B2884=2018,J2884*$P$7,B2884=2019,J2884*$P$8,B2884=2020,J2884*$P$9,B2884=2021,J2884*$P$10,B2884=2022,J2884*$P$11),"")</f>
        <v>2827739.8904367671</v>
      </c>
      <c r="L2884" s="3">
        <f t="shared" si="46"/>
        <v>5351723.8904367667</v>
      </c>
    </row>
    <row r="2885" spans="1:12">
      <c r="A2885">
        <v>4817640</v>
      </c>
      <c r="B2885">
        <v>2019</v>
      </c>
      <c r="D2885" t="s">
        <v>1194</v>
      </c>
      <c r="E2885" t="s">
        <v>1195</v>
      </c>
      <c r="F2885" t="s">
        <v>4101</v>
      </c>
      <c r="G2885" t="s">
        <v>1196</v>
      </c>
      <c r="H2885" s="5">
        <v>2516104</v>
      </c>
      <c r="I2885">
        <f>IFERROR(VLOOKUP(G2885,'NCES Match'!$A$2:$B$1307,2,FALSE),"")</f>
        <v>4817640</v>
      </c>
      <c r="J2885" cm="1">
        <f t="array" ref="J2885">IFERROR(_xlfn.IFS(B2885=2015,H2885/$O$13,B2885=2016,H2885/$O$14,B2885=2017,H2885/$O$15,B2885=2018,H2885/$O$16,B2885=2019,H2885/$O$17,B2885=2020,H2885/$O$18,B2885=2021,H2885/$O$19,B2885=2022,H2885/$O$20),"")</f>
        <v>1.5931467977629947E-3</v>
      </c>
      <c r="K2885" s="3" cm="1">
        <f t="array" ref="K2885">IFERROR(_xlfn.IFS(B2885=2015,J2885*$P$4,B2885=2016,J2885*$P$5,B2885=2017,J2885*$P$6,B2885=2018,J2885*$P$7,B2885=2019,J2885*$P$8,B2885=2020,J2885*$P$9,B2885=2021,J2885*$P$10,B2885=2022,J2885*$P$11),"")</f>
        <v>2768771.1922614998</v>
      </c>
      <c r="L2885" s="3">
        <f t="shared" si="46"/>
        <v>5284875.1922615003</v>
      </c>
    </row>
    <row r="2886" spans="1:12">
      <c r="A2886">
        <v>4817640</v>
      </c>
      <c r="B2886">
        <v>2020</v>
      </c>
      <c r="D2886" t="s">
        <v>1194</v>
      </c>
      <c r="E2886" t="s">
        <v>1195</v>
      </c>
      <c r="F2886" t="s">
        <v>4230</v>
      </c>
      <c r="G2886" t="s">
        <v>1196</v>
      </c>
      <c r="H2886" s="5">
        <v>2857289</v>
      </c>
      <c r="I2886">
        <f>IFERROR(VLOOKUP(G2886,'NCES Match'!$A$2:$B$1307,2,FALSE),"")</f>
        <v>4817640</v>
      </c>
      <c r="J2886" cm="1">
        <f t="array" ref="J2886">IFERROR(_xlfn.IFS(B2886=2015,H2886/$O$13,B2886=2016,H2886/$O$14,B2886=2017,H2886/$O$15,B2886=2018,H2886/$O$16,B2886=2019,H2886/$O$17,B2886=2020,H2886/$O$18,B2886=2021,H2886/$O$19,B2886=2022,H2886/$O$20),"")</f>
        <v>1.5483865179469929E-3</v>
      </c>
      <c r="K2886" s="3" cm="1">
        <f t="array" ref="K2886">IFERROR(_xlfn.IFS(B2886=2015,J2886*$P$4,B2886=2016,J2886*$P$5,B2886=2017,J2886*$P$6,B2886=2018,J2886*$P$7,B2886=2019,J2886*$P$8,B2886=2020,J2886*$P$9,B2886=2021,J2886*$P$10,B2886=2022,J2886*$P$11),"")</f>
        <v>3264003.1385403089</v>
      </c>
      <c r="L2886" s="3">
        <f t="shared" si="46"/>
        <v>6121292.1385403089</v>
      </c>
    </row>
    <row r="2887" spans="1:12">
      <c r="A2887">
        <v>4817640</v>
      </c>
      <c r="B2887">
        <v>2021</v>
      </c>
      <c r="D2887" t="s">
        <v>1194</v>
      </c>
      <c r="E2887" t="s">
        <v>1195</v>
      </c>
      <c r="F2887" t="s">
        <v>4230</v>
      </c>
      <c r="G2887" t="s">
        <v>1196</v>
      </c>
      <c r="H2887" s="5">
        <v>2904438.78</v>
      </c>
      <c r="I2887">
        <f>IFERROR(VLOOKUP(G2887,'NCES Match'!$A$2:$B$1307,2,FALSE),"")</f>
        <v>4817640</v>
      </c>
      <c r="J2887" cm="1">
        <f t="array" ref="J2887">IFERROR(_xlfn.IFS(B2887=2015,H2887/$O$13,B2887=2016,H2887/$O$14,B2887=2017,H2887/$O$15,B2887=2018,H2887/$O$16,B2887=2019,H2887/$O$17,B2887=2020,H2887/$O$18,B2887=2021,H2887/$O$19,B2887=2022,H2887/$O$20),"")</f>
        <v>1.4860358162932471E-3</v>
      </c>
      <c r="K2887" s="3" cm="1">
        <f t="array" ref="K2887">IFERROR(_xlfn.IFS(B2887=2015,J2887*$P$4,B2887=2016,J2887*$P$5,B2887=2017,J2887*$P$6,B2887=2018,J2887*$P$7,B2887=2019,J2887*$P$8,B2887=2020,J2887*$P$9,B2887=2021,J2887*$P$10,B2887=2022,J2887*$P$11),"")</f>
        <v>3180938.8600824531</v>
      </c>
      <c r="L2887" s="3">
        <f t="shared" si="46"/>
        <v>6085377.6400824524</v>
      </c>
    </row>
    <row r="2888" spans="1:12">
      <c r="A2888">
        <v>4817640</v>
      </c>
      <c r="B2888">
        <v>2022</v>
      </c>
      <c r="D2888" t="s">
        <v>1194</v>
      </c>
      <c r="E2888" t="s">
        <v>1195</v>
      </c>
      <c r="F2888" t="s">
        <v>4101</v>
      </c>
      <c r="G2888" t="s">
        <v>1196</v>
      </c>
      <c r="H2888" s="5">
        <v>3183770.23</v>
      </c>
      <c r="I2888">
        <f>IFERROR(VLOOKUP(G2888,'NCES Match'!$A$2:$B$1307,2,FALSE),"")</f>
        <v>4817640</v>
      </c>
      <c r="J2888" cm="1">
        <f t="array" ref="J2888">IFERROR(_xlfn.IFS(B2888=2015,H2888/$O$13,B2888=2016,H2888/$O$14,B2888=2017,H2888/$O$15,B2888=2018,H2888/$O$16,B2888=2019,H2888/$O$17,B2888=2020,H2888/$O$18,B2888=2021,H2888/$O$19,B2888=2022,H2888/$O$20),"")</f>
        <v>1.3984094443734308E-3</v>
      </c>
      <c r="K2888" s="3" cm="1">
        <f t="array" ref="K2888">IFERROR(_xlfn.IFS(B2888=2015,J2888*$P$4,B2888=2016,J2888*$P$5,B2888=2017,J2888*$P$6,B2888=2018,J2888*$P$7,B2888=2019,J2888*$P$8,B2888=2020,J2888*$P$9,B2888=2021,J2888*$P$10,B2888=2022,J2888*$P$11),"")</f>
        <v>3011450.9738880857</v>
      </c>
      <c r="L2888" s="3">
        <f t="shared" si="46"/>
        <v>6195221.2038880857</v>
      </c>
    </row>
    <row r="2889" spans="1:12">
      <c r="A2889">
        <v>4817640</v>
      </c>
      <c r="B2889">
        <v>2023</v>
      </c>
      <c r="D2889" t="s">
        <v>1194</v>
      </c>
      <c r="E2889" t="s">
        <v>1195</v>
      </c>
      <c r="F2889" t="s">
        <v>4101</v>
      </c>
      <c r="G2889" t="s">
        <v>1196</v>
      </c>
      <c r="H2889" s="5">
        <v>3540164.3</v>
      </c>
      <c r="I2889">
        <f>IFERROR(VLOOKUP(G2889,'NCES Match'!$A$2:$B$1307,2,FALSE),"")</f>
        <v>4817640</v>
      </c>
      <c r="J2889" t="str" cm="1">
        <f t="array" ref="J2889">IFERROR(_xlfn.IFS(B2889=2015,H2889/$O$13,B2889=2016,H2889/$O$14,B2889=2017,H2889/$O$15,B2889=2018,H2889/$O$16,B2889=2019,H2889/$O$17,B2889=2020,H2889/$O$18,B2889=2021,H2889/$O$19,B2889=2022,H2889/$O$20),"")</f>
        <v/>
      </c>
      <c r="K2889" s="3" t="str" cm="1">
        <f t="array" ref="K2889">IFERROR(_xlfn.IFS(B2889=2015,J2889*$P$4,B2889=2016,J2889*$P$5,B2889=2017,J2889*$P$6,B2889=2018,J2889*$P$7,B2889=2019,J2889*$P$8,B2889=2020,J2889*$P$9,B2889=2021,J2889*$P$10,B2889=2022,J2889*$P$11),"")</f>
        <v/>
      </c>
      <c r="L2889" s="3">
        <f t="shared" si="46"/>
        <v>3540164.3</v>
      </c>
    </row>
    <row r="2890" spans="1:12">
      <c r="A2890">
        <v>4820340</v>
      </c>
      <c r="B2890">
        <v>2015</v>
      </c>
      <c r="C2890" t="s">
        <v>381</v>
      </c>
      <c r="D2890" t="s">
        <v>1406</v>
      </c>
      <c r="E2890" t="s">
        <v>1407</v>
      </c>
      <c r="G2890" t="s">
        <v>1408</v>
      </c>
      <c r="H2890" s="5">
        <v>9926490.8499999996</v>
      </c>
      <c r="I2890">
        <f>IFERROR(VLOOKUP(G2890,'NCES Match'!$A$2:$B$1307,2,FALSE),"")</f>
        <v>4820340</v>
      </c>
      <c r="J2890" cm="1">
        <f t="array" ref="J2890">IFERROR(_xlfn.IFS(B2890=2015,H2890/$O$13,B2890=2016,H2890/$O$14,B2890=2017,H2890/$O$15,B2890=2018,H2890/$O$16,B2890=2019,H2890/$O$17,B2890=2020,H2890/$O$18,B2890=2021,H2890/$O$19,B2890=2022,H2890/$O$20),"")</f>
        <v>7.7764502248701016E-3</v>
      </c>
      <c r="K2890" s="3" cm="1">
        <f t="array" ref="K2890">IFERROR(_xlfn.IFS(B2890=2015,J2890*$P$4,B2890=2016,J2890*$P$5,B2890=2017,J2890*$P$6,B2890=2018,J2890*$P$7,B2890=2019,J2890*$P$8,B2890=2020,J2890*$P$9,B2890=2021,J2890*$P$10,B2890=2022,J2890*$P$11),"")</f>
        <v>12376088.239287425</v>
      </c>
      <c r="L2890" s="3">
        <f t="shared" si="46"/>
        <v>22302579.089287423</v>
      </c>
    </row>
    <row r="2891" spans="1:12">
      <c r="A2891">
        <v>4820340</v>
      </c>
      <c r="B2891">
        <v>2016</v>
      </c>
      <c r="C2891" t="s">
        <v>4102</v>
      </c>
      <c r="D2891" t="s">
        <v>1406</v>
      </c>
      <c r="E2891" t="s">
        <v>1407</v>
      </c>
      <c r="F2891" t="s">
        <v>4101</v>
      </c>
      <c r="G2891" t="s">
        <v>1408</v>
      </c>
      <c r="H2891" s="5">
        <v>10525040</v>
      </c>
      <c r="I2891">
        <f>IFERROR(VLOOKUP(G2891,'NCES Match'!$A$2:$B$1307,2,FALSE),"")</f>
        <v>4820340</v>
      </c>
      <c r="J2891" cm="1">
        <f t="array" ref="J2891">IFERROR(_xlfn.IFS(B2891=2015,H2891/$O$13,B2891=2016,H2891/$O$14,B2891=2017,H2891/$O$15,B2891=2018,H2891/$O$16,B2891=2019,H2891/$O$17,B2891=2020,H2891/$O$18,B2891=2021,H2891/$O$19,B2891=2022,H2891/$O$20),"")</f>
        <v>7.5345278502379851E-3</v>
      </c>
      <c r="K2891" s="3" cm="1">
        <f t="array" ref="K2891">IFERROR(_xlfn.IFS(B2891=2015,J2891*$P$4,B2891=2016,J2891*$P$5,B2891=2017,J2891*$P$6,B2891=2018,J2891*$P$7,B2891=2019,J2891*$P$8,B2891=2020,J2891*$P$9,B2891=2021,J2891*$P$10,B2891=2022,J2891*$P$11),"")</f>
        <v>12625090.304785032</v>
      </c>
      <c r="L2891" s="3">
        <f t="shared" si="46"/>
        <v>23150130.304785032</v>
      </c>
    </row>
    <row r="2892" spans="1:12">
      <c r="A2892">
        <v>4820340</v>
      </c>
      <c r="B2892">
        <v>2017</v>
      </c>
      <c r="D2892" t="s">
        <v>1406</v>
      </c>
      <c r="E2892" t="s">
        <v>1407</v>
      </c>
      <c r="F2892" t="s">
        <v>4101</v>
      </c>
      <c r="G2892" t="s">
        <v>1408</v>
      </c>
      <c r="H2892" s="5">
        <v>10533266</v>
      </c>
      <c r="I2892">
        <f>IFERROR(VLOOKUP(G2892,'NCES Match'!$A$2:$B$1307,2,FALSE),"")</f>
        <v>4820340</v>
      </c>
      <c r="J2892" cm="1">
        <f t="array" ref="J2892">IFERROR(_xlfn.IFS(B2892=2015,H2892/$O$13,B2892=2016,H2892/$O$14,B2892=2017,H2892/$O$15,B2892=2018,H2892/$O$16,B2892=2019,H2892/$O$17,B2892=2020,H2892/$O$18,B2892=2021,H2892/$O$19,B2892=2022,H2892/$O$20),"")</f>
        <v>7.2620419195096016E-3</v>
      </c>
      <c r="K2892" s="3" cm="1">
        <f t="array" ref="K2892">IFERROR(_xlfn.IFS(B2892=2015,J2892*$P$4,B2892=2016,J2892*$P$5,B2892=2017,J2892*$P$6,B2892=2018,J2892*$P$7,B2892=2019,J2892*$P$8,B2892=2020,J2892*$P$9,B2892=2021,J2892*$P$10,B2892=2022,J2892*$P$11),"")</f>
        <v>12332746.873079881</v>
      </c>
      <c r="L2892" s="3">
        <f t="shared" si="46"/>
        <v>22866012.873079881</v>
      </c>
    </row>
    <row r="2893" spans="1:12">
      <c r="A2893">
        <v>4820340</v>
      </c>
      <c r="B2893">
        <v>2018</v>
      </c>
      <c r="D2893" t="s">
        <v>1406</v>
      </c>
      <c r="E2893" t="s">
        <v>1407</v>
      </c>
      <c r="F2893" t="s">
        <v>4101</v>
      </c>
      <c r="G2893" t="s">
        <v>1408</v>
      </c>
      <c r="H2893" s="5">
        <v>11427924</v>
      </c>
      <c r="I2893">
        <f>IFERROR(VLOOKUP(G2893,'NCES Match'!$A$2:$B$1307,2,FALSE),"")</f>
        <v>4820340</v>
      </c>
      <c r="J2893" cm="1">
        <f t="array" ref="J2893">IFERROR(_xlfn.IFS(B2893=2015,H2893/$O$13,B2893=2016,H2893/$O$14,B2893=2017,H2893/$O$15,B2893=2018,H2893/$O$16,B2893=2019,H2893/$O$17,B2893=2020,H2893/$O$18,B2893=2021,H2893/$O$19,B2893=2022,H2893/$O$20),"")</f>
        <v>7.4573927712728496E-3</v>
      </c>
      <c r="K2893" s="3" cm="1">
        <f t="array" ref="K2893">IFERROR(_xlfn.IFS(B2893=2015,J2893*$P$4,B2893=2016,J2893*$P$5,B2893=2017,J2893*$P$6,B2893=2018,J2893*$P$7,B2893=2019,J2893*$P$8,B2893=2020,J2893*$P$9,B2893=2021,J2893*$P$10,B2893=2022,J2893*$P$11),"")</f>
        <v>12803249.370709047</v>
      </c>
      <c r="L2893" s="3">
        <f t="shared" si="46"/>
        <v>24231173.370709047</v>
      </c>
    </row>
    <row r="2894" spans="1:12">
      <c r="A2894">
        <v>4820340</v>
      </c>
      <c r="B2894">
        <v>2019</v>
      </c>
      <c r="D2894" t="s">
        <v>1406</v>
      </c>
      <c r="E2894" t="s">
        <v>1407</v>
      </c>
      <c r="F2894" t="s">
        <v>4101</v>
      </c>
      <c r="G2894" t="s">
        <v>1408</v>
      </c>
      <c r="H2894" s="5">
        <v>11884330</v>
      </c>
      <c r="I2894">
        <f>IFERROR(VLOOKUP(G2894,'NCES Match'!$A$2:$B$1307,2,FALSE),"")</f>
        <v>4820340</v>
      </c>
      <c r="J2894" cm="1">
        <f t="array" ref="J2894">IFERROR(_xlfn.IFS(B2894=2015,H2894/$O$13,B2894=2016,H2894/$O$14,B2894=2017,H2894/$O$15,B2894=2018,H2894/$O$16,B2894=2019,H2894/$O$17,B2894=2020,H2894/$O$18,B2894=2021,H2894/$O$19,B2894=2022,H2894/$O$20),"")</f>
        <v>7.5249203860646031E-3</v>
      </c>
      <c r="K2894" s="3" cm="1">
        <f t="array" ref="K2894">IFERROR(_xlfn.IFS(B2894=2015,J2894*$P$4,B2894=2016,J2894*$P$5,B2894=2017,J2894*$P$6,B2894=2018,J2894*$P$7,B2894=2019,J2894*$P$8,B2894=2020,J2894*$P$9,B2894=2021,J2894*$P$10,B2894=2022,J2894*$P$11),"")</f>
        <v>13077754.553599179</v>
      </c>
      <c r="L2894" s="3">
        <f t="shared" si="46"/>
        <v>24962084.553599179</v>
      </c>
    </row>
    <row r="2895" spans="1:12">
      <c r="A2895">
        <v>4820340</v>
      </c>
      <c r="B2895">
        <v>2020</v>
      </c>
      <c r="D2895" t="s">
        <v>1406</v>
      </c>
      <c r="E2895" t="s">
        <v>1407</v>
      </c>
      <c r="F2895" t="s">
        <v>4230</v>
      </c>
      <c r="G2895" t="s">
        <v>1408</v>
      </c>
      <c r="H2895" s="5">
        <v>12556236</v>
      </c>
      <c r="I2895">
        <f>IFERROR(VLOOKUP(G2895,'NCES Match'!$A$2:$B$1307,2,FALSE),"")</f>
        <v>4820340</v>
      </c>
      <c r="J2895" cm="1">
        <f t="array" ref="J2895">IFERROR(_xlfn.IFS(B2895=2015,H2895/$O$13,B2895=2016,H2895/$O$14,B2895=2017,H2895/$O$15,B2895=2018,H2895/$O$16,B2895=2019,H2895/$O$17,B2895=2020,H2895/$O$18,B2895=2021,H2895/$O$19,B2895=2022,H2895/$O$20),"")</f>
        <v>6.8043192475667246E-3</v>
      </c>
      <c r="K2895" s="3" cm="1">
        <f t="array" ref="K2895">IFERROR(_xlfn.IFS(B2895=2015,J2895*$P$4,B2895=2016,J2895*$P$5,B2895=2017,J2895*$P$6,B2895=2018,J2895*$P$7,B2895=2019,J2895*$P$8,B2895=2020,J2895*$P$9,B2895=2021,J2895*$P$10,B2895=2022,J2895*$P$11),"")</f>
        <v>14343524.128029337</v>
      </c>
      <c r="L2895" s="3">
        <f t="shared" si="46"/>
        <v>26899760.128029339</v>
      </c>
    </row>
    <row r="2896" spans="1:12">
      <c r="A2896">
        <v>4820340</v>
      </c>
      <c r="B2896">
        <v>2021</v>
      </c>
      <c r="D2896" t="s">
        <v>1406</v>
      </c>
      <c r="E2896" t="s">
        <v>1407</v>
      </c>
      <c r="F2896" t="s">
        <v>4101</v>
      </c>
      <c r="G2896" t="s">
        <v>1408</v>
      </c>
      <c r="H2896" s="5">
        <v>13427883.1</v>
      </c>
      <c r="I2896">
        <f>IFERROR(VLOOKUP(G2896,'NCES Match'!$A$2:$B$1307,2,FALSE),"")</f>
        <v>4820340</v>
      </c>
      <c r="J2896" cm="1">
        <f t="array" ref="J2896">IFERROR(_xlfn.IFS(B2896=2015,H2896/$O$13,B2896=2016,H2896/$O$14,B2896=2017,H2896/$O$15,B2896=2018,H2896/$O$16,B2896=2019,H2896/$O$17,B2896=2020,H2896/$O$18,B2896=2021,H2896/$O$19,B2896=2022,H2896/$O$20),"")</f>
        <v>6.8702826036494379E-3</v>
      </c>
      <c r="K2896" s="3" cm="1">
        <f t="array" ref="K2896">IFERROR(_xlfn.IFS(B2896=2015,J2896*$P$4,B2896=2016,J2896*$P$5,B2896=2017,J2896*$P$6,B2896=2018,J2896*$P$7,B2896=2019,J2896*$P$8,B2896=2020,J2896*$P$9,B2896=2021,J2896*$P$10,B2896=2022,J2896*$P$11),"")</f>
        <v>14706206.051082417</v>
      </c>
      <c r="L2896" s="3">
        <f t="shared" si="46"/>
        <v>28134089.151082419</v>
      </c>
    </row>
    <row r="2897" spans="1:12">
      <c r="A2897">
        <v>4820340</v>
      </c>
      <c r="B2897">
        <v>2022</v>
      </c>
      <c r="D2897" t="s">
        <v>1406</v>
      </c>
      <c r="E2897" t="s">
        <v>1407</v>
      </c>
      <c r="F2897" t="s">
        <v>4101</v>
      </c>
      <c r="G2897" t="s">
        <v>1408</v>
      </c>
      <c r="H2897" s="5">
        <v>14905937.73</v>
      </c>
      <c r="I2897">
        <f>IFERROR(VLOOKUP(G2897,'NCES Match'!$A$2:$B$1307,2,FALSE),"")</f>
        <v>4820340</v>
      </c>
      <c r="J2897" cm="1">
        <f t="array" ref="J2897">IFERROR(_xlfn.IFS(B2897=2015,H2897/$O$13,B2897=2016,H2897/$O$14,B2897=2017,H2897/$O$15,B2897=2018,H2897/$O$16,B2897=2019,H2897/$O$17,B2897=2020,H2897/$O$18,B2897=2021,H2897/$O$19,B2897=2022,H2897/$O$20),"")</f>
        <v>6.5471446093879268E-3</v>
      </c>
      <c r="K2897" s="3" cm="1">
        <f t="array" ref="K2897">IFERROR(_xlfn.IFS(B2897=2015,J2897*$P$4,B2897=2016,J2897*$P$5,B2897=2017,J2897*$P$6,B2897=2018,J2897*$P$7,B2897=2019,J2897*$P$8,B2897=2020,J2897*$P$9,B2897=2021,J2897*$P$10,B2897=2022,J2897*$P$11),"")</f>
        <v>14099164.654141409</v>
      </c>
      <c r="L2897" s="3">
        <f t="shared" si="46"/>
        <v>29005102.384141408</v>
      </c>
    </row>
    <row r="2898" spans="1:12">
      <c r="A2898">
        <v>4820340</v>
      </c>
      <c r="B2898">
        <v>2023</v>
      </c>
      <c r="D2898" t="s">
        <v>1406</v>
      </c>
      <c r="E2898" t="s">
        <v>1407</v>
      </c>
      <c r="F2898" t="s">
        <v>4101</v>
      </c>
      <c r="G2898" t="s">
        <v>1408</v>
      </c>
      <c r="H2898" s="5">
        <v>16945969.640000001</v>
      </c>
      <c r="I2898">
        <f>IFERROR(VLOOKUP(G2898,'NCES Match'!$A$2:$B$1307,2,FALSE),"")</f>
        <v>4820340</v>
      </c>
      <c r="J2898" t="str" cm="1">
        <f t="array" ref="J2898">IFERROR(_xlfn.IFS(B2898=2015,H2898/$O$13,B2898=2016,H2898/$O$14,B2898=2017,H2898/$O$15,B2898=2018,H2898/$O$16,B2898=2019,H2898/$O$17,B2898=2020,H2898/$O$18,B2898=2021,H2898/$O$19,B2898=2022,H2898/$O$20),"")</f>
        <v/>
      </c>
      <c r="K2898" s="3" t="str" cm="1">
        <f t="array" ref="K2898">IFERROR(_xlfn.IFS(B2898=2015,J2898*$P$4,B2898=2016,J2898*$P$5,B2898=2017,J2898*$P$6,B2898=2018,J2898*$P$7,B2898=2019,J2898*$P$8,B2898=2020,J2898*$P$9,B2898=2021,J2898*$P$10,B2898=2022,J2898*$P$11),"")</f>
        <v/>
      </c>
      <c r="L2898" s="3">
        <f t="shared" si="46"/>
        <v>16945969.640000001</v>
      </c>
    </row>
    <row r="2899" spans="1:12">
      <c r="A2899">
        <v>4821420</v>
      </c>
      <c r="B2899">
        <v>2015</v>
      </c>
      <c r="C2899" t="s">
        <v>381</v>
      </c>
      <c r="D2899" t="s">
        <v>1487</v>
      </c>
      <c r="E2899" t="s">
        <v>1488</v>
      </c>
      <c r="G2899" t="s">
        <v>1489</v>
      </c>
      <c r="H2899" s="5">
        <v>5441378.8499999996</v>
      </c>
      <c r="I2899">
        <f>IFERROR(VLOOKUP(G2899,'NCES Match'!$A$2:$B$1307,2,FALSE),"")</f>
        <v>4821420</v>
      </c>
      <c r="J2899" cm="1">
        <f t="array" ref="J2899">IFERROR(_xlfn.IFS(B2899=2015,H2899/$O$13,B2899=2016,H2899/$O$14,B2899=2017,H2899/$O$15,B2899=2018,H2899/$O$16,B2899=2019,H2899/$O$17,B2899=2020,H2899/$O$18,B2899=2021,H2899/$O$19,B2899=2022,H2899/$O$20),"")</f>
        <v>4.2627966338865779E-3</v>
      </c>
      <c r="K2899" s="3" cm="1">
        <f t="array" ref="K2899">IFERROR(_xlfn.IFS(B2899=2015,J2899*$P$4,B2899=2016,J2899*$P$5,B2899=2017,J2899*$P$6,B2899=2018,J2899*$P$7,B2899=2019,J2899*$P$8,B2899=2020,J2899*$P$9,B2899=2021,J2899*$P$10,B2899=2022,J2899*$P$11),"")</f>
        <v>6784168.32379313</v>
      </c>
      <c r="L2899" s="3">
        <f t="shared" si="46"/>
        <v>12225547.17379313</v>
      </c>
    </row>
    <row r="2900" spans="1:12">
      <c r="A2900">
        <v>4821420</v>
      </c>
      <c r="B2900">
        <v>2016</v>
      </c>
      <c r="C2900" t="s">
        <v>4102</v>
      </c>
      <c r="D2900" t="s">
        <v>1487</v>
      </c>
      <c r="E2900" t="s">
        <v>1488</v>
      </c>
      <c r="F2900" t="s">
        <v>4101</v>
      </c>
      <c r="G2900" t="s">
        <v>1489</v>
      </c>
      <c r="H2900" s="5">
        <v>5913329</v>
      </c>
      <c r="I2900">
        <f>IFERROR(VLOOKUP(G2900,'NCES Match'!$A$2:$B$1307,2,FALSE),"")</f>
        <v>4821420</v>
      </c>
      <c r="J2900" cm="1">
        <f t="array" ref="J2900">IFERROR(_xlfn.IFS(B2900=2015,H2900/$O$13,B2900=2016,H2900/$O$14,B2900=2017,H2900/$O$15,B2900=2018,H2900/$O$16,B2900=2019,H2900/$O$17,B2900=2020,H2900/$O$18,B2900=2021,H2900/$O$19,B2900=2022,H2900/$O$20),"")</f>
        <v>4.2331565521955203E-3</v>
      </c>
      <c r="K2900" s="3" cm="1">
        <f t="array" ref="K2900">IFERROR(_xlfn.IFS(B2900=2015,J2900*$P$4,B2900=2016,J2900*$P$5,B2900=2017,J2900*$P$6,B2900=2018,J2900*$P$7,B2900=2019,J2900*$P$8,B2900=2020,J2900*$P$9,B2900=2021,J2900*$P$10,B2900=2022,J2900*$P$11),"")</f>
        <v>7093209.3965347568</v>
      </c>
      <c r="L2900" s="3">
        <f t="shared" si="46"/>
        <v>13006538.396534756</v>
      </c>
    </row>
    <row r="2901" spans="1:12">
      <c r="A2901">
        <v>4821420</v>
      </c>
      <c r="B2901">
        <v>2017</v>
      </c>
      <c r="D2901" t="s">
        <v>1487</v>
      </c>
      <c r="E2901" t="s">
        <v>1488</v>
      </c>
      <c r="F2901" t="s">
        <v>4101</v>
      </c>
      <c r="G2901" t="s">
        <v>1489</v>
      </c>
      <c r="H2901" s="5">
        <v>5995769</v>
      </c>
      <c r="I2901">
        <f>IFERROR(VLOOKUP(G2901,'NCES Match'!$A$2:$B$1307,2,FALSE),"")</f>
        <v>4821420</v>
      </c>
      <c r="J2901" cm="1">
        <f t="array" ref="J2901">IFERROR(_xlfn.IFS(B2901=2015,H2901/$O$13,B2901=2016,H2901/$O$14,B2901=2017,H2901/$O$15,B2901=2018,H2901/$O$16,B2901=2019,H2901/$O$17,B2901=2020,H2901/$O$18,B2901=2021,H2901/$O$19,B2901=2022,H2901/$O$20),"")</f>
        <v>4.1337155842922947E-3</v>
      </c>
      <c r="K2901" s="3" cm="1">
        <f t="array" ref="K2901">IFERROR(_xlfn.IFS(B2901=2015,J2901*$P$4,B2901=2016,J2901*$P$5,B2901=2017,J2901*$P$6,B2901=2018,J2901*$P$7,B2901=2019,J2901*$P$8,B2901=2020,J2901*$P$9,B2901=2021,J2901*$P$10,B2901=2022,J2901*$P$11),"")</f>
        <v>7020073.4877918465</v>
      </c>
      <c r="L2901" s="3">
        <f t="shared" si="46"/>
        <v>13015842.487791847</v>
      </c>
    </row>
    <row r="2902" spans="1:12">
      <c r="A2902">
        <v>4821420</v>
      </c>
      <c r="B2902">
        <v>2018</v>
      </c>
      <c r="D2902" t="s">
        <v>1487</v>
      </c>
      <c r="E2902" t="s">
        <v>1488</v>
      </c>
      <c r="F2902" t="s">
        <v>4101</v>
      </c>
      <c r="G2902" t="s">
        <v>1489</v>
      </c>
      <c r="H2902" s="5">
        <v>6292137</v>
      </c>
      <c r="I2902">
        <f>IFERROR(VLOOKUP(G2902,'NCES Match'!$A$2:$B$1307,2,FALSE),"")</f>
        <v>4821420</v>
      </c>
      <c r="J2902" cm="1">
        <f t="array" ref="J2902">IFERROR(_xlfn.IFS(B2902=2015,H2902/$O$13,B2902=2016,H2902/$O$14,B2902=2017,H2902/$O$15,B2902=2018,H2902/$O$16,B2902=2019,H2902/$O$17,B2902=2020,H2902/$O$18,B2902=2021,H2902/$O$19,B2902=2022,H2902/$O$20),"")</f>
        <v>4.1059895900303883E-3</v>
      </c>
      <c r="K2902" s="3" cm="1">
        <f t="array" ref="K2902">IFERROR(_xlfn.IFS(B2902=2015,J2902*$P$4,B2902=2016,J2902*$P$5,B2902=2017,J2902*$P$6,B2902=2018,J2902*$P$7,B2902=2019,J2902*$P$8,B2902=2020,J2902*$P$9,B2902=2021,J2902*$P$10,B2902=2022,J2902*$P$11),"")</f>
        <v>7049381.7674728241</v>
      </c>
      <c r="L2902" s="3">
        <f t="shared" si="46"/>
        <v>13341518.767472824</v>
      </c>
    </row>
    <row r="2903" spans="1:12">
      <c r="A2903">
        <v>4821420</v>
      </c>
      <c r="B2903">
        <v>2019</v>
      </c>
      <c r="D2903" t="s">
        <v>1487</v>
      </c>
      <c r="E2903" t="s">
        <v>1488</v>
      </c>
      <c r="F2903" t="s">
        <v>4101</v>
      </c>
      <c r="G2903" t="s">
        <v>1489</v>
      </c>
      <c r="H2903" s="5">
        <v>6651635</v>
      </c>
      <c r="I2903">
        <f>IFERROR(VLOOKUP(G2903,'NCES Match'!$A$2:$B$1307,2,FALSE),"")</f>
        <v>4821420</v>
      </c>
      <c r="J2903" cm="1">
        <f t="array" ref="J2903">IFERROR(_xlfn.IFS(B2903=2015,H2903/$O$13,B2903=2016,H2903/$O$14,B2903=2017,H2903/$O$15,B2903=2018,H2903/$O$16,B2903=2019,H2903/$O$17,B2903=2020,H2903/$O$18,B2903=2021,H2903/$O$19,B2903=2022,H2903/$O$20),"")</f>
        <v>4.2116824265365253E-3</v>
      </c>
      <c r="K2903" s="3" cm="1">
        <f t="array" ref="K2903">IFERROR(_xlfn.IFS(B2903=2015,J2903*$P$4,B2903=2016,J2903*$P$5,B2903=2017,J2903*$P$6,B2903=2018,J2903*$P$7,B2903=2019,J2903*$P$8,B2903=2020,J2903*$P$9,B2903=2021,J2903*$P$10,B2903=2022,J2903*$P$11),"")</f>
        <v>7319592.2622587625</v>
      </c>
      <c r="L2903" s="3">
        <f t="shared" si="46"/>
        <v>13971227.262258762</v>
      </c>
    </row>
    <row r="2904" spans="1:12">
      <c r="A2904">
        <v>4821420</v>
      </c>
      <c r="B2904">
        <v>2020</v>
      </c>
      <c r="D2904" t="s">
        <v>1487</v>
      </c>
      <c r="E2904" t="s">
        <v>1488</v>
      </c>
      <c r="F2904" t="s">
        <v>4230</v>
      </c>
      <c r="G2904" t="s">
        <v>1489</v>
      </c>
      <c r="H2904" s="5">
        <v>7049724</v>
      </c>
      <c r="I2904">
        <f>IFERROR(VLOOKUP(G2904,'NCES Match'!$A$2:$B$1307,2,FALSE),"")</f>
        <v>4821420</v>
      </c>
      <c r="J2904" cm="1">
        <f t="array" ref="J2904">IFERROR(_xlfn.IFS(B2904=2015,H2904/$O$13,B2904=2016,H2904/$O$14,B2904=2017,H2904/$O$15,B2904=2018,H2904/$O$16,B2904=2019,H2904/$O$17,B2904=2020,H2904/$O$18,B2904=2021,H2904/$O$19,B2904=2022,H2904/$O$20),"")</f>
        <v>3.8202987506154775E-3</v>
      </c>
      <c r="K2904" s="3" cm="1">
        <f t="array" ref="K2904">IFERROR(_xlfn.IFS(B2904=2015,J2904*$P$4,B2904=2016,J2904*$P$5,B2904=2017,J2904*$P$6,B2904=2018,J2904*$P$7,B2904=2019,J2904*$P$8,B2904=2020,J2904*$P$9,B2904=2021,J2904*$P$10,B2904=2022,J2904*$P$11),"")</f>
        <v>8053200.5204384094</v>
      </c>
      <c r="L2904" s="3">
        <f t="shared" si="46"/>
        <v>15102924.52043841</v>
      </c>
    </row>
    <row r="2905" spans="1:12">
      <c r="A2905">
        <v>4821420</v>
      </c>
      <c r="B2905">
        <v>2021</v>
      </c>
      <c r="D2905" t="s">
        <v>1487</v>
      </c>
      <c r="E2905" t="s">
        <v>1488</v>
      </c>
      <c r="F2905" t="s">
        <v>4230</v>
      </c>
      <c r="G2905" t="s">
        <v>1489</v>
      </c>
      <c r="H2905" s="5">
        <v>7166986.5899999999</v>
      </c>
      <c r="I2905">
        <f>IFERROR(VLOOKUP(G2905,'NCES Match'!$A$2:$B$1307,2,FALSE),"")</f>
        <v>4821420</v>
      </c>
      <c r="J2905" cm="1">
        <f t="array" ref="J2905">IFERROR(_xlfn.IFS(B2905=2015,H2905/$O$13,B2905=2016,H2905/$O$14,B2905=2017,H2905/$O$15,B2905=2018,H2905/$O$16,B2905=2019,H2905/$O$17,B2905=2020,H2905/$O$18,B2905=2021,H2905/$O$19,B2905=2022,H2905/$O$20),"")</f>
        <v>3.6669386323348175E-3</v>
      </c>
      <c r="K2905" s="3" cm="1">
        <f t="array" ref="K2905">IFERROR(_xlfn.IFS(B2905=2015,J2905*$P$4,B2905=2016,J2905*$P$5,B2905=2017,J2905*$P$6,B2905=2018,J2905*$P$7,B2905=2019,J2905*$P$8,B2905=2020,J2905*$P$9,B2905=2021,J2905*$P$10,B2905=2022,J2905*$P$11),"")</f>
        <v>7849277.5646732096</v>
      </c>
      <c r="L2905" s="3">
        <f t="shared" si="46"/>
        <v>15016264.154673209</v>
      </c>
    </row>
    <row r="2906" spans="1:12">
      <c r="A2906">
        <v>4821420</v>
      </c>
      <c r="B2906">
        <v>2022</v>
      </c>
      <c r="D2906" t="s">
        <v>1487</v>
      </c>
      <c r="E2906" t="s">
        <v>1488</v>
      </c>
      <c r="F2906" t="s">
        <v>4101</v>
      </c>
      <c r="G2906" t="s">
        <v>1489</v>
      </c>
      <c r="H2906" s="5">
        <v>8183664.8899999997</v>
      </c>
      <c r="I2906">
        <f>IFERROR(VLOOKUP(G2906,'NCES Match'!$A$2:$B$1307,2,FALSE),"")</f>
        <v>4821420</v>
      </c>
      <c r="J2906" cm="1">
        <f t="array" ref="J2906">IFERROR(_xlfn.IFS(B2906=2015,H2906/$O$13,B2906=2016,H2906/$O$14,B2906=2017,H2906/$O$15,B2906=2018,H2906/$O$16,B2906=2019,H2906/$O$17,B2906=2020,H2906/$O$18,B2906=2021,H2906/$O$19,B2906=2022,H2906/$O$20),"")</f>
        <v>3.5945163893825512E-3</v>
      </c>
      <c r="K2906" s="3" cm="1">
        <f t="array" ref="K2906">IFERROR(_xlfn.IFS(B2906=2015,J2906*$P$4,B2906=2016,J2906*$P$5,B2906=2017,J2906*$P$6,B2906=2018,J2906*$P$7,B2906=2019,J2906*$P$8,B2906=2020,J2906*$P$9,B2906=2021,J2906*$P$10,B2906=2022,J2906*$P$11),"")</f>
        <v>7740729.959323803</v>
      </c>
      <c r="L2906" s="3">
        <f t="shared" si="46"/>
        <v>15924394.849323802</v>
      </c>
    </row>
    <row r="2907" spans="1:12">
      <c r="A2907">
        <v>4821420</v>
      </c>
      <c r="B2907">
        <v>2023</v>
      </c>
      <c r="D2907" t="s">
        <v>1487</v>
      </c>
      <c r="E2907" t="s">
        <v>1488</v>
      </c>
      <c r="F2907" t="s">
        <v>4101</v>
      </c>
      <c r="G2907" t="s">
        <v>1489</v>
      </c>
      <c r="H2907" s="5">
        <v>9997687.2300000004</v>
      </c>
      <c r="I2907">
        <f>IFERROR(VLOOKUP(G2907,'NCES Match'!$A$2:$B$1307,2,FALSE),"")</f>
        <v>4821420</v>
      </c>
      <c r="J2907" t="str" cm="1">
        <f t="array" ref="J2907">IFERROR(_xlfn.IFS(B2907=2015,H2907/$O$13,B2907=2016,H2907/$O$14,B2907=2017,H2907/$O$15,B2907=2018,H2907/$O$16,B2907=2019,H2907/$O$17,B2907=2020,H2907/$O$18,B2907=2021,H2907/$O$19,B2907=2022,H2907/$O$20),"")</f>
        <v/>
      </c>
      <c r="K2907" s="3" t="str" cm="1">
        <f t="array" ref="K2907">IFERROR(_xlfn.IFS(B2907=2015,J2907*$P$4,B2907=2016,J2907*$P$5,B2907=2017,J2907*$P$6,B2907=2018,J2907*$P$7,B2907=2019,J2907*$P$8,B2907=2020,J2907*$P$9,B2907=2021,J2907*$P$10,B2907=2022,J2907*$P$11),"")</f>
        <v/>
      </c>
      <c r="L2907" s="3">
        <f t="shared" si="46"/>
        <v>9997687.2300000004</v>
      </c>
    </row>
    <row r="2908" spans="1:12">
      <c r="A2908">
        <v>4835560</v>
      </c>
      <c r="B2908">
        <v>2015</v>
      </c>
      <c r="C2908" t="s">
        <v>381</v>
      </c>
      <c r="D2908" t="s">
        <v>1655</v>
      </c>
      <c r="E2908" t="s">
        <v>1656</v>
      </c>
      <c r="G2908" t="s">
        <v>1657</v>
      </c>
      <c r="H2908" s="5">
        <v>1194115.6599999999</v>
      </c>
      <c r="I2908">
        <f>IFERROR(VLOOKUP(G2908,'NCES Match'!$A$2:$B$1307,2,FALSE),"")</f>
        <v>4835560</v>
      </c>
      <c r="J2908" cm="1">
        <f t="array" ref="J2908">IFERROR(_xlfn.IFS(B2908=2015,H2908/$O$13,B2908=2016,H2908/$O$14,B2908=2017,H2908/$O$15,B2908=2018,H2908/$O$16,B2908=2019,H2908/$O$17,B2908=2020,H2908/$O$18,B2908=2021,H2908/$O$19,B2908=2022,H2908/$O$20),"")</f>
        <v>9.3547469423476174E-4</v>
      </c>
      <c r="K2908" s="3" cm="1">
        <f t="array" ref="K2908">IFERROR(_xlfn.IFS(B2908=2015,J2908*$P$4,B2908=2016,J2908*$P$5,B2908=2017,J2908*$P$6,B2908=2018,J2908*$P$7,B2908=2019,J2908*$P$8,B2908=2020,J2908*$P$9,B2908=2021,J2908*$P$10,B2908=2022,J2908*$P$11),"")</f>
        <v>1488792.0615042872</v>
      </c>
      <c r="L2908" s="3">
        <f t="shared" si="46"/>
        <v>2682907.7215042869</v>
      </c>
    </row>
    <row r="2909" spans="1:12">
      <c r="A2909">
        <v>4835560</v>
      </c>
      <c r="B2909">
        <v>2016</v>
      </c>
      <c r="C2909" t="s">
        <v>4102</v>
      </c>
      <c r="D2909" t="s">
        <v>1655</v>
      </c>
      <c r="E2909" t="s">
        <v>1656</v>
      </c>
      <c r="F2909" t="s">
        <v>4101</v>
      </c>
      <c r="G2909" t="s">
        <v>1657</v>
      </c>
      <c r="H2909" s="5">
        <v>1295442</v>
      </c>
      <c r="I2909">
        <f>IFERROR(VLOOKUP(G2909,'NCES Match'!$A$2:$B$1307,2,FALSE),"")</f>
        <v>4835560</v>
      </c>
      <c r="J2909" cm="1">
        <f t="array" ref="J2909">IFERROR(_xlfn.IFS(B2909=2015,H2909/$O$13,B2909=2016,H2909/$O$14,B2909=2017,H2909/$O$15,B2909=2018,H2909/$O$16,B2909=2019,H2909/$O$17,B2909=2020,H2909/$O$18,B2909=2021,H2909/$O$19,B2909=2022,H2909/$O$20),"")</f>
        <v>9.2736406012404666E-4</v>
      </c>
      <c r="K2909" s="3" cm="1">
        <f t="array" ref="K2909">IFERROR(_xlfn.IFS(B2909=2015,J2909*$P$4,B2909=2016,J2909*$P$5,B2909=2017,J2909*$P$6,B2909=2018,J2909*$P$7,B2909=2019,J2909*$P$8,B2909=2020,J2909*$P$9,B2909=2021,J2909*$P$10,B2909=2022,J2909*$P$11),"")</f>
        <v>1553920.1974160033</v>
      </c>
      <c r="L2909" s="3">
        <f t="shared" si="46"/>
        <v>2849362.1974160033</v>
      </c>
    </row>
    <row r="2910" spans="1:12">
      <c r="A2910">
        <v>4835560</v>
      </c>
      <c r="B2910">
        <v>2017</v>
      </c>
      <c r="D2910" t="s">
        <v>1655</v>
      </c>
      <c r="E2910" t="s">
        <v>1656</v>
      </c>
      <c r="F2910" t="s">
        <v>4101</v>
      </c>
      <c r="G2910" t="s">
        <v>1657</v>
      </c>
      <c r="H2910" s="5">
        <v>1361791</v>
      </c>
      <c r="I2910">
        <f>IFERROR(VLOOKUP(G2910,'NCES Match'!$A$2:$B$1307,2,FALSE),"")</f>
        <v>4835560</v>
      </c>
      <c r="J2910" cm="1">
        <f t="array" ref="J2910">IFERROR(_xlfn.IFS(B2910=2015,H2910/$O$13,B2910=2016,H2910/$O$14,B2910=2017,H2910/$O$15,B2910=2018,H2910/$O$16,B2910=2019,H2910/$O$17,B2910=2020,H2910/$O$18,B2910=2021,H2910/$O$19,B2910=2022,H2910/$O$20),"")</f>
        <v>9.3887150743282284E-4</v>
      </c>
      <c r="K2910" s="3" cm="1">
        <f t="array" ref="K2910">IFERROR(_xlfn.IFS(B2910=2015,J2910*$P$4,B2910=2016,J2910*$P$5,B2910=2017,J2910*$P$6,B2910=2018,J2910*$P$7,B2910=2019,J2910*$P$8,B2910=2020,J2910*$P$9,B2910=2021,J2910*$P$10,B2910=2022,J2910*$P$11),"")</f>
        <v>1594436.4926356482</v>
      </c>
      <c r="L2910" s="3">
        <f t="shared" si="46"/>
        <v>2956227.4926356482</v>
      </c>
    </row>
    <row r="2911" spans="1:12">
      <c r="A2911">
        <v>4835560</v>
      </c>
      <c r="B2911">
        <v>2018</v>
      </c>
      <c r="D2911" t="s">
        <v>1655</v>
      </c>
      <c r="E2911" t="s">
        <v>1656</v>
      </c>
      <c r="F2911" t="s">
        <v>4101</v>
      </c>
      <c r="G2911" t="s">
        <v>1657</v>
      </c>
      <c r="H2911" s="5">
        <v>1384022</v>
      </c>
      <c r="I2911">
        <f>IFERROR(VLOOKUP(G2911,'NCES Match'!$A$2:$B$1307,2,FALSE),"")</f>
        <v>4835560</v>
      </c>
      <c r="J2911" cm="1">
        <f t="array" ref="J2911">IFERROR(_xlfn.IFS(B2911=2015,H2911/$O$13,B2911=2016,H2911/$O$14,B2911=2017,H2911/$O$15,B2911=2018,H2911/$O$16,B2911=2019,H2911/$O$17,B2911=2020,H2911/$O$18,B2911=2021,H2911/$O$19,B2911=2022,H2911/$O$20),"")</f>
        <v>9.0315578385738232E-4</v>
      </c>
      <c r="K2911" s="3" cm="1">
        <f t="array" ref="K2911">IFERROR(_xlfn.IFS(B2911=2015,J2911*$P$4,B2911=2016,J2911*$P$5,B2911=2017,J2911*$P$6,B2911=2018,J2911*$P$7,B2911=2019,J2911*$P$8,B2911=2020,J2911*$P$9,B2911=2021,J2911*$P$10,B2911=2022,J2911*$P$11),"")</f>
        <v>1550585.9857439965</v>
      </c>
      <c r="L2911" s="3">
        <f t="shared" si="46"/>
        <v>2934607.9857439967</v>
      </c>
    </row>
    <row r="2912" spans="1:12">
      <c r="A2912">
        <v>4835560</v>
      </c>
      <c r="B2912">
        <v>2019</v>
      </c>
      <c r="D2912" t="s">
        <v>1655</v>
      </c>
      <c r="E2912" t="s">
        <v>1656</v>
      </c>
      <c r="F2912" t="s">
        <v>4101</v>
      </c>
      <c r="G2912" t="s">
        <v>1657</v>
      </c>
      <c r="H2912" s="5">
        <v>1382743</v>
      </c>
      <c r="I2912">
        <f>IFERROR(VLOOKUP(G2912,'NCES Match'!$A$2:$B$1307,2,FALSE),"")</f>
        <v>4835560</v>
      </c>
      <c r="J2912" cm="1">
        <f t="array" ref="J2912">IFERROR(_xlfn.IFS(B2912=2015,H2912/$O$13,B2912=2016,H2912/$O$14,B2912=2017,H2912/$O$15,B2912=2018,H2912/$O$16,B2912=2019,H2912/$O$17,B2912=2020,H2912/$O$18,B2912=2021,H2912/$O$19,B2912=2022,H2912/$O$20),"")</f>
        <v>8.7552524958395858E-4</v>
      </c>
      <c r="K2912" s="3" cm="1">
        <f t="array" ref="K2912">IFERROR(_xlfn.IFS(B2912=2015,J2912*$P$4,B2912=2016,J2912*$P$5,B2912=2017,J2912*$P$6,B2912=2018,J2912*$P$7,B2912=2019,J2912*$P$8,B2912=2020,J2912*$P$9,B2912=2021,J2912*$P$10,B2912=2022,J2912*$P$11),"")</f>
        <v>1521598.0677671682</v>
      </c>
      <c r="L2912" s="3">
        <f t="shared" si="46"/>
        <v>2904341.0677671684</v>
      </c>
    </row>
    <row r="2913" spans="1:12">
      <c r="A2913">
        <v>4835560</v>
      </c>
      <c r="B2913">
        <v>2020</v>
      </c>
      <c r="D2913" t="s">
        <v>1655</v>
      </c>
      <c r="E2913" t="s">
        <v>1656</v>
      </c>
      <c r="F2913" t="s">
        <v>4230</v>
      </c>
      <c r="G2913" t="s">
        <v>1657</v>
      </c>
      <c r="H2913" s="5">
        <v>1443441</v>
      </c>
      <c r="I2913">
        <f>IFERROR(VLOOKUP(G2913,'NCES Match'!$A$2:$B$1307,2,FALSE),"")</f>
        <v>4835560</v>
      </c>
      <c r="J2913" cm="1">
        <f t="array" ref="J2913">IFERROR(_xlfn.IFS(B2913=2015,H2913/$O$13,B2913=2016,H2913/$O$14,B2913=2017,H2913/$O$15,B2913=2018,H2913/$O$16,B2913=2019,H2913/$O$17,B2913=2020,H2913/$O$18,B2913=2021,H2913/$O$19,B2913=2022,H2913/$O$20),"")</f>
        <v>7.8221159422512928E-4</v>
      </c>
      <c r="K2913" s="3" cm="1">
        <f t="array" ref="K2913">IFERROR(_xlfn.IFS(B2913=2015,J2913*$P$4,B2913=2016,J2913*$P$5,B2913=2017,J2913*$P$6,B2913=2018,J2913*$P$7,B2913=2019,J2913*$P$8,B2913=2020,J2913*$P$9,B2913=2021,J2913*$P$10,B2913=2022,J2913*$P$11),"")</f>
        <v>1648904.2425522103</v>
      </c>
      <c r="L2913" s="3">
        <f t="shared" si="46"/>
        <v>3092345.2425522106</v>
      </c>
    </row>
    <row r="2914" spans="1:12">
      <c r="A2914">
        <v>4835560</v>
      </c>
      <c r="B2914">
        <v>2021</v>
      </c>
      <c r="D2914" t="s">
        <v>1655</v>
      </c>
      <c r="E2914" t="s">
        <v>1656</v>
      </c>
      <c r="F2914" t="s">
        <v>4101</v>
      </c>
      <c r="G2914" t="s">
        <v>1657</v>
      </c>
      <c r="H2914" s="5">
        <v>1465062.1</v>
      </c>
      <c r="I2914">
        <f>IFERROR(VLOOKUP(G2914,'NCES Match'!$A$2:$B$1307,2,FALSE),"")</f>
        <v>4835560</v>
      </c>
      <c r="J2914" cm="1">
        <f t="array" ref="J2914">IFERROR(_xlfn.IFS(B2914=2015,H2914/$O$13,B2914=2016,H2914/$O$14,B2914=2017,H2914/$O$15,B2914=2018,H2914/$O$16,B2914=2019,H2914/$O$17,B2914=2020,H2914/$O$18,B2914=2021,H2914/$O$19,B2914=2022,H2914/$O$20),"")</f>
        <v>7.4958879102068692E-4</v>
      </c>
      <c r="K2914" s="3" cm="1">
        <f t="array" ref="K2914">IFERROR(_xlfn.IFS(B2914=2015,J2914*$P$4,B2914=2016,J2914*$P$5,B2914=2017,J2914*$P$6,B2914=2018,J2914*$P$7,B2914=2019,J2914*$P$8,B2914=2020,J2914*$P$9,B2914=2021,J2914*$P$10,B2914=2022,J2914*$P$11),"")</f>
        <v>1604534.7550152203</v>
      </c>
      <c r="L2914" s="3">
        <f t="shared" si="46"/>
        <v>3069596.8550152201</v>
      </c>
    </row>
    <row r="2915" spans="1:12">
      <c r="A2915">
        <v>4835560</v>
      </c>
      <c r="B2915">
        <v>2022</v>
      </c>
      <c r="D2915" t="s">
        <v>1655</v>
      </c>
      <c r="E2915" t="s">
        <v>1656</v>
      </c>
      <c r="F2915" t="s">
        <v>4101</v>
      </c>
      <c r="G2915" t="s">
        <v>1657</v>
      </c>
      <c r="H2915" s="5">
        <v>1785413.49</v>
      </c>
      <c r="I2915">
        <f>IFERROR(VLOOKUP(G2915,'NCES Match'!$A$2:$B$1307,2,FALSE),"")</f>
        <v>4835560</v>
      </c>
      <c r="J2915" cm="1">
        <f t="array" ref="J2915">IFERROR(_xlfn.IFS(B2915=2015,H2915/$O$13,B2915=2016,H2915/$O$14,B2915=2017,H2915/$O$15,B2915=2018,H2915/$O$16,B2915=2019,H2915/$O$17,B2915=2020,H2915/$O$18,B2915=2021,H2915/$O$19,B2915=2022,H2915/$O$20),"")</f>
        <v>7.8420831472116883E-4</v>
      </c>
      <c r="K2915" s="3" cm="1">
        <f t="array" ref="K2915">IFERROR(_xlfn.IFS(B2915=2015,J2915*$P$4,B2915=2016,J2915*$P$5,B2915=2017,J2915*$P$6,B2915=2018,J2915*$P$7,B2915=2019,J2915*$P$8,B2915=2020,J2915*$P$9,B2915=2021,J2915*$P$10,B2915=2022,J2915*$P$11),"")</f>
        <v>1688779.2789159366</v>
      </c>
      <c r="L2915" s="3">
        <f t="shared" si="46"/>
        <v>3474192.7689159364</v>
      </c>
    </row>
    <row r="2916" spans="1:12">
      <c r="A2916">
        <v>4835560</v>
      </c>
      <c r="B2916">
        <v>2023</v>
      </c>
      <c r="D2916" t="s">
        <v>1655</v>
      </c>
      <c r="E2916" t="s">
        <v>1656</v>
      </c>
      <c r="F2916" t="s">
        <v>4101</v>
      </c>
      <c r="G2916" t="s">
        <v>1657</v>
      </c>
      <c r="H2916" s="5">
        <v>1949297.67</v>
      </c>
      <c r="I2916">
        <f>IFERROR(VLOOKUP(G2916,'NCES Match'!$A$2:$B$1307,2,FALSE),"")</f>
        <v>4835560</v>
      </c>
      <c r="J2916" t="str" cm="1">
        <f t="array" ref="J2916">IFERROR(_xlfn.IFS(B2916=2015,H2916/$O$13,B2916=2016,H2916/$O$14,B2916=2017,H2916/$O$15,B2916=2018,H2916/$O$16,B2916=2019,H2916/$O$17,B2916=2020,H2916/$O$18,B2916=2021,H2916/$O$19,B2916=2022,H2916/$O$20),"")</f>
        <v/>
      </c>
      <c r="K2916" s="3" t="str" cm="1">
        <f t="array" ref="K2916">IFERROR(_xlfn.IFS(B2916=2015,J2916*$P$4,B2916=2016,J2916*$P$5,B2916=2017,J2916*$P$6,B2916=2018,J2916*$P$7,B2916=2019,J2916*$P$8,B2916=2020,J2916*$P$9,B2916=2021,J2916*$P$10,B2916=2022,J2916*$P$11),"")</f>
        <v/>
      </c>
      <c r="L2916" s="3">
        <f t="shared" si="46"/>
        <v>1949297.67</v>
      </c>
    </row>
    <row r="2917" spans="1:12">
      <c r="A2917">
        <v>4824420</v>
      </c>
      <c r="B2917">
        <v>2015</v>
      </c>
      <c r="C2917" t="s">
        <v>381</v>
      </c>
      <c r="D2917" t="s">
        <v>1755</v>
      </c>
      <c r="E2917" t="s">
        <v>1756</v>
      </c>
      <c r="G2917" t="s">
        <v>1757</v>
      </c>
      <c r="H2917" s="5">
        <v>7138726.79</v>
      </c>
      <c r="I2917">
        <f>IFERROR(VLOOKUP(G2917,'NCES Match'!$A$2:$B$1307,2,FALSE),"")</f>
        <v>4824420</v>
      </c>
      <c r="J2917" cm="1">
        <f t="array" ref="J2917">IFERROR(_xlfn.IFS(B2917=2015,H2917/$O$13,B2917=2016,H2917/$O$14,B2917=2017,H2917/$O$15,B2917=2018,H2917/$O$16,B2917=2019,H2917/$O$17,B2917=2020,H2917/$O$18,B2917=2021,H2917/$O$19,B2917=2022,H2917/$O$20),"")</f>
        <v>5.5925053868741258E-3</v>
      </c>
      <c r="K2917" s="3" cm="1">
        <f t="array" ref="K2917">IFERROR(_xlfn.IFS(B2917=2015,J2917*$P$4,B2917=2016,J2917*$P$5,B2917=2017,J2917*$P$6,B2917=2018,J2917*$P$7,B2917=2019,J2917*$P$8,B2917=2020,J2917*$P$9,B2917=2021,J2917*$P$10,B2917=2022,J2917*$P$11),"")</f>
        <v>8900377.1830611303</v>
      </c>
      <c r="L2917" s="3">
        <f t="shared" si="46"/>
        <v>16039103.973061129</v>
      </c>
    </row>
    <row r="2918" spans="1:12">
      <c r="A2918">
        <v>4824420</v>
      </c>
      <c r="B2918">
        <v>2016</v>
      </c>
      <c r="C2918" t="s">
        <v>4102</v>
      </c>
      <c r="D2918" t="s">
        <v>1755</v>
      </c>
      <c r="E2918" t="s">
        <v>1756</v>
      </c>
      <c r="F2918" t="s">
        <v>4101</v>
      </c>
      <c r="G2918" t="s">
        <v>1757</v>
      </c>
      <c r="H2918" s="5">
        <v>7181784</v>
      </c>
      <c r="I2918">
        <f>IFERROR(VLOOKUP(G2918,'NCES Match'!$A$2:$B$1307,2,FALSE),"")</f>
        <v>4824420</v>
      </c>
      <c r="J2918" cm="1">
        <f t="array" ref="J2918">IFERROR(_xlfn.IFS(B2918=2015,H2918/$O$13,B2918=2016,H2918/$O$14,B2918=2017,H2918/$O$15,B2918=2018,H2918/$O$16,B2918=2019,H2918/$O$17,B2918=2020,H2918/$O$18,B2918=2021,H2918/$O$19,B2918=2022,H2918/$O$20),"")</f>
        <v>5.141201512050649E-3</v>
      </c>
      <c r="K2918" s="3" cm="1">
        <f t="array" ref="K2918">IFERROR(_xlfn.IFS(B2918=2015,J2918*$P$4,B2918=2016,J2918*$P$5,B2918=2017,J2918*$P$6,B2918=2018,J2918*$P$7,B2918=2019,J2918*$P$8,B2918=2020,J2918*$P$9,B2918=2021,J2918*$P$10,B2918=2022,J2918*$P$11),"")</f>
        <v>8614757.9058569167</v>
      </c>
      <c r="L2918" s="3">
        <f t="shared" si="46"/>
        <v>15796541.905856917</v>
      </c>
    </row>
    <row r="2919" spans="1:12">
      <c r="A2919">
        <v>4824420</v>
      </c>
      <c r="B2919">
        <v>2017</v>
      </c>
      <c r="D2919" t="s">
        <v>1755</v>
      </c>
      <c r="E2919" t="s">
        <v>1756</v>
      </c>
      <c r="F2919" t="s">
        <v>4101</v>
      </c>
      <c r="G2919" t="s">
        <v>1757</v>
      </c>
      <c r="H2919" s="5">
        <v>7613803</v>
      </c>
      <c r="I2919">
        <f>IFERROR(VLOOKUP(G2919,'NCES Match'!$A$2:$B$1307,2,FALSE),"")</f>
        <v>4824420</v>
      </c>
      <c r="J2919" cm="1">
        <f t="array" ref="J2919">IFERROR(_xlfn.IFS(B2919=2015,H2919/$O$13,B2919=2016,H2919/$O$14,B2919=2017,H2919/$O$15,B2919=2018,H2919/$O$16,B2919=2019,H2919/$O$17,B2919=2020,H2919/$O$18,B2919=2021,H2919/$O$19,B2919=2022,H2919/$O$20),"")</f>
        <v>5.2492509495998645E-3</v>
      </c>
      <c r="K2919" s="3" cm="1">
        <f t="array" ref="K2919">IFERROR(_xlfn.IFS(B2919=2015,J2919*$P$4,B2919=2016,J2919*$P$5,B2919=2017,J2919*$P$6,B2919=2018,J2919*$P$7,B2919=2019,J2919*$P$8,B2919=2020,J2919*$P$9,B2919=2021,J2919*$P$10,B2919=2022,J2919*$P$11),"")</f>
        <v>8914528.9922894016</v>
      </c>
      <c r="L2919" s="3">
        <f t="shared" si="46"/>
        <v>16528331.992289402</v>
      </c>
    </row>
    <row r="2920" spans="1:12">
      <c r="A2920">
        <v>4824420</v>
      </c>
      <c r="B2920">
        <v>2018</v>
      </c>
      <c r="D2920" t="s">
        <v>1755</v>
      </c>
      <c r="E2920" t="s">
        <v>1756</v>
      </c>
      <c r="F2920" t="s">
        <v>4101</v>
      </c>
      <c r="G2920" t="s">
        <v>1757</v>
      </c>
      <c r="H2920" s="5">
        <v>7697409</v>
      </c>
      <c r="I2920">
        <f>IFERROR(VLOOKUP(G2920,'NCES Match'!$A$2:$B$1307,2,FALSE),"")</f>
        <v>4824420</v>
      </c>
      <c r="J2920" cm="1">
        <f t="array" ref="J2920">IFERROR(_xlfn.IFS(B2920=2015,H2920/$O$13,B2920=2016,H2920/$O$14,B2920=2017,H2920/$O$15,B2920=2018,H2920/$O$16,B2920=2019,H2920/$O$17,B2920=2020,H2920/$O$18,B2920=2021,H2920/$O$19,B2920=2022,H2920/$O$20),"")</f>
        <v>5.0230122491303382E-3</v>
      </c>
      <c r="K2920" s="3" cm="1">
        <f t="array" ref="K2920">IFERROR(_xlfn.IFS(B2920=2015,J2920*$P$4,B2920=2016,J2920*$P$5,B2920=2017,J2920*$P$6,B2920=2018,J2920*$P$7,B2920=2019,J2920*$P$8,B2920=2020,J2920*$P$9,B2920=2021,J2920*$P$10,B2920=2022,J2920*$P$11),"")</f>
        <v>8623775.1437041536</v>
      </c>
      <c r="L2920" s="3">
        <f t="shared" si="46"/>
        <v>16321184.143704154</v>
      </c>
    </row>
    <row r="2921" spans="1:12">
      <c r="A2921">
        <v>4824420</v>
      </c>
      <c r="B2921">
        <v>2019</v>
      </c>
      <c r="D2921" t="s">
        <v>1755</v>
      </c>
      <c r="E2921" t="s">
        <v>1756</v>
      </c>
      <c r="F2921" t="s">
        <v>4101</v>
      </c>
      <c r="G2921" t="s">
        <v>1757</v>
      </c>
      <c r="H2921" s="5">
        <v>7754381</v>
      </c>
      <c r="I2921">
        <f>IFERROR(VLOOKUP(G2921,'NCES Match'!$A$2:$B$1307,2,FALSE),"")</f>
        <v>4824420</v>
      </c>
      <c r="J2921" cm="1">
        <f t="array" ref="J2921">IFERROR(_xlfn.IFS(B2921=2015,H2921/$O$13,B2921=2016,H2921/$O$14,B2921=2017,H2921/$O$15,B2921=2018,H2921/$O$16,B2921=2019,H2921/$O$17,B2921=2020,H2921/$O$18,B2921=2021,H2921/$O$19,B2921=2022,H2921/$O$20),"")</f>
        <v>4.9099191681998078E-3</v>
      </c>
      <c r="K2921" s="3" cm="1">
        <f t="array" ref="K2921">IFERROR(_xlfn.IFS(B2921=2015,J2921*$P$4,B2921=2016,J2921*$P$5,B2921=2017,J2921*$P$6,B2921=2018,J2921*$P$7,B2921=2019,J2921*$P$8,B2921=2020,J2921*$P$9,B2921=2021,J2921*$P$10,B2921=2022,J2921*$P$11),"")</f>
        <v>8533076.0281053241</v>
      </c>
      <c r="L2921" s="3">
        <f t="shared" si="46"/>
        <v>16287457.028105324</v>
      </c>
    </row>
    <row r="2922" spans="1:12">
      <c r="A2922">
        <v>4824420</v>
      </c>
      <c r="B2922">
        <v>2020</v>
      </c>
      <c r="D2922" t="s">
        <v>1755</v>
      </c>
      <c r="E2922" t="s">
        <v>1756</v>
      </c>
      <c r="F2922" t="s">
        <v>4230</v>
      </c>
      <c r="G2922" t="s">
        <v>1757</v>
      </c>
      <c r="H2922" s="5">
        <v>8801690</v>
      </c>
      <c r="I2922">
        <f>IFERROR(VLOOKUP(G2922,'NCES Match'!$A$2:$B$1307,2,FALSE),"")</f>
        <v>4824420</v>
      </c>
      <c r="J2922" cm="1">
        <f t="array" ref="J2922">IFERROR(_xlfn.IFS(B2922=2015,H2922/$O$13,B2922=2016,H2922/$O$14,B2922=2017,H2922/$O$15,B2922=2018,H2922/$O$16,B2922=2019,H2922/$O$17,B2922=2020,H2922/$O$18,B2922=2021,H2922/$O$19,B2922=2022,H2922/$O$20),"")</f>
        <v>4.7697023756255912E-3</v>
      </c>
      <c r="K2922" s="3" cm="1">
        <f t="array" ref="K2922">IFERROR(_xlfn.IFS(B2922=2015,J2922*$P$4,B2922=2016,J2922*$P$5,B2922=2017,J2922*$P$6,B2922=2018,J2922*$P$7,B2922=2019,J2922*$P$8,B2922=2020,J2922*$P$9,B2922=2021,J2922*$P$10,B2922=2022,J2922*$P$11),"")</f>
        <v>10054546.034530934</v>
      </c>
      <c r="L2922" s="3">
        <f t="shared" si="46"/>
        <v>18856236.034530934</v>
      </c>
    </row>
    <row r="2923" spans="1:12">
      <c r="A2923">
        <v>4824420</v>
      </c>
      <c r="B2923">
        <v>2021</v>
      </c>
      <c r="D2923" t="s">
        <v>1755</v>
      </c>
      <c r="E2923" t="s">
        <v>1756</v>
      </c>
      <c r="F2923" t="s">
        <v>4101</v>
      </c>
      <c r="G2923" t="s">
        <v>1757</v>
      </c>
      <c r="H2923" s="5">
        <v>9999573.2400000002</v>
      </c>
      <c r="I2923">
        <f>IFERROR(VLOOKUP(G2923,'NCES Match'!$A$2:$B$1307,2,FALSE),"")</f>
        <v>4824420</v>
      </c>
      <c r="J2923" cm="1">
        <f t="array" ref="J2923">IFERROR(_xlfn.IFS(B2923=2015,H2923/$O$13,B2923=2016,H2923/$O$14,B2923=2017,H2923/$O$15,B2923=2018,H2923/$O$16,B2923=2019,H2923/$O$17,B2923=2020,H2923/$O$18,B2923=2021,H2923/$O$19,B2923=2022,H2923/$O$20),"")</f>
        <v>5.1162118081509401E-3</v>
      </c>
      <c r="K2923" s="3" cm="1">
        <f t="array" ref="K2923">IFERROR(_xlfn.IFS(B2923=2015,J2923*$P$4,B2923=2016,J2923*$P$5,B2923=2017,J2923*$P$6,B2923=2018,J2923*$P$7,B2923=2019,J2923*$P$8,B2923=2020,J2923*$P$9,B2923=2021,J2923*$P$10,B2923=2022,J2923*$P$11),"")</f>
        <v>10951524.033622978</v>
      </c>
      <c r="L2923" s="3">
        <f t="shared" si="46"/>
        <v>20951097.273622978</v>
      </c>
    </row>
    <row r="2924" spans="1:12">
      <c r="A2924">
        <v>4824420</v>
      </c>
      <c r="B2924">
        <v>2022</v>
      </c>
      <c r="D2924" t="s">
        <v>1755</v>
      </c>
      <c r="E2924" t="s">
        <v>1756</v>
      </c>
      <c r="F2924" t="s">
        <v>4101</v>
      </c>
      <c r="G2924" t="s">
        <v>1757</v>
      </c>
      <c r="H2924" s="5">
        <v>10505073.84</v>
      </c>
      <c r="I2924">
        <f>IFERROR(VLOOKUP(G2924,'NCES Match'!$A$2:$B$1307,2,FALSE),"")</f>
        <v>4824420</v>
      </c>
      <c r="J2924" cm="1">
        <f t="array" ref="J2924">IFERROR(_xlfn.IFS(B2924=2015,H2924/$O$13,B2924=2016,H2924/$O$14,B2924=2017,H2924/$O$15,B2924=2018,H2924/$O$16,B2924=2019,H2924/$O$17,B2924=2020,H2924/$O$18,B2924=2021,H2924/$O$19,B2924=2022,H2924/$O$20),"")</f>
        <v>4.6141503344907728E-3</v>
      </c>
      <c r="K2924" s="3" cm="1">
        <f t="array" ref="K2924">IFERROR(_xlfn.IFS(B2924=2015,J2924*$P$4,B2924=2016,J2924*$P$5,B2924=2017,J2924*$P$6,B2924=2018,J2924*$P$7,B2924=2019,J2924*$P$8,B2924=2020,J2924*$P$9,B2924=2021,J2924*$P$10,B2924=2022,J2924*$P$11),"")</f>
        <v>9936494.3324550949</v>
      </c>
      <c r="L2924" s="3">
        <f t="shared" si="46"/>
        <v>20441568.172455095</v>
      </c>
    </row>
    <row r="2925" spans="1:12">
      <c r="A2925">
        <v>4824420</v>
      </c>
      <c r="B2925">
        <v>2023</v>
      </c>
      <c r="D2925" t="s">
        <v>1755</v>
      </c>
      <c r="E2925" t="s">
        <v>1756</v>
      </c>
      <c r="F2925" t="s">
        <v>4101</v>
      </c>
      <c r="G2925" t="s">
        <v>1757</v>
      </c>
      <c r="H2925" s="5">
        <v>10661707.23</v>
      </c>
      <c r="I2925">
        <f>IFERROR(VLOOKUP(G2925,'NCES Match'!$A$2:$B$1307,2,FALSE),"")</f>
        <v>4824420</v>
      </c>
      <c r="J2925" t="str" cm="1">
        <f t="array" ref="J2925">IFERROR(_xlfn.IFS(B2925=2015,H2925/$O$13,B2925=2016,H2925/$O$14,B2925=2017,H2925/$O$15,B2925=2018,H2925/$O$16,B2925=2019,H2925/$O$17,B2925=2020,H2925/$O$18,B2925=2021,H2925/$O$19,B2925=2022,H2925/$O$20),"")</f>
        <v/>
      </c>
      <c r="K2925" s="3" t="str" cm="1">
        <f t="array" ref="K2925">IFERROR(_xlfn.IFS(B2925=2015,J2925*$P$4,B2925=2016,J2925*$P$5,B2925=2017,J2925*$P$6,B2925=2018,J2925*$P$7,B2925=2019,J2925*$P$8,B2925=2020,J2925*$P$9,B2925=2021,J2925*$P$10,B2925=2022,J2925*$P$11),"")</f>
        <v/>
      </c>
      <c r="L2925" s="3">
        <f t="shared" si="46"/>
        <v>10661707.23</v>
      </c>
    </row>
    <row r="2926" spans="1:12">
      <c r="A2926">
        <v>4826670</v>
      </c>
      <c r="B2926">
        <v>2015</v>
      </c>
      <c r="C2926" t="s">
        <v>381</v>
      </c>
      <c r="D2926" t="s">
        <v>1947</v>
      </c>
      <c r="E2926" t="s">
        <v>1948</v>
      </c>
      <c r="G2926" t="s">
        <v>1949</v>
      </c>
      <c r="H2926" s="5">
        <v>1351739.42</v>
      </c>
      <c r="I2926">
        <f>IFERROR(VLOOKUP(G2926,'NCES Match'!$A$2:$B$1307,2,FALSE),"")</f>
        <v>4826670</v>
      </c>
      <c r="J2926" cm="1">
        <f t="array" ref="J2926">IFERROR(_xlfn.IFS(B2926=2015,H2926/$O$13,B2926=2016,H2926/$O$14,B2926=2017,H2926/$O$15,B2926=2018,H2926/$O$16,B2926=2019,H2926/$O$17,B2926=2020,H2926/$O$18,B2926=2021,H2926/$O$19,B2926=2022,H2926/$O$20),"")</f>
        <v>1.0589577399977941E-3</v>
      </c>
      <c r="K2926" s="3" cm="1">
        <f t="array" ref="K2926">IFERROR(_xlfn.IFS(B2926=2015,J2926*$P$4,B2926=2016,J2926*$P$5,B2926=2017,J2926*$P$6,B2926=2018,J2926*$P$7,B2926=2019,J2926*$P$8,B2926=2020,J2926*$P$9,B2926=2021,J2926*$P$10,B2926=2022,J2926*$P$11),"")</f>
        <v>1685313.2281326998</v>
      </c>
      <c r="L2926" s="3">
        <f t="shared" si="46"/>
        <v>3037052.6481326995</v>
      </c>
    </row>
    <row r="2927" spans="1:12">
      <c r="A2927">
        <v>4826670</v>
      </c>
      <c r="B2927">
        <v>2016</v>
      </c>
      <c r="C2927" t="s">
        <v>4102</v>
      </c>
      <c r="D2927" t="s">
        <v>1947</v>
      </c>
      <c r="E2927" t="s">
        <v>1948</v>
      </c>
      <c r="F2927" t="s">
        <v>4101</v>
      </c>
      <c r="G2927" t="s">
        <v>1949</v>
      </c>
      <c r="H2927" s="5">
        <v>1384576</v>
      </c>
      <c r="I2927">
        <f>IFERROR(VLOOKUP(G2927,'NCES Match'!$A$2:$B$1307,2,FALSE),"")</f>
        <v>4826670</v>
      </c>
      <c r="J2927" cm="1">
        <f t="array" ref="J2927">IFERROR(_xlfn.IFS(B2927=2015,H2927/$O$13,B2927=2016,H2927/$O$14,B2927=2017,H2927/$O$15,B2927=2018,H2927/$O$16,B2927=2019,H2927/$O$17,B2927=2020,H2927/$O$18,B2927=2021,H2927/$O$19,B2927=2022,H2927/$O$20),"")</f>
        <v>9.9117214117676604E-4</v>
      </c>
      <c r="K2927" s="3" cm="1">
        <f t="array" ref="K2927">IFERROR(_xlfn.IFS(B2927=2015,J2927*$P$4,B2927=2016,J2927*$P$5,B2927=2017,J2927*$P$6,B2927=2018,J2927*$P$7,B2927=2019,J2927*$P$8,B2927=2020,J2927*$P$9,B2927=2021,J2927*$P$10,B2927=2022,J2927*$P$11),"")</f>
        <v>1660839.0119028566</v>
      </c>
      <c r="L2927" s="3">
        <f t="shared" si="46"/>
        <v>3045415.0119028566</v>
      </c>
    </row>
    <row r="2928" spans="1:12">
      <c r="A2928">
        <v>4826670</v>
      </c>
      <c r="B2928">
        <v>2017</v>
      </c>
      <c r="D2928" t="s">
        <v>1947</v>
      </c>
      <c r="E2928" t="s">
        <v>1948</v>
      </c>
      <c r="F2928" t="s">
        <v>4101</v>
      </c>
      <c r="G2928" t="s">
        <v>1949</v>
      </c>
      <c r="H2928" s="5">
        <v>1400546</v>
      </c>
      <c r="I2928">
        <f>IFERROR(VLOOKUP(G2928,'NCES Match'!$A$2:$B$1307,2,FALSE),"")</f>
        <v>4826670</v>
      </c>
      <c r="J2928" cm="1">
        <f t="array" ref="J2928">IFERROR(_xlfn.IFS(B2928=2015,H2928/$O$13,B2928=2016,H2928/$O$14,B2928=2017,H2928/$O$15,B2928=2018,H2928/$O$16,B2928=2019,H2928/$O$17,B2928=2020,H2928/$O$18,B2928=2021,H2928/$O$19,B2928=2022,H2928/$O$20),"")</f>
        <v>9.6559070683314128E-4</v>
      </c>
      <c r="K2928" s="3" cm="1">
        <f t="array" ref="K2928">IFERROR(_xlfn.IFS(B2928=2015,J2928*$P$4,B2928=2016,J2928*$P$5,B2928=2017,J2928*$P$6,B2928=2018,J2928*$P$7,B2928=2019,J2928*$P$8,B2928=2020,J2928*$P$9,B2928=2021,J2928*$P$10,B2928=2022,J2928*$P$11),"")</f>
        <v>1639812.3148228228</v>
      </c>
      <c r="L2928" s="3">
        <f t="shared" si="46"/>
        <v>3040358.3148228228</v>
      </c>
    </row>
    <row r="2929" spans="1:12">
      <c r="A2929">
        <v>4826670</v>
      </c>
      <c r="B2929">
        <v>2018</v>
      </c>
      <c r="D2929" t="s">
        <v>1947</v>
      </c>
      <c r="E2929" t="s">
        <v>1948</v>
      </c>
      <c r="F2929" t="s">
        <v>4101</v>
      </c>
      <c r="G2929" t="s">
        <v>1949</v>
      </c>
      <c r="H2929" s="5">
        <v>1379107</v>
      </c>
      <c r="I2929">
        <f>IFERROR(VLOOKUP(G2929,'NCES Match'!$A$2:$B$1307,2,FALSE),"")</f>
        <v>4826670</v>
      </c>
      <c r="J2929" cm="1">
        <f t="array" ref="J2929">IFERROR(_xlfn.IFS(B2929=2015,H2929/$O$13,B2929=2016,H2929/$O$14,B2929=2017,H2929/$O$15,B2929=2018,H2929/$O$16,B2929=2019,H2929/$O$17,B2929=2020,H2929/$O$18,B2929=2021,H2929/$O$19,B2929=2022,H2929/$O$20),"")</f>
        <v>8.9994845718363071E-4</v>
      </c>
      <c r="K2929" s="3" cm="1">
        <f t="array" ref="K2929">IFERROR(_xlfn.IFS(B2929=2015,J2929*$P$4,B2929=2016,J2929*$P$5,B2929=2017,J2929*$P$6,B2929=2018,J2929*$P$7,B2929=2019,J2929*$P$8,B2929=2020,J2929*$P$9,B2929=2021,J2929*$P$10,B2929=2022,J2929*$P$11),"")</f>
        <v>1545079.4763677497</v>
      </c>
      <c r="L2929" s="3">
        <f t="shared" si="46"/>
        <v>2924186.4763677497</v>
      </c>
    </row>
    <row r="2930" spans="1:12">
      <c r="A2930">
        <v>4826670</v>
      </c>
      <c r="B2930">
        <v>2019</v>
      </c>
      <c r="D2930" t="s">
        <v>1947</v>
      </c>
      <c r="E2930" t="s">
        <v>1948</v>
      </c>
      <c r="F2930" t="s">
        <v>4101</v>
      </c>
      <c r="G2930" t="s">
        <v>1949</v>
      </c>
      <c r="H2930" s="5">
        <v>1546407</v>
      </c>
      <c r="I2930">
        <f>IFERROR(VLOOKUP(G2930,'NCES Match'!$A$2:$B$1307,2,FALSE),"")</f>
        <v>4826670</v>
      </c>
      <c r="J2930" cm="1">
        <f t="array" ref="J2930">IFERROR(_xlfn.IFS(B2930=2015,H2930/$O$13,B2930=2016,H2930/$O$14,B2930=2017,H2930/$O$15,B2930=2018,H2930/$O$16,B2930=2019,H2930/$O$17,B2930=2020,H2930/$O$18,B2930=2021,H2930/$O$19,B2930=2022,H2930/$O$20),"")</f>
        <v>9.7915402546487726E-4</v>
      </c>
      <c r="K2930" s="3" cm="1">
        <f t="array" ref="K2930">IFERROR(_xlfn.IFS(B2930=2015,J2930*$P$4,B2930=2016,J2930*$P$5,B2930=2017,J2930*$P$6,B2930=2018,J2930*$P$7,B2930=2019,J2930*$P$8,B2930=2020,J2930*$P$9,B2930=2021,J2930*$P$10,B2930=2022,J2930*$P$11),"")</f>
        <v>1701697.2085062976</v>
      </c>
      <c r="L2930" s="3">
        <f t="shared" si="46"/>
        <v>3248104.2085062973</v>
      </c>
    </row>
    <row r="2931" spans="1:12">
      <c r="A2931">
        <v>4826670</v>
      </c>
      <c r="B2931">
        <v>2020</v>
      </c>
      <c r="D2931" t="s">
        <v>1947</v>
      </c>
      <c r="E2931" t="s">
        <v>1948</v>
      </c>
      <c r="F2931" t="s">
        <v>4230</v>
      </c>
      <c r="G2931" t="s">
        <v>1949</v>
      </c>
      <c r="H2931" s="5">
        <v>1604760</v>
      </c>
      <c r="I2931">
        <f>IFERROR(VLOOKUP(G2931,'NCES Match'!$A$2:$B$1307,2,FALSE),"")</f>
        <v>4826670</v>
      </c>
      <c r="J2931" cm="1">
        <f t="array" ref="J2931">IFERROR(_xlfn.IFS(B2931=2015,H2931/$O$13,B2931=2016,H2931/$O$14,B2931=2017,H2931/$O$15,B2931=2018,H2931/$O$16,B2931=2019,H2931/$O$17,B2931=2020,H2931/$O$18,B2931=2021,H2931/$O$19,B2931=2022,H2931/$O$20),"")</f>
        <v>8.6963158033388169E-4</v>
      </c>
      <c r="K2931" s="3" cm="1">
        <f t="array" ref="K2931">IFERROR(_xlfn.IFS(B2931=2015,J2931*$P$4,B2931=2016,J2931*$P$5,B2931=2017,J2931*$P$6,B2931=2018,J2931*$P$7,B2931=2019,J2931*$P$8,B2931=2020,J2931*$P$9,B2931=2021,J2931*$P$10,B2931=2022,J2931*$P$11),"")</f>
        <v>1833185.8193567214</v>
      </c>
      <c r="L2931" s="3">
        <f t="shared" si="46"/>
        <v>3437945.8193567214</v>
      </c>
    </row>
    <row r="2932" spans="1:12">
      <c r="A2932">
        <v>4826670</v>
      </c>
      <c r="B2932">
        <v>2021</v>
      </c>
      <c r="D2932" t="s">
        <v>1947</v>
      </c>
      <c r="E2932" t="s">
        <v>1948</v>
      </c>
      <c r="F2932" t="s">
        <v>4101</v>
      </c>
      <c r="G2932" t="s">
        <v>1949</v>
      </c>
      <c r="H2932" s="5">
        <v>1514332.3</v>
      </c>
      <c r="I2932">
        <f>IFERROR(VLOOKUP(G2932,'NCES Match'!$A$2:$B$1307,2,FALSE),"")</f>
        <v>4826670</v>
      </c>
      <c r="J2932" cm="1">
        <f t="array" ref="J2932">IFERROR(_xlfn.IFS(B2932=2015,H2932/$O$13,B2932=2016,H2932/$O$14,B2932=2017,H2932/$O$15,B2932=2018,H2932/$O$16,B2932=2019,H2932/$O$17,B2932=2020,H2932/$O$18,B2932=2021,H2932/$O$19,B2932=2022,H2932/$O$20),"")</f>
        <v>7.7479754473245622E-4</v>
      </c>
      <c r="K2932" s="3" cm="1">
        <f t="array" ref="K2932">IFERROR(_xlfn.IFS(B2932=2015,J2932*$P$4,B2932=2016,J2932*$P$5,B2932=2017,J2932*$P$6,B2932=2018,J2932*$P$7,B2932=2019,J2932*$P$8,B2932=2020,J2932*$P$9,B2932=2021,J2932*$P$10,B2932=2022,J2932*$P$11),"")</f>
        <v>1658495.4357853739</v>
      </c>
      <c r="L2932" s="3">
        <f t="shared" si="46"/>
        <v>3172827.735785374</v>
      </c>
    </row>
    <row r="2933" spans="1:12">
      <c r="A2933">
        <v>4826670</v>
      </c>
      <c r="B2933">
        <v>2022</v>
      </c>
      <c r="D2933" t="s">
        <v>1947</v>
      </c>
      <c r="E2933" t="s">
        <v>1948</v>
      </c>
      <c r="F2933" t="s">
        <v>4101</v>
      </c>
      <c r="G2933" t="s">
        <v>1949</v>
      </c>
      <c r="H2933" s="5">
        <v>1815939.8</v>
      </c>
      <c r="I2933">
        <f>IFERROR(VLOOKUP(G2933,'NCES Match'!$A$2:$B$1307,2,FALSE),"")</f>
        <v>4826670</v>
      </c>
      <c r="J2933" cm="1">
        <f t="array" ref="J2933">IFERROR(_xlfn.IFS(B2933=2015,H2933/$O$13,B2933=2016,H2933/$O$14,B2933=2017,H2933/$O$15,B2933=2018,H2933/$O$16,B2933=2019,H2933/$O$17,B2933=2020,H2933/$O$18,B2933=2021,H2933/$O$19,B2933=2022,H2933/$O$20),"")</f>
        <v>7.9761640548212532E-4</v>
      </c>
      <c r="K2933" s="3" cm="1">
        <f t="array" ref="K2933">IFERROR(_xlfn.IFS(B2933=2015,J2933*$P$4,B2933=2016,J2933*$P$5,B2933=2017,J2933*$P$6,B2933=2018,J2933*$P$7,B2933=2019,J2933*$P$8,B2933=2020,J2933*$P$9,B2933=2021,J2933*$P$10,B2933=2022,J2933*$P$11),"")</f>
        <v>1717653.3745125621</v>
      </c>
      <c r="L2933" s="3">
        <f t="shared" si="46"/>
        <v>3533593.1745125623</v>
      </c>
    </row>
    <row r="2934" spans="1:12">
      <c r="A2934">
        <v>4826670</v>
      </c>
      <c r="B2934">
        <v>2023</v>
      </c>
      <c r="D2934" t="s">
        <v>1947</v>
      </c>
      <c r="E2934" t="s">
        <v>1948</v>
      </c>
      <c r="F2934" t="s">
        <v>4101</v>
      </c>
      <c r="G2934" t="s">
        <v>1949</v>
      </c>
      <c r="H2934" s="5">
        <v>2215064.9700000002</v>
      </c>
      <c r="I2934">
        <f>IFERROR(VLOOKUP(G2934,'NCES Match'!$A$2:$B$1307,2,FALSE),"")</f>
        <v>4826670</v>
      </c>
      <c r="J2934" t="str" cm="1">
        <f t="array" ref="J2934">IFERROR(_xlfn.IFS(B2934=2015,H2934/$O$13,B2934=2016,H2934/$O$14,B2934=2017,H2934/$O$15,B2934=2018,H2934/$O$16,B2934=2019,H2934/$O$17,B2934=2020,H2934/$O$18,B2934=2021,H2934/$O$19,B2934=2022,H2934/$O$20),"")</f>
        <v/>
      </c>
      <c r="K2934" s="3" t="str" cm="1">
        <f t="array" ref="K2934">IFERROR(_xlfn.IFS(B2934=2015,J2934*$P$4,B2934=2016,J2934*$P$5,B2934=2017,J2934*$P$6,B2934=2018,J2934*$P$7,B2934=2019,J2934*$P$8,B2934=2020,J2934*$P$9,B2934=2021,J2934*$P$10,B2934=2022,J2934*$P$11),"")</f>
        <v/>
      </c>
      <c r="L2934" s="3">
        <f t="shared" si="46"/>
        <v>2215064.9700000002</v>
      </c>
    </row>
    <row r="2935" spans="1:12">
      <c r="A2935">
        <v>4830390</v>
      </c>
      <c r="B2935">
        <v>2015</v>
      </c>
      <c r="C2935" t="s">
        <v>381</v>
      </c>
      <c r="D2935" t="s">
        <v>2226</v>
      </c>
      <c r="E2935" t="s">
        <v>2227</v>
      </c>
      <c r="G2935" t="s">
        <v>2228</v>
      </c>
      <c r="H2935" s="5">
        <v>7001897.5700000003</v>
      </c>
      <c r="I2935">
        <f>IFERROR(VLOOKUP(G2935,'NCES Match'!$A$2:$B$1307,2,FALSE),"")</f>
        <v>4830390</v>
      </c>
      <c r="J2935" cm="1">
        <f t="array" ref="J2935">IFERROR(_xlfn.IFS(B2935=2015,H2935/$O$13,B2935=2016,H2935/$O$14,B2935=2017,H2935/$O$15,B2935=2018,H2935/$O$16,B2935=2019,H2935/$O$17,B2935=2020,H2935/$O$18,B2935=2021,H2935/$O$19,B2935=2022,H2935/$O$20),"")</f>
        <v>5.4853128618704084E-3</v>
      </c>
      <c r="K2935" s="3" cm="1">
        <f t="array" ref="K2935">IFERROR(_xlfn.IFS(B2935=2015,J2935*$P$4,B2935=2016,J2935*$P$5,B2935=2017,J2935*$P$6,B2935=2018,J2935*$P$7,B2935=2019,J2935*$P$8,B2935=2020,J2935*$P$9,B2935=2021,J2935*$P$10,B2935=2022,J2935*$P$11),"")</f>
        <v>8729782.1030855235</v>
      </c>
      <c r="L2935" s="3">
        <f t="shared" si="46"/>
        <v>15731679.673085524</v>
      </c>
    </row>
    <row r="2936" spans="1:12">
      <c r="A2936">
        <v>4830390</v>
      </c>
      <c r="B2936">
        <v>2016</v>
      </c>
      <c r="C2936" t="s">
        <v>4102</v>
      </c>
      <c r="D2936" t="s">
        <v>2226</v>
      </c>
      <c r="E2936" t="s">
        <v>2227</v>
      </c>
      <c r="F2936" t="s">
        <v>4101</v>
      </c>
      <c r="G2936" t="s">
        <v>2228</v>
      </c>
      <c r="H2936" s="5">
        <v>7275232</v>
      </c>
      <c r="I2936">
        <f>IFERROR(VLOOKUP(G2936,'NCES Match'!$A$2:$B$1307,2,FALSE),"")</f>
        <v>4830390</v>
      </c>
      <c r="J2936" cm="1">
        <f t="array" ref="J2936">IFERROR(_xlfn.IFS(B2936=2015,H2936/$O$13,B2936=2016,H2936/$O$14,B2936=2017,H2936/$O$15,B2936=2018,H2936/$O$16,B2936=2019,H2936/$O$17,B2936=2020,H2936/$O$18,B2936=2021,H2936/$O$19,B2936=2022,H2936/$O$20),"")</f>
        <v>5.2080978429481124E-3</v>
      </c>
      <c r="K2936" s="3" cm="1">
        <f t="array" ref="K2936">IFERROR(_xlfn.IFS(B2936=2015,J2936*$P$4,B2936=2016,J2936*$P$5,B2936=2017,J2936*$P$6,B2936=2018,J2936*$P$7,B2936=2019,J2936*$P$8,B2936=2020,J2936*$P$9,B2936=2021,J2936*$P$10,B2936=2022,J2936*$P$11),"")</f>
        <v>8726851.4882852528</v>
      </c>
      <c r="L2936" s="3">
        <f t="shared" si="46"/>
        <v>16002083.488285253</v>
      </c>
    </row>
    <row r="2937" spans="1:12">
      <c r="A2937">
        <v>4830390</v>
      </c>
      <c r="B2937">
        <v>2017</v>
      </c>
      <c r="D2937" t="s">
        <v>2226</v>
      </c>
      <c r="E2937" t="s">
        <v>2227</v>
      </c>
      <c r="F2937" t="s">
        <v>4101</v>
      </c>
      <c r="G2937" t="s">
        <v>2228</v>
      </c>
      <c r="H2937" s="5">
        <v>7642938</v>
      </c>
      <c r="I2937">
        <f>IFERROR(VLOOKUP(G2937,'NCES Match'!$A$2:$B$1307,2,FALSE),"")</f>
        <v>4830390</v>
      </c>
      <c r="J2937" cm="1">
        <f t="array" ref="J2937">IFERROR(_xlfn.IFS(B2937=2015,H2937/$O$13,B2937=2016,H2937/$O$14,B2937=2017,H2937/$O$15,B2937=2018,H2937/$O$16,B2937=2019,H2937/$O$17,B2937=2020,H2937/$O$18,B2937=2021,H2937/$O$19,B2937=2022,H2937/$O$20),"")</f>
        <v>5.2693377480653083E-3</v>
      </c>
      <c r="K2937" s="3" cm="1">
        <f t="array" ref="K2937">IFERROR(_xlfn.IFS(B2937=2015,J2937*$P$4,B2937=2016,J2937*$P$5,B2937=2017,J2937*$P$6,B2937=2018,J2937*$P$7,B2937=2019,J2937*$P$8,B2937=2020,J2937*$P$9,B2937=2021,J2937*$P$10,B2937=2022,J2937*$P$11),"")</f>
        <v>8948641.3540342953</v>
      </c>
      <c r="L2937" s="3">
        <f t="shared" si="46"/>
        <v>16591579.354034295</v>
      </c>
    </row>
    <row r="2938" spans="1:12">
      <c r="A2938">
        <v>4830390</v>
      </c>
      <c r="B2938">
        <v>2018</v>
      </c>
      <c r="D2938" t="s">
        <v>2226</v>
      </c>
      <c r="E2938" t="s">
        <v>2227</v>
      </c>
      <c r="F2938" t="s">
        <v>4101</v>
      </c>
      <c r="G2938" t="s">
        <v>2228</v>
      </c>
      <c r="H2938" s="5">
        <v>8180743</v>
      </c>
      <c r="I2938">
        <f>IFERROR(VLOOKUP(G2938,'NCES Match'!$A$2:$B$1307,2,FALSE),"")</f>
        <v>4830390</v>
      </c>
      <c r="J2938" cm="1">
        <f t="array" ref="J2938">IFERROR(_xlfn.IFS(B2938=2015,H2938/$O$13,B2938=2016,H2938/$O$14,B2938=2017,H2938/$O$15,B2938=2018,H2938/$O$16,B2938=2019,H2938/$O$17,B2938=2020,H2938/$O$18,B2938=2021,H2938/$O$19,B2938=2022,H2938/$O$20),"")</f>
        <v>5.3384161210593426E-3</v>
      </c>
      <c r="K2938" s="3" cm="1">
        <f t="array" ref="K2938">IFERROR(_xlfn.IFS(B2938=2015,J2938*$P$4,B2938=2016,J2938*$P$5,B2938=2017,J2938*$P$6,B2938=2018,J2938*$P$7,B2938=2019,J2938*$P$8,B2938=2020,J2938*$P$9,B2938=2021,J2938*$P$10,B2938=2022,J2938*$P$11),"")</f>
        <v>9165277.3212949652</v>
      </c>
      <c r="L2938" s="3">
        <f t="shared" si="46"/>
        <v>17346020.321294963</v>
      </c>
    </row>
    <row r="2939" spans="1:12">
      <c r="A2939">
        <v>4830390</v>
      </c>
      <c r="B2939">
        <v>2019</v>
      </c>
      <c r="D2939" t="s">
        <v>2226</v>
      </c>
      <c r="E2939" t="s">
        <v>2227</v>
      </c>
      <c r="F2939" t="s">
        <v>4101</v>
      </c>
      <c r="G2939" t="s">
        <v>2228</v>
      </c>
      <c r="H2939" s="5">
        <v>8273696</v>
      </c>
      <c r="I2939">
        <f>IFERROR(VLOOKUP(G2939,'NCES Match'!$A$2:$B$1307,2,FALSE),"")</f>
        <v>4830390</v>
      </c>
      <c r="J2939" cm="1">
        <f t="array" ref="J2939">IFERROR(_xlfn.IFS(B2939=2015,H2939/$O$13,B2939=2016,H2939/$O$14,B2939=2017,H2939/$O$15,B2939=2018,H2939/$O$16,B2939=2019,H2939/$O$17,B2939=2020,H2939/$O$18,B2939=2021,H2939/$O$19,B2939=2022,H2939/$O$20),"")</f>
        <v>5.2387390537372456E-3</v>
      </c>
      <c r="K2939" s="3" cm="1">
        <f t="array" ref="K2939">IFERROR(_xlfn.IFS(B2939=2015,J2939*$P$4,B2939=2016,J2939*$P$5,B2939=2017,J2939*$P$6,B2939=2018,J2939*$P$7,B2939=2019,J2939*$P$8,B2939=2020,J2939*$P$9,B2939=2021,J2939*$P$10,B2939=2022,J2939*$P$11),"")</f>
        <v>9104540.6463044453</v>
      </c>
      <c r="L2939" s="3">
        <f t="shared" si="46"/>
        <v>17378236.646304443</v>
      </c>
    </row>
    <row r="2940" spans="1:12">
      <c r="A2940">
        <v>4830390</v>
      </c>
      <c r="B2940">
        <v>2020</v>
      </c>
      <c r="D2940" t="s">
        <v>2226</v>
      </c>
      <c r="E2940" t="s">
        <v>2227</v>
      </c>
      <c r="F2940" t="s">
        <v>4230</v>
      </c>
      <c r="G2940" t="s">
        <v>2228</v>
      </c>
      <c r="H2940" s="5">
        <v>9290083</v>
      </c>
      <c r="I2940">
        <f>IFERROR(VLOOKUP(G2940,'NCES Match'!$A$2:$B$1307,2,FALSE),"")</f>
        <v>4830390</v>
      </c>
      <c r="J2940" cm="1">
        <f t="array" ref="J2940">IFERROR(_xlfn.IFS(B2940=2015,H2940/$O$13,B2940=2016,H2940/$O$14,B2940=2017,H2940/$O$15,B2940=2018,H2940/$O$16,B2940=2019,H2940/$O$17,B2940=2020,H2940/$O$18,B2940=2021,H2940/$O$19,B2940=2022,H2940/$O$20),"")</f>
        <v>5.034366235900028E-3</v>
      </c>
      <c r="K2940" s="3" cm="1">
        <f t="array" ref="K2940">IFERROR(_xlfn.IFS(B2940=2015,J2940*$P$4,B2940=2016,J2940*$P$5,B2940=2017,J2940*$P$6,B2940=2018,J2940*$P$7,B2940=2019,J2940*$P$8,B2940=2020,J2940*$P$9,B2940=2021,J2940*$P$10,B2940=2022,J2940*$P$11),"")</f>
        <v>10612458.197018214</v>
      </c>
      <c r="L2940" s="3">
        <f t="shared" si="46"/>
        <v>19902541.197018214</v>
      </c>
    </row>
    <row r="2941" spans="1:12">
      <c r="A2941">
        <v>4830390</v>
      </c>
      <c r="B2941">
        <v>2021</v>
      </c>
      <c r="D2941" t="s">
        <v>2226</v>
      </c>
      <c r="E2941" t="s">
        <v>2227</v>
      </c>
      <c r="F2941" t="s">
        <v>4101</v>
      </c>
      <c r="G2941" t="s">
        <v>2228</v>
      </c>
      <c r="H2941" s="5">
        <v>10190878.1</v>
      </c>
      <c r="I2941">
        <f>IFERROR(VLOOKUP(G2941,'NCES Match'!$A$2:$B$1307,2,FALSE),"")</f>
        <v>4830390</v>
      </c>
      <c r="J2941" cm="1">
        <f t="array" ref="J2941">IFERROR(_xlfn.IFS(B2941=2015,H2941/$O$13,B2941=2016,H2941/$O$14,B2941=2017,H2941/$O$15,B2941=2018,H2941/$O$16,B2941=2019,H2941/$O$17,B2941=2020,H2941/$O$18,B2941=2021,H2941/$O$19,B2941=2022,H2941/$O$20),"")</f>
        <v>5.2140916036379579E-3</v>
      </c>
      <c r="K2941" s="3" cm="1">
        <f t="array" ref="K2941">IFERROR(_xlfn.IFS(B2941=2015,J2941*$P$4,B2941=2016,J2941*$P$5,B2941=2017,J2941*$P$6,B2941=2018,J2941*$P$7,B2941=2019,J2941*$P$8,B2941=2020,J2941*$P$9,B2941=2021,J2941*$P$10,B2941=2022,J2941*$P$11),"")</f>
        <v>11161040.952170882</v>
      </c>
      <c r="L2941" s="3">
        <f t="shared" si="46"/>
        <v>21351919.05217088</v>
      </c>
    </row>
    <row r="2942" spans="1:12">
      <c r="A2942">
        <v>4830390</v>
      </c>
      <c r="B2942">
        <v>2022</v>
      </c>
      <c r="D2942" t="s">
        <v>2226</v>
      </c>
      <c r="E2942" t="s">
        <v>2227</v>
      </c>
      <c r="F2942" t="s">
        <v>4101</v>
      </c>
      <c r="G2942" t="s">
        <v>2228</v>
      </c>
      <c r="H2942" s="5">
        <v>11036864.050000001</v>
      </c>
      <c r="I2942">
        <f>IFERROR(VLOOKUP(G2942,'NCES Match'!$A$2:$B$1307,2,FALSE),"")</f>
        <v>4830390</v>
      </c>
      <c r="J2942" cm="1">
        <f t="array" ref="J2942">IFERROR(_xlfn.IFS(B2942=2015,H2942/$O$13,B2942=2016,H2942/$O$14,B2942=2017,H2942/$O$15,B2942=2018,H2942/$O$16,B2942=2019,H2942/$O$17,B2942=2020,H2942/$O$18,B2942=2021,H2942/$O$19,B2942=2022,H2942/$O$20),"")</f>
        <v>4.8477288902175567E-3</v>
      </c>
      <c r="K2942" s="3" cm="1">
        <f t="array" ref="K2942">IFERROR(_xlfn.IFS(B2942=2015,J2942*$P$4,B2942=2016,J2942*$P$5,B2942=2017,J2942*$P$6,B2942=2018,J2942*$P$7,B2942=2019,J2942*$P$8,B2942=2020,J2942*$P$9,B2942=2021,J2942*$P$10,B2942=2022,J2942*$P$11),"")</f>
        <v>10439501.782778747</v>
      </c>
      <c r="L2942" s="3">
        <f t="shared" si="46"/>
        <v>21476365.832778748</v>
      </c>
    </row>
    <row r="2943" spans="1:12">
      <c r="A2943">
        <v>4830390</v>
      </c>
      <c r="B2943">
        <v>2023</v>
      </c>
      <c r="D2943" t="s">
        <v>2226</v>
      </c>
      <c r="E2943" t="s">
        <v>2227</v>
      </c>
      <c r="F2943" t="s">
        <v>4101</v>
      </c>
      <c r="G2943" t="s">
        <v>2228</v>
      </c>
      <c r="H2943" s="5">
        <v>15064546.4</v>
      </c>
      <c r="I2943">
        <f>IFERROR(VLOOKUP(G2943,'NCES Match'!$A$2:$B$1307,2,FALSE),"")</f>
        <v>4830390</v>
      </c>
      <c r="J2943" t="str" cm="1">
        <f t="array" ref="J2943">IFERROR(_xlfn.IFS(B2943=2015,H2943/$O$13,B2943=2016,H2943/$O$14,B2943=2017,H2943/$O$15,B2943=2018,H2943/$O$16,B2943=2019,H2943/$O$17,B2943=2020,H2943/$O$18,B2943=2021,H2943/$O$19,B2943=2022,H2943/$O$20),"")</f>
        <v/>
      </c>
      <c r="K2943" s="3" t="str" cm="1">
        <f t="array" ref="K2943">IFERROR(_xlfn.IFS(B2943=2015,J2943*$P$4,B2943=2016,J2943*$P$5,B2943=2017,J2943*$P$6,B2943=2018,J2943*$P$7,B2943=2019,J2943*$P$8,B2943=2020,J2943*$P$9,B2943=2021,J2943*$P$10,B2943=2022,J2943*$P$11),"")</f>
        <v/>
      </c>
      <c r="L2943" s="3">
        <f t="shared" si="46"/>
        <v>15064546.4</v>
      </c>
    </row>
    <row r="2944" spans="1:12">
      <c r="A2944">
        <v>4837020</v>
      </c>
      <c r="B2944">
        <v>2015</v>
      </c>
      <c r="C2944" t="s">
        <v>381</v>
      </c>
      <c r="D2944" t="s">
        <v>2761</v>
      </c>
      <c r="E2944" t="s">
        <v>2762</v>
      </c>
      <c r="G2944" t="s">
        <v>2763</v>
      </c>
      <c r="H2944" s="5">
        <v>7225823.4500000002</v>
      </c>
      <c r="I2944">
        <f>IFERROR(VLOOKUP(G2944,'NCES Match'!$A$2:$B$1307,2,FALSE),"")</f>
        <v>4837020</v>
      </c>
      <c r="J2944" cm="1">
        <f t="array" ref="J2944">IFERROR(_xlfn.IFS(B2944=2015,H2944/$O$13,B2944=2016,H2944/$O$14,B2944=2017,H2944/$O$15,B2944=2018,H2944/$O$16,B2944=2019,H2944/$O$17,B2944=2020,H2944/$O$18,B2944=2021,H2944/$O$19,B2944=2022,H2944/$O$20),"")</f>
        <v>5.6607372375328544E-3</v>
      </c>
      <c r="K2944" s="3" cm="1">
        <f t="array" ref="K2944">IFERROR(_xlfn.IFS(B2944=2015,J2944*$P$4,B2944=2016,J2944*$P$5,B2944=2017,J2944*$P$6,B2944=2018,J2944*$P$7,B2944=2019,J2944*$P$8,B2944=2020,J2944*$P$9,B2944=2021,J2944*$P$10,B2944=2022,J2944*$P$11),"")</f>
        <v>9008967.012618795</v>
      </c>
      <c r="L2944" s="3">
        <f t="shared" si="46"/>
        <v>16234790.462618794</v>
      </c>
    </row>
    <row r="2945" spans="1:12">
      <c r="A2945">
        <v>4837020</v>
      </c>
      <c r="B2945">
        <v>2016</v>
      </c>
      <c r="C2945" t="s">
        <v>4102</v>
      </c>
      <c r="D2945" t="s">
        <v>2761</v>
      </c>
      <c r="E2945" t="s">
        <v>2762</v>
      </c>
      <c r="F2945" t="s">
        <v>4101</v>
      </c>
      <c r="G2945" t="s">
        <v>2763</v>
      </c>
      <c r="H2945" s="5">
        <v>7410980</v>
      </c>
      <c r="I2945">
        <f>IFERROR(VLOOKUP(G2945,'NCES Match'!$A$2:$B$1307,2,FALSE),"")</f>
        <v>4837020</v>
      </c>
      <c r="J2945" cm="1">
        <f t="array" ref="J2945">IFERROR(_xlfn.IFS(B2945=2015,H2945/$O$13,B2945=2016,H2945/$O$14,B2945=2017,H2945/$O$15,B2945=2018,H2945/$O$16,B2945=2019,H2945/$O$17,B2945=2020,H2945/$O$18,B2945=2021,H2945/$O$19,B2945=2022,H2945/$O$20),"")</f>
        <v>5.3052753440895909E-3</v>
      </c>
      <c r="K2945" s="3" cm="1">
        <f t="array" ref="K2945">IFERROR(_xlfn.IFS(B2945=2015,J2945*$P$4,B2945=2016,J2945*$P$5,B2945=2017,J2945*$P$6,B2945=2018,J2945*$P$7,B2945=2019,J2945*$P$8,B2945=2020,J2945*$P$9,B2945=2021,J2945*$P$10,B2945=2022,J2945*$P$11),"")</f>
        <v>8889685.1458004713</v>
      </c>
      <c r="L2945" s="3">
        <f t="shared" si="46"/>
        <v>16300665.145800471</v>
      </c>
    </row>
    <row r="2946" spans="1:12">
      <c r="A2946">
        <v>4837020</v>
      </c>
      <c r="B2946">
        <v>2017</v>
      </c>
      <c r="D2946" t="s">
        <v>2761</v>
      </c>
      <c r="E2946" t="s">
        <v>2762</v>
      </c>
      <c r="F2946" t="s">
        <v>4101</v>
      </c>
      <c r="G2946" t="s">
        <v>2763</v>
      </c>
      <c r="H2946" s="5">
        <v>7777063</v>
      </c>
      <c r="I2946">
        <f>IFERROR(VLOOKUP(G2946,'NCES Match'!$A$2:$B$1307,2,FALSE),"")</f>
        <v>4837020</v>
      </c>
      <c r="J2946" cm="1">
        <f t="array" ref="J2946">IFERROR(_xlfn.IFS(B2946=2015,H2946/$O$13,B2946=2016,H2946/$O$14,B2946=2017,H2946/$O$15,B2946=2018,H2946/$O$16,B2946=2019,H2946/$O$17,B2946=2020,H2946/$O$18,B2946=2021,H2946/$O$19,B2946=2022,H2946/$O$20),"")</f>
        <v>5.3618087226380779E-3</v>
      </c>
      <c r="K2946" s="3" cm="1">
        <f t="array" ref="K2946">IFERROR(_xlfn.IFS(B2946=2015,J2946*$P$4,B2946=2016,J2946*$P$5,B2946=2017,J2946*$P$6,B2946=2018,J2946*$P$7,B2946=2019,J2946*$P$8,B2946=2020,J2946*$P$9,B2946=2021,J2946*$P$10,B2946=2022,J2946*$P$11),"")</f>
        <v>9105679.985200718</v>
      </c>
      <c r="L2946" s="3">
        <f t="shared" si="46"/>
        <v>16882742.985200718</v>
      </c>
    </row>
    <row r="2947" spans="1:12">
      <c r="A2947">
        <v>4837020</v>
      </c>
      <c r="B2947">
        <v>2018</v>
      </c>
      <c r="D2947" t="s">
        <v>2761</v>
      </c>
      <c r="E2947" t="s">
        <v>2762</v>
      </c>
      <c r="F2947" t="s">
        <v>4101</v>
      </c>
      <c r="G2947" t="s">
        <v>2763</v>
      </c>
      <c r="H2947" s="5">
        <v>8421159</v>
      </c>
      <c r="I2947">
        <f>IFERROR(VLOOKUP(G2947,'NCES Match'!$A$2:$B$1307,2,FALSE),"")</f>
        <v>4837020</v>
      </c>
      <c r="J2947" cm="1">
        <f t="array" ref="J2947">IFERROR(_xlfn.IFS(B2947=2015,H2947/$O$13,B2947=2016,H2947/$O$14,B2947=2017,H2947/$O$15,B2947=2018,H2947/$O$16,B2947=2019,H2947/$O$17,B2947=2020,H2947/$O$18,B2947=2021,H2947/$O$19,B2947=2022,H2947/$O$20),"")</f>
        <v>5.4953017059213294E-3</v>
      </c>
      <c r="K2947" s="3" cm="1">
        <f t="array" ref="K2947">IFERROR(_xlfn.IFS(B2947=2015,J2947*$P$4,B2947=2016,J2947*$P$5,B2947=2017,J2947*$P$6,B2947=2018,J2947*$P$7,B2947=2019,J2947*$P$8,B2947=2020,J2947*$P$9,B2947=2021,J2947*$P$10,B2947=2022,J2947*$P$11),"")</f>
        <v>9434626.855008034</v>
      </c>
      <c r="L2947" s="3">
        <f t="shared" ref="L2947:L3010" si="47">SUM(H2947,K2947)</f>
        <v>17855785.855008036</v>
      </c>
    </row>
    <row r="2948" spans="1:12">
      <c r="A2948">
        <v>4837020</v>
      </c>
      <c r="B2948">
        <v>2019</v>
      </c>
      <c r="D2948" t="s">
        <v>2761</v>
      </c>
      <c r="E2948" t="s">
        <v>2762</v>
      </c>
      <c r="F2948" t="s">
        <v>4101</v>
      </c>
      <c r="G2948" t="s">
        <v>2763</v>
      </c>
      <c r="H2948" s="5">
        <v>8973663</v>
      </c>
      <c r="I2948">
        <f>IFERROR(VLOOKUP(G2948,'NCES Match'!$A$2:$B$1307,2,FALSE),"")</f>
        <v>4837020</v>
      </c>
      <c r="J2948" cm="1">
        <f t="array" ref="J2948">IFERROR(_xlfn.IFS(B2948=2015,H2948/$O$13,B2948=2016,H2948/$O$14,B2948=2017,H2948/$O$15,B2948=2018,H2948/$O$16,B2948=2019,H2948/$O$17,B2948=2020,H2948/$O$18,B2948=2021,H2948/$O$19,B2948=2022,H2948/$O$20),"")</f>
        <v>5.681944177448257E-3</v>
      </c>
      <c r="K2948" s="3" cm="1">
        <f t="array" ref="K2948">IFERROR(_xlfn.IFS(B2948=2015,J2948*$P$4,B2948=2016,J2948*$P$5,B2948=2017,J2948*$P$6,B2948=2018,J2948*$P$7,B2948=2019,J2948*$P$8,B2948=2020,J2948*$P$9,B2948=2021,J2948*$P$10,B2948=2022,J2948*$P$11),"")</f>
        <v>9874798.3403956704</v>
      </c>
      <c r="L2948" s="3">
        <f t="shared" si="47"/>
        <v>18848461.34039567</v>
      </c>
    </row>
    <row r="2949" spans="1:12">
      <c r="A2949">
        <v>4837020</v>
      </c>
      <c r="B2949">
        <v>2020</v>
      </c>
      <c r="D2949" t="s">
        <v>2761</v>
      </c>
      <c r="E2949" t="s">
        <v>2762</v>
      </c>
      <c r="F2949" t="s">
        <v>4230</v>
      </c>
      <c r="G2949" t="s">
        <v>2763</v>
      </c>
      <c r="H2949" s="5">
        <v>10049944</v>
      </c>
      <c r="I2949">
        <f>IFERROR(VLOOKUP(G2949,'NCES Match'!$A$2:$B$1307,2,FALSE),"")</f>
        <v>4837020</v>
      </c>
      <c r="J2949" cm="1">
        <f t="array" ref="J2949">IFERROR(_xlfn.IFS(B2949=2015,H2949/$O$13,B2949=2016,H2949/$O$14,B2949=2017,H2949/$O$15,B2949=2018,H2949/$O$16,B2949=2019,H2949/$O$17,B2949=2020,H2949/$O$18,B2949=2021,H2949/$O$19,B2949=2022,H2949/$O$20),"")</f>
        <v>5.4461406584081183E-3</v>
      </c>
      <c r="K2949" s="3" cm="1">
        <f t="array" ref="K2949">IFERROR(_xlfn.IFS(B2949=2015,J2949*$P$4,B2949=2016,J2949*$P$5,B2949=2017,J2949*$P$6,B2949=2018,J2949*$P$7,B2949=2019,J2949*$P$8,B2949=2020,J2949*$P$9,B2949=2021,J2949*$P$10,B2949=2022,J2949*$P$11),"")</f>
        <v>11480479.838810267</v>
      </c>
      <c r="L2949" s="3">
        <f t="shared" si="47"/>
        <v>21530423.838810265</v>
      </c>
    </row>
    <row r="2950" spans="1:12">
      <c r="A2950">
        <v>4837020</v>
      </c>
      <c r="B2950">
        <v>2021</v>
      </c>
      <c r="D2950" t="s">
        <v>2761</v>
      </c>
      <c r="E2950" t="s">
        <v>2762</v>
      </c>
      <c r="F2950" t="s">
        <v>4101</v>
      </c>
      <c r="G2950" t="s">
        <v>2763</v>
      </c>
      <c r="H2950" s="5">
        <v>10586719.92</v>
      </c>
      <c r="I2950">
        <f>IFERROR(VLOOKUP(G2950,'NCES Match'!$A$2:$B$1307,2,FALSE),"")</f>
        <v>4837020</v>
      </c>
      <c r="J2950" cm="1">
        <f t="array" ref="J2950">IFERROR(_xlfn.IFS(B2950=2015,H2950/$O$13,B2950=2016,H2950/$O$14,B2950=2017,H2950/$O$15,B2950=2018,H2950/$O$16,B2950=2019,H2950/$O$17,B2950=2020,H2950/$O$18,B2950=2021,H2950/$O$19,B2950=2022,H2950/$O$20),"")</f>
        <v>5.4166213061599394E-3</v>
      </c>
      <c r="K2950" s="3" cm="1">
        <f t="array" ref="K2950">IFERROR(_xlfn.IFS(B2950=2015,J2950*$P$4,B2950=2016,J2950*$P$5,B2950=2017,J2950*$P$6,B2950=2018,J2950*$P$7,B2950=2019,J2950*$P$8,B2950=2020,J2950*$P$9,B2950=2021,J2950*$P$10,B2950=2022,J2950*$P$11),"")</f>
        <v>11594566.573834619</v>
      </c>
      <c r="L2950" s="3">
        <f t="shared" si="47"/>
        <v>22181286.493834618</v>
      </c>
    </row>
    <row r="2951" spans="1:12">
      <c r="A2951">
        <v>4837020</v>
      </c>
      <c r="B2951">
        <v>2022</v>
      </c>
      <c r="D2951" t="s">
        <v>2761</v>
      </c>
      <c r="E2951" t="s">
        <v>2762</v>
      </c>
      <c r="F2951" t="s">
        <v>4101</v>
      </c>
      <c r="G2951" t="s">
        <v>2763</v>
      </c>
      <c r="H2951" s="5">
        <v>12428024.9</v>
      </c>
      <c r="I2951">
        <f>IFERROR(VLOOKUP(G2951,'NCES Match'!$A$2:$B$1307,2,FALSE),"")</f>
        <v>4837020</v>
      </c>
      <c r="J2951" cm="1">
        <f t="array" ref="J2951">IFERROR(_xlfn.IFS(B2951=2015,H2951/$O$13,B2951=2016,H2951/$O$14,B2951=2017,H2951/$O$15,B2951=2018,H2951/$O$16,B2951=2019,H2951/$O$17,B2951=2020,H2951/$O$18,B2951=2021,H2951/$O$19,B2951=2022,H2951/$O$20),"")</f>
        <v>5.4587693644802269E-3</v>
      </c>
      <c r="K2951" s="3" cm="1">
        <f t="array" ref="K2951">IFERROR(_xlfn.IFS(B2951=2015,J2951*$P$4,B2951=2016,J2951*$P$5,B2951=2017,J2951*$P$6,B2951=2018,J2951*$P$7,B2951=2019,J2951*$P$8,B2951=2020,J2951*$P$9,B2951=2021,J2951*$P$10,B2951=2022,J2951*$P$11),"")</f>
        <v>11755367.060081588</v>
      </c>
      <c r="L2951" s="3">
        <f t="shared" si="47"/>
        <v>24183391.960081588</v>
      </c>
    </row>
    <row r="2952" spans="1:12">
      <c r="A2952">
        <v>4837020</v>
      </c>
      <c r="B2952">
        <v>2023</v>
      </c>
      <c r="D2952" t="s">
        <v>2761</v>
      </c>
      <c r="E2952" t="s">
        <v>2762</v>
      </c>
      <c r="F2952" t="s">
        <v>4101</v>
      </c>
      <c r="G2952" t="s">
        <v>2763</v>
      </c>
      <c r="H2952" s="5">
        <v>13542293.949999999</v>
      </c>
      <c r="I2952">
        <f>IFERROR(VLOOKUP(G2952,'NCES Match'!$A$2:$B$1307,2,FALSE),"")</f>
        <v>4837020</v>
      </c>
      <c r="J2952" t="str" cm="1">
        <f t="array" ref="J2952">IFERROR(_xlfn.IFS(B2952=2015,H2952/$O$13,B2952=2016,H2952/$O$14,B2952=2017,H2952/$O$15,B2952=2018,H2952/$O$16,B2952=2019,H2952/$O$17,B2952=2020,H2952/$O$18,B2952=2021,H2952/$O$19,B2952=2022,H2952/$O$20),"")</f>
        <v/>
      </c>
      <c r="K2952" s="3" t="str" cm="1">
        <f t="array" ref="K2952">IFERROR(_xlfn.IFS(B2952=2015,J2952*$P$4,B2952=2016,J2952*$P$5,B2952=2017,J2952*$P$6,B2952=2018,J2952*$P$7,B2952=2019,J2952*$P$8,B2952=2020,J2952*$P$9,B2952=2021,J2952*$P$10,B2952=2022,J2952*$P$11),"")</f>
        <v/>
      </c>
      <c r="L2952" s="3">
        <f t="shared" si="47"/>
        <v>13542293.949999999</v>
      </c>
    </row>
    <row r="2953" spans="1:12">
      <c r="A2953">
        <v>4841880</v>
      </c>
      <c r="B2953">
        <v>2015</v>
      </c>
      <c r="C2953" t="s">
        <v>381</v>
      </c>
      <c r="D2953" t="s">
        <v>3139</v>
      </c>
      <c r="E2953" t="s">
        <v>3140</v>
      </c>
      <c r="G2953" t="s">
        <v>3141</v>
      </c>
      <c r="H2953" s="5">
        <v>258589.23</v>
      </c>
      <c r="I2953">
        <f>IFERROR(VLOOKUP(G2953,'NCES Match'!$A$2:$B$1307,2,FALSE),"")</f>
        <v>4841880</v>
      </c>
      <c r="J2953" cm="1">
        <f t="array" ref="J2953">IFERROR(_xlfn.IFS(B2953=2015,H2953/$O$13,B2953=2016,H2953/$O$14,B2953=2017,H2953/$O$15,B2953=2018,H2953/$O$16,B2953=2019,H2953/$O$17,B2953=2020,H2953/$O$18,B2953=2021,H2953/$O$19,B2953=2022,H2953/$O$20),"")</f>
        <v>2.0257977427969791E-4</v>
      </c>
      <c r="K2953" s="3" cm="1">
        <f t="array" ref="K2953">IFERROR(_xlfn.IFS(B2953=2015,J2953*$P$4,B2953=2016,J2953*$P$5,B2953=2017,J2953*$P$6,B2953=2018,J2953*$P$7,B2953=2019,J2953*$P$8,B2953=2020,J2953*$P$9,B2953=2021,J2953*$P$10,B2953=2022,J2953*$P$11),"")</f>
        <v>322402.2644628128</v>
      </c>
      <c r="L2953" s="3">
        <f t="shared" si="47"/>
        <v>580991.49446281279</v>
      </c>
    </row>
    <row r="2954" spans="1:12">
      <c r="A2954">
        <v>4841880</v>
      </c>
      <c r="B2954">
        <v>2016</v>
      </c>
      <c r="C2954" t="s">
        <v>4102</v>
      </c>
      <c r="D2954" t="s">
        <v>3139</v>
      </c>
      <c r="E2954" t="s">
        <v>3140</v>
      </c>
      <c r="F2954" t="s">
        <v>4101</v>
      </c>
      <c r="G2954" t="s">
        <v>3141</v>
      </c>
      <c r="H2954" s="5">
        <v>274573</v>
      </c>
      <c r="I2954">
        <f>IFERROR(VLOOKUP(G2954,'NCES Match'!$A$2:$B$1307,2,FALSE),"")</f>
        <v>4841880</v>
      </c>
      <c r="J2954" cm="1">
        <f t="array" ref="J2954">IFERROR(_xlfn.IFS(B2954=2015,H2954/$O$13,B2954=2016,H2954/$O$14,B2954=2017,H2954/$O$15,B2954=2018,H2954/$O$16,B2954=2019,H2954/$O$17,B2954=2020,H2954/$O$18,B2954=2021,H2954/$O$19,B2954=2022,H2954/$O$20),"")</f>
        <v>1.9655772476146355E-4</v>
      </c>
      <c r="K2954" s="3" cm="1">
        <f t="array" ref="K2954">IFERROR(_xlfn.IFS(B2954=2015,J2954*$P$4,B2954=2016,J2954*$P$5,B2954=2017,J2954*$P$6,B2954=2018,J2954*$P$7,B2954=2019,J2954*$P$8,B2954=2020,J2954*$P$9,B2954=2021,J2954*$P$10,B2954=2022,J2954*$P$11),"")</f>
        <v>329358.26564609166</v>
      </c>
      <c r="L2954" s="3">
        <f t="shared" si="47"/>
        <v>603931.26564609166</v>
      </c>
    </row>
    <row r="2955" spans="1:12">
      <c r="A2955">
        <v>4841880</v>
      </c>
      <c r="B2955">
        <v>2017</v>
      </c>
      <c r="D2955" t="s">
        <v>3139</v>
      </c>
      <c r="E2955" t="s">
        <v>3140</v>
      </c>
      <c r="F2955" t="s">
        <v>4101</v>
      </c>
      <c r="G2955" t="s">
        <v>3141</v>
      </c>
      <c r="H2955" s="5">
        <v>311168</v>
      </c>
      <c r="I2955">
        <f>IFERROR(VLOOKUP(G2955,'NCES Match'!$A$2:$B$1307,2,FALSE),"")</f>
        <v>4841880</v>
      </c>
      <c r="J2955" cm="1">
        <f t="array" ref="J2955">IFERROR(_xlfn.IFS(B2955=2015,H2955/$O$13,B2955=2016,H2955/$O$14,B2955=2017,H2955/$O$15,B2955=2018,H2955/$O$16,B2955=2019,H2955/$O$17,B2955=2020,H2955/$O$18,B2955=2021,H2955/$O$19,B2955=2022,H2955/$O$20),"")</f>
        <v>2.1453128213129371E-4</v>
      </c>
      <c r="K2955" s="3" cm="1">
        <f t="array" ref="K2955">IFERROR(_xlfn.IFS(B2955=2015,J2955*$P$4,B2955=2016,J2955*$P$5,B2955=2017,J2955*$P$6,B2955=2018,J2955*$P$7,B2955=2019,J2955*$P$8,B2955=2020,J2955*$P$9,B2955=2021,J2955*$P$10,B2955=2022,J2955*$P$11),"")</f>
        <v>364327.28263033705</v>
      </c>
      <c r="L2955" s="3">
        <f t="shared" si="47"/>
        <v>675495.28263033705</v>
      </c>
    </row>
    <row r="2956" spans="1:12">
      <c r="A2956">
        <v>4841880</v>
      </c>
      <c r="B2956">
        <v>2018</v>
      </c>
      <c r="D2956" t="s">
        <v>3139</v>
      </c>
      <c r="E2956" t="s">
        <v>3140</v>
      </c>
      <c r="F2956" t="s">
        <v>4101</v>
      </c>
      <c r="G2956" t="s">
        <v>3141</v>
      </c>
      <c r="H2956" s="5">
        <v>318275</v>
      </c>
      <c r="I2956">
        <f>IFERROR(VLOOKUP(G2956,'NCES Match'!$A$2:$B$1307,2,FALSE),"")</f>
        <v>4841880</v>
      </c>
      <c r="J2956" cm="1">
        <f t="array" ref="J2956">IFERROR(_xlfn.IFS(B2956=2015,H2956/$O$13,B2956=2016,H2956/$O$14,B2956=2017,H2956/$O$15,B2956=2018,H2956/$O$16,B2956=2019,H2956/$O$17,B2956=2020,H2956/$O$18,B2956=2021,H2956/$O$19,B2956=2022,H2956/$O$20),"")</f>
        <v>2.0769316319192062E-4</v>
      </c>
      <c r="K2956" s="3" cm="1">
        <f t="array" ref="K2956">IFERROR(_xlfn.IFS(B2956=2015,J2956*$P$4,B2956=2016,J2956*$P$5,B2956=2017,J2956*$P$6,B2956=2018,J2956*$P$7,B2956=2019,J2956*$P$8,B2956=2020,J2956*$P$9,B2956=2021,J2956*$P$10,B2956=2022,J2956*$P$11),"")</f>
        <v>356578.69211086998</v>
      </c>
      <c r="L2956" s="3">
        <f t="shared" si="47"/>
        <v>674853.69211087003</v>
      </c>
    </row>
    <row r="2957" spans="1:12">
      <c r="A2957">
        <v>4841880</v>
      </c>
      <c r="B2957">
        <v>2019</v>
      </c>
      <c r="D2957" t="s">
        <v>3139</v>
      </c>
      <c r="E2957" t="s">
        <v>3140</v>
      </c>
      <c r="F2957" t="s">
        <v>4101</v>
      </c>
      <c r="G2957" t="s">
        <v>3141</v>
      </c>
      <c r="H2957" s="5">
        <v>329504</v>
      </c>
      <c r="I2957">
        <f>IFERROR(VLOOKUP(G2957,'NCES Match'!$A$2:$B$1307,2,FALSE),"")</f>
        <v>4841880</v>
      </c>
      <c r="J2957" cm="1">
        <f t="array" ref="J2957">IFERROR(_xlfn.IFS(B2957=2015,H2957/$O$13,B2957=2016,H2957/$O$14,B2957=2017,H2957/$O$15,B2957=2018,H2957/$O$16,B2957=2019,H2957/$O$17,B2957=2020,H2957/$O$18,B2957=2021,H2957/$O$19,B2957=2022,H2957/$O$20),"")</f>
        <v>2.086353514998179E-4</v>
      </c>
      <c r="K2957" s="3" cm="1">
        <f t="array" ref="K2957">IFERROR(_xlfn.IFS(B2957=2015,J2957*$P$4,B2957=2016,J2957*$P$5,B2957=2017,J2957*$P$6,B2957=2018,J2957*$P$7,B2957=2019,J2957*$P$8,B2957=2020,J2957*$P$9,B2957=2021,J2957*$P$10,B2957=2022,J2957*$P$11),"")</f>
        <v>362592.7954229766</v>
      </c>
      <c r="L2957" s="3">
        <f t="shared" si="47"/>
        <v>692096.7954229766</v>
      </c>
    </row>
    <row r="2958" spans="1:12">
      <c r="A2958">
        <v>4841880</v>
      </c>
      <c r="B2958">
        <v>2020</v>
      </c>
      <c r="D2958" t="s">
        <v>3139</v>
      </c>
      <c r="E2958" t="s">
        <v>3140</v>
      </c>
      <c r="F2958" t="s">
        <v>4230</v>
      </c>
      <c r="G2958" t="s">
        <v>3141</v>
      </c>
      <c r="H2958" s="5">
        <v>362670</v>
      </c>
      <c r="I2958">
        <f>IFERROR(VLOOKUP(G2958,'NCES Match'!$A$2:$B$1307,2,FALSE),"")</f>
        <v>4841880</v>
      </c>
      <c r="J2958" cm="1">
        <f t="array" ref="J2958">IFERROR(_xlfn.IFS(B2958=2015,H2958/$O$13,B2958=2016,H2958/$O$14,B2958=2017,H2958/$O$15,B2958=2018,H2958/$O$16,B2958=2019,H2958/$O$17,B2958=2020,H2958/$O$18,B2958=2021,H2958/$O$19,B2958=2022,H2958/$O$20),"")</f>
        <v>1.9653361576789605E-4</v>
      </c>
      <c r="K2958" s="3" cm="1">
        <f t="array" ref="K2958">IFERROR(_xlfn.IFS(B2958=2015,J2958*$P$4,B2958=2016,J2958*$P$5,B2958=2017,J2958*$P$6,B2958=2018,J2958*$P$7,B2958=2019,J2958*$P$8,B2958=2020,J2958*$P$9,B2958=2021,J2958*$P$10,B2958=2022,J2958*$P$11),"")</f>
        <v>414293.41528085328</v>
      </c>
      <c r="L2958" s="3">
        <f t="shared" si="47"/>
        <v>776963.41528085328</v>
      </c>
    </row>
    <row r="2959" spans="1:12">
      <c r="A2959">
        <v>4841880</v>
      </c>
      <c r="B2959">
        <v>2021</v>
      </c>
      <c r="D2959" t="s">
        <v>3139</v>
      </c>
      <c r="E2959" t="s">
        <v>3140</v>
      </c>
      <c r="F2959" t="s">
        <v>4101</v>
      </c>
      <c r="G2959" t="s">
        <v>3141</v>
      </c>
      <c r="H2959" s="5">
        <v>424389.95</v>
      </c>
      <c r="I2959">
        <f>IFERROR(VLOOKUP(G2959,'NCES Match'!$A$2:$B$1307,2,FALSE),"")</f>
        <v>4841880</v>
      </c>
      <c r="J2959" cm="1">
        <f t="array" ref="J2959">IFERROR(_xlfn.IFS(B2959=2015,H2959/$O$13,B2959=2016,H2959/$O$14,B2959=2017,H2959/$O$15,B2959=2018,H2959/$O$16,B2959=2019,H2959/$O$17,B2959=2020,H2959/$O$18,B2959=2021,H2959/$O$19,B2959=2022,H2959/$O$20),"")</f>
        <v>2.171361538475603E-4</v>
      </c>
      <c r="K2959" s="3" cm="1">
        <f t="array" ref="K2959">IFERROR(_xlfn.IFS(B2959=2015,J2959*$P$4,B2959=2016,J2959*$P$5,B2959=2017,J2959*$P$6,B2959=2018,J2959*$P$7,B2959=2019,J2959*$P$8,B2959=2020,J2959*$P$9,B2959=2021,J2959*$P$10,B2959=2022,J2959*$P$11),"")</f>
        <v>464791.50914774981</v>
      </c>
      <c r="L2959" s="3">
        <f t="shared" si="47"/>
        <v>889181.45914774982</v>
      </c>
    </row>
    <row r="2960" spans="1:12">
      <c r="A2960">
        <v>4841880</v>
      </c>
      <c r="B2960">
        <v>2022</v>
      </c>
      <c r="D2960" t="s">
        <v>3139</v>
      </c>
      <c r="E2960" t="s">
        <v>3140</v>
      </c>
      <c r="F2960" t="s">
        <v>4101</v>
      </c>
      <c r="G2960" t="s">
        <v>3141</v>
      </c>
      <c r="H2960" s="5">
        <v>507178.02</v>
      </c>
      <c r="I2960">
        <f>IFERROR(VLOOKUP(G2960,'NCES Match'!$A$2:$B$1307,2,FALSE),"")</f>
        <v>4841880</v>
      </c>
      <c r="J2960" cm="1">
        <f t="array" ref="J2960">IFERROR(_xlfn.IFS(B2960=2015,H2960/$O$13,B2960=2016,H2960/$O$14,B2960=2017,H2960/$O$15,B2960=2018,H2960/$O$16,B2960=2019,H2960/$O$17,B2960=2020,H2960/$O$18,B2960=2021,H2960/$O$19,B2960=2022,H2960/$O$20),"")</f>
        <v>2.2276812769450919E-4</v>
      </c>
      <c r="K2960" s="3" cm="1">
        <f t="array" ref="K2960">IFERROR(_xlfn.IFS(B2960=2015,J2960*$P$4,B2960=2016,J2960*$P$5,B2960=2017,J2960*$P$6,B2960=2018,J2960*$P$7,B2960=2019,J2960*$P$8,B2960=2020,J2960*$P$9,B2960=2021,J2960*$P$10,B2960=2022,J2960*$P$11),"")</f>
        <v>479727.37726856349</v>
      </c>
      <c r="L2960" s="3">
        <f t="shared" si="47"/>
        <v>986905.39726856351</v>
      </c>
    </row>
    <row r="2961" spans="1:12">
      <c r="A2961">
        <v>4841880</v>
      </c>
      <c r="B2961">
        <v>2023</v>
      </c>
      <c r="D2961" t="s">
        <v>3139</v>
      </c>
      <c r="E2961" t="s">
        <v>3140</v>
      </c>
      <c r="F2961" t="s">
        <v>4101</v>
      </c>
      <c r="G2961" t="s">
        <v>3141</v>
      </c>
      <c r="H2961" s="5">
        <v>582913.21</v>
      </c>
      <c r="I2961">
        <f>IFERROR(VLOOKUP(G2961,'NCES Match'!$A$2:$B$1307,2,FALSE),"")</f>
        <v>4841880</v>
      </c>
      <c r="J2961" t="str" cm="1">
        <f t="array" ref="J2961">IFERROR(_xlfn.IFS(B2961=2015,H2961/$O$13,B2961=2016,H2961/$O$14,B2961=2017,H2961/$O$15,B2961=2018,H2961/$O$16,B2961=2019,H2961/$O$17,B2961=2020,H2961/$O$18,B2961=2021,H2961/$O$19,B2961=2022,H2961/$O$20),"")</f>
        <v/>
      </c>
      <c r="K2961" s="3" t="str" cm="1">
        <f t="array" ref="K2961">IFERROR(_xlfn.IFS(B2961=2015,J2961*$P$4,B2961=2016,J2961*$P$5,B2961=2017,J2961*$P$6,B2961=2018,J2961*$P$7,B2961=2019,J2961*$P$8,B2961=2020,J2961*$P$9,B2961=2021,J2961*$P$10,B2961=2022,J2961*$P$11),"")</f>
        <v/>
      </c>
      <c r="L2961" s="3">
        <f t="shared" si="47"/>
        <v>582913.21</v>
      </c>
    </row>
    <row r="2962" spans="1:12">
      <c r="A2962">
        <v>4815210</v>
      </c>
      <c r="B2962">
        <v>2015</v>
      </c>
      <c r="C2962" t="s">
        <v>381</v>
      </c>
      <c r="D2962" t="s">
        <v>994</v>
      </c>
      <c r="E2962" t="s">
        <v>995</v>
      </c>
      <c r="G2962" t="s">
        <v>996</v>
      </c>
      <c r="H2962" s="5">
        <v>1985593.32</v>
      </c>
      <c r="I2962">
        <f>IFERROR(VLOOKUP(G2962,'NCES Match'!$A$2:$B$1307,2,FALSE),"")</f>
        <v>4815210</v>
      </c>
      <c r="J2962" cm="1">
        <f t="array" ref="J2962">IFERROR(_xlfn.IFS(B2962=2015,H2962/$O$13,B2962=2016,H2962/$O$14,B2962=2017,H2962/$O$15,B2962=2018,H2962/$O$16,B2962=2019,H2962/$O$17,B2962=2020,H2962/$O$18,B2962=2021,H2962/$O$19,B2962=2022,H2962/$O$20),"")</f>
        <v>1.5555212665928739E-3</v>
      </c>
      <c r="K2962" s="3" cm="1">
        <f t="array" ref="K2962">IFERROR(_xlfn.IFS(B2962=2015,J2962*$P$4,B2962=2016,J2962*$P$5,B2962=2017,J2962*$P$6,B2962=2018,J2962*$P$7,B2962=2019,J2962*$P$8,B2962=2020,J2962*$P$9,B2962=2021,J2962*$P$10,B2962=2022,J2962*$P$11),"")</f>
        <v>2475585.6331303301</v>
      </c>
      <c r="L2962" s="3">
        <f t="shared" si="47"/>
        <v>4461178.95313033</v>
      </c>
    </row>
    <row r="2963" spans="1:12">
      <c r="A2963">
        <v>4815210</v>
      </c>
      <c r="B2963">
        <v>2016</v>
      </c>
      <c r="C2963" t="s">
        <v>4102</v>
      </c>
      <c r="D2963" t="s">
        <v>994</v>
      </c>
      <c r="E2963" t="s">
        <v>995</v>
      </c>
      <c r="F2963" t="s">
        <v>4101</v>
      </c>
      <c r="G2963" t="s">
        <v>996</v>
      </c>
      <c r="H2963" s="5">
        <v>2029581</v>
      </c>
      <c r="I2963">
        <f>IFERROR(VLOOKUP(G2963,'NCES Match'!$A$2:$B$1307,2,FALSE),"")</f>
        <v>4815210</v>
      </c>
      <c r="J2963" cm="1">
        <f t="array" ref="J2963">IFERROR(_xlfn.IFS(B2963=2015,H2963/$O$13,B2963=2016,H2963/$O$14,B2963=2017,H2963/$O$15,B2963=2018,H2963/$O$16,B2963=2019,H2963/$O$17,B2963=2020,H2963/$O$18,B2963=2021,H2963/$O$19,B2963=2022,H2963/$O$20),"")</f>
        <v>1.4529098767143746E-3</v>
      </c>
      <c r="K2963" s="3" cm="1">
        <f t="array" ref="K2963">IFERROR(_xlfn.IFS(B2963=2015,J2963*$P$4,B2963=2016,J2963*$P$5,B2963=2017,J2963*$P$6,B2963=2018,J2963*$P$7,B2963=2019,J2963*$P$8,B2963=2020,J2963*$P$9,B2963=2021,J2963*$P$10,B2963=2022,J2963*$P$11),"")</f>
        <v>2434541.1899504336</v>
      </c>
      <c r="L2963" s="3">
        <f t="shared" si="47"/>
        <v>4464122.1899504336</v>
      </c>
    </row>
    <row r="2964" spans="1:12">
      <c r="A2964">
        <v>4815210</v>
      </c>
      <c r="B2964">
        <v>2017</v>
      </c>
      <c r="D2964" t="s">
        <v>994</v>
      </c>
      <c r="E2964" t="s">
        <v>995</v>
      </c>
      <c r="F2964" t="s">
        <v>4101</v>
      </c>
      <c r="G2964" t="s">
        <v>996</v>
      </c>
      <c r="H2964" s="5">
        <v>2166640</v>
      </c>
      <c r="I2964">
        <f>IFERROR(VLOOKUP(G2964,'NCES Match'!$A$2:$B$1307,2,FALSE),"")</f>
        <v>4815210</v>
      </c>
      <c r="J2964" cm="1">
        <f t="array" ref="J2964">IFERROR(_xlfn.IFS(B2964=2015,H2964/$O$13,B2964=2016,H2964/$O$14,B2964=2017,H2964/$O$15,B2964=2018,H2964/$O$16,B2964=2019,H2964/$O$17,B2964=2020,H2964/$O$18,B2964=2021,H2964/$O$19,B2964=2022,H2964/$O$20),"")</f>
        <v>1.4937656093073396E-3</v>
      </c>
      <c r="K2964" s="3" cm="1">
        <f t="array" ref="K2964">IFERROR(_xlfn.IFS(B2964=2015,J2964*$P$4,B2964=2016,J2964*$P$5,B2964=2017,J2964*$P$6,B2964=2018,J2964*$P$7,B2964=2019,J2964*$P$8,B2964=2020,J2964*$P$9,B2964=2021,J2964*$P$10,B2964=2022,J2964*$P$11),"")</f>
        <v>2536784.1925846925</v>
      </c>
      <c r="L2964" s="3">
        <f t="shared" si="47"/>
        <v>4703424.1925846925</v>
      </c>
    </row>
    <row r="2965" spans="1:12">
      <c r="A2965">
        <v>4815210</v>
      </c>
      <c r="B2965">
        <v>2018</v>
      </c>
      <c r="D2965" t="s">
        <v>994</v>
      </c>
      <c r="E2965" t="s">
        <v>995</v>
      </c>
      <c r="F2965" t="s">
        <v>4101</v>
      </c>
      <c r="G2965" t="s">
        <v>996</v>
      </c>
      <c r="H2965" s="5">
        <v>2280957</v>
      </c>
      <c r="I2965">
        <f>IFERROR(VLOOKUP(G2965,'NCES Match'!$A$2:$B$1307,2,FALSE),"")</f>
        <v>4815210</v>
      </c>
      <c r="J2965" cm="1">
        <f t="array" ref="J2965">IFERROR(_xlfn.IFS(B2965=2015,H2965/$O$13,B2965=2016,H2965/$O$14,B2965=2017,H2965/$O$15,B2965=2018,H2965/$O$16,B2965=2019,H2965/$O$17,B2965=2020,H2965/$O$18,B2965=2021,H2965/$O$19,B2965=2022,H2965/$O$20),"")</f>
        <v>1.4884586424782143E-3</v>
      </c>
      <c r="K2965" s="3" cm="1">
        <f t="array" ref="K2965">IFERROR(_xlfn.IFS(B2965=2015,J2965*$P$4,B2965=2016,J2965*$P$5,B2965=2017,J2965*$P$6,B2965=2018,J2965*$P$7,B2965=2019,J2965*$P$8,B2965=2020,J2965*$P$9,B2965=2021,J2965*$P$10,B2965=2022,J2965*$P$11),"")</f>
        <v>2555465.1286501721</v>
      </c>
      <c r="L2965" s="3">
        <f t="shared" si="47"/>
        <v>4836422.1286501717</v>
      </c>
    </row>
    <row r="2966" spans="1:12">
      <c r="A2966">
        <v>4815210</v>
      </c>
      <c r="B2966">
        <v>2019</v>
      </c>
      <c r="D2966" t="s">
        <v>994</v>
      </c>
      <c r="E2966" t="s">
        <v>995</v>
      </c>
      <c r="F2966" t="s">
        <v>4101</v>
      </c>
      <c r="G2966" t="s">
        <v>996</v>
      </c>
      <c r="H2966" s="5">
        <v>2493084</v>
      </c>
      <c r="I2966">
        <f>IFERROR(VLOOKUP(G2966,'NCES Match'!$A$2:$B$1307,2,FALSE),"")</f>
        <v>4815210</v>
      </c>
      <c r="J2966" cm="1">
        <f t="array" ref="J2966">IFERROR(_xlfn.IFS(B2966=2015,H2966/$O$13,B2966=2016,H2966/$O$14,B2966=2017,H2966/$O$15,B2966=2018,H2966/$O$16,B2966=2019,H2966/$O$17,B2966=2020,H2966/$O$18,B2966=2021,H2966/$O$19,B2966=2022,H2966/$O$20),"")</f>
        <v>1.578570993549614E-3</v>
      </c>
      <c r="K2966" s="3" cm="1">
        <f t="array" ref="K2966">IFERROR(_xlfn.IFS(B2966=2015,J2966*$P$4,B2966=2016,J2966*$P$5,B2966=2017,J2966*$P$6,B2966=2018,J2966*$P$7,B2966=2019,J2966*$P$8,B2966=2020,J2966*$P$9,B2966=2021,J2966*$P$10,B2966=2022,J2966*$P$11),"")</f>
        <v>2743439.5236000055</v>
      </c>
      <c r="L2966" s="3">
        <f t="shared" si="47"/>
        <v>5236523.5236000055</v>
      </c>
    </row>
    <row r="2967" spans="1:12">
      <c r="A2967">
        <v>4815210</v>
      </c>
      <c r="B2967">
        <v>2020</v>
      </c>
      <c r="D2967" t="s">
        <v>994</v>
      </c>
      <c r="E2967" t="s">
        <v>995</v>
      </c>
      <c r="F2967" t="s">
        <v>4230</v>
      </c>
      <c r="G2967" t="s">
        <v>996</v>
      </c>
      <c r="H2967" s="5">
        <v>2734023</v>
      </c>
      <c r="I2967">
        <f>IFERROR(VLOOKUP(G2967,'NCES Match'!$A$2:$B$1307,2,FALSE),"")</f>
        <v>4815210</v>
      </c>
      <c r="J2967" cm="1">
        <f t="array" ref="J2967">IFERROR(_xlfn.IFS(B2967=2015,H2967/$O$13,B2967=2016,H2967/$O$14,B2967=2017,H2967/$O$15,B2967=2018,H2967/$O$16,B2967=2019,H2967/$O$17,B2967=2020,H2967/$O$18,B2967=2021,H2967/$O$19,B2967=2022,H2967/$O$20),"")</f>
        <v>1.4815877403220295E-3</v>
      </c>
      <c r="K2967" s="3" cm="1">
        <f t="array" ref="K2967">IFERROR(_xlfn.IFS(B2967=2015,J2967*$P$4,B2967=2016,J2967*$P$5,B2967=2017,J2967*$P$6,B2967=2018,J2967*$P$7,B2967=2019,J2967*$P$8,B2967=2020,J2967*$P$9,B2967=2021,J2967*$P$10,B2967=2022,J2967*$P$11),"")</f>
        <v>3123191.1272683274</v>
      </c>
      <c r="L2967" s="3">
        <f t="shared" si="47"/>
        <v>5857214.1272683274</v>
      </c>
    </row>
    <row r="2968" spans="1:12">
      <c r="A2968">
        <v>4815210</v>
      </c>
      <c r="B2968">
        <v>2021</v>
      </c>
      <c r="D2968" t="s">
        <v>994</v>
      </c>
      <c r="E2968" t="s">
        <v>995</v>
      </c>
      <c r="F2968" t="s">
        <v>4101</v>
      </c>
      <c r="G2968" t="s">
        <v>996</v>
      </c>
      <c r="H2968" s="5">
        <v>2890170.34</v>
      </c>
      <c r="I2968">
        <f>IFERROR(VLOOKUP(G2968,'NCES Match'!$A$2:$B$1307,2,FALSE),"")</f>
        <v>4815210</v>
      </c>
      <c r="J2968" cm="1">
        <f t="array" ref="J2968">IFERROR(_xlfn.IFS(B2968=2015,H2968/$O$13,B2968=2016,H2968/$O$14,B2968=2017,H2968/$O$15,B2968=2018,H2968/$O$16,B2968=2019,H2968/$O$17,B2968=2020,H2968/$O$18,B2968=2021,H2968/$O$19,B2968=2022,H2968/$O$20),"")</f>
        <v>1.4787354686224205E-3</v>
      </c>
      <c r="K2968" s="3" cm="1">
        <f t="array" ref="K2968">IFERROR(_xlfn.IFS(B2968=2015,J2968*$P$4,B2968=2016,J2968*$P$5,B2968=2017,J2968*$P$6,B2968=2018,J2968*$P$7,B2968=2019,J2968*$P$8,B2968=2020,J2968*$P$9,B2968=2021,J2968*$P$10,B2968=2022,J2968*$P$11),"")</f>
        <v>3165312.0768356202</v>
      </c>
      <c r="L2968" s="3">
        <f t="shared" si="47"/>
        <v>6055482.4168356201</v>
      </c>
    </row>
    <row r="2969" spans="1:12">
      <c r="A2969">
        <v>4815210</v>
      </c>
      <c r="B2969">
        <v>2022</v>
      </c>
      <c r="D2969" t="s">
        <v>994</v>
      </c>
      <c r="E2969" t="s">
        <v>995</v>
      </c>
      <c r="F2969" t="s">
        <v>4101</v>
      </c>
      <c r="G2969" t="s">
        <v>996</v>
      </c>
      <c r="H2969" s="5">
        <v>3142937.27</v>
      </c>
      <c r="I2969">
        <f>IFERROR(VLOOKUP(G2969,'NCES Match'!$A$2:$B$1307,2,FALSE),"")</f>
        <v>4815210</v>
      </c>
      <c r="J2969" cm="1">
        <f t="array" ref="J2969">IFERROR(_xlfn.IFS(B2969=2015,H2969/$O$13,B2969=2016,H2969/$O$14,B2969=2017,H2969/$O$15,B2969=2018,H2969/$O$16,B2969=2019,H2969/$O$17,B2969=2020,H2969/$O$18,B2969=2021,H2969/$O$19,B2969=2022,H2969/$O$20),"")</f>
        <v>1.3804743571087564E-3</v>
      </c>
      <c r="K2969" s="3" cm="1">
        <f t="array" ref="K2969">IFERROR(_xlfn.IFS(B2969=2015,J2969*$P$4,B2969=2016,J2969*$P$5,B2969=2017,J2969*$P$6,B2969=2018,J2969*$P$7,B2969=2019,J2969*$P$8,B2969=2020,J2969*$P$9,B2969=2021,J2969*$P$10,B2969=2022,J2969*$P$11),"")</f>
        <v>2972828.0682524825</v>
      </c>
      <c r="L2969" s="3">
        <f t="shared" si="47"/>
        <v>6115765.3382524829</v>
      </c>
    </row>
    <row r="2970" spans="1:12">
      <c r="A2970">
        <v>4815210</v>
      </c>
      <c r="B2970">
        <v>2023</v>
      </c>
      <c r="D2970" t="s">
        <v>994</v>
      </c>
      <c r="E2970" t="s">
        <v>995</v>
      </c>
      <c r="F2970" t="s">
        <v>4101</v>
      </c>
      <c r="G2970" t="s">
        <v>996</v>
      </c>
      <c r="H2970" s="5">
        <v>3595314.46</v>
      </c>
      <c r="I2970">
        <f>IFERROR(VLOOKUP(G2970,'NCES Match'!$A$2:$B$1307,2,FALSE),"")</f>
        <v>4815210</v>
      </c>
      <c r="J2970" t="str" cm="1">
        <f t="array" ref="J2970">IFERROR(_xlfn.IFS(B2970=2015,H2970/$O$13,B2970=2016,H2970/$O$14,B2970=2017,H2970/$O$15,B2970=2018,H2970/$O$16,B2970=2019,H2970/$O$17,B2970=2020,H2970/$O$18,B2970=2021,H2970/$O$19,B2970=2022,H2970/$O$20),"")</f>
        <v/>
      </c>
      <c r="K2970" s="3" t="str" cm="1">
        <f t="array" ref="K2970">IFERROR(_xlfn.IFS(B2970=2015,J2970*$P$4,B2970=2016,J2970*$P$5,B2970=2017,J2970*$P$6,B2970=2018,J2970*$P$7,B2970=2019,J2970*$P$8,B2970=2020,J2970*$P$9,B2970=2021,J2970*$P$10,B2970=2022,J2970*$P$11),"")</f>
        <v/>
      </c>
      <c r="L2970" s="3">
        <f t="shared" si="47"/>
        <v>3595314.46</v>
      </c>
    </row>
    <row r="2971" spans="1:12">
      <c r="A2971">
        <v>4800104</v>
      </c>
      <c r="B2971">
        <v>2015</v>
      </c>
      <c r="C2971" t="s">
        <v>381</v>
      </c>
      <c r="D2971" t="s">
        <v>2716</v>
      </c>
      <c r="E2971" t="s">
        <v>2717</v>
      </c>
      <c r="G2971" t="s">
        <v>2718</v>
      </c>
      <c r="H2971" s="5">
        <v>1115414.56</v>
      </c>
      <c r="I2971">
        <f>IFERROR(VLOOKUP(G2971,'NCES Match'!$A$2:$B$1307,2,FALSE),"")</f>
        <v>4800104</v>
      </c>
      <c r="J2971" cm="1">
        <f t="array" ref="J2971">IFERROR(_xlfn.IFS(B2971=2015,H2971/$O$13,B2971=2016,H2971/$O$14,B2971=2017,H2971/$O$15,B2971=2018,H2971/$O$16,B2971=2019,H2971/$O$17,B2971=2020,H2971/$O$18,B2971=2021,H2971/$O$19,B2971=2022,H2971/$O$20),"")</f>
        <v>8.7381995682143671E-4</v>
      </c>
      <c r="K2971" s="3" cm="1">
        <f t="array" ref="K2971">IFERROR(_xlfn.IFS(B2971=2015,J2971*$P$4,B2971=2016,J2971*$P$5,B2971=2017,J2971*$P$6,B2971=2018,J2971*$P$7,B2971=2019,J2971*$P$8,B2971=2020,J2971*$P$9,B2971=2021,J2971*$P$10,B2971=2022,J2971*$P$11),"")</f>
        <v>1390669.5957863056</v>
      </c>
      <c r="L2971" s="3">
        <f t="shared" si="47"/>
        <v>2506084.1557863057</v>
      </c>
    </row>
    <row r="2972" spans="1:12">
      <c r="A2972">
        <v>4800104</v>
      </c>
      <c r="B2972">
        <v>2016</v>
      </c>
      <c r="C2972" t="s">
        <v>4102</v>
      </c>
      <c r="D2972" t="s">
        <v>2716</v>
      </c>
      <c r="E2972" t="s">
        <v>2717</v>
      </c>
      <c r="F2972" t="s">
        <v>4101</v>
      </c>
      <c r="G2972" t="s">
        <v>2718</v>
      </c>
      <c r="H2972" s="5">
        <v>1156907</v>
      </c>
      <c r="I2972">
        <f>IFERROR(VLOOKUP(G2972,'NCES Match'!$A$2:$B$1307,2,FALSE),"")</f>
        <v>4800104</v>
      </c>
      <c r="J2972" cm="1">
        <f t="array" ref="J2972">IFERROR(_xlfn.IFS(B2972=2015,H2972/$O$13,B2972=2016,H2972/$O$14,B2972=2017,H2972/$O$15,B2972=2018,H2972/$O$16,B2972=2019,H2972/$O$17,B2972=2020,H2972/$O$18,B2972=2021,H2972/$O$19,B2972=2022,H2972/$O$20),"")</f>
        <v>8.2819143790762567E-4</v>
      </c>
      <c r="K2972" s="3" cm="1">
        <f t="array" ref="K2972">IFERROR(_xlfn.IFS(B2972=2015,J2972*$P$4,B2972=2016,J2972*$P$5,B2972=2017,J2972*$P$6,B2972=2018,J2972*$P$7,B2972=2019,J2972*$P$8,B2972=2020,J2972*$P$9,B2972=2021,J2972*$P$10,B2972=2022,J2972*$P$11),"")</f>
        <v>1387743.4526840693</v>
      </c>
      <c r="L2972" s="3">
        <f t="shared" si="47"/>
        <v>2544650.4526840691</v>
      </c>
    </row>
    <row r="2973" spans="1:12">
      <c r="A2973">
        <v>4800104</v>
      </c>
      <c r="B2973">
        <v>2017</v>
      </c>
      <c r="D2973" t="s">
        <v>2716</v>
      </c>
      <c r="E2973" t="s">
        <v>2717</v>
      </c>
      <c r="F2973" t="s">
        <v>4101</v>
      </c>
      <c r="G2973" t="s">
        <v>2718</v>
      </c>
      <c r="H2973" s="5">
        <v>1077389</v>
      </c>
      <c r="I2973">
        <f>IFERROR(VLOOKUP(G2973,'NCES Match'!$A$2:$B$1307,2,FALSE),"")</f>
        <v>4800104</v>
      </c>
      <c r="J2973" cm="1">
        <f t="array" ref="J2973">IFERROR(_xlfn.IFS(B2973=2015,H2973/$O$13,B2973=2016,H2973/$O$14,B2973=2017,H2973/$O$15,B2973=2018,H2973/$O$16,B2973=2019,H2973/$O$17,B2973=2020,H2973/$O$18,B2973=2021,H2973/$O$19,B2973=2022,H2973/$O$20),"")</f>
        <v>7.4279374332885263E-4</v>
      </c>
      <c r="K2973" s="3" cm="1">
        <f t="array" ref="K2973">IFERROR(_xlfn.IFS(B2973=2015,J2973*$P$4,B2973=2016,J2973*$P$5,B2973=2017,J2973*$P$6,B2973=2018,J2973*$P$7,B2973=2019,J2973*$P$8,B2973=2020,J2973*$P$9,B2973=2021,J2973*$P$10,B2973=2022,J2973*$P$11),"")</f>
        <v>1261447.856803451</v>
      </c>
      <c r="L2973" s="3">
        <f t="shared" si="47"/>
        <v>2338836.8568034507</v>
      </c>
    </row>
    <row r="2974" spans="1:12">
      <c r="A2974">
        <v>4800104</v>
      </c>
      <c r="B2974">
        <v>2018</v>
      </c>
      <c r="D2974" t="s">
        <v>2716</v>
      </c>
      <c r="E2974" t="s">
        <v>2717</v>
      </c>
      <c r="F2974" t="s">
        <v>4101</v>
      </c>
      <c r="G2974" t="s">
        <v>2718</v>
      </c>
      <c r="H2974" s="5">
        <v>1122068</v>
      </c>
      <c r="I2974">
        <f>IFERROR(VLOOKUP(G2974,'NCES Match'!$A$2:$B$1307,2,FALSE),"")</f>
        <v>4800104</v>
      </c>
      <c r="J2974" cm="1">
        <f t="array" ref="J2974">IFERROR(_xlfn.IFS(B2974=2015,H2974/$O$13,B2974=2016,H2974/$O$14,B2974=2017,H2974/$O$15,B2974=2018,H2974/$O$16,B2974=2019,H2974/$O$17,B2974=2020,H2974/$O$18,B2974=2021,H2974/$O$19,B2974=2022,H2974/$O$20),"")</f>
        <v>7.322153868083638E-4</v>
      </c>
      <c r="K2974" s="3" cm="1">
        <f t="array" ref="K2974">IFERROR(_xlfn.IFS(B2974=2015,J2974*$P$4,B2974=2016,J2974*$P$5,B2974=2017,J2974*$P$6,B2974=2018,J2974*$P$7,B2974=2019,J2974*$P$8,B2974=2020,J2974*$P$9,B2974=2021,J2974*$P$10,B2974=2022,J2974*$P$11),"")</f>
        <v>1257106.4013807545</v>
      </c>
      <c r="L2974" s="3">
        <f t="shared" si="47"/>
        <v>2379174.4013807545</v>
      </c>
    </row>
    <row r="2975" spans="1:12">
      <c r="A2975">
        <v>4800104</v>
      </c>
      <c r="B2975">
        <v>2019</v>
      </c>
      <c r="D2975" t="s">
        <v>2716</v>
      </c>
      <c r="E2975" t="s">
        <v>2717</v>
      </c>
      <c r="F2975" t="s">
        <v>4101</v>
      </c>
      <c r="G2975" t="s">
        <v>2718</v>
      </c>
      <c r="H2975" s="5">
        <v>1144759</v>
      </c>
      <c r="I2975">
        <f>IFERROR(VLOOKUP(G2975,'NCES Match'!$A$2:$B$1307,2,FALSE),"")</f>
        <v>4800104</v>
      </c>
      <c r="J2975" cm="1">
        <f t="array" ref="J2975">IFERROR(_xlfn.IFS(B2975=2015,H2975/$O$13,B2975=2016,H2975/$O$14,B2975=2017,H2975/$O$15,B2975=2018,H2975/$O$16,B2975=2019,H2975/$O$17,B2975=2020,H2975/$O$18,B2975=2021,H2975/$O$19,B2975=2022,H2975/$O$20),"")</f>
        <v>7.2483853412274213E-4</v>
      </c>
      <c r="K2975" s="3" cm="1">
        <f t="array" ref="K2975">IFERROR(_xlfn.IFS(B2975=2015,J2975*$P$4,B2975=2016,J2975*$P$5,B2975=2017,J2975*$P$6,B2975=2018,J2975*$P$7,B2975=2019,J2975*$P$8,B2975=2020,J2975*$P$9,B2975=2021,J2975*$P$10,B2975=2022,J2975*$P$11),"")</f>
        <v>1259715.7117838061</v>
      </c>
      <c r="L2975" s="3">
        <f t="shared" si="47"/>
        <v>2404474.7117838059</v>
      </c>
    </row>
    <row r="2976" spans="1:12">
      <c r="A2976">
        <v>4800104</v>
      </c>
      <c r="B2976">
        <v>2020</v>
      </c>
      <c r="D2976" t="s">
        <v>2716</v>
      </c>
      <c r="E2976" t="s">
        <v>2717</v>
      </c>
      <c r="F2976" t="s">
        <v>4230</v>
      </c>
      <c r="G2976" t="s">
        <v>4307</v>
      </c>
      <c r="H2976" s="5">
        <v>1306345</v>
      </c>
      <c r="I2976">
        <f>IFERROR(VLOOKUP(G2976,'NCES Match'!$A$2:$B$1307,2,FALSE),"")</f>
        <v>4800104</v>
      </c>
      <c r="J2976" cm="1">
        <f t="array" ref="J2976">IFERROR(_xlfn.IFS(B2976=2015,H2976/$O$13,B2976=2016,H2976/$O$14,B2976=2017,H2976/$O$15,B2976=2018,H2976/$O$16,B2976=2019,H2976/$O$17,B2976=2020,H2976/$O$18,B2976=2021,H2976/$O$19,B2976=2022,H2976/$O$20),"")</f>
        <v>7.0791823500789192E-4</v>
      </c>
      <c r="K2976" s="3" cm="1">
        <f t="array" ref="K2976">IFERROR(_xlfn.IFS(B2976=2015,J2976*$P$4,B2976=2016,J2976*$P$5,B2976=2017,J2976*$P$6,B2976=2018,J2976*$P$7,B2976=2019,J2976*$P$8,B2976=2020,J2976*$P$9,B2976=2021,J2976*$P$10,B2976=2022,J2976*$P$11),"")</f>
        <v>1492293.6321864678</v>
      </c>
      <c r="L2976" s="3">
        <f t="shared" si="47"/>
        <v>2798638.6321864678</v>
      </c>
    </row>
    <row r="2977" spans="1:12">
      <c r="A2977">
        <v>4800104</v>
      </c>
      <c r="B2977">
        <v>2021</v>
      </c>
      <c r="D2977" t="s">
        <v>2716</v>
      </c>
      <c r="E2977" t="s">
        <v>2717</v>
      </c>
      <c r="F2977" t="s">
        <v>4101</v>
      </c>
      <c r="G2977" t="s">
        <v>4307</v>
      </c>
      <c r="H2977" s="5">
        <v>1404133.48</v>
      </c>
      <c r="I2977">
        <f>IFERROR(VLOOKUP(G2977,'NCES Match'!$A$2:$B$1307,2,FALSE),"")</f>
        <v>4800104</v>
      </c>
      <c r="J2977" cm="1">
        <f t="array" ref="J2977">IFERROR(_xlfn.IFS(B2977=2015,H2977/$O$13,B2977=2016,H2977/$O$14,B2977=2017,H2977/$O$15,B2977=2018,H2977/$O$16,B2977=2019,H2977/$O$17,B2977=2020,H2977/$O$18,B2977=2021,H2977/$O$19,B2977=2022,H2977/$O$20),"")</f>
        <v>7.1841508814190873E-4</v>
      </c>
      <c r="K2977" s="3" cm="1">
        <f t="array" ref="K2977">IFERROR(_xlfn.IFS(B2977=2015,J2977*$P$4,B2977=2016,J2977*$P$5,B2977=2017,J2977*$P$6,B2977=2018,J2977*$P$7,B2977=2019,J2977*$P$8,B2977=2020,J2977*$P$9,B2977=2021,J2977*$P$10,B2977=2022,J2977*$P$11),"")</f>
        <v>1537805.782663048</v>
      </c>
      <c r="L2977" s="3">
        <f t="shared" si="47"/>
        <v>2941939.2626630478</v>
      </c>
    </row>
    <row r="2978" spans="1:12">
      <c r="A2978">
        <v>4800104</v>
      </c>
      <c r="B2978">
        <v>2022</v>
      </c>
      <c r="D2978" t="s">
        <v>2716</v>
      </c>
      <c r="E2978" t="s">
        <v>2717</v>
      </c>
      <c r="F2978" t="s">
        <v>4101</v>
      </c>
      <c r="G2978" t="s">
        <v>4307</v>
      </c>
      <c r="H2978" s="5">
        <v>1589998.27</v>
      </c>
      <c r="I2978">
        <f>IFERROR(VLOOKUP(G2978,'NCES Match'!$A$2:$B$1307,2,FALSE),"")</f>
        <v>4800104</v>
      </c>
      <c r="J2978" cm="1">
        <f t="array" ref="J2978">IFERROR(_xlfn.IFS(B2978=2015,H2978/$O$13,B2978=2016,H2978/$O$14,B2978=2017,H2978/$O$15,B2978=2018,H2978/$O$16,B2978=2019,H2978/$O$17,B2978=2020,H2978/$O$18,B2978=2021,H2978/$O$19,B2978=2022,H2978/$O$20),"")</f>
        <v>6.983759620446656E-4</v>
      </c>
      <c r="K2978" s="3" cm="1">
        <f t="array" ref="K2978">IFERROR(_xlfn.IFS(B2978=2015,J2978*$P$4,B2978=2016,J2978*$P$5,B2978=2017,J2978*$P$6,B2978=2018,J2978*$P$7,B2978=2019,J2978*$P$8,B2978=2020,J2978*$P$9,B2978=2021,J2978*$P$10,B2978=2022,J2978*$P$11),"")</f>
        <v>1503940.7660620883</v>
      </c>
      <c r="L2978" s="3">
        <f t="shared" si="47"/>
        <v>3093939.0360620883</v>
      </c>
    </row>
    <row r="2979" spans="1:12">
      <c r="A2979">
        <v>4800104</v>
      </c>
      <c r="B2979">
        <v>2023</v>
      </c>
      <c r="D2979" t="s">
        <v>2716</v>
      </c>
      <c r="E2979" t="s">
        <v>2717</v>
      </c>
      <c r="F2979" t="s">
        <v>4101</v>
      </c>
      <c r="G2979" t="s">
        <v>2718</v>
      </c>
      <c r="H2979" s="5">
        <v>1723474.6</v>
      </c>
      <c r="I2979">
        <f>IFERROR(VLOOKUP(G2979,'NCES Match'!$A$2:$B$1307,2,FALSE),"")</f>
        <v>4800104</v>
      </c>
      <c r="J2979" t="str" cm="1">
        <f t="array" ref="J2979">IFERROR(_xlfn.IFS(B2979=2015,H2979/$O$13,B2979=2016,H2979/$O$14,B2979=2017,H2979/$O$15,B2979=2018,H2979/$O$16,B2979=2019,H2979/$O$17,B2979=2020,H2979/$O$18,B2979=2021,H2979/$O$19,B2979=2022,H2979/$O$20),"")</f>
        <v/>
      </c>
      <c r="K2979" s="3" t="str" cm="1">
        <f t="array" ref="K2979">IFERROR(_xlfn.IFS(B2979=2015,J2979*$P$4,B2979=2016,J2979*$P$5,B2979=2017,J2979*$P$6,B2979=2018,J2979*$P$7,B2979=2019,J2979*$P$8,B2979=2020,J2979*$P$9,B2979=2021,J2979*$P$10,B2979=2022,J2979*$P$11),"")</f>
        <v/>
      </c>
      <c r="L2979" s="3">
        <f t="shared" si="47"/>
        <v>1723474.6</v>
      </c>
    </row>
    <row r="2980" spans="1:12">
      <c r="A2980" t="s">
        <v>4230</v>
      </c>
      <c r="B2980">
        <v>2015</v>
      </c>
      <c r="C2980" t="s">
        <v>230</v>
      </c>
      <c r="D2980" t="s">
        <v>270</v>
      </c>
      <c r="E2980" t="s">
        <v>271</v>
      </c>
      <c r="G2980" t="s">
        <v>272</v>
      </c>
      <c r="H2980" s="5">
        <v>5563829.1399999997</v>
      </c>
      <c r="I2980" t="str">
        <f>IFERROR(VLOOKUP(G2980,'NCES Match'!$A$2:$B$1307,2,FALSE),"")</f>
        <v/>
      </c>
      <c r="J2980" cm="1">
        <f t="array" ref="J2980">IFERROR(_xlfn.IFS(B2980=2015,H2980/$O$13,B2980=2016,H2980/$O$14,B2980=2017,H2980/$O$15,B2980=2018,H2980/$O$16,B2980=2019,H2980/$O$17,B2980=2020,H2980/$O$18,B2980=2021,H2980/$O$19,B2980=2022,H2980/$O$20),"")</f>
        <v>4.3587246511078816E-3</v>
      </c>
      <c r="K2980" s="3" cm="1">
        <f t="array" ref="K2980">IFERROR(_xlfn.IFS(B2980=2015,J2980*$P$4,B2980=2016,J2980*$P$5,B2980=2017,J2980*$P$6,B2980=2018,J2980*$P$7,B2980=2019,J2980*$P$8,B2980=2020,J2980*$P$9,B2980=2021,J2980*$P$10,B2980=2022,J2980*$P$11),"")</f>
        <v>6936836.1312657315</v>
      </c>
      <c r="L2980" s="3">
        <f t="shared" si="47"/>
        <v>12500665.27126573</v>
      </c>
    </row>
    <row r="2981" spans="1:12">
      <c r="A2981" t="s">
        <v>4230</v>
      </c>
      <c r="B2981">
        <v>2016</v>
      </c>
      <c r="C2981" t="s">
        <v>4100</v>
      </c>
      <c r="D2981" t="s">
        <v>270</v>
      </c>
      <c r="E2981" t="s">
        <v>271</v>
      </c>
      <c r="F2981" t="s">
        <v>4101</v>
      </c>
      <c r="G2981" t="s">
        <v>272</v>
      </c>
      <c r="H2981" s="5">
        <v>4596819</v>
      </c>
      <c r="I2981" t="str">
        <f>IFERROR(VLOOKUP(G2981,'NCES Match'!$A$2:$B$1307,2,FALSE),"")</f>
        <v/>
      </c>
      <c r="J2981" cm="1">
        <f t="array" ref="J2981">IFERROR(_xlfn.IFS(B2981=2015,H2981/$O$13,B2981=2016,H2981/$O$14,B2981=2017,H2981/$O$15,B2981=2018,H2981/$O$16,B2981=2019,H2981/$O$17,B2981=2020,H2981/$O$18,B2981=2021,H2981/$O$19,B2981=2022,H2981/$O$20),"")</f>
        <v>3.290710608035991E-3</v>
      </c>
      <c r="K2981" s="3" cm="1">
        <f t="array" ref="K2981">IFERROR(_xlfn.IFS(B2981=2015,J2981*$P$4,B2981=2016,J2981*$P$5,B2981=2017,J2981*$P$6,B2981=2018,J2981*$P$7,B2981=2019,J2981*$P$8,B2981=2020,J2981*$P$9,B2981=2021,J2981*$P$10,B2981=2022,J2981*$P$11),"")</f>
        <v>5514017.5229501864</v>
      </c>
      <c r="L2981" s="3">
        <f t="shared" si="47"/>
        <v>10110836.522950187</v>
      </c>
    </row>
    <row r="2982" spans="1:12">
      <c r="A2982" t="s">
        <v>4230</v>
      </c>
      <c r="B2982">
        <v>2017</v>
      </c>
      <c r="D2982" t="s">
        <v>270</v>
      </c>
      <c r="E2982" t="s">
        <v>271</v>
      </c>
      <c r="F2982" t="s">
        <v>4101</v>
      </c>
      <c r="G2982" t="s">
        <v>272</v>
      </c>
      <c r="H2982" s="5">
        <v>6561153</v>
      </c>
      <c r="I2982" t="str">
        <f>IFERROR(VLOOKUP(G2982,'NCES Match'!$A$2:$B$1307,2,FALSE),"")</f>
        <v/>
      </c>
      <c r="J2982" cm="1">
        <f t="array" ref="J2982">IFERROR(_xlfn.IFS(B2982=2015,H2982/$O$13,B2982=2016,H2982/$O$14,B2982=2017,H2982/$O$15,B2982=2018,H2982/$O$16,B2982=2019,H2982/$O$17,B2982=2020,H2982/$O$18,B2982=2021,H2982/$O$19,B2982=2022,H2982/$O$20),"")</f>
        <v>4.5235132319183984E-3</v>
      </c>
      <c r="K2982" s="3" cm="1">
        <f t="array" ref="K2982">IFERROR(_xlfn.IFS(B2982=2015,J2982*$P$4,B2982=2016,J2982*$P$5,B2982=2017,J2982*$P$6,B2982=2018,J2982*$P$7,B2982=2019,J2982*$P$8,B2982=2020,J2982*$P$9,B2982=2021,J2982*$P$10,B2982=2022,J2982*$P$11),"")</f>
        <v>7682046.493893601</v>
      </c>
      <c r="L2982" s="3">
        <f t="shared" si="47"/>
        <v>14243199.493893601</v>
      </c>
    </row>
    <row r="2983" spans="1:12">
      <c r="A2983" t="s">
        <v>4230</v>
      </c>
      <c r="B2983">
        <v>2018</v>
      </c>
      <c r="D2983" t="s">
        <v>270</v>
      </c>
      <c r="E2983" t="s">
        <v>271</v>
      </c>
      <c r="F2983">
        <v>959</v>
      </c>
      <c r="G2983" t="s">
        <v>272</v>
      </c>
      <c r="H2983" s="5">
        <v>7167184</v>
      </c>
      <c r="I2983" t="str">
        <f>IFERROR(VLOOKUP(G2983,'NCES Match'!$A$2:$B$1307,2,FALSE),"")</f>
        <v/>
      </c>
      <c r="J2983" cm="1">
        <f t="array" ref="J2983">IFERROR(_xlfn.IFS(B2983=2015,H2983/$O$13,B2983=2016,H2983/$O$14,B2983=2017,H2983/$O$15,B2983=2018,H2983/$O$16,B2983=2019,H2983/$O$17,B2983=2020,H2983/$O$18,B2983=2021,H2983/$O$19,B2983=2022,H2983/$O$20),"")</f>
        <v>4.677009240871958E-3</v>
      </c>
      <c r="K2983" s="3" cm="1">
        <f t="array" ref="K2983">IFERROR(_xlfn.IFS(B2983=2015,J2983*$P$4,B2983=2016,J2983*$P$5,B2983=2017,J2983*$P$6,B2983=2018,J2983*$P$7,B2983=2019,J2983*$P$8,B2983=2020,J2983*$P$9,B2983=2021,J2983*$P$10,B2983=2022,J2983*$P$11),"")</f>
        <v>8029738.7380031534</v>
      </c>
      <c r="L2983" s="3">
        <f t="shared" si="47"/>
        <v>15196922.738003153</v>
      </c>
    </row>
    <row r="2984" spans="1:12">
      <c r="A2984" t="s">
        <v>4230</v>
      </c>
      <c r="B2984">
        <v>2019</v>
      </c>
      <c r="D2984" t="s">
        <v>270</v>
      </c>
      <c r="E2984" t="s">
        <v>271</v>
      </c>
      <c r="F2984" t="s">
        <v>4169</v>
      </c>
      <c r="G2984" t="s">
        <v>272</v>
      </c>
      <c r="H2984" s="5">
        <v>7798733</v>
      </c>
      <c r="I2984" t="str">
        <f>IFERROR(VLOOKUP(G2984,'NCES Match'!$A$2:$B$1307,2,FALSE),"")</f>
        <v/>
      </c>
      <c r="J2984" cm="1">
        <f t="array" ref="J2984">IFERROR(_xlfn.IFS(B2984=2015,H2984/$O$13,B2984=2016,H2984/$O$14,B2984=2017,H2984/$O$15,B2984=2018,H2984/$O$16,B2984=2019,H2984/$O$17,B2984=2020,H2984/$O$18,B2984=2021,H2984/$O$19,B2984=2022,H2984/$O$20),"")</f>
        <v>4.9380019687415913E-3</v>
      </c>
      <c r="K2984" s="3" cm="1">
        <f t="array" ref="K2984">IFERROR(_xlfn.IFS(B2984=2015,J2984*$P$4,B2984=2016,J2984*$P$5,B2984=2017,J2984*$P$6,B2984=2018,J2984*$P$7,B2984=2019,J2984*$P$8,B2984=2020,J2984*$P$9,B2984=2021,J2984*$P$10,B2984=2022,J2984*$P$11),"")</f>
        <v>8581881.8564491384</v>
      </c>
      <c r="L2984" s="3">
        <f t="shared" si="47"/>
        <v>16380614.856449138</v>
      </c>
    </row>
    <row r="2985" spans="1:12">
      <c r="A2985" t="s">
        <v>4230</v>
      </c>
      <c r="B2985">
        <v>2020</v>
      </c>
      <c r="D2985" t="s">
        <v>270</v>
      </c>
      <c r="E2985" t="s">
        <v>271</v>
      </c>
      <c r="F2985" t="s">
        <v>4169</v>
      </c>
      <c r="G2985" t="s">
        <v>4277</v>
      </c>
      <c r="H2985" s="5">
        <v>8899867</v>
      </c>
      <c r="I2985" t="str">
        <f>IFERROR(VLOOKUP(G2985,'NCES Match'!$A$2:$B$1307,2,FALSE),"")</f>
        <v/>
      </c>
      <c r="J2985" cm="1">
        <f t="array" ref="J2985">IFERROR(_xlfn.IFS(B2985=2015,H2985/$O$13,B2985=2016,H2985/$O$14,B2985=2017,H2985/$O$15,B2985=2018,H2985/$O$16,B2985=2019,H2985/$O$17,B2985=2020,H2985/$O$18,B2985=2021,H2985/$O$19,B2985=2022,H2985/$O$20),"")</f>
        <v>4.8229052344097327E-3</v>
      </c>
      <c r="K2985" s="3" cm="1">
        <f t="array" ref="K2985">IFERROR(_xlfn.IFS(B2985=2015,J2985*$P$4,B2985=2016,J2985*$P$5,B2985=2017,J2985*$P$6,B2985=2018,J2985*$P$7,B2985=2019,J2985*$P$8,B2985=2020,J2985*$P$9,B2985=2021,J2985*$P$10,B2985=2022,J2985*$P$11),"")</f>
        <v>10166697.810613951</v>
      </c>
      <c r="L2985" s="3">
        <f t="shared" si="47"/>
        <v>19066564.810613953</v>
      </c>
    </row>
    <row r="2986" spans="1:12">
      <c r="A2986" t="s">
        <v>4230</v>
      </c>
      <c r="B2986">
        <v>2021</v>
      </c>
      <c r="D2986" t="s">
        <v>270</v>
      </c>
      <c r="E2986" t="s">
        <v>271</v>
      </c>
      <c r="F2986" t="s">
        <v>4169</v>
      </c>
      <c r="G2986" t="s">
        <v>4353</v>
      </c>
      <c r="H2986" s="5">
        <v>8746985.4299999997</v>
      </c>
      <c r="I2986" t="str">
        <f>IFERROR(VLOOKUP(G2986,'NCES Match'!$A$2:$B$1307,2,FALSE),"")</f>
        <v/>
      </c>
      <c r="J2986" cm="1">
        <f t="array" ref="J2986">IFERROR(_xlfn.IFS(B2986=2015,H2986/$O$13,B2986=2016,H2986/$O$14,B2986=2017,H2986/$O$15,B2986=2018,H2986/$O$16,B2986=2019,H2986/$O$17,B2986=2020,H2986/$O$18,B2986=2021,H2986/$O$19,B2986=2022,H2986/$O$20),"")</f>
        <v>4.4753340036229614E-3</v>
      </c>
      <c r="K2986" s="3" cm="1">
        <f t="array" ref="K2986">IFERROR(_xlfn.IFS(B2986=2015,J2986*$P$4,B2986=2016,J2986*$P$5,B2986=2017,J2986*$P$6,B2986=2018,J2986*$P$7,B2986=2019,J2986*$P$8,B2986=2020,J2986*$P$9,B2986=2021,J2986*$P$10,B2986=2022,J2986*$P$11),"")</f>
        <v>9579690.9387300033</v>
      </c>
      <c r="L2986" s="3">
        <f t="shared" si="47"/>
        <v>18326676.368730001</v>
      </c>
    </row>
    <row r="2987" spans="1:12">
      <c r="A2987" t="s">
        <v>4230</v>
      </c>
      <c r="B2987">
        <v>2022</v>
      </c>
      <c r="D2987" t="s">
        <v>270</v>
      </c>
      <c r="E2987" t="s">
        <v>271</v>
      </c>
      <c r="F2987" t="s">
        <v>4169</v>
      </c>
      <c r="G2987" t="s">
        <v>4353</v>
      </c>
      <c r="H2987" s="5">
        <v>9247563.6699999999</v>
      </c>
      <c r="I2987" t="str">
        <f>IFERROR(VLOOKUP(G2987,'NCES Match'!$A$2:$B$1307,2,FALSE),"")</f>
        <v/>
      </c>
      <c r="J2987" cm="1">
        <f t="array" ref="J2987">IFERROR(_xlfn.IFS(B2987=2015,H2987/$O$13,B2987=2016,H2987/$O$14,B2987=2017,H2987/$O$15,B2987=2018,H2987/$O$16,B2987=2019,H2987/$O$17,B2987=2020,H2987/$O$18,B2987=2021,H2987/$O$19,B2987=2022,H2987/$O$20),"")</f>
        <v>4.0618133343035328E-3</v>
      </c>
      <c r="K2987" s="3" cm="1">
        <f t="array" ref="K2987">IFERROR(_xlfn.IFS(B2987=2015,J2987*$P$4,B2987=2016,J2987*$P$5,B2987=2017,J2987*$P$6,B2987=2018,J2987*$P$7,B2987=2019,J2987*$P$8,B2987=2020,J2987*$P$9,B2987=2021,J2987*$P$10,B2987=2022,J2987*$P$11),"")</f>
        <v>8747045.9889668543</v>
      </c>
      <c r="L2987" s="3">
        <f t="shared" si="47"/>
        <v>17994609.658966854</v>
      </c>
    </row>
    <row r="2988" spans="1:12">
      <c r="A2988" t="s">
        <v>4230</v>
      </c>
      <c r="B2988">
        <v>2023</v>
      </c>
      <c r="D2988" t="s">
        <v>270</v>
      </c>
      <c r="E2988" t="s">
        <v>271</v>
      </c>
      <c r="F2988" t="s">
        <v>4169</v>
      </c>
      <c r="G2988" t="s">
        <v>272</v>
      </c>
      <c r="H2988" s="5">
        <v>10705274.890000001</v>
      </c>
      <c r="I2988" t="str">
        <f>IFERROR(VLOOKUP(G2988,'NCES Match'!$A$2:$B$1307,2,FALSE),"")</f>
        <v/>
      </c>
      <c r="J2988" t="str" cm="1">
        <f t="array" ref="J2988">IFERROR(_xlfn.IFS(B2988=2015,H2988/$O$13,B2988=2016,H2988/$O$14,B2988=2017,H2988/$O$15,B2988=2018,H2988/$O$16,B2988=2019,H2988/$O$17,B2988=2020,H2988/$O$18,B2988=2021,H2988/$O$19,B2988=2022,H2988/$O$20),"")</f>
        <v/>
      </c>
      <c r="K2988" s="3" t="str" cm="1">
        <f t="array" ref="K2988">IFERROR(_xlfn.IFS(B2988=2015,J2988*$P$4,B2988=2016,J2988*$P$5,B2988=2017,J2988*$P$6,B2988=2018,J2988*$P$7,B2988=2019,J2988*$P$8,B2988=2020,J2988*$P$9,B2988=2021,J2988*$P$10,B2988=2022,J2988*$P$11),"")</f>
        <v/>
      </c>
      <c r="L2988" s="3">
        <f t="shared" si="47"/>
        <v>10705274.890000001</v>
      </c>
    </row>
    <row r="2989" spans="1:12">
      <c r="A2989">
        <v>4816380</v>
      </c>
      <c r="B2989">
        <v>2015</v>
      </c>
      <c r="C2989" t="s">
        <v>381</v>
      </c>
      <c r="D2989" t="s">
        <v>1102</v>
      </c>
      <c r="E2989" t="s">
        <v>1103</v>
      </c>
      <c r="G2989" t="s">
        <v>1101</v>
      </c>
      <c r="H2989" s="5">
        <v>48122.59</v>
      </c>
      <c r="I2989">
        <f>IFERROR(VLOOKUP(G2989,'NCES Match'!$A$2:$B$1307,2,FALSE),"")</f>
        <v>4816380</v>
      </c>
      <c r="J2989" cm="1">
        <f t="array" ref="J2989">IFERROR(_xlfn.IFS(B2989=2015,H2989/$O$13,B2989=2016,H2989/$O$14,B2989=2017,H2989/$O$15,B2989=2018,H2989/$O$16,B2989=2019,H2989/$O$17,B2989=2020,H2989/$O$18,B2989=2021,H2989/$O$19,B2989=2022,H2989/$O$20),"")</f>
        <v>3.7699417798469208E-5</v>
      </c>
      <c r="K2989" s="3" cm="1">
        <f t="array" ref="K2989">IFERROR(_xlfn.IFS(B2989=2015,J2989*$P$4,B2989=2016,J2989*$P$5,B2989=2017,J2989*$P$6,B2989=2018,J2989*$P$7,B2989=2019,J2989*$P$8,B2989=2020,J2989*$P$9,B2989=2021,J2989*$P$10,B2989=2022,J2989*$P$11),"")</f>
        <v>59997.982080752205</v>
      </c>
      <c r="L2989" s="3">
        <f t="shared" si="47"/>
        <v>108120.5720807522</v>
      </c>
    </row>
    <row r="2990" spans="1:12">
      <c r="A2990">
        <v>4816380</v>
      </c>
      <c r="B2990">
        <v>2016</v>
      </c>
      <c r="C2990" t="s">
        <v>4102</v>
      </c>
      <c r="D2990" t="s">
        <v>1102</v>
      </c>
      <c r="E2990" t="s">
        <v>1103</v>
      </c>
      <c r="F2990" t="s">
        <v>4101</v>
      </c>
      <c r="G2990" t="s">
        <v>1101</v>
      </c>
      <c r="H2990" s="5">
        <v>54192</v>
      </c>
      <c r="I2990">
        <f>IFERROR(VLOOKUP(G2990,'NCES Match'!$A$2:$B$1307,2,FALSE),"")</f>
        <v>4816380</v>
      </c>
      <c r="J2990" cm="1">
        <f t="array" ref="J2990">IFERROR(_xlfn.IFS(B2990=2015,H2990/$O$13,B2990=2016,H2990/$O$14,B2990=2017,H2990/$O$15,B2990=2018,H2990/$O$16,B2990=2019,H2990/$O$17,B2990=2020,H2990/$O$18,B2990=2021,H2990/$O$19,B2990=2022,H2990/$O$20),"")</f>
        <v>3.8794259523963512E-5</v>
      </c>
      <c r="K2990" s="3" cm="1">
        <f t="array" ref="K2990">IFERROR(_xlfn.IFS(B2990=2015,J2990*$P$4,B2990=2016,J2990*$P$5,B2990=2017,J2990*$P$6,B2990=2018,J2990*$P$7,B2990=2019,J2990*$P$8,B2990=2020,J2990*$P$9,B2990=2021,J2990*$P$10,B2990=2022,J2990*$P$11),"")</f>
        <v>65004.873501374866</v>
      </c>
      <c r="L2990" s="3">
        <f t="shared" si="47"/>
        <v>119196.87350137487</v>
      </c>
    </row>
    <row r="2991" spans="1:12">
      <c r="A2991">
        <v>4816380</v>
      </c>
      <c r="B2991">
        <v>2017</v>
      </c>
      <c r="D2991" t="s">
        <v>1102</v>
      </c>
      <c r="E2991" t="s">
        <v>1103</v>
      </c>
      <c r="F2991" t="s">
        <v>4101</v>
      </c>
      <c r="G2991" t="s">
        <v>1101</v>
      </c>
      <c r="H2991" s="5">
        <v>51522</v>
      </c>
      <c r="I2991">
        <f>IFERROR(VLOOKUP(G2991,'NCES Match'!$A$2:$B$1307,2,FALSE),"")</f>
        <v>4816380</v>
      </c>
      <c r="J2991" cm="1">
        <f t="array" ref="J2991">IFERROR(_xlfn.IFS(B2991=2015,H2991/$O$13,B2991=2016,H2991/$O$14,B2991=2017,H2991/$O$15,B2991=2018,H2991/$O$16,B2991=2019,H2991/$O$17,B2991=2020,H2991/$O$18,B2991=2021,H2991/$O$19,B2991=2022,H2991/$O$20),"")</f>
        <v>3.5521264133742914E-5</v>
      </c>
      <c r="K2991" s="3" cm="1">
        <f t="array" ref="K2991">IFERROR(_xlfn.IFS(B2991=2015,J2991*$P$4,B2991=2016,J2991*$P$5,B2991=2017,J2991*$P$6,B2991=2018,J2991*$P$7,B2991=2019,J2991*$P$8,B2991=2020,J2991*$P$9,B2991=2021,J2991*$P$10,B2991=2022,J2991*$P$11),"")</f>
        <v>60323.909449815619</v>
      </c>
      <c r="L2991" s="3">
        <f t="shared" si="47"/>
        <v>111845.90944981562</v>
      </c>
    </row>
    <row r="2992" spans="1:12">
      <c r="A2992">
        <v>4816380</v>
      </c>
      <c r="B2992">
        <v>2018</v>
      </c>
      <c r="D2992" t="s">
        <v>1102</v>
      </c>
      <c r="E2992" t="s">
        <v>1103</v>
      </c>
      <c r="F2992" t="s">
        <v>4101</v>
      </c>
      <c r="G2992" t="s">
        <v>1101</v>
      </c>
      <c r="H2992" s="5">
        <v>35123</v>
      </c>
      <c r="I2992">
        <f>IFERROR(VLOOKUP(G2992,'NCES Match'!$A$2:$B$1307,2,FALSE),"")</f>
        <v>4816380</v>
      </c>
      <c r="J2992" cm="1">
        <f t="array" ref="J2992">IFERROR(_xlfn.IFS(B2992=2015,H2992/$O$13,B2992=2016,H2992/$O$14,B2992=2017,H2992/$O$15,B2992=2018,H2992/$O$16,B2992=2019,H2992/$O$17,B2992=2020,H2992/$O$18,B2992=2021,H2992/$O$19,B2992=2022,H2992/$O$20),"")</f>
        <v>2.2919823959751247E-5</v>
      </c>
      <c r="K2992" s="3" cm="1">
        <f t="array" ref="K2992">IFERROR(_xlfn.IFS(B2992=2015,J2992*$P$4,B2992=2016,J2992*$P$5,B2992=2017,J2992*$P$6,B2992=2018,J2992*$P$7,B2992=2019,J2992*$P$8,B2992=2020,J2992*$P$9,B2992=2021,J2992*$P$10,B2992=2022,J2992*$P$11),"")</f>
        <v>39349.975345252016</v>
      </c>
      <c r="L2992" s="3">
        <f t="shared" si="47"/>
        <v>74472.975345252024</v>
      </c>
    </row>
    <row r="2993" spans="1:12">
      <c r="A2993">
        <v>4816380</v>
      </c>
      <c r="B2993">
        <v>2019</v>
      </c>
      <c r="D2993" t="s">
        <v>1102</v>
      </c>
      <c r="E2993" t="s">
        <v>1103</v>
      </c>
      <c r="F2993" t="s">
        <v>4101</v>
      </c>
      <c r="G2993" t="s">
        <v>1101</v>
      </c>
      <c r="H2993" s="5">
        <v>34140</v>
      </c>
      <c r="I2993">
        <f>IFERROR(VLOOKUP(G2993,'NCES Match'!$A$2:$B$1307,2,FALSE),"")</f>
        <v>4816380</v>
      </c>
      <c r="J2993" cm="1">
        <f t="array" ref="J2993">IFERROR(_xlfn.IFS(B2993=2015,H2993/$O$13,B2993=2016,H2993/$O$14,B2993=2017,H2993/$O$15,B2993=2018,H2993/$O$16,B2993=2019,H2993/$O$17,B2993=2020,H2993/$O$18,B2993=2021,H2993/$O$19,B2993=2022,H2993/$O$20),"")</f>
        <v>2.1616766109679345E-5</v>
      </c>
      <c r="K2993" s="3" cm="1">
        <f t="array" ref="K2993">IFERROR(_xlfn.IFS(B2993=2015,J2993*$P$4,B2993=2016,J2993*$P$5,B2993=2017,J2993*$P$6,B2993=2018,J2993*$P$7,B2993=2019,J2993*$P$8,B2993=2020,J2993*$P$9,B2993=2021,J2993*$P$10,B2993=2022,J2993*$P$11),"")</f>
        <v>37568.339187810838</v>
      </c>
      <c r="L2993" s="3">
        <f t="shared" si="47"/>
        <v>71708.339187810838</v>
      </c>
    </row>
    <row r="2994" spans="1:12">
      <c r="A2994">
        <v>4816380</v>
      </c>
      <c r="B2994">
        <v>2020</v>
      </c>
      <c r="D2994" t="s">
        <v>1102</v>
      </c>
      <c r="E2994" t="s">
        <v>1103</v>
      </c>
      <c r="F2994" t="s">
        <v>4230</v>
      </c>
      <c r="G2994" t="s">
        <v>1101</v>
      </c>
      <c r="H2994" s="5">
        <v>36094</v>
      </c>
      <c r="I2994">
        <f>IFERROR(VLOOKUP(G2994,'NCES Match'!$A$2:$B$1307,2,FALSE),"")</f>
        <v>4816380</v>
      </c>
      <c r="J2994" cm="1">
        <f t="array" ref="J2994">IFERROR(_xlfn.IFS(B2994=2015,H2994/$O$13,B2994=2016,H2994/$O$14,B2994=2017,H2994/$O$15,B2994=2018,H2994/$O$16,B2994=2019,H2994/$O$17,B2994=2020,H2994/$O$18,B2994=2021,H2994/$O$19,B2994=2022,H2994/$O$20),"")</f>
        <v>1.9559611568440841E-5</v>
      </c>
      <c r="K2994" s="3" cm="1">
        <f t="array" ref="K2994">IFERROR(_xlfn.IFS(B2994=2015,J2994*$P$4,B2994=2016,J2994*$P$5,B2994=2017,J2994*$P$6,B2994=2018,J2994*$P$7,B2994=2019,J2994*$P$8,B2994=2020,J2994*$P$9,B2994=2021,J2994*$P$10,B2994=2022,J2994*$P$11),"")</f>
        <v>41231.716246579861</v>
      </c>
      <c r="L2994" s="3">
        <f t="shared" si="47"/>
        <v>77325.716246579861</v>
      </c>
    </row>
    <row r="2995" spans="1:12">
      <c r="A2995">
        <v>4816380</v>
      </c>
      <c r="B2995">
        <v>2021</v>
      </c>
      <c r="D2995" t="s">
        <v>1102</v>
      </c>
      <c r="E2995" t="s">
        <v>1103</v>
      </c>
      <c r="F2995" t="s">
        <v>4101</v>
      </c>
      <c r="G2995" t="s">
        <v>1101</v>
      </c>
      <c r="H2995" s="5">
        <v>43470.02</v>
      </c>
      <c r="I2995">
        <f>IFERROR(VLOOKUP(G2995,'NCES Match'!$A$2:$B$1307,2,FALSE),"")</f>
        <v>4816380</v>
      </c>
      <c r="J2995" cm="1">
        <f t="array" ref="J2995">IFERROR(_xlfn.IFS(B2995=2015,H2995/$O$13,B2995=2016,H2995/$O$14,B2995=2017,H2995/$O$15,B2995=2018,H2995/$O$16,B2995=2019,H2995/$O$17,B2995=2020,H2995/$O$18,B2995=2021,H2995/$O$19,B2995=2022,H2995/$O$20),"")</f>
        <v>2.2241132125010317E-5</v>
      </c>
      <c r="K2995" s="3" cm="1">
        <f t="array" ref="K2995">IFERROR(_xlfn.IFS(B2995=2015,J2995*$P$4,B2995=2016,J2995*$P$5,B2995=2017,J2995*$P$6,B2995=2018,J2995*$P$7,B2995=2019,J2995*$P$8,B2995=2020,J2995*$P$9,B2995=2021,J2995*$P$10,B2995=2022,J2995*$P$11),"")</f>
        <v>47608.328610238925</v>
      </c>
      <c r="L2995" s="3">
        <f t="shared" si="47"/>
        <v>91078.348610238929</v>
      </c>
    </row>
    <row r="2996" spans="1:12">
      <c r="A2996">
        <v>4816380</v>
      </c>
      <c r="B2996">
        <v>2022</v>
      </c>
      <c r="D2996" t="s">
        <v>1102</v>
      </c>
      <c r="E2996" t="s">
        <v>1103</v>
      </c>
      <c r="F2996" t="s">
        <v>4101</v>
      </c>
      <c r="G2996" t="s">
        <v>1101</v>
      </c>
      <c r="H2996" s="5">
        <v>46142.36</v>
      </c>
      <c r="I2996">
        <f>IFERROR(VLOOKUP(G2996,'NCES Match'!$A$2:$B$1307,2,FALSE),"")</f>
        <v>4816380</v>
      </c>
      <c r="J2996" cm="1">
        <f t="array" ref="J2996">IFERROR(_xlfn.IFS(B2996=2015,H2996/$O$13,B2996=2016,H2996/$O$14,B2996=2017,H2996/$O$15,B2996=2018,H2996/$O$16,B2996=2019,H2996/$O$17,B2996=2020,H2996/$O$18,B2996=2021,H2996/$O$19,B2996=2022,H2996/$O$20),"")</f>
        <v>2.0267138439094841E-5</v>
      </c>
      <c r="K2996" s="3" cm="1">
        <f t="array" ref="K2996">IFERROR(_xlfn.IFS(B2996=2015,J2996*$P$4,B2996=2016,J2996*$P$5,B2996=2017,J2996*$P$6,B2996=2018,J2996*$P$7,B2996=2019,J2996*$P$8,B2996=2020,J2996*$P$9,B2996=2021,J2996*$P$10,B2996=2022,J2996*$P$11),"")</f>
        <v>43644.938208840103</v>
      </c>
      <c r="L2996" s="3">
        <f t="shared" si="47"/>
        <v>89787.298208840104</v>
      </c>
    </row>
    <row r="2997" spans="1:12">
      <c r="A2997">
        <v>4816380</v>
      </c>
      <c r="B2997">
        <v>2023</v>
      </c>
      <c r="D2997" t="s">
        <v>1102</v>
      </c>
      <c r="E2997" t="s">
        <v>1103</v>
      </c>
      <c r="F2997" t="s">
        <v>4101</v>
      </c>
      <c r="G2997" t="s">
        <v>1101</v>
      </c>
      <c r="H2997" s="5">
        <v>46377.52</v>
      </c>
      <c r="I2997">
        <f>IFERROR(VLOOKUP(G2997,'NCES Match'!$A$2:$B$1307,2,FALSE),"")</f>
        <v>4816380</v>
      </c>
      <c r="J2997" t="str" cm="1">
        <f t="array" ref="J2997">IFERROR(_xlfn.IFS(B2997=2015,H2997/$O$13,B2997=2016,H2997/$O$14,B2997=2017,H2997/$O$15,B2997=2018,H2997/$O$16,B2997=2019,H2997/$O$17,B2997=2020,H2997/$O$18,B2997=2021,H2997/$O$19,B2997=2022,H2997/$O$20),"")</f>
        <v/>
      </c>
      <c r="K2997" s="3" t="str" cm="1">
        <f t="array" ref="K2997">IFERROR(_xlfn.IFS(B2997=2015,J2997*$P$4,B2997=2016,J2997*$P$5,B2997=2017,J2997*$P$6,B2997=2018,J2997*$P$7,B2997=2019,J2997*$P$8,B2997=2020,J2997*$P$9,B2997=2021,J2997*$P$10,B2997=2022,J2997*$P$11),"")</f>
        <v/>
      </c>
      <c r="L2997" s="3">
        <f t="shared" si="47"/>
        <v>46377.52</v>
      </c>
    </row>
    <row r="2998" spans="1:12">
      <c r="A2998">
        <v>4825790</v>
      </c>
      <c r="B2998">
        <v>2015</v>
      </c>
      <c r="C2998" t="s">
        <v>381</v>
      </c>
      <c r="D2998" t="s">
        <v>1869</v>
      </c>
      <c r="E2998" t="s">
        <v>1870</v>
      </c>
      <c r="G2998" t="s">
        <v>1871</v>
      </c>
      <c r="H2998" s="5">
        <v>50205.89</v>
      </c>
      <c r="I2998">
        <f>IFERROR(VLOOKUP(G2998,'NCES Match'!$A$2:$B$1307,2,FALSE),"")</f>
        <v>4825790</v>
      </c>
      <c r="J2998" cm="1">
        <f t="array" ref="J2998">IFERROR(_xlfn.IFS(B2998=2015,H2998/$O$13,B2998=2016,H2998/$O$14,B2998=2017,H2998/$O$15,B2998=2018,H2998/$O$16,B2998=2019,H2998/$O$17,B2998=2020,H2998/$O$18,B2998=2021,H2998/$O$19,B2998=2022,H2998/$O$20),"")</f>
        <v>3.9331482845249752E-5</v>
      </c>
      <c r="K2998" s="3" cm="1">
        <f t="array" ref="K2998">IFERROR(_xlfn.IFS(B2998=2015,J2998*$P$4,B2998=2016,J2998*$P$5,B2998=2017,J2998*$P$6,B2998=2018,J2998*$P$7,B2998=2019,J2998*$P$8,B2998=2020,J2998*$P$9,B2998=2021,J2998*$P$10,B2998=2022,J2998*$P$11),"")</f>
        <v>62595.385837882299</v>
      </c>
      <c r="L2998" s="3">
        <f t="shared" si="47"/>
        <v>112801.27583788231</v>
      </c>
    </row>
    <row r="2999" spans="1:12">
      <c r="A2999">
        <v>4825790</v>
      </c>
      <c r="B2999">
        <v>2016</v>
      </c>
      <c r="C2999" t="s">
        <v>4102</v>
      </c>
      <c r="D2999" t="s">
        <v>1869</v>
      </c>
      <c r="E2999" t="s">
        <v>1870</v>
      </c>
      <c r="F2999" t="s">
        <v>4101</v>
      </c>
      <c r="G2999" t="s">
        <v>1871</v>
      </c>
      <c r="H2999" s="5">
        <v>49181</v>
      </c>
      <c r="I2999">
        <f>IFERROR(VLOOKUP(G2999,'NCES Match'!$A$2:$B$1307,2,FALSE),"")</f>
        <v>4825790</v>
      </c>
      <c r="J2999" cm="1">
        <f t="array" ref="J2999">IFERROR(_xlfn.IFS(B2999=2015,H2999/$O$13,B2999=2016,H2999/$O$14,B2999=2017,H2999/$O$15,B2999=2018,H2999/$O$16,B2999=2019,H2999/$O$17,B2999=2020,H2999/$O$18,B2999=2021,H2999/$O$19,B2999=2022,H2999/$O$20),"")</f>
        <v>3.5207050443756448E-5</v>
      </c>
      <c r="K2999" s="3" cm="1">
        <f t="array" ref="K2999">IFERROR(_xlfn.IFS(B2999=2015,J2999*$P$4,B2999=2016,J2999*$P$5,B2999=2017,J2999*$P$6,B2999=2018,J2999*$P$7,B2999=2019,J2999*$P$8,B2999=2020,J2999*$P$9,B2999=2021,J2999*$P$10,B2999=2022,J2999*$P$11),"")</f>
        <v>58994.033873470573</v>
      </c>
      <c r="L2999" s="3">
        <f t="shared" si="47"/>
        <v>108175.03387347057</v>
      </c>
    </row>
    <row r="3000" spans="1:12">
      <c r="A3000">
        <v>4825790</v>
      </c>
      <c r="B3000">
        <v>2017</v>
      </c>
      <c r="D3000" t="s">
        <v>1869</v>
      </c>
      <c r="E3000" t="s">
        <v>1870</v>
      </c>
      <c r="F3000" t="s">
        <v>4101</v>
      </c>
      <c r="G3000" t="s">
        <v>1871</v>
      </c>
      <c r="H3000" s="5">
        <v>47636</v>
      </c>
      <c r="I3000">
        <f>IFERROR(VLOOKUP(G3000,'NCES Match'!$A$2:$B$1307,2,FALSE),"")</f>
        <v>4825790</v>
      </c>
      <c r="J3000" cm="1">
        <f t="array" ref="J3000">IFERROR(_xlfn.IFS(B3000=2015,H3000/$O$13,B3000=2016,H3000/$O$14,B3000=2017,H3000/$O$15,B3000=2018,H3000/$O$16,B3000=2019,H3000/$O$17,B3000=2020,H3000/$O$18,B3000=2021,H3000/$O$19,B3000=2022,H3000/$O$20),"")</f>
        <v>3.2842105086661569E-5</v>
      </c>
      <c r="K3000" s="3" cm="1">
        <f t="array" ref="K3000">IFERROR(_xlfn.IFS(B3000=2015,J3000*$P$4,B3000=2016,J3000*$P$5,B3000=2017,J3000*$P$6,B3000=2018,J3000*$P$7,B3000=2019,J3000*$P$8,B3000=2020,J3000*$P$9,B3000=2021,J3000*$P$10,B3000=2022,J3000*$P$11),"")</f>
        <v>55774.033433318131</v>
      </c>
      <c r="L3000" s="3">
        <f t="shared" si="47"/>
        <v>103410.03343331814</v>
      </c>
    </row>
    <row r="3001" spans="1:12">
      <c r="A3001">
        <v>4825790</v>
      </c>
      <c r="B3001">
        <v>2018</v>
      </c>
      <c r="D3001" t="s">
        <v>1869</v>
      </c>
      <c r="E3001" t="s">
        <v>1870</v>
      </c>
      <c r="F3001" t="s">
        <v>4101</v>
      </c>
      <c r="G3001" t="s">
        <v>1871</v>
      </c>
      <c r="H3001" s="5">
        <v>47599</v>
      </c>
      <c r="I3001">
        <f>IFERROR(VLOOKUP(G3001,'NCES Match'!$A$2:$B$1307,2,FALSE),"")</f>
        <v>4825790</v>
      </c>
      <c r="J3001" cm="1">
        <f t="array" ref="J3001">IFERROR(_xlfn.IFS(B3001=2015,H3001/$O$13,B3001=2016,H3001/$O$14,B3001=2017,H3001/$O$15,B3001=2018,H3001/$O$16,B3001=2019,H3001/$O$17,B3001=2020,H3001/$O$18,B3001=2021,H3001/$O$19,B3001=2022,H3001/$O$20),"")</f>
        <v>3.1061147984517259E-5</v>
      </c>
      <c r="K3001" s="3" cm="1">
        <f t="array" ref="K3001">IFERROR(_xlfn.IFS(B3001=2015,J3001*$P$4,B3001=2016,J3001*$P$5,B3001=2017,J3001*$P$6,B3001=2018,J3001*$P$7,B3001=2019,J3001*$P$8,B3001=2020,J3001*$P$9,B3001=2021,J3001*$P$10,B3001=2022,J3001*$P$11),"")</f>
        <v>53327.434343838824</v>
      </c>
      <c r="L3001" s="3">
        <f t="shared" si="47"/>
        <v>100926.43434383883</v>
      </c>
    </row>
    <row r="3002" spans="1:12">
      <c r="A3002">
        <v>4825790</v>
      </c>
      <c r="B3002">
        <v>2019</v>
      </c>
      <c r="D3002" t="s">
        <v>1869</v>
      </c>
      <c r="E3002" t="s">
        <v>1870</v>
      </c>
      <c r="F3002" t="s">
        <v>4101</v>
      </c>
      <c r="G3002" t="s">
        <v>1871</v>
      </c>
      <c r="H3002" s="5">
        <v>51408</v>
      </c>
      <c r="I3002">
        <f>IFERROR(VLOOKUP(G3002,'NCES Match'!$A$2:$B$1307,2,FALSE),"")</f>
        <v>4825790</v>
      </c>
      <c r="J3002" cm="1">
        <f t="array" ref="J3002">IFERROR(_xlfn.IFS(B3002=2015,H3002/$O$13,B3002=2016,H3002/$O$14,B3002=2017,H3002/$O$15,B3002=2018,H3002/$O$16,B3002=2019,H3002/$O$17,B3002=2020,H3002/$O$18,B3002=2021,H3002/$O$19,B3002=2022,H3002/$O$20),"")</f>
        <v>3.255051880979484E-5</v>
      </c>
      <c r="K3002" s="3" cm="1">
        <f t="array" ref="K3002">IFERROR(_xlfn.IFS(B3002=2015,J3002*$P$4,B3002=2016,J3002*$P$5,B3002=2017,J3002*$P$6,B3002=2018,J3002*$P$7,B3002=2019,J3002*$P$8,B3002=2020,J3002*$P$9,B3002=2021,J3002*$P$10,B3002=2022,J3002*$P$11),"")</f>
        <v>56570.391943965427</v>
      </c>
      <c r="L3002" s="3">
        <f t="shared" si="47"/>
        <v>107978.39194396543</v>
      </c>
    </row>
    <row r="3003" spans="1:12">
      <c r="A3003">
        <v>4825790</v>
      </c>
      <c r="B3003">
        <v>2020</v>
      </c>
      <c r="D3003" t="s">
        <v>1869</v>
      </c>
      <c r="E3003" t="s">
        <v>1870</v>
      </c>
      <c r="F3003" t="s">
        <v>4230</v>
      </c>
      <c r="G3003" t="s">
        <v>1871</v>
      </c>
      <c r="H3003" s="5">
        <v>52414</v>
      </c>
      <c r="I3003">
        <f>IFERROR(VLOOKUP(G3003,'NCES Match'!$A$2:$B$1307,2,FALSE),"")</f>
        <v>4825790</v>
      </c>
      <c r="J3003" cm="1">
        <f t="array" ref="J3003">IFERROR(_xlfn.IFS(B3003=2015,H3003/$O$13,B3003=2016,H3003/$O$14,B3003=2017,H3003/$O$15,B3003=2018,H3003/$O$16,B3003=2019,H3003/$O$17,B3003=2020,H3003/$O$18,B3003=2021,H3003/$O$19,B3003=2022,H3003/$O$20),"")</f>
        <v>2.8403542991861759E-5</v>
      </c>
      <c r="K3003" s="3" cm="1">
        <f t="array" ref="K3003">IFERROR(_xlfn.IFS(B3003=2015,J3003*$P$4,B3003=2016,J3003*$P$5,B3003=2017,J3003*$P$6,B3003=2018,J3003*$P$7,B3003=2019,J3003*$P$8,B3003=2020,J3003*$P$9,B3003=2021,J3003*$P$10,B3003=2022,J3003*$P$11),"")</f>
        <v>59874.748582818109</v>
      </c>
      <c r="L3003" s="3">
        <f t="shared" si="47"/>
        <v>112288.74858281811</v>
      </c>
    </row>
    <row r="3004" spans="1:12">
      <c r="A3004">
        <v>4825790</v>
      </c>
      <c r="B3004">
        <v>2021</v>
      </c>
      <c r="D3004" t="s">
        <v>1869</v>
      </c>
      <c r="E3004" t="s">
        <v>1870</v>
      </c>
      <c r="F3004" t="s">
        <v>4101</v>
      </c>
      <c r="G3004" t="s">
        <v>1871</v>
      </c>
      <c r="H3004" s="5">
        <v>56770.080000000002</v>
      </c>
      <c r="I3004">
        <f>IFERROR(VLOOKUP(G3004,'NCES Match'!$A$2:$B$1307,2,FALSE),"")</f>
        <v>4825790</v>
      </c>
      <c r="J3004" cm="1">
        <f t="array" ref="J3004">IFERROR(_xlfn.IFS(B3004=2015,H3004/$O$13,B3004=2016,H3004/$O$14,B3004=2017,H3004/$O$15,B3004=2018,H3004/$O$16,B3004=2019,H3004/$O$17,B3004=2020,H3004/$O$18,B3004=2021,H3004/$O$19,B3004=2022,H3004/$O$20),"")</f>
        <v>2.9046014932300604E-5</v>
      </c>
      <c r="K3004" s="3" cm="1">
        <f t="array" ref="K3004">IFERROR(_xlfn.IFS(B3004=2015,J3004*$P$4,B3004=2016,J3004*$P$5,B3004=2017,J3004*$P$6,B3004=2018,J3004*$P$7,B3004=2019,J3004*$P$8,B3004=2020,J3004*$P$9,B3004=2021,J3004*$P$10,B3004=2022,J3004*$P$11),"")</f>
        <v>62174.542911863231</v>
      </c>
      <c r="L3004" s="3">
        <f t="shared" si="47"/>
        <v>118944.62291186323</v>
      </c>
    </row>
    <row r="3005" spans="1:12">
      <c r="A3005">
        <v>4825790</v>
      </c>
      <c r="B3005">
        <v>2022</v>
      </c>
      <c r="D3005" t="s">
        <v>1869</v>
      </c>
      <c r="E3005" t="s">
        <v>1870</v>
      </c>
      <c r="F3005" t="s">
        <v>4101</v>
      </c>
      <c r="G3005" t="s">
        <v>1871</v>
      </c>
      <c r="H3005" s="5">
        <v>85283.6</v>
      </c>
      <c r="I3005">
        <f>IFERROR(VLOOKUP(G3005,'NCES Match'!$A$2:$B$1307,2,FALSE),"")</f>
        <v>4825790</v>
      </c>
      <c r="J3005" cm="1">
        <f t="array" ref="J3005">IFERROR(_xlfn.IFS(B3005=2015,H3005/$O$13,B3005=2016,H3005/$O$14,B3005=2017,H3005/$O$15,B3005=2018,H3005/$O$16,B3005=2019,H3005/$O$17,B3005=2020,H3005/$O$18,B3005=2021,H3005/$O$19,B3005=2022,H3005/$O$20),"")</f>
        <v>3.7459170440878813E-5</v>
      </c>
      <c r="K3005" s="3" cm="1">
        <f t="array" ref="K3005">IFERROR(_xlfn.IFS(B3005=2015,J3005*$P$4,B3005=2016,J3005*$P$5,B3005=2017,J3005*$P$6,B3005=2018,J3005*$P$7,B3005=2019,J3005*$P$8,B3005=2020,J3005*$P$9,B3005=2021,J3005*$P$10,B3005=2022,J3005*$P$11),"")</f>
        <v>80667.686963290049</v>
      </c>
      <c r="L3005" s="3">
        <f t="shared" si="47"/>
        <v>165951.28696329007</v>
      </c>
    </row>
    <row r="3006" spans="1:12">
      <c r="A3006">
        <v>4825790</v>
      </c>
      <c r="B3006">
        <v>2023</v>
      </c>
      <c r="D3006" t="s">
        <v>1869</v>
      </c>
      <c r="E3006" t="s">
        <v>1870</v>
      </c>
      <c r="F3006" t="s">
        <v>4101</v>
      </c>
      <c r="G3006" t="s">
        <v>1871</v>
      </c>
      <c r="H3006" s="5">
        <v>84326.79</v>
      </c>
      <c r="I3006">
        <f>IFERROR(VLOOKUP(G3006,'NCES Match'!$A$2:$B$1307,2,FALSE),"")</f>
        <v>4825790</v>
      </c>
      <c r="J3006" t="str" cm="1">
        <f t="array" ref="J3006">IFERROR(_xlfn.IFS(B3006=2015,H3006/$O$13,B3006=2016,H3006/$O$14,B3006=2017,H3006/$O$15,B3006=2018,H3006/$O$16,B3006=2019,H3006/$O$17,B3006=2020,H3006/$O$18,B3006=2021,H3006/$O$19,B3006=2022,H3006/$O$20),"")</f>
        <v/>
      </c>
      <c r="K3006" s="3" t="str" cm="1">
        <f t="array" ref="K3006">IFERROR(_xlfn.IFS(B3006=2015,J3006*$P$4,B3006=2016,J3006*$P$5,B3006=2017,J3006*$P$6,B3006=2018,J3006*$P$7,B3006=2019,J3006*$P$8,B3006=2020,J3006*$P$9,B3006=2021,J3006*$P$10,B3006=2022,J3006*$P$11),"")</f>
        <v/>
      </c>
      <c r="L3006" s="3">
        <f t="shared" si="47"/>
        <v>84326.79</v>
      </c>
    </row>
    <row r="3007" spans="1:12">
      <c r="A3007">
        <v>4826610</v>
      </c>
      <c r="B3007">
        <v>2015</v>
      </c>
      <c r="C3007" t="s">
        <v>381</v>
      </c>
      <c r="D3007" t="s">
        <v>1941</v>
      </c>
      <c r="E3007" t="s">
        <v>1942</v>
      </c>
      <c r="G3007" t="s">
        <v>1943</v>
      </c>
      <c r="H3007" s="5">
        <v>421028.2</v>
      </c>
      <c r="I3007">
        <f>IFERROR(VLOOKUP(G3007,'NCES Match'!$A$2:$B$1307,2,FALSE),"")</f>
        <v>4826610</v>
      </c>
      <c r="J3007" cm="1">
        <f t="array" ref="J3007">IFERROR(_xlfn.IFS(B3007=2015,H3007/$O$13,B3007=2016,H3007/$O$14,B3007=2017,H3007/$O$15,B3007=2018,H3007/$O$16,B3007=2019,H3007/$O$17,B3007=2020,H3007/$O$18,B3007=2021,H3007/$O$19,B3007=2022,H3007/$O$20),"")</f>
        <v>3.2983507364706376E-4</v>
      </c>
      <c r="K3007" s="3" cm="1">
        <f t="array" ref="K3007">IFERROR(_xlfn.IFS(B3007=2015,J3007*$P$4,B3007=2016,J3007*$P$5,B3007=2017,J3007*$P$6,B3007=2018,J3007*$P$7,B3007=2019,J3007*$P$8,B3007=2020,J3007*$P$9,B3007=2021,J3007*$P$10,B3007=2022,J3007*$P$11),"")</f>
        <v>524926.90852864226</v>
      </c>
      <c r="L3007" s="3">
        <f t="shared" si="47"/>
        <v>945955.10852864222</v>
      </c>
    </row>
    <row r="3008" spans="1:12">
      <c r="A3008">
        <v>4826610</v>
      </c>
      <c r="B3008">
        <v>2016</v>
      </c>
      <c r="C3008" t="s">
        <v>4102</v>
      </c>
      <c r="D3008" t="s">
        <v>1941</v>
      </c>
      <c r="E3008" t="s">
        <v>1942</v>
      </c>
      <c r="F3008" t="s">
        <v>4101</v>
      </c>
      <c r="G3008" t="s">
        <v>1943</v>
      </c>
      <c r="H3008" s="5">
        <v>400767</v>
      </c>
      <c r="I3008">
        <f>IFERROR(VLOOKUP(G3008,'NCES Match'!$A$2:$B$1307,2,FALSE),"")</f>
        <v>4826610</v>
      </c>
      <c r="J3008" cm="1">
        <f t="array" ref="J3008">IFERROR(_xlfn.IFS(B3008=2015,H3008/$O$13,B3008=2016,H3008/$O$14,B3008=2017,H3008/$O$15,B3008=2018,H3008/$O$16,B3008=2019,H3008/$O$17,B3008=2020,H3008/$O$18,B3008=2021,H3008/$O$19,B3008=2022,H3008/$O$20),"")</f>
        <v>2.8689583345586591E-4</v>
      </c>
      <c r="K3008" s="3" cm="1">
        <f t="array" ref="K3008">IFERROR(_xlfn.IFS(B3008=2015,J3008*$P$4,B3008=2016,J3008*$P$5,B3008=2017,J3008*$P$6,B3008=2018,J3008*$P$7,B3008=2019,J3008*$P$8,B3008=2020,J3008*$P$9,B3008=2021,J3008*$P$10,B3008=2022,J3008*$P$11),"")</f>
        <v>480731.62345965276</v>
      </c>
      <c r="L3008" s="3">
        <f t="shared" si="47"/>
        <v>881498.62345965276</v>
      </c>
    </row>
    <row r="3009" spans="1:12">
      <c r="A3009">
        <v>4826610</v>
      </c>
      <c r="B3009">
        <v>2017</v>
      </c>
      <c r="D3009" t="s">
        <v>1941</v>
      </c>
      <c r="E3009" t="s">
        <v>1942</v>
      </c>
      <c r="F3009" t="s">
        <v>4101</v>
      </c>
      <c r="G3009" t="s">
        <v>1943</v>
      </c>
      <c r="H3009" s="5">
        <v>369883</v>
      </c>
      <c r="I3009">
        <f>IFERROR(VLOOKUP(G3009,'NCES Match'!$A$2:$B$1307,2,FALSE),"")</f>
        <v>4826610</v>
      </c>
      <c r="J3009" cm="1">
        <f t="array" ref="J3009">IFERROR(_xlfn.IFS(B3009=2015,H3009/$O$13,B3009=2016,H3009/$O$14,B3009=2017,H3009/$O$15,B3009=2018,H3009/$O$16,B3009=2019,H3009/$O$17,B3009=2020,H3009/$O$18,B3009=2021,H3009/$O$19,B3009=2022,H3009/$O$20),"")</f>
        <v>2.5501167931332692E-4</v>
      </c>
      <c r="K3009" s="3" cm="1">
        <f t="array" ref="K3009">IFERROR(_xlfn.IFS(B3009=2015,J3009*$P$4,B3009=2016,J3009*$P$5,B3009=2017,J3009*$P$6,B3009=2018,J3009*$P$7,B3009=2019,J3009*$P$8,B3009=2020,J3009*$P$9,B3009=2021,J3009*$P$10,B3009=2022,J3009*$P$11),"")</f>
        <v>433073.0289784199</v>
      </c>
      <c r="L3009" s="3">
        <f t="shared" si="47"/>
        <v>802956.02897841996</v>
      </c>
    </row>
    <row r="3010" spans="1:12">
      <c r="A3010">
        <v>4826610</v>
      </c>
      <c r="B3010">
        <v>2018</v>
      </c>
      <c r="D3010" t="s">
        <v>1941</v>
      </c>
      <c r="E3010" t="s">
        <v>1942</v>
      </c>
      <c r="F3010" t="s">
        <v>4101</v>
      </c>
      <c r="G3010" t="s">
        <v>1943</v>
      </c>
      <c r="H3010" s="5">
        <v>361312</v>
      </c>
      <c r="I3010">
        <f>IFERROR(VLOOKUP(G3010,'NCES Match'!$A$2:$B$1307,2,FALSE),"")</f>
        <v>4826610</v>
      </c>
      <c r="J3010" cm="1">
        <f t="array" ref="J3010">IFERROR(_xlfn.IFS(B3010=2015,H3010/$O$13,B3010=2016,H3010/$O$14,B3010=2017,H3010/$O$15,B3010=2018,H3010/$O$16,B3010=2019,H3010/$O$17,B3010=2020,H3010/$O$18,B3010=2021,H3010/$O$19,B3010=2022,H3010/$O$20),"")</f>
        <v>2.3577733777142165E-4</v>
      </c>
      <c r="K3010" s="3" cm="1">
        <f t="array" ref="K3010">IFERROR(_xlfn.IFS(B3010=2015,J3010*$P$4,B3010=2016,J3010*$P$5,B3010=2017,J3010*$P$6,B3010=2018,J3010*$P$7,B3010=2019,J3010*$P$8,B3010=2020,J3010*$P$9,B3010=2021,J3010*$P$10,B3010=2022,J3010*$P$11),"")</f>
        <v>404795.0998474987</v>
      </c>
      <c r="L3010" s="3">
        <f t="shared" si="47"/>
        <v>766107.0998474987</v>
      </c>
    </row>
    <row r="3011" spans="1:12">
      <c r="A3011">
        <v>4826610</v>
      </c>
      <c r="B3011">
        <v>2019</v>
      </c>
      <c r="D3011" t="s">
        <v>1941</v>
      </c>
      <c r="E3011" t="s">
        <v>1942</v>
      </c>
      <c r="F3011" t="s">
        <v>4101</v>
      </c>
      <c r="G3011" t="s">
        <v>1943</v>
      </c>
      <c r="H3011" s="5">
        <v>353017</v>
      </c>
      <c r="I3011">
        <f>IFERROR(VLOOKUP(G3011,'NCES Match'!$A$2:$B$1307,2,FALSE),"")</f>
        <v>4826610</v>
      </c>
      <c r="J3011" cm="1">
        <f t="array" ref="J3011">IFERROR(_xlfn.IFS(B3011=2015,H3011/$O$13,B3011=2016,H3011/$O$14,B3011=2017,H3011/$O$15,B3011=2018,H3011/$O$16,B3011=2019,H3011/$O$17,B3011=2020,H3011/$O$18,B3011=2021,H3011/$O$19,B3011=2022,H3011/$O$20),"")</f>
        <v>2.2352331346633489E-4</v>
      </c>
      <c r="K3011" s="3" cm="1">
        <f t="array" ref="K3011">IFERROR(_xlfn.IFS(B3011=2015,J3011*$P$4,B3011=2016,J3011*$P$5,B3011=2017,J3011*$P$6,B3011=2018,J3011*$P$7,B3011=2019,J3011*$P$8,B3011=2020,J3011*$P$9,B3011=2021,J3011*$P$10,B3011=2022,J3011*$P$11),"")</f>
        <v>388466.97115007084</v>
      </c>
      <c r="L3011" s="3">
        <f t="shared" ref="L3011:L3074" si="48">SUM(H3011,K3011)</f>
        <v>741483.97115007089</v>
      </c>
    </row>
    <row r="3012" spans="1:12">
      <c r="A3012">
        <v>4826610</v>
      </c>
      <c r="B3012">
        <v>2020</v>
      </c>
      <c r="D3012" t="s">
        <v>1941</v>
      </c>
      <c r="E3012" t="s">
        <v>1942</v>
      </c>
      <c r="F3012" t="s">
        <v>4230</v>
      </c>
      <c r="G3012" t="s">
        <v>1943</v>
      </c>
      <c r="H3012" s="5">
        <v>441944</v>
      </c>
      <c r="I3012">
        <f>IFERROR(VLOOKUP(G3012,'NCES Match'!$A$2:$B$1307,2,FALSE),"")</f>
        <v>4826610</v>
      </c>
      <c r="J3012" cm="1">
        <f t="array" ref="J3012">IFERROR(_xlfn.IFS(B3012=2015,H3012/$O$13,B3012=2016,H3012/$O$14,B3012=2017,H3012/$O$15,B3012=2018,H3012/$O$16,B3012=2019,H3012/$O$17,B3012=2020,H3012/$O$18,B3012=2021,H3012/$O$19,B3012=2022,H3012/$O$20),"")</f>
        <v>2.3949279589413806E-4</v>
      </c>
      <c r="K3012" s="3" cm="1">
        <f t="array" ref="K3012">IFERROR(_xlfn.IFS(B3012=2015,J3012*$P$4,B3012=2016,J3012*$P$5,B3012=2017,J3012*$P$6,B3012=2018,J3012*$P$7,B3012=2019,J3012*$P$8,B3012=2020,J3012*$P$9,B3012=2021,J3012*$P$10,B3012=2022,J3012*$P$11),"")</f>
        <v>504851.48791706347</v>
      </c>
      <c r="L3012" s="3">
        <f t="shared" si="48"/>
        <v>946795.48791706352</v>
      </c>
    </row>
    <row r="3013" spans="1:12">
      <c r="A3013">
        <v>4826610</v>
      </c>
      <c r="B3013">
        <v>2021</v>
      </c>
      <c r="D3013" t="s">
        <v>1941</v>
      </c>
      <c r="E3013" t="s">
        <v>1942</v>
      </c>
      <c r="F3013" t="s">
        <v>4230</v>
      </c>
      <c r="G3013" t="s">
        <v>1943</v>
      </c>
      <c r="H3013" s="5">
        <v>482167.1</v>
      </c>
      <c r="I3013">
        <f>IFERROR(VLOOKUP(G3013,'NCES Match'!$A$2:$B$1307,2,FALSE),"")</f>
        <v>4826610</v>
      </c>
      <c r="J3013" cm="1">
        <f t="array" ref="J3013">IFERROR(_xlfn.IFS(B3013=2015,H3013/$O$13,B3013=2016,H3013/$O$14,B3013=2017,H3013/$O$15,B3013=2018,H3013/$O$16,B3013=2019,H3013/$O$17,B3013=2020,H3013/$O$18,B3013=2021,H3013/$O$19,B3013=2022,H3013/$O$20),"")</f>
        <v>2.4669742911167424E-4</v>
      </c>
      <c r="K3013" s="3" cm="1">
        <f t="array" ref="K3013">IFERROR(_xlfn.IFS(B3013=2015,J3013*$P$4,B3013=2016,J3013*$P$5,B3013=2017,J3013*$P$6,B3013=2018,J3013*$P$7,B3013=2019,J3013*$P$8,B3013=2020,J3013*$P$9,B3013=2021,J3013*$P$10,B3013=2022,J3013*$P$11),"")</f>
        <v>528068.99425962835</v>
      </c>
      <c r="L3013" s="3">
        <f t="shared" si="48"/>
        <v>1010236.0942596283</v>
      </c>
    </row>
    <row r="3014" spans="1:12">
      <c r="A3014">
        <v>4826610</v>
      </c>
      <c r="B3014">
        <v>2022</v>
      </c>
      <c r="D3014" t="s">
        <v>1941</v>
      </c>
      <c r="E3014" t="s">
        <v>1942</v>
      </c>
      <c r="F3014" t="s">
        <v>4101</v>
      </c>
      <c r="G3014" t="s">
        <v>1943</v>
      </c>
      <c r="H3014" s="5">
        <v>537722.31999999995</v>
      </c>
      <c r="I3014">
        <f>IFERROR(VLOOKUP(G3014,'NCES Match'!$A$2:$B$1307,2,FALSE),"")</f>
        <v>4826610</v>
      </c>
      <c r="J3014" cm="1">
        <f t="array" ref="J3014">IFERROR(_xlfn.IFS(B3014=2015,H3014/$O$13,B3014=2016,H3014/$O$14,B3014=2017,H3014/$O$15,B3014=2018,H3014/$O$16,B3014=2019,H3014/$O$17,B3014=2020,H3014/$O$18,B3014=2021,H3014/$O$19,B3014=2022,H3014/$O$20),"")</f>
        <v>2.3618412021472797E-4</v>
      </c>
      <c r="K3014" s="3" cm="1">
        <f t="array" ref="K3014">IFERROR(_xlfn.IFS(B3014=2015,J3014*$P$4,B3014=2016,J3014*$P$5,B3014=2017,J3014*$P$6,B3014=2018,J3014*$P$7,B3014=2019,J3014*$P$8,B3014=2020,J3014*$P$9,B3014=2021,J3014*$P$10,B3014=2022,J3014*$P$11),"")</f>
        <v>508618.48916947778</v>
      </c>
      <c r="L3014" s="3">
        <f t="shared" si="48"/>
        <v>1046340.8091694778</v>
      </c>
    </row>
    <row r="3015" spans="1:12">
      <c r="A3015">
        <v>4826610</v>
      </c>
      <c r="B3015">
        <v>2023</v>
      </c>
      <c r="D3015" t="s">
        <v>1941</v>
      </c>
      <c r="E3015" t="s">
        <v>1942</v>
      </c>
      <c r="F3015" t="s">
        <v>4101</v>
      </c>
      <c r="G3015" t="s">
        <v>1943</v>
      </c>
      <c r="H3015" s="5">
        <v>545616.87</v>
      </c>
      <c r="I3015">
        <f>IFERROR(VLOOKUP(G3015,'NCES Match'!$A$2:$B$1307,2,FALSE),"")</f>
        <v>4826610</v>
      </c>
      <c r="J3015" t="str" cm="1">
        <f t="array" ref="J3015">IFERROR(_xlfn.IFS(B3015=2015,H3015/$O$13,B3015=2016,H3015/$O$14,B3015=2017,H3015/$O$15,B3015=2018,H3015/$O$16,B3015=2019,H3015/$O$17,B3015=2020,H3015/$O$18,B3015=2021,H3015/$O$19,B3015=2022,H3015/$O$20),"")</f>
        <v/>
      </c>
      <c r="K3015" s="3" t="str" cm="1">
        <f t="array" ref="K3015">IFERROR(_xlfn.IFS(B3015=2015,J3015*$P$4,B3015=2016,J3015*$P$5,B3015=2017,J3015*$P$6,B3015=2018,J3015*$P$7,B3015=2019,J3015*$P$8,B3015=2020,J3015*$P$9,B3015=2021,J3015*$P$10,B3015=2022,J3015*$P$11),"")</f>
        <v/>
      </c>
      <c r="L3015" s="3">
        <f t="shared" si="48"/>
        <v>545616.87</v>
      </c>
    </row>
    <row r="3016" spans="1:12">
      <c r="A3016">
        <v>4839120</v>
      </c>
      <c r="B3016">
        <v>2015</v>
      </c>
      <c r="C3016" t="s">
        <v>381</v>
      </c>
      <c r="D3016" t="s">
        <v>2920</v>
      </c>
      <c r="E3016" t="s">
        <v>2921</v>
      </c>
      <c r="G3016" t="s">
        <v>2922</v>
      </c>
      <c r="H3016" s="5">
        <v>42603.360000000001</v>
      </c>
      <c r="I3016">
        <f>IFERROR(VLOOKUP(G3016,'NCES Match'!$A$2:$B$1307,2,FALSE),"")</f>
        <v>4839120</v>
      </c>
      <c r="J3016" cm="1">
        <f t="array" ref="J3016">IFERROR(_xlfn.IFS(B3016=2015,H3016/$O$13,B3016=2016,H3016/$O$14,B3016=2017,H3016/$O$15,B3016=2018,H3016/$O$16,B3016=2019,H3016/$O$17,B3016=2020,H3016/$O$18,B3016=2021,H3016/$O$19,B3016=2022,H3016/$O$20),"")</f>
        <v>3.3375632281192496E-5</v>
      </c>
      <c r="K3016" s="3" cm="1">
        <f t="array" ref="K3016">IFERROR(_xlfn.IFS(B3016=2015,J3016*$P$4,B3016=2016,J3016*$P$5,B3016=2017,J3016*$P$6,B3016=2018,J3016*$P$7,B3016=2019,J3016*$P$8,B3016=2020,J3016*$P$9,B3016=2021,J3016*$P$10,B3016=2022,J3016*$P$11),"")</f>
        <v>53116.75098659144</v>
      </c>
      <c r="L3016" s="3">
        <f t="shared" si="48"/>
        <v>95720.110986591433</v>
      </c>
    </row>
    <row r="3017" spans="1:12">
      <c r="A3017">
        <v>4839120</v>
      </c>
      <c r="B3017">
        <v>2016</v>
      </c>
      <c r="C3017" t="s">
        <v>4102</v>
      </c>
      <c r="D3017" t="s">
        <v>2920</v>
      </c>
      <c r="E3017" t="s">
        <v>2921</v>
      </c>
      <c r="F3017" t="s">
        <v>4101</v>
      </c>
      <c r="G3017" t="s">
        <v>2922</v>
      </c>
      <c r="H3017" s="5">
        <v>43532</v>
      </c>
      <c r="I3017">
        <f>IFERROR(VLOOKUP(G3017,'NCES Match'!$A$2:$B$1307,2,FALSE),"")</f>
        <v>4839120</v>
      </c>
      <c r="J3017" cm="1">
        <f t="array" ref="J3017">IFERROR(_xlfn.IFS(B3017=2015,H3017/$O$13,B3017=2016,H3017/$O$14,B3017=2017,H3017/$O$15,B3017=2018,H3017/$O$16,B3017=2019,H3017/$O$17,B3017=2020,H3017/$O$18,B3017=2021,H3017/$O$19,B3017=2022,H3017/$O$20),"")</f>
        <v>3.1163118275708217E-5</v>
      </c>
      <c r="K3017" s="3" cm="1">
        <f t="array" ref="K3017">IFERROR(_xlfn.IFS(B3017=2015,J3017*$P$4,B3017=2016,J3017*$P$5,B3017=2017,J3017*$P$6,B3017=2018,J3017*$P$7,B3017=2019,J3017*$P$8,B3017=2020,J3017*$P$9,B3017=2021,J3017*$P$10,B3017=2022,J3017*$P$11),"")</f>
        <v>52217.894767896571</v>
      </c>
      <c r="L3017" s="3">
        <f t="shared" si="48"/>
        <v>95749.894767896563</v>
      </c>
    </row>
    <row r="3018" spans="1:12">
      <c r="A3018">
        <v>4839120</v>
      </c>
      <c r="B3018">
        <v>2017</v>
      </c>
      <c r="D3018" t="s">
        <v>2920</v>
      </c>
      <c r="E3018" t="s">
        <v>2921</v>
      </c>
      <c r="F3018" t="s">
        <v>4101</v>
      </c>
      <c r="G3018" t="s">
        <v>2922</v>
      </c>
      <c r="H3018" s="5">
        <v>44657</v>
      </c>
      <c r="I3018">
        <f>IFERROR(VLOOKUP(G3018,'NCES Match'!$A$2:$B$1307,2,FALSE),"")</f>
        <v>4839120</v>
      </c>
      <c r="J3018" cm="1">
        <f t="array" ref="J3018">IFERROR(_xlfn.IFS(B3018=2015,H3018/$O$13,B3018=2016,H3018/$O$14,B3018=2017,H3018/$O$15,B3018=2018,H3018/$O$16,B3018=2019,H3018/$O$17,B3018=2020,H3018/$O$18,B3018=2021,H3018/$O$19,B3018=2022,H3018/$O$20),"")</f>
        <v>3.0788267000903636E-5</v>
      </c>
      <c r="K3018" s="3" cm="1">
        <f t="array" ref="K3018">IFERROR(_xlfn.IFS(B3018=2015,J3018*$P$4,B3018=2016,J3018*$P$5,B3018=2017,J3018*$P$6,B3018=2018,J3018*$P$7,B3018=2019,J3018*$P$8,B3018=2020,J3018*$P$9,B3018=2021,J3018*$P$10,B3018=2022,J3018*$P$11),"")</f>
        <v>52286.107377439075</v>
      </c>
      <c r="L3018" s="3">
        <f t="shared" si="48"/>
        <v>96943.107377439068</v>
      </c>
    </row>
    <row r="3019" spans="1:12">
      <c r="A3019">
        <v>4839120</v>
      </c>
      <c r="B3019">
        <v>2018</v>
      </c>
      <c r="D3019" t="s">
        <v>2920</v>
      </c>
      <c r="E3019" t="s">
        <v>2921</v>
      </c>
      <c r="F3019" t="s">
        <v>4101</v>
      </c>
      <c r="G3019" t="s">
        <v>2922</v>
      </c>
      <c r="H3019" s="5">
        <v>43734</v>
      </c>
      <c r="I3019">
        <f>IFERROR(VLOOKUP(G3019,'NCES Match'!$A$2:$B$1307,2,FALSE),"")</f>
        <v>4839120</v>
      </c>
      <c r="J3019" cm="1">
        <f t="array" ref="J3019">IFERROR(_xlfn.IFS(B3019=2015,H3019/$O$13,B3019=2016,H3019/$O$14,B3019=2017,H3019/$O$15,B3019=2018,H3019/$O$16,B3019=2019,H3019/$O$17,B3019=2020,H3019/$O$18,B3019=2021,H3019/$O$19,B3019=2022,H3019/$O$20),"")</f>
        <v>2.853900808745725E-5</v>
      </c>
      <c r="K3019" s="3" cm="1">
        <f t="array" ref="K3019">IFERROR(_xlfn.IFS(B3019=2015,J3019*$P$4,B3019=2016,J3019*$P$5,B3019=2017,J3019*$P$6,B3019=2018,J3019*$P$7,B3019=2019,J3019*$P$8,B3019=2020,J3019*$P$9,B3019=2021,J3019*$P$10,B3019=2022,J3019*$P$11),"")</f>
        <v>48997.290144613267</v>
      </c>
      <c r="L3019" s="3">
        <f t="shared" si="48"/>
        <v>92731.290144613275</v>
      </c>
    </row>
    <row r="3020" spans="1:12">
      <c r="A3020">
        <v>4839120</v>
      </c>
      <c r="B3020">
        <v>2019</v>
      </c>
      <c r="D3020" t="s">
        <v>2920</v>
      </c>
      <c r="E3020" t="s">
        <v>2921</v>
      </c>
      <c r="F3020" t="s">
        <v>4101</v>
      </c>
      <c r="G3020" t="s">
        <v>2922</v>
      </c>
      <c r="H3020" s="5">
        <v>47073</v>
      </c>
      <c r="I3020">
        <f>IFERROR(VLOOKUP(G3020,'NCES Match'!$A$2:$B$1307,2,FALSE),"")</f>
        <v>4839120</v>
      </c>
      <c r="J3020" cm="1">
        <f t="array" ref="J3020">IFERROR(_xlfn.IFS(B3020=2015,H3020/$O$13,B3020=2016,H3020/$O$14,B3020=2017,H3020/$O$15,B3020=2018,H3020/$O$16,B3020=2019,H3020/$O$17,B3020=2020,H3020/$O$18,B3020=2021,H3020/$O$19,B3020=2022,H3020/$O$20),"")</f>
        <v>2.9805683394286344E-5</v>
      </c>
      <c r="K3020" s="3" cm="1">
        <f t="array" ref="K3020">IFERROR(_xlfn.IFS(B3020=2015,J3020*$P$4,B3020=2016,J3020*$P$5,B3020=2017,J3020*$P$6,B3020=2018,J3020*$P$7,B3020=2019,J3020*$P$8,B3020=2020,J3020*$P$9,B3020=2021,J3020*$P$10,B3020=2022,J3020*$P$11),"")</f>
        <v>51800.071194722303</v>
      </c>
      <c r="L3020" s="3">
        <f t="shared" si="48"/>
        <v>98873.071194722303</v>
      </c>
    </row>
    <row r="3021" spans="1:12">
      <c r="A3021">
        <v>4839120</v>
      </c>
      <c r="B3021">
        <v>2020</v>
      </c>
      <c r="D3021" t="s">
        <v>2920</v>
      </c>
      <c r="E3021" t="s">
        <v>2921</v>
      </c>
      <c r="F3021" t="s">
        <v>4230</v>
      </c>
      <c r="G3021" t="s">
        <v>2922</v>
      </c>
      <c r="H3021" s="5">
        <v>46312</v>
      </c>
      <c r="I3021">
        <f>IFERROR(VLOOKUP(G3021,'NCES Match'!$A$2:$B$1307,2,FALSE),"")</f>
        <v>4839120</v>
      </c>
      <c r="J3021" cm="1">
        <f t="array" ref="J3021">IFERROR(_xlfn.IFS(B3021=2015,H3021/$O$13,B3021=2016,H3021/$O$14,B3021=2017,H3021/$O$15,B3021=2018,H3021/$O$16,B3021=2019,H3021/$O$17,B3021=2020,H3021/$O$18,B3021=2021,H3021/$O$19,B3021=2022,H3021/$O$20),"")</f>
        <v>2.5096823044207689E-5</v>
      </c>
      <c r="K3021" s="3" cm="1">
        <f t="array" ref="K3021">IFERROR(_xlfn.IFS(B3021=2015,J3021*$P$4,B3021=2016,J3021*$P$5,B3021=2017,J3021*$P$6,B3021=2018,J3021*$P$7,B3021=2019,J3021*$P$8,B3021=2020,J3021*$P$9,B3021=2021,J3021*$P$10,B3021=2022,J3021*$P$11),"")</f>
        <v>52904.173624746676</v>
      </c>
      <c r="L3021" s="3">
        <f t="shared" si="48"/>
        <v>99216.173624746676</v>
      </c>
    </row>
    <row r="3022" spans="1:12">
      <c r="A3022">
        <v>4839120</v>
      </c>
      <c r="B3022">
        <v>2021</v>
      </c>
      <c r="D3022" t="s">
        <v>2920</v>
      </c>
      <c r="E3022" t="s">
        <v>2921</v>
      </c>
      <c r="F3022" t="s">
        <v>4101</v>
      </c>
      <c r="G3022" t="s">
        <v>2922</v>
      </c>
      <c r="H3022" s="5">
        <v>50362.2</v>
      </c>
      <c r="I3022">
        <f>IFERROR(VLOOKUP(G3022,'NCES Match'!$A$2:$B$1307,2,FALSE),"")</f>
        <v>4839120</v>
      </c>
      <c r="J3022" cm="1">
        <f t="array" ref="J3022">IFERROR(_xlfn.IFS(B3022=2015,H3022/$O$13,B3022=2016,H3022/$O$14,B3022=2017,H3022/$O$15,B3022=2018,H3022/$O$16,B3022=2019,H3022/$O$17,B3022=2020,H3022/$O$18,B3022=2021,H3022/$O$19,B3022=2022,H3022/$O$20),"")</f>
        <v>2.5767467884905383E-5</v>
      </c>
      <c r="K3022" s="3" cm="1">
        <f t="array" ref="K3022">IFERROR(_xlfn.IFS(B3022=2015,J3022*$P$4,B3022=2016,J3022*$P$5,B3022=2017,J3022*$P$6,B3022=2018,J3022*$P$7,B3022=2019,J3022*$P$8,B3022=2020,J3022*$P$9,B3022=2021,J3022*$P$10,B3022=2022,J3022*$P$11),"")</f>
        <v>55156.638233305959</v>
      </c>
      <c r="L3022" s="3">
        <f t="shared" si="48"/>
        <v>105518.83823330596</v>
      </c>
    </row>
    <row r="3023" spans="1:12">
      <c r="A3023">
        <v>4839120</v>
      </c>
      <c r="B3023">
        <v>2022</v>
      </c>
      <c r="D3023" t="s">
        <v>2920</v>
      </c>
      <c r="E3023" t="s">
        <v>2921</v>
      </c>
      <c r="F3023" t="s">
        <v>4101</v>
      </c>
      <c r="G3023" t="s">
        <v>2922</v>
      </c>
      <c r="H3023" s="5">
        <v>77383.56</v>
      </c>
      <c r="I3023">
        <f>IFERROR(VLOOKUP(G3023,'NCES Match'!$A$2:$B$1307,2,FALSE),"")</f>
        <v>4839120</v>
      </c>
      <c r="J3023" cm="1">
        <f t="array" ref="J3023">IFERROR(_xlfn.IFS(B3023=2015,H3023/$O$13,B3023=2016,H3023/$O$14,B3023=2017,H3023/$O$15,B3023=2018,H3023/$O$16,B3023=2019,H3023/$O$17,B3023=2020,H3023/$O$18,B3023=2021,H3023/$O$19,B3023=2022,H3023/$O$20),"")</f>
        <v>3.398923079422036E-5</v>
      </c>
      <c r="K3023" s="3" cm="1">
        <f t="array" ref="K3023">IFERROR(_xlfn.IFS(B3023=2015,J3023*$P$4,B3023=2016,J3023*$P$5,B3023=2017,J3023*$P$6,B3023=2018,J3023*$P$7,B3023=2019,J3023*$P$8,B3023=2020,J3023*$P$9,B3023=2021,J3023*$P$10,B3023=2022,J3023*$P$11),"")</f>
        <v>73195.230902365423</v>
      </c>
      <c r="L3023" s="3">
        <f t="shared" si="48"/>
        <v>150578.79090236541</v>
      </c>
    </row>
    <row r="3024" spans="1:12">
      <c r="A3024">
        <v>4839120</v>
      </c>
      <c r="B3024">
        <v>2023</v>
      </c>
      <c r="D3024" t="s">
        <v>2920</v>
      </c>
      <c r="E3024" t="s">
        <v>2921</v>
      </c>
      <c r="F3024" t="s">
        <v>4101</v>
      </c>
      <c r="G3024" t="s">
        <v>2922</v>
      </c>
      <c r="H3024" s="5">
        <v>80350.460000000006</v>
      </c>
      <c r="I3024">
        <f>IFERROR(VLOOKUP(G3024,'NCES Match'!$A$2:$B$1307,2,FALSE),"")</f>
        <v>4839120</v>
      </c>
      <c r="J3024" t="str" cm="1">
        <f t="array" ref="J3024">IFERROR(_xlfn.IFS(B3024=2015,H3024/$O$13,B3024=2016,H3024/$O$14,B3024=2017,H3024/$O$15,B3024=2018,H3024/$O$16,B3024=2019,H3024/$O$17,B3024=2020,H3024/$O$18,B3024=2021,H3024/$O$19,B3024=2022,H3024/$O$20),"")</f>
        <v/>
      </c>
      <c r="K3024" s="3" t="str" cm="1">
        <f t="array" ref="K3024">IFERROR(_xlfn.IFS(B3024=2015,J3024*$P$4,B3024=2016,J3024*$P$5,B3024=2017,J3024*$P$6,B3024=2018,J3024*$P$7,B3024=2019,J3024*$P$8,B3024=2020,J3024*$P$9,B3024=2021,J3024*$P$10,B3024=2022,J3024*$P$11),"")</f>
        <v/>
      </c>
      <c r="L3024" s="3">
        <f t="shared" si="48"/>
        <v>80350.460000000006</v>
      </c>
    </row>
    <row r="3025" spans="1:12">
      <c r="A3025">
        <v>4823010</v>
      </c>
      <c r="B3025">
        <v>2015</v>
      </c>
      <c r="C3025" t="s">
        <v>381</v>
      </c>
      <c r="D3025" t="s">
        <v>1634</v>
      </c>
      <c r="E3025" t="s">
        <v>1635</v>
      </c>
      <c r="G3025" t="s">
        <v>1636</v>
      </c>
      <c r="H3025" s="5">
        <v>760429.08</v>
      </c>
      <c r="I3025">
        <f>IFERROR(VLOOKUP(G3025,'NCES Match'!$A$2:$B$1307,2,FALSE),"")</f>
        <v>4823010</v>
      </c>
      <c r="J3025" cm="1">
        <f t="array" ref="J3025">IFERROR(_xlfn.IFS(B3025=2015,H3025/$O$13,B3025=2016,H3025/$O$14,B3025=2017,H3025/$O$15,B3025=2018,H3025/$O$16,B3025=2019,H3025/$O$17,B3025=2020,H3025/$O$18,B3025=2021,H3025/$O$19,B3025=2022,H3025/$O$20),"")</f>
        <v>5.9572299813924316E-4</v>
      </c>
      <c r="K3025" s="3" cm="1">
        <f t="array" ref="K3025">IFERROR(_xlfn.IFS(B3025=2015,J3025*$P$4,B3025=2016,J3025*$P$5,B3025=2017,J3025*$P$6,B3025=2018,J3025*$P$7,B3025=2019,J3025*$P$8,B3025=2020,J3025*$P$9,B3025=2021,J3025*$P$10,B3025=2022,J3025*$P$11),"")</f>
        <v>948083.01705130329</v>
      </c>
      <c r="L3025" s="3">
        <f t="shared" si="48"/>
        <v>1708512.0970513034</v>
      </c>
    </row>
    <row r="3026" spans="1:12">
      <c r="A3026">
        <v>4823010</v>
      </c>
      <c r="B3026">
        <v>2016</v>
      </c>
      <c r="C3026" t="s">
        <v>4102</v>
      </c>
      <c r="D3026" t="s">
        <v>1634</v>
      </c>
      <c r="E3026" t="s">
        <v>1635</v>
      </c>
      <c r="F3026" t="s">
        <v>4101</v>
      </c>
      <c r="G3026" t="s">
        <v>1636</v>
      </c>
      <c r="H3026" s="5">
        <v>761964</v>
      </c>
      <c r="I3026">
        <f>IFERROR(VLOOKUP(G3026,'NCES Match'!$A$2:$B$1307,2,FALSE),"")</f>
        <v>4823010</v>
      </c>
      <c r="J3026" cm="1">
        <f t="array" ref="J3026">IFERROR(_xlfn.IFS(B3026=2015,H3026/$O$13,B3026=2016,H3026/$O$14,B3026=2017,H3026/$O$15,B3026=2018,H3026/$O$16,B3026=2019,H3026/$O$17,B3026=2020,H3026/$O$18,B3026=2021,H3026/$O$19,B3026=2022,H3026/$O$20),"")</f>
        <v>5.4546481332885539E-4</v>
      </c>
      <c r="K3026" s="3" cm="1">
        <f t="array" ref="K3026">IFERROR(_xlfn.IFS(B3026=2015,J3026*$P$4,B3026=2016,J3026*$P$5,B3026=2017,J3026*$P$6,B3026=2018,J3026*$P$7,B3026=2019,J3026*$P$8,B3026=2020,J3026*$P$9,B3026=2021,J3026*$P$10,B3026=2022,J3026*$P$11),"")</f>
        <v>913997.88589831698</v>
      </c>
      <c r="L3026" s="3">
        <f t="shared" si="48"/>
        <v>1675961.885898317</v>
      </c>
    </row>
    <row r="3027" spans="1:12">
      <c r="A3027">
        <v>4823010</v>
      </c>
      <c r="B3027">
        <v>2017</v>
      </c>
      <c r="D3027" t="s">
        <v>1634</v>
      </c>
      <c r="E3027" t="s">
        <v>1635</v>
      </c>
      <c r="F3027" t="s">
        <v>4101</v>
      </c>
      <c r="G3027" t="s">
        <v>1636</v>
      </c>
      <c r="H3027" s="5">
        <v>790047</v>
      </c>
      <c r="I3027">
        <f>IFERROR(VLOOKUP(G3027,'NCES Match'!$A$2:$B$1307,2,FALSE),"")</f>
        <v>4823010</v>
      </c>
      <c r="J3027" cm="1">
        <f t="array" ref="J3027">IFERROR(_xlfn.IFS(B3027=2015,H3027/$O$13,B3027=2016,H3027/$O$14,B3027=2017,H3027/$O$15,B3027=2018,H3027/$O$16,B3027=2019,H3027/$O$17,B3027=2020,H3027/$O$18,B3027=2021,H3027/$O$19,B3027=2022,H3027/$O$20),"")</f>
        <v>5.4468902925102261E-4</v>
      </c>
      <c r="K3027" s="3" cm="1">
        <f t="array" ref="K3027">IFERROR(_xlfn.IFS(B3027=2015,J3027*$P$4,B3027=2016,J3027*$P$5,B3027=2017,J3027*$P$6,B3027=2018,J3027*$P$7,B3027=2019,J3027*$P$8,B3027=2020,J3027*$P$9,B3027=2021,J3027*$P$10,B3027=2022,J3027*$P$11),"")</f>
        <v>925016.95759284345</v>
      </c>
      <c r="L3027" s="3">
        <f t="shared" si="48"/>
        <v>1715063.9575928436</v>
      </c>
    </row>
    <row r="3028" spans="1:12">
      <c r="A3028">
        <v>4823010</v>
      </c>
      <c r="B3028">
        <v>2018</v>
      </c>
      <c r="D3028" t="s">
        <v>1634</v>
      </c>
      <c r="E3028" t="s">
        <v>1635</v>
      </c>
      <c r="F3028" t="s">
        <v>4101</v>
      </c>
      <c r="G3028" t="s">
        <v>1636</v>
      </c>
      <c r="H3028" s="5">
        <v>762303</v>
      </c>
      <c r="I3028">
        <f>IFERROR(VLOOKUP(G3028,'NCES Match'!$A$2:$B$1307,2,FALSE),"")</f>
        <v>4823010</v>
      </c>
      <c r="J3028" cm="1">
        <f t="array" ref="J3028">IFERROR(_xlfn.IFS(B3028=2015,H3028/$O$13,B3028=2016,H3028/$O$14,B3028=2017,H3028/$O$15,B3028=2018,H3028/$O$16,B3028=2019,H3028/$O$17,B3028=2020,H3028/$O$18,B3028=2021,H3028/$O$19,B3028=2022,H3028/$O$20),"")</f>
        <v>4.9744755755460105E-4</v>
      </c>
      <c r="K3028" s="3" cm="1">
        <f t="array" ref="K3028">IFERROR(_xlfn.IFS(B3028=2015,J3028*$P$4,B3028=2016,J3028*$P$5,B3028=2017,J3028*$P$6,B3028=2018,J3028*$P$7,B3028=2019,J3028*$P$8,B3028=2020,J3028*$P$9,B3028=2021,J3028*$P$10,B3028=2022,J3028*$P$11),"")</f>
        <v>854044.47956073366</v>
      </c>
      <c r="L3028" s="3">
        <f t="shared" si="48"/>
        <v>1616347.4795607338</v>
      </c>
    </row>
    <row r="3029" spans="1:12">
      <c r="A3029">
        <v>4823010</v>
      </c>
      <c r="B3029">
        <v>2019</v>
      </c>
      <c r="D3029" t="s">
        <v>1634</v>
      </c>
      <c r="E3029" t="s">
        <v>1635</v>
      </c>
      <c r="F3029" t="s">
        <v>4101</v>
      </c>
      <c r="G3029" t="s">
        <v>1636</v>
      </c>
      <c r="H3029" s="5">
        <v>774597</v>
      </c>
      <c r="I3029">
        <f>IFERROR(VLOOKUP(G3029,'NCES Match'!$A$2:$B$1307,2,FALSE),"")</f>
        <v>4823010</v>
      </c>
      <c r="J3029" cm="1">
        <f t="array" ref="J3029">IFERROR(_xlfn.IFS(B3029=2015,H3029/$O$13,B3029=2016,H3029/$O$14,B3029=2017,H3029/$O$15,B3029=2018,H3029/$O$16,B3029=2019,H3029/$O$17,B3029=2020,H3029/$O$18,B3029=2021,H3029/$O$19,B3029=2022,H3029/$O$20),"")</f>
        <v>4.9045934909956919E-4</v>
      </c>
      <c r="K3029" s="3" cm="1">
        <f t="array" ref="K3029">IFERROR(_xlfn.IFS(B3029=2015,J3029*$P$4,B3029=2016,J3029*$P$5,B3029=2017,J3029*$P$6,B3029=2018,J3029*$P$7,B3029=2019,J3029*$P$8,B3029=2020,J3029*$P$9,B3029=2021,J3029*$P$10,B3029=2022,J3029*$P$11),"")</f>
        <v>852382.03953897802</v>
      </c>
      <c r="L3029" s="3">
        <f t="shared" si="48"/>
        <v>1626979.0395389781</v>
      </c>
    </row>
    <row r="3030" spans="1:12">
      <c r="A3030">
        <v>4823010</v>
      </c>
      <c r="B3030">
        <v>2020</v>
      </c>
      <c r="D3030" t="s">
        <v>1634</v>
      </c>
      <c r="E3030" t="s">
        <v>1635</v>
      </c>
      <c r="F3030" t="s">
        <v>4230</v>
      </c>
      <c r="G3030" t="s">
        <v>1636</v>
      </c>
      <c r="H3030" s="5">
        <v>830966</v>
      </c>
      <c r="I3030">
        <f>IFERROR(VLOOKUP(G3030,'NCES Match'!$A$2:$B$1307,2,FALSE),"")</f>
        <v>4823010</v>
      </c>
      <c r="J3030" cm="1">
        <f t="array" ref="J3030">IFERROR(_xlfn.IFS(B3030=2015,H3030/$O$13,B3030=2016,H3030/$O$14,B3030=2017,H3030/$O$15,B3030=2018,H3030/$O$16,B3030=2019,H3030/$O$17,B3030=2020,H3030/$O$18,B3030=2021,H3030/$O$19,B3030=2022,H3030/$O$20),"")</f>
        <v>4.5030675975455791E-4</v>
      </c>
      <c r="K3030" s="3" cm="1">
        <f t="array" ref="K3030">IFERROR(_xlfn.IFS(B3030=2015,J3030*$P$4,B3030=2016,J3030*$P$5,B3030=2017,J3030*$P$6,B3030=2018,J3030*$P$7,B3030=2019,J3030*$P$8,B3030=2020,J3030*$P$9,B3030=2021,J3030*$P$10,B3030=2022,J3030*$P$11),"")</f>
        <v>949247.91717613675</v>
      </c>
      <c r="L3030" s="3">
        <f t="shared" si="48"/>
        <v>1780213.9171761367</v>
      </c>
    </row>
    <row r="3031" spans="1:12">
      <c r="A3031">
        <v>4823010</v>
      </c>
      <c r="B3031">
        <v>2021</v>
      </c>
      <c r="D3031" t="s">
        <v>1634</v>
      </c>
      <c r="E3031" t="s">
        <v>1635</v>
      </c>
      <c r="F3031" t="s">
        <v>4230</v>
      </c>
      <c r="G3031" t="s">
        <v>1636</v>
      </c>
      <c r="H3031" s="5">
        <v>868650.77999999991</v>
      </c>
      <c r="I3031">
        <f>IFERROR(VLOOKUP(G3031,'NCES Match'!$A$2:$B$1307,2,FALSE),"")</f>
        <v>4823010</v>
      </c>
      <c r="J3031" cm="1">
        <f t="array" ref="J3031">IFERROR(_xlfn.IFS(B3031=2015,H3031/$O$13,B3031=2016,H3031/$O$14,B3031=2017,H3031/$O$15,B3031=2018,H3031/$O$16,B3031=2019,H3031/$O$17,B3031=2020,H3031/$O$18,B3031=2021,H3031/$O$19,B3031=2022,H3031/$O$20),"")</f>
        <v>4.4443910466278298E-4</v>
      </c>
      <c r="K3031" s="3" cm="1">
        <f t="array" ref="K3031">IFERROR(_xlfn.IFS(B3031=2015,J3031*$P$4,B3031=2016,J3031*$P$5,B3031=2017,J3031*$P$6,B3031=2018,J3031*$P$7,B3031=2019,J3031*$P$8,B3031=2020,J3031*$P$9,B3031=2021,J3031*$P$10,B3031=2022,J3031*$P$11),"")</f>
        <v>951345.58902389172</v>
      </c>
      <c r="L3031" s="3">
        <f t="shared" si="48"/>
        <v>1819996.3690238916</v>
      </c>
    </row>
    <row r="3032" spans="1:12">
      <c r="A3032">
        <v>4823010</v>
      </c>
      <c r="B3032">
        <v>2022</v>
      </c>
      <c r="D3032" t="s">
        <v>1634</v>
      </c>
      <c r="E3032" t="s">
        <v>1635</v>
      </c>
      <c r="F3032" t="s">
        <v>4101</v>
      </c>
      <c r="G3032" t="s">
        <v>1636</v>
      </c>
      <c r="H3032" s="5">
        <v>854143.37</v>
      </c>
      <c r="I3032">
        <f>IFERROR(VLOOKUP(G3032,'NCES Match'!$A$2:$B$1307,2,FALSE),"")</f>
        <v>4823010</v>
      </c>
      <c r="J3032" cm="1">
        <f t="array" ref="J3032">IFERROR(_xlfn.IFS(B3032=2015,H3032/$O$13,B3032=2016,H3032/$O$14,B3032=2017,H3032/$O$15,B3032=2018,H3032/$O$16,B3032=2019,H3032/$O$17,B3032=2020,H3032/$O$18,B3032=2021,H3032/$O$19,B3032=2022,H3032/$O$20),"")</f>
        <v>3.7516594137415181E-4</v>
      </c>
      <c r="K3032" s="3" cm="1">
        <f t="array" ref="K3032">IFERROR(_xlfn.IFS(B3032=2015,J3032*$P$4,B3032=2016,J3032*$P$5,B3032=2017,J3032*$P$6,B3032=2018,J3032*$P$7,B3032=2019,J3032*$P$8,B3032=2020,J3032*$P$9,B3032=2021,J3032*$P$10,B3032=2022,J3032*$P$11),"")</f>
        <v>807913.47917922819</v>
      </c>
      <c r="L3032" s="3">
        <f t="shared" si="48"/>
        <v>1662056.8491792283</v>
      </c>
    </row>
    <row r="3033" spans="1:12">
      <c r="A3033">
        <v>4823010</v>
      </c>
      <c r="B3033">
        <v>2023</v>
      </c>
      <c r="D3033" t="s">
        <v>1634</v>
      </c>
      <c r="E3033" t="s">
        <v>1635</v>
      </c>
      <c r="F3033" t="s">
        <v>4101</v>
      </c>
      <c r="G3033" t="s">
        <v>1636</v>
      </c>
      <c r="H3033" s="5">
        <v>940351.35</v>
      </c>
      <c r="I3033">
        <f>IFERROR(VLOOKUP(G3033,'NCES Match'!$A$2:$B$1307,2,FALSE),"")</f>
        <v>4823010</v>
      </c>
      <c r="J3033" t="str" cm="1">
        <f t="array" ref="J3033">IFERROR(_xlfn.IFS(B3033=2015,H3033/$O$13,B3033=2016,H3033/$O$14,B3033=2017,H3033/$O$15,B3033=2018,H3033/$O$16,B3033=2019,H3033/$O$17,B3033=2020,H3033/$O$18,B3033=2021,H3033/$O$19,B3033=2022,H3033/$O$20),"")</f>
        <v/>
      </c>
      <c r="K3033" s="3" t="str" cm="1">
        <f t="array" ref="K3033">IFERROR(_xlfn.IFS(B3033=2015,J3033*$P$4,B3033=2016,J3033*$P$5,B3033=2017,J3033*$P$6,B3033=2018,J3033*$P$7,B3033=2019,J3033*$P$8,B3033=2020,J3033*$P$9,B3033=2021,J3033*$P$10,B3033=2022,J3033*$P$11),"")</f>
        <v/>
      </c>
      <c r="L3033" s="3">
        <f t="shared" si="48"/>
        <v>940351.35</v>
      </c>
    </row>
    <row r="3034" spans="1:12">
      <c r="A3034">
        <v>4844370</v>
      </c>
      <c r="B3034">
        <v>2015</v>
      </c>
      <c r="C3034" t="s">
        <v>381</v>
      </c>
      <c r="D3034" t="s">
        <v>3327</v>
      </c>
      <c r="E3034" t="s">
        <v>3328</v>
      </c>
      <c r="G3034" t="s">
        <v>3329</v>
      </c>
      <c r="H3034" s="5">
        <v>15707.91</v>
      </c>
      <c r="I3034">
        <f>IFERROR(VLOOKUP(G3034,'NCES Match'!$A$2:$B$1307,2,FALSE),"")</f>
        <v>4844370</v>
      </c>
      <c r="J3034" cm="1">
        <f t="array" ref="J3034">IFERROR(_xlfn.IFS(B3034=2015,H3034/$O$13,B3034=2016,H3034/$O$14,B3034=2017,H3034/$O$15,B3034=2018,H3034/$O$16,B3034=2019,H3034/$O$17,B3034=2020,H3034/$O$18,B3034=2021,H3034/$O$19,B3034=2022,H3034/$O$20),"")</f>
        <v>1.2305635707279106E-5</v>
      </c>
      <c r="K3034" s="3" cm="1">
        <f t="array" ref="K3034">IFERROR(_xlfn.IFS(B3034=2015,J3034*$P$4,B3034=2016,J3034*$P$5,B3034=2017,J3034*$P$6,B3034=2018,J3034*$P$7,B3034=2019,J3034*$P$8,B3034=2020,J3034*$P$9,B3034=2021,J3034*$P$10,B3034=2022,J3034*$P$11),"")</f>
        <v>19584.209883675594</v>
      </c>
      <c r="L3034" s="3">
        <f t="shared" si="48"/>
        <v>35292.119883675594</v>
      </c>
    </row>
    <row r="3035" spans="1:12">
      <c r="A3035">
        <v>4844370</v>
      </c>
      <c r="B3035">
        <v>2016</v>
      </c>
      <c r="C3035" t="s">
        <v>4102</v>
      </c>
      <c r="D3035" t="s">
        <v>3327</v>
      </c>
      <c r="E3035" t="s">
        <v>3328</v>
      </c>
      <c r="F3035" t="s">
        <v>4101</v>
      </c>
      <c r="G3035" t="s">
        <v>3329</v>
      </c>
      <c r="H3035" s="5">
        <v>14573</v>
      </c>
      <c r="I3035">
        <f>IFERROR(VLOOKUP(G3035,'NCES Match'!$A$2:$B$1307,2,FALSE),"")</f>
        <v>4844370</v>
      </c>
      <c r="J3035" cm="1">
        <f t="array" ref="J3035">IFERROR(_xlfn.IFS(B3035=2015,H3035/$O$13,B3035=2016,H3035/$O$14,B3035=2017,H3035/$O$15,B3035=2018,H3035/$O$16,B3035=2019,H3035/$O$17,B3035=2020,H3035/$O$18,B3035=2021,H3035/$O$19,B3035=2022,H3035/$O$20),"")</f>
        <v>1.0432328462553886E-5</v>
      </c>
      <c r="K3035" s="3" cm="1">
        <f t="array" ref="K3035">IFERROR(_xlfn.IFS(B3035=2015,J3035*$P$4,B3035=2016,J3035*$P$5,B3035=2017,J3035*$P$6,B3035=2018,J3035*$P$7,B3035=2019,J3035*$P$8,B3035=2020,J3035*$P$9,B3035=2021,J3035*$P$10,B3035=2022,J3035*$P$11),"")</f>
        <v>17480.735561255089</v>
      </c>
      <c r="L3035" s="3">
        <f t="shared" si="48"/>
        <v>32053.735561255089</v>
      </c>
    </row>
    <row r="3036" spans="1:12">
      <c r="A3036">
        <v>4844370</v>
      </c>
      <c r="B3036">
        <v>2017</v>
      </c>
      <c r="D3036" t="s">
        <v>3327</v>
      </c>
      <c r="E3036" t="s">
        <v>3328</v>
      </c>
      <c r="F3036" t="s">
        <v>4101</v>
      </c>
      <c r="G3036" t="s">
        <v>3329</v>
      </c>
      <c r="H3036" s="5">
        <v>16606</v>
      </c>
      <c r="I3036">
        <f>IFERROR(VLOOKUP(G3036,'NCES Match'!$A$2:$B$1307,2,FALSE),"")</f>
        <v>4844370</v>
      </c>
      <c r="J3036" cm="1">
        <f t="array" ref="J3036">IFERROR(_xlfn.IFS(B3036=2015,H3036/$O$13,B3036=2016,H3036/$O$14,B3036=2017,H3036/$O$15,B3036=2018,H3036/$O$16,B3036=2019,H3036/$O$17,B3036=2020,H3036/$O$18,B3036=2021,H3036/$O$19,B3036=2022,H3036/$O$20),"")</f>
        <v>1.1448820158474726E-5</v>
      </c>
      <c r="K3036" s="3" cm="1">
        <f t="array" ref="K3036">IFERROR(_xlfn.IFS(B3036=2015,J3036*$P$4,B3036=2016,J3036*$P$5,B3036=2017,J3036*$P$6,B3036=2018,J3036*$P$7,B3036=2019,J3036*$P$8,B3036=2020,J3036*$P$9,B3036=2021,J3036*$P$10,B3036=2022,J3036*$P$11),"")</f>
        <v>19442.933898599396</v>
      </c>
      <c r="L3036" s="3">
        <f t="shared" si="48"/>
        <v>36048.933898599396</v>
      </c>
    </row>
    <row r="3037" spans="1:12">
      <c r="A3037">
        <v>4844370</v>
      </c>
      <c r="B3037">
        <v>2018</v>
      </c>
      <c r="D3037" t="s">
        <v>3327</v>
      </c>
      <c r="E3037" t="s">
        <v>3328</v>
      </c>
      <c r="F3037" t="s">
        <v>4101</v>
      </c>
      <c r="G3037" t="s">
        <v>3329</v>
      </c>
      <c r="H3037" s="5">
        <v>16490</v>
      </c>
      <c r="I3037">
        <f>IFERROR(VLOOKUP(G3037,'NCES Match'!$A$2:$B$1307,2,FALSE),"")</f>
        <v>4844370</v>
      </c>
      <c r="J3037" cm="1">
        <f t="array" ref="J3037">IFERROR(_xlfn.IFS(B3037=2015,H3037/$O$13,B3037=2016,H3037/$O$14,B3037=2017,H3037/$O$15,B3037=2018,H3037/$O$16,B3037=2019,H3037/$O$17,B3037=2020,H3037/$O$18,B3037=2021,H3037/$O$19,B3037=2022,H3037/$O$20),"")</f>
        <v>1.0760695188232727E-5</v>
      </c>
      <c r="K3037" s="3" cm="1">
        <f t="array" ref="K3037">IFERROR(_xlfn.IFS(B3037=2015,J3037*$P$4,B3037=2016,J3037*$P$5,B3037=2017,J3037*$P$6,B3037=2018,J3037*$P$7,B3037=2019,J3037*$P$8,B3037=2020,J3037*$P$9,B3037=2021,J3037*$P$10,B3037=2022,J3037*$P$11),"")</f>
        <v>18474.535018170594</v>
      </c>
      <c r="L3037" s="3">
        <f t="shared" si="48"/>
        <v>34964.535018170594</v>
      </c>
    </row>
    <row r="3038" spans="1:12">
      <c r="A3038">
        <v>4844370</v>
      </c>
      <c r="B3038">
        <v>2019</v>
      </c>
      <c r="D3038" t="s">
        <v>3327</v>
      </c>
      <c r="E3038" t="s">
        <v>3328</v>
      </c>
      <c r="F3038" t="s">
        <v>4101</v>
      </c>
      <c r="G3038" t="s">
        <v>3329</v>
      </c>
      <c r="H3038" s="5">
        <v>18967</v>
      </c>
      <c r="I3038">
        <f>IFERROR(VLOOKUP(G3038,'NCES Match'!$A$2:$B$1307,2,FALSE),"")</f>
        <v>4844370</v>
      </c>
      <c r="J3038" cm="1">
        <f t="array" ref="J3038">IFERROR(_xlfn.IFS(B3038=2015,H3038/$O$13,B3038=2016,H3038/$O$14,B3038=2017,H3038/$O$15,B3038=2018,H3038/$O$16,B3038=2019,H3038/$O$17,B3038=2020,H3038/$O$18,B3038=2021,H3038/$O$19,B3038=2022,H3038/$O$20),"")</f>
        <v>1.2009525565386296E-5</v>
      </c>
      <c r="K3038" s="3" cm="1">
        <f t="array" ref="K3038">IFERROR(_xlfn.IFS(B3038=2015,J3038*$P$4,B3038=2016,J3038*$P$5,B3038=2017,J3038*$P$6,B3038=2018,J3038*$P$7,B3038=2019,J3038*$P$8,B3038=2020,J3038*$P$9,B3038=2021,J3038*$P$10,B3038=2022,J3038*$P$11),"")</f>
        <v>20871.66635545425</v>
      </c>
      <c r="L3038" s="3">
        <f t="shared" si="48"/>
        <v>39838.666355454247</v>
      </c>
    </row>
    <row r="3039" spans="1:12">
      <c r="A3039">
        <v>4844370</v>
      </c>
      <c r="B3039">
        <v>2020</v>
      </c>
      <c r="D3039" t="s">
        <v>3327</v>
      </c>
      <c r="E3039" t="s">
        <v>3328</v>
      </c>
      <c r="F3039" t="s">
        <v>4230</v>
      </c>
      <c r="G3039" t="s">
        <v>3329</v>
      </c>
      <c r="H3039" s="5">
        <v>23747</v>
      </c>
      <c r="I3039">
        <f>IFERROR(VLOOKUP(G3039,'NCES Match'!$A$2:$B$1307,2,FALSE),"")</f>
        <v>4844370</v>
      </c>
      <c r="J3039" cm="1">
        <f t="array" ref="J3039">IFERROR(_xlfn.IFS(B3039=2015,H3039/$O$13,B3039=2016,H3039/$O$14,B3039=2017,H3039/$O$15,B3039=2018,H3039/$O$16,B3039=2019,H3039/$O$17,B3039=2020,H3039/$O$18,B3039=2021,H3039/$O$19,B3039=2022,H3039/$O$20),"")</f>
        <v>1.2868678891665227E-5</v>
      </c>
      <c r="K3039" s="3" cm="1">
        <f t="array" ref="K3039">IFERROR(_xlfn.IFS(B3039=2015,J3039*$P$4,B3039=2016,J3039*$P$5,B3039=2017,J3039*$P$6,B3039=2018,J3039*$P$7,B3039=2019,J3039*$P$8,B3039=2020,J3039*$P$9,B3039=2021,J3039*$P$10,B3039=2022,J3039*$P$11),"")</f>
        <v>27127.211328961377</v>
      </c>
      <c r="L3039" s="3">
        <f t="shared" si="48"/>
        <v>50874.211328961377</v>
      </c>
    </row>
    <row r="3040" spans="1:12">
      <c r="A3040">
        <v>4844370</v>
      </c>
      <c r="B3040">
        <v>2021</v>
      </c>
      <c r="D3040" t="s">
        <v>3327</v>
      </c>
      <c r="E3040" t="s">
        <v>3328</v>
      </c>
      <c r="F3040" t="s">
        <v>4101</v>
      </c>
      <c r="G3040" t="s">
        <v>3329</v>
      </c>
      <c r="H3040" s="5">
        <v>24570.2</v>
      </c>
      <c r="I3040">
        <f>IFERROR(VLOOKUP(G3040,'NCES Match'!$A$2:$B$1307,2,FALSE),"")</f>
        <v>4844370</v>
      </c>
      <c r="J3040" cm="1">
        <f t="array" ref="J3040">IFERROR(_xlfn.IFS(B3040=2015,H3040/$O$13,B3040=2016,H3040/$O$14,B3040=2017,H3040/$O$15,B3040=2018,H3040/$O$16,B3040=2019,H3040/$O$17,B3040=2020,H3040/$O$18,B3040=2021,H3040/$O$19,B3040=2022,H3040/$O$20),"")</f>
        <v>1.2571171224166185E-5</v>
      </c>
      <c r="K3040" s="3" cm="1">
        <f t="array" ref="K3040">IFERROR(_xlfn.IFS(B3040=2015,J3040*$P$4,B3040=2016,J3040*$P$5,B3040=2017,J3040*$P$6,B3040=2018,J3040*$P$7,B3040=2019,J3040*$P$8,B3040=2020,J3040*$P$9,B3040=2021,J3040*$P$10,B3040=2022,J3040*$P$11),"")</f>
        <v>26909.261960755768</v>
      </c>
      <c r="L3040" s="3">
        <f t="shared" si="48"/>
        <v>51479.461960755769</v>
      </c>
    </row>
    <row r="3041" spans="1:12">
      <c r="A3041">
        <v>4844370</v>
      </c>
      <c r="B3041">
        <v>2022</v>
      </c>
      <c r="D3041" t="s">
        <v>3327</v>
      </c>
      <c r="E3041" t="s">
        <v>3328</v>
      </c>
      <c r="F3041" t="s">
        <v>4101</v>
      </c>
      <c r="G3041" t="s">
        <v>3329</v>
      </c>
      <c r="H3041" s="5">
        <v>36733.629999999997</v>
      </c>
      <c r="I3041">
        <f>IFERROR(VLOOKUP(G3041,'NCES Match'!$A$2:$B$1307,2,FALSE),"")</f>
        <v>4844370</v>
      </c>
      <c r="J3041" cm="1">
        <f t="array" ref="J3041">IFERROR(_xlfn.IFS(B3041=2015,H3041/$O$13,B3041=2016,H3041/$O$14,B3041=2017,H3041/$O$15,B3041=2018,H3041/$O$16,B3041=2019,H3041/$O$17,B3041=2020,H3041/$O$18,B3041=2021,H3041/$O$19,B3041=2022,H3041/$O$20),"")</f>
        <v>1.6134535914081712E-5</v>
      </c>
      <c r="K3041" s="3" cm="1">
        <f t="array" ref="K3041">IFERROR(_xlfn.IFS(B3041=2015,J3041*$P$4,B3041=2016,J3041*$P$5,B3041=2017,J3041*$P$6,B3041=2018,J3041*$P$7,B3041=2019,J3041*$P$8,B3041=2020,J3041*$P$9,B3041=2021,J3041*$P$10,B3041=2022,J3041*$P$11),"")</f>
        <v>34745.448900671647</v>
      </c>
      <c r="L3041" s="3">
        <f t="shared" si="48"/>
        <v>71479.078900671651</v>
      </c>
    </row>
    <row r="3042" spans="1:12">
      <c r="A3042">
        <v>4844370</v>
      </c>
      <c r="B3042">
        <v>2023</v>
      </c>
      <c r="D3042" t="s">
        <v>3327</v>
      </c>
      <c r="E3042" t="s">
        <v>3328</v>
      </c>
      <c r="F3042" t="s">
        <v>4101</v>
      </c>
      <c r="G3042" t="s">
        <v>3329</v>
      </c>
      <c r="H3042" s="5">
        <v>31231.34</v>
      </c>
      <c r="I3042">
        <f>IFERROR(VLOOKUP(G3042,'NCES Match'!$A$2:$B$1307,2,FALSE),"")</f>
        <v>4844370</v>
      </c>
      <c r="J3042" t="str" cm="1">
        <f t="array" ref="J3042">IFERROR(_xlfn.IFS(B3042=2015,H3042/$O$13,B3042=2016,H3042/$O$14,B3042=2017,H3042/$O$15,B3042=2018,H3042/$O$16,B3042=2019,H3042/$O$17,B3042=2020,H3042/$O$18,B3042=2021,H3042/$O$19,B3042=2022,H3042/$O$20),"")</f>
        <v/>
      </c>
      <c r="K3042" s="3" t="str" cm="1">
        <f t="array" ref="K3042">IFERROR(_xlfn.IFS(B3042=2015,J3042*$P$4,B3042=2016,J3042*$P$5,B3042=2017,J3042*$P$6,B3042=2018,J3042*$P$7,B3042=2019,J3042*$P$8,B3042=2020,J3042*$P$9,B3042=2021,J3042*$P$10,B3042=2022,J3042*$P$11),"")</f>
        <v/>
      </c>
      <c r="L3042" s="3">
        <f t="shared" si="48"/>
        <v>31231.34</v>
      </c>
    </row>
    <row r="3043" spans="1:12">
      <c r="A3043">
        <v>4815150</v>
      </c>
      <c r="B3043">
        <v>2015</v>
      </c>
      <c r="C3043" t="s">
        <v>381</v>
      </c>
      <c r="D3043" t="s">
        <v>991</v>
      </c>
      <c r="E3043" t="s">
        <v>992</v>
      </c>
      <c r="G3043" t="s">
        <v>993</v>
      </c>
      <c r="H3043" s="5">
        <v>113107.32</v>
      </c>
      <c r="I3043">
        <f>IFERROR(VLOOKUP(G3043,'NCES Match'!$A$2:$B$1307,2,FALSE),"")</f>
        <v>4815150</v>
      </c>
      <c r="J3043" cm="1">
        <f t="array" ref="J3043">IFERROR(_xlfn.IFS(B3043=2015,H3043/$O$13,B3043=2016,H3043/$O$14,B3043=2017,H3043/$O$15,B3043=2018,H3043/$O$16,B3043=2019,H3043/$O$17,B3043=2020,H3043/$O$18,B3043=2021,H3043/$O$19,B3043=2022,H3043/$O$20),"")</f>
        <v>8.8608699422561266E-5</v>
      </c>
      <c r="K3043" s="3" cm="1">
        <f t="array" ref="K3043">IFERROR(_xlfn.IFS(B3043=2015,J3043*$P$4,B3043=2016,J3043*$P$5,B3043=2017,J3043*$P$6,B3043=2018,J3043*$P$7,B3043=2019,J3043*$P$8,B3043=2020,J3043*$P$9,B3043=2021,J3043*$P$10,B3043=2022,J3043*$P$11),"")</f>
        <v>141019.237712723</v>
      </c>
      <c r="L3043" s="3">
        <f t="shared" si="48"/>
        <v>254126.55771272301</v>
      </c>
    </row>
    <row r="3044" spans="1:12">
      <c r="A3044">
        <v>4815150</v>
      </c>
      <c r="B3044">
        <v>2016</v>
      </c>
      <c r="C3044" t="s">
        <v>4102</v>
      </c>
      <c r="D3044" t="s">
        <v>991</v>
      </c>
      <c r="E3044" t="s">
        <v>992</v>
      </c>
      <c r="F3044" t="s">
        <v>4101</v>
      </c>
      <c r="G3044" t="s">
        <v>993</v>
      </c>
      <c r="H3044" s="5">
        <v>121386</v>
      </c>
      <c r="I3044">
        <f>IFERROR(VLOOKUP(G3044,'NCES Match'!$A$2:$B$1307,2,FALSE),"")</f>
        <v>4815150</v>
      </c>
      <c r="J3044" cm="1">
        <f t="array" ref="J3044">IFERROR(_xlfn.IFS(B3044=2015,H3044/$O$13,B3044=2016,H3044/$O$14,B3044=2017,H3044/$O$15,B3044=2018,H3044/$O$16,B3044=2019,H3044/$O$17,B3044=2020,H3044/$O$18,B3044=2021,H3044/$O$19,B3044=2022,H3044/$O$20),"")</f>
        <v>8.6896220596690182E-5</v>
      </c>
      <c r="K3044" s="3" cm="1">
        <f t="array" ref="K3044">IFERROR(_xlfn.IFS(B3044=2015,J3044*$P$4,B3044=2016,J3044*$P$5,B3044=2017,J3044*$P$6,B3044=2018,J3044*$P$7,B3044=2019,J3044*$P$8,B3044=2020,J3044*$P$9,B3044=2021,J3044*$P$10,B3044=2022,J3044*$P$11),"")</f>
        <v>145606.02256491527</v>
      </c>
      <c r="L3044" s="3">
        <f t="shared" si="48"/>
        <v>266992.02256491524</v>
      </c>
    </row>
    <row r="3045" spans="1:12">
      <c r="A3045">
        <v>4815150</v>
      </c>
      <c r="B3045">
        <v>2017</v>
      </c>
      <c r="D3045" t="s">
        <v>991</v>
      </c>
      <c r="E3045" t="s">
        <v>992</v>
      </c>
      <c r="F3045" t="s">
        <v>4101</v>
      </c>
      <c r="G3045" t="s">
        <v>993</v>
      </c>
      <c r="H3045" s="5">
        <v>128252</v>
      </c>
      <c r="I3045">
        <f>IFERROR(VLOOKUP(G3045,'NCES Match'!$A$2:$B$1307,2,FALSE),"")</f>
        <v>4815150</v>
      </c>
      <c r="J3045" cm="1">
        <f t="array" ref="J3045">IFERROR(_xlfn.IFS(B3045=2015,H3045/$O$13,B3045=2016,H3045/$O$14,B3045=2017,H3045/$O$15,B3045=2018,H3045/$O$16,B3045=2019,H3045/$O$17,B3045=2020,H3045/$O$18,B3045=2021,H3045/$O$19,B3045=2022,H3045/$O$20),"")</f>
        <v>8.8421900696416985E-5</v>
      </c>
      <c r="K3045" s="3" cm="1">
        <f t="array" ref="K3045">IFERROR(_xlfn.IFS(B3045=2015,J3045*$P$4,B3045=2016,J3045*$P$5,B3045=2017,J3045*$P$6,B3045=2018,J3045*$P$7,B3045=2019,J3045*$P$8,B3045=2020,J3045*$P$9,B3045=2021,J3045*$P$10,B3045=2022,J3045*$P$11),"")</f>
        <v>150162.30027479044</v>
      </c>
      <c r="L3045" s="3">
        <f t="shared" si="48"/>
        <v>278414.30027479044</v>
      </c>
    </row>
    <row r="3046" spans="1:12">
      <c r="A3046">
        <v>4815150</v>
      </c>
      <c r="B3046">
        <v>2018</v>
      </c>
      <c r="D3046" t="s">
        <v>991</v>
      </c>
      <c r="E3046" t="s">
        <v>992</v>
      </c>
      <c r="F3046" t="s">
        <v>4101</v>
      </c>
      <c r="G3046" t="s">
        <v>993</v>
      </c>
      <c r="H3046" s="5">
        <v>132089</v>
      </c>
      <c r="I3046">
        <f>IFERROR(VLOOKUP(G3046,'NCES Match'!$A$2:$B$1307,2,FALSE),"")</f>
        <v>4815150</v>
      </c>
      <c r="J3046" cm="1">
        <f t="array" ref="J3046">IFERROR(_xlfn.IFS(B3046=2015,H3046/$O$13,B3046=2016,H3046/$O$14,B3046=2017,H3046/$O$15,B3046=2018,H3046/$O$16,B3046=2019,H3046/$O$17,B3046=2020,H3046/$O$18,B3046=2021,H3046/$O$19,B3046=2022,H3046/$O$20),"")</f>
        <v>8.6195843948967416E-5</v>
      </c>
      <c r="K3046" s="3" cm="1">
        <f t="array" ref="K3046">IFERROR(_xlfn.IFS(B3046=2015,J3046*$P$4,B3046=2016,J3046*$P$5,B3046=2017,J3046*$P$6,B3046=2018,J3046*$P$7,B3046=2019,J3046*$P$8,B3046=2020,J3046*$P$9,B3046=2021,J3046*$P$10,B3046=2022,J3046*$P$11),"")</f>
        <v>147985.61892147581</v>
      </c>
      <c r="L3046" s="3">
        <f t="shared" si="48"/>
        <v>280074.61892147583</v>
      </c>
    </row>
    <row r="3047" spans="1:12">
      <c r="A3047">
        <v>4815150</v>
      </c>
      <c r="B3047">
        <v>2019</v>
      </c>
      <c r="D3047" t="s">
        <v>991</v>
      </c>
      <c r="E3047" t="s">
        <v>992</v>
      </c>
      <c r="F3047" t="s">
        <v>4101</v>
      </c>
      <c r="G3047" t="s">
        <v>993</v>
      </c>
      <c r="H3047" s="5">
        <v>134268</v>
      </c>
      <c r="I3047">
        <f>IFERROR(VLOOKUP(G3047,'NCES Match'!$A$2:$B$1307,2,FALSE),"")</f>
        <v>4815150</v>
      </c>
      <c r="J3047" cm="1">
        <f t="array" ref="J3047">IFERROR(_xlfn.IFS(B3047=2015,H3047/$O$13,B3047=2016,H3047/$O$14,B3047=2017,H3047/$O$15,B3047=2018,H3047/$O$16,B3047=2019,H3047/$O$17,B3047=2020,H3047/$O$18,B3047=2021,H3047/$O$19,B3047=2022,H3047/$O$20),"")</f>
        <v>8.5015815817645764E-5</v>
      </c>
      <c r="K3047" s="3" cm="1">
        <f t="array" ref="K3047">IFERROR(_xlfn.IFS(B3047=2015,J3047*$P$4,B3047=2016,J3047*$P$5,B3047=2017,J3047*$P$6,B3047=2018,J3047*$P$7,B3047=2019,J3047*$P$8,B3047=2020,J3047*$P$9,B3047=2021,J3047*$P$10,B3047=2022,J3047*$P$11),"")</f>
        <v>147751.19408520753</v>
      </c>
      <c r="L3047" s="3">
        <f t="shared" si="48"/>
        <v>282019.19408520753</v>
      </c>
    </row>
    <row r="3048" spans="1:12">
      <c r="A3048">
        <v>4815150</v>
      </c>
      <c r="B3048">
        <v>2020</v>
      </c>
      <c r="D3048" t="s">
        <v>991</v>
      </c>
      <c r="E3048" t="s">
        <v>992</v>
      </c>
      <c r="F3048" t="s">
        <v>4230</v>
      </c>
      <c r="G3048" t="s">
        <v>993</v>
      </c>
      <c r="H3048" s="5">
        <v>172656</v>
      </c>
      <c r="I3048">
        <f>IFERROR(VLOOKUP(G3048,'NCES Match'!$A$2:$B$1307,2,FALSE),"")</f>
        <v>4815150</v>
      </c>
      <c r="J3048" cm="1">
        <f t="array" ref="J3048">IFERROR(_xlfn.IFS(B3048=2015,H3048/$O$13,B3048=2016,H3048/$O$14,B3048=2017,H3048/$O$15,B3048=2018,H3048/$O$16,B3048=2019,H3048/$O$17,B3048=2020,H3048/$O$18,B3048=2021,H3048/$O$19,B3048=2022,H3048/$O$20),"")</f>
        <v>9.3563592147191278E-5</v>
      </c>
      <c r="K3048" s="3" cm="1">
        <f t="array" ref="K3048">IFERROR(_xlfn.IFS(B3048=2015,J3048*$P$4,B3048=2016,J3048*$P$5,B3048=2017,J3048*$P$6,B3048=2018,J3048*$P$7,B3048=2019,J3048*$P$8,B3048=2020,J3048*$P$9,B3048=2021,J3048*$P$10,B3048=2022,J3048*$P$11),"")</f>
        <v>197232.3156277911</v>
      </c>
      <c r="L3048" s="3">
        <f t="shared" si="48"/>
        <v>369888.3156277911</v>
      </c>
    </row>
    <row r="3049" spans="1:12">
      <c r="A3049">
        <v>4815150</v>
      </c>
      <c r="B3049">
        <v>2021</v>
      </c>
      <c r="D3049" t="s">
        <v>991</v>
      </c>
      <c r="E3049" t="s">
        <v>992</v>
      </c>
      <c r="F3049" t="s">
        <v>4230</v>
      </c>
      <c r="G3049" t="s">
        <v>993</v>
      </c>
      <c r="H3049" s="5">
        <v>179212.5</v>
      </c>
      <c r="I3049">
        <f>IFERROR(VLOOKUP(G3049,'NCES Match'!$A$2:$B$1307,2,FALSE),"")</f>
        <v>4815150</v>
      </c>
      <c r="J3049" cm="1">
        <f t="array" ref="J3049">IFERROR(_xlfn.IFS(B3049=2015,H3049/$O$13,B3049=2016,H3049/$O$14,B3049=2017,H3049/$O$15,B3049=2018,H3049/$O$16,B3049=2019,H3049/$O$17,B3049=2020,H3049/$O$18,B3049=2021,H3049/$O$19,B3049=2022,H3049/$O$20),"")</f>
        <v>9.1692823949779908E-5</v>
      </c>
      <c r="K3049" s="3" cm="1">
        <f t="array" ref="K3049">IFERROR(_xlfn.IFS(B3049=2015,J3049*$P$4,B3049=2016,J3049*$P$5,B3049=2017,J3049*$P$6,B3049=2018,J3049*$P$7,B3049=2019,J3049*$P$8,B3049=2020,J3049*$P$9,B3049=2021,J3049*$P$10,B3049=2022,J3049*$P$11),"")</f>
        <v>196273.37625017064</v>
      </c>
      <c r="L3049" s="3">
        <f t="shared" si="48"/>
        <v>375485.87625017064</v>
      </c>
    </row>
    <row r="3050" spans="1:12">
      <c r="A3050">
        <v>4815150</v>
      </c>
      <c r="B3050">
        <v>2022</v>
      </c>
      <c r="D3050" t="s">
        <v>991</v>
      </c>
      <c r="E3050" t="s">
        <v>992</v>
      </c>
      <c r="F3050" t="s">
        <v>4101</v>
      </c>
      <c r="G3050" t="s">
        <v>993</v>
      </c>
      <c r="H3050" s="5">
        <v>273203.37</v>
      </c>
      <c r="I3050">
        <f>IFERROR(VLOOKUP(G3050,'NCES Match'!$A$2:$B$1307,2,FALSE),"")</f>
        <v>4815150</v>
      </c>
      <c r="J3050" cm="1">
        <f t="array" ref="J3050">IFERROR(_xlfn.IFS(B3050=2015,H3050/$O$13,B3050=2016,H3050/$O$14,B3050=2017,H3050/$O$15,B3050=2018,H3050/$O$16,B3050=2019,H3050/$O$17,B3050=2020,H3050/$O$18,B3050=2021,H3050/$O$19,B3050=2022,H3050/$O$20),"")</f>
        <v>1.1999929179645884E-4</v>
      </c>
      <c r="K3050" s="3" cm="1">
        <f t="array" ref="K3050">IFERROR(_xlfn.IFS(B3050=2015,J3050*$P$4,B3050=2016,J3050*$P$5,B3050=2017,J3050*$P$6,B3050=2018,J3050*$P$7,B3050=2019,J3050*$P$8,B3050=2020,J3050*$P$9,B3050=2021,J3050*$P$10,B3050=2022,J3050*$P$11),"")</f>
        <v>258416.43561570931</v>
      </c>
      <c r="L3050" s="3">
        <f t="shared" si="48"/>
        <v>531619.80561570928</v>
      </c>
    </row>
    <row r="3051" spans="1:12">
      <c r="A3051">
        <v>4815150</v>
      </c>
      <c r="B3051">
        <v>2023</v>
      </c>
      <c r="D3051" t="s">
        <v>991</v>
      </c>
      <c r="E3051" t="s">
        <v>992</v>
      </c>
      <c r="F3051" t="s">
        <v>4101</v>
      </c>
      <c r="G3051" t="s">
        <v>993</v>
      </c>
      <c r="H3051" s="5">
        <v>309914.19</v>
      </c>
      <c r="I3051">
        <f>IFERROR(VLOOKUP(G3051,'NCES Match'!$A$2:$B$1307,2,FALSE),"")</f>
        <v>4815150</v>
      </c>
      <c r="J3051" t="str" cm="1">
        <f t="array" ref="J3051">IFERROR(_xlfn.IFS(B3051=2015,H3051/$O$13,B3051=2016,H3051/$O$14,B3051=2017,H3051/$O$15,B3051=2018,H3051/$O$16,B3051=2019,H3051/$O$17,B3051=2020,H3051/$O$18,B3051=2021,H3051/$O$19,B3051=2022,H3051/$O$20),"")</f>
        <v/>
      </c>
      <c r="K3051" s="3" t="str" cm="1">
        <f t="array" ref="K3051">IFERROR(_xlfn.IFS(B3051=2015,J3051*$P$4,B3051=2016,J3051*$P$5,B3051=2017,J3051*$P$6,B3051=2018,J3051*$P$7,B3051=2019,J3051*$P$8,B3051=2020,J3051*$P$9,B3051=2021,J3051*$P$10,B3051=2022,J3051*$P$11),"")</f>
        <v/>
      </c>
      <c r="L3051" s="3">
        <f t="shared" si="48"/>
        <v>309914.19</v>
      </c>
    </row>
    <row r="3052" spans="1:12">
      <c r="A3052">
        <v>4819050</v>
      </c>
      <c r="B3052">
        <v>2015</v>
      </c>
      <c r="C3052" t="s">
        <v>381</v>
      </c>
      <c r="D3052" t="s">
        <v>1301</v>
      </c>
      <c r="E3052" t="s">
        <v>1302</v>
      </c>
      <c r="G3052" t="s">
        <v>1303</v>
      </c>
      <c r="H3052" s="5">
        <v>45204.83</v>
      </c>
      <c r="I3052">
        <f>IFERROR(VLOOKUP(G3052,'NCES Match'!$A$2:$B$1307,2,FALSE),"")</f>
        <v>4819050</v>
      </c>
      <c r="J3052" cm="1">
        <f t="array" ref="J3052">IFERROR(_xlfn.IFS(B3052=2015,H3052/$O$13,B3052=2016,H3052/$O$14,B3052=2017,H3052/$O$15,B3052=2018,H3052/$O$16,B3052=2019,H3052/$O$17,B3052=2020,H3052/$O$18,B3052=2021,H3052/$O$19,B3052=2022,H3052/$O$20),"")</f>
        <v>3.5413633652693563E-5</v>
      </c>
      <c r="K3052" s="3" cm="1">
        <f t="array" ref="K3052">IFERROR(_xlfn.IFS(B3052=2015,J3052*$P$4,B3052=2016,J3052*$P$5,B3052=2017,J3052*$P$6,B3052=2018,J3052*$P$7,B3052=2019,J3052*$P$8,B3052=2020,J3052*$P$9,B3052=2021,J3052*$P$10,B3052=2022,J3052*$P$11),"")</f>
        <v>56360.195498693021</v>
      </c>
      <c r="L3052" s="3">
        <f t="shared" si="48"/>
        <v>101565.02549869302</v>
      </c>
    </row>
    <row r="3053" spans="1:12">
      <c r="A3053">
        <v>4819050</v>
      </c>
      <c r="B3053">
        <v>2016</v>
      </c>
      <c r="C3053" t="s">
        <v>4102</v>
      </c>
      <c r="D3053" t="s">
        <v>1301</v>
      </c>
      <c r="E3053" t="s">
        <v>1302</v>
      </c>
      <c r="F3053" t="s">
        <v>4101</v>
      </c>
      <c r="G3053" t="s">
        <v>1303</v>
      </c>
      <c r="H3053" s="5">
        <v>42622</v>
      </c>
      <c r="I3053">
        <f>IFERROR(VLOOKUP(G3053,'NCES Match'!$A$2:$B$1307,2,FALSE),"")</f>
        <v>4819050</v>
      </c>
      <c r="J3053" cm="1">
        <f t="array" ref="J3053">IFERROR(_xlfn.IFS(B3053=2015,H3053/$O$13,B3053=2016,H3053/$O$14,B3053=2017,H3053/$O$15,B3053=2018,H3053/$O$16,B3053=2019,H3053/$O$17,B3053=2020,H3053/$O$18,B3053=2021,H3053/$O$19,B3053=2022,H3053/$O$20),"")</f>
        <v>3.0511679388662031E-5</v>
      </c>
      <c r="K3053" s="3" cm="1">
        <f t="array" ref="K3053">IFERROR(_xlfn.IFS(B3053=2015,J3053*$P$4,B3053=2016,J3053*$P$5,B3053=2017,J3053*$P$6,B3053=2018,J3053*$P$7,B3053=2019,J3053*$P$8,B3053=2020,J3053*$P$9,B3053=2021,J3053*$P$10,B3053=2022,J3053*$P$11),"")</f>
        <v>51126.323412599639</v>
      </c>
      <c r="L3053" s="3">
        <f t="shared" si="48"/>
        <v>93748.323412599639</v>
      </c>
    </row>
    <row r="3054" spans="1:12">
      <c r="A3054">
        <v>4819050</v>
      </c>
      <c r="B3054">
        <v>2017</v>
      </c>
      <c r="D3054" t="s">
        <v>1301</v>
      </c>
      <c r="E3054" t="s">
        <v>1302</v>
      </c>
      <c r="F3054" t="s">
        <v>4101</v>
      </c>
      <c r="G3054" t="s">
        <v>1303</v>
      </c>
      <c r="H3054" s="5">
        <v>33917</v>
      </c>
      <c r="I3054">
        <f>IFERROR(VLOOKUP(G3054,'NCES Match'!$A$2:$B$1307,2,FALSE),"")</f>
        <v>4819050</v>
      </c>
      <c r="J3054" cm="1">
        <f t="array" ref="J3054">IFERROR(_xlfn.IFS(B3054=2015,H3054/$O$13,B3054=2016,H3054/$O$14,B3054=2017,H3054/$O$15,B3054=2018,H3054/$O$16,B3054=2019,H3054/$O$17,B3054=2020,H3054/$O$18,B3054=2021,H3054/$O$19,B3054=2022,H3054/$O$20),"")</f>
        <v>2.3383694647415831E-5</v>
      </c>
      <c r="K3054" s="3" cm="1">
        <f t="array" ref="K3054">IFERROR(_xlfn.IFS(B3054=2015,J3054*$P$4,B3054=2016,J3054*$P$5,B3054=2017,J3054*$P$6,B3054=2018,J3054*$P$7,B3054=2019,J3054*$P$8,B3054=2020,J3054*$P$9,B3054=2021,J3054*$P$10,B3054=2022,J3054*$P$11),"")</f>
        <v>39711.308505286994</v>
      </c>
      <c r="L3054" s="3">
        <f t="shared" si="48"/>
        <v>73628.308505286986</v>
      </c>
    </row>
    <row r="3055" spans="1:12">
      <c r="A3055">
        <v>4819050</v>
      </c>
      <c r="B3055">
        <v>2018</v>
      </c>
      <c r="D3055" t="s">
        <v>1301</v>
      </c>
      <c r="E3055" t="s">
        <v>1302</v>
      </c>
      <c r="F3055" t="s">
        <v>4101</v>
      </c>
      <c r="G3055" t="s">
        <v>1303</v>
      </c>
      <c r="H3055" s="5">
        <v>31010</v>
      </c>
      <c r="I3055">
        <f>IFERROR(VLOOKUP(G3055,'NCES Match'!$A$2:$B$1307,2,FALSE),"")</f>
        <v>4819050</v>
      </c>
      <c r="J3055" cm="1">
        <f t="array" ref="J3055">IFERROR(_xlfn.IFS(B3055=2015,H3055/$O$13,B3055=2016,H3055/$O$14,B3055=2017,H3055/$O$15,B3055=2018,H3055/$O$16,B3055=2019,H3055/$O$17,B3055=2020,H3055/$O$18,B3055=2021,H3055/$O$19,B3055=2022,H3055/$O$20),"")</f>
        <v>2.0235849471625036E-5</v>
      </c>
      <c r="K3055" s="3" cm="1">
        <f t="array" ref="K3055">IFERROR(_xlfn.IFS(B3055=2015,J3055*$P$4,B3055=2016,J3055*$P$5,B3055=2017,J3055*$P$6,B3055=2018,J3055*$P$7,B3055=2019,J3055*$P$8,B3055=2020,J3055*$P$9,B3055=2021,J3055*$P$10,B3055=2022,J3055*$P$11),"")</f>
        <v>34741.984894691945</v>
      </c>
      <c r="L3055" s="3">
        <f t="shared" si="48"/>
        <v>65751.984894691937</v>
      </c>
    </row>
    <row r="3056" spans="1:12">
      <c r="A3056">
        <v>4819050</v>
      </c>
      <c r="B3056">
        <v>2019</v>
      </c>
      <c r="D3056" t="s">
        <v>1301</v>
      </c>
      <c r="E3056" t="s">
        <v>1302</v>
      </c>
      <c r="F3056" t="s">
        <v>4101</v>
      </c>
      <c r="G3056" t="s">
        <v>1303</v>
      </c>
      <c r="H3056" s="5">
        <v>28485</v>
      </c>
      <c r="I3056">
        <f>IFERROR(VLOOKUP(G3056,'NCES Match'!$A$2:$B$1307,2,FALSE),"")</f>
        <v>4819050</v>
      </c>
      <c r="J3056" cm="1">
        <f t="array" ref="J3056">IFERROR(_xlfn.IFS(B3056=2015,H3056/$O$13,B3056=2016,H3056/$O$14,B3056=2017,H3056/$O$15,B3056=2018,H3056/$O$16,B3056=2019,H3056/$O$17,B3056=2020,H3056/$O$18,B3056=2021,H3056/$O$19,B3056=2022,H3056/$O$20),"")</f>
        <v>1.8036133058998716E-5</v>
      </c>
      <c r="K3056" s="3" cm="1">
        <f t="array" ref="K3056">IFERROR(_xlfn.IFS(B3056=2015,J3056*$P$4,B3056=2016,J3056*$P$5,B3056=2017,J3056*$P$6,B3056=2018,J3056*$P$7,B3056=2019,J3056*$P$8,B3056=2020,J3056*$P$9,B3056=2021,J3056*$P$10,B3056=2022,J3056*$P$11),"")</f>
        <v>31345.464023573277</v>
      </c>
      <c r="L3056" s="3">
        <f t="shared" si="48"/>
        <v>59830.46402357328</v>
      </c>
    </row>
    <row r="3057" spans="1:12">
      <c r="A3057">
        <v>4819050</v>
      </c>
      <c r="B3057">
        <v>2020</v>
      </c>
      <c r="D3057" t="s">
        <v>1301</v>
      </c>
      <c r="E3057" t="s">
        <v>1302</v>
      </c>
      <c r="F3057" t="s">
        <v>4230</v>
      </c>
      <c r="G3057" t="s">
        <v>1303</v>
      </c>
      <c r="H3057" s="5">
        <v>33808</v>
      </c>
      <c r="I3057">
        <f>IFERROR(VLOOKUP(G3057,'NCES Match'!$A$2:$B$1307,2,FALSE),"")</f>
        <v>4819050</v>
      </c>
      <c r="J3057" cm="1">
        <f t="array" ref="J3057">IFERROR(_xlfn.IFS(B3057=2015,H3057/$O$13,B3057=2016,H3057/$O$14,B3057=2017,H3057/$O$15,B3057=2018,H3057/$O$16,B3057=2019,H3057/$O$17,B3057=2020,H3057/$O$18,B3057=2021,H3057/$O$19,B3057=2022,H3057/$O$20),"")</f>
        <v>1.8320810880086663E-5</v>
      </c>
      <c r="K3057" s="3" cm="1">
        <f t="array" ref="K3057">IFERROR(_xlfn.IFS(B3057=2015,J3057*$P$4,B3057=2016,J3057*$P$5,B3057=2017,J3057*$P$6,B3057=2018,J3057*$P$7,B3057=2019,J3057*$P$8,B3057=2020,J3057*$P$9,B3057=2021,J3057*$P$10,B3057=2022,J3057*$P$11),"")</f>
        <v>38620.320908305315</v>
      </c>
      <c r="L3057" s="3">
        <f t="shared" si="48"/>
        <v>72428.320908305323</v>
      </c>
    </row>
    <row r="3058" spans="1:12">
      <c r="A3058">
        <v>4819050</v>
      </c>
      <c r="B3058">
        <v>2021</v>
      </c>
      <c r="D3058" t="s">
        <v>1301</v>
      </c>
      <c r="E3058" t="s">
        <v>1302</v>
      </c>
      <c r="F3058" t="s">
        <v>4230</v>
      </c>
      <c r="G3058" t="s">
        <v>1303</v>
      </c>
      <c r="H3058" s="5">
        <v>37816.879999999997</v>
      </c>
      <c r="I3058">
        <f>IFERROR(VLOOKUP(G3058,'NCES Match'!$A$2:$B$1307,2,FALSE),"")</f>
        <v>4819050</v>
      </c>
      <c r="J3058" cm="1">
        <f t="array" ref="J3058">IFERROR(_xlfn.IFS(B3058=2015,H3058/$O$13,B3058=2016,H3058/$O$14,B3058=2017,H3058/$O$15,B3058=2018,H3058/$O$16,B3058=2019,H3058/$O$17,B3058=2020,H3058/$O$18,B3058=2021,H3058/$O$19,B3058=2022,H3058/$O$20),"")</f>
        <v>1.9348742527278804E-5</v>
      </c>
      <c r="K3058" s="3" cm="1">
        <f t="array" ref="K3058">IFERROR(_xlfn.IFS(B3058=2015,J3058*$P$4,B3058=2016,J3058*$P$5,B3058=2017,J3058*$P$6,B3058=2018,J3058*$P$7,B3058=2019,J3058*$P$8,B3058=2020,J3058*$P$9,B3058=2021,J3058*$P$10,B3058=2022,J3058*$P$11),"")</f>
        <v>41417.014532175788</v>
      </c>
      <c r="L3058" s="3">
        <f t="shared" si="48"/>
        <v>79233.894532175793</v>
      </c>
    </row>
    <row r="3059" spans="1:12">
      <c r="A3059">
        <v>4819050</v>
      </c>
      <c r="B3059">
        <v>2022</v>
      </c>
      <c r="D3059" t="s">
        <v>1301</v>
      </c>
      <c r="E3059" t="s">
        <v>1302</v>
      </c>
      <c r="F3059" t="s">
        <v>4101</v>
      </c>
      <c r="G3059" t="s">
        <v>1303</v>
      </c>
      <c r="H3059" s="5">
        <v>42060.89</v>
      </c>
      <c r="I3059">
        <f>IFERROR(VLOOKUP(G3059,'NCES Match'!$A$2:$B$1307,2,FALSE),"")</f>
        <v>4819050</v>
      </c>
      <c r="J3059" cm="1">
        <f t="array" ref="J3059">IFERROR(_xlfn.IFS(B3059=2015,H3059/$O$13,B3059=2016,H3059/$O$14,B3059=2017,H3059/$O$15,B3059=2018,H3059/$O$16,B3059=2019,H3059/$O$17,B3059=2020,H3059/$O$18,B3059=2021,H3059/$O$19,B3059=2022,H3059/$O$20),"")</f>
        <v>1.8474431747780993E-5</v>
      </c>
      <c r="K3059" s="3" cm="1">
        <f t="array" ref="K3059">IFERROR(_xlfn.IFS(B3059=2015,J3059*$P$4,B3059=2016,J3059*$P$5,B3059=2017,J3059*$P$6,B3059=2018,J3059*$P$7,B3059=2019,J3059*$P$8,B3059=2020,J3059*$P$9,B3059=2021,J3059*$P$10,B3059=2022,J3059*$P$11),"")</f>
        <v>39784.374814353243</v>
      </c>
      <c r="L3059" s="3">
        <f t="shared" si="48"/>
        <v>81845.264814353242</v>
      </c>
    </row>
    <row r="3060" spans="1:12">
      <c r="A3060">
        <v>4819050</v>
      </c>
      <c r="B3060">
        <v>2023</v>
      </c>
      <c r="D3060" t="s">
        <v>1301</v>
      </c>
      <c r="E3060" t="s">
        <v>1302</v>
      </c>
      <c r="F3060" t="s">
        <v>4101</v>
      </c>
      <c r="G3060" t="s">
        <v>1303</v>
      </c>
      <c r="H3060" s="5">
        <v>44474.78</v>
      </c>
      <c r="I3060">
        <f>IFERROR(VLOOKUP(G3060,'NCES Match'!$A$2:$B$1307,2,FALSE),"")</f>
        <v>4819050</v>
      </c>
      <c r="J3060" t="str" cm="1">
        <f t="array" ref="J3060">IFERROR(_xlfn.IFS(B3060=2015,H3060/$O$13,B3060=2016,H3060/$O$14,B3060=2017,H3060/$O$15,B3060=2018,H3060/$O$16,B3060=2019,H3060/$O$17,B3060=2020,H3060/$O$18,B3060=2021,H3060/$O$19,B3060=2022,H3060/$O$20),"")</f>
        <v/>
      </c>
      <c r="K3060" s="3" t="str" cm="1">
        <f t="array" ref="K3060">IFERROR(_xlfn.IFS(B3060=2015,J3060*$P$4,B3060=2016,J3060*$P$5,B3060=2017,J3060*$P$6,B3060=2018,J3060*$P$7,B3060=2019,J3060*$P$8,B3060=2020,J3060*$P$9,B3060=2021,J3060*$P$10,B3060=2022,J3060*$P$11),"")</f>
        <v/>
      </c>
      <c r="L3060" s="3">
        <f t="shared" si="48"/>
        <v>44474.78</v>
      </c>
    </row>
    <row r="3061" spans="1:12">
      <c r="A3061" t="s">
        <v>4230</v>
      </c>
      <c r="B3061">
        <v>2015</v>
      </c>
      <c r="C3061" t="s">
        <v>1</v>
      </c>
      <c r="D3061" t="s">
        <v>138</v>
      </c>
      <c r="E3061" t="s">
        <v>139</v>
      </c>
      <c r="F3061" t="s">
        <v>140</v>
      </c>
      <c r="G3061" t="s">
        <v>141</v>
      </c>
      <c r="H3061" s="5">
        <v>1916043.95</v>
      </c>
      <c r="I3061" t="str">
        <f>IFERROR(VLOOKUP(G3061,'NCES Match'!$A$2:$B$1307,2,FALSE),"")</f>
        <v/>
      </c>
      <c r="J3061" cm="1">
        <f t="array" ref="J3061">IFERROR(_xlfn.IFS(B3061=2015,H3061/$O$13,B3061=2016,H3061/$O$14,B3061=2017,H3061/$O$15,B3061=2018,H3061/$O$16,B3061=2019,H3061/$O$17,B3061=2020,H3061/$O$18,B3061=2021,H3061/$O$19,B3061=2022,H3061/$O$20),"")</f>
        <v>1.5010360288438183E-3</v>
      </c>
      <c r="K3061" s="3" cm="1">
        <f t="array" ref="K3061">IFERROR(_xlfn.IFS(B3061=2015,J3061*$P$4,B3061=2016,J3061*$P$5,B3061=2017,J3061*$P$6,B3061=2018,J3061*$P$7,B3061=2019,J3061*$P$8,B3061=2020,J3061*$P$9,B3061=2021,J3061*$P$10,B3061=2022,J3061*$P$11),"")</f>
        <v>2388873.3041599314</v>
      </c>
      <c r="L3061" s="3">
        <f t="shared" si="48"/>
        <v>4304917.2541599311</v>
      </c>
    </row>
    <row r="3062" spans="1:12">
      <c r="A3062" t="s">
        <v>4230</v>
      </c>
      <c r="B3062">
        <v>2016</v>
      </c>
      <c r="C3062" t="s">
        <v>4096</v>
      </c>
      <c r="D3062" t="s">
        <v>138</v>
      </c>
      <c r="E3062" t="s">
        <v>139</v>
      </c>
      <c r="F3062">
        <v>731</v>
      </c>
      <c r="G3062" t="s">
        <v>141</v>
      </c>
      <c r="H3062" s="5">
        <v>2296656</v>
      </c>
      <c r="I3062" t="str">
        <f>IFERROR(VLOOKUP(G3062,'NCES Match'!$A$2:$B$1307,2,FALSE),"")</f>
        <v/>
      </c>
      <c r="J3062" cm="1">
        <f t="array" ref="J3062">IFERROR(_xlfn.IFS(B3062=2015,H3062/$O$13,B3062=2016,H3062/$O$14,B3062=2017,H3062/$O$15,B3062=2018,H3062/$O$16,B3062=2019,H3062/$O$17,B3062=2020,H3062/$O$18,B3062=2021,H3062/$O$19,B3062=2022,H3062/$O$20),"")</f>
        <v>1.6441000313933412E-3</v>
      </c>
      <c r="K3062" s="3" cm="1">
        <f t="array" ref="K3062">IFERROR(_xlfn.IFS(B3062=2015,J3062*$P$4,B3062=2016,J3062*$P$5,B3062=2017,J3062*$P$6,B3062=2018,J3062*$P$7,B3062=2019,J3062*$P$8,B3062=2020,J3062*$P$9,B3062=2021,J3062*$P$10,B3062=2022,J3062*$P$11),"")</f>
        <v>2754905.3874404635</v>
      </c>
      <c r="L3062" s="3">
        <f t="shared" si="48"/>
        <v>5051561.3874404635</v>
      </c>
    </row>
    <row r="3063" spans="1:12">
      <c r="A3063" t="s">
        <v>4230</v>
      </c>
      <c r="B3063">
        <v>2017</v>
      </c>
      <c r="D3063" t="s">
        <v>138</v>
      </c>
      <c r="E3063" t="s">
        <v>139</v>
      </c>
      <c r="F3063">
        <v>731</v>
      </c>
      <c r="G3063" t="s">
        <v>141</v>
      </c>
      <c r="H3063" s="5">
        <v>2577463</v>
      </c>
      <c r="I3063" t="str">
        <f>IFERROR(VLOOKUP(G3063,'NCES Match'!$A$2:$B$1307,2,FALSE),"")</f>
        <v/>
      </c>
      <c r="J3063" cm="1">
        <f t="array" ref="J3063">IFERROR(_xlfn.IFS(B3063=2015,H3063/$O$13,B3063=2016,H3063/$O$14,B3063=2017,H3063/$O$15,B3063=2018,H3063/$O$16,B3063=2019,H3063/$O$17,B3063=2020,H3063/$O$18,B3063=2021,H3063/$O$19,B3063=2022,H3063/$O$20),"")</f>
        <v>1.7770029117260473E-3</v>
      </c>
      <c r="K3063" s="3" cm="1">
        <f t="array" ref="K3063">IFERROR(_xlfn.IFS(B3063=2015,J3063*$P$4,B3063=2016,J3063*$P$5,B3063=2017,J3063*$P$6,B3063=2018,J3063*$P$7,B3063=2019,J3063*$P$8,B3063=2020,J3063*$P$9,B3063=2021,J3063*$P$10,B3063=2022,J3063*$P$11),"")</f>
        <v>3017791.324526418</v>
      </c>
      <c r="L3063" s="3">
        <f t="shared" si="48"/>
        <v>5595254.324526418</v>
      </c>
    </row>
    <row r="3064" spans="1:12">
      <c r="A3064" t="s">
        <v>4230</v>
      </c>
      <c r="B3064">
        <v>2018</v>
      </c>
      <c r="D3064" t="s">
        <v>138</v>
      </c>
      <c r="E3064" t="s">
        <v>139</v>
      </c>
      <c r="F3064">
        <v>731</v>
      </c>
      <c r="G3064" t="s">
        <v>141</v>
      </c>
      <c r="H3064" s="5">
        <v>2780766</v>
      </c>
      <c r="I3064" t="str">
        <f>IFERROR(VLOOKUP(G3064,'NCES Match'!$A$2:$B$1307,2,FALSE),"")</f>
        <v/>
      </c>
      <c r="J3064" cm="1">
        <f t="array" ref="J3064">IFERROR(_xlfn.IFS(B3064=2015,H3064/$O$13,B3064=2016,H3064/$O$14,B3064=2017,H3064/$O$15,B3064=2018,H3064/$O$16,B3064=2019,H3064/$O$17,B3064=2020,H3064/$O$18,B3064=2021,H3064/$O$19,B3064=2022,H3064/$O$20),"")</f>
        <v>1.814613421212927E-3</v>
      </c>
      <c r="K3064" s="3" cm="1">
        <f t="array" ref="K3064">IFERROR(_xlfn.IFS(B3064=2015,J3064*$P$4,B3064=2016,J3064*$P$5,B3064=2017,J3064*$P$6,B3064=2018,J3064*$P$7,B3064=2019,J3064*$P$8,B3064=2020,J3064*$P$9,B3064=2021,J3064*$P$10,B3064=2022,J3064*$P$11),"")</f>
        <v>3115425.0360423392</v>
      </c>
      <c r="L3064" s="3">
        <f t="shared" si="48"/>
        <v>5896191.0360423392</v>
      </c>
    </row>
    <row r="3065" spans="1:12">
      <c r="A3065" t="s">
        <v>4230</v>
      </c>
      <c r="B3065">
        <v>2019</v>
      </c>
      <c r="D3065" t="s">
        <v>138</v>
      </c>
      <c r="E3065" t="s">
        <v>139</v>
      </c>
      <c r="F3065" t="s">
        <v>140</v>
      </c>
      <c r="G3065" t="s">
        <v>141</v>
      </c>
      <c r="H3065" s="5">
        <v>2767216</v>
      </c>
      <c r="I3065" t="str">
        <f>IFERROR(VLOOKUP(G3065,'NCES Match'!$A$2:$B$1307,2,FALSE),"")</f>
        <v/>
      </c>
      <c r="J3065" cm="1">
        <f t="array" ref="J3065">IFERROR(_xlfn.IFS(B3065=2015,H3065/$O$13,B3065=2016,H3065/$O$14,B3065=2017,H3065/$O$15,B3065=2018,H3065/$O$16,B3065=2019,H3065/$O$17,B3065=2020,H3065/$O$18,B3065=2021,H3065/$O$19,B3065=2022,H3065/$O$20),"")</f>
        <v>1.752145900614014E-3</v>
      </c>
      <c r="K3065" s="3" cm="1">
        <f t="array" ref="K3065">IFERROR(_xlfn.IFS(B3065=2015,J3065*$P$4,B3065=2016,J3065*$P$5,B3065=2017,J3065*$P$6,B3065=2018,J3065*$P$7,B3065=2019,J3065*$P$8,B3065=2020,J3065*$P$9,B3065=2021,J3065*$P$10,B3065=2022,J3065*$P$11),"")</f>
        <v>3045099.8621539879</v>
      </c>
      <c r="L3065" s="3">
        <f t="shared" si="48"/>
        <v>5812315.8621539883</v>
      </c>
    </row>
    <row r="3066" spans="1:12">
      <c r="A3066" t="s">
        <v>4230</v>
      </c>
      <c r="B3066">
        <v>2020</v>
      </c>
      <c r="D3066" t="s">
        <v>138</v>
      </c>
      <c r="E3066" t="s">
        <v>139</v>
      </c>
      <c r="F3066">
        <v>731</v>
      </c>
      <c r="G3066" t="s">
        <v>141</v>
      </c>
      <c r="H3066" s="5">
        <v>3067073</v>
      </c>
      <c r="I3066" t="str">
        <f>IFERROR(VLOOKUP(G3066,'NCES Match'!$A$2:$B$1307,2,FALSE),"")</f>
        <v/>
      </c>
      <c r="J3066" cm="1">
        <f t="array" ref="J3066">IFERROR(_xlfn.IFS(B3066=2015,H3066/$O$13,B3066=2016,H3066/$O$14,B3066=2017,H3066/$O$15,B3066=2018,H3066/$O$16,B3066=2019,H3066/$O$17,B3066=2020,H3066/$O$18,B3066=2021,H3066/$O$19,B3066=2022,H3066/$O$20),"")</f>
        <v>1.6620700540824669E-3</v>
      </c>
      <c r="K3066" s="3" cm="1">
        <f t="array" ref="K3066">IFERROR(_xlfn.IFS(B3066=2015,J3066*$P$4,B3066=2016,J3066*$P$5,B3066=2017,J3066*$P$6,B3066=2018,J3066*$P$7,B3066=2019,J3066*$P$8,B3066=2020,J3066*$P$9,B3066=2021,J3066*$P$10,B3066=2022,J3066*$P$11),"")</f>
        <v>3503648.3527330426</v>
      </c>
      <c r="L3066" s="3">
        <f t="shared" si="48"/>
        <v>6570721.3527330421</v>
      </c>
    </row>
    <row r="3067" spans="1:12">
      <c r="A3067" t="s">
        <v>4230</v>
      </c>
      <c r="B3067">
        <v>2021</v>
      </c>
      <c r="D3067" t="s">
        <v>138</v>
      </c>
      <c r="E3067" t="s">
        <v>139</v>
      </c>
      <c r="F3067" t="s">
        <v>140</v>
      </c>
      <c r="G3067" t="s">
        <v>141</v>
      </c>
      <c r="H3067" s="5">
        <v>3048313.33</v>
      </c>
      <c r="I3067" t="str">
        <f>IFERROR(VLOOKUP(G3067,'NCES Match'!$A$2:$B$1307,2,FALSE),"")</f>
        <v/>
      </c>
      <c r="J3067" cm="1">
        <f t="array" ref="J3067">IFERROR(_xlfn.IFS(B3067=2015,H3067/$O$13,B3067=2016,H3067/$O$14,B3067=2017,H3067/$O$15,B3067=2018,H3067/$O$16,B3067=2019,H3067/$O$17,B3067=2020,H3067/$O$18,B3067=2021,H3067/$O$19,B3067=2022,H3067/$O$20),"")</f>
        <v>1.5596482249366388E-3</v>
      </c>
      <c r="K3067" s="3" cm="1">
        <f t="array" ref="K3067">IFERROR(_xlfn.IFS(B3067=2015,J3067*$P$4,B3067=2016,J3067*$P$5,B3067=2017,J3067*$P$6,B3067=2018,J3067*$P$7,B3067=2019,J3067*$P$8,B3067=2020,J3067*$P$9,B3067=2021,J3067*$P$10,B3067=2022,J3067*$P$11),"")</f>
        <v>3338510.1438097269</v>
      </c>
      <c r="L3067" s="3">
        <f t="shared" si="48"/>
        <v>6386823.4738097265</v>
      </c>
    </row>
    <row r="3068" spans="1:12">
      <c r="A3068" t="s">
        <v>4230</v>
      </c>
      <c r="B3068">
        <v>2022</v>
      </c>
      <c r="D3068" t="s">
        <v>138</v>
      </c>
      <c r="E3068" t="s">
        <v>139</v>
      </c>
      <c r="F3068" t="s">
        <v>140</v>
      </c>
      <c r="G3068" t="s">
        <v>141</v>
      </c>
      <c r="H3068" s="5">
        <v>3215213.4</v>
      </c>
      <c r="I3068" t="str">
        <f>IFERROR(VLOOKUP(G3068,'NCES Match'!$A$2:$B$1307,2,FALSE),"")</f>
        <v/>
      </c>
      <c r="J3068" cm="1">
        <f t="array" ref="J3068">IFERROR(_xlfn.IFS(B3068=2015,H3068/$O$13,B3068=2016,H3068/$O$14,B3068=2017,H3068/$O$15,B3068=2018,H3068/$O$16,B3068=2019,H3068/$O$17,B3068=2020,H3068/$O$18,B3068=2021,H3068/$O$19,B3068=2022,H3068/$O$20),"")</f>
        <v>1.4122202481414651E-3</v>
      </c>
      <c r="K3068" s="3" cm="1">
        <f t="array" ref="K3068">IFERROR(_xlfn.IFS(B3068=2015,J3068*$P$4,B3068=2016,J3068*$P$5,B3068=2017,J3068*$P$6,B3068=2018,J3068*$P$7,B3068=2019,J3068*$P$8,B3068=2020,J3068*$P$9,B3068=2021,J3068*$P$10,B3068=2022,J3068*$P$11),"")</f>
        <v>3041192.3051017481</v>
      </c>
      <c r="L3068" s="3">
        <f t="shared" si="48"/>
        <v>6256405.705101748</v>
      </c>
    </row>
    <row r="3069" spans="1:12">
      <c r="A3069" t="s">
        <v>4230</v>
      </c>
      <c r="B3069">
        <v>2023</v>
      </c>
      <c r="D3069" t="s">
        <v>138</v>
      </c>
      <c r="E3069" t="s">
        <v>139</v>
      </c>
      <c r="F3069" t="s">
        <v>140</v>
      </c>
      <c r="G3069" t="s">
        <v>141</v>
      </c>
      <c r="H3069" s="5">
        <v>3624935.59</v>
      </c>
      <c r="I3069" t="str">
        <f>IFERROR(VLOOKUP(G3069,'NCES Match'!$A$2:$B$1307,2,FALSE),"")</f>
        <v/>
      </c>
      <c r="J3069" t="str" cm="1">
        <f t="array" ref="J3069">IFERROR(_xlfn.IFS(B3069=2015,H3069/$O$13,B3069=2016,H3069/$O$14,B3069=2017,H3069/$O$15,B3069=2018,H3069/$O$16,B3069=2019,H3069/$O$17,B3069=2020,H3069/$O$18,B3069=2021,H3069/$O$19,B3069=2022,H3069/$O$20),"")</f>
        <v/>
      </c>
      <c r="K3069" s="3" t="str" cm="1">
        <f t="array" ref="K3069">IFERROR(_xlfn.IFS(B3069=2015,J3069*$P$4,B3069=2016,J3069*$P$5,B3069=2017,J3069*$P$6,B3069=2018,J3069*$P$7,B3069=2019,J3069*$P$8,B3069=2020,J3069*$P$9,B3069=2021,J3069*$P$10,B3069=2022,J3069*$P$11),"")</f>
        <v/>
      </c>
      <c r="L3069" s="3">
        <f t="shared" si="48"/>
        <v>3624935.59</v>
      </c>
    </row>
    <row r="3070" spans="1:12">
      <c r="A3070" t="s">
        <v>4230</v>
      </c>
      <c r="B3070">
        <v>2015</v>
      </c>
      <c r="C3070" t="s">
        <v>1</v>
      </c>
      <c r="D3070" t="s">
        <v>154</v>
      </c>
      <c r="E3070" t="s">
        <v>155</v>
      </c>
      <c r="F3070" t="s">
        <v>156</v>
      </c>
      <c r="G3070" t="s">
        <v>157</v>
      </c>
      <c r="H3070" s="5">
        <v>5844263.4199999999</v>
      </c>
      <c r="I3070" t="str">
        <f>IFERROR(VLOOKUP(G3070,'NCES Match'!$A$2:$B$1307,2,FALSE),"")</f>
        <v/>
      </c>
      <c r="J3070" cm="1">
        <f t="array" ref="J3070">IFERROR(_xlfn.IFS(B3070=2015,H3070/$O$13,B3070=2016,H3070/$O$14,B3070=2017,H3070/$O$15,B3070=2018,H3070/$O$16,B3070=2019,H3070/$O$17,B3070=2020,H3070/$O$18,B3070=2021,H3070/$O$19,B3070=2022,H3070/$O$20),"")</f>
        <v>4.5784179196275707E-3</v>
      </c>
      <c r="K3070" s="3" cm="1">
        <f t="array" ref="K3070">IFERROR(_xlfn.IFS(B3070=2015,J3070*$P$4,B3070=2016,J3070*$P$5,B3070=2017,J3070*$P$6,B3070=2018,J3070*$P$7,B3070=2019,J3070*$P$8,B3070=2020,J3070*$P$9,B3070=2021,J3070*$P$10,B3070=2022,J3070*$P$11),"")</f>
        <v>7286474.2306753574</v>
      </c>
      <c r="L3070" s="3">
        <f t="shared" si="48"/>
        <v>13130737.650675356</v>
      </c>
    </row>
    <row r="3071" spans="1:12">
      <c r="A3071" t="s">
        <v>4230</v>
      </c>
      <c r="B3071">
        <v>2016</v>
      </c>
      <c r="C3071" t="s">
        <v>4096</v>
      </c>
      <c r="D3071" t="s">
        <v>154</v>
      </c>
      <c r="E3071" t="s">
        <v>155</v>
      </c>
      <c r="F3071">
        <v>752</v>
      </c>
      <c r="G3071" t="s">
        <v>157</v>
      </c>
      <c r="H3071" s="5">
        <v>5603030</v>
      </c>
      <c r="I3071" t="str">
        <f>IFERROR(VLOOKUP(G3071,'NCES Match'!$A$2:$B$1307,2,FALSE),"")</f>
        <v/>
      </c>
      <c r="J3071" cm="1">
        <f t="array" ref="J3071">IFERROR(_xlfn.IFS(B3071=2015,H3071/$O$13,B3071=2016,H3071/$O$14,B3071=2017,H3071/$O$15,B3071=2018,H3071/$O$16,B3071=2019,H3071/$O$17,B3071=2020,H3071/$O$18,B3071=2021,H3071/$O$19,B3071=2022,H3071/$O$20),"")</f>
        <v>4.0110237662487683E-3</v>
      </c>
      <c r="K3071" s="3" cm="1">
        <f t="array" ref="K3071">IFERROR(_xlfn.IFS(B3071=2015,J3071*$P$4,B3071=2016,J3071*$P$5,B3071=2017,J3071*$P$6,B3071=2018,J3071*$P$7,B3071=2019,J3071*$P$8,B3071=2020,J3071*$P$9,B3071=2021,J3071*$P$10,B3071=2022,J3071*$P$11),"")</f>
        <v>6720996.7591970842</v>
      </c>
      <c r="L3071" s="3">
        <f t="shared" si="48"/>
        <v>12324026.759197084</v>
      </c>
    </row>
    <row r="3072" spans="1:12">
      <c r="A3072" t="s">
        <v>4230</v>
      </c>
      <c r="B3072">
        <v>2017</v>
      </c>
      <c r="D3072" t="s">
        <v>154</v>
      </c>
      <c r="E3072" t="s">
        <v>155</v>
      </c>
      <c r="F3072">
        <v>752</v>
      </c>
      <c r="G3072" t="s">
        <v>157</v>
      </c>
      <c r="H3072" s="5">
        <v>6479052</v>
      </c>
      <c r="I3072" t="str">
        <f>IFERROR(VLOOKUP(G3072,'NCES Match'!$A$2:$B$1307,2,FALSE),"")</f>
        <v/>
      </c>
      <c r="J3072" cm="1">
        <f t="array" ref="J3072">IFERROR(_xlfn.IFS(B3072=2015,H3072/$O$13,B3072=2016,H3072/$O$14,B3072=2017,H3072/$O$15,B3072=2018,H3072/$O$16,B3072=2019,H3072/$O$17,B3072=2020,H3072/$O$18,B3072=2021,H3072/$O$19,B3072=2022,H3072/$O$20),"")</f>
        <v>4.4669096197402138E-3</v>
      </c>
      <c r="K3072" s="3" cm="1">
        <f t="array" ref="K3072">IFERROR(_xlfn.IFS(B3072=2015,J3072*$P$4,B3072=2016,J3072*$P$5,B3072=2017,J3072*$P$6,B3072=2018,J3072*$P$7,B3072=2019,J3072*$P$8,B3072=2020,J3072*$P$9,B3072=2021,J3072*$P$10,B3072=2022,J3072*$P$11),"")</f>
        <v>7585919.5327946665</v>
      </c>
      <c r="L3072" s="3">
        <f t="shared" si="48"/>
        <v>14064971.532794666</v>
      </c>
    </row>
    <row r="3073" spans="1:12">
      <c r="A3073" t="s">
        <v>4230</v>
      </c>
      <c r="B3073">
        <v>2018</v>
      </c>
      <c r="D3073" t="s">
        <v>154</v>
      </c>
      <c r="E3073" t="s">
        <v>155</v>
      </c>
      <c r="F3073">
        <v>752</v>
      </c>
      <c r="G3073" t="s">
        <v>157</v>
      </c>
      <c r="H3073" s="5">
        <v>7408164</v>
      </c>
      <c r="I3073" t="str">
        <f>IFERROR(VLOOKUP(G3073,'NCES Match'!$A$2:$B$1307,2,FALSE),"")</f>
        <v/>
      </c>
      <c r="J3073" cm="1">
        <f t="array" ref="J3073">IFERROR(_xlfn.IFS(B3073=2015,H3073/$O$13,B3073=2016,H3073/$O$14,B3073=2017,H3073/$O$15,B3073=2018,H3073/$O$16,B3073=2019,H3073/$O$17,B3073=2020,H3073/$O$18,B3073=2021,H3073/$O$19,B3073=2022,H3073/$O$20),"")</f>
        <v>4.8342628689168532E-3</v>
      </c>
      <c r="K3073" s="3" cm="1">
        <f t="array" ref="K3073">IFERROR(_xlfn.IFS(B3073=2015,J3073*$P$4,B3073=2016,J3073*$P$5,B3073=2017,J3073*$P$6,B3073=2018,J3073*$P$7,B3073=2019,J3073*$P$8,B3073=2020,J3073*$P$9,B3073=2021,J3073*$P$10,B3073=2022,J3073*$P$11),"")</f>
        <v>8299720.1478684498</v>
      </c>
      <c r="L3073" s="3">
        <f t="shared" si="48"/>
        <v>15707884.147868451</v>
      </c>
    </row>
    <row r="3074" spans="1:12">
      <c r="A3074" t="s">
        <v>4230</v>
      </c>
      <c r="B3074">
        <v>2019</v>
      </c>
      <c r="D3074" t="s">
        <v>154</v>
      </c>
      <c r="E3074" t="s">
        <v>155</v>
      </c>
      <c r="F3074" t="s">
        <v>156</v>
      </c>
      <c r="G3074" t="s">
        <v>157</v>
      </c>
      <c r="H3074" s="5">
        <v>8234657</v>
      </c>
      <c r="I3074" t="str">
        <f>IFERROR(VLOOKUP(G3074,'NCES Match'!$A$2:$B$1307,2,FALSE),"")</f>
        <v/>
      </c>
      <c r="J3074" cm="1">
        <f t="array" ref="J3074">IFERROR(_xlfn.IFS(B3074=2015,H3074/$O$13,B3074=2016,H3074/$O$14,B3074=2017,H3074/$O$15,B3074=2018,H3074/$O$16,B3074=2019,H3074/$O$17,B3074=2020,H3074/$O$18,B3074=2021,H3074/$O$19,B3074=2022,H3074/$O$20),"")</f>
        <v>5.2140203386770298E-3</v>
      </c>
      <c r="K3074" s="3" cm="1">
        <f t="array" ref="K3074">IFERROR(_xlfn.IFS(B3074=2015,J3074*$P$4,B3074=2016,J3074*$P$5,B3074=2017,J3074*$P$6,B3074=2018,J3074*$P$7,B3074=2019,J3074*$P$8,B3074=2020,J3074*$P$9,B3074=2021,J3074*$P$10,B3074=2022,J3074*$P$11),"")</f>
        <v>9061581.3494809847</v>
      </c>
      <c r="L3074" s="3">
        <f t="shared" si="48"/>
        <v>17296238.349480987</v>
      </c>
    </row>
    <row r="3075" spans="1:12">
      <c r="A3075" t="s">
        <v>4230</v>
      </c>
      <c r="B3075">
        <v>2020</v>
      </c>
      <c r="D3075" t="s">
        <v>154</v>
      </c>
      <c r="E3075" t="s">
        <v>155</v>
      </c>
      <c r="F3075">
        <v>752</v>
      </c>
      <c r="G3075" t="s">
        <v>4333</v>
      </c>
      <c r="H3075" s="5">
        <v>9542762</v>
      </c>
      <c r="I3075" t="str">
        <f>IFERROR(VLOOKUP(G3075,'NCES Match'!$A$2:$B$1307,2,FALSE),"")</f>
        <v/>
      </c>
      <c r="J3075" cm="1">
        <f t="array" ref="J3075">IFERROR(_xlfn.IFS(B3075=2015,H3075/$O$13,B3075=2016,H3075/$O$14,B3075=2017,H3075/$O$15,B3075=2018,H3075/$O$16,B3075=2019,H3075/$O$17,B3075=2020,H3075/$O$18,B3075=2021,H3075/$O$19,B3075=2022,H3075/$O$20),"")</f>
        <v>5.1712948969379309E-3</v>
      </c>
      <c r="K3075" s="3" cm="1">
        <f t="array" ref="K3075">IFERROR(_xlfn.IFS(B3075=2015,J3075*$P$4,B3075=2016,J3075*$P$5,B3075=2017,J3075*$P$6,B3075=2018,J3075*$P$7,B3075=2019,J3075*$P$8,B3075=2020,J3075*$P$9,B3075=2021,J3075*$P$10,B3075=2022,J3075*$P$11),"")</f>
        <v>10901104.199940294</v>
      </c>
      <c r="L3075" s="3">
        <f t="shared" ref="L3075:L3138" si="49">SUM(H3075,K3075)</f>
        <v>20443866.199940294</v>
      </c>
    </row>
    <row r="3076" spans="1:12">
      <c r="A3076" t="s">
        <v>4230</v>
      </c>
      <c r="B3076">
        <v>2021</v>
      </c>
      <c r="D3076" t="s">
        <v>154</v>
      </c>
      <c r="E3076" t="s">
        <v>155</v>
      </c>
      <c r="F3076" t="s">
        <v>156</v>
      </c>
      <c r="G3076" t="s">
        <v>4333</v>
      </c>
      <c r="H3076" s="5">
        <v>9677109.6500000004</v>
      </c>
      <c r="I3076" t="str">
        <f>IFERROR(VLOOKUP(G3076,'NCES Match'!$A$2:$B$1307,2,FALSE),"")</f>
        <v/>
      </c>
      <c r="J3076" cm="1">
        <f t="array" ref="J3076">IFERROR(_xlfn.IFS(B3076=2015,H3076/$O$13,B3076=2016,H3076/$O$14,B3076=2017,H3076/$O$15,B3076=2018,H3076/$O$16,B3076=2019,H3076/$O$17,B3076=2020,H3076/$O$18,B3076=2021,H3076/$O$19,B3076=2022,H3076/$O$20),"")</f>
        <v>4.9512255645123319E-3</v>
      </c>
      <c r="K3076" s="3" cm="1">
        <f t="array" ref="K3076">IFERROR(_xlfn.IFS(B3076=2015,J3076*$P$4,B3076=2016,J3076*$P$5,B3076=2017,J3076*$P$6,B3076=2018,J3076*$P$7,B3076=2019,J3076*$P$8,B3076=2020,J3076*$P$9,B3076=2021,J3076*$P$10,B3076=2022,J3076*$P$11),"")</f>
        <v>10598362.186502656</v>
      </c>
      <c r="L3076" s="3">
        <f t="shared" si="49"/>
        <v>20275471.836502656</v>
      </c>
    </row>
    <row r="3077" spans="1:12">
      <c r="A3077" t="s">
        <v>4230</v>
      </c>
      <c r="B3077">
        <v>2022</v>
      </c>
      <c r="D3077" t="s">
        <v>154</v>
      </c>
      <c r="E3077" t="s">
        <v>155</v>
      </c>
      <c r="F3077" t="s">
        <v>156</v>
      </c>
      <c r="G3077" t="s">
        <v>4333</v>
      </c>
      <c r="H3077" s="5">
        <v>9638071.6699999999</v>
      </c>
      <c r="I3077" t="str">
        <f>IFERROR(VLOOKUP(G3077,'NCES Match'!$A$2:$B$1307,2,FALSE),"")</f>
        <v/>
      </c>
      <c r="J3077" cm="1">
        <f t="array" ref="J3077">IFERROR(_xlfn.IFS(B3077=2015,H3077/$O$13,B3077=2016,H3077/$O$14,B3077=2017,H3077/$O$15,B3077=2018,H3077/$O$16,B3077=2019,H3077/$O$17,B3077=2020,H3077/$O$18,B3077=2021,H3077/$O$19,B3077=2022,H3077/$O$20),"")</f>
        <v>4.2333364141281032E-3</v>
      </c>
      <c r="K3077" s="3" cm="1">
        <f t="array" ref="K3077">IFERROR(_xlfn.IFS(B3077=2015,J3077*$P$4,B3077=2016,J3077*$P$5,B3077=2017,J3077*$P$6,B3077=2018,J3077*$P$7,B3077=2019,J3077*$P$8,B3077=2020,J3077*$P$9,B3077=2021,J3077*$P$10,B3077=2022,J3077*$P$11),"")</f>
        <v>9116418.0265058484</v>
      </c>
      <c r="L3077" s="3">
        <f t="shared" si="49"/>
        <v>18754489.696505848</v>
      </c>
    </row>
    <row r="3078" spans="1:12">
      <c r="A3078" t="s">
        <v>4230</v>
      </c>
      <c r="B3078">
        <v>2023</v>
      </c>
      <c r="D3078" t="s">
        <v>154</v>
      </c>
      <c r="E3078" t="s">
        <v>155</v>
      </c>
      <c r="F3078" t="s">
        <v>156</v>
      </c>
      <c r="G3078" t="s">
        <v>157</v>
      </c>
      <c r="H3078" s="5">
        <v>11849683.99</v>
      </c>
      <c r="I3078" t="str">
        <f>IFERROR(VLOOKUP(G3078,'NCES Match'!$A$2:$B$1307,2,FALSE),"")</f>
        <v/>
      </c>
      <c r="J3078" t="str" cm="1">
        <f t="array" ref="J3078">IFERROR(_xlfn.IFS(B3078=2015,H3078/$O$13,B3078=2016,H3078/$O$14,B3078=2017,H3078/$O$15,B3078=2018,H3078/$O$16,B3078=2019,H3078/$O$17,B3078=2020,H3078/$O$18,B3078=2021,H3078/$O$19,B3078=2022,H3078/$O$20),"")</f>
        <v/>
      </c>
      <c r="K3078" s="3" t="str" cm="1">
        <f t="array" ref="K3078">IFERROR(_xlfn.IFS(B3078=2015,J3078*$P$4,B3078=2016,J3078*$P$5,B3078=2017,J3078*$P$6,B3078=2018,J3078*$P$7,B3078=2019,J3078*$P$8,B3078=2020,J3078*$P$9,B3078=2021,J3078*$P$10,B3078=2022,J3078*$P$11),"")</f>
        <v/>
      </c>
      <c r="L3078" s="3">
        <f t="shared" si="49"/>
        <v>11849683.99</v>
      </c>
    </row>
    <row r="3079" spans="1:12">
      <c r="A3079">
        <v>4800187</v>
      </c>
      <c r="B3079">
        <v>2015</v>
      </c>
      <c r="C3079" t="s">
        <v>3521</v>
      </c>
      <c r="D3079" t="s">
        <v>3990</v>
      </c>
      <c r="E3079" t="s">
        <v>3991</v>
      </c>
      <c r="G3079" t="s">
        <v>3992</v>
      </c>
      <c r="H3079" s="5">
        <v>61949.85</v>
      </c>
      <c r="I3079">
        <f>IFERROR(VLOOKUP(G3079,'NCES Match'!$A$2:$B$1307,2,FALSE),"")</f>
        <v>4800187</v>
      </c>
      <c r="J3079" cm="1">
        <f t="array" ref="J3079">IFERROR(_xlfn.IFS(B3079=2015,H3079/$O$13,B3079=2016,H3079/$O$14,B3079=2017,H3079/$O$15,B3079=2018,H3079/$O$16,B3079=2019,H3079/$O$17,B3079=2020,H3079/$O$18,B3079=2021,H3079/$O$19,B3079=2022,H3079/$O$20),"")</f>
        <v>4.8531745230306549E-5</v>
      </c>
      <c r="K3079" s="3" cm="1">
        <f t="array" ref="K3079">IFERROR(_xlfn.IFS(B3079=2015,J3079*$P$4,B3079=2016,J3079*$P$5,B3079=2017,J3079*$P$6,B3079=2018,J3079*$P$7,B3079=2019,J3079*$P$8,B3079=2020,J3079*$P$9,B3079=2021,J3079*$P$10,B3079=2022,J3079*$P$11),"")</f>
        <v>77237.446908100479</v>
      </c>
      <c r="L3079" s="3">
        <f t="shared" si="49"/>
        <v>139187.29690810048</v>
      </c>
    </row>
    <row r="3080" spans="1:12">
      <c r="A3080">
        <v>4800187</v>
      </c>
      <c r="B3080">
        <v>2016</v>
      </c>
      <c r="C3080" t="s">
        <v>4104</v>
      </c>
      <c r="D3080" t="s">
        <v>3990</v>
      </c>
      <c r="E3080" t="s">
        <v>3991</v>
      </c>
      <c r="F3080" t="s">
        <v>4101</v>
      </c>
      <c r="G3080" t="s">
        <v>3992</v>
      </c>
      <c r="H3080" s="5">
        <v>57201</v>
      </c>
      <c r="I3080">
        <f>IFERROR(VLOOKUP(G3080,'NCES Match'!$A$2:$B$1307,2,FALSE),"")</f>
        <v>4800187</v>
      </c>
      <c r="J3080" cm="1">
        <f t="array" ref="J3080">IFERROR(_xlfn.IFS(B3080=2015,H3080/$O$13,B3080=2016,H3080/$O$14,B3080=2017,H3080/$O$15,B3080=2018,H3080/$O$16,B3080=2019,H3080/$O$17,B3080=2020,H3080/$O$18,B3080=2021,H3080/$O$19,B3080=2022,H3080/$O$20),"")</f>
        <v>4.0948303052668967E-5</v>
      </c>
      <c r="K3080" s="3" cm="1">
        <f t="array" ref="K3080">IFERROR(_xlfn.IFS(B3080=2015,J3080*$P$4,B3080=2016,J3080*$P$5,B3080=2017,J3080*$P$6,B3080=2018,J3080*$P$7,B3080=2019,J3080*$P$8,B3080=2020,J3080*$P$9,B3080=2021,J3080*$P$10,B3080=2022,J3080*$P$11),"")</f>
        <v>68614.256147625914</v>
      </c>
      <c r="L3080" s="3">
        <f t="shared" si="49"/>
        <v>125815.25614762591</v>
      </c>
    </row>
    <row r="3081" spans="1:12">
      <c r="A3081">
        <v>4800187</v>
      </c>
      <c r="B3081">
        <v>2017</v>
      </c>
      <c r="D3081" t="s">
        <v>3990</v>
      </c>
      <c r="E3081" t="s">
        <v>3991</v>
      </c>
      <c r="F3081" t="s">
        <v>4101</v>
      </c>
      <c r="G3081" t="s">
        <v>3992</v>
      </c>
      <c r="H3081" s="5">
        <v>54088</v>
      </c>
      <c r="I3081">
        <f>IFERROR(VLOOKUP(G3081,'NCES Match'!$A$2:$B$1307,2,FALSE),"")</f>
        <v>4800187</v>
      </c>
      <c r="J3081" cm="1">
        <f t="array" ref="J3081">IFERROR(_xlfn.IFS(B3081=2015,H3081/$O$13,B3081=2016,H3081/$O$14,B3081=2017,H3081/$O$15,B3081=2018,H3081/$O$16,B3081=2019,H3081/$O$17,B3081=2020,H3081/$O$18,B3081=2021,H3081/$O$19,B3081=2022,H3081/$O$20),"")</f>
        <v>3.7290364008887205E-5</v>
      </c>
      <c r="K3081" s="3" cm="1">
        <f t="array" ref="K3081">IFERROR(_xlfn.IFS(B3081=2015,J3081*$P$4,B3081=2016,J3081*$P$5,B3081=2017,J3081*$P$6,B3081=2018,J3081*$P$7,B3081=2019,J3081*$P$8,B3081=2020,J3081*$P$9,B3081=2021,J3081*$P$10,B3081=2022,J3081*$P$11),"")</f>
        <v>63328.279459679885</v>
      </c>
      <c r="L3081" s="3">
        <f t="shared" si="49"/>
        <v>117416.27945967988</v>
      </c>
    </row>
    <row r="3082" spans="1:12">
      <c r="A3082">
        <v>4800187</v>
      </c>
      <c r="B3082">
        <v>2018</v>
      </c>
      <c r="D3082" t="s">
        <v>3990</v>
      </c>
      <c r="E3082" t="s">
        <v>3991</v>
      </c>
      <c r="F3082" t="s">
        <v>4101</v>
      </c>
      <c r="G3082" t="s">
        <v>3992</v>
      </c>
      <c r="H3082" s="5">
        <v>57397</v>
      </c>
      <c r="I3082">
        <f>IFERROR(VLOOKUP(G3082,'NCES Match'!$A$2:$B$1307,2,FALSE),"")</f>
        <v>4800187</v>
      </c>
      <c r="J3082" cm="1">
        <f t="array" ref="J3082">IFERROR(_xlfn.IFS(B3082=2015,H3082/$O$13,B3082=2016,H3082/$O$14,B3082=2017,H3082/$O$15,B3082=2018,H3082/$O$16,B3082=2019,H3082/$O$17,B3082=2020,H3082/$O$18,B3082=2021,H3082/$O$19,B3082=2022,H3082/$O$20),"")</f>
        <v>3.7454919449302235E-5</v>
      </c>
      <c r="K3082" s="3" cm="1">
        <f t="array" ref="K3082">IFERROR(_xlfn.IFS(B3082=2015,J3082*$P$4,B3082=2016,J3082*$P$5,B3082=2017,J3082*$P$6,B3082=2018,J3082*$P$7,B3082=2019,J3082*$P$8,B3082=2020,J3082*$P$9,B3082=2021,J3082*$P$10,B3082=2022,J3082*$P$11),"")</f>
        <v>64304.601967127819</v>
      </c>
      <c r="L3082" s="3">
        <f t="shared" si="49"/>
        <v>121701.60196712782</v>
      </c>
    </row>
    <row r="3083" spans="1:12">
      <c r="A3083">
        <v>4800187</v>
      </c>
      <c r="B3083">
        <v>2019</v>
      </c>
      <c r="D3083" t="s">
        <v>3990</v>
      </c>
      <c r="E3083" t="s">
        <v>3991</v>
      </c>
      <c r="F3083" t="s">
        <v>4101</v>
      </c>
      <c r="G3083" t="s">
        <v>3992</v>
      </c>
      <c r="H3083" s="5">
        <v>55856</v>
      </c>
      <c r="I3083">
        <f>IFERROR(VLOOKUP(G3083,'NCES Match'!$A$2:$B$1307,2,FALSE),"")</f>
        <v>4800187</v>
      </c>
      <c r="J3083" cm="1">
        <f t="array" ref="J3083">IFERROR(_xlfn.IFS(B3083=2015,H3083/$O$13,B3083=2016,H3083/$O$14,B3083=2017,H3083/$O$15,B3083=2018,H3083/$O$16,B3083=2019,H3083/$O$17,B3083=2020,H3083/$O$18,B3083=2021,H3083/$O$19,B3083=2022,H3083/$O$20),"")</f>
        <v>3.5366903568314279E-5</v>
      </c>
      <c r="K3083" s="3" cm="1">
        <f t="array" ref="K3083">IFERROR(_xlfn.IFS(B3083=2015,J3083*$P$4,B3083=2016,J3083*$P$5,B3083=2017,J3083*$P$6,B3083=2018,J3083*$P$7,B3083=2019,J3083*$P$8,B3083=2020,J3083*$P$9,B3083=2021,J3083*$P$10,B3083=2022,J3083*$P$11),"")</f>
        <v>61465.060154492152</v>
      </c>
      <c r="L3083" s="3">
        <f t="shared" si="49"/>
        <v>117321.06015449215</v>
      </c>
    </row>
    <row r="3084" spans="1:12">
      <c r="A3084">
        <v>4800187</v>
      </c>
      <c r="B3084">
        <v>2020</v>
      </c>
      <c r="D3084" t="s">
        <v>3990</v>
      </c>
      <c r="E3084" t="s">
        <v>3991</v>
      </c>
      <c r="F3084" t="s">
        <v>4230</v>
      </c>
      <c r="G3084" t="s">
        <v>3992</v>
      </c>
      <c r="H3084" s="5">
        <v>97323</v>
      </c>
      <c r="I3084">
        <f>IFERROR(VLOOKUP(G3084,'NCES Match'!$A$2:$B$1307,2,FALSE),"")</f>
        <v>4800187</v>
      </c>
      <c r="J3084" cm="1">
        <f t="array" ref="J3084">IFERROR(_xlfn.IFS(B3084=2015,H3084/$O$13,B3084=2016,H3084/$O$14,B3084=2017,H3084/$O$15,B3084=2018,H3084/$O$16,B3084=2019,H3084/$O$17,B3084=2020,H3084/$O$18,B3084=2021,H3084/$O$19,B3084=2022,H3084/$O$20),"")</f>
        <v>5.2740069725587859E-5</v>
      </c>
      <c r="K3084" s="3" cm="1">
        <f t="array" ref="K3084">IFERROR(_xlfn.IFS(B3084=2015,J3084*$P$4,B3084=2016,J3084*$P$5,B3084=2017,J3084*$P$6,B3084=2018,J3084*$P$7,B3084=2019,J3084*$P$8,B3084=2020,J3084*$P$9,B3084=2021,J3084*$P$10,B3084=2022,J3084*$P$11),"")</f>
        <v>111176.21544483548</v>
      </c>
      <c r="L3084" s="3">
        <f t="shared" si="49"/>
        <v>208499.21544483548</v>
      </c>
    </row>
    <row r="3085" spans="1:12">
      <c r="A3085">
        <v>4800187</v>
      </c>
      <c r="B3085">
        <v>2021</v>
      </c>
      <c r="D3085" t="s">
        <v>3990</v>
      </c>
      <c r="E3085" t="s">
        <v>3991</v>
      </c>
      <c r="F3085" t="s">
        <v>4230</v>
      </c>
      <c r="G3085" t="s">
        <v>3992</v>
      </c>
      <c r="H3085" s="5">
        <v>114082.86</v>
      </c>
      <c r="I3085">
        <f>IFERROR(VLOOKUP(G3085,'NCES Match'!$A$2:$B$1307,2,FALSE),"")</f>
        <v>4800187</v>
      </c>
      <c r="J3085" cm="1">
        <f t="array" ref="J3085">IFERROR(_xlfn.IFS(B3085=2015,H3085/$O$13,B3085=2016,H3085/$O$14,B3085=2017,H3085/$O$15,B3085=2018,H3085/$O$16,B3085=2019,H3085/$O$17,B3085=2020,H3085/$O$18,B3085=2021,H3085/$O$19,B3085=2022,H3085/$O$20),"")</f>
        <v>5.8369698529217484E-5</v>
      </c>
      <c r="K3085" s="3" cm="1">
        <f t="array" ref="K3085">IFERROR(_xlfn.IFS(B3085=2015,J3085*$P$4,B3085=2016,J3085*$P$5,B3085=2017,J3085*$P$6,B3085=2018,J3085*$P$7,B3085=2019,J3085*$P$8,B3085=2020,J3085*$P$9,B3085=2021,J3085*$P$10,B3085=2022,J3085*$P$11),"")</f>
        <v>124943.45039813375</v>
      </c>
      <c r="L3085" s="3">
        <f t="shared" si="49"/>
        <v>239026.31039813376</v>
      </c>
    </row>
    <row r="3086" spans="1:12">
      <c r="A3086">
        <v>4800187</v>
      </c>
      <c r="B3086">
        <v>2022</v>
      </c>
      <c r="D3086" t="s">
        <v>3990</v>
      </c>
      <c r="E3086" t="s">
        <v>3991</v>
      </c>
      <c r="F3086" t="s">
        <v>4101</v>
      </c>
      <c r="G3086" t="s">
        <v>3992</v>
      </c>
      <c r="H3086" s="5">
        <v>155504.25</v>
      </c>
      <c r="I3086">
        <f>IFERROR(VLOOKUP(G3086,'NCES Match'!$A$2:$B$1307,2,FALSE),"")</f>
        <v>4800187</v>
      </c>
      <c r="J3086" cm="1">
        <f t="array" ref="J3086">IFERROR(_xlfn.IFS(B3086=2015,H3086/$O$13,B3086=2016,H3086/$O$14,B3086=2017,H3086/$O$15,B3086=2018,H3086/$O$16,B3086=2019,H3086/$O$17,B3086=2020,H3086/$O$18,B3086=2021,H3086/$O$19,B3086=2022,H3086/$O$20),"")</f>
        <v>6.8302231672103767E-5</v>
      </c>
      <c r="K3086" s="3" cm="1">
        <f t="array" ref="K3086">IFERROR(_xlfn.IFS(B3086=2015,J3086*$P$4,B3086=2016,J3086*$P$5,B3086=2017,J3086*$P$6,B3086=2018,J3086*$P$7,B3086=2019,J3086*$P$8,B3086=2020,J3086*$P$9,B3086=2021,J3086*$P$10,B3086=2022,J3086*$P$11),"")</f>
        <v>147087.69517775043</v>
      </c>
      <c r="L3086" s="3">
        <f t="shared" si="49"/>
        <v>302591.94517775043</v>
      </c>
    </row>
    <row r="3087" spans="1:12">
      <c r="A3087">
        <v>4800187</v>
      </c>
      <c r="B3087">
        <v>2023</v>
      </c>
      <c r="D3087" t="s">
        <v>3990</v>
      </c>
      <c r="E3087" t="s">
        <v>3991</v>
      </c>
      <c r="F3087" t="s">
        <v>4101</v>
      </c>
      <c r="G3087" t="s">
        <v>3992</v>
      </c>
      <c r="H3087" s="5">
        <v>196623.77</v>
      </c>
      <c r="I3087">
        <f>IFERROR(VLOOKUP(G3087,'NCES Match'!$A$2:$B$1307,2,FALSE),"")</f>
        <v>4800187</v>
      </c>
      <c r="J3087" t="str" cm="1">
        <f t="array" ref="J3087">IFERROR(_xlfn.IFS(B3087=2015,H3087/$O$13,B3087=2016,H3087/$O$14,B3087=2017,H3087/$O$15,B3087=2018,H3087/$O$16,B3087=2019,H3087/$O$17,B3087=2020,H3087/$O$18,B3087=2021,H3087/$O$19,B3087=2022,H3087/$O$20),"")</f>
        <v/>
      </c>
      <c r="K3087" s="3" t="str" cm="1">
        <f t="array" ref="K3087">IFERROR(_xlfn.IFS(B3087=2015,J3087*$P$4,B3087=2016,J3087*$P$5,B3087=2017,J3087*$P$6,B3087=2018,J3087*$P$7,B3087=2019,J3087*$P$8,B3087=2020,J3087*$P$9,B3087=2021,J3087*$P$10,B3087=2022,J3087*$P$11),"")</f>
        <v/>
      </c>
      <c r="L3087" s="3">
        <f t="shared" si="49"/>
        <v>196623.77</v>
      </c>
    </row>
    <row r="3088" spans="1:12">
      <c r="A3088">
        <v>4801420</v>
      </c>
      <c r="B3088">
        <v>2015</v>
      </c>
      <c r="C3088" t="s">
        <v>3521</v>
      </c>
      <c r="D3088" t="s">
        <v>3813</v>
      </c>
      <c r="E3088" t="s">
        <v>3814</v>
      </c>
      <c r="G3088" t="s">
        <v>3815</v>
      </c>
      <c r="H3088" s="5">
        <v>33620.21</v>
      </c>
      <c r="I3088">
        <f>IFERROR(VLOOKUP(G3088,'NCES Match'!$A$2:$B$1307,2,FALSE),"")</f>
        <v>4801420</v>
      </c>
      <c r="J3088" cm="1">
        <f t="array" ref="J3088">IFERROR(_xlfn.IFS(B3088=2015,H3088/$O$13,B3088=2016,H3088/$O$14,B3088=2017,H3088/$O$15,B3088=2018,H3088/$O$16,B3088=2019,H3088/$O$17,B3088=2020,H3088/$O$18,B3088=2021,H3088/$O$19,B3088=2022,H3088/$O$20),"")</f>
        <v>2.6338198822263565E-5</v>
      </c>
      <c r="K3088" s="3" cm="1">
        <f t="array" ref="K3088">IFERROR(_xlfn.IFS(B3088=2015,J3088*$P$4,B3088=2016,J3088*$P$5,B3088=2017,J3088*$P$6,B3088=2018,J3088*$P$7,B3088=2019,J3088*$P$8,B3088=2020,J3088*$P$9,B3088=2021,J3088*$P$10,B3088=2022,J3088*$P$11),"")</f>
        <v>41916.795358087045</v>
      </c>
      <c r="L3088" s="3">
        <f t="shared" si="49"/>
        <v>75537.005358087044</v>
      </c>
    </row>
    <row r="3089" spans="1:12">
      <c r="A3089">
        <v>4801420</v>
      </c>
      <c r="B3089">
        <v>2016</v>
      </c>
      <c r="C3089" t="s">
        <v>4104</v>
      </c>
      <c r="D3089" t="s">
        <v>3813</v>
      </c>
      <c r="E3089" t="s">
        <v>3814</v>
      </c>
      <c r="F3089" t="s">
        <v>4101</v>
      </c>
      <c r="G3089" t="s">
        <v>3815</v>
      </c>
      <c r="H3089" s="5">
        <v>41659</v>
      </c>
      <c r="I3089">
        <f>IFERROR(VLOOKUP(G3089,'NCES Match'!$A$2:$B$1307,2,FALSE),"")</f>
        <v>4801420</v>
      </c>
      <c r="J3089" cm="1">
        <f t="array" ref="J3089">IFERROR(_xlfn.IFS(B3089=2015,H3089/$O$13,B3089=2016,H3089/$O$14,B3089=2017,H3089/$O$15,B3089=2018,H3089/$O$16,B3089=2019,H3089/$O$17,B3089=2020,H3089/$O$18,B3089=2021,H3089/$O$19,B3089=2022,H3089/$O$20),"")</f>
        <v>2.9822299555447223E-5</v>
      </c>
      <c r="K3089" s="3" cm="1">
        <f t="array" ref="K3089">IFERROR(_xlfn.IFS(B3089=2015,J3089*$P$4,B3089=2016,J3089*$P$5,B3089=2017,J3089*$P$6,B3089=2018,J3089*$P$7,B3089=2019,J3089*$P$8,B3089=2020,J3089*$P$9,B3089=2021,J3089*$P$10,B3089=2022,J3089*$P$11),"")</f>
        <v>49971.177022323878</v>
      </c>
      <c r="L3089" s="3">
        <f t="shared" si="49"/>
        <v>91630.177022323885</v>
      </c>
    </row>
    <row r="3090" spans="1:12">
      <c r="A3090">
        <v>4801420</v>
      </c>
      <c r="B3090">
        <v>2017</v>
      </c>
      <c r="D3090" t="s">
        <v>3813</v>
      </c>
      <c r="E3090" t="s">
        <v>3814</v>
      </c>
      <c r="F3090" t="s">
        <v>4101</v>
      </c>
      <c r="G3090" t="s">
        <v>3815</v>
      </c>
      <c r="H3090" s="5">
        <v>70108</v>
      </c>
      <c r="I3090">
        <f>IFERROR(VLOOKUP(G3090,'NCES Match'!$A$2:$B$1307,2,FALSE),"")</f>
        <v>4801420</v>
      </c>
      <c r="J3090" cm="1">
        <f t="array" ref="J3090">IFERROR(_xlfn.IFS(B3090=2015,H3090/$O$13,B3090=2016,H3090/$O$14,B3090=2017,H3090/$O$15,B3090=2018,H3090/$O$16,B3090=2019,H3090/$O$17,B3090=2020,H3090/$O$18,B3090=2021,H3090/$O$19,B3090=2022,H3090/$O$20),"")</f>
        <v>4.8335173050123212E-5</v>
      </c>
      <c r="K3090" s="3" cm="1">
        <f t="array" ref="K3090">IFERROR(_xlfn.IFS(B3090=2015,J3090*$P$4,B3090=2016,J3090*$P$5,B3090=2017,J3090*$P$6,B3090=2018,J3090*$P$7,B3090=2019,J3090*$P$8,B3090=2020,J3090*$P$9,B3090=2021,J3090*$P$10,B3090=2022,J3090*$P$11),"")</f>
        <v>82085.102358364849</v>
      </c>
      <c r="L3090" s="3">
        <f t="shared" si="49"/>
        <v>152193.10235836485</v>
      </c>
    </row>
    <row r="3091" spans="1:12">
      <c r="A3091">
        <v>4801420</v>
      </c>
      <c r="B3091">
        <v>2018</v>
      </c>
      <c r="D3091" t="s">
        <v>3813</v>
      </c>
      <c r="E3091" t="s">
        <v>3814</v>
      </c>
      <c r="F3091" t="s">
        <v>4101</v>
      </c>
      <c r="G3091" t="s">
        <v>3815</v>
      </c>
      <c r="H3091" s="5">
        <v>86612</v>
      </c>
      <c r="I3091">
        <f>IFERROR(VLOOKUP(G3091,'NCES Match'!$A$2:$B$1307,2,FALSE),"")</f>
        <v>4801420</v>
      </c>
      <c r="J3091" cm="1">
        <f t="array" ref="J3091">IFERROR(_xlfn.IFS(B3091=2015,H3091/$O$13,B3091=2016,H3091/$O$14,B3091=2017,H3091/$O$15,B3091=2018,H3091/$O$16,B3091=2019,H3091/$O$17,B3091=2020,H3091/$O$18,B3091=2021,H3091/$O$19,B3091=2022,H3091/$O$20),"")</f>
        <v>5.651942581220212E-5</v>
      </c>
      <c r="K3091" s="3" cm="1">
        <f t="array" ref="K3091">IFERROR(_xlfn.IFS(B3091=2015,J3091*$P$4,B3091=2016,J3091*$P$5,B3091=2017,J3091*$P$6,B3091=2018,J3091*$P$7,B3091=2019,J3091*$P$8,B3091=2020,J3091*$P$9,B3091=2021,J3091*$P$10,B3091=2022,J3091*$P$11),"")</f>
        <v>97035.56258300737</v>
      </c>
      <c r="L3091" s="3">
        <f t="shared" si="49"/>
        <v>183647.56258300738</v>
      </c>
    </row>
    <row r="3092" spans="1:12">
      <c r="A3092">
        <v>4801420</v>
      </c>
      <c r="B3092">
        <v>2019</v>
      </c>
      <c r="D3092" t="s">
        <v>3813</v>
      </c>
      <c r="E3092" t="s">
        <v>3814</v>
      </c>
      <c r="F3092" t="s">
        <v>4101</v>
      </c>
      <c r="G3092" t="s">
        <v>3815</v>
      </c>
      <c r="H3092" s="5">
        <v>96397</v>
      </c>
      <c r="I3092">
        <f>IFERROR(VLOOKUP(G3092,'NCES Match'!$A$2:$B$1307,2,FALSE),"")</f>
        <v>4801420</v>
      </c>
      <c r="J3092" cm="1">
        <f t="array" ref="J3092">IFERROR(_xlfn.IFS(B3092=2015,H3092/$O$13,B3092=2016,H3092/$O$14,B3092=2017,H3092/$O$15,B3092=2018,H3092/$O$16,B3092=2019,H3092/$O$17,B3092=2020,H3092/$O$18,B3092=2021,H3092/$O$19,B3092=2022,H3092/$O$20),"")</f>
        <v>6.1036655028551842E-5</v>
      </c>
      <c r="K3092" s="3" cm="1">
        <f t="array" ref="K3092">IFERROR(_xlfn.IFS(B3092=2015,J3092*$P$4,B3092=2016,J3092*$P$5,B3092=2017,J3092*$P$6,B3092=2018,J3092*$P$7,B3092=2019,J3092*$P$8,B3092=2020,J3092*$P$9,B3092=2021,J3092*$P$10,B3092=2022,J3092*$P$11),"")</f>
        <v>106077.18783501469</v>
      </c>
      <c r="L3092" s="3">
        <f t="shared" si="49"/>
        <v>202474.18783501469</v>
      </c>
    </row>
    <row r="3093" spans="1:12">
      <c r="A3093">
        <v>4801420</v>
      </c>
      <c r="B3093">
        <v>2020</v>
      </c>
      <c r="D3093" t="s">
        <v>3813</v>
      </c>
      <c r="E3093" t="s">
        <v>3814</v>
      </c>
      <c r="F3093" t="s">
        <v>4230</v>
      </c>
      <c r="G3093" t="s">
        <v>3815</v>
      </c>
      <c r="H3093" s="5">
        <v>189638</v>
      </c>
      <c r="I3093">
        <f>IFERROR(VLOOKUP(G3093,'NCES Match'!$A$2:$B$1307,2,FALSE),"")</f>
        <v>4801420</v>
      </c>
      <c r="J3093" cm="1">
        <f t="array" ref="J3093">IFERROR(_xlfn.IFS(B3093=2015,H3093/$O$13,B3093=2016,H3093/$O$14,B3093=2017,H3093/$O$15,B3093=2018,H3093/$O$16,B3093=2019,H3093/$O$17,B3093=2020,H3093/$O$18,B3093=2021,H3093/$O$19,B3093=2022,H3093/$O$20),"")</f>
        <v>1.0276626637712596E-4</v>
      </c>
      <c r="K3093" s="3" cm="1">
        <f t="array" ref="K3093">IFERROR(_xlfn.IFS(B3093=2015,J3093*$P$4,B3093=2016,J3093*$P$5,B3093=2017,J3093*$P$6,B3093=2018,J3093*$P$7,B3093=2019,J3093*$P$8,B3093=2020,J3093*$P$9,B3093=2021,J3093*$P$10,B3093=2022,J3093*$P$11),"")</f>
        <v>216631.57881002137</v>
      </c>
      <c r="L3093" s="3">
        <f t="shared" si="49"/>
        <v>406269.5788100214</v>
      </c>
    </row>
    <row r="3094" spans="1:12">
      <c r="A3094">
        <v>4801420</v>
      </c>
      <c r="B3094">
        <v>2021</v>
      </c>
      <c r="D3094" t="s">
        <v>3813</v>
      </c>
      <c r="E3094" t="s">
        <v>3814</v>
      </c>
      <c r="F3094" t="s">
        <v>4101</v>
      </c>
      <c r="G3094" t="s">
        <v>3815</v>
      </c>
      <c r="H3094" s="5">
        <v>190848.44</v>
      </c>
      <c r="I3094">
        <f>IFERROR(VLOOKUP(G3094,'NCES Match'!$A$2:$B$1307,2,FALSE),"")</f>
        <v>4801420</v>
      </c>
      <c r="J3094" cm="1">
        <f t="array" ref="J3094">IFERROR(_xlfn.IFS(B3094=2015,H3094/$O$13,B3094=2016,H3094/$O$14,B3094=2017,H3094/$O$15,B3094=2018,H3094/$O$16,B3094=2019,H3094/$O$17,B3094=2020,H3094/$O$18,B3094=2021,H3094/$O$19,B3094=2022,H3094/$O$20),"")</f>
        <v>9.7646271381796111E-5</v>
      </c>
      <c r="K3094" s="3" cm="1">
        <f t="array" ref="K3094">IFERROR(_xlfn.IFS(B3094=2015,J3094*$P$4,B3094=2016,J3094*$P$5,B3094=2017,J3094*$P$6,B3094=2018,J3094*$P$7,B3094=2019,J3094*$P$8,B3094=2020,J3094*$P$9,B3094=2021,J3094*$P$10,B3094=2022,J3094*$P$11),"")</f>
        <v>209017.04775547533</v>
      </c>
      <c r="L3094" s="3">
        <f t="shared" si="49"/>
        <v>399865.48775547533</v>
      </c>
    </row>
    <row r="3095" spans="1:12">
      <c r="A3095">
        <v>4801420</v>
      </c>
      <c r="B3095">
        <v>2022</v>
      </c>
      <c r="D3095" t="s">
        <v>3813</v>
      </c>
      <c r="E3095" t="s">
        <v>3814</v>
      </c>
      <c r="F3095" t="s">
        <v>4101</v>
      </c>
      <c r="G3095" t="s">
        <v>3815</v>
      </c>
      <c r="H3095" s="5">
        <v>238894.27</v>
      </c>
      <c r="I3095">
        <f>IFERROR(VLOOKUP(G3095,'NCES Match'!$A$2:$B$1307,2,FALSE),"")</f>
        <v>4801420</v>
      </c>
      <c r="J3095" cm="1">
        <f t="array" ref="J3095">IFERROR(_xlfn.IFS(B3095=2015,H3095/$O$13,B3095=2016,H3095/$O$14,B3095=2017,H3095/$O$15,B3095=2018,H3095/$O$16,B3095=2019,H3095/$O$17,B3095=2020,H3095/$O$18,B3095=2021,H3095/$O$19,B3095=2022,H3095/$O$20),"")</f>
        <v>1.0492968375255409E-4</v>
      </c>
      <c r="K3095" s="3" cm="1">
        <f t="array" ref="K3095">IFERROR(_xlfn.IFS(B3095=2015,J3095*$P$4,B3095=2016,J3095*$P$5,B3095=2017,J3095*$P$6,B3095=2018,J3095*$P$7,B3095=2019,J3095*$P$8,B3095=2020,J3095*$P$9,B3095=2021,J3095*$P$10,B3095=2022,J3095*$P$11),"")</f>
        <v>225964.29078607954</v>
      </c>
      <c r="L3095" s="3">
        <f t="shared" si="49"/>
        <v>464858.5607860795</v>
      </c>
    </row>
    <row r="3096" spans="1:12">
      <c r="A3096">
        <v>4801420</v>
      </c>
      <c r="B3096">
        <v>2023</v>
      </c>
      <c r="D3096" t="s">
        <v>3813</v>
      </c>
      <c r="E3096" t="s">
        <v>3814</v>
      </c>
      <c r="F3096" t="s">
        <v>4101</v>
      </c>
      <c r="G3096" t="s">
        <v>3815</v>
      </c>
      <c r="H3096" s="5">
        <v>330413.24</v>
      </c>
      <c r="I3096">
        <f>IFERROR(VLOOKUP(G3096,'NCES Match'!$A$2:$B$1307,2,FALSE),"")</f>
        <v>4801420</v>
      </c>
      <c r="J3096" t="str" cm="1">
        <f t="array" ref="J3096">IFERROR(_xlfn.IFS(B3096=2015,H3096/$O$13,B3096=2016,H3096/$O$14,B3096=2017,H3096/$O$15,B3096=2018,H3096/$O$16,B3096=2019,H3096/$O$17,B3096=2020,H3096/$O$18,B3096=2021,H3096/$O$19,B3096=2022,H3096/$O$20),"")</f>
        <v/>
      </c>
      <c r="K3096" s="3" t="str" cm="1">
        <f t="array" ref="K3096">IFERROR(_xlfn.IFS(B3096=2015,J3096*$P$4,B3096=2016,J3096*$P$5,B3096=2017,J3096*$P$6,B3096=2018,J3096*$P$7,B3096=2019,J3096*$P$8,B3096=2020,J3096*$P$9,B3096=2021,J3096*$P$10,B3096=2022,J3096*$P$11),"")</f>
        <v/>
      </c>
      <c r="L3096" s="3">
        <f t="shared" si="49"/>
        <v>330413.24</v>
      </c>
    </row>
    <row r="3097" spans="1:12">
      <c r="A3097">
        <v>4801456</v>
      </c>
      <c r="B3097">
        <v>2017</v>
      </c>
      <c r="D3097" t="s">
        <v>4128</v>
      </c>
      <c r="E3097" t="s">
        <v>4129</v>
      </c>
      <c r="F3097" t="s">
        <v>4101</v>
      </c>
      <c r="G3097" t="s">
        <v>4130</v>
      </c>
      <c r="H3097" s="5">
        <v>37897</v>
      </c>
      <c r="I3097">
        <f>IFERROR(VLOOKUP(G3097,'NCES Match'!$A$2:$B$1307,2,FALSE),"")</f>
        <v>4801456</v>
      </c>
      <c r="J3097" cm="1">
        <f t="array" ref="J3097">IFERROR(_xlfn.IFS(B3097=2015,H3097/$O$13,B3097=2016,H3097/$O$14,B3097=2017,H3097/$O$15,B3097=2018,H3097/$O$16,B3097=2019,H3097/$O$17,B3097=2020,H3097/$O$18,B3097=2021,H3097/$O$19,B3097=2022,H3097/$O$20),"")</f>
        <v>2.6127660938559358E-5</v>
      </c>
      <c r="K3097" s="3" cm="1">
        <f t="array" ref="K3097">IFERROR(_xlfn.IFS(B3097=2015,J3097*$P$4,B3097=2016,J3097*$P$5,B3097=2017,J3097*$P$6,B3097=2018,J3097*$P$7,B3097=2019,J3097*$P$8,B3097=2020,J3097*$P$9,B3097=2021,J3097*$P$10,B3097=2022,J3097*$P$11),"")</f>
        <v>44371.243282862903</v>
      </c>
      <c r="L3097" s="3">
        <f t="shared" si="49"/>
        <v>82268.24328286291</v>
      </c>
    </row>
    <row r="3098" spans="1:12">
      <c r="A3098">
        <v>4801456</v>
      </c>
      <c r="B3098">
        <v>2018</v>
      </c>
      <c r="D3098" t="s">
        <v>4128</v>
      </c>
      <c r="E3098" t="s">
        <v>4129</v>
      </c>
      <c r="F3098" t="s">
        <v>4101</v>
      </c>
      <c r="G3098" t="s">
        <v>4130</v>
      </c>
      <c r="H3098" s="5">
        <v>41552</v>
      </c>
      <c r="I3098">
        <f>IFERROR(VLOOKUP(G3098,'NCES Match'!$A$2:$B$1307,2,FALSE),"")</f>
        <v>4801456</v>
      </c>
      <c r="J3098" cm="1">
        <f t="array" ref="J3098">IFERROR(_xlfn.IFS(B3098=2015,H3098/$O$13,B3098=2016,H3098/$O$14,B3098=2017,H3098/$O$15,B3098=2018,H3098/$O$16,B3098=2019,H3098/$O$17,B3098=2020,H3098/$O$18,B3098=2021,H3098/$O$19,B3098=2022,H3098/$O$20),"")</f>
        <v>2.7115124709608627E-5</v>
      </c>
      <c r="K3098" s="3" cm="1">
        <f t="array" ref="K3098">IFERROR(_xlfn.IFS(B3098=2015,J3098*$P$4,B3098=2016,J3098*$P$5,B3098=2017,J3098*$P$6,B3098=2018,J3098*$P$7,B3098=2019,J3098*$P$8,B3098=2020,J3098*$P$9,B3098=2021,J3098*$P$10,B3098=2022,J3098*$P$11),"")</f>
        <v>46552.691271984513</v>
      </c>
      <c r="L3098" s="3">
        <f t="shared" si="49"/>
        <v>88104.691271984513</v>
      </c>
    </row>
    <row r="3099" spans="1:12">
      <c r="A3099">
        <v>4801456</v>
      </c>
      <c r="B3099">
        <v>2019</v>
      </c>
      <c r="D3099" t="s">
        <v>4128</v>
      </c>
      <c r="E3099" t="s">
        <v>4129</v>
      </c>
      <c r="F3099" t="s">
        <v>4101</v>
      </c>
      <c r="G3099" t="s">
        <v>4130</v>
      </c>
      <c r="H3099" s="5">
        <v>46332</v>
      </c>
      <c r="I3099">
        <f>IFERROR(VLOOKUP(G3099,'NCES Match'!$A$2:$B$1307,2,FALSE),"")</f>
        <v>4801456</v>
      </c>
      <c r="J3099" cm="1">
        <f t="array" ref="J3099">IFERROR(_xlfn.IFS(B3099=2015,H3099/$O$13,B3099=2016,H3099/$O$14,B3099=2017,H3099/$O$15,B3099=2018,H3099/$O$16,B3099=2019,H3099/$O$17,B3099=2020,H3099/$O$18,B3099=2021,H3099/$O$19,B3099=2022,H3099/$O$20),"")</f>
        <v>2.9336496994541989E-5</v>
      </c>
      <c r="K3099" s="3" cm="1">
        <f t="array" ref="K3099">IFERROR(_xlfn.IFS(B3099=2015,J3099*$P$4,B3099=2016,J3099*$P$5,B3099=2017,J3099*$P$6,B3099=2018,J3099*$P$7,B3099=2019,J3099*$P$8,B3099=2020,J3099*$P$9,B3099=2021,J3099*$P$10,B3099=2022,J3099*$P$11),"")</f>
        <v>50984.659966304971</v>
      </c>
      <c r="L3099" s="3">
        <f t="shared" si="49"/>
        <v>97316.659966304971</v>
      </c>
    </row>
    <row r="3100" spans="1:12">
      <c r="A3100">
        <v>4801456</v>
      </c>
      <c r="B3100">
        <v>2020</v>
      </c>
      <c r="D3100" t="s">
        <v>4128</v>
      </c>
      <c r="E3100" t="s">
        <v>4129</v>
      </c>
      <c r="F3100" t="s">
        <v>4230</v>
      </c>
      <c r="G3100" t="s">
        <v>4130</v>
      </c>
      <c r="H3100" s="5">
        <v>118253</v>
      </c>
      <c r="I3100">
        <f>IFERROR(VLOOKUP(G3100,'NCES Match'!$A$2:$B$1307,2,FALSE),"")</f>
        <v>4801456</v>
      </c>
      <c r="J3100" cm="1">
        <f t="array" ref="J3100">IFERROR(_xlfn.IFS(B3100=2015,H3100/$O$13,B3100=2016,H3100/$O$14,B3100=2017,H3100/$O$15,B3100=2018,H3100/$O$16,B3100=2019,H3100/$O$17,B3100=2020,H3100/$O$18,B3100=2021,H3100/$O$19,B3100=2022,H3100/$O$20),"")</f>
        <v>6.4082195013100097E-5</v>
      </c>
      <c r="K3100" s="3" cm="1">
        <f t="array" ref="K3100">IFERROR(_xlfn.IFS(B3100=2015,J3100*$P$4,B3100=2016,J3100*$P$5,B3100=2017,J3100*$P$6,B3100=2018,J3100*$P$7,B3100=2019,J3100*$P$8,B3100=2020,J3100*$P$9,B3100=2021,J3100*$P$10,B3100=2022,J3100*$P$11),"")</f>
        <v>135085.44747899397</v>
      </c>
      <c r="L3100" s="3">
        <f t="shared" si="49"/>
        <v>253338.44747899397</v>
      </c>
    </row>
    <row r="3101" spans="1:12">
      <c r="A3101">
        <v>4801456</v>
      </c>
      <c r="B3101">
        <v>2021</v>
      </c>
      <c r="D3101" t="s">
        <v>4128</v>
      </c>
      <c r="E3101" t="s">
        <v>4129</v>
      </c>
      <c r="F3101" t="s">
        <v>4101</v>
      </c>
      <c r="G3101" t="s">
        <v>4130</v>
      </c>
      <c r="H3101" s="5">
        <v>121475.11</v>
      </c>
      <c r="I3101">
        <f>IFERROR(VLOOKUP(G3101,'NCES Match'!$A$2:$B$1307,2,FALSE),"")</f>
        <v>4801456</v>
      </c>
      <c r="J3101" cm="1">
        <f t="array" ref="J3101">IFERROR(_xlfn.IFS(B3101=2015,H3101/$O$13,B3101=2016,H3101/$O$14,B3101=2017,H3101/$O$15,B3101=2018,H3101/$O$16,B3101=2019,H3101/$O$17,B3101=2020,H3101/$O$18,B3101=2021,H3101/$O$19,B3101=2022,H3101/$O$20),"")</f>
        <v>6.2151891611969865E-5</v>
      </c>
      <c r="K3101" s="3" cm="1">
        <f t="array" ref="K3101">IFERROR(_xlfn.IFS(B3101=2015,J3101*$P$4,B3101=2016,J3101*$P$5,B3101=2017,J3101*$P$6,B3101=2018,J3101*$P$7,B3101=2019,J3101*$P$8,B3101=2020,J3101*$P$9,B3101=2021,J3101*$P$10,B3101=2022,J3101*$P$11),"")</f>
        <v>133039.43625618119</v>
      </c>
      <c r="L3101" s="3">
        <f t="shared" si="49"/>
        <v>254514.5462561812</v>
      </c>
    </row>
    <row r="3102" spans="1:12">
      <c r="A3102">
        <v>4801456</v>
      </c>
      <c r="B3102">
        <v>2022</v>
      </c>
      <c r="D3102" t="s">
        <v>4128</v>
      </c>
      <c r="E3102" t="s">
        <v>4129</v>
      </c>
      <c r="F3102" t="s">
        <v>4101</v>
      </c>
      <c r="G3102" t="s">
        <v>4130</v>
      </c>
      <c r="H3102" s="5">
        <v>145430.59</v>
      </c>
      <c r="I3102">
        <f>IFERROR(VLOOKUP(G3102,'NCES Match'!$A$2:$B$1307,2,FALSE),"")</f>
        <v>4801456</v>
      </c>
      <c r="J3102" cm="1">
        <f t="array" ref="J3102">IFERROR(_xlfn.IFS(B3102=2015,H3102/$O$13,B3102=2016,H3102/$O$14,B3102=2017,H3102/$O$15,B3102=2018,H3102/$O$16,B3102=2019,H3102/$O$17,B3102=2020,H3102/$O$18,B3102=2021,H3102/$O$19,B3102=2022,H3102/$O$20),"")</f>
        <v>6.3877571515831471E-5</v>
      </c>
      <c r="K3102" s="3" cm="1">
        <f t="array" ref="K3102">IFERROR(_xlfn.IFS(B3102=2015,J3102*$P$4,B3102=2016,J3102*$P$5,B3102=2017,J3102*$P$6,B3102=2018,J3102*$P$7,B3102=2019,J3102*$P$8,B3102=2020,J3102*$P$9,B3102=2021,J3102*$P$10,B3102=2022,J3102*$P$11),"")</f>
        <v>137559.26472389273</v>
      </c>
      <c r="L3102" s="3">
        <f t="shared" si="49"/>
        <v>282989.85472389276</v>
      </c>
    </row>
    <row r="3103" spans="1:12">
      <c r="A3103">
        <v>4801456</v>
      </c>
      <c r="B3103">
        <v>2023</v>
      </c>
      <c r="D3103" t="s">
        <v>4128</v>
      </c>
      <c r="E3103" t="s">
        <v>4129</v>
      </c>
      <c r="F3103" t="s">
        <v>4101</v>
      </c>
      <c r="G3103" t="s">
        <v>4130</v>
      </c>
      <c r="H3103" s="5">
        <v>147161.32</v>
      </c>
      <c r="I3103">
        <f>IFERROR(VLOOKUP(G3103,'NCES Match'!$A$2:$B$1307,2,FALSE),"")</f>
        <v>4801456</v>
      </c>
      <c r="J3103" t="str" cm="1">
        <f t="array" ref="J3103">IFERROR(_xlfn.IFS(B3103=2015,H3103/$O$13,B3103=2016,H3103/$O$14,B3103=2017,H3103/$O$15,B3103=2018,H3103/$O$16,B3103=2019,H3103/$O$17,B3103=2020,H3103/$O$18,B3103=2021,H3103/$O$19,B3103=2022,H3103/$O$20),"")</f>
        <v/>
      </c>
      <c r="K3103" s="3" t="str" cm="1">
        <f t="array" ref="K3103">IFERROR(_xlfn.IFS(B3103=2015,J3103*$P$4,B3103=2016,J3103*$P$5,B3103=2017,J3103*$P$6,B3103=2018,J3103*$P$7,B3103=2019,J3103*$P$8,B3103=2020,J3103*$P$9,B3103=2021,J3103*$P$10,B3103=2022,J3103*$P$11),"")</f>
        <v/>
      </c>
      <c r="L3103" s="3">
        <f t="shared" si="49"/>
        <v>147161.32</v>
      </c>
    </row>
    <row r="3104" spans="1:12">
      <c r="A3104">
        <v>4816740</v>
      </c>
      <c r="B3104">
        <v>2015</v>
      </c>
      <c r="C3104" t="s">
        <v>381</v>
      </c>
      <c r="D3104" t="s">
        <v>1131</v>
      </c>
      <c r="E3104" t="s">
        <v>1132</v>
      </c>
      <c r="G3104" t="s">
        <v>1133</v>
      </c>
      <c r="H3104" s="5">
        <v>5009765.74</v>
      </c>
      <c r="I3104">
        <f>IFERROR(VLOOKUP(G3104,'NCES Match'!$A$2:$B$1307,2,FALSE),"")</f>
        <v>4816740</v>
      </c>
      <c r="J3104" cm="1">
        <f t="array" ref="J3104">IFERROR(_xlfn.IFS(B3104=2015,H3104/$O$13,B3104=2016,H3104/$O$14,B3104=2017,H3104/$O$15,B3104=2018,H3104/$O$16,B3104=2019,H3104/$O$17,B3104=2020,H3104/$O$18,B3104=2021,H3104/$O$19,B3104=2022,H3104/$O$20),"")</f>
        <v>3.9246693019789102E-3</v>
      </c>
      <c r="K3104" s="3" cm="1">
        <f t="array" ref="K3104">IFERROR(_xlfn.IFS(B3104=2015,J3104*$P$4,B3104=2016,J3104*$P$5,B3104=2017,J3104*$P$6,B3104=2018,J3104*$P$7,B3104=2019,J3104*$P$8,B3104=2020,J3104*$P$9,B3104=2021,J3104*$P$10,B3104=2022,J3104*$P$11),"")</f>
        <v>6246044.4273112975</v>
      </c>
      <c r="L3104" s="3">
        <f t="shared" si="49"/>
        <v>11255810.167311298</v>
      </c>
    </row>
    <row r="3105" spans="1:12">
      <c r="A3105">
        <v>4816740</v>
      </c>
      <c r="B3105">
        <v>2016</v>
      </c>
      <c r="C3105" t="s">
        <v>4102</v>
      </c>
      <c r="D3105" t="s">
        <v>1131</v>
      </c>
      <c r="E3105" t="s">
        <v>1132</v>
      </c>
      <c r="F3105" t="s">
        <v>4101</v>
      </c>
      <c r="G3105" t="s">
        <v>1133</v>
      </c>
      <c r="H3105" s="5">
        <v>5400142</v>
      </c>
      <c r="I3105">
        <f>IFERROR(VLOOKUP(G3105,'NCES Match'!$A$2:$B$1307,2,FALSE),"")</f>
        <v>4816740</v>
      </c>
      <c r="J3105" cm="1">
        <f t="array" ref="J3105">IFERROR(_xlfn.IFS(B3105=2015,H3105/$O$13,B3105=2016,H3105/$O$14,B3105=2017,H3105/$O$15,B3105=2018,H3105/$O$16,B3105=2019,H3105/$O$17,B3105=2020,H3105/$O$18,B3105=2021,H3105/$O$19,B3105=2022,H3105/$O$20),"")</f>
        <v>3.8657829608476409E-3</v>
      </c>
      <c r="K3105" s="3" cm="1">
        <f t="array" ref="K3105">IFERROR(_xlfn.IFS(B3105=2015,J3105*$P$4,B3105=2016,J3105*$P$5,B3105=2017,J3105*$P$6,B3105=2018,J3105*$P$7,B3105=2019,J3105*$P$8,B3105=2020,J3105*$P$9,B3105=2021,J3105*$P$10,B3105=2022,J3105*$P$11),"")</f>
        <v>6477626.7271822682</v>
      </c>
      <c r="L3105" s="3">
        <f t="shared" si="49"/>
        <v>11877768.727182269</v>
      </c>
    </row>
    <row r="3106" spans="1:12">
      <c r="A3106">
        <v>4816740</v>
      </c>
      <c r="B3106">
        <v>2017</v>
      </c>
      <c r="D3106" t="s">
        <v>1131</v>
      </c>
      <c r="E3106" t="s">
        <v>1132</v>
      </c>
      <c r="F3106" t="s">
        <v>4101</v>
      </c>
      <c r="G3106" t="s">
        <v>1133</v>
      </c>
      <c r="H3106" s="5">
        <v>5846775</v>
      </c>
      <c r="I3106">
        <f>IFERROR(VLOOKUP(G3106,'NCES Match'!$A$2:$B$1307,2,FALSE),"")</f>
        <v>4816740</v>
      </c>
      <c r="J3106" cm="1">
        <f t="array" ref="J3106">IFERROR(_xlfn.IFS(B3106=2015,H3106/$O$13,B3106=2016,H3106/$O$14,B3106=2017,H3106/$O$15,B3106=2018,H3106/$O$16,B3106=2019,H3106/$O$17,B3106=2020,H3106/$O$18,B3106=2021,H3106/$O$19,B3106=2022,H3106/$O$20),"")</f>
        <v>4.0309933446986673E-3</v>
      </c>
      <c r="K3106" s="3" cm="1">
        <f t="array" ref="K3106">IFERROR(_xlfn.IFS(B3106=2015,J3106*$P$4,B3106=2016,J3106*$P$5,B3106=2017,J3106*$P$6,B3106=2018,J3106*$P$7,B3106=2019,J3106*$P$8,B3106=2020,J3106*$P$9,B3106=2021,J3106*$P$10,B3106=2022,J3106*$P$11),"")</f>
        <v>6845625.6681310069</v>
      </c>
      <c r="L3106" s="3">
        <f t="shared" si="49"/>
        <v>12692400.668131007</v>
      </c>
    </row>
    <row r="3107" spans="1:12">
      <c r="A3107">
        <v>4816740</v>
      </c>
      <c r="B3107">
        <v>2018</v>
      </c>
      <c r="D3107" t="s">
        <v>1131</v>
      </c>
      <c r="E3107" t="s">
        <v>1132</v>
      </c>
      <c r="F3107" t="s">
        <v>4101</v>
      </c>
      <c r="G3107" t="s">
        <v>1133</v>
      </c>
      <c r="H3107" s="5">
        <v>6281134</v>
      </c>
      <c r="I3107">
        <f>IFERROR(VLOOKUP(G3107,'NCES Match'!$A$2:$B$1307,2,FALSE),"")</f>
        <v>4816740</v>
      </c>
      <c r="J3107" cm="1">
        <f t="array" ref="J3107">IFERROR(_xlfn.IFS(B3107=2015,H3107/$O$13,B3107=2016,H3107/$O$14,B3107=2017,H3107/$O$15,B3107=2018,H3107/$O$16,B3107=2019,H3107/$O$17,B3107=2020,H3107/$O$18,B3107=2021,H3107/$O$19,B3107=2022,H3107/$O$20),"")</f>
        <v>4.098809485169495E-3</v>
      </c>
      <c r="K3107" s="3" cm="1">
        <f t="array" ref="K3107">IFERROR(_xlfn.IFS(B3107=2015,J3107*$P$4,B3107=2016,J3107*$P$5,B3107=2017,J3107*$P$6,B3107=2018,J3107*$P$7,B3107=2019,J3107*$P$8,B3107=2020,J3107*$P$9,B3107=2021,J3107*$P$10,B3107=2022,J3107*$P$11),"")</f>
        <v>7037054.580765429</v>
      </c>
      <c r="L3107" s="3">
        <f t="shared" si="49"/>
        <v>13318188.58076543</v>
      </c>
    </row>
    <row r="3108" spans="1:12">
      <c r="A3108">
        <v>4816740</v>
      </c>
      <c r="B3108">
        <v>2019</v>
      </c>
      <c r="D3108" t="s">
        <v>1131</v>
      </c>
      <c r="E3108" t="s">
        <v>1132</v>
      </c>
      <c r="F3108" t="s">
        <v>4101</v>
      </c>
      <c r="G3108" t="s">
        <v>1133</v>
      </c>
      <c r="H3108" s="5">
        <v>6561095</v>
      </c>
      <c r="I3108">
        <f>IFERROR(VLOOKUP(G3108,'NCES Match'!$A$2:$B$1307,2,FALSE),"")</f>
        <v>4816740</v>
      </c>
      <c r="J3108" cm="1">
        <f t="array" ref="J3108">IFERROR(_xlfn.IFS(B3108=2015,H3108/$O$13,B3108=2016,H3108/$O$14,B3108=2017,H3108/$O$15,B3108=2018,H3108/$O$16,B3108=2019,H3108/$O$17,B3108=2020,H3108/$O$18,B3108=2021,H3108/$O$19,B3108=2022,H3108/$O$20),"")</f>
        <v>4.1543543069240364E-3</v>
      </c>
      <c r="K3108" s="3" cm="1">
        <f t="array" ref="K3108">IFERROR(_xlfn.IFS(B3108=2015,J3108*$P$4,B3108=2016,J3108*$P$5,B3108=2017,J3108*$P$6,B3108=2018,J3108*$P$7,B3108=2019,J3108*$P$8,B3108=2020,J3108*$P$9,B3108=2021,J3108*$P$10,B3108=2022,J3108*$P$11),"")</f>
        <v>7219960.2344302796</v>
      </c>
      <c r="L3108" s="3">
        <f t="shared" si="49"/>
        <v>13781055.23443028</v>
      </c>
    </row>
    <row r="3109" spans="1:12">
      <c r="A3109">
        <v>4816740</v>
      </c>
      <c r="B3109">
        <v>2020</v>
      </c>
      <c r="D3109" t="s">
        <v>1131</v>
      </c>
      <c r="E3109" t="s">
        <v>1132</v>
      </c>
      <c r="F3109" t="s">
        <v>4230</v>
      </c>
      <c r="G3109" t="s">
        <v>1133</v>
      </c>
      <c r="H3109" s="5">
        <v>7457140</v>
      </c>
      <c r="I3109">
        <f>IFERROR(VLOOKUP(G3109,'NCES Match'!$A$2:$B$1307,2,FALSE),"")</f>
        <v>4816740</v>
      </c>
      <c r="J3109" cm="1">
        <f t="array" ref="J3109">IFERROR(_xlfn.IFS(B3109=2015,H3109/$O$13,B3109=2016,H3109/$O$14,B3109=2017,H3109/$O$15,B3109=2018,H3109/$O$16,B3109=2019,H3109/$O$17,B3109=2020,H3109/$O$18,B3109=2021,H3109/$O$19,B3109=2022,H3109/$O$20),"")</f>
        <v>4.0410805621843779E-3</v>
      </c>
      <c r="K3109" s="3" cm="1">
        <f t="array" ref="K3109">IFERROR(_xlfn.IFS(B3109=2015,J3109*$P$4,B3109=2016,J3109*$P$5,B3109=2017,J3109*$P$6,B3109=2018,J3109*$P$7,B3109=2019,J3109*$P$8,B3109=2020,J3109*$P$9,B3109=2021,J3109*$P$10,B3109=2022,J3109*$P$11),"")</f>
        <v>8518609.2007264514</v>
      </c>
      <c r="L3109" s="3">
        <f t="shared" si="49"/>
        <v>15975749.200726451</v>
      </c>
    </row>
    <row r="3110" spans="1:12">
      <c r="A3110">
        <v>4816740</v>
      </c>
      <c r="B3110">
        <v>2021</v>
      </c>
      <c r="D3110" t="s">
        <v>1131</v>
      </c>
      <c r="E3110" t="s">
        <v>1132</v>
      </c>
      <c r="F3110" t="s">
        <v>4101</v>
      </c>
      <c r="G3110" t="s">
        <v>1133</v>
      </c>
      <c r="H3110" s="5">
        <v>8173083.3600000003</v>
      </c>
      <c r="I3110">
        <f>IFERROR(VLOOKUP(G3110,'NCES Match'!$A$2:$B$1307,2,FALSE),"")</f>
        <v>4816740</v>
      </c>
      <c r="J3110" cm="1">
        <f t="array" ref="J3110">IFERROR(_xlfn.IFS(B3110=2015,H3110/$O$13,B3110=2016,H3110/$O$14,B3110=2017,H3110/$O$15,B3110=2018,H3110/$O$16,B3110=2019,H3110/$O$17,B3110=2020,H3110/$O$18,B3110=2021,H3110/$O$19,B3110=2022,H3110/$O$20),"")</f>
        <v>4.1817010178160328E-3</v>
      </c>
      <c r="K3110" s="3" cm="1">
        <f t="array" ref="K3110">IFERROR(_xlfn.IFS(B3110=2015,J3110*$P$4,B3110=2016,J3110*$P$5,B3110=2017,J3110*$P$6,B3110=2018,J3110*$P$7,B3110=2019,J3110*$P$8,B3110=2020,J3110*$P$9,B3110=2021,J3110*$P$10,B3110=2022,J3110*$P$11),"")</f>
        <v>8951153.8840275612</v>
      </c>
      <c r="L3110" s="3">
        <f t="shared" si="49"/>
        <v>17124237.244027562</v>
      </c>
    </row>
    <row r="3111" spans="1:12">
      <c r="A3111">
        <v>4816740</v>
      </c>
      <c r="B3111">
        <v>2022</v>
      </c>
      <c r="D3111" t="s">
        <v>1131</v>
      </c>
      <c r="E3111" t="s">
        <v>1132</v>
      </c>
      <c r="F3111" t="s">
        <v>4101</v>
      </c>
      <c r="G3111" t="s">
        <v>1133</v>
      </c>
      <c r="H3111" s="5">
        <v>9269282.9499999993</v>
      </c>
      <c r="I3111">
        <f>IFERROR(VLOOKUP(G3111,'NCES Match'!$A$2:$B$1307,2,FALSE),"")</f>
        <v>4816740</v>
      </c>
      <c r="J3111" cm="1">
        <f t="array" ref="J3111">IFERROR(_xlfn.IFS(B3111=2015,H3111/$O$13,B3111=2016,H3111/$O$14,B3111=2017,H3111/$O$15,B3111=2018,H3111/$O$16,B3111=2019,H3111/$O$17,B3111=2020,H3111/$O$18,B3111=2021,H3111/$O$19,B3111=2022,H3111/$O$20),"")</f>
        <v>4.0713531076171962E-3</v>
      </c>
      <c r="K3111" s="3" cm="1">
        <f t="array" ref="K3111">IFERROR(_xlfn.IFS(B3111=2015,J3111*$P$4,B3111=2016,J3111*$P$5,B3111=2017,J3111*$P$6,B3111=2018,J3111*$P$7,B3111=2019,J3111*$P$8,B3111=2020,J3111*$P$9,B3111=2021,J3111*$P$10,B3111=2022,J3111*$P$11),"")</f>
        <v>8767589.7286789212</v>
      </c>
      <c r="L3111" s="3">
        <f t="shared" si="49"/>
        <v>18036872.678678922</v>
      </c>
    </row>
    <row r="3112" spans="1:12">
      <c r="A3112">
        <v>4816740</v>
      </c>
      <c r="B3112">
        <v>2023</v>
      </c>
      <c r="D3112" t="s">
        <v>1131</v>
      </c>
      <c r="E3112" t="s">
        <v>1132</v>
      </c>
      <c r="F3112" t="s">
        <v>4101</v>
      </c>
      <c r="G3112" t="s">
        <v>1133</v>
      </c>
      <c r="H3112" s="5">
        <v>10398799.74</v>
      </c>
      <c r="I3112">
        <f>IFERROR(VLOOKUP(G3112,'NCES Match'!$A$2:$B$1307,2,FALSE),"")</f>
        <v>4816740</v>
      </c>
      <c r="J3112" t="str" cm="1">
        <f t="array" ref="J3112">IFERROR(_xlfn.IFS(B3112=2015,H3112/$O$13,B3112=2016,H3112/$O$14,B3112=2017,H3112/$O$15,B3112=2018,H3112/$O$16,B3112=2019,H3112/$O$17,B3112=2020,H3112/$O$18,B3112=2021,H3112/$O$19,B3112=2022,H3112/$O$20),"")</f>
        <v/>
      </c>
      <c r="K3112" s="3" t="str" cm="1">
        <f t="array" ref="K3112">IFERROR(_xlfn.IFS(B3112=2015,J3112*$P$4,B3112=2016,J3112*$P$5,B3112=2017,J3112*$P$6,B3112=2018,J3112*$P$7,B3112=2019,J3112*$P$8,B3112=2020,J3112*$P$9,B3112=2021,J3112*$P$10,B3112=2022,J3112*$P$11),"")</f>
        <v/>
      </c>
      <c r="L3112" s="3">
        <f t="shared" si="49"/>
        <v>10398799.74</v>
      </c>
    </row>
    <row r="3113" spans="1:12">
      <c r="A3113">
        <v>4827300</v>
      </c>
      <c r="B3113">
        <v>2015</v>
      </c>
      <c r="C3113" t="s">
        <v>381</v>
      </c>
      <c r="D3113" t="s">
        <v>1992</v>
      </c>
      <c r="E3113" t="s">
        <v>1993</v>
      </c>
      <c r="G3113" t="s">
        <v>1994</v>
      </c>
      <c r="H3113" s="5">
        <v>9487392.0999999996</v>
      </c>
      <c r="I3113">
        <f>IFERROR(VLOOKUP(G3113,'NCES Match'!$A$2:$B$1307,2,FALSE),"")</f>
        <v>4827300</v>
      </c>
      <c r="J3113" cm="1">
        <f t="array" ref="J3113">IFERROR(_xlfn.IFS(B3113=2015,H3113/$O$13,B3113=2016,H3113/$O$14,B3113=2017,H3113/$O$15,B3113=2018,H3113/$O$16,B3113=2019,H3113/$O$17,B3113=2020,H3113/$O$18,B3113=2021,H3113/$O$19,B3113=2022,H3113/$O$20),"")</f>
        <v>7.432458614463522E-3</v>
      </c>
      <c r="K3113" s="3" cm="1">
        <f t="array" ref="K3113">IFERROR(_xlfn.IFS(B3113=2015,J3113*$P$4,B3113=2016,J3113*$P$5,B3113=2017,J3113*$P$6,B3113=2018,J3113*$P$7,B3113=2019,J3113*$P$8,B3113=2020,J3113*$P$9,B3113=2021,J3113*$P$10,B3113=2022,J3113*$P$11),"")</f>
        <v>11828631.44333815</v>
      </c>
      <c r="L3113" s="3">
        <f t="shared" si="49"/>
        <v>21316023.54333815</v>
      </c>
    </row>
    <row r="3114" spans="1:12">
      <c r="A3114">
        <v>4827300</v>
      </c>
      <c r="B3114">
        <v>2016</v>
      </c>
      <c r="C3114" t="s">
        <v>4102</v>
      </c>
      <c r="D3114" t="s">
        <v>1992</v>
      </c>
      <c r="E3114" t="s">
        <v>1993</v>
      </c>
      <c r="F3114" t="s">
        <v>4101</v>
      </c>
      <c r="G3114" t="s">
        <v>1994</v>
      </c>
      <c r="H3114" s="5">
        <v>9843086</v>
      </c>
      <c r="I3114">
        <f>IFERROR(VLOOKUP(G3114,'NCES Match'!$A$2:$B$1307,2,FALSE),"")</f>
        <v>4827300</v>
      </c>
      <c r="J3114" cm="1">
        <f t="array" ref="J3114">IFERROR(_xlfn.IFS(B3114=2015,H3114/$O$13,B3114=2016,H3114/$O$14,B3114=2017,H3114/$O$15,B3114=2018,H3114/$O$16,B3114=2019,H3114/$O$17,B3114=2020,H3114/$O$18,B3114=2021,H3114/$O$19,B3114=2022,H3114/$O$20),"")</f>
        <v>7.0463395482855753E-3</v>
      </c>
      <c r="K3114" s="3" cm="1">
        <f t="array" ref="K3114">IFERROR(_xlfn.IFS(B3114=2015,J3114*$P$4,B3114=2016,J3114*$P$5,B3114=2017,J3114*$P$6,B3114=2018,J3114*$P$7,B3114=2019,J3114*$P$8,B3114=2020,J3114*$P$9,B3114=2021,J3114*$P$10,B3114=2022,J3114*$P$11),"")</f>
        <v>11807066.731125515</v>
      </c>
      <c r="L3114" s="3">
        <f t="shared" si="49"/>
        <v>21650152.731125515</v>
      </c>
    </row>
    <row r="3115" spans="1:12">
      <c r="A3115">
        <v>4827300</v>
      </c>
      <c r="B3115">
        <v>2017</v>
      </c>
      <c r="D3115" t="s">
        <v>1992</v>
      </c>
      <c r="E3115" t="s">
        <v>1993</v>
      </c>
      <c r="F3115" t="s">
        <v>4101</v>
      </c>
      <c r="G3115" t="s">
        <v>1994</v>
      </c>
      <c r="H3115" s="5">
        <v>10201918</v>
      </c>
      <c r="I3115">
        <f>IFERROR(VLOOKUP(G3115,'NCES Match'!$A$2:$B$1307,2,FALSE),"")</f>
        <v>4827300</v>
      </c>
      <c r="J3115" cm="1">
        <f t="array" ref="J3115">IFERROR(_xlfn.IFS(B3115=2015,H3115/$O$13,B3115=2016,H3115/$O$14,B3115=2017,H3115/$O$15,B3115=2018,H3115/$O$16,B3115=2019,H3115/$O$17,B3115=2020,H3115/$O$18,B3115=2021,H3115/$O$19,B3115=2022,H3115/$O$20),"")</f>
        <v>7.0335977630679369E-3</v>
      </c>
      <c r="K3115" s="3" cm="1">
        <f t="array" ref="K3115">IFERROR(_xlfn.IFS(B3115=2015,J3115*$P$4,B3115=2016,J3115*$P$5,B3115=2017,J3115*$P$6,B3115=2018,J3115*$P$7,B3115=2019,J3115*$P$8,B3115=2020,J3115*$P$9,B3115=2021,J3115*$P$10,B3115=2022,J3115*$P$11),"")</f>
        <v>11944792.081954196</v>
      </c>
      <c r="L3115" s="3">
        <f t="shared" si="49"/>
        <v>22146710.081954196</v>
      </c>
    </row>
    <row r="3116" spans="1:12">
      <c r="A3116">
        <v>4827300</v>
      </c>
      <c r="B3116">
        <v>2018</v>
      </c>
      <c r="D3116" t="s">
        <v>1992</v>
      </c>
      <c r="E3116" t="s">
        <v>1993</v>
      </c>
      <c r="F3116" t="s">
        <v>4101</v>
      </c>
      <c r="G3116" t="s">
        <v>1994</v>
      </c>
      <c r="H3116" s="5">
        <v>10523578</v>
      </c>
      <c r="I3116">
        <f>IFERROR(VLOOKUP(G3116,'NCES Match'!$A$2:$B$1307,2,FALSE),"")</f>
        <v>4827300</v>
      </c>
      <c r="J3116" cm="1">
        <f t="array" ref="J3116">IFERROR(_xlfn.IFS(B3116=2015,H3116/$O$13,B3116=2016,H3116/$O$14,B3116=2017,H3116/$O$15,B3116=2018,H3116/$O$16,B3116=2019,H3116/$O$17,B3116=2020,H3116/$O$18,B3116=2021,H3116/$O$19,B3116=2022,H3116/$O$20),"")</f>
        <v>6.8672537991262446E-3</v>
      </c>
      <c r="K3116" s="3" cm="1">
        <f t="array" ref="K3116">IFERROR(_xlfn.IFS(B3116=2015,J3116*$P$4,B3116=2016,J3116*$P$5,B3116=2017,J3116*$P$6,B3116=2018,J3116*$P$7,B3116=2019,J3116*$P$8,B3116=2020,J3116*$P$9,B3116=2021,J3116*$P$10,B3116=2022,J3116*$P$11),"")</f>
        <v>11790067.330348676</v>
      </c>
      <c r="L3116" s="3">
        <f t="shared" si="49"/>
        <v>22313645.330348678</v>
      </c>
    </row>
    <row r="3117" spans="1:12">
      <c r="A3117">
        <v>4827300</v>
      </c>
      <c r="B3117">
        <v>2019</v>
      </c>
      <c r="D3117" t="s">
        <v>1992</v>
      </c>
      <c r="E3117" t="s">
        <v>1993</v>
      </c>
      <c r="F3117" t="s">
        <v>4101</v>
      </c>
      <c r="G3117" t="s">
        <v>1994</v>
      </c>
      <c r="H3117" s="5">
        <v>10737227</v>
      </c>
      <c r="I3117">
        <f>IFERROR(VLOOKUP(G3117,'NCES Match'!$A$2:$B$1307,2,FALSE),"")</f>
        <v>4827300</v>
      </c>
      <c r="J3117" cm="1">
        <f t="array" ref="J3117">IFERROR(_xlfn.IFS(B3117=2015,H3117/$O$13,B3117=2016,H3117/$O$14,B3117=2017,H3117/$O$15,B3117=2018,H3117/$O$16,B3117=2019,H3117/$O$17,B3117=2020,H3117/$O$18,B3117=2021,H3117/$O$19,B3117=2022,H3117/$O$20),"")</f>
        <v>6.798597677959403E-3</v>
      </c>
      <c r="K3117" s="3" cm="1">
        <f t="array" ref="K3117">IFERROR(_xlfn.IFS(B3117=2015,J3117*$P$4,B3117=2016,J3117*$P$5,B3117=2017,J3117*$P$6,B3117=2018,J3117*$P$7,B3117=2019,J3117*$P$8,B3117=2020,J3117*$P$9,B3117=2021,J3117*$P$10,B3117=2022,J3117*$P$11),"")</f>
        <v>11815459.457308745</v>
      </c>
      <c r="L3117" s="3">
        <f t="shared" si="49"/>
        <v>22552686.457308747</v>
      </c>
    </row>
    <row r="3118" spans="1:12">
      <c r="A3118">
        <v>4827300</v>
      </c>
      <c r="B3118">
        <v>2020</v>
      </c>
      <c r="D3118" t="s">
        <v>1992</v>
      </c>
      <c r="E3118" t="s">
        <v>1993</v>
      </c>
      <c r="F3118" t="s">
        <v>4230</v>
      </c>
      <c r="G3118" t="s">
        <v>1994</v>
      </c>
      <c r="H3118" s="5">
        <v>9250675</v>
      </c>
      <c r="I3118">
        <f>IFERROR(VLOOKUP(G3118,'NCES Match'!$A$2:$B$1307,2,FALSE),"")</f>
        <v>4827300</v>
      </c>
      <c r="J3118" cm="1">
        <f t="array" ref="J3118">IFERROR(_xlfn.IFS(B3118=2015,H3118/$O$13,B3118=2016,H3118/$O$14,B3118=2017,H3118/$O$15,B3118=2018,H3118/$O$16,B3118=2019,H3118/$O$17,B3118=2020,H3118/$O$18,B3118=2021,H3118/$O$19,B3118=2022,H3118/$O$20),"")</f>
        <v>5.0130107426687677E-3</v>
      </c>
      <c r="K3118" s="3" cm="1">
        <f t="array" ref="K3118">IFERROR(_xlfn.IFS(B3118=2015,J3118*$P$4,B3118=2016,J3118*$P$5,B3118=2017,J3118*$P$6,B3118=2018,J3118*$P$7,B3118=2019,J3118*$P$8,B3118=2020,J3118*$P$9,B3118=2021,J3118*$P$10,B3118=2022,J3118*$P$11),"")</f>
        <v>10567440.757171003</v>
      </c>
      <c r="L3118" s="3">
        <f t="shared" si="49"/>
        <v>19818115.757171005</v>
      </c>
    </row>
    <row r="3119" spans="1:12">
      <c r="A3119">
        <v>4827300</v>
      </c>
      <c r="B3119">
        <v>2021</v>
      </c>
      <c r="D3119" t="s">
        <v>1992</v>
      </c>
      <c r="E3119" t="s">
        <v>1993</v>
      </c>
      <c r="F3119" t="s">
        <v>4101</v>
      </c>
      <c r="G3119" t="s">
        <v>1994</v>
      </c>
      <c r="H3119" s="5">
        <v>11734862.59</v>
      </c>
      <c r="I3119">
        <f>IFERROR(VLOOKUP(G3119,'NCES Match'!$A$2:$B$1307,2,FALSE),"")</f>
        <v>4827300</v>
      </c>
      <c r="J3119" cm="1">
        <f t="array" ref="J3119">IFERROR(_xlfn.IFS(B3119=2015,H3119/$O$13,B3119=2016,H3119/$O$14,B3119=2017,H3119/$O$15,B3119=2018,H3119/$O$16,B3119=2019,H3119/$O$17,B3119=2020,H3119/$O$18,B3119=2021,H3119/$O$19,B3119=2022,H3119/$O$20),"")</f>
        <v>6.0040604842838997E-3</v>
      </c>
      <c r="K3119" s="3" cm="1">
        <f t="array" ref="K3119">IFERROR(_xlfn.IFS(B3119=2015,J3119*$P$4,B3119=2016,J3119*$P$5,B3119=2017,J3119*$P$6,B3119=2018,J3119*$P$7,B3119=2019,J3119*$P$8,B3119=2020,J3119*$P$9,B3119=2021,J3119*$P$10,B3119=2022,J3119*$P$11),"")</f>
        <v>12852011.441005077</v>
      </c>
      <c r="L3119" s="3">
        <f t="shared" si="49"/>
        <v>24586874.031005077</v>
      </c>
    </row>
    <row r="3120" spans="1:12">
      <c r="A3120">
        <v>4827300</v>
      </c>
      <c r="B3120">
        <v>2022</v>
      </c>
      <c r="D3120" t="s">
        <v>1992</v>
      </c>
      <c r="E3120" t="s">
        <v>1993</v>
      </c>
      <c r="F3120" t="s">
        <v>4101</v>
      </c>
      <c r="G3120" t="s">
        <v>1994</v>
      </c>
      <c r="H3120" s="5">
        <v>13699029.220000001</v>
      </c>
      <c r="I3120">
        <f>IFERROR(VLOOKUP(G3120,'NCES Match'!$A$2:$B$1307,2,FALSE),"")</f>
        <v>4827300</v>
      </c>
      <c r="J3120" cm="1">
        <f t="array" ref="J3120">IFERROR(_xlfn.IFS(B3120=2015,H3120/$O$13,B3120=2016,H3120/$O$14,B3120=2017,H3120/$O$15,B3120=2018,H3120/$O$16,B3120=2019,H3120/$O$17,B3120=2020,H3120/$O$18,B3120=2021,H3120/$O$19,B3120=2022,H3120/$O$20),"")</f>
        <v>6.0170334088448319E-3</v>
      </c>
      <c r="K3120" s="3" cm="1">
        <f t="array" ref="K3120">IFERROR(_xlfn.IFS(B3120=2015,J3120*$P$4,B3120=2016,J3120*$P$5,B3120=2017,J3120*$P$6,B3120=2018,J3120*$P$7,B3120=2019,J3120*$P$8,B3120=2020,J3120*$P$9,B3120=2021,J3120*$P$10,B3120=2022,J3120*$P$11),"")</f>
        <v>12957579.192481596</v>
      </c>
      <c r="L3120" s="3">
        <f t="shared" si="49"/>
        <v>26656608.412481599</v>
      </c>
    </row>
    <row r="3121" spans="1:12">
      <c r="A3121">
        <v>4827300</v>
      </c>
      <c r="B3121">
        <v>2023</v>
      </c>
      <c r="D3121" t="s">
        <v>1992</v>
      </c>
      <c r="E3121" t="s">
        <v>1993</v>
      </c>
      <c r="F3121" t="s">
        <v>4101</v>
      </c>
      <c r="G3121" t="s">
        <v>1994</v>
      </c>
      <c r="H3121" s="5">
        <v>14886808.119999999</v>
      </c>
      <c r="I3121">
        <f>IFERROR(VLOOKUP(G3121,'NCES Match'!$A$2:$B$1307,2,FALSE),"")</f>
        <v>4827300</v>
      </c>
      <c r="J3121" t="str" cm="1">
        <f t="array" ref="J3121">IFERROR(_xlfn.IFS(B3121=2015,H3121/$O$13,B3121=2016,H3121/$O$14,B3121=2017,H3121/$O$15,B3121=2018,H3121/$O$16,B3121=2019,H3121/$O$17,B3121=2020,H3121/$O$18,B3121=2021,H3121/$O$19,B3121=2022,H3121/$O$20),"")</f>
        <v/>
      </c>
      <c r="K3121" s="3" t="str" cm="1">
        <f t="array" ref="K3121">IFERROR(_xlfn.IFS(B3121=2015,J3121*$P$4,B3121=2016,J3121*$P$5,B3121=2017,J3121*$P$6,B3121=2018,J3121*$P$7,B3121=2019,J3121*$P$8,B3121=2020,J3121*$P$9,B3121=2021,J3121*$P$10,B3121=2022,J3121*$P$11),"")</f>
        <v/>
      </c>
      <c r="L3121" s="3">
        <f t="shared" si="49"/>
        <v>14886808.119999999</v>
      </c>
    </row>
    <row r="3122" spans="1:12">
      <c r="A3122">
        <v>4834920</v>
      </c>
      <c r="B3122">
        <v>2015</v>
      </c>
      <c r="C3122" t="s">
        <v>381</v>
      </c>
      <c r="D3122" t="s">
        <v>2554</v>
      </c>
      <c r="E3122" t="s">
        <v>2555</v>
      </c>
      <c r="G3122" t="s">
        <v>2556</v>
      </c>
      <c r="H3122" s="5">
        <v>239882.47</v>
      </c>
      <c r="I3122">
        <f>IFERROR(VLOOKUP(G3122,'NCES Match'!$A$2:$B$1307,2,FALSE),"")</f>
        <v>4834920</v>
      </c>
      <c r="J3122" cm="1">
        <f t="array" ref="J3122">IFERROR(_xlfn.IFS(B3122=2015,H3122/$O$13,B3122=2016,H3122/$O$14,B3122=2017,H3122/$O$15,B3122=2018,H3122/$O$16,B3122=2019,H3122/$O$17,B3122=2020,H3122/$O$18,B3122=2021,H3122/$O$19,B3122=2022,H3122/$O$20),"")</f>
        <v>1.8792482821599493E-4</v>
      </c>
      <c r="K3122" s="3" cm="1">
        <f t="array" ref="K3122">IFERROR(_xlfn.IFS(B3122=2015,J3122*$P$4,B3122=2016,J3122*$P$5,B3122=2017,J3122*$P$6,B3122=2018,J3122*$P$7,B3122=2019,J3122*$P$8,B3122=2020,J3122*$P$9,B3122=2021,J3122*$P$10,B3122=2022,J3122*$P$11),"")</f>
        <v>299079.16711354436</v>
      </c>
      <c r="L3122" s="3">
        <f t="shared" si="49"/>
        <v>538961.63711354439</v>
      </c>
    </row>
    <row r="3123" spans="1:12">
      <c r="A3123">
        <v>4834920</v>
      </c>
      <c r="B3123">
        <v>2016</v>
      </c>
      <c r="C3123" t="s">
        <v>4102</v>
      </c>
      <c r="D3123" t="s">
        <v>2554</v>
      </c>
      <c r="E3123" t="s">
        <v>2555</v>
      </c>
      <c r="F3123" t="s">
        <v>4101</v>
      </c>
      <c r="G3123" t="s">
        <v>2556</v>
      </c>
      <c r="H3123" s="5">
        <v>258628</v>
      </c>
      <c r="I3123">
        <f>IFERROR(VLOOKUP(G3123,'NCES Match'!$A$2:$B$1307,2,FALSE),"")</f>
        <v>4834920</v>
      </c>
      <c r="J3123" cm="1">
        <f t="array" ref="J3123">IFERROR(_xlfn.IFS(B3123=2015,H3123/$O$13,B3123=2016,H3123/$O$14,B3123=2017,H3123/$O$15,B3123=2018,H3123/$O$16,B3123=2019,H3123/$O$17,B3123=2020,H3123/$O$18,B3123=2021,H3123/$O$19,B3123=2022,H3123/$O$20),"")</f>
        <v>1.8514322689997849E-4</v>
      </c>
      <c r="K3123" s="3" cm="1">
        <f t="array" ref="K3123">IFERROR(_xlfn.IFS(B3123=2015,J3123*$P$4,B3123=2016,J3123*$P$5,B3123=2017,J3123*$P$6,B3123=2018,J3123*$P$7,B3123=2019,J3123*$P$8,B3123=2020,J3123*$P$9,B3123=2021,J3123*$P$10,B3123=2022,J3123*$P$11),"")</f>
        <v>310231.77634915814</v>
      </c>
      <c r="L3123" s="3">
        <f t="shared" si="49"/>
        <v>568859.77634915814</v>
      </c>
    </row>
    <row r="3124" spans="1:12">
      <c r="A3124">
        <v>4834920</v>
      </c>
      <c r="B3124">
        <v>2017</v>
      </c>
      <c r="D3124" t="s">
        <v>2554</v>
      </c>
      <c r="E3124" t="s">
        <v>2555</v>
      </c>
      <c r="F3124" t="s">
        <v>4101</v>
      </c>
      <c r="G3124" t="s">
        <v>2556</v>
      </c>
      <c r="H3124" s="5">
        <v>236148</v>
      </c>
      <c r="I3124">
        <f>IFERROR(VLOOKUP(G3124,'NCES Match'!$A$2:$B$1307,2,FALSE),"")</f>
        <v>4834920</v>
      </c>
      <c r="J3124" cm="1">
        <f t="array" ref="J3124">IFERROR(_xlfn.IFS(B3124=2015,H3124/$O$13,B3124=2016,H3124/$O$14,B3124=2017,H3124/$O$15,B3124=2018,H3124/$O$16,B3124=2019,H3124/$O$17,B3124=2020,H3124/$O$18,B3124=2021,H3124/$O$19,B3124=2022,H3124/$O$20),"")</f>
        <v>1.6280958585953808E-4</v>
      </c>
      <c r="K3124" s="3" cm="1">
        <f t="array" ref="K3124">IFERROR(_xlfn.IFS(B3124=2015,J3124*$P$4,B3124=2016,J3124*$P$5,B3124=2017,J3124*$P$6,B3124=2018,J3124*$P$7,B3124=2019,J3124*$P$8,B3124=2020,J3124*$P$9,B3124=2021,J3124*$P$10,B3124=2022,J3124*$P$11),"")</f>
        <v>276491.02458668256</v>
      </c>
      <c r="L3124" s="3">
        <f t="shared" si="49"/>
        <v>512639.02458668256</v>
      </c>
    </row>
    <row r="3125" spans="1:12">
      <c r="A3125">
        <v>4834920</v>
      </c>
      <c r="B3125">
        <v>2018</v>
      </c>
      <c r="D3125" t="s">
        <v>2554</v>
      </c>
      <c r="E3125" t="s">
        <v>2555</v>
      </c>
      <c r="F3125" t="s">
        <v>4101</v>
      </c>
      <c r="G3125" t="s">
        <v>2556</v>
      </c>
      <c r="H3125" s="5">
        <v>242236</v>
      </c>
      <c r="I3125">
        <f>IFERROR(VLOOKUP(G3125,'NCES Match'!$A$2:$B$1307,2,FALSE),"")</f>
        <v>4834920</v>
      </c>
      <c r="J3125" cm="1">
        <f t="array" ref="J3125">IFERROR(_xlfn.IFS(B3125=2015,H3125/$O$13,B3125=2016,H3125/$O$14,B3125=2017,H3125/$O$15,B3125=2018,H3125/$O$16,B3125=2019,H3125/$O$17,B3125=2020,H3125/$O$18,B3125=2021,H3125/$O$19,B3125=2022,H3125/$O$20),"")</f>
        <v>1.5807324194158537E-4</v>
      </c>
      <c r="K3125" s="3" cm="1">
        <f t="array" ref="K3125">IFERROR(_xlfn.IFS(B3125=2015,J3125*$P$4,B3125=2016,J3125*$P$5,B3125=2017,J3125*$P$6,B3125=2018,J3125*$P$7,B3125=2019,J3125*$P$8,B3125=2020,J3125*$P$9,B3125=2021,J3125*$P$10,B3125=2022,J3125*$P$11),"")</f>
        <v>271388.56668657198</v>
      </c>
      <c r="L3125" s="3">
        <f t="shared" si="49"/>
        <v>513624.56668657198</v>
      </c>
    </row>
    <row r="3126" spans="1:12">
      <c r="A3126">
        <v>4834920</v>
      </c>
      <c r="B3126">
        <v>2019</v>
      </c>
      <c r="D3126" t="s">
        <v>2554</v>
      </c>
      <c r="E3126" t="s">
        <v>2555</v>
      </c>
      <c r="F3126" t="s">
        <v>4101</v>
      </c>
      <c r="G3126" t="s">
        <v>2556</v>
      </c>
      <c r="H3126" s="5">
        <v>242285</v>
      </c>
      <c r="I3126">
        <f>IFERROR(VLOOKUP(G3126,'NCES Match'!$A$2:$B$1307,2,FALSE),"")</f>
        <v>4834920</v>
      </c>
      <c r="J3126" cm="1">
        <f t="array" ref="J3126">IFERROR(_xlfn.IFS(B3126=2015,H3126/$O$13,B3126=2016,H3126/$O$14,B3126=2017,H3126/$O$15,B3126=2018,H3126/$O$16,B3126=2019,H3126/$O$17,B3126=2020,H3126/$O$18,B3126=2021,H3126/$O$19,B3126=2022,H3126/$O$20),"")</f>
        <v>1.5341002275581899E-4</v>
      </c>
      <c r="K3126" s="3" cm="1">
        <f t="array" ref="K3126">IFERROR(_xlfn.IFS(B3126=2015,J3126*$P$4,B3126=2016,J3126*$P$5,B3126=2017,J3126*$P$6,B3126=2018,J3126*$P$7,B3126=2019,J3126*$P$8,B3126=2020,J3126*$P$9,B3126=2021,J3126*$P$10,B3126=2022,J3126*$P$11),"")</f>
        <v>266615.2624522188</v>
      </c>
      <c r="L3126" s="3">
        <f t="shared" si="49"/>
        <v>508900.2624522188</v>
      </c>
    </row>
    <row r="3127" spans="1:12">
      <c r="A3127">
        <v>4834920</v>
      </c>
      <c r="B3127">
        <v>2020</v>
      </c>
      <c r="D3127" t="s">
        <v>2554</v>
      </c>
      <c r="E3127" t="s">
        <v>2555</v>
      </c>
      <c r="F3127" t="s">
        <v>4230</v>
      </c>
      <c r="G3127" t="s">
        <v>2556</v>
      </c>
      <c r="H3127" s="5">
        <v>316991</v>
      </c>
      <c r="I3127">
        <f>IFERROR(VLOOKUP(G3127,'NCES Match'!$A$2:$B$1307,2,FALSE),"")</f>
        <v>4834920</v>
      </c>
      <c r="J3127" cm="1">
        <f t="array" ref="J3127">IFERROR(_xlfn.IFS(B3127=2015,H3127/$O$13,B3127=2016,H3127/$O$14,B3127=2017,H3127/$O$15,B3127=2018,H3127/$O$16,B3127=2019,H3127/$O$17,B3127=2020,H3127/$O$18,B3127=2021,H3127/$O$19,B3127=2022,H3127/$O$20),"")</f>
        <v>1.7177982021088356E-4</v>
      </c>
      <c r="K3127" s="3" cm="1">
        <f t="array" ref="K3127">IFERROR(_xlfn.IFS(B3127=2015,J3127*$P$4,B3127=2016,J3127*$P$5,B3127=2017,J3127*$P$6,B3127=2018,J3127*$P$7,B3127=2019,J3127*$P$8,B3127=2020,J3127*$P$9,B3127=2021,J3127*$P$10,B3127=2022,J3127*$P$11),"")</f>
        <v>362112.34456473641</v>
      </c>
      <c r="L3127" s="3">
        <f t="shared" si="49"/>
        <v>679103.34456473636</v>
      </c>
    </row>
    <row r="3128" spans="1:12">
      <c r="A3128">
        <v>4834920</v>
      </c>
      <c r="B3128">
        <v>2021</v>
      </c>
      <c r="D3128" t="s">
        <v>2554</v>
      </c>
      <c r="E3128" t="s">
        <v>2555</v>
      </c>
      <c r="F3128" t="s">
        <v>4230</v>
      </c>
      <c r="G3128" t="s">
        <v>2556</v>
      </c>
      <c r="H3128" s="5">
        <v>323080.03000000003</v>
      </c>
      <c r="I3128">
        <f>IFERROR(VLOOKUP(G3128,'NCES Match'!$A$2:$B$1307,2,FALSE),"")</f>
        <v>4834920</v>
      </c>
      <c r="J3128" cm="1">
        <f t="array" ref="J3128">IFERROR(_xlfn.IFS(B3128=2015,H3128/$O$13,B3128=2016,H3128/$O$14,B3128=2017,H3128/$O$15,B3128=2018,H3128/$O$16,B3128=2019,H3128/$O$17,B3128=2020,H3128/$O$18,B3128=2021,H3128/$O$19,B3128=2022,H3128/$O$20),"")</f>
        <v>1.6530164085920131E-4</v>
      </c>
      <c r="K3128" s="3" cm="1">
        <f t="array" ref="K3128">IFERROR(_xlfn.IFS(B3128=2015,J3128*$P$4,B3128=2016,J3128*$P$5,B3128=2017,J3128*$P$6,B3128=2018,J3128*$P$7,B3128=2019,J3128*$P$8,B3128=2020,J3128*$P$9,B3128=2021,J3128*$P$10,B3128=2022,J3128*$P$11),"")</f>
        <v>353836.97167946672</v>
      </c>
      <c r="L3128" s="3">
        <f t="shared" si="49"/>
        <v>676917.0016794668</v>
      </c>
    </row>
    <row r="3129" spans="1:12">
      <c r="A3129">
        <v>4834920</v>
      </c>
      <c r="B3129">
        <v>2022</v>
      </c>
      <c r="D3129" t="s">
        <v>2554</v>
      </c>
      <c r="E3129" t="s">
        <v>2555</v>
      </c>
      <c r="F3129" t="s">
        <v>4101</v>
      </c>
      <c r="G3129" t="s">
        <v>2556</v>
      </c>
      <c r="H3129" s="5">
        <v>360941.62</v>
      </c>
      <c r="I3129">
        <f>IFERROR(VLOOKUP(G3129,'NCES Match'!$A$2:$B$1307,2,FALSE),"")</f>
        <v>4834920</v>
      </c>
      <c r="J3129" cm="1">
        <f t="array" ref="J3129">IFERROR(_xlfn.IFS(B3129=2015,H3129/$O$13,B3129=2016,H3129/$O$14,B3129=2017,H3129/$O$15,B3129=2018,H3129/$O$16,B3129=2019,H3129/$O$17,B3129=2020,H3129/$O$18,B3129=2021,H3129/$O$19,B3129=2022,H3129/$O$20),"")</f>
        <v>1.5853661973447313E-4</v>
      </c>
      <c r="K3129" s="3" cm="1">
        <f t="array" ref="K3129">IFERROR(_xlfn.IFS(B3129=2015,J3129*$P$4,B3129=2016,J3129*$P$5,B3129=2017,J3129*$P$6,B3129=2018,J3129*$P$7,B3129=2019,J3129*$P$8,B3129=2020,J3129*$P$9,B3129=2021,J3129*$P$10,B3129=2022,J3129*$P$11),"")</f>
        <v>341405.91642687214</v>
      </c>
      <c r="L3129" s="3">
        <f t="shared" si="49"/>
        <v>702347.53642687213</v>
      </c>
    </row>
    <row r="3130" spans="1:12">
      <c r="A3130">
        <v>4834920</v>
      </c>
      <c r="B3130">
        <v>2023</v>
      </c>
      <c r="D3130" t="s">
        <v>2554</v>
      </c>
      <c r="E3130" t="s">
        <v>2555</v>
      </c>
      <c r="F3130" t="s">
        <v>4101</v>
      </c>
      <c r="G3130" t="s">
        <v>2556</v>
      </c>
      <c r="H3130" s="5">
        <v>396387.78</v>
      </c>
      <c r="I3130">
        <f>IFERROR(VLOOKUP(G3130,'NCES Match'!$A$2:$B$1307,2,FALSE),"")</f>
        <v>4834920</v>
      </c>
      <c r="J3130" t="str" cm="1">
        <f t="array" ref="J3130">IFERROR(_xlfn.IFS(B3130=2015,H3130/$O$13,B3130=2016,H3130/$O$14,B3130=2017,H3130/$O$15,B3130=2018,H3130/$O$16,B3130=2019,H3130/$O$17,B3130=2020,H3130/$O$18,B3130=2021,H3130/$O$19,B3130=2022,H3130/$O$20),"")</f>
        <v/>
      </c>
      <c r="K3130" s="3" t="str" cm="1">
        <f t="array" ref="K3130">IFERROR(_xlfn.IFS(B3130=2015,J3130*$P$4,B3130=2016,J3130*$P$5,B3130=2017,J3130*$P$6,B3130=2018,J3130*$P$7,B3130=2019,J3130*$P$8,B3130=2020,J3130*$P$9,B3130=2021,J3130*$P$10,B3130=2022,J3130*$P$11),"")</f>
        <v/>
      </c>
      <c r="L3130" s="3">
        <f t="shared" si="49"/>
        <v>396387.78</v>
      </c>
    </row>
    <row r="3131" spans="1:12">
      <c r="A3131">
        <v>4825980</v>
      </c>
      <c r="B3131">
        <v>2015</v>
      </c>
      <c r="C3131" t="s">
        <v>381</v>
      </c>
      <c r="D3131" t="s">
        <v>1887</v>
      </c>
      <c r="E3131" t="s">
        <v>1888</v>
      </c>
      <c r="G3131" t="s">
        <v>1889</v>
      </c>
      <c r="H3131" s="5">
        <v>313536.81</v>
      </c>
      <c r="I3131">
        <f>IFERROR(VLOOKUP(G3131,'NCES Match'!$A$2:$B$1307,2,FALSE),"")</f>
        <v>4825980</v>
      </c>
      <c r="J3131" cm="1">
        <f t="array" ref="J3131">IFERROR(_xlfn.IFS(B3131=2015,H3131/$O$13,B3131=2016,H3131/$O$14,B3131=2017,H3131/$O$15,B3131=2018,H3131/$O$16,B3131=2019,H3131/$O$17,B3131=2020,H3131/$O$18,B3131=2021,H3131/$O$19,B3131=2022,H3131/$O$20),"")</f>
        <v>2.4562591488507283E-4</v>
      </c>
      <c r="K3131" s="3" cm="1">
        <f t="array" ref="K3131">IFERROR(_xlfn.IFS(B3131=2015,J3131*$P$4,B3131=2016,J3131*$P$5,B3131=2017,J3131*$P$6,B3131=2018,J3131*$P$7,B3131=2019,J3131*$P$8,B3131=2020,J3131*$P$9,B3131=2021,J3131*$P$10,B3131=2022,J3131*$P$11),"")</f>
        <v>390909.46493187931</v>
      </c>
      <c r="L3131" s="3">
        <f t="shared" si="49"/>
        <v>704446.27493187925</v>
      </c>
    </row>
    <row r="3132" spans="1:12">
      <c r="A3132">
        <v>4825980</v>
      </c>
      <c r="B3132">
        <v>2016</v>
      </c>
      <c r="C3132" t="s">
        <v>4102</v>
      </c>
      <c r="D3132" t="s">
        <v>1887</v>
      </c>
      <c r="E3132" t="s">
        <v>1888</v>
      </c>
      <c r="F3132" t="s">
        <v>4101</v>
      </c>
      <c r="G3132" t="s">
        <v>1889</v>
      </c>
      <c r="H3132" s="5">
        <v>328124</v>
      </c>
      <c r="I3132">
        <f>IFERROR(VLOOKUP(G3132,'NCES Match'!$A$2:$B$1307,2,FALSE),"")</f>
        <v>4825980</v>
      </c>
      <c r="J3132" cm="1">
        <f t="array" ref="J3132">IFERROR(_xlfn.IFS(B3132=2015,H3132/$O$13,B3132=2016,H3132/$O$14,B3132=2017,H3132/$O$15,B3132=2018,H3132/$O$16,B3132=2019,H3132/$O$17,B3132=2020,H3132/$O$18,B3132=2021,H3132/$O$19,B3132=2022,H3132/$O$20),"")</f>
        <v>2.3489311359685937E-4</v>
      </c>
      <c r="K3132" s="3" cm="1">
        <f t="array" ref="K3132">IFERROR(_xlfn.IFS(B3132=2015,J3132*$P$4,B3132=2016,J3132*$P$5,B3132=2017,J3132*$P$6,B3132=2018,J3132*$P$7,B3132=2019,J3132*$P$8,B3132=2020,J3132*$P$9,B3132=2021,J3132*$P$10,B3132=2022,J3132*$P$11),"")</f>
        <v>393594.24108291121</v>
      </c>
      <c r="L3132" s="3">
        <f t="shared" si="49"/>
        <v>721718.24108291115</v>
      </c>
    </row>
    <row r="3133" spans="1:12">
      <c r="A3133">
        <v>4825980</v>
      </c>
      <c r="B3133">
        <v>2017</v>
      </c>
      <c r="D3133" t="s">
        <v>1887</v>
      </c>
      <c r="E3133" t="s">
        <v>1888</v>
      </c>
      <c r="F3133" t="s">
        <v>4101</v>
      </c>
      <c r="G3133" t="s">
        <v>1889</v>
      </c>
      <c r="H3133" s="5">
        <v>357494</v>
      </c>
      <c r="I3133">
        <f>IFERROR(VLOOKUP(G3133,'NCES Match'!$A$2:$B$1307,2,FALSE),"")</f>
        <v>4825980</v>
      </c>
      <c r="J3133" cm="1">
        <f t="array" ref="J3133">IFERROR(_xlfn.IFS(B3133=2015,H3133/$O$13,B3133=2016,H3133/$O$14,B3133=2017,H3133/$O$15,B3133=2018,H3133/$O$16,B3133=2019,H3133/$O$17,B3133=2020,H3133/$O$18,B3133=2021,H3133/$O$19,B3133=2022,H3133/$O$20),"")</f>
        <v>2.4647022243368442E-4</v>
      </c>
      <c r="K3133" s="3" cm="1">
        <f t="array" ref="K3133">IFERROR(_xlfn.IFS(B3133=2015,J3133*$P$4,B3133=2016,J3133*$P$5,B3133=2017,J3133*$P$6,B3133=2018,J3133*$P$7,B3133=2019,J3133*$P$8,B3133=2020,J3133*$P$9,B3133=2021,J3133*$P$10,B3133=2022,J3133*$P$11),"")</f>
        <v>418567.51843586011</v>
      </c>
      <c r="L3133" s="3">
        <f t="shared" si="49"/>
        <v>776061.51843586005</v>
      </c>
    </row>
    <row r="3134" spans="1:12">
      <c r="A3134">
        <v>4825980</v>
      </c>
      <c r="B3134">
        <v>2018</v>
      </c>
      <c r="D3134" t="s">
        <v>1887</v>
      </c>
      <c r="E3134" t="s">
        <v>1888</v>
      </c>
      <c r="F3134" t="s">
        <v>4101</v>
      </c>
      <c r="G3134" t="s">
        <v>1889</v>
      </c>
      <c r="H3134" s="5">
        <v>346263</v>
      </c>
      <c r="I3134">
        <f>IFERROR(VLOOKUP(G3134,'NCES Match'!$A$2:$B$1307,2,FALSE),"")</f>
        <v>4825980</v>
      </c>
      <c r="J3134" cm="1">
        <f t="array" ref="J3134">IFERROR(_xlfn.IFS(B3134=2015,H3134/$O$13,B3134=2016,H3134/$O$14,B3134=2017,H3134/$O$15,B3134=2018,H3134/$O$16,B3134=2019,H3134/$O$17,B3134=2020,H3134/$O$18,B3134=2021,H3134/$O$19,B3134=2022,H3134/$O$20),"")</f>
        <v>2.2595697986434375E-4</v>
      </c>
      <c r="K3134" s="3" cm="1">
        <f t="array" ref="K3134">IFERROR(_xlfn.IFS(B3134=2015,J3134*$P$4,B3134=2016,J3134*$P$5,B3134=2017,J3134*$P$6,B3134=2018,J3134*$P$7,B3134=2019,J3134*$P$8,B3134=2020,J3134*$P$9,B3134=2021,J3134*$P$10,B3134=2022,J3134*$P$11),"")</f>
        <v>387934.98599131621</v>
      </c>
      <c r="L3134" s="3">
        <f t="shared" si="49"/>
        <v>734197.98599131615</v>
      </c>
    </row>
    <row r="3135" spans="1:12">
      <c r="A3135">
        <v>4825980</v>
      </c>
      <c r="B3135">
        <v>2019</v>
      </c>
      <c r="D3135" t="s">
        <v>1887</v>
      </c>
      <c r="E3135" t="s">
        <v>1888</v>
      </c>
      <c r="F3135" t="s">
        <v>4101</v>
      </c>
      <c r="G3135" t="s">
        <v>1889</v>
      </c>
      <c r="H3135" s="5">
        <v>381148</v>
      </c>
      <c r="I3135">
        <f>IFERROR(VLOOKUP(G3135,'NCES Match'!$A$2:$B$1307,2,FALSE),"")</f>
        <v>4825980</v>
      </c>
      <c r="J3135" cm="1">
        <f t="array" ref="J3135">IFERROR(_xlfn.IFS(B3135=2015,H3135/$O$13,B3135=2016,H3135/$O$14,B3135=2017,H3135/$O$15,B3135=2018,H3135/$O$16,B3135=2019,H3135/$O$17,B3135=2020,H3135/$O$18,B3135=2021,H3135/$O$19,B3135=2022,H3135/$O$20),"")</f>
        <v>2.4133530079590109E-4</v>
      </c>
      <c r="K3135" s="3" cm="1">
        <f t="array" ref="K3135">IFERROR(_xlfn.IFS(B3135=2015,J3135*$P$4,B3135=2016,J3135*$P$5,B3135=2017,J3135*$P$6,B3135=2018,J3135*$P$7,B3135=2019,J3135*$P$8,B3135=2020,J3135*$P$9,B3135=2021,J3135*$P$10,B3135=2022,J3135*$P$11),"")</f>
        <v>419422.88648962288</v>
      </c>
      <c r="L3135" s="3">
        <f t="shared" si="49"/>
        <v>800570.88648962288</v>
      </c>
    </row>
    <row r="3136" spans="1:12">
      <c r="A3136">
        <v>4825980</v>
      </c>
      <c r="B3136">
        <v>2020</v>
      </c>
      <c r="D3136" t="s">
        <v>1887</v>
      </c>
      <c r="E3136" t="s">
        <v>1888</v>
      </c>
      <c r="F3136" t="s">
        <v>4230</v>
      </c>
      <c r="G3136" t="s">
        <v>1889</v>
      </c>
      <c r="H3136" s="5">
        <v>426481</v>
      </c>
      <c r="I3136">
        <f>IFERROR(VLOOKUP(G3136,'NCES Match'!$A$2:$B$1307,2,FALSE),"")</f>
        <v>4825980</v>
      </c>
      <c r="J3136" cm="1">
        <f t="array" ref="J3136">IFERROR(_xlfn.IFS(B3136=2015,H3136/$O$13,B3136=2016,H3136/$O$14,B3136=2017,H3136/$O$15,B3136=2018,H3136/$O$16,B3136=2019,H3136/$O$17,B3136=2020,H3136/$O$18,B3136=2021,H3136/$O$19,B3136=2022,H3136/$O$20),"")</f>
        <v>2.3111327925195931E-4</v>
      </c>
      <c r="K3136" s="3" cm="1">
        <f t="array" ref="K3136">IFERROR(_xlfn.IFS(B3136=2015,J3136*$P$4,B3136=2016,J3136*$P$5,B3136=2017,J3136*$P$6,B3136=2018,J3136*$P$7,B3136=2019,J3136*$P$8,B3136=2020,J3136*$P$9,B3136=2021,J3136*$P$10,B3136=2022,J3136*$P$11),"")</f>
        <v>487187.44324701134</v>
      </c>
      <c r="L3136" s="3">
        <f t="shared" si="49"/>
        <v>913668.4432470114</v>
      </c>
    </row>
    <row r="3137" spans="1:12">
      <c r="A3137">
        <v>4825980</v>
      </c>
      <c r="B3137">
        <v>2021</v>
      </c>
      <c r="D3137" t="s">
        <v>1887</v>
      </c>
      <c r="E3137" t="s">
        <v>1888</v>
      </c>
      <c r="F3137" t="s">
        <v>4101</v>
      </c>
      <c r="G3137" t="s">
        <v>1889</v>
      </c>
      <c r="H3137" s="5">
        <v>440698.6</v>
      </c>
      <c r="I3137">
        <f>IFERROR(VLOOKUP(G3137,'NCES Match'!$A$2:$B$1307,2,FALSE),"")</f>
        <v>4825980</v>
      </c>
      <c r="J3137" cm="1">
        <f t="array" ref="J3137">IFERROR(_xlfn.IFS(B3137=2015,H3137/$O$13,B3137=2016,H3137/$O$14,B3137=2017,H3137/$O$15,B3137=2018,H3137/$O$16,B3137=2019,H3137/$O$17,B3137=2020,H3137/$O$18,B3137=2021,H3137/$O$19,B3137=2022,H3137/$O$20),"")</f>
        <v>2.2548036071543266E-4</v>
      </c>
      <c r="K3137" s="3" cm="1">
        <f t="array" ref="K3137">IFERROR(_xlfn.IFS(B3137=2015,J3137*$P$4,B3137=2016,J3137*$P$5,B3137=2017,J3137*$P$6,B3137=2018,J3137*$P$7,B3137=2019,J3137*$P$8,B3137=2020,J3137*$P$9,B3137=2021,J3137*$P$10,B3137=2022,J3137*$P$11),"")</f>
        <v>482652.72863624722</v>
      </c>
      <c r="L3137" s="3">
        <f t="shared" si="49"/>
        <v>923351.3286362472</v>
      </c>
    </row>
    <row r="3138" spans="1:12">
      <c r="A3138">
        <v>4825980</v>
      </c>
      <c r="B3138">
        <v>2022</v>
      </c>
      <c r="D3138" t="s">
        <v>1887</v>
      </c>
      <c r="E3138" t="s">
        <v>1888</v>
      </c>
      <c r="F3138" t="s">
        <v>4101</v>
      </c>
      <c r="G3138" t="s">
        <v>1889</v>
      </c>
      <c r="H3138" s="5">
        <v>531623.81999999995</v>
      </c>
      <c r="I3138">
        <f>IFERROR(VLOOKUP(G3138,'NCES Match'!$A$2:$B$1307,2,FALSE),"")</f>
        <v>4825980</v>
      </c>
      <c r="J3138" cm="1">
        <f t="array" ref="J3138">IFERROR(_xlfn.IFS(B3138=2015,H3138/$O$13,B3138=2016,H3138/$O$14,B3138=2017,H3138/$O$15,B3138=2018,H3138/$O$16,B3138=2019,H3138/$O$17,B3138=2020,H3138/$O$18,B3138=2021,H3138/$O$19,B3138=2022,H3138/$O$20),"")</f>
        <v>2.3350547214014272E-4</v>
      </c>
      <c r="K3138" s="3" cm="1">
        <f t="array" ref="K3138">IFERROR(_xlfn.IFS(B3138=2015,J3138*$P$4,B3138=2016,J3138*$P$5,B3138=2017,J3138*$P$6,B3138=2018,J3138*$P$7,B3138=2019,J3138*$P$8,B3138=2020,J3138*$P$9,B3138=2021,J3138*$P$10,B3138=2022,J3138*$P$11),"")</f>
        <v>502850.06606180378</v>
      </c>
      <c r="L3138" s="3">
        <f t="shared" si="49"/>
        <v>1034473.8860618037</v>
      </c>
    </row>
    <row r="3139" spans="1:12">
      <c r="A3139">
        <v>4825980</v>
      </c>
      <c r="B3139">
        <v>2023</v>
      </c>
      <c r="D3139" t="s">
        <v>1887</v>
      </c>
      <c r="E3139" t="s">
        <v>1888</v>
      </c>
      <c r="F3139" t="s">
        <v>4101</v>
      </c>
      <c r="G3139" t="s">
        <v>1889</v>
      </c>
      <c r="H3139" s="5">
        <v>539961.78</v>
      </c>
      <c r="I3139">
        <f>IFERROR(VLOOKUP(G3139,'NCES Match'!$A$2:$B$1307,2,FALSE),"")</f>
        <v>4825980</v>
      </c>
      <c r="J3139" t="str" cm="1">
        <f t="array" ref="J3139">IFERROR(_xlfn.IFS(B3139=2015,H3139/$O$13,B3139=2016,H3139/$O$14,B3139=2017,H3139/$O$15,B3139=2018,H3139/$O$16,B3139=2019,H3139/$O$17,B3139=2020,H3139/$O$18,B3139=2021,H3139/$O$19,B3139=2022,H3139/$O$20),"")</f>
        <v/>
      </c>
      <c r="K3139" s="3" t="str" cm="1">
        <f t="array" ref="K3139">IFERROR(_xlfn.IFS(B3139=2015,J3139*$P$4,B3139=2016,J3139*$P$5,B3139=2017,J3139*$P$6,B3139=2018,J3139*$P$7,B3139=2019,J3139*$P$8,B3139=2020,J3139*$P$9,B3139=2021,J3139*$P$10,B3139=2022,J3139*$P$11),"")</f>
        <v/>
      </c>
      <c r="L3139" s="3">
        <f t="shared" ref="L3139:L3202" si="50">SUM(H3139,K3139)</f>
        <v>539961.78</v>
      </c>
    </row>
    <row r="3140" spans="1:12">
      <c r="A3140">
        <v>4835310</v>
      </c>
      <c r="B3140">
        <v>2015</v>
      </c>
      <c r="C3140" t="s">
        <v>381</v>
      </c>
      <c r="D3140" t="s">
        <v>2584</v>
      </c>
      <c r="E3140" t="s">
        <v>2585</v>
      </c>
      <c r="G3140" t="s">
        <v>2586</v>
      </c>
      <c r="H3140" s="5">
        <v>191031.56</v>
      </c>
      <c r="I3140">
        <f>IFERROR(VLOOKUP(G3140,'NCES Match'!$A$2:$B$1307,2,FALSE),"")</f>
        <v>4835310</v>
      </c>
      <c r="J3140" cm="1">
        <f t="array" ref="J3140">IFERROR(_xlfn.IFS(B3140=2015,H3140/$O$13,B3140=2016,H3140/$O$14,B3140=2017,H3140/$O$15,B3140=2018,H3140/$O$16,B3140=2019,H3140/$O$17,B3140=2020,H3140/$O$18,B3140=2021,H3140/$O$19,B3140=2022,H3140/$O$20),"")</f>
        <v>1.4965484179328955E-4</v>
      </c>
      <c r="K3140" s="3" cm="1">
        <f t="array" ref="K3140">IFERROR(_xlfn.IFS(B3140=2015,J3140*$P$4,B3140=2016,J3140*$P$5,B3140=2017,J3140*$P$6,B3140=2018,J3140*$P$7,B3140=2019,J3140*$P$8,B3140=2020,J3140*$P$9,B3140=2021,J3140*$P$10,B3140=2022,J3140*$P$11),"")</f>
        <v>238173.13477387934</v>
      </c>
      <c r="L3140" s="3">
        <f t="shared" si="50"/>
        <v>429204.69477387937</v>
      </c>
    </row>
    <row r="3141" spans="1:12">
      <c r="A3141">
        <v>4835310</v>
      </c>
      <c r="B3141">
        <v>2016</v>
      </c>
      <c r="C3141" t="s">
        <v>4102</v>
      </c>
      <c r="D3141" t="s">
        <v>2584</v>
      </c>
      <c r="E3141" t="s">
        <v>2585</v>
      </c>
      <c r="F3141" t="s">
        <v>4101</v>
      </c>
      <c r="G3141" t="s">
        <v>2586</v>
      </c>
      <c r="H3141" s="5">
        <v>190054</v>
      </c>
      <c r="I3141">
        <f>IFERROR(VLOOKUP(G3141,'NCES Match'!$A$2:$B$1307,2,FALSE),"")</f>
        <v>4835310</v>
      </c>
      <c r="J3141" cm="1">
        <f t="array" ref="J3141">IFERROR(_xlfn.IFS(B3141=2015,H3141/$O$13,B3141=2016,H3141/$O$14,B3141=2017,H3141/$O$15,B3141=2018,H3141/$O$16,B3141=2019,H3141/$O$17,B3141=2020,H3141/$O$18,B3141=2021,H3141/$O$19,B3141=2022,H3141/$O$20),"")</f>
        <v>1.3605336949304992E-4</v>
      </c>
      <c r="K3141" s="3" cm="1">
        <f t="array" ref="K3141">IFERROR(_xlfn.IFS(B3141=2015,J3141*$P$4,B3141=2016,J3141*$P$5,B3141=2017,J3141*$P$6,B3141=2018,J3141*$P$7,B3141=2019,J3141*$P$8,B3141=2020,J3141*$P$9,B3141=2021,J3141*$P$10,B3141=2022,J3141*$P$11),"")</f>
        <v>227975.27731824436</v>
      </c>
      <c r="L3141" s="3">
        <f t="shared" si="50"/>
        <v>418029.27731824433</v>
      </c>
    </row>
    <row r="3142" spans="1:12">
      <c r="A3142">
        <v>4835310</v>
      </c>
      <c r="B3142">
        <v>2017</v>
      </c>
      <c r="D3142" t="s">
        <v>2584</v>
      </c>
      <c r="E3142" t="s">
        <v>2585</v>
      </c>
      <c r="F3142" t="s">
        <v>4101</v>
      </c>
      <c r="G3142" t="s">
        <v>2586</v>
      </c>
      <c r="H3142" s="5">
        <v>190551</v>
      </c>
      <c r="I3142">
        <f>IFERROR(VLOOKUP(G3142,'NCES Match'!$A$2:$B$1307,2,FALSE),"")</f>
        <v>4835310</v>
      </c>
      <c r="J3142" cm="1">
        <f t="array" ref="J3142">IFERROR(_xlfn.IFS(B3142=2015,H3142/$O$13,B3142=2016,H3142/$O$14,B3142=2017,H3142/$O$15,B3142=2018,H3142/$O$16,B3142=2019,H3142/$O$17,B3142=2020,H3142/$O$18,B3142=2021,H3142/$O$19,B3142=2022,H3142/$O$20),"")</f>
        <v>1.3137324641801263E-4</v>
      </c>
      <c r="K3142" s="3" cm="1">
        <f t="array" ref="K3142">IFERROR(_xlfn.IFS(B3142=2015,J3142*$P$4,B3142=2016,J3142*$P$5,B3142=2017,J3142*$P$6,B3142=2018,J3142*$P$7,B3142=2019,J3142*$P$8,B3142=2020,J3142*$P$9,B3142=2021,J3142*$P$10,B3142=2022,J3142*$P$11),"")</f>
        <v>223104.32959845924</v>
      </c>
      <c r="L3142" s="3">
        <f t="shared" si="50"/>
        <v>413655.32959845924</v>
      </c>
    </row>
    <row r="3143" spans="1:12">
      <c r="A3143">
        <v>4835310</v>
      </c>
      <c r="B3143">
        <v>2018</v>
      </c>
      <c r="D3143" t="s">
        <v>2584</v>
      </c>
      <c r="E3143" t="s">
        <v>2585</v>
      </c>
      <c r="F3143" t="s">
        <v>4101</v>
      </c>
      <c r="G3143" t="s">
        <v>2586</v>
      </c>
      <c r="H3143" s="5">
        <v>195227</v>
      </c>
      <c r="I3143">
        <f>IFERROR(VLOOKUP(G3143,'NCES Match'!$A$2:$B$1307,2,FALSE),"")</f>
        <v>4835310</v>
      </c>
      <c r="J3143" cm="1">
        <f t="array" ref="J3143">IFERROR(_xlfn.IFS(B3143=2015,H3143/$O$13,B3143=2016,H3143/$O$14,B3143=2017,H3143/$O$15,B3143=2018,H3143/$O$16,B3143=2019,H3143/$O$17,B3143=2020,H3143/$O$18,B3143=2021,H3143/$O$19,B3143=2022,H3143/$O$20),"")</f>
        <v>1.2739710366968529E-4</v>
      </c>
      <c r="K3143" s="3" cm="1">
        <f t="array" ref="K3143">IFERROR(_xlfn.IFS(B3143=2015,J3143*$P$4,B3143=2016,J3143*$P$5,B3143=2017,J3143*$P$6,B3143=2018,J3143*$P$7,B3143=2019,J3143*$P$8,B3143=2020,J3143*$P$9,B3143=2021,J3143*$P$10,B3143=2022,J3143*$P$11),"")</f>
        <v>218722.13753744031</v>
      </c>
      <c r="L3143" s="3">
        <f t="shared" si="50"/>
        <v>413949.13753744029</v>
      </c>
    </row>
    <row r="3144" spans="1:12">
      <c r="A3144">
        <v>4835310</v>
      </c>
      <c r="B3144">
        <v>2019</v>
      </c>
      <c r="D3144" t="s">
        <v>2584</v>
      </c>
      <c r="E3144" t="s">
        <v>2585</v>
      </c>
      <c r="F3144" t="s">
        <v>4101</v>
      </c>
      <c r="G3144" t="s">
        <v>2586</v>
      </c>
      <c r="H3144" s="5">
        <v>197096</v>
      </c>
      <c r="I3144">
        <f>IFERROR(VLOOKUP(G3144,'NCES Match'!$A$2:$B$1307,2,FALSE),"")</f>
        <v>4835310</v>
      </c>
      <c r="J3144" cm="1">
        <f t="array" ref="J3144">IFERROR(_xlfn.IFS(B3144=2015,H3144/$O$13,B3144=2016,H3144/$O$14,B3144=2017,H3144/$O$15,B3144=2018,H3144/$O$16,B3144=2019,H3144/$O$17,B3144=2020,H3144/$O$18,B3144=2021,H3144/$O$19,B3144=2022,H3144/$O$20),"")</f>
        <v>1.2479725053173287E-4</v>
      </c>
      <c r="K3144" s="3" cm="1">
        <f t="array" ref="K3144">IFERROR(_xlfn.IFS(B3144=2015,J3144*$P$4,B3144=2016,J3144*$P$5,B3144=2017,J3144*$P$6,B3144=2018,J3144*$P$7,B3144=2019,J3144*$P$8,B3144=2020,J3144*$P$9,B3144=2021,J3144*$P$10,B3144=2022,J3144*$P$11),"")</f>
        <v>216888.3825588976</v>
      </c>
      <c r="L3144" s="3">
        <f t="shared" si="50"/>
        <v>413984.3825588976</v>
      </c>
    </row>
    <row r="3145" spans="1:12">
      <c r="A3145">
        <v>4835310</v>
      </c>
      <c r="B3145">
        <v>2020</v>
      </c>
      <c r="D3145" t="s">
        <v>2584</v>
      </c>
      <c r="E3145" t="s">
        <v>2585</v>
      </c>
      <c r="F3145" t="s">
        <v>4230</v>
      </c>
      <c r="G3145" t="s">
        <v>2586</v>
      </c>
      <c r="H3145" s="5">
        <v>236496</v>
      </c>
      <c r="I3145">
        <f>IFERROR(VLOOKUP(G3145,'NCES Match'!$A$2:$B$1307,2,FALSE),"")</f>
        <v>4835310</v>
      </c>
      <c r="J3145" cm="1">
        <f t="array" ref="J3145">IFERROR(_xlfn.IFS(B3145=2015,H3145/$O$13,B3145=2016,H3145/$O$14,B3145=2017,H3145/$O$15,B3145=2018,H3145/$O$16,B3145=2019,H3145/$O$17,B3145=2020,H3145/$O$18,B3145=2021,H3145/$O$19,B3145=2022,H3145/$O$20),"")</f>
        <v>1.281589709505731E-4</v>
      </c>
      <c r="K3145" s="3" cm="1">
        <f t="array" ref="K3145">IFERROR(_xlfn.IFS(B3145=2015,J3145*$P$4,B3145=2016,J3145*$P$5,B3145=2017,J3145*$P$6,B3145=2018,J3145*$P$7,B3145=2019,J3145*$P$8,B3145=2020,J3145*$P$9,B3145=2021,J3145*$P$10,B3145=2022,J3145*$P$11),"")</f>
        <v>270159.47153131134</v>
      </c>
      <c r="L3145" s="3">
        <f t="shared" si="50"/>
        <v>506655.47153131134</v>
      </c>
    </row>
    <row r="3146" spans="1:12">
      <c r="A3146">
        <v>4835310</v>
      </c>
      <c r="B3146">
        <v>2021</v>
      </c>
      <c r="D3146" t="s">
        <v>2584</v>
      </c>
      <c r="E3146" t="s">
        <v>2585</v>
      </c>
      <c r="F3146" t="s">
        <v>4230</v>
      </c>
      <c r="G3146" t="s">
        <v>2586</v>
      </c>
      <c r="H3146" s="5">
        <v>265255.15000000002</v>
      </c>
      <c r="I3146">
        <f>IFERROR(VLOOKUP(G3146,'NCES Match'!$A$2:$B$1307,2,FALSE),"")</f>
        <v>4835310</v>
      </c>
      <c r="J3146" cm="1">
        <f t="array" ref="J3146">IFERROR(_xlfn.IFS(B3146=2015,H3146/$O$13,B3146=2016,H3146/$O$14,B3146=2017,H3146/$O$15,B3146=2018,H3146/$O$16,B3146=2019,H3146/$O$17,B3146=2020,H3146/$O$18,B3146=2021,H3146/$O$19,B3146=2022,H3146/$O$20),"")</f>
        <v>1.3571594487394833E-4</v>
      </c>
      <c r="K3146" s="3" cm="1">
        <f t="array" ref="K3146">IFERROR(_xlfn.IFS(B3146=2015,J3146*$P$4,B3146=2016,J3146*$P$5,B3146=2017,J3146*$P$6,B3146=2018,J3146*$P$7,B3146=2019,J3146*$P$8,B3146=2020,J3146*$P$9,B3146=2021,J3146*$P$10,B3146=2022,J3146*$P$11),"")</f>
        <v>290507.21271253657</v>
      </c>
      <c r="L3146" s="3">
        <f t="shared" si="50"/>
        <v>555762.36271253659</v>
      </c>
    </row>
    <row r="3147" spans="1:12">
      <c r="A3147">
        <v>4835310</v>
      </c>
      <c r="B3147">
        <v>2022</v>
      </c>
      <c r="D3147" t="s">
        <v>2584</v>
      </c>
      <c r="E3147" t="s">
        <v>2585</v>
      </c>
      <c r="F3147" t="s">
        <v>4101</v>
      </c>
      <c r="G3147" t="s">
        <v>2586</v>
      </c>
      <c r="H3147" s="5">
        <v>348260.52</v>
      </c>
      <c r="I3147">
        <f>IFERROR(VLOOKUP(G3147,'NCES Match'!$A$2:$B$1307,2,FALSE),"")</f>
        <v>4835310</v>
      </c>
      <c r="J3147" cm="1">
        <f t="array" ref="J3147">IFERROR(_xlfn.IFS(B3147=2015,H3147/$O$13,B3147=2016,H3147/$O$14,B3147=2017,H3147/$O$15,B3147=2018,H3147/$O$16,B3147=2019,H3147/$O$17,B3147=2020,H3147/$O$18,B3147=2021,H3147/$O$19,B3147=2022,H3147/$O$20),"")</f>
        <v>1.5296669203116524E-4</v>
      </c>
      <c r="K3147" s="3" cm="1">
        <f t="array" ref="K3147">IFERROR(_xlfn.IFS(B3147=2015,J3147*$P$4,B3147=2016,J3147*$P$5,B3147=2017,J3147*$P$6,B3147=2018,J3147*$P$7,B3147=2019,J3147*$P$8,B3147=2020,J3147*$P$9,B3147=2021,J3147*$P$10,B3147=2022,J3147*$P$11),"")</f>
        <v>329411.17177314998</v>
      </c>
      <c r="L3147" s="3">
        <f t="shared" si="50"/>
        <v>677671.69177315</v>
      </c>
    </row>
    <row r="3148" spans="1:12">
      <c r="A3148">
        <v>4835310</v>
      </c>
      <c r="B3148">
        <v>2023</v>
      </c>
      <c r="D3148" t="s">
        <v>2584</v>
      </c>
      <c r="E3148" t="s">
        <v>2585</v>
      </c>
      <c r="F3148" t="s">
        <v>4101</v>
      </c>
      <c r="G3148" t="s">
        <v>2586</v>
      </c>
      <c r="H3148" s="5">
        <v>381632.27</v>
      </c>
      <c r="I3148">
        <f>IFERROR(VLOOKUP(G3148,'NCES Match'!$A$2:$B$1307,2,FALSE),"")</f>
        <v>4835310</v>
      </c>
      <c r="J3148" t="str" cm="1">
        <f t="array" ref="J3148">IFERROR(_xlfn.IFS(B3148=2015,H3148/$O$13,B3148=2016,H3148/$O$14,B3148=2017,H3148/$O$15,B3148=2018,H3148/$O$16,B3148=2019,H3148/$O$17,B3148=2020,H3148/$O$18,B3148=2021,H3148/$O$19,B3148=2022,H3148/$O$20),"")</f>
        <v/>
      </c>
      <c r="K3148" s="3" t="str" cm="1">
        <f t="array" ref="K3148">IFERROR(_xlfn.IFS(B3148=2015,J3148*$P$4,B3148=2016,J3148*$P$5,B3148=2017,J3148*$P$6,B3148=2018,J3148*$P$7,B3148=2019,J3148*$P$8,B3148=2020,J3148*$P$9,B3148=2021,J3148*$P$10,B3148=2022,J3148*$P$11),"")</f>
        <v/>
      </c>
      <c r="L3148" s="3">
        <f t="shared" si="50"/>
        <v>381632.27</v>
      </c>
    </row>
    <row r="3149" spans="1:12">
      <c r="A3149">
        <v>4808910</v>
      </c>
      <c r="B3149">
        <v>2015</v>
      </c>
      <c r="C3149" t="s">
        <v>381</v>
      </c>
      <c r="D3149" t="s">
        <v>505</v>
      </c>
      <c r="E3149" t="s">
        <v>506</v>
      </c>
      <c r="G3149" t="s">
        <v>507</v>
      </c>
      <c r="H3149" s="5">
        <v>274455.57</v>
      </c>
      <c r="I3149">
        <f>IFERROR(VLOOKUP(G3149,'NCES Match'!$A$2:$B$1307,2,FALSE),"")</f>
        <v>4808910</v>
      </c>
      <c r="J3149" cm="1">
        <f t="array" ref="J3149">IFERROR(_xlfn.IFS(B3149=2015,H3149/$O$13,B3149=2016,H3149/$O$14,B3149=2017,H3149/$O$15,B3149=2018,H3149/$O$16,B3149=2019,H3149/$O$17,B3149=2020,H3149/$O$18,B3149=2021,H3149/$O$19,B3149=2022,H3149/$O$20),"")</f>
        <v>2.1500952464418503E-4</v>
      </c>
      <c r="K3149" s="3" cm="1">
        <f t="array" ref="K3149">IFERROR(_xlfn.IFS(B3149=2015,J3149*$P$4,B3149=2016,J3149*$P$5,B3149=2017,J3149*$P$6,B3149=2018,J3149*$P$7,B3149=2019,J3149*$P$8,B3149=2020,J3149*$P$9,B3149=2021,J3149*$P$10,B3149=2022,J3149*$P$11),"")</f>
        <v>342184.0007119865</v>
      </c>
      <c r="L3149" s="3">
        <f t="shared" si="50"/>
        <v>616639.57071198651</v>
      </c>
    </row>
    <row r="3150" spans="1:12">
      <c r="A3150">
        <v>4808910</v>
      </c>
      <c r="B3150">
        <v>2016</v>
      </c>
      <c r="C3150" t="s">
        <v>4102</v>
      </c>
      <c r="D3150" t="s">
        <v>505</v>
      </c>
      <c r="E3150" t="s">
        <v>506</v>
      </c>
      <c r="F3150" t="s">
        <v>4101</v>
      </c>
      <c r="G3150" t="s">
        <v>507</v>
      </c>
      <c r="H3150" s="5">
        <v>296823</v>
      </c>
      <c r="I3150">
        <f>IFERROR(VLOOKUP(G3150,'NCES Match'!$A$2:$B$1307,2,FALSE),"")</f>
        <v>4808910</v>
      </c>
      <c r="J3150" cm="1">
        <f t="array" ref="J3150">IFERROR(_xlfn.IFS(B3150=2015,H3150/$O$13,B3150=2016,H3150/$O$14,B3150=2017,H3150/$O$15,B3150=2018,H3150/$O$16,B3150=2019,H3150/$O$17,B3150=2020,H3150/$O$18,B3150=2021,H3150/$O$19,B3150=2022,H3150/$O$20),"")</f>
        <v>2.1248576348319718E-4</v>
      </c>
      <c r="K3150" s="3" cm="1">
        <f t="array" ref="K3150">IFERROR(_xlfn.IFS(B3150=2015,J3150*$P$4,B3150=2016,J3150*$P$5,B3150=2017,J3150*$P$6,B3150=2018,J3150*$P$7,B3150=2019,J3150*$P$8,B3150=2020,J3150*$P$9,B3150=2021,J3150*$P$10,B3150=2022,J3150*$P$11),"")</f>
        <v>356047.78504758253</v>
      </c>
      <c r="L3150" s="3">
        <f t="shared" si="50"/>
        <v>652870.78504758258</v>
      </c>
    </row>
    <row r="3151" spans="1:12">
      <c r="A3151">
        <v>4808910</v>
      </c>
      <c r="B3151">
        <v>2017</v>
      </c>
      <c r="D3151" t="s">
        <v>505</v>
      </c>
      <c r="E3151" t="s">
        <v>506</v>
      </c>
      <c r="F3151" t="s">
        <v>4101</v>
      </c>
      <c r="G3151" t="s">
        <v>507</v>
      </c>
      <c r="H3151" s="5">
        <v>322530</v>
      </c>
      <c r="I3151">
        <f>IFERROR(VLOOKUP(G3151,'NCES Match'!$A$2:$B$1307,2,FALSE),"")</f>
        <v>4808910</v>
      </c>
      <c r="J3151" cm="1">
        <f t="array" ref="J3151">IFERROR(_xlfn.IFS(B3151=2015,H3151/$O$13,B3151=2016,H3151/$O$14,B3151=2017,H3151/$O$15,B3151=2018,H3151/$O$16,B3151=2019,H3151/$O$17,B3151=2020,H3151/$O$18,B3151=2021,H3151/$O$19,B3151=2022,H3151/$O$20),"")</f>
        <v>2.2236468539761853E-4</v>
      </c>
      <c r="K3151" s="3" cm="1">
        <f t="array" ref="K3151">IFERROR(_xlfn.IFS(B3151=2015,J3151*$P$4,B3151=2016,J3151*$P$5,B3151=2017,J3151*$P$6,B3151=2018,J3151*$P$7,B3151=2019,J3151*$P$8,B3151=2020,J3151*$P$9,B3151=2021,J3151*$P$10,B3151=2022,J3151*$P$11),"")</f>
        <v>377630.34266622085</v>
      </c>
      <c r="L3151" s="3">
        <f t="shared" si="50"/>
        <v>700160.34266622085</v>
      </c>
    </row>
    <row r="3152" spans="1:12">
      <c r="A3152">
        <v>4808910</v>
      </c>
      <c r="B3152">
        <v>2018</v>
      </c>
      <c r="D3152" t="s">
        <v>505</v>
      </c>
      <c r="E3152" t="s">
        <v>506</v>
      </c>
      <c r="F3152" t="s">
        <v>4101</v>
      </c>
      <c r="G3152" t="s">
        <v>507</v>
      </c>
      <c r="H3152" s="5">
        <v>376207</v>
      </c>
      <c r="I3152">
        <f>IFERROR(VLOOKUP(G3152,'NCES Match'!$A$2:$B$1307,2,FALSE),"")</f>
        <v>4808910</v>
      </c>
      <c r="J3152" cm="1">
        <f t="array" ref="J3152">IFERROR(_xlfn.IFS(B3152=2015,H3152/$O$13,B3152=2016,H3152/$O$14,B3152=2017,H3152/$O$15,B3152=2018,H3152/$O$16,B3152=2019,H3152/$O$17,B3152=2020,H3152/$O$18,B3152=2021,H3152/$O$19,B3152=2022,H3152/$O$20),"")</f>
        <v>2.4549720161791812E-4</v>
      </c>
      <c r="K3152" s="3" cm="1">
        <f t="array" ref="K3152">IFERROR(_xlfn.IFS(B3152=2015,J3152*$P$4,B3152=2016,J3152*$P$5,B3152=2017,J3152*$P$6,B3152=2018,J3152*$P$7,B3152=2019,J3152*$P$8,B3152=2020,J3152*$P$9,B3152=2021,J3152*$P$10,B3152=2022,J3152*$P$11),"")</f>
        <v>421482.68014438479</v>
      </c>
      <c r="L3152" s="3">
        <f t="shared" si="50"/>
        <v>797689.68014438474</v>
      </c>
    </row>
    <row r="3153" spans="1:12">
      <c r="A3153">
        <v>4808910</v>
      </c>
      <c r="B3153">
        <v>2019</v>
      </c>
      <c r="D3153" t="s">
        <v>505</v>
      </c>
      <c r="E3153" t="s">
        <v>506</v>
      </c>
      <c r="F3153" t="s">
        <v>4101</v>
      </c>
      <c r="G3153" t="s">
        <v>507</v>
      </c>
      <c r="H3153" s="5">
        <v>388869</v>
      </c>
      <c r="I3153">
        <f>IFERROR(VLOOKUP(G3153,'NCES Match'!$A$2:$B$1307,2,FALSE),"")</f>
        <v>4808910</v>
      </c>
      <c r="J3153" cm="1">
        <f t="array" ref="J3153">IFERROR(_xlfn.IFS(B3153=2015,H3153/$O$13,B3153=2016,H3153/$O$14,B3153=2017,H3153/$O$15,B3153=2018,H3153/$O$16,B3153=2019,H3153/$O$17,B3153=2020,H3153/$O$18,B3153=2021,H3153/$O$19,B3153=2022,H3153/$O$20),"")</f>
        <v>2.4622408378163145E-4</v>
      </c>
      <c r="K3153" s="3" cm="1">
        <f t="array" ref="K3153">IFERROR(_xlfn.IFS(B3153=2015,J3153*$P$4,B3153=2016,J3153*$P$5,B3153=2017,J3153*$P$6,B3153=2018,J3153*$P$7,B3153=2019,J3153*$P$8,B3153=2020,J3153*$P$9,B3153=2021,J3153*$P$10,B3153=2022,J3153*$P$11),"")</f>
        <v>427919.22939732904</v>
      </c>
      <c r="L3153" s="3">
        <f t="shared" si="50"/>
        <v>816788.22939732904</v>
      </c>
    </row>
    <row r="3154" spans="1:12">
      <c r="A3154">
        <v>4808910</v>
      </c>
      <c r="B3154">
        <v>2020</v>
      </c>
      <c r="D3154" t="s">
        <v>505</v>
      </c>
      <c r="E3154" t="s">
        <v>506</v>
      </c>
      <c r="F3154" t="s">
        <v>4230</v>
      </c>
      <c r="G3154" t="s">
        <v>507</v>
      </c>
      <c r="H3154" s="5">
        <v>404117</v>
      </c>
      <c r="I3154">
        <f>IFERROR(VLOOKUP(G3154,'NCES Match'!$A$2:$B$1307,2,FALSE),"")</f>
        <v>4808910</v>
      </c>
      <c r="J3154" cm="1">
        <f t="array" ref="J3154">IFERROR(_xlfn.IFS(B3154=2015,H3154/$O$13,B3154=2016,H3154/$O$14,B3154=2017,H3154/$O$15,B3154=2018,H3154/$O$16,B3154=2019,H3154/$O$17,B3154=2020,H3154/$O$18,B3154=2021,H3154/$O$19,B3154=2022,H3154/$O$20),"")</f>
        <v>2.1899405851952147E-4</v>
      </c>
      <c r="K3154" s="3" cm="1">
        <f t="array" ref="K3154">IFERROR(_xlfn.IFS(B3154=2015,J3154*$P$4,B3154=2016,J3154*$P$5,B3154=2017,J3154*$P$6,B3154=2018,J3154*$P$7,B3154=2019,J3154*$P$8,B3154=2020,J3154*$P$9,B3154=2021,J3154*$P$10,B3154=2022,J3154*$P$11),"")</f>
        <v>461640.09182742599</v>
      </c>
      <c r="L3154" s="3">
        <f t="shared" si="50"/>
        <v>865757.09182742599</v>
      </c>
    </row>
    <row r="3155" spans="1:12">
      <c r="A3155">
        <v>4808910</v>
      </c>
      <c r="B3155">
        <v>2021</v>
      </c>
      <c r="D3155" t="s">
        <v>505</v>
      </c>
      <c r="E3155" t="s">
        <v>506</v>
      </c>
      <c r="F3155" t="s">
        <v>4101</v>
      </c>
      <c r="G3155" t="s">
        <v>507</v>
      </c>
      <c r="H3155" s="5">
        <v>475507.53</v>
      </c>
      <c r="I3155">
        <f>IFERROR(VLOOKUP(G3155,'NCES Match'!$A$2:$B$1307,2,FALSE),"")</f>
        <v>4808910</v>
      </c>
      <c r="J3155" cm="1">
        <f t="array" ref="J3155">IFERROR(_xlfn.IFS(B3155=2015,H3155/$O$13,B3155=2016,H3155/$O$14,B3155=2017,H3155/$O$15,B3155=2018,H3155/$O$16,B3155=2019,H3155/$O$17,B3155=2020,H3155/$O$18,B3155=2021,H3155/$O$19,B3155=2022,H3155/$O$20),"")</f>
        <v>2.4329010663365943E-4</v>
      </c>
      <c r="K3155" s="3" cm="1">
        <f t="array" ref="K3155">IFERROR(_xlfn.IFS(B3155=2015,J3155*$P$4,B3155=2016,J3155*$P$5,B3155=2017,J3155*$P$6,B3155=2018,J3155*$P$7,B3155=2019,J3155*$P$8,B3155=2020,J3155*$P$9,B3155=2021,J3155*$P$10,B3155=2022,J3155*$P$11),"")</f>
        <v>520775.43890900083</v>
      </c>
      <c r="L3155" s="3">
        <f t="shared" si="50"/>
        <v>996282.96890900086</v>
      </c>
    </row>
    <row r="3156" spans="1:12">
      <c r="A3156">
        <v>4808910</v>
      </c>
      <c r="B3156">
        <v>2022</v>
      </c>
      <c r="D3156" t="s">
        <v>505</v>
      </c>
      <c r="E3156" t="s">
        <v>506</v>
      </c>
      <c r="F3156" t="s">
        <v>4101</v>
      </c>
      <c r="G3156" t="s">
        <v>507</v>
      </c>
      <c r="H3156" s="5">
        <v>596296.43999999994</v>
      </c>
      <c r="I3156">
        <f>IFERROR(VLOOKUP(G3156,'NCES Match'!$A$2:$B$1307,2,FALSE),"")</f>
        <v>4808910</v>
      </c>
      <c r="J3156" cm="1">
        <f t="array" ref="J3156">IFERROR(_xlfn.IFS(B3156=2015,H3156/$O$13,B3156=2016,H3156/$O$14,B3156=2017,H3156/$O$15,B3156=2018,H3156/$O$16,B3156=2019,H3156/$O$17,B3156=2020,H3156/$O$18,B3156=2021,H3156/$O$19,B3156=2022,H3156/$O$20),"")</f>
        <v>2.6191166858867664E-4</v>
      </c>
      <c r="K3156" s="3" cm="1">
        <f t="array" ref="K3156">IFERROR(_xlfn.IFS(B3156=2015,J3156*$P$4,B3156=2016,J3156*$P$5,B3156=2017,J3156*$P$6,B3156=2018,J3156*$P$7,B3156=2019,J3156*$P$8,B3156=2020,J3156*$P$9,B3156=2021,J3156*$P$10,B3156=2022,J3156*$P$11),"")</f>
        <v>564022.32737881911</v>
      </c>
      <c r="L3156" s="3">
        <f t="shared" si="50"/>
        <v>1160318.7673788192</v>
      </c>
    </row>
    <row r="3157" spans="1:12">
      <c r="A3157">
        <v>4808910</v>
      </c>
      <c r="B3157">
        <v>2023</v>
      </c>
      <c r="D3157" t="s">
        <v>505</v>
      </c>
      <c r="E3157" t="s">
        <v>506</v>
      </c>
      <c r="F3157" t="s">
        <v>4101</v>
      </c>
      <c r="G3157" t="s">
        <v>507</v>
      </c>
      <c r="H3157" s="5">
        <v>834378.48</v>
      </c>
      <c r="I3157">
        <f>IFERROR(VLOOKUP(G3157,'NCES Match'!$A$2:$B$1307,2,FALSE),"")</f>
        <v>4808910</v>
      </c>
      <c r="J3157" t="str" cm="1">
        <f t="array" ref="J3157">IFERROR(_xlfn.IFS(B3157=2015,H3157/$O$13,B3157=2016,H3157/$O$14,B3157=2017,H3157/$O$15,B3157=2018,H3157/$O$16,B3157=2019,H3157/$O$17,B3157=2020,H3157/$O$18,B3157=2021,H3157/$O$19,B3157=2022,H3157/$O$20),"")</f>
        <v/>
      </c>
      <c r="K3157" s="3" t="str" cm="1">
        <f t="array" ref="K3157">IFERROR(_xlfn.IFS(B3157=2015,J3157*$P$4,B3157=2016,J3157*$P$5,B3157=2017,J3157*$P$6,B3157=2018,J3157*$P$7,B3157=2019,J3157*$P$8,B3157=2020,J3157*$P$9,B3157=2021,J3157*$P$10,B3157=2022,J3157*$P$11),"")</f>
        <v/>
      </c>
      <c r="L3157" s="3">
        <f t="shared" si="50"/>
        <v>834378.48</v>
      </c>
    </row>
    <row r="3158" spans="1:12">
      <c r="A3158">
        <v>4839180</v>
      </c>
      <c r="B3158">
        <v>2015</v>
      </c>
      <c r="C3158" t="s">
        <v>381</v>
      </c>
      <c r="D3158" t="s">
        <v>2926</v>
      </c>
      <c r="E3158" t="s">
        <v>2927</v>
      </c>
      <c r="G3158" t="s">
        <v>2928</v>
      </c>
      <c r="H3158" s="5">
        <v>584397.86</v>
      </c>
      <c r="I3158">
        <f>IFERROR(VLOOKUP(G3158,'NCES Match'!$A$2:$B$1307,2,FALSE),"")</f>
        <v>4839180</v>
      </c>
      <c r="J3158" cm="1">
        <f t="array" ref="J3158">IFERROR(_xlfn.IFS(B3158=2015,H3158/$O$13,B3158=2016,H3158/$O$14,B3158=2017,H3158/$O$15,B3158=2018,H3158/$O$16,B3158=2019,H3158/$O$17,B3158=2020,H3158/$O$18,B3158=2021,H3158/$O$19,B3158=2022,H3158/$O$20),"")</f>
        <v>4.5781947905695257E-4</v>
      </c>
      <c r="K3158" s="3" cm="1">
        <f t="array" ref="K3158">IFERROR(_xlfn.IFS(B3158=2015,J3158*$P$4,B3158=2016,J3158*$P$5,B3158=2017,J3158*$P$6,B3158=2018,J3158*$P$7,B3158=2019,J3158*$P$8,B3158=2020,J3158*$P$9,B3158=2021,J3158*$P$10,B3158=2022,J3158*$P$11),"")</f>
        <v>728611.91245753679</v>
      </c>
      <c r="L3158" s="3">
        <f t="shared" si="50"/>
        <v>1313009.7724575368</v>
      </c>
    </row>
    <row r="3159" spans="1:12">
      <c r="A3159">
        <v>4839180</v>
      </c>
      <c r="B3159">
        <v>2016</v>
      </c>
      <c r="C3159" t="s">
        <v>4102</v>
      </c>
      <c r="D3159" t="s">
        <v>2926</v>
      </c>
      <c r="E3159" t="s">
        <v>2927</v>
      </c>
      <c r="F3159" t="s">
        <v>4101</v>
      </c>
      <c r="G3159" t="s">
        <v>2928</v>
      </c>
      <c r="H3159" s="5">
        <v>611755</v>
      </c>
      <c r="I3159">
        <f>IFERROR(VLOOKUP(G3159,'NCES Match'!$A$2:$B$1307,2,FALSE),"")</f>
        <v>4839180</v>
      </c>
      <c r="J3159" cm="1">
        <f t="array" ref="J3159">IFERROR(_xlfn.IFS(B3159=2015,H3159/$O$13,B3159=2016,H3159/$O$14,B3159=2017,H3159/$O$15,B3159=2018,H3159/$O$16,B3159=2019,H3159/$O$17,B3159=2020,H3159/$O$18,B3159=2021,H3159/$O$19,B3159=2022,H3159/$O$20),"")</f>
        <v>4.3793516081861339E-4</v>
      </c>
      <c r="K3159" s="3" cm="1">
        <f t="array" ref="K3159">IFERROR(_xlfn.IFS(B3159=2015,J3159*$P$4,B3159=2016,J3159*$P$5,B3159=2017,J3159*$P$6,B3159=2018,J3159*$P$7,B3159=2019,J3159*$P$8,B3159=2020,J3159*$P$9,B3159=2021,J3159*$P$10,B3159=2022,J3159*$P$11),"")</f>
        <v>733817.84006557381</v>
      </c>
      <c r="L3159" s="3">
        <f t="shared" si="50"/>
        <v>1345572.8400655738</v>
      </c>
    </row>
    <row r="3160" spans="1:12">
      <c r="A3160">
        <v>4839180</v>
      </c>
      <c r="B3160">
        <v>2017</v>
      </c>
      <c r="D3160" t="s">
        <v>2926</v>
      </c>
      <c r="E3160" t="s">
        <v>2927</v>
      </c>
      <c r="F3160" t="s">
        <v>4101</v>
      </c>
      <c r="G3160" t="s">
        <v>2928</v>
      </c>
      <c r="H3160" s="5">
        <v>634874</v>
      </c>
      <c r="I3160">
        <f>IFERROR(VLOOKUP(G3160,'NCES Match'!$A$2:$B$1307,2,FALSE),"")</f>
        <v>4839180</v>
      </c>
      <c r="J3160" cm="1">
        <f t="array" ref="J3160">IFERROR(_xlfn.IFS(B3160=2015,H3160/$O$13,B3160=2016,H3160/$O$14,B3160=2017,H3160/$O$15,B3160=2018,H3160/$O$16,B3160=2019,H3160/$O$17,B3160=2020,H3160/$O$18,B3160=2021,H3160/$O$19,B3160=2022,H3160/$O$20),"")</f>
        <v>4.3770674751845615E-4</v>
      </c>
      <c r="K3160" s="3" cm="1">
        <f t="array" ref="K3160">IFERROR(_xlfn.IFS(B3160=2015,J3160*$P$4,B3160=2016,J3160*$P$5,B3160=2017,J3160*$P$6,B3160=2018,J3160*$P$7,B3160=2019,J3160*$P$8,B3160=2020,J3160*$P$9,B3160=2021,J3160*$P$10,B3160=2022,J3160*$P$11),"")</f>
        <v>743334.53064792207</v>
      </c>
      <c r="L3160" s="3">
        <f t="shared" si="50"/>
        <v>1378208.5306479221</v>
      </c>
    </row>
    <row r="3161" spans="1:12">
      <c r="A3161">
        <v>4839180</v>
      </c>
      <c r="B3161">
        <v>2018</v>
      </c>
      <c r="D3161" t="s">
        <v>2926</v>
      </c>
      <c r="E3161" t="s">
        <v>2927</v>
      </c>
      <c r="F3161" t="s">
        <v>4101</v>
      </c>
      <c r="G3161" t="s">
        <v>2928</v>
      </c>
      <c r="H3161" s="5">
        <v>669003</v>
      </c>
      <c r="I3161">
        <f>IFERROR(VLOOKUP(G3161,'NCES Match'!$A$2:$B$1307,2,FALSE),"")</f>
        <v>4839180</v>
      </c>
      <c r="J3161" cm="1">
        <f t="array" ref="J3161">IFERROR(_xlfn.IFS(B3161=2015,H3161/$O$13,B3161=2016,H3161/$O$14,B3161=2017,H3161/$O$15,B3161=2018,H3161/$O$16,B3161=2019,H3161/$O$17,B3161=2020,H3161/$O$18,B3161=2021,H3161/$O$19,B3161=2022,H3161/$O$20),"")</f>
        <v>4.3656381825429099E-4</v>
      </c>
      <c r="K3161" s="3" cm="1">
        <f t="array" ref="K3161">IFERROR(_xlfn.IFS(B3161=2015,J3161*$P$4,B3161=2016,J3161*$P$5,B3161=2017,J3161*$P$6,B3161=2018,J3161*$P$7,B3161=2019,J3161*$P$8,B3161=2020,J3161*$P$9,B3161=2021,J3161*$P$10,B3161=2022,J3161*$P$11),"")</f>
        <v>749516.03097399522</v>
      </c>
      <c r="L3161" s="3">
        <f t="shared" si="50"/>
        <v>1418519.0309739951</v>
      </c>
    </row>
    <row r="3162" spans="1:12">
      <c r="A3162">
        <v>4839180</v>
      </c>
      <c r="B3162">
        <v>2019</v>
      </c>
      <c r="D3162" t="s">
        <v>2926</v>
      </c>
      <c r="E3162" t="s">
        <v>2927</v>
      </c>
      <c r="F3162" t="s">
        <v>4101</v>
      </c>
      <c r="G3162" t="s">
        <v>2928</v>
      </c>
      <c r="H3162" s="5">
        <v>727105</v>
      </c>
      <c r="I3162">
        <f>IFERROR(VLOOKUP(G3162,'NCES Match'!$A$2:$B$1307,2,FALSE),"")</f>
        <v>4839180</v>
      </c>
      <c r="J3162" cm="1">
        <f t="array" ref="J3162">IFERROR(_xlfn.IFS(B3162=2015,H3162/$O$13,B3162=2016,H3162/$O$14,B3162=2017,H3162/$O$15,B3162=2018,H3162/$O$16,B3162=2019,H3162/$O$17,B3162=2020,H3162/$O$18,B3162=2021,H3162/$O$19,B3162=2022,H3162/$O$20),"")</f>
        <v>4.6038836327411836E-4</v>
      </c>
      <c r="K3162" s="3" cm="1">
        <f t="array" ref="K3162">IFERROR(_xlfn.IFS(B3162=2015,J3162*$P$4,B3162=2016,J3162*$P$5,B3162=2017,J3162*$P$6,B3162=2018,J3162*$P$7,B3162=2019,J3162*$P$8,B3162=2020,J3162*$P$9,B3162=2021,J3162*$P$10,B3162=2022,J3162*$P$11),"")</f>
        <v>800120.89235949621</v>
      </c>
      <c r="L3162" s="3">
        <f t="shared" si="50"/>
        <v>1527225.8923594961</v>
      </c>
    </row>
    <row r="3163" spans="1:12">
      <c r="A3163">
        <v>4839180</v>
      </c>
      <c r="B3163">
        <v>2020</v>
      </c>
      <c r="D3163" t="s">
        <v>2926</v>
      </c>
      <c r="E3163" t="s">
        <v>2927</v>
      </c>
      <c r="F3163" t="s">
        <v>4230</v>
      </c>
      <c r="G3163" t="s">
        <v>2928</v>
      </c>
      <c r="H3163" s="5">
        <v>790745</v>
      </c>
      <c r="I3163">
        <f>IFERROR(VLOOKUP(G3163,'NCES Match'!$A$2:$B$1307,2,FALSE),"")</f>
        <v>4839180</v>
      </c>
      <c r="J3163" cm="1">
        <f t="array" ref="J3163">IFERROR(_xlfn.IFS(B3163=2015,H3163/$O$13,B3163=2016,H3163/$O$14,B3163=2017,H3163/$O$15,B3163=2018,H3163/$O$16,B3163=2019,H3163/$O$17,B3163=2020,H3163/$O$18,B3163=2021,H3163/$O$19,B3163=2022,H3163/$O$20),"")</f>
        <v>4.2851069567481447E-4</v>
      </c>
      <c r="K3163" s="3" cm="1">
        <f t="array" ref="K3163">IFERROR(_xlfn.IFS(B3163=2015,J3163*$P$4,B3163=2016,J3163*$P$5,B3163=2017,J3163*$P$6,B3163=2018,J3163*$P$7,B3163=2019,J3163*$P$8,B3163=2020,J3163*$P$9,B3163=2021,J3163*$P$10,B3163=2022,J3163*$P$11),"")</f>
        <v>903301.75274011726</v>
      </c>
      <c r="L3163" s="3">
        <f t="shared" si="50"/>
        <v>1694046.7527401173</v>
      </c>
    </row>
    <row r="3164" spans="1:12">
      <c r="A3164">
        <v>4839180</v>
      </c>
      <c r="B3164">
        <v>2021</v>
      </c>
      <c r="D3164" t="s">
        <v>2926</v>
      </c>
      <c r="E3164" t="s">
        <v>2927</v>
      </c>
      <c r="F3164" t="s">
        <v>4101</v>
      </c>
      <c r="G3164" t="s">
        <v>2928</v>
      </c>
      <c r="H3164" s="5">
        <v>856697.74</v>
      </c>
      <c r="I3164">
        <f>IFERROR(VLOOKUP(G3164,'NCES Match'!$A$2:$B$1307,2,FALSE),"")</f>
        <v>4839180</v>
      </c>
      <c r="J3164" cm="1">
        <f t="array" ref="J3164">IFERROR(_xlfn.IFS(B3164=2015,H3164/$O$13,B3164=2016,H3164/$O$14,B3164=2017,H3164/$O$15,B3164=2018,H3164/$O$16,B3164=2019,H3164/$O$17,B3164=2020,H3164/$O$18,B3164=2021,H3164/$O$19,B3164=2022,H3164/$O$20),"")</f>
        <v>4.3832341523049074E-4</v>
      </c>
      <c r="K3164" s="3" cm="1">
        <f t="array" ref="K3164">IFERROR(_xlfn.IFS(B3164=2015,J3164*$P$4,B3164=2016,J3164*$P$5,B3164=2017,J3164*$P$6,B3164=2018,J3164*$P$7,B3164=2019,J3164*$P$8,B3164=2020,J3164*$P$9,B3164=2021,J3164*$P$10,B3164=2022,J3164*$P$11),"")</f>
        <v>938254.62987063325</v>
      </c>
      <c r="L3164" s="3">
        <f t="shared" si="50"/>
        <v>1794952.3698706334</v>
      </c>
    </row>
    <row r="3165" spans="1:12">
      <c r="A3165">
        <v>4839180</v>
      </c>
      <c r="B3165">
        <v>2022</v>
      </c>
      <c r="D3165" t="s">
        <v>2926</v>
      </c>
      <c r="E3165" t="s">
        <v>2927</v>
      </c>
      <c r="F3165" t="s">
        <v>4101</v>
      </c>
      <c r="G3165" t="s">
        <v>2928</v>
      </c>
      <c r="H3165" s="5">
        <v>925793.27</v>
      </c>
      <c r="I3165">
        <f>IFERROR(VLOOKUP(G3165,'NCES Match'!$A$2:$B$1307,2,FALSE),"")</f>
        <v>4839180</v>
      </c>
      <c r="J3165" cm="1">
        <f t="array" ref="J3165">IFERROR(_xlfn.IFS(B3165=2015,H3165/$O$13,B3165=2016,H3165/$O$14,B3165=2017,H3165/$O$15,B3165=2018,H3165/$O$16,B3165=2019,H3165/$O$17,B3165=2020,H3165/$O$18,B3165=2021,H3165/$O$19,B3165=2022,H3165/$O$20),"")</f>
        <v>4.0663677300147434E-4</v>
      </c>
      <c r="K3165" s="3" cm="1">
        <f t="array" ref="K3165">IFERROR(_xlfn.IFS(B3165=2015,J3165*$P$4,B3165=2016,J3165*$P$5,B3165=2017,J3165*$P$6,B3165=2018,J3165*$P$7,B3165=2019,J3165*$P$8,B3165=2020,J3165*$P$9,B3165=2021,J3165*$P$10,B3165=2022,J3165*$P$11),"")</f>
        <v>875685.38027335459</v>
      </c>
      <c r="L3165" s="3">
        <f t="shared" si="50"/>
        <v>1801478.6502733547</v>
      </c>
    </row>
    <row r="3166" spans="1:12">
      <c r="A3166">
        <v>4839180</v>
      </c>
      <c r="B3166">
        <v>2023</v>
      </c>
      <c r="D3166" t="s">
        <v>2926</v>
      </c>
      <c r="E3166" t="s">
        <v>2927</v>
      </c>
      <c r="F3166" t="s">
        <v>4101</v>
      </c>
      <c r="G3166" t="s">
        <v>2928</v>
      </c>
      <c r="H3166" s="5">
        <v>1024091.85</v>
      </c>
      <c r="I3166">
        <f>IFERROR(VLOOKUP(G3166,'NCES Match'!$A$2:$B$1307,2,FALSE),"")</f>
        <v>4839180</v>
      </c>
      <c r="J3166" t="str" cm="1">
        <f t="array" ref="J3166">IFERROR(_xlfn.IFS(B3166=2015,H3166/$O$13,B3166=2016,H3166/$O$14,B3166=2017,H3166/$O$15,B3166=2018,H3166/$O$16,B3166=2019,H3166/$O$17,B3166=2020,H3166/$O$18,B3166=2021,H3166/$O$19,B3166=2022,H3166/$O$20),"")</f>
        <v/>
      </c>
      <c r="K3166" s="3" t="str" cm="1">
        <f t="array" ref="K3166">IFERROR(_xlfn.IFS(B3166=2015,J3166*$P$4,B3166=2016,J3166*$P$5,B3166=2017,J3166*$P$6,B3166=2018,J3166*$P$7,B3166=2019,J3166*$P$8,B3166=2020,J3166*$P$9,B3166=2021,J3166*$P$10,B3166=2022,J3166*$P$11),"")</f>
        <v/>
      </c>
      <c r="L3166" s="3">
        <f t="shared" si="50"/>
        <v>1024091.85</v>
      </c>
    </row>
    <row r="3167" spans="1:12">
      <c r="A3167">
        <v>4808670</v>
      </c>
      <c r="B3167">
        <v>2015</v>
      </c>
      <c r="C3167" t="s">
        <v>381</v>
      </c>
      <c r="D3167" t="s">
        <v>487</v>
      </c>
      <c r="E3167" t="s">
        <v>488</v>
      </c>
      <c r="G3167" t="s">
        <v>489</v>
      </c>
      <c r="H3167" s="5">
        <v>328710.40999999997</v>
      </c>
      <c r="I3167">
        <f>IFERROR(VLOOKUP(G3167,'NCES Match'!$A$2:$B$1307,2,FALSE),"")</f>
        <v>4808670</v>
      </c>
      <c r="J3167" cm="1">
        <f t="array" ref="J3167">IFERROR(_xlfn.IFS(B3167=2015,H3167/$O$13,B3167=2016,H3167/$O$14,B3167=2017,H3167/$O$15,B3167=2018,H3167/$O$16,B3167=2019,H3167/$O$17,B3167=2020,H3167/$O$18,B3167=2021,H3167/$O$19,B3167=2022,H3167/$O$20),"")</f>
        <v>2.5751297013099479E-4</v>
      </c>
      <c r="K3167" s="3" cm="1">
        <f t="array" ref="K3167">IFERROR(_xlfn.IFS(B3167=2015,J3167*$P$4,B3167=2016,J3167*$P$5,B3167=2017,J3167*$P$6,B3167=2018,J3167*$P$7,B3167=2019,J3167*$P$8,B3167=2020,J3167*$P$9,B3167=2021,J3167*$P$10,B3167=2022,J3167*$P$11),"")</f>
        <v>409827.51113222935</v>
      </c>
      <c r="L3167" s="3">
        <f t="shared" si="50"/>
        <v>738537.92113222927</v>
      </c>
    </row>
    <row r="3168" spans="1:12">
      <c r="A3168">
        <v>4808670</v>
      </c>
      <c r="B3168">
        <v>2016</v>
      </c>
      <c r="C3168" t="s">
        <v>4102</v>
      </c>
      <c r="D3168" t="s">
        <v>487</v>
      </c>
      <c r="E3168" t="s">
        <v>488</v>
      </c>
      <c r="F3168" t="s">
        <v>4101</v>
      </c>
      <c r="G3168" t="s">
        <v>489</v>
      </c>
      <c r="H3168" s="5">
        <v>368884</v>
      </c>
      <c r="I3168">
        <f>IFERROR(VLOOKUP(G3168,'NCES Match'!$A$2:$B$1307,2,FALSE),"")</f>
        <v>4808670</v>
      </c>
      <c r="J3168" cm="1">
        <f t="array" ref="J3168">IFERROR(_xlfn.IFS(B3168=2015,H3168/$O$13,B3168=2016,H3168/$O$14,B3168=2017,H3168/$O$15,B3168=2018,H3168/$O$16,B3168=2019,H3168/$O$17,B3168=2020,H3168/$O$18,B3168=2021,H3168/$O$19,B3168=2022,H3168/$O$20),"")</f>
        <v>2.6407184880125769E-4</v>
      </c>
      <c r="K3168" s="3" cm="1">
        <f t="array" ref="K3168">IFERROR(_xlfn.IFS(B3168=2015,J3168*$P$4,B3168=2016,J3168*$P$5,B3168=2017,J3168*$P$6,B3168=2018,J3168*$P$7,B3168=2019,J3168*$P$8,B3168=2020,J3168*$P$9,B3168=2021,J3168*$P$10,B3168=2022,J3168*$P$11),"")</f>
        <v>442487.04156851873</v>
      </c>
      <c r="L3168" s="3">
        <f t="shared" si="50"/>
        <v>811371.04156851873</v>
      </c>
    </row>
    <row r="3169" spans="1:12">
      <c r="A3169">
        <v>4808670</v>
      </c>
      <c r="B3169">
        <v>2017</v>
      </c>
      <c r="D3169" t="s">
        <v>487</v>
      </c>
      <c r="E3169" t="s">
        <v>488</v>
      </c>
      <c r="F3169" t="s">
        <v>4101</v>
      </c>
      <c r="G3169" t="s">
        <v>489</v>
      </c>
      <c r="H3169" s="5">
        <v>427846</v>
      </c>
      <c r="I3169">
        <f>IFERROR(VLOOKUP(G3169,'NCES Match'!$A$2:$B$1307,2,FALSE),"")</f>
        <v>4808670</v>
      </c>
      <c r="J3169" cm="1">
        <f t="array" ref="J3169">IFERROR(_xlfn.IFS(B3169=2015,H3169/$O$13,B3169=2016,H3169/$O$14,B3169=2017,H3169/$O$15,B3169=2018,H3169/$O$16,B3169=2019,H3169/$O$17,B3169=2020,H3169/$O$18,B3169=2021,H3169/$O$19,B3169=2022,H3169/$O$20),"")</f>
        <v>2.9497361854286268E-4</v>
      </c>
      <c r="K3169" s="3" cm="1">
        <f t="array" ref="K3169">IFERROR(_xlfn.IFS(B3169=2015,J3169*$P$4,B3169=2016,J3169*$P$5,B3169=2017,J3169*$P$6,B3169=2018,J3169*$P$7,B3169=2019,J3169*$P$8,B3169=2020,J3169*$P$9,B3169=2021,J3169*$P$10,B3169=2022,J3169*$P$11),"")</f>
        <v>500938.30523787538</v>
      </c>
      <c r="L3169" s="3">
        <f t="shared" si="50"/>
        <v>928784.30523787532</v>
      </c>
    </row>
    <row r="3170" spans="1:12">
      <c r="A3170">
        <v>4808670</v>
      </c>
      <c r="B3170">
        <v>2018</v>
      </c>
      <c r="D3170" t="s">
        <v>487</v>
      </c>
      <c r="E3170" t="s">
        <v>488</v>
      </c>
      <c r="F3170" t="s">
        <v>4101</v>
      </c>
      <c r="G3170" t="s">
        <v>489</v>
      </c>
      <c r="H3170" s="5">
        <v>493525</v>
      </c>
      <c r="I3170">
        <f>IFERROR(VLOOKUP(G3170,'NCES Match'!$A$2:$B$1307,2,FALSE),"")</f>
        <v>4808670</v>
      </c>
      <c r="J3170" cm="1">
        <f t="array" ref="J3170">IFERROR(_xlfn.IFS(B3170=2015,H3170/$O$13,B3170=2016,H3170/$O$14,B3170=2017,H3170/$O$15,B3170=2018,H3170/$O$16,B3170=2019,H3170/$O$17,B3170=2020,H3170/$O$18,B3170=2021,H3170/$O$19,B3170=2022,H3170/$O$20),"")</f>
        <v>3.2205409901592215E-4</v>
      </c>
      <c r="K3170" s="3" cm="1">
        <f t="array" ref="K3170">IFERROR(_xlfn.IFS(B3170=2015,J3170*$P$4,B3170=2016,J3170*$P$5,B3170=2017,J3170*$P$6,B3170=2018,J3170*$P$7,B3170=2019,J3170*$P$8,B3170=2020,J3170*$P$9,B3170=2021,J3170*$P$10,B3170=2022,J3170*$P$11),"")</f>
        <v>552919.6418946418</v>
      </c>
      <c r="L3170" s="3">
        <f t="shared" si="50"/>
        <v>1046444.6418946418</v>
      </c>
    </row>
    <row r="3171" spans="1:12">
      <c r="A3171">
        <v>4808670</v>
      </c>
      <c r="B3171">
        <v>2019</v>
      </c>
      <c r="D3171" t="s">
        <v>487</v>
      </c>
      <c r="E3171" t="s">
        <v>488</v>
      </c>
      <c r="F3171" t="s">
        <v>4101</v>
      </c>
      <c r="G3171" t="s">
        <v>489</v>
      </c>
      <c r="H3171" s="5">
        <v>530544</v>
      </c>
      <c r="I3171">
        <f>IFERROR(VLOOKUP(G3171,'NCES Match'!$A$2:$B$1307,2,FALSE),"")</f>
        <v>4808670</v>
      </c>
      <c r="J3171" cm="1">
        <f t="array" ref="J3171">IFERROR(_xlfn.IFS(B3171=2015,H3171/$O$13,B3171=2016,H3171/$O$14,B3171=2017,H3171/$O$15,B3171=2018,H3171/$O$16,B3171=2019,H3171/$O$17,B3171=2020,H3171/$O$18,B3171=2021,H3171/$O$19,B3171=2022,H3171/$O$20),"")</f>
        <v>3.3592986405664085E-4</v>
      </c>
      <c r="K3171" s="3" cm="1">
        <f t="array" ref="K3171">IFERROR(_xlfn.IFS(B3171=2015,J3171*$P$4,B3171=2016,J3171*$P$5,B3171=2017,J3171*$P$6,B3171=2018,J3171*$P$7,B3171=2019,J3171*$P$8,B3171=2020,J3171*$P$9,B3171=2021,J3171*$P$10,B3171=2022,J3171*$P$11),"")</f>
        <v>583821.23450667586</v>
      </c>
      <c r="L3171" s="3">
        <f t="shared" si="50"/>
        <v>1114365.234506676</v>
      </c>
    </row>
    <row r="3172" spans="1:12">
      <c r="A3172">
        <v>4808670</v>
      </c>
      <c r="B3172">
        <v>2020</v>
      </c>
      <c r="D3172" t="s">
        <v>487</v>
      </c>
      <c r="E3172" t="s">
        <v>488</v>
      </c>
      <c r="F3172" t="s">
        <v>4230</v>
      </c>
      <c r="G3172" t="s">
        <v>489</v>
      </c>
      <c r="H3172" s="5">
        <v>698890</v>
      </c>
      <c r="I3172">
        <f>IFERROR(VLOOKUP(G3172,'NCES Match'!$A$2:$B$1307,2,FALSE),"")</f>
        <v>4808670</v>
      </c>
      <c r="J3172" cm="1">
        <f t="array" ref="J3172">IFERROR(_xlfn.IFS(B3172=2015,H3172/$O$13,B3172=2016,H3172/$O$14,B3172=2017,H3172/$O$15,B3172=2018,H3172/$O$16,B3172=2019,H3172/$O$17,B3172=2020,H3172/$O$18,B3172=2021,H3172/$O$19,B3172=2022,H3172/$O$20),"")</f>
        <v>3.7873377650212282E-4</v>
      </c>
      <c r="K3172" s="3" cm="1">
        <f t="array" ref="K3172">IFERROR(_xlfn.IFS(B3172=2015,J3172*$P$4,B3172=2016,J3172*$P$5,B3172=2017,J3172*$P$6,B3172=2018,J3172*$P$7,B3172=2019,J3172*$P$8,B3172=2020,J3172*$P$9,B3172=2021,J3172*$P$10,B3172=2022,J3172*$P$11),"")</f>
        <v>798371.86700205575</v>
      </c>
      <c r="L3172" s="3">
        <f t="shared" si="50"/>
        <v>1497261.8670020557</v>
      </c>
    </row>
    <row r="3173" spans="1:12">
      <c r="A3173">
        <v>4808670</v>
      </c>
      <c r="B3173">
        <v>2021</v>
      </c>
      <c r="D3173" t="s">
        <v>487</v>
      </c>
      <c r="E3173" t="s">
        <v>488</v>
      </c>
      <c r="F3173" t="s">
        <v>4101</v>
      </c>
      <c r="G3173" t="s">
        <v>489</v>
      </c>
      <c r="H3173" s="5">
        <v>770706.46</v>
      </c>
      <c r="I3173">
        <f>IFERROR(VLOOKUP(G3173,'NCES Match'!$A$2:$B$1307,2,FALSE),"")</f>
        <v>4808670</v>
      </c>
      <c r="J3173" cm="1">
        <f t="array" ref="J3173">IFERROR(_xlfn.IFS(B3173=2015,H3173/$O$13,B3173=2016,H3173/$O$14,B3173=2017,H3173/$O$15,B3173=2018,H3173/$O$16,B3173=2019,H3173/$O$17,B3173=2020,H3173/$O$18,B3173=2021,H3173/$O$19,B3173=2022,H3173/$O$20),"")</f>
        <v>3.9432657740803845E-4</v>
      </c>
      <c r="K3173" s="3" cm="1">
        <f t="array" ref="K3173">IFERROR(_xlfn.IFS(B3173=2015,J3173*$P$4,B3173=2016,J3173*$P$5,B3173=2017,J3173*$P$6,B3173=2018,J3173*$P$7,B3173=2019,J3173*$P$8,B3173=2020,J3173*$P$9,B3173=2021,J3173*$P$10,B3173=2022,J3173*$P$11),"")</f>
        <v>844077.05378819606</v>
      </c>
      <c r="L3173" s="3">
        <f t="shared" si="50"/>
        <v>1614783.513788196</v>
      </c>
    </row>
    <row r="3174" spans="1:12">
      <c r="A3174">
        <v>4808670</v>
      </c>
      <c r="B3174">
        <v>2022</v>
      </c>
      <c r="D3174" t="s">
        <v>487</v>
      </c>
      <c r="E3174" t="s">
        <v>488</v>
      </c>
      <c r="F3174" t="s">
        <v>4101</v>
      </c>
      <c r="G3174" t="s">
        <v>489</v>
      </c>
      <c r="H3174" s="5">
        <v>1039123.82</v>
      </c>
      <c r="I3174">
        <f>IFERROR(VLOOKUP(G3174,'NCES Match'!$A$2:$B$1307,2,FALSE),"")</f>
        <v>4808670</v>
      </c>
      <c r="J3174" cm="1">
        <f t="array" ref="J3174">IFERROR(_xlfn.IFS(B3174=2015,H3174/$O$13,B3174=2016,H3174/$O$14,B3174=2017,H3174/$O$15,B3174=2018,H3174/$O$16,B3174=2019,H3174/$O$17,B3174=2020,H3174/$O$18,B3174=2021,H3174/$O$19,B3174=2022,H3174/$O$20),"")</f>
        <v>4.564150233169926E-4</v>
      </c>
      <c r="K3174" s="3" cm="1">
        <f t="array" ref="K3174">IFERROR(_xlfn.IFS(B3174=2015,J3174*$P$4,B3174=2016,J3174*$P$5,B3174=2017,J3174*$P$6,B3174=2018,J3174*$P$7,B3174=2019,J3174*$P$8,B3174=2020,J3174*$P$9,B3174=2021,J3174*$P$10,B3174=2022,J3174*$P$11),"")</f>
        <v>982881.99639623729</v>
      </c>
      <c r="L3174" s="3">
        <f t="shared" si="50"/>
        <v>2022005.8163962374</v>
      </c>
    </row>
    <row r="3175" spans="1:12">
      <c r="A3175">
        <v>4808670</v>
      </c>
      <c r="B3175">
        <v>2023</v>
      </c>
      <c r="D3175" t="s">
        <v>487</v>
      </c>
      <c r="E3175" t="s">
        <v>488</v>
      </c>
      <c r="F3175" t="s">
        <v>4101</v>
      </c>
      <c r="G3175" t="s">
        <v>489</v>
      </c>
      <c r="H3175" s="5">
        <v>1307242.1399999999</v>
      </c>
      <c r="I3175">
        <f>IFERROR(VLOOKUP(G3175,'NCES Match'!$A$2:$B$1307,2,FALSE),"")</f>
        <v>4808670</v>
      </c>
      <c r="J3175" t="str" cm="1">
        <f t="array" ref="J3175">IFERROR(_xlfn.IFS(B3175=2015,H3175/$O$13,B3175=2016,H3175/$O$14,B3175=2017,H3175/$O$15,B3175=2018,H3175/$O$16,B3175=2019,H3175/$O$17,B3175=2020,H3175/$O$18,B3175=2021,H3175/$O$19,B3175=2022,H3175/$O$20),"")</f>
        <v/>
      </c>
      <c r="K3175" s="3" t="str" cm="1">
        <f t="array" ref="K3175">IFERROR(_xlfn.IFS(B3175=2015,J3175*$P$4,B3175=2016,J3175*$P$5,B3175=2017,J3175*$P$6,B3175=2018,J3175*$P$7,B3175=2019,J3175*$P$8,B3175=2020,J3175*$P$9,B3175=2021,J3175*$P$10,B3175=2022,J3175*$P$11),"")</f>
        <v/>
      </c>
      <c r="L3175" s="3">
        <f t="shared" si="50"/>
        <v>1307242.1399999999</v>
      </c>
    </row>
    <row r="3176" spans="1:12">
      <c r="A3176">
        <v>4833180</v>
      </c>
      <c r="B3176">
        <v>2015</v>
      </c>
      <c r="C3176" t="s">
        <v>381</v>
      </c>
      <c r="D3176" t="s">
        <v>2422</v>
      </c>
      <c r="E3176" t="s">
        <v>2423</v>
      </c>
      <c r="G3176" t="s">
        <v>2424</v>
      </c>
      <c r="H3176" s="5">
        <v>3542596.09</v>
      </c>
      <c r="I3176">
        <f>IFERROR(VLOOKUP(G3176,'NCES Match'!$A$2:$B$1307,2,FALSE),"")</f>
        <v>4833180</v>
      </c>
      <c r="J3176" cm="1">
        <f t="array" ref="J3176">IFERROR(_xlfn.IFS(B3176=2015,H3176/$O$13,B3176=2016,H3176/$O$14,B3176=2017,H3176/$O$15,B3176=2018,H3176/$O$16,B3176=2019,H3176/$O$17,B3176=2020,H3176/$O$18,B3176=2021,H3176/$O$19,B3176=2022,H3176/$O$20),"")</f>
        <v>2.7752830861375796E-3</v>
      </c>
      <c r="K3176" s="3" cm="1">
        <f t="array" ref="K3176">IFERROR(_xlfn.IFS(B3176=2015,J3176*$P$4,B3176=2016,J3176*$P$5,B3176=2017,J3176*$P$6,B3176=2018,J3176*$P$7,B3176=2019,J3176*$P$8,B3176=2020,J3176*$P$9,B3176=2021,J3176*$P$10,B3176=2022,J3176*$P$11),"")</f>
        <v>4416815.8182500741</v>
      </c>
      <c r="L3176" s="3">
        <f t="shared" si="50"/>
        <v>7959411.9082500739</v>
      </c>
    </row>
    <row r="3177" spans="1:12">
      <c r="A3177">
        <v>4833180</v>
      </c>
      <c r="B3177">
        <v>2016</v>
      </c>
      <c r="C3177" t="s">
        <v>4102</v>
      </c>
      <c r="D3177" t="s">
        <v>2422</v>
      </c>
      <c r="E3177" t="s">
        <v>2423</v>
      </c>
      <c r="F3177" t="s">
        <v>4101</v>
      </c>
      <c r="G3177" t="s">
        <v>2424</v>
      </c>
      <c r="H3177" s="5">
        <v>3751827</v>
      </c>
      <c r="I3177">
        <f>IFERROR(VLOOKUP(G3177,'NCES Match'!$A$2:$B$1307,2,FALSE),"")</f>
        <v>4833180</v>
      </c>
      <c r="J3177" cm="1">
        <f t="array" ref="J3177">IFERROR(_xlfn.IFS(B3177=2015,H3177/$O$13,B3177=2016,H3177/$O$14,B3177=2017,H3177/$O$15,B3177=2018,H3177/$O$16,B3177=2019,H3177/$O$17,B3177=2020,H3177/$O$18,B3177=2021,H3177/$O$19,B3177=2022,H3177/$O$20),"")</f>
        <v>2.6858087969998052E-3</v>
      </c>
      <c r="K3177" s="3" cm="1">
        <f t="array" ref="K3177">IFERROR(_xlfn.IFS(B3177=2015,J3177*$P$4,B3177=2016,J3177*$P$5,B3177=2017,J3177*$P$6,B3177=2018,J3177*$P$7,B3177=2019,J3177*$P$8,B3177=2020,J3177*$P$9,B3177=2021,J3177*$P$10,B3177=2022,J3177*$P$11),"")</f>
        <v>4500425.1464061625</v>
      </c>
      <c r="L3177" s="3">
        <f t="shared" si="50"/>
        <v>8252252.1464061625</v>
      </c>
    </row>
    <row r="3178" spans="1:12">
      <c r="A3178">
        <v>4833180</v>
      </c>
      <c r="B3178">
        <v>2017</v>
      </c>
      <c r="D3178" t="s">
        <v>2422</v>
      </c>
      <c r="E3178" t="s">
        <v>2423</v>
      </c>
      <c r="F3178" t="s">
        <v>4101</v>
      </c>
      <c r="G3178" t="s">
        <v>2424</v>
      </c>
      <c r="H3178" s="5">
        <v>4104866</v>
      </c>
      <c r="I3178">
        <f>IFERROR(VLOOKUP(G3178,'NCES Match'!$A$2:$B$1307,2,FALSE),"")</f>
        <v>4833180</v>
      </c>
      <c r="J3178" cm="1">
        <f t="array" ref="J3178">IFERROR(_xlfn.IFS(B3178=2015,H3178/$O$13,B3178=2016,H3178/$O$14,B3178=2017,H3178/$O$15,B3178=2018,H3178/$O$16,B3178=2019,H3178/$O$17,B3178=2020,H3178/$O$18,B3178=2021,H3178/$O$19,B3178=2022,H3178/$O$20),"")</f>
        <v>2.830053752176172E-3</v>
      </c>
      <c r="K3178" s="3" cm="1">
        <f t="array" ref="K3178">IFERROR(_xlfn.IFS(B3178=2015,J3178*$P$4,B3178=2016,J3178*$P$5,B3178=2017,J3178*$P$6,B3178=2018,J3178*$P$7,B3178=2019,J3178*$P$8,B3178=2020,J3178*$P$9,B3178=2021,J3178*$P$10,B3178=2022,J3178*$P$11),"")</f>
        <v>4806132.6207761122</v>
      </c>
      <c r="L3178" s="3">
        <f t="shared" si="50"/>
        <v>8910998.6207761131</v>
      </c>
    </row>
    <row r="3179" spans="1:12">
      <c r="A3179">
        <v>4833180</v>
      </c>
      <c r="B3179">
        <v>2018</v>
      </c>
      <c r="D3179" t="s">
        <v>2422</v>
      </c>
      <c r="E3179" t="s">
        <v>2423</v>
      </c>
      <c r="F3179" t="s">
        <v>4101</v>
      </c>
      <c r="G3179" t="s">
        <v>2424</v>
      </c>
      <c r="H3179" s="5">
        <v>4385215</v>
      </c>
      <c r="I3179">
        <f>IFERROR(VLOOKUP(G3179,'NCES Match'!$A$2:$B$1307,2,FALSE),"")</f>
        <v>4833180</v>
      </c>
      <c r="J3179" cm="1">
        <f t="array" ref="J3179">IFERROR(_xlfn.IFS(B3179=2015,H3179/$O$13,B3179=2016,H3179/$O$14,B3179=2017,H3179/$O$15,B3179=2018,H3179/$O$16,B3179=2019,H3179/$O$17,B3179=2020,H3179/$O$18,B3179=2021,H3179/$O$19,B3179=2022,H3179/$O$20),"")</f>
        <v>2.8616107913805927E-3</v>
      </c>
      <c r="K3179" s="3" cm="1">
        <f t="array" ref="K3179">IFERROR(_xlfn.IFS(B3179=2015,J3179*$P$4,B3179=2016,J3179*$P$5,B3179=2017,J3179*$P$6,B3179=2018,J3179*$P$7,B3179=2019,J3179*$P$8,B3179=2020,J3179*$P$9,B3179=2021,J3179*$P$10,B3179=2022,J3179*$P$11),"")</f>
        <v>4912965.9235722842</v>
      </c>
      <c r="L3179" s="3">
        <f t="shared" si="50"/>
        <v>9298180.9235722832</v>
      </c>
    </row>
    <row r="3180" spans="1:12">
      <c r="A3180">
        <v>4833180</v>
      </c>
      <c r="B3180">
        <v>2019</v>
      </c>
      <c r="D3180" t="s">
        <v>2422</v>
      </c>
      <c r="E3180" t="s">
        <v>2423</v>
      </c>
      <c r="F3180" t="s">
        <v>4101</v>
      </c>
      <c r="G3180" t="s">
        <v>2424</v>
      </c>
      <c r="H3180" s="5">
        <v>4785224</v>
      </c>
      <c r="I3180">
        <f>IFERROR(VLOOKUP(G3180,'NCES Match'!$A$2:$B$1307,2,FALSE),"")</f>
        <v>4833180</v>
      </c>
      <c r="J3180" cm="1">
        <f t="array" ref="J3180">IFERROR(_xlfn.IFS(B3180=2015,H3180/$O$13,B3180=2016,H3180/$O$14,B3180=2017,H3180/$O$15,B3180=2018,H3180/$O$16,B3180=2019,H3180/$O$17,B3180=2020,H3180/$O$18,B3180=2021,H3180/$O$19,B3180=2022,H3180/$O$20),"")</f>
        <v>3.0299082598249632E-3</v>
      </c>
      <c r="K3180" s="3" cm="1">
        <f t="array" ref="K3180">IFERROR(_xlfn.IFS(B3180=2015,J3180*$P$4,B3180=2016,J3180*$P$5,B3180=2017,J3180*$P$6,B3180=2018,J3180*$P$7,B3180=2019,J3180*$P$8,B3180=2020,J3180*$P$9,B3180=2021,J3180*$P$10,B3180=2022,J3180*$P$11),"")</f>
        <v>5265756.2484374028</v>
      </c>
      <c r="L3180" s="3">
        <f t="shared" si="50"/>
        <v>10050980.248437403</v>
      </c>
    </row>
    <row r="3181" spans="1:12">
      <c r="A3181">
        <v>4833180</v>
      </c>
      <c r="B3181">
        <v>2020</v>
      </c>
      <c r="D3181" t="s">
        <v>2422</v>
      </c>
      <c r="E3181" t="s">
        <v>2423</v>
      </c>
      <c r="F3181" t="s">
        <v>4230</v>
      </c>
      <c r="G3181" t="s">
        <v>2424</v>
      </c>
      <c r="H3181" s="5">
        <v>5191416</v>
      </c>
      <c r="I3181">
        <f>IFERROR(VLOOKUP(G3181,'NCES Match'!$A$2:$B$1307,2,FALSE),"")</f>
        <v>4833180</v>
      </c>
      <c r="J3181" cm="1">
        <f t="array" ref="J3181">IFERROR(_xlfn.IFS(B3181=2015,H3181/$O$13,B3181=2016,H3181/$O$14,B3181=2017,H3181/$O$15,B3181=2018,H3181/$O$16,B3181=2019,H3181/$O$17,B3181=2020,H3181/$O$18,B3181=2021,H3181/$O$19,B3181=2022,H3181/$O$20),"")</f>
        <v>2.8132675915716982E-3</v>
      </c>
      <c r="K3181" s="3" cm="1">
        <f t="array" ref="K3181">IFERROR(_xlfn.IFS(B3181=2015,J3181*$P$4,B3181=2016,J3181*$P$5,B3181=2017,J3181*$P$6,B3181=2018,J3181*$P$7,B3181=2019,J3181*$P$8,B3181=2020,J3181*$P$9,B3181=2021,J3181*$P$10,B3181=2022,J3181*$P$11),"")</f>
        <v>5930376.0023814104</v>
      </c>
      <c r="L3181" s="3">
        <f t="shared" si="50"/>
        <v>11121792.00238141</v>
      </c>
    </row>
    <row r="3182" spans="1:12">
      <c r="A3182">
        <v>4833180</v>
      </c>
      <c r="B3182">
        <v>2021</v>
      </c>
      <c r="D3182" t="s">
        <v>2422</v>
      </c>
      <c r="E3182" t="s">
        <v>2423</v>
      </c>
      <c r="F3182" t="s">
        <v>4101</v>
      </c>
      <c r="G3182" t="s">
        <v>2424</v>
      </c>
      <c r="H3182" s="5">
        <v>5490544.0800000001</v>
      </c>
      <c r="I3182">
        <f>IFERROR(VLOOKUP(G3182,'NCES Match'!$A$2:$B$1307,2,FALSE),"")</f>
        <v>4833180</v>
      </c>
      <c r="J3182" cm="1">
        <f t="array" ref="J3182">IFERROR(_xlfn.IFS(B3182=2015,H3182/$O$13,B3182=2016,H3182/$O$14,B3182=2017,H3182/$O$15,B3182=2018,H3182/$O$16,B3182=2019,H3182/$O$17,B3182=2020,H3182/$O$18,B3182=2021,H3182/$O$19,B3182=2022,H3182/$O$20),"")</f>
        <v>2.8091985308834281E-3</v>
      </c>
      <c r="K3182" s="3" cm="1">
        <f t="array" ref="K3182">IFERROR(_xlfn.IFS(B3182=2015,J3182*$P$4,B3182=2016,J3182*$P$5,B3182=2017,J3182*$P$6,B3182=2018,J3182*$P$7,B3182=2019,J3182*$P$8,B3182=2020,J3182*$P$9,B3182=2021,J3182*$P$10,B3182=2022,J3182*$P$11),"")</f>
        <v>6013239.1659732843</v>
      </c>
      <c r="L3182" s="3">
        <f t="shared" si="50"/>
        <v>11503783.245973285</v>
      </c>
    </row>
    <row r="3183" spans="1:12">
      <c r="A3183">
        <v>4833180</v>
      </c>
      <c r="B3183">
        <v>2022</v>
      </c>
      <c r="D3183" t="s">
        <v>2422</v>
      </c>
      <c r="E3183" t="s">
        <v>2423</v>
      </c>
      <c r="F3183" t="s">
        <v>4101</v>
      </c>
      <c r="G3183" t="s">
        <v>2424</v>
      </c>
      <c r="H3183" s="5">
        <v>6143438.75</v>
      </c>
      <c r="I3183">
        <f>IFERROR(VLOOKUP(G3183,'NCES Match'!$A$2:$B$1307,2,FALSE),"")</f>
        <v>4833180</v>
      </c>
      <c r="J3183" cm="1">
        <f t="array" ref="J3183">IFERROR(_xlfn.IFS(B3183=2015,H3183/$O$13,B3183=2016,H3183/$O$14,B3183=2017,H3183/$O$15,B3183=2018,H3183/$O$16,B3183=2019,H3183/$O$17,B3183=2020,H3183/$O$18,B3183=2021,H3183/$O$19,B3183=2022,H3183/$O$20),"")</f>
        <v>2.6983865506304784E-3</v>
      </c>
      <c r="K3183" s="3" cm="1">
        <f t="array" ref="K3183">IFERROR(_xlfn.IFS(B3183=2015,J3183*$P$4,B3183=2016,J3183*$P$5,B3183=2017,J3183*$P$6,B3183=2018,J3183*$P$7,B3183=2019,J3183*$P$8,B3183=2020,J3183*$P$9,B3183=2021,J3183*$P$10,B3183=2022,J3183*$P$11),"")</f>
        <v>5810929.5804016935</v>
      </c>
      <c r="L3183" s="3">
        <f t="shared" si="50"/>
        <v>11954368.330401693</v>
      </c>
    </row>
    <row r="3184" spans="1:12">
      <c r="A3184">
        <v>4833180</v>
      </c>
      <c r="B3184">
        <v>2023</v>
      </c>
      <c r="D3184" t="s">
        <v>2422</v>
      </c>
      <c r="E3184" t="s">
        <v>2423</v>
      </c>
      <c r="F3184" t="s">
        <v>4101</v>
      </c>
      <c r="G3184" t="s">
        <v>2424</v>
      </c>
      <c r="H3184" s="5">
        <v>7654283.2800000003</v>
      </c>
      <c r="I3184">
        <f>IFERROR(VLOOKUP(G3184,'NCES Match'!$A$2:$B$1307,2,FALSE),"")</f>
        <v>4833180</v>
      </c>
      <c r="J3184" t="str" cm="1">
        <f t="array" ref="J3184">IFERROR(_xlfn.IFS(B3184=2015,H3184/$O$13,B3184=2016,H3184/$O$14,B3184=2017,H3184/$O$15,B3184=2018,H3184/$O$16,B3184=2019,H3184/$O$17,B3184=2020,H3184/$O$18,B3184=2021,H3184/$O$19,B3184=2022,H3184/$O$20),"")</f>
        <v/>
      </c>
      <c r="K3184" s="3" t="str" cm="1">
        <f t="array" ref="K3184">IFERROR(_xlfn.IFS(B3184=2015,J3184*$P$4,B3184=2016,J3184*$P$5,B3184=2017,J3184*$P$6,B3184=2018,J3184*$P$7,B3184=2019,J3184*$P$8,B3184=2020,J3184*$P$9,B3184=2021,J3184*$P$10,B3184=2022,J3184*$P$11),"")</f>
        <v/>
      </c>
      <c r="L3184" s="3">
        <f t="shared" si="50"/>
        <v>7654283.2800000003</v>
      </c>
    </row>
    <row r="3185" spans="1:12">
      <c r="A3185">
        <v>4826430</v>
      </c>
      <c r="B3185">
        <v>2015</v>
      </c>
      <c r="C3185" t="s">
        <v>381</v>
      </c>
      <c r="D3185" t="s">
        <v>1929</v>
      </c>
      <c r="E3185" t="s">
        <v>1930</v>
      </c>
      <c r="G3185" t="s">
        <v>1931</v>
      </c>
      <c r="H3185" s="5">
        <v>588942.42000000004</v>
      </c>
      <c r="I3185">
        <f>IFERROR(VLOOKUP(G3185,'NCES Match'!$A$2:$B$1307,2,FALSE),"")</f>
        <v>4826430</v>
      </c>
      <c r="J3185" cm="1">
        <f t="array" ref="J3185">IFERROR(_xlfn.IFS(B3185=2015,H3185/$O$13,B3185=2016,H3185/$O$14,B3185=2017,H3185/$O$15,B3185=2018,H3185/$O$16,B3185=2019,H3185/$O$17,B3185=2020,H3185/$O$18,B3185=2021,H3185/$O$19,B3185=2022,H3185/$O$20),"")</f>
        <v>4.6137970443447721E-4</v>
      </c>
      <c r="K3185" s="3" cm="1">
        <f t="array" ref="K3185">IFERROR(_xlfn.IFS(B3185=2015,J3185*$P$4,B3185=2016,J3185*$P$5,B3185=2017,J3185*$P$6,B3185=2018,J3185*$P$7,B3185=2019,J3185*$P$8,B3185=2020,J3185*$P$9,B3185=2021,J3185*$P$10,B3185=2022,J3185*$P$11),"")</f>
        <v>734277.95057902834</v>
      </c>
      <c r="L3185" s="3">
        <f t="shared" si="50"/>
        <v>1323220.3705790285</v>
      </c>
    </row>
    <row r="3186" spans="1:12">
      <c r="A3186">
        <v>4826430</v>
      </c>
      <c r="B3186">
        <v>2016</v>
      </c>
      <c r="C3186" t="s">
        <v>4102</v>
      </c>
      <c r="D3186" t="s">
        <v>1929</v>
      </c>
      <c r="E3186" t="s">
        <v>1930</v>
      </c>
      <c r="F3186" t="s">
        <v>4101</v>
      </c>
      <c r="G3186" t="s">
        <v>1931</v>
      </c>
      <c r="H3186" s="5">
        <v>592148</v>
      </c>
      <c r="I3186">
        <f>IFERROR(VLOOKUP(G3186,'NCES Match'!$A$2:$B$1307,2,FALSE),"")</f>
        <v>4826430</v>
      </c>
      <c r="J3186" cm="1">
        <f t="array" ref="J3186">IFERROR(_xlfn.IFS(B3186=2015,H3186/$O$13,B3186=2016,H3186/$O$14,B3186=2017,H3186/$O$15,B3186=2018,H3186/$O$16,B3186=2019,H3186/$O$17,B3186=2020,H3186/$O$18,B3186=2021,H3186/$O$19,B3186=2022,H3186/$O$20),"")</f>
        <v>4.2389915833694906E-4</v>
      </c>
      <c r="K3186" s="3" cm="1">
        <f t="array" ref="K3186">IFERROR(_xlfn.IFS(B3186=2015,J3186*$P$4,B3186=2016,J3186*$P$5,B3186=2017,J3186*$P$6,B3186=2018,J3186*$P$7,B3186=2019,J3186*$P$8,B3186=2020,J3186*$P$9,B3186=2021,J3186*$P$10,B3186=2022,J3186*$P$11),"")</f>
        <v>710298.6757102916</v>
      </c>
      <c r="L3186" s="3">
        <f t="shared" si="50"/>
        <v>1302446.6757102916</v>
      </c>
    </row>
    <row r="3187" spans="1:12">
      <c r="A3187">
        <v>4826430</v>
      </c>
      <c r="B3187">
        <v>2017</v>
      </c>
      <c r="D3187" t="s">
        <v>1929</v>
      </c>
      <c r="E3187" t="s">
        <v>1930</v>
      </c>
      <c r="F3187" t="s">
        <v>4101</v>
      </c>
      <c r="G3187" t="s">
        <v>1931</v>
      </c>
      <c r="H3187" s="5">
        <v>598616</v>
      </c>
      <c r="I3187">
        <f>IFERROR(VLOOKUP(G3187,'NCES Match'!$A$2:$B$1307,2,FALSE),"")</f>
        <v>4826430</v>
      </c>
      <c r="J3187" cm="1">
        <f t="array" ref="J3187">IFERROR(_xlfn.IFS(B3187=2015,H3187/$O$13,B3187=2016,H3187/$O$14,B3187=2017,H3187/$O$15,B3187=2018,H3187/$O$16,B3187=2019,H3187/$O$17,B3187=2020,H3187/$O$18,B3187=2021,H3187/$O$19,B3187=2022,H3187/$O$20),"")</f>
        <v>4.1270907671838532E-4</v>
      </c>
      <c r="K3187" s="3" cm="1">
        <f t="array" ref="K3187">IFERROR(_xlfn.IFS(B3187=2015,J3187*$P$4,B3187=2016,J3187*$P$5,B3187=2017,J3187*$P$6,B3187=2018,J3187*$P$7,B3187=2019,J3187*$P$8,B3187=2020,J3187*$P$9,B3187=2021,J3187*$P$10,B3187=2022,J3187*$P$11),"")</f>
        <v>700882.29065662879</v>
      </c>
      <c r="L3187" s="3">
        <f t="shared" si="50"/>
        <v>1299498.2906566288</v>
      </c>
    </row>
    <row r="3188" spans="1:12">
      <c r="A3188">
        <v>4826430</v>
      </c>
      <c r="B3188">
        <v>2018</v>
      </c>
      <c r="D3188" t="s">
        <v>1929</v>
      </c>
      <c r="E3188" t="s">
        <v>1930</v>
      </c>
      <c r="F3188" t="s">
        <v>4101</v>
      </c>
      <c r="G3188" t="s">
        <v>1931</v>
      </c>
      <c r="H3188" s="5">
        <v>786499</v>
      </c>
      <c r="I3188">
        <f>IFERROR(VLOOKUP(G3188,'NCES Match'!$A$2:$B$1307,2,FALSE),"")</f>
        <v>4826430</v>
      </c>
      <c r="J3188" cm="1">
        <f t="array" ref="J3188">IFERROR(_xlfn.IFS(B3188=2015,H3188/$O$13,B3188=2016,H3188/$O$14,B3188=2017,H3188/$O$15,B3188=2018,H3188/$O$16,B3188=2019,H3188/$O$17,B3188=2020,H3188/$O$18,B3188=2021,H3188/$O$19,B3188=2022,H3188/$O$20),"")</f>
        <v>5.1323687112491518E-4</v>
      </c>
      <c r="K3188" s="3" cm="1">
        <f t="array" ref="K3188">IFERROR(_xlfn.IFS(B3188=2015,J3188*$P$4,B3188=2016,J3188*$P$5,B3188=2017,J3188*$P$6,B3188=2018,J3188*$P$7,B3188=2019,J3188*$P$8,B3188=2020,J3188*$P$9,B3188=2021,J3188*$P$10,B3188=2022,J3188*$P$11),"")</f>
        <v>881152.41463045205</v>
      </c>
      <c r="L3188" s="3">
        <f t="shared" si="50"/>
        <v>1667651.4146304522</v>
      </c>
    </row>
    <row r="3189" spans="1:12">
      <c r="A3189">
        <v>4826430</v>
      </c>
      <c r="B3189">
        <v>2019</v>
      </c>
      <c r="D3189" t="s">
        <v>1929</v>
      </c>
      <c r="E3189" t="s">
        <v>1930</v>
      </c>
      <c r="F3189" t="s">
        <v>4101</v>
      </c>
      <c r="G3189" t="s">
        <v>1931</v>
      </c>
      <c r="H3189" s="5">
        <v>822623</v>
      </c>
      <c r="I3189">
        <f>IFERROR(VLOOKUP(G3189,'NCES Match'!$A$2:$B$1307,2,FALSE),"")</f>
        <v>4826430</v>
      </c>
      <c r="J3189" cm="1">
        <f t="array" ref="J3189">IFERROR(_xlfn.IFS(B3189=2015,H3189/$O$13,B3189=2016,H3189/$O$14,B3189=2017,H3189/$O$15,B3189=2018,H3189/$O$16,B3189=2019,H3189/$O$17,B3189=2020,H3189/$O$18,B3189=2021,H3189/$O$19,B3189=2022,H3189/$O$20),"")</f>
        <v>5.2086845305924871E-4</v>
      </c>
      <c r="K3189" s="3" cm="1">
        <f t="array" ref="K3189">IFERROR(_xlfn.IFS(B3189=2015,J3189*$P$4,B3189=2016,J3189*$P$5,B3189=2017,J3189*$P$6,B3189=2018,J3189*$P$7,B3189=2019,J3189*$P$8,B3189=2020,J3189*$P$9,B3189=2021,J3189*$P$10,B3189=2022,J3189*$P$11),"")</f>
        <v>905230.81100452587</v>
      </c>
      <c r="L3189" s="3">
        <f t="shared" si="50"/>
        <v>1727853.811004526</v>
      </c>
    </row>
    <row r="3190" spans="1:12">
      <c r="A3190">
        <v>4826430</v>
      </c>
      <c r="B3190">
        <v>2020</v>
      </c>
      <c r="D3190" t="s">
        <v>1929</v>
      </c>
      <c r="E3190" t="s">
        <v>1930</v>
      </c>
      <c r="F3190" t="s">
        <v>4230</v>
      </c>
      <c r="G3190" t="s">
        <v>1931</v>
      </c>
      <c r="H3190" s="5">
        <v>878552</v>
      </c>
      <c r="I3190">
        <f>IFERROR(VLOOKUP(G3190,'NCES Match'!$A$2:$B$1307,2,FALSE),"")</f>
        <v>4826430</v>
      </c>
      <c r="J3190" cm="1">
        <f t="array" ref="J3190">IFERROR(_xlfn.IFS(B3190=2015,H3190/$O$13,B3190=2016,H3190/$O$14,B3190=2017,H3190/$O$15,B3190=2018,H3190/$O$16,B3190=2019,H3190/$O$17,B3190=2020,H3190/$O$18,B3190=2021,H3190/$O$19,B3190=2022,H3190/$O$20),"")</f>
        <v>4.7609397303365763E-4</v>
      </c>
      <c r="K3190" s="3" cm="1">
        <f t="array" ref="K3190">IFERROR(_xlfn.IFS(B3190=2015,J3190*$P$4,B3190=2016,J3190*$P$5,B3190=2017,J3190*$P$6,B3190=2018,J3190*$P$7,B3190=2019,J3190*$P$8,B3190=2020,J3190*$P$9,B3190=2021,J3190*$P$10,B3190=2022,J3190*$P$11),"")</f>
        <v>1003607.4353594844</v>
      </c>
      <c r="L3190" s="3">
        <f t="shared" si="50"/>
        <v>1882159.4353594845</v>
      </c>
    </row>
    <row r="3191" spans="1:12">
      <c r="A3191">
        <v>4826430</v>
      </c>
      <c r="B3191">
        <v>2021</v>
      </c>
      <c r="D3191" t="s">
        <v>1929</v>
      </c>
      <c r="E3191" t="s">
        <v>1930</v>
      </c>
      <c r="F3191" t="s">
        <v>4230</v>
      </c>
      <c r="G3191" t="s">
        <v>1931</v>
      </c>
      <c r="H3191" s="5">
        <v>901572.74</v>
      </c>
      <c r="I3191">
        <f>IFERROR(VLOOKUP(G3191,'NCES Match'!$A$2:$B$1307,2,FALSE),"")</f>
        <v>4826430</v>
      </c>
      <c r="J3191" cm="1">
        <f t="array" ref="J3191">IFERROR(_xlfn.IFS(B3191=2015,H3191/$O$13,B3191=2016,H3191/$O$14,B3191=2017,H3191/$O$15,B3191=2018,H3191/$O$16,B3191=2019,H3191/$O$17,B3191=2020,H3191/$O$18,B3191=2021,H3191/$O$19,B3191=2022,H3191/$O$20),"")</f>
        <v>4.6128339555968862E-4</v>
      </c>
      <c r="K3191" s="3" cm="1">
        <f t="array" ref="K3191">IFERROR(_xlfn.IFS(B3191=2015,J3191*$P$4,B3191=2016,J3191*$P$5,B3191=2017,J3191*$P$6,B3191=2018,J3191*$P$7,B3191=2019,J3191*$P$8,B3191=2020,J3191*$P$9,B3191=2021,J3191*$P$10,B3191=2022,J3191*$P$11),"")</f>
        <v>987401.69137151306</v>
      </c>
      <c r="L3191" s="3">
        <f t="shared" si="50"/>
        <v>1888974.4313715131</v>
      </c>
    </row>
    <row r="3192" spans="1:12">
      <c r="A3192">
        <v>4826430</v>
      </c>
      <c r="B3192">
        <v>2022</v>
      </c>
      <c r="D3192" t="s">
        <v>1929</v>
      </c>
      <c r="E3192" t="s">
        <v>1930</v>
      </c>
      <c r="F3192" t="s">
        <v>4101</v>
      </c>
      <c r="G3192" t="s">
        <v>1931</v>
      </c>
      <c r="H3192" s="5">
        <v>997547.91</v>
      </c>
      <c r="I3192">
        <f>IFERROR(VLOOKUP(G3192,'NCES Match'!$A$2:$B$1307,2,FALSE),"")</f>
        <v>4826430</v>
      </c>
      <c r="J3192" cm="1">
        <f t="array" ref="J3192">IFERROR(_xlfn.IFS(B3192=2015,H3192/$O$13,B3192=2016,H3192/$O$14,B3192=2017,H3192/$O$15,B3192=2018,H3192/$O$16,B3192=2019,H3192/$O$17,B3192=2020,H3192/$O$18,B3192=2021,H3192/$O$19,B3192=2022,H3192/$O$20),"")</f>
        <v>4.381536096463146E-4</v>
      </c>
      <c r="K3192" s="3" cm="1">
        <f t="array" ref="K3192">IFERROR(_xlfn.IFS(B3192=2015,J3192*$P$4,B3192=2016,J3192*$P$5,B3192=2017,J3192*$P$6,B3192=2018,J3192*$P$7,B3192=2019,J3192*$P$8,B3192=2020,J3192*$P$9,B3192=2021,J3192*$P$10,B3192=2022,J3192*$P$11),"")</f>
        <v>943556.35239089618</v>
      </c>
      <c r="L3192" s="3">
        <f t="shared" si="50"/>
        <v>1941104.2623908962</v>
      </c>
    </row>
    <row r="3193" spans="1:12">
      <c r="A3193">
        <v>4826430</v>
      </c>
      <c r="B3193">
        <v>2023</v>
      </c>
      <c r="D3193" t="s">
        <v>1929</v>
      </c>
      <c r="E3193" t="s">
        <v>1930</v>
      </c>
      <c r="F3193" t="s">
        <v>4101</v>
      </c>
      <c r="G3193" t="s">
        <v>1931</v>
      </c>
      <c r="H3193" s="5">
        <v>1054862.5900000001</v>
      </c>
      <c r="I3193">
        <f>IFERROR(VLOOKUP(G3193,'NCES Match'!$A$2:$B$1307,2,FALSE),"")</f>
        <v>4826430</v>
      </c>
      <c r="J3193" t="str" cm="1">
        <f t="array" ref="J3193">IFERROR(_xlfn.IFS(B3193=2015,H3193/$O$13,B3193=2016,H3193/$O$14,B3193=2017,H3193/$O$15,B3193=2018,H3193/$O$16,B3193=2019,H3193/$O$17,B3193=2020,H3193/$O$18,B3193=2021,H3193/$O$19,B3193=2022,H3193/$O$20),"")</f>
        <v/>
      </c>
      <c r="K3193" s="3" t="str" cm="1">
        <f t="array" ref="K3193">IFERROR(_xlfn.IFS(B3193=2015,J3193*$P$4,B3193=2016,J3193*$P$5,B3193=2017,J3193*$P$6,B3193=2018,J3193*$P$7,B3193=2019,J3193*$P$8,B3193=2020,J3193*$P$9,B3193=2021,J3193*$P$10,B3193=2022,J3193*$P$11),"")</f>
        <v/>
      </c>
      <c r="L3193" s="3">
        <f t="shared" si="50"/>
        <v>1054862.5900000001</v>
      </c>
    </row>
    <row r="3194" spans="1:12">
      <c r="A3194">
        <v>4827720</v>
      </c>
      <c r="B3194">
        <v>2015</v>
      </c>
      <c r="C3194" t="s">
        <v>381</v>
      </c>
      <c r="D3194" t="s">
        <v>2025</v>
      </c>
      <c r="E3194" t="s">
        <v>2026</v>
      </c>
      <c r="G3194" t="s">
        <v>2027</v>
      </c>
      <c r="H3194" s="5">
        <v>1127576.56</v>
      </c>
      <c r="I3194">
        <f>IFERROR(VLOOKUP(G3194,'NCES Match'!$A$2:$B$1307,2,FALSE),"")</f>
        <v>4827720</v>
      </c>
      <c r="J3194" cm="1">
        <f t="array" ref="J3194">IFERROR(_xlfn.IFS(B3194=2015,H3194/$O$13,B3194=2016,H3194/$O$14,B3194=2017,H3194/$O$15,B3194=2018,H3194/$O$16,B3194=2019,H3194/$O$17,B3194=2020,H3194/$O$18,B3194=2021,H3194/$O$19,B3194=2022,H3194/$O$20),"")</f>
        <v>8.8334771331303411E-4</v>
      </c>
      <c r="K3194" s="3" cm="1">
        <f t="array" ref="K3194">IFERROR(_xlfn.IFS(B3194=2015,J3194*$P$4,B3194=2016,J3194*$P$5,B3194=2017,J3194*$P$6,B3194=2018,J3194*$P$7,B3194=2019,J3194*$P$8,B3194=2020,J3194*$P$9,B3194=2021,J3194*$P$10,B3194=2022,J3194*$P$11),"")</f>
        <v>1405832.8581557272</v>
      </c>
      <c r="L3194" s="3">
        <f t="shared" si="50"/>
        <v>2533409.418155727</v>
      </c>
    </row>
    <row r="3195" spans="1:12">
      <c r="A3195">
        <v>4827720</v>
      </c>
      <c r="B3195">
        <v>2016</v>
      </c>
      <c r="C3195" t="s">
        <v>4102</v>
      </c>
      <c r="D3195" t="s">
        <v>2025</v>
      </c>
      <c r="E3195" t="s">
        <v>2026</v>
      </c>
      <c r="F3195" t="s">
        <v>4101</v>
      </c>
      <c r="G3195" t="s">
        <v>2027</v>
      </c>
      <c r="H3195" s="5">
        <v>1250390</v>
      </c>
      <c r="I3195">
        <f>IFERROR(VLOOKUP(G3195,'NCES Match'!$A$2:$B$1307,2,FALSE),"")</f>
        <v>4827720</v>
      </c>
      <c r="J3195" cm="1">
        <f t="array" ref="J3195">IFERROR(_xlfn.IFS(B3195=2015,H3195/$O$13,B3195=2016,H3195/$O$14,B3195=2017,H3195/$O$15,B3195=2018,H3195/$O$16,B3195=2019,H3195/$O$17,B3195=2020,H3195/$O$18,B3195=2021,H3195/$O$19,B3195=2022,H3195/$O$20),"")</f>
        <v>8.9511282414689872E-4</v>
      </c>
      <c r="K3195" s="3" cm="1">
        <f t="array" ref="K3195">IFERROR(_xlfn.IFS(B3195=2015,J3195*$P$4,B3195=2016,J3195*$P$5,B3195=2017,J3195*$P$6,B3195=2018,J3195*$P$7,B3195=2019,J3195*$P$8,B3195=2020,J3195*$P$9,B3195=2021,J3195*$P$10,B3195=2022,J3195*$P$11),"")</f>
        <v>1499879.0186260724</v>
      </c>
      <c r="L3195" s="3">
        <f t="shared" si="50"/>
        <v>2750269.0186260724</v>
      </c>
    </row>
    <row r="3196" spans="1:12">
      <c r="A3196">
        <v>4827720</v>
      </c>
      <c r="B3196">
        <v>2017</v>
      </c>
      <c r="D3196" t="s">
        <v>2025</v>
      </c>
      <c r="E3196" t="s">
        <v>2026</v>
      </c>
      <c r="F3196" t="s">
        <v>4101</v>
      </c>
      <c r="G3196" t="s">
        <v>2027</v>
      </c>
      <c r="H3196" s="5">
        <v>1300032</v>
      </c>
      <c r="I3196">
        <f>IFERROR(VLOOKUP(G3196,'NCES Match'!$A$2:$B$1307,2,FALSE),"")</f>
        <v>4827720</v>
      </c>
      <c r="J3196" cm="1">
        <f t="array" ref="J3196">IFERROR(_xlfn.IFS(B3196=2015,H3196/$O$13,B3196=2016,H3196/$O$14,B3196=2017,H3196/$O$15,B3196=2018,H3196/$O$16,B3196=2019,H3196/$O$17,B3196=2020,H3196/$O$18,B3196=2021,H3196/$O$19,B3196=2022,H3196/$O$20),"")</f>
        <v>8.9629245864520138E-4</v>
      </c>
      <c r="K3196" s="3" cm="1">
        <f t="array" ref="K3196">IFERROR(_xlfn.IFS(B3196=2015,J3196*$P$4,B3196=2016,J3196*$P$5,B3196=2017,J3196*$P$6,B3196=2018,J3196*$P$7,B3196=2019,J3196*$P$8,B3196=2020,J3196*$P$9,B3196=2021,J3196*$P$10,B3196=2022,J3196*$P$11),"")</f>
        <v>1522126.7157692383</v>
      </c>
      <c r="L3196" s="3">
        <f t="shared" si="50"/>
        <v>2822158.7157692383</v>
      </c>
    </row>
    <row r="3197" spans="1:12">
      <c r="A3197">
        <v>4827720</v>
      </c>
      <c r="B3197">
        <v>2018</v>
      </c>
      <c r="D3197" t="s">
        <v>2025</v>
      </c>
      <c r="E3197" t="s">
        <v>2026</v>
      </c>
      <c r="F3197" t="s">
        <v>4101</v>
      </c>
      <c r="G3197" t="s">
        <v>2027</v>
      </c>
      <c r="H3197" s="5">
        <v>1379124</v>
      </c>
      <c r="I3197">
        <f>IFERROR(VLOOKUP(G3197,'NCES Match'!$A$2:$B$1307,2,FALSE),"")</f>
        <v>4827720</v>
      </c>
      <c r="J3197" cm="1">
        <f t="array" ref="J3197">IFERROR(_xlfn.IFS(B3197=2015,H3197/$O$13,B3197=2016,H3197/$O$14,B3197=2017,H3197/$O$15,B3197=2018,H3197/$O$16,B3197=2019,H3197/$O$17,B3197=2020,H3197/$O$18,B3197=2021,H3197/$O$19,B3197=2022,H3197/$O$20),"")</f>
        <v>8.999595506838248E-4</v>
      </c>
      <c r="K3197" s="3" cm="1">
        <f t="array" ref="K3197">IFERROR(_xlfn.IFS(B3197=2015,J3197*$P$4,B3197=2016,J3197*$P$5,B3197=2017,J3197*$P$6,B3197=2018,J3197*$P$7,B3197=2019,J3197*$P$8,B3197=2020,J3197*$P$9,B3197=2021,J3197*$P$10,B3197=2022,J3197*$P$11),"")</f>
        <v>1545098.5222801396</v>
      </c>
      <c r="L3197" s="3">
        <f t="shared" si="50"/>
        <v>2924222.5222801398</v>
      </c>
    </row>
    <row r="3198" spans="1:12">
      <c r="A3198">
        <v>4827720</v>
      </c>
      <c r="B3198">
        <v>2019</v>
      </c>
      <c r="D3198" t="s">
        <v>2025</v>
      </c>
      <c r="E3198" t="s">
        <v>2026</v>
      </c>
      <c r="F3198" t="s">
        <v>4101</v>
      </c>
      <c r="G3198" t="s">
        <v>2027</v>
      </c>
      <c r="H3198" s="5">
        <v>1368821</v>
      </c>
      <c r="I3198">
        <f>IFERROR(VLOOKUP(G3198,'NCES Match'!$A$2:$B$1307,2,FALSE),"")</f>
        <v>4827720</v>
      </c>
      <c r="J3198" cm="1">
        <f t="array" ref="J3198">IFERROR(_xlfn.IFS(B3198=2015,H3198/$O$13,B3198=2016,H3198/$O$14,B3198=2017,H3198/$O$15,B3198=2018,H3198/$O$16,B3198=2019,H3198/$O$17,B3198=2020,H3198/$O$18,B3198=2021,H3198/$O$19,B3198=2022,H3198/$O$20),"")</f>
        <v>8.6671011725299911E-4</v>
      </c>
      <c r="K3198" s="3" cm="1">
        <f t="array" ref="K3198">IFERROR(_xlfn.IFS(B3198=2015,J3198*$P$4,B3198=2016,J3198*$P$5,B3198=2017,J3198*$P$6,B3198=2018,J3198*$P$7,B3198=2019,J3198*$P$8,B3198=2020,J3198*$P$9,B3198=2021,J3198*$P$10,B3198=2022,J3198*$P$11),"")</f>
        <v>1506278.0203690222</v>
      </c>
      <c r="L3198" s="3">
        <f t="shared" si="50"/>
        <v>2875099.0203690222</v>
      </c>
    </row>
    <row r="3199" spans="1:12">
      <c r="A3199">
        <v>4827720</v>
      </c>
      <c r="B3199">
        <v>2020</v>
      </c>
      <c r="D3199" t="s">
        <v>2025</v>
      </c>
      <c r="E3199" t="s">
        <v>2026</v>
      </c>
      <c r="F3199" t="s">
        <v>4230</v>
      </c>
      <c r="G3199" t="s">
        <v>2027</v>
      </c>
      <c r="H3199" s="5">
        <v>1443343</v>
      </c>
      <c r="I3199">
        <f>IFERROR(VLOOKUP(G3199,'NCES Match'!$A$2:$B$1307,2,FALSE),"")</f>
        <v>4827720</v>
      </c>
      <c r="J3199" cm="1">
        <f t="array" ref="J3199">IFERROR(_xlfn.IFS(B3199=2015,H3199/$O$13,B3199=2016,H3199/$O$14,B3199=2017,H3199/$O$15,B3199=2018,H3199/$O$16,B3199=2019,H3199/$O$17,B3199=2020,H3199/$O$18,B3199=2021,H3199/$O$19,B3199=2022,H3199/$O$20),"")</f>
        <v>7.8215848728398381E-4</v>
      </c>
      <c r="K3199" s="3" cm="1">
        <f t="array" ref="K3199">IFERROR(_xlfn.IFS(B3199=2015,J3199*$P$4,B3199=2016,J3199*$P$5,B3199=2017,J3199*$P$6,B3199=2018,J3199*$P$7,B3199=2019,J3199*$P$8,B3199=2020,J3199*$P$9,B3199=2021,J3199*$P$10,B3199=2022,J3199*$P$11),"")</f>
        <v>1648792.2929707796</v>
      </c>
      <c r="L3199" s="3">
        <f t="shared" si="50"/>
        <v>3092135.2929707794</v>
      </c>
    </row>
    <row r="3200" spans="1:12">
      <c r="A3200">
        <v>4827720</v>
      </c>
      <c r="B3200">
        <v>2021</v>
      </c>
      <c r="D3200" t="s">
        <v>2025</v>
      </c>
      <c r="E3200" t="s">
        <v>2026</v>
      </c>
      <c r="F3200" t="s">
        <v>4101</v>
      </c>
      <c r="G3200" t="s">
        <v>2027</v>
      </c>
      <c r="H3200" s="5">
        <v>1690622.2</v>
      </c>
      <c r="I3200">
        <f>IFERROR(VLOOKUP(G3200,'NCES Match'!$A$2:$B$1307,2,FALSE),"")</f>
        <v>4827720</v>
      </c>
      <c r="J3200" cm="1">
        <f t="array" ref="J3200">IFERROR(_xlfn.IFS(B3200=2015,H3200/$O$13,B3200=2016,H3200/$O$14,B3200=2017,H3200/$O$15,B3200=2018,H3200/$O$16,B3200=2019,H3200/$O$17,B3200=2020,H3200/$O$18,B3200=2021,H3200/$O$19,B3200=2022,H3200/$O$20),"")</f>
        <v>8.6499504080457339E-4</v>
      </c>
      <c r="K3200" s="3" cm="1">
        <f t="array" ref="K3200">IFERROR(_xlfn.IFS(B3200=2015,J3200*$P$4,B3200=2016,J3200*$P$5,B3200=2017,J3200*$P$6,B3200=2018,J3200*$P$7,B3200=2019,J3200*$P$8,B3200=2020,J3200*$P$9,B3200=2021,J3200*$P$10,B3200=2022,J3200*$P$11),"")</f>
        <v>1851567.9830228989</v>
      </c>
      <c r="L3200" s="3">
        <f t="shared" si="50"/>
        <v>3542190.1830228986</v>
      </c>
    </row>
    <row r="3201" spans="1:12">
      <c r="A3201">
        <v>4827720</v>
      </c>
      <c r="B3201">
        <v>2022</v>
      </c>
      <c r="D3201" t="s">
        <v>2025</v>
      </c>
      <c r="E3201" t="s">
        <v>2026</v>
      </c>
      <c r="F3201" t="s">
        <v>4101</v>
      </c>
      <c r="G3201" t="s">
        <v>2027</v>
      </c>
      <c r="H3201" s="5">
        <v>1947824.97</v>
      </c>
      <c r="I3201">
        <f>IFERROR(VLOOKUP(G3201,'NCES Match'!$A$2:$B$1307,2,FALSE),"")</f>
        <v>4827720</v>
      </c>
      <c r="J3201" cm="1">
        <f t="array" ref="J3201">IFERROR(_xlfn.IFS(B3201=2015,H3201/$O$13,B3201=2016,H3201/$O$14,B3201=2017,H3201/$O$15,B3201=2018,H3201/$O$16,B3201=2019,H3201/$O$17,B3201=2020,H3201/$O$18,B3201=2021,H3201/$O$19,B3201=2022,H3201/$O$20),"")</f>
        <v>8.5554441346553912E-4</v>
      </c>
      <c r="K3201" s="3" cm="1">
        <f t="array" ref="K3201">IFERROR(_xlfn.IFS(B3201=2015,J3201*$P$4,B3201=2016,J3201*$P$5,B3201=2017,J3201*$P$6,B3201=2018,J3201*$P$7,B3201=2019,J3201*$P$8,B3201=2020,J3201*$P$9,B3201=2021,J3201*$P$10,B3201=2022,J3201*$P$11),"")</f>
        <v>1842400.3552762761</v>
      </c>
      <c r="L3201" s="3">
        <f t="shared" si="50"/>
        <v>3790225.3252762761</v>
      </c>
    </row>
    <row r="3202" spans="1:12">
      <c r="A3202">
        <v>4827720</v>
      </c>
      <c r="B3202">
        <v>2023</v>
      </c>
      <c r="D3202" t="s">
        <v>2025</v>
      </c>
      <c r="E3202" t="s">
        <v>2026</v>
      </c>
      <c r="F3202" t="s">
        <v>4101</v>
      </c>
      <c r="G3202" t="s">
        <v>2027</v>
      </c>
      <c r="H3202" s="5">
        <v>2231317.94</v>
      </c>
      <c r="I3202">
        <f>IFERROR(VLOOKUP(G3202,'NCES Match'!$A$2:$B$1307,2,FALSE),"")</f>
        <v>4827720</v>
      </c>
      <c r="J3202" t="str" cm="1">
        <f t="array" ref="J3202">IFERROR(_xlfn.IFS(B3202=2015,H3202/$O$13,B3202=2016,H3202/$O$14,B3202=2017,H3202/$O$15,B3202=2018,H3202/$O$16,B3202=2019,H3202/$O$17,B3202=2020,H3202/$O$18,B3202=2021,H3202/$O$19,B3202=2022,H3202/$O$20),"")</f>
        <v/>
      </c>
      <c r="K3202" s="3" t="str" cm="1">
        <f t="array" ref="K3202">IFERROR(_xlfn.IFS(B3202=2015,J3202*$P$4,B3202=2016,J3202*$P$5,B3202=2017,J3202*$P$6,B3202=2018,J3202*$P$7,B3202=2019,J3202*$P$8,B3202=2020,J3202*$P$9,B3202=2021,J3202*$P$10,B3202=2022,J3202*$P$11),"")</f>
        <v/>
      </c>
      <c r="L3202" s="3">
        <f t="shared" si="50"/>
        <v>2231317.94</v>
      </c>
    </row>
    <row r="3203" spans="1:12">
      <c r="A3203">
        <v>4815960</v>
      </c>
      <c r="B3203">
        <v>2015</v>
      </c>
      <c r="C3203" t="s">
        <v>381</v>
      </c>
      <c r="D3203" t="s">
        <v>1060</v>
      </c>
      <c r="E3203" t="s">
        <v>1061</v>
      </c>
      <c r="G3203" t="s">
        <v>1062</v>
      </c>
      <c r="H3203" s="5">
        <v>400151.07</v>
      </c>
      <c r="I3203">
        <f>IFERROR(VLOOKUP(G3203,'NCES Match'!$A$2:$B$1307,2,FALSE),"")</f>
        <v>4815960</v>
      </c>
      <c r="J3203" cm="1">
        <f t="array" ref="J3203">IFERROR(_xlfn.IFS(B3203=2015,H3203/$O$13,B3203=2016,H3203/$O$14,B3203=2017,H3203/$O$15,B3203=2018,H3203/$O$16,B3203=2019,H3203/$O$17,B3203=2020,H3203/$O$18,B3203=2021,H3203/$O$19,B3203=2022,H3203/$O$20),"")</f>
        <v>3.1347985157146566E-4</v>
      </c>
      <c r="K3203" s="3" cm="1">
        <f t="array" ref="K3203">IFERROR(_xlfn.IFS(B3203=2015,J3203*$P$4,B3203=2016,J3203*$P$5,B3203=2017,J3203*$P$6,B3203=2018,J3203*$P$7,B3203=2019,J3203*$P$8,B3203=2020,J3203*$P$9,B3203=2021,J3203*$P$10,B3203=2022,J3203*$P$11),"")</f>
        <v>498897.8508316743</v>
      </c>
      <c r="L3203" s="3">
        <f t="shared" ref="L3203:L3266" si="51">SUM(H3203,K3203)</f>
        <v>899048.92083167424</v>
      </c>
    </row>
    <row r="3204" spans="1:12">
      <c r="A3204">
        <v>4815960</v>
      </c>
      <c r="B3204">
        <v>2016</v>
      </c>
      <c r="C3204" t="s">
        <v>4102</v>
      </c>
      <c r="D3204" t="s">
        <v>1060</v>
      </c>
      <c r="E3204" t="s">
        <v>1061</v>
      </c>
      <c r="F3204" t="s">
        <v>4101</v>
      </c>
      <c r="G3204" t="s">
        <v>1062</v>
      </c>
      <c r="H3204" s="5">
        <v>394590</v>
      </c>
      <c r="I3204">
        <f>IFERROR(VLOOKUP(G3204,'NCES Match'!$A$2:$B$1307,2,FALSE),"")</f>
        <v>4815960</v>
      </c>
      <c r="J3204" cm="1">
        <f t="array" ref="J3204">IFERROR(_xlfn.IFS(B3204=2015,H3204/$O$13,B3204=2016,H3204/$O$14,B3204=2017,H3204/$O$15,B3204=2018,H3204/$O$16,B3204=2019,H3204/$O$17,B3204=2020,H3204/$O$18,B3204=2021,H3204/$O$19,B3204=2022,H3204/$O$20),"")</f>
        <v>2.824739235599491E-4</v>
      </c>
      <c r="K3204" s="3" cm="1">
        <f t="array" ref="K3204">IFERROR(_xlfn.IFS(B3204=2015,J3204*$P$4,B3204=2016,J3204*$P$5,B3204=2017,J3204*$P$6,B3204=2018,J3204*$P$7,B3204=2019,J3204*$P$8,B3204=2020,J3204*$P$9,B3204=2021,J3204*$P$10,B3204=2022,J3204*$P$11),"")</f>
        <v>473322.13306221412</v>
      </c>
      <c r="L3204" s="3">
        <f t="shared" si="51"/>
        <v>867912.13306221412</v>
      </c>
    </row>
    <row r="3205" spans="1:12">
      <c r="A3205">
        <v>4815960</v>
      </c>
      <c r="B3205">
        <v>2017</v>
      </c>
      <c r="D3205" t="s">
        <v>1060</v>
      </c>
      <c r="E3205" t="s">
        <v>1061</v>
      </c>
      <c r="F3205" t="s">
        <v>4101</v>
      </c>
      <c r="G3205" t="s">
        <v>1062</v>
      </c>
      <c r="H3205" s="5">
        <v>317464</v>
      </c>
      <c r="I3205">
        <f>IFERROR(VLOOKUP(G3205,'NCES Match'!$A$2:$B$1307,2,FALSE),"")</f>
        <v>4815960</v>
      </c>
      <c r="J3205" cm="1">
        <f t="array" ref="J3205">IFERROR(_xlfn.IFS(B3205=2015,H3205/$O$13,B3205=2016,H3205/$O$14,B3205=2017,H3205/$O$15,B3205=2018,H3205/$O$16,B3205=2019,H3205/$O$17,B3205=2020,H3205/$O$18,B3205=2021,H3205/$O$19,B3205=2022,H3205/$O$20),"")</f>
        <v>2.1887198860592679E-4</v>
      </c>
      <c r="K3205" s="3" cm="1">
        <f t="array" ref="K3205">IFERROR(_xlfn.IFS(B3205=2015,J3205*$P$4,B3205=2016,J3205*$P$5,B3205=2017,J3205*$P$6,B3205=2018,J3205*$P$7,B3205=2019,J3205*$P$8,B3205=2020,J3205*$P$9,B3205=2021,J3205*$P$10,B3205=2022,J3205*$P$11),"")</f>
        <v>371698.87794682401</v>
      </c>
      <c r="L3205" s="3">
        <f t="shared" si="51"/>
        <v>689162.87794682407</v>
      </c>
    </row>
    <row r="3206" spans="1:12">
      <c r="A3206">
        <v>4815960</v>
      </c>
      <c r="B3206">
        <v>2018</v>
      </c>
      <c r="D3206" t="s">
        <v>1060</v>
      </c>
      <c r="E3206" t="s">
        <v>1061</v>
      </c>
      <c r="F3206" t="s">
        <v>4101</v>
      </c>
      <c r="G3206" t="s">
        <v>1062</v>
      </c>
      <c r="H3206" s="5">
        <v>307380</v>
      </c>
      <c r="I3206">
        <f>IFERROR(VLOOKUP(G3206,'NCES Match'!$A$2:$B$1307,2,FALSE),"")</f>
        <v>4815960</v>
      </c>
      <c r="J3206" cm="1">
        <f t="array" ref="J3206">IFERROR(_xlfn.IFS(B3206=2015,H3206/$O$13,B3206=2016,H3206/$O$14,B3206=2017,H3206/$O$15,B3206=2018,H3206/$O$16,B3206=2019,H3206/$O$17,B3206=2020,H3206/$O$18,B3206=2021,H3206/$O$19,B3206=2022,H3206/$O$20),"")</f>
        <v>2.0058353468520166E-4</v>
      </c>
      <c r="K3206" s="3" cm="1">
        <f t="array" ref="K3206">IFERROR(_xlfn.IFS(B3206=2015,J3206*$P$4,B3206=2016,J3206*$P$5,B3206=2017,J3206*$P$6,B3206=2018,J3206*$P$7,B3206=2019,J3206*$P$8,B3206=2020,J3206*$P$9,B3206=2021,J3206*$P$10,B3206=2022,J3206*$P$11),"")</f>
        <v>344372.50296454073</v>
      </c>
      <c r="L3206" s="3">
        <f t="shared" si="51"/>
        <v>651752.50296454073</v>
      </c>
    </row>
    <row r="3207" spans="1:12">
      <c r="A3207">
        <v>4815960</v>
      </c>
      <c r="B3207">
        <v>2019</v>
      </c>
      <c r="D3207" t="s">
        <v>1060</v>
      </c>
      <c r="E3207" t="s">
        <v>1061</v>
      </c>
      <c r="F3207" t="s">
        <v>4101</v>
      </c>
      <c r="G3207" t="s">
        <v>1062</v>
      </c>
      <c r="H3207" s="5">
        <v>339901</v>
      </c>
      <c r="I3207">
        <f>IFERROR(VLOOKUP(G3207,'NCES Match'!$A$2:$B$1307,2,FALSE),"")</f>
        <v>4815960</v>
      </c>
      <c r="J3207" cm="1">
        <f t="array" ref="J3207">IFERROR(_xlfn.IFS(B3207=2015,H3207/$O$13,B3207=2016,H3207/$O$14,B3207=2017,H3207/$O$15,B3207=2018,H3207/$O$16,B3207=2019,H3207/$O$17,B3207=2020,H3207/$O$18,B3207=2021,H3207/$O$19,B3207=2022,H3207/$O$20),"")</f>
        <v>2.1521852423685178E-4</v>
      </c>
      <c r="K3207" s="3" cm="1">
        <f t="array" ref="K3207">IFERROR(_xlfn.IFS(B3207=2015,J3207*$P$4,B3207=2016,J3207*$P$5,B3207=2017,J3207*$P$6,B3207=2018,J3207*$P$7,B3207=2019,J3207*$P$8,B3207=2020,J3207*$P$9,B3207=2021,J3207*$P$10,B3207=2022,J3207*$P$11),"")</f>
        <v>374033.86228108063</v>
      </c>
      <c r="L3207" s="3">
        <f t="shared" si="51"/>
        <v>713934.86228108057</v>
      </c>
    </row>
    <row r="3208" spans="1:12">
      <c r="A3208">
        <v>4815960</v>
      </c>
      <c r="B3208">
        <v>2020</v>
      </c>
      <c r="D3208" t="s">
        <v>1060</v>
      </c>
      <c r="E3208" t="s">
        <v>1061</v>
      </c>
      <c r="F3208" t="s">
        <v>4230</v>
      </c>
      <c r="G3208" t="s">
        <v>1062</v>
      </c>
      <c r="H3208" s="5">
        <v>401957</v>
      </c>
      <c r="I3208">
        <f>IFERROR(VLOOKUP(G3208,'NCES Match'!$A$2:$B$1307,2,FALSE),"")</f>
        <v>4815960</v>
      </c>
      <c r="J3208" cm="1">
        <f t="array" ref="J3208">IFERROR(_xlfn.IFS(B3208=2015,H3208/$O$13,B3208=2016,H3208/$O$14,B3208=2017,H3208/$O$15,B3208=2018,H3208/$O$16,B3208=2019,H3208/$O$17,B3208=2020,H3208/$O$18,B3208=2021,H3208/$O$19,B3208=2022,H3208/$O$20),"")</f>
        <v>2.178235381840687E-4</v>
      </c>
      <c r="K3208" s="3" cm="1">
        <f t="array" ref="K3208">IFERROR(_xlfn.IFS(B3208=2015,J3208*$P$4,B3208=2016,J3208*$P$5,B3208=2017,J3208*$P$6,B3208=2018,J3208*$P$7,B3208=2019,J3208*$P$8,B3208=2020,J3208*$P$9,B3208=2021,J3208*$P$10,B3208=2022,J3208*$P$11),"")</f>
        <v>459172.63166527683</v>
      </c>
      <c r="L3208" s="3">
        <f t="shared" si="51"/>
        <v>861129.63166527683</v>
      </c>
    </row>
    <row r="3209" spans="1:12">
      <c r="A3209">
        <v>4815960</v>
      </c>
      <c r="B3209">
        <v>2021</v>
      </c>
      <c r="D3209" t="s">
        <v>1060</v>
      </c>
      <c r="E3209" t="s">
        <v>1061</v>
      </c>
      <c r="F3209" t="s">
        <v>4101</v>
      </c>
      <c r="G3209" t="s">
        <v>1062</v>
      </c>
      <c r="H3209" s="5">
        <v>456454.76</v>
      </c>
      <c r="I3209">
        <f>IFERROR(VLOOKUP(G3209,'NCES Match'!$A$2:$B$1307,2,FALSE),"")</f>
        <v>4815960</v>
      </c>
      <c r="J3209" cm="1">
        <f t="array" ref="J3209">IFERROR(_xlfn.IFS(B3209=2015,H3209/$O$13,B3209=2016,H3209/$O$14,B3209=2017,H3209/$O$15,B3209=2018,H3209/$O$16,B3209=2019,H3209/$O$17,B3209=2020,H3209/$O$18,B3209=2021,H3209/$O$19,B3209=2022,H3209/$O$20),"")</f>
        <v>2.3354188993356513E-4</v>
      </c>
      <c r="K3209" s="3" cm="1">
        <f t="array" ref="K3209">IFERROR(_xlfn.IFS(B3209=2015,J3209*$P$4,B3209=2016,J3209*$P$5,B3209=2017,J3209*$P$6,B3209=2018,J3209*$P$7,B3209=2019,J3209*$P$8,B3209=2020,J3209*$P$9,B3209=2021,J3209*$P$10,B3209=2022,J3209*$P$11),"")</f>
        <v>499908.86155073642</v>
      </c>
      <c r="L3209" s="3">
        <f t="shared" si="51"/>
        <v>956363.62155073648</v>
      </c>
    </row>
    <row r="3210" spans="1:12">
      <c r="A3210">
        <v>4815960</v>
      </c>
      <c r="B3210">
        <v>2022</v>
      </c>
      <c r="D3210" t="s">
        <v>1060</v>
      </c>
      <c r="E3210" t="s">
        <v>1061</v>
      </c>
      <c r="F3210" t="s">
        <v>4101</v>
      </c>
      <c r="G3210" t="s">
        <v>1062</v>
      </c>
      <c r="H3210" s="5">
        <v>520670.48</v>
      </c>
      <c r="I3210">
        <f>IFERROR(VLOOKUP(G3210,'NCES Match'!$A$2:$B$1307,2,FALSE),"")</f>
        <v>4815960</v>
      </c>
      <c r="J3210" cm="1">
        <f t="array" ref="J3210">IFERROR(_xlfn.IFS(B3210=2015,H3210/$O$13,B3210=2016,H3210/$O$14,B3210=2017,H3210/$O$15,B3210=2018,H3210/$O$16,B3210=2019,H3210/$O$17,B3210=2020,H3210/$O$18,B3210=2021,H3210/$O$19,B3210=2022,H3210/$O$20),"")</f>
        <v>2.2869442957208866E-4</v>
      </c>
      <c r="K3210" s="3" cm="1">
        <f t="array" ref="K3210">IFERROR(_xlfn.IFS(B3210=2015,J3210*$P$4,B3210=2016,J3210*$P$5,B3210=2017,J3210*$P$6,B3210=2018,J3210*$P$7,B3210=2019,J3210*$P$8,B3210=2020,J3210*$P$9,B3210=2021,J3210*$P$10,B3210=2022,J3210*$P$11),"")</f>
        <v>492489.5676503568</v>
      </c>
      <c r="L3210" s="3">
        <f t="shared" si="51"/>
        <v>1013160.0476503568</v>
      </c>
    </row>
    <row r="3211" spans="1:12">
      <c r="A3211">
        <v>4815960</v>
      </c>
      <c r="B3211">
        <v>2023</v>
      </c>
      <c r="D3211" t="s">
        <v>1060</v>
      </c>
      <c r="E3211" t="s">
        <v>1061</v>
      </c>
      <c r="F3211" t="s">
        <v>4101</v>
      </c>
      <c r="G3211" t="s">
        <v>1062</v>
      </c>
      <c r="H3211" s="5">
        <v>560618.92000000004</v>
      </c>
      <c r="I3211">
        <f>IFERROR(VLOOKUP(G3211,'NCES Match'!$A$2:$B$1307,2,FALSE),"")</f>
        <v>4815960</v>
      </c>
      <c r="J3211" t="str" cm="1">
        <f t="array" ref="J3211">IFERROR(_xlfn.IFS(B3211=2015,H3211/$O$13,B3211=2016,H3211/$O$14,B3211=2017,H3211/$O$15,B3211=2018,H3211/$O$16,B3211=2019,H3211/$O$17,B3211=2020,H3211/$O$18,B3211=2021,H3211/$O$19,B3211=2022,H3211/$O$20),"")</f>
        <v/>
      </c>
      <c r="K3211" s="3" t="str" cm="1">
        <f t="array" ref="K3211">IFERROR(_xlfn.IFS(B3211=2015,J3211*$P$4,B3211=2016,J3211*$P$5,B3211=2017,J3211*$P$6,B3211=2018,J3211*$P$7,B3211=2019,J3211*$P$8,B3211=2020,J3211*$P$9,B3211=2021,J3211*$P$10,B3211=2022,J3211*$P$11),"")</f>
        <v/>
      </c>
      <c r="L3211" s="3">
        <f t="shared" si="51"/>
        <v>560618.92000000004</v>
      </c>
    </row>
    <row r="3212" spans="1:12">
      <c r="A3212">
        <v>4832880</v>
      </c>
      <c r="B3212">
        <v>2015</v>
      </c>
      <c r="C3212" t="s">
        <v>381</v>
      </c>
      <c r="D3212" t="s">
        <v>2399</v>
      </c>
      <c r="E3212" t="s">
        <v>2400</v>
      </c>
      <c r="G3212" t="s">
        <v>2401</v>
      </c>
      <c r="H3212" s="5">
        <v>30637.67</v>
      </c>
      <c r="I3212">
        <f>IFERROR(VLOOKUP(G3212,'NCES Match'!$A$2:$B$1307,2,FALSE),"")</f>
        <v>4832880</v>
      </c>
      <c r="J3212" cm="1">
        <f t="array" ref="J3212">IFERROR(_xlfn.IFS(B3212=2015,H3212/$O$13,B3212=2016,H3212/$O$14,B3212=2017,H3212/$O$15,B3212=2018,H3212/$O$16,B3212=2019,H3212/$O$17,B3212=2020,H3212/$O$18,B3212=2021,H3212/$O$19,B3212=2022,H3212/$O$20),"")</f>
        <v>2.4001665781114982E-5</v>
      </c>
      <c r="K3212" s="3" cm="1">
        <f t="array" ref="K3212">IFERROR(_xlfn.IFS(B3212=2015,J3212*$P$4,B3212=2016,J3212*$P$5,B3212=2017,J3212*$P$6,B3212=2018,J3212*$P$7,B3212=2019,J3212*$P$8,B3212=2020,J3212*$P$9,B3212=2021,J3212*$P$10,B3212=2022,J3212*$P$11),"")</f>
        <v>38198.242772386096</v>
      </c>
      <c r="L3212" s="3">
        <f t="shared" si="51"/>
        <v>68835.912772386102</v>
      </c>
    </row>
    <row r="3213" spans="1:12">
      <c r="A3213">
        <v>4832880</v>
      </c>
      <c r="B3213">
        <v>2016</v>
      </c>
      <c r="C3213" t="s">
        <v>4102</v>
      </c>
      <c r="D3213" t="s">
        <v>2399</v>
      </c>
      <c r="E3213" t="s">
        <v>2400</v>
      </c>
      <c r="F3213" t="s">
        <v>4101</v>
      </c>
      <c r="G3213" t="s">
        <v>2401</v>
      </c>
      <c r="H3213" s="5">
        <v>34758</v>
      </c>
      <c r="I3213">
        <f>IFERROR(VLOOKUP(G3213,'NCES Match'!$A$2:$B$1307,2,FALSE),"")</f>
        <v>4832880</v>
      </c>
      <c r="J3213" cm="1">
        <f t="array" ref="J3213">IFERROR(_xlfn.IFS(B3213=2015,H3213/$O$13,B3213=2016,H3213/$O$14,B3213=2017,H3213/$O$15,B3213=2018,H3213/$O$16,B3213=2019,H3213/$O$17,B3213=2020,H3213/$O$18,B3213=2021,H3213/$O$19,B3213=2022,H3213/$O$20),"")</f>
        <v>2.4882102017528855E-5</v>
      </c>
      <c r="K3213" s="3" cm="1">
        <f t="array" ref="K3213">IFERROR(_xlfn.IFS(B3213=2015,J3213*$P$4,B3213=2016,J3213*$P$5,B3213=2017,J3213*$P$6,B3213=2018,J3213*$P$7,B3213=2019,J3213*$P$8,B3213=2020,J3213*$P$9,B3213=2021,J3213*$P$10,B3213=2022,J3213*$P$11),"")</f>
        <v>41693.22765649519</v>
      </c>
      <c r="L3213" s="3">
        <f t="shared" si="51"/>
        <v>76451.22765649519</v>
      </c>
    </row>
    <row r="3214" spans="1:12">
      <c r="A3214">
        <v>4832880</v>
      </c>
      <c r="B3214">
        <v>2017</v>
      </c>
      <c r="D3214" t="s">
        <v>2399</v>
      </c>
      <c r="E3214" t="s">
        <v>2400</v>
      </c>
      <c r="F3214" t="s">
        <v>4101</v>
      </c>
      <c r="G3214" t="s">
        <v>2401</v>
      </c>
      <c r="H3214" s="5">
        <v>35770</v>
      </c>
      <c r="I3214">
        <f>IFERROR(VLOOKUP(G3214,'NCES Match'!$A$2:$B$1307,2,FALSE),"")</f>
        <v>4832880</v>
      </c>
      <c r="J3214" cm="1">
        <f t="array" ref="J3214">IFERROR(_xlfn.IFS(B3214=2015,H3214/$O$13,B3214=2016,H3214/$O$14,B3214=2017,H3214/$O$15,B3214=2018,H3214/$O$16,B3214=2019,H3214/$O$17,B3214=2020,H3214/$O$18,B3214=2021,H3214/$O$19,B3214=2022,H3214/$O$20),"")</f>
        <v>2.4661224681960794E-5</v>
      </c>
      <c r="K3214" s="3" cm="1">
        <f t="array" ref="K3214">IFERROR(_xlfn.IFS(B3214=2015,J3214*$P$4,B3214=2016,J3214*$P$5,B3214=2017,J3214*$P$6,B3214=2018,J3214*$P$7,B3214=2019,J3214*$P$8,B3214=2020,J3214*$P$9,B3214=2021,J3214*$P$10,B3214=2022,J3214*$P$11),"")</f>
        <v>41880.871103992562</v>
      </c>
      <c r="L3214" s="3">
        <f t="shared" si="51"/>
        <v>77650.871103992569</v>
      </c>
    </row>
    <row r="3215" spans="1:12">
      <c r="A3215">
        <v>4832880</v>
      </c>
      <c r="B3215">
        <v>2018</v>
      </c>
      <c r="D3215" t="s">
        <v>2399</v>
      </c>
      <c r="E3215" t="s">
        <v>2400</v>
      </c>
      <c r="F3215" t="s">
        <v>4101</v>
      </c>
      <c r="G3215" t="s">
        <v>2401</v>
      </c>
      <c r="H3215" s="5">
        <v>26802</v>
      </c>
      <c r="I3215">
        <f>IFERROR(VLOOKUP(G3215,'NCES Match'!$A$2:$B$1307,2,FALSE),"")</f>
        <v>4832880</v>
      </c>
      <c r="J3215" cm="1">
        <f t="array" ref="J3215">IFERROR(_xlfn.IFS(B3215=2015,H3215/$O$13,B3215=2016,H3215/$O$14,B3215=2017,H3215/$O$15,B3215=2018,H3215/$O$16,B3215=2019,H3215/$O$17,B3215=2020,H3215/$O$18,B3215=2021,H3215/$O$19,B3215=2022,H3215/$O$20),"")</f>
        <v>1.7489881894179111E-5</v>
      </c>
      <c r="K3215" s="3" cm="1">
        <f t="array" ref="K3215">IFERROR(_xlfn.IFS(B3215=2015,J3215*$P$4,B3215=2016,J3215*$P$5,B3215=2017,J3215*$P$6,B3215=2018,J3215*$P$7,B3215=2019,J3215*$P$8,B3215=2020,J3215*$P$9,B3215=2021,J3215*$P$10,B3215=2022,J3215*$P$11),"")</f>
        <v>30027.561404306143</v>
      </c>
      <c r="L3215" s="3">
        <f t="shared" si="51"/>
        <v>56829.561404306143</v>
      </c>
    </row>
    <row r="3216" spans="1:12">
      <c r="A3216">
        <v>4832880</v>
      </c>
      <c r="B3216">
        <v>2019</v>
      </c>
      <c r="D3216" t="s">
        <v>2399</v>
      </c>
      <c r="E3216" t="s">
        <v>2400</v>
      </c>
      <c r="F3216" t="s">
        <v>4101</v>
      </c>
      <c r="G3216" t="s">
        <v>2401</v>
      </c>
      <c r="H3216" s="5">
        <v>32464</v>
      </c>
      <c r="I3216">
        <f>IFERROR(VLOOKUP(G3216,'NCES Match'!$A$2:$B$1307,2,FALSE),"")</f>
        <v>4832880</v>
      </c>
      <c r="J3216" cm="1">
        <f t="array" ref="J3216">IFERROR(_xlfn.IFS(B3216=2015,H3216/$O$13,B3216=2016,H3216/$O$14,B3216=2017,H3216/$O$15,B3216=2018,H3216/$O$16,B3216=2019,H3216/$O$17,B3216=2020,H3216/$O$18,B3216=2021,H3216/$O$19,B3216=2022,H3216/$O$20),"")</f>
        <v>2.0555556385021391E-5</v>
      </c>
      <c r="K3216" s="3" cm="1">
        <f t="array" ref="K3216">IFERROR(_xlfn.IFS(B3216=2015,J3216*$P$4,B3216=2016,J3216*$P$5,B3216=2017,J3216*$P$6,B3216=2018,J3216*$P$7,B3216=2019,J3216*$P$8,B3216=2020,J3216*$P$9,B3216=2021,J3216*$P$10,B3216=2022,J3216*$P$11),"")</f>
        <v>35724.035248772438</v>
      </c>
      <c r="L3216" s="3">
        <f t="shared" si="51"/>
        <v>68188.035248772445</v>
      </c>
    </row>
    <row r="3217" spans="1:12">
      <c r="A3217">
        <v>4832880</v>
      </c>
      <c r="B3217">
        <v>2020</v>
      </c>
      <c r="D3217" t="s">
        <v>2399</v>
      </c>
      <c r="E3217" t="s">
        <v>2400</v>
      </c>
      <c r="F3217" t="s">
        <v>4230</v>
      </c>
      <c r="G3217" t="s">
        <v>2401</v>
      </c>
      <c r="H3217" s="5">
        <v>33281</v>
      </c>
      <c r="I3217">
        <f>IFERROR(VLOOKUP(G3217,'NCES Match'!$A$2:$B$1307,2,FALSE),"")</f>
        <v>4832880</v>
      </c>
      <c r="J3217" cm="1">
        <f t="array" ref="J3217">IFERROR(_xlfn.IFS(B3217=2015,H3217/$O$13,B3217=2016,H3217/$O$14,B3217=2017,H3217/$O$15,B3217=2018,H3217/$O$16,B3217=2019,H3217/$O$17,B3217=2020,H3217/$O$18,B3217=2021,H3217/$O$19,B3217=2022,H3217/$O$20),"")</f>
        <v>1.8035225594538695E-5</v>
      </c>
      <c r="K3217" s="3" cm="1">
        <f t="array" ref="K3217">IFERROR(_xlfn.IFS(B3217=2015,J3217*$P$4,B3217=2016,J3217*$P$5,B3217=2017,J3217*$P$6,B3217=2018,J3217*$P$7,B3217=2019,J3217*$P$8,B3217=2020,J3217*$P$9,B3217=2021,J3217*$P$10,B3217=2022,J3217*$P$11),"")</f>
        <v>38018.306322447621</v>
      </c>
      <c r="L3217" s="3">
        <f t="shared" si="51"/>
        <v>71299.306322447621</v>
      </c>
    </row>
    <row r="3218" spans="1:12">
      <c r="A3218">
        <v>4832880</v>
      </c>
      <c r="B3218">
        <v>2021</v>
      </c>
      <c r="D3218" t="s">
        <v>2399</v>
      </c>
      <c r="E3218" t="s">
        <v>2400</v>
      </c>
      <c r="F3218" t="s">
        <v>4101</v>
      </c>
      <c r="G3218" t="s">
        <v>2401</v>
      </c>
      <c r="H3218" s="5">
        <v>35398.31</v>
      </c>
      <c r="I3218">
        <f>IFERROR(VLOOKUP(G3218,'NCES Match'!$A$2:$B$1307,2,FALSE),"")</f>
        <v>4832880</v>
      </c>
      <c r="J3218" cm="1">
        <f t="array" ref="J3218">IFERROR(_xlfn.IFS(B3218=2015,H3218/$O$13,B3218=2016,H3218/$O$14,B3218=2017,H3218/$O$15,B3218=2018,H3218/$O$16,B3218=2019,H3218/$O$17,B3218=2020,H3218/$O$18,B3218=2021,H3218/$O$19,B3218=2022,H3218/$O$20),"")</f>
        <v>1.811129807881556E-5</v>
      </c>
      <c r="K3218" s="3" cm="1">
        <f t="array" ref="K3218">IFERROR(_xlfn.IFS(B3218=2015,J3218*$P$4,B3218=2016,J3218*$P$5,B3218=2017,J3218*$P$6,B3218=2018,J3218*$P$7,B3218=2019,J3218*$P$8,B3218=2020,J3218*$P$9,B3218=2021,J3218*$P$10,B3218=2022,J3218*$P$11),"")</f>
        <v>38768.198743113222</v>
      </c>
      <c r="L3218" s="3">
        <f t="shared" si="51"/>
        <v>74166.508743113227</v>
      </c>
    </row>
    <row r="3219" spans="1:12">
      <c r="A3219">
        <v>4832880</v>
      </c>
      <c r="B3219">
        <v>2022</v>
      </c>
      <c r="D3219" t="s">
        <v>2399</v>
      </c>
      <c r="E3219" t="s">
        <v>2400</v>
      </c>
      <c r="F3219" t="s">
        <v>4101</v>
      </c>
      <c r="G3219" t="s">
        <v>2401</v>
      </c>
      <c r="H3219" s="5">
        <v>43538.67</v>
      </c>
      <c r="I3219">
        <f>IFERROR(VLOOKUP(G3219,'NCES Match'!$A$2:$B$1307,2,FALSE),"")</f>
        <v>4832880</v>
      </c>
      <c r="J3219" cm="1">
        <f t="array" ref="J3219">IFERROR(_xlfn.IFS(B3219=2015,H3219/$O$13,B3219=2016,H3219/$O$14,B3219=2017,H3219/$O$15,B3219=2018,H3219/$O$16,B3219=2019,H3219/$O$17,B3219=2020,H3219/$O$18,B3219=2021,H3219/$O$19,B3219=2022,H3219/$O$20),"")</f>
        <v>1.9123518006969418E-5</v>
      </c>
      <c r="K3219" s="3" cm="1">
        <f t="array" ref="K3219">IFERROR(_xlfn.IFS(B3219=2015,J3219*$P$4,B3219=2016,J3219*$P$5,B3219=2017,J3219*$P$6,B3219=2018,J3219*$P$7,B3219=2019,J3219*$P$8,B3219=2020,J3219*$P$9,B3219=2021,J3219*$P$10,B3219=2022,J3219*$P$11),"")</f>
        <v>41182.171042943628</v>
      </c>
      <c r="L3219" s="3">
        <f t="shared" si="51"/>
        <v>84720.841042943619</v>
      </c>
    </row>
    <row r="3220" spans="1:12">
      <c r="A3220">
        <v>4832880</v>
      </c>
      <c r="B3220">
        <v>2023</v>
      </c>
      <c r="D3220" t="s">
        <v>2399</v>
      </c>
      <c r="E3220" t="s">
        <v>2400</v>
      </c>
      <c r="F3220" t="s">
        <v>4101</v>
      </c>
      <c r="G3220" t="s">
        <v>2401</v>
      </c>
      <c r="H3220" s="5">
        <v>45491.01</v>
      </c>
      <c r="I3220">
        <f>IFERROR(VLOOKUP(G3220,'NCES Match'!$A$2:$B$1307,2,FALSE),"")</f>
        <v>4832880</v>
      </c>
      <c r="J3220" t="str" cm="1">
        <f t="array" ref="J3220">IFERROR(_xlfn.IFS(B3220=2015,H3220/$O$13,B3220=2016,H3220/$O$14,B3220=2017,H3220/$O$15,B3220=2018,H3220/$O$16,B3220=2019,H3220/$O$17,B3220=2020,H3220/$O$18,B3220=2021,H3220/$O$19,B3220=2022,H3220/$O$20),"")</f>
        <v/>
      </c>
      <c r="K3220" s="3" t="str" cm="1">
        <f t="array" ref="K3220">IFERROR(_xlfn.IFS(B3220=2015,J3220*$P$4,B3220=2016,J3220*$P$5,B3220=2017,J3220*$P$6,B3220=2018,J3220*$P$7,B3220=2019,J3220*$P$8,B3220=2020,J3220*$P$9,B3220=2021,J3220*$P$10,B3220=2022,J3220*$P$11),"")</f>
        <v/>
      </c>
      <c r="L3220" s="3">
        <f t="shared" si="51"/>
        <v>45491.01</v>
      </c>
    </row>
    <row r="3221" spans="1:12">
      <c r="A3221">
        <v>4846620</v>
      </c>
      <c r="B3221">
        <v>2015</v>
      </c>
      <c r="C3221" t="s">
        <v>381</v>
      </c>
      <c r="D3221" t="s">
        <v>3503</v>
      </c>
      <c r="E3221" t="s">
        <v>3504</v>
      </c>
      <c r="G3221" t="s">
        <v>3505</v>
      </c>
      <c r="H3221" s="5">
        <v>351702.41</v>
      </c>
      <c r="I3221">
        <f>IFERROR(VLOOKUP(G3221,'NCES Match'!$A$2:$B$1307,2,FALSE),"")</f>
        <v>4846620</v>
      </c>
      <c r="J3221" cm="1">
        <f t="array" ref="J3221">IFERROR(_xlfn.IFS(B3221=2015,H3221/$O$13,B3221=2016,H3221/$O$14,B3221=2017,H3221/$O$15,B3221=2018,H3221/$O$16,B3221=2019,H3221/$O$17,B3221=2020,H3221/$O$18,B3221=2021,H3221/$O$19,B3221=2022,H3221/$O$20),"")</f>
        <v>2.7552498930997923E-4</v>
      </c>
      <c r="K3221" s="3" cm="1">
        <f t="array" ref="K3221">IFERROR(_xlfn.IFS(B3221=2015,J3221*$P$4,B3221=2016,J3221*$P$5,B3221=2017,J3221*$P$6,B3221=2018,J3221*$P$7,B3221=2019,J3221*$P$8,B3221=2020,J3221*$P$9,B3221=2021,J3221*$P$10,B3221=2022,J3221*$P$11),"")</f>
        <v>438493.33323367184</v>
      </c>
      <c r="L3221" s="3">
        <f t="shared" si="51"/>
        <v>790195.74323367188</v>
      </c>
    </row>
    <row r="3222" spans="1:12">
      <c r="A3222">
        <v>4846620</v>
      </c>
      <c r="B3222">
        <v>2016</v>
      </c>
      <c r="C3222" t="s">
        <v>4102</v>
      </c>
      <c r="D3222" t="s">
        <v>3503</v>
      </c>
      <c r="E3222" t="s">
        <v>3504</v>
      </c>
      <c r="F3222" t="s">
        <v>4101</v>
      </c>
      <c r="G3222" t="s">
        <v>3505</v>
      </c>
      <c r="H3222" s="5">
        <v>383916</v>
      </c>
      <c r="I3222">
        <f>IFERROR(VLOOKUP(G3222,'NCES Match'!$A$2:$B$1307,2,FALSE),"")</f>
        <v>4846620</v>
      </c>
      <c r="J3222" cm="1">
        <f t="array" ref="J3222">IFERROR(_xlfn.IFS(B3222=2015,H3222/$O$13,B3222=2016,H3222/$O$14,B3222=2017,H3222/$O$15,B3222=2018,H3222/$O$16,B3222=2019,H3222/$O$17,B3222=2020,H3222/$O$18,B3222=2021,H3222/$O$19,B3222=2022,H3222/$O$20),"")</f>
        <v>2.7483276017497004E-4</v>
      </c>
      <c r="K3222" s="3" cm="1">
        <f t="array" ref="K3222">IFERROR(_xlfn.IFS(B3222=2015,J3222*$P$4,B3222=2016,J3222*$P$5,B3222=2017,J3222*$P$6,B3222=2018,J3222*$P$7,B3222=2019,J3222*$P$8,B3222=2020,J3222*$P$9,B3222=2021,J3222*$P$10,B3222=2022,J3222*$P$11),"")</f>
        <v>460518.36092326976</v>
      </c>
      <c r="L3222" s="3">
        <f t="shared" si="51"/>
        <v>844434.36092326976</v>
      </c>
    </row>
    <row r="3223" spans="1:12">
      <c r="A3223">
        <v>4846620</v>
      </c>
      <c r="B3223">
        <v>2017</v>
      </c>
      <c r="D3223" t="s">
        <v>3503</v>
      </c>
      <c r="E3223" t="s">
        <v>3504</v>
      </c>
      <c r="F3223" t="s">
        <v>4101</v>
      </c>
      <c r="G3223" t="s">
        <v>3505</v>
      </c>
      <c r="H3223" s="5">
        <v>357394</v>
      </c>
      <c r="I3223">
        <f>IFERROR(VLOOKUP(G3223,'NCES Match'!$A$2:$B$1307,2,FALSE),"")</f>
        <v>4846620</v>
      </c>
      <c r="J3223" cm="1">
        <f t="array" ref="J3223">IFERROR(_xlfn.IFS(B3223=2015,H3223/$O$13,B3223=2016,H3223/$O$14,B3223=2017,H3223/$O$15,B3223=2018,H3223/$O$16,B3223=2019,H3223/$O$17,B3223=2020,H3223/$O$18,B3223=2021,H3223/$O$19,B3223=2022,H3223/$O$20),"")</f>
        <v>2.4640127855702254E-4</v>
      </c>
      <c r="K3223" s="3" cm="1">
        <f t="array" ref="K3223">IFERROR(_xlfn.IFS(B3223=2015,J3223*$P$4,B3223=2016,J3223*$P$5,B3223=2017,J3223*$P$6,B3223=2018,J3223*$P$7,B3223=2019,J3223*$P$8,B3223=2020,J3223*$P$9,B3223=2021,J3223*$P$10,B3223=2022,J3223*$P$11),"")</f>
        <v>418450.43464747886</v>
      </c>
      <c r="L3223" s="3">
        <f t="shared" si="51"/>
        <v>775844.43464747886</v>
      </c>
    </row>
    <row r="3224" spans="1:12">
      <c r="A3224">
        <v>4846620</v>
      </c>
      <c r="B3224">
        <v>2018</v>
      </c>
      <c r="D3224" t="s">
        <v>3503</v>
      </c>
      <c r="E3224" t="s">
        <v>3504</v>
      </c>
      <c r="F3224" t="s">
        <v>4101</v>
      </c>
      <c r="G3224" t="s">
        <v>3505</v>
      </c>
      <c r="H3224" s="5">
        <v>343341</v>
      </c>
      <c r="I3224">
        <f>IFERROR(VLOOKUP(G3224,'NCES Match'!$A$2:$B$1307,2,FALSE),"")</f>
        <v>4846620</v>
      </c>
      <c r="J3224" cm="1">
        <f t="array" ref="J3224">IFERROR(_xlfn.IFS(B3224=2015,H3224/$O$13,B3224=2016,H3224/$O$14,B3224=2017,H3224/$O$15,B3224=2018,H3224/$O$16,B3224=2019,H3224/$O$17,B3224=2020,H3224/$O$18,B3224=2021,H3224/$O$19,B3224=2022,H3224/$O$20),"")</f>
        <v>2.240502029486363E-4</v>
      </c>
      <c r="K3224" s="3" cm="1">
        <f t="array" ref="K3224">IFERROR(_xlfn.IFS(B3224=2015,J3224*$P$4,B3224=2016,J3224*$P$5,B3224=2017,J3224*$P$6,B3224=2018,J3224*$P$7,B3224=2019,J3224*$P$8,B3224=2020,J3224*$P$9,B3224=2021,J3224*$P$10,B3224=2022,J3224*$P$11),"")</f>
        <v>384661.32975583448</v>
      </c>
      <c r="L3224" s="3">
        <f t="shared" si="51"/>
        <v>728002.32975583454</v>
      </c>
    </row>
    <row r="3225" spans="1:12">
      <c r="A3225">
        <v>4846620</v>
      </c>
      <c r="B3225">
        <v>2019</v>
      </c>
      <c r="D3225" t="s">
        <v>3503</v>
      </c>
      <c r="E3225" t="s">
        <v>3504</v>
      </c>
      <c r="F3225" t="s">
        <v>4101</v>
      </c>
      <c r="G3225" t="s">
        <v>3505</v>
      </c>
      <c r="H3225" s="5">
        <v>352500</v>
      </c>
      <c r="I3225">
        <f>IFERROR(VLOOKUP(G3225,'NCES Match'!$A$2:$B$1307,2,FALSE),"")</f>
        <v>4846620</v>
      </c>
      <c r="J3225" cm="1">
        <f t="array" ref="J3225">IFERROR(_xlfn.IFS(B3225=2015,H3225/$O$13,B3225=2016,H3225/$O$14,B3225=2017,H3225/$O$15,B3225=2018,H3225/$O$16,B3225=2019,H3225/$O$17,B3225=2020,H3225/$O$18,B3225=2021,H3225/$O$19,B3225=2022,H3225/$O$20),"")</f>
        <v>2.2319595939255914E-4</v>
      </c>
      <c r="K3225" s="3" cm="1">
        <f t="array" ref="K3225">IFERROR(_xlfn.IFS(B3225=2015,J3225*$P$4,B3225=2016,J3225*$P$5,B3225=2017,J3225*$P$6,B3225=2018,J3225*$P$7,B3225=2019,J3225*$P$8,B3225=2020,J3225*$P$9,B3225=2021,J3225*$P$10,B3225=2022,J3225*$P$11),"")</f>
        <v>387898.054004198</v>
      </c>
      <c r="L3225" s="3">
        <f t="shared" si="51"/>
        <v>740398.05400419794</v>
      </c>
    </row>
    <row r="3226" spans="1:12">
      <c r="A3226">
        <v>4846620</v>
      </c>
      <c r="B3226">
        <v>2020</v>
      </c>
      <c r="D3226" t="s">
        <v>3503</v>
      </c>
      <c r="E3226" t="s">
        <v>3504</v>
      </c>
      <c r="F3226" t="s">
        <v>4230</v>
      </c>
      <c r="G3226" t="s">
        <v>3505</v>
      </c>
      <c r="H3226" s="5">
        <v>450462</v>
      </c>
      <c r="I3226">
        <f>IFERROR(VLOOKUP(G3226,'NCES Match'!$A$2:$B$1307,2,FALSE),"")</f>
        <v>4846620</v>
      </c>
      <c r="J3226" cm="1">
        <f t="array" ref="J3226">IFERROR(_xlfn.IFS(B3226=2015,H3226/$O$13,B3226=2016,H3226/$O$14,B3226=2017,H3226/$O$15,B3226=2018,H3226/$O$16,B3226=2019,H3226/$O$17,B3226=2020,H3226/$O$18,B3226=2021,H3226/$O$19,B3226=2022,H3226/$O$20),"")</f>
        <v>2.4410876451329858E-4</v>
      </c>
      <c r="K3226" s="3" cm="1">
        <f t="array" ref="K3226">IFERROR(_xlfn.IFS(B3226=2015,J3226*$P$4,B3226=2016,J3226*$P$5,B3226=2017,J3226*$P$6,B3226=2018,J3226*$P$7,B3226=2019,J3226*$P$8,B3226=2020,J3226*$P$9,B3226=2021,J3226*$P$10,B3226=2022,J3226*$P$11),"")</f>
        <v>514581.9627602055</v>
      </c>
      <c r="L3226" s="3">
        <f t="shared" si="51"/>
        <v>965043.9627602055</v>
      </c>
    </row>
    <row r="3227" spans="1:12">
      <c r="A3227">
        <v>4846620</v>
      </c>
      <c r="B3227">
        <v>2021</v>
      </c>
      <c r="D3227" t="s">
        <v>3503</v>
      </c>
      <c r="E3227" t="s">
        <v>3504</v>
      </c>
      <c r="F3227" t="s">
        <v>4101</v>
      </c>
      <c r="G3227" t="s">
        <v>3505</v>
      </c>
      <c r="H3227" s="5">
        <v>445798.31</v>
      </c>
      <c r="I3227">
        <f>IFERROR(VLOOKUP(G3227,'NCES Match'!$A$2:$B$1307,2,FALSE),"")</f>
        <v>4846620</v>
      </c>
      <c r="J3227" cm="1">
        <f t="array" ref="J3227">IFERROR(_xlfn.IFS(B3227=2015,H3227/$O$13,B3227=2016,H3227/$O$14,B3227=2017,H3227/$O$15,B3227=2018,H3227/$O$16,B3227=2019,H3227/$O$17,B3227=2020,H3227/$O$18,B3227=2021,H3227/$O$19,B3227=2022,H3227/$O$20),"")</f>
        <v>2.2808959171898951E-4</v>
      </c>
      <c r="K3227" s="3" cm="1">
        <f t="array" ref="K3227">IFERROR(_xlfn.IFS(B3227=2015,J3227*$P$4,B3227=2016,J3227*$P$5,B3227=2017,J3227*$P$6,B3227=2018,J3227*$P$7,B3227=2019,J3227*$P$8,B3227=2020,J3227*$P$9,B3227=2021,J3227*$P$10,B3227=2022,J3227*$P$11),"")</f>
        <v>488237.92665310856</v>
      </c>
      <c r="L3227" s="3">
        <f t="shared" si="51"/>
        <v>934036.23665310862</v>
      </c>
    </row>
    <row r="3228" spans="1:12">
      <c r="A3228">
        <v>4846620</v>
      </c>
      <c r="B3228">
        <v>2022</v>
      </c>
      <c r="D3228" t="s">
        <v>3503</v>
      </c>
      <c r="E3228" t="s">
        <v>3504</v>
      </c>
      <c r="F3228" t="s">
        <v>4101</v>
      </c>
      <c r="G3228" t="s">
        <v>3505</v>
      </c>
      <c r="H3228" s="5">
        <v>607710.01</v>
      </c>
      <c r="I3228">
        <f>IFERROR(VLOOKUP(G3228,'NCES Match'!$A$2:$B$1307,2,FALSE),"")</f>
        <v>4846620</v>
      </c>
      <c r="J3228" cm="1">
        <f t="array" ref="J3228">IFERROR(_xlfn.IFS(B3228=2015,H3228/$O$13,B3228=2016,H3228/$O$14,B3228=2017,H3228/$O$15,B3228=2018,H3228/$O$16,B3228=2019,H3228/$O$17,B3228=2020,H3228/$O$18,B3228=2021,H3228/$O$19,B3228=2022,H3228/$O$20),"")</f>
        <v>2.6692485827542651E-4</v>
      </c>
      <c r="K3228" s="3" cm="1">
        <f t="array" ref="K3228">IFERROR(_xlfn.IFS(B3228=2015,J3228*$P$4,B3228=2016,J3228*$P$5,B3228=2017,J3228*$P$6,B3228=2018,J3228*$P$7,B3228=2019,J3228*$P$8,B3228=2020,J3228*$P$9,B3228=2021,J3228*$P$10,B3228=2022,J3228*$P$11),"")</f>
        <v>574818.14617508941</v>
      </c>
      <c r="L3228" s="3">
        <f t="shared" si="51"/>
        <v>1182528.1561750895</v>
      </c>
    </row>
    <row r="3229" spans="1:12">
      <c r="A3229">
        <v>4846620</v>
      </c>
      <c r="B3229">
        <v>2023</v>
      </c>
      <c r="D3229" t="s">
        <v>3503</v>
      </c>
      <c r="E3229" t="s">
        <v>3504</v>
      </c>
      <c r="F3229" t="s">
        <v>4101</v>
      </c>
      <c r="G3229" t="s">
        <v>3505</v>
      </c>
      <c r="H3229" s="5">
        <v>595356.78</v>
      </c>
      <c r="I3229">
        <f>IFERROR(VLOOKUP(G3229,'NCES Match'!$A$2:$B$1307,2,FALSE),"")</f>
        <v>4846620</v>
      </c>
      <c r="J3229" t="str" cm="1">
        <f t="array" ref="J3229">IFERROR(_xlfn.IFS(B3229=2015,H3229/$O$13,B3229=2016,H3229/$O$14,B3229=2017,H3229/$O$15,B3229=2018,H3229/$O$16,B3229=2019,H3229/$O$17,B3229=2020,H3229/$O$18,B3229=2021,H3229/$O$19,B3229=2022,H3229/$O$20),"")</f>
        <v/>
      </c>
      <c r="K3229" s="3" t="str" cm="1">
        <f t="array" ref="K3229">IFERROR(_xlfn.IFS(B3229=2015,J3229*$P$4,B3229=2016,J3229*$P$5,B3229=2017,J3229*$P$6,B3229=2018,J3229*$P$7,B3229=2019,J3229*$P$8,B3229=2020,J3229*$P$9,B3229=2021,J3229*$P$10,B3229=2022,J3229*$P$11),"")</f>
        <v/>
      </c>
      <c r="L3229" s="3">
        <f t="shared" si="51"/>
        <v>595356.78</v>
      </c>
    </row>
    <row r="3230" spans="1:12">
      <c r="A3230">
        <v>4846650</v>
      </c>
      <c r="B3230">
        <v>2015</v>
      </c>
      <c r="C3230" t="s">
        <v>381</v>
      </c>
      <c r="D3230" t="s">
        <v>3506</v>
      </c>
      <c r="E3230" t="s">
        <v>3507</v>
      </c>
      <c r="G3230" t="s">
        <v>3508</v>
      </c>
      <c r="H3230" s="5">
        <v>83250.81</v>
      </c>
      <c r="I3230">
        <f>IFERROR(VLOOKUP(G3230,'NCES Match'!$A$2:$B$1307,2,FALSE),"")</f>
        <v>4846650</v>
      </c>
      <c r="J3230" cm="1">
        <f t="array" ref="J3230">IFERROR(_xlfn.IFS(B3230=2015,H3230/$O$13,B3230=2016,H3230/$O$14,B3230=2017,H3230/$O$15,B3230=2018,H3230/$O$16,B3230=2019,H3230/$O$17,B3230=2020,H3230/$O$18,B3230=2021,H3230/$O$19,B3230=2022,H3230/$O$20),"")</f>
        <v>6.5218997320197819E-5</v>
      </c>
      <c r="K3230" s="3" cm="1">
        <f t="array" ref="K3230">IFERROR(_xlfn.IFS(B3230=2015,J3230*$P$4,B3230=2016,J3230*$P$5,B3230=2017,J3230*$P$6,B3230=2018,J3230*$P$7,B3230=2019,J3230*$P$8,B3230=2020,J3230*$P$9,B3230=2021,J3230*$P$10,B3230=2022,J3230*$P$11),"")</f>
        <v>103794.92472429491</v>
      </c>
      <c r="L3230" s="3">
        <f t="shared" si="51"/>
        <v>187045.73472429492</v>
      </c>
    </row>
    <row r="3231" spans="1:12">
      <c r="A3231">
        <v>4846650</v>
      </c>
      <c r="B3231">
        <v>2016</v>
      </c>
      <c r="C3231" t="s">
        <v>4102</v>
      </c>
      <c r="D3231" t="s">
        <v>3506</v>
      </c>
      <c r="E3231" t="s">
        <v>3507</v>
      </c>
      <c r="F3231" t="s">
        <v>4101</v>
      </c>
      <c r="G3231" t="s">
        <v>3508</v>
      </c>
      <c r="H3231" s="5">
        <v>93864</v>
      </c>
      <c r="I3231">
        <f>IFERROR(VLOOKUP(G3231,'NCES Match'!$A$2:$B$1307,2,FALSE),"")</f>
        <v>4846650</v>
      </c>
      <c r="J3231" cm="1">
        <f t="array" ref="J3231">IFERROR(_xlfn.IFS(B3231=2015,H3231/$O$13,B3231=2016,H3231/$O$14,B3231=2017,H3231/$O$15,B3231=2018,H3231/$O$16,B3231=2019,H3231/$O$17,B3231=2020,H3231/$O$18,B3231=2021,H3231/$O$19,B3231=2022,H3231/$O$20),"")</f>
        <v>6.7194131531541756E-5</v>
      </c>
      <c r="K3231" s="3" cm="1">
        <f t="array" ref="K3231">IFERROR(_xlfn.IFS(B3231=2015,J3231*$P$4,B3231=2016,J3231*$P$5,B3231=2017,J3231*$P$6,B3231=2018,J3231*$P$7,B3231=2019,J3231*$P$8,B3231=2020,J3231*$P$9,B3231=2021,J3231*$P$10,B3231=2022,J3231*$P$11),"")</f>
        <v>112592.58647647346</v>
      </c>
      <c r="L3231" s="3">
        <f t="shared" si="51"/>
        <v>206456.58647647346</v>
      </c>
    </row>
    <row r="3232" spans="1:12">
      <c r="A3232">
        <v>4846650</v>
      </c>
      <c r="B3232">
        <v>2017</v>
      </c>
      <c r="D3232" t="s">
        <v>3506</v>
      </c>
      <c r="E3232" t="s">
        <v>3507</v>
      </c>
      <c r="F3232" t="s">
        <v>4101</v>
      </c>
      <c r="G3232" t="s">
        <v>3508</v>
      </c>
      <c r="H3232" s="5">
        <v>90357</v>
      </c>
      <c r="I3232">
        <f>IFERROR(VLOOKUP(G3232,'NCES Match'!$A$2:$B$1307,2,FALSE),"")</f>
        <v>4846650</v>
      </c>
      <c r="J3232" cm="1">
        <f t="array" ref="J3232">IFERROR(_xlfn.IFS(B3232=2015,H3232/$O$13,B3232=2016,H3232/$O$14,B3232=2017,H3232/$O$15,B3232=2018,H3232/$O$16,B3232=2019,H3232/$O$17,B3232=2020,H3232/$O$18,B3232=2021,H3232/$O$19,B3232=2022,H3232/$O$20),"")</f>
        <v>6.2295618635390865E-5</v>
      </c>
      <c r="K3232" s="3" cm="1">
        <f t="array" ref="K3232">IFERROR(_xlfn.IFS(B3232=2015,J3232*$P$4,B3232=2016,J3232*$P$5,B3232=2017,J3232*$P$6,B3232=2018,J3232*$P$7,B3232=2019,J3232*$P$8,B3232=2020,J3232*$P$9,B3232=2021,J3232*$P$10,B3232=2022,J3232*$P$11),"")</f>
        <v>105793.39866769515</v>
      </c>
      <c r="L3232" s="3">
        <f t="shared" si="51"/>
        <v>196150.39866769515</v>
      </c>
    </row>
    <row r="3233" spans="1:12">
      <c r="A3233">
        <v>4846650</v>
      </c>
      <c r="B3233">
        <v>2018</v>
      </c>
      <c r="D3233" t="s">
        <v>3506</v>
      </c>
      <c r="E3233" t="s">
        <v>3507</v>
      </c>
      <c r="F3233" t="s">
        <v>4101</v>
      </c>
      <c r="G3233" t="s">
        <v>3508</v>
      </c>
      <c r="H3233" s="5">
        <v>79391</v>
      </c>
      <c r="I3233">
        <f>IFERROR(VLOOKUP(G3233,'NCES Match'!$A$2:$B$1307,2,FALSE),"")</f>
        <v>4846650</v>
      </c>
      <c r="J3233" cm="1">
        <f t="array" ref="J3233">IFERROR(_xlfn.IFS(B3233=2015,H3233/$O$13,B3233=2016,H3233/$O$14,B3233=2017,H3233/$O$15,B3233=2018,H3233/$O$16,B3233=2019,H3233/$O$17,B3233=2020,H3233/$O$18,B3233=2021,H3233/$O$19,B3233=2022,H3233/$O$20),"")</f>
        <v>5.1807298465068795E-5</v>
      </c>
      <c r="K3233" s="3" cm="1">
        <f t="array" ref="K3233">IFERROR(_xlfn.IFS(B3233=2015,J3233*$P$4,B3233=2016,J3233*$P$5,B3233=2017,J3233*$P$6,B3233=2018,J3233*$P$7,B3233=2019,J3233*$P$8,B3233=2020,J3233*$P$9,B3233=2021,J3233*$P$10,B3233=2022,J3233*$P$11),"")</f>
        <v>88945.531208464628</v>
      </c>
      <c r="L3233" s="3">
        <f t="shared" si="51"/>
        <v>168336.53120846464</v>
      </c>
    </row>
    <row r="3234" spans="1:12">
      <c r="A3234">
        <v>4846650</v>
      </c>
      <c r="B3234">
        <v>2019</v>
      </c>
      <c r="D3234" t="s">
        <v>3506</v>
      </c>
      <c r="E3234" t="s">
        <v>3507</v>
      </c>
      <c r="F3234" t="s">
        <v>4101</v>
      </c>
      <c r="G3234" t="s">
        <v>3508</v>
      </c>
      <c r="H3234" s="5">
        <v>86465</v>
      </c>
      <c r="I3234">
        <f>IFERROR(VLOOKUP(G3234,'NCES Match'!$A$2:$B$1307,2,FALSE),"")</f>
        <v>4846650</v>
      </c>
      <c r="J3234" cm="1">
        <f t="array" ref="J3234">IFERROR(_xlfn.IFS(B3234=2015,H3234/$O$13,B3234=2016,H3234/$O$14,B3234=2017,H3234/$O$15,B3234=2018,H3234/$O$16,B3234=2019,H3234/$O$17,B3234=2020,H3234/$O$18,B3234=2021,H3234/$O$19,B3234=2022,H3234/$O$20),"")</f>
        <v>5.4747911003908157E-5</v>
      </c>
      <c r="K3234" s="3" cm="1">
        <f t="array" ref="K3234">IFERROR(_xlfn.IFS(B3234=2015,J3234*$P$4,B3234=2016,J3234*$P$5,B3234=2017,J3234*$P$6,B3234=2018,J3234*$P$7,B3234=2019,J3234*$P$8,B3234=2020,J3234*$P$9,B3234=2021,J3234*$P$10,B3234=2022,J3234*$P$11),"")</f>
        <v>95147.816282192842</v>
      </c>
      <c r="L3234" s="3">
        <f t="shared" si="51"/>
        <v>181612.81628219283</v>
      </c>
    </row>
    <row r="3235" spans="1:12">
      <c r="A3235">
        <v>4846650</v>
      </c>
      <c r="B3235">
        <v>2020</v>
      </c>
      <c r="D3235" t="s">
        <v>3506</v>
      </c>
      <c r="E3235" t="s">
        <v>3507</v>
      </c>
      <c r="F3235" t="s">
        <v>4230</v>
      </c>
      <c r="G3235" t="s">
        <v>3508</v>
      </c>
      <c r="H3235" s="5">
        <v>98210</v>
      </c>
      <c r="I3235">
        <f>IFERROR(VLOOKUP(G3235,'NCES Match'!$A$2:$B$1307,2,FALSE),"")</f>
        <v>4846650</v>
      </c>
      <c r="J3235" cm="1">
        <f t="array" ref="J3235">IFERROR(_xlfn.IFS(B3235=2015,H3235/$O$13,B3235=2016,H3235/$O$14,B3235=2017,H3235/$O$15,B3235=2018,H3235/$O$16,B3235=2019,H3235/$O$17,B3235=2020,H3235/$O$18,B3235=2021,H3235/$O$19,B3235=2022,H3235/$O$20),"")</f>
        <v>5.3220741733711285E-5</v>
      </c>
      <c r="K3235" s="3" cm="1">
        <f t="array" ref="K3235">IFERROR(_xlfn.IFS(B3235=2015,J3235*$P$4,B3235=2016,J3235*$P$5,B3235=2017,J3235*$P$6,B3235=2018,J3235*$P$7,B3235=2019,J3235*$P$8,B3235=2020,J3235*$P$9,B3235=2021,J3235*$P$10,B3235=2022,J3235*$P$11),"")</f>
        <v>112189.47339105138</v>
      </c>
      <c r="L3235" s="3">
        <f t="shared" si="51"/>
        <v>210399.47339105138</v>
      </c>
    </row>
    <row r="3236" spans="1:12">
      <c r="A3236">
        <v>4846650</v>
      </c>
      <c r="B3236">
        <v>2021</v>
      </c>
      <c r="D3236" t="s">
        <v>3506</v>
      </c>
      <c r="E3236" t="s">
        <v>3507</v>
      </c>
      <c r="F3236" t="s">
        <v>4230</v>
      </c>
      <c r="G3236" t="s">
        <v>3508</v>
      </c>
      <c r="H3236" s="5">
        <v>111459.63</v>
      </c>
      <c r="I3236">
        <f>IFERROR(VLOOKUP(G3236,'NCES Match'!$A$2:$B$1307,2,FALSE),"")</f>
        <v>4846650</v>
      </c>
      <c r="J3236" cm="1">
        <f t="array" ref="J3236">IFERROR(_xlfn.IFS(B3236=2015,H3236/$O$13,B3236=2016,H3236/$O$14,B3236=2017,H3236/$O$15,B3236=2018,H3236/$O$16,B3236=2019,H3236/$O$17,B3236=2020,H3236/$O$18,B3236=2021,H3236/$O$19,B3236=2022,H3236/$O$20),"")</f>
        <v>5.7027541221162635E-5</v>
      </c>
      <c r="K3236" s="3" cm="1">
        <f t="array" ref="K3236">IFERROR(_xlfn.IFS(B3236=2015,J3236*$P$4,B3236=2016,J3236*$P$5,B3236=2017,J3236*$P$6,B3236=2018,J3236*$P$7,B3236=2019,J3236*$P$8,B3236=2020,J3236*$P$9,B3236=2021,J3236*$P$10,B3236=2022,J3236*$P$11),"")</f>
        <v>122070.49115265292</v>
      </c>
      <c r="L3236" s="3">
        <f t="shared" si="51"/>
        <v>233530.12115265292</v>
      </c>
    </row>
    <row r="3237" spans="1:12">
      <c r="A3237">
        <v>4846650</v>
      </c>
      <c r="B3237">
        <v>2022</v>
      </c>
      <c r="D3237" t="s">
        <v>3506</v>
      </c>
      <c r="E3237" t="s">
        <v>3507</v>
      </c>
      <c r="F3237" t="s">
        <v>4101</v>
      </c>
      <c r="G3237" t="s">
        <v>3508</v>
      </c>
      <c r="H3237" s="5">
        <v>127958.59</v>
      </c>
      <c r="I3237">
        <f>IFERROR(VLOOKUP(G3237,'NCES Match'!$A$2:$B$1307,2,FALSE),"")</f>
        <v>4846650</v>
      </c>
      <c r="J3237" cm="1">
        <f t="array" ref="J3237">IFERROR(_xlfn.IFS(B3237=2015,H3237/$O$13,B3237=2016,H3237/$O$14,B3237=2017,H3237/$O$15,B3237=2018,H3237/$O$16,B3237=2019,H3237/$O$17,B3237=2020,H3237/$O$18,B3237=2021,H3237/$O$19,B3237=2022,H3237/$O$20),"")</f>
        <v>5.6203333726349856E-5</v>
      </c>
      <c r="K3237" s="3" cm="1">
        <f t="array" ref="K3237">IFERROR(_xlfn.IFS(B3237=2015,J3237*$P$4,B3237=2016,J3237*$P$5,B3237=2017,J3237*$P$6,B3237=2018,J3237*$P$7,B3237=2019,J3237*$P$8,B3237=2020,J3237*$P$9,B3237=2021,J3237*$P$10,B3237=2022,J3237*$P$11),"")</f>
        <v>121032.92406024107</v>
      </c>
      <c r="L3237" s="3">
        <f t="shared" si="51"/>
        <v>248991.51406024105</v>
      </c>
    </row>
    <row r="3238" spans="1:12">
      <c r="A3238">
        <v>4846650</v>
      </c>
      <c r="B3238">
        <v>2023</v>
      </c>
      <c r="D3238" t="s">
        <v>3506</v>
      </c>
      <c r="E3238" t="s">
        <v>3507</v>
      </c>
      <c r="F3238" t="s">
        <v>4101</v>
      </c>
      <c r="G3238" t="s">
        <v>3508</v>
      </c>
      <c r="H3238" s="5">
        <v>168214.64</v>
      </c>
      <c r="I3238">
        <f>IFERROR(VLOOKUP(G3238,'NCES Match'!$A$2:$B$1307,2,FALSE),"")</f>
        <v>4846650</v>
      </c>
      <c r="J3238" t="str" cm="1">
        <f t="array" ref="J3238">IFERROR(_xlfn.IFS(B3238=2015,H3238/$O$13,B3238=2016,H3238/$O$14,B3238=2017,H3238/$O$15,B3238=2018,H3238/$O$16,B3238=2019,H3238/$O$17,B3238=2020,H3238/$O$18,B3238=2021,H3238/$O$19,B3238=2022,H3238/$O$20),"")</f>
        <v/>
      </c>
      <c r="K3238" s="3" t="str" cm="1">
        <f t="array" ref="K3238">IFERROR(_xlfn.IFS(B3238=2015,J3238*$P$4,B3238=2016,J3238*$P$5,B3238=2017,J3238*$P$6,B3238=2018,J3238*$P$7,B3238=2019,J3238*$P$8,B3238=2020,J3238*$P$9,B3238=2021,J3238*$P$10,B3238=2022,J3238*$P$11),"")</f>
        <v/>
      </c>
      <c r="L3238" s="3">
        <f t="shared" si="51"/>
        <v>168214.64</v>
      </c>
    </row>
    <row r="3239" spans="1:12">
      <c r="A3239">
        <v>4845240</v>
      </c>
      <c r="B3239">
        <v>2015</v>
      </c>
      <c r="C3239" t="s">
        <v>381</v>
      </c>
      <c r="D3239" t="s">
        <v>3396</v>
      </c>
      <c r="E3239" t="s">
        <v>3397</v>
      </c>
      <c r="G3239" t="s">
        <v>3398</v>
      </c>
      <c r="H3239" s="5">
        <v>16630.18</v>
      </c>
      <c r="I3239">
        <f>IFERROR(VLOOKUP(G3239,'NCES Match'!$A$2:$B$1307,2,FALSE),"")</f>
        <v>4845240</v>
      </c>
      <c r="J3239" cm="1">
        <f t="array" ref="J3239">IFERROR(_xlfn.IFS(B3239=2015,H3239/$O$13,B3239=2016,H3239/$O$14,B3239=2017,H3239/$O$15,B3239=2018,H3239/$O$16,B3239=2019,H3239/$O$17,B3239=2020,H3239/$O$18,B3239=2021,H3239/$O$19,B3239=2022,H3239/$O$20),"")</f>
        <v>1.3028145490168893E-5</v>
      </c>
      <c r="K3239" s="3" cm="1">
        <f t="array" ref="K3239">IFERROR(_xlfn.IFS(B3239=2015,J3239*$P$4,B3239=2016,J3239*$P$5,B3239=2017,J3239*$P$6,B3239=2018,J3239*$P$7,B3239=2019,J3239*$P$8,B3239=2020,J3239*$P$9,B3239=2021,J3239*$P$10,B3239=2022,J3239*$P$11),"")</f>
        <v>20734.071911750463</v>
      </c>
      <c r="L3239" s="3">
        <f t="shared" si="51"/>
        <v>37364.251911750463</v>
      </c>
    </row>
    <row r="3240" spans="1:12">
      <c r="A3240">
        <v>4845240</v>
      </c>
      <c r="B3240">
        <v>2016</v>
      </c>
      <c r="C3240" t="s">
        <v>4102</v>
      </c>
      <c r="D3240" t="s">
        <v>3396</v>
      </c>
      <c r="E3240" t="s">
        <v>3397</v>
      </c>
      <c r="F3240" t="s">
        <v>4101</v>
      </c>
      <c r="G3240" t="s">
        <v>3398</v>
      </c>
      <c r="H3240" s="5">
        <v>16523</v>
      </c>
      <c r="I3240">
        <f>IFERROR(VLOOKUP(G3240,'NCES Match'!$A$2:$B$1307,2,FALSE),"")</f>
        <v>4845240</v>
      </c>
      <c r="J3240" cm="1">
        <f t="array" ref="J3240">IFERROR(_xlfn.IFS(B3240=2015,H3240/$O$13,B3240=2016,H3240/$O$14,B3240=2017,H3240/$O$15,B3240=2018,H3240/$O$16,B3240=2019,H3240/$O$17,B3240=2020,H3240/$O$18,B3240=2021,H3240/$O$19,B3240=2022,H3240/$O$20),"")</f>
        <v>1.1828268934795709E-5</v>
      </c>
      <c r="K3240" s="3" cm="1">
        <f t="array" ref="K3240">IFERROR(_xlfn.IFS(B3240=2015,J3240*$P$4,B3240=2016,J3240*$P$5,B3240=2017,J3240*$P$6,B3240=2018,J3240*$P$7,B3240=2019,J3240*$P$8,B3240=2020,J3240*$P$9,B3240=2021,J3240*$P$10,B3240=2022,J3240*$P$11),"")</f>
        <v>19819.817036891363</v>
      </c>
      <c r="L3240" s="3">
        <f t="shared" si="51"/>
        <v>36342.817036891363</v>
      </c>
    </row>
    <row r="3241" spans="1:12">
      <c r="A3241">
        <v>4845240</v>
      </c>
      <c r="B3241">
        <v>2017</v>
      </c>
      <c r="D3241" t="s">
        <v>3396</v>
      </c>
      <c r="E3241" t="s">
        <v>3397</v>
      </c>
      <c r="F3241" t="s">
        <v>4101</v>
      </c>
      <c r="G3241" t="s">
        <v>3398</v>
      </c>
      <c r="H3241" s="5">
        <v>19272</v>
      </c>
      <c r="I3241">
        <f>IFERROR(VLOOKUP(G3241,'NCES Match'!$A$2:$B$1307,2,FALSE),"")</f>
        <v>4845240</v>
      </c>
      <c r="J3241" cm="1">
        <f t="array" ref="J3241">IFERROR(_xlfn.IFS(B3241=2015,H3241/$O$13,B3241=2016,H3241/$O$14,B3241=2017,H3241/$O$15,B3241=2018,H3241/$O$16,B3241=2019,H3241/$O$17,B3241=2020,H3241/$O$18,B3241=2021,H3241/$O$19,B3241=2022,H3241/$O$20),"")</f>
        <v>1.3286863910280918E-5</v>
      </c>
      <c r="K3241" s="3" cm="1">
        <f t="array" ref="K3241">IFERROR(_xlfn.IFS(B3241=2015,J3241*$P$4,B3241=2016,J3241*$P$5,B3241=2017,J3241*$P$6,B3241=2018,J3241*$P$7,B3241=2019,J3241*$P$8,B3241=2020,J3241*$P$9,B3241=2021,J3241*$P$10,B3241=2022,J3241*$P$11),"")</f>
        <v>22564.387696844973</v>
      </c>
      <c r="L3241" s="3">
        <f t="shared" si="51"/>
        <v>41836.387696844977</v>
      </c>
    </row>
    <row r="3242" spans="1:12">
      <c r="A3242">
        <v>4845240</v>
      </c>
      <c r="B3242">
        <v>2018</v>
      </c>
      <c r="D3242" t="s">
        <v>3396</v>
      </c>
      <c r="E3242" t="s">
        <v>3397</v>
      </c>
      <c r="F3242" t="s">
        <v>4101</v>
      </c>
      <c r="G3242" t="s">
        <v>3398</v>
      </c>
      <c r="H3242" s="5">
        <v>20150</v>
      </c>
      <c r="I3242">
        <f>IFERROR(VLOOKUP(G3242,'NCES Match'!$A$2:$B$1307,2,FALSE),"")</f>
        <v>4845240</v>
      </c>
      <c r="J3242" cm="1">
        <f t="array" ref="J3242">IFERROR(_xlfn.IFS(B3242=2015,H3242/$O$13,B3242=2016,H3242/$O$14,B3242=2017,H3242/$O$15,B3242=2018,H3242/$O$16,B3242=2019,H3242/$O$17,B3242=2020,H3242/$O$18,B3242=2021,H3242/$O$19,B3242=2022,H3242/$O$20),"")</f>
        <v>1.3149060524129136E-5</v>
      </c>
      <c r="K3242" s="3" cm="1">
        <f t="array" ref="K3242">IFERROR(_xlfn.IFS(B3242=2015,J3242*$P$4,B3242=2016,J3242*$P$5,B3242=2017,J3242*$P$6,B3242=2018,J3242*$P$7,B3242=2019,J3242*$P$8,B3242=2020,J3242*$P$9,B3242=2021,J3242*$P$10,B3242=2022,J3242*$P$11),"")</f>
        <v>22575.007920930108</v>
      </c>
      <c r="L3242" s="3">
        <f t="shared" si="51"/>
        <v>42725.007920930104</v>
      </c>
    </row>
    <row r="3243" spans="1:12">
      <c r="A3243">
        <v>4845240</v>
      </c>
      <c r="B3243">
        <v>2019</v>
      </c>
      <c r="D3243" t="s">
        <v>3396</v>
      </c>
      <c r="E3243" t="s">
        <v>3397</v>
      </c>
      <c r="F3243" t="s">
        <v>4101</v>
      </c>
      <c r="G3243" t="s">
        <v>3398</v>
      </c>
      <c r="H3243" s="5">
        <v>22675</v>
      </c>
      <c r="I3243">
        <f>IFERROR(VLOOKUP(G3243,'NCES Match'!$A$2:$B$1307,2,FALSE),"")</f>
        <v>4845240</v>
      </c>
      <c r="J3243" cm="1">
        <f t="array" ref="J3243">IFERROR(_xlfn.IFS(B3243=2015,H3243/$O$13,B3243=2016,H3243/$O$14,B3243=2017,H3243/$O$15,B3243=2018,H3243/$O$16,B3243=2019,H3243/$O$17,B3243=2020,H3243/$O$18,B3243=2021,H3243/$O$19,B3243=2022,H3243/$O$20),"")</f>
        <v>1.4357357104188024E-5</v>
      </c>
      <c r="K3243" s="3" cm="1">
        <f t="array" ref="K3243">IFERROR(_xlfn.IFS(B3243=2015,J3243*$P$4,B3243=2016,J3243*$P$5,B3243=2017,J3243*$P$6,B3243=2018,J3243*$P$7,B3243=2019,J3243*$P$8,B3243=2020,J3243*$P$9,B3243=2021,J3243*$P$10,B3243=2022,J3243*$P$11),"")</f>
        <v>24952.023757575003</v>
      </c>
      <c r="L3243" s="3">
        <f t="shared" si="51"/>
        <v>47627.023757575007</v>
      </c>
    </row>
    <row r="3244" spans="1:12">
      <c r="A3244">
        <v>4845240</v>
      </c>
      <c r="B3244">
        <v>2020</v>
      </c>
      <c r="D3244" t="s">
        <v>3396</v>
      </c>
      <c r="E3244" t="s">
        <v>3397</v>
      </c>
      <c r="F3244" t="s">
        <v>4230</v>
      </c>
      <c r="G3244" t="s">
        <v>3398</v>
      </c>
      <c r="H3244" s="5">
        <v>25370</v>
      </c>
      <c r="I3244">
        <f>IFERROR(VLOOKUP(G3244,'NCES Match'!$A$2:$B$1307,2,FALSE),"")</f>
        <v>4845240</v>
      </c>
      <c r="J3244" cm="1">
        <f t="array" ref="J3244">IFERROR(_xlfn.IFS(B3244=2015,H3244/$O$13,B3244=2016,H3244/$O$14,B3244=2017,H3244/$O$15,B3244=2018,H3244/$O$16,B3244=2019,H3244/$O$17,B3244=2020,H3244/$O$18,B3244=2021,H3244/$O$19,B3244=2022,H3244/$O$20),"")</f>
        <v>1.3748194865942931E-5</v>
      </c>
      <c r="K3244" s="3" cm="1">
        <f t="array" ref="K3244">IFERROR(_xlfn.IFS(B3244=2015,J3244*$P$4,B3244=2016,J3244*$P$5,B3244=2017,J3244*$P$6,B3244=2018,J3244*$P$7,B3244=2019,J3244*$P$8,B3244=2020,J3244*$P$9,B3244=2021,J3244*$P$10,B3244=2022,J3244*$P$11),"")</f>
        <v>28981.233478576247</v>
      </c>
      <c r="L3244" s="3">
        <f t="shared" si="51"/>
        <v>54351.23347857625</v>
      </c>
    </row>
    <row r="3245" spans="1:12">
      <c r="A3245">
        <v>4845240</v>
      </c>
      <c r="B3245">
        <v>2021</v>
      </c>
      <c r="D3245" t="s">
        <v>3396</v>
      </c>
      <c r="E3245" t="s">
        <v>3397</v>
      </c>
      <c r="F3245" t="s">
        <v>4230</v>
      </c>
      <c r="G3245" t="s">
        <v>3398</v>
      </c>
      <c r="H3245" s="5">
        <v>29484.09</v>
      </c>
      <c r="I3245">
        <f>IFERROR(VLOOKUP(G3245,'NCES Match'!$A$2:$B$1307,2,FALSE),"")</f>
        <v>4845240</v>
      </c>
      <c r="J3245" cm="1">
        <f t="array" ref="J3245">IFERROR(_xlfn.IFS(B3245=2015,H3245/$O$13,B3245=2016,H3245/$O$14,B3245=2017,H3245/$O$15,B3245=2018,H3245/$O$16,B3245=2019,H3245/$O$17,B3245=2020,H3245/$O$18,B3245=2021,H3245/$O$19,B3245=2022,H3245/$O$20),"")</f>
        <v>1.5085328722547069E-5</v>
      </c>
      <c r="K3245" s="3" cm="1">
        <f t="array" ref="K3245">IFERROR(_xlfn.IFS(B3245=2015,J3245*$P$4,B3245=2016,J3245*$P$5,B3245=2017,J3245*$P$6,B3245=2018,J3245*$P$7,B3245=2019,J3245*$P$8,B3245=2020,J3245*$P$9,B3245=2021,J3245*$P$10,B3245=2022,J3245*$P$11),"")</f>
        <v>32290.950073035612</v>
      </c>
      <c r="L3245" s="3">
        <f t="shared" si="51"/>
        <v>61775.040073035612</v>
      </c>
    </row>
    <row r="3246" spans="1:12">
      <c r="A3246">
        <v>4845240</v>
      </c>
      <c r="B3246">
        <v>2022</v>
      </c>
      <c r="D3246" t="s">
        <v>3396</v>
      </c>
      <c r="E3246" t="s">
        <v>3397</v>
      </c>
      <c r="F3246" t="s">
        <v>4101</v>
      </c>
      <c r="G3246" t="s">
        <v>3398</v>
      </c>
      <c r="H3246" s="5">
        <v>31696.03</v>
      </c>
      <c r="I3246">
        <f>IFERROR(VLOOKUP(G3246,'NCES Match'!$A$2:$B$1307,2,FALSE),"")</f>
        <v>4845240</v>
      </c>
      <c r="J3246" cm="1">
        <f t="array" ref="J3246">IFERROR(_xlfn.IFS(B3246=2015,H3246/$O$13,B3246=2016,H3246/$O$14,B3246=2017,H3246/$O$15,B3246=2018,H3246/$O$16,B3246=2019,H3246/$O$17,B3246=2020,H3246/$O$18,B3246=2021,H3246/$O$19,B3246=2022,H3246/$O$20),"")</f>
        <v>1.392186762835068E-5</v>
      </c>
      <c r="K3246" s="3" cm="1">
        <f t="array" ref="K3246">IFERROR(_xlfn.IFS(B3246=2015,J3246*$P$4,B3246=2016,J3246*$P$5,B3246=2017,J3246*$P$6,B3246=2018,J3246*$P$7,B3246=2019,J3246*$P$8,B3246=2020,J3246*$P$9,B3246=2021,J3246*$P$10,B3246=2022,J3246*$P$11),"")</f>
        <v>29980.505349434712</v>
      </c>
      <c r="L3246" s="3">
        <f t="shared" si="51"/>
        <v>61676.535349434707</v>
      </c>
    </row>
    <row r="3247" spans="1:12">
      <c r="A3247">
        <v>4845240</v>
      </c>
      <c r="B3247">
        <v>2023</v>
      </c>
      <c r="D3247" t="s">
        <v>3396</v>
      </c>
      <c r="E3247" t="s">
        <v>3397</v>
      </c>
      <c r="F3247" t="s">
        <v>4101</v>
      </c>
      <c r="G3247" t="s">
        <v>3398</v>
      </c>
      <c r="H3247" s="5">
        <v>31296.65</v>
      </c>
      <c r="I3247">
        <f>IFERROR(VLOOKUP(G3247,'NCES Match'!$A$2:$B$1307,2,FALSE),"")</f>
        <v>4845240</v>
      </c>
      <c r="J3247" t="str" cm="1">
        <f t="array" ref="J3247">IFERROR(_xlfn.IFS(B3247=2015,H3247/$O$13,B3247=2016,H3247/$O$14,B3247=2017,H3247/$O$15,B3247=2018,H3247/$O$16,B3247=2019,H3247/$O$17,B3247=2020,H3247/$O$18,B3247=2021,H3247/$O$19,B3247=2022,H3247/$O$20),"")</f>
        <v/>
      </c>
      <c r="K3247" s="3" t="str" cm="1">
        <f t="array" ref="K3247">IFERROR(_xlfn.IFS(B3247=2015,J3247*$P$4,B3247=2016,J3247*$P$5,B3247=2017,J3247*$P$6,B3247=2018,J3247*$P$7,B3247=2019,J3247*$P$8,B3247=2020,J3247*$P$9,B3247=2021,J3247*$P$10,B3247=2022,J3247*$P$11),"")</f>
        <v/>
      </c>
      <c r="L3247" s="3">
        <f t="shared" si="51"/>
        <v>31296.65</v>
      </c>
    </row>
    <row r="3248" spans="1:12">
      <c r="A3248">
        <v>4830450</v>
      </c>
      <c r="B3248">
        <v>2015</v>
      </c>
      <c r="C3248" t="s">
        <v>381</v>
      </c>
      <c r="D3248" t="s">
        <v>2232</v>
      </c>
      <c r="E3248" t="s">
        <v>2233</v>
      </c>
      <c r="G3248" t="s">
        <v>2234</v>
      </c>
      <c r="H3248" s="5">
        <v>18846.13</v>
      </c>
      <c r="I3248">
        <f>IFERROR(VLOOKUP(G3248,'NCES Match'!$A$2:$B$1307,2,FALSE),"")</f>
        <v>4830450</v>
      </c>
      <c r="J3248" cm="1">
        <f t="array" ref="J3248">IFERROR(_xlfn.IFS(B3248=2015,H3248/$O$13,B3248=2016,H3248/$O$14,B3248=2017,H3248/$O$15,B3248=2018,H3248/$O$16,B3248=2019,H3248/$O$17,B3248=2020,H3248/$O$18,B3248=2021,H3248/$O$19,B3248=2022,H3248/$O$20),"")</f>
        <v>1.4764129045304181E-5</v>
      </c>
      <c r="K3248" s="3" cm="1">
        <f t="array" ref="K3248">IFERROR(_xlfn.IFS(B3248=2015,J3248*$P$4,B3248=2016,J3248*$P$5,B3248=2017,J3248*$P$6,B3248=2018,J3248*$P$7,B3248=2019,J3248*$P$8,B3248=2020,J3248*$P$9,B3248=2021,J3248*$P$10,B3248=2022,J3248*$P$11),"")</f>
        <v>23496.860207057158</v>
      </c>
      <c r="L3248" s="3">
        <f t="shared" si="51"/>
        <v>42342.990207057155</v>
      </c>
    </row>
    <row r="3249" spans="1:12">
      <c r="A3249">
        <v>4830450</v>
      </c>
      <c r="B3249">
        <v>2016</v>
      </c>
      <c r="C3249" t="s">
        <v>4102</v>
      </c>
      <c r="D3249" t="s">
        <v>2232</v>
      </c>
      <c r="E3249" t="s">
        <v>2233</v>
      </c>
      <c r="F3249" t="s">
        <v>4101</v>
      </c>
      <c r="G3249" t="s">
        <v>2234</v>
      </c>
      <c r="H3249" s="5">
        <v>19221</v>
      </c>
      <c r="I3249">
        <f>IFERROR(VLOOKUP(G3249,'NCES Match'!$A$2:$B$1307,2,FALSE),"")</f>
        <v>4830450</v>
      </c>
      <c r="J3249" cm="1">
        <f t="array" ref="J3249">IFERROR(_xlfn.IFS(B3249=2015,H3249/$O$13,B3249=2016,H3249/$O$14,B3249=2017,H3249/$O$15,B3249=2018,H3249/$O$16,B3249=2019,H3249/$O$17,B3249=2020,H3249/$O$18,B3249=2021,H3249/$O$19,B3249=2022,H3249/$O$20),"")</f>
        <v>1.3759677854851317E-5</v>
      </c>
      <c r="K3249" s="3" cm="1">
        <f t="array" ref="K3249">IFERROR(_xlfn.IFS(B3249=2015,J3249*$P$4,B3249=2016,J3249*$P$5,B3249=2017,J3249*$P$6,B3249=2018,J3249*$P$7,B3249=2019,J3249*$P$8,B3249=2020,J3249*$P$9,B3249=2021,J3249*$P$10,B3249=2022,J3249*$P$11),"")</f>
        <v>23056.146176002476</v>
      </c>
      <c r="L3249" s="3">
        <f t="shared" si="51"/>
        <v>42277.146176002476</v>
      </c>
    </row>
    <row r="3250" spans="1:12">
      <c r="A3250">
        <v>4830450</v>
      </c>
      <c r="B3250">
        <v>2017</v>
      </c>
      <c r="D3250" t="s">
        <v>2232</v>
      </c>
      <c r="E3250" t="s">
        <v>2233</v>
      </c>
      <c r="F3250" t="s">
        <v>4101</v>
      </c>
      <c r="G3250" t="s">
        <v>2234</v>
      </c>
      <c r="H3250" s="5">
        <v>18188</v>
      </c>
      <c r="I3250">
        <f>IFERROR(VLOOKUP(G3250,'NCES Match'!$A$2:$B$1307,2,FALSE),"")</f>
        <v>4830450</v>
      </c>
      <c r="J3250" cm="1">
        <f t="array" ref="J3250">IFERROR(_xlfn.IFS(B3250=2015,H3250/$O$13,B3250=2016,H3250/$O$14,B3250=2017,H3250/$O$15,B3250=2018,H3250/$O$16,B3250=2019,H3250/$O$17,B3250=2020,H3250/$O$18,B3250=2021,H3250/$O$19,B3250=2022,H3250/$O$20),"")</f>
        <v>1.2539512287265947E-5</v>
      </c>
      <c r="K3250" s="3" cm="1">
        <f t="array" ref="K3250">IFERROR(_xlfn.IFS(B3250=2015,J3250*$P$4,B3250=2016,J3250*$P$5,B3250=2017,J3250*$P$6,B3250=2018,J3250*$P$7,B3250=2019,J3250*$P$8,B3250=2020,J3250*$P$9,B3250=2021,J3250*$P$10,B3250=2022,J3250*$P$11),"")</f>
        <v>21295.199430791632</v>
      </c>
      <c r="L3250" s="3">
        <f t="shared" si="51"/>
        <v>39483.199430791632</v>
      </c>
    </row>
    <row r="3251" spans="1:12">
      <c r="A3251">
        <v>4830450</v>
      </c>
      <c r="B3251">
        <v>2018</v>
      </c>
      <c r="D3251" t="s">
        <v>2232</v>
      </c>
      <c r="E3251" t="s">
        <v>2233</v>
      </c>
      <c r="F3251" t="s">
        <v>4101</v>
      </c>
      <c r="G3251" t="s">
        <v>2234</v>
      </c>
      <c r="H3251" s="5">
        <v>21816</v>
      </c>
      <c r="I3251">
        <f>IFERROR(VLOOKUP(G3251,'NCES Match'!$A$2:$B$1307,2,FALSE),"")</f>
        <v>4830450</v>
      </c>
      <c r="J3251" cm="1">
        <f t="array" ref="J3251">IFERROR(_xlfn.IFS(B3251=2015,H3251/$O$13,B3251=2016,H3251/$O$14,B3251=2017,H3251/$O$15,B3251=2018,H3251/$O$16,B3251=2019,H3251/$O$17,B3251=2020,H3251/$O$18,B3251=2021,H3251/$O$19,B3251=2022,H3251/$O$20),"")</f>
        <v>1.4236223543146463E-5</v>
      </c>
      <c r="K3251" s="3" cm="1">
        <f t="array" ref="K3251">IFERROR(_xlfn.IFS(B3251=2015,J3251*$P$4,B3251=2016,J3251*$P$5,B3251=2017,J3251*$P$6,B3251=2018,J3251*$P$7,B3251=2019,J3251*$P$8,B3251=2020,J3251*$P$9,B3251=2021,J3251*$P$10,B3251=2022,J3251*$P$11),"")</f>
        <v>24441.507335137034</v>
      </c>
      <c r="L3251" s="3">
        <f t="shared" si="51"/>
        <v>46257.507335137037</v>
      </c>
    </row>
    <row r="3252" spans="1:12">
      <c r="A3252">
        <v>4830450</v>
      </c>
      <c r="B3252">
        <v>2019</v>
      </c>
      <c r="D3252" t="s">
        <v>2232</v>
      </c>
      <c r="E3252" t="s">
        <v>2233</v>
      </c>
      <c r="F3252" t="s">
        <v>4101</v>
      </c>
      <c r="G3252" t="s">
        <v>2234</v>
      </c>
      <c r="H3252" s="5">
        <v>23401</v>
      </c>
      <c r="I3252">
        <f>IFERROR(VLOOKUP(G3252,'NCES Match'!$A$2:$B$1307,2,FALSE),"")</f>
        <v>4830450</v>
      </c>
      <c r="J3252" cm="1">
        <f t="array" ref="J3252">IFERROR(_xlfn.IFS(B3252=2015,H3252/$O$13,B3252=2016,H3252/$O$14,B3252=2017,H3252/$O$15,B3252=2018,H3252/$O$16,B3252=2019,H3252/$O$17,B3252=2020,H3252/$O$18,B3252=2021,H3252/$O$19,B3252=2022,H3252/$O$20),"")</f>
        <v>1.48170458035327E-5</v>
      </c>
      <c r="K3252" s="3" cm="1">
        <f t="array" ref="K3252">IFERROR(_xlfn.IFS(B3252=2015,J3252*$P$4,B3252=2016,J3252*$P$5,B3252=2017,J3252*$P$6,B3252=2018,J3252*$P$7,B3252=2019,J3252*$P$8,B3252=2020,J3252*$P$9,B3252=2021,J3252*$P$10,B3252=2022,J3252*$P$11),"")</f>
        <v>25750.928685821949</v>
      </c>
      <c r="L3252" s="3">
        <f t="shared" si="51"/>
        <v>49151.928685821949</v>
      </c>
    </row>
    <row r="3253" spans="1:12">
      <c r="A3253">
        <v>4830450</v>
      </c>
      <c r="B3253">
        <v>2020</v>
      </c>
      <c r="D3253" t="s">
        <v>2232</v>
      </c>
      <c r="E3253" t="s">
        <v>2233</v>
      </c>
      <c r="F3253" t="s">
        <v>4230</v>
      </c>
      <c r="G3253" t="s">
        <v>2234</v>
      </c>
      <c r="H3253" s="5">
        <v>25440</v>
      </c>
      <c r="I3253">
        <f>IFERROR(VLOOKUP(G3253,'NCES Match'!$A$2:$B$1307,2,FALSE),"")</f>
        <v>4830450</v>
      </c>
      <c r="J3253" cm="1">
        <f t="array" ref="J3253">IFERROR(_xlfn.IFS(B3253=2015,H3253/$O$13,B3253=2016,H3253/$O$14,B3253=2017,H3253/$O$15,B3253=2018,H3253/$O$16,B3253=2019,H3253/$O$17,B3253=2020,H3253/$O$18,B3253=2021,H3253/$O$19,B3253=2022,H3253/$O$20),"")</f>
        <v>1.3786128395332604E-5</v>
      </c>
      <c r="K3253" s="3" cm="1">
        <f t="array" ref="K3253">IFERROR(_xlfn.IFS(B3253=2015,J3253*$P$4,B3253=2016,J3253*$P$5,B3253=2017,J3253*$P$6,B3253=2018,J3253*$P$7,B3253=2019,J3253*$P$8,B3253=2020,J3253*$P$9,B3253=2021,J3253*$P$10,B3253=2022,J3253*$P$11),"")</f>
        <v>29061.197465312562</v>
      </c>
      <c r="L3253" s="3">
        <f t="shared" si="51"/>
        <v>54501.197465312565</v>
      </c>
    </row>
    <row r="3254" spans="1:12">
      <c r="A3254">
        <v>4830450</v>
      </c>
      <c r="B3254">
        <v>2021</v>
      </c>
      <c r="D3254" t="s">
        <v>2232</v>
      </c>
      <c r="E3254" t="s">
        <v>2233</v>
      </c>
      <c r="F3254" t="s">
        <v>4101</v>
      </c>
      <c r="G3254" t="s">
        <v>2234</v>
      </c>
      <c r="H3254" s="5">
        <v>29007.82</v>
      </c>
      <c r="I3254">
        <f>IFERROR(VLOOKUP(G3254,'NCES Match'!$A$2:$B$1307,2,FALSE),"")</f>
        <v>4830450</v>
      </c>
      <c r="J3254" cm="1">
        <f t="array" ref="J3254">IFERROR(_xlfn.IFS(B3254=2015,H3254/$O$13,B3254=2016,H3254/$O$14,B3254=2017,H3254/$O$15,B3254=2018,H3254/$O$16,B3254=2019,H3254/$O$17,B3254=2020,H3254/$O$18,B3254=2021,H3254/$O$19,B3254=2022,H3254/$O$20),"")</f>
        <v>1.4841648503463233E-5</v>
      </c>
      <c r="K3254" s="3" cm="1">
        <f t="array" ref="K3254">IFERROR(_xlfn.IFS(B3254=2015,J3254*$P$4,B3254=2016,J3254*$P$5,B3254=2017,J3254*$P$6,B3254=2018,J3254*$P$7,B3254=2019,J3254*$P$8,B3254=2020,J3254*$P$9,B3254=2021,J3254*$P$10,B3254=2022,J3254*$P$11),"")</f>
        <v>31769.339577636743</v>
      </c>
      <c r="L3254" s="3">
        <f t="shared" si="51"/>
        <v>60777.159577636747</v>
      </c>
    </row>
    <row r="3255" spans="1:12">
      <c r="A3255">
        <v>4830450</v>
      </c>
      <c r="B3255">
        <v>2022</v>
      </c>
      <c r="D3255" t="s">
        <v>2232</v>
      </c>
      <c r="E3255" t="s">
        <v>2233</v>
      </c>
      <c r="F3255" t="s">
        <v>4101</v>
      </c>
      <c r="G3255" t="s">
        <v>2234</v>
      </c>
      <c r="H3255" s="5">
        <v>40801.75</v>
      </c>
      <c r="I3255">
        <f>IFERROR(VLOOKUP(G3255,'NCES Match'!$A$2:$B$1307,2,FALSE),"")</f>
        <v>4830450</v>
      </c>
      <c r="J3255" cm="1">
        <f t="array" ref="J3255">IFERROR(_xlfn.IFS(B3255=2015,H3255/$O$13,B3255=2016,H3255/$O$14,B3255=2017,H3255/$O$15,B3255=2018,H3255/$O$16,B3255=2019,H3255/$O$17,B3255=2020,H3255/$O$18,B3255=2021,H3255/$O$19,B3255=2022,H3255/$O$20),"")</f>
        <v>1.7921378876315341E-5</v>
      </c>
      <c r="K3255" s="3" cm="1">
        <f t="array" ref="K3255">IFERROR(_xlfn.IFS(B3255=2015,J3255*$P$4,B3255=2016,J3255*$P$5,B3255=2017,J3255*$P$6,B3255=2018,J3255*$P$7,B3255=2019,J3255*$P$8,B3255=2020,J3255*$P$9,B3255=2021,J3255*$P$10,B3255=2022,J3255*$P$11),"")</f>
        <v>38593.384854232463</v>
      </c>
      <c r="L3255" s="3">
        <f t="shared" si="51"/>
        <v>79395.134854232456</v>
      </c>
    </row>
    <row r="3256" spans="1:12">
      <c r="A3256">
        <v>4830450</v>
      </c>
      <c r="B3256">
        <v>2023</v>
      </c>
      <c r="D3256" t="s">
        <v>2232</v>
      </c>
      <c r="E3256" t="s">
        <v>2233</v>
      </c>
      <c r="F3256" t="s">
        <v>4101</v>
      </c>
      <c r="G3256" t="s">
        <v>2234</v>
      </c>
      <c r="H3256" s="5">
        <v>39480.660000000003</v>
      </c>
      <c r="I3256">
        <f>IFERROR(VLOOKUP(G3256,'NCES Match'!$A$2:$B$1307,2,FALSE),"")</f>
        <v>4830450</v>
      </c>
      <c r="J3256" t="str" cm="1">
        <f t="array" ref="J3256">IFERROR(_xlfn.IFS(B3256=2015,H3256/$O$13,B3256=2016,H3256/$O$14,B3256=2017,H3256/$O$15,B3256=2018,H3256/$O$16,B3256=2019,H3256/$O$17,B3256=2020,H3256/$O$18,B3256=2021,H3256/$O$19,B3256=2022,H3256/$O$20),"")</f>
        <v/>
      </c>
      <c r="K3256" s="3" t="str" cm="1">
        <f t="array" ref="K3256">IFERROR(_xlfn.IFS(B3256=2015,J3256*$P$4,B3256=2016,J3256*$P$5,B3256=2017,J3256*$P$6,B3256=2018,J3256*$P$7,B3256=2019,J3256*$P$8,B3256=2020,J3256*$P$9,B3256=2021,J3256*$P$10,B3256=2022,J3256*$P$11),"")</f>
        <v/>
      </c>
      <c r="L3256" s="3">
        <f t="shared" si="51"/>
        <v>39480.660000000003</v>
      </c>
    </row>
    <row r="3257" spans="1:12">
      <c r="A3257">
        <v>4800002</v>
      </c>
      <c r="B3257">
        <v>2015</v>
      </c>
      <c r="C3257" t="s">
        <v>381</v>
      </c>
      <c r="D3257" t="s">
        <v>3097</v>
      </c>
      <c r="E3257" t="s">
        <v>3098</v>
      </c>
      <c r="G3257" t="s">
        <v>3099</v>
      </c>
      <c r="H3257" s="5">
        <v>51034.17</v>
      </c>
      <c r="I3257">
        <f>IFERROR(VLOOKUP(G3257,'NCES Match'!$A$2:$B$1307,2,FALSE),"")</f>
        <v>4800002</v>
      </c>
      <c r="J3257" cm="1">
        <f t="array" ref="J3257">IFERROR(_xlfn.IFS(B3257=2015,H3257/$O$13,B3257=2016,H3257/$O$14,B3257=2017,H3257/$O$15,B3257=2018,H3257/$O$16,B3257=2019,H3257/$O$17,B3257=2020,H3257/$O$18,B3257=2021,H3257/$O$19,B3257=2022,H3257/$O$20),"")</f>
        <v>3.9980360509027118E-5</v>
      </c>
      <c r="K3257" s="3" cm="1">
        <f t="array" ref="K3257">IFERROR(_xlfn.IFS(B3257=2015,J3257*$P$4,B3257=2016,J3257*$P$5,B3257=2017,J3257*$P$6,B3257=2018,J3257*$P$7,B3257=2019,J3257*$P$8,B3257=2020,J3257*$P$9,B3257=2021,J3257*$P$10,B3257=2022,J3257*$P$11),"")</f>
        <v>63628.063601025249</v>
      </c>
      <c r="L3257" s="3">
        <f t="shared" si="51"/>
        <v>114662.23360102525</v>
      </c>
    </row>
    <row r="3258" spans="1:12">
      <c r="A3258">
        <v>4800002</v>
      </c>
      <c r="B3258">
        <v>2016</v>
      </c>
      <c r="C3258" t="s">
        <v>4102</v>
      </c>
      <c r="D3258" t="s">
        <v>3097</v>
      </c>
      <c r="E3258" t="s">
        <v>3098</v>
      </c>
      <c r="F3258" t="s">
        <v>4101</v>
      </c>
      <c r="G3258" t="s">
        <v>3099</v>
      </c>
      <c r="H3258" s="5">
        <v>48683</v>
      </c>
      <c r="I3258">
        <f>IFERROR(VLOOKUP(G3258,'NCES Match'!$A$2:$B$1307,2,FALSE),"")</f>
        <v>4800002</v>
      </c>
      <c r="J3258" cm="1">
        <f t="array" ref="J3258">IFERROR(_xlfn.IFS(B3258=2015,H3258/$O$13,B3258=2016,H3258/$O$14,B3258=2017,H3258/$O$15,B3258=2018,H3258/$O$16,B3258=2019,H3258/$O$17,B3258=2020,H3258/$O$18,B3258=2021,H3258/$O$19,B3258=2022,H3258/$O$20),"")</f>
        <v>3.4850548723153151E-5</v>
      </c>
      <c r="K3258" s="3" cm="1">
        <f t="array" ref="K3258">IFERROR(_xlfn.IFS(B3258=2015,J3258*$P$4,B3258=2016,J3258*$P$5,B3258=2017,J3258*$P$6,B3258=2018,J3258*$P$7,B3258=2019,J3258*$P$8,B3258=2020,J3258*$P$9,B3258=2021,J3258*$P$10,B3258=2022,J3258*$P$11),"")</f>
        <v>58396.668450461919</v>
      </c>
      <c r="L3258" s="3">
        <f t="shared" si="51"/>
        <v>107079.66845046192</v>
      </c>
    </row>
    <row r="3259" spans="1:12">
      <c r="A3259">
        <v>4800002</v>
      </c>
      <c r="B3259">
        <v>2017</v>
      </c>
      <c r="D3259" t="s">
        <v>3097</v>
      </c>
      <c r="E3259" t="s">
        <v>3098</v>
      </c>
      <c r="F3259" t="s">
        <v>4101</v>
      </c>
      <c r="G3259" t="s">
        <v>3099</v>
      </c>
      <c r="H3259" s="5">
        <v>54403</v>
      </c>
      <c r="I3259">
        <f>IFERROR(VLOOKUP(G3259,'NCES Match'!$A$2:$B$1307,2,FALSE),"")</f>
        <v>4800002</v>
      </c>
      <c r="J3259" cm="1">
        <f t="array" ref="J3259">IFERROR(_xlfn.IFS(B3259=2015,H3259/$O$13,B3259=2016,H3259/$O$14,B3259=2017,H3259/$O$15,B3259=2018,H3259/$O$16,B3259=2019,H3259/$O$17,B3259=2020,H3259/$O$18,B3259=2021,H3259/$O$19,B3259=2022,H3259/$O$20),"")</f>
        <v>3.7507537220372183E-5</v>
      </c>
      <c r="K3259" s="3" cm="1">
        <f t="array" ref="K3259">IFERROR(_xlfn.IFS(B3259=2015,J3259*$P$4,B3259=2016,J3259*$P$5,B3259=2017,J3259*$P$6,B3259=2018,J3259*$P$7,B3259=2019,J3259*$P$8,B3259=2020,J3259*$P$9,B3259=2021,J3259*$P$10,B3259=2022,J3259*$P$11),"")</f>
        <v>63697.093393080992</v>
      </c>
      <c r="L3259" s="3">
        <f t="shared" si="51"/>
        <v>118100.09339308098</v>
      </c>
    </row>
    <row r="3260" spans="1:12">
      <c r="A3260">
        <v>4800002</v>
      </c>
      <c r="B3260">
        <v>2018</v>
      </c>
      <c r="D3260" t="s">
        <v>3097</v>
      </c>
      <c r="E3260" t="s">
        <v>3098</v>
      </c>
      <c r="F3260" t="s">
        <v>4101</v>
      </c>
      <c r="G3260" t="s">
        <v>3099</v>
      </c>
      <c r="H3260" s="5">
        <v>46887</v>
      </c>
      <c r="I3260">
        <f>IFERROR(VLOOKUP(G3260,'NCES Match'!$A$2:$B$1307,2,FALSE),"")</f>
        <v>4800002</v>
      </c>
      <c r="J3260" cm="1">
        <f t="array" ref="J3260">IFERROR(_xlfn.IFS(B3260=2015,H3260/$O$13,B3260=2016,H3260/$O$14,B3260=2017,H3260/$O$15,B3260=2018,H3260/$O$16,B3260=2019,H3260/$O$17,B3260=2020,H3260/$O$18,B3260=2021,H3260/$O$19,B3260=2022,H3260/$O$20),"")</f>
        <v>3.0596526094036861E-5</v>
      </c>
      <c r="K3260" s="3" cm="1">
        <f t="array" ref="K3260">IFERROR(_xlfn.IFS(B3260=2015,J3260*$P$4,B3260=2016,J3260*$P$5,B3260=2017,J3260*$P$6,B3260=2018,J3260*$P$7,B3260=2019,J3260*$P$8,B3260=2020,J3260*$P$9,B3260=2021,J3260*$P$10,B3260=2022,J3260*$P$11),"")</f>
        <v>52529.7467190397</v>
      </c>
      <c r="L3260" s="3">
        <f t="shared" si="51"/>
        <v>99416.7467190397</v>
      </c>
    </row>
    <row r="3261" spans="1:12">
      <c r="A3261">
        <v>4800002</v>
      </c>
      <c r="B3261">
        <v>2019</v>
      </c>
      <c r="D3261" t="s">
        <v>3097</v>
      </c>
      <c r="E3261" t="s">
        <v>3098</v>
      </c>
      <c r="F3261" t="s">
        <v>4101</v>
      </c>
      <c r="G3261" t="s">
        <v>3099</v>
      </c>
      <c r="H3261" s="5">
        <v>49784</v>
      </c>
      <c r="I3261">
        <f>IFERROR(VLOOKUP(G3261,'NCES Match'!$A$2:$B$1307,2,FALSE),"")</f>
        <v>4800002</v>
      </c>
      <c r="J3261" cm="1">
        <f t="array" ref="J3261">IFERROR(_xlfn.IFS(B3261=2015,H3261/$O$13,B3261=2016,H3261/$O$14,B3261=2017,H3261/$O$15,B3261=2018,H3261/$O$16,B3261=2019,H3261/$O$17,B3261=2020,H3261/$O$18,B3261=2021,H3261/$O$19,B3261=2022,H3261/$O$20),"")</f>
        <v>3.1522234446522452E-5</v>
      </c>
      <c r="K3261" s="3" cm="1">
        <f t="array" ref="K3261">IFERROR(_xlfn.IFS(B3261=2015,J3261*$P$4,B3261=2016,J3261*$P$5,B3261=2017,J3261*$P$6,B3261=2018,J3261*$P$7,B3261=2019,J3261*$P$8,B3261=2020,J3261*$P$9,B3261=2021,J3261*$P$10,B3261=2022,J3261*$P$11),"")</f>
        <v>54783.30984551771</v>
      </c>
      <c r="L3261" s="3">
        <f t="shared" si="51"/>
        <v>104567.30984551771</v>
      </c>
    </row>
    <row r="3262" spans="1:12">
      <c r="A3262">
        <v>4800002</v>
      </c>
      <c r="B3262">
        <v>2020</v>
      </c>
      <c r="D3262" t="s">
        <v>3097</v>
      </c>
      <c r="E3262" t="s">
        <v>3098</v>
      </c>
      <c r="F3262" t="s">
        <v>4230</v>
      </c>
      <c r="G3262" t="s">
        <v>3099</v>
      </c>
      <c r="H3262" s="5">
        <v>50085</v>
      </c>
      <c r="I3262">
        <f>IFERROR(VLOOKUP(G3262,'NCES Match'!$A$2:$B$1307,2,FALSE),"")</f>
        <v>4800002</v>
      </c>
      <c r="J3262" cm="1">
        <f t="array" ref="J3262">IFERROR(_xlfn.IFS(B3262=2015,H3262/$O$13,B3262=2016,H3262/$O$14,B3262=2017,H3262/$O$15,B3262=2018,H3262/$O$16,B3262=2019,H3262/$O$17,B3262=2020,H3262/$O$18,B3262=2021,H3262/$O$19,B3262=2022,H3262/$O$20),"")</f>
        <v>2.7141440278311066E-5</v>
      </c>
      <c r="K3262" s="3" cm="1">
        <f t="array" ref="K3262">IFERROR(_xlfn.IFS(B3262=2015,J3262*$P$4,B3262=2016,J3262*$P$5,B3262=2017,J3262*$P$6,B3262=2018,J3262*$P$7,B3262=2019,J3262*$P$8,B3262=2020,J3262*$P$9,B3262=2021,J3262*$P$10,B3262=2022,J3262*$P$11),"")</f>
        <v>57214.23250983411</v>
      </c>
      <c r="L3262" s="3">
        <f t="shared" si="51"/>
        <v>107299.23250983411</v>
      </c>
    </row>
    <row r="3263" spans="1:12">
      <c r="A3263">
        <v>4800002</v>
      </c>
      <c r="B3263">
        <v>2021</v>
      </c>
      <c r="D3263" t="s">
        <v>3097</v>
      </c>
      <c r="E3263" t="s">
        <v>3098</v>
      </c>
      <c r="F3263" t="s">
        <v>4230</v>
      </c>
      <c r="G3263" t="s">
        <v>3099</v>
      </c>
      <c r="H3263" s="5">
        <v>55125.57</v>
      </c>
      <c r="I3263">
        <f>IFERROR(VLOOKUP(G3263,'NCES Match'!$A$2:$B$1307,2,FALSE),"")</f>
        <v>4800002</v>
      </c>
      <c r="J3263" cm="1">
        <f t="array" ref="J3263">IFERROR(_xlfn.IFS(B3263=2015,H3263/$O$13,B3263=2016,H3263/$O$14,B3263=2017,H3263/$O$15,B3263=2018,H3263/$O$16,B3263=2019,H3263/$O$17,B3263=2020,H3263/$O$18,B3263=2021,H3263/$O$19,B3263=2022,H3263/$O$20),"")</f>
        <v>2.820461287656424E-5</v>
      </c>
      <c r="K3263" s="3" cm="1">
        <f t="array" ref="K3263">IFERROR(_xlfn.IFS(B3263=2015,J3263*$P$4,B3263=2016,J3263*$P$5,B3263=2017,J3263*$P$6,B3263=2018,J3263*$P$7,B3263=2019,J3263*$P$8,B3263=2020,J3263*$P$9,B3263=2021,J3263*$P$10,B3263=2022,J3263*$P$11),"")</f>
        <v>60373.476970719785</v>
      </c>
      <c r="L3263" s="3">
        <f t="shared" si="51"/>
        <v>115499.04697071979</v>
      </c>
    </row>
    <row r="3264" spans="1:12">
      <c r="A3264">
        <v>4800002</v>
      </c>
      <c r="B3264">
        <v>2022</v>
      </c>
      <c r="D3264" t="s">
        <v>3097</v>
      </c>
      <c r="E3264" t="s">
        <v>3098</v>
      </c>
      <c r="F3264" t="s">
        <v>4101</v>
      </c>
      <c r="G3264" t="s">
        <v>3099</v>
      </c>
      <c r="H3264" s="5">
        <v>69898.429999999993</v>
      </c>
      <c r="I3264">
        <f>IFERROR(VLOOKUP(G3264,'NCES Match'!$A$2:$B$1307,2,FALSE),"")</f>
        <v>4800002</v>
      </c>
      <c r="J3264" cm="1">
        <f t="array" ref="J3264">IFERROR(_xlfn.IFS(B3264=2015,H3264/$O$13,B3264=2016,H3264/$O$14,B3264=2017,H3264/$O$15,B3264=2018,H3264/$O$16,B3264=2019,H3264/$O$17,B3264=2020,H3264/$O$18,B3264=2021,H3264/$O$19,B3264=2022,H3264/$O$20),"")</f>
        <v>3.0701532333529968E-5</v>
      </c>
      <c r="K3264" s="3" cm="1">
        <f t="array" ref="K3264">IFERROR(_xlfn.IFS(B3264=2015,J3264*$P$4,B3264=2016,J3264*$P$5,B3264=2017,J3264*$P$6,B3264=2018,J3264*$P$7,B3264=2019,J3264*$P$8,B3264=2020,J3264*$P$9,B3264=2021,J3264*$P$10,B3264=2022,J3264*$P$11),"")</f>
        <v>66115.228138416307</v>
      </c>
      <c r="L3264" s="3">
        <f t="shared" si="51"/>
        <v>136013.6581384163</v>
      </c>
    </row>
    <row r="3265" spans="1:12">
      <c r="A3265">
        <v>4800002</v>
      </c>
      <c r="B3265">
        <v>2023</v>
      </c>
      <c r="D3265" t="s">
        <v>3097</v>
      </c>
      <c r="E3265" t="s">
        <v>3098</v>
      </c>
      <c r="F3265" t="s">
        <v>4101</v>
      </c>
      <c r="G3265" t="s">
        <v>3099</v>
      </c>
      <c r="H3265" s="5">
        <v>73693.279999999999</v>
      </c>
      <c r="I3265">
        <f>IFERROR(VLOOKUP(G3265,'NCES Match'!$A$2:$B$1307,2,FALSE),"")</f>
        <v>4800002</v>
      </c>
      <c r="J3265" t="str" cm="1">
        <f t="array" ref="J3265">IFERROR(_xlfn.IFS(B3265=2015,H3265/$O$13,B3265=2016,H3265/$O$14,B3265=2017,H3265/$O$15,B3265=2018,H3265/$O$16,B3265=2019,H3265/$O$17,B3265=2020,H3265/$O$18,B3265=2021,H3265/$O$19,B3265=2022,H3265/$O$20),"")</f>
        <v/>
      </c>
      <c r="K3265" s="3" t="str" cm="1">
        <f t="array" ref="K3265">IFERROR(_xlfn.IFS(B3265=2015,J3265*$P$4,B3265=2016,J3265*$P$5,B3265=2017,J3265*$P$6,B3265=2018,J3265*$P$7,B3265=2019,J3265*$P$8,B3265=2020,J3265*$P$9,B3265=2021,J3265*$P$10,B3265=2022,J3265*$P$11),"")</f>
        <v/>
      </c>
      <c r="L3265" s="3">
        <f t="shared" si="51"/>
        <v>73693.279999999999</v>
      </c>
    </row>
    <row r="3266" spans="1:12">
      <c r="A3266">
        <v>4834380</v>
      </c>
      <c r="B3266">
        <v>2015</v>
      </c>
      <c r="C3266" t="s">
        <v>381</v>
      </c>
      <c r="D3266" t="s">
        <v>2509</v>
      </c>
      <c r="E3266" t="s">
        <v>2510</v>
      </c>
      <c r="G3266" t="s">
        <v>2511</v>
      </c>
      <c r="H3266" s="5">
        <v>24880.74</v>
      </c>
      <c r="I3266">
        <f>IFERROR(VLOOKUP(G3266,'NCES Match'!$A$2:$B$1307,2,FALSE),"")</f>
        <v>4834380</v>
      </c>
      <c r="J3266" cm="1">
        <f t="array" ref="J3266">IFERROR(_xlfn.IFS(B3266=2015,H3266/$O$13,B3266=2016,H3266/$O$14,B3266=2017,H3266/$O$15,B3266=2018,H3266/$O$16,B3266=2019,H3266/$O$17,B3266=2020,H3266/$O$18,B3266=2021,H3266/$O$19,B3266=2022,H3266/$O$20),"")</f>
        <v>1.9491665190819629E-5</v>
      </c>
      <c r="K3266" s="3" cm="1">
        <f t="array" ref="K3266">IFERROR(_xlfn.IFS(B3266=2015,J3266*$P$4,B3266=2016,J3266*$P$5,B3266=2017,J3266*$P$6,B3266=2018,J3266*$P$7,B3266=2019,J3266*$P$8,B3266=2020,J3266*$P$9,B3266=2021,J3266*$P$10,B3266=2022,J3266*$P$11),"")</f>
        <v>31020.653557421883</v>
      </c>
      <c r="L3266" s="3">
        <f t="shared" si="51"/>
        <v>55901.393557421885</v>
      </c>
    </row>
    <row r="3267" spans="1:12">
      <c r="A3267">
        <v>4834380</v>
      </c>
      <c r="B3267">
        <v>2016</v>
      </c>
      <c r="C3267" t="s">
        <v>4102</v>
      </c>
      <c r="D3267" t="s">
        <v>2509</v>
      </c>
      <c r="E3267" t="s">
        <v>2510</v>
      </c>
      <c r="F3267" t="s">
        <v>4101</v>
      </c>
      <c r="G3267" t="s">
        <v>2511</v>
      </c>
      <c r="H3267" s="5">
        <v>25968</v>
      </c>
      <c r="I3267">
        <f>IFERROR(VLOOKUP(G3267,'NCES Match'!$A$2:$B$1307,2,FALSE),"")</f>
        <v>4834380</v>
      </c>
      <c r="J3267" cm="1">
        <f t="array" ref="J3267">IFERROR(_xlfn.IFS(B3267=2015,H3267/$O$13,B3267=2016,H3267/$O$14,B3267=2017,H3267/$O$15,B3267=2018,H3267/$O$16,B3267=2019,H3267/$O$17,B3267=2020,H3267/$O$18,B3267=2021,H3267/$O$19,B3267=2022,H3267/$O$20),"")</f>
        <v>1.8589631888808023E-5</v>
      </c>
      <c r="K3267" s="3" cm="1">
        <f t="array" ref="K3267">IFERROR(_xlfn.IFS(B3267=2015,J3267*$P$4,B3267=2016,J3267*$P$5,B3267=2017,J3267*$P$6,B3267=2018,J3267*$P$7,B3267=2019,J3267*$P$8,B3267=2020,J3267*$P$9,B3267=2021,J3267*$P$10,B3267=2022,J3267*$P$11),"")</f>
        <v>31149.368081703986</v>
      </c>
      <c r="L3267" s="3">
        <f t="shared" ref="L3267:L3330" si="52">SUM(H3267,K3267)</f>
        <v>57117.368081703986</v>
      </c>
    </row>
    <row r="3268" spans="1:12">
      <c r="A3268">
        <v>4834380</v>
      </c>
      <c r="B3268">
        <v>2017</v>
      </c>
      <c r="D3268" t="s">
        <v>2509</v>
      </c>
      <c r="E3268" t="s">
        <v>2510</v>
      </c>
      <c r="F3268" t="s">
        <v>4101</v>
      </c>
      <c r="G3268" t="s">
        <v>2511</v>
      </c>
      <c r="H3268" s="5">
        <v>20003</v>
      </c>
      <c r="I3268">
        <f>IFERROR(VLOOKUP(G3268,'NCES Match'!$A$2:$B$1307,2,FALSE),"")</f>
        <v>4834380</v>
      </c>
      <c r="J3268" cm="1">
        <f t="array" ref="J3268">IFERROR(_xlfn.IFS(B3268=2015,H3268/$O$13,B3268=2016,H3268/$O$14,B3268=2017,H3268/$O$15,B3268=2018,H3268/$O$16,B3268=2019,H3268/$O$17,B3268=2020,H3268/$O$18,B3268=2021,H3268/$O$19,B3268=2022,H3268/$O$20),"")</f>
        <v>1.3790843648679389E-5</v>
      </c>
      <c r="K3268" s="3" cm="1">
        <f t="array" ref="K3268">IFERROR(_xlfn.IFS(B3268=2015,J3268*$P$4,B3268=2016,J3268*$P$5,B3268=2017,J3268*$P$6,B3268=2018,J3268*$P$7,B3268=2019,J3268*$P$8,B3268=2020,J3268*$P$9,B3268=2021,J3268*$P$10,B3268=2022,J3268*$P$11),"")</f>
        <v>23420.270189912306</v>
      </c>
      <c r="L3268" s="3">
        <f t="shared" si="52"/>
        <v>43423.270189912306</v>
      </c>
    </row>
    <row r="3269" spans="1:12">
      <c r="A3269">
        <v>4834380</v>
      </c>
      <c r="B3269">
        <v>2018</v>
      </c>
      <c r="D3269" t="s">
        <v>2509</v>
      </c>
      <c r="E3269" t="s">
        <v>2510</v>
      </c>
      <c r="F3269" t="s">
        <v>4101</v>
      </c>
      <c r="G3269" t="s">
        <v>2511</v>
      </c>
      <c r="H3269" s="5">
        <v>22604</v>
      </c>
      <c r="I3269">
        <f>IFERROR(VLOOKUP(G3269,'NCES Match'!$A$2:$B$1307,2,FALSE),"")</f>
        <v>4834380</v>
      </c>
      <c r="J3269" cm="1">
        <f t="array" ref="J3269">IFERROR(_xlfn.IFS(B3269=2015,H3269/$O$13,B3269=2016,H3269/$O$14,B3269=2017,H3269/$O$15,B3269=2018,H3269/$O$16,B3269=2019,H3269/$O$17,B3269=2020,H3269/$O$18,B3269=2021,H3269/$O$19,B3269=2022,H3269/$O$20),"")</f>
        <v>1.4750439905082629E-5</v>
      </c>
      <c r="K3269" s="3" cm="1">
        <f t="array" ref="K3269">IFERROR(_xlfn.IFS(B3269=2015,J3269*$P$4,B3269=2016,J3269*$P$5,B3269=2017,J3269*$P$6,B3269=2018,J3269*$P$7,B3269=2019,J3269*$P$8,B3269=2020,J3269*$P$9,B3269=2021,J3269*$P$10,B3269=2022,J3269*$P$11),"")</f>
        <v>25324.341391796734</v>
      </c>
      <c r="L3269" s="3">
        <f t="shared" si="52"/>
        <v>47928.341391796734</v>
      </c>
    </row>
    <row r="3270" spans="1:12">
      <c r="A3270">
        <v>4834380</v>
      </c>
      <c r="B3270">
        <v>2019</v>
      </c>
      <c r="D3270" t="s">
        <v>2509</v>
      </c>
      <c r="E3270" t="s">
        <v>2510</v>
      </c>
      <c r="F3270" t="s">
        <v>4101</v>
      </c>
      <c r="G3270" t="s">
        <v>2511</v>
      </c>
      <c r="H3270" s="5">
        <v>23511</v>
      </c>
      <c r="I3270">
        <f>IFERROR(VLOOKUP(G3270,'NCES Match'!$A$2:$B$1307,2,FALSE),"")</f>
        <v>4834380</v>
      </c>
      <c r="J3270" cm="1">
        <f t="array" ref="J3270">IFERROR(_xlfn.IFS(B3270=2015,H3270/$O$13,B3270=2016,H3270/$O$14,B3270=2017,H3270/$O$15,B3270=2018,H3270/$O$16,B3270=2019,H3270/$O$17,B3270=2020,H3270/$O$18,B3270=2021,H3270/$O$19,B3270=2022,H3270/$O$20),"")</f>
        <v>1.488669560646371E-5</v>
      </c>
      <c r="K3270" s="3" cm="1">
        <f t="array" ref="K3270">IFERROR(_xlfn.IFS(B3270=2015,J3270*$P$4,B3270=2016,J3270*$P$5,B3270=2017,J3270*$P$6,B3270=2018,J3270*$P$7,B3270=2019,J3270*$P$8,B3270=2020,J3270*$P$9,B3270=2021,J3270*$P$10,B3270=2022,J3270*$P$11),"")</f>
        <v>25871.974887071487</v>
      </c>
      <c r="L3270" s="3">
        <f t="shared" si="52"/>
        <v>49382.974887071483</v>
      </c>
    </row>
    <row r="3271" spans="1:12">
      <c r="A3271">
        <v>4834380</v>
      </c>
      <c r="B3271">
        <v>2020</v>
      </c>
      <c r="D3271" t="s">
        <v>2509</v>
      </c>
      <c r="E3271" t="s">
        <v>2510</v>
      </c>
      <c r="F3271" t="s">
        <v>4230</v>
      </c>
      <c r="G3271" t="s">
        <v>2511</v>
      </c>
      <c r="H3271" s="5">
        <v>26469</v>
      </c>
      <c r="I3271">
        <f>IFERROR(VLOOKUP(G3271,'NCES Match'!$A$2:$B$1307,2,FALSE),"")</f>
        <v>4834380</v>
      </c>
      <c r="J3271" cm="1">
        <f t="array" ref="J3271">IFERROR(_xlfn.IFS(B3271=2015,H3271/$O$13,B3271=2016,H3271/$O$14,B3271=2017,H3271/$O$15,B3271=2018,H3271/$O$16,B3271=2019,H3271/$O$17,B3271=2020,H3271/$O$18,B3271=2021,H3271/$O$19,B3271=2022,H3271/$O$20),"")</f>
        <v>1.4343751277360799E-5</v>
      </c>
      <c r="K3271" s="3" cm="1">
        <f t="array" ref="K3271">IFERROR(_xlfn.IFS(B3271=2015,J3271*$P$4,B3271=2016,J3271*$P$5,B3271=2017,J3271*$P$6,B3271=2018,J3271*$P$7,B3271=2019,J3271*$P$8,B3271=2020,J3271*$P$9,B3271=2021,J3271*$P$10,B3271=2022,J3271*$P$11),"")</f>
        <v>30236.668070336411</v>
      </c>
      <c r="L3271" s="3">
        <f t="shared" si="52"/>
        <v>56705.668070336411</v>
      </c>
    </row>
    <row r="3272" spans="1:12">
      <c r="A3272">
        <v>4834380</v>
      </c>
      <c r="B3272">
        <v>2021</v>
      </c>
      <c r="D3272" t="s">
        <v>2509</v>
      </c>
      <c r="E3272" t="s">
        <v>2510</v>
      </c>
      <c r="F3272" t="s">
        <v>4230</v>
      </c>
      <c r="G3272" t="s">
        <v>2511</v>
      </c>
      <c r="H3272" s="5">
        <v>28532.79</v>
      </c>
      <c r="I3272">
        <f>IFERROR(VLOOKUP(G3272,'NCES Match'!$A$2:$B$1307,2,FALSE),"")</f>
        <v>4834380</v>
      </c>
      <c r="J3272" cm="1">
        <f t="array" ref="J3272">IFERROR(_xlfn.IFS(B3272=2015,H3272/$O$13,B3272=2016,H3272/$O$14,B3272=2017,H3272/$O$15,B3272=2018,H3272/$O$16,B3272=2019,H3272/$O$17,B3272=2020,H3272/$O$18,B3272=2021,H3272/$O$19,B3272=2022,H3272/$O$20),"")</f>
        <v>1.4598602721718858E-5</v>
      </c>
      <c r="K3272" s="3" cm="1">
        <f t="array" ref="K3272">IFERROR(_xlfn.IFS(B3272=2015,J3272*$P$4,B3272=2016,J3272*$P$5,B3272=2017,J3272*$P$6,B3272=2018,J3272*$P$7,B3272=2019,J3272*$P$8,B3272=2020,J3272*$P$9,B3272=2021,J3272*$P$10,B3272=2022,J3272*$P$11),"")</f>
        <v>31249.087129174062</v>
      </c>
      <c r="L3272" s="3">
        <f t="shared" si="52"/>
        <v>59781.877129174063</v>
      </c>
    </row>
    <row r="3273" spans="1:12">
      <c r="A3273">
        <v>4834380</v>
      </c>
      <c r="B3273">
        <v>2022</v>
      </c>
      <c r="D3273" t="s">
        <v>2509</v>
      </c>
      <c r="E3273" t="s">
        <v>2510</v>
      </c>
      <c r="F3273" t="s">
        <v>4101</v>
      </c>
      <c r="G3273" t="s">
        <v>2511</v>
      </c>
      <c r="H3273" s="5">
        <v>36744.99</v>
      </c>
      <c r="I3273">
        <f>IFERROR(VLOOKUP(G3273,'NCES Match'!$A$2:$B$1307,2,FALSE),"")</f>
        <v>4834380</v>
      </c>
      <c r="J3273" cm="1">
        <f t="array" ref="J3273">IFERROR(_xlfn.IFS(B3273=2015,H3273/$O$13,B3273=2016,H3273/$O$14,B3273=2017,H3273/$O$15,B3273=2018,H3273/$O$16,B3273=2019,H3273/$O$17,B3273=2020,H3273/$O$18,B3273=2021,H3273/$O$19,B3273=2022,H3273/$O$20),"")</f>
        <v>1.6139525574182932E-5</v>
      </c>
      <c r="K3273" s="3" cm="1">
        <f t="array" ref="K3273">IFERROR(_xlfn.IFS(B3273=2015,J3273*$P$4,B3273=2016,J3273*$P$5,B3273=2017,J3273*$P$6,B3273=2018,J3273*$P$7,B3273=2019,J3273*$P$8,B3273=2020,J3273*$P$9,B3273=2021,J3273*$P$10,B3273=2022,J3273*$P$11),"")</f>
        <v>34756.194048905338</v>
      </c>
      <c r="L3273" s="3">
        <f t="shared" si="52"/>
        <v>71501.184048905328</v>
      </c>
    </row>
    <row r="3274" spans="1:12">
      <c r="A3274">
        <v>4834380</v>
      </c>
      <c r="B3274">
        <v>2023</v>
      </c>
      <c r="D3274" t="s">
        <v>2509</v>
      </c>
      <c r="E3274" t="s">
        <v>2510</v>
      </c>
      <c r="F3274" t="s">
        <v>4101</v>
      </c>
      <c r="G3274" t="s">
        <v>2511</v>
      </c>
      <c r="H3274" s="5">
        <v>53073.16</v>
      </c>
      <c r="I3274">
        <f>IFERROR(VLOOKUP(G3274,'NCES Match'!$A$2:$B$1307,2,FALSE),"")</f>
        <v>4834380</v>
      </c>
      <c r="J3274" t="str" cm="1">
        <f t="array" ref="J3274">IFERROR(_xlfn.IFS(B3274=2015,H3274/$O$13,B3274=2016,H3274/$O$14,B3274=2017,H3274/$O$15,B3274=2018,H3274/$O$16,B3274=2019,H3274/$O$17,B3274=2020,H3274/$O$18,B3274=2021,H3274/$O$19,B3274=2022,H3274/$O$20),"")</f>
        <v/>
      </c>
      <c r="K3274" s="3" t="str" cm="1">
        <f t="array" ref="K3274">IFERROR(_xlfn.IFS(B3274=2015,J3274*$P$4,B3274=2016,J3274*$P$5,B3274=2017,J3274*$P$6,B3274=2018,J3274*$P$7,B3274=2019,J3274*$P$8,B3274=2020,J3274*$P$9,B3274=2021,J3274*$P$10,B3274=2022,J3274*$P$11),"")</f>
        <v/>
      </c>
      <c r="L3274" s="3">
        <f t="shared" si="52"/>
        <v>53073.16</v>
      </c>
    </row>
    <row r="3275" spans="1:12">
      <c r="A3275">
        <v>4812990</v>
      </c>
      <c r="B3275">
        <v>2015</v>
      </c>
      <c r="C3275" t="s">
        <v>381</v>
      </c>
      <c r="D3275" t="s">
        <v>813</v>
      </c>
      <c r="E3275" t="s">
        <v>814</v>
      </c>
      <c r="G3275" t="s">
        <v>815</v>
      </c>
      <c r="H3275" s="5">
        <v>483944.22</v>
      </c>
      <c r="I3275">
        <f>IFERROR(VLOOKUP(G3275,'NCES Match'!$A$2:$B$1307,2,FALSE),"")</f>
        <v>4812990</v>
      </c>
      <c r="J3275" cm="1">
        <f t="array" ref="J3275">IFERROR(_xlfn.IFS(B3275=2015,H3275/$O$13,B3275=2016,H3275/$O$14,B3275=2017,H3275/$O$15,B3275=2018,H3275/$O$16,B3275=2019,H3275/$O$17,B3275=2020,H3275/$O$18,B3275=2021,H3275/$O$19,B3275=2022,H3275/$O$20),"")</f>
        <v>3.7912372008518862E-4</v>
      </c>
      <c r="K3275" s="3" cm="1">
        <f t="array" ref="K3275">IFERROR(_xlfn.IFS(B3275=2015,J3275*$P$4,B3275=2016,J3275*$P$5,B3275=2017,J3275*$P$6,B3275=2018,J3275*$P$7,B3275=2019,J3275*$P$8,B3275=2020,J3275*$P$9,B3275=2021,J3275*$P$10,B3275=2022,J3275*$P$11),"")</f>
        <v>603368.95083252178</v>
      </c>
      <c r="L3275" s="3">
        <f t="shared" si="52"/>
        <v>1087313.1708325217</v>
      </c>
    </row>
    <row r="3276" spans="1:12">
      <c r="A3276">
        <v>4812990</v>
      </c>
      <c r="B3276">
        <v>2016</v>
      </c>
      <c r="C3276" t="s">
        <v>4102</v>
      </c>
      <c r="D3276" t="s">
        <v>813</v>
      </c>
      <c r="E3276" t="s">
        <v>814</v>
      </c>
      <c r="F3276" t="s">
        <v>4101</v>
      </c>
      <c r="G3276" t="s">
        <v>815</v>
      </c>
      <c r="H3276" s="5">
        <v>454685</v>
      </c>
      <c r="I3276">
        <f>IFERROR(VLOOKUP(G3276,'NCES Match'!$A$2:$B$1307,2,FALSE),"")</f>
        <v>4812990</v>
      </c>
      <c r="J3276" cm="1">
        <f t="array" ref="J3276">IFERROR(_xlfn.IFS(B3276=2015,H3276/$O$13,B3276=2016,H3276/$O$14,B3276=2017,H3276/$O$15,B3276=2018,H3276/$O$16,B3276=2019,H3276/$O$17,B3276=2020,H3276/$O$18,B3276=2021,H3276/$O$19,B3276=2022,H3276/$O$20),"")</f>
        <v>3.2549394544680672E-4</v>
      </c>
      <c r="K3276" s="3" cm="1">
        <f t="array" ref="K3276">IFERROR(_xlfn.IFS(B3276=2015,J3276*$P$4,B3276=2016,J3276*$P$5,B3276=2017,J3276*$P$6,B3276=2018,J3276*$P$7,B3276=2019,J3276*$P$8,B3276=2020,J3276*$P$9,B3276=2021,J3276*$P$10,B3276=2022,J3276*$P$11),"")</f>
        <v>545407.82602547668</v>
      </c>
      <c r="L3276" s="3">
        <f t="shared" si="52"/>
        <v>1000092.8260254767</v>
      </c>
    </row>
    <row r="3277" spans="1:12">
      <c r="A3277">
        <v>4812990</v>
      </c>
      <c r="B3277">
        <v>2017</v>
      </c>
      <c r="D3277" t="s">
        <v>813</v>
      </c>
      <c r="E3277" t="s">
        <v>814</v>
      </c>
      <c r="F3277" t="s">
        <v>4101</v>
      </c>
      <c r="G3277" t="s">
        <v>815</v>
      </c>
      <c r="H3277" s="5">
        <v>392313</v>
      </c>
      <c r="I3277">
        <f>IFERROR(VLOOKUP(G3277,'NCES Match'!$A$2:$B$1307,2,FALSE),"")</f>
        <v>4812990</v>
      </c>
      <c r="J3277" cm="1">
        <f t="array" ref="J3277">IFERROR(_xlfn.IFS(B3277=2015,H3277/$O$13,B3277=2016,H3277/$O$14,B3277=2017,H3277/$O$15,B3277=2018,H3277/$O$16,B3277=2019,H3277/$O$17,B3277=2020,H3277/$O$18,B3277=2021,H3277/$O$19,B3277=2022,H3277/$O$20),"")</f>
        <v>2.7047579084859056E-4</v>
      </c>
      <c r="K3277" s="3" cm="1">
        <f t="array" ref="K3277">IFERROR(_xlfn.IFS(B3277=2015,J3277*$P$4,B3277=2016,J3277*$P$5,B3277=2017,J3277*$P$6,B3277=2018,J3277*$P$7,B3277=2019,J3277*$P$8,B3277=2020,J3277*$P$9,B3277=2021,J3277*$P$10,B3277=2022,J3277*$P$11),"")</f>
        <v>459334.92271234642</v>
      </c>
      <c r="L3277" s="3">
        <f t="shared" si="52"/>
        <v>851647.92271234642</v>
      </c>
    </row>
    <row r="3278" spans="1:12">
      <c r="A3278">
        <v>4812990</v>
      </c>
      <c r="B3278">
        <v>2018</v>
      </c>
      <c r="D3278" t="s">
        <v>813</v>
      </c>
      <c r="E3278" t="s">
        <v>814</v>
      </c>
      <c r="F3278" t="s">
        <v>4101</v>
      </c>
      <c r="G3278" t="s">
        <v>815</v>
      </c>
      <c r="H3278" s="5">
        <v>393310</v>
      </c>
      <c r="I3278">
        <f>IFERROR(VLOOKUP(G3278,'NCES Match'!$A$2:$B$1307,2,FALSE),"")</f>
        <v>4812990</v>
      </c>
      <c r="J3278" cm="1">
        <f t="array" ref="J3278">IFERROR(_xlfn.IFS(B3278=2015,H3278/$O$13,B3278=2016,H3278/$O$14,B3278=2017,H3278/$O$15,B3278=2018,H3278/$O$16,B3278=2019,H3278/$O$17,B3278=2020,H3278/$O$18,B3278=2021,H3278/$O$19,B3278=2022,H3278/$O$20),"")</f>
        <v>2.5665791537197172E-4</v>
      </c>
      <c r="K3278" s="3" cm="1">
        <f t="array" ref="K3278">IFERROR(_xlfn.IFS(B3278=2015,J3278*$P$4,B3278=2016,J3278*$P$5,B3278=2017,J3278*$P$6,B3278=2018,J3278*$P$7,B3278=2019,J3278*$P$8,B3278=2020,J3278*$P$9,B3278=2021,J3278*$P$10,B3278=2022,J3278*$P$11),"")</f>
        <v>440643.98835637822</v>
      </c>
      <c r="L3278" s="3">
        <f t="shared" si="52"/>
        <v>833953.98835637816</v>
      </c>
    </row>
    <row r="3279" spans="1:12">
      <c r="A3279">
        <v>4812990</v>
      </c>
      <c r="B3279">
        <v>2019</v>
      </c>
      <c r="D3279" t="s">
        <v>813</v>
      </c>
      <c r="E3279" t="s">
        <v>814</v>
      </c>
      <c r="F3279" t="s">
        <v>4101</v>
      </c>
      <c r="G3279" t="s">
        <v>815</v>
      </c>
      <c r="H3279" s="5">
        <v>432145</v>
      </c>
      <c r="I3279">
        <f>IFERROR(VLOOKUP(G3279,'NCES Match'!$A$2:$B$1307,2,FALSE),"")</f>
        <v>4812990</v>
      </c>
      <c r="J3279" cm="1">
        <f t="array" ref="J3279">IFERROR(_xlfn.IFS(B3279=2015,H3279/$O$13,B3279=2016,H3279/$O$14,B3279=2017,H3279/$O$15,B3279=2018,H3279/$O$16,B3279=2019,H3279/$O$17,B3279=2020,H3279/$O$18,B3279=2021,H3279/$O$19,B3279=2022,H3279/$O$20),"")</f>
        <v>2.7362558261474459E-4</v>
      </c>
      <c r="K3279" s="3" cm="1">
        <f t="array" ref="K3279">IFERROR(_xlfn.IFS(B3279=2015,J3279*$P$4,B3279=2016,J3279*$P$5,B3279=2017,J3279*$P$6,B3279=2018,J3279*$P$7,B3279=2019,J3279*$P$8,B3279=2020,J3279*$P$9,B3279=2021,J3279*$P$10,B3279=2022,J3279*$P$11),"")</f>
        <v>475541.00580891955</v>
      </c>
      <c r="L3279" s="3">
        <f t="shared" si="52"/>
        <v>907686.00580891955</v>
      </c>
    </row>
    <row r="3280" spans="1:12">
      <c r="A3280">
        <v>4812990</v>
      </c>
      <c r="B3280">
        <v>2020</v>
      </c>
      <c r="D3280" t="s">
        <v>813</v>
      </c>
      <c r="E3280" t="s">
        <v>814</v>
      </c>
      <c r="F3280" t="s">
        <v>4230</v>
      </c>
      <c r="G3280" t="s">
        <v>815</v>
      </c>
      <c r="H3280" s="5">
        <v>530559</v>
      </c>
      <c r="I3280">
        <f>IFERROR(VLOOKUP(G3280,'NCES Match'!$A$2:$B$1307,2,FALSE),"")</f>
        <v>4812990</v>
      </c>
      <c r="J3280" cm="1">
        <f t="array" ref="J3280">IFERROR(_xlfn.IFS(B3280=2015,H3280/$O$13,B3280=2016,H3280/$O$14,B3280=2017,H3280/$O$15,B3280=2018,H3280/$O$16,B3280=2019,H3280/$O$17,B3280=2020,H3280/$O$18,B3280=2021,H3280/$O$19,B3280=2022,H3280/$O$20),"")</f>
        <v>2.8751393456365063E-4</v>
      </c>
      <c r="K3280" s="3" cm="1">
        <f t="array" ref="K3280">IFERROR(_xlfn.IFS(B3280=2015,J3280*$P$4,B3280=2016,J3280*$P$5,B3280=2017,J3280*$P$6,B3280=2018,J3280*$P$7,B3280=2019,J3280*$P$8,B3280=2020,J3280*$P$9,B3280=2021,J3280*$P$10,B3280=2022,J3280*$P$11),"")</f>
        <v>606080.18341190135</v>
      </c>
      <c r="L3280" s="3">
        <f t="shared" si="52"/>
        <v>1136639.1834119014</v>
      </c>
    </row>
    <row r="3281" spans="1:12">
      <c r="A3281">
        <v>4812990</v>
      </c>
      <c r="B3281">
        <v>2021</v>
      </c>
      <c r="D3281" t="s">
        <v>813</v>
      </c>
      <c r="E3281" t="s">
        <v>814</v>
      </c>
      <c r="F3281" t="s">
        <v>4101</v>
      </c>
      <c r="G3281" t="s">
        <v>815</v>
      </c>
      <c r="H3281" s="5">
        <v>557477.14</v>
      </c>
      <c r="I3281">
        <f>IFERROR(VLOOKUP(G3281,'NCES Match'!$A$2:$B$1307,2,FALSE),"")</f>
        <v>4812990</v>
      </c>
      <c r="J3281" cm="1">
        <f t="array" ref="J3281">IFERROR(_xlfn.IFS(B3281=2015,H3281/$O$13,B3281=2016,H3281/$O$14,B3281=2017,H3281/$O$15,B3281=2018,H3281/$O$16,B3281=2019,H3281/$O$17,B3281=2020,H3281/$O$18,B3281=2021,H3281/$O$19,B3281=2022,H3281/$O$20),"")</f>
        <v>2.8522928508919196E-4</v>
      </c>
      <c r="K3281" s="3" cm="1">
        <f t="array" ref="K3281">IFERROR(_xlfn.IFS(B3281=2015,J3281*$P$4,B3281=2016,J3281*$P$5,B3281=2017,J3281*$P$6,B3281=2018,J3281*$P$7,B3281=2019,J3281*$P$8,B3281=2020,J3281*$P$9,B3281=2021,J3281*$P$10,B3281=2022,J3281*$P$11),"")</f>
        <v>610548.48545770568</v>
      </c>
      <c r="L3281" s="3">
        <f t="shared" si="52"/>
        <v>1168025.6254577057</v>
      </c>
    </row>
    <row r="3282" spans="1:12">
      <c r="A3282">
        <v>4812990</v>
      </c>
      <c r="B3282">
        <v>2022</v>
      </c>
      <c r="D3282" t="s">
        <v>813</v>
      </c>
      <c r="E3282" t="s">
        <v>814</v>
      </c>
      <c r="F3282" t="s">
        <v>4101</v>
      </c>
      <c r="G3282" t="s">
        <v>815</v>
      </c>
      <c r="H3282" s="5">
        <v>770924.19</v>
      </c>
      <c r="I3282">
        <f>IFERROR(VLOOKUP(G3282,'NCES Match'!$A$2:$B$1307,2,FALSE),"")</f>
        <v>4812990</v>
      </c>
      <c r="J3282" cm="1">
        <f t="array" ref="J3282">IFERROR(_xlfn.IFS(B3282=2015,H3282/$O$13,B3282=2016,H3282/$O$14,B3282=2017,H3282/$O$15,B3282=2018,H3282/$O$16,B3282=2019,H3282/$O$17,B3282=2020,H3282/$O$18,B3282=2021,H3282/$O$19,B3282=2022,H3282/$O$20),"")</f>
        <v>3.3861352745670253E-4</v>
      </c>
      <c r="K3282" s="3" cm="1">
        <f t="array" ref="K3282">IFERROR(_xlfn.IFS(B3282=2015,J3282*$P$4,B3282=2016,J3282*$P$5,B3282=2017,J3282*$P$6,B3282=2018,J3282*$P$7,B3282=2019,J3282*$P$8,B3282=2020,J3282*$P$9,B3282=2021,J3282*$P$10,B3282=2022,J3282*$P$11),"")</f>
        <v>729198.47697972332</v>
      </c>
      <c r="L3282" s="3">
        <f t="shared" si="52"/>
        <v>1500122.6669797231</v>
      </c>
    </row>
    <row r="3283" spans="1:12">
      <c r="A3283">
        <v>4812990</v>
      </c>
      <c r="B3283">
        <v>2023</v>
      </c>
      <c r="D3283" t="s">
        <v>813</v>
      </c>
      <c r="E3283" t="s">
        <v>814</v>
      </c>
      <c r="F3283" t="s">
        <v>4101</v>
      </c>
      <c r="G3283" t="s">
        <v>815</v>
      </c>
      <c r="H3283" s="5">
        <v>874495.98</v>
      </c>
      <c r="I3283">
        <f>IFERROR(VLOOKUP(G3283,'NCES Match'!$A$2:$B$1307,2,FALSE),"")</f>
        <v>4812990</v>
      </c>
      <c r="J3283" t="str" cm="1">
        <f t="array" ref="J3283">IFERROR(_xlfn.IFS(B3283=2015,H3283/$O$13,B3283=2016,H3283/$O$14,B3283=2017,H3283/$O$15,B3283=2018,H3283/$O$16,B3283=2019,H3283/$O$17,B3283=2020,H3283/$O$18,B3283=2021,H3283/$O$19,B3283=2022,H3283/$O$20),"")</f>
        <v/>
      </c>
      <c r="K3283" s="3" t="str" cm="1">
        <f t="array" ref="K3283">IFERROR(_xlfn.IFS(B3283=2015,J3283*$P$4,B3283=2016,J3283*$P$5,B3283=2017,J3283*$P$6,B3283=2018,J3283*$P$7,B3283=2019,J3283*$P$8,B3283=2020,J3283*$P$9,B3283=2021,J3283*$P$10,B3283=2022,J3283*$P$11),"")</f>
        <v/>
      </c>
      <c r="L3283" s="3">
        <f t="shared" si="52"/>
        <v>874495.98</v>
      </c>
    </row>
    <row r="3284" spans="1:12">
      <c r="A3284">
        <v>4814160</v>
      </c>
      <c r="B3284">
        <v>2015</v>
      </c>
      <c r="C3284" t="s">
        <v>381</v>
      </c>
      <c r="D3284" t="s">
        <v>907</v>
      </c>
      <c r="E3284" t="s">
        <v>908</v>
      </c>
      <c r="G3284" t="s">
        <v>909</v>
      </c>
      <c r="H3284" s="5">
        <v>80221.600000000006</v>
      </c>
      <c r="I3284">
        <f>IFERROR(VLOOKUP(G3284,'NCES Match'!$A$2:$B$1307,2,FALSE),"")</f>
        <v>4814160</v>
      </c>
      <c r="J3284" cm="1">
        <f t="array" ref="J3284">IFERROR(_xlfn.IFS(B3284=2015,H3284/$O$13,B3284=2016,H3284/$O$14,B3284=2017,H3284/$O$15,B3284=2018,H3284/$O$16,B3284=2019,H3284/$O$17,B3284=2020,H3284/$O$18,B3284=2021,H3284/$O$19,B3284=2022,H3284/$O$20),"")</f>
        <v>6.2845902825714022E-5</v>
      </c>
      <c r="K3284" s="3" cm="1">
        <f t="array" ref="K3284">IFERROR(_xlfn.IFS(B3284=2015,J3284*$P$4,B3284=2016,J3284*$P$5,B3284=2017,J3284*$P$6,B3284=2018,J3284*$P$7,B3284=2019,J3284*$P$8,B3284=2020,J3284*$P$9,B3284=2021,J3284*$P$10,B3284=2022,J3284*$P$11),"")</f>
        <v>100018.18520759733</v>
      </c>
      <c r="L3284" s="3">
        <f t="shared" si="52"/>
        <v>180239.78520759734</v>
      </c>
    </row>
    <row r="3285" spans="1:12">
      <c r="A3285">
        <v>4814160</v>
      </c>
      <c r="B3285">
        <v>2016</v>
      </c>
      <c r="C3285" t="s">
        <v>4102</v>
      </c>
      <c r="D3285" t="s">
        <v>907</v>
      </c>
      <c r="E3285" t="s">
        <v>908</v>
      </c>
      <c r="F3285" t="s">
        <v>4101</v>
      </c>
      <c r="G3285" t="s">
        <v>909</v>
      </c>
      <c r="H3285" s="5">
        <v>79039</v>
      </c>
      <c r="I3285">
        <f>IFERROR(VLOOKUP(G3285,'NCES Match'!$A$2:$B$1307,2,FALSE),"")</f>
        <v>4814160</v>
      </c>
      <c r="J3285" cm="1">
        <f t="array" ref="J3285">IFERROR(_xlfn.IFS(B3285=2015,H3285/$O$13,B3285=2016,H3285/$O$14,B3285=2017,H3285/$O$15,B3285=2018,H3285/$O$16,B3285=2019,H3285/$O$17,B3285=2020,H3285/$O$18,B3285=2021,H3285/$O$19,B3285=2022,H3285/$O$20),"")</f>
        <v>5.6581404607959698E-5</v>
      </c>
      <c r="K3285" s="3" cm="1">
        <f t="array" ref="K3285">IFERROR(_xlfn.IFS(B3285=2015,J3285*$P$4,B3285=2016,J3285*$P$5,B3285=2017,J3285*$P$6,B3285=2018,J3285*$P$7,B3285=2019,J3285*$P$8,B3285=2020,J3285*$P$9,B3285=2021,J3285*$P$10,B3285=2022,J3285*$P$11),"")</f>
        <v>94809.569616828463</v>
      </c>
      <c r="L3285" s="3">
        <f t="shared" si="52"/>
        <v>173848.56961682846</v>
      </c>
    </row>
    <row r="3286" spans="1:12">
      <c r="A3286">
        <v>4814160</v>
      </c>
      <c r="B3286">
        <v>2017</v>
      </c>
      <c r="D3286" t="s">
        <v>907</v>
      </c>
      <c r="E3286" t="s">
        <v>908</v>
      </c>
      <c r="F3286" t="s">
        <v>4101</v>
      </c>
      <c r="G3286" t="s">
        <v>909</v>
      </c>
      <c r="H3286" s="5">
        <v>82143</v>
      </c>
      <c r="I3286">
        <f>IFERROR(VLOOKUP(G3286,'NCES Match'!$A$2:$B$1307,2,FALSE),"")</f>
        <v>4814160</v>
      </c>
      <c r="J3286" cm="1">
        <f t="array" ref="J3286">IFERROR(_xlfn.IFS(B3286=2015,H3286/$O$13,B3286=2016,H3286/$O$14,B3286=2017,H3286/$O$15,B3286=2018,H3286/$O$16,B3286=2019,H3286/$O$17,B3286=2020,H3286/$O$18,B3286=2021,H3286/$O$19,B3286=2022,H3286/$O$20),"")</f>
        <v>5.6632568606382596E-5</v>
      </c>
      <c r="K3286" s="3" cm="1">
        <f t="array" ref="K3286">IFERROR(_xlfn.IFS(B3286=2015,J3286*$P$4,B3286=2016,J3286*$P$5,B3286=2017,J3286*$P$6,B3286=2018,J3286*$P$7,B3286=2019,J3286*$P$8,B3286=2020,J3286*$P$9,B3286=2021,J3286*$P$10,B3286=2022,J3286*$P$11),"")</f>
        <v>96176.136290054812</v>
      </c>
      <c r="L3286" s="3">
        <f t="shared" si="52"/>
        <v>178319.13629005483</v>
      </c>
    </row>
    <row r="3287" spans="1:12">
      <c r="A3287">
        <v>4814160</v>
      </c>
      <c r="B3287">
        <v>2018</v>
      </c>
      <c r="D3287" t="s">
        <v>907</v>
      </c>
      <c r="E3287" t="s">
        <v>908</v>
      </c>
      <c r="F3287" t="s">
        <v>4101</v>
      </c>
      <c r="G3287" t="s">
        <v>909</v>
      </c>
      <c r="H3287" s="5">
        <v>78489</v>
      </c>
      <c r="I3287">
        <f>IFERROR(VLOOKUP(G3287,'NCES Match'!$A$2:$B$1307,2,FALSE),"")</f>
        <v>4814160</v>
      </c>
      <c r="J3287" cm="1">
        <f t="array" ref="J3287">IFERROR(_xlfn.IFS(B3287=2015,H3287/$O$13,B3287=2016,H3287/$O$14,B3287=2017,H3287/$O$15,B3287=2018,H3287/$O$16,B3287=2019,H3287/$O$17,B3287=2020,H3287/$O$18,B3287=2021,H3287/$O$19,B3287=2022,H3287/$O$20),"")</f>
        <v>5.1218690395948971E-5</v>
      </c>
      <c r="K3287" s="3" cm="1">
        <f t="array" ref="K3287">IFERROR(_xlfn.IFS(B3287=2015,J3287*$P$4,B3287=2016,J3287*$P$5,B3287=2017,J3287*$P$6,B3287=2018,J3287*$P$7,B3287=2019,J3287*$P$8,B3287=2020,J3287*$P$9,B3287=2021,J3287*$P$10,B3287=2022,J3287*$P$11),"")</f>
        <v>87934.977504014067</v>
      </c>
      <c r="L3287" s="3">
        <f t="shared" si="52"/>
        <v>166423.97750401407</v>
      </c>
    </row>
    <row r="3288" spans="1:12">
      <c r="A3288">
        <v>4814160</v>
      </c>
      <c r="B3288">
        <v>2019</v>
      </c>
      <c r="D3288" t="s">
        <v>907</v>
      </c>
      <c r="E3288" t="s">
        <v>908</v>
      </c>
      <c r="F3288" t="s">
        <v>4101</v>
      </c>
      <c r="G3288" t="s">
        <v>909</v>
      </c>
      <c r="H3288" s="5">
        <v>85482</v>
      </c>
      <c r="I3288">
        <f>IFERROR(VLOOKUP(G3288,'NCES Match'!$A$2:$B$1307,2,FALSE),"")</f>
        <v>4814160</v>
      </c>
      <c r="J3288" cm="1">
        <f t="array" ref="J3288">IFERROR(_xlfn.IFS(B3288=2015,H3288/$O$13,B3288=2016,H3288/$O$14,B3288=2017,H3288/$O$15,B3288=2018,H3288/$O$16,B3288=2019,H3288/$O$17,B3288=2020,H3288/$O$18,B3288=2021,H3288/$O$19,B3288=2022,H3288/$O$20),"")</f>
        <v>5.412549503771558E-5</v>
      </c>
      <c r="K3288" s="3" cm="1">
        <f t="array" ref="K3288">IFERROR(_xlfn.IFS(B3288=2015,J3288*$P$4,B3288=2016,J3288*$P$5,B3288=2017,J3288*$P$6,B3288=2018,J3288*$P$7,B3288=2019,J3288*$P$8,B3288=2020,J3288*$P$9,B3288=2021,J3288*$P$10,B3288=2022,J3288*$P$11),"")</f>
        <v>94066.103411026546</v>
      </c>
      <c r="L3288" s="3">
        <f t="shared" si="52"/>
        <v>179548.10341102653</v>
      </c>
    </row>
    <row r="3289" spans="1:12">
      <c r="A3289">
        <v>4814160</v>
      </c>
      <c r="B3289">
        <v>2020</v>
      </c>
      <c r="D3289" t="s">
        <v>907</v>
      </c>
      <c r="E3289" t="s">
        <v>908</v>
      </c>
      <c r="F3289" t="s">
        <v>4230</v>
      </c>
      <c r="G3289" t="s">
        <v>909</v>
      </c>
      <c r="H3289" s="5">
        <v>103749</v>
      </c>
      <c r="I3289">
        <f>IFERROR(VLOOKUP(G3289,'NCES Match'!$A$2:$B$1307,2,FALSE),"")</f>
        <v>4814160</v>
      </c>
      <c r="J3289" cm="1">
        <f t="array" ref="J3289">IFERROR(_xlfn.IFS(B3289=2015,H3289/$O$13,B3289=2016,H3289/$O$14,B3289=2017,H3289/$O$15,B3289=2018,H3289/$O$16,B3289=2019,H3289/$O$17,B3289=2020,H3289/$O$18,B3289=2021,H3289/$O$19,B3289=2022,H3289/$O$20),"")</f>
        <v>5.6222367723559845E-5</v>
      </c>
      <c r="K3289" s="3" cm="1">
        <f t="array" ref="K3289">IFERROR(_xlfn.IFS(B3289=2015,J3289*$P$4,B3289=2016,J3289*$P$5,B3289=2017,J3289*$P$6,B3289=2018,J3289*$P$7,B3289=2019,J3289*$P$8,B3289=2020,J3289*$P$9,B3289=2021,J3289*$P$10,B3289=2022,J3289*$P$11),"")</f>
        <v>118516.9094272293</v>
      </c>
      <c r="L3289" s="3">
        <f t="shared" si="52"/>
        <v>222265.90942722932</v>
      </c>
    </row>
    <row r="3290" spans="1:12">
      <c r="A3290">
        <v>4814160</v>
      </c>
      <c r="B3290">
        <v>2021</v>
      </c>
      <c r="D3290" t="s">
        <v>907</v>
      </c>
      <c r="E3290" t="s">
        <v>908</v>
      </c>
      <c r="F3290" t="s">
        <v>4101</v>
      </c>
      <c r="G3290" t="s">
        <v>909</v>
      </c>
      <c r="H3290" s="5">
        <v>105175.34</v>
      </c>
      <c r="I3290">
        <f>IFERROR(VLOOKUP(G3290,'NCES Match'!$A$2:$B$1307,2,FALSE),"")</f>
        <v>4814160</v>
      </c>
      <c r="J3290" cm="1">
        <f t="array" ref="J3290">IFERROR(_xlfn.IFS(B3290=2015,H3290/$O$13,B3290=2016,H3290/$O$14,B3290=2017,H3290/$O$15,B3290=2018,H3290/$O$16,B3290=2019,H3290/$O$17,B3290=2020,H3290/$O$18,B3290=2021,H3290/$O$19,B3290=2022,H3290/$O$20),"")</f>
        <v>5.3812228134076835E-5</v>
      </c>
      <c r="K3290" s="3" cm="1">
        <f t="array" ref="K3290">IFERROR(_xlfn.IFS(B3290=2015,J3290*$P$4,B3290=2016,J3290*$P$5,B3290=2017,J3290*$P$6,B3290=2018,J3290*$P$7,B3290=2019,J3290*$P$8,B3290=2020,J3290*$P$9,B3290=2021,J3290*$P$10,B3290=2022,J3290*$P$11),"")</f>
        <v>115187.94213606541</v>
      </c>
      <c r="L3290" s="3">
        <f t="shared" si="52"/>
        <v>220363.28213606542</v>
      </c>
    </row>
    <row r="3291" spans="1:12">
      <c r="A3291">
        <v>4814160</v>
      </c>
      <c r="B3291">
        <v>2022</v>
      </c>
      <c r="D3291" t="s">
        <v>907</v>
      </c>
      <c r="E3291" t="s">
        <v>908</v>
      </c>
      <c r="F3291" t="s">
        <v>4101</v>
      </c>
      <c r="G3291" t="s">
        <v>909</v>
      </c>
      <c r="H3291" s="5">
        <v>112073.65</v>
      </c>
      <c r="I3291">
        <f>IFERROR(VLOOKUP(G3291,'NCES Match'!$A$2:$B$1307,2,FALSE),"")</f>
        <v>4814160</v>
      </c>
      <c r="J3291" cm="1">
        <f t="array" ref="J3291">IFERROR(_xlfn.IFS(B3291=2015,H3291/$O$13,B3291=2016,H3291/$O$14,B3291=2017,H3291/$O$15,B3291=2018,H3291/$O$16,B3291=2019,H3291/$O$17,B3291=2020,H3291/$O$18,B3291=2021,H3291/$O$19,B3291=2022,H3291/$O$20),"")</f>
        <v>4.922618132069234E-5</v>
      </c>
      <c r="K3291" s="3" cm="1">
        <f t="array" ref="K3291">IFERROR(_xlfn.IFS(B3291=2015,J3291*$P$4,B3291=2016,J3291*$P$5,B3291=2017,J3291*$P$6,B3291=2018,J3291*$P$7,B3291=2019,J3291*$P$8,B3291=2020,J3291*$P$9,B3291=2021,J3291*$P$10,B3291=2022,J3291*$P$11),"")</f>
        <v>106007.7449243856</v>
      </c>
      <c r="L3291" s="3">
        <f t="shared" si="52"/>
        <v>218081.39492438559</v>
      </c>
    </row>
    <row r="3292" spans="1:12">
      <c r="A3292">
        <v>4814160</v>
      </c>
      <c r="B3292">
        <v>2023</v>
      </c>
      <c r="D3292" t="s">
        <v>907</v>
      </c>
      <c r="E3292" t="s">
        <v>908</v>
      </c>
      <c r="F3292" t="s">
        <v>4101</v>
      </c>
      <c r="G3292" t="s">
        <v>909</v>
      </c>
      <c r="H3292" s="5">
        <v>111605.25</v>
      </c>
      <c r="I3292">
        <f>IFERROR(VLOOKUP(G3292,'NCES Match'!$A$2:$B$1307,2,FALSE),"")</f>
        <v>4814160</v>
      </c>
      <c r="J3292" t="str" cm="1">
        <f t="array" ref="J3292">IFERROR(_xlfn.IFS(B3292=2015,H3292/$O$13,B3292=2016,H3292/$O$14,B3292=2017,H3292/$O$15,B3292=2018,H3292/$O$16,B3292=2019,H3292/$O$17,B3292=2020,H3292/$O$18,B3292=2021,H3292/$O$19,B3292=2022,H3292/$O$20),"")</f>
        <v/>
      </c>
      <c r="K3292" s="3" t="str" cm="1">
        <f t="array" ref="K3292">IFERROR(_xlfn.IFS(B3292=2015,J3292*$P$4,B3292=2016,J3292*$P$5,B3292=2017,J3292*$P$6,B3292=2018,J3292*$P$7,B3292=2019,J3292*$P$8,B3292=2020,J3292*$P$9,B3292=2021,J3292*$P$10,B3292=2022,J3292*$P$11),"")</f>
        <v/>
      </c>
      <c r="L3292" s="3">
        <f t="shared" si="52"/>
        <v>111605.25</v>
      </c>
    </row>
    <row r="3293" spans="1:12">
      <c r="A3293">
        <v>4822850</v>
      </c>
      <c r="B3293">
        <v>2015</v>
      </c>
      <c r="C3293" t="s">
        <v>381</v>
      </c>
      <c r="D3293" t="s">
        <v>1619</v>
      </c>
      <c r="E3293" t="s">
        <v>1620</v>
      </c>
      <c r="G3293" t="s">
        <v>1621</v>
      </c>
      <c r="H3293" s="5">
        <v>15939.66</v>
      </c>
      <c r="I3293">
        <f>IFERROR(VLOOKUP(G3293,'NCES Match'!$A$2:$B$1307,2,FALSE),"")</f>
        <v>4822850</v>
      </c>
      <c r="J3293" cm="1">
        <f t="array" ref="J3293">IFERROR(_xlfn.IFS(B3293=2015,H3293/$O$13,B3293=2016,H3293/$O$14,B3293=2017,H3293/$O$15,B3293=2018,H3293/$O$16,B3293=2019,H3293/$O$17,B3293=2020,H3293/$O$18,B3293=2021,H3293/$O$19,B3293=2022,H3293/$O$20),"")</f>
        <v>1.2487189527944104E-5</v>
      </c>
      <c r="K3293" s="3" cm="1">
        <f t="array" ref="K3293">IFERROR(_xlfn.IFS(B3293=2015,J3293*$P$4,B3293=2016,J3293*$P$5,B3293=2017,J3293*$P$6,B3293=2018,J3293*$P$7,B3293=2019,J3293*$P$8,B3293=2020,J3293*$P$9,B3293=2021,J3293*$P$10,B3293=2022,J3293*$P$11),"")</f>
        <v>19873.149700655817</v>
      </c>
      <c r="L3293" s="3">
        <f t="shared" si="52"/>
        <v>35812.809700655816</v>
      </c>
    </row>
    <row r="3294" spans="1:12">
      <c r="A3294">
        <v>4822850</v>
      </c>
      <c r="B3294">
        <v>2016</v>
      </c>
      <c r="C3294" t="s">
        <v>4102</v>
      </c>
      <c r="D3294" t="s">
        <v>1619</v>
      </c>
      <c r="E3294" t="s">
        <v>1620</v>
      </c>
      <c r="F3294" t="s">
        <v>4101</v>
      </c>
      <c r="G3294" t="s">
        <v>1621</v>
      </c>
      <c r="H3294" s="5">
        <v>16758</v>
      </c>
      <c r="I3294">
        <f>IFERROR(VLOOKUP(G3294,'NCES Match'!$A$2:$B$1307,2,FALSE),"")</f>
        <v>4822850</v>
      </c>
      <c r="J3294" cm="1">
        <f t="array" ref="J3294">IFERROR(_xlfn.IFS(B3294=2015,H3294/$O$13,B3294=2016,H3294/$O$14,B3294=2017,H3294/$O$15,B3294=2018,H3294/$O$16,B3294=2019,H3294/$O$17,B3294=2020,H3294/$O$18,B3294=2021,H3294/$O$19,B3294=2022,H3294/$O$20),"")</f>
        <v>1.1996497658373569E-5</v>
      </c>
      <c r="K3294" s="3" cm="1">
        <f t="array" ref="K3294">IFERROR(_xlfn.IFS(B3294=2015,J3294*$P$4,B3294=2016,J3294*$P$5,B3294=2017,J3294*$P$6,B3294=2018,J3294*$P$7,B3294=2019,J3294*$P$8,B3294=2020,J3294*$P$9,B3294=2021,J3294*$P$10,B3294=2022,J3294*$P$11),"")</f>
        <v>20101.706342929581</v>
      </c>
      <c r="L3294" s="3">
        <f t="shared" si="52"/>
        <v>36859.706342929581</v>
      </c>
    </row>
    <row r="3295" spans="1:12">
      <c r="A3295">
        <v>4822850</v>
      </c>
      <c r="B3295">
        <v>2017</v>
      </c>
      <c r="D3295" t="s">
        <v>1619</v>
      </c>
      <c r="E3295" t="s">
        <v>1620</v>
      </c>
      <c r="F3295" t="s">
        <v>4101</v>
      </c>
      <c r="G3295" t="s">
        <v>1621</v>
      </c>
      <c r="H3295" s="5">
        <v>21782</v>
      </c>
      <c r="I3295">
        <f>IFERROR(VLOOKUP(G3295,'NCES Match'!$A$2:$B$1307,2,FALSE),"")</f>
        <v>4822850</v>
      </c>
      <c r="J3295" cm="1">
        <f t="array" ref="J3295">IFERROR(_xlfn.IFS(B3295=2015,H3295/$O$13,B3295=2016,H3295/$O$14,B3295=2017,H3295/$O$15,B3295=2018,H3295/$O$16,B3295=2019,H3295/$O$17,B3295=2020,H3295/$O$18,B3295=2021,H3295/$O$19,B3295=2022,H3295/$O$20),"")</f>
        <v>1.5017355214494549E-5</v>
      </c>
      <c r="K3295" s="3" cm="1">
        <f t="array" ref="K3295">IFERROR(_xlfn.IFS(B3295=2015,J3295*$P$4,B3295=2016,J3295*$P$5,B3295=2017,J3295*$P$6,B3295=2018,J3295*$P$7,B3295=2019,J3295*$P$8,B3295=2020,J3295*$P$9,B3295=2021,J3295*$P$10,B3295=2022,J3295*$P$11),"")</f>
        <v>25503.190785215713</v>
      </c>
      <c r="L3295" s="3">
        <f t="shared" si="52"/>
        <v>47285.190785215716</v>
      </c>
    </row>
    <row r="3296" spans="1:12">
      <c r="A3296">
        <v>4822850</v>
      </c>
      <c r="B3296">
        <v>2018</v>
      </c>
      <c r="D3296" t="s">
        <v>1619</v>
      </c>
      <c r="E3296" t="s">
        <v>1620</v>
      </c>
      <c r="F3296" t="s">
        <v>4101</v>
      </c>
      <c r="G3296" t="s">
        <v>1621</v>
      </c>
      <c r="H3296" s="5">
        <v>31923</v>
      </c>
      <c r="I3296">
        <f>IFERROR(VLOOKUP(G3296,'NCES Match'!$A$2:$B$1307,2,FALSE),"")</f>
        <v>4822850</v>
      </c>
      <c r="J3296" cm="1">
        <f t="array" ref="J3296">IFERROR(_xlfn.IFS(B3296=2015,H3296/$O$13,B3296=2016,H3296/$O$14,B3296=2017,H3296/$O$15,B3296=2018,H3296/$O$16,B3296=2019,H3296/$O$17,B3296=2020,H3296/$O$18,B3296=2021,H3296/$O$19,B3296=2022,H3296/$O$20),"")</f>
        <v>2.0831635687929251E-5</v>
      </c>
      <c r="K3296" s="3" cm="1">
        <f t="array" ref="K3296">IFERROR(_xlfn.IFS(B3296=2015,J3296*$P$4,B3296=2016,J3296*$P$5,B3296=2017,J3296*$P$6,B3296=2018,J3296*$P$7,B3296=2019,J3296*$P$8,B3296=2020,J3296*$P$9,B3296=2021,J3296*$P$10,B3296=2022,J3296*$P$11),"")</f>
        <v>35764.862424806546</v>
      </c>
      <c r="L3296" s="3">
        <f t="shared" si="52"/>
        <v>67687.862424806546</v>
      </c>
    </row>
    <row r="3297" spans="1:12">
      <c r="A3297">
        <v>4822850</v>
      </c>
      <c r="B3297">
        <v>2019</v>
      </c>
      <c r="D3297" t="s">
        <v>1619</v>
      </c>
      <c r="E3297" t="s">
        <v>1620</v>
      </c>
      <c r="F3297" t="s">
        <v>4101</v>
      </c>
      <c r="G3297" t="s">
        <v>1621</v>
      </c>
      <c r="H3297" s="5">
        <v>28072</v>
      </c>
      <c r="I3297">
        <f>IFERROR(VLOOKUP(G3297,'NCES Match'!$A$2:$B$1307,2,FALSE),"")</f>
        <v>4822850</v>
      </c>
      <c r="J3297" cm="1">
        <f t="array" ref="J3297">IFERROR(_xlfn.IFS(B3297=2015,H3297/$O$13,B3297=2016,H3297/$O$14,B3297=2017,H3297/$O$15,B3297=2018,H3297/$O$16,B3297=2019,H3297/$O$17,B3297=2020,H3297/$O$18,B3297=2021,H3297/$O$19,B3297=2022,H3297/$O$20),"")</f>
        <v>1.7774629707994102E-5</v>
      </c>
      <c r="K3297" s="3" cm="1">
        <f t="array" ref="K3297">IFERROR(_xlfn.IFS(B3297=2015,J3297*$P$4,B3297=2016,J3297*$P$5,B3297=2017,J3297*$P$6,B3297=2018,J3297*$P$7,B3297=2019,J3297*$P$8,B3297=2020,J3297*$P$9,B3297=2021,J3297*$P$10,B3297=2022,J3297*$P$11),"")</f>
        <v>30890.990558881836</v>
      </c>
      <c r="L3297" s="3">
        <f t="shared" si="52"/>
        <v>58962.990558881836</v>
      </c>
    </row>
    <row r="3298" spans="1:12">
      <c r="A3298">
        <v>4822850</v>
      </c>
      <c r="B3298">
        <v>2020</v>
      </c>
      <c r="D3298" t="s">
        <v>1619</v>
      </c>
      <c r="E3298" t="s">
        <v>1620</v>
      </c>
      <c r="F3298" t="s">
        <v>4230</v>
      </c>
      <c r="G3298" t="s">
        <v>1621</v>
      </c>
      <c r="H3298" s="5">
        <v>33065</v>
      </c>
      <c r="I3298">
        <f>IFERROR(VLOOKUP(G3298,'NCES Match'!$A$2:$B$1307,2,FALSE),"")</f>
        <v>4822850</v>
      </c>
      <c r="J3298" cm="1">
        <f t="array" ref="J3298">IFERROR(_xlfn.IFS(B3298=2015,H3298/$O$13,B3298=2016,H3298/$O$14,B3298=2017,H3298/$O$15,B3298=2018,H3298/$O$16,B3298=2019,H3298/$O$17,B3298=2020,H3298/$O$18,B3298=2021,H3298/$O$19,B3298=2022,H3298/$O$20),"")</f>
        <v>1.7918173560993418E-5</v>
      </c>
      <c r="K3298" s="3" cm="1">
        <f t="array" ref="K3298">IFERROR(_xlfn.IFS(B3298=2015,J3298*$P$4,B3298=2016,J3298*$P$5,B3298=2017,J3298*$P$6,B3298=2018,J3298*$P$7,B3298=2019,J3298*$P$8,B3298=2020,J3298*$P$9,B3298=2021,J3298*$P$10,B3298=2022,J3298*$P$11),"")</f>
        <v>37771.560306232699</v>
      </c>
      <c r="L3298" s="3">
        <f t="shared" si="52"/>
        <v>70836.560306232699</v>
      </c>
    </row>
    <row r="3299" spans="1:12">
      <c r="A3299">
        <v>4822850</v>
      </c>
      <c r="B3299">
        <v>2021</v>
      </c>
      <c r="D3299" t="s">
        <v>1619</v>
      </c>
      <c r="E3299" t="s">
        <v>1620</v>
      </c>
      <c r="F3299" t="s">
        <v>4230</v>
      </c>
      <c r="G3299" t="s">
        <v>1621</v>
      </c>
      <c r="H3299" s="5">
        <v>34618.239999999998</v>
      </c>
      <c r="I3299">
        <f>IFERROR(VLOOKUP(G3299,'NCES Match'!$A$2:$B$1307,2,FALSE),"")</f>
        <v>4822850</v>
      </c>
      <c r="J3299" cm="1">
        <f t="array" ref="J3299">IFERROR(_xlfn.IFS(B3299=2015,H3299/$O$13,B3299=2016,H3299/$O$14,B3299=2017,H3299/$O$15,B3299=2018,H3299/$O$16,B3299=2019,H3299/$O$17,B3299=2020,H3299/$O$18,B3299=2021,H3299/$O$19,B3299=2022,H3299/$O$20),"")</f>
        <v>1.7712180711564364E-5</v>
      </c>
      <c r="K3299" s="3" cm="1">
        <f t="array" ref="K3299">IFERROR(_xlfn.IFS(B3299=2015,J3299*$P$4,B3299=2016,J3299*$P$5,B3299=2017,J3299*$P$6,B3299=2018,J3299*$P$7,B3299=2019,J3299*$P$8,B3299=2020,J3299*$P$9,B3299=2021,J3299*$P$10,B3299=2022,J3299*$P$11),"")</f>
        <v>37913.866748350185</v>
      </c>
      <c r="L3299" s="3">
        <f t="shared" si="52"/>
        <v>72532.106748350183</v>
      </c>
    </row>
    <row r="3300" spans="1:12">
      <c r="A3300">
        <v>4822850</v>
      </c>
      <c r="B3300">
        <v>2022</v>
      </c>
      <c r="D3300" t="s">
        <v>1619</v>
      </c>
      <c r="E3300" t="s">
        <v>1620</v>
      </c>
      <c r="F3300" t="s">
        <v>4101</v>
      </c>
      <c r="G3300" t="s">
        <v>1621</v>
      </c>
      <c r="H3300" s="5">
        <v>38871.910000000003</v>
      </c>
      <c r="I3300">
        <f>IFERROR(VLOOKUP(G3300,'NCES Match'!$A$2:$B$1307,2,FALSE),"")</f>
        <v>4822850</v>
      </c>
      <c r="J3300" cm="1">
        <f t="array" ref="J3300">IFERROR(_xlfn.IFS(B3300=2015,H3300/$O$13,B3300=2016,H3300/$O$14,B3300=2017,H3300/$O$15,B3300=2018,H3300/$O$16,B3300=2019,H3300/$O$17,B3300=2020,H3300/$O$18,B3300=2021,H3300/$O$19,B3300=2022,H3300/$O$20),"")</f>
        <v>1.7073734012782078E-5</v>
      </c>
      <c r="K3300" s="3" cm="1">
        <f t="array" ref="K3300">IFERROR(_xlfn.IFS(B3300=2015,J3300*$P$4,B3300=2016,J3300*$P$5,B3300=2017,J3300*$P$6,B3300=2018,J3300*$P$7,B3300=2019,J3300*$P$8,B3300=2020,J3300*$P$9,B3300=2021,J3300*$P$10,B3300=2022,J3300*$P$11),"")</f>
        <v>36767.996045490392</v>
      </c>
      <c r="L3300" s="3">
        <f t="shared" si="52"/>
        <v>75639.906045490396</v>
      </c>
    </row>
    <row r="3301" spans="1:12">
      <c r="A3301">
        <v>4822850</v>
      </c>
      <c r="B3301">
        <v>2023</v>
      </c>
      <c r="D3301" t="s">
        <v>1619</v>
      </c>
      <c r="E3301" t="s">
        <v>1620</v>
      </c>
      <c r="F3301" t="s">
        <v>4101</v>
      </c>
      <c r="G3301" t="s">
        <v>1621</v>
      </c>
      <c r="H3301" s="5">
        <v>43561.57</v>
      </c>
      <c r="I3301">
        <f>IFERROR(VLOOKUP(G3301,'NCES Match'!$A$2:$B$1307,2,FALSE),"")</f>
        <v>4822850</v>
      </c>
      <c r="J3301" t="str" cm="1">
        <f t="array" ref="J3301">IFERROR(_xlfn.IFS(B3301=2015,H3301/$O$13,B3301=2016,H3301/$O$14,B3301=2017,H3301/$O$15,B3301=2018,H3301/$O$16,B3301=2019,H3301/$O$17,B3301=2020,H3301/$O$18,B3301=2021,H3301/$O$19,B3301=2022,H3301/$O$20),"")</f>
        <v/>
      </c>
      <c r="K3301" s="3" t="str" cm="1">
        <f t="array" ref="K3301">IFERROR(_xlfn.IFS(B3301=2015,J3301*$P$4,B3301=2016,J3301*$P$5,B3301=2017,J3301*$P$6,B3301=2018,J3301*$P$7,B3301=2019,J3301*$P$8,B3301=2020,J3301*$P$9,B3301=2021,J3301*$P$10,B3301=2022,J3301*$P$11),"")</f>
        <v/>
      </c>
      <c r="L3301" s="3">
        <f t="shared" si="52"/>
        <v>43561.57</v>
      </c>
    </row>
    <row r="3302" spans="1:12">
      <c r="A3302" t="s">
        <v>4230</v>
      </c>
      <c r="B3302">
        <v>2015</v>
      </c>
      <c r="C3302" t="s">
        <v>230</v>
      </c>
      <c r="D3302" t="s">
        <v>258</v>
      </c>
      <c r="E3302" t="s">
        <v>259</v>
      </c>
      <c r="G3302" t="s">
        <v>260</v>
      </c>
      <c r="H3302" s="5">
        <v>152160.75</v>
      </c>
      <c r="I3302" t="str">
        <f>IFERROR(VLOOKUP(G3302,'NCES Match'!$A$2:$B$1307,2,FALSE),"")</f>
        <v/>
      </c>
      <c r="J3302" cm="1">
        <f t="array" ref="J3302">IFERROR(_xlfn.IFS(B3302=2015,H3302/$O$13,B3302=2016,H3302/$O$14,B3302=2017,H3302/$O$15,B3302=2018,H3302/$O$16,B3302=2019,H3302/$O$17,B3302=2020,H3302/$O$18,B3302=2021,H3302/$O$19,B3302=2022,H3302/$O$20),"")</f>
        <v>1.192033032049693E-4</v>
      </c>
      <c r="K3302" s="3" cm="1">
        <f t="array" ref="K3302">IFERROR(_xlfn.IFS(B3302=2015,J3302*$P$4,B3302=2016,J3302*$P$5,B3302=2017,J3302*$P$6,B3302=2018,J3302*$P$7,B3302=2019,J3302*$P$8,B3302=2020,J3302*$P$9,B3302=2021,J3302*$P$10,B3302=2022,J3302*$P$11),"")</f>
        <v>189710.02915457825</v>
      </c>
      <c r="L3302" s="3">
        <f t="shared" si="52"/>
        <v>341870.77915457822</v>
      </c>
    </row>
    <row r="3303" spans="1:12">
      <c r="A3303" t="s">
        <v>4230</v>
      </c>
      <c r="B3303">
        <v>2016</v>
      </c>
      <c r="C3303" t="s">
        <v>4100</v>
      </c>
      <c r="D3303" t="s">
        <v>258</v>
      </c>
      <c r="E3303" t="s">
        <v>259</v>
      </c>
      <c r="F3303" t="s">
        <v>4101</v>
      </c>
      <c r="G3303" t="s">
        <v>260</v>
      </c>
      <c r="H3303" s="5">
        <v>159045</v>
      </c>
      <c r="I3303" t="str">
        <f>IFERROR(VLOOKUP(G3303,'NCES Match'!$A$2:$B$1307,2,FALSE),"")</f>
        <v/>
      </c>
      <c r="J3303" cm="1">
        <f t="array" ref="J3303">IFERROR(_xlfn.IFS(B3303=2015,H3303/$O$13,B3303=2016,H3303/$O$14,B3303=2017,H3303/$O$15,B3303=2018,H3303/$O$16,B3303=2019,H3303/$O$17,B3303=2020,H3303/$O$18,B3303=2021,H3303/$O$19,B3303=2022,H3303/$O$20),"")</f>
        <v>1.1385505251676957E-4</v>
      </c>
      <c r="K3303" s="3" cm="1">
        <f t="array" ref="K3303">IFERROR(_xlfn.IFS(B3303=2015,J3303*$P$4,B3303=2016,J3303*$P$5,B3303=2017,J3303*$P$6,B3303=2018,J3303*$P$7,B3303=2019,J3303*$P$8,B3303=2020,J3303*$P$9,B3303=2021,J3303*$P$10,B3303=2022,J3303*$P$11),"")</f>
        <v>190779.08373978012</v>
      </c>
      <c r="L3303" s="3">
        <f t="shared" si="52"/>
        <v>349824.08373978012</v>
      </c>
    </row>
    <row r="3304" spans="1:12">
      <c r="A3304" t="s">
        <v>4230</v>
      </c>
      <c r="B3304">
        <v>2017</v>
      </c>
      <c r="D3304" t="s">
        <v>258</v>
      </c>
      <c r="E3304" t="s">
        <v>259</v>
      </c>
      <c r="F3304" t="s">
        <v>4101</v>
      </c>
      <c r="G3304" t="s">
        <v>260</v>
      </c>
      <c r="H3304" s="5">
        <v>167751</v>
      </c>
      <c r="I3304" t="str">
        <f>IFERROR(VLOOKUP(G3304,'NCES Match'!$A$2:$B$1307,2,FALSE),"")</f>
        <v/>
      </c>
      <c r="J3304" cm="1">
        <f t="array" ref="J3304">IFERROR(_xlfn.IFS(B3304=2015,H3304/$O$13,B3304=2016,H3304/$O$14,B3304=2017,H3304/$O$15,B3304=2018,H3304/$O$16,B3304=2019,H3304/$O$17,B3304=2020,H3304/$O$18,B3304=2021,H3304/$O$19,B3304=2022,H3304/$O$20),"")</f>
        <v>1.1565404253909994E-4</v>
      </c>
      <c r="K3304" s="3" cm="1">
        <f t="array" ref="K3304">IFERROR(_xlfn.IFS(B3304=2015,J3304*$P$4,B3304=2016,J3304*$P$5,B3304=2017,J3304*$P$6,B3304=2018,J3304*$P$7,B3304=2019,J3304*$P$8,B3304=2020,J3304*$P$9,B3304=2021,J3304*$P$10,B3304=2022,J3304*$P$11),"")</f>
        <v>196409.22584752183</v>
      </c>
      <c r="L3304" s="3">
        <f t="shared" si="52"/>
        <v>364160.2258475218</v>
      </c>
    </row>
    <row r="3305" spans="1:12">
      <c r="A3305" t="s">
        <v>4230</v>
      </c>
      <c r="B3305">
        <v>2018</v>
      </c>
      <c r="D3305" t="s">
        <v>258</v>
      </c>
      <c r="E3305" t="s">
        <v>259</v>
      </c>
      <c r="F3305">
        <v>957</v>
      </c>
      <c r="G3305" t="s">
        <v>260</v>
      </c>
      <c r="H3305" s="5">
        <v>202316</v>
      </c>
      <c r="I3305" t="str">
        <f>IFERROR(VLOOKUP(G3305,'NCES Match'!$A$2:$B$1307,2,FALSE),"")</f>
        <v/>
      </c>
      <c r="J3305" cm="1">
        <f t="array" ref="J3305">IFERROR(_xlfn.IFS(B3305=2015,H3305/$O$13,B3305=2016,H3305/$O$14,B3305=2017,H3305/$O$15,B3305=2018,H3305/$O$16,B3305=2019,H3305/$O$17,B3305=2020,H3305/$O$18,B3305=2021,H3305/$O$19,B3305=2022,H3305/$O$20),"")</f>
        <v>1.3202309325060596E-4</v>
      </c>
      <c r="K3305" s="3" cm="1">
        <f t="array" ref="K3305">IFERROR(_xlfn.IFS(B3305=2015,J3305*$P$4,B3305=2016,J3305*$P$5,B3305=2017,J3305*$P$6,B3305=2018,J3305*$P$7,B3305=2019,J3305*$P$8,B3305=2020,J3305*$P$9,B3305=2021,J3305*$P$10,B3305=2022,J3305*$P$11),"")</f>
        <v>226664.28300401467</v>
      </c>
      <c r="L3305" s="3">
        <f t="shared" si="52"/>
        <v>428980.28300401464</v>
      </c>
    </row>
    <row r="3306" spans="1:12">
      <c r="A3306" t="s">
        <v>4230</v>
      </c>
      <c r="B3306">
        <v>2019</v>
      </c>
      <c r="D3306" t="s">
        <v>258</v>
      </c>
      <c r="E3306" t="s">
        <v>259</v>
      </c>
      <c r="F3306" t="s">
        <v>4165</v>
      </c>
      <c r="G3306" t="s">
        <v>260</v>
      </c>
      <c r="H3306" s="5">
        <v>198297</v>
      </c>
      <c r="I3306" t="str">
        <f>IFERROR(VLOOKUP(G3306,'NCES Match'!$A$2:$B$1307,2,FALSE),"")</f>
        <v/>
      </c>
      <c r="J3306" cm="1">
        <f t="array" ref="J3306">IFERROR(_xlfn.IFS(B3306=2015,H3306/$O$13,B3306=2016,H3306/$O$14,B3306=2017,H3306/$O$15,B3306=2018,H3306/$O$16,B3306=2019,H3306/$O$17,B3306=2020,H3306/$O$18,B3306=2021,H3306/$O$19,B3306=2022,H3306/$O$20),"")</f>
        <v>1.2555769974373419E-4</v>
      </c>
      <c r="K3306" s="3" cm="1">
        <f t="array" ref="K3306">IFERROR(_xlfn.IFS(B3306=2015,J3306*$P$4,B3306=2016,J3306*$P$5,B3306=2017,J3306*$P$6,B3306=2018,J3306*$P$7,B3306=2019,J3306*$P$8,B3306=2020,J3306*$P$9,B3306=2021,J3306*$P$10,B3306=2022,J3306*$P$11),"")</f>
        <v>218209.9869925403</v>
      </c>
      <c r="L3306" s="3">
        <f t="shared" si="52"/>
        <v>416506.9869925403</v>
      </c>
    </row>
    <row r="3307" spans="1:12">
      <c r="A3307" t="s">
        <v>4230</v>
      </c>
      <c r="B3307">
        <v>2020</v>
      </c>
      <c r="D3307" t="s">
        <v>258</v>
      </c>
      <c r="E3307" t="s">
        <v>259</v>
      </c>
      <c r="F3307" t="s">
        <v>4165</v>
      </c>
      <c r="G3307" t="s">
        <v>260</v>
      </c>
      <c r="H3307" s="5">
        <v>202317</v>
      </c>
      <c r="I3307" t="str">
        <f>IFERROR(VLOOKUP(G3307,'NCES Match'!$A$2:$B$1307,2,FALSE),"")</f>
        <v/>
      </c>
      <c r="J3307" cm="1">
        <f t="array" ref="J3307">IFERROR(_xlfn.IFS(B3307=2015,H3307/$O$13,B3307=2016,H3307/$O$14,B3307=2017,H3307/$O$15,B3307=2018,H3307/$O$16,B3307=2019,H3307/$O$17,B3307=2020,H3307/$O$18,B3307=2021,H3307/$O$19,B3307=2022,H3307/$O$20),"")</f>
        <v>1.0963711236472117E-4</v>
      </c>
      <c r="K3307" s="3" cm="1">
        <f t="array" ref="K3307">IFERROR(_xlfn.IFS(B3307=2015,J3307*$P$4,B3307=2016,J3307*$P$5,B3307=2017,J3307*$P$6,B3307=2018,J3307*$P$7,B3307=2019,J3307*$P$8,B3307=2020,J3307*$P$9,B3307=2021,J3307*$P$10,B3307=2022,J3307*$P$11),"")</f>
        <v>231115.34149330354</v>
      </c>
      <c r="L3307" s="3">
        <f t="shared" si="52"/>
        <v>433432.34149330354</v>
      </c>
    </row>
    <row r="3308" spans="1:12">
      <c r="A3308" t="s">
        <v>4230</v>
      </c>
      <c r="B3308">
        <v>2021</v>
      </c>
      <c r="D3308" t="s">
        <v>258</v>
      </c>
      <c r="E3308" t="s">
        <v>259</v>
      </c>
      <c r="F3308" t="s">
        <v>4165</v>
      </c>
      <c r="G3308" t="s">
        <v>260</v>
      </c>
      <c r="H3308" s="5">
        <v>214818.07</v>
      </c>
      <c r="I3308" t="str">
        <f>IFERROR(VLOOKUP(G3308,'NCES Match'!$A$2:$B$1307,2,FALSE),"")</f>
        <v/>
      </c>
      <c r="J3308" cm="1">
        <f t="array" ref="J3308">IFERROR(_xlfn.IFS(B3308=2015,H3308/$O$13,B3308=2016,H3308/$O$14,B3308=2017,H3308/$O$15,B3308=2018,H3308/$O$16,B3308=2019,H3308/$O$17,B3308=2020,H3308/$O$18,B3308=2021,H3308/$O$19,B3308=2022,H3308/$O$20),"")</f>
        <v>1.0991016516002789E-4</v>
      </c>
      <c r="K3308" s="3" cm="1">
        <f t="array" ref="K3308">IFERROR(_xlfn.IFS(B3308=2015,J3308*$P$4,B3308=2016,J3308*$P$5,B3308=2017,J3308*$P$6,B3308=2018,J3308*$P$7,B3308=2019,J3308*$P$8,B3308=2020,J3308*$P$9,B3308=2021,J3308*$P$10,B3308=2022,J3308*$P$11),"")</f>
        <v>235268.56596747157</v>
      </c>
      <c r="L3308" s="3">
        <f t="shared" si="52"/>
        <v>450086.63596747158</v>
      </c>
    </row>
    <row r="3309" spans="1:12">
      <c r="A3309" t="s">
        <v>4230</v>
      </c>
      <c r="B3309">
        <v>2022</v>
      </c>
      <c r="D3309" t="s">
        <v>258</v>
      </c>
      <c r="E3309" t="s">
        <v>259</v>
      </c>
      <c r="F3309" t="s">
        <v>4165</v>
      </c>
      <c r="G3309" t="s">
        <v>260</v>
      </c>
      <c r="H3309" s="5">
        <v>219233.57</v>
      </c>
      <c r="I3309" t="str">
        <f>IFERROR(VLOOKUP(G3309,'NCES Match'!$A$2:$B$1307,2,FALSE),"")</f>
        <v/>
      </c>
      <c r="J3309" cm="1">
        <f t="array" ref="J3309">IFERROR(_xlfn.IFS(B3309=2015,H3309/$O$13,B3309=2016,H3309/$O$14,B3309=2017,H3309/$O$15,B3309=2018,H3309/$O$16,B3309=2019,H3309/$O$17,B3309=2020,H3309/$O$18,B3309=2021,H3309/$O$19,B3309=2022,H3309/$O$20),"")</f>
        <v>9.6294101855366518E-5</v>
      </c>
      <c r="K3309" s="3" cm="1">
        <f t="array" ref="K3309">IFERROR(_xlfn.IFS(B3309=2015,J3309*$P$4,B3309=2016,J3309*$P$5,B3309=2017,J3309*$P$6,B3309=2018,J3309*$P$7,B3309=2019,J3309*$P$8,B3309=2020,J3309*$P$9,B3309=2021,J3309*$P$10,B3309=2022,J3309*$P$11),"")</f>
        <v>207367.71192356487</v>
      </c>
      <c r="L3309" s="3">
        <f t="shared" si="52"/>
        <v>426601.28192356485</v>
      </c>
    </row>
    <row r="3310" spans="1:12">
      <c r="A3310" t="s">
        <v>4230</v>
      </c>
      <c r="B3310">
        <v>2023</v>
      </c>
      <c r="D3310" t="s">
        <v>258</v>
      </c>
      <c r="E3310" t="s">
        <v>259</v>
      </c>
      <c r="F3310" t="s">
        <v>4165</v>
      </c>
      <c r="G3310" t="s">
        <v>260</v>
      </c>
      <c r="H3310" s="5">
        <v>226480.8</v>
      </c>
      <c r="I3310" t="str">
        <f>IFERROR(VLOOKUP(G3310,'NCES Match'!$A$2:$B$1307,2,FALSE),"")</f>
        <v/>
      </c>
      <c r="J3310" t="str" cm="1">
        <f t="array" ref="J3310">IFERROR(_xlfn.IFS(B3310=2015,H3310/$O$13,B3310=2016,H3310/$O$14,B3310=2017,H3310/$O$15,B3310=2018,H3310/$O$16,B3310=2019,H3310/$O$17,B3310=2020,H3310/$O$18,B3310=2021,H3310/$O$19,B3310=2022,H3310/$O$20),"")</f>
        <v/>
      </c>
      <c r="K3310" s="3" t="str" cm="1">
        <f t="array" ref="K3310">IFERROR(_xlfn.IFS(B3310=2015,J3310*$P$4,B3310=2016,J3310*$P$5,B3310=2017,J3310*$P$6,B3310=2018,J3310*$P$7,B3310=2019,J3310*$P$8,B3310=2020,J3310*$P$9,B3310=2021,J3310*$P$10,B3310=2022,J3310*$P$11),"")</f>
        <v/>
      </c>
      <c r="L3310" s="3">
        <f t="shared" si="52"/>
        <v>226480.8</v>
      </c>
    </row>
    <row r="3311" spans="1:12">
      <c r="A3311" t="s">
        <v>4230</v>
      </c>
      <c r="B3311">
        <v>2022</v>
      </c>
      <c r="D3311" t="s">
        <v>4390</v>
      </c>
      <c r="E3311" t="s">
        <v>4391</v>
      </c>
      <c r="F3311" t="s">
        <v>4101</v>
      </c>
      <c r="G3311" t="s">
        <v>4392</v>
      </c>
      <c r="H3311" s="5">
        <v>54188.160000000003</v>
      </c>
      <c r="I3311" t="str">
        <f>IFERROR(VLOOKUP(G3311,'NCES Match'!$A$2:$B$1307,2,FALSE),"")</f>
        <v/>
      </c>
      <c r="J3311" cm="1">
        <f t="array" ref="J3311">IFERROR(_xlfn.IFS(B3311=2015,H3311/$O$13,B3311=2016,H3311/$O$14,B3311=2017,H3311/$O$15,B3311=2018,H3311/$O$16,B3311=2019,H3311/$O$17,B3311=2020,H3311/$O$18,B3311=2021,H3311/$O$19,B3311=2022,H3311/$O$20),"")</f>
        <v>2.3801100344235137E-5</v>
      </c>
      <c r="K3311" s="3" cm="1">
        <f t="array" ref="K3311">IFERROR(_xlfn.IFS(B3311=2015,J3311*$P$4,B3311=2016,J3311*$P$5,B3311=2017,J3311*$P$6,B3311=2018,J3311*$P$7,B3311=2019,J3311*$P$8,B3311=2020,J3311*$P$9,B3311=2021,J3311*$P$10,B3311=2022,J3311*$P$11),"")</f>
        <v>51255.265115411115</v>
      </c>
      <c r="L3311" s="3">
        <f t="shared" si="52"/>
        <v>105443.42511541111</v>
      </c>
    </row>
    <row r="3312" spans="1:12">
      <c r="A3312" t="s">
        <v>4230</v>
      </c>
      <c r="B3312">
        <v>2023</v>
      </c>
      <c r="D3312" t="s">
        <v>4390</v>
      </c>
      <c r="E3312" t="s">
        <v>4391</v>
      </c>
      <c r="F3312" t="s">
        <v>4101</v>
      </c>
      <c r="G3312" t="s">
        <v>4392</v>
      </c>
      <c r="H3312" s="5">
        <v>99917.75</v>
      </c>
      <c r="I3312" t="str">
        <f>IFERROR(VLOOKUP(G3312,'NCES Match'!$A$2:$B$1307,2,FALSE),"")</f>
        <v/>
      </c>
      <c r="J3312" t="str" cm="1">
        <f t="array" ref="J3312">IFERROR(_xlfn.IFS(B3312=2015,H3312/$O$13,B3312=2016,H3312/$O$14,B3312=2017,H3312/$O$15,B3312=2018,H3312/$O$16,B3312=2019,H3312/$O$17,B3312=2020,H3312/$O$18,B3312=2021,H3312/$O$19,B3312=2022,H3312/$O$20),"")</f>
        <v/>
      </c>
      <c r="K3312" s="3" t="str" cm="1">
        <f t="array" ref="K3312">IFERROR(_xlfn.IFS(B3312=2015,J3312*$P$4,B3312=2016,J3312*$P$5,B3312=2017,J3312*$P$6,B3312=2018,J3312*$P$7,B3312=2019,J3312*$P$8,B3312=2020,J3312*$P$9,B3312=2021,J3312*$P$10,B3312=2022,J3312*$P$11),"")</f>
        <v/>
      </c>
      <c r="L3312" s="3">
        <f t="shared" si="52"/>
        <v>99917.75</v>
      </c>
    </row>
    <row r="3313" spans="1:12">
      <c r="A3313">
        <v>4836420</v>
      </c>
      <c r="B3313">
        <v>2015</v>
      </c>
      <c r="C3313" t="s">
        <v>381</v>
      </c>
      <c r="D3313" t="s">
        <v>2659</v>
      </c>
      <c r="E3313" t="s">
        <v>2660</v>
      </c>
      <c r="G3313" t="s">
        <v>2661</v>
      </c>
      <c r="H3313" s="5">
        <v>16668.29</v>
      </c>
      <c r="I3313">
        <f>IFERROR(VLOOKUP(G3313,'NCES Match'!$A$2:$B$1307,2,FALSE),"")</f>
        <v>4836420</v>
      </c>
      <c r="J3313" cm="1">
        <f t="array" ref="J3313">IFERROR(_xlfn.IFS(B3313=2015,H3313/$O$13,B3313=2016,H3313/$O$14,B3313=2017,H3313/$O$15,B3313=2018,H3313/$O$16,B3313=2019,H3313/$O$17,B3313=2020,H3313/$O$18,B3313=2021,H3313/$O$19,B3313=2022,H3313/$O$20),"")</f>
        <v>1.3058001007344914E-5</v>
      </c>
      <c r="K3313" s="3" cm="1">
        <f t="array" ref="K3313">IFERROR(_xlfn.IFS(B3313=2015,J3313*$P$4,B3313=2016,J3313*$P$5,B3313=2017,J3313*$P$6,B3313=2018,J3313*$P$7,B3313=2019,J3313*$P$8,B3313=2020,J3313*$P$9,B3313=2021,J3313*$P$10,B3313=2022,J3313*$P$11),"")</f>
        <v>20781.586459431655</v>
      </c>
      <c r="L3313" s="3">
        <f t="shared" si="52"/>
        <v>37449.87645943166</v>
      </c>
    </row>
    <row r="3314" spans="1:12">
      <c r="A3314">
        <v>4836420</v>
      </c>
      <c r="B3314">
        <v>2016</v>
      </c>
      <c r="C3314" t="s">
        <v>4102</v>
      </c>
      <c r="D3314" t="s">
        <v>2659</v>
      </c>
      <c r="E3314" t="s">
        <v>2660</v>
      </c>
      <c r="F3314" t="s">
        <v>4101</v>
      </c>
      <c r="G3314" t="s">
        <v>2661</v>
      </c>
      <c r="H3314" s="5">
        <v>16386</v>
      </c>
      <c r="I3314">
        <f>IFERROR(VLOOKUP(G3314,'NCES Match'!$A$2:$B$1307,2,FALSE),"")</f>
        <v>4836420</v>
      </c>
      <c r="J3314" cm="1">
        <f t="array" ref="J3314">IFERROR(_xlfn.IFS(B3314=2015,H3314/$O$13,B3314=2016,H3314/$O$14,B3314=2017,H3314/$O$15,B3314=2018,H3314/$O$16,B3314=2019,H3314/$O$17,B3314=2020,H3314/$O$18,B3314=2021,H3314/$O$19,B3314=2022,H3314/$O$20),"")</f>
        <v>1.173019516828436E-5</v>
      </c>
      <c r="K3314" s="3" cm="1">
        <f t="array" ref="K3314">IFERROR(_xlfn.IFS(B3314=2015,J3314*$P$4,B3314=2016,J3314*$P$5,B3314=2017,J3314*$P$6,B3314=2018,J3314*$P$7,B3314=2019,J3314*$P$8,B3314=2020,J3314*$P$9,B3314=2021,J3314*$P$10,B3314=2022,J3314*$P$11),"")</f>
        <v>19655.481569115891</v>
      </c>
      <c r="L3314" s="3">
        <f t="shared" si="52"/>
        <v>36041.481569115887</v>
      </c>
    </row>
    <row r="3315" spans="1:12">
      <c r="A3315">
        <v>4836420</v>
      </c>
      <c r="B3315">
        <v>2017</v>
      </c>
      <c r="D3315" t="s">
        <v>2659</v>
      </c>
      <c r="E3315" t="s">
        <v>2660</v>
      </c>
      <c r="F3315" t="s">
        <v>4101</v>
      </c>
      <c r="G3315" t="s">
        <v>2661</v>
      </c>
      <c r="H3315" s="5">
        <v>11579</v>
      </c>
      <c r="I3315">
        <f>IFERROR(VLOOKUP(G3315,'NCES Match'!$A$2:$B$1307,2,FALSE),"")</f>
        <v>4836420</v>
      </c>
      <c r="J3315" cm="1">
        <f t="array" ref="J3315">IFERROR(_xlfn.IFS(B3315=2015,H3315/$O$13,B3315=2016,H3315/$O$14,B3315=2017,H3315/$O$15,B3315=2018,H3315/$O$16,B3315=2019,H3315/$O$17,B3315=2020,H3315/$O$18,B3315=2021,H3315/$O$19,B3315=2022,H3315/$O$20),"")</f>
        <v>7.9830114786811305E-6</v>
      </c>
      <c r="K3315" s="3" cm="1">
        <f t="array" ref="K3315">IFERROR(_xlfn.IFS(B3315=2015,J3315*$P$4,B3315=2016,J3315*$P$5,B3315=2017,J3315*$P$6,B3315=2018,J3315*$P$7,B3315=2019,J3315*$P$8,B3315=2020,J3315*$P$9,B3315=2021,J3315*$P$10,B3315=2022,J3315*$P$11),"")</f>
        <v>13557.131856671229</v>
      </c>
      <c r="L3315" s="3">
        <f t="shared" si="52"/>
        <v>25136.131856671229</v>
      </c>
    </row>
    <row r="3316" spans="1:12">
      <c r="A3316">
        <v>4836420</v>
      </c>
      <c r="B3316">
        <v>2018</v>
      </c>
      <c r="D3316" t="s">
        <v>2659</v>
      </c>
      <c r="E3316" t="s">
        <v>2660</v>
      </c>
      <c r="F3316" t="s">
        <v>4101</v>
      </c>
      <c r="G3316" t="s">
        <v>2661</v>
      </c>
      <c r="H3316" s="5">
        <v>13052</v>
      </c>
      <c r="I3316">
        <f>IFERROR(VLOOKUP(G3316,'NCES Match'!$A$2:$B$1307,2,FALSE),"")</f>
        <v>4836420</v>
      </c>
      <c r="J3316" cm="1">
        <f t="array" ref="J3316">IFERROR(_xlfn.IFS(B3316=2015,H3316/$O$13,B3316=2016,H3316/$O$14,B3316=2017,H3316/$O$15,B3316=2018,H3316/$O$16,B3316=2019,H3316/$O$17,B3316=2020,H3316/$O$18,B3316=2021,H3316/$O$19,B3316=2022,H3316/$O$20),"")</f>
        <v>8.5171979136939681E-6</v>
      </c>
      <c r="K3316" s="3" cm="1">
        <f t="array" ref="K3316">IFERROR(_xlfn.IFS(B3316=2015,J3316*$P$4,B3316=2016,J3316*$P$5,B3316=2017,J3316*$P$6,B3316=2018,J3316*$P$7,B3316=2019,J3316*$P$8,B3316=2020,J3316*$P$9,B3316=2021,J3316*$P$10,B3316=2022,J3316*$P$11),"")</f>
        <v>14622.779324266985</v>
      </c>
      <c r="L3316" s="3">
        <f t="shared" si="52"/>
        <v>27674.779324266987</v>
      </c>
    </row>
    <row r="3317" spans="1:12">
      <c r="A3317">
        <v>4836420</v>
      </c>
      <c r="B3317">
        <v>2019</v>
      </c>
      <c r="D3317" t="s">
        <v>2659</v>
      </c>
      <c r="E3317" t="s">
        <v>2660</v>
      </c>
      <c r="F3317" t="s">
        <v>4101</v>
      </c>
      <c r="G3317" t="s">
        <v>2661</v>
      </c>
      <c r="H3317" s="5">
        <v>9733</v>
      </c>
      <c r="I3317">
        <f>IFERROR(VLOOKUP(G3317,'NCES Match'!$A$2:$B$1307,2,FALSE),"")</f>
        <v>4836420</v>
      </c>
      <c r="J3317" cm="1">
        <f t="array" ref="J3317">IFERROR(_xlfn.IFS(B3317=2015,H3317/$O$13,B3317=2016,H3317/$O$14,B3317=2017,H3317/$O$15,B3317=2018,H3317/$O$16,B3317=2019,H3317/$O$17,B3317=2020,H3317/$O$18,B3317=2021,H3317/$O$19,B3317=2022,H3317/$O$20),"")</f>
        <v>6.1627411993412149E-6</v>
      </c>
      <c r="K3317" s="3" cm="1">
        <f t="array" ref="K3317">IFERROR(_xlfn.IFS(B3317=2015,J3317*$P$4,B3317=2016,J3317*$P$5,B3317=2017,J3317*$P$6,B3317=2018,J3317*$P$7,B3317=2019,J3317*$P$8,B3317=2020,J3317*$P$9,B3317=2021,J3317*$P$10,B3317=2022,J3317*$P$11),"")</f>
        <v>10710.387970561304</v>
      </c>
      <c r="L3317" s="3">
        <f t="shared" si="52"/>
        <v>20443.387970561304</v>
      </c>
    </row>
    <row r="3318" spans="1:12">
      <c r="A3318">
        <v>4836420</v>
      </c>
      <c r="B3318">
        <v>2020</v>
      </c>
      <c r="D3318" t="s">
        <v>2659</v>
      </c>
      <c r="E3318" t="s">
        <v>2660</v>
      </c>
      <c r="F3318" t="s">
        <v>4230</v>
      </c>
      <c r="G3318" t="s">
        <v>2661</v>
      </c>
      <c r="H3318" s="5">
        <v>9203</v>
      </c>
      <c r="I3318">
        <f>IFERROR(VLOOKUP(G3318,'NCES Match'!$A$2:$B$1307,2,FALSE),"")</f>
        <v>4836420</v>
      </c>
      <c r="J3318" cm="1">
        <f t="array" ref="J3318">IFERROR(_xlfn.IFS(B3318=2015,H3318/$O$13,B3318=2016,H3318/$O$14,B3318=2017,H3318/$O$15,B3318=2018,H3318/$O$16,B3318=2019,H3318/$O$17,B3318=2020,H3318/$O$18,B3318=2021,H3318/$O$19,B3318=2022,H3318/$O$20),"")</f>
        <v>4.9871752996165864E-6</v>
      </c>
      <c r="K3318" s="3" cm="1">
        <f t="array" ref="K3318">IFERROR(_xlfn.IFS(B3318=2015,J3318*$P$4,B3318=2016,J3318*$P$5,B3318=2017,J3318*$P$6,B3318=2018,J3318*$P$7,B3318=2019,J3318*$P$8,B3318=2020,J3318*$P$9,B3318=2021,J3318*$P$10,B3318=2022,J3318*$P$11),"")</f>
        <v>10512.979570490232</v>
      </c>
      <c r="L3318" s="3">
        <f t="shared" si="52"/>
        <v>19715.979570490232</v>
      </c>
    </row>
    <row r="3319" spans="1:12">
      <c r="A3319">
        <v>4836420</v>
      </c>
      <c r="B3319">
        <v>2021</v>
      </c>
      <c r="D3319" t="s">
        <v>2659</v>
      </c>
      <c r="E3319" t="s">
        <v>2660</v>
      </c>
      <c r="F3319" t="s">
        <v>4230</v>
      </c>
      <c r="G3319" t="s">
        <v>2661</v>
      </c>
      <c r="H3319" s="5">
        <v>9433.66</v>
      </c>
      <c r="I3319">
        <f>IFERROR(VLOOKUP(G3319,'NCES Match'!$A$2:$B$1307,2,FALSE),"")</f>
        <v>4836420</v>
      </c>
      <c r="J3319" cm="1">
        <f t="array" ref="J3319">IFERROR(_xlfn.IFS(B3319=2015,H3319/$O$13,B3319=2016,H3319/$O$14,B3319=2017,H3319/$O$15,B3319=2018,H3319/$O$16,B3319=2019,H3319/$O$17,B3319=2020,H3319/$O$18,B3319=2021,H3319/$O$19,B3319=2022,H3319/$O$20),"")</f>
        <v>4.826666251417065E-6</v>
      </c>
      <c r="K3319" s="3" cm="1">
        <f t="array" ref="K3319">IFERROR(_xlfn.IFS(B3319=2015,J3319*$P$4,B3319=2016,J3319*$P$5,B3319=2017,J3319*$P$6,B3319=2018,J3319*$P$7,B3319=2019,J3319*$P$8,B3319=2020,J3319*$P$9,B3319=2021,J3319*$P$10,B3319=2022,J3319*$P$11),"")</f>
        <v>10331.736338682764</v>
      </c>
      <c r="L3319" s="3">
        <f t="shared" si="52"/>
        <v>19765.396338682764</v>
      </c>
    </row>
    <row r="3320" spans="1:12">
      <c r="A3320">
        <v>4836420</v>
      </c>
      <c r="B3320">
        <v>2022</v>
      </c>
      <c r="D3320" t="s">
        <v>2659</v>
      </c>
      <c r="E3320" t="s">
        <v>2660</v>
      </c>
      <c r="F3320" t="s">
        <v>4101</v>
      </c>
      <c r="G3320" t="s">
        <v>2661</v>
      </c>
      <c r="H3320" s="5">
        <v>10827.68</v>
      </c>
      <c r="I3320">
        <f>IFERROR(VLOOKUP(G3320,'NCES Match'!$A$2:$B$1307,2,FALSE),"")</f>
        <v>4836420</v>
      </c>
      <c r="J3320" cm="1">
        <f t="array" ref="J3320">IFERROR(_xlfn.IFS(B3320=2015,H3320/$O$13,B3320=2016,H3320/$O$14,B3320=2017,H3320/$O$15,B3320=2018,H3320/$O$16,B3320=2019,H3320/$O$17,B3320=2020,H3320/$O$18,B3320=2021,H3320/$O$19,B3320=2022,H3320/$O$20),"")</f>
        <v>4.7558488454907475E-6</v>
      </c>
      <c r="K3320" s="3" cm="1">
        <f t="array" ref="K3320">IFERROR(_xlfn.IFS(B3320=2015,J3320*$P$4,B3320=2016,J3320*$P$5,B3320=2017,J3320*$P$6,B3320=2018,J3320*$P$7,B3320=2019,J3320*$P$8,B3320=2020,J3320*$P$9,B3320=2021,J3320*$P$10,B3320=2022,J3320*$P$11),"")</f>
        <v>10241.639667869045</v>
      </c>
      <c r="L3320" s="3">
        <f t="shared" si="52"/>
        <v>21069.319667869044</v>
      </c>
    </row>
    <row r="3321" spans="1:12">
      <c r="A3321">
        <v>4836420</v>
      </c>
      <c r="B3321">
        <v>2023</v>
      </c>
      <c r="D3321" t="s">
        <v>2659</v>
      </c>
      <c r="E3321" t="s">
        <v>2660</v>
      </c>
      <c r="F3321" t="s">
        <v>4101</v>
      </c>
      <c r="G3321" t="s">
        <v>2661</v>
      </c>
      <c r="H3321" s="5">
        <v>24894.69</v>
      </c>
      <c r="I3321">
        <f>IFERROR(VLOOKUP(G3321,'NCES Match'!$A$2:$B$1307,2,FALSE),"")</f>
        <v>4836420</v>
      </c>
      <c r="J3321" t="str" cm="1">
        <f t="array" ref="J3321">IFERROR(_xlfn.IFS(B3321=2015,H3321/$O$13,B3321=2016,H3321/$O$14,B3321=2017,H3321/$O$15,B3321=2018,H3321/$O$16,B3321=2019,H3321/$O$17,B3321=2020,H3321/$O$18,B3321=2021,H3321/$O$19,B3321=2022,H3321/$O$20),"")</f>
        <v/>
      </c>
      <c r="K3321" s="3" t="str" cm="1">
        <f t="array" ref="K3321">IFERROR(_xlfn.IFS(B3321=2015,J3321*$P$4,B3321=2016,J3321*$P$5,B3321=2017,J3321*$P$6,B3321=2018,J3321*$P$7,B3321=2019,J3321*$P$8,B3321=2020,J3321*$P$9,B3321=2021,J3321*$P$10,B3321=2022,J3321*$P$11),"")</f>
        <v/>
      </c>
      <c r="L3321" s="3">
        <f t="shared" si="52"/>
        <v>24894.69</v>
      </c>
    </row>
    <row r="3322" spans="1:12">
      <c r="A3322">
        <v>4899130</v>
      </c>
      <c r="B3322">
        <v>2015</v>
      </c>
      <c r="C3322" t="s">
        <v>381</v>
      </c>
      <c r="D3322" t="s">
        <v>583</v>
      </c>
      <c r="E3322" t="s">
        <v>584</v>
      </c>
      <c r="G3322" t="s">
        <v>585</v>
      </c>
      <c r="H3322" s="5">
        <v>88309.31</v>
      </c>
      <c r="I3322">
        <f>IFERROR(VLOOKUP(G3322,'NCES Match'!$A$2:$B$1307,2,FALSE),"")</f>
        <v>4899130</v>
      </c>
      <c r="J3322" cm="1">
        <f t="array" ref="J3322">IFERROR(_xlfn.IFS(B3322=2015,H3322/$O$13,B3322=2016,H3322/$O$14,B3322=2017,H3322/$O$15,B3322=2018,H3322/$O$16,B3322=2019,H3322/$O$17,B3322=2020,H3322/$O$18,B3322=2021,H3322/$O$19,B3322=2022,H3322/$O$20),"")</f>
        <v>6.9181845224551184E-5</v>
      </c>
      <c r="K3322" s="3" cm="1">
        <f t="array" ref="K3322">IFERROR(_xlfn.IFS(B3322=2015,J3322*$P$4,B3322=2016,J3322*$P$5,B3322=2017,J3322*$P$6,B3322=2018,J3322*$P$7,B3322=2019,J3322*$P$8,B3322=2020,J3322*$P$9,B3322=2021,J3322*$P$10,B3322=2022,J3322*$P$11),"")</f>
        <v>110101.7297477877</v>
      </c>
      <c r="L3322" s="3">
        <f t="shared" si="52"/>
        <v>198411.0397477877</v>
      </c>
    </row>
    <row r="3323" spans="1:12">
      <c r="A3323">
        <v>4899130</v>
      </c>
      <c r="B3323">
        <v>2016</v>
      </c>
      <c r="C3323" t="s">
        <v>4102</v>
      </c>
      <c r="D3323" t="s">
        <v>583</v>
      </c>
      <c r="E3323" t="s">
        <v>584</v>
      </c>
      <c r="F3323" t="s">
        <v>4101</v>
      </c>
      <c r="G3323" t="s">
        <v>585</v>
      </c>
      <c r="H3323" s="5">
        <v>88681</v>
      </c>
      <c r="I3323">
        <f>IFERROR(VLOOKUP(G3323,'NCES Match'!$A$2:$B$1307,2,FALSE),"")</f>
        <v>4899130</v>
      </c>
      <c r="J3323" cm="1">
        <f t="array" ref="J3323">IFERROR(_xlfn.IFS(B3323=2015,H3323/$O$13,B3323=2016,H3323/$O$14,B3323=2017,H3323/$O$15,B3323=2018,H3323/$O$16,B3323=2019,H3323/$O$17,B3323=2020,H3323/$O$18,B3323=2021,H3323/$O$19,B3323=2022,H3323/$O$20),"")</f>
        <v>6.3483793343013884E-5</v>
      </c>
      <c r="K3323" s="3" cm="1">
        <f t="array" ref="K3323">IFERROR(_xlfn.IFS(B3323=2015,J3323*$P$4,B3323=2016,J3323*$P$5,B3323=2017,J3323*$P$6,B3323=2018,J3323*$P$7,B3323=2019,J3323*$P$8,B3323=2020,J3323*$P$9,B3323=2021,J3323*$P$10,B3323=2022,J3323*$P$11),"")</f>
        <v>106375.42786712844</v>
      </c>
      <c r="L3323" s="3">
        <f t="shared" si="52"/>
        <v>195056.42786712846</v>
      </c>
    </row>
    <row r="3324" spans="1:12">
      <c r="A3324">
        <v>4899130</v>
      </c>
      <c r="B3324">
        <v>2017</v>
      </c>
      <c r="D3324" t="s">
        <v>583</v>
      </c>
      <c r="E3324" t="s">
        <v>584</v>
      </c>
      <c r="F3324" t="s">
        <v>4101</v>
      </c>
      <c r="G3324" t="s">
        <v>585</v>
      </c>
      <c r="H3324" s="5">
        <v>85177</v>
      </c>
      <c r="I3324">
        <f>IFERROR(VLOOKUP(G3324,'NCES Match'!$A$2:$B$1307,2,FALSE),"")</f>
        <v>4899130</v>
      </c>
      <c r="J3324" cm="1">
        <f t="array" ref="J3324">IFERROR(_xlfn.IFS(B3324=2015,H3324/$O$13,B3324=2016,H3324/$O$14,B3324=2017,H3324/$O$15,B3324=2018,H3324/$O$16,B3324=2019,H3324/$O$17,B3324=2020,H3324/$O$18,B3324=2021,H3324/$O$19,B3324=2022,H3324/$O$20),"")</f>
        <v>5.8724325824304571E-5</v>
      </c>
      <c r="K3324" s="3" cm="1">
        <f t="array" ref="K3324">IFERROR(_xlfn.IFS(B3324=2015,J3324*$P$4,B3324=2016,J3324*$P$5,B3324=2017,J3324*$P$6,B3324=2018,J3324*$P$7,B3324=2019,J3324*$P$8,B3324=2020,J3324*$P$9,B3324=2021,J3324*$P$10,B3324=2022,J3324*$P$11),"")</f>
        <v>99728.458429543593</v>
      </c>
      <c r="L3324" s="3">
        <f t="shared" si="52"/>
        <v>184905.45842954359</v>
      </c>
    </row>
    <row r="3325" spans="1:12">
      <c r="A3325">
        <v>4899130</v>
      </c>
      <c r="B3325">
        <v>2018</v>
      </c>
      <c r="D3325" t="s">
        <v>583</v>
      </c>
      <c r="E3325" t="s">
        <v>584</v>
      </c>
      <c r="F3325" t="s">
        <v>4101</v>
      </c>
      <c r="G3325" t="s">
        <v>585</v>
      </c>
      <c r="H3325" s="5">
        <v>80565</v>
      </c>
      <c r="I3325">
        <f>IFERROR(VLOOKUP(G3325,'NCES Match'!$A$2:$B$1307,2,FALSE),"")</f>
        <v>4899130</v>
      </c>
      <c r="J3325" cm="1">
        <f t="array" ref="J3325">IFERROR(_xlfn.IFS(B3325=2015,H3325/$O$13,B3325=2016,H3325/$O$14,B3325=2017,H3325/$O$15,B3325=2018,H3325/$O$16,B3325=2019,H3325/$O$17,B3325=2020,H3325/$O$18,B3325=2021,H3325/$O$19,B3325=2022,H3325/$O$20),"")</f>
        <v>5.2573402537293489E-5</v>
      </c>
      <c r="K3325" s="3" cm="1">
        <f t="array" ref="K3325">IFERROR(_xlfn.IFS(B3325=2015,J3325*$P$4,B3325=2016,J3325*$P$5,B3325=2017,J3325*$P$6,B3325=2018,J3325*$P$7,B3325=2019,J3325*$P$8,B3325=2020,J3325*$P$9,B3325=2021,J3325*$P$10,B3325=2022,J3325*$P$11),"")</f>
        <v>90260.819511153066</v>
      </c>
      <c r="L3325" s="3">
        <f t="shared" si="52"/>
        <v>170825.81951115307</v>
      </c>
    </row>
    <row r="3326" spans="1:12">
      <c r="A3326">
        <v>4899130</v>
      </c>
      <c r="B3326">
        <v>2019</v>
      </c>
      <c r="D3326" t="s">
        <v>583</v>
      </c>
      <c r="E3326" t="s">
        <v>584</v>
      </c>
      <c r="F3326" t="s">
        <v>4101</v>
      </c>
      <c r="G3326" t="s">
        <v>585</v>
      </c>
      <c r="H3326" s="5">
        <v>81421</v>
      </c>
      <c r="I3326">
        <f>IFERROR(VLOOKUP(G3326,'NCES Match'!$A$2:$B$1307,2,FALSE),"")</f>
        <v>4899130</v>
      </c>
      <c r="J3326" cm="1">
        <f t="array" ref="J3326">IFERROR(_xlfn.IFS(B3326=2015,H3326/$O$13,B3326=2016,H3326/$O$14,B3326=2017,H3326/$O$15,B3326=2018,H3326/$O$16,B3326=2019,H3326/$O$17,B3326=2020,H3326/$O$18,B3326=2021,H3326/$O$19,B3326=2022,H3326/$O$20),"")</f>
        <v>5.1554150949507967E-5</v>
      </c>
      <c r="K3326" s="3" cm="1">
        <f t="array" ref="K3326">IFERROR(_xlfn.IFS(B3326=2015,J3326*$P$4,B3326=2016,J3326*$P$5,B3326=2017,J3326*$P$6,B3326=2018,J3326*$P$7,B3326=2019,J3326*$P$8,B3326=2020,J3326*$P$9,B3326=2021,J3326*$P$10,B3326=2022,J3326*$P$11),"")</f>
        <v>89597.297744895899</v>
      </c>
      <c r="L3326" s="3">
        <f t="shared" si="52"/>
        <v>171018.29774489591</v>
      </c>
    </row>
    <row r="3327" spans="1:12">
      <c r="A3327">
        <v>4899130</v>
      </c>
      <c r="B3327">
        <v>2020</v>
      </c>
      <c r="D3327" t="s">
        <v>583</v>
      </c>
      <c r="E3327" t="s">
        <v>584</v>
      </c>
      <c r="F3327" t="s">
        <v>4230</v>
      </c>
      <c r="G3327" t="s">
        <v>585</v>
      </c>
      <c r="H3327" s="5">
        <v>82078</v>
      </c>
      <c r="I3327">
        <f>IFERROR(VLOOKUP(G3327,'NCES Match'!$A$2:$B$1307,2,FALSE),"")</f>
        <v>4899130</v>
      </c>
      <c r="J3327" cm="1">
        <f t="array" ref="J3327">IFERROR(_xlfn.IFS(B3327=2015,H3327/$O$13,B3327=2016,H3327/$O$14,B3327=2017,H3327/$O$15,B3327=2018,H3327/$O$16,B3327=2019,H3327/$O$17,B3327=2020,H3327/$O$18,B3327=2021,H3327/$O$19,B3327=2022,H3327/$O$20),"")</f>
        <v>4.4478688932079777E-5</v>
      </c>
      <c r="K3327" s="3" cm="1">
        <f t="array" ref="K3327">IFERROR(_xlfn.IFS(B3327=2015,J3327*$P$4,B3327=2016,J3327*$P$5,B3327=2017,J3327*$P$6,B3327=2018,J3327*$P$7,B3327=2019,J3327*$P$8,B3327=2020,J3327*$P$9,B3327=2021,J3327*$P$10,B3327=2022,J3327*$P$11),"")</f>
        <v>93761.201476333517</v>
      </c>
      <c r="L3327" s="3">
        <f t="shared" si="52"/>
        <v>175839.20147633352</v>
      </c>
    </row>
    <row r="3328" spans="1:12">
      <c r="A3328">
        <v>4899130</v>
      </c>
      <c r="B3328">
        <v>2021</v>
      </c>
      <c r="D3328" t="s">
        <v>583</v>
      </c>
      <c r="E3328" t="s">
        <v>584</v>
      </c>
      <c r="F3328" t="s">
        <v>4230</v>
      </c>
      <c r="G3328" t="s">
        <v>585</v>
      </c>
      <c r="H3328" s="5">
        <v>118891.77</v>
      </c>
      <c r="I3328">
        <f>IFERROR(VLOOKUP(G3328,'NCES Match'!$A$2:$B$1307,2,FALSE),"")</f>
        <v>4899130</v>
      </c>
      <c r="J3328" cm="1">
        <f t="array" ref="J3328">IFERROR(_xlfn.IFS(B3328=2015,H3328/$O$13,B3328=2016,H3328/$O$14,B3328=2017,H3328/$O$15,B3328=2018,H3328/$O$16,B3328=2019,H3328/$O$17,B3328=2020,H3328/$O$18,B3328=2021,H3328/$O$19,B3328=2022,H3328/$O$20),"")</f>
        <v>6.0830143743810981E-5</v>
      </c>
      <c r="K3328" s="3" cm="1">
        <f t="array" ref="K3328">IFERROR(_xlfn.IFS(B3328=2015,J3328*$P$4,B3328=2016,J3328*$P$5,B3328=2017,J3328*$P$6,B3328=2018,J3328*$P$7,B3328=2019,J3328*$P$8,B3328=2020,J3328*$P$9,B3328=2021,J3328*$P$10,B3328=2022,J3328*$P$11),"")</f>
        <v>130210.16450447794</v>
      </c>
      <c r="L3328" s="3">
        <f t="shared" si="52"/>
        <v>249101.93450447795</v>
      </c>
    </row>
    <row r="3329" spans="1:12">
      <c r="A3329">
        <v>4899130</v>
      </c>
      <c r="B3329">
        <v>2022</v>
      </c>
      <c r="D3329" t="s">
        <v>583</v>
      </c>
      <c r="E3329" t="s">
        <v>584</v>
      </c>
      <c r="F3329" t="s">
        <v>4101</v>
      </c>
      <c r="G3329" t="s">
        <v>585</v>
      </c>
      <c r="H3329" s="5">
        <v>169011</v>
      </c>
      <c r="I3329">
        <f>IFERROR(VLOOKUP(G3329,'NCES Match'!$A$2:$B$1307,2,FALSE),"")</f>
        <v>4899130</v>
      </c>
      <c r="J3329" cm="1">
        <f t="array" ref="J3329">IFERROR(_xlfn.IFS(B3329=2015,H3329/$O$13,B3329=2016,H3329/$O$14,B3329=2017,H3329/$O$15,B3329=2018,H3329/$O$16,B3329=2019,H3329/$O$17,B3329=2020,H3329/$O$18,B3329=2021,H3329/$O$19,B3329=2022,H3329/$O$20),"")</f>
        <v>7.423481015556764E-5</v>
      </c>
      <c r="K3329" s="3" cm="1">
        <f t="array" ref="K3329">IFERROR(_xlfn.IFS(B3329=2015,J3329*$P$4,B3329=2016,J3329*$P$5,B3329=2017,J3329*$P$6,B3329=2018,J3329*$P$7,B3329=2019,J3329*$P$8,B3329=2020,J3329*$P$9,B3329=2021,J3329*$P$10,B3329=2022,J3329*$P$11),"")</f>
        <v>159863.40212365112</v>
      </c>
      <c r="L3329" s="3">
        <f t="shared" si="52"/>
        <v>328874.40212365112</v>
      </c>
    </row>
    <row r="3330" spans="1:12">
      <c r="A3330">
        <v>4899130</v>
      </c>
      <c r="B3330">
        <v>2023</v>
      </c>
      <c r="D3330" t="s">
        <v>583</v>
      </c>
      <c r="E3330" t="s">
        <v>584</v>
      </c>
      <c r="F3330" t="s">
        <v>4101</v>
      </c>
      <c r="G3330" t="s">
        <v>585</v>
      </c>
      <c r="H3330" s="5">
        <v>158489.04999999999</v>
      </c>
      <c r="I3330">
        <f>IFERROR(VLOOKUP(G3330,'NCES Match'!$A$2:$B$1307,2,FALSE),"")</f>
        <v>4899130</v>
      </c>
      <c r="J3330" t="str" cm="1">
        <f t="array" ref="J3330">IFERROR(_xlfn.IFS(B3330=2015,H3330/$O$13,B3330=2016,H3330/$O$14,B3330=2017,H3330/$O$15,B3330=2018,H3330/$O$16,B3330=2019,H3330/$O$17,B3330=2020,H3330/$O$18,B3330=2021,H3330/$O$19,B3330=2022,H3330/$O$20),"")</f>
        <v/>
      </c>
      <c r="K3330" s="3" t="str" cm="1">
        <f t="array" ref="K3330">IFERROR(_xlfn.IFS(B3330=2015,J3330*$P$4,B3330=2016,J3330*$P$5,B3330=2017,J3330*$P$6,B3330=2018,J3330*$P$7,B3330=2019,J3330*$P$8,B3330=2020,J3330*$P$9,B3330=2021,J3330*$P$10,B3330=2022,J3330*$P$11),"")</f>
        <v/>
      </c>
      <c r="L3330" s="3">
        <f t="shared" si="52"/>
        <v>158489.04999999999</v>
      </c>
    </row>
    <row r="3331" spans="1:12">
      <c r="A3331">
        <v>4838820</v>
      </c>
      <c r="B3331">
        <v>2015</v>
      </c>
      <c r="C3331" t="s">
        <v>381</v>
      </c>
      <c r="D3331" t="s">
        <v>2896</v>
      </c>
      <c r="E3331" t="s">
        <v>2897</v>
      </c>
      <c r="G3331" t="s">
        <v>2898</v>
      </c>
      <c r="H3331" s="5">
        <v>240207.67</v>
      </c>
      <c r="I3331">
        <f>IFERROR(VLOOKUP(G3331,'NCES Match'!$A$2:$B$1307,2,FALSE),"")</f>
        <v>4838820</v>
      </c>
      <c r="J3331" cm="1">
        <f t="array" ref="J3331">IFERROR(_xlfn.IFS(B3331=2015,H3331/$O$13,B3331=2016,H3331/$O$14,B3331=2017,H3331/$O$15,B3331=2018,H3331/$O$16,B3331=2019,H3331/$O$17,B3331=2020,H3331/$O$18,B3331=2021,H3331/$O$19,B3331=2022,H3331/$O$20),"")</f>
        <v>1.8817959111774364E-4</v>
      </c>
      <c r="K3331" s="3" cm="1">
        <f t="array" ref="K3331">IFERROR(_xlfn.IFS(B3331=2015,J3331*$P$4,B3331=2016,J3331*$P$5,B3331=2017,J3331*$P$6,B3331=2018,J3331*$P$7,B3331=2019,J3331*$P$8,B3331=2020,J3331*$P$9,B3331=2021,J3331*$P$10,B3331=2022,J3331*$P$11),"")</f>
        <v>299484.61793763057</v>
      </c>
      <c r="L3331" s="3">
        <f t="shared" ref="L3331:L3394" si="53">SUM(H3331,K3331)</f>
        <v>539692.28793763055</v>
      </c>
    </row>
    <row r="3332" spans="1:12">
      <c r="A3332">
        <v>4838820</v>
      </c>
      <c r="B3332">
        <v>2016</v>
      </c>
      <c r="C3332" t="s">
        <v>4102</v>
      </c>
      <c r="D3332" t="s">
        <v>2896</v>
      </c>
      <c r="E3332" t="s">
        <v>2897</v>
      </c>
      <c r="F3332" t="s">
        <v>4101</v>
      </c>
      <c r="G3332" t="s">
        <v>2898</v>
      </c>
      <c r="H3332" s="5">
        <v>235307</v>
      </c>
      <c r="I3332">
        <f>IFERROR(VLOOKUP(G3332,'NCES Match'!$A$2:$B$1307,2,FALSE),"")</f>
        <v>4838820</v>
      </c>
      <c r="J3332" cm="1">
        <f t="array" ref="J3332">IFERROR(_xlfn.IFS(B3332=2015,H3332/$O$13,B3332=2016,H3332/$O$14,B3332=2017,H3332/$O$15,B3332=2018,H3332/$O$16,B3332=2019,H3332/$O$17,B3332=2020,H3332/$O$18,B3332=2021,H3332/$O$19,B3332=2022,H3332/$O$20),"")</f>
        <v>1.6844849471887513E-4</v>
      </c>
      <c r="K3332" s="3" cm="1">
        <f t="array" ref="K3332">IFERROR(_xlfn.IFS(B3332=2015,J3332*$P$4,B3332=2016,J3332*$P$5,B3332=2017,J3332*$P$6,B3332=2018,J3332*$P$7,B3332=2019,J3332*$P$8,B3332=2020,J3332*$P$9,B3332=2021,J3332*$P$10,B3332=2022,J3332*$P$11),"")</f>
        <v>282257.56142951013</v>
      </c>
      <c r="L3332" s="3">
        <f t="shared" si="53"/>
        <v>517564.56142951013</v>
      </c>
    </row>
    <row r="3333" spans="1:12">
      <c r="A3333">
        <v>4838820</v>
      </c>
      <c r="B3333">
        <v>2017</v>
      </c>
      <c r="D3333" t="s">
        <v>2896</v>
      </c>
      <c r="E3333" t="s">
        <v>2897</v>
      </c>
      <c r="F3333" t="s">
        <v>4101</v>
      </c>
      <c r="G3333" t="s">
        <v>2898</v>
      </c>
      <c r="H3333" s="5">
        <v>233328</v>
      </c>
      <c r="I3333">
        <f>IFERROR(VLOOKUP(G3333,'NCES Match'!$A$2:$B$1307,2,FALSE),"")</f>
        <v>4838820</v>
      </c>
      <c r="J3333" cm="1">
        <f t="array" ref="J3333">IFERROR(_xlfn.IFS(B3333=2015,H3333/$O$13,B3333=2016,H3333/$O$14,B3333=2017,H3333/$O$15,B3333=2018,H3333/$O$16,B3333=2019,H3333/$O$17,B3333=2020,H3333/$O$18,B3333=2021,H3333/$O$19,B3333=2022,H3333/$O$20),"")</f>
        <v>1.6086536853767257E-4</v>
      </c>
      <c r="K3333" s="3" cm="1">
        <f t="array" ref="K3333">IFERROR(_xlfn.IFS(B3333=2015,J3333*$P$4,B3333=2016,J3333*$P$5,B3333=2017,J3333*$P$6,B3333=2018,J3333*$P$7,B3333=2019,J3333*$P$8,B3333=2020,J3333*$P$9,B3333=2021,J3333*$P$10,B3333=2022,J3333*$P$11),"")</f>
        <v>273189.26175432978</v>
      </c>
      <c r="L3333" s="3">
        <f t="shared" si="53"/>
        <v>506517.26175432978</v>
      </c>
    </row>
    <row r="3334" spans="1:12">
      <c r="A3334">
        <v>4838820</v>
      </c>
      <c r="B3334">
        <v>2018</v>
      </c>
      <c r="D3334" t="s">
        <v>2896</v>
      </c>
      <c r="E3334" t="s">
        <v>2897</v>
      </c>
      <c r="F3334" t="s">
        <v>4101</v>
      </c>
      <c r="G3334" t="s">
        <v>2898</v>
      </c>
      <c r="H3334" s="5">
        <v>238138</v>
      </c>
      <c r="I3334">
        <f>IFERROR(VLOOKUP(G3334,'NCES Match'!$A$2:$B$1307,2,FALSE),"")</f>
        <v>4838820</v>
      </c>
      <c r="J3334" cm="1">
        <f t="array" ref="J3334">IFERROR(_xlfn.IFS(B3334=2015,H3334/$O$13,B3334=2016,H3334/$O$14,B3334=2017,H3334/$O$15,B3334=2018,H3334/$O$16,B3334=2019,H3334/$O$17,B3334=2020,H3334/$O$18,B3334=2021,H3334/$O$19,B3334=2022,H3334/$O$20),"")</f>
        <v>1.5539905583598332E-4</v>
      </c>
      <c r="K3334" s="3" cm="1">
        <f t="array" ref="K3334">IFERROR(_xlfn.IFS(B3334=2015,J3334*$P$4,B3334=2016,J3334*$P$5,B3334=2017,J3334*$P$6,B3334=2018,J3334*$P$7,B3334=2019,J3334*$P$8,B3334=2020,J3334*$P$9,B3334=2021,J3334*$P$10,B3334=2022,J3334*$P$11),"")</f>
        <v>266797.38145282649</v>
      </c>
      <c r="L3334" s="3">
        <f t="shared" si="53"/>
        <v>504935.38145282649</v>
      </c>
    </row>
    <row r="3335" spans="1:12">
      <c r="A3335">
        <v>4838820</v>
      </c>
      <c r="B3335">
        <v>2019</v>
      </c>
      <c r="D3335" t="s">
        <v>2896</v>
      </c>
      <c r="E3335" t="s">
        <v>2897</v>
      </c>
      <c r="F3335" t="s">
        <v>4101</v>
      </c>
      <c r="G3335" t="s">
        <v>2898</v>
      </c>
      <c r="H3335" s="5">
        <v>317291</v>
      </c>
      <c r="I3335">
        <f>IFERROR(VLOOKUP(G3335,'NCES Match'!$A$2:$B$1307,2,FALSE),"")</f>
        <v>4838820</v>
      </c>
      <c r="J3335" cm="1">
        <f t="array" ref="J3335">IFERROR(_xlfn.IFS(B3335=2015,H3335/$O$13,B3335=2016,H3335/$O$14,B3335=2017,H3335/$O$15,B3335=2018,H3335/$O$16,B3335=2019,H3335/$O$17,B3335=2020,H3335/$O$18,B3335=2021,H3335/$O$19,B3335=2022,H3335/$O$20),"")</f>
        <v>2.009023238343957E-4</v>
      </c>
      <c r="K3335" s="3" cm="1">
        <f t="array" ref="K3335">IFERROR(_xlfn.IFS(B3335=2015,J3335*$P$4,B3335=2016,J3335*$P$5,B3335=2017,J3335*$P$6,B3335=2018,J3335*$P$7,B3335=2019,J3335*$P$8,B3335=2020,J3335*$P$9,B3335=2021,J3335*$P$10,B3335=2022,J3335*$P$11),"")</f>
        <v>349153.36582424393</v>
      </c>
      <c r="L3335" s="3">
        <f t="shared" si="53"/>
        <v>666444.36582424399</v>
      </c>
    </row>
    <row r="3336" spans="1:12">
      <c r="A3336">
        <v>4838820</v>
      </c>
      <c r="B3336">
        <v>2020</v>
      </c>
      <c r="D3336" t="s">
        <v>2896</v>
      </c>
      <c r="E3336" t="s">
        <v>2897</v>
      </c>
      <c r="F3336" t="s">
        <v>4230</v>
      </c>
      <c r="G3336" t="s">
        <v>2898</v>
      </c>
      <c r="H3336" s="5">
        <v>363104</v>
      </c>
      <c r="I3336">
        <f>IFERROR(VLOOKUP(G3336,'NCES Match'!$A$2:$B$1307,2,FALSE),"")</f>
        <v>4838820</v>
      </c>
      <c r="J3336" cm="1">
        <f t="array" ref="J3336">IFERROR(_xlfn.IFS(B3336=2015,H3336/$O$13,B3336=2016,H3336/$O$14,B3336=2017,H3336/$O$15,B3336=2018,H3336/$O$16,B3336=2019,H3336/$O$17,B3336=2020,H3336/$O$18,B3336=2021,H3336/$O$19,B3336=2022,H3336/$O$20),"")</f>
        <v>1.9676880365011203E-4</v>
      </c>
      <c r="K3336" s="3" cm="1">
        <f t="array" ref="K3336">IFERROR(_xlfn.IFS(B3336=2015,J3336*$P$4,B3336=2016,J3336*$P$5,B3336=2017,J3336*$P$6,B3336=2018,J3336*$P$7,B3336=2019,J3336*$P$8,B3336=2020,J3336*$P$9,B3336=2021,J3336*$P$10,B3336=2022,J3336*$P$11),"")</f>
        <v>414789.19199861842</v>
      </c>
      <c r="L3336" s="3">
        <f t="shared" si="53"/>
        <v>777893.19199861842</v>
      </c>
    </row>
    <row r="3337" spans="1:12">
      <c r="A3337">
        <v>4838820</v>
      </c>
      <c r="B3337">
        <v>2021</v>
      </c>
      <c r="D3337" t="s">
        <v>2896</v>
      </c>
      <c r="E3337" t="s">
        <v>2897</v>
      </c>
      <c r="F3337" t="s">
        <v>4230</v>
      </c>
      <c r="G3337" t="s">
        <v>2898</v>
      </c>
      <c r="H3337" s="5">
        <v>397570.71</v>
      </c>
      <c r="I3337">
        <f>IFERROR(VLOOKUP(G3337,'NCES Match'!$A$2:$B$1307,2,FALSE),"")</f>
        <v>4838820</v>
      </c>
      <c r="J3337" cm="1">
        <f t="array" ref="J3337">IFERROR(_xlfn.IFS(B3337=2015,H3337/$O$13,B3337=2016,H3337/$O$14,B3337=2017,H3337/$O$15,B3337=2018,H3337/$O$16,B3337=2019,H3337/$O$17,B3337=2020,H3337/$O$18,B3337=2021,H3337/$O$19,B3337=2022,H3337/$O$20),"")</f>
        <v>2.0341427701538122E-4</v>
      </c>
      <c r="K3337" s="3" cm="1">
        <f t="array" ref="K3337">IFERROR(_xlfn.IFS(B3337=2015,J3337*$P$4,B3337=2016,J3337*$P$5,B3337=2017,J3337*$P$6,B3337=2018,J3337*$P$7,B3337=2019,J3337*$P$8,B3337=2020,J3337*$P$9,B3337=2021,J3337*$P$10,B3337=2022,J3337*$P$11),"")</f>
        <v>435419.10050848848</v>
      </c>
      <c r="L3337" s="3">
        <f t="shared" si="53"/>
        <v>832989.81050848844</v>
      </c>
    </row>
    <row r="3338" spans="1:12">
      <c r="A3338">
        <v>4838820</v>
      </c>
      <c r="B3338">
        <v>2022</v>
      </c>
      <c r="D3338" t="s">
        <v>2896</v>
      </c>
      <c r="E3338" t="s">
        <v>2897</v>
      </c>
      <c r="F3338" t="s">
        <v>4101</v>
      </c>
      <c r="G3338" t="s">
        <v>2898</v>
      </c>
      <c r="H3338" s="5">
        <v>428187.69</v>
      </c>
      <c r="I3338">
        <f>IFERROR(VLOOKUP(G3338,'NCES Match'!$A$2:$B$1307,2,FALSE),"")</f>
        <v>4838820</v>
      </c>
      <c r="J3338" cm="1">
        <f t="array" ref="J3338">IFERROR(_xlfn.IFS(B3338=2015,H3338/$O$13,B3338=2016,H3338/$O$14,B3338=2017,H3338/$O$15,B3338=2018,H3338/$O$16,B3338=2019,H3338/$O$17,B3338=2020,H3338/$O$18,B3338=2021,H3338/$O$19,B3338=2022,H3338/$O$20),"")</f>
        <v>1.8807315428049683E-4</v>
      </c>
      <c r="K3338" s="3" cm="1">
        <f t="array" ref="K3338">IFERROR(_xlfn.IFS(B3338=2015,J3338*$P$4,B3338=2016,J3338*$P$5,B3338=2017,J3338*$P$6,B3338=2018,J3338*$P$7,B3338=2019,J3338*$P$8,B3338=2020,J3338*$P$9,B3338=2021,J3338*$P$10,B3338=2022,J3338*$P$11),"")</f>
        <v>405012.34162786609</v>
      </c>
      <c r="L3338" s="3">
        <f t="shared" si="53"/>
        <v>833200.03162786609</v>
      </c>
    </row>
    <row r="3339" spans="1:12">
      <c r="A3339">
        <v>4838820</v>
      </c>
      <c r="B3339">
        <v>2023</v>
      </c>
      <c r="D3339" t="s">
        <v>2896</v>
      </c>
      <c r="E3339" t="s">
        <v>2897</v>
      </c>
      <c r="F3339" t="s">
        <v>4101</v>
      </c>
      <c r="G3339" t="s">
        <v>2898</v>
      </c>
      <c r="H3339" s="5">
        <v>505312.63</v>
      </c>
      <c r="I3339">
        <f>IFERROR(VLOOKUP(G3339,'NCES Match'!$A$2:$B$1307,2,FALSE),"")</f>
        <v>4838820</v>
      </c>
      <c r="J3339" t="str" cm="1">
        <f t="array" ref="J3339">IFERROR(_xlfn.IFS(B3339=2015,H3339/$O$13,B3339=2016,H3339/$O$14,B3339=2017,H3339/$O$15,B3339=2018,H3339/$O$16,B3339=2019,H3339/$O$17,B3339=2020,H3339/$O$18,B3339=2021,H3339/$O$19,B3339=2022,H3339/$O$20),"")</f>
        <v/>
      </c>
      <c r="K3339" s="3" t="str" cm="1">
        <f t="array" ref="K3339">IFERROR(_xlfn.IFS(B3339=2015,J3339*$P$4,B3339=2016,J3339*$P$5,B3339=2017,J3339*$P$6,B3339=2018,J3339*$P$7,B3339=2019,J3339*$P$8,B3339=2020,J3339*$P$9,B3339=2021,J3339*$P$10,B3339=2022,J3339*$P$11),"")</f>
        <v/>
      </c>
      <c r="L3339" s="3">
        <f t="shared" si="53"/>
        <v>505312.63</v>
      </c>
    </row>
    <row r="3340" spans="1:12">
      <c r="A3340">
        <v>4819820</v>
      </c>
      <c r="B3340">
        <v>2015</v>
      </c>
      <c r="C3340" t="s">
        <v>381</v>
      </c>
      <c r="D3340" t="s">
        <v>1373</v>
      </c>
      <c r="E3340" t="s">
        <v>1374</v>
      </c>
      <c r="G3340" t="s">
        <v>1375</v>
      </c>
      <c r="H3340" s="5">
        <v>217637.16</v>
      </c>
      <c r="I3340">
        <f>IFERROR(VLOOKUP(G3340,'NCES Match'!$A$2:$B$1307,2,FALSE),"")</f>
        <v>4819820</v>
      </c>
      <c r="J3340" cm="1">
        <f t="array" ref="J3340">IFERROR(_xlfn.IFS(B3340=2015,H3340/$O$13,B3340=2016,H3340/$O$14,B3340=2017,H3340/$O$15,B3340=2018,H3340/$O$16,B3340=2019,H3340/$O$17,B3340=2020,H3340/$O$18,B3340=2021,H3340/$O$19,B3340=2022,H3340/$O$20),"")</f>
        <v>1.7049776878826122E-4</v>
      </c>
      <c r="K3340" s="3" cm="1">
        <f t="array" ref="K3340">IFERROR(_xlfn.IFS(B3340=2015,J3340*$P$4,B3340=2016,J3340*$P$5,B3340=2017,J3340*$P$6,B3340=2018,J3340*$P$7,B3340=2019,J3340*$P$8,B3340=2020,J3340*$P$9,B3340=2021,J3340*$P$10,B3340=2022,J3340*$P$11),"")</f>
        <v>271344.29850483529</v>
      </c>
      <c r="L3340" s="3">
        <f t="shared" si="53"/>
        <v>488981.45850483526</v>
      </c>
    </row>
    <row r="3341" spans="1:12">
      <c r="A3341">
        <v>4819820</v>
      </c>
      <c r="B3341">
        <v>2016</v>
      </c>
      <c r="C3341" t="s">
        <v>4102</v>
      </c>
      <c r="D3341" t="s">
        <v>1373</v>
      </c>
      <c r="E3341" t="s">
        <v>1374</v>
      </c>
      <c r="F3341" t="s">
        <v>4101</v>
      </c>
      <c r="G3341" t="s">
        <v>1375</v>
      </c>
      <c r="H3341" s="5">
        <v>184879</v>
      </c>
      <c r="I3341">
        <f>IFERROR(VLOOKUP(G3341,'NCES Match'!$A$2:$B$1307,2,FALSE),"")</f>
        <v>4819820</v>
      </c>
      <c r="J3341" cm="1">
        <f t="array" ref="J3341">IFERROR(_xlfn.IFS(B3341=2015,H3341/$O$13,B3341=2016,H3341/$O$14,B3341=2017,H3341/$O$15,B3341=2018,H3341/$O$16,B3341=2019,H3341/$O$17,B3341=2020,H3341/$O$18,B3341=2021,H3341/$O$19,B3341=2022,H3341/$O$20),"")</f>
        <v>1.3234875823979277E-4</v>
      </c>
      <c r="K3341" s="3" cm="1">
        <f t="array" ref="K3341">IFERROR(_xlfn.IFS(B3341=2015,J3341*$P$4,B3341=2016,J3341*$P$5,B3341=2017,J3341*$P$6,B3341=2018,J3341*$P$7,B3341=2019,J3341*$P$8,B3341=2020,J3341*$P$9,B3341=2021,J3341*$P$10,B3341=2022,J3341*$P$11),"")</f>
        <v>221767.71494059425</v>
      </c>
      <c r="L3341" s="3">
        <f t="shared" si="53"/>
        <v>406646.71494059428</v>
      </c>
    </row>
    <row r="3342" spans="1:12">
      <c r="A3342">
        <v>4819820</v>
      </c>
      <c r="B3342">
        <v>2017</v>
      </c>
      <c r="D3342" t="s">
        <v>1373</v>
      </c>
      <c r="E3342" t="s">
        <v>1374</v>
      </c>
      <c r="F3342" t="s">
        <v>4101</v>
      </c>
      <c r="G3342" t="s">
        <v>1375</v>
      </c>
      <c r="H3342" s="5">
        <v>163244</v>
      </c>
      <c r="I3342">
        <f>IFERROR(VLOOKUP(G3342,'NCES Match'!$A$2:$B$1307,2,FALSE),"")</f>
        <v>4819820</v>
      </c>
      <c r="J3342" cm="1">
        <f t="array" ref="J3342">IFERROR(_xlfn.IFS(B3342=2015,H3342/$O$13,B3342=2016,H3342/$O$14,B3342=2017,H3342/$O$15,B3342=2018,H3342/$O$16,B3342=2019,H3342/$O$17,B3342=2020,H3342/$O$18,B3342=2021,H3342/$O$19,B3342=2022,H3342/$O$20),"")</f>
        <v>1.1254674201794821E-4</v>
      </c>
      <c r="K3342" s="3" cm="1">
        <f t="array" ref="K3342">IFERROR(_xlfn.IFS(B3342=2015,J3342*$P$4,B3342=2016,J3342*$P$5,B3342=2017,J3342*$P$6,B3342=2018,J3342*$P$7,B3342=2019,J3342*$P$8,B3342=2020,J3342*$P$9,B3342=2021,J3342*$P$10,B3342=2022,J3342*$P$11),"")</f>
        <v>191132.25950517645</v>
      </c>
      <c r="L3342" s="3">
        <f t="shared" si="53"/>
        <v>354376.25950517645</v>
      </c>
    </row>
    <row r="3343" spans="1:12">
      <c r="A3343">
        <v>4819820</v>
      </c>
      <c r="B3343">
        <v>2018</v>
      </c>
      <c r="D3343" t="s">
        <v>1373</v>
      </c>
      <c r="E3343" t="s">
        <v>1374</v>
      </c>
      <c r="F3343" t="s">
        <v>4101</v>
      </c>
      <c r="G3343" t="s">
        <v>1375</v>
      </c>
      <c r="H3343" s="5">
        <v>151987</v>
      </c>
      <c r="I3343">
        <f>IFERROR(VLOOKUP(G3343,'NCES Match'!$A$2:$B$1307,2,FALSE),"")</f>
        <v>4819820</v>
      </c>
      <c r="J3343" cm="1">
        <f t="array" ref="J3343">IFERROR(_xlfn.IFS(B3343=2015,H3343/$O$13,B3343=2016,H3343/$O$14,B3343=2017,H3343/$O$15,B3343=2018,H3343/$O$16,B3343=2019,H3343/$O$17,B3343=2020,H3343/$O$18,B3343=2021,H3343/$O$19,B3343=2022,H3343/$O$20),"")</f>
        <v>9.9180459646690564E-5</v>
      </c>
      <c r="K3343" s="3" cm="1">
        <f t="array" ref="K3343">IFERROR(_xlfn.IFS(B3343=2015,J3343*$P$4,B3343=2016,J3343*$P$5,B3343=2017,J3343*$P$6,B3343=2018,J3343*$P$7,B3343=2019,J3343*$P$8,B3343=2020,J3343*$P$9,B3343=2021,J3343*$P$10,B3343=2022,J3343*$P$11),"")</f>
        <v>170278.29919992082</v>
      </c>
      <c r="L3343" s="3">
        <f t="shared" si="53"/>
        <v>322265.29919992085</v>
      </c>
    </row>
    <row r="3344" spans="1:12">
      <c r="A3344">
        <v>4819820</v>
      </c>
      <c r="B3344">
        <v>2019</v>
      </c>
      <c r="D3344" t="s">
        <v>1373</v>
      </c>
      <c r="E3344" t="s">
        <v>1374</v>
      </c>
      <c r="F3344" t="s">
        <v>4101</v>
      </c>
      <c r="G3344" t="s">
        <v>1375</v>
      </c>
      <c r="H3344" s="5">
        <v>204991</v>
      </c>
      <c r="I3344">
        <f>IFERROR(VLOOKUP(G3344,'NCES Match'!$A$2:$B$1307,2,FALSE),"")</f>
        <v>4819820</v>
      </c>
      <c r="J3344" cm="1">
        <f t="array" ref="J3344">IFERROR(_xlfn.IFS(B3344=2015,H3344/$O$13,B3344=2016,H3344/$O$14,B3344=2017,H3344/$O$15,B3344=2018,H3344/$O$16,B3344=2019,H3344/$O$17,B3344=2020,H3344/$O$18,B3344=2021,H3344/$O$19,B3344=2022,H3344/$O$20),"")</f>
        <v>1.2979620684209955E-4</v>
      </c>
      <c r="K3344" s="3" cm="1">
        <f t="array" ref="K3344">IFERROR(_xlfn.IFS(B3344=2015,J3344*$P$4,B3344=2016,J3344*$P$5,B3344=2017,J3344*$P$6,B3344=2018,J3344*$P$7,B3344=2019,J3344*$P$8,B3344=2020,J3344*$P$9,B3344=2021,J3344*$P$10,B3344=2022,J3344*$P$11),"")</f>
        <v>225576.19854858029</v>
      </c>
      <c r="L3344" s="3">
        <f t="shared" si="53"/>
        <v>430567.19854858029</v>
      </c>
    </row>
    <row r="3345" spans="1:12">
      <c r="A3345">
        <v>4819820</v>
      </c>
      <c r="B3345">
        <v>2020</v>
      </c>
      <c r="D3345" t="s">
        <v>1373</v>
      </c>
      <c r="E3345" t="s">
        <v>1374</v>
      </c>
      <c r="F3345" t="s">
        <v>4230</v>
      </c>
      <c r="G3345" t="s">
        <v>1375</v>
      </c>
      <c r="H3345" s="5">
        <v>286010</v>
      </c>
      <c r="I3345">
        <f>IFERROR(VLOOKUP(G3345,'NCES Match'!$A$2:$B$1307,2,FALSE),"")</f>
        <v>4819820</v>
      </c>
      <c r="J3345" cm="1">
        <f t="array" ref="J3345">IFERROR(_xlfn.IFS(B3345=2015,H3345/$O$13,B3345=2016,H3345/$O$14,B3345=2017,H3345/$O$15,B3345=2018,H3345/$O$16,B3345=2019,H3345/$O$17,B3345=2020,H3345/$O$18,B3345=2021,H3345/$O$19,B3345=2022,H3345/$O$20),"")</f>
        <v>1.5499098201057697E-4</v>
      </c>
      <c r="K3345" s="3" cm="1">
        <f t="array" ref="K3345">IFERROR(_xlfn.IFS(B3345=2015,J3345*$P$4,B3345=2016,J3345*$P$5,B3345=2017,J3345*$P$6,B3345=2018,J3345*$P$7,B3345=2019,J3345*$P$8,B3345=2020,J3345*$P$9,B3345=2021,J3345*$P$10,B3345=2022,J3345*$P$11),"")</f>
        <v>326721.4263779106</v>
      </c>
      <c r="L3345" s="3">
        <f t="shared" si="53"/>
        <v>612731.42637791065</v>
      </c>
    </row>
    <row r="3346" spans="1:12">
      <c r="A3346">
        <v>4819820</v>
      </c>
      <c r="B3346">
        <v>2021</v>
      </c>
      <c r="D3346" t="s">
        <v>1373</v>
      </c>
      <c r="E3346" t="s">
        <v>1374</v>
      </c>
      <c r="F3346" t="s">
        <v>4230</v>
      </c>
      <c r="G3346" t="s">
        <v>1375</v>
      </c>
      <c r="H3346" s="5">
        <v>249881.29</v>
      </c>
      <c r="I3346">
        <f>IFERROR(VLOOKUP(G3346,'NCES Match'!$A$2:$B$1307,2,FALSE),"")</f>
        <v>4819820</v>
      </c>
      <c r="J3346" cm="1">
        <f t="array" ref="J3346">IFERROR(_xlfn.IFS(B3346=2015,H3346/$O$13,B3346=2016,H3346/$O$14,B3346=2017,H3346/$O$15,B3346=2018,H3346/$O$16,B3346=2019,H3346/$O$17,B3346=2020,H3346/$O$18,B3346=2021,H3346/$O$19,B3346=2022,H3346/$O$20),"")</f>
        <v>1.2785001678071507E-4</v>
      </c>
      <c r="K3346" s="3" cm="1">
        <f t="array" ref="K3346">IFERROR(_xlfn.IFS(B3346=2015,J3346*$P$4,B3346=2016,J3346*$P$5,B3346=2017,J3346*$P$6,B3346=2018,J3346*$P$7,B3346=2019,J3346*$P$8,B3346=2020,J3346*$P$9,B3346=2021,J3346*$P$10,B3346=2022,J3346*$P$11),"")</f>
        <v>273669.77443006489</v>
      </c>
      <c r="L3346" s="3">
        <f t="shared" si="53"/>
        <v>523551.06443006487</v>
      </c>
    </row>
    <row r="3347" spans="1:12">
      <c r="A3347">
        <v>4819820</v>
      </c>
      <c r="B3347">
        <v>2022</v>
      </c>
      <c r="D3347" t="s">
        <v>1373</v>
      </c>
      <c r="E3347" t="s">
        <v>1374</v>
      </c>
      <c r="F3347" t="s">
        <v>4101</v>
      </c>
      <c r="G3347" t="s">
        <v>1375</v>
      </c>
      <c r="H3347" s="5">
        <v>248571.6</v>
      </c>
      <c r="I3347">
        <f>IFERROR(VLOOKUP(G3347,'NCES Match'!$A$2:$B$1307,2,FALSE),"")</f>
        <v>4819820</v>
      </c>
      <c r="J3347" cm="1">
        <f t="array" ref="J3347">IFERROR(_xlfn.IFS(B3347=2015,H3347/$O$13,B3347=2016,H3347/$O$14,B3347=2017,H3347/$O$15,B3347=2018,H3347/$O$16,B3347=2019,H3347/$O$17,B3347=2020,H3347/$O$18,B3347=2021,H3347/$O$19,B3347=2022,H3347/$O$20),"")</f>
        <v>1.0918026362819993E-4</v>
      </c>
      <c r="K3347" s="3" cm="1">
        <f t="array" ref="K3347">IFERROR(_xlfn.IFS(B3347=2015,J3347*$P$4,B3347=2016,J3347*$P$5,B3347=2017,J3347*$P$6,B3347=2018,J3347*$P$7,B3347=2019,J3347*$P$8,B3347=2020,J3347*$P$9,B3347=2021,J3347*$P$10,B3347=2022,J3347*$P$11),"")</f>
        <v>235117.84231392844</v>
      </c>
      <c r="L3347" s="3">
        <f t="shared" si="53"/>
        <v>483689.44231392845</v>
      </c>
    </row>
    <row r="3348" spans="1:12">
      <c r="A3348">
        <v>4819820</v>
      </c>
      <c r="B3348">
        <v>2023</v>
      </c>
      <c r="D3348" t="s">
        <v>1373</v>
      </c>
      <c r="E3348" t="s">
        <v>1374</v>
      </c>
      <c r="F3348" t="s">
        <v>4101</v>
      </c>
      <c r="G3348" t="s">
        <v>1375</v>
      </c>
      <c r="H3348" s="5">
        <v>340187.76</v>
      </c>
      <c r="I3348">
        <f>IFERROR(VLOOKUP(G3348,'NCES Match'!$A$2:$B$1307,2,FALSE),"")</f>
        <v>4819820</v>
      </c>
      <c r="J3348" t="str" cm="1">
        <f t="array" ref="J3348">IFERROR(_xlfn.IFS(B3348=2015,H3348/$O$13,B3348=2016,H3348/$O$14,B3348=2017,H3348/$O$15,B3348=2018,H3348/$O$16,B3348=2019,H3348/$O$17,B3348=2020,H3348/$O$18,B3348=2021,H3348/$O$19,B3348=2022,H3348/$O$20),"")</f>
        <v/>
      </c>
      <c r="K3348" s="3" t="str" cm="1">
        <f t="array" ref="K3348">IFERROR(_xlfn.IFS(B3348=2015,J3348*$P$4,B3348=2016,J3348*$P$5,B3348=2017,J3348*$P$6,B3348=2018,J3348*$P$7,B3348=2019,J3348*$P$8,B3348=2020,J3348*$P$9,B3348=2021,J3348*$P$10,B3348=2022,J3348*$P$11),"")</f>
        <v/>
      </c>
      <c r="L3348" s="3">
        <f t="shared" si="53"/>
        <v>340187.76</v>
      </c>
    </row>
    <row r="3349" spans="1:12">
      <c r="A3349">
        <v>4814070</v>
      </c>
      <c r="B3349">
        <v>2015</v>
      </c>
      <c r="C3349" t="s">
        <v>381</v>
      </c>
      <c r="D3349" t="s">
        <v>901</v>
      </c>
      <c r="E3349" t="s">
        <v>902</v>
      </c>
      <c r="G3349" t="s">
        <v>903</v>
      </c>
      <c r="H3349" s="5">
        <v>134488.60999999999</v>
      </c>
      <c r="I3349">
        <f>IFERROR(VLOOKUP(G3349,'NCES Match'!$A$2:$B$1307,2,FALSE),"")</f>
        <v>4814070</v>
      </c>
      <c r="J3349" cm="1">
        <f t="array" ref="J3349">IFERROR(_xlfn.IFS(B3349=2015,H3349/$O$13,B3349=2016,H3349/$O$14,B3349=2017,H3349/$O$15,B3349=2018,H3349/$O$16,B3349=2019,H3349/$O$17,B3349=2020,H3349/$O$18,B3349=2021,H3349/$O$19,B3349=2022,H3349/$O$20),"")</f>
        <v>1.0535888233624548E-4</v>
      </c>
      <c r="K3349" s="3" cm="1">
        <f t="array" ref="K3349">IFERROR(_xlfn.IFS(B3349=2015,J3349*$P$4,B3349=2016,J3349*$P$5,B3349=2017,J3349*$P$6,B3349=2018,J3349*$P$7,B3349=2019,J3349*$P$8,B3349=2020,J3349*$P$9,B3349=2021,J3349*$P$10,B3349=2022,J3349*$P$11),"")</f>
        <v>167676.86886439967</v>
      </c>
      <c r="L3349" s="3">
        <f t="shared" si="53"/>
        <v>302165.47886439966</v>
      </c>
    </row>
    <row r="3350" spans="1:12">
      <c r="A3350">
        <v>4814070</v>
      </c>
      <c r="B3350">
        <v>2016</v>
      </c>
      <c r="C3350" t="s">
        <v>4102</v>
      </c>
      <c r="D3350" t="s">
        <v>901</v>
      </c>
      <c r="E3350" t="s">
        <v>902</v>
      </c>
      <c r="F3350" t="s">
        <v>4101</v>
      </c>
      <c r="G3350" t="s">
        <v>903</v>
      </c>
      <c r="H3350" s="5">
        <v>136555</v>
      </c>
      <c r="I3350">
        <f>IFERROR(VLOOKUP(G3350,'NCES Match'!$A$2:$B$1307,2,FALSE),"")</f>
        <v>4814070</v>
      </c>
      <c r="J3350" cm="1">
        <f t="array" ref="J3350">IFERROR(_xlfn.IFS(B3350=2015,H3350/$O$13,B3350=2016,H3350/$O$14,B3350=2017,H3350/$O$15,B3350=2018,H3350/$O$16,B3350=2019,H3350/$O$17,B3350=2020,H3350/$O$18,B3350=2021,H3350/$O$19,B3350=2022,H3350/$O$20),"")</f>
        <v>9.7755205736913889E-5</v>
      </c>
      <c r="K3350" s="3" cm="1">
        <f t="array" ref="K3350">IFERROR(_xlfn.IFS(B3350=2015,J3350*$P$4,B3350=2016,J3350*$P$5,B3350=2017,J3350*$P$6,B3350=2018,J3350*$P$7,B3350=2019,J3350*$P$8,B3350=2020,J3350*$P$9,B3350=2021,J3350*$P$10,B3350=2022,J3350*$P$11),"")</f>
        <v>163801.67738744177</v>
      </c>
      <c r="L3350" s="3">
        <f t="shared" si="53"/>
        <v>300356.67738744174</v>
      </c>
    </row>
    <row r="3351" spans="1:12">
      <c r="A3351">
        <v>4814070</v>
      </c>
      <c r="B3351">
        <v>2017</v>
      </c>
      <c r="D3351" t="s">
        <v>901</v>
      </c>
      <c r="E3351" t="s">
        <v>902</v>
      </c>
      <c r="F3351" t="s">
        <v>4101</v>
      </c>
      <c r="G3351" t="s">
        <v>903</v>
      </c>
      <c r="H3351" s="5">
        <v>144897</v>
      </c>
      <c r="I3351">
        <f>IFERROR(VLOOKUP(G3351,'NCES Match'!$A$2:$B$1307,2,FALSE),"")</f>
        <v>4814070</v>
      </c>
      <c r="J3351" cm="1">
        <f t="array" ref="J3351">IFERROR(_xlfn.IFS(B3351=2015,H3351/$O$13,B3351=2016,H3351/$O$14,B3351=2017,H3351/$O$15,B3351=2018,H3351/$O$16,B3351=2019,H3351/$O$17,B3351=2020,H3351/$O$18,B3351=2021,H3351/$O$19,B3351=2022,H3351/$O$20),"")</f>
        <v>9.9897608966789859E-5</v>
      </c>
      <c r="K3351" s="3" cm="1">
        <f t="array" ref="K3351">IFERROR(_xlfn.IFS(B3351=2015,J3351*$P$4,B3351=2016,J3351*$P$5,B3351=2017,J3351*$P$6,B3351=2018,J3351*$P$7,B3351=2019,J3351*$P$8,B3351=2020,J3351*$P$9,B3351=2021,J3351*$P$10,B3351=2022,J3351*$P$11),"")</f>
        <v>169650.89685085855</v>
      </c>
      <c r="L3351" s="3">
        <f t="shared" si="53"/>
        <v>314547.89685085858</v>
      </c>
    </row>
    <row r="3352" spans="1:12">
      <c r="A3352">
        <v>4814070</v>
      </c>
      <c r="B3352">
        <v>2018</v>
      </c>
      <c r="D3352" t="s">
        <v>901</v>
      </c>
      <c r="E3352" t="s">
        <v>902</v>
      </c>
      <c r="F3352" t="s">
        <v>4101</v>
      </c>
      <c r="G3352" t="s">
        <v>903</v>
      </c>
      <c r="H3352" s="5">
        <v>139395</v>
      </c>
      <c r="I3352">
        <f>IFERROR(VLOOKUP(G3352,'NCES Match'!$A$2:$B$1307,2,FALSE),"")</f>
        <v>4814070</v>
      </c>
      <c r="J3352" cm="1">
        <f t="array" ref="J3352">IFERROR(_xlfn.IFS(B3352=2015,H3352/$O$13,B3352=2016,H3352/$O$14,B3352=2017,H3352/$O$15,B3352=2018,H3352/$O$16,B3352=2019,H3352/$O$17,B3352=2020,H3352/$O$18,B3352=2021,H3352/$O$19,B3352=2022,H3352/$O$20),"")</f>
        <v>9.0963438797071001E-5</v>
      </c>
      <c r="K3352" s="3" cm="1">
        <f t="array" ref="K3352">IFERROR(_xlfn.IFS(B3352=2015,J3352*$P$4,B3352=2016,J3352*$P$5,B3352=2017,J3352*$P$6,B3352=2018,J3352*$P$7,B3352=2019,J3352*$P$8,B3352=2020,J3352*$P$9,B3352=2021,J3352*$P$10,B3352=2022,J3352*$P$11),"")</f>
        <v>156170.87985796784</v>
      </c>
      <c r="L3352" s="3">
        <f t="shared" si="53"/>
        <v>295565.87985796784</v>
      </c>
    </row>
    <row r="3353" spans="1:12">
      <c r="A3353">
        <v>4814070</v>
      </c>
      <c r="B3353">
        <v>2019</v>
      </c>
      <c r="D3353" t="s">
        <v>901</v>
      </c>
      <c r="E3353" t="s">
        <v>902</v>
      </c>
      <c r="F3353" t="s">
        <v>4101</v>
      </c>
      <c r="G3353" t="s">
        <v>903</v>
      </c>
      <c r="H3353" s="5">
        <v>145241</v>
      </c>
      <c r="I3353">
        <f>IFERROR(VLOOKUP(G3353,'NCES Match'!$A$2:$B$1307,2,FALSE),"")</f>
        <v>4814070</v>
      </c>
      <c r="J3353" cm="1">
        <f t="array" ref="J3353">IFERROR(_xlfn.IFS(B3353=2015,H3353/$O$13,B3353=2016,H3353/$O$14,B3353=2017,H3353/$O$15,B3353=2018,H3353/$O$16,B3353=2019,H3353/$O$17,B3353=2020,H3353/$O$18,B3353=2021,H3353/$O$19,B3353=2022,H3353/$O$20),"")</f>
        <v>9.1963700250027465E-5</v>
      </c>
      <c r="K3353" s="3" cm="1">
        <f t="array" ref="K3353">IFERROR(_xlfn.IFS(B3353=2015,J3353*$P$4,B3353=2016,J3353*$P$5,B3353=2017,J3353*$P$6,B3353=2018,J3353*$P$7,B3353=2019,J3353*$P$8,B3353=2020,J3353*$P$9,B3353=2021,J3353*$P$10,B3353=2022,J3353*$P$11),"")</f>
        <v>159826.10286985451</v>
      </c>
      <c r="L3353" s="3">
        <f t="shared" si="53"/>
        <v>305067.10286985454</v>
      </c>
    </row>
    <row r="3354" spans="1:12">
      <c r="A3354">
        <v>4814070</v>
      </c>
      <c r="B3354">
        <v>2020</v>
      </c>
      <c r="D3354" t="s">
        <v>901</v>
      </c>
      <c r="E3354" t="s">
        <v>902</v>
      </c>
      <c r="F3354" t="s">
        <v>4230</v>
      </c>
      <c r="G3354" t="s">
        <v>903</v>
      </c>
      <c r="H3354" s="5">
        <v>175640</v>
      </c>
      <c r="I3354">
        <f>IFERROR(VLOOKUP(G3354,'NCES Match'!$A$2:$B$1307,2,FALSE),"")</f>
        <v>4814070</v>
      </c>
      <c r="J3354" cm="1">
        <f t="array" ref="J3354">IFERROR(_xlfn.IFS(B3354=2015,H3354/$O$13,B3354=2016,H3354/$O$14,B3354=2017,H3354/$O$15,B3354=2018,H3354/$O$16,B3354=2019,H3354/$O$17,B3354=2020,H3354/$O$18,B3354=2021,H3354/$O$19,B3354=2022,H3354/$O$20),"")</f>
        <v>9.5180644314316778E-5</v>
      </c>
      <c r="K3354" s="3" cm="1">
        <f t="array" ref="K3354">IFERROR(_xlfn.IFS(B3354=2015,J3354*$P$4,B3354=2016,J3354*$P$5,B3354=2017,J3354*$P$6,B3354=2018,J3354*$P$7,B3354=2019,J3354*$P$8,B3354=2020,J3354*$P$9,B3354=2021,J3354*$P$10,B3354=2022,J3354*$P$11),"")</f>
        <v>200641.06614809352</v>
      </c>
      <c r="L3354" s="3">
        <f t="shared" si="53"/>
        <v>376281.06614809355</v>
      </c>
    </row>
    <row r="3355" spans="1:12">
      <c r="A3355">
        <v>4814070</v>
      </c>
      <c r="B3355">
        <v>2021</v>
      </c>
      <c r="D3355" t="s">
        <v>901</v>
      </c>
      <c r="E3355" t="s">
        <v>902</v>
      </c>
      <c r="F3355" t="s">
        <v>4101</v>
      </c>
      <c r="G3355" t="s">
        <v>903</v>
      </c>
      <c r="H3355" s="5">
        <v>184890.45</v>
      </c>
      <c r="I3355">
        <f>IFERROR(VLOOKUP(G3355,'NCES Match'!$A$2:$B$1307,2,FALSE),"")</f>
        <v>4814070</v>
      </c>
      <c r="J3355" cm="1">
        <f t="array" ref="J3355">IFERROR(_xlfn.IFS(B3355=2015,H3355/$O$13,B3355=2016,H3355/$O$14,B3355=2017,H3355/$O$15,B3355=2018,H3355/$O$16,B3355=2019,H3355/$O$17,B3355=2020,H3355/$O$18,B3355=2021,H3355/$O$19,B3355=2022,H3355/$O$20),"")</f>
        <v>9.4597907410730759E-5</v>
      </c>
      <c r="K3355" s="3" cm="1">
        <f t="array" ref="K3355">IFERROR(_xlfn.IFS(B3355=2015,J3355*$P$4,B3355=2016,J3355*$P$5,B3355=2017,J3355*$P$6,B3355=2018,J3355*$P$7,B3355=2019,J3355*$P$8,B3355=2020,J3355*$P$9,B3355=2021,J3355*$P$10,B3355=2022,J3355*$P$11),"")</f>
        <v>202491.86221894884</v>
      </c>
      <c r="L3355" s="3">
        <f t="shared" si="53"/>
        <v>387382.31221894885</v>
      </c>
    </row>
    <row r="3356" spans="1:12">
      <c r="A3356">
        <v>4814070</v>
      </c>
      <c r="B3356">
        <v>2022</v>
      </c>
      <c r="D3356" t="s">
        <v>901</v>
      </c>
      <c r="E3356" t="s">
        <v>902</v>
      </c>
      <c r="F3356" t="s">
        <v>4101</v>
      </c>
      <c r="G3356" t="s">
        <v>903</v>
      </c>
      <c r="H3356" s="5">
        <v>284866.94</v>
      </c>
      <c r="I3356">
        <f>IFERROR(VLOOKUP(G3356,'NCES Match'!$A$2:$B$1307,2,FALSE),"")</f>
        <v>4814070</v>
      </c>
      <c r="J3356" cm="1">
        <f t="array" ref="J3356">IFERROR(_xlfn.IFS(B3356=2015,H3356/$O$13,B3356=2016,H3356/$O$14,B3356=2017,H3356/$O$15,B3356=2018,H3356/$O$16,B3356=2019,H3356/$O$17,B3356=2020,H3356/$O$18,B3356=2021,H3356/$O$19,B3356=2022,H3356/$O$20),"")</f>
        <v>1.2512228914388695E-4</v>
      </c>
      <c r="K3356" s="3" cm="1">
        <f t="array" ref="K3356">IFERROR(_xlfn.IFS(B3356=2015,J3356*$P$4,B3356=2016,J3356*$P$5,B3356=2017,J3356*$P$6,B3356=2018,J3356*$P$7,B3356=2019,J3356*$P$8,B3356=2020,J3356*$P$9,B3356=2021,J3356*$P$10,B3356=2022,J3356*$P$11),"")</f>
        <v>269448.7233431788</v>
      </c>
      <c r="L3356" s="3">
        <f t="shared" si="53"/>
        <v>554315.66334317881</v>
      </c>
    </row>
    <row r="3357" spans="1:12">
      <c r="A3357">
        <v>4814070</v>
      </c>
      <c r="B3357">
        <v>2023</v>
      </c>
      <c r="D3357" t="s">
        <v>901</v>
      </c>
      <c r="E3357" t="s">
        <v>902</v>
      </c>
      <c r="F3357" t="s">
        <v>4101</v>
      </c>
      <c r="G3357" t="s">
        <v>903</v>
      </c>
      <c r="H3357" s="5">
        <v>262289.81</v>
      </c>
      <c r="I3357">
        <f>IFERROR(VLOOKUP(G3357,'NCES Match'!$A$2:$B$1307,2,FALSE),"")</f>
        <v>4814070</v>
      </c>
      <c r="J3357" t="str" cm="1">
        <f t="array" ref="J3357">IFERROR(_xlfn.IFS(B3357=2015,H3357/$O$13,B3357=2016,H3357/$O$14,B3357=2017,H3357/$O$15,B3357=2018,H3357/$O$16,B3357=2019,H3357/$O$17,B3357=2020,H3357/$O$18,B3357=2021,H3357/$O$19,B3357=2022,H3357/$O$20),"")</f>
        <v/>
      </c>
      <c r="K3357" s="3" t="str" cm="1">
        <f t="array" ref="K3357">IFERROR(_xlfn.IFS(B3357=2015,J3357*$P$4,B3357=2016,J3357*$P$5,B3357=2017,J3357*$P$6,B3357=2018,J3357*$P$7,B3357=2019,J3357*$P$8,B3357=2020,J3357*$P$9,B3357=2021,J3357*$P$10,B3357=2022,J3357*$P$11),"")</f>
        <v/>
      </c>
      <c r="L3357" s="3">
        <f t="shared" si="53"/>
        <v>262289.81</v>
      </c>
    </row>
    <row r="3358" spans="1:12">
      <c r="A3358">
        <v>4817960</v>
      </c>
      <c r="B3358">
        <v>2015</v>
      </c>
      <c r="C3358" t="s">
        <v>381</v>
      </c>
      <c r="D3358" t="s">
        <v>1218</v>
      </c>
      <c r="E3358" t="s">
        <v>1219</v>
      </c>
      <c r="G3358" t="s">
        <v>1220</v>
      </c>
      <c r="H3358" s="5">
        <v>144900.10999999999</v>
      </c>
      <c r="I3358">
        <f>IFERROR(VLOOKUP(G3358,'NCES Match'!$A$2:$B$1307,2,FALSE),"")</f>
        <v>4817960</v>
      </c>
      <c r="J3358" cm="1">
        <f t="array" ref="J3358">IFERROR(_xlfn.IFS(B3358=2015,H3358/$O$13,B3358=2016,H3358/$O$14,B3358=2017,H3358/$O$15,B3358=2018,H3358/$O$16,B3358=2019,H3358/$O$17,B3358=2020,H3358/$O$18,B3358=2021,H3358/$O$19,B3358=2022,H3358/$O$20),"")</f>
        <v>1.1351529055136362E-4</v>
      </c>
      <c r="K3358" s="3" cm="1">
        <f t="array" ref="K3358">IFERROR(_xlfn.IFS(B3358=2015,J3358*$P$4,B3358=2016,J3358*$P$5,B3358=2017,J3358*$P$6,B3358=2018,J3358*$P$7,B3358=2019,J3358*$P$8,B3358=2020,J3358*$P$9,B3358=2021,J3358*$P$10,B3358=2022,J3358*$P$11),"")</f>
        <v>180657.65378129113</v>
      </c>
      <c r="L3358" s="3">
        <f t="shared" si="53"/>
        <v>325557.76378129108</v>
      </c>
    </row>
    <row r="3359" spans="1:12">
      <c r="A3359">
        <v>4817960</v>
      </c>
      <c r="B3359">
        <v>2016</v>
      </c>
      <c r="C3359" t="s">
        <v>4102</v>
      </c>
      <c r="D3359" t="s">
        <v>1218</v>
      </c>
      <c r="E3359" t="s">
        <v>1219</v>
      </c>
      <c r="F3359" t="s">
        <v>4101</v>
      </c>
      <c r="G3359" t="s">
        <v>1220</v>
      </c>
      <c r="H3359" s="5">
        <v>144596</v>
      </c>
      <c r="I3359">
        <f>IFERROR(VLOOKUP(G3359,'NCES Match'!$A$2:$B$1307,2,FALSE),"")</f>
        <v>4817960</v>
      </c>
      <c r="J3359" cm="1">
        <f t="array" ref="J3359">IFERROR(_xlfn.IFS(B3359=2015,H3359/$O$13,B3359=2016,H3359/$O$14,B3359=2017,H3359/$O$15,B3359=2018,H3359/$O$16,B3359=2019,H3359/$O$17,B3359=2020,H3359/$O$18,B3359=2021,H3359/$O$19,B3359=2022,H3359/$O$20),"")</f>
        <v>1.0351149155091208E-4</v>
      </c>
      <c r="K3359" s="3" cm="1">
        <f t="array" ref="K3359">IFERROR(_xlfn.IFS(B3359=2015,J3359*$P$4,B3359=2016,J3359*$P$5,B3359=2017,J3359*$P$6,B3359=2018,J3359*$P$7,B3359=2019,J3359*$P$8,B3359=2020,J3359*$P$9,B3359=2021,J3359*$P$10,B3359=2022,J3359*$P$11),"")</f>
        <v>173447.08976979626</v>
      </c>
      <c r="L3359" s="3">
        <f t="shared" si="53"/>
        <v>318043.08976979624</v>
      </c>
    </row>
    <row r="3360" spans="1:12">
      <c r="A3360">
        <v>4817960</v>
      </c>
      <c r="B3360">
        <v>2017</v>
      </c>
      <c r="D3360" t="s">
        <v>1218</v>
      </c>
      <c r="E3360" t="s">
        <v>1219</v>
      </c>
      <c r="F3360" t="s">
        <v>4101</v>
      </c>
      <c r="G3360" t="s">
        <v>1220</v>
      </c>
      <c r="H3360" s="5">
        <v>146079</v>
      </c>
      <c r="I3360">
        <f>IFERROR(VLOOKUP(G3360,'NCES Match'!$A$2:$B$1307,2,FALSE),"")</f>
        <v>4817960</v>
      </c>
      <c r="J3360" cm="1">
        <f t="array" ref="J3360">IFERROR(_xlfn.IFS(B3360=2015,H3360/$O$13,B3360=2016,H3360/$O$14,B3360=2017,H3360/$O$15,B3360=2018,H3360/$O$16,B3360=2019,H3360/$O$17,B3360=2020,H3360/$O$18,B3360=2021,H3360/$O$19,B3360=2022,H3360/$O$20),"")</f>
        <v>1.0071252558893348E-4</v>
      </c>
      <c r="K3360" s="3" cm="1">
        <f t="array" ref="K3360">IFERROR(_xlfn.IFS(B3360=2015,J3360*$P$4,B3360=2016,J3360*$P$5,B3360=2017,J3360*$P$6,B3360=2018,J3360*$P$7,B3360=2019,J3360*$P$8,B3360=2020,J3360*$P$9,B3360=2021,J3360*$P$10,B3360=2022,J3360*$P$11),"")</f>
        <v>171034.82722952554</v>
      </c>
      <c r="L3360" s="3">
        <f t="shared" si="53"/>
        <v>317113.82722952554</v>
      </c>
    </row>
    <row r="3361" spans="1:12">
      <c r="A3361">
        <v>4817960</v>
      </c>
      <c r="B3361">
        <v>2018</v>
      </c>
      <c r="D3361" t="s">
        <v>1218</v>
      </c>
      <c r="E3361" t="s">
        <v>1219</v>
      </c>
      <c r="F3361" t="s">
        <v>4101</v>
      </c>
      <c r="G3361" t="s">
        <v>1220</v>
      </c>
      <c r="H3361" s="5">
        <v>151835</v>
      </c>
      <c r="I3361">
        <f>IFERROR(VLOOKUP(G3361,'NCES Match'!$A$2:$B$1307,2,FALSE),"")</f>
        <v>4817960</v>
      </c>
      <c r="J3361" cm="1">
        <f t="array" ref="J3361">IFERROR(_xlfn.IFS(B3361=2015,H3361/$O$13,B3361=2016,H3361/$O$14,B3361=2017,H3361/$O$15,B3361=2018,H3361/$O$16,B3361=2019,H3361/$O$17,B3361=2020,H3361/$O$18,B3361=2021,H3361/$O$19,B3361=2022,H3361/$O$20),"")</f>
        <v>9.9081270703779023E-5</v>
      </c>
      <c r="K3361" s="3" cm="1">
        <f t="array" ref="K3361">IFERROR(_xlfn.IFS(B3361=2015,J3361*$P$4,B3361=2016,J3361*$P$5,B3361=2017,J3361*$P$6,B3361=2018,J3361*$P$7,B3361=2019,J3361*$P$8,B3361=2020,J3361*$P$9,B3361=2021,J3361*$P$10,B3361=2022,J3361*$P$11),"")</f>
        <v>170108.00633619964</v>
      </c>
      <c r="L3361" s="3">
        <f t="shared" si="53"/>
        <v>321943.00633619964</v>
      </c>
    </row>
    <row r="3362" spans="1:12">
      <c r="A3362">
        <v>4817960</v>
      </c>
      <c r="B3362">
        <v>2019</v>
      </c>
      <c r="D3362" t="s">
        <v>1218</v>
      </c>
      <c r="E3362" t="s">
        <v>1219</v>
      </c>
      <c r="F3362" t="s">
        <v>4101</v>
      </c>
      <c r="G3362" t="s">
        <v>1220</v>
      </c>
      <c r="H3362" s="5">
        <v>171928</v>
      </c>
      <c r="I3362">
        <f>IFERROR(VLOOKUP(G3362,'NCES Match'!$A$2:$B$1307,2,FALSE),"")</f>
        <v>4817960</v>
      </c>
      <c r="J3362" cm="1">
        <f t="array" ref="J3362">IFERROR(_xlfn.IFS(B3362=2015,H3362/$O$13,B3362=2016,H3362/$O$14,B3362=2017,H3362/$O$15,B3362=2018,H3362/$O$16,B3362=2019,H3362/$O$17,B3362=2020,H3362/$O$18,B3362=2021,H3362/$O$19,B3362=2022,H3362/$O$20),"")</f>
        <v>1.0886137562111748E-4</v>
      </c>
      <c r="K3362" s="3" cm="1">
        <f t="array" ref="K3362">IFERROR(_xlfn.IFS(B3362=2015,J3362*$P$4,B3362=2016,J3362*$P$5,B3362=2017,J3362*$P$6,B3362=2018,J3362*$P$7,B3362=2019,J3362*$P$8,B3362=2020,J3362*$P$9,B3362=2021,J3362*$P$10,B3362=2022,J3362*$P$11),"")</f>
        <v>189193.01171300357</v>
      </c>
      <c r="L3362" s="3">
        <f t="shared" si="53"/>
        <v>361121.01171300357</v>
      </c>
    </row>
    <row r="3363" spans="1:12">
      <c r="A3363">
        <v>4817960</v>
      </c>
      <c r="B3363">
        <v>2020</v>
      </c>
      <c r="D3363" t="s">
        <v>1218</v>
      </c>
      <c r="E3363" t="s">
        <v>1219</v>
      </c>
      <c r="F3363" t="s">
        <v>4230</v>
      </c>
      <c r="G3363" t="s">
        <v>1220</v>
      </c>
      <c r="H3363" s="5">
        <v>207310</v>
      </c>
      <c r="I3363">
        <f>IFERROR(VLOOKUP(G3363,'NCES Match'!$A$2:$B$1307,2,FALSE),"")</f>
        <v>4817960</v>
      </c>
      <c r="J3363" cm="1">
        <f t="array" ref="J3363">IFERROR(_xlfn.IFS(B3363=2015,H3363/$O$13,B3363=2016,H3363/$O$14,B3363=2017,H3363/$O$15,B3363=2018,H3363/$O$16,B3363=2019,H3363/$O$17,B3363=2020,H3363/$O$18,B3363=2021,H3363/$O$19,B3363=2022,H3363/$O$20),"")</f>
        <v>1.1234285682533028E-4</v>
      </c>
      <c r="K3363" s="3" cm="1">
        <f t="array" ref="K3363">IFERROR(_xlfn.IFS(B3363=2015,J3363*$P$4,B3363=2016,J3363*$P$5,B3363=2017,J3363*$P$6,B3363=2018,J3363*$P$7,B3363=2019,J3363*$P$8,B3363=2020,J3363*$P$9,B3363=2021,J3363*$P$10,B3363=2022,J3363*$P$11),"")</f>
        <v>236819.05843293818</v>
      </c>
      <c r="L3363" s="3">
        <f t="shared" si="53"/>
        <v>444129.05843293818</v>
      </c>
    </row>
    <row r="3364" spans="1:12">
      <c r="A3364">
        <v>4817960</v>
      </c>
      <c r="B3364">
        <v>2021</v>
      </c>
      <c r="D3364" t="s">
        <v>1218</v>
      </c>
      <c r="E3364" t="s">
        <v>1219</v>
      </c>
      <c r="F3364" t="s">
        <v>4230</v>
      </c>
      <c r="G3364" t="s">
        <v>1220</v>
      </c>
      <c r="H3364" s="5">
        <v>281125.43</v>
      </c>
      <c r="I3364">
        <f>IFERROR(VLOOKUP(G3364,'NCES Match'!$A$2:$B$1307,2,FALSE),"")</f>
        <v>4817960</v>
      </c>
      <c r="J3364" cm="1">
        <f t="array" ref="J3364">IFERROR(_xlfn.IFS(B3364=2015,H3364/$O$13,B3364=2016,H3364/$O$14,B3364=2017,H3364/$O$15,B3364=2018,H3364/$O$16,B3364=2019,H3364/$O$17,B3364=2020,H3364/$O$18,B3364=2021,H3364/$O$19,B3364=2022,H3364/$O$20),"")</f>
        <v>1.4383586279303161E-4</v>
      </c>
      <c r="K3364" s="3" cm="1">
        <f t="array" ref="K3364">IFERROR(_xlfn.IFS(B3364=2015,J3364*$P$4,B3364=2016,J3364*$P$5,B3364=2017,J3364*$P$6,B3364=2018,J3364*$P$7,B3364=2019,J3364*$P$8,B3364=2020,J3364*$P$9,B3364=2021,J3364*$P$10,B3364=2022,J3364*$P$11),"")</f>
        <v>307888.32975311996</v>
      </c>
      <c r="L3364" s="3">
        <f t="shared" si="53"/>
        <v>589013.7597531199</v>
      </c>
    </row>
    <row r="3365" spans="1:12">
      <c r="A3365">
        <v>4817960</v>
      </c>
      <c r="B3365">
        <v>2022</v>
      </c>
      <c r="D3365" t="s">
        <v>1218</v>
      </c>
      <c r="E3365" t="s">
        <v>1219</v>
      </c>
      <c r="F3365" t="s">
        <v>4101</v>
      </c>
      <c r="G3365" t="s">
        <v>1220</v>
      </c>
      <c r="H3365" s="5">
        <v>285576.2</v>
      </c>
      <c r="I3365">
        <f>IFERROR(VLOOKUP(G3365,'NCES Match'!$A$2:$B$1307,2,FALSE),"")</f>
        <v>4817960</v>
      </c>
      <c r="J3365" cm="1">
        <f t="array" ref="J3365">IFERROR(_xlfn.IFS(B3365=2015,H3365/$O$13,B3365=2016,H3365/$O$14,B3365=2017,H3365/$O$15,B3365=2018,H3365/$O$16,B3365=2019,H3365/$O$17,B3365=2020,H3365/$O$18,B3365=2021,H3365/$O$19,B3365=2022,H3365/$O$20),"")</f>
        <v>1.2543381786953757E-4</v>
      </c>
      <c r="K3365" s="3" cm="1">
        <f t="array" ref="K3365">IFERROR(_xlfn.IFS(B3365=2015,J3365*$P$4,B3365=2016,J3365*$P$5,B3365=2017,J3365*$P$6,B3365=2018,J3365*$P$7,B3365=2019,J3365*$P$8,B3365=2020,J3365*$P$9,B3365=2021,J3365*$P$10,B3365=2022,J3365*$P$11),"")</f>
        <v>270119.59515974828</v>
      </c>
      <c r="L3365" s="3">
        <f t="shared" si="53"/>
        <v>555695.79515974829</v>
      </c>
    </row>
    <row r="3366" spans="1:12">
      <c r="A3366">
        <v>4817960</v>
      </c>
      <c r="B3366">
        <v>2023</v>
      </c>
      <c r="D3366" t="s">
        <v>1218</v>
      </c>
      <c r="E3366" t="s">
        <v>1219</v>
      </c>
      <c r="F3366" t="s">
        <v>4101</v>
      </c>
      <c r="G3366" t="s">
        <v>1220</v>
      </c>
      <c r="H3366" s="5">
        <v>304458.78999999998</v>
      </c>
      <c r="I3366">
        <f>IFERROR(VLOOKUP(G3366,'NCES Match'!$A$2:$B$1307,2,FALSE),"")</f>
        <v>4817960</v>
      </c>
      <c r="J3366" t="str" cm="1">
        <f t="array" ref="J3366">IFERROR(_xlfn.IFS(B3366=2015,H3366/$O$13,B3366=2016,H3366/$O$14,B3366=2017,H3366/$O$15,B3366=2018,H3366/$O$16,B3366=2019,H3366/$O$17,B3366=2020,H3366/$O$18,B3366=2021,H3366/$O$19,B3366=2022,H3366/$O$20),"")</f>
        <v/>
      </c>
      <c r="K3366" s="3" t="str" cm="1">
        <f t="array" ref="K3366">IFERROR(_xlfn.IFS(B3366=2015,J3366*$P$4,B3366=2016,J3366*$P$5,B3366=2017,J3366*$P$6,B3366=2018,J3366*$P$7,B3366=2019,J3366*$P$8,B3366=2020,J3366*$P$9,B3366=2021,J3366*$P$10,B3366=2022,J3366*$P$11),"")</f>
        <v/>
      </c>
      <c r="L3366" s="3">
        <f t="shared" si="53"/>
        <v>304458.78999999998</v>
      </c>
    </row>
    <row r="3367" spans="1:12">
      <c r="A3367">
        <v>4821270</v>
      </c>
      <c r="B3367">
        <v>2015</v>
      </c>
      <c r="C3367" t="s">
        <v>381</v>
      </c>
      <c r="D3367" t="s">
        <v>1472</v>
      </c>
      <c r="E3367" t="s">
        <v>1473</v>
      </c>
      <c r="G3367" t="s">
        <v>1474</v>
      </c>
      <c r="H3367" s="5">
        <v>92825.2</v>
      </c>
      <c r="I3367">
        <f>IFERROR(VLOOKUP(G3367,'NCES Match'!$A$2:$B$1307,2,FALSE),"")</f>
        <v>4821270</v>
      </c>
      <c r="J3367" cm="1">
        <f t="array" ref="J3367">IFERROR(_xlfn.IFS(B3367=2015,H3367/$O$13,B3367=2016,H3367/$O$14,B3367=2017,H3367/$O$15,B3367=2018,H3367/$O$16,B3367=2019,H3367/$O$17,B3367=2020,H3367/$O$18,B3367=2021,H3367/$O$19,B3367=2022,H3367/$O$20),"")</f>
        <v>7.271961041636503E-5</v>
      </c>
      <c r="K3367" s="3" cm="1">
        <f t="array" ref="K3367">IFERROR(_xlfn.IFS(B3367=2015,J3367*$P$4,B3367=2016,J3367*$P$5,B3367=2017,J3367*$P$6,B3367=2018,J3367*$P$7,B3367=2019,J3367*$P$8,B3367=2020,J3367*$P$9,B3367=2021,J3367*$P$10,B3367=2022,J3367*$P$11),"")</f>
        <v>115732.02286581499</v>
      </c>
      <c r="L3367" s="3">
        <f t="shared" si="53"/>
        <v>208557.22286581498</v>
      </c>
    </row>
    <row r="3368" spans="1:12">
      <c r="A3368">
        <v>4821270</v>
      </c>
      <c r="B3368">
        <v>2016</v>
      </c>
      <c r="C3368" t="s">
        <v>4102</v>
      </c>
      <c r="D3368" t="s">
        <v>1472</v>
      </c>
      <c r="E3368" t="s">
        <v>1473</v>
      </c>
      <c r="F3368" t="s">
        <v>4101</v>
      </c>
      <c r="G3368" t="s">
        <v>1474</v>
      </c>
      <c r="H3368" s="5">
        <v>92393</v>
      </c>
      <c r="I3368">
        <f>IFERROR(VLOOKUP(G3368,'NCES Match'!$A$2:$B$1307,2,FALSE),"")</f>
        <v>4821270</v>
      </c>
      <c r="J3368" cm="1">
        <f t="array" ref="J3368">IFERROR(_xlfn.IFS(B3368=2015,H3368/$O$13,B3368=2016,H3368/$O$14,B3368=2017,H3368/$O$15,B3368=2018,H3368/$O$16,B3368=2019,H3368/$O$17,B3368=2020,H3368/$O$18,B3368=2021,H3368/$O$19,B3368=2022,H3368/$O$20),"")</f>
        <v>6.6141091308635229E-5</v>
      </c>
      <c r="K3368" s="3" cm="1">
        <f t="array" ref="K3368">IFERROR(_xlfn.IFS(B3368=2015,J3368*$P$4,B3368=2016,J3368*$P$5,B3368=2017,J3368*$P$6,B3368=2018,J3368*$P$7,B3368=2019,J3368*$P$8,B3368=2020,J3368*$P$9,B3368=2021,J3368*$P$10,B3368=2022,J3368*$P$11),"")</f>
        <v>110828.07937357041</v>
      </c>
      <c r="L3368" s="3">
        <f t="shared" si="53"/>
        <v>203221.07937357039</v>
      </c>
    </row>
    <row r="3369" spans="1:12">
      <c r="A3369">
        <v>4821270</v>
      </c>
      <c r="B3369">
        <v>2017</v>
      </c>
      <c r="D3369" t="s">
        <v>1472</v>
      </c>
      <c r="E3369" t="s">
        <v>1473</v>
      </c>
      <c r="F3369" t="s">
        <v>4101</v>
      </c>
      <c r="G3369" t="s">
        <v>1474</v>
      </c>
      <c r="H3369" s="5">
        <v>96814</v>
      </c>
      <c r="I3369">
        <f>IFERROR(VLOOKUP(G3369,'NCES Match'!$A$2:$B$1307,2,FALSE),"")</f>
        <v>4821270</v>
      </c>
      <c r="J3369" cm="1">
        <f t="array" ref="J3369">IFERROR(_xlfn.IFS(B3369=2015,H3369/$O$13,B3369=2016,H3369/$O$14,B3369=2017,H3369/$O$15,B3369=2018,H3369/$O$16,B3369=2019,H3369/$O$17,B3369=2020,H3369/$O$18,B3369=2021,H3369/$O$19,B3369=2022,H3369/$O$20),"")</f>
        <v>6.6747324751449598E-5</v>
      </c>
      <c r="K3369" s="3" cm="1">
        <f t="array" ref="K3369">IFERROR(_xlfn.IFS(B3369=2015,J3369*$P$4,B3369=2016,J3369*$P$5,B3369=2017,J3369*$P$6,B3369=2018,J3369*$P$7,B3369=2019,J3369*$P$8,B3369=2020,J3369*$P$9,B3369=2021,J3369*$P$10,B3369=2022,J3369*$P$11),"")</f>
        <v>113353.49888347597</v>
      </c>
      <c r="L3369" s="3">
        <f t="shared" si="53"/>
        <v>210167.49888347596</v>
      </c>
    </row>
    <row r="3370" spans="1:12">
      <c r="A3370">
        <v>4821270</v>
      </c>
      <c r="B3370">
        <v>2018</v>
      </c>
      <c r="D3370" t="s">
        <v>1472</v>
      </c>
      <c r="E3370" t="s">
        <v>1473</v>
      </c>
      <c r="F3370" t="s">
        <v>4101</v>
      </c>
      <c r="G3370" t="s">
        <v>1474</v>
      </c>
      <c r="H3370" s="5">
        <v>104461</v>
      </c>
      <c r="I3370">
        <f>IFERROR(VLOOKUP(G3370,'NCES Match'!$A$2:$B$1307,2,FALSE),"")</f>
        <v>4821270</v>
      </c>
      <c r="J3370" cm="1">
        <f t="array" ref="J3370">IFERROR(_xlfn.IFS(B3370=2015,H3370/$O$13,B3370=2016,H3370/$O$14,B3370=2017,H3370/$O$15,B3370=2018,H3370/$O$16,B3370=2019,H3370/$O$17,B3370=2020,H3370/$O$18,B3370=2021,H3370/$O$19,B3370=2022,H3370/$O$20),"")</f>
        <v>6.8166948457124252E-5</v>
      </c>
      <c r="K3370" s="3" cm="1">
        <f t="array" ref="K3370">IFERROR(_xlfn.IFS(B3370=2015,J3370*$P$4,B3370=2016,J3370*$P$5,B3370=2017,J3370*$P$6,B3370=2018,J3370*$P$7,B3370=2019,J3370*$P$8,B3370=2020,J3370*$P$9,B3370=2021,J3370*$P$10,B3370=2022,J3370*$P$11),"")</f>
        <v>117032.65024457967</v>
      </c>
      <c r="L3370" s="3">
        <f t="shared" si="53"/>
        <v>221493.65024457965</v>
      </c>
    </row>
    <row r="3371" spans="1:12">
      <c r="A3371">
        <v>4821270</v>
      </c>
      <c r="B3371">
        <v>2019</v>
      </c>
      <c r="D3371" t="s">
        <v>1472</v>
      </c>
      <c r="E3371" t="s">
        <v>1473</v>
      </c>
      <c r="F3371" t="s">
        <v>4101</v>
      </c>
      <c r="G3371" t="s">
        <v>1474</v>
      </c>
      <c r="H3371" s="5">
        <v>112013</v>
      </c>
      <c r="I3371">
        <f>IFERROR(VLOOKUP(G3371,'NCES Match'!$A$2:$B$1307,2,FALSE),"")</f>
        <v>4821270</v>
      </c>
      <c r="J3371" cm="1">
        <f t="array" ref="J3371">IFERROR(_xlfn.IFS(B3371=2015,H3371/$O$13,B3371=2016,H3371/$O$14,B3371=2017,H3371/$O$15,B3371=2018,H3371/$O$16,B3371=2019,H3371/$O$17,B3371=2020,H3371/$O$18,B3371=2021,H3371/$O$19,B3371=2022,H3371/$O$20),"")</f>
        <v>7.0924394324648875E-5</v>
      </c>
      <c r="K3371" s="3" cm="1">
        <f t="array" ref="K3371">IFERROR(_xlfn.IFS(B3371=2015,J3371*$P$4,B3371=2016,J3371*$P$5,B3371=2017,J3371*$P$6,B3371=2018,J3371*$P$7,B3371=2019,J3371*$P$8,B3371=2020,J3371*$P$9,B3371=2021,J3371*$P$10,B3371=2022,J3371*$P$11),"")</f>
        <v>123261.3467324035</v>
      </c>
      <c r="L3371" s="3">
        <f t="shared" si="53"/>
        <v>235274.3467324035</v>
      </c>
    </row>
    <row r="3372" spans="1:12">
      <c r="A3372">
        <v>4821270</v>
      </c>
      <c r="B3372">
        <v>2020</v>
      </c>
      <c r="D3372" t="s">
        <v>1472</v>
      </c>
      <c r="E3372" t="s">
        <v>1473</v>
      </c>
      <c r="F3372" t="s">
        <v>4230</v>
      </c>
      <c r="G3372" t="s">
        <v>1474</v>
      </c>
      <c r="H3372" s="5">
        <v>125386</v>
      </c>
      <c r="I3372">
        <f>IFERROR(VLOOKUP(G3372,'NCES Match'!$A$2:$B$1307,2,FALSE),"")</f>
        <v>4821270</v>
      </c>
      <c r="J3372" cm="1">
        <f t="array" ref="J3372">IFERROR(_xlfn.IFS(B3372=2015,H3372/$O$13,B3372=2016,H3372/$O$14,B3372=2017,H3372/$O$15,B3372=2018,H3372/$O$16,B3372=2019,H3372/$O$17,B3372=2020,H3372/$O$18,B3372=2021,H3372/$O$19,B3372=2022,H3372/$O$20),"")</f>
        <v>6.7947621657907787E-5</v>
      </c>
      <c r="K3372" s="3" cm="1">
        <f t="array" ref="K3372">IFERROR(_xlfn.IFS(B3372=2015,J3372*$P$4,B3372=2016,J3372*$P$5,B3372=2017,J3372*$P$6,B3372=2018,J3372*$P$7,B3372=2019,J3372*$P$8,B3372=2020,J3372*$P$9,B3372=2021,J3372*$P$10,B3372=2022,J3372*$P$11),"")</f>
        <v>143233.77772742457</v>
      </c>
      <c r="L3372" s="3">
        <f t="shared" si="53"/>
        <v>268619.77772742457</v>
      </c>
    </row>
    <row r="3373" spans="1:12">
      <c r="A3373">
        <v>4821270</v>
      </c>
      <c r="B3373">
        <v>2021</v>
      </c>
      <c r="D3373" t="s">
        <v>1472</v>
      </c>
      <c r="E3373" t="s">
        <v>1473</v>
      </c>
      <c r="F3373" t="s">
        <v>4101</v>
      </c>
      <c r="G3373" t="s">
        <v>1474</v>
      </c>
      <c r="H3373" s="5">
        <v>130190.04</v>
      </c>
      <c r="I3373">
        <f>IFERROR(VLOOKUP(G3373,'NCES Match'!$A$2:$B$1307,2,FALSE),"")</f>
        <v>4821270</v>
      </c>
      <c r="J3373" cm="1">
        <f t="array" ref="J3373">IFERROR(_xlfn.IFS(B3373=2015,H3373/$O$13,B3373=2016,H3373/$O$14,B3373=2017,H3373/$O$15,B3373=2018,H3373/$O$16,B3373=2019,H3373/$O$17,B3373=2020,H3373/$O$18,B3373=2021,H3373/$O$19,B3373=2022,H3373/$O$20),"")</f>
        <v>6.66108246787183E-5</v>
      </c>
      <c r="K3373" s="3" cm="1">
        <f t="array" ref="K3373">IFERROR(_xlfn.IFS(B3373=2015,J3373*$P$4,B3373=2016,J3373*$P$5,B3373=2017,J3373*$P$6,B3373=2018,J3373*$P$7,B3373=2019,J3373*$P$8,B3373=2020,J3373*$P$9,B3373=2021,J3373*$P$10,B3373=2022,J3373*$P$11),"")</f>
        <v>142584.02011547613</v>
      </c>
      <c r="L3373" s="3">
        <f t="shared" si="53"/>
        <v>272774.06011547614</v>
      </c>
    </row>
    <row r="3374" spans="1:12">
      <c r="A3374">
        <v>4821270</v>
      </c>
      <c r="B3374">
        <v>2022</v>
      </c>
      <c r="D3374" t="s">
        <v>1472</v>
      </c>
      <c r="E3374" t="s">
        <v>1473</v>
      </c>
      <c r="F3374" t="s">
        <v>4101</v>
      </c>
      <c r="G3374" t="s">
        <v>1474</v>
      </c>
      <c r="H3374" s="5">
        <v>143254.6</v>
      </c>
      <c r="I3374">
        <f>IFERROR(VLOOKUP(G3374,'NCES Match'!$A$2:$B$1307,2,FALSE),"")</f>
        <v>4821270</v>
      </c>
      <c r="J3374" cm="1">
        <f t="array" ref="J3374">IFERROR(_xlfn.IFS(B3374=2015,H3374/$O$13,B3374=2016,H3374/$O$14,B3374=2017,H3374/$O$15,B3374=2018,H3374/$O$16,B3374=2019,H3374/$O$17,B3374=2020,H3374/$O$18,B3374=2021,H3374/$O$19,B3374=2022,H3374/$O$20),"")</f>
        <v>6.2921810029594415E-5</v>
      </c>
      <c r="K3374" s="3" cm="1">
        <f t="array" ref="K3374">IFERROR(_xlfn.IFS(B3374=2015,J3374*$P$4,B3374=2016,J3374*$P$5,B3374=2017,J3374*$P$6,B3374=2018,J3374*$P$7,B3374=2019,J3374*$P$8,B3374=2020,J3374*$P$9,B3374=2021,J3374*$P$10,B3374=2022,J3374*$P$11),"")</f>
        <v>135501.04860549193</v>
      </c>
      <c r="L3374" s="3">
        <f t="shared" si="53"/>
        <v>278755.64860549197</v>
      </c>
    </row>
    <row r="3375" spans="1:12">
      <c r="A3375">
        <v>4821270</v>
      </c>
      <c r="B3375">
        <v>2023</v>
      </c>
      <c r="D3375" t="s">
        <v>1472</v>
      </c>
      <c r="E3375" t="s">
        <v>1473</v>
      </c>
      <c r="F3375" t="s">
        <v>4101</v>
      </c>
      <c r="G3375" t="s">
        <v>1474</v>
      </c>
      <c r="H3375" s="5">
        <v>163328.51999999999</v>
      </c>
      <c r="I3375">
        <f>IFERROR(VLOOKUP(G3375,'NCES Match'!$A$2:$B$1307,2,FALSE),"")</f>
        <v>4821270</v>
      </c>
      <c r="J3375" t="str" cm="1">
        <f t="array" ref="J3375">IFERROR(_xlfn.IFS(B3375=2015,H3375/$O$13,B3375=2016,H3375/$O$14,B3375=2017,H3375/$O$15,B3375=2018,H3375/$O$16,B3375=2019,H3375/$O$17,B3375=2020,H3375/$O$18,B3375=2021,H3375/$O$19,B3375=2022,H3375/$O$20),"")</f>
        <v/>
      </c>
      <c r="K3375" s="3" t="str" cm="1">
        <f t="array" ref="K3375">IFERROR(_xlfn.IFS(B3375=2015,J3375*$P$4,B3375=2016,J3375*$P$5,B3375=2017,J3375*$P$6,B3375=2018,J3375*$P$7,B3375=2019,J3375*$P$8,B3375=2020,J3375*$P$9,B3375=2021,J3375*$P$10,B3375=2022,J3375*$P$11),"")</f>
        <v/>
      </c>
      <c r="L3375" s="3">
        <f t="shared" si="53"/>
        <v>163328.51999999999</v>
      </c>
    </row>
    <row r="3376" spans="1:12">
      <c r="A3376">
        <v>4836480</v>
      </c>
      <c r="B3376">
        <v>2015</v>
      </c>
      <c r="C3376" t="s">
        <v>381</v>
      </c>
      <c r="D3376" t="s">
        <v>2665</v>
      </c>
      <c r="E3376" t="s">
        <v>2666</v>
      </c>
      <c r="G3376" t="s">
        <v>2667</v>
      </c>
      <c r="H3376" s="5">
        <v>76254.33</v>
      </c>
      <c r="I3376">
        <f>IFERROR(VLOOKUP(G3376,'NCES Match'!$A$2:$B$1307,2,FALSE),"")</f>
        <v>4836480</v>
      </c>
      <c r="J3376" cm="1">
        <f t="array" ref="J3376">IFERROR(_xlfn.IFS(B3376=2015,H3376/$O$13,B3376=2016,H3376/$O$14,B3376=2017,H3376/$O$15,B3376=2018,H3376/$O$16,B3376=2019,H3376/$O$17,B3376=2020,H3376/$O$18,B3376=2021,H3376/$O$19,B3376=2022,H3376/$O$20),"")</f>
        <v>5.973792860301876E-5</v>
      </c>
      <c r="K3376" s="3" cm="1">
        <f t="array" ref="K3376">IFERROR(_xlfn.IFS(B3376=2015,J3376*$P$4,B3376=2016,J3376*$P$5,B3376=2017,J3376*$P$6,B3376=2018,J3376*$P$7,B3376=2019,J3376*$P$8,B3376=2020,J3376*$P$9,B3376=2021,J3376*$P$10,B3376=2022,J3376*$P$11),"")</f>
        <v>95071.897105283933</v>
      </c>
      <c r="L3376" s="3">
        <f t="shared" si="53"/>
        <v>171326.22710528394</v>
      </c>
    </row>
    <row r="3377" spans="1:12">
      <c r="A3377">
        <v>4836480</v>
      </c>
      <c r="B3377">
        <v>2016</v>
      </c>
      <c r="C3377" t="s">
        <v>4102</v>
      </c>
      <c r="D3377" t="s">
        <v>2665</v>
      </c>
      <c r="E3377" t="s">
        <v>2666</v>
      </c>
      <c r="F3377" t="s">
        <v>4101</v>
      </c>
      <c r="G3377" t="s">
        <v>2667</v>
      </c>
      <c r="H3377" s="5">
        <v>73244</v>
      </c>
      <c r="I3377">
        <f>IFERROR(VLOOKUP(G3377,'NCES Match'!$A$2:$B$1307,2,FALSE),"")</f>
        <v>4836480</v>
      </c>
      <c r="J3377" cm="1">
        <f t="array" ref="J3377">IFERROR(_xlfn.IFS(B3377=2015,H3377/$O$13,B3377=2016,H3377/$O$14,B3377=2017,H3377/$O$15,B3377=2018,H3377/$O$16,B3377=2019,H3377/$O$17,B3377=2020,H3377/$O$18,B3377=2021,H3377/$O$19,B3377=2022,H3377/$O$20),"")</f>
        <v>5.2432955871220537E-5</v>
      </c>
      <c r="K3377" s="3" cm="1">
        <f t="array" ref="K3377">IFERROR(_xlfn.IFS(B3377=2015,J3377*$P$4,B3377=2016,J3377*$P$5,B3377=2017,J3377*$P$6,B3377=2018,J3377*$P$7,B3377=2019,J3377*$P$8,B3377=2020,J3377*$P$9,B3377=2021,J3377*$P$10,B3377=2022,J3377*$P$11),"")</f>
        <v>87858.29928282219</v>
      </c>
      <c r="L3377" s="3">
        <f t="shared" si="53"/>
        <v>161102.29928282218</v>
      </c>
    </row>
    <row r="3378" spans="1:12">
      <c r="A3378">
        <v>4836480</v>
      </c>
      <c r="B3378">
        <v>2017</v>
      </c>
      <c r="D3378" t="s">
        <v>2665</v>
      </c>
      <c r="E3378" t="s">
        <v>2666</v>
      </c>
      <c r="F3378" t="s">
        <v>4101</v>
      </c>
      <c r="G3378" t="s">
        <v>2667</v>
      </c>
      <c r="H3378" s="5">
        <v>72364</v>
      </c>
      <c r="I3378">
        <f>IFERROR(VLOOKUP(G3378,'NCES Match'!$A$2:$B$1307,2,FALSE),"")</f>
        <v>4836480</v>
      </c>
      <c r="J3378" cm="1">
        <f t="array" ref="J3378">IFERROR(_xlfn.IFS(B3378=2015,H3378/$O$13,B3378=2016,H3378/$O$14,B3378=2017,H3378/$O$15,B3378=2018,H3378/$O$16,B3378=2019,H3378/$O$17,B3378=2020,H3378/$O$18,B3378=2021,H3378/$O$19,B3378=2022,H3378/$O$20),"")</f>
        <v>4.9890546907615622E-5</v>
      </c>
      <c r="K3378" s="3" cm="1">
        <f t="array" ref="K3378">IFERROR(_xlfn.IFS(B3378=2015,J3378*$P$4,B3378=2016,J3378*$P$5,B3378=2017,J3378*$P$6,B3378=2018,J3378*$P$7,B3378=2019,J3378*$P$8,B3378=2020,J3378*$P$9,B3378=2021,J3378*$P$10,B3378=2022,J3378*$P$11),"")</f>
        <v>84726.512624247072</v>
      </c>
      <c r="L3378" s="3">
        <f t="shared" si="53"/>
        <v>157090.51262424706</v>
      </c>
    </row>
    <row r="3379" spans="1:12">
      <c r="A3379">
        <v>4836480</v>
      </c>
      <c r="B3379">
        <v>2018</v>
      </c>
      <c r="D3379" t="s">
        <v>2665</v>
      </c>
      <c r="E3379" t="s">
        <v>2666</v>
      </c>
      <c r="F3379" t="s">
        <v>4101</v>
      </c>
      <c r="G3379" t="s">
        <v>2667</v>
      </c>
      <c r="H3379" s="5">
        <v>71252</v>
      </c>
      <c r="I3379">
        <f>IFERROR(VLOOKUP(G3379,'NCES Match'!$A$2:$B$1307,2,FALSE),"")</f>
        <v>4836480</v>
      </c>
      <c r="J3379" cm="1">
        <f t="array" ref="J3379">IFERROR(_xlfn.IFS(B3379=2015,H3379/$O$13,B3379=2016,H3379/$O$14,B3379=2017,H3379/$O$15,B3379=2018,H3379/$O$16,B3379=2019,H3379/$O$17,B3379=2020,H3379/$O$18,B3379=2021,H3379/$O$19,B3379=2022,H3379/$O$20),"")</f>
        <v>4.6496122107456535E-5</v>
      </c>
      <c r="K3379" s="3" cm="1">
        <f t="array" ref="K3379">IFERROR(_xlfn.IFS(B3379=2015,J3379*$P$4,B3379=2016,J3379*$P$5,B3379=2017,J3379*$P$6,B3379=2018,J3379*$P$7,B3379=2019,J3379*$P$8,B3379=2020,J3379*$P$9,B3379=2021,J3379*$P$10,B3379=2022,J3379*$P$11),"")</f>
        <v>79827.02056486909</v>
      </c>
      <c r="L3379" s="3">
        <f t="shared" si="53"/>
        <v>151079.0205648691</v>
      </c>
    </row>
    <row r="3380" spans="1:12">
      <c r="A3380">
        <v>4836480</v>
      </c>
      <c r="B3380">
        <v>2019</v>
      </c>
      <c r="D3380" t="s">
        <v>2665</v>
      </c>
      <c r="E3380" t="s">
        <v>2666</v>
      </c>
      <c r="F3380" t="s">
        <v>4101</v>
      </c>
      <c r="G3380" t="s">
        <v>2667</v>
      </c>
      <c r="H3380" s="5">
        <v>75428</v>
      </c>
      <c r="I3380">
        <f>IFERROR(VLOOKUP(G3380,'NCES Match'!$A$2:$B$1307,2,FALSE),"")</f>
        <v>4836480</v>
      </c>
      <c r="J3380" cm="1">
        <f t="array" ref="J3380">IFERROR(_xlfn.IFS(B3380=2015,H3380/$O$13,B3380=2016,H3380/$O$14,B3380=2017,H3380/$O$15,B3380=2018,H3380/$O$16,B3380=2019,H3380/$O$17,B3380=2020,H3380/$O$18,B3380=2021,H3380/$O$19,B3380=2022,H3380/$O$20),"")</f>
        <v>4.775950304982114E-5</v>
      </c>
      <c r="K3380" s="3" cm="1">
        <f t="array" ref="K3380">IFERROR(_xlfn.IFS(B3380=2015,J3380*$P$4,B3380=2016,J3380*$P$5,B3380=2017,J3380*$P$6,B3380=2018,J3380*$P$7,B3380=2019,J3380*$P$8,B3380=2020,J3380*$P$9,B3380=2021,J3380*$P$10,B3380=2022,J3380*$P$11),"")</f>
        <v>83002.480616818866</v>
      </c>
      <c r="L3380" s="3">
        <f t="shared" si="53"/>
        <v>158430.48061681888</v>
      </c>
    </row>
    <row r="3381" spans="1:12">
      <c r="A3381">
        <v>4836480</v>
      </c>
      <c r="B3381">
        <v>2020</v>
      </c>
      <c r="D3381" t="s">
        <v>2665</v>
      </c>
      <c r="E3381" t="s">
        <v>2666</v>
      </c>
      <c r="F3381" t="s">
        <v>4230</v>
      </c>
      <c r="G3381" t="s">
        <v>2667</v>
      </c>
      <c r="H3381" s="5">
        <v>76924</v>
      </c>
      <c r="I3381">
        <f>IFERROR(VLOOKUP(G3381,'NCES Match'!$A$2:$B$1307,2,FALSE),"")</f>
        <v>4836480</v>
      </c>
      <c r="J3381" cm="1">
        <f t="array" ref="J3381">IFERROR(_xlfn.IFS(B3381=2015,H3381/$O$13,B3381=2016,H3381/$O$14,B3381=2017,H3381/$O$15,B3381=2018,H3381/$O$16,B3381=2019,H3381/$O$17,B3381=2020,H3381/$O$18,B3381=2021,H3381/$O$19,B3381=2022,H3381/$O$20),"")</f>
        <v>4.1685697353874419E-5</v>
      </c>
      <c r="K3381" s="3" cm="1">
        <f t="array" ref="K3381">IFERROR(_xlfn.IFS(B3381=2015,J3381*$P$4,B3381=2016,J3381*$P$5,B3381=2017,J3381*$P$6,B3381=2018,J3381*$P$7,B3381=2019,J3381*$P$8,B3381=2020,J3381*$P$9,B3381=2021,J3381*$P$10,B3381=2022,J3381*$P$11),"")</f>
        <v>87873.567367205324</v>
      </c>
      <c r="L3381" s="3">
        <f t="shared" si="53"/>
        <v>164797.56736720534</v>
      </c>
    </row>
    <row r="3382" spans="1:12">
      <c r="A3382">
        <v>4836480</v>
      </c>
      <c r="B3382">
        <v>2021</v>
      </c>
      <c r="D3382" t="s">
        <v>2665</v>
      </c>
      <c r="E3382" t="s">
        <v>2666</v>
      </c>
      <c r="F3382" t="s">
        <v>4230</v>
      </c>
      <c r="G3382" t="s">
        <v>2667</v>
      </c>
      <c r="H3382" s="5">
        <v>81518.91</v>
      </c>
      <c r="I3382">
        <f>IFERROR(VLOOKUP(G3382,'NCES Match'!$A$2:$B$1307,2,FALSE),"")</f>
        <v>4836480</v>
      </c>
      <c r="J3382" cm="1">
        <f t="array" ref="J3382">IFERROR(_xlfn.IFS(B3382=2015,H3382/$O$13,B3382=2016,H3382/$O$14,B3382=2017,H3382/$O$15,B3382=2018,H3382/$O$16,B3382=2019,H3382/$O$17,B3382=2020,H3382/$O$18,B3382=2021,H3382/$O$19,B3382=2022,H3382/$O$20),"")</f>
        <v>4.1708580948359929E-5</v>
      </c>
      <c r="K3382" s="3" cm="1">
        <f t="array" ref="K3382">IFERROR(_xlfn.IFS(B3382=2015,J3382*$P$4,B3382=2016,J3382*$P$5,B3382=2017,J3382*$P$6,B3382=2018,J3382*$P$7,B3382=2019,J3382*$P$8,B3382=2020,J3382*$P$9,B3382=2021,J3382*$P$10,B3382=2022,J3382*$P$11),"")</f>
        <v>89279.440295368913</v>
      </c>
      <c r="L3382" s="3">
        <f t="shared" si="53"/>
        <v>170798.35029536893</v>
      </c>
    </row>
    <row r="3383" spans="1:12">
      <c r="A3383">
        <v>4836480</v>
      </c>
      <c r="B3383">
        <v>2022</v>
      </c>
      <c r="D3383" t="s">
        <v>2665</v>
      </c>
      <c r="E3383" t="s">
        <v>2666</v>
      </c>
      <c r="F3383" t="s">
        <v>4101</v>
      </c>
      <c r="G3383" t="s">
        <v>2667</v>
      </c>
      <c r="H3383" s="5">
        <v>82234.37</v>
      </c>
      <c r="I3383">
        <f>IFERROR(VLOOKUP(G3383,'NCES Match'!$A$2:$B$1307,2,FALSE),"")</f>
        <v>4836480</v>
      </c>
      <c r="J3383" cm="1">
        <f t="array" ref="J3383">IFERROR(_xlfn.IFS(B3383=2015,H3383/$O$13,B3383=2016,H3383/$O$14,B3383=2017,H3383/$O$15,B3383=2018,H3383/$O$16,B3383=2019,H3383/$O$17,B3383=2020,H3383/$O$18,B3383=2021,H3383/$O$19,B3383=2022,H3383/$O$20),"")</f>
        <v>3.6119855188199035E-5</v>
      </c>
      <c r="K3383" s="3" cm="1">
        <f t="array" ref="K3383">IFERROR(_xlfn.IFS(B3383=2015,J3383*$P$4,B3383=2016,J3383*$P$5,B3383=2017,J3383*$P$6,B3383=2018,J3383*$P$7,B3383=2019,J3383*$P$8,B3383=2020,J3383*$P$9,B3383=2021,J3383*$P$10,B3383=2022,J3383*$P$11),"")</f>
        <v>77783.494326967557</v>
      </c>
      <c r="L3383" s="3">
        <f t="shared" si="53"/>
        <v>160017.86432696757</v>
      </c>
    </row>
    <row r="3384" spans="1:12">
      <c r="A3384">
        <v>4836480</v>
      </c>
      <c r="B3384">
        <v>2023</v>
      </c>
      <c r="D3384" t="s">
        <v>2665</v>
      </c>
      <c r="E3384" t="s">
        <v>2666</v>
      </c>
      <c r="F3384" t="s">
        <v>4101</v>
      </c>
      <c r="G3384" t="s">
        <v>2667</v>
      </c>
      <c r="H3384" s="5">
        <v>111543.5</v>
      </c>
      <c r="I3384">
        <f>IFERROR(VLOOKUP(G3384,'NCES Match'!$A$2:$B$1307,2,FALSE),"")</f>
        <v>4836480</v>
      </c>
      <c r="J3384" t="str" cm="1">
        <f t="array" ref="J3384">IFERROR(_xlfn.IFS(B3384=2015,H3384/$O$13,B3384=2016,H3384/$O$14,B3384=2017,H3384/$O$15,B3384=2018,H3384/$O$16,B3384=2019,H3384/$O$17,B3384=2020,H3384/$O$18,B3384=2021,H3384/$O$19,B3384=2022,H3384/$O$20),"")</f>
        <v/>
      </c>
      <c r="K3384" s="3" t="str" cm="1">
        <f t="array" ref="K3384">IFERROR(_xlfn.IFS(B3384=2015,J3384*$P$4,B3384=2016,J3384*$P$5,B3384=2017,J3384*$P$6,B3384=2018,J3384*$P$7,B3384=2019,J3384*$P$8,B3384=2020,J3384*$P$9,B3384=2021,J3384*$P$10,B3384=2022,J3384*$P$11),"")</f>
        <v/>
      </c>
      <c r="L3384" s="3">
        <f t="shared" si="53"/>
        <v>111543.5</v>
      </c>
    </row>
    <row r="3385" spans="1:12">
      <c r="A3385">
        <v>4837230</v>
      </c>
      <c r="B3385">
        <v>2015</v>
      </c>
      <c r="C3385" t="s">
        <v>381</v>
      </c>
      <c r="D3385" t="s">
        <v>2779</v>
      </c>
      <c r="E3385" t="s">
        <v>2780</v>
      </c>
      <c r="G3385" t="s">
        <v>2781</v>
      </c>
      <c r="H3385" s="5">
        <v>31003.31</v>
      </c>
      <c r="I3385">
        <f>IFERROR(VLOOKUP(G3385,'NCES Match'!$A$2:$B$1307,2,FALSE),"")</f>
        <v>4837230</v>
      </c>
      <c r="J3385" cm="1">
        <f t="array" ref="J3385">IFERROR(_xlfn.IFS(B3385=2015,H3385/$O$13,B3385=2016,H3385/$O$14,B3385=2017,H3385/$O$15,B3385=2018,H3385/$O$16,B3385=2019,H3385/$O$17,B3385=2020,H3385/$O$18,B3385=2021,H3385/$O$19,B3385=2022,H3385/$O$20),"")</f>
        <v>2.4288109530793301E-5</v>
      </c>
      <c r="K3385" s="3" cm="1">
        <f t="array" ref="K3385">IFERROR(_xlfn.IFS(B3385=2015,J3385*$P$4,B3385=2016,J3385*$P$5,B3385=2017,J3385*$P$6,B3385=2018,J3385*$P$7,B3385=2019,J3385*$P$8,B3385=2020,J3385*$P$9,B3385=2021,J3385*$P$10,B3385=2022,J3385*$P$11),"")</f>
        <v>38654.113126995151</v>
      </c>
      <c r="L3385" s="3">
        <f t="shared" si="53"/>
        <v>69657.423126995156</v>
      </c>
    </row>
    <row r="3386" spans="1:12">
      <c r="A3386">
        <v>4837230</v>
      </c>
      <c r="B3386">
        <v>2016</v>
      </c>
      <c r="C3386" t="s">
        <v>4102</v>
      </c>
      <c r="D3386" t="s">
        <v>2779</v>
      </c>
      <c r="E3386" t="s">
        <v>2780</v>
      </c>
      <c r="F3386" t="s">
        <v>4101</v>
      </c>
      <c r="G3386" t="s">
        <v>2781</v>
      </c>
      <c r="H3386" s="5">
        <v>23410</v>
      </c>
      <c r="I3386">
        <f>IFERROR(VLOOKUP(G3386,'NCES Match'!$A$2:$B$1307,2,FALSE),"")</f>
        <v>4837230</v>
      </c>
      <c r="J3386" cm="1">
        <f t="array" ref="J3386">IFERROR(_xlfn.IFS(B3386=2015,H3386/$O$13,B3386=2016,H3386/$O$14,B3386=2017,H3386/$O$15,B3386=2018,H3386/$O$16,B3386=2019,H3386/$O$17,B3386=2020,H3386/$O$18,B3386=2021,H3386/$O$19,B3386=2022,H3386/$O$20),"")</f>
        <v>1.6758444335990288E-5</v>
      </c>
      <c r="K3386" s="3" cm="1">
        <f t="array" ref="K3386">IFERROR(_xlfn.IFS(B3386=2015,J3386*$P$4,B3386=2016,J3386*$P$5,B3386=2017,J3386*$P$6,B3386=2018,J3386*$P$7,B3386=2019,J3386*$P$8,B3386=2020,J3386*$P$9,B3386=2021,J3386*$P$10,B3386=2022,J3386*$P$11),"")</f>
        <v>28080.972997253939</v>
      </c>
      <c r="L3386" s="3">
        <f t="shared" si="53"/>
        <v>51490.972997253935</v>
      </c>
    </row>
    <row r="3387" spans="1:12">
      <c r="A3387">
        <v>4837230</v>
      </c>
      <c r="B3387">
        <v>2017</v>
      </c>
      <c r="D3387" t="s">
        <v>2779</v>
      </c>
      <c r="E3387" t="s">
        <v>2780</v>
      </c>
      <c r="F3387" t="s">
        <v>4101</v>
      </c>
      <c r="G3387" t="s">
        <v>2781</v>
      </c>
      <c r="H3387" s="5">
        <v>25099</v>
      </c>
      <c r="I3387">
        <f>IFERROR(VLOOKUP(G3387,'NCES Match'!$A$2:$B$1307,2,FALSE),"")</f>
        <v>4837230</v>
      </c>
      <c r="J3387" cm="1">
        <f t="array" ref="J3387">IFERROR(_xlfn.IFS(B3387=2015,H3387/$O$13,B3387=2016,H3387/$O$14,B3387=2017,H3387/$O$15,B3387=2018,H3387/$O$16,B3387=2019,H3387/$O$17,B3387=2020,H3387/$O$18,B3387=2021,H3387/$O$19,B3387=2022,H3387/$O$20),"")</f>
        <v>1.7304223603369696E-5</v>
      </c>
      <c r="K3387" s="3" cm="1">
        <f t="array" ref="K3387">IFERROR(_xlfn.IFS(B3387=2015,J3387*$P$4,B3387=2016,J3387*$P$5,B3387=2017,J3387*$P$6,B3387=2018,J3387*$P$7,B3387=2019,J3387*$P$8,B3387=2020,J3387*$P$9,B3387=2021,J3387*$P$10,B3387=2022,J3387*$P$11),"")</f>
        <v>29386.860045823578</v>
      </c>
      <c r="L3387" s="3">
        <f t="shared" si="53"/>
        <v>54485.860045823574</v>
      </c>
    </row>
    <row r="3388" spans="1:12">
      <c r="A3388">
        <v>4837230</v>
      </c>
      <c r="B3388">
        <v>2018</v>
      </c>
      <c r="D3388" t="s">
        <v>2779</v>
      </c>
      <c r="E3388" t="s">
        <v>2780</v>
      </c>
      <c r="F3388" t="s">
        <v>4101</v>
      </c>
      <c r="G3388" t="s">
        <v>2781</v>
      </c>
      <c r="H3388" s="5">
        <v>27600</v>
      </c>
      <c r="I3388">
        <f>IFERROR(VLOOKUP(G3388,'NCES Match'!$A$2:$B$1307,2,FALSE),"")</f>
        <v>4837230</v>
      </c>
      <c r="J3388" cm="1">
        <f t="array" ref="J3388">IFERROR(_xlfn.IFS(B3388=2015,H3388/$O$13,B3388=2016,H3388/$O$14,B3388=2017,H3388/$O$15,B3388=2018,H3388/$O$16,B3388=2019,H3388/$O$17,B3388=2020,H3388/$O$18,B3388=2021,H3388/$O$19,B3388=2022,H3388/$O$20),"")</f>
        <v>1.8010623844464723E-5</v>
      </c>
      <c r="K3388" s="3" cm="1">
        <f t="array" ref="K3388">IFERROR(_xlfn.IFS(B3388=2015,J3388*$P$4,B3388=2016,J3388*$P$5,B3388=2017,J3388*$P$6,B3388=2018,J3388*$P$7,B3388=2019,J3388*$P$8,B3388=2020,J3388*$P$9,B3388=2021,J3388*$P$10,B3388=2022,J3388*$P$11),"")</f>
        <v>30921.598938842235</v>
      </c>
      <c r="L3388" s="3">
        <f t="shared" si="53"/>
        <v>58521.598938842231</v>
      </c>
    </row>
    <row r="3389" spans="1:12">
      <c r="A3389">
        <v>4837230</v>
      </c>
      <c r="B3389">
        <v>2019</v>
      </c>
      <c r="D3389" t="s">
        <v>2779</v>
      </c>
      <c r="E3389" t="s">
        <v>2780</v>
      </c>
      <c r="F3389" t="s">
        <v>4101</v>
      </c>
      <c r="G3389" t="s">
        <v>2781</v>
      </c>
      <c r="H3389" s="5">
        <v>26296</v>
      </c>
      <c r="I3389">
        <f>IFERROR(VLOOKUP(G3389,'NCES Match'!$A$2:$B$1307,2,FALSE),"")</f>
        <v>4837230</v>
      </c>
      <c r="J3389" cm="1">
        <f t="array" ref="J3389">IFERROR(_xlfn.IFS(B3389=2015,H3389/$O$13,B3389=2016,H3389/$O$14,B3389=2017,H3389/$O$15,B3389=2018,H3389/$O$16,B3389=2019,H3389/$O$17,B3389=2020,H3389/$O$18,B3389=2021,H3389/$O$19,B3389=2022,H3389/$O$20),"")</f>
        <v>1.665010198067159E-5</v>
      </c>
      <c r="K3389" s="3" cm="1">
        <f t="array" ref="K3389">IFERROR(_xlfn.IFS(B3389=2015,J3389*$P$4,B3389=2016,J3389*$P$5,B3389=2017,J3389*$P$6,B3389=2018,J3389*$P$7,B3389=2019,J3389*$P$8,B3389=2020,J3389*$P$9,B3389=2021,J3389*$P$10,B3389=2022,J3389*$P$11),"")</f>
        <v>28936.644618707491</v>
      </c>
      <c r="L3389" s="3">
        <f t="shared" si="53"/>
        <v>55232.644618707491</v>
      </c>
    </row>
    <row r="3390" spans="1:12">
      <c r="A3390">
        <v>4837230</v>
      </c>
      <c r="B3390">
        <v>2020</v>
      </c>
      <c r="D3390" t="s">
        <v>2779</v>
      </c>
      <c r="E3390" t="s">
        <v>2780</v>
      </c>
      <c r="F3390" t="s">
        <v>4230</v>
      </c>
      <c r="G3390" t="s">
        <v>2781</v>
      </c>
      <c r="H3390" s="5">
        <v>45229</v>
      </c>
      <c r="I3390">
        <f>IFERROR(VLOOKUP(G3390,'NCES Match'!$A$2:$B$1307,2,FALSE),"")</f>
        <v>4837230</v>
      </c>
      <c r="J3390" cm="1">
        <f t="array" ref="J3390">IFERROR(_xlfn.IFS(B3390=2015,H3390/$O$13,B3390=2016,H3390/$O$14,B3390=2017,H3390/$O$15,B3390=2018,H3390/$O$16,B3390=2019,H3390/$O$17,B3390=2020,H3390/$O$18,B3390=2021,H3390/$O$19,B3390=2022,H3390/$O$20),"")</f>
        <v>2.4509937153793175E-5</v>
      </c>
      <c r="K3390" s="3" cm="1">
        <f t="array" ref="K3390">IFERROR(_xlfn.IFS(B3390=2015,J3390*$P$4,B3390=2016,J3390*$P$5,B3390=2017,J3390*$P$6,B3390=2018,J3390*$P$7,B3390=2019,J3390*$P$8,B3390=2020,J3390*$P$9,B3390=2021,J3390*$P$10,B3390=2022,J3390*$P$11),"")</f>
        <v>51667.0165156691</v>
      </c>
      <c r="L3390" s="3">
        <f t="shared" si="53"/>
        <v>96896.016515669093</v>
      </c>
    </row>
    <row r="3391" spans="1:12">
      <c r="A3391">
        <v>4837230</v>
      </c>
      <c r="B3391">
        <v>2021</v>
      </c>
      <c r="D3391" t="s">
        <v>2779</v>
      </c>
      <c r="E3391" t="s">
        <v>2780</v>
      </c>
      <c r="F3391" t="s">
        <v>4230</v>
      </c>
      <c r="G3391" t="s">
        <v>2781</v>
      </c>
      <c r="H3391" s="5">
        <v>45736.28</v>
      </c>
      <c r="I3391">
        <f>IFERROR(VLOOKUP(G3391,'NCES Match'!$A$2:$B$1307,2,FALSE),"")</f>
        <v>4837230</v>
      </c>
      <c r="J3391" cm="1">
        <f t="array" ref="J3391">IFERROR(_xlfn.IFS(B3391=2015,H3391/$O$13,B3391=2016,H3391/$O$14,B3391=2017,H3391/$O$15,B3391=2018,H3391/$O$16,B3391=2019,H3391/$O$17,B3391=2020,H3391/$O$18,B3391=2021,H3391/$O$19,B3391=2022,H3391/$O$20),"")</f>
        <v>2.3400648225753449E-5</v>
      </c>
      <c r="K3391" s="3" cm="1">
        <f t="array" ref="K3391">IFERROR(_xlfn.IFS(B3391=2015,J3391*$P$4,B3391=2016,J3391*$P$5,B3391=2017,J3391*$P$6,B3391=2018,J3391*$P$7,B3391=2019,J3391*$P$8,B3391=2020,J3391*$P$9,B3391=2021,J3391*$P$10,B3391=2022,J3391*$P$11),"")</f>
        <v>50090.334617971152</v>
      </c>
      <c r="L3391" s="3">
        <f t="shared" si="53"/>
        <v>95826.61461797115</v>
      </c>
    </row>
    <row r="3392" spans="1:12">
      <c r="A3392">
        <v>4837230</v>
      </c>
      <c r="B3392">
        <v>2022</v>
      </c>
      <c r="D3392" t="s">
        <v>2779</v>
      </c>
      <c r="E3392" t="s">
        <v>2780</v>
      </c>
      <c r="F3392" t="s">
        <v>4101</v>
      </c>
      <c r="G3392" t="s">
        <v>2781</v>
      </c>
      <c r="H3392" s="5">
        <v>67889.23</v>
      </c>
      <c r="I3392">
        <f>IFERROR(VLOOKUP(G3392,'NCES Match'!$A$2:$B$1307,2,FALSE),"")</f>
        <v>4837230</v>
      </c>
      <c r="J3392" cm="1">
        <f t="array" ref="J3392">IFERROR(_xlfn.IFS(B3392=2015,H3392/$O$13,B3392=2016,H3392/$O$14,B3392=2017,H3392/$O$15,B3392=2018,H3392/$O$16,B3392=2019,H3392/$O$17,B3392=2020,H3392/$O$18,B3392=2021,H3392/$O$19,B3392=2022,H3392/$O$20),"")</f>
        <v>2.9819030126191001E-5</v>
      </c>
      <c r="K3392" s="3" cm="1">
        <f t="array" ref="K3392">IFERROR(_xlfn.IFS(B3392=2015,J3392*$P$4,B3392=2016,J3392*$P$5,B3392=2017,J3392*$P$6,B3392=2018,J3392*$P$7,B3392=2019,J3392*$P$8,B3392=2020,J3392*$P$9,B3392=2021,J3392*$P$10,B3392=2022,J3392*$P$11),"")</f>
        <v>64214.77463215436</v>
      </c>
      <c r="L3392" s="3">
        <f t="shared" si="53"/>
        <v>132104.00463215436</v>
      </c>
    </row>
    <row r="3393" spans="1:12">
      <c r="A3393">
        <v>4837230</v>
      </c>
      <c r="B3393">
        <v>2023</v>
      </c>
      <c r="D3393" t="s">
        <v>2779</v>
      </c>
      <c r="E3393" t="s">
        <v>2780</v>
      </c>
      <c r="F3393" t="s">
        <v>4101</v>
      </c>
      <c r="G3393" t="s">
        <v>2781</v>
      </c>
      <c r="H3393" s="5">
        <v>77981.19</v>
      </c>
      <c r="I3393">
        <f>IFERROR(VLOOKUP(G3393,'NCES Match'!$A$2:$B$1307,2,FALSE),"")</f>
        <v>4837230</v>
      </c>
      <c r="J3393" t="str" cm="1">
        <f t="array" ref="J3393">IFERROR(_xlfn.IFS(B3393=2015,H3393/$O$13,B3393=2016,H3393/$O$14,B3393=2017,H3393/$O$15,B3393=2018,H3393/$O$16,B3393=2019,H3393/$O$17,B3393=2020,H3393/$O$18,B3393=2021,H3393/$O$19,B3393=2022,H3393/$O$20),"")</f>
        <v/>
      </c>
      <c r="K3393" s="3" t="str" cm="1">
        <f t="array" ref="K3393">IFERROR(_xlfn.IFS(B3393=2015,J3393*$P$4,B3393=2016,J3393*$P$5,B3393=2017,J3393*$P$6,B3393=2018,J3393*$P$7,B3393=2019,J3393*$P$8,B3393=2020,J3393*$P$9,B3393=2021,J3393*$P$10,B3393=2022,J3393*$P$11),"")</f>
        <v/>
      </c>
      <c r="L3393" s="3">
        <f t="shared" si="53"/>
        <v>77981.19</v>
      </c>
    </row>
    <row r="3394" spans="1:12">
      <c r="A3394" t="s">
        <v>4230</v>
      </c>
      <c r="B3394">
        <v>2015</v>
      </c>
      <c r="C3394" t="s">
        <v>230</v>
      </c>
      <c r="D3394" t="s">
        <v>255</v>
      </c>
      <c r="E3394" t="s">
        <v>256</v>
      </c>
      <c r="G3394" t="s">
        <v>257</v>
      </c>
      <c r="H3394" s="5">
        <v>228851.21</v>
      </c>
      <c r="I3394" t="str">
        <f>IFERROR(VLOOKUP(G3394,'NCES Match'!$A$2:$B$1307,2,FALSE),"")</f>
        <v/>
      </c>
      <c r="J3394" cm="1">
        <f t="array" ref="J3394">IFERROR(_xlfn.IFS(B3394=2015,H3394/$O$13,B3394=2016,H3394/$O$14,B3394=2017,H3394/$O$15,B3394=2018,H3394/$O$16,B3394=2019,H3394/$O$17,B3394=2020,H3394/$O$18,B3394=2021,H3394/$O$19,B3394=2022,H3394/$O$20),"")</f>
        <v>1.7928289768849129E-4</v>
      </c>
      <c r="K3394" s="3" cm="1">
        <f t="array" ref="K3394">IFERROR(_xlfn.IFS(B3394=2015,J3394*$P$4,B3394=2016,J3394*$P$5,B3394=2017,J3394*$P$6,B3394=2018,J3394*$P$7,B3394=2019,J3394*$P$8,B3394=2020,J3394*$P$9,B3394=2021,J3394*$P$10,B3394=2022,J3394*$P$11),"")</f>
        <v>285325.68169623578</v>
      </c>
      <c r="L3394" s="3">
        <f t="shared" si="53"/>
        <v>514176.89169623575</v>
      </c>
    </row>
    <row r="3395" spans="1:12">
      <c r="A3395" t="s">
        <v>4230</v>
      </c>
      <c r="B3395">
        <v>2016</v>
      </c>
      <c r="C3395" t="s">
        <v>4100</v>
      </c>
      <c r="D3395" t="s">
        <v>255</v>
      </c>
      <c r="E3395" t="s">
        <v>256</v>
      </c>
      <c r="F3395" t="s">
        <v>4101</v>
      </c>
      <c r="G3395" t="s">
        <v>257</v>
      </c>
      <c r="H3395" s="5">
        <v>237735</v>
      </c>
      <c r="I3395" t="str">
        <f>IFERROR(VLOOKUP(G3395,'NCES Match'!$A$2:$B$1307,2,FALSE),"")</f>
        <v/>
      </c>
      <c r="J3395" cm="1">
        <f t="array" ref="J3395">IFERROR(_xlfn.IFS(B3395=2015,H3395/$O$13,B3395=2016,H3395/$O$14,B3395=2017,H3395/$O$15,B3395=2018,H3395/$O$16,B3395=2019,H3395/$O$17,B3395=2020,H3395/$O$18,B3395=2021,H3395/$O$19,B3395=2022,H3395/$O$20),"")</f>
        <v>1.7018661957354342E-4</v>
      </c>
      <c r="K3395" s="3" cm="1">
        <f t="array" ref="K3395">IFERROR(_xlfn.IFS(B3395=2015,J3395*$P$4,B3395=2016,J3395*$P$5,B3395=2017,J3395*$P$6,B3395=2018,J3395*$P$7,B3395=2019,J3395*$P$8,B3395=2020,J3395*$P$9,B3395=2021,J3395*$P$10,B3395=2022,J3395*$P$11),"")</f>
        <v>285170.0177489178</v>
      </c>
      <c r="L3395" s="3">
        <f t="shared" ref="L3395:L3458" si="54">SUM(H3395,K3395)</f>
        <v>522905.0177489178</v>
      </c>
    </row>
    <row r="3396" spans="1:12">
      <c r="A3396" t="s">
        <v>4230</v>
      </c>
      <c r="B3396">
        <v>2017</v>
      </c>
      <c r="D3396" t="s">
        <v>255</v>
      </c>
      <c r="E3396" t="s">
        <v>256</v>
      </c>
      <c r="F3396" t="s">
        <v>4101</v>
      </c>
      <c r="G3396" t="s">
        <v>257</v>
      </c>
      <c r="H3396" s="5">
        <v>245111</v>
      </c>
      <c r="I3396" t="str">
        <f>IFERROR(VLOOKUP(G3396,'NCES Match'!$A$2:$B$1307,2,FALSE),"")</f>
        <v/>
      </c>
      <c r="J3396" cm="1">
        <f t="array" ref="J3396">IFERROR(_xlfn.IFS(B3396=2015,H3396/$O$13,B3396=2016,H3396/$O$14,B3396=2017,H3396/$O$15,B3396=2018,H3396/$O$16,B3396=2019,H3396/$O$17,B3396=2020,H3396/$O$18,B3396=2021,H3396/$O$19,B3396=2022,H3396/$O$20),"")</f>
        <v>1.6898902552474397E-4</v>
      </c>
      <c r="K3396" s="3" cm="1">
        <f t="array" ref="K3396">IFERROR(_xlfn.IFS(B3396=2015,J3396*$P$4,B3396=2016,J3396*$P$5,B3396=2017,J3396*$P$6,B3396=2018,J3396*$P$7,B3396=2019,J3396*$P$8,B3396=2020,J3396*$P$9,B3396=2021,J3396*$P$10,B3396=2022,J3396*$P$11),"")</f>
        <v>286985.24453929887</v>
      </c>
      <c r="L3396" s="3">
        <f t="shared" si="54"/>
        <v>532096.24453929882</v>
      </c>
    </row>
    <row r="3397" spans="1:12">
      <c r="A3397" t="s">
        <v>4230</v>
      </c>
      <c r="B3397">
        <v>2018</v>
      </c>
      <c r="D3397" t="s">
        <v>255</v>
      </c>
      <c r="E3397" t="s">
        <v>256</v>
      </c>
      <c r="F3397">
        <v>956</v>
      </c>
      <c r="G3397" t="s">
        <v>257</v>
      </c>
      <c r="H3397" s="5">
        <v>240706</v>
      </c>
      <c r="I3397" t="str">
        <f>IFERROR(VLOOKUP(G3397,'NCES Match'!$A$2:$B$1307,2,FALSE),"")</f>
        <v/>
      </c>
      <c r="J3397" cm="1">
        <f t="array" ref="J3397">IFERROR(_xlfn.IFS(B3397=2015,H3397/$O$13,B3397=2016,H3397/$O$14,B3397=2017,H3397/$O$15,B3397=2018,H3397/$O$16,B3397=2019,H3397/$O$17,B3397=2020,H3397/$O$18,B3397=2021,H3397/$O$19,B3397=2022,H3397/$O$20),"")</f>
        <v>1.5707482692412048E-4</v>
      </c>
      <c r="K3397" s="3" cm="1">
        <f t="array" ref="K3397">IFERROR(_xlfn.IFS(B3397=2015,J3397*$P$4,B3397=2016,J3397*$P$5,B3397=2017,J3397*$P$6,B3397=2018,J3397*$P$7,B3397=2019,J3397*$P$8,B3397=2020,J3397*$P$9,B3397=2021,J3397*$P$10,B3397=2022,J3397*$P$11),"")</f>
        <v>269674.43457148399</v>
      </c>
      <c r="L3397" s="3">
        <f t="shared" si="54"/>
        <v>510380.43457148399</v>
      </c>
    </row>
    <row r="3398" spans="1:12">
      <c r="A3398" t="s">
        <v>4230</v>
      </c>
      <c r="B3398">
        <v>2019</v>
      </c>
      <c r="D3398" t="s">
        <v>255</v>
      </c>
      <c r="E3398" t="s">
        <v>256</v>
      </c>
      <c r="F3398" t="s">
        <v>4164</v>
      </c>
      <c r="G3398" t="s">
        <v>257</v>
      </c>
      <c r="H3398" s="5">
        <v>242839</v>
      </c>
      <c r="I3398" t="str">
        <f>IFERROR(VLOOKUP(G3398,'NCES Match'!$A$2:$B$1307,2,FALSE),"")</f>
        <v/>
      </c>
      <c r="J3398" cm="1">
        <f t="array" ref="J3398">IFERROR(_xlfn.IFS(B3398=2015,H3398/$O$13,B3398=2016,H3398/$O$14,B3398=2017,H3398/$O$15,B3398=2018,H3398/$O$16,B3398=2019,H3398/$O$17,B3398=2020,H3398/$O$18,B3398=2021,H3398/$O$19,B3398=2022,H3398/$O$20),"")</f>
        <v>1.5376080449058062E-4</v>
      </c>
      <c r="K3398" s="3" cm="1">
        <f t="array" ref="K3398">IFERROR(_xlfn.IFS(B3398=2015,J3398*$P$4,B3398=2016,J3398*$P$5,B3398=2017,J3398*$P$6,B3398=2018,J3398*$P$7,B3398=2019,J3398*$P$8,B3398=2020,J3398*$P$9,B3398=2021,J3398*$P$10,B3398=2022,J3398*$P$11),"")</f>
        <v>267224.89513851184</v>
      </c>
      <c r="L3398" s="3">
        <f t="shared" si="54"/>
        <v>510063.89513851184</v>
      </c>
    </row>
    <row r="3399" spans="1:12">
      <c r="A3399" t="s">
        <v>4230</v>
      </c>
      <c r="B3399">
        <v>2020</v>
      </c>
      <c r="D3399" t="s">
        <v>255</v>
      </c>
      <c r="E3399" t="s">
        <v>256</v>
      </c>
      <c r="F3399" t="s">
        <v>4164</v>
      </c>
      <c r="G3399" t="s">
        <v>257</v>
      </c>
      <c r="H3399" s="5">
        <v>263294</v>
      </c>
      <c r="I3399" t="str">
        <f>IFERROR(VLOOKUP(G3399,'NCES Match'!$A$2:$B$1307,2,FALSE),"")</f>
        <v/>
      </c>
      <c r="J3399" cm="1">
        <f t="array" ref="J3399">IFERROR(_xlfn.IFS(B3399=2015,H3399/$O$13,B3399=2016,H3399/$O$14,B3399=2017,H3399/$O$15,B3399=2018,H3399/$O$16,B3399=2019,H3399/$O$17,B3399=2020,H3399/$O$18,B3399=2021,H3399/$O$19,B3399=2022,H3399/$O$20),"")</f>
        <v>1.4268100981606536E-4</v>
      </c>
      <c r="K3399" s="3" cm="1">
        <f t="array" ref="K3399">IFERROR(_xlfn.IFS(B3399=2015,J3399*$P$4,B3399=2016,J3399*$P$5,B3399=2017,J3399*$P$6,B3399=2018,J3399*$P$7,B3399=2019,J3399*$P$8,B3399=2020,J3399*$P$9,B3399=2021,J3399*$P$10,B3399=2022,J3399*$P$11),"")</f>
        <v>300771.97033930843</v>
      </c>
      <c r="L3399" s="3">
        <f t="shared" si="54"/>
        <v>564065.97033930849</v>
      </c>
    </row>
    <row r="3400" spans="1:12">
      <c r="A3400" t="s">
        <v>4230</v>
      </c>
      <c r="B3400">
        <v>2021</v>
      </c>
      <c r="D3400" t="s">
        <v>255</v>
      </c>
      <c r="E3400" t="s">
        <v>256</v>
      </c>
      <c r="F3400" t="s">
        <v>4164</v>
      </c>
      <c r="G3400" t="s">
        <v>257</v>
      </c>
      <c r="H3400" s="5">
        <v>260558.39</v>
      </c>
      <c r="I3400" t="str">
        <f>IFERROR(VLOOKUP(G3400,'NCES Match'!$A$2:$B$1307,2,FALSE),"")</f>
        <v/>
      </c>
      <c r="J3400" cm="1">
        <f t="array" ref="J3400">IFERROR(_xlfn.IFS(B3400=2015,H3400/$O$13,B3400=2016,H3400/$O$14,B3400=2017,H3400/$O$15,B3400=2018,H3400/$O$16,B3400=2019,H3400/$O$17,B3400=2020,H3400/$O$18,B3400=2021,H3400/$O$19,B3400=2022,H3400/$O$20),"")</f>
        <v>1.3331288042356474E-4</v>
      </c>
      <c r="K3400" s="3" cm="1">
        <f t="array" ref="K3400">IFERROR(_xlfn.IFS(B3400=2015,J3400*$P$4,B3400=2016,J3400*$P$5,B3400=2017,J3400*$P$6,B3400=2018,J3400*$P$7,B3400=2019,J3400*$P$8,B3400=2020,J3400*$P$9,B3400=2021,J3400*$P$10,B3400=2022,J3400*$P$11),"")</f>
        <v>285363.32518997672</v>
      </c>
      <c r="L3400" s="3">
        <f t="shared" si="54"/>
        <v>545921.71518997673</v>
      </c>
    </row>
    <row r="3401" spans="1:12">
      <c r="A3401" t="s">
        <v>4230</v>
      </c>
      <c r="B3401">
        <v>2022</v>
      </c>
      <c r="D3401" t="s">
        <v>255</v>
      </c>
      <c r="E3401" t="s">
        <v>256</v>
      </c>
      <c r="F3401" t="s">
        <v>4164</v>
      </c>
      <c r="G3401" t="s">
        <v>257</v>
      </c>
      <c r="H3401" s="5">
        <v>290450.11</v>
      </c>
      <c r="I3401" t="str">
        <f>IFERROR(VLOOKUP(G3401,'NCES Match'!$A$2:$B$1307,2,FALSE),"")</f>
        <v/>
      </c>
      <c r="J3401" cm="1">
        <f t="array" ref="J3401">IFERROR(_xlfn.IFS(B3401=2015,H3401/$O$13,B3401=2016,H3401/$O$14,B3401=2017,H3401/$O$15,B3401=2018,H3401/$O$16,B3401=2019,H3401/$O$17,B3401=2020,H3401/$O$18,B3401=2021,H3401/$O$19,B3401=2022,H3401/$O$20),"")</f>
        <v>1.2757458849136291E-4</v>
      </c>
      <c r="K3401" s="3" cm="1">
        <f t="array" ref="K3401">IFERROR(_xlfn.IFS(B3401=2015,J3401*$P$4,B3401=2016,J3401*$P$5,B3401=2017,J3401*$P$6,B3401=2018,J3401*$P$7,B3401=2019,J3401*$P$8,B3401=2020,J3401*$P$9,B3401=2021,J3401*$P$10,B3401=2022,J3401*$P$11),"")</f>
        <v>274729.70831359318</v>
      </c>
      <c r="L3401" s="3">
        <f t="shared" si="54"/>
        <v>565179.81831359316</v>
      </c>
    </row>
    <row r="3402" spans="1:12">
      <c r="A3402" t="s">
        <v>4230</v>
      </c>
      <c r="B3402">
        <v>2023</v>
      </c>
      <c r="D3402" t="s">
        <v>255</v>
      </c>
      <c r="E3402" t="s">
        <v>256</v>
      </c>
      <c r="F3402" t="s">
        <v>4164</v>
      </c>
      <c r="G3402" t="s">
        <v>257</v>
      </c>
      <c r="H3402" s="5">
        <v>327893.65999999997</v>
      </c>
      <c r="I3402" t="str">
        <f>IFERROR(VLOOKUP(G3402,'NCES Match'!$A$2:$B$1307,2,FALSE),"")</f>
        <v/>
      </c>
      <c r="J3402" t="str" cm="1">
        <f t="array" ref="J3402">IFERROR(_xlfn.IFS(B3402=2015,H3402/$O$13,B3402=2016,H3402/$O$14,B3402=2017,H3402/$O$15,B3402=2018,H3402/$O$16,B3402=2019,H3402/$O$17,B3402=2020,H3402/$O$18,B3402=2021,H3402/$O$19,B3402=2022,H3402/$O$20),"")</f>
        <v/>
      </c>
      <c r="K3402" s="3" t="str" cm="1">
        <f t="array" ref="K3402">IFERROR(_xlfn.IFS(B3402=2015,J3402*$P$4,B3402=2016,J3402*$P$5,B3402=2017,J3402*$P$6,B3402=2018,J3402*$P$7,B3402=2019,J3402*$P$8,B3402=2020,J3402*$P$9,B3402=2021,J3402*$P$10,B3402=2022,J3402*$P$11),"")</f>
        <v/>
      </c>
      <c r="L3402" s="3">
        <f t="shared" si="54"/>
        <v>327893.65999999997</v>
      </c>
    </row>
    <row r="3403" spans="1:12">
      <c r="A3403" t="s">
        <v>4230</v>
      </c>
      <c r="B3403">
        <v>2015</v>
      </c>
      <c r="C3403" t="s">
        <v>230</v>
      </c>
      <c r="D3403" t="s">
        <v>333</v>
      </c>
      <c r="E3403" t="s">
        <v>334</v>
      </c>
      <c r="G3403" t="s">
        <v>335</v>
      </c>
      <c r="H3403" s="5">
        <v>104817.69</v>
      </c>
      <c r="I3403" t="str">
        <f>IFERROR(VLOOKUP(G3403,'NCES Match'!$A$2:$B$1307,2,FALSE),"")</f>
        <v/>
      </c>
      <c r="J3403" cm="1">
        <f t="array" ref="J3403">IFERROR(_xlfn.IFS(B3403=2015,H3403/$O$13,B3403=2016,H3403/$O$14,B3403=2017,H3403/$O$15,B3403=2018,H3403/$O$16,B3403=2019,H3403/$O$17,B3403=2020,H3403/$O$18,B3403=2021,H3403/$O$19,B3403=2022,H3403/$O$20),"")</f>
        <v>8.211457213712787E-5</v>
      </c>
      <c r="K3403" s="3" cm="1">
        <f t="array" ref="K3403">IFERROR(_xlfn.IFS(B3403=2015,J3403*$P$4,B3403=2016,J3403*$P$5,B3403=2017,J3403*$P$6,B3403=2018,J3403*$P$7,B3403=2019,J3403*$P$8,B3403=2020,J3403*$P$9,B3403=2021,J3403*$P$10,B3403=2022,J3403*$P$11),"")</f>
        <v>130683.94461656865</v>
      </c>
      <c r="L3403" s="3">
        <f t="shared" si="54"/>
        <v>235501.63461656866</v>
      </c>
    </row>
    <row r="3404" spans="1:12">
      <c r="A3404" t="s">
        <v>4230</v>
      </c>
      <c r="B3404">
        <v>2016</v>
      </c>
      <c r="C3404" t="s">
        <v>4100</v>
      </c>
      <c r="D3404" t="s">
        <v>333</v>
      </c>
      <c r="E3404" t="s">
        <v>334</v>
      </c>
      <c r="F3404" t="s">
        <v>4101</v>
      </c>
      <c r="G3404" t="s">
        <v>335</v>
      </c>
      <c r="H3404" s="5">
        <v>115245</v>
      </c>
      <c r="I3404" t="str">
        <f>IFERROR(VLOOKUP(G3404,'NCES Match'!$A$2:$B$1307,2,FALSE),"")</f>
        <v/>
      </c>
      <c r="J3404" cm="1">
        <f t="array" ref="J3404">IFERROR(_xlfn.IFS(B3404=2015,H3404/$O$13,B3404=2016,H3404/$O$14,B3404=2017,H3404/$O$15,B3404=2018,H3404/$O$16,B3404=2019,H3404/$O$17,B3404=2020,H3404/$O$18,B3404=2021,H3404/$O$19,B3404=2022,H3404/$O$20),"")</f>
        <v>8.2500081909491708E-5</v>
      </c>
      <c r="K3404" s="3" cm="1">
        <f t="array" ref="K3404">IFERROR(_xlfn.IFS(B3404=2015,J3404*$P$4,B3404=2016,J3404*$P$5,B3404=2017,J3404*$P$6,B3404=2018,J3404*$P$7,B3404=2019,J3404*$P$8,B3404=2020,J3404*$P$9,B3404=2021,J3404*$P$10,B3404=2022,J3404*$P$11),"")</f>
        <v>138239.71521010381</v>
      </c>
      <c r="L3404" s="3">
        <f t="shared" si="54"/>
        <v>253484.71521010381</v>
      </c>
    </row>
    <row r="3405" spans="1:12">
      <c r="A3405" t="s">
        <v>4230</v>
      </c>
      <c r="B3405">
        <v>2017</v>
      </c>
      <c r="D3405" t="s">
        <v>333</v>
      </c>
      <c r="E3405" t="s">
        <v>334</v>
      </c>
      <c r="F3405" t="s">
        <v>4101</v>
      </c>
      <c r="G3405" t="s">
        <v>335</v>
      </c>
      <c r="H3405" s="5">
        <v>147269</v>
      </c>
      <c r="I3405" t="str">
        <f>IFERROR(VLOOKUP(G3405,'NCES Match'!$A$2:$B$1307,2,FALSE),"")</f>
        <v/>
      </c>
      <c r="J3405" cm="1">
        <f t="array" ref="J3405">IFERROR(_xlfn.IFS(B3405=2015,H3405/$O$13,B3405=2016,H3405/$O$14,B3405=2017,H3405/$O$15,B3405=2018,H3405/$O$16,B3405=2019,H3405/$O$17,B3405=2020,H3405/$O$18,B3405=2021,H3405/$O$19,B3405=2022,H3405/$O$20),"")</f>
        <v>1.0153295772121007E-4</v>
      </c>
      <c r="K3405" s="3" cm="1">
        <f t="array" ref="K3405">IFERROR(_xlfn.IFS(B3405=2015,J3405*$P$4,B3405=2016,J3405*$P$5,B3405=2017,J3405*$P$6,B3405=2018,J3405*$P$7,B3405=2019,J3405*$P$8,B3405=2020,J3405*$P$9,B3405=2021,J3405*$P$10,B3405=2022,J3405*$P$11),"")</f>
        <v>172428.12431126309</v>
      </c>
      <c r="L3405" s="3">
        <f t="shared" si="54"/>
        <v>319697.12431126309</v>
      </c>
    </row>
    <row r="3406" spans="1:12">
      <c r="A3406" t="s">
        <v>4230</v>
      </c>
      <c r="B3406">
        <v>2018</v>
      </c>
      <c r="D3406" t="s">
        <v>333</v>
      </c>
      <c r="E3406" t="s">
        <v>334</v>
      </c>
      <c r="F3406">
        <v>976</v>
      </c>
      <c r="G3406" t="s">
        <v>335</v>
      </c>
      <c r="H3406" s="5">
        <v>160135</v>
      </c>
      <c r="I3406" t="str">
        <f>IFERROR(VLOOKUP(G3406,'NCES Match'!$A$2:$B$1307,2,FALSE),"")</f>
        <v/>
      </c>
      <c r="J3406" cm="1">
        <f t="array" ref="J3406">IFERROR(_xlfn.IFS(B3406=2015,H3406/$O$13,B3406=2016,H3406/$O$14,B3406=2017,H3406/$O$15,B3406=2018,H3406/$O$16,B3406=2019,H3406/$O$17,B3406=2020,H3406/$O$18,B3406=2021,H3406/$O$19,B3406=2022,H3406/$O$20),"")</f>
        <v>1.0449750903381732E-4</v>
      </c>
      <c r="K3406" s="3" cm="1">
        <f t="array" ref="K3406">IFERROR(_xlfn.IFS(B3406=2015,J3406*$P$4,B3406=2016,J3406*$P$5,B3406=2017,J3406*$P$6,B3406=2018,J3406*$P$7,B3406=2019,J3406*$P$8,B3406=2020,J3406*$P$9,B3406=2021,J3406*$P$10,B3406=2022,J3406*$P$11),"")</f>
        <v>179406.89297360511</v>
      </c>
      <c r="L3406" s="3">
        <f t="shared" si="54"/>
        <v>339541.89297360508</v>
      </c>
    </row>
    <row r="3407" spans="1:12">
      <c r="A3407" t="s">
        <v>4230</v>
      </c>
      <c r="B3407">
        <v>2019</v>
      </c>
      <c r="D3407" t="s">
        <v>333</v>
      </c>
      <c r="E3407" t="s">
        <v>334</v>
      </c>
      <c r="F3407" t="s">
        <v>4204</v>
      </c>
      <c r="G3407" t="s">
        <v>335</v>
      </c>
      <c r="H3407" s="5">
        <v>174017</v>
      </c>
      <c r="I3407" t="str">
        <f>IFERROR(VLOOKUP(G3407,'NCES Match'!$A$2:$B$1307,2,FALSE),"")</f>
        <v/>
      </c>
      <c r="J3407" cm="1">
        <f t="array" ref="J3407">IFERROR(_xlfn.IFS(B3407=2015,H3407/$O$13,B3407=2016,H3407/$O$14,B3407=2017,H3407/$O$15,B3407=2018,H3407/$O$16,B3407=2019,H3407/$O$17,B3407=2020,H3407/$O$18,B3407=2021,H3407/$O$19,B3407=2022,H3407/$O$20),"")</f>
        <v>1.1018408869678004E-4</v>
      </c>
      <c r="K3407" s="3" cm="1">
        <f t="array" ref="K3407">IFERROR(_xlfn.IFS(B3407=2015,J3407*$P$4,B3407=2016,J3407*$P$5,B3407=2017,J3407*$P$6,B3407=2018,J3407*$P$7,B3407=2019,J3407*$P$8,B3407=2020,J3407*$P$9,B3407=2021,J3407*$P$10,B3407=2022,J3407*$P$11),"")</f>
        <v>191491.78911673339</v>
      </c>
      <c r="L3407" s="3">
        <f t="shared" si="54"/>
        <v>365508.78911673336</v>
      </c>
    </row>
    <row r="3408" spans="1:12">
      <c r="A3408" t="s">
        <v>4230</v>
      </c>
      <c r="B3408">
        <v>2020</v>
      </c>
      <c r="D3408" t="s">
        <v>333</v>
      </c>
      <c r="E3408" t="s">
        <v>334</v>
      </c>
      <c r="F3408" t="s">
        <v>4204</v>
      </c>
      <c r="G3408" t="s">
        <v>335</v>
      </c>
      <c r="H3408" s="5">
        <v>202701</v>
      </c>
      <c r="I3408" t="str">
        <f>IFERROR(VLOOKUP(G3408,'NCES Match'!$A$2:$B$1307,2,FALSE),"")</f>
        <v/>
      </c>
      <c r="J3408" cm="1">
        <f t="array" ref="J3408">IFERROR(_xlfn.IFS(B3408=2015,H3408/$O$13,B3408=2016,H3408/$O$14,B3408=2017,H3408/$O$15,B3408=2018,H3408/$O$16,B3408=2019,H3408/$O$17,B3408=2020,H3408/$O$18,B3408=2021,H3408/$O$19,B3408=2022,H3408/$O$20),"")</f>
        <v>1.0984520486880167E-4</v>
      </c>
      <c r="K3408" s="3" cm="1">
        <f t="array" ref="K3408">IFERROR(_xlfn.IFS(B3408=2015,J3408*$P$4,B3408=2016,J3408*$P$5,B3408=2017,J3408*$P$6,B3408=2018,J3408*$P$7,B3408=2019,J3408*$P$8,B3408=2020,J3408*$P$9,B3408=2021,J3408*$P$10,B3408=2022,J3408*$P$11),"")</f>
        <v>231554.00107768562</v>
      </c>
      <c r="L3408" s="3">
        <f t="shared" si="54"/>
        <v>434255.00107768562</v>
      </c>
    </row>
    <row r="3409" spans="1:12">
      <c r="A3409" t="s">
        <v>4230</v>
      </c>
      <c r="B3409">
        <v>2021</v>
      </c>
      <c r="D3409" t="s">
        <v>333</v>
      </c>
      <c r="E3409" t="s">
        <v>334</v>
      </c>
      <c r="F3409" t="s">
        <v>4204</v>
      </c>
      <c r="G3409" t="s">
        <v>335</v>
      </c>
      <c r="H3409" s="5">
        <v>188739.33</v>
      </c>
      <c r="I3409" t="str">
        <f>IFERROR(VLOOKUP(G3409,'NCES Match'!$A$2:$B$1307,2,FALSE),"")</f>
        <v/>
      </c>
      <c r="J3409" cm="1">
        <f t="array" ref="J3409">IFERROR(_xlfn.IFS(B3409=2015,H3409/$O$13,B3409=2016,H3409/$O$14,B3409=2017,H3409/$O$15,B3409=2018,H3409/$O$16,B3409=2019,H3409/$O$17,B3409=2020,H3409/$O$18,B3409=2021,H3409/$O$19,B3409=2022,H3409/$O$20),"")</f>
        <v>9.6567159980969036E-5</v>
      </c>
      <c r="K3409" s="3" cm="1">
        <f t="array" ref="K3409">IFERROR(_xlfn.IFS(B3409=2015,J3409*$P$4,B3409=2016,J3409*$P$5,B3409=2017,J3409*$P$6,B3409=2018,J3409*$P$7,B3409=2019,J3409*$P$8,B3409=2020,J3409*$P$9,B3409=2021,J3409*$P$10,B3409=2022,J3409*$P$11),"")</f>
        <v>206707.15229292109</v>
      </c>
      <c r="L3409" s="3">
        <f t="shared" si="54"/>
        <v>395446.48229292105</v>
      </c>
    </row>
    <row r="3410" spans="1:12">
      <c r="A3410" t="s">
        <v>4230</v>
      </c>
      <c r="B3410">
        <v>2022</v>
      </c>
      <c r="D3410" t="s">
        <v>333</v>
      </c>
      <c r="E3410" t="s">
        <v>334</v>
      </c>
      <c r="F3410" t="s">
        <v>4204</v>
      </c>
      <c r="G3410" t="s">
        <v>335</v>
      </c>
      <c r="H3410" s="5">
        <v>213854.32</v>
      </c>
      <c r="I3410" t="str">
        <f>IFERROR(VLOOKUP(G3410,'NCES Match'!$A$2:$B$1307,2,FALSE),"")</f>
        <v/>
      </c>
      <c r="J3410" cm="1">
        <f t="array" ref="J3410">IFERROR(_xlfn.IFS(B3410=2015,H3410/$O$13,B3410=2016,H3410/$O$14,B3410=2017,H3410/$O$15,B3410=2018,H3410/$O$16,B3410=2019,H3410/$O$17,B3410=2020,H3410/$O$18,B3410=2021,H3410/$O$19,B3410=2022,H3410/$O$20),"")</f>
        <v>9.3931370420552581E-5</v>
      </c>
      <c r="K3410" s="3" cm="1">
        <f t="array" ref="K3410">IFERROR(_xlfn.IFS(B3410=2015,J3410*$P$4,B3410=2016,J3410*$P$5,B3410=2017,J3410*$P$6,B3410=2018,J3410*$P$7,B3410=2019,J3410*$P$8,B3410=2020,J3410*$P$9,B3410=2021,J3410*$P$10,B3410=2022,J3410*$P$11),"")</f>
        <v>202279.60993095106</v>
      </c>
      <c r="L3410" s="3">
        <f t="shared" si="54"/>
        <v>416133.9299309511</v>
      </c>
    </row>
    <row r="3411" spans="1:12">
      <c r="A3411" t="s">
        <v>4230</v>
      </c>
      <c r="B3411">
        <v>2023</v>
      </c>
      <c r="D3411" t="s">
        <v>333</v>
      </c>
      <c r="E3411" t="s">
        <v>334</v>
      </c>
      <c r="F3411" t="s">
        <v>4204</v>
      </c>
      <c r="G3411" t="s">
        <v>335</v>
      </c>
      <c r="H3411" s="5">
        <v>221522.43</v>
      </c>
      <c r="I3411" t="str">
        <f>IFERROR(VLOOKUP(G3411,'NCES Match'!$A$2:$B$1307,2,FALSE),"")</f>
        <v/>
      </c>
      <c r="J3411" t="str" cm="1">
        <f t="array" ref="J3411">IFERROR(_xlfn.IFS(B3411=2015,H3411/$O$13,B3411=2016,H3411/$O$14,B3411=2017,H3411/$O$15,B3411=2018,H3411/$O$16,B3411=2019,H3411/$O$17,B3411=2020,H3411/$O$18,B3411=2021,H3411/$O$19,B3411=2022,H3411/$O$20),"")</f>
        <v/>
      </c>
      <c r="K3411" s="3" t="str" cm="1">
        <f t="array" ref="K3411">IFERROR(_xlfn.IFS(B3411=2015,J3411*$P$4,B3411=2016,J3411*$P$5,B3411=2017,J3411*$P$6,B3411=2018,J3411*$P$7,B3411=2019,J3411*$P$8,B3411=2020,J3411*$P$9,B3411=2021,J3411*$P$10,B3411=2022,J3411*$P$11),"")</f>
        <v/>
      </c>
      <c r="L3411" s="3">
        <f t="shared" si="54"/>
        <v>221522.43</v>
      </c>
    </row>
    <row r="3412" spans="1:12">
      <c r="A3412" t="s">
        <v>4230</v>
      </c>
      <c r="B3412">
        <v>2021</v>
      </c>
      <c r="D3412" t="s">
        <v>4234</v>
      </c>
      <c r="E3412" t="s">
        <v>4355</v>
      </c>
      <c r="F3412" t="s">
        <v>4101</v>
      </c>
      <c r="G3412" t="s">
        <v>4236</v>
      </c>
      <c r="H3412" s="5">
        <v>15458.4</v>
      </c>
      <c r="I3412" t="str">
        <f>IFERROR(VLOOKUP(G3412,'NCES Match'!$A$2:$B$1307,2,FALSE),"")</f>
        <v/>
      </c>
      <c r="J3412" cm="1">
        <f t="array" ref="J3412">IFERROR(_xlfn.IFS(B3412=2015,H3412/$O$13,B3412=2016,H3412/$O$14,B3412=2017,H3412/$O$15,B3412=2018,H3412/$O$16,B3412=2019,H3412/$O$17,B3412=2020,H3412/$O$18,B3412=2021,H3412/$O$19,B3412=2022,H3412/$O$20),"")</f>
        <v>7.9091823937798857E-6</v>
      </c>
      <c r="K3412" s="3" cm="1">
        <f t="array" ref="K3412">IFERROR(_xlfn.IFS(B3412=2015,J3412*$P$4,B3412=2016,J3412*$P$5,B3412=2017,J3412*$P$6,B3412=2018,J3412*$P$7,B3412=2019,J3412*$P$8,B3412=2020,J3412*$P$9,B3412=2021,J3412*$P$10,B3412=2022,J3412*$P$11),"")</f>
        <v>16930.026417943158</v>
      </c>
      <c r="L3412" s="3">
        <f t="shared" si="54"/>
        <v>32388.426417943156</v>
      </c>
    </row>
    <row r="3413" spans="1:12">
      <c r="A3413" t="s">
        <v>4230</v>
      </c>
      <c r="B3413">
        <v>2022</v>
      </c>
      <c r="D3413" t="s">
        <v>4234</v>
      </c>
      <c r="E3413" t="s">
        <v>4355</v>
      </c>
      <c r="F3413" t="s">
        <v>4101</v>
      </c>
      <c r="G3413" t="s">
        <v>4236</v>
      </c>
      <c r="H3413" s="5">
        <v>872.75</v>
      </c>
      <c r="I3413" t="str">
        <f>IFERROR(VLOOKUP(G3413,'NCES Match'!$A$2:$B$1307,2,FALSE),"")</f>
        <v/>
      </c>
      <c r="J3413" cm="1">
        <f t="array" ref="J3413">IFERROR(_xlfn.IFS(B3413=2015,H3413/$O$13,B3413=2016,H3413/$O$14,B3413=2017,H3413/$O$15,B3413=2018,H3413/$O$16,B3413=2019,H3413/$O$17,B3413=2020,H3413/$O$18,B3413=2021,H3413/$O$19,B3413=2022,H3413/$O$20),"")</f>
        <v>3.8333854342777488E-7</v>
      </c>
      <c r="K3413" s="3" cm="1">
        <f t="array" ref="K3413">IFERROR(_xlfn.IFS(B3413=2015,J3413*$P$4,B3413=2016,J3413*$P$5,B3413=2017,J3413*$P$6,B3413=2018,J3413*$P$7,B3413=2019,J3413*$P$8,B3413=2020,J3413*$P$9,B3413=2021,J3413*$P$10,B3413=2022,J3413*$P$11),"")</f>
        <v>825.5130388165062</v>
      </c>
      <c r="L3413" s="3">
        <f t="shared" si="54"/>
        <v>1698.2630388165062</v>
      </c>
    </row>
    <row r="3414" spans="1:12">
      <c r="A3414" t="s">
        <v>4230</v>
      </c>
      <c r="B3414">
        <v>2015</v>
      </c>
      <c r="C3414" t="s">
        <v>1</v>
      </c>
      <c r="D3414" t="s">
        <v>214</v>
      </c>
      <c r="E3414" t="s">
        <v>215</v>
      </c>
      <c r="F3414" t="s">
        <v>216</v>
      </c>
      <c r="G3414" t="s">
        <v>217</v>
      </c>
      <c r="H3414" s="5">
        <v>1114888.54</v>
      </c>
      <c r="I3414" t="str">
        <f>IFERROR(VLOOKUP(G3414,'NCES Match'!$A$2:$B$1307,2,FALSE),"")</f>
        <v/>
      </c>
      <c r="J3414" cm="1">
        <f t="array" ref="J3414">IFERROR(_xlfn.IFS(B3414=2015,H3414/$O$13,B3414=2016,H3414/$O$14,B3414=2017,H3414/$O$15,B3414=2018,H3414/$O$16,B3414=2019,H3414/$O$17,B3414=2020,H3414/$O$18,B3414=2021,H3414/$O$19,B3414=2022,H3414/$O$20),"")</f>
        <v>8.734078707772244E-4</v>
      </c>
      <c r="K3414" s="3" cm="1">
        <f t="array" ref="K3414">IFERROR(_xlfn.IFS(B3414=2015,J3414*$P$4,B3414=2016,J3414*$P$5,B3414=2017,J3414*$P$6,B3414=2018,J3414*$P$7,B3414=2019,J3414*$P$8,B3414=2020,J3414*$P$9,B3414=2021,J3414*$P$10,B3414=2022,J3414*$P$11),"")</f>
        <v>1390013.7678573823</v>
      </c>
      <c r="L3414" s="3">
        <f t="shared" si="54"/>
        <v>2504902.3078573821</v>
      </c>
    </row>
    <row r="3415" spans="1:12">
      <c r="A3415" t="s">
        <v>4230</v>
      </c>
      <c r="B3415">
        <v>2016</v>
      </c>
      <c r="C3415" t="s">
        <v>4096</v>
      </c>
      <c r="D3415" t="s">
        <v>214</v>
      </c>
      <c r="E3415" t="s">
        <v>215</v>
      </c>
      <c r="F3415">
        <v>742</v>
      </c>
      <c r="G3415" t="s">
        <v>217</v>
      </c>
      <c r="H3415" s="5">
        <v>465054</v>
      </c>
      <c r="I3415" t="str">
        <f>IFERROR(VLOOKUP(G3415,'NCES Match'!$A$2:$B$1307,2,FALSE),"")</f>
        <v/>
      </c>
      <c r="J3415" cm="1">
        <f t="array" ref="J3415">IFERROR(_xlfn.IFS(B3415=2015,H3415/$O$13,B3415=2016,H3415/$O$14,B3415=2017,H3415/$O$15,B3415=2018,H3415/$O$16,B3415=2019,H3415/$O$17,B3415=2020,H3415/$O$18,B3415=2021,H3415/$O$19,B3415=2022,H3415/$O$20),"")</f>
        <v>3.3291676942458898E-4</v>
      </c>
      <c r="K3415" s="3" cm="1">
        <f t="array" ref="K3415">IFERROR(_xlfn.IFS(B3415=2015,J3415*$P$4,B3415=2016,J3415*$P$5,B3415=2017,J3415*$P$6,B3415=2018,J3415*$P$7,B3415=2019,J3415*$P$8,B3415=2020,J3415*$P$9,B3415=2021,J3415*$P$10,B3415=2022,J3415*$P$11),"")</f>
        <v>557845.74183105223</v>
      </c>
      <c r="L3415" s="3">
        <f t="shared" si="54"/>
        <v>1022899.7418310522</v>
      </c>
    </row>
    <row r="3416" spans="1:12">
      <c r="A3416" t="s">
        <v>4230</v>
      </c>
      <c r="B3416">
        <v>2017</v>
      </c>
      <c r="D3416" t="s">
        <v>214</v>
      </c>
      <c r="E3416" t="s">
        <v>215</v>
      </c>
      <c r="F3416">
        <v>742</v>
      </c>
      <c r="G3416" t="s">
        <v>217</v>
      </c>
      <c r="H3416" s="5">
        <v>660471</v>
      </c>
      <c r="I3416" t="str">
        <f>IFERROR(VLOOKUP(G3416,'NCES Match'!$A$2:$B$1307,2,FALSE),"")</f>
        <v/>
      </c>
      <c r="J3416" cm="1">
        <f t="array" ref="J3416">IFERROR(_xlfn.IFS(B3416=2015,H3416/$O$13,B3416=2016,H3416/$O$14,B3416=2017,H3416/$O$15,B3416=2018,H3416/$O$16,B3416=2019,H3416/$O$17,B3416=2020,H3416/$O$18,B3416=2021,H3416/$O$19,B3416=2022,H3416/$O$20),"")</f>
        <v>4.5535431162760213E-4</v>
      </c>
      <c r="K3416" s="3" cm="1">
        <f t="array" ref="K3416">IFERROR(_xlfn.IFS(B3416=2015,J3416*$P$4,B3416=2016,J3416*$P$5,B3416=2017,J3416*$P$6,B3416=2018,J3416*$P$7,B3416=2019,J3416*$P$8,B3416=2020,J3416*$P$9,B3416=2021,J3416*$P$10,B3416=2022,J3416*$P$11),"")</f>
        <v>773304.46795988455</v>
      </c>
      <c r="L3416" s="3">
        <f t="shared" si="54"/>
        <v>1433775.4679598846</v>
      </c>
    </row>
    <row r="3417" spans="1:12">
      <c r="A3417" t="s">
        <v>4230</v>
      </c>
      <c r="B3417">
        <v>2018</v>
      </c>
      <c r="D3417" t="s">
        <v>214</v>
      </c>
      <c r="E3417" t="s">
        <v>215</v>
      </c>
      <c r="F3417">
        <v>742</v>
      </c>
      <c r="G3417" t="s">
        <v>217</v>
      </c>
      <c r="H3417" s="5">
        <v>1220960</v>
      </c>
      <c r="I3417" t="str">
        <f>IFERROR(VLOOKUP(G3417,'NCES Match'!$A$2:$B$1307,2,FALSE),"")</f>
        <v/>
      </c>
      <c r="J3417" cm="1">
        <f t="array" ref="J3417">IFERROR(_xlfn.IFS(B3417=2015,H3417/$O$13,B3417=2016,H3417/$O$14,B3417=2017,H3417/$O$15,B3417=2018,H3417/$O$16,B3417=2019,H3417/$O$17,B3417=2020,H3417/$O$18,B3417=2021,H3417/$O$19,B3417=2022,H3417/$O$20),"")</f>
        <v>7.9674823511368287E-4</v>
      </c>
      <c r="K3417" s="3" cm="1">
        <f t="array" ref="K3417">IFERROR(_xlfn.IFS(B3417=2015,J3417*$P$4,B3417=2016,J3417*$P$5,B3417=2017,J3417*$P$6,B3417=2018,J3417*$P$7,B3417=2019,J3417*$P$8,B3417=2020,J3417*$P$9,B3417=2021,J3417*$P$10,B3417=2022,J3417*$P$11),"")</f>
        <v>1367899.8347959716</v>
      </c>
      <c r="L3417" s="3">
        <f t="shared" si="54"/>
        <v>2588859.8347959714</v>
      </c>
    </row>
    <row r="3418" spans="1:12">
      <c r="A3418" t="s">
        <v>4230</v>
      </c>
      <c r="B3418">
        <v>2019</v>
      </c>
      <c r="D3418" t="s">
        <v>214</v>
      </c>
      <c r="E3418" t="s">
        <v>215</v>
      </c>
      <c r="F3418" t="s">
        <v>216</v>
      </c>
      <c r="G3418" t="s">
        <v>217</v>
      </c>
      <c r="H3418" s="5">
        <v>1041114</v>
      </c>
      <c r="I3418" t="str">
        <f>IFERROR(VLOOKUP(G3418,'NCES Match'!$A$2:$B$1307,2,FALSE),"")</f>
        <v/>
      </c>
      <c r="J3418" cm="1">
        <f t="array" ref="J3418">IFERROR(_xlfn.IFS(B3418=2015,H3418/$O$13,B3418=2016,H3418/$O$14,B3418=2017,H3418/$O$15,B3418=2018,H3418/$O$16,B3418=2019,H3418/$O$17,B3418=2020,H3418/$O$18,B3418=2021,H3418/$O$19,B3418=2022,H3418/$O$20),"")</f>
        <v>6.5921259026106328E-4</v>
      </c>
      <c r="K3418" s="3" cm="1">
        <f t="array" ref="K3418">IFERROR(_xlfn.IFS(B3418=2015,J3418*$P$4,B3418=2016,J3418*$P$5,B3418=2017,J3418*$P$6,B3418=2018,J3418*$P$7,B3418=2019,J3418*$P$8,B3418=2020,J3418*$P$9,B3418=2021,J3418*$P$10,B3418=2022,J3418*$P$11),"")</f>
        <v>1145662.6797064585</v>
      </c>
      <c r="L3418" s="3">
        <f t="shared" si="54"/>
        <v>2186776.6797064585</v>
      </c>
    </row>
    <row r="3419" spans="1:12">
      <c r="A3419" t="s">
        <v>4230</v>
      </c>
      <c r="B3419">
        <v>2020</v>
      </c>
      <c r="D3419" t="s">
        <v>214</v>
      </c>
      <c r="E3419" t="s">
        <v>215</v>
      </c>
      <c r="F3419">
        <v>742</v>
      </c>
      <c r="G3419" t="s">
        <v>4347</v>
      </c>
      <c r="H3419" s="5">
        <v>1285786</v>
      </c>
      <c r="I3419" t="str">
        <f>IFERROR(VLOOKUP(G3419,'NCES Match'!$A$2:$B$1307,2,FALSE),"")</f>
        <v/>
      </c>
      <c r="J3419" cm="1">
        <f t="array" ref="J3419">IFERROR(_xlfn.IFS(B3419=2015,H3419/$O$13,B3419=2016,H3419/$O$14,B3419=2017,H3419/$O$15,B3419=2018,H3419/$O$16,B3419=2019,H3419/$O$17,B3419=2020,H3419/$O$18,B3419=2021,H3419/$O$19,B3419=2022,H3419/$O$20),"")</f>
        <v>6.9677715742614502E-4</v>
      </c>
      <c r="K3419" s="3" cm="1">
        <f t="array" ref="K3419">IFERROR(_xlfn.IFS(B3419=2015,J3419*$P$4,B3419=2016,J3419*$P$5,B3419=2017,J3419*$P$6,B3419=2018,J3419*$P$7,B3419=2019,J3419*$P$8,B3419=2020,J3419*$P$9,B3419=2021,J3419*$P$10,B3419=2022,J3419*$P$11),"")</f>
        <v>1468808.209282012</v>
      </c>
      <c r="L3419" s="3">
        <f t="shared" si="54"/>
        <v>2754594.2092820117</v>
      </c>
    </row>
    <row r="3420" spans="1:12">
      <c r="A3420" t="s">
        <v>4230</v>
      </c>
      <c r="B3420">
        <v>2021</v>
      </c>
      <c r="D3420" t="s">
        <v>214</v>
      </c>
      <c r="E3420" t="s">
        <v>215</v>
      </c>
      <c r="F3420" t="s">
        <v>216</v>
      </c>
      <c r="G3420" t="s">
        <v>4347</v>
      </c>
      <c r="H3420" s="5">
        <v>1369997.31</v>
      </c>
      <c r="I3420" t="str">
        <f>IFERROR(VLOOKUP(G3420,'NCES Match'!$A$2:$B$1307,2,FALSE),"")</f>
        <v/>
      </c>
      <c r="J3420" cm="1">
        <f t="array" ref="J3420">IFERROR(_xlfn.IFS(B3420=2015,H3420/$O$13,B3420=2016,H3420/$O$14,B3420=2017,H3420/$O$15,B3420=2018,H3420/$O$16,B3420=2019,H3420/$O$17,B3420=2020,H3420/$O$18,B3420=2021,H3420/$O$19,B3420=2022,H3420/$O$20),"")</f>
        <v>7.0094955517891919E-4</v>
      </c>
      <c r="K3420" s="3" cm="1">
        <f t="array" ref="K3420">IFERROR(_xlfn.IFS(B3420=2015,J3420*$P$4,B3420=2016,J3420*$P$5,B3420=2017,J3420*$P$6,B3420=2018,J3420*$P$7,B3420=2019,J3420*$P$8,B3420=2020,J3420*$P$9,B3420=2021,J3420*$P$10,B3420=2022,J3420*$P$11),"")</f>
        <v>1500419.8785651207</v>
      </c>
      <c r="L3420" s="3">
        <f t="shared" si="54"/>
        <v>2870417.188565121</v>
      </c>
    </row>
    <row r="3421" spans="1:12">
      <c r="A3421" t="s">
        <v>4230</v>
      </c>
      <c r="B3421">
        <v>2022</v>
      </c>
      <c r="D3421" t="s">
        <v>214</v>
      </c>
      <c r="E3421" t="s">
        <v>215</v>
      </c>
      <c r="F3421" t="s">
        <v>216</v>
      </c>
      <c r="G3421" t="s">
        <v>4347</v>
      </c>
      <c r="H3421" s="5">
        <v>1537557.9100000001</v>
      </c>
      <c r="I3421" t="str">
        <f>IFERROR(VLOOKUP(G3421,'NCES Match'!$A$2:$B$1307,2,FALSE),"")</f>
        <v/>
      </c>
      <c r="J3421" cm="1">
        <f t="array" ref="J3421">IFERROR(_xlfn.IFS(B3421=2015,H3421/$O$13,B3421=2016,H3421/$O$14,B3421=2017,H3421/$O$15,B3421=2018,H3421/$O$16,B3421=2019,H3421/$O$17,B3421=2020,H3421/$O$18,B3421=2021,H3421/$O$19,B3421=2022,H3421/$O$20),"")</f>
        <v>6.753425490177643E-4</v>
      </c>
      <c r="K3421" s="3" cm="1">
        <f t="array" ref="K3421">IFERROR(_xlfn.IFS(B3421=2015,J3421*$P$4,B3421=2016,J3421*$P$5,B3421=2017,J3421*$P$6,B3421=2018,J3421*$P$7,B3421=2019,J3421*$P$8,B3421=2020,J3421*$P$9,B3421=2021,J3421*$P$10,B3421=2022,J3421*$P$11),"")</f>
        <v>1454338.7025384775</v>
      </c>
      <c r="L3421" s="3">
        <f t="shared" si="54"/>
        <v>2991896.6125384774</v>
      </c>
    </row>
    <row r="3422" spans="1:12">
      <c r="A3422" t="s">
        <v>4230</v>
      </c>
      <c r="B3422">
        <v>2023</v>
      </c>
      <c r="D3422" t="s">
        <v>214</v>
      </c>
      <c r="E3422" t="s">
        <v>215</v>
      </c>
      <c r="F3422" t="s">
        <v>216</v>
      </c>
      <c r="G3422" t="s">
        <v>217</v>
      </c>
      <c r="H3422" s="5">
        <v>1329666.44</v>
      </c>
      <c r="I3422" t="str">
        <f>IFERROR(VLOOKUP(G3422,'NCES Match'!$A$2:$B$1307,2,FALSE),"")</f>
        <v/>
      </c>
      <c r="J3422" t="str" cm="1">
        <f t="array" ref="J3422">IFERROR(_xlfn.IFS(B3422=2015,H3422/$O$13,B3422=2016,H3422/$O$14,B3422=2017,H3422/$O$15,B3422=2018,H3422/$O$16,B3422=2019,H3422/$O$17,B3422=2020,H3422/$O$18,B3422=2021,H3422/$O$19,B3422=2022,H3422/$O$20),"")</f>
        <v/>
      </c>
      <c r="K3422" s="3" t="str" cm="1">
        <f t="array" ref="K3422">IFERROR(_xlfn.IFS(B3422=2015,J3422*$P$4,B3422=2016,J3422*$P$5,B3422=2017,J3422*$P$6,B3422=2018,J3422*$P$7,B3422=2019,J3422*$P$8,B3422=2020,J3422*$P$9,B3422=2021,J3422*$P$10,B3422=2022,J3422*$P$11),"")</f>
        <v/>
      </c>
      <c r="L3422" s="3">
        <f t="shared" si="54"/>
        <v>1329666.44</v>
      </c>
    </row>
    <row r="3423" spans="1:12">
      <c r="A3423">
        <v>4801417</v>
      </c>
      <c r="B3423">
        <v>2015</v>
      </c>
      <c r="C3423" t="s">
        <v>3521</v>
      </c>
      <c r="D3423" t="s">
        <v>3621</v>
      </c>
      <c r="E3423" t="s">
        <v>3622</v>
      </c>
      <c r="G3423" t="s">
        <v>3623</v>
      </c>
      <c r="H3423" s="5">
        <v>44518.400000000001</v>
      </c>
      <c r="I3423">
        <f>IFERROR(VLOOKUP(G3423,'NCES Match'!$A$2:$B$1307,2,FALSE),"")</f>
        <v>4801417</v>
      </c>
      <c r="J3423" cm="1">
        <f t="array" ref="J3423">IFERROR(_xlfn.IFS(B3423=2015,H3423/$O$13,B3423=2016,H3423/$O$14,B3423=2017,H3423/$O$15,B3423=2018,H3423/$O$16,B3423=2019,H3423/$O$17,B3423=2020,H3423/$O$18,B3423=2021,H3423/$O$19,B3423=2022,H3423/$O$20),"")</f>
        <v>3.4875881811834558E-5</v>
      </c>
      <c r="K3423" s="3" cm="1">
        <f t="array" ref="K3423">IFERROR(_xlfn.IFS(B3423=2015,J3423*$P$4,B3423=2016,J3423*$P$5,B3423=2017,J3423*$P$6,B3423=2018,J3423*$P$7,B3423=2019,J3423*$P$8,B3423=2020,J3423*$P$9,B3423=2021,J3423*$P$10,B3423=2022,J3423*$P$11),"")</f>
        <v>55504.37259224325</v>
      </c>
      <c r="L3423" s="3">
        <f t="shared" si="54"/>
        <v>100022.77259224324</v>
      </c>
    </row>
    <row r="3424" spans="1:12">
      <c r="A3424">
        <v>4801417</v>
      </c>
      <c r="B3424">
        <v>2016</v>
      </c>
      <c r="C3424" t="s">
        <v>4104</v>
      </c>
      <c r="D3424" t="s">
        <v>3621</v>
      </c>
      <c r="E3424" t="s">
        <v>3622</v>
      </c>
      <c r="F3424" t="s">
        <v>4101</v>
      </c>
      <c r="G3424" t="s">
        <v>3623</v>
      </c>
      <c r="H3424" s="5">
        <v>72187</v>
      </c>
      <c r="I3424">
        <f>IFERROR(VLOOKUP(G3424,'NCES Match'!$A$2:$B$1307,2,FALSE),"")</f>
        <v>4801417</v>
      </c>
      <c r="J3424" cm="1">
        <f t="array" ref="J3424">IFERROR(_xlfn.IFS(B3424=2015,H3424/$O$13,B3424=2016,H3424/$O$14,B3424=2017,H3424/$O$15,B3424=2018,H3424/$O$16,B3424=2019,H3424/$O$17,B3424=2020,H3424/$O$18,B3424=2021,H3424/$O$19,B3424=2022,H3424/$O$20),"")</f>
        <v>5.1676284548574588E-5</v>
      </c>
      <c r="K3424" s="3" cm="1">
        <f t="array" ref="K3424">IFERROR(_xlfn.IFS(B3424=2015,J3424*$P$4,B3424=2016,J3424*$P$5,B3424=2017,J3424*$P$6,B3424=2018,J3424*$P$7,B3424=2019,J3424*$P$8,B3424=2020,J3424*$P$9,B3424=2021,J3424*$P$10,B3424=2022,J3424*$P$11),"")</f>
        <v>86590.397170131153</v>
      </c>
      <c r="L3424" s="3">
        <f t="shared" si="54"/>
        <v>158777.39717013115</v>
      </c>
    </row>
    <row r="3425" spans="1:12">
      <c r="A3425">
        <v>4801417</v>
      </c>
      <c r="B3425">
        <v>2017</v>
      </c>
      <c r="D3425" t="s">
        <v>3621</v>
      </c>
      <c r="E3425" t="s">
        <v>3622</v>
      </c>
      <c r="F3425" t="s">
        <v>4101</v>
      </c>
      <c r="G3425" t="s">
        <v>3623</v>
      </c>
      <c r="H3425" s="5">
        <v>82222</v>
      </c>
      <c r="I3425">
        <f>IFERROR(VLOOKUP(G3425,'NCES Match'!$A$2:$B$1307,2,FALSE),"")</f>
        <v>4801417</v>
      </c>
      <c r="J3425" cm="1">
        <f t="array" ref="J3425">IFERROR(_xlfn.IFS(B3425=2015,H3425/$O$13,B3425=2016,H3425/$O$14,B3425=2017,H3425/$O$15,B3425=2018,H3425/$O$16,B3425=2019,H3425/$O$17,B3425=2020,H3425/$O$18,B3425=2021,H3425/$O$19,B3425=2022,H3425/$O$20),"")</f>
        <v>5.6687034268945498E-5</v>
      </c>
      <c r="K3425" s="3" cm="1">
        <f t="array" ref="K3425">IFERROR(_xlfn.IFS(B3425=2015,J3425*$P$4,B3425=2016,J3425*$P$5,B3425=2017,J3425*$P$6,B3425=2018,J3425*$P$7,B3425=2019,J3425*$P$8,B3425=2020,J3425*$P$9,B3425=2021,J3425*$P$10,B3425=2022,J3425*$P$11),"")</f>
        <v>96268.632482876055</v>
      </c>
      <c r="L3425" s="3">
        <f t="shared" si="54"/>
        <v>178490.63248287607</v>
      </c>
    </row>
    <row r="3426" spans="1:12">
      <c r="A3426">
        <v>4801417</v>
      </c>
      <c r="B3426">
        <v>2018</v>
      </c>
      <c r="D3426" t="s">
        <v>3621</v>
      </c>
      <c r="E3426" t="s">
        <v>3622</v>
      </c>
      <c r="F3426" t="s">
        <v>4101</v>
      </c>
      <c r="G3426" t="s">
        <v>3623</v>
      </c>
      <c r="H3426" s="5">
        <v>100128</v>
      </c>
      <c r="I3426">
        <f>IFERROR(VLOOKUP(G3426,'NCES Match'!$A$2:$B$1307,2,FALSE),"")</f>
        <v>4801417</v>
      </c>
      <c r="J3426" cm="1">
        <f t="array" ref="J3426">IFERROR(_xlfn.IFS(B3426=2015,H3426/$O$13,B3426=2016,H3426/$O$14,B3426=2017,H3426/$O$15,B3426=2018,H3426/$O$16,B3426=2019,H3426/$O$17,B3426=2020,H3426/$O$18,B3426=2021,H3426/$O$19,B3426=2022,H3426/$O$20),"")</f>
        <v>6.5339411025310269E-5</v>
      </c>
      <c r="K3426" s="3" cm="1">
        <f t="array" ref="K3426">IFERROR(_xlfn.IFS(B3426=2015,J3426*$P$4,B3426=2016,J3426*$P$5,B3426=2017,J3426*$P$6,B3426=2018,J3426*$P$7,B3426=2019,J3426*$P$8,B3426=2020,J3426*$P$9,B3426=2021,J3426*$P$10,B3426=2022,J3426*$P$11),"")</f>
        <v>112178.18328073894</v>
      </c>
      <c r="L3426" s="3">
        <f t="shared" si="54"/>
        <v>212306.18328073894</v>
      </c>
    </row>
    <row r="3427" spans="1:12">
      <c r="A3427">
        <v>4801417</v>
      </c>
      <c r="B3427">
        <v>2019</v>
      </c>
      <c r="D3427" t="s">
        <v>3621</v>
      </c>
      <c r="E3427" t="s">
        <v>3622</v>
      </c>
      <c r="F3427" t="s">
        <v>4101</v>
      </c>
      <c r="G3427" t="s">
        <v>3623</v>
      </c>
      <c r="H3427" s="5">
        <v>105369</v>
      </c>
      <c r="I3427">
        <f>IFERROR(VLOOKUP(G3427,'NCES Match'!$A$2:$B$1307,2,FALSE),"")</f>
        <v>4801417</v>
      </c>
      <c r="J3427" cm="1">
        <f t="array" ref="J3427">IFERROR(_xlfn.IFS(B3427=2015,H3427/$O$13,B3427=2016,H3427/$O$14,B3427=2017,H3427/$O$15,B3427=2018,H3427/$O$16,B3427=2019,H3427/$O$17,B3427=2020,H3427/$O$18,B3427=2021,H3427/$O$19,B3427=2022,H3427/$O$20),"")</f>
        <v>6.6717546227615783E-5</v>
      </c>
      <c r="K3427" s="3" cm="1">
        <f t="array" ref="K3427">IFERROR(_xlfn.IFS(B3427=2015,J3427*$P$4,B3427=2016,J3427*$P$5,B3427=2017,J3427*$P$6,B3427=2018,J3427*$P$7,B3427=2019,J3427*$P$8,B3427=2020,J3427*$P$9,B3427=2021,J3427*$P$10,B3427=2022,J3427*$P$11),"")</f>
        <v>115950.15617693146</v>
      </c>
      <c r="L3427" s="3">
        <f t="shared" si="54"/>
        <v>221319.15617693146</v>
      </c>
    </row>
    <row r="3428" spans="1:12">
      <c r="A3428">
        <v>4801417</v>
      </c>
      <c r="B3428">
        <v>2020</v>
      </c>
      <c r="D3428" t="s">
        <v>3621</v>
      </c>
      <c r="E3428" t="s">
        <v>3622</v>
      </c>
      <c r="F3428" t="s">
        <v>4230</v>
      </c>
      <c r="G3428" t="s">
        <v>3623</v>
      </c>
      <c r="H3428" s="5">
        <v>159709</v>
      </c>
      <c r="I3428">
        <f>IFERROR(VLOOKUP(G3428,'NCES Match'!$A$2:$B$1307,2,FALSE),"")</f>
        <v>4801417</v>
      </c>
      <c r="J3428" cm="1">
        <f t="array" ref="J3428">IFERROR(_xlfn.IFS(B3428=2015,H3428/$O$13,B3428=2016,H3428/$O$14,B3428=2017,H3428/$O$15,B3428=2018,H3428/$O$16,B3428=2019,H3428/$O$17,B3428=2020,H3428/$O$18,B3428=2021,H3428/$O$19,B3428=2022,H3428/$O$20),"")</f>
        <v>8.6547514932789899E-5</v>
      </c>
      <c r="K3428" s="3" cm="1">
        <f t="array" ref="K3428">IFERROR(_xlfn.IFS(B3428=2015,J3428*$P$4,B3428=2016,J3428*$P$5,B3428=2017,J3428*$P$6,B3428=2018,J3428*$P$7,B3428=2019,J3428*$P$8,B3428=2020,J3428*$P$9,B3428=2021,J3428*$P$10,B3428=2022,J3428*$P$11),"")</f>
        <v>182442.40510957563</v>
      </c>
      <c r="L3428" s="3">
        <f t="shared" si="54"/>
        <v>342151.4051095756</v>
      </c>
    </row>
    <row r="3429" spans="1:12">
      <c r="A3429">
        <v>4801417</v>
      </c>
      <c r="B3429">
        <v>2021</v>
      </c>
      <c r="D3429" t="s">
        <v>3621</v>
      </c>
      <c r="E3429" t="s">
        <v>3622</v>
      </c>
      <c r="F3429" t="s">
        <v>4101</v>
      </c>
      <c r="G3429" t="s">
        <v>3623</v>
      </c>
      <c r="H3429" s="5">
        <v>180071.05</v>
      </c>
      <c r="I3429">
        <f>IFERROR(VLOOKUP(G3429,'NCES Match'!$A$2:$B$1307,2,FALSE),"")</f>
        <v>4801417</v>
      </c>
      <c r="J3429" cm="1">
        <f t="array" ref="J3429">IFERROR(_xlfn.IFS(B3429=2015,H3429/$O$13,B3429=2016,H3429/$O$14,B3429=2017,H3429/$O$15,B3429=2018,H3429/$O$16,B3429=2019,H3429/$O$17,B3429=2020,H3429/$O$18,B3429=2021,H3429/$O$19,B3429=2022,H3429/$O$20),"")</f>
        <v>9.2132095060902649E-5</v>
      </c>
      <c r="K3429" s="3" cm="1">
        <f t="array" ref="K3429">IFERROR(_xlfn.IFS(B3429=2015,J3429*$P$4,B3429=2016,J3429*$P$5,B3429=2017,J3429*$P$6,B3429=2018,J3429*$P$7,B3429=2019,J3429*$P$8,B3429=2020,J3429*$P$9,B3429=2021,J3429*$P$10,B3429=2022,J3429*$P$11),"")</f>
        <v>197213.6594736042</v>
      </c>
      <c r="L3429" s="3">
        <f t="shared" si="54"/>
        <v>377284.70947360422</v>
      </c>
    </row>
    <row r="3430" spans="1:12">
      <c r="A3430">
        <v>4801417</v>
      </c>
      <c r="B3430">
        <v>2022</v>
      </c>
      <c r="D3430" t="s">
        <v>3621</v>
      </c>
      <c r="E3430" t="s">
        <v>3622</v>
      </c>
      <c r="F3430" t="s">
        <v>4101</v>
      </c>
      <c r="G3430" t="s">
        <v>3623</v>
      </c>
      <c r="H3430" s="5">
        <v>225125.1</v>
      </c>
      <c r="I3430">
        <f>IFERROR(VLOOKUP(G3430,'NCES Match'!$A$2:$B$1307,2,FALSE),"")</f>
        <v>4801417</v>
      </c>
      <c r="J3430" cm="1">
        <f t="array" ref="J3430">IFERROR(_xlfn.IFS(B3430=2015,H3430/$O$13,B3430=2016,H3430/$O$14,B3430=2017,H3430/$O$15,B3430=2018,H3430/$O$16,B3430=2019,H3430/$O$17,B3430=2020,H3430/$O$18,B3430=2021,H3430/$O$19,B3430=2022,H3430/$O$20),"")</f>
        <v>9.8881842363829464E-5</v>
      </c>
      <c r="K3430" s="3" cm="1">
        <f t="array" ref="K3430">IFERROR(_xlfn.IFS(B3430=2015,J3430*$P$4,B3430=2016,J3430*$P$5,B3430=2017,J3430*$P$6,B3430=2018,J3430*$P$7,B3430=2019,J3430*$P$8,B3430=2020,J3430*$P$9,B3430=2021,J3430*$P$10,B3430=2022,J3430*$P$11),"")</f>
        <v>212940.36713247761</v>
      </c>
      <c r="L3430" s="3">
        <f t="shared" si="54"/>
        <v>438065.46713247761</v>
      </c>
    </row>
    <row r="3431" spans="1:12">
      <c r="A3431">
        <v>4801417</v>
      </c>
      <c r="B3431">
        <v>2023</v>
      </c>
      <c r="D3431" t="s">
        <v>3621</v>
      </c>
      <c r="E3431" t="s">
        <v>3622</v>
      </c>
      <c r="F3431" t="s">
        <v>4101</v>
      </c>
      <c r="G3431" t="s">
        <v>3623</v>
      </c>
      <c r="H3431" s="5">
        <v>255018.94</v>
      </c>
      <c r="I3431">
        <f>IFERROR(VLOOKUP(G3431,'NCES Match'!$A$2:$B$1307,2,FALSE),"")</f>
        <v>4801417</v>
      </c>
      <c r="J3431" t="str" cm="1">
        <f t="array" ref="J3431">IFERROR(_xlfn.IFS(B3431=2015,H3431/$O$13,B3431=2016,H3431/$O$14,B3431=2017,H3431/$O$15,B3431=2018,H3431/$O$16,B3431=2019,H3431/$O$17,B3431=2020,H3431/$O$18,B3431=2021,H3431/$O$19,B3431=2022,H3431/$O$20),"")</f>
        <v/>
      </c>
      <c r="K3431" s="3" t="str" cm="1">
        <f t="array" ref="K3431">IFERROR(_xlfn.IFS(B3431=2015,J3431*$P$4,B3431=2016,J3431*$P$5,B3431=2017,J3431*$P$6,B3431=2018,J3431*$P$7,B3431=2019,J3431*$P$8,B3431=2020,J3431*$P$9,B3431=2021,J3431*$P$10,B3431=2022,J3431*$P$11),"")</f>
        <v/>
      </c>
      <c r="L3431" s="3">
        <f t="shared" si="54"/>
        <v>255018.94</v>
      </c>
    </row>
    <row r="3432" spans="1:12">
      <c r="A3432">
        <v>4818000</v>
      </c>
      <c r="B3432">
        <v>2015</v>
      </c>
      <c r="C3432" t="s">
        <v>381</v>
      </c>
      <c r="D3432" t="s">
        <v>1221</v>
      </c>
      <c r="E3432" t="s">
        <v>1222</v>
      </c>
      <c r="G3432" t="s">
        <v>1223</v>
      </c>
      <c r="H3432" s="5">
        <v>5084325.24</v>
      </c>
      <c r="I3432">
        <f>IFERROR(VLOOKUP(G3432,'NCES Match'!$A$2:$B$1307,2,FALSE),"")</f>
        <v>4818000</v>
      </c>
      <c r="J3432" cm="1">
        <f t="array" ref="J3432">IFERROR(_xlfn.IFS(B3432=2015,H3432/$O$13,B3432=2016,H3432/$O$14,B3432=2017,H3432/$O$15,B3432=2018,H3432/$O$16,B3432=2019,H3432/$O$17,B3432=2020,H3432/$O$18,B3432=2021,H3432/$O$19,B3432=2022,H3432/$O$20),"")</f>
        <v>3.9830794943925968E-3</v>
      </c>
      <c r="K3432" s="3" cm="1">
        <f t="array" ref="K3432">IFERROR(_xlfn.IFS(B3432=2015,J3432*$P$4,B3432=2016,J3432*$P$5,B3432=2017,J3432*$P$6,B3432=2018,J3432*$P$7,B3432=2019,J3432*$P$8,B3432=2020,J3432*$P$9,B3432=2021,J3432*$P$10,B3432=2022,J3432*$P$11),"")</f>
        <v>6339003.2548588132</v>
      </c>
      <c r="L3432" s="3">
        <f t="shared" si="54"/>
        <v>11423328.494858813</v>
      </c>
    </row>
    <row r="3433" spans="1:12">
      <c r="A3433">
        <v>4818000</v>
      </c>
      <c r="B3433">
        <v>2016</v>
      </c>
      <c r="C3433" t="s">
        <v>4102</v>
      </c>
      <c r="D3433" t="s">
        <v>1221</v>
      </c>
      <c r="E3433" t="s">
        <v>1222</v>
      </c>
      <c r="F3433" t="s">
        <v>4101</v>
      </c>
      <c r="G3433" t="s">
        <v>1223</v>
      </c>
      <c r="H3433" s="5">
        <v>5653247</v>
      </c>
      <c r="I3433">
        <f>IFERROR(VLOOKUP(G3433,'NCES Match'!$A$2:$B$1307,2,FALSE),"")</f>
        <v>4818000</v>
      </c>
      <c r="J3433" cm="1">
        <f t="array" ref="J3433">IFERROR(_xlfn.IFS(B3433=2015,H3433/$O$13,B3433=2016,H3433/$O$14,B3433=2017,H3433/$O$15,B3433=2018,H3433/$O$16,B3433=2019,H3433/$O$17,B3433=2020,H3433/$O$18,B3433=2021,H3433/$O$19,B3433=2022,H3433/$O$20),"")</f>
        <v>4.0469724548100857E-3</v>
      </c>
      <c r="K3433" s="3" cm="1">
        <f t="array" ref="K3433">IFERROR(_xlfn.IFS(B3433=2015,J3433*$P$4,B3433=2016,J3433*$P$5,B3433=2017,J3433*$P$6,B3433=2018,J3433*$P$7,B3433=2019,J3433*$P$8,B3433=2020,J3433*$P$9,B3433=2021,J3433*$P$10,B3433=2022,J3433*$P$11),"")</f>
        <v>6781233.5050750477</v>
      </c>
      <c r="L3433" s="3">
        <f t="shared" si="54"/>
        <v>12434480.505075049</v>
      </c>
    </row>
    <row r="3434" spans="1:12">
      <c r="A3434">
        <v>4818000</v>
      </c>
      <c r="B3434">
        <v>2017</v>
      </c>
      <c r="D3434" t="s">
        <v>1221</v>
      </c>
      <c r="E3434" t="s">
        <v>1222</v>
      </c>
      <c r="F3434" t="s">
        <v>4101</v>
      </c>
      <c r="G3434" t="s">
        <v>1223</v>
      </c>
      <c r="H3434" s="5">
        <v>5342526</v>
      </c>
      <c r="I3434">
        <f>IFERROR(VLOOKUP(G3434,'NCES Match'!$A$2:$B$1307,2,FALSE),"")</f>
        <v>4818000</v>
      </c>
      <c r="J3434" cm="1">
        <f t="array" ref="J3434">IFERROR(_xlfn.IFS(B3434=2015,H3434/$O$13,B3434=2016,H3434/$O$14,B3434=2017,H3434/$O$15,B3434=2018,H3434/$O$16,B3434=2019,H3434/$O$17,B3434=2020,H3434/$O$18,B3434=2021,H3434/$O$19,B3434=2022,H3434/$O$20),"")</f>
        <v>3.6833445360698147E-3</v>
      </c>
      <c r="K3434" s="3" cm="1">
        <f t="array" ref="K3434">IFERROR(_xlfn.IFS(B3434=2015,J3434*$P$4,B3434=2016,J3434*$P$5,B3434=2017,J3434*$P$6,B3434=2018,J3434*$P$7,B3434=2019,J3434*$P$8,B3434=2020,J3434*$P$9,B3434=2021,J3434*$P$10,B3434=2022,J3434*$P$11),"")</f>
        <v>6255231.8360561635</v>
      </c>
      <c r="L3434" s="3">
        <f t="shared" si="54"/>
        <v>11597757.836056164</v>
      </c>
    </row>
    <row r="3435" spans="1:12">
      <c r="A3435">
        <v>4818000</v>
      </c>
      <c r="B3435">
        <v>2018</v>
      </c>
      <c r="D3435" t="s">
        <v>1221</v>
      </c>
      <c r="E3435" t="s">
        <v>1222</v>
      </c>
      <c r="F3435" t="s">
        <v>4101</v>
      </c>
      <c r="G3435" t="s">
        <v>1223</v>
      </c>
      <c r="H3435" s="5">
        <v>5474863</v>
      </c>
      <c r="I3435">
        <f>IFERROR(VLOOKUP(G3435,'NCES Match'!$A$2:$B$1307,2,FALSE),"")</f>
        <v>4818000</v>
      </c>
      <c r="J3435" cm="1">
        <f t="array" ref="J3435">IFERROR(_xlfn.IFS(B3435=2015,H3435/$O$13,B3435=2016,H3435/$O$14,B3435=2017,H3435/$O$15,B3435=2018,H3435/$O$16,B3435=2019,H3435/$O$17,B3435=2020,H3435/$O$18,B3435=2021,H3435/$O$19,B3435=2022,H3435/$O$20),"")</f>
        <v>3.57267022076006E-3</v>
      </c>
      <c r="K3435" s="3" cm="1">
        <f t="array" ref="K3435">IFERROR(_xlfn.IFS(B3435=2015,J3435*$P$4,B3435=2016,J3435*$P$5,B3435=2017,J3435*$P$6,B3435=2018,J3435*$P$7,B3435=2019,J3435*$P$8,B3435=2020,J3435*$P$9,B3435=2021,J3435*$P$10,B3435=2022,J3435*$P$11),"")</f>
        <v>6133750.6496777749</v>
      </c>
      <c r="L3435" s="3">
        <f t="shared" si="54"/>
        <v>11608613.649677776</v>
      </c>
    </row>
    <row r="3436" spans="1:12">
      <c r="A3436">
        <v>4818000</v>
      </c>
      <c r="B3436">
        <v>2019</v>
      </c>
      <c r="D3436" t="s">
        <v>1221</v>
      </c>
      <c r="E3436" t="s">
        <v>1222</v>
      </c>
      <c r="F3436" t="s">
        <v>4101</v>
      </c>
      <c r="G3436" t="s">
        <v>1223</v>
      </c>
      <c r="H3436" s="5">
        <v>6010791</v>
      </c>
      <c r="I3436">
        <f>IFERROR(VLOOKUP(G3436,'NCES Match'!$A$2:$B$1307,2,FALSE),"")</f>
        <v>4818000</v>
      </c>
      <c r="J3436" cm="1">
        <f t="array" ref="J3436">IFERROR(_xlfn.IFS(B3436=2015,H3436/$O$13,B3436=2016,H3436/$O$14,B3436=2017,H3436/$O$15,B3436=2018,H3436/$O$16,B3436=2019,H3436/$O$17,B3436=2020,H3436/$O$18,B3436=2021,H3436/$O$19,B3436=2022,H3436/$O$20),"")</f>
        <v>3.8059128055408795E-3</v>
      </c>
      <c r="K3436" s="3" cm="1">
        <f t="array" ref="K3436">IFERROR(_xlfn.IFS(B3436=2015,J3436*$P$4,B3436=2016,J3436*$P$5,B3436=2017,J3436*$P$6,B3436=2018,J3436*$P$7,B3436=2019,J3436*$P$8,B3436=2020,J3436*$P$9,B3436=2021,J3436*$P$10,B3436=2022,J3436*$P$11),"")</f>
        <v>6614394.7004991416</v>
      </c>
      <c r="L3436" s="3">
        <f t="shared" si="54"/>
        <v>12625185.700499142</v>
      </c>
    </row>
    <row r="3437" spans="1:12">
      <c r="A3437">
        <v>4818000</v>
      </c>
      <c r="B3437">
        <v>2020</v>
      </c>
      <c r="D3437" t="s">
        <v>1221</v>
      </c>
      <c r="E3437" t="s">
        <v>1222</v>
      </c>
      <c r="F3437" t="s">
        <v>4230</v>
      </c>
      <c r="G3437" t="s">
        <v>1223</v>
      </c>
      <c r="H3437" s="5">
        <v>6294285</v>
      </c>
      <c r="I3437">
        <f>IFERROR(VLOOKUP(G3437,'NCES Match'!$A$2:$B$1307,2,FALSE),"")</f>
        <v>4818000</v>
      </c>
      <c r="J3437" cm="1">
        <f t="array" ref="J3437">IFERROR(_xlfn.IFS(B3437=2015,H3437/$O$13,B3437=2016,H3437/$O$14,B3437=2017,H3437/$O$15,B3437=2018,H3437/$O$16,B3437=2019,H3437/$O$17,B3437=2020,H3437/$O$18,B3437=2021,H3437/$O$19,B3437=2022,H3437/$O$20),"")</f>
        <v>3.4109206433496886E-3</v>
      </c>
      <c r="K3437" s="3" cm="1">
        <f t="array" ref="K3437">IFERROR(_xlfn.IFS(B3437=2015,J3437*$P$4,B3437=2016,J3437*$P$5,B3437=2017,J3437*$P$6,B3437=2018,J3437*$P$7,B3437=2019,J3437*$P$8,B3437=2020,J3437*$P$9,B3437=2021,J3437*$P$10,B3437=2022,J3437*$P$11),"")</f>
        <v>7190230.3179227542</v>
      </c>
      <c r="L3437" s="3">
        <f t="shared" si="54"/>
        <v>13484515.317922754</v>
      </c>
    </row>
    <row r="3438" spans="1:12">
      <c r="A3438">
        <v>4818000</v>
      </c>
      <c r="B3438">
        <v>2021</v>
      </c>
      <c r="D3438" t="s">
        <v>1221</v>
      </c>
      <c r="E3438" t="s">
        <v>1222</v>
      </c>
      <c r="F3438" t="s">
        <v>4101</v>
      </c>
      <c r="G3438" t="s">
        <v>1223</v>
      </c>
      <c r="H3438" s="5">
        <v>7808414.4400000004</v>
      </c>
      <c r="I3438">
        <f>IFERROR(VLOOKUP(G3438,'NCES Match'!$A$2:$B$1307,2,FALSE),"")</f>
        <v>4818000</v>
      </c>
      <c r="J3438" cm="1">
        <f t="array" ref="J3438">IFERROR(_xlfn.IFS(B3438=2015,H3438/$O$13,B3438=2016,H3438/$O$14,B3438=2017,H3438/$O$15,B3438=2018,H3438/$O$16,B3438=2019,H3438/$O$17,B3438=2020,H3438/$O$18,B3438=2021,H3438/$O$19,B3438=2022,H3438/$O$20),"")</f>
        <v>3.9951207118579307E-3</v>
      </c>
      <c r="K3438" s="3" cm="1">
        <f t="array" ref="K3438">IFERROR(_xlfn.IFS(B3438=2015,J3438*$P$4,B3438=2016,J3438*$P$5,B3438=2017,J3438*$P$6,B3438=2018,J3438*$P$7,B3438=2019,J3438*$P$8,B3438=2020,J3438*$P$9,B3438=2021,J3438*$P$10,B3438=2022,J3438*$P$11),"")</f>
        <v>8551768.7956999969</v>
      </c>
      <c r="L3438" s="3">
        <f t="shared" si="54"/>
        <v>16360183.235699996</v>
      </c>
    </row>
    <row r="3439" spans="1:12">
      <c r="A3439" t="s">
        <v>4230</v>
      </c>
      <c r="B3439">
        <v>2021</v>
      </c>
      <c r="D3439" t="s">
        <v>4375</v>
      </c>
      <c r="E3439" t="s">
        <v>1222</v>
      </c>
      <c r="F3439" t="s">
        <v>4101</v>
      </c>
      <c r="G3439" t="s">
        <v>4376</v>
      </c>
      <c r="H3439" s="5">
        <v>8533.0400000000009</v>
      </c>
      <c r="I3439" t="str">
        <f>IFERROR(VLOOKUP(G3439,'NCES Match'!$A$2:$B$1307,2,FALSE),"")</f>
        <v/>
      </c>
      <c r="J3439" cm="1">
        <f t="array" ref="J3439">IFERROR(_xlfn.IFS(B3439=2015,H3439/$O$13,B3439=2016,H3439/$O$14,B3439=2017,H3439/$O$15,B3439=2018,H3439/$O$16,B3439=2019,H3439/$O$17,B3439=2020,H3439/$O$18,B3439=2021,H3439/$O$19,B3439=2022,H3439/$O$20),"")</f>
        <v>4.3658703186241473E-6</v>
      </c>
      <c r="K3439" s="3" cm="1">
        <f t="array" ref="K3439">IFERROR(_xlfn.IFS(B3439=2015,J3439*$P$4,B3439=2016,J3439*$P$5,B3439=2017,J3439*$P$6,B3439=2018,J3439*$P$7,B3439=2019,J3439*$P$8,B3439=2020,J3439*$P$9,B3439=2021,J3439*$P$10,B3439=2022,J3439*$P$11),"")</f>
        <v>9345.3780873418782</v>
      </c>
      <c r="L3439" s="3">
        <f t="shared" si="54"/>
        <v>17878.418087341881</v>
      </c>
    </row>
    <row r="3440" spans="1:12">
      <c r="A3440">
        <v>4818000</v>
      </c>
      <c r="B3440">
        <v>2022</v>
      </c>
      <c r="D3440" t="s">
        <v>1221</v>
      </c>
      <c r="E3440" t="s">
        <v>1222</v>
      </c>
      <c r="F3440" t="s">
        <v>4101</v>
      </c>
      <c r="G3440" t="s">
        <v>1223</v>
      </c>
      <c r="H3440" s="5">
        <v>8363325.0700000003</v>
      </c>
      <c r="I3440">
        <f>IFERROR(VLOOKUP(G3440,'NCES Match'!$A$2:$B$1307,2,FALSE),"")</f>
        <v>4818000</v>
      </c>
      <c r="J3440" cm="1">
        <f t="array" ref="J3440">IFERROR(_xlfn.IFS(B3440=2015,H3440/$O$13,B3440=2016,H3440/$O$14,B3440=2017,H3440/$O$15,B3440=2018,H3440/$O$16,B3440=2019,H3440/$O$17,B3440=2020,H3440/$O$18,B3440=2021,H3440/$O$19,B3440=2022,H3440/$O$20),"")</f>
        <v>3.6734286457138854E-3</v>
      </c>
      <c r="K3440" s="3" cm="1">
        <f t="array" ref="K3440">IFERROR(_xlfn.IFS(B3440=2015,J3440*$P$4,B3440=2016,J3440*$P$5,B3440=2017,J3440*$P$6,B3440=2018,J3440*$P$7,B3440=2019,J3440*$P$8,B3440=2020,J3440*$P$9,B3440=2021,J3440*$P$10,B3440=2022,J3440*$P$11),"")</f>
        <v>7910666.1622984475</v>
      </c>
      <c r="L3440" s="3">
        <f t="shared" si="54"/>
        <v>16273991.232298449</v>
      </c>
    </row>
    <row r="3441" spans="1:12">
      <c r="A3441" t="s">
        <v>4230</v>
      </c>
      <c r="B3441">
        <v>2022</v>
      </c>
      <c r="D3441" t="s">
        <v>4375</v>
      </c>
      <c r="E3441" t="s">
        <v>1222</v>
      </c>
      <c r="F3441" t="s">
        <v>4101</v>
      </c>
      <c r="G3441" t="s">
        <v>4376</v>
      </c>
      <c r="H3441" s="5">
        <v>66007.649999999994</v>
      </c>
      <c r="I3441" t="str">
        <f>IFERROR(VLOOKUP(G3441,'NCES Match'!$A$2:$B$1307,2,FALSE),"")</f>
        <v/>
      </c>
      <c r="J3441" cm="1">
        <f t="array" ref="J3441">IFERROR(_xlfn.IFS(B3441=2015,H3441/$O$13,B3441=2016,H3441/$O$14,B3441=2017,H3441/$O$15,B3441=2018,H3441/$O$16,B3441=2019,H3441/$O$17,B3441=2020,H3441/$O$18,B3441=2021,H3441/$O$19,B3441=2022,H3441/$O$20),"")</f>
        <v>2.8992582533475064E-5</v>
      </c>
      <c r="K3441" s="3" cm="1">
        <f t="array" ref="K3441">IFERROR(_xlfn.IFS(B3441=2015,J3441*$P$4,B3441=2016,J3441*$P$5,B3441=2017,J3441*$P$6,B3441=2018,J3441*$P$7,B3441=2019,J3441*$P$8,B3441=2020,J3441*$P$9,B3441=2021,J3441*$P$10,B3441=2022,J3441*$P$11),"")</f>
        <v>62435.033785890977</v>
      </c>
      <c r="L3441" s="3">
        <f t="shared" si="54"/>
        <v>128442.68378589097</v>
      </c>
    </row>
    <row r="3442" spans="1:12">
      <c r="A3442">
        <v>4818000</v>
      </c>
      <c r="B3442">
        <v>2023</v>
      </c>
      <c r="D3442" t="s">
        <v>1221</v>
      </c>
      <c r="E3442" t="s">
        <v>1222</v>
      </c>
      <c r="F3442" t="s">
        <v>4101</v>
      </c>
      <c r="G3442" t="s">
        <v>1223</v>
      </c>
      <c r="H3442" s="5">
        <v>9796400.5999999996</v>
      </c>
      <c r="I3442">
        <f>IFERROR(VLOOKUP(G3442,'NCES Match'!$A$2:$B$1307,2,FALSE),"")</f>
        <v>4818000</v>
      </c>
      <c r="J3442" t="str" cm="1">
        <f t="array" ref="J3442">IFERROR(_xlfn.IFS(B3442=2015,H3442/$O$13,B3442=2016,H3442/$O$14,B3442=2017,H3442/$O$15,B3442=2018,H3442/$O$16,B3442=2019,H3442/$O$17,B3442=2020,H3442/$O$18,B3442=2021,H3442/$O$19,B3442=2022,H3442/$O$20),"")</f>
        <v/>
      </c>
      <c r="K3442" s="3" t="str" cm="1">
        <f t="array" ref="K3442">IFERROR(_xlfn.IFS(B3442=2015,J3442*$P$4,B3442=2016,J3442*$P$5,B3442=2017,J3442*$P$6,B3442=2018,J3442*$P$7,B3442=2019,J3442*$P$8,B3442=2020,J3442*$P$9,B3442=2021,J3442*$P$10,B3442=2022,J3442*$P$11),"")</f>
        <v/>
      </c>
      <c r="L3442" s="3">
        <f t="shared" si="54"/>
        <v>9796400.5999999996</v>
      </c>
    </row>
    <row r="3443" spans="1:12">
      <c r="A3443" t="s">
        <v>4230</v>
      </c>
      <c r="B3443">
        <v>2023</v>
      </c>
      <c r="D3443" t="s">
        <v>4375</v>
      </c>
      <c r="E3443" t="s">
        <v>1222</v>
      </c>
      <c r="F3443" t="s">
        <v>4101</v>
      </c>
      <c r="G3443" t="s">
        <v>4376</v>
      </c>
      <c r="H3443" s="5">
        <v>721806.91</v>
      </c>
      <c r="I3443" t="str">
        <f>IFERROR(VLOOKUP(G3443,'NCES Match'!$A$2:$B$1307,2,FALSE),"")</f>
        <v/>
      </c>
      <c r="J3443" t="str" cm="1">
        <f t="array" ref="J3443">IFERROR(_xlfn.IFS(B3443=2015,H3443/$O$13,B3443=2016,H3443/$O$14,B3443=2017,H3443/$O$15,B3443=2018,H3443/$O$16,B3443=2019,H3443/$O$17,B3443=2020,H3443/$O$18,B3443=2021,H3443/$O$19,B3443=2022,H3443/$O$20),"")</f>
        <v/>
      </c>
      <c r="K3443" s="3" t="str" cm="1">
        <f t="array" ref="K3443">IFERROR(_xlfn.IFS(B3443=2015,J3443*$P$4,B3443=2016,J3443*$P$5,B3443=2017,J3443*$P$6,B3443=2018,J3443*$P$7,B3443=2019,J3443*$P$8,B3443=2020,J3443*$P$9,B3443=2021,J3443*$P$10,B3443=2022,J3443*$P$11),"")</f>
        <v/>
      </c>
      <c r="L3443" s="3">
        <f t="shared" si="54"/>
        <v>721806.91</v>
      </c>
    </row>
    <row r="3444" spans="1:12">
      <c r="A3444" t="s">
        <v>4230</v>
      </c>
      <c r="B3444">
        <v>2015</v>
      </c>
      <c r="C3444" t="s">
        <v>230</v>
      </c>
      <c r="D3444" t="s">
        <v>324</v>
      </c>
      <c r="E3444" t="s">
        <v>325</v>
      </c>
      <c r="G3444" t="s">
        <v>326</v>
      </c>
      <c r="H3444" s="5">
        <v>570704.05000000005</v>
      </c>
      <c r="I3444" t="str">
        <f>IFERROR(VLOOKUP(G3444,'NCES Match'!$A$2:$B$1307,2,FALSE),"")</f>
        <v/>
      </c>
      <c r="J3444" cm="1">
        <f t="array" ref="J3444">IFERROR(_xlfn.IFS(B3444=2015,H3444/$O$13,B3444=2016,H3444/$O$14,B3444=2017,H3444/$O$15,B3444=2018,H3444/$O$16,B3444=2019,H3444/$O$17,B3444=2020,H3444/$O$18,B3444=2021,H3444/$O$19,B3444=2022,H3444/$O$20),"")</f>
        <v>4.4709169685647557E-4</v>
      </c>
      <c r="K3444" s="3" cm="1">
        <f t="array" ref="K3444">IFERROR(_xlfn.IFS(B3444=2015,J3444*$P$4,B3444=2016,J3444*$P$5,B3444=2017,J3444*$P$6,B3444=2018,J3444*$P$7,B3444=2019,J3444*$P$8,B3444=2020,J3444*$P$9,B3444=2021,J3444*$P$10,B3444=2022,J3444*$P$11),"")</f>
        <v>711538.82958736666</v>
      </c>
      <c r="L3444" s="3">
        <f t="shared" si="54"/>
        <v>1282242.8795873667</v>
      </c>
    </row>
    <row r="3445" spans="1:12">
      <c r="A3445" t="s">
        <v>4230</v>
      </c>
      <c r="B3445">
        <v>2016</v>
      </c>
      <c r="C3445" t="s">
        <v>4100</v>
      </c>
      <c r="D3445" t="s">
        <v>324</v>
      </c>
      <c r="E3445" t="s">
        <v>325</v>
      </c>
      <c r="F3445" t="s">
        <v>4101</v>
      </c>
      <c r="G3445" t="s">
        <v>326</v>
      </c>
      <c r="H3445" s="5">
        <v>587904</v>
      </c>
      <c r="I3445" t="str">
        <f>IFERROR(VLOOKUP(G3445,'NCES Match'!$A$2:$B$1307,2,FALSE),"")</f>
        <v/>
      </c>
      <c r="J3445" cm="1">
        <f t="array" ref="J3445">IFERROR(_xlfn.IFS(B3445=2015,H3445/$O$13,B3445=2016,H3445/$O$14,B3445=2017,H3445/$O$15,B3445=2018,H3445/$O$16,B3445=2019,H3445/$O$17,B3445=2020,H3445/$O$18,B3445=2021,H3445/$O$19,B3445=2022,H3445/$O$20),"")</f>
        <v>4.2086101917582382E-4</v>
      </c>
      <c r="K3445" s="3" cm="1">
        <f t="array" ref="K3445">IFERROR(_xlfn.IFS(B3445=2015,J3445*$P$4,B3445=2016,J3445*$P$5,B3445=2017,J3445*$P$6,B3445=2018,J3445*$P$7,B3445=2019,J3445*$P$8,B3445=2020,J3445*$P$9,B3445=2021,J3445*$P$10,B3445=2022,J3445*$P$11),"")</f>
        <v>705207.87479613756</v>
      </c>
      <c r="L3445" s="3">
        <f t="shared" si="54"/>
        <v>1293111.8747961377</v>
      </c>
    </row>
    <row r="3446" spans="1:12">
      <c r="A3446" t="s">
        <v>4230</v>
      </c>
      <c r="B3446">
        <v>2017</v>
      </c>
      <c r="D3446" t="s">
        <v>324</v>
      </c>
      <c r="E3446" t="s">
        <v>325</v>
      </c>
      <c r="F3446" t="s">
        <v>4101</v>
      </c>
      <c r="G3446" t="s">
        <v>326</v>
      </c>
      <c r="H3446" s="5">
        <v>644445</v>
      </c>
      <c r="I3446" t="str">
        <f>IFERROR(VLOOKUP(G3446,'NCES Match'!$A$2:$B$1307,2,FALSE),"")</f>
        <v/>
      </c>
      <c r="J3446" cm="1">
        <f t="array" ref="J3446">IFERROR(_xlfn.IFS(B3446=2015,H3446/$O$13,B3446=2016,H3446/$O$14,B3446=2017,H3446/$O$15,B3446=2018,H3446/$O$16,B3446=2019,H3446/$O$17,B3446=2020,H3446/$O$18,B3446=2021,H3446/$O$19,B3446=2022,H3446/$O$20),"")</f>
        <v>4.443053659537664E-4</v>
      </c>
      <c r="K3446" s="3" cm="1">
        <f t="array" ref="K3446">IFERROR(_xlfn.IFS(B3446=2015,J3446*$P$4,B3446=2016,J3446*$P$5,B3446=2017,J3446*$P$6,B3446=2018,J3446*$P$7,B3446=2019,J3446*$P$8,B3446=2020,J3446*$P$9,B3446=2021,J3446*$P$10,B3446=2022,J3446*$P$11),"")</f>
        <v>754540.62003389676</v>
      </c>
      <c r="L3446" s="3">
        <f t="shared" si="54"/>
        <v>1398985.6200338968</v>
      </c>
    </row>
    <row r="3447" spans="1:12">
      <c r="A3447" t="s">
        <v>4230</v>
      </c>
      <c r="B3447">
        <v>2018</v>
      </c>
      <c r="D3447" t="s">
        <v>324</v>
      </c>
      <c r="E3447" t="s">
        <v>325</v>
      </c>
      <c r="F3447">
        <v>973</v>
      </c>
      <c r="G3447" t="s">
        <v>326</v>
      </c>
      <c r="H3447" s="5">
        <v>606455</v>
      </c>
      <c r="I3447" t="str">
        <f>IFERROR(VLOOKUP(G3447,'NCES Match'!$A$2:$B$1307,2,FALSE),"")</f>
        <v/>
      </c>
      <c r="J3447" cm="1">
        <f t="array" ref="J3447">IFERROR(_xlfn.IFS(B3447=2015,H3447/$O$13,B3447=2016,H3447/$O$14,B3447=2017,H3447/$O$15,B3447=2018,H3447/$O$16,B3447=2019,H3447/$O$17,B3447=2020,H3447/$O$18,B3447=2021,H3447/$O$19,B3447=2022,H3447/$O$20),"")</f>
        <v>3.9574756824619029E-4</v>
      </c>
      <c r="K3447" s="3" cm="1">
        <f t="array" ref="K3447">IFERROR(_xlfn.IFS(B3447=2015,J3447*$P$4,B3447=2016,J3447*$P$5,B3447=2017,J3447*$P$6,B3447=2018,J3447*$P$7,B3447=2019,J3447*$P$8,B3447=2020,J3447*$P$9,B3447=2021,J3447*$P$10,B3447=2022,J3447*$P$11),"")</f>
        <v>679440.51755273785</v>
      </c>
      <c r="L3447" s="3">
        <f t="shared" si="54"/>
        <v>1285895.5175527378</v>
      </c>
    </row>
    <row r="3448" spans="1:12">
      <c r="A3448" t="s">
        <v>4230</v>
      </c>
      <c r="B3448">
        <v>2019</v>
      </c>
      <c r="D3448" t="s">
        <v>324</v>
      </c>
      <c r="E3448" t="s">
        <v>325</v>
      </c>
      <c r="F3448" t="s">
        <v>4198</v>
      </c>
      <c r="G3448" t="s">
        <v>326</v>
      </c>
      <c r="H3448" s="5">
        <v>665924</v>
      </c>
      <c r="I3448" t="str">
        <f>IFERROR(VLOOKUP(G3448,'NCES Match'!$A$2:$B$1307,2,FALSE),"")</f>
        <v/>
      </c>
      <c r="J3448" cm="1">
        <f t="array" ref="J3448">IFERROR(_xlfn.IFS(B3448=2015,H3448/$O$13,B3448=2016,H3448/$O$14,B3448=2017,H3448/$O$15,B3448=2018,H3448/$O$16,B3448=2019,H3448/$O$17,B3448=2020,H3448/$O$18,B3448=2021,H3448/$O$19,B3448=2022,H3448/$O$20),"")</f>
        <v>4.2164977606391649E-4</v>
      </c>
      <c r="K3448" s="3" cm="1">
        <f t="array" ref="K3448">IFERROR(_xlfn.IFS(B3448=2015,J3448*$P$4,B3448=2016,J3448*$P$5,B3448=2017,J3448*$P$6,B3448=2018,J3448*$P$7,B3448=2019,J3448*$P$8,B3448=2020,J3448*$P$9,B3448=2021,J3448*$P$10,B3448=2022,J3448*$P$11),"")</f>
        <v>732796.09564451512</v>
      </c>
      <c r="L3448" s="3">
        <f t="shared" si="54"/>
        <v>1398720.095644515</v>
      </c>
    </row>
    <row r="3449" spans="1:12">
      <c r="A3449" t="s">
        <v>4230</v>
      </c>
      <c r="B3449">
        <v>2020</v>
      </c>
      <c r="D3449" t="s">
        <v>324</v>
      </c>
      <c r="E3449" t="s">
        <v>325</v>
      </c>
      <c r="F3449" t="s">
        <v>4198</v>
      </c>
      <c r="G3449" t="s">
        <v>326</v>
      </c>
      <c r="H3449" s="5">
        <v>708074</v>
      </c>
      <c r="I3449" t="str">
        <f>IFERROR(VLOOKUP(G3449,'NCES Match'!$A$2:$B$1307,2,FALSE),"")</f>
        <v/>
      </c>
      <c r="J3449" cm="1">
        <f t="array" ref="J3449">IFERROR(_xlfn.IFS(B3449=2015,H3449/$O$13,B3449=2016,H3449/$O$14,B3449=2017,H3449/$O$15,B3449=2018,H3449/$O$16,B3449=2019,H3449/$O$17,B3449=2020,H3449/$O$18,B3449=2021,H3449/$O$19,B3449=2022,H3449/$O$20),"")</f>
        <v>3.8371065555804789E-4</v>
      </c>
      <c r="K3449" s="3" cm="1">
        <f t="array" ref="K3449">IFERROR(_xlfn.IFS(B3449=2015,J3449*$P$4,B3449=2016,J3449*$P$5,B3449=2017,J3449*$P$6,B3449=2018,J3449*$P$7,B3449=2019,J3449*$P$8,B3449=2020,J3449*$P$9,B3449=2021,J3449*$P$10,B3449=2022,J3449*$P$11),"")</f>
        <v>808863.1420618603</v>
      </c>
      <c r="L3449" s="3">
        <f t="shared" si="54"/>
        <v>1516937.1420618603</v>
      </c>
    </row>
    <row r="3450" spans="1:12">
      <c r="A3450" t="s">
        <v>4230</v>
      </c>
      <c r="B3450">
        <v>2021</v>
      </c>
      <c r="D3450" t="s">
        <v>324</v>
      </c>
      <c r="E3450" t="s">
        <v>325</v>
      </c>
      <c r="F3450" t="s">
        <v>4198</v>
      </c>
      <c r="G3450" t="s">
        <v>326</v>
      </c>
      <c r="H3450" s="5">
        <v>659437.03</v>
      </c>
      <c r="I3450" t="str">
        <f>IFERROR(VLOOKUP(G3450,'NCES Match'!$A$2:$B$1307,2,FALSE),"")</f>
        <v/>
      </c>
      <c r="J3450" cm="1">
        <f t="array" ref="J3450">IFERROR(_xlfn.IFS(B3450=2015,H3450/$O$13,B3450=2016,H3450/$O$14,B3450=2017,H3450/$O$15,B3450=2018,H3450/$O$16,B3450=2019,H3450/$O$17,B3450=2020,H3450/$O$18,B3450=2021,H3450/$O$19,B3450=2022,H3450/$O$20),"")</f>
        <v>3.3739635068846054E-4</v>
      </c>
      <c r="K3450" s="3" cm="1">
        <f t="array" ref="K3450">IFERROR(_xlfn.IFS(B3450=2015,J3450*$P$4,B3450=2016,J3450*$P$5,B3450=2017,J3450*$P$6,B3450=2018,J3450*$P$7,B3450=2019,J3450*$P$8,B3450=2020,J3450*$P$9,B3450=2021,J3450*$P$10,B3450=2022,J3450*$P$11),"")</f>
        <v>722214.86951236706</v>
      </c>
      <c r="L3450" s="3">
        <f t="shared" si="54"/>
        <v>1381651.8995123671</v>
      </c>
    </row>
    <row r="3451" spans="1:12">
      <c r="A3451" t="s">
        <v>4230</v>
      </c>
      <c r="B3451">
        <v>2022</v>
      </c>
      <c r="D3451" t="s">
        <v>324</v>
      </c>
      <c r="E3451" t="s">
        <v>325</v>
      </c>
      <c r="F3451" t="s">
        <v>4198</v>
      </c>
      <c r="G3451" t="s">
        <v>326</v>
      </c>
      <c r="H3451" s="5">
        <v>854548.31</v>
      </c>
      <c r="I3451" t="str">
        <f>IFERROR(VLOOKUP(G3451,'NCES Match'!$A$2:$B$1307,2,FALSE),"")</f>
        <v/>
      </c>
      <c r="J3451" cm="1">
        <f t="array" ref="J3451">IFERROR(_xlfn.IFS(B3451=2015,H3451/$O$13,B3451=2016,H3451/$O$14,B3451=2017,H3451/$O$15,B3451=2018,H3451/$O$16,B3451=2019,H3451/$O$17,B3451=2020,H3451/$O$18,B3451=2021,H3451/$O$19,B3451=2022,H3451/$O$20),"")</f>
        <v>3.7534380343061201E-4</v>
      </c>
      <c r="K3451" s="3" cm="1">
        <f t="array" ref="K3451">IFERROR(_xlfn.IFS(B3451=2015,J3451*$P$4,B3451=2016,J3451*$P$5,B3451=2017,J3451*$P$6,B3451=2018,J3451*$P$7,B3451=2019,J3451*$P$8,B3451=2020,J3451*$P$9,B3451=2021,J3451*$P$10,B3451=2022,J3451*$P$11),"")</f>
        <v>808296.50209522748</v>
      </c>
      <c r="L3451" s="3">
        <f t="shared" si="54"/>
        <v>1662844.8120952277</v>
      </c>
    </row>
    <row r="3452" spans="1:12">
      <c r="A3452" t="s">
        <v>4230</v>
      </c>
      <c r="B3452">
        <v>2023</v>
      </c>
      <c r="D3452" t="s">
        <v>324</v>
      </c>
      <c r="E3452" t="s">
        <v>325</v>
      </c>
      <c r="F3452" t="s">
        <v>4198</v>
      </c>
      <c r="G3452" t="s">
        <v>326</v>
      </c>
      <c r="H3452" s="5">
        <v>1002610.68</v>
      </c>
      <c r="I3452" t="str">
        <f>IFERROR(VLOOKUP(G3452,'NCES Match'!$A$2:$B$1307,2,FALSE),"")</f>
        <v/>
      </c>
      <c r="J3452" t="str" cm="1">
        <f t="array" ref="J3452">IFERROR(_xlfn.IFS(B3452=2015,H3452/$O$13,B3452=2016,H3452/$O$14,B3452=2017,H3452/$O$15,B3452=2018,H3452/$O$16,B3452=2019,H3452/$O$17,B3452=2020,H3452/$O$18,B3452=2021,H3452/$O$19,B3452=2022,H3452/$O$20),"")</f>
        <v/>
      </c>
      <c r="K3452" s="3" t="str" cm="1">
        <f t="array" ref="K3452">IFERROR(_xlfn.IFS(B3452=2015,J3452*$P$4,B3452=2016,J3452*$P$5,B3452=2017,J3452*$P$6,B3452=2018,J3452*$P$7,B3452=2019,J3452*$P$8,B3452=2020,J3452*$P$9,B3452=2021,J3452*$P$10,B3452=2022,J3452*$P$11),"")</f>
        <v/>
      </c>
      <c r="L3452" s="3">
        <f t="shared" si="54"/>
        <v>1002610.68</v>
      </c>
    </row>
    <row r="3453" spans="1:12">
      <c r="A3453">
        <v>4800003</v>
      </c>
      <c r="B3453">
        <v>2015</v>
      </c>
      <c r="C3453" t="s">
        <v>381</v>
      </c>
      <c r="D3453" t="s">
        <v>2809</v>
      </c>
      <c r="E3453" t="s">
        <v>2810</v>
      </c>
      <c r="G3453" t="s">
        <v>2811</v>
      </c>
      <c r="H3453" s="5">
        <v>60030.69</v>
      </c>
      <c r="I3453">
        <f>IFERROR(VLOOKUP(G3453,'NCES Match'!$A$2:$B$1307,2,FALSE),"")</f>
        <v>4800003</v>
      </c>
      <c r="J3453" cm="1">
        <f t="array" ref="J3453">IFERROR(_xlfn.IFS(B3453=2015,H3453/$O$13,B3453=2016,H3453/$O$14,B3453=2017,H3453/$O$15,B3453=2018,H3453/$O$16,B3453=2019,H3453/$O$17,B3453=2020,H3453/$O$18,B3453=2021,H3453/$O$19,B3453=2022,H3453/$O$20),"")</f>
        <v>4.7028268076185996E-5</v>
      </c>
      <c r="K3453" s="3" cm="1">
        <f t="array" ref="K3453">IFERROR(_xlfn.IFS(B3453=2015,J3453*$P$4,B3453=2016,J3453*$P$5,B3453=2017,J3453*$P$6,B3453=2018,J3453*$P$7,B3453=2019,J3453*$P$8,B3453=2020,J3453*$P$9,B3453=2021,J3453*$P$10,B3453=2022,J3453*$P$11),"")</f>
        <v>74844.688594591236</v>
      </c>
      <c r="L3453" s="3">
        <f t="shared" si="54"/>
        <v>134875.37859459122</v>
      </c>
    </row>
    <row r="3454" spans="1:12">
      <c r="A3454">
        <v>4800003</v>
      </c>
      <c r="B3454">
        <v>2016</v>
      </c>
      <c r="C3454" t="s">
        <v>4102</v>
      </c>
      <c r="D3454" t="s">
        <v>2809</v>
      </c>
      <c r="E3454" t="s">
        <v>2810</v>
      </c>
      <c r="F3454" t="s">
        <v>4101</v>
      </c>
      <c r="G3454" t="s">
        <v>2811</v>
      </c>
      <c r="H3454" s="5">
        <v>61493</v>
      </c>
      <c r="I3454">
        <f>IFERROR(VLOOKUP(G3454,'NCES Match'!$A$2:$B$1307,2,FALSE),"")</f>
        <v>4800003</v>
      </c>
      <c r="J3454" cm="1">
        <f t="array" ref="J3454">IFERROR(_xlfn.IFS(B3454=2015,H3454/$O$13,B3454=2016,H3454/$O$14,B3454=2017,H3454/$O$15,B3454=2018,H3454/$O$16,B3454=2019,H3454/$O$17,B3454=2020,H3454/$O$18,B3454=2021,H3454/$O$19,B3454=2022,H3454/$O$20),"")</f>
        <v>4.4020803825418664E-5</v>
      </c>
      <c r="K3454" s="3" cm="1">
        <f t="array" ref="K3454">IFERROR(_xlfn.IFS(B3454=2015,J3454*$P$4,B3454=2016,J3454*$P$5,B3454=2017,J3454*$P$6,B3454=2018,J3454*$P$7,B3454=2019,J3454*$P$8,B3454=2020,J3454*$P$9,B3454=2021,J3454*$P$10,B3454=2022,J3454*$P$11),"")</f>
        <v>73762.634451949445</v>
      </c>
      <c r="L3454" s="3">
        <f t="shared" si="54"/>
        <v>135255.63445194945</v>
      </c>
    </row>
    <row r="3455" spans="1:12">
      <c r="A3455">
        <v>4800003</v>
      </c>
      <c r="B3455">
        <v>2017</v>
      </c>
      <c r="D3455" t="s">
        <v>2809</v>
      </c>
      <c r="E3455" t="s">
        <v>2810</v>
      </c>
      <c r="F3455" t="s">
        <v>4101</v>
      </c>
      <c r="G3455" t="s">
        <v>2811</v>
      </c>
      <c r="H3455" s="5">
        <v>66773</v>
      </c>
      <c r="I3455">
        <f>IFERROR(VLOOKUP(G3455,'NCES Match'!$A$2:$B$1307,2,FALSE),"")</f>
        <v>4800003</v>
      </c>
      <c r="J3455" cm="1">
        <f t="array" ref="J3455">IFERROR(_xlfn.IFS(B3455=2015,H3455/$O$13,B3455=2016,H3455/$O$14,B3455=2017,H3455/$O$15,B3455=2018,H3455/$O$16,B3455=2019,H3455/$O$17,B3455=2020,H3455/$O$18,B3455=2021,H3455/$O$19,B3455=2022,H3455/$O$20),"")</f>
        <v>4.6035894763448923E-5</v>
      </c>
      <c r="K3455" s="3" cm="1">
        <f t="array" ref="K3455">IFERROR(_xlfn.IFS(B3455=2015,J3455*$P$4,B3455=2016,J3455*$P$5,B3455=2017,J3455*$P$6,B3455=2018,J3455*$P$7,B3455=2019,J3455*$P$8,B3455=2020,J3455*$P$9,B3455=2021,J3455*$P$10,B3455=2022,J3455*$P$11),"")</f>
        <v>78180.358015848338</v>
      </c>
      <c r="L3455" s="3">
        <f t="shared" si="54"/>
        <v>144953.35801584832</v>
      </c>
    </row>
    <row r="3456" spans="1:12">
      <c r="A3456">
        <v>4800003</v>
      </c>
      <c r="B3456">
        <v>2018</v>
      </c>
      <c r="D3456" t="s">
        <v>2809</v>
      </c>
      <c r="E3456" t="s">
        <v>2810</v>
      </c>
      <c r="F3456" t="s">
        <v>4101</v>
      </c>
      <c r="G3456" t="s">
        <v>2811</v>
      </c>
      <c r="H3456" s="5">
        <v>58534</v>
      </c>
      <c r="I3456">
        <f>IFERROR(VLOOKUP(G3456,'NCES Match'!$A$2:$B$1307,2,FALSE),"")</f>
        <v>4800003</v>
      </c>
      <c r="J3456" cm="1">
        <f t="array" ref="J3456">IFERROR(_xlfn.IFS(B3456=2015,H3456/$O$13,B3456=2016,H3456/$O$14,B3456=2017,H3456/$O$15,B3456=2018,H3456/$O$16,B3456=2019,H3456/$O$17,B3456=2020,H3456/$O$18,B3456=2021,H3456/$O$19,B3456=2022,H3456/$O$20),"")</f>
        <v>3.8196878844633987E-5</v>
      </c>
      <c r="K3456" s="3" cm="1">
        <f t="array" ref="K3456">IFERROR(_xlfn.IFS(B3456=2015,J3456*$P$4,B3456=2016,J3456*$P$5,B3456=2017,J3456*$P$6,B3456=2018,J3456*$P$7,B3456=2019,J3456*$P$8,B3456=2020,J3456*$P$9,B3456=2021,J3456*$P$10,B3456=2022,J3456*$P$11),"")</f>
        <v>65578.437401673596</v>
      </c>
      <c r="L3456" s="3">
        <f t="shared" si="54"/>
        <v>124112.4374016736</v>
      </c>
    </row>
    <row r="3457" spans="1:12">
      <c r="A3457">
        <v>4800003</v>
      </c>
      <c r="B3457">
        <v>2019</v>
      </c>
      <c r="D3457" t="s">
        <v>2809</v>
      </c>
      <c r="E3457" t="s">
        <v>2810</v>
      </c>
      <c r="F3457" t="s">
        <v>4101</v>
      </c>
      <c r="G3457" t="s">
        <v>2811</v>
      </c>
      <c r="H3457" s="5">
        <v>54198</v>
      </c>
      <c r="I3457">
        <f>IFERROR(VLOOKUP(G3457,'NCES Match'!$A$2:$B$1307,2,FALSE),"")</f>
        <v>4800003</v>
      </c>
      <c r="J3457" cm="1">
        <f t="array" ref="J3457">IFERROR(_xlfn.IFS(B3457=2015,H3457/$O$13,B3457=2016,H3457/$O$14,B3457=2017,H3457/$O$15,B3457=2018,H3457/$O$16,B3457=2019,H3457/$O$17,B3457=2020,H3457/$O$18,B3457=2021,H3457/$O$19,B3457=2022,H3457/$O$20),"")</f>
        <v>3.4317091084135944E-5</v>
      </c>
      <c r="K3457" s="3" cm="1">
        <f t="array" ref="K3457">IFERROR(_xlfn.IFS(B3457=2015,J3457*$P$4,B3457=2016,J3457*$P$5,B3457=2017,J3457*$P$6,B3457=2018,J3457*$P$7,B3457=2019,J3457*$P$8,B3457=2020,J3457*$P$9,B3457=2021,J3457*$P$10,B3457=2022,J3457*$P$11),"")</f>
        <v>59640.563775658222</v>
      </c>
      <c r="L3457" s="3">
        <f t="shared" si="54"/>
        <v>113838.56377565823</v>
      </c>
    </row>
    <row r="3458" spans="1:12">
      <c r="A3458">
        <v>4800003</v>
      </c>
      <c r="B3458">
        <v>2020</v>
      </c>
      <c r="D3458" t="s">
        <v>2809</v>
      </c>
      <c r="E3458" t="s">
        <v>2810</v>
      </c>
      <c r="F3458" t="s">
        <v>4230</v>
      </c>
      <c r="G3458" t="s">
        <v>2811</v>
      </c>
      <c r="H3458" s="5">
        <v>78785</v>
      </c>
      <c r="I3458">
        <f>IFERROR(VLOOKUP(G3458,'NCES Match'!$A$2:$B$1307,2,FALSE),"")</f>
        <v>4800003</v>
      </c>
      <c r="J3458" cm="1">
        <f t="array" ref="J3458">IFERROR(_xlfn.IFS(B3458=2015,H3458/$O$13,B3458=2016,H3458/$O$14,B3458=2017,H3458/$O$15,B3458=2018,H3458/$O$16,B3458=2019,H3458/$O$17,B3458=2020,H3458/$O$18,B3458=2021,H3458/$O$19,B3458=2022,H3458/$O$20),"")</f>
        <v>4.2694187328077016E-5</v>
      </c>
      <c r="K3458" s="3" cm="1">
        <f t="array" ref="K3458">IFERROR(_xlfn.IFS(B3458=2015,J3458*$P$4,B3458=2016,J3458*$P$5,B3458=2017,J3458*$P$6,B3458=2018,J3458*$P$7,B3458=2019,J3458*$P$8,B3458=2020,J3458*$P$9,B3458=2021,J3458*$P$10,B3458=2022,J3458*$P$11),"")</f>
        <v>89999.467071723673</v>
      </c>
      <c r="L3458" s="3">
        <f t="shared" si="54"/>
        <v>168784.46707172366</v>
      </c>
    </row>
    <row r="3459" spans="1:12">
      <c r="A3459">
        <v>4800003</v>
      </c>
      <c r="B3459">
        <v>2021</v>
      </c>
      <c r="D3459" t="s">
        <v>2809</v>
      </c>
      <c r="E3459" t="s">
        <v>2810</v>
      </c>
      <c r="F3459" t="s">
        <v>4101</v>
      </c>
      <c r="G3459" t="s">
        <v>2811</v>
      </c>
      <c r="H3459" s="5">
        <v>64772.58</v>
      </c>
      <c r="I3459">
        <f>IFERROR(VLOOKUP(G3459,'NCES Match'!$A$2:$B$1307,2,FALSE),"")</f>
        <v>4800003</v>
      </c>
      <c r="J3459" cm="1">
        <f t="array" ref="J3459">IFERROR(_xlfn.IFS(B3459=2015,H3459/$O$13,B3459=2016,H3459/$O$14,B3459=2017,H3459/$O$15,B3459=2018,H3459/$O$16,B3459=2019,H3459/$O$17,B3459=2020,H3459/$O$18,B3459=2021,H3459/$O$19,B3459=2022,H3459/$O$20),"")</f>
        <v>3.3140438165379289E-5</v>
      </c>
      <c r="K3459" s="3" cm="1">
        <f t="array" ref="K3459">IFERROR(_xlfn.IFS(B3459=2015,J3459*$P$4,B3459=2016,J3459*$P$5,B3459=2017,J3459*$P$6,B3459=2018,J3459*$P$7,B3459=2019,J3459*$P$8,B3459=2020,J3459*$P$9,B3459=2021,J3459*$P$10,B3459=2022,J3459*$P$11),"")</f>
        <v>70938.874046365512</v>
      </c>
      <c r="L3459" s="3">
        <f t="shared" ref="L3459:L3522" si="55">SUM(H3459,K3459)</f>
        <v>135711.45404636551</v>
      </c>
    </row>
    <row r="3460" spans="1:12">
      <c r="A3460">
        <v>4800003</v>
      </c>
      <c r="B3460">
        <v>2022</v>
      </c>
      <c r="D3460" t="s">
        <v>2809</v>
      </c>
      <c r="E3460" t="s">
        <v>2810</v>
      </c>
      <c r="F3460" t="s">
        <v>4101</v>
      </c>
      <c r="G3460" t="s">
        <v>2811</v>
      </c>
      <c r="H3460" s="5">
        <v>85010.84</v>
      </c>
      <c r="I3460">
        <f>IFERROR(VLOOKUP(G3460,'NCES Match'!$A$2:$B$1307,2,FALSE),"")</f>
        <v>4800003</v>
      </c>
      <c r="J3460" cm="1">
        <f t="array" ref="J3460">IFERROR(_xlfn.IFS(B3460=2015,H3460/$O$13,B3460=2016,H3460/$O$14,B3460=2017,H3460/$O$15,B3460=2018,H3460/$O$16,B3460=2019,H3460/$O$17,B3460=2020,H3460/$O$18,B3460=2021,H3460/$O$19,B3460=2022,H3460/$O$20),"")</f>
        <v>3.7339365890772409E-5</v>
      </c>
      <c r="K3460" s="3" cm="1">
        <f t="array" ref="K3460">IFERROR(_xlfn.IFS(B3460=2015,J3460*$P$4,B3460=2016,J3460*$P$5,B3460=2017,J3460*$P$6,B3460=2018,J3460*$P$7,B3460=2019,J3460*$P$8,B3460=2020,J3460*$P$9,B3460=2021,J3460*$P$10,B3460=2022,J3460*$P$11),"")</f>
        <v>80409.689900594429</v>
      </c>
      <c r="L3460" s="3">
        <f t="shared" si="55"/>
        <v>165420.52990059444</v>
      </c>
    </row>
    <row r="3461" spans="1:12">
      <c r="A3461">
        <v>4800003</v>
      </c>
      <c r="B3461">
        <v>2023</v>
      </c>
      <c r="D3461" t="s">
        <v>2809</v>
      </c>
      <c r="E3461" t="s">
        <v>2810</v>
      </c>
      <c r="F3461" t="s">
        <v>4101</v>
      </c>
      <c r="G3461" t="s">
        <v>2811</v>
      </c>
      <c r="H3461" s="5">
        <v>80335.48</v>
      </c>
      <c r="I3461">
        <f>IFERROR(VLOOKUP(G3461,'NCES Match'!$A$2:$B$1307,2,FALSE),"")</f>
        <v>4800003</v>
      </c>
      <c r="J3461" t="str" cm="1">
        <f t="array" ref="J3461">IFERROR(_xlfn.IFS(B3461=2015,H3461/$O$13,B3461=2016,H3461/$O$14,B3461=2017,H3461/$O$15,B3461=2018,H3461/$O$16,B3461=2019,H3461/$O$17,B3461=2020,H3461/$O$18,B3461=2021,H3461/$O$19,B3461=2022,H3461/$O$20),"")</f>
        <v/>
      </c>
      <c r="K3461" s="3" t="str" cm="1">
        <f t="array" ref="K3461">IFERROR(_xlfn.IFS(B3461=2015,J3461*$P$4,B3461=2016,J3461*$P$5,B3461=2017,J3461*$P$6,B3461=2018,J3461*$P$7,B3461=2019,J3461*$P$8,B3461=2020,J3461*$P$9,B3461=2021,J3461*$P$10,B3461=2022,J3461*$P$11),"")</f>
        <v/>
      </c>
      <c r="L3461" s="3">
        <f t="shared" si="55"/>
        <v>80335.48</v>
      </c>
    </row>
    <row r="3462" spans="1:12">
      <c r="A3462">
        <v>4833240</v>
      </c>
      <c r="B3462">
        <v>2015</v>
      </c>
      <c r="C3462" t="s">
        <v>381</v>
      </c>
      <c r="D3462" t="s">
        <v>2425</v>
      </c>
      <c r="E3462" t="s">
        <v>2426</v>
      </c>
      <c r="G3462" t="s">
        <v>2427</v>
      </c>
      <c r="H3462" s="5">
        <v>52880.97</v>
      </c>
      <c r="I3462">
        <f>IFERROR(VLOOKUP(G3462,'NCES Match'!$A$2:$B$1307,2,FALSE),"")</f>
        <v>4833240</v>
      </c>
      <c r="J3462" cm="1">
        <f t="array" ref="J3462">IFERROR(_xlfn.IFS(B3462=2015,H3462/$O$13,B3462=2016,H3462/$O$14,B3462=2017,H3462/$O$15,B3462=2018,H3462/$O$16,B3462=2019,H3462/$O$17,B3462=2020,H3462/$O$18,B3462=2021,H3462/$O$19,B3462=2022,H3462/$O$20),"")</f>
        <v>4.142715056729732E-5</v>
      </c>
      <c r="K3462" s="3" cm="1">
        <f t="array" ref="K3462">IFERROR(_xlfn.IFS(B3462=2015,J3462*$P$4,B3462=2016,J3462*$P$5,B3462=2017,J3462*$P$6,B3462=2018,J3462*$P$7,B3462=2019,J3462*$P$8,B3462=2020,J3462*$P$9,B3462=2021,J3462*$P$10,B3462=2022,J3462*$P$11),"")</f>
        <v>65930.605365854062</v>
      </c>
      <c r="L3462" s="3">
        <f t="shared" si="55"/>
        <v>118811.57536585406</v>
      </c>
    </row>
    <row r="3463" spans="1:12">
      <c r="A3463">
        <v>4833240</v>
      </c>
      <c r="B3463">
        <v>2016</v>
      </c>
      <c r="C3463" t="s">
        <v>4102</v>
      </c>
      <c r="D3463" t="s">
        <v>2425</v>
      </c>
      <c r="E3463" t="s">
        <v>2426</v>
      </c>
      <c r="F3463" t="s">
        <v>4101</v>
      </c>
      <c r="G3463" t="s">
        <v>2427</v>
      </c>
      <c r="H3463" s="5">
        <v>51360</v>
      </c>
      <c r="I3463">
        <f>IFERROR(VLOOKUP(G3463,'NCES Match'!$A$2:$B$1307,2,FALSE),"")</f>
        <v>4833240</v>
      </c>
      <c r="J3463" cm="1">
        <f t="array" ref="J3463">IFERROR(_xlfn.IFS(B3463=2015,H3463/$O$13,B3463=2016,H3463/$O$14,B3463=2017,H3463/$O$15,B3463=2018,H3463/$O$16,B3463=2019,H3463/$O$17,B3463=2020,H3463/$O$18,B3463=2021,H3463/$O$19,B3463=2022,H3463/$O$20),"")</f>
        <v>3.6766924438123077E-5</v>
      </c>
      <c r="K3463" s="3" cm="1">
        <f t="array" ref="K3463">IFERROR(_xlfn.IFS(B3463=2015,J3463*$P$4,B3463=2016,J3463*$P$5,B3463=2017,J3463*$P$6,B3463=2018,J3463*$P$7,B3463=2019,J3463*$P$8,B3463=2020,J3463*$P$9,B3463=2021,J3463*$P$10,B3463=2022,J3463*$P$11),"")</f>
        <v>61607.807481373871</v>
      </c>
      <c r="L3463" s="3">
        <f t="shared" si="55"/>
        <v>112967.80748137386</v>
      </c>
    </row>
    <row r="3464" spans="1:12">
      <c r="A3464">
        <v>4833240</v>
      </c>
      <c r="B3464">
        <v>2017</v>
      </c>
      <c r="D3464" t="s">
        <v>2425</v>
      </c>
      <c r="E3464" t="s">
        <v>2426</v>
      </c>
      <c r="F3464" t="s">
        <v>4101</v>
      </c>
      <c r="G3464" t="s">
        <v>2427</v>
      </c>
      <c r="H3464" s="5">
        <v>49396</v>
      </c>
      <c r="I3464">
        <f>IFERROR(VLOOKUP(G3464,'NCES Match'!$A$2:$B$1307,2,FALSE),"")</f>
        <v>4833240</v>
      </c>
      <c r="J3464" cm="1">
        <f t="array" ref="J3464">IFERROR(_xlfn.IFS(B3464=2015,H3464/$O$13,B3464=2016,H3464/$O$14,B3464=2017,H3464/$O$15,B3464=2018,H3464/$O$16,B3464=2019,H3464/$O$17,B3464=2020,H3464/$O$18,B3464=2021,H3464/$O$19,B3464=2022,H3464/$O$20),"")</f>
        <v>3.4055517315910973E-5</v>
      </c>
      <c r="K3464" s="3" cm="1">
        <f t="array" ref="K3464">IFERROR(_xlfn.IFS(B3464=2015,J3464*$P$4,B3464=2016,J3464*$P$5,B3464=2017,J3464*$P$6,B3464=2018,J3464*$P$7,B3464=2019,J3464*$P$8,B3464=2020,J3464*$P$9,B3464=2021,J3464*$P$10,B3464=2022,J3464*$P$11),"")</f>
        <v>57834.708108829094</v>
      </c>
      <c r="L3464" s="3">
        <f t="shared" si="55"/>
        <v>107230.7081088291</v>
      </c>
    </row>
    <row r="3465" spans="1:12">
      <c r="A3465">
        <v>4833240</v>
      </c>
      <c r="B3465">
        <v>2018</v>
      </c>
      <c r="D3465" t="s">
        <v>2425</v>
      </c>
      <c r="E3465" t="s">
        <v>2426</v>
      </c>
      <c r="F3465" t="s">
        <v>4101</v>
      </c>
      <c r="G3465" t="s">
        <v>2427</v>
      </c>
      <c r="H3465" s="5">
        <v>51231</v>
      </c>
      <c r="I3465">
        <f>IFERROR(VLOOKUP(G3465,'NCES Match'!$A$2:$B$1307,2,FALSE),"")</f>
        <v>4833240</v>
      </c>
      <c r="J3465" cm="1">
        <f t="array" ref="J3465">IFERROR(_xlfn.IFS(B3465=2015,H3465/$O$13,B3465=2016,H3465/$O$14,B3465=2017,H3465/$O$15,B3465=2018,H3465/$O$16,B3465=2019,H3465/$O$17,B3465=2020,H3465/$O$18,B3465=2021,H3465/$O$19,B3465=2022,H3465/$O$20),"")</f>
        <v>3.3431241673035221E-5</v>
      </c>
      <c r="K3465" s="3" cm="1">
        <f t="array" ref="K3465">IFERROR(_xlfn.IFS(B3465=2015,J3465*$P$4,B3465=2016,J3465*$P$5,B3465=2017,J3465*$P$6,B3465=2018,J3465*$P$7,B3465=2019,J3465*$P$8,B3465=2020,J3465*$P$9,B3465=2021,J3465*$P$10,B3465=2022,J3465*$P$11),"")</f>
        <v>57396.537508544432</v>
      </c>
      <c r="L3465" s="3">
        <f t="shared" si="55"/>
        <v>108627.53750854442</v>
      </c>
    </row>
    <row r="3466" spans="1:12">
      <c r="A3466">
        <v>4833240</v>
      </c>
      <c r="B3466">
        <v>2019</v>
      </c>
      <c r="D3466" t="s">
        <v>2425</v>
      </c>
      <c r="E3466" t="s">
        <v>2426</v>
      </c>
      <c r="F3466" t="s">
        <v>4101</v>
      </c>
      <c r="G3466" t="s">
        <v>2427</v>
      </c>
      <c r="H3466" s="5">
        <v>49717</v>
      </c>
      <c r="I3466">
        <f>IFERROR(VLOOKUP(G3466,'NCES Match'!$A$2:$B$1307,2,FALSE),"")</f>
        <v>4833240</v>
      </c>
      <c r="J3466" cm="1">
        <f t="array" ref="J3466">IFERROR(_xlfn.IFS(B3466=2015,H3466/$O$13,B3466=2016,H3466/$O$14,B3466=2017,H3466/$O$15,B3466=2018,H3466/$O$16,B3466=2019,H3466/$O$17,B3466=2020,H3466/$O$18,B3466=2021,H3466/$O$19,B3466=2022,H3466/$O$20),"")</f>
        <v>3.1479811384737198E-5</v>
      </c>
      <c r="K3466" s="3" cm="1">
        <f t="array" ref="K3466">IFERROR(_xlfn.IFS(B3466=2015,J3466*$P$4,B3466=2016,J3466*$P$5,B3466=2017,J3466*$P$6,B3466=2018,J3466*$P$7,B3466=2019,J3466*$P$8,B3466=2020,J3466*$P$9,B3466=2021,J3466*$P$10,B3466=2022,J3466*$P$11),"")</f>
        <v>54709.581704756623</v>
      </c>
      <c r="L3466" s="3">
        <f t="shared" si="55"/>
        <v>104426.58170475662</v>
      </c>
    </row>
    <row r="3467" spans="1:12">
      <c r="A3467">
        <v>4833240</v>
      </c>
      <c r="B3467">
        <v>2020</v>
      </c>
      <c r="D3467" t="s">
        <v>2425</v>
      </c>
      <c r="E3467" t="s">
        <v>2426</v>
      </c>
      <c r="F3467" t="s">
        <v>4230</v>
      </c>
      <c r="G3467" t="s">
        <v>2427</v>
      </c>
      <c r="H3467" s="5">
        <v>72040</v>
      </c>
      <c r="I3467">
        <f>IFERROR(VLOOKUP(G3467,'NCES Match'!$A$2:$B$1307,2,FALSE),"")</f>
        <v>4833240</v>
      </c>
      <c r="J3467" cm="1">
        <f t="array" ref="J3467">IFERROR(_xlfn.IFS(B3467=2015,H3467/$O$13,B3467=2016,H3467/$O$14,B3467=2017,H3467/$O$15,B3467=2018,H3467/$O$16,B3467=2019,H3467/$O$17,B3467=2020,H3467/$O$18,B3467=2021,H3467/$O$19,B3467=2022,H3467/$O$20),"")</f>
        <v>3.9039020817600665E-5</v>
      </c>
      <c r="K3467" s="3" cm="1">
        <f t="array" ref="K3467">IFERROR(_xlfn.IFS(B3467=2015,J3467*$P$4,B3467=2016,J3467*$P$5,B3467=2017,J3467*$P$6,B3467=2018,J3467*$P$7,B3467=2019,J3467*$P$8,B3467=2020,J3467*$P$9,B3467=2021,J3467*$P$10,B3467=2022,J3467*$P$11),"")</f>
        <v>82294.365778345804</v>
      </c>
      <c r="L3467" s="3">
        <f t="shared" si="55"/>
        <v>154334.36577834579</v>
      </c>
    </row>
    <row r="3468" spans="1:12">
      <c r="A3468">
        <v>4833240</v>
      </c>
      <c r="B3468">
        <v>2021</v>
      </c>
      <c r="D3468" t="s">
        <v>2425</v>
      </c>
      <c r="E3468" t="s">
        <v>2426</v>
      </c>
      <c r="F3468" t="s">
        <v>4101</v>
      </c>
      <c r="G3468" t="s">
        <v>2427</v>
      </c>
      <c r="H3468" s="5">
        <v>79121.72</v>
      </c>
      <c r="I3468">
        <f>IFERROR(VLOOKUP(G3468,'NCES Match'!$A$2:$B$1307,2,FALSE),"")</f>
        <v>4833240</v>
      </c>
      <c r="J3468" cm="1">
        <f t="array" ref="J3468">IFERROR(_xlfn.IFS(B3468=2015,H3468/$O$13,B3468=2016,H3468/$O$14,B3468=2017,H3468/$O$15,B3468=2018,H3468/$O$16,B3468=2019,H3468/$O$17,B3468=2020,H3468/$O$18,B3468=2021,H3468/$O$19,B3468=2022,H3468/$O$20),"")</f>
        <v>4.0482075427572184E-5</v>
      </c>
      <c r="K3468" s="3" cm="1">
        <f t="array" ref="K3468">IFERROR(_xlfn.IFS(B3468=2015,J3468*$P$4,B3468=2016,J3468*$P$5,B3468=2017,J3468*$P$6,B3468=2018,J3468*$P$7,B3468=2019,J3468*$P$8,B3468=2020,J3468*$P$9,B3468=2021,J3468*$P$10,B3468=2022,J3468*$P$11),"")</f>
        <v>86654.039863964019</v>
      </c>
      <c r="L3468" s="3">
        <f t="shared" si="55"/>
        <v>165775.75986396402</v>
      </c>
    </row>
    <row r="3469" spans="1:12">
      <c r="A3469">
        <v>4833240</v>
      </c>
      <c r="B3469">
        <v>2022</v>
      </c>
      <c r="D3469" t="s">
        <v>2425</v>
      </c>
      <c r="E3469" t="s">
        <v>2426</v>
      </c>
      <c r="F3469" t="s">
        <v>4101</v>
      </c>
      <c r="G3469" t="s">
        <v>2427</v>
      </c>
      <c r="H3469" s="5">
        <v>79012.42</v>
      </c>
      <c r="I3469">
        <f>IFERROR(VLOOKUP(G3469,'NCES Match'!$A$2:$B$1307,2,FALSE),"")</f>
        <v>4833240</v>
      </c>
      <c r="J3469" cm="1">
        <f t="array" ref="J3469">IFERROR(_xlfn.IFS(B3469=2015,H3469/$O$13,B3469=2016,H3469/$O$14,B3469=2017,H3469/$O$15,B3469=2018,H3469/$O$16,B3469=2019,H3469/$O$17,B3469=2020,H3469/$O$18,B3469=2021,H3469/$O$19,B3469=2022,H3469/$O$20),"")</f>
        <v>3.4704676018909869E-5</v>
      </c>
      <c r="K3469" s="3" cm="1">
        <f t="array" ref="K3469">IFERROR(_xlfn.IFS(B3469=2015,J3469*$P$4,B3469=2016,J3469*$P$5,B3469=2017,J3469*$P$6,B3469=2018,J3469*$P$7,B3469=2019,J3469*$P$8,B3469=2020,J3469*$P$9,B3469=2021,J3469*$P$10,B3469=2022,J3469*$P$11),"")</f>
        <v>74735.930035458136</v>
      </c>
      <c r="L3469" s="3">
        <f t="shared" si="55"/>
        <v>153748.35003545813</v>
      </c>
    </row>
    <row r="3470" spans="1:12">
      <c r="A3470">
        <v>4833240</v>
      </c>
      <c r="B3470">
        <v>2023</v>
      </c>
      <c r="D3470" t="s">
        <v>2425</v>
      </c>
      <c r="E3470" t="s">
        <v>2426</v>
      </c>
      <c r="F3470" t="s">
        <v>4101</v>
      </c>
      <c r="G3470" t="s">
        <v>2427</v>
      </c>
      <c r="H3470" s="5">
        <v>82750.820000000007</v>
      </c>
      <c r="I3470">
        <f>IFERROR(VLOOKUP(G3470,'NCES Match'!$A$2:$B$1307,2,FALSE),"")</f>
        <v>4833240</v>
      </c>
      <c r="J3470" t="str" cm="1">
        <f t="array" ref="J3470">IFERROR(_xlfn.IFS(B3470=2015,H3470/$O$13,B3470=2016,H3470/$O$14,B3470=2017,H3470/$O$15,B3470=2018,H3470/$O$16,B3470=2019,H3470/$O$17,B3470=2020,H3470/$O$18,B3470=2021,H3470/$O$19,B3470=2022,H3470/$O$20),"")</f>
        <v/>
      </c>
      <c r="K3470" s="3" t="str" cm="1">
        <f t="array" ref="K3470">IFERROR(_xlfn.IFS(B3470=2015,J3470*$P$4,B3470=2016,J3470*$P$5,B3470=2017,J3470*$P$6,B3470=2018,J3470*$P$7,B3470=2019,J3470*$P$8,B3470=2020,J3470*$P$9,B3470=2021,J3470*$P$10,B3470=2022,J3470*$P$11),"")</f>
        <v/>
      </c>
      <c r="L3470" s="3">
        <f t="shared" si="55"/>
        <v>82750.820000000007</v>
      </c>
    </row>
    <row r="3471" spans="1:12">
      <c r="A3471" t="s">
        <v>4230</v>
      </c>
      <c r="B3471">
        <v>2015</v>
      </c>
      <c r="C3471" t="s">
        <v>3521</v>
      </c>
      <c r="D3471" t="s">
        <v>3681</v>
      </c>
      <c r="E3471" t="s">
        <v>3682</v>
      </c>
      <c r="G3471" t="s">
        <v>3683</v>
      </c>
      <c r="H3471" s="5">
        <v>59370.080000000002</v>
      </c>
      <c r="I3471" t="str">
        <f>IFERROR(VLOOKUP(G3471,'NCES Match'!$A$2:$B$1307,2,FALSE),"")</f>
        <v/>
      </c>
      <c r="J3471" cm="1">
        <f t="array" ref="J3471">IFERROR(_xlfn.IFS(B3471=2015,H3471/$O$13,B3471=2016,H3471/$O$14,B3471=2017,H3471/$O$15,B3471=2018,H3471/$O$16,B3471=2019,H3471/$O$17,B3471=2020,H3471/$O$18,B3471=2021,H3471/$O$19,B3471=2022,H3471/$O$20),"")</f>
        <v>4.6510743720330533E-5</v>
      </c>
      <c r="K3471" s="3" cm="1">
        <f t="array" ref="K3471">IFERROR(_xlfn.IFS(B3471=2015,J3471*$P$4,B3471=2016,J3471*$P$5,B3471=2017,J3471*$P$6,B3471=2018,J3471*$P$7,B3471=2019,J3471*$P$8,B3471=2020,J3471*$P$9,B3471=2021,J3471*$P$10,B3471=2022,J3471*$P$11),"")</f>
        <v>74021.057386413013</v>
      </c>
      <c r="L3471" s="3">
        <f t="shared" si="55"/>
        <v>133391.137386413</v>
      </c>
    </row>
    <row r="3472" spans="1:12">
      <c r="A3472">
        <v>4800105</v>
      </c>
      <c r="B3472">
        <v>2016</v>
      </c>
      <c r="C3472" t="s">
        <v>4104</v>
      </c>
      <c r="D3472" t="s">
        <v>3681</v>
      </c>
      <c r="E3472" t="s">
        <v>3682</v>
      </c>
      <c r="F3472" t="s">
        <v>4101</v>
      </c>
      <c r="G3472" t="s">
        <v>4112</v>
      </c>
      <c r="H3472" s="5">
        <v>347794</v>
      </c>
      <c r="I3472">
        <f>IFERROR(VLOOKUP(G3472,'NCES Match'!$A$2:$B$1307,2,FALSE),"")</f>
        <v>4800105</v>
      </c>
      <c r="J3472" cm="1">
        <f t="array" ref="J3472">IFERROR(_xlfn.IFS(B3472=2015,H3472/$O$13,B3472=2016,H3472/$O$14,B3472=2017,H3472/$O$15,B3472=2018,H3472/$O$16,B3472=2019,H3472/$O$17,B3472=2020,H3472/$O$18,B3472=2021,H3472/$O$19,B3472=2022,H3472/$O$20),"")</f>
        <v>2.4897421569378071E-4</v>
      </c>
      <c r="K3472" s="3" cm="1">
        <f t="array" ref="K3472">IFERROR(_xlfn.IFS(B3472=2015,J3472*$P$4,B3472=2016,J3472*$P$5,B3472=2017,J3472*$P$6,B3472=2018,J3472*$P$7,B3472=2019,J3472*$P$8,B3472=2020,J3472*$P$9,B3472=2021,J3472*$P$10,B3472=2022,J3472*$P$11),"")</f>
        <v>417188.97576279094</v>
      </c>
      <c r="L3472" s="3">
        <f t="shared" si="55"/>
        <v>764982.975762791</v>
      </c>
    </row>
    <row r="3473" spans="1:12">
      <c r="A3473">
        <v>4800105</v>
      </c>
      <c r="B3473">
        <v>2017</v>
      </c>
      <c r="D3473" t="s">
        <v>3681</v>
      </c>
      <c r="E3473" t="s">
        <v>3682</v>
      </c>
      <c r="F3473" t="s">
        <v>4101</v>
      </c>
      <c r="G3473" t="s">
        <v>4112</v>
      </c>
      <c r="H3473" s="5">
        <v>394312</v>
      </c>
      <c r="I3473">
        <f>IFERROR(VLOOKUP(G3473,'NCES Match'!$A$2:$B$1307,2,FALSE),"")</f>
        <v>4800105</v>
      </c>
      <c r="J3473" cm="1">
        <f t="array" ref="J3473">IFERROR(_xlfn.IFS(B3473=2015,H3473/$O$13,B3473=2016,H3473/$O$14,B3473=2017,H3473/$O$15,B3473=2018,H3473/$O$16,B3473=2019,H3473/$O$17,B3473=2020,H3473/$O$18,B3473=2021,H3473/$O$19,B3473=2022,H3473/$O$20),"")</f>
        <v>2.7185397894306194E-4</v>
      </c>
      <c r="K3473" s="3" cm="1">
        <f t="array" ref="K3473">IFERROR(_xlfn.IFS(B3473=2015,J3473*$P$4,B3473=2016,J3473*$P$5,B3473=2017,J3473*$P$6,B3473=2018,J3473*$P$7,B3473=2019,J3473*$P$8,B3473=2020,J3473*$P$9,B3473=2021,J3473*$P$10,B3473=2022,J3473*$P$11),"")</f>
        <v>461675.42764208879</v>
      </c>
      <c r="L3473" s="3">
        <f t="shared" si="55"/>
        <v>855987.42764208885</v>
      </c>
    </row>
    <row r="3474" spans="1:12">
      <c r="A3474">
        <v>4800105</v>
      </c>
      <c r="B3474">
        <v>2018</v>
      </c>
      <c r="D3474" t="s">
        <v>3681</v>
      </c>
      <c r="E3474" t="s">
        <v>3682</v>
      </c>
      <c r="F3474" t="s">
        <v>4101</v>
      </c>
      <c r="G3474" t="s">
        <v>4112</v>
      </c>
      <c r="H3474" s="5">
        <v>400534</v>
      </c>
      <c r="I3474">
        <f>IFERROR(VLOOKUP(G3474,'NCES Match'!$A$2:$B$1307,2,FALSE),"")</f>
        <v>4800105</v>
      </c>
      <c r="J3474" cm="1">
        <f t="array" ref="J3474">IFERROR(_xlfn.IFS(B3474=2015,H3474/$O$13,B3474=2016,H3474/$O$14,B3474=2017,H3474/$O$15,B3474=2018,H3474/$O$16,B3474=2019,H3474/$O$17,B3474=2020,H3474/$O$18,B3474=2021,H3474/$O$19,B3474=2022,H3474/$O$20),"")</f>
        <v>2.6137200039560987E-4</v>
      </c>
      <c r="K3474" s="3" cm="1">
        <f t="array" ref="K3474">IFERROR(_xlfn.IFS(B3474=2015,J3474*$P$4,B3474=2016,J3474*$P$5,B3474=2017,J3474*$P$6,B3474=2018,J3474*$P$7,B3474=2019,J3474*$P$8,B3474=2020,J3474*$P$9,B3474=2021,J3474*$P$10,B3474=2022,J3474*$P$11),"")</f>
        <v>448737.38077428384</v>
      </c>
      <c r="L3474" s="3">
        <f t="shared" si="55"/>
        <v>849271.38077428378</v>
      </c>
    </row>
    <row r="3475" spans="1:12">
      <c r="A3475">
        <v>4800105</v>
      </c>
      <c r="B3475">
        <v>2019</v>
      </c>
      <c r="D3475" t="s">
        <v>3681</v>
      </c>
      <c r="E3475" t="s">
        <v>3682</v>
      </c>
      <c r="F3475" t="s">
        <v>4101</v>
      </c>
      <c r="G3475" t="s">
        <v>4112</v>
      </c>
      <c r="H3475" s="5">
        <v>406030</v>
      </c>
      <c r="I3475">
        <f>IFERROR(VLOOKUP(G3475,'NCES Match'!$A$2:$B$1307,2,FALSE),"")</f>
        <v>4800105</v>
      </c>
      <c r="J3475" cm="1">
        <f t="array" ref="J3475">IFERROR(_xlfn.IFS(B3475=2015,H3475/$O$13,B3475=2016,H3475/$O$14,B3475=2017,H3475/$O$15,B3475=2018,H3475/$O$16,B3475=2019,H3475/$O$17,B3475=2020,H3475/$O$18,B3475=2021,H3475/$O$19,B3475=2022,H3475/$O$20),"")</f>
        <v>2.5709008621889587E-4</v>
      </c>
      <c r="K3475" s="3" cm="1">
        <f t="array" ref="K3475">IFERROR(_xlfn.IFS(B3475=2015,J3475*$P$4,B3475=2016,J3475*$P$5,B3475=2017,J3475*$P$6,B3475=2018,J3475*$P$7,B3475=2019,J3475*$P$8,B3475=2020,J3475*$P$9,B3475=2021,J3475*$P$10,B3475=2022,J3475*$P$11),"")</f>
        <v>446803.53721226816</v>
      </c>
      <c r="L3475" s="3">
        <f t="shared" si="55"/>
        <v>852833.53721226822</v>
      </c>
    </row>
    <row r="3476" spans="1:12">
      <c r="A3476" t="s">
        <v>4230</v>
      </c>
      <c r="B3476">
        <v>2020</v>
      </c>
      <c r="D3476" t="s">
        <v>3681</v>
      </c>
      <c r="E3476" t="s">
        <v>3682</v>
      </c>
      <c r="F3476" t="s">
        <v>4230</v>
      </c>
      <c r="G3476" t="s">
        <v>3683</v>
      </c>
      <c r="H3476" s="5">
        <v>878813</v>
      </c>
      <c r="I3476" t="str">
        <f>IFERROR(VLOOKUP(G3476,'NCES Match'!$A$2:$B$1307,2,FALSE),"")</f>
        <v/>
      </c>
      <c r="J3476" cm="1">
        <f t="array" ref="J3476">IFERROR(_xlfn.IFS(B3476=2015,H3476/$O$13,B3476=2016,H3476/$O$14,B3476=2017,H3476/$O$15,B3476=2018,H3476/$O$16,B3476=2019,H3476/$O$17,B3476=2020,H3476/$O$18,B3476=2021,H3476/$O$19,B3476=2022,H3476/$O$20),"")</f>
        <v>4.7623541090752484E-4</v>
      </c>
      <c r="K3476" s="3" cm="1">
        <f t="array" ref="K3476">IFERROR(_xlfn.IFS(B3476=2015,J3476*$P$4,B3476=2016,J3476*$P$5,B3476=2017,J3476*$P$6,B3476=2018,J3476*$P$7,B3476=2019,J3476*$P$8,B3476=2020,J3476*$P$9,B3476=2021,J3476*$P$10,B3476=2022,J3476*$P$11),"")</f>
        <v>1003905.586795744</v>
      </c>
      <c r="L3476" s="3">
        <f t="shared" si="55"/>
        <v>1882718.586795744</v>
      </c>
    </row>
    <row r="3477" spans="1:12">
      <c r="A3477" t="s">
        <v>4230</v>
      </c>
      <c r="B3477">
        <v>2021</v>
      </c>
      <c r="D3477" t="s">
        <v>3681</v>
      </c>
      <c r="E3477" t="s">
        <v>3682</v>
      </c>
      <c r="F3477" t="s">
        <v>4230</v>
      </c>
      <c r="G3477" t="s">
        <v>3683</v>
      </c>
      <c r="H3477" s="5">
        <v>1269367.67</v>
      </c>
      <c r="I3477" t="str">
        <f>IFERROR(VLOOKUP(G3477,'NCES Match'!$A$2:$B$1307,2,FALSE),"")</f>
        <v/>
      </c>
      <c r="J3477" cm="1">
        <f t="array" ref="J3477">IFERROR(_xlfn.IFS(B3477=2015,H3477/$O$13,B3477=2016,H3477/$O$14,B3477=2017,H3477/$O$15,B3477=2018,H3477/$O$16,B3477=2019,H3477/$O$17,B3477=2020,H3477/$O$18,B3477=2021,H3477/$O$19,B3477=2022,H3477/$O$20),"")</f>
        <v>6.4946310270127541E-4</v>
      </c>
      <c r="K3477" s="3" cm="1">
        <f t="array" ref="K3477">IFERROR(_xlfn.IFS(B3477=2015,J3477*$P$4,B3477=2016,J3477*$P$5,B3477=2017,J3477*$P$6,B3477=2018,J3477*$P$7,B3477=2019,J3477*$P$8,B3477=2020,J3477*$P$9,B3477=2021,J3477*$P$10,B3477=2022,J3477*$P$11),"")</f>
        <v>1390210.3831692124</v>
      </c>
      <c r="L3477" s="3">
        <f t="shared" si="55"/>
        <v>2659578.0531692123</v>
      </c>
    </row>
    <row r="3478" spans="1:12">
      <c r="A3478" t="s">
        <v>4230</v>
      </c>
      <c r="B3478">
        <v>2022</v>
      </c>
      <c r="D3478" t="s">
        <v>3681</v>
      </c>
      <c r="E3478" t="s">
        <v>3682</v>
      </c>
      <c r="F3478" t="s">
        <v>4101</v>
      </c>
      <c r="G3478" t="s">
        <v>3683</v>
      </c>
      <c r="H3478" s="5">
        <v>1328226.46</v>
      </c>
      <c r="I3478" t="str">
        <f>IFERROR(VLOOKUP(G3478,'NCES Match'!$A$2:$B$1307,2,FALSE),"")</f>
        <v/>
      </c>
      <c r="J3478" cm="1">
        <f t="array" ref="J3478">IFERROR(_xlfn.IFS(B3478=2015,H3478/$O$13,B3478=2016,H3478/$O$14,B3478=2017,H3478/$O$15,B3478=2018,H3478/$O$16,B3478=2019,H3478/$O$17,B3478=2020,H3478/$O$18,B3478=2021,H3478/$O$19,B3478=2022,H3478/$O$20),"")</f>
        <v>5.8339776169421902E-4</v>
      </c>
      <c r="K3478" s="3" cm="1">
        <f t="array" ref="K3478">IFERROR(_xlfn.IFS(B3478=2015,J3478*$P$4,B3478=2016,J3478*$P$5,B3478=2017,J3478*$P$6,B3478=2018,J3478*$P$7,B3478=2019,J3478*$P$8,B3478=2020,J3478*$P$9,B3478=2021,J3478*$P$10,B3478=2022,J3478*$P$11),"")</f>
        <v>1256337.1655469385</v>
      </c>
      <c r="L3478" s="3">
        <f t="shared" si="55"/>
        <v>2584563.6255469387</v>
      </c>
    </row>
    <row r="3479" spans="1:12">
      <c r="A3479">
        <v>4800105</v>
      </c>
      <c r="B3479">
        <v>2023</v>
      </c>
      <c r="D3479" t="s">
        <v>3681</v>
      </c>
      <c r="E3479" t="s">
        <v>3682</v>
      </c>
      <c r="F3479" t="s">
        <v>4101</v>
      </c>
      <c r="G3479" t="s">
        <v>4112</v>
      </c>
      <c r="H3479" s="5">
        <v>1273079.27</v>
      </c>
      <c r="I3479">
        <f>IFERROR(VLOOKUP(G3479,'NCES Match'!$A$2:$B$1307,2,FALSE),"")</f>
        <v>4800105</v>
      </c>
      <c r="J3479" t="str" cm="1">
        <f t="array" ref="J3479">IFERROR(_xlfn.IFS(B3479=2015,H3479/$O$13,B3479=2016,H3479/$O$14,B3479=2017,H3479/$O$15,B3479=2018,H3479/$O$16,B3479=2019,H3479/$O$17,B3479=2020,H3479/$O$18,B3479=2021,H3479/$O$19,B3479=2022,H3479/$O$20),"")</f>
        <v/>
      </c>
      <c r="K3479" s="3" t="str" cm="1">
        <f t="array" ref="K3479">IFERROR(_xlfn.IFS(B3479=2015,J3479*$P$4,B3479=2016,J3479*$P$5,B3479=2017,J3479*$P$6,B3479=2018,J3479*$P$7,B3479=2019,J3479*$P$8,B3479=2020,J3479*$P$9,B3479=2021,J3479*$P$10,B3479=2022,J3479*$P$11),"")</f>
        <v/>
      </c>
      <c r="L3479" s="3">
        <f t="shared" si="55"/>
        <v>1273079.27</v>
      </c>
    </row>
    <row r="3480" spans="1:12">
      <c r="A3480">
        <v>4809030</v>
      </c>
      <c r="B3480">
        <v>2015</v>
      </c>
      <c r="C3480" t="s">
        <v>381</v>
      </c>
      <c r="D3480" t="s">
        <v>514</v>
      </c>
      <c r="E3480" t="s">
        <v>515</v>
      </c>
      <c r="G3480" t="s">
        <v>516</v>
      </c>
      <c r="H3480" s="5">
        <v>52826.73</v>
      </c>
      <c r="I3480">
        <f>IFERROR(VLOOKUP(G3480,'NCES Match'!$A$2:$B$1307,2,FALSE),"")</f>
        <v>4809030</v>
      </c>
      <c r="J3480" cm="1">
        <f t="array" ref="J3480">IFERROR(_xlfn.IFS(B3480=2015,H3480/$O$13,B3480=2016,H3480/$O$14,B3480=2017,H3480/$O$15,B3480=2018,H3480/$O$16,B3480=2019,H3480/$O$17,B3480=2020,H3480/$O$18,B3480=2021,H3480/$O$19,B3480=2022,H3480/$O$20),"")</f>
        <v>4.1384658747522265E-5</v>
      </c>
      <c r="K3480" s="3" cm="1">
        <f t="array" ref="K3480">IFERROR(_xlfn.IFS(B3480=2015,J3480*$P$4,B3480=2016,J3480*$P$5,B3480=2017,J3480*$P$6,B3480=2018,J3480*$P$7,B3480=2019,J3480*$P$8,B3480=2020,J3480*$P$9,B3480=2021,J3480*$P$10,B3480=2022,J3480*$P$11),"")</f>
        <v>65862.980357556298</v>
      </c>
      <c r="L3480" s="3">
        <f t="shared" si="55"/>
        <v>118689.71035755629</v>
      </c>
    </row>
    <row r="3481" spans="1:12">
      <c r="A3481">
        <v>4809030</v>
      </c>
      <c r="B3481">
        <v>2016</v>
      </c>
      <c r="C3481" t="s">
        <v>4102</v>
      </c>
      <c r="D3481" t="s">
        <v>514</v>
      </c>
      <c r="E3481" t="s">
        <v>515</v>
      </c>
      <c r="F3481" t="s">
        <v>4101</v>
      </c>
      <c r="G3481" t="s">
        <v>516</v>
      </c>
      <c r="H3481" s="5">
        <v>15090</v>
      </c>
      <c r="I3481">
        <f>IFERROR(VLOOKUP(G3481,'NCES Match'!$A$2:$B$1307,2,FALSE),"")</f>
        <v>4809030</v>
      </c>
      <c r="J3481" cm="1">
        <f t="array" ref="J3481">IFERROR(_xlfn.IFS(B3481=2015,H3481/$O$13,B3481=2016,H3481/$O$14,B3481=2017,H3481/$O$15,B3481=2018,H3481/$O$16,B3481=2019,H3481/$O$17,B3481=2020,H3481/$O$18,B3481=2021,H3481/$O$19,B3481=2022,H3481/$O$20),"")</f>
        <v>1.080243165442518E-5</v>
      </c>
      <c r="K3481" s="3" cm="1">
        <f t="array" ref="K3481">IFERROR(_xlfn.IFS(B3481=2015,J3481*$P$4,B3481=2016,J3481*$P$5,B3481=2017,J3481*$P$6,B3481=2018,J3481*$P$7,B3481=2019,J3481*$P$8,B3481=2020,J3481*$P$9,B3481=2021,J3481*$P$10,B3481=2022,J3481*$P$11),"")</f>
        <v>18100.892034539171</v>
      </c>
      <c r="L3481" s="3">
        <f t="shared" si="55"/>
        <v>33190.892034539167</v>
      </c>
    </row>
    <row r="3482" spans="1:12">
      <c r="A3482">
        <v>4809030</v>
      </c>
      <c r="B3482">
        <v>2017</v>
      </c>
      <c r="D3482" t="s">
        <v>514</v>
      </c>
      <c r="E3482" t="s">
        <v>515</v>
      </c>
      <c r="F3482" t="s">
        <v>4101</v>
      </c>
      <c r="G3482" t="s">
        <v>516</v>
      </c>
      <c r="H3482" s="5">
        <v>109384</v>
      </c>
      <c r="I3482">
        <f>IFERROR(VLOOKUP(G3482,'NCES Match'!$A$2:$B$1307,2,FALSE),"")</f>
        <v>4809030</v>
      </c>
      <c r="J3482" cm="1">
        <f t="array" ref="J3482">IFERROR(_xlfn.IFS(B3482=2015,H3482/$O$13,B3482=2016,H3482/$O$14,B3482=2017,H3482/$O$15,B3482=2018,H3482/$O$16,B3482=2019,H3482/$O$17,B3482=2020,H3482/$O$18,B3482=2021,H3482/$O$19,B3482=2022,H3482/$O$20),"")</f>
        <v>7.5413570047850142E-5</v>
      </c>
      <c r="K3482" s="3" cm="1">
        <f t="array" ref="K3482">IFERROR(_xlfn.IFS(B3482=2015,J3482*$P$4,B3482=2016,J3482*$P$5,B3482=2017,J3482*$P$6,B3482=2018,J3482*$P$7,B3482=2019,J3482*$P$8,B3482=2020,J3482*$P$9,B3482=2021,J3482*$P$10,B3482=2022,J3482*$P$11),"")</f>
        <v>128070.93108300594</v>
      </c>
      <c r="L3482" s="3">
        <f t="shared" si="55"/>
        <v>237454.93108300594</v>
      </c>
    </row>
    <row r="3483" spans="1:12">
      <c r="A3483">
        <v>4809030</v>
      </c>
      <c r="B3483">
        <v>2018</v>
      </c>
      <c r="D3483" t="s">
        <v>514</v>
      </c>
      <c r="E3483" t="s">
        <v>515</v>
      </c>
      <c r="F3483" t="s">
        <v>4101</v>
      </c>
      <c r="G3483" t="s">
        <v>516</v>
      </c>
      <c r="H3483" s="5">
        <v>60341</v>
      </c>
      <c r="I3483">
        <f>IFERROR(VLOOKUP(G3483,'NCES Match'!$A$2:$B$1307,2,FALSE),"")</f>
        <v>4809030</v>
      </c>
      <c r="J3483" cm="1">
        <f t="array" ref="J3483">IFERROR(_xlfn.IFS(B3483=2015,H3483/$O$13,B3483=2016,H3483/$O$14,B3483=2017,H3483/$O$15,B3483=2018,H3483/$O$16,B3483=2019,H3483/$O$17,B3483=2020,H3483/$O$18,B3483=2021,H3483/$O$19,B3483=2022,H3483/$O$20),"")</f>
        <v>3.9376052659378469E-5</v>
      </c>
      <c r="K3483" s="3" cm="1">
        <f t="array" ref="K3483">IFERROR(_xlfn.IFS(B3483=2015,J3483*$P$4,B3483=2016,J3483*$P$5,B3483=2017,J3483*$P$6,B3483=2018,J3483*$P$7,B3483=2019,J3483*$P$8,B3483=2020,J3483*$P$9,B3483=2021,J3483*$P$10,B3483=2022,J3483*$P$11),"")</f>
        <v>67602.905853937657</v>
      </c>
      <c r="L3483" s="3">
        <f t="shared" si="55"/>
        <v>127943.90585393766</v>
      </c>
    </row>
    <row r="3484" spans="1:12">
      <c r="A3484">
        <v>4809030</v>
      </c>
      <c r="B3484">
        <v>2019</v>
      </c>
      <c r="D3484" t="s">
        <v>514</v>
      </c>
      <c r="E3484" t="s">
        <v>515</v>
      </c>
      <c r="F3484" t="s">
        <v>4101</v>
      </c>
      <c r="G3484" t="s">
        <v>516</v>
      </c>
      <c r="H3484" s="5">
        <v>67015</v>
      </c>
      <c r="I3484">
        <f>IFERROR(VLOOKUP(G3484,'NCES Match'!$A$2:$B$1307,2,FALSE),"")</f>
        <v>4809030</v>
      </c>
      <c r="J3484" cm="1">
        <f t="array" ref="J3484">IFERROR(_xlfn.IFS(B3484=2015,H3484/$O$13,B3484=2016,H3484/$O$14,B3484=2017,H3484/$O$15,B3484=2018,H3484/$O$16,B3484=2019,H3484/$O$17,B3484=2020,H3484/$O$18,B3484=2021,H3484/$O$19,B3484=2022,H3484/$O$20),"")</f>
        <v>4.2432559485652058E-5</v>
      </c>
      <c r="K3484" s="3" cm="1">
        <f t="array" ref="K3484">IFERROR(_xlfn.IFS(B3484=2015,J3484*$P$4,B3484=2016,J3484*$P$5,B3484=2017,J3484*$P$6,B3484=2018,J3484*$P$7,B3484=2019,J3484*$P$8,B3484=2020,J3484*$P$9,B3484=2021,J3484*$P$10,B3484=2022,J3484*$P$11),"")</f>
        <v>73744.647061251992</v>
      </c>
      <c r="L3484" s="3">
        <f t="shared" si="55"/>
        <v>140759.64706125198</v>
      </c>
    </row>
    <row r="3485" spans="1:12">
      <c r="A3485">
        <v>4809030</v>
      </c>
      <c r="B3485">
        <v>2020</v>
      </c>
      <c r="D3485" t="s">
        <v>514</v>
      </c>
      <c r="E3485" t="s">
        <v>515</v>
      </c>
      <c r="F3485" t="s">
        <v>4230</v>
      </c>
      <c r="G3485" t="s">
        <v>516</v>
      </c>
      <c r="H3485" s="5">
        <v>75740</v>
      </c>
      <c r="I3485">
        <f>IFERROR(VLOOKUP(G3485,'NCES Match'!$A$2:$B$1307,2,FALSE),"")</f>
        <v>4809030</v>
      </c>
      <c r="J3485" cm="1">
        <f t="array" ref="J3485">IFERROR(_xlfn.IFS(B3485=2015,H3485/$O$13,B3485=2016,H3485/$O$14,B3485=2017,H3485/$O$15,B3485=2018,H3485/$O$16,B3485=2019,H3485/$O$17,B3485=2020,H3485/$O$18,B3485=2021,H3485/$O$19,B3485=2022,H3485/$O$20),"")</f>
        <v>4.1044078799626236E-5</v>
      </c>
      <c r="K3485" s="3" cm="1">
        <f t="array" ref="K3485">IFERROR(_xlfn.IFS(B3485=2015,J3485*$P$4,B3485=2016,J3485*$P$5,B3485=2017,J3485*$P$6,B3485=2018,J3485*$P$7,B3485=2019,J3485*$P$8,B3485=2020,J3485*$P$9,B3485=2021,J3485*$P$10,B3485=2022,J3485*$P$11),"")</f>
        <v>86521.033648693934</v>
      </c>
      <c r="L3485" s="3">
        <f t="shared" si="55"/>
        <v>162261.03364869393</v>
      </c>
    </row>
    <row r="3486" spans="1:12">
      <c r="A3486">
        <v>4809030</v>
      </c>
      <c r="B3486">
        <v>2021</v>
      </c>
      <c r="D3486" t="s">
        <v>514</v>
      </c>
      <c r="E3486" t="s">
        <v>515</v>
      </c>
      <c r="F3486" t="s">
        <v>4101</v>
      </c>
      <c r="G3486" t="s">
        <v>516</v>
      </c>
      <c r="H3486" s="5">
        <v>82049.740000000005</v>
      </c>
      <c r="I3486">
        <f>IFERROR(VLOOKUP(G3486,'NCES Match'!$A$2:$B$1307,2,FALSE),"")</f>
        <v>4809030</v>
      </c>
      <c r="J3486" cm="1">
        <f t="array" ref="J3486">IFERROR(_xlfn.IFS(B3486=2015,H3486/$O$13,B3486=2016,H3486/$O$14,B3486=2017,H3486/$O$15,B3486=2018,H3486/$O$16,B3486=2019,H3486/$O$17,B3486=2020,H3486/$O$18,B3486=2021,H3486/$O$19,B3486=2022,H3486/$O$20),"")</f>
        <v>4.1980176410379944E-5</v>
      </c>
      <c r="K3486" s="3" cm="1">
        <f t="array" ref="K3486">IFERROR(_xlfn.IFS(B3486=2015,J3486*$P$4,B3486=2016,J3486*$P$5,B3486=2017,J3486*$P$6,B3486=2018,J3486*$P$7,B3486=2019,J3486*$P$8,B3486=2020,J3486*$P$9,B3486=2021,J3486*$P$10,B3486=2022,J3486*$P$11),"")</f>
        <v>89860.804855959708</v>
      </c>
      <c r="L3486" s="3">
        <f t="shared" si="55"/>
        <v>171910.54485595971</v>
      </c>
    </row>
    <row r="3487" spans="1:12">
      <c r="A3487">
        <v>4809030</v>
      </c>
      <c r="B3487">
        <v>2022</v>
      </c>
      <c r="D3487" t="s">
        <v>514</v>
      </c>
      <c r="E3487" t="s">
        <v>515</v>
      </c>
      <c r="F3487" t="s">
        <v>4101</v>
      </c>
      <c r="G3487" t="s">
        <v>516</v>
      </c>
      <c r="H3487" s="5">
        <v>74907.789999999994</v>
      </c>
      <c r="I3487">
        <f>IFERROR(VLOOKUP(G3487,'NCES Match'!$A$2:$B$1307,2,FALSE),"")</f>
        <v>4809030</v>
      </c>
      <c r="J3487" cm="1">
        <f t="array" ref="J3487">IFERROR(_xlfn.IFS(B3487=2015,H3487/$O$13,B3487=2016,H3487/$O$14,B3487=2017,H3487/$O$15,B3487=2018,H3487/$O$16,B3487=2019,H3487/$O$17,B3487=2020,H3487/$O$18,B3487=2021,H3487/$O$19,B3487=2022,H3487/$O$20),"")</f>
        <v>3.2901796745910786E-5</v>
      </c>
      <c r="K3487" s="3" cm="1">
        <f t="array" ref="K3487">IFERROR(_xlfn.IFS(B3487=2015,J3487*$P$4,B3487=2016,J3487*$P$5,B3487=2017,J3487*$P$6,B3487=2018,J3487*$P$7,B3487=2019,J3487*$P$8,B3487=2020,J3487*$P$9,B3487=2021,J3487*$P$10,B3487=2022,J3487*$P$11),"")</f>
        <v>70853.460159184979</v>
      </c>
      <c r="L3487" s="3">
        <f t="shared" si="55"/>
        <v>145761.25015918497</v>
      </c>
    </row>
    <row r="3488" spans="1:12">
      <c r="A3488">
        <v>4809030</v>
      </c>
      <c r="B3488">
        <v>2023</v>
      </c>
      <c r="D3488" t="s">
        <v>514</v>
      </c>
      <c r="E3488" t="s">
        <v>515</v>
      </c>
      <c r="F3488" t="s">
        <v>4101</v>
      </c>
      <c r="G3488" t="s">
        <v>516</v>
      </c>
      <c r="H3488" s="5">
        <v>89197.91</v>
      </c>
      <c r="I3488">
        <f>IFERROR(VLOOKUP(G3488,'NCES Match'!$A$2:$B$1307,2,FALSE),"")</f>
        <v>4809030</v>
      </c>
      <c r="J3488" t="str" cm="1">
        <f t="array" ref="J3488">IFERROR(_xlfn.IFS(B3488=2015,H3488/$O$13,B3488=2016,H3488/$O$14,B3488=2017,H3488/$O$15,B3488=2018,H3488/$O$16,B3488=2019,H3488/$O$17,B3488=2020,H3488/$O$18,B3488=2021,H3488/$O$19,B3488=2022,H3488/$O$20),"")</f>
        <v/>
      </c>
      <c r="K3488" s="3" t="str" cm="1">
        <f t="array" ref="K3488">IFERROR(_xlfn.IFS(B3488=2015,J3488*$P$4,B3488=2016,J3488*$P$5,B3488=2017,J3488*$P$6,B3488=2018,J3488*$P$7,B3488=2019,J3488*$P$8,B3488=2020,J3488*$P$9,B3488=2021,J3488*$P$10,B3488=2022,J3488*$P$11),"")</f>
        <v/>
      </c>
      <c r="L3488" s="3">
        <f t="shared" si="55"/>
        <v>89197.91</v>
      </c>
    </row>
    <row r="3489" spans="1:12">
      <c r="A3489">
        <v>4818540</v>
      </c>
      <c r="B3489">
        <v>2015</v>
      </c>
      <c r="C3489" t="s">
        <v>381</v>
      </c>
      <c r="D3489" t="s">
        <v>1262</v>
      </c>
      <c r="E3489" t="s">
        <v>1263</v>
      </c>
      <c r="G3489" t="s">
        <v>1264</v>
      </c>
      <c r="H3489" s="5">
        <v>865471.16999999899</v>
      </c>
      <c r="I3489">
        <f>IFERROR(VLOOKUP(G3489,'NCES Match'!$A$2:$B$1307,2,FALSE),"")</f>
        <v>4818540</v>
      </c>
      <c r="J3489" cm="1">
        <f t="array" ref="J3489">IFERROR(_xlfn.IFS(B3489=2015,H3489/$O$13,B3489=2016,H3489/$O$14,B3489=2017,H3489/$O$15,B3489=2018,H3489/$O$16,B3489=2019,H3489/$O$17,B3489=2020,H3489/$O$18,B3489=2021,H3489/$O$19,B3489=2022,H3489/$O$20),"")</f>
        <v>6.7801336607942197E-4</v>
      </c>
      <c r="K3489" s="3" cm="1">
        <f t="array" ref="K3489">IFERROR(_xlfn.IFS(B3489=2015,J3489*$P$4,B3489=2016,J3489*$P$5,B3489=2017,J3489*$P$6,B3489=2018,J3489*$P$7,B3489=2019,J3489*$P$8,B3489=2020,J3489*$P$9,B3489=2021,J3489*$P$10,B3489=2022,J3489*$P$11),"")</f>
        <v>1079046.7376977752</v>
      </c>
      <c r="L3489" s="3">
        <f t="shared" si="55"/>
        <v>1944517.9076977742</v>
      </c>
    </row>
    <row r="3490" spans="1:12">
      <c r="A3490">
        <v>4818540</v>
      </c>
      <c r="B3490">
        <v>2016</v>
      </c>
      <c r="C3490" t="s">
        <v>4102</v>
      </c>
      <c r="D3490" t="s">
        <v>1262</v>
      </c>
      <c r="E3490" t="s">
        <v>1263</v>
      </c>
      <c r="F3490" t="s">
        <v>4101</v>
      </c>
      <c r="G3490" t="s">
        <v>1264</v>
      </c>
      <c r="H3490" s="5">
        <v>886359</v>
      </c>
      <c r="I3490">
        <f>IFERROR(VLOOKUP(G3490,'NCES Match'!$A$2:$B$1307,2,FALSE),"")</f>
        <v>4818540</v>
      </c>
      <c r="J3490" cm="1">
        <f t="array" ref="J3490">IFERROR(_xlfn.IFS(B3490=2015,H3490/$O$13,B3490=2016,H3490/$O$14,B3490=2017,H3490/$O$15,B3490=2018,H3490/$O$16,B3490=2019,H3490/$O$17,B3490=2020,H3490/$O$18,B3490=2021,H3490/$O$19,B3490=2022,H3490/$O$20),"")</f>
        <v>6.3451507745425101E-4</v>
      </c>
      <c r="K3490" s="3" cm="1">
        <f t="array" ref="K3490">IFERROR(_xlfn.IFS(B3490=2015,J3490*$P$4,B3490=2016,J3490*$P$5,B3490=2017,J3490*$P$6,B3490=2018,J3490*$P$7,B3490=2019,J3490*$P$8,B3490=2020,J3490*$P$9,B3490=2021,J3490*$P$10,B3490=2022,J3490*$P$11),"")</f>
        <v>1063213.2911094832</v>
      </c>
      <c r="L3490" s="3">
        <f t="shared" si="55"/>
        <v>1949572.2911094832</v>
      </c>
    </row>
    <row r="3491" spans="1:12">
      <c r="A3491">
        <v>4818540</v>
      </c>
      <c r="B3491">
        <v>2017</v>
      </c>
      <c r="D3491" t="s">
        <v>1262</v>
      </c>
      <c r="E3491" t="s">
        <v>1263</v>
      </c>
      <c r="F3491" t="s">
        <v>4101</v>
      </c>
      <c r="G3491" t="s">
        <v>1264</v>
      </c>
      <c r="H3491" s="5">
        <v>929091</v>
      </c>
      <c r="I3491">
        <f>IFERROR(VLOOKUP(G3491,'NCES Match'!$A$2:$B$1307,2,FALSE),"")</f>
        <v>4818540</v>
      </c>
      <c r="J3491" cm="1">
        <f t="array" ref="J3491">IFERROR(_xlfn.IFS(B3491=2015,H3491/$O$13,B3491=2016,H3491/$O$14,B3491=2017,H3491/$O$15,B3491=2018,H3491/$O$16,B3491=2019,H3491/$O$17,B3491=2020,H3491/$O$18,B3491=2021,H3491/$O$19,B3491=2022,H3491/$O$20),"")</f>
        <v>6.4055135311679161E-4</v>
      </c>
      <c r="K3491" s="3" cm="1">
        <f t="array" ref="K3491">IFERROR(_xlfn.IFS(B3491=2015,J3491*$P$4,B3491=2016,J3491*$P$5,B3491=2017,J3491*$P$6,B3491=2018,J3491*$P$7,B3491=2019,J3491*$P$8,B3491=2020,J3491*$P$9,B3491=2021,J3491*$P$10,B3491=2022,J3491*$P$11),"")</f>
        <v>1087814.9403097443</v>
      </c>
      <c r="L3491" s="3">
        <f t="shared" si="55"/>
        <v>2016905.9403097443</v>
      </c>
    </row>
    <row r="3492" spans="1:12">
      <c r="A3492">
        <v>4818540</v>
      </c>
      <c r="B3492">
        <v>2018</v>
      </c>
      <c r="D3492" t="s">
        <v>1262</v>
      </c>
      <c r="E3492" t="s">
        <v>1263</v>
      </c>
      <c r="F3492" t="s">
        <v>4101</v>
      </c>
      <c r="G3492" t="s">
        <v>1264</v>
      </c>
      <c r="H3492" s="5">
        <v>945003</v>
      </c>
      <c r="I3492">
        <f>IFERROR(VLOOKUP(G3492,'NCES Match'!$A$2:$B$1307,2,FALSE),"")</f>
        <v>4818540</v>
      </c>
      <c r="J3492" cm="1">
        <f t="array" ref="J3492">IFERROR(_xlfn.IFS(B3492=2015,H3492/$O$13,B3492=2016,H3492/$O$14,B3492=2017,H3492/$O$15,B3492=2018,H3492/$O$16,B3492=2019,H3492/$O$17,B3492=2020,H3492/$O$18,B3492=2021,H3492/$O$19,B3492=2022,H3492/$O$20),"")</f>
        <v>6.1667005669893823E-4</v>
      </c>
      <c r="K3492" s="3" cm="1">
        <f t="array" ref="K3492">IFERROR(_xlfn.IFS(B3492=2015,J3492*$P$4,B3492=2016,J3492*$P$5,B3492=2017,J3492*$P$6,B3492=2018,J3492*$P$7,B3492=2019,J3492*$P$8,B3492=2020,J3492*$P$9,B3492=2021,J3492*$P$10,B3492=2022,J3492*$P$11),"")</f>
        <v>1058732.0203624177</v>
      </c>
      <c r="L3492" s="3">
        <f t="shared" si="55"/>
        <v>2003735.0203624177</v>
      </c>
    </row>
    <row r="3493" spans="1:12">
      <c r="A3493">
        <v>4818540</v>
      </c>
      <c r="B3493">
        <v>2019</v>
      </c>
      <c r="D3493" t="s">
        <v>1262</v>
      </c>
      <c r="E3493" t="s">
        <v>1263</v>
      </c>
      <c r="F3493" t="s">
        <v>4101</v>
      </c>
      <c r="G3493" t="s">
        <v>1264</v>
      </c>
      <c r="H3493" s="5">
        <v>1004334</v>
      </c>
      <c r="I3493">
        <f>IFERROR(VLOOKUP(G3493,'NCES Match'!$A$2:$B$1307,2,FALSE),"")</f>
        <v>4818540</v>
      </c>
      <c r="J3493" cm="1">
        <f t="array" ref="J3493">IFERROR(_xlfn.IFS(B3493=2015,H3493/$O$13,B3493=2016,H3493/$O$14,B3493=2017,H3493/$O$15,B3493=2018,H3493/$O$16,B3493=2019,H3493/$O$17,B3493=2020,H3493/$O$18,B3493=2021,H3493/$O$19,B3493=2022,H3493/$O$20),"")</f>
        <v>6.3592422888103972E-4</v>
      </c>
      <c r="K3493" s="3" cm="1">
        <f t="array" ref="K3493">IFERROR(_xlfn.IFS(B3493=2015,J3493*$P$4,B3493=2016,J3493*$P$5,B3493=2017,J3493*$P$6,B3493=2018,J3493*$P$7,B3493=2019,J3493*$P$8,B3493=2020,J3493*$P$9,B3493=2021,J3493*$P$10,B3493=2022,J3493*$P$11),"")</f>
        <v>1105189.2316886587</v>
      </c>
      <c r="L3493" s="3">
        <f t="shared" si="55"/>
        <v>2109523.2316886587</v>
      </c>
    </row>
    <row r="3494" spans="1:12">
      <c r="A3494">
        <v>4818540</v>
      </c>
      <c r="B3494">
        <v>2020</v>
      </c>
      <c r="D3494" t="s">
        <v>1262</v>
      </c>
      <c r="E3494" t="s">
        <v>1263</v>
      </c>
      <c r="F3494" t="s">
        <v>4230</v>
      </c>
      <c r="G3494" t="s">
        <v>1264</v>
      </c>
      <c r="H3494" s="5">
        <v>1148531</v>
      </c>
      <c r="I3494">
        <f>IFERROR(VLOOKUP(G3494,'NCES Match'!$A$2:$B$1307,2,FALSE),"")</f>
        <v>4818540</v>
      </c>
      <c r="J3494" cm="1">
        <f t="array" ref="J3494">IFERROR(_xlfn.IFS(B3494=2015,H3494/$O$13,B3494=2016,H3494/$O$14,B3494=2017,H3494/$O$15,B3494=2018,H3494/$O$16,B3494=2019,H3494/$O$17,B3494=2020,H3494/$O$18,B3494=2021,H3494/$O$19,B3494=2022,H3494/$O$20),"")</f>
        <v>6.2239763490643679E-4</v>
      </c>
      <c r="K3494" s="3" cm="1">
        <f t="array" ref="K3494">IFERROR(_xlfn.IFS(B3494=2015,J3494*$P$4,B3494=2016,J3494*$P$5,B3494=2017,J3494*$P$6,B3494=2018,J3494*$P$7,B3494=2019,J3494*$P$8,B3494=2020,J3494*$P$9,B3494=2021,J3494*$P$10,B3494=2022,J3494*$P$11),"")</f>
        <v>1312015.9664321111</v>
      </c>
      <c r="L3494" s="3">
        <f t="shared" si="55"/>
        <v>2460546.9664321113</v>
      </c>
    </row>
    <row r="3495" spans="1:12">
      <c r="A3495">
        <v>4818540</v>
      </c>
      <c r="B3495">
        <v>2021</v>
      </c>
      <c r="D3495" t="s">
        <v>1262</v>
      </c>
      <c r="E3495" t="s">
        <v>1263</v>
      </c>
      <c r="F3495" t="s">
        <v>4101</v>
      </c>
      <c r="G3495" t="s">
        <v>1264</v>
      </c>
      <c r="H3495" s="5">
        <v>1253137.3600000001</v>
      </c>
      <c r="I3495">
        <f>IFERROR(VLOOKUP(G3495,'NCES Match'!$A$2:$B$1307,2,FALSE),"")</f>
        <v>4818540</v>
      </c>
      <c r="J3495" cm="1">
        <f t="array" ref="J3495">IFERROR(_xlfn.IFS(B3495=2015,H3495/$O$13,B3495=2016,H3495/$O$14,B3495=2017,H3495/$O$15,B3495=2018,H3495/$O$16,B3495=2019,H3495/$O$17,B3495=2020,H3495/$O$18,B3495=2021,H3495/$O$19,B3495=2022,H3495/$O$20),"")</f>
        <v>6.4115897794725244E-4</v>
      </c>
      <c r="K3495" s="3" cm="1">
        <f t="array" ref="K3495">IFERROR(_xlfn.IFS(B3495=2015,J3495*$P$4,B3495=2016,J3495*$P$5,B3495=2017,J3495*$P$6,B3495=2018,J3495*$P$7,B3495=2019,J3495*$P$8,B3495=2020,J3495*$P$9,B3495=2021,J3495*$P$10,B3495=2022,J3495*$P$11),"")</f>
        <v>1372434.9615815056</v>
      </c>
      <c r="L3495" s="3">
        <f t="shared" si="55"/>
        <v>2625572.3215815057</v>
      </c>
    </row>
    <row r="3496" spans="1:12">
      <c r="A3496">
        <v>4818540</v>
      </c>
      <c r="B3496">
        <v>2022</v>
      </c>
      <c r="D3496" t="s">
        <v>1262</v>
      </c>
      <c r="E3496" t="s">
        <v>1263</v>
      </c>
      <c r="F3496" t="s">
        <v>4101</v>
      </c>
      <c r="G3496" t="s">
        <v>1264</v>
      </c>
      <c r="H3496" s="5">
        <v>1591148.94</v>
      </c>
      <c r="I3496">
        <f>IFERROR(VLOOKUP(G3496,'NCES Match'!$A$2:$B$1307,2,FALSE),"")</f>
        <v>4818540</v>
      </c>
      <c r="J3496" cm="1">
        <f t="array" ref="J3496">IFERROR(_xlfn.IFS(B3496=2015,H3496/$O$13,B3496=2016,H3496/$O$14,B3496=2017,H3496/$O$15,B3496=2018,H3496/$O$16,B3496=2019,H3496/$O$17,B3496=2020,H3496/$O$18,B3496=2021,H3496/$O$19,B3496=2022,H3496/$O$20),"")</f>
        <v>6.988813715683162E-4</v>
      </c>
      <c r="K3496" s="3" cm="1">
        <f t="array" ref="K3496">IFERROR(_xlfn.IFS(B3496=2015,J3496*$P$4,B3496=2016,J3496*$P$5,B3496=2017,J3496*$P$6,B3496=2018,J3496*$P$7,B3496=2019,J3496*$P$8,B3496=2020,J3496*$P$9,B3496=2021,J3496*$P$10,B3496=2022,J3496*$P$11),"")</f>
        <v>1505029.1568823406</v>
      </c>
      <c r="L3496" s="3">
        <f t="shared" si="55"/>
        <v>3096178.0968823405</v>
      </c>
    </row>
    <row r="3497" spans="1:12">
      <c r="A3497">
        <v>4818540</v>
      </c>
      <c r="B3497">
        <v>2023</v>
      </c>
      <c r="D3497" t="s">
        <v>1262</v>
      </c>
      <c r="E3497" t="s">
        <v>1263</v>
      </c>
      <c r="F3497" t="s">
        <v>4101</v>
      </c>
      <c r="G3497" t="s">
        <v>1264</v>
      </c>
      <c r="H3497" s="5">
        <v>1804929.85</v>
      </c>
      <c r="I3497">
        <f>IFERROR(VLOOKUP(G3497,'NCES Match'!$A$2:$B$1307,2,FALSE),"")</f>
        <v>4818540</v>
      </c>
      <c r="J3497" t="str" cm="1">
        <f t="array" ref="J3497">IFERROR(_xlfn.IFS(B3497=2015,H3497/$O$13,B3497=2016,H3497/$O$14,B3497=2017,H3497/$O$15,B3497=2018,H3497/$O$16,B3497=2019,H3497/$O$17,B3497=2020,H3497/$O$18,B3497=2021,H3497/$O$19,B3497=2022,H3497/$O$20),"")</f>
        <v/>
      </c>
      <c r="K3497" s="3" t="str" cm="1">
        <f t="array" ref="K3497">IFERROR(_xlfn.IFS(B3497=2015,J3497*$P$4,B3497=2016,J3497*$P$5,B3497=2017,J3497*$P$6,B3497=2018,J3497*$P$7,B3497=2019,J3497*$P$8,B3497=2020,J3497*$P$9,B3497=2021,J3497*$P$10,B3497=2022,J3497*$P$11),"")</f>
        <v/>
      </c>
      <c r="L3497" s="3">
        <f t="shared" si="55"/>
        <v>1804929.85</v>
      </c>
    </row>
    <row r="3498" spans="1:12">
      <c r="A3498">
        <v>4819170</v>
      </c>
      <c r="B3498">
        <v>2015</v>
      </c>
      <c r="C3498" t="s">
        <v>381</v>
      </c>
      <c r="D3498" t="s">
        <v>1313</v>
      </c>
      <c r="E3498" t="s">
        <v>1314</v>
      </c>
      <c r="G3498" t="s">
        <v>1315</v>
      </c>
      <c r="H3498" s="5">
        <v>445833.18</v>
      </c>
      <c r="I3498">
        <f>IFERROR(VLOOKUP(G3498,'NCES Match'!$A$2:$B$1307,2,FALSE),"")</f>
        <v>4819170</v>
      </c>
      <c r="J3498" cm="1">
        <f t="array" ref="J3498">IFERROR(_xlfn.IFS(B3498=2015,H3498/$O$13,B3498=2016,H3498/$O$14,B3498=2017,H3498/$O$15,B3498=2018,H3498/$O$16,B3498=2019,H3498/$O$17,B3498=2020,H3498/$O$18,B3498=2021,H3498/$O$19,B3498=2022,H3498/$O$20),"")</f>
        <v>3.4926738816925949E-4</v>
      </c>
      <c r="K3498" s="3" cm="1">
        <f t="array" ref="K3498">IFERROR(_xlfn.IFS(B3498=2015,J3498*$P$4,B3498=2016,J3498*$P$5,B3498=2017,J3498*$P$6,B3498=2018,J3498*$P$7,B3498=2019,J3498*$P$8,B3498=2020,J3498*$P$9,B3498=2021,J3498*$P$10,B3498=2022,J3498*$P$11),"")</f>
        <v>555853.10650662752</v>
      </c>
      <c r="L3498" s="3">
        <f t="shared" si="55"/>
        <v>1001686.2865066275</v>
      </c>
    </row>
    <row r="3499" spans="1:12">
      <c r="A3499">
        <v>4819170</v>
      </c>
      <c r="B3499">
        <v>2016</v>
      </c>
      <c r="C3499" t="s">
        <v>4102</v>
      </c>
      <c r="D3499" t="s">
        <v>1313</v>
      </c>
      <c r="E3499" t="s">
        <v>1314</v>
      </c>
      <c r="F3499" t="s">
        <v>4101</v>
      </c>
      <c r="G3499" t="s">
        <v>1315</v>
      </c>
      <c r="H3499" s="5">
        <v>485177</v>
      </c>
      <c r="I3499">
        <f>IFERROR(VLOOKUP(G3499,'NCES Match'!$A$2:$B$1307,2,FALSE),"")</f>
        <v>4819170</v>
      </c>
      <c r="J3499" cm="1">
        <f t="array" ref="J3499">IFERROR(_xlfn.IFS(B3499=2015,H3499/$O$13,B3499=2016,H3499/$O$14,B3499=2017,H3499/$O$15,B3499=2018,H3499/$O$16,B3499=2019,H3499/$O$17,B3499=2020,H3499/$O$18,B3499=2021,H3499/$O$19,B3499=2022,H3499/$O$20),"")</f>
        <v>3.4732215923121573E-4</v>
      </c>
      <c r="K3499" s="3" cm="1">
        <f t="array" ref="K3499">IFERROR(_xlfn.IFS(B3499=2015,J3499*$P$4,B3499=2016,J3499*$P$5,B3499=2017,J3499*$P$6,B3499=2018,J3499*$P$7,B3499=2019,J3499*$P$8,B3499=2020,J3499*$P$9,B3499=2021,J3499*$P$10,B3499=2022,J3499*$P$11),"")</f>
        <v>581983.86313065677</v>
      </c>
      <c r="L3499" s="3">
        <f t="shared" si="55"/>
        <v>1067160.8631306568</v>
      </c>
    </row>
    <row r="3500" spans="1:12">
      <c r="A3500">
        <v>4819170</v>
      </c>
      <c r="B3500">
        <v>2017</v>
      </c>
      <c r="D3500" t="s">
        <v>1313</v>
      </c>
      <c r="E3500" t="s">
        <v>1314</v>
      </c>
      <c r="F3500" t="s">
        <v>4101</v>
      </c>
      <c r="G3500" t="s">
        <v>1315</v>
      </c>
      <c r="H3500" s="5">
        <v>479507</v>
      </c>
      <c r="I3500">
        <f>IFERROR(VLOOKUP(G3500,'NCES Match'!$A$2:$B$1307,2,FALSE),"")</f>
        <v>4819170</v>
      </c>
      <c r="J3500" cm="1">
        <f t="array" ref="J3500">IFERROR(_xlfn.IFS(B3500=2015,H3500/$O$13,B3500=2016,H3500/$O$14,B3500=2017,H3500/$O$15,B3500=2018,H3500/$O$16,B3500=2019,H3500/$O$17,B3500=2020,H3500/$O$18,B3500=2021,H3500/$O$19,B3500=2022,H3500/$O$20),"")</f>
        <v>3.3059071466516561E-4</v>
      </c>
      <c r="K3500" s="3" cm="1">
        <f t="array" ref="K3500">IFERROR(_xlfn.IFS(B3500=2015,J3500*$P$4,B3500=2016,J3500*$P$5,B3500=2017,J3500*$P$6,B3500=2018,J3500*$P$7,B3500=2019,J3500*$P$8,B3500=2020,J3500*$P$9,B3500=2021,J3500*$P$10,B3500=2022,J3500*$P$11),"")</f>
        <v>561424.96115354099</v>
      </c>
      <c r="L3500" s="3">
        <f t="shared" si="55"/>
        <v>1040931.961153541</v>
      </c>
    </row>
    <row r="3501" spans="1:12">
      <c r="A3501">
        <v>4819170</v>
      </c>
      <c r="B3501">
        <v>2018</v>
      </c>
      <c r="D3501" t="s">
        <v>1313</v>
      </c>
      <c r="E3501" t="s">
        <v>1314</v>
      </c>
      <c r="F3501" t="s">
        <v>4101</v>
      </c>
      <c r="G3501" t="s">
        <v>1315</v>
      </c>
      <c r="H3501" s="5">
        <v>499745</v>
      </c>
      <c r="I3501">
        <f>IFERROR(VLOOKUP(G3501,'NCES Match'!$A$2:$B$1307,2,FALSE),"")</f>
        <v>4819170</v>
      </c>
      <c r="J3501" cm="1">
        <f t="array" ref="J3501">IFERROR(_xlfn.IFS(B3501=2015,H3501/$O$13,B3501=2016,H3501/$O$14,B3501=2017,H3501/$O$15,B3501=2018,H3501/$O$16,B3501=2019,H3501/$O$17,B3501=2020,H3501/$O$18,B3501=2021,H3501/$O$19,B3501=2022,H3501/$O$20),"")</f>
        <v>3.2611301496927614E-4</v>
      </c>
      <c r="K3501" s="3" cm="1">
        <f t="array" ref="K3501">IFERROR(_xlfn.IFS(B3501=2015,J3501*$P$4,B3501=2016,J3501*$P$5,B3501=2017,J3501*$P$6,B3501=2018,J3501*$P$7,B3501=2019,J3501*$P$8,B3501=2020,J3501*$P$9,B3501=2021,J3501*$P$10,B3501=2022,J3501*$P$11),"")</f>
        <v>559888.20513375767</v>
      </c>
      <c r="L3501" s="3">
        <f t="shared" si="55"/>
        <v>1059633.2051337576</v>
      </c>
    </row>
    <row r="3502" spans="1:12">
      <c r="A3502">
        <v>4819170</v>
      </c>
      <c r="B3502">
        <v>2019</v>
      </c>
      <c r="D3502" t="s">
        <v>1313</v>
      </c>
      <c r="E3502" t="s">
        <v>1314</v>
      </c>
      <c r="F3502" t="s">
        <v>4101</v>
      </c>
      <c r="G3502" t="s">
        <v>1315</v>
      </c>
      <c r="H3502" s="5">
        <v>475974</v>
      </c>
      <c r="I3502">
        <f>IFERROR(VLOOKUP(G3502,'NCES Match'!$A$2:$B$1307,2,FALSE),"")</f>
        <v>4819170</v>
      </c>
      <c r="J3502" cm="1">
        <f t="array" ref="J3502">IFERROR(_xlfn.IFS(B3502=2015,H3502/$O$13,B3502=2016,H3502/$O$14,B3502=2017,H3502/$O$15,B3502=2018,H3502/$O$16,B3502=2019,H3502/$O$17,B3502=2020,H3502/$O$18,B3502=2021,H3502/$O$19,B3502=2022,H3502/$O$20),"")</f>
        <v>3.0137723000259273E-4</v>
      </c>
      <c r="K3502" s="3" cm="1">
        <f t="array" ref="K3502">IFERROR(_xlfn.IFS(B3502=2015,J3502*$P$4,B3502=2016,J3502*$P$5,B3502=2017,J3502*$P$6,B3502=2018,J3502*$P$7,B3502=2019,J3502*$P$8,B3502=2020,J3502*$P$9,B3502=2021,J3502*$P$10,B3502=2022,J3502*$P$11),"")</f>
        <v>523771.31448679185</v>
      </c>
      <c r="L3502" s="3">
        <f t="shared" si="55"/>
        <v>999745.31448679185</v>
      </c>
    </row>
    <row r="3503" spans="1:12">
      <c r="A3503">
        <v>4819170</v>
      </c>
      <c r="B3503">
        <v>2020</v>
      </c>
      <c r="D3503" t="s">
        <v>1313</v>
      </c>
      <c r="E3503" t="s">
        <v>1314</v>
      </c>
      <c r="F3503" t="s">
        <v>4230</v>
      </c>
      <c r="G3503" t="s">
        <v>1315</v>
      </c>
      <c r="H3503" s="5">
        <v>580774</v>
      </c>
      <c r="I3503">
        <f>IFERROR(VLOOKUP(G3503,'NCES Match'!$A$2:$B$1307,2,FALSE),"")</f>
        <v>4819170</v>
      </c>
      <c r="J3503" cm="1">
        <f t="array" ref="J3503">IFERROR(_xlfn.IFS(B3503=2015,H3503/$O$13,B3503=2016,H3503/$O$14,B3503=2017,H3503/$O$15,B3503=2018,H3503/$O$16,B3503=2019,H3503/$O$17,B3503=2020,H3503/$O$18,B3503=2021,H3503/$O$19,B3503=2022,H3503/$O$20),"")</f>
        <v>3.1472582282511395E-4</v>
      </c>
      <c r="K3503" s="3" cm="1">
        <f t="array" ref="K3503">IFERROR(_xlfn.IFS(B3503=2015,J3503*$P$4,B3503=2016,J3503*$P$5,B3503=2017,J3503*$P$6,B3503=2018,J3503*$P$7,B3503=2019,J3503*$P$8,B3503=2020,J3503*$P$9,B3503=2021,J3503*$P$10,B3503=2022,J3503*$P$11),"")</f>
        <v>663442.92046853143</v>
      </c>
      <c r="L3503" s="3">
        <f t="shared" si="55"/>
        <v>1244216.9204685315</v>
      </c>
    </row>
    <row r="3504" spans="1:12">
      <c r="A3504">
        <v>4819170</v>
      </c>
      <c r="B3504">
        <v>2021</v>
      </c>
      <c r="D3504" t="s">
        <v>1313</v>
      </c>
      <c r="E3504" t="s">
        <v>1314</v>
      </c>
      <c r="F3504" t="s">
        <v>4230</v>
      </c>
      <c r="G3504" t="s">
        <v>1315</v>
      </c>
      <c r="H3504" s="5">
        <v>664628.52</v>
      </c>
      <c r="I3504">
        <f>IFERROR(VLOOKUP(G3504,'NCES Match'!$A$2:$B$1307,2,FALSE),"")</f>
        <v>4819170</v>
      </c>
      <c r="J3504" cm="1">
        <f t="array" ref="J3504">IFERROR(_xlfn.IFS(B3504=2015,H3504/$O$13,B3504=2016,H3504/$O$14,B3504=2017,H3504/$O$15,B3504=2018,H3504/$O$16,B3504=2019,H3504/$O$17,B3504=2020,H3504/$O$18,B3504=2021,H3504/$O$19,B3504=2022,H3504/$O$20),"")</f>
        <v>3.4005254028799764E-4</v>
      </c>
      <c r="K3504" s="3" cm="1">
        <f t="array" ref="K3504">IFERROR(_xlfn.IFS(B3504=2015,J3504*$P$4,B3504=2016,J3504*$P$5,B3504=2017,J3504*$P$6,B3504=2018,J3504*$P$7,B3504=2019,J3504*$P$8,B3504=2020,J3504*$P$9,B3504=2021,J3504*$P$10,B3504=2022,J3504*$P$11),"")</f>
        <v>727900.58490648854</v>
      </c>
      <c r="L3504" s="3">
        <f t="shared" si="55"/>
        <v>1392529.1049064887</v>
      </c>
    </row>
    <row r="3505" spans="1:12">
      <c r="A3505">
        <v>4819170</v>
      </c>
      <c r="B3505">
        <v>2022</v>
      </c>
      <c r="D3505" t="s">
        <v>1313</v>
      </c>
      <c r="E3505" t="s">
        <v>1314</v>
      </c>
      <c r="F3505" t="s">
        <v>4101</v>
      </c>
      <c r="G3505" t="s">
        <v>1315</v>
      </c>
      <c r="H3505" s="5">
        <v>762591.93</v>
      </c>
      <c r="I3505">
        <f>IFERROR(VLOOKUP(G3505,'NCES Match'!$A$2:$B$1307,2,FALSE),"")</f>
        <v>4819170</v>
      </c>
      <c r="J3505" cm="1">
        <f t="array" ref="J3505">IFERROR(_xlfn.IFS(B3505=2015,H3505/$O$13,B3505=2016,H3505/$O$14,B3505=2017,H3505/$O$15,B3505=2018,H3505/$O$16,B3505=2019,H3505/$O$17,B3505=2020,H3505/$O$18,B3505=2021,H3505/$O$19,B3505=2022,H3505/$O$20),"")</f>
        <v>3.3495374354165075E-4</v>
      </c>
      <c r="K3505" s="3" cm="1">
        <f t="array" ref="K3505">IFERROR(_xlfn.IFS(B3505=2015,J3505*$P$4,B3505=2016,J3505*$P$5,B3505=2017,J3505*$P$6,B3505=2018,J3505*$P$7,B3505=2019,J3505*$P$8,B3505=2020,J3505*$P$9,B3505=2021,J3505*$P$10,B3505=2022,J3505*$P$11),"")</f>
        <v>721317.19451302709</v>
      </c>
      <c r="L3505" s="3">
        <f t="shared" si="55"/>
        <v>1483909.1245130273</v>
      </c>
    </row>
    <row r="3506" spans="1:12">
      <c r="A3506">
        <v>4819170</v>
      </c>
      <c r="B3506">
        <v>2023</v>
      </c>
      <c r="D3506" t="s">
        <v>1313</v>
      </c>
      <c r="E3506" t="s">
        <v>1314</v>
      </c>
      <c r="F3506" t="s">
        <v>4101</v>
      </c>
      <c r="G3506" t="s">
        <v>1315</v>
      </c>
      <c r="H3506" s="5">
        <v>994852.28</v>
      </c>
      <c r="I3506">
        <f>IFERROR(VLOOKUP(G3506,'NCES Match'!$A$2:$B$1307,2,FALSE),"")</f>
        <v>4819170</v>
      </c>
      <c r="J3506" t="str" cm="1">
        <f t="array" ref="J3506">IFERROR(_xlfn.IFS(B3506=2015,H3506/$O$13,B3506=2016,H3506/$O$14,B3506=2017,H3506/$O$15,B3506=2018,H3506/$O$16,B3506=2019,H3506/$O$17,B3506=2020,H3506/$O$18,B3506=2021,H3506/$O$19,B3506=2022,H3506/$O$20),"")</f>
        <v/>
      </c>
      <c r="K3506" s="3" t="str" cm="1">
        <f t="array" ref="K3506">IFERROR(_xlfn.IFS(B3506=2015,J3506*$P$4,B3506=2016,J3506*$P$5,B3506=2017,J3506*$P$6,B3506=2018,J3506*$P$7,B3506=2019,J3506*$P$8,B3506=2020,J3506*$P$9,B3506=2021,J3506*$P$10,B3506=2022,J3506*$P$11),"")</f>
        <v/>
      </c>
      <c r="L3506" s="3">
        <f t="shared" si="55"/>
        <v>994852.28</v>
      </c>
    </row>
    <row r="3507" spans="1:12">
      <c r="A3507">
        <v>4824450</v>
      </c>
      <c r="B3507">
        <v>2015</v>
      </c>
      <c r="C3507" t="s">
        <v>381</v>
      </c>
      <c r="D3507" t="s">
        <v>1758</v>
      </c>
      <c r="E3507" t="s">
        <v>1759</v>
      </c>
      <c r="G3507" t="s">
        <v>1760</v>
      </c>
      <c r="H3507" s="5">
        <v>121034.93</v>
      </c>
      <c r="I3507">
        <f>IFERROR(VLOOKUP(G3507,'NCES Match'!$A$2:$B$1307,2,FALSE),"")</f>
        <v>4824450</v>
      </c>
      <c r="J3507" cm="1">
        <f t="array" ref="J3507">IFERROR(_xlfn.IFS(B3507=2015,H3507/$O$13,B3507=2016,H3507/$O$14,B3507=2017,H3507/$O$15,B3507=2018,H3507/$O$16,B3507=2019,H3507/$O$17,B3507=2020,H3507/$O$18,B3507=2021,H3507/$O$19,B3507=2022,H3507/$O$20),"")</f>
        <v>9.4819218879916363E-5</v>
      </c>
      <c r="K3507" s="3" cm="1">
        <f t="array" ref="K3507">IFERROR(_xlfn.IFS(B3507=2015,J3507*$P$4,B3507=2016,J3507*$P$5,B3507=2017,J3507*$P$6,B3507=2018,J3507*$P$7,B3507=2019,J3507*$P$8,B3507=2020,J3507*$P$9,B3507=2021,J3507*$P$10,B3507=2022,J3507*$P$11),"")</f>
        <v>150903.17377524977</v>
      </c>
      <c r="L3507" s="3">
        <f t="shared" si="55"/>
        <v>271938.10377524979</v>
      </c>
    </row>
    <row r="3508" spans="1:12">
      <c r="A3508">
        <v>4824450</v>
      </c>
      <c r="B3508">
        <v>2016</v>
      </c>
      <c r="C3508" t="s">
        <v>4102</v>
      </c>
      <c r="D3508" t="s">
        <v>1758</v>
      </c>
      <c r="E3508" t="s">
        <v>1759</v>
      </c>
      <c r="F3508" t="s">
        <v>4101</v>
      </c>
      <c r="G3508" t="s">
        <v>1760</v>
      </c>
      <c r="H3508" s="5">
        <v>145825</v>
      </c>
      <c r="I3508">
        <f>IFERROR(VLOOKUP(G3508,'NCES Match'!$A$2:$B$1307,2,FALSE),"")</f>
        <v>4824450</v>
      </c>
      <c r="J3508" cm="1">
        <f t="array" ref="J3508">IFERROR(_xlfn.IFS(B3508=2015,H3508/$O$13,B3508=2016,H3508/$O$14,B3508=2017,H3508/$O$15,B3508=2018,H3508/$O$16,B3508=2019,H3508/$O$17,B3508=2020,H3508/$O$18,B3508=2021,H3508/$O$19,B3508=2022,H3508/$O$20),"")</f>
        <v>1.0439129198187886E-4</v>
      </c>
      <c r="K3508" s="3" cm="1">
        <f t="array" ref="K3508">IFERROR(_xlfn.IFS(B3508=2015,J3508*$P$4,B3508=2016,J3508*$P$5,B3508=2017,J3508*$P$6,B3508=2018,J3508*$P$7,B3508=2019,J3508*$P$8,B3508=2020,J3508*$P$9,B3508=2021,J3508*$P$10,B3508=2022,J3508*$P$11),"")</f>
        <v>174921.31086392805</v>
      </c>
      <c r="L3508" s="3">
        <f t="shared" si="55"/>
        <v>320746.31086392805</v>
      </c>
    </row>
    <row r="3509" spans="1:12">
      <c r="A3509">
        <v>4824450</v>
      </c>
      <c r="B3509">
        <v>2017</v>
      </c>
      <c r="D3509" t="s">
        <v>1758</v>
      </c>
      <c r="E3509" t="s">
        <v>1759</v>
      </c>
      <c r="F3509" t="s">
        <v>4101</v>
      </c>
      <c r="G3509" t="s">
        <v>1760</v>
      </c>
      <c r="H3509" s="5">
        <v>125174</v>
      </c>
      <c r="I3509">
        <f>IFERROR(VLOOKUP(G3509,'NCES Match'!$A$2:$B$1307,2,FALSE),"")</f>
        <v>4824450</v>
      </c>
      <c r="J3509" cm="1">
        <f t="array" ref="J3509">IFERROR(_xlfn.IFS(B3509=2015,H3509/$O$13,B3509=2016,H3509/$O$14,B3509=2017,H3509/$O$15,B3509=2018,H3509/$O$16,B3509=2019,H3509/$O$17,B3509=2020,H3509/$O$18,B3509=2021,H3509/$O$19,B3509=2022,H3509/$O$20),"")</f>
        <v>8.6299808172763786E-5</v>
      </c>
      <c r="K3509" s="3" cm="1">
        <f t="array" ref="K3509">IFERROR(_xlfn.IFS(B3509=2015,J3509*$P$4,B3509=2016,J3509*$P$5,B3509=2017,J3509*$P$6,B3509=2018,J3509*$P$7,B3509=2019,J3509*$P$8,B3509=2020,J3509*$P$9,B3509=2021,J3509*$P$10,B3509=2022,J3509*$P$11),"")</f>
        <v>146558.4612684139</v>
      </c>
      <c r="L3509" s="3">
        <f t="shared" si="55"/>
        <v>271732.46126841393</v>
      </c>
    </row>
    <row r="3510" spans="1:12">
      <c r="A3510">
        <v>4824450</v>
      </c>
      <c r="B3510">
        <v>2018</v>
      </c>
      <c r="D3510" t="s">
        <v>1758</v>
      </c>
      <c r="E3510" t="s">
        <v>1759</v>
      </c>
      <c r="F3510" t="s">
        <v>4101</v>
      </c>
      <c r="G3510" t="s">
        <v>1760</v>
      </c>
      <c r="H3510" s="5">
        <v>113884</v>
      </c>
      <c r="I3510">
        <f>IFERROR(VLOOKUP(G3510,'NCES Match'!$A$2:$B$1307,2,FALSE),"")</f>
        <v>4824450</v>
      </c>
      <c r="J3510" cm="1">
        <f t="array" ref="J3510">IFERROR(_xlfn.IFS(B3510=2015,H3510/$O$13,B3510=2016,H3510/$O$14,B3510=2017,H3510/$O$15,B3510=2018,H3510/$O$16,B3510=2019,H3510/$O$17,B3510=2020,H3510/$O$18,B3510=2021,H3510/$O$19,B3510=2022,H3510/$O$20),"")</f>
        <v>7.431601035880508E-5</v>
      </c>
      <c r="K3510" s="3" cm="1">
        <f t="array" ref="K3510">IFERROR(_xlfn.IFS(B3510=2015,J3510*$P$4,B3510=2016,J3510*$P$5,B3510=2017,J3510*$P$6,B3510=2018,J3510*$P$7,B3510=2019,J3510*$P$8,B3510=2020,J3510*$P$9,B3510=2021,J3510*$P$10,B3510=2022,J3510*$P$11),"")</f>
        <v>127589.68744750394</v>
      </c>
      <c r="L3510" s="3">
        <f t="shared" si="55"/>
        <v>241473.68744750394</v>
      </c>
    </row>
    <row r="3511" spans="1:12">
      <c r="A3511">
        <v>4824450</v>
      </c>
      <c r="B3511">
        <v>2019</v>
      </c>
      <c r="D3511" t="s">
        <v>1758</v>
      </c>
      <c r="E3511" t="s">
        <v>1759</v>
      </c>
      <c r="F3511" t="s">
        <v>4101</v>
      </c>
      <c r="G3511" t="s">
        <v>1760</v>
      </c>
      <c r="H3511" s="5">
        <v>107400</v>
      </c>
      <c r="I3511">
        <f>IFERROR(VLOOKUP(G3511,'NCES Match'!$A$2:$B$1307,2,FALSE),"")</f>
        <v>4824450</v>
      </c>
      <c r="J3511" cm="1">
        <f t="array" ref="J3511">IFERROR(_xlfn.IFS(B3511=2015,H3511/$O$13,B3511=2016,H3511/$O$14,B3511=2017,H3511/$O$15,B3511=2018,H3511/$O$16,B3511=2019,H3511/$O$17,B3511=2020,H3511/$O$18,B3511=2021,H3511/$O$19,B3511=2022,H3511/$O$20),"")</f>
        <v>6.8003534861732913E-5</v>
      </c>
      <c r="K3511" s="3" cm="1">
        <f t="array" ref="K3511">IFERROR(_xlfn.IFS(B3511=2015,J3511*$P$4,B3511=2016,J3511*$P$5,B3511=2017,J3511*$P$6,B3511=2018,J3511*$P$7,B3511=2019,J3511*$P$8,B3511=2020,J3511*$P$9,B3511=2021,J3511*$P$10,B3511=2022,J3511*$P$11),"")</f>
        <v>118185.10922000246</v>
      </c>
      <c r="L3511" s="3">
        <f t="shared" si="55"/>
        <v>225585.10922000246</v>
      </c>
    </row>
    <row r="3512" spans="1:12">
      <c r="A3512">
        <v>4824450</v>
      </c>
      <c r="B3512">
        <v>2020</v>
      </c>
      <c r="D3512" t="s">
        <v>1758</v>
      </c>
      <c r="E3512" t="s">
        <v>1759</v>
      </c>
      <c r="F3512" t="s">
        <v>4230</v>
      </c>
      <c r="G3512" t="s">
        <v>1760</v>
      </c>
      <c r="H3512" s="5">
        <v>147247</v>
      </c>
      <c r="I3512">
        <f>IFERROR(VLOOKUP(G3512,'NCES Match'!$A$2:$B$1307,2,FALSE),"")</f>
        <v>4824450</v>
      </c>
      <c r="J3512" cm="1">
        <f t="array" ref="J3512">IFERROR(_xlfn.IFS(B3512=2015,H3512/$O$13,B3512=2016,H3512/$O$14,B3512=2017,H3512/$O$15,B3512=2018,H3512/$O$16,B3512=2019,H3512/$O$17,B3512=2020,H3512/$O$18,B3512=2021,H3512/$O$19,B3512=2022,H3512/$O$20),"")</f>
        <v>7.9794262886302667E-5</v>
      </c>
      <c r="K3512" s="3" cm="1">
        <f t="array" ref="K3512">IFERROR(_xlfn.IFS(B3512=2015,J3512*$P$4,B3512=2016,J3512*$P$5,B3512=2017,J3512*$P$6,B3512=2018,J3512*$P$7,B3512=2019,J3512*$P$8,B3512=2020,J3512*$P$9,B3512=2021,J3512*$P$10,B3512=2022,J3512*$P$11),"")</f>
        <v>168206.53078517606</v>
      </c>
      <c r="L3512" s="3">
        <f t="shared" si="55"/>
        <v>315453.53078517609</v>
      </c>
    </row>
    <row r="3513" spans="1:12">
      <c r="A3513">
        <v>4824450</v>
      </c>
      <c r="B3513">
        <v>2021</v>
      </c>
      <c r="D3513" t="s">
        <v>1758</v>
      </c>
      <c r="E3513" t="s">
        <v>1759</v>
      </c>
      <c r="F3513" t="s">
        <v>4101</v>
      </c>
      <c r="G3513" t="s">
        <v>1760</v>
      </c>
      <c r="H3513" s="5">
        <v>174322.42</v>
      </c>
      <c r="I3513">
        <f>IFERROR(VLOOKUP(G3513,'NCES Match'!$A$2:$B$1307,2,FALSE),"")</f>
        <v>4824450</v>
      </c>
      <c r="J3513" cm="1">
        <f t="array" ref="J3513">IFERROR(_xlfn.IFS(B3513=2015,H3513/$O$13,B3513=2016,H3513/$O$14,B3513=2017,H3513/$O$15,B3513=2018,H3513/$O$16,B3513=2019,H3513/$O$17,B3513=2020,H3513/$O$18,B3513=2021,H3513/$O$19,B3513=2022,H3513/$O$20),"")</f>
        <v>8.9190848671602671E-5</v>
      </c>
      <c r="K3513" s="3" cm="1">
        <f t="array" ref="K3513">IFERROR(_xlfn.IFS(B3513=2015,J3513*$P$4,B3513=2016,J3513*$P$5,B3513=2017,J3513*$P$6,B3513=2018,J3513*$P$7,B3513=2019,J3513*$P$8,B3513=2020,J3513*$P$9,B3513=2021,J3513*$P$10,B3513=2022,J3513*$P$11),"")</f>
        <v>190917.76482946376</v>
      </c>
      <c r="L3513" s="3">
        <f t="shared" si="55"/>
        <v>365240.18482946377</v>
      </c>
    </row>
    <row r="3514" spans="1:12">
      <c r="A3514">
        <v>4824450</v>
      </c>
      <c r="B3514">
        <v>2022</v>
      </c>
      <c r="D3514" t="s">
        <v>1758</v>
      </c>
      <c r="E3514" t="s">
        <v>1759</v>
      </c>
      <c r="F3514" t="s">
        <v>4101</v>
      </c>
      <c r="G3514" t="s">
        <v>1760</v>
      </c>
      <c r="H3514" s="5">
        <v>197894.06</v>
      </c>
      <c r="I3514">
        <f>IFERROR(VLOOKUP(G3514,'NCES Match'!$A$2:$B$1307,2,FALSE),"")</f>
        <v>4824450</v>
      </c>
      <c r="J3514" cm="1">
        <f t="array" ref="J3514">IFERROR(_xlfn.IFS(B3514=2015,H3514/$O$13,B3514=2016,H3514/$O$14,B3514=2017,H3514/$O$15,B3514=2018,H3514/$O$16,B3514=2019,H3514/$O$17,B3514=2020,H3514/$O$18,B3514=2021,H3514/$O$19,B3514=2022,H3514/$O$20),"")</f>
        <v>8.6921135162885919E-5</v>
      </c>
      <c r="K3514" s="3" cm="1">
        <f t="array" ref="K3514">IFERROR(_xlfn.IFS(B3514=2015,J3514*$P$4,B3514=2016,J3514*$P$5,B3514=2017,J3514*$P$6,B3514=2018,J3514*$P$7,B3514=2019,J3514*$P$8,B3514=2020,J3514*$P$9,B3514=2021,J3514*$P$10,B3514=2022,J3514*$P$11),"")</f>
        <v>187183.18743550387</v>
      </c>
      <c r="L3514" s="3">
        <f t="shared" si="55"/>
        <v>385077.24743550387</v>
      </c>
    </row>
    <row r="3515" spans="1:12">
      <c r="A3515">
        <v>4824450</v>
      </c>
      <c r="B3515">
        <v>2023</v>
      </c>
      <c r="D3515" t="s">
        <v>1758</v>
      </c>
      <c r="E3515" t="s">
        <v>1759</v>
      </c>
      <c r="F3515" t="s">
        <v>4101</v>
      </c>
      <c r="G3515" t="s">
        <v>1760</v>
      </c>
      <c r="H3515" s="5">
        <v>218121.60000000001</v>
      </c>
      <c r="I3515">
        <f>IFERROR(VLOOKUP(G3515,'NCES Match'!$A$2:$B$1307,2,FALSE),"")</f>
        <v>4824450</v>
      </c>
      <c r="J3515" t="str" cm="1">
        <f t="array" ref="J3515">IFERROR(_xlfn.IFS(B3515=2015,H3515/$O$13,B3515=2016,H3515/$O$14,B3515=2017,H3515/$O$15,B3515=2018,H3515/$O$16,B3515=2019,H3515/$O$17,B3515=2020,H3515/$O$18,B3515=2021,H3515/$O$19,B3515=2022,H3515/$O$20),"")</f>
        <v/>
      </c>
      <c r="K3515" s="3" t="str" cm="1">
        <f t="array" ref="K3515">IFERROR(_xlfn.IFS(B3515=2015,J3515*$P$4,B3515=2016,J3515*$P$5,B3515=2017,J3515*$P$6,B3515=2018,J3515*$P$7,B3515=2019,J3515*$P$8,B3515=2020,J3515*$P$9,B3515=2021,J3515*$P$10,B3515=2022,J3515*$P$11),"")</f>
        <v/>
      </c>
      <c r="L3515" s="3">
        <f t="shared" si="55"/>
        <v>218121.60000000001</v>
      </c>
    </row>
    <row r="3516" spans="1:12">
      <c r="A3516">
        <v>4830600</v>
      </c>
      <c r="B3516">
        <v>2015</v>
      </c>
      <c r="C3516" t="s">
        <v>381</v>
      </c>
      <c r="D3516" t="s">
        <v>2241</v>
      </c>
      <c r="E3516" t="s">
        <v>2242</v>
      </c>
      <c r="G3516" t="s">
        <v>2243</v>
      </c>
      <c r="H3516" s="5">
        <v>1000825.52</v>
      </c>
      <c r="I3516">
        <f>IFERROR(VLOOKUP(G3516,'NCES Match'!$A$2:$B$1307,2,FALSE),"")</f>
        <v>4830600</v>
      </c>
      <c r="J3516" cm="1">
        <f t="array" ref="J3516">IFERROR(_xlfn.IFS(B3516=2015,H3516/$O$13,B3516=2016,H3516/$O$14,B3516=2017,H3516/$O$15,B3516=2018,H3516/$O$16,B3516=2019,H3516/$O$17,B3516=2020,H3516/$O$18,B3516=2021,H3516/$O$19,B3516=2022,H3516/$O$20),"")</f>
        <v>7.8405047238417963E-4</v>
      </c>
      <c r="K3516" s="3" cm="1">
        <f t="array" ref="K3516">IFERROR(_xlfn.IFS(B3516=2015,J3516*$P$4,B3516=2016,J3516*$P$5,B3516=2017,J3516*$P$6,B3516=2018,J3516*$P$7,B3516=2019,J3516*$P$8,B3516=2020,J3516*$P$9,B3516=2021,J3516*$P$10,B3516=2022,J3516*$P$11),"")</f>
        <v>1247802.9884700617</v>
      </c>
      <c r="L3516" s="3">
        <f t="shared" si="55"/>
        <v>2248628.5084700617</v>
      </c>
    </row>
    <row r="3517" spans="1:12">
      <c r="A3517">
        <v>4830600</v>
      </c>
      <c r="B3517">
        <v>2016</v>
      </c>
      <c r="C3517" t="s">
        <v>4102</v>
      </c>
      <c r="D3517" t="s">
        <v>2241</v>
      </c>
      <c r="E3517" t="s">
        <v>2242</v>
      </c>
      <c r="F3517" t="s">
        <v>4101</v>
      </c>
      <c r="G3517" t="s">
        <v>2243</v>
      </c>
      <c r="H3517" s="5">
        <v>1107326</v>
      </c>
      <c r="I3517">
        <f>IFERROR(VLOOKUP(G3517,'NCES Match'!$A$2:$B$1307,2,FALSE),"")</f>
        <v>4830600</v>
      </c>
      <c r="J3517" cm="1">
        <f t="array" ref="J3517">IFERROR(_xlfn.IFS(B3517=2015,H3517/$O$13,B3517=2016,H3517/$O$14,B3517=2017,H3517/$O$15,B3517=2018,H3517/$O$16,B3517=2019,H3517/$O$17,B3517=2020,H3517/$O$18,B3517=2021,H3517/$O$19,B3517=2022,H3517/$O$20),"")</f>
        <v>7.9269804070033253E-4</v>
      </c>
      <c r="K3517" s="3" cm="1">
        <f t="array" ref="K3517">IFERROR(_xlfn.IFS(B3517=2015,J3517*$P$4,B3517=2016,J3517*$P$5,B3517=2017,J3517*$P$6,B3517=2018,J3517*$P$7,B3517=2019,J3517*$P$8,B3517=2020,J3517*$P$9,B3517=2021,J3517*$P$10,B3517=2022,J3517*$P$11),"")</f>
        <v>1328269.607225853</v>
      </c>
      <c r="L3517" s="3">
        <f t="shared" si="55"/>
        <v>2435595.607225853</v>
      </c>
    </row>
    <row r="3518" spans="1:12">
      <c r="A3518">
        <v>4830600</v>
      </c>
      <c r="B3518">
        <v>2017</v>
      </c>
      <c r="D3518" t="s">
        <v>2241</v>
      </c>
      <c r="E3518" t="s">
        <v>2242</v>
      </c>
      <c r="F3518" t="s">
        <v>4101</v>
      </c>
      <c r="G3518" t="s">
        <v>2243</v>
      </c>
      <c r="H3518" s="5">
        <v>1233534</v>
      </c>
      <c r="I3518">
        <f>IFERROR(VLOOKUP(G3518,'NCES Match'!$A$2:$B$1307,2,FALSE),"")</f>
        <v>4830600</v>
      </c>
      <c r="J3518" cm="1">
        <f t="array" ref="J3518">IFERROR(_xlfn.IFS(B3518=2015,H3518/$O$13,B3518=2016,H3518/$O$14,B3518=2017,H3518/$O$15,B3518=2018,H3518/$O$16,B3518=2019,H3518/$O$17,B3518=2020,H3518/$O$18,B3518=2021,H3518/$O$19,B3518=2022,H3518/$O$20),"")</f>
        <v>8.5044615954257277E-4</v>
      </c>
      <c r="K3518" s="3" cm="1">
        <f t="array" ref="K3518">IFERROR(_xlfn.IFS(B3518=2015,J3518*$P$4,B3518=2016,J3518*$P$5,B3518=2017,J3518*$P$6,B3518=2018,J3518*$P$7,B3518=2019,J3518*$P$8,B3518=2020,J3518*$P$9,B3518=2021,J3518*$P$10,B3518=2022,J3518*$P$11),"")</f>
        <v>1444268.3381714388</v>
      </c>
      <c r="L3518" s="3">
        <f t="shared" si="55"/>
        <v>2677802.3381714388</v>
      </c>
    </row>
    <row r="3519" spans="1:12">
      <c r="A3519">
        <v>4830600</v>
      </c>
      <c r="B3519">
        <v>2018</v>
      </c>
      <c r="D3519" t="s">
        <v>2241</v>
      </c>
      <c r="E3519" t="s">
        <v>2242</v>
      </c>
      <c r="F3519" t="s">
        <v>4101</v>
      </c>
      <c r="G3519" t="s">
        <v>2243</v>
      </c>
      <c r="H3519" s="5">
        <v>1379190</v>
      </c>
      <c r="I3519">
        <f>IFERROR(VLOOKUP(G3519,'NCES Match'!$A$2:$B$1307,2,FALSE),"")</f>
        <v>4830600</v>
      </c>
      <c r="J3519" cm="1">
        <f t="array" ref="J3519">IFERROR(_xlfn.IFS(B3519=2015,H3519/$O$13,B3519=2016,H3519/$O$14,B3519=2017,H3519/$O$15,B3519=2018,H3519/$O$16,B3519=2019,H3519/$O$17,B3519=2020,H3519/$O$18,B3519=2021,H3519/$O$19,B3519=2022,H3519/$O$20),"")</f>
        <v>9.0000261956693108E-4</v>
      </c>
      <c r="K3519" s="3" cm="1">
        <f t="array" ref="K3519">IFERROR(_xlfn.IFS(B3519=2015,J3519*$P$4,B3519=2016,J3519*$P$5,B3519=2017,J3519*$P$6,B3519=2018,J3519*$P$7,B3519=2019,J3519*$P$8,B3519=2020,J3519*$P$9,B3519=2021,J3519*$P$10,B3519=2022,J3519*$P$11),"")</f>
        <v>1545172.4652341239</v>
      </c>
      <c r="L3519" s="3">
        <f t="shared" si="55"/>
        <v>2924362.4652341241</v>
      </c>
    </row>
    <row r="3520" spans="1:12">
      <c r="A3520">
        <v>4830600</v>
      </c>
      <c r="B3520">
        <v>2019</v>
      </c>
      <c r="D3520" t="s">
        <v>2241</v>
      </c>
      <c r="E3520" t="s">
        <v>2242</v>
      </c>
      <c r="F3520" t="s">
        <v>4101</v>
      </c>
      <c r="G3520" t="s">
        <v>2243</v>
      </c>
      <c r="H3520" s="5">
        <v>1511684</v>
      </c>
      <c r="I3520">
        <f>IFERROR(VLOOKUP(G3520,'NCES Match'!$A$2:$B$1307,2,FALSE),"")</f>
        <v>4830600</v>
      </c>
      <c r="J3520" cm="1">
        <f t="array" ref="J3520">IFERROR(_xlfn.IFS(B3520=2015,H3520/$O$13,B3520=2016,H3520/$O$14,B3520=2017,H3520/$O$15,B3520=2018,H3520/$O$16,B3520=2019,H3520/$O$17,B3520=2020,H3520/$O$18,B3520=2021,H3520/$O$19,B3520=2022,H3520/$O$20),"")</f>
        <v>9.5716811539966345E-4</v>
      </c>
      <c r="K3520" s="3" cm="1">
        <f t="array" ref="K3520">IFERROR(_xlfn.IFS(B3520=2015,J3520*$P$4,B3520=2016,J3520*$P$5,B3520=2017,J3520*$P$6,B3520=2018,J3520*$P$7,B3520=2019,J3520*$P$8,B3520=2020,J3520*$P$9,B3520=2021,J3520*$P$10,B3520=2022,J3520*$P$11),"")</f>
        <v>1663487.324451864</v>
      </c>
      <c r="L3520" s="3">
        <f t="shared" si="55"/>
        <v>3175171.3244518638</v>
      </c>
    </row>
    <row r="3521" spans="1:12">
      <c r="A3521">
        <v>4830600</v>
      </c>
      <c r="B3521">
        <v>2020</v>
      </c>
      <c r="D3521" t="s">
        <v>2241</v>
      </c>
      <c r="E3521" t="s">
        <v>2242</v>
      </c>
      <c r="F3521" t="s">
        <v>4230</v>
      </c>
      <c r="G3521" t="s">
        <v>2243</v>
      </c>
      <c r="H3521" s="5">
        <v>1713305</v>
      </c>
      <c r="I3521">
        <f>IFERROR(VLOOKUP(G3521,'NCES Match'!$A$2:$B$1307,2,FALSE),"")</f>
        <v>4830600</v>
      </c>
      <c r="J3521" cm="1">
        <f t="array" ref="J3521">IFERROR(_xlfn.IFS(B3521=2015,H3521/$O$13,B3521=2016,H3521/$O$14,B3521=2017,H3521/$O$15,B3521=2018,H3521/$O$16,B3521=2019,H3521/$O$17,B3521=2020,H3521/$O$18,B3521=2021,H3521/$O$19,B3521=2022,H3521/$O$20),"")</f>
        <v>9.2845293672819682E-4</v>
      </c>
      <c r="K3521" s="3" cm="1">
        <f t="array" ref="K3521">IFERROR(_xlfn.IFS(B3521=2015,J3521*$P$4,B3521=2016,J3521*$P$5,B3521=2017,J3521*$P$6,B3521=2018,J3521*$P$7,B3521=2019,J3521*$P$8,B3521=2020,J3521*$P$9,B3521=2021,J3521*$P$10,B3521=2022,J3521*$P$11),"")</f>
        <v>1957181.4042180558</v>
      </c>
      <c r="L3521" s="3">
        <f t="shared" si="55"/>
        <v>3670486.4042180558</v>
      </c>
    </row>
    <row r="3522" spans="1:12">
      <c r="A3522">
        <v>4830600</v>
      </c>
      <c r="B3522">
        <v>2021</v>
      </c>
      <c r="D3522" t="s">
        <v>2241</v>
      </c>
      <c r="E3522" t="s">
        <v>2242</v>
      </c>
      <c r="F3522" t="s">
        <v>4230</v>
      </c>
      <c r="G3522" t="s">
        <v>2243</v>
      </c>
      <c r="H3522" s="5">
        <v>1759212.08</v>
      </c>
      <c r="I3522">
        <f>IFERROR(VLOOKUP(G3522,'NCES Match'!$A$2:$B$1307,2,FALSE),"")</f>
        <v>4830600</v>
      </c>
      <c r="J3522" cm="1">
        <f t="array" ref="J3522">IFERROR(_xlfn.IFS(B3522=2015,H3522/$O$13,B3522=2016,H3522/$O$14,B3522=2017,H3522/$O$15,B3522=2018,H3522/$O$16,B3522=2019,H3522/$O$17,B3522=2020,H3522/$O$18,B3522=2021,H3522/$O$19,B3522=2022,H3522/$O$20),"")</f>
        <v>9.0008857385375537E-4</v>
      </c>
      <c r="K3522" s="3" cm="1">
        <f t="array" ref="K3522">IFERROR(_xlfn.IFS(B3522=2015,J3522*$P$4,B3522=2016,J3522*$P$5,B3522=2017,J3522*$P$6,B3522=2018,J3522*$P$7,B3522=2019,J3522*$P$8,B3522=2020,J3522*$P$9,B3522=2021,J3522*$P$10,B3522=2022,J3522*$P$11),"")</f>
        <v>1926687.5607543297</v>
      </c>
      <c r="L3522" s="3">
        <f t="shared" si="55"/>
        <v>3685899.64075433</v>
      </c>
    </row>
    <row r="3523" spans="1:12">
      <c r="A3523">
        <v>4830600</v>
      </c>
      <c r="B3523">
        <v>2022</v>
      </c>
      <c r="D3523" t="s">
        <v>2241</v>
      </c>
      <c r="E3523" t="s">
        <v>2242</v>
      </c>
      <c r="F3523" t="s">
        <v>4101</v>
      </c>
      <c r="G3523" t="s">
        <v>2243</v>
      </c>
      <c r="H3523" s="5">
        <v>2047122.85</v>
      </c>
      <c r="I3523">
        <f>IFERROR(VLOOKUP(G3523,'NCES Match'!$A$2:$B$1307,2,FALSE),"")</f>
        <v>4830600</v>
      </c>
      <c r="J3523" cm="1">
        <f t="array" ref="J3523">IFERROR(_xlfn.IFS(B3523=2015,H3523/$O$13,B3523=2016,H3523/$O$14,B3523=2017,H3523/$O$15,B3523=2018,H3523/$O$16,B3523=2019,H3523/$O$17,B3523=2020,H3523/$O$18,B3523=2021,H3523/$O$19,B3523=2022,H3523/$O$20),"")</f>
        <v>8.9915908511797806E-4</v>
      </c>
      <c r="K3523" s="3" cm="1">
        <f t="array" ref="K3523">IFERROR(_xlfn.IFS(B3523=2015,J3523*$P$4,B3523=2016,J3523*$P$5,B3523=2017,J3523*$P$6,B3523=2018,J3523*$P$7,B3523=2019,J3523*$P$8,B3523=2020,J3523*$P$9,B3523=2021,J3523*$P$10,B3523=2022,J3523*$P$11),"")</f>
        <v>1936323.8094920733</v>
      </c>
      <c r="L3523" s="3">
        <f t="shared" ref="L3523:L3586" si="56">SUM(H3523,K3523)</f>
        <v>3983446.6594920736</v>
      </c>
    </row>
    <row r="3524" spans="1:12">
      <c r="A3524">
        <v>4830600</v>
      </c>
      <c r="B3524">
        <v>2023</v>
      </c>
      <c r="D3524" t="s">
        <v>2241</v>
      </c>
      <c r="E3524" t="s">
        <v>2242</v>
      </c>
      <c r="F3524" t="s">
        <v>4101</v>
      </c>
      <c r="G3524" t="s">
        <v>2243</v>
      </c>
      <c r="H3524" s="5">
        <v>2491326.6</v>
      </c>
      <c r="I3524">
        <f>IFERROR(VLOOKUP(G3524,'NCES Match'!$A$2:$B$1307,2,FALSE),"")</f>
        <v>4830600</v>
      </c>
      <c r="J3524" t="str" cm="1">
        <f t="array" ref="J3524">IFERROR(_xlfn.IFS(B3524=2015,H3524/$O$13,B3524=2016,H3524/$O$14,B3524=2017,H3524/$O$15,B3524=2018,H3524/$O$16,B3524=2019,H3524/$O$17,B3524=2020,H3524/$O$18,B3524=2021,H3524/$O$19,B3524=2022,H3524/$O$20),"")</f>
        <v/>
      </c>
      <c r="K3524" s="3" t="str" cm="1">
        <f t="array" ref="K3524">IFERROR(_xlfn.IFS(B3524=2015,J3524*$P$4,B3524=2016,J3524*$P$5,B3524=2017,J3524*$P$6,B3524=2018,J3524*$P$7,B3524=2019,J3524*$P$8,B3524=2020,J3524*$P$9,B3524=2021,J3524*$P$10,B3524=2022,J3524*$P$11),"")</f>
        <v/>
      </c>
      <c r="L3524" s="3">
        <f t="shared" si="56"/>
        <v>2491326.6</v>
      </c>
    </row>
    <row r="3525" spans="1:12">
      <c r="A3525">
        <v>4830780</v>
      </c>
      <c r="B3525">
        <v>2015</v>
      </c>
      <c r="C3525" t="s">
        <v>381</v>
      </c>
      <c r="D3525" t="s">
        <v>2258</v>
      </c>
      <c r="E3525" t="s">
        <v>2259</v>
      </c>
      <c r="G3525" t="s">
        <v>2260</v>
      </c>
      <c r="H3525" s="5">
        <v>43227.72</v>
      </c>
      <c r="I3525">
        <f>IFERROR(VLOOKUP(G3525,'NCES Match'!$A$2:$B$1307,2,FALSE),"")</f>
        <v>4830780</v>
      </c>
      <c r="J3525" cm="1">
        <f t="array" ref="J3525">IFERROR(_xlfn.IFS(B3525=2015,H3525/$O$13,B3525=2016,H3525/$O$14,B3525=2017,H3525/$O$15,B3525=2018,H3525/$O$16,B3525=2019,H3525/$O$17,B3525=2020,H3525/$O$18,B3525=2021,H3525/$O$19,B3525=2022,H3525/$O$20),"")</f>
        <v>3.3864758250859805E-5</v>
      </c>
      <c r="K3525" s="3" cm="1">
        <f t="array" ref="K3525">IFERROR(_xlfn.IFS(B3525=2015,J3525*$P$4,B3525=2016,J3525*$P$5,B3525=2017,J3525*$P$6,B3525=2018,J3525*$P$7,B3525=2019,J3525*$P$8,B3525=2020,J3525*$P$9,B3525=2021,J3525*$P$10,B3525=2022,J3525*$P$11),"")</f>
        <v>53895.18664626684</v>
      </c>
      <c r="L3525" s="3">
        <f t="shared" si="56"/>
        <v>97122.906646266842</v>
      </c>
    </row>
    <row r="3526" spans="1:12">
      <c r="A3526">
        <v>4830780</v>
      </c>
      <c r="B3526">
        <v>2016</v>
      </c>
      <c r="C3526" t="s">
        <v>4102</v>
      </c>
      <c r="D3526" t="s">
        <v>2258</v>
      </c>
      <c r="E3526" t="s">
        <v>2259</v>
      </c>
      <c r="F3526" t="s">
        <v>4101</v>
      </c>
      <c r="G3526" t="s">
        <v>2260</v>
      </c>
      <c r="H3526" s="5">
        <v>46916</v>
      </c>
      <c r="I3526">
        <f>IFERROR(VLOOKUP(G3526,'NCES Match'!$A$2:$B$1307,2,FALSE),"")</f>
        <v>4830780</v>
      </c>
      <c r="J3526" cm="1">
        <f t="array" ref="J3526">IFERROR(_xlfn.IFS(B3526=2015,H3526/$O$13,B3526=2016,H3526/$O$14,B3526=2017,H3526/$O$15,B3526=2018,H3526/$O$16,B3526=2019,H3526/$O$17,B3526=2020,H3526/$O$18,B3526=2021,H3526/$O$19,B3526=2022,H3526/$O$20),"")</f>
        <v>3.3585611895229409E-5</v>
      </c>
      <c r="K3526" s="3" cm="1">
        <f t="array" ref="K3526">IFERROR(_xlfn.IFS(B3526=2015,J3526*$P$4,B3526=2016,J3526*$P$5,B3526=2017,J3526*$P$6,B3526=2018,J3526*$P$7,B3526=2019,J3526*$P$8,B3526=2020,J3526*$P$9,B3526=2021,J3526*$P$10,B3526=2022,J3526*$P$11),"")</f>
        <v>56277.100774846898</v>
      </c>
      <c r="L3526" s="3">
        <f t="shared" si="56"/>
        <v>103193.1007748469</v>
      </c>
    </row>
    <row r="3527" spans="1:12">
      <c r="A3527">
        <v>4830780</v>
      </c>
      <c r="B3527">
        <v>2017</v>
      </c>
      <c r="D3527" t="s">
        <v>2258</v>
      </c>
      <c r="E3527" t="s">
        <v>2259</v>
      </c>
      <c r="F3527" t="s">
        <v>4101</v>
      </c>
      <c r="G3527" t="s">
        <v>2260</v>
      </c>
      <c r="H3527" s="5">
        <v>49105</v>
      </c>
      <c r="I3527">
        <f>IFERROR(VLOOKUP(G3527,'NCES Match'!$A$2:$B$1307,2,FALSE),"")</f>
        <v>4830780</v>
      </c>
      <c r="J3527" cm="1">
        <f t="array" ref="J3527">IFERROR(_xlfn.IFS(B3527=2015,H3527/$O$13,B3527=2016,H3527/$O$14,B3527=2017,H3527/$O$15,B3527=2018,H3527/$O$16,B3527=2019,H3527/$O$17,B3527=2020,H3527/$O$18,B3527=2021,H3527/$O$19,B3527=2022,H3527/$O$20),"")</f>
        <v>3.3854890634824847E-5</v>
      </c>
      <c r="K3527" s="3" cm="1">
        <f t="array" ref="K3527">IFERROR(_xlfn.IFS(B3527=2015,J3527*$P$4,B3527=2016,J3527*$P$5,B3527=2017,J3527*$P$6,B3527=2018,J3527*$P$7,B3527=2019,J3527*$P$8,B3527=2020,J3527*$P$9,B3527=2021,J3527*$P$10,B3527=2022,J3527*$P$11),"")</f>
        <v>57493.994284639492</v>
      </c>
      <c r="L3527" s="3">
        <f t="shared" si="56"/>
        <v>106598.99428463948</v>
      </c>
    </row>
    <row r="3528" spans="1:12">
      <c r="A3528">
        <v>4830780</v>
      </c>
      <c r="B3528">
        <v>2018</v>
      </c>
      <c r="D3528" t="s">
        <v>2258</v>
      </c>
      <c r="E3528" t="s">
        <v>2259</v>
      </c>
      <c r="F3528" t="s">
        <v>4101</v>
      </c>
      <c r="G3528" t="s">
        <v>2260</v>
      </c>
      <c r="H3528" s="5">
        <v>46787</v>
      </c>
      <c r="I3528">
        <f>IFERROR(VLOOKUP(G3528,'NCES Match'!$A$2:$B$1307,2,FALSE),"")</f>
        <v>4830780</v>
      </c>
      <c r="J3528" cm="1">
        <f t="array" ref="J3528">IFERROR(_xlfn.IFS(B3528=2015,H3528/$O$13,B3528=2016,H3528/$O$14,B3528=2017,H3528/$O$15,B3528=2018,H3528/$O$16,B3528=2019,H3528/$O$17,B3528=2020,H3528/$O$18,B3528=2021,H3528/$O$19,B3528=2022,H3528/$O$20),"")</f>
        <v>3.0531270210542428E-5</v>
      </c>
      <c r="K3528" s="3" cm="1">
        <f t="array" ref="K3528">IFERROR(_xlfn.IFS(B3528=2015,J3528*$P$4,B3528=2016,J3528*$P$5,B3528=2017,J3528*$P$6,B3528=2018,J3528*$P$7,B3528=2019,J3528*$P$8,B3528=2020,J3528*$P$9,B3528=2021,J3528*$P$10,B3528=2022,J3528*$P$11),"")</f>
        <v>52417.711940275789</v>
      </c>
      <c r="L3528" s="3">
        <f t="shared" si="56"/>
        <v>99204.711940275796</v>
      </c>
    </row>
    <row r="3529" spans="1:12">
      <c r="A3529">
        <v>4830780</v>
      </c>
      <c r="B3529">
        <v>2019</v>
      </c>
      <c r="D3529" t="s">
        <v>2258</v>
      </c>
      <c r="E3529" t="s">
        <v>2259</v>
      </c>
      <c r="F3529" t="s">
        <v>4101</v>
      </c>
      <c r="G3529" t="s">
        <v>2260</v>
      </c>
      <c r="H3529" s="5">
        <v>49850</v>
      </c>
      <c r="I3529">
        <f>IFERROR(VLOOKUP(G3529,'NCES Match'!$A$2:$B$1307,2,FALSE),"")</f>
        <v>4830780</v>
      </c>
      <c r="J3529" cm="1">
        <f t="array" ref="J3529">IFERROR(_xlfn.IFS(B3529=2015,H3529/$O$13,B3529=2016,H3529/$O$14,B3529=2017,H3529/$O$15,B3529=2018,H3529/$O$16,B3529=2019,H3529/$O$17,B3529=2020,H3529/$O$18,B3529=2021,H3529/$O$19,B3529=2022,H3529/$O$20),"")</f>
        <v>3.156402432828106E-5</v>
      </c>
      <c r="K3529" s="3" cm="1">
        <f t="array" ref="K3529">IFERROR(_xlfn.IFS(B3529=2015,J3529*$P$4,B3529=2016,J3529*$P$5,B3529=2017,J3529*$P$6,B3529=2018,J3529*$P$7,B3529=2019,J3529*$P$8,B3529=2020,J3529*$P$9,B3529=2021,J3529*$P$10,B3529=2022,J3529*$P$11),"")</f>
        <v>54855.937566267436</v>
      </c>
      <c r="L3529" s="3">
        <f t="shared" si="56"/>
        <v>104705.93756626744</v>
      </c>
    </row>
    <row r="3530" spans="1:12">
      <c r="A3530">
        <v>4830780</v>
      </c>
      <c r="B3530">
        <v>2020</v>
      </c>
      <c r="D3530" t="s">
        <v>2258</v>
      </c>
      <c r="E3530" t="s">
        <v>2259</v>
      </c>
      <c r="F3530" t="s">
        <v>4230</v>
      </c>
      <c r="G3530" t="s">
        <v>2260</v>
      </c>
      <c r="H3530" s="5">
        <v>54954</v>
      </c>
      <c r="I3530">
        <f>IFERROR(VLOOKUP(G3530,'NCES Match'!$A$2:$B$1307,2,FALSE),"")</f>
        <v>4830780</v>
      </c>
      <c r="J3530" cm="1">
        <f t="array" ref="J3530">IFERROR(_xlfn.IFS(B3530=2015,H3530/$O$13,B3530=2016,H3530/$O$14,B3530=2017,H3530/$O$15,B3530=2018,H3530/$O$16,B3530=2019,H3530/$O$17,B3530=2020,H3530/$O$18,B3530=2021,H3530/$O$19,B3530=2022,H3530/$O$20),"")</f>
        <v>2.9779988201144182E-5</v>
      </c>
      <c r="K3530" s="3" cm="1">
        <f t="array" ref="K3530">IFERROR(_xlfn.IFS(B3530=2015,J3530*$P$4,B3530=2016,J3530*$P$5,B3530=2017,J3530*$P$6,B3530=2018,J3530*$P$7,B3530=2019,J3530*$P$8,B3530=2020,J3530*$P$9,B3530=2021,J3530*$P$10,B3530=2022,J3530*$P$11),"")</f>
        <v>62776.298958678723</v>
      </c>
      <c r="L3530" s="3">
        <f t="shared" si="56"/>
        <v>117730.29895867873</v>
      </c>
    </row>
    <row r="3531" spans="1:12">
      <c r="A3531">
        <v>4830780</v>
      </c>
      <c r="B3531">
        <v>2021</v>
      </c>
      <c r="D3531" t="s">
        <v>2258</v>
      </c>
      <c r="E3531" t="s">
        <v>2259</v>
      </c>
      <c r="F3531" t="s">
        <v>4230</v>
      </c>
      <c r="G3531" t="s">
        <v>2260</v>
      </c>
      <c r="H3531" s="5">
        <v>61997.13</v>
      </c>
      <c r="I3531">
        <f>IFERROR(VLOOKUP(G3531,'NCES Match'!$A$2:$B$1307,2,FALSE),"")</f>
        <v>4830780</v>
      </c>
      <c r="J3531" cm="1">
        <f t="array" ref="J3531">IFERROR(_xlfn.IFS(B3531=2015,H3531/$O$13,B3531=2016,H3531/$O$14,B3531=2017,H3531/$O$15,B3531=2018,H3531/$O$16,B3531=2019,H3531/$O$17,B3531=2020,H3531/$O$18,B3531=2021,H3531/$O$19,B3531=2022,H3531/$O$20),"")</f>
        <v>3.1720398557475727E-5</v>
      </c>
      <c r="K3531" s="3" cm="1">
        <f t="array" ref="K3531">IFERROR(_xlfn.IFS(B3531=2015,J3531*$P$4,B3531=2016,J3531*$P$5,B3531=2017,J3531*$P$6,B3531=2018,J3531*$P$7,B3531=2019,J3531*$P$8,B3531=2020,J3531*$P$9,B3531=2021,J3531*$P$10,B3531=2022,J3531*$P$11),"")</f>
        <v>67899.20358747711</v>
      </c>
      <c r="L3531" s="3">
        <f t="shared" si="56"/>
        <v>129896.3335874771</v>
      </c>
    </row>
    <row r="3532" spans="1:12">
      <c r="A3532">
        <v>4830780</v>
      </c>
      <c r="B3532">
        <v>2022</v>
      </c>
      <c r="D3532" t="s">
        <v>2258</v>
      </c>
      <c r="E3532" t="s">
        <v>2259</v>
      </c>
      <c r="F3532" t="s">
        <v>4101</v>
      </c>
      <c r="G3532" t="s">
        <v>2260</v>
      </c>
      <c r="H3532" s="5">
        <v>70411.41</v>
      </c>
      <c r="I3532">
        <f>IFERROR(VLOOKUP(G3532,'NCES Match'!$A$2:$B$1307,2,FALSE),"")</f>
        <v>4830780</v>
      </c>
      <c r="J3532" cm="1">
        <f t="array" ref="J3532">IFERROR(_xlfn.IFS(B3532=2015,H3532/$O$13,B3532=2016,H3532/$O$14,B3532=2017,H3532/$O$15,B3532=2018,H3532/$O$16,B3532=2019,H3532/$O$17,B3532=2020,H3532/$O$18,B3532=2021,H3532/$O$19,B3532=2022,H3532/$O$20),"")</f>
        <v>3.0926848868628887E-5</v>
      </c>
      <c r="K3532" s="3" cm="1">
        <f t="array" ref="K3532">IFERROR(_xlfn.IFS(B3532=2015,J3532*$P$4,B3532=2016,J3532*$P$5,B3532=2017,J3532*$P$6,B3532=2018,J3532*$P$7,B3532=2019,J3532*$P$8,B3532=2020,J3532*$P$9,B3532=2021,J3532*$P$10,B3532=2022,J3532*$P$11),"")</f>
        <v>66600.443467722638</v>
      </c>
      <c r="L3532" s="3">
        <f t="shared" si="56"/>
        <v>137011.85346772266</v>
      </c>
    </row>
    <row r="3533" spans="1:12">
      <c r="A3533">
        <v>4830780</v>
      </c>
      <c r="B3533">
        <v>2023</v>
      </c>
      <c r="D3533" t="s">
        <v>2258</v>
      </c>
      <c r="E3533" t="s">
        <v>2259</v>
      </c>
      <c r="F3533" t="s">
        <v>4101</v>
      </c>
      <c r="G3533" t="s">
        <v>2260</v>
      </c>
      <c r="H3533" s="5">
        <v>72444.539999999994</v>
      </c>
      <c r="I3533">
        <f>IFERROR(VLOOKUP(G3533,'NCES Match'!$A$2:$B$1307,2,FALSE),"")</f>
        <v>4830780</v>
      </c>
      <c r="J3533" t="str" cm="1">
        <f t="array" ref="J3533">IFERROR(_xlfn.IFS(B3533=2015,H3533/$O$13,B3533=2016,H3533/$O$14,B3533=2017,H3533/$O$15,B3533=2018,H3533/$O$16,B3533=2019,H3533/$O$17,B3533=2020,H3533/$O$18,B3533=2021,H3533/$O$19,B3533=2022,H3533/$O$20),"")</f>
        <v/>
      </c>
      <c r="K3533" s="3" t="str" cm="1">
        <f t="array" ref="K3533">IFERROR(_xlfn.IFS(B3533=2015,J3533*$P$4,B3533=2016,J3533*$P$5,B3533=2017,J3533*$P$6,B3533=2018,J3533*$P$7,B3533=2019,J3533*$P$8,B3533=2020,J3533*$P$9,B3533=2021,J3533*$P$10,B3533=2022,J3533*$P$11),"")</f>
        <v/>
      </c>
      <c r="L3533" s="3">
        <f t="shared" si="56"/>
        <v>72444.539999999994</v>
      </c>
    </row>
    <row r="3534" spans="1:12">
      <c r="A3534">
        <v>4834110</v>
      </c>
      <c r="B3534">
        <v>2015</v>
      </c>
      <c r="C3534" t="s">
        <v>381</v>
      </c>
      <c r="D3534" t="s">
        <v>2482</v>
      </c>
      <c r="E3534" t="s">
        <v>2483</v>
      </c>
      <c r="G3534" t="s">
        <v>2484</v>
      </c>
      <c r="H3534" s="5">
        <v>187238.68</v>
      </c>
      <c r="I3534">
        <f>IFERROR(VLOOKUP(G3534,'NCES Match'!$A$2:$B$1307,2,FALSE),"")</f>
        <v>4834110</v>
      </c>
      <c r="J3534" cm="1">
        <f t="array" ref="J3534">IFERROR(_xlfn.IFS(B3534=2015,H3534/$O$13,B3534=2016,H3534/$O$14,B3534=2017,H3534/$O$15,B3534=2018,H3534/$O$16,B3534=2019,H3534/$O$17,B3534=2020,H3534/$O$18,B3534=2021,H3534/$O$19,B3534=2022,H3534/$O$20),"")</f>
        <v>1.4668348535176265E-4</v>
      </c>
      <c r="K3534" s="3" cm="1">
        <f t="array" ref="K3534">IFERROR(_xlfn.IFS(B3534=2015,J3534*$P$4,B3534=2016,J3534*$P$5,B3534=2017,J3534*$P$6,B3534=2018,J3534*$P$7,B3534=2019,J3534*$P$8,B3534=2020,J3534*$P$9,B3534=2021,J3534*$P$10,B3534=2022,J3534*$P$11),"")</f>
        <v>233444.27154614279</v>
      </c>
      <c r="L3534" s="3">
        <f t="shared" si="56"/>
        <v>420682.95154614281</v>
      </c>
    </row>
    <row r="3535" spans="1:12">
      <c r="A3535">
        <v>4834110</v>
      </c>
      <c r="B3535">
        <v>2016</v>
      </c>
      <c r="C3535" t="s">
        <v>4102</v>
      </c>
      <c r="D3535" t="s">
        <v>2482</v>
      </c>
      <c r="E3535" t="s">
        <v>2483</v>
      </c>
      <c r="F3535" t="s">
        <v>4101</v>
      </c>
      <c r="G3535" t="s">
        <v>2484</v>
      </c>
      <c r="H3535" s="5">
        <v>186570</v>
      </c>
      <c r="I3535">
        <f>IFERROR(VLOOKUP(G3535,'NCES Match'!$A$2:$B$1307,2,FALSE),"")</f>
        <v>4834110</v>
      </c>
      <c r="J3535" cm="1">
        <f t="array" ref="J3535">IFERROR(_xlfn.IFS(B3535=2015,H3535/$O$13,B3535=2016,H3535/$O$14,B3535=2017,H3535/$O$15,B3535=2018,H3535/$O$16,B3535=2019,H3535/$O$17,B3535=2020,H3535/$O$18,B3535=2021,H3535/$O$19,B3535=2022,H3535/$O$20),"")</f>
        <v>1.3355928918264452E-4</v>
      </c>
      <c r="K3535" s="3" cm="1">
        <f t="array" ref="K3535">IFERROR(_xlfn.IFS(B3535=2015,J3535*$P$4,B3535=2016,J3535*$P$5,B3535=2017,J3535*$P$6,B3535=2018,J3535*$P$7,B3535=2019,J3535*$P$8,B3535=2020,J3535*$P$9,B3535=2021,J3535*$P$10,B3535=2022,J3535*$P$11),"")</f>
        <v>223796.11841510754</v>
      </c>
      <c r="L3535" s="3">
        <f t="shared" si="56"/>
        <v>410366.11841510754</v>
      </c>
    </row>
    <row r="3536" spans="1:12">
      <c r="A3536">
        <v>4834110</v>
      </c>
      <c r="B3536">
        <v>2017</v>
      </c>
      <c r="D3536" t="s">
        <v>2482</v>
      </c>
      <c r="E3536" t="s">
        <v>2483</v>
      </c>
      <c r="F3536" t="s">
        <v>4101</v>
      </c>
      <c r="G3536" t="s">
        <v>2484</v>
      </c>
      <c r="H3536" s="5">
        <v>200957</v>
      </c>
      <c r="I3536">
        <f>IFERROR(VLOOKUP(G3536,'NCES Match'!$A$2:$B$1307,2,FALSE),"")</f>
        <v>4834110</v>
      </c>
      <c r="J3536" cm="1">
        <f t="array" ref="J3536">IFERROR(_xlfn.IFS(B3536=2015,H3536/$O$13,B3536=2016,H3536/$O$14,B3536=2017,H3536/$O$15,B3536=2018,H3536/$O$16,B3536=2019,H3536/$O$17,B3536=2020,H3536/$O$18,B3536=2021,H3536/$O$19,B3536=2022,H3536/$O$20),"")</f>
        <v>1.3854754622344968E-4</v>
      </c>
      <c r="K3536" s="3" cm="1">
        <f t="array" ref="K3536">IFERROR(_xlfn.IFS(B3536=2015,J3536*$P$4,B3536=2016,J3536*$P$5,B3536=2017,J3536*$P$6,B3536=2018,J3536*$P$7,B3536=2019,J3536*$P$8,B3536=2020,J3536*$P$9,B3536=2021,J3536*$P$10,B3536=2022,J3536*$P$11),"")</f>
        <v>235288.06861741774</v>
      </c>
      <c r="L3536" s="3">
        <f t="shared" si="56"/>
        <v>436245.06861741771</v>
      </c>
    </row>
    <row r="3537" spans="1:12">
      <c r="A3537">
        <v>4834110</v>
      </c>
      <c r="B3537">
        <v>2018</v>
      </c>
      <c r="D3537" t="s">
        <v>2482</v>
      </c>
      <c r="E3537" t="s">
        <v>2483</v>
      </c>
      <c r="F3537" t="s">
        <v>4101</v>
      </c>
      <c r="G3537" t="s">
        <v>2484</v>
      </c>
      <c r="H3537" s="5">
        <v>214873</v>
      </c>
      <c r="I3537">
        <f>IFERROR(VLOOKUP(G3537,'NCES Match'!$A$2:$B$1307,2,FALSE),"")</f>
        <v>4834110</v>
      </c>
      <c r="J3537" cm="1">
        <f t="array" ref="J3537">IFERROR(_xlfn.IFS(B3537=2015,H3537/$O$13,B3537=2016,H3537/$O$14,B3537=2017,H3537/$O$15,B3537=2018,H3537/$O$16,B3537=2019,H3537/$O$17,B3537=2020,H3537/$O$18,B3537=2021,H3537/$O$19,B3537=2022,H3537/$O$20),"")</f>
        <v>1.4021727454100247E-4</v>
      </c>
      <c r="K3537" s="3" cm="1">
        <f t="array" ref="K3537">IFERROR(_xlfn.IFS(B3537=2015,J3537*$P$4,B3537=2016,J3537*$P$5,B3537=2017,J3537*$P$6,B3537=2018,J3537*$P$7,B3537=2019,J3537*$P$8,B3537=2020,J3537*$P$9,B3537=2021,J3537*$P$10,B3537=2022,J3537*$P$11),"")</f>
        <v>240732.49017340026</v>
      </c>
      <c r="L3537" s="3">
        <f t="shared" si="56"/>
        <v>455605.49017340026</v>
      </c>
    </row>
    <row r="3538" spans="1:12">
      <c r="A3538">
        <v>4834110</v>
      </c>
      <c r="B3538">
        <v>2019</v>
      </c>
      <c r="D3538" t="s">
        <v>2482</v>
      </c>
      <c r="E3538" t="s">
        <v>2483</v>
      </c>
      <c r="F3538" t="s">
        <v>4101</v>
      </c>
      <c r="G3538" t="s">
        <v>2484</v>
      </c>
      <c r="H3538" s="5">
        <v>224146</v>
      </c>
      <c r="I3538">
        <f>IFERROR(VLOOKUP(G3538,'NCES Match'!$A$2:$B$1307,2,FALSE),"")</f>
        <v>4834110</v>
      </c>
      <c r="J3538" cm="1">
        <f t="array" ref="J3538">IFERROR(_xlfn.IFS(B3538=2015,H3538/$O$13,B3538=2016,H3538/$O$14,B3538=2017,H3538/$O$15,B3538=2018,H3538/$O$16,B3538=2019,H3538/$O$17,B3538=2020,H3538/$O$18,B3538=2021,H3538/$O$19,B3538=2022,H3538/$O$20),"")</f>
        <v>1.419247702524952E-4</v>
      </c>
      <c r="K3538" s="3" cm="1">
        <f t="array" ref="K3538">IFERROR(_xlfn.IFS(B3538=2015,J3538*$P$4,B3538=2016,J3538*$P$5,B3538=2017,J3538*$P$6,B3538=2018,J3538*$P$7,B3538=2019,J3538*$P$8,B3538=2020,J3538*$P$9,B3538=2021,J3538*$P$10,B3538=2022,J3538*$P$11),"")</f>
        <v>246654.74386617009</v>
      </c>
      <c r="L3538" s="3">
        <f t="shared" si="56"/>
        <v>470800.74386617006</v>
      </c>
    </row>
    <row r="3539" spans="1:12">
      <c r="A3539">
        <v>4834110</v>
      </c>
      <c r="B3539">
        <v>2020</v>
      </c>
      <c r="D3539" t="s">
        <v>2482</v>
      </c>
      <c r="E3539" t="s">
        <v>2483</v>
      </c>
      <c r="F3539" t="s">
        <v>4230</v>
      </c>
      <c r="G3539" t="s">
        <v>2484</v>
      </c>
      <c r="H3539" s="5">
        <v>246826</v>
      </c>
      <c r="I3539">
        <f>IFERROR(VLOOKUP(G3539,'NCES Match'!$A$2:$B$1307,2,FALSE),"")</f>
        <v>4834110</v>
      </c>
      <c r="J3539" cm="1">
        <f t="array" ref="J3539">IFERROR(_xlfn.IFS(B3539=2015,H3539/$O$13,B3539=2016,H3539/$O$14,B3539=2017,H3539/$O$15,B3539=2018,H3539/$O$16,B3539=2019,H3539/$O$17,B3539=2020,H3539/$O$18,B3539=2021,H3539/$O$19,B3539=2022,H3539/$O$20),"")</f>
        <v>1.3375687607336342E-4</v>
      </c>
      <c r="K3539" s="3" cm="1">
        <f t="array" ref="K3539">IFERROR(_xlfn.IFS(B3539=2015,J3539*$P$4,B3539=2016,J3539*$P$5,B3539=2017,J3539*$P$6,B3539=2018,J3539*$P$7,B3539=2019,J3539*$P$8,B3539=2020,J3539*$P$9,B3539=2021,J3539*$P$10,B3539=2022,J3539*$P$11),"")</f>
        <v>281959.87128825625</v>
      </c>
      <c r="L3539" s="3">
        <f t="shared" si="56"/>
        <v>528785.87128825625</v>
      </c>
    </row>
    <row r="3540" spans="1:12">
      <c r="A3540">
        <v>4834110</v>
      </c>
      <c r="B3540">
        <v>2021</v>
      </c>
      <c r="D3540" t="s">
        <v>2482</v>
      </c>
      <c r="E3540" t="s">
        <v>2483</v>
      </c>
      <c r="F3540" t="s">
        <v>4230</v>
      </c>
      <c r="G3540" t="s">
        <v>2484</v>
      </c>
      <c r="H3540" s="5">
        <v>263097.92</v>
      </c>
      <c r="I3540">
        <f>IFERROR(VLOOKUP(G3540,'NCES Match'!$A$2:$B$1307,2,FALSE),"")</f>
        <v>4834110</v>
      </c>
      <c r="J3540" cm="1">
        <f t="array" ref="J3540">IFERROR(_xlfn.IFS(B3540=2015,H3540/$O$13,B3540=2016,H3540/$O$14,B3540=2017,H3540/$O$15,B3540=2018,H3540/$O$16,B3540=2019,H3540/$O$17,B3540=2020,H3540/$O$18,B3540=2021,H3540/$O$19,B3540=2022,H3540/$O$20),"")</f>
        <v>1.3461221321120611E-4</v>
      </c>
      <c r="K3540" s="3" cm="1">
        <f t="array" ref="K3540">IFERROR(_xlfn.IFS(B3540=2015,J3540*$P$4,B3540=2016,J3540*$P$5,B3540=2017,J3540*$P$6,B3540=2018,J3540*$P$7,B3540=2019,J3540*$P$8,B3540=2020,J3540*$P$9,B3540=2021,J3540*$P$10,B3540=2022,J3540*$P$11),"")</f>
        <v>288144.61626726534</v>
      </c>
      <c r="L3540" s="3">
        <f t="shared" si="56"/>
        <v>551242.53626726533</v>
      </c>
    </row>
    <row r="3541" spans="1:12">
      <c r="A3541">
        <v>4834110</v>
      </c>
      <c r="B3541">
        <v>2022</v>
      </c>
      <c r="D3541" t="s">
        <v>2482</v>
      </c>
      <c r="E3541" t="s">
        <v>2483</v>
      </c>
      <c r="F3541" t="s">
        <v>4101</v>
      </c>
      <c r="G3541" t="s">
        <v>2484</v>
      </c>
      <c r="H3541" s="5">
        <v>344738.31</v>
      </c>
      <c r="I3541">
        <f>IFERROR(VLOOKUP(G3541,'NCES Match'!$A$2:$B$1307,2,FALSE),"")</f>
        <v>4834110</v>
      </c>
      <c r="J3541" cm="1">
        <f t="array" ref="J3541">IFERROR(_xlfn.IFS(B3541=2015,H3541/$O$13,B3541=2016,H3541/$O$14,B3541=2017,H3541/$O$15,B3541=2018,H3541/$O$16,B3541=2019,H3541/$O$17,B3541=2020,H3541/$O$18,B3541=2021,H3541/$O$19,B3541=2022,H3541/$O$20),"")</f>
        <v>1.5141962946909506E-4</v>
      </c>
      <c r="K3541" s="3" cm="1">
        <f t="array" ref="K3541">IFERROR(_xlfn.IFS(B3541=2015,J3541*$P$4,B3541=2016,J3541*$P$5,B3541=2017,J3541*$P$6,B3541=2018,J3541*$P$7,B3541=2019,J3541*$P$8,B3541=2020,J3541*$P$9,B3541=2021,J3541*$P$10,B3541=2022,J3541*$P$11),"")</f>
        <v>326079.598836513</v>
      </c>
      <c r="L3541" s="3">
        <f t="shared" si="56"/>
        <v>670817.90883651306</v>
      </c>
    </row>
    <row r="3542" spans="1:12">
      <c r="A3542">
        <v>4834110</v>
      </c>
      <c r="B3542">
        <v>2023</v>
      </c>
      <c r="D3542" t="s">
        <v>2482</v>
      </c>
      <c r="E3542" t="s">
        <v>2483</v>
      </c>
      <c r="F3542" t="s">
        <v>4101</v>
      </c>
      <c r="G3542" t="s">
        <v>2484</v>
      </c>
      <c r="H3542" s="5">
        <v>306964.06</v>
      </c>
      <c r="I3542">
        <f>IFERROR(VLOOKUP(G3542,'NCES Match'!$A$2:$B$1307,2,FALSE),"")</f>
        <v>4834110</v>
      </c>
      <c r="J3542" t="str" cm="1">
        <f t="array" ref="J3542">IFERROR(_xlfn.IFS(B3542=2015,H3542/$O$13,B3542=2016,H3542/$O$14,B3542=2017,H3542/$O$15,B3542=2018,H3542/$O$16,B3542=2019,H3542/$O$17,B3542=2020,H3542/$O$18,B3542=2021,H3542/$O$19,B3542=2022,H3542/$O$20),"")</f>
        <v/>
      </c>
      <c r="K3542" s="3" t="str" cm="1">
        <f t="array" ref="K3542">IFERROR(_xlfn.IFS(B3542=2015,J3542*$P$4,B3542=2016,J3542*$P$5,B3542=2017,J3542*$P$6,B3542=2018,J3542*$P$7,B3542=2019,J3542*$P$8,B3542=2020,J3542*$P$9,B3542=2021,J3542*$P$10,B3542=2022,J3542*$P$11),"")</f>
        <v/>
      </c>
      <c r="L3542" s="3">
        <f t="shared" si="56"/>
        <v>306964.06</v>
      </c>
    </row>
    <row r="3543" spans="1:12">
      <c r="A3543">
        <v>4836660</v>
      </c>
      <c r="B3543">
        <v>2015</v>
      </c>
      <c r="C3543" t="s">
        <v>381</v>
      </c>
      <c r="D3543" t="s">
        <v>2680</v>
      </c>
      <c r="E3543" t="s">
        <v>2681</v>
      </c>
      <c r="G3543" t="s">
        <v>2682</v>
      </c>
      <c r="H3543" s="5">
        <v>967967.98</v>
      </c>
      <c r="I3543">
        <f>IFERROR(VLOOKUP(G3543,'NCES Match'!$A$2:$B$1307,2,FALSE),"")</f>
        <v>4836660</v>
      </c>
      <c r="J3543" cm="1">
        <f t="array" ref="J3543">IFERROR(_xlfn.IFS(B3543=2015,H3543/$O$13,B3543=2016,H3543/$O$14,B3543=2017,H3543/$O$15,B3543=2018,H3543/$O$16,B3543=2019,H3543/$O$17,B3543=2020,H3543/$O$18,B3543=2021,H3543/$O$19,B3543=2022,H3543/$O$20),"")</f>
        <v>7.5830975210520232E-4</v>
      </c>
      <c r="K3543" s="3" cm="1">
        <f t="array" ref="K3543">IFERROR(_xlfn.IFS(B3543=2015,J3543*$P$4,B3543=2016,J3543*$P$5,B3543=2017,J3543*$P$6,B3543=2018,J3543*$P$7,B3543=2019,J3543*$P$8,B3543=2020,J3543*$P$9,B3543=2021,J3543*$P$10,B3543=2022,J3543*$P$11),"")</f>
        <v>1206837.0700492619</v>
      </c>
      <c r="L3543" s="3">
        <f t="shared" si="56"/>
        <v>2174805.0500492621</v>
      </c>
    </row>
    <row r="3544" spans="1:12">
      <c r="A3544">
        <v>4836660</v>
      </c>
      <c r="B3544">
        <v>2016</v>
      </c>
      <c r="C3544" t="s">
        <v>4102</v>
      </c>
      <c r="D3544" t="s">
        <v>2680</v>
      </c>
      <c r="E3544" t="s">
        <v>2681</v>
      </c>
      <c r="F3544" t="s">
        <v>4101</v>
      </c>
      <c r="G3544" t="s">
        <v>2682</v>
      </c>
      <c r="H3544" s="5">
        <v>847751</v>
      </c>
      <c r="I3544">
        <f>IFERROR(VLOOKUP(G3544,'NCES Match'!$A$2:$B$1307,2,FALSE),"")</f>
        <v>4836660</v>
      </c>
      <c r="J3544" cm="1">
        <f t="array" ref="J3544">IFERROR(_xlfn.IFS(B3544=2015,H3544/$O$13,B3544=2016,H3544/$O$14,B3544=2017,H3544/$O$15,B3544=2018,H3544/$O$16,B3544=2019,H3544/$O$17,B3544=2020,H3544/$O$18,B3544=2021,H3544/$O$19,B3544=2022,H3544/$O$20),"")</f>
        <v>6.0687688783768066E-4</v>
      </c>
      <c r="K3544" s="3" cm="1">
        <f t="array" ref="K3544">IFERROR(_xlfn.IFS(B3544=2015,J3544*$P$4,B3544=2016,J3544*$P$5,B3544=2017,J3544*$P$6,B3544=2018,J3544*$P$7,B3544=2019,J3544*$P$8,B3544=2020,J3544*$P$9,B3544=2021,J3544*$P$10,B3544=2022,J3544*$P$11),"")</f>
        <v>1016901.8769498089</v>
      </c>
      <c r="L3544" s="3">
        <f t="shared" si="56"/>
        <v>1864652.876949809</v>
      </c>
    </row>
    <row r="3545" spans="1:12">
      <c r="A3545">
        <v>4836660</v>
      </c>
      <c r="B3545">
        <v>2017</v>
      </c>
      <c r="D3545" t="s">
        <v>2680</v>
      </c>
      <c r="E3545" t="s">
        <v>2681</v>
      </c>
      <c r="F3545" t="s">
        <v>4101</v>
      </c>
      <c r="G3545" t="s">
        <v>2682</v>
      </c>
      <c r="H3545" s="5">
        <v>1017291</v>
      </c>
      <c r="I3545">
        <f>IFERROR(VLOOKUP(G3545,'NCES Match'!$A$2:$B$1307,2,FALSE),"")</f>
        <v>4836660</v>
      </c>
      <c r="J3545" cm="1">
        <f t="array" ref="J3545">IFERROR(_xlfn.IFS(B3545=2015,H3545/$O$13,B3545=2016,H3545/$O$14,B3545=2017,H3545/$O$15,B3545=2018,H3545/$O$16,B3545=2019,H3545/$O$17,B3545=2020,H3545/$O$18,B3545=2021,H3545/$O$19,B3545=2022,H3545/$O$20),"")</f>
        <v>7.013598523325854E-4</v>
      </c>
      <c r="K3545" s="3" cm="1">
        <f t="array" ref="K3545">IFERROR(_xlfn.IFS(B3545=2015,J3545*$P$4,B3545=2016,J3545*$P$5,B3545=2017,J3545*$P$6,B3545=2018,J3545*$P$7,B3545=2019,J3545*$P$8,B3545=2020,J3545*$P$9,B3545=2021,J3545*$P$10,B3545=2022,J3545*$P$11),"")</f>
        <v>1191082.8416620549</v>
      </c>
      <c r="L3545" s="3">
        <f t="shared" si="56"/>
        <v>2208373.8416620549</v>
      </c>
    </row>
    <row r="3546" spans="1:12">
      <c r="A3546">
        <v>4836660</v>
      </c>
      <c r="B3546">
        <v>2018</v>
      </c>
      <c r="D3546" t="s">
        <v>2680</v>
      </c>
      <c r="E3546" t="s">
        <v>2681</v>
      </c>
      <c r="F3546" t="s">
        <v>4101</v>
      </c>
      <c r="G3546" t="s">
        <v>2682</v>
      </c>
      <c r="H3546" s="5">
        <v>1055701</v>
      </c>
      <c r="I3546">
        <f>IFERROR(VLOOKUP(G3546,'NCES Match'!$A$2:$B$1307,2,FALSE),"")</f>
        <v>4836660</v>
      </c>
      <c r="J3546" cm="1">
        <f t="array" ref="J3546">IFERROR(_xlfn.IFS(B3546=2015,H3546/$O$13,B3546=2016,H3546/$O$14,B3546=2017,H3546/$O$15,B3546=2018,H3546/$O$16,B3546=2019,H3546/$O$17,B3546=2020,H3546/$O$18,B3546=2021,H3546/$O$19,B3546=2022,H3546/$O$20),"")</f>
        <v>6.889070146096105E-4</v>
      </c>
      <c r="K3546" s="3" cm="1">
        <f t="array" ref="K3546">IFERROR(_xlfn.IFS(B3546=2015,J3546*$P$4,B3546=2016,J3546*$P$5,B3546=2017,J3546*$P$6,B3546=2018,J3546*$P$7,B3546=2019,J3546*$P$8,B3546=2020,J3546*$P$9,B3546=2021,J3546*$P$10,B3546=2022,J3546*$P$11),"")</f>
        <v>1182752.279758503</v>
      </c>
      <c r="L3546" s="3">
        <f t="shared" si="56"/>
        <v>2238453.2797585027</v>
      </c>
    </row>
    <row r="3547" spans="1:12">
      <c r="A3547">
        <v>4836660</v>
      </c>
      <c r="B3547">
        <v>2019</v>
      </c>
      <c r="D3547" t="s">
        <v>2680</v>
      </c>
      <c r="E3547" t="s">
        <v>2681</v>
      </c>
      <c r="F3547" t="s">
        <v>4101</v>
      </c>
      <c r="G3547" t="s">
        <v>2682</v>
      </c>
      <c r="H3547" s="5">
        <v>1132966</v>
      </c>
      <c r="I3547">
        <f>IFERROR(VLOOKUP(G3547,'NCES Match'!$A$2:$B$1307,2,FALSE),"")</f>
        <v>4836660</v>
      </c>
      <c r="J3547" cm="1">
        <f t="array" ref="J3547">IFERROR(_xlfn.IFS(B3547=2015,H3547/$O$13,B3547=2016,H3547/$O$14,B3547=2017,H3547/$O$15,B3547=2018,H3547/$O$16,B3547=2019,H3547/$O$17,B3547=2020,H3547/$O$18,B3547=2021,H3547/$O$19,B3547=2022,H3547/$O$20),"")</f>
        <v>7.173714420685111E-4</v>
      </c>
      <c r="K3547" s="3" cm="1">
        <f t="array" ref="K3547">IFERROR(_xlfn.IFS(B3547=2015,J3547*$P$4,B3547=2016,J3547*$P$5,B3547=2017,J3547*$P$6,B3547=2018,J3547*$P$7,B3547=2019,J3547*$P$8,B3547=2020,J3547*$P$9,B3547=2021,J3547*$P$10,B3547=2022,J3547*$P$11),"")</f>
        <v>1246738.4585898444</v>
      </c>
      <c r="L3547" s="3">
        <f t="shared" si="56"/>
        <v>2379704.4585898444</v>
      </c>
    </row>
    <row r="3548" spans="1:12">
      <c r="A3548">
        <v>4836660</v>
      </c>
      <c r="B3548">
        <v>2020</v>
      </c>
      <c r="D3548" t="s">
        <v>2680</v>
      </c>
      <c r="E3548" t="s">
        <v>2681</v>
      </c>
      <c r="F3548" t="s">
        <v>4230</v>
      </c>
      <c r="G3548" t="s">
        <v>2682</v>
      </c>
      <c r="H3548" s="5">
        <v>1195377</v>
      </c>
      <c r="I3548">
        <f>IFERROR(VLOOKUP(G3548,'NCES Match'!$A$2:$B$1307,2,FALSE),"")</f>
        <v>4836660</v>
      </c>
      <c r="J3548" cm="1">
        <f t="array" ref="J3548">IFERROR(_xlfn.IFS(B3548=2015,H3548/$O$13,B3548=2016,H3548/$O$14,B3548=2017,H3548/$O$15,B3548=2018,H3548/$O$16,B3548=2019,H3548/$O$17,B3548=2020,H3548/$O$18,B3548=2021,H3548/$O$19,B3548=2022,H3548/$O$20),"")</f>
        <v>6.4778383658913139E-4</v>
      </c>
      <c r="K3548" s="3" cm="1">
        <f t="array" ref="K3548">IFERROR(_xlfn.IFS(B3548=2015,J3548*$P$4,B3548=2016,J3548*$P$5,B3548=2017,J3548*$P$6,B3548=2018,J3548*$P$7,B3548=2019,J3548*$P$8,B3548=2020,J3548*$P$9,B3548=2021,J3548*$P$10,B3548=2022,J3548*$P$11),"")</f>
        <v>1365530.151041389</v>
      </c>
      <c r="L3548" s="3">
        <f t="shared" si="56"/>
        <v>2560907.151041389</v>
      </c>
    </row>
    <row r="3549" spans="1:12">
      <c r="A3549">
        <v>4836660</v>
      </c>
      <c r="B3549">
        <v>2021</v>
      </c>
      <c r="D3549" t="s">
        <v>2680</v>
      </c>
      <c r="E3549" t="s">
        <v>2681</v>
      </c>
      <c r="F3549" t="s">
        <v>4101</v>
      </c>
      <c r="G3549" t="s">
        <v>2682</v>
      </c>
      <c r="H3549" s="5">
        <v>1337454.27</v>
      </c>
      <c r="I3549">
        <f>IFERROR(VLOOKUP(G3549,'NCES Match'!$A$2:$B$1307,2,FALSE),"")</f>
        <v>4836660</v>
      </c>
      <c r="J3549" cm="1">
        <f t="array" ref="J3549">IFERROR(_xlfn.IFS(B3549=2015,H3549/$O$13,B3549=2016,H3549/$O$14,B3549=2017,H3549/$O$15,B3549=2018,H3549/$O$16,B3549=2019,H3549/$O$17,B3549=2020,H3549/$O$18,B3549=2021,H3549/$O$19,B3549=2022,H3549/$O$20),"")</f>
        <v>6.8429913605351977E-4</v>
      </c>
      <c r="K3549" s="3" cm="1">
        <f t="array" ref="K3549">IFERROR(_xlfn.IFS(B3549=2015,J3549*$P$4,B3549=2016,J3549*$P$5,B3549=2017,J3549*$P$6,B3549=2018,J3549*$P$7,B3549=2019,J3549*$P$8,B3549=2020,J3549*$P$9,B3549=2021,J3549*$P$10,B3549=2022,J3549*$P$11),"")</f>
        <v>1464778.7690764167</v>
      </c>
      <c r="L3549" s="3">
        <f t="shared" si="56"/>
        <v>2802233.0390764168</v>
      </c>
    </row>
    <row r="3550" spans="1:12">
      <c r="A3550">
        <v>4836660</v>
      </c>
      <c r="B3550">
        <v>2022</v>
      </c>
      <c r="D3550" t="s">
        <v>2680</v>
      </c>
      <c r="E3550" t="s">
        <v>2681</v>
      </c>
      <c r="F3550" t="s">
        <v>4101</v>
      </c>
      <c r="G3550" t="s">
        <v>2682</v>
      </c>
      <c r="H3550" s="5">
        <v>1526122.32</v>
      </c>
      <c r="I3550">
        <f>IFERROR(VLOOKUP(G3550,'NCES Match'!$A$2:$B$1307,2,FALSE),"")</f>
        <v>4836660</v>
      </c>
      <c r="J3550" cm="1">
        <f t="array" ref="J3550">IFERROR(_xlfn.IFS(B3550=2015,H3550/$O$13,B3550=2016,H3550/$O$14,B3550=2017,H3550/$O$15,B3550=2018,H3550/$O$16,B3550=2019,H3550/$O$17,B3550=2020,H3550/$O$18,B3550=2021,H3550/$O$19,B3550=2022,H3550/$O$20),"")</f>
        <v>6.703196874722619E-4</v>
      </c>
      <c r="K3550" s="3" cm="1">
        <f t="array" ref="K3550">IFERROR(_xlfn.IFS(B3550=2015,J3550*$P$4,B3550=2016,J3550*$P$5,B3550=2017,J3550*$P$6,B3550=2018,J3550*$P$7,B3550=2019,J3550*$P$8,B3550=2020,J3550*$P$9,B3550=2021,J3550*$P$10,B3550=2022,J3550*$P$11),"")</f>
        <v>1443522.0555587471</v>
      </c>
      <c r="L3550" s="3">
        <f t="shared" si="56"/>
        <v>2969644.375558747</v>
      </c>
    </row>
    <row r="3551" spans="1:12">
      <c r="A3551">
        <v>4836660</v>
      </c>
      <c r="B3551">
        <v>2023</v>
      </c>
      <c r="D3551" t="s">
        <v>2680</v>
      </c>
      <c r="E3551" t="s">
        <v>2681</v>
      </c>
      <c r="F3551" t="s">
        <v>4101</v>
      </c>
      <c r="G3551" t="s">
        <v>2682</v>
      </c>
      <c r="H3551" s="5">
        <v>1857971.98</v>
      </c>
      <c r="I3551">
        <f>IFERROR(VLOOKUP(G3551,'NCES Match'!$A$2:$B$1307,2,FALSE),"")</f>
        <v>4836660</v>
      </c>
      <c r="J3551" t="str" cm="1">
        <f t="array" ref="J3551">IFERROR(_xlfn.IFS(B3551=2015,H3551/$O$13,B3551=2016,H3551/$O$14,B3551=2017,H3551/$O$15,B3551=2018,H3551/$O$16,B3551=2019,H3551/$O$17,B3551=2020,H3551/$O$18,B3551=2021,H3551/$O$19,B3551=2022,H3551/$O$20),"")</f>
        <v/>
      </c>
      <c r="K3551" s="3" t="str" cm="1">
        <f t="array" ref="K3551">IFERROR(_xlfn.IFS(B3551=2015,J3551*$P$4,B3551=2016,J3551*$P$5,B3551=2017,J3551*$P$6,B3551=2018,J3551*$P$7,B3551=2019,J3551*$P$8,B3551=2020,J3551*$P$9,B3551=2021,J3551*$P$10,B3551=2022,J3551*$P$11),"")</f>
        <v/>
      </c>
      <c r="L3551" s="3">
        <f t="shared" si="56"/>
        <v>1857971.98</v>
      </c>
    </row>
    <row r="3552" spans="1:12">
      <c r="A3552">
        <v>4844730</v>
      </c>
      <c r="B3552">
        <v>2015</v>
      </c>
      <c r="C3552" t="s">
        <v>381</v>
      </c>
      <c r="D3552" t="s">
        <v>3351</v>
      </c>
      <c r="E3552" t="s">
        <v>3352</v>
      </c>
      <c r="G3552" t="s">
        <v>3353</v>
      </c>
      <c r="H3552" s="5">
        <v>1334011.2</v>
      </c>
      <c r="I3552">
        <f>IFERROR(VLOOKUP(G3552,'NCES Match'!$A$2:$B$1307,2,FALSE),"")</f>
        <v>4844730</v>
      </c>
      <c r="J3552" cm="1">
        <f t="array" ref="J3552">IFERROR(_xlfn.IFS(B3552=2015,H3552/$O$13,B3552=2016,H3552/$O$14,B3552=2017,H3552/$O$15,B3552=2018,H3552/$O$16,B3552=2019,H3552/$O$17,B3552=2020,H3552/$O$18,B3552=2021,H3552/$O$19,B3552=2022,H3552/$O$20),"")</f>
        <v>1.0450693858463824E-3</v>
      </c>
      <c r="K3552" s="3" cm="1">
        <f t="array" ref="K3552">IFERROR(_xlfn.IFS(B3552=2015,J3552*$P$4,B3552=2016,J3552*$P$5,B3552=2017,J3552*$P$6,B3552=2018,J3552*$P$7,B3552=2019,J3552*$P$8,B3552=2020,J3552*$P$9,B3552=2021,J3552*$P$10,B3552=2022,J3552*$P$11),"")</f>
        <v>1663210.1487705202</v>
      </c>
      <c r="L3552" s="3">
        <f t="shared" si="56"/>
        <v>2997221.3487705202</v>
      </c>
    </row>
    <row r="3553" spans="1:12">
      <c r="A3553">
        <v>4844730</v>
      </c>
      <c r="B3553">
        <v>2016</v>
      </c>
      <c r="C3553" t="s">
        <v>4102</v>
      </c>
      <c r="D3553" t="s">
        <v>3351</v>
      </c>
      <c r="E3553" t="s">
        <v>3352</v>
      </c>
      <c r="F3553" t="s">
        <v>4101</v>
      </c>
      <c r="G3553" t="s">
        <v>3353</v>
      </c>
      <c r="H3553" s="5">
        <v>1401845</v>
      </c>
      <c r="I3553">
        <f>IFERROR(VLOOKUP(G3553,'NCES Match'!$A$2:$B$1307,2,FALSE),"")</f>
        <v>4844730</v>
      </c>
      <c r="J3553" cm="1">
        <f t="array" ref="J3553">IFERROR(_xlfn.IFS(B3553=2015,H3553/$O$13,B3553=2016,H3553/$O$14,B3553=2017,H3553/$O$15,B3553=2018,H3553/$O$16,B3553=2019,H3553/$O$17,B3553=2020,H3553/$O$18,B3553=2021,H3553/$O$19,B3553=2022,H3553/$O$20),"")</f>
        <v>1.0035344468255578E-3</v>
      </c>
      <c r="K3553" s="3" cm="1">
        <f t="array" ref="K3553">IFERROR(_xlfn.IFS(B3553=2015,J3553*$P$4,B3553=2016,J3553*$P$5,B3553=2017,J3553*$P$6,B3553=2018,J3553*$P$7,B3553=2019,J3553*$P$8,B3553=2020,J3553*$P$9,B3553=2021,J3553*$P$10,B3553=2022,J3553*$P$11),"")</f>
        <v>1681553.6775452991</v>
      </c>
      <c r="L3553" s="3">
        <f t="shared" si="56"/>
        <v>3083398.6775452988</v>
      </c>
    </row>
    <row r="3554" spans="1:12">
      <c r="A3554">
        <v>4844730</v>
      </c>
      <c r="B3554">
        <v>2017</v>
      </c>
      <c r="D3554" t="s">
        <v>3351</v>
      </c>
      <c r="E3554" t="s">
        <v>3352</v>
      </c>
      <c r="F3554" t="s">
        <v>4101</v>
      </c>
      <c r="G3554" t="s">
        <v>3353</v>
      </c>
      <c r="H3554" s="5">
        <v>1507159</v>
      </c>
      <c r="I3554">
        <f>IFERROR(VLOOKUP(G3554,'NCES Match'!$A$2:$B$1307,2,FALSE),"")</f>
        <v>4844730</v>
      </c>
      <c r="J3554" cm="1">
        <f t="array" ref="J3554">IFERROR(_xlfn.IFS(B3554=2015,H3554/$O$13,B3554=2016,H3554/$O$14,B3554=2017,H3554/$O$15,B3554=2018,H3554/$O$16,B3554=2019,H3554/$O$17,B3554=2020,H3554/$O$18,B3554=2021,H3554/$O$19,B3554=2022,H3554/$O$20),"")</f>
        <v>1.0390938420586902E-3</v>
      </c>
      <c r="K3554" s="3" cm="1">
        <f t="array" ref="K3554">IFERROR(_xlfn.IFS(B3554=2015,J3554*$P$4,B3554=2016,J3554*$P$5,B3554=2017,J3554*$P$6,B3554=2018,J3554*$P$7,B3554=2019,J3554*$P$8,B3554=2020,J3554*$P$9,B3554=2021,J3554*$P$10,B3554=2022,J3554*$P$11),"")</f>
        <v>1764638.8541297826</v>
      </c>
      <c r="L3554" s="3">
        <f t="shared" si="56"/>
        <v>3271797.8541297829</v>
      </c>
    </row>
    <row r="3555" spans="1:12">
      <c r="A3555">
        <v>4844730</v>
      </c>
      <c r="B3555">
        <v>2018</v>
      </c>
      <c r="D3555" t="s">
        <v>3351</v>
      </c>
      <c r="E3555" t="s">
        <v>3352</v>
      </c>
      <c r="F3555" t="s">
        <v>4101</v>
      </c>
      <c r="G3555" t="s">
        <v>3353</v>
      </c>
      <c r="H3555" s="5">
        <v>1678972</v>
      </c>
      <c r="I3555">
        <f>IFERROR(VLOOKUP(G3555,'NCES Match'!$A$2:$B$1307,2,FALSE),"")</f>
        <v>4844730</v>
      </c>
      <c r="J3555" cm="1">
        <f t="array" ref="J3555">IFERROR(_xlfn.IFS(B3555=2015,H3555/$O$13,B3555=2016,H3555/$O$14,B3555=2017,H3555/$O$15,B3555=2018,H3555/$O$16,B3555=2019,H3555/$O$17,B3555=2020,H3555/$O$18,B3555=2021,H3555/$O$19,B3555=2022,H3555/$O$20),"")</f>
        <v>1.0956280122242255E-3</v>
      </c>
      <c r="K3555" s="3" cm="1">
        <f t="array" ref="K3555">IFERROR(_xlfn.IFS(B3555=2015,J3555*$P$4,B3555=2016,J3555*$P$5,B3555=2017,J3555*$P$6,B3555=2018,J3555*$P$7,B3555=2019,J3555*$P$8,B3555=2020,J3555*$P$9,B3555=2021,J3555*$P$10,B3555=2022,J3555*$P$11),"")</f>
        <v>1881032.5657081821</v>
      </c>
      <c r="L3555" s="3">
        <f t="shared" si="56"/>
        <v>3560004.5657081818</v>
      </c>
    </row>
    <row r="3556" spans="1:12">
      <c r="A3556">
        <v>4844730</v>
      </c>
      <c r="B3556">
        <v>2019</v>
      </c>
      <c r="D3556" t="s">
        <v>3351</v>
      </c>
      <c r="E3556" t="s">
        <v>3352</v>
      </c>
      <c r="F3556" t="s">
        <v>4101</v>
      </c>
      <c r="G3556" t="s">
        <v>3353</v>
      </c>
      <c r="H3556" s="5">
        <v>1831068</v>
      </c>
      <c r="I3556">
        <f>IFERROR(VLOOKUP(G3556,'NCES Match'!$A$2:$B$1307,2,FALSE),"")</f>
        <v>4844730</v>
      </c>
      <c r="J3556" cm="1">
        <f t="array" ref="J3556">IFERROR(_xlfn.IFS(B3556=2015,H3556/$O$13,B3556=2016,H3556/$O$14,B3556=2017,H3556/$O$15,B3556=2018,H3556/$O$16,B3556=2019,H3556/$O$17,B3556=2020,H3556/$O$18,B3556=2021,H3556/$O$19,B3556=2022,H3556/$O$20),"")</f>
        <v>1.1593956850298283E-3</v>
      </c>
      <c r="K3556" s="3" cm="1">
        <f t="array" ref="K3556">IFERROR(_xlfn.IFS(B3556=2015,J3556*$P$4,B3556=2016,J3556*$P$5,B3556=2017,J3556*$P$6,B3556=2018,J3556*$P$7,B3556=2019,J3556*$P$8,B3556=2020,J3556*$P$9,B3556=2021,J3556*$P$10,B3556=2022,J3556*$P$11),"")</f>
        <v>2014943.8693598832</v>
      </c>
      <c r="L3556" s="3">
        <f t="shared" si="56"/>
        <v>3846011.8693598835</v>
      </c>
    </row>
    <row r="3557" spans="1:12">
      <c r="A3557">
        <v>4844730</v>
      </c>
      <c r="B3557">
        <v>2020</v>
      </c>
      <c r="D3557" t="s">
        <v>3351</v>
      </c>
      <c r="E3557" t="s">
        <v>3352</v>
      </c>
      <c r="F3557" t="s">
        <v>4230</v>
      </c>
      <c r="G3557" t="s">
        <v>3353</v>
      </c>
      <c r="H3557" s="5">
        <v>2188417</v>
      </c>
      <c r="I3557">
        <f>IFERROR(VLOOKUP(G3557,'NCES Match'!$A$2:$B$1307,2,FALSE),"")</f>
        <v>4844730</v>
      </c>
      <c r="J3557" cm="1">
        <f t="array" ref="J3557">IFERROR(_xlfn.IFS(B3557=2015,H3557/$O$13,B3557=2016,H3557/$O$14,B3557=2017,H3557/$O$15,B3557=2018,H3557/$O$16,B3557=2019,H3557/$O$17,B3557=2020,H3557/$O$18,B3557=2021,H3557/$O$19,B3557=2022,H3557/$O$20),"")</f>
        <v>1.1859197226622873E-3</v>
      </c>
      <c r="K3557" s="3" cm="1">
        <f t="array" ref="K3557">IFERROR(_xlfn.IFS(B3557=2015,J3557*$P$4,B3557=2016,J3557*$P$5,B3557=2017,J3557*$P$6,B3557=2018,J3557*$P$7,B3557=2019,J3557*$P$8,B3557=2020,J3557*$P$9,B3557=2021,J3557*$P$10,B3557=2022,J3557*$P$11),"")</f>
        <v>2499922.113736121</v>
      </c>
      <c r="L3557" s="3">
        <f t="shared" si="56"/>
        <v>4688339.113736121</v>
      </c>
    </row>
    <row r="3558" spans="1:12">
      <c r="A3558">
        <v>4844730</v>
      </c>
      <c r="B3558">
        <v>2021</v>
      </c>
      <c r="D3558" t="s">
        <v>3351</v>
      </c>
      <c r="E3558" t="s">
        <v>3352</v>
      </c>
      <c r="F3558" t="s">
        <v>4230</v>
      </c>
      <c r="G3558" t="s">
        <v>3353</v>
      </c>
      <c r="H3558" s="5">
        <v>2403530.6</v>
      </c>
      <c r="I3558">
        <f>IFERROR(VLOOKUP(G3558,'NCES Match'!$A$2:$B$1307,2,FALSE),"")</f>
        <v>4844730</v>
      </c>
      <c r="J3558" cm="1">
        <f t="array" ref="J3558">IFERROR(_xlfn.IFS(B3558=2015,H3558/$O$13,B3558=2016,H3558/$O$14,B3558=2017,H3558/$O$15,B3558=2018,H3558/$O$16,B3558=2019,H3558/$O$17,B3558=2020,H3558/$O$18,B3558=2021,H3558/$O$19,B3558=2022,H3558/$O$20),"")</f>
        <v>1.2297496444930397E-3</v>
      </c>
      <c r="K3558" s="3" cm="1">
        <f t="array" ref="K3558">IFERROR(_xlfn.IFS(B3558=2015,J3558*$P$4,B3558=2016,J3558*$P$5,B3558=2017,J3558*$P$6,B3558=2018,J3558*$P$7,B3558=2019,J3558*$P$8,B3558=2020,J3558*$P$9,B3558=2021,J3558*$P$10,B3558=2022,J3558*$P$11),"")</f>
        <v>2632344.6510851556</v>
      </c>
      <c r="L3558" s="3">
        <f t="shared" si="56"/>
        <v>5035875.2510851556</v>
      </c>
    </row>
    <row r="3559" spans="1:12">
      <c r="A3559">
        <v>4844730</v>
      </c>
      <c r="B3559">
        <v>2022</v>
      </c>
      <c r="D3559" t="s">
        <v>3351</v>
      </c>
      <c r="E3559" t="s">
        <v>3352</v>
      </c>
      <c r="F3559" t="s">
        <v>4101</v>
      </c>
      <c r="G3559" t="s">
        <v>3353</v>
      </c>
      <c r="H3559" s="5">
        <v>2916230.06</v>
      </c>
      <c r="I3559">
        <f>IFERROR(VLOOKUP(G3559,'NCES Match'!$A$2:$B$1307,2,FALSE),"")</f>
        <v>4844730</v>
      </c>
      <c r="J3559" cm="1">
        <f t="array" ref="J3559">IFERROR(_xlfn.IFS(B3559=2015,H3559/$O$13,B3559=2016,H3559/$O$14,B3559=2017,H3559/$O$15,B3559=2018,H3559/$O$16,B3559=2019,H3559/$O$17,B3559=2020,H3559/$O$18,B3559=2021,H3559/$O$19,B3559=2022,H3559/$O$20),"")</f>
        <v>1.2808976035527844E-3</v>
      </c>
      <c r="K3559" s="3" cm="1">
        <f t="array" ref="K3559">IFERROR(_xlfn.IFS(B3559=2015,J3559*$P$4,B3559=2016,J3559*$P$5,B3559=2017,J3559*$P$6,B3559=2018,J3559*$P$7,B3559=2019,J3559*$P$8,B3559=2020,J3559*$P$9,B3559=2021,J3559*$P$10,B3559=2022,J3559*$P$11),"")</f>
        <v>2758391.2216770463</v>
      </c>
      <c r="L3559" s="3">
        <f t="shared" si="56"/>
        <v>5674621.2816770468</v>
      </c>
    </row>
    <row r="3560" spans="1:12">
      <c r="A3560">
        <v>4844730</v>
      </c>
      <c r="B3560">
        <v>2023</v>
      </c>
      <c r="D3560" t="s">
        <v>3351</v>
      </c>
      <c r="E3560" t="s">
        <v>3352</v>
      </c>
      <c r="F3560" t="s">
        <v>4101</v>
      </c>
      <c r="G3560" t="s">
        <v>3353</v>
      </c>
      <c r="H3560" s="5">
        <v>3344720.49</v>
      </c>
      <c r="I3560">
        <f>IFERROR(VLOOKUP(G3560,'NCES Match'!$A$2:$B$1307,2,FALSE),"")</f>
        <v>4844730</v>
      </c>
      <c r="J3560" t="str" cm="1">
        <f t="array" ref="J3560">IFERROR(_xlfn.IFS(B3560=2015,H3560/$O$13,B3560=2016,H3560/$O$14,B3560=2017,H3560/$O$15,B3560=2018,H3560/$O$16,B3560=2019,H3560/$O$17,B3560=2020,H3560/$O$18,B3560=2021,H3560/$O$19,B3560=2022,H3560/$O$20),"")</f>
        <v/>
      </c>
      <c r="K3560" s="3" t="str" cm="1">
        <f t="array" ref="K3560">IFERROR(_xlfn.IFS(B3560=2015,J3560*$P$4,B3560=2016,J3560*$P$5,B3560=2017,J3560*$P$6,B3560=2018,J3560*$P$7,B3560=2019,J3560*$P$8,B3560=2020,J3560*$P$9,B3560=2021,J3560*$P$10,B3560=2022,J3560*$P$11),"")</f>
        <v/>
      </c>
      <c r="L3560" s="3">
        <f t="shared" si="56"/>
        <v>3344720.49</v>
      </c>
    </row>
    <row r="3561" spans="1:12">
      <c r="A3561">
        <v>4829580</v>
      </c>
      <c r="B3561">
        <v>2015</v>
      </c>
      <c r="C3561" t="s">
        <v>381</v>
      </c>
      <c r="D3561" t="s">
        <v>2172</v>
      </c>
      <c r="E3561" t="s">
        <v>2173</v>
      </c>
      <c r="G3561" t="s">
        <v>2174</v>
      </c>
      <c r="H3561" s="5">
        <v>143374.67000000001</v>
      </c>
      <c r="I3561">
        <f>IFERROR(VLOOKUP(G3561,'NCES Match'!$A$2:$B$1307,2,FALSE),"")</f>
        <v>4829580</v>
      </c>
      <c r="J3561" cm="1">
        <f t="array" ref="J3561">IFERROR(_xlfn.IFS(B3561=2015,H3561/$O$13,B3561=2016,H3561/$O$14,B3561=2017,H3561/$O$15,B3561=2018,H3561/$O$16,B3561=2019,H3561/$O$17,B3561=2020,H3561/$O$18,B3561=2021,H3561/$O$19,B3561=2022,H3561/$O$20),"")</f>
        <v>1.1232025512441558E-4</v>
      </c>
      <c r="K3561" s="3" cm="1">
        <f t="array" ref="K3561">IFERROR(_xlfn.IFS(B3561=2015,J3561*$P$4,B3561=2016,J3561*$P$5,B3561=2017,J3561*$P$6,B3561=2018,J3561*$P$7,B3561=2019,J3561*$P$8,B3561=2020,J3561*$P$9,B3561=2021,J3561*$P$10,B3561=2022,J3561*$P$11),"")</f>
        <v>178755.77522934161</v>
      </c>
      <c r="L3561" s="3">
        <f t="shared" si="56"/>
        <v>322130.44522934163</v>
      </c>
    </row>
    <row r="3562" spans="1:12">
      <c r="A3562">
        <v>4829580</v>
      </c>
      <c r="B3562">
        <v>2016</v>
      </c>
      <c r="C3562" t="s">
        <v>4102</v>
      </c>
      <c r="D3562" t="s">
        <v>2172</v>
      </c>
      <c r="E3562" t="s">
        <v>2173</v>
      </c>
      <c r="F3562" t="s">
        <v>4101</v>
      </c>
      <c r="G3562" t="s">
        <v>2174</v>
      </c>
      <c r="H3562" s="5">
        <v>153399</v>
      </c>
      <c r="I3562">
        <f>IFERROR(VLOOKUP(G3562,'NCES Match'!$A$2:$B$1307,2,FALSE),"")</f>
        <v>4829580</v>
      </c>
      <c r="J3562" cm="1">
        <f t="array" ref="J3562">IFERROR(_xlfn.IFS(B3562=2015,H3562/$O$13,B3562=2016,H3562/$O$14,B3562=2017,H3562/$O$15,B3562=2018,H3562/$O$16,B3562=2019,H3562/$O$17,B3562=2020,H3562/$O$18,B3562=2021,H3562/$O$19,B3562=2022,H3562/$O$20),"")</f>
        <v>1.0981326794944787E-4</v>
      </c>
      <c r="K3562" s="3" cm="1">
        <f t="array" ref="K3562">IFERROR(_xlfn.IFS(B3562=2015,J3562*$P$4,B3562=2016,J3562*$P$5,B3562=2017,J3562*$P$6,B3562=2018,J3562*$P$7,B3562=2019,J3562*$P$8,B3562=2020,J3562*$P$9,B3562=2021,J3562*$P$10,B3562=2022,J3562*$P$11),"")</f>
        <v>184006.54322109174</v>
      </c>
      <c r="L3562" s="3">
        <f t="shared" si="56"/>
        <v>337405.54322109174</v>
      </c>
    </row>
    <row r="3563" spans="1:12">
      <c r="A3563">
        <v>4829580</v>
      </c>
      <c r="B3563">
        <v>2017</v>
      </c>
      <c r="D3563" t="s">
        <v>2172</v>
      </c>
      <c r="E3563" t="s">
        <v>2173</v>
      </c>
      <c r="F3563" t="s">
        <v>4101</v>
      </c>
      <c r="G3563" t="s">
        <v>2174</v>
      </c>
      <c r="H3563" s="5">
        <v>157874</v>
      </c>
      <c r="I3563">
        <f>IFERROR(VLOOKUP(G3563,'NCES Match'!$A$2:$B$1307,2,FALSE),"")</f>
        <v>4829580</v>
      </c>
      <c r="J3563" cm="1">
        <f t="array" ref="J3563">IFERROR(_xlfn.IFS(B3563=2015,H3563/$O$13,B3563=2016,H3563/$O$14,B3563=2017,H3563/$O$15,B3563=2018,H3563/$O$16,B3563=2019,H3563/$O$17,B3563=2020,H3563/$O$18,B3563=2021,H3563/$O$19,B3563=2022,H3563/$O$20),"")</f>
        <v>1.0884445584120432E-4</v>
      </c>
      <c r="K3563" s="3" cm="1">
        <f t="array" ref="K3563">IFERROR(_xlfn.IFS(B3563=2015,J3563*$P$4,B3563=2016,J3563*$P$5,B3563=2017,J3563*$P$6,B3563=2018,J3563*$P$7,B3563=2019,J3563*$P$8,B3563=2020,J3563*$P$9,B3563=2021,J3563*$P$10,B3563=2022,J3563*$P$11),"")</f>
        <v>184844.86006910042</v>
      </c>
      <c r="L3563" s="3">
        <f t="shared" si="56"/>
        <v>342718.8600691004</v>
      </c>
    </row>
    <row r="3564" spans="1:12">
      <c r="A3564">
        <v>4829580</v>
      </c>
      <c r="B3564">
        <v>2018</v>
      </c>
      <c r="D3564" t="s">
        <v>2172</v>
      </c>
      <c r="E3564" t="s">
        <v>2173</v>
      </c>
      <c r="F3564" t="s">
        <v>4101</v>
      </c>
      <c r="G3564" t="s">
        <v>2174</v>
      </c>
      <c r="H3564" s="5">
        <v>165910</v>
      </c>
      <c r="I3564">
        <f>IFERROR(VLOOKUP(G3564,'NCES Match'!$A$2:$B$1307,2,FALSE),"")</f>
        <v>4829580</v>
      </c>
      <c r="J3564" cm="1">
        <f t="array" ref="J3564">IFERROR(_xlfn.IFS(B3564=2015,H3564/$O$13,B3564=2016,H3564/$O$14,B3564=2017,H3564/$O$15,B3564=2018,H3564/$O$16,B3564=2019,H3564/$O$17,B3564=2020,H3564/$O$18,B3564=2021,H3564/$O$19,B3564=2022,H3564/$O$20),"")</f>
        <v>1.0826603630562108E-4</v>
      </c>
      <c r="K3564" s="3" cm="1">
        <f t="array" ref="K3564">IFERROR(_xlfn.IFS(B3564=2015,J3564*$P$4,B3564=2016,J3564*$P$5,B3564=2017,J3564*$P$6,B3564=2018,J3564*$P$7,B3564=2019,J3564*$P$8,B3564=2020,J3564*$P$9,B3564=2021,J3564*$P$10,B3564=2022,J3564*$P$11),"")</f>
        <v>185876.90144722155</v>
      </c>
      <c r="L3564" s="3">
        <f t="shared" si="56"/>
        <v>351786.90144722152</v>
      </c>
    </row>
    <row r="3565" spans="1:12">
      <c r="A3565">
        <v>4829580</v>
      </c>
      <c r="B3565">
        <v>2019</v>
      </c>
      <c r="D3565" t="s">
        <v>2172</v>
      </c>
      <c r="E3565" t="s">
        <v>2173</v>
      </c>
      <c r="F3565" t="s">
        <v>4101</v>
      </c>
      <c r="G3565" t="s">
        <v>2174</v>
      </c>
      <c r="H3565" s="5">
        <v>190740</v>
      </c>
      <c r="I3565">
        <f>IFERROR(VLOOKUP(G3565,'NCES Match'!$A$2:$B$1307,2,FALSE),"")</f>
        <v>4829580</v>
      </c>
      <c r="J3565" cm="1">
        <f t="array" ref="J3565">IFERROR(_xlfn.IFS(B3565=2015,H3565/$O$13,B3565=2016,H3565/$O$14,B3565=2017,H3565/$O$15,B3565=2018,H3565/$O$16,B3565=2019,H3565/$O$17,B3565=2020,H3565/$O$18,B3565=2021,H3565/$O$19,B3565=2022,H3565/$O$20),"")</f>
        <v>1.207727582823737E-4</v>
      </c>
      <c r="K3565" s="3" cm="1">
        <f t="array" ref="K3565">IFERROR(_xlfn.IFS(B3565=2015,J3565*$P$4,B3565=2016,J3565*$P$5,B3565=2017,J3565*$P$6,B3565=2018,J3565*$P$7,B3565=2019,J3565*$P$8,B3565=2020,J3565*$P$9,B3565=2021,J3565*$P$10,B3565=2022,J3565*$P$11),"")</f>
        <v>209894.11296669708</v>
      </c>
      <c r="L3565" s="3">
        <f t="shared" si="56"/>
        <v>400634.11296669708</v>
      </c>
    </row>
    <row r="3566" spans="1:12">
      <c r="A3566">
        <v>4829580</v>
      </c>
      <c r="B3566">
        <v>2020</v>
      </c>
      <c r="D3566" t="s">
        <v>2172</v>
      </c>
      <c r="E3566" t="s">
        <v>2173</v>
      </c>
      <c r="F3566" t="s">
        <v>4230</v>
      </c>
      <c r="G3566" t="s">
        <v>2174</v>
      </c>
      <c r="H3566" s="5">
        <v>228450</v>
      </c>
      <c r="I3566">
        <f>IFERROR(VLOOKUP(G3566,'NCES Match'!$A$2:$B$1307,2,FALSE),"")</f>
        <v>4829580</v>
      </c>
      <c r="J3566" cm="1">
        <f t="array" ref="J3566">IFERROR(_xlfn.IFS(B3566=2015,H3566/$O$13,B3566=2016,H3566/$O$14,B3566=2017,H3566/$O$15,B3566=2018,H3566/$O$16,B3566=2019,H3566/$O$17,B3566=2020,H3566/$O$18,B3566=2021,H3566/$O$19,B3566=2022,H3566/$O$20),"")</f>
        <v>1.2379878270101153E-4</v>
      </c>
      <c r="K3566" s="3" cm="1">
        <f t="array" ref="K3566">IFERROR(_xlfn.IFS(B3566=2015,J3566*$P$4,B3566=2016,J3566*$P$5,B3566=2017,J3566*$P$6,B3566=2018,J3566*$P$7,B3566=2019,J3566*$P$8,B3566=2020,J3566*$P$9,B3566=2021,J3566*$P$10,B3566=2022,J3566*$P$11),"")</f>
        <v>260968.18242730561</v>
      </c>
      <c r="L3566" s="3">
        <f t="shared" si="56"/>
        <v>489418.18242730561</v>
      </c>
    </row>
    <row r="3567" spans="1:12">
      <c r="A3567">
        <v>4829580</v>
      </c>
      <c r="B3567">
        <v>2021</v>
      </c>
      <c r="D3567" t="s">
        <v>2172</v>
      </c>
      <c r="E3567" t="s">
        <v>2173</v>
      </c>
      <c r="F3567" t="s">
        <v>4101</v>
      </c>
      <c r="G3567" t="s">
        <v>2174</v>
      </c>
      <c r="H3567" s="5">
        <v>222148.38</v>
      </c>
      <c r="I3567">
        <f>IFERROR(VLOOKUP(G3567,'NCES Match'!$A$2:$B$1307,2,FALSE),"")</f>
        <v>4829580</v>
      </c>
      <c r="J3567" cm="1">
        <f t="array" ref="J3567">IFERROR(_xlfn.IFS(B3567=2015,H3567/$O$13,B3567=2016,H3567/$O$14,B3567=2017,H3567/$O$15,B3567=2018,H3567/$O$16,B3567=2019,H3567/$O$17,B3567=2020,H3567/$O$18,B3567=2021,H3567/$O$19,B3567=2022,H3567/$O$20),"")</f>
        <v>1.1366066707438827E-4</v>
      </c>
      <c r="K3567" s="3" cm="1">
        <f t="array" ref="K3567">IFERROR(_xlfn.IFS(B3567=2015,J3567*$P$4,B3567=2016,J3567*$P$5,B3567=2017,J3567*$P$6,B3567=2018,J3567*$P$7,B3567=2019,J3567*$P$8,B3567=2020,J3567*$P$9,B3567=2021,J3567*$P$10,B3567=2022,J3567*$P$11),"")</f>
        <v>243296.71519065849</v>
      </c>
      <c r="L3567" s="3">
        <f t="shared" si="56"/>
        <v>465445.09519065847</v>
      </c>
    </row>
    <row r="3568" spans="1:12">
      <c r="A3568">
        <v>4829580</v>
      </c>
      <c r="B3568">
        <v>2022</v>
      </c>
      <c r="D3568" t="s">
        <v>2172</v>
      </c>
      <c r="E3568" t="s">
        <v>2173</v>
      </c>
      <c r="F3568" t="s">
        <v>4101</v>
      </c>
      <c r="G3568" t="s">
        <v>2174</v>
      </c>
      <c r="H3568" s="5">
        <v>272393.99</v>
      </c>
      <c r="I3568">
        <f>IFERROR(VLOOKUP(G3568,'NCES Match'!$A$2:$B$1307,2,FALSE),"")</f>
        <v>4829580</v>
      </c>
      <c r="J3568" cm="1">
        <f t="array" ref="J3568">IFERROR(_xlfn.IFS(B3568=2015,H3568/$O$13,B3568=2016,H3568/$O$14,B3568=2017,H3568/$O$15,B3568=2018,H3568/$O$16,B3568=2019,H3568/$O$17,B3568=2020,H3568/$O$18,B3568=2021,H3568/$O$19,B3568=2022,H3568/$O$20),"")</f>
        <v>1.1964378729885978E-4</v>
      </c>
      <c r="K3568" s="3" cm="1">
        <f t="array" ref="K3568">IFERROR(_xlfn.IFS(B3568=2015,J3568*$P$4,B3568=2016,J3568*$P$5,B3568=2017,J3568*$P$6,B3568=2018,J3568*$P$7,B3568=2019,J3568*$P$8,B3568=2020,J3568*$P$9,B3568=2021,J3568*$P$10,B3568=2022,J3568*$P$11),"")</f>
        <v>257650.86272157318</v>
      </c>
      <c r="L3568" s="3">
        <f t="shared" si="56"/>
        <v>530044.8527215732</v>
      </c>
    </row>
    <row r="3569" spans="1:12">
      <c r="A3569">
        <v>4829580</v>
      </c>
      <c r="B3569">
        <v>2023</v>
      </c>
      <c r="D3569" t="s">
        <v>2172</v>
      </c>
      <c r="E3569" t="s">
        <v>2173</v>
      </c>
      <c r="F3569" t="s">
        <v>4101</v>
      </c>
      <c r="G3569" t="s">
        <v>2174</v>
      </c>
      <c r="H3569" s="5">
        <v>301582.69</v>
      </c>
      <c r="I3569">
        <f>IFERROR(VLOOKUP(G3569,'NCES Match'!$A$2:$B$1307,2,FALSE),"")</f>
        <v>4829580</v>
      </c>
      <c r="J3569" t="str" cm="1">
        <f t="array" ref="J3569">IFERROR(_xlfn.IFS(B3569=2015,H3569/$O$13,B3569=2016,H3569/$O$14,B3569=2017,H3569/$O$15,B3569=2018,H3569/$O$16,B3569=2019,H3569/$O$17,B3569=2020,H3569/$O$18,B3569=2021,H3569/$O$19,B3569=2022,H3569/$O$20),"")</f>
        <v/>
      </c>
      <c r="K3569" s="3" t="str" cm="1">
        <f t="array" ref="K3569">IFERROR(_xlfn.IFS(B3569=2015,J3569*$P$4,B3569=2016,J3569*$P$5,B3569=2017,J3569*$P$6,B3569=2018,J3569*$P$7,B3569=2019,J3569*$P$8,B3569=2020,J3569*$P$9,B3569=2021,J3569*$P$10,B3569=2022,J3569*$P$11),"")</f>
        <v/>
      </c>
      <c r="L3569" s="3">
        <f t="shared" si="56"/>
        <v>301582.69</v>
      </c>
    </row>
    <row r="3570" spans="1:12">
      <c r="A3570" t="s">
        <v>4230</v>
      </c>
      <c r="B3570">
        <v>2015</v>
      </c>
      <c r="C3570" t="s">
        <v>1</v>
      </c>
      <c r="D3570" t="s">
        <v>182</v>
      </c>
      <c r="E3570" t="s">
        <v>183</v>
      </c>
      <c r="F3570" t="s">
        <v>184</v>
      </c>
      <c r="G3570" t="s">
        <v>185</v>
      </c>
      <c r="H3570" s="5">
        <v>2617550.86</v>
      </c>
      <c r="I3570" t="str">
        <f>IFERROR(VLOOKUP(G3570,'NCES Match'!$A$2:$B$1307,2,FALSE),"")</f>
        <v/>
      </c>
      <c r="J3570" cm="1">
        <f t="array" ref="J3570">IFERROR(_xlfn.IFS(B3570=2015,H3570/$O$13,B3570=2016,H3570/$O$14,B3570=2017,H3570/$O$15,B3570=2018,H3570/$O$16,B3570=2019,H3570/$O$17,B3570=2020,H3570/$O$18,B3570=2021,H3570/$O$19,B3570=2022,H3570/$O$20),"")</f>
        <v>2.0505991776394905E-3</v>
      </c>
      <c r="K3570" s="3" cm="1">
        <f t="array" ref="K3570">IFERROR(_xlfn.IFS(B3570=2015,J3570*$P$4,B3570=2016,J3570*$P$5,B3570=2017,J3570*$P$6,B3570=2018,J3570*$P$7,B3570=2019,J3570*$P$8,B3570=2020,J3570*$P$9,B3570=2021,J3570*$P$10,B3570=2022,J3570*$P$11),"")</f>
        <v>3263493.7062559915</v>
      </c>
      <c r="L3570" s="3">
        <f t="shared" si="56"/>
        <v>5881044.5662559913</v>
      </c>
    </row>
    <row r="3571" spans="1:12">
      <c r="A3571" t="s">
        <v>4230</v>
      </c>
      <c r="B3571">
        <v>2016</v>
      </c>
      <c r="C3571" t="s">
        <v>4096</v>
      </c>
      <c r="D3571" t="s">
        <v>182</v>
      </c>
      <c r="E3571" t="s">
        <v>183</v>
      </c>
      <c r="F3571">
        <v>724</v>
      </c>
      <c r="G3571" t="s">
        <v>185</v>
      </c>
      <c r="H3571" s="5">
        <v>3032733</v>
      </c>
      <c r="I3571" t="str">
        <f>IFERROR(VLOOKUP(G3571,'NCES Match'!$A$2:$B$1307,2,FALSE),"")</f>
        <v/>
      </c>
      <c r="J3571" cm="1">
        <f t="array" ref="J3571">IFERROR(_xlfn.IFS(B3571=2015,H3571/$O$13,B3571=2016,H3571/$O$14,B3571=2017,H3571/$O$15,B3571=2018,H3571/$O$16,B3571=2019,H3571/$O$17,B3571=2020,H3571/$O$18,B3571=2021,H3571/$O$19,B3571=2022,H3571/$O$20),"")</f>
        <v>2.1710331980530047E-3</v>
      </c>
      <c r="K3571" s="3" cm="1">
        <f t="array" ref="K3571">IFERROR(_xlfn.IFS(B3571=2015,J3571*$P$4,B3571=2016,J3571*$P$5,B3571=2017,J3571*$P$6,B3571=2018,J3571*$P$7,B3571=2019,J3571*$P$8,B3571=2020,J3571*$P$9,B3571=2021,J3571*$P$10,B3571=2022,J3571*$P$11),"")</f>
        <v>3637851.0671029873</v>
      </c>
      <c r="L3571" s="3">
        <f t="shared" si="56"/>
        <v>6670584.0671029873</v>
      </c>
    </row>
    <row r="3572" spans="1:12">
      <c r="A3572" t="s">
        <v>4230</v>
      </c>
      <c r="B3572">
        <v>2017</v>
      </c>
      <c r="D3572" t="s">
        <v>182</v>
      </c>
      <c r="E3572" t="s">
        <v>183</v>
      </c>
      <c r="F3572">
        <v>724</v>
      </c>
      <c r="G3572" t="s">
        <v>185</v>
      </c>
      <c r="H3572" s="5">
        <v>3709070</v>
      </c>
      <c r="I3572" t="str">
        <f>IFERROR(VLOOKUP(G3572,'NCES Match'!$A$2:$B$1307,2,FALSE),"")</f>
        <v/>
      </c>
      <c r="J3572" cm="1">
        <f t="array" ref="J3572">IFERROR(_xlfn.IFS(B3572=2015,H3572/$O$13,B3572=2016,H3572/$O$14,B3572=2017,H3572/$O$15,B3572=2018,H3572/$O$16,B3572=2019,H3572/$O$17,B3572=2020,H3572/$O$18,B3572=2021,H3572/$O$19,B3572=2022,H3572/$O$20),"")</f>
        <v>2.5571766461034476E-3</v>
      </c>
      <c r="K3572" s="3" cm="1">
        <f t="array" ref="K3572">IFERROR(_xlfn.IFS(B3572=2015,J3572*$P$4,B3572=2016,J3572*$P$5,B3572=2017,J3572*$P$6,B3572=2018,J3572*$P$7,B3572=2019,J3572*$P$8,B3572=2020,J3572*$P$9,B3572=2021,J3572*$P$10,B3572=2022,J3572*$P$11),"")</f>
        <v>4342719.6697144443</v>
      </c>
      <c r="L3572" s="3">
        <f t="shared" si="56"/>
        <v>8051789.6697144443</v>
      </c>
    </row>
    <row r="3573" spans="1:12">
      <c r="A3573" t="s">
        <v>4230</v>
      </c>
      <c r="B3573">
        <v>2018</v>
      </c>
      <c r="D3573" t="s">
        <v>182</v>
      </c>
      <c r="E3573" t="s">
        <v>183</v>
      </c>
      <c r="F3573">
        <v>724</v>
      </c>
      <c r="G3573" t="s">
        <v>185</v>
      </c>
      <c r="H3573" s="5">
        <v>3206890</v>
      </c>
      <c r="I3573" t="str">
        <f>IFERROR(VLOOKUP(G3573,'NCES Match'!$A$2:$B$1307,2,FALSE),"")</f>
        <v/>
      </c>
      <c r="J3573" cm="1">
        <f t="array" ref="J3573">IFERROR(_xlfn.IFS(B3573=2015,H3573/$O$13,B3573=2016,H3573/$O$14,B3573=2017,H3573/$O$15,B3573=2018,H3573/$O$16,B3573=2019,H3573/$O$17,B3573=2020,H3573/$O$18,B3573=2021,H3573/$O$19,B3573=2022,H3573/$O$20),"")</f>
        <v>2.0926844021947632E-3</v>
      </c>
      <c r="K3573" s="3" cm="1">
        <f t="array" ref="K3573">IFERROR(_xlfn.IFS(B3573=2015,J3573*$P$4,B3573=2016,J3573*$P$5,B3573=2017,J3573*$P$6,B3573=2018,J3573*$P$7,B3573=2019,J3573*$P$8,B3573=2020,J3573*$P$9,B3573=2021,J3573*$P$10,B3573=2022,J3573*$P$11),"")</f>
        <v>3592832.1167023103</v>
      </c>
      <c r="L3573" s="3">
        <f t="shared" si="56"/>
        <v>6799722.1167023107</v>
      </c>
    </row>
    <row r="3574" spans="1:12">
      <c r="A3574" t="s">
        <v>4230</v>
      </c>
      <c r="B3574">
        <v>2019</v>
      </c>
      <c r="D3574" t="s">
        <v>182</v>
      </c>
      <c r="E3574" t="s">
        <v>183</v>
      </c>
      <c r="F3574" t="s">
        <v>184</v>
      </c>
      <c r="G3574" t="s">
        <v>185</v>
      </c>
      <c r="H3574" s="5">
        <v>3594599</v>
      </c>
      <c r="I3574" t="str">
        <f>IFERROR(VLOOKUP(G3574,'NCES Match'!$A$2:$B$1307,2,FALSE),"")</f>
        <v/>
      </c>
      <c r="J3574" cm="1">
        <f t="array" ref="J3574">IFERROR(_xlfn.IFS(B3574=2015,H3574/$O$13,B3574=2016,H3574/$O$14,B3574=2017,H3574/$O$15,B3574=2018,H3574/$O$16,B3574=2019,H3574/$O$17,B3574=2020,H3574/$O$18,B3574=2021,H3574/$O$19,B3574=2022,H3574/$O$20),"")</f>
        <v>2.2760282906000955E-3</v>
      </c>
      <c r="K3574" s="3" cm="1">
        <f t="array" ref="K3574">IFERROR(_xlfn.IFS(B3574=2015,J3574*$P$4,B3574=2016,J3574*$P$5,B3574=2017,J3574*$P$6,B3574=2018,J3574*$P$7,B3574=2019,J3574*$P$8,B3574=2020,J3574*$P$9,B3574=2021,J3574*$P$10,B3574=2022,J3574*$P$11),"")</f>
        <v>3955568.6724125845</v>
      </c>
      <c r="L3574" s="3">
        <f t="shared" si="56"/>
        <v>7550167.6724125845</v>
      </c>
    </row>
    <row r="3575" spans="1:12">
      <c r="A3575" t="s">
        <v>4230</v>
      </c>
      <c r="B3575">
        <v>2020</v>
      </c>
      <c r="D3575" t="s">
        <v>182</v>
      </c>
      <c r="E3575" t="s">
        <v>183</v>
      </c>
      <c r="F3575" t="s">
        <v>184</v>
      </c>
      <c r="G3575" t="s">
        <v>4339</v>
      </c>
      <c r="H3575" s="5">
        <v>4101305</v>
      </c>
      <c r="I3575" t="str">
        <f>IFERROR(VLOOKUP(G3575,'NCES Match'!$A$2:$B$1307,2,FALSE),"")</f>
        <v/>
      </c>
      <c r="J3575" cm="1">
        <f t="array" ref="J3575">IFERROR(_xlfn.IFS(B3575=2015,H3575/$O$13,B3575=2016,H3575/$O$14,B3575=2017,H3575/$O$15,B3575=2018,H3575/$O$16,B3575=2019,H3575/$O$17,B3575=2020,H3575/$O$18,B3575=2021,H3575/$O$19,B3575=2022,H3575/$O$20),"")</f>
        <v>2.2225281964787574E-3</v>
      </c>
      <c r="K3575" s="3" cm="1">
        <f t="array" ref="K3575">IFERROR(_xlfn.IFS(B3575=2015,J3575*$P$4,B3575=2016,J3575*$P$5,B3575=2017,J3575*$P$6,B3575=2018,J3575*$P$7,B3575=2019,J3575*$P$8,B3575=2020,J3575*$P$9,B3575=2021,J3575*$P$10,B3575=2022,J3575*$P$11),"")</f>
        <v>4685095.6945940936</v>
      </c>
      <c r="L3575" s="3">
        <f t="shared" si="56"/>
        <v>8786400.6945940927</v>
      </c>
    </row>
    <row r="3576" spans="1:12">
      <c r="A3576" t="s">
        <v>4230</v>
      </c>
      <c r="B3576">
        <v>2021</v>
      </c>
      <c r="D3576" t="s">
        <v>182</v>
      </c>
      <c r="E3576" t="s">
        <v>183</v>
      </c>
      <c r="F3576" t="s">
        <v>184</v>
      </c>
      <c r="G3576" t="s">
        <v>4339</v>
      </c>
      <c r="H3576" s="5">
        <v>4312689.92</v>
      </c>
      <c r="I3576" t="str">
        <f>IFERROR(VLOOKUP(G3576,'NCES Match'!$A$2:$B$1307,2,FALSE),"")</f>
        <v/>
      </c>
      <c r="J3576" cm="1">
        <f t="array" ref="J3576">IFERROR(_xlfn.IFS(B3576=2015,H3576/$O$13,B3576=2016,H3576/$O$14,B3576=2017,H3576/$O$15,B3576=2018,H3576/$O$16,B3576=2019,H3576/$O$17,B3576=2020,H3576/$O$18,B3576=2021,H3576/$O$19,B3576=2022,H3576/$O$20),"")</f>
        <v>2.2065576764151518E-3</v>
      </c>
      <c r="K3576" s="3" cm="1">
        <f t="array" ref="K3576">IFERROR(_xlfn.IFS(B3576=2015,J3576*$P$4,B3576=2016,J3576*$P$5,B3576=2017,J3576*$P$6,B3576=2018,J3576*$P$7,B3576=2019,J3576*$P$8,B3576=2020,J3576*$P$9,B3576=2021,J3576*$P$10,B3576=2022,J3576*$P$11),"")</f>
        <v>4723254.3004448814</v>
      </c>
      <c r="L3576" s="3">
        <f t="shared" si="56"/>
        <v>9035944.2204448804</v>
      </c>
    </row>
    <row r="3577" spans="1:12">
      <c r="A3577" t="s">
        <v>4230</v>
      </c>
      <c r="B3577">
        <v>2022</v>
      </c>
      <c r="D3577" t="s">
        <v>182</v>
      </c>
      <c r="E3577" t="s">
        <v>183</v>
      </c>
      <c r="F3577" t="s">
        <v>184</v>
      </c>
      <c r="G3577" t="s">
        <v>4339</v>
      </c>
      <c r="H3577" s="5">
        <v>5004825.6900000004</v>
      </c>
      <c r="I3577" t="str">
        <f>IFERROR(VLOOKUP(G3577,'NCES Match'!$A$2:$B$1307,2,FALSE),"")</f>
        <v/>
      </c>
      <c r="J3577" cm="1">
        <f t="array" ref="J3577">IFERROR(_xlfn.IFS(B3577=2015,H3577/$O$13,B3577=2016,H3577/$O$14,B3577=2017,H3577/$O$15,B3577=2018,H3577/$O$16,B3577=2019,H3577/$O$17,B3577=2020,H3577/$O$18,B3577=2021,H3577/$O$19,B3577=2022,H3577/$O$20),"")</f>
        <v>2.1982728044852577E-3</v>
      </c>
      <c r="K3577" s="3" cm="1">
        <f t="array" ref="K3577">IFERROR(_xlfn.IFS(B3577=2015,J3577*$P$4,B3577=2016,J3577*$P$5,B3577=2017,J3577*$P$6,B3577=2018,J3577*$P$7,B3577=2019,J3577*$P$8,B3577=2020,J3577*$P$9,B3577=2021,J3577*$P$10,B3577=2022,J3577*$P$11),"")</f>
        <v>4733943.1270109629</v>
      </c>
      <c r="L3577" s="3">
        <f t="shared" si="56"/>
        <v>9738768.8170109633</v>
      </c>
    </row>
    <row r="3578" spans="1:12">
      <c r="A3578" t="s">
        <v>4230</v>
      </c>
      <c r="B3578">
        <v>2023</v>
      </c>
      <c r="D3578" t="s">
        <v>182</v>
      </c>
      <c r="E3578" t="s">
        <v>183</v>
      </c>
      <c r="F3578" t="s">
        <v>184</v>
      </c>
      <c r="G3578" t="s">
        <v>185</v>
      </c>
      <c r="H3578" s="5">
        <v>5577238.4500000002</v>
      </c>
      <c r="I3578" t="str">
        <f>IFERROR(VLOOKUP(G3578,'NCES Match'!$A$2:$B$1307,2,FALSE),"")</f>
        <v/>
      </c>
      <c r="J3578" t="str" cm="1">
        <f t="array" ref="J3578">IFERROR(_xlfn.IFS(B3578=2015,H3578/$O$13,B3578=2016,H3578/$O$14,B3578=2017,H3578/$O$15,B3578=2018,H3578/$O$16,B3578=2019,H3578/$O$17,B3578=2020,H3578/$O$18,B3578=2021,H3578/$O$19,B3578=2022,H3578/$O$20),"")</f>
        <v/>
      </c>
      <c r="K3578" s="3" t="str" cm="1">
        <f t="array" ref="K3578">IFERROR(_xlfn.IFS(B3578=2015,J3578*$P$4,B3578=2016,J3578*$P$5,B3578=2017,J3578*$P$6,B3578=2018,J3578*$P$7,B3578=2019,J3578*$P$8,B3578=2020,J3578*$P$9,B3578=2021,J3578*$P$10,B3578=2022,J3578*$P$11),"")</f>
        <v/>
      </c>
      <c r="L3578" s="3">
        <f t="shared" si="56"/>
        <v>5577238.4500000002</v>
      </c>
    </row>
    <row r="3579" spans="1:12">
      <c r="A3579">
        <v>4800037</v>
      </c>
      <c r="B3579">
        <v>2015</v>
      </c>
      <c r="C3579" t="s">
        <v>3521</v>
      </c>
      <c r="D3579" t="s">
        <v>3597</v>
      </c>
      <c r="E3579" t="s">
        <v>3598</v>
      </c>
      <c r="G3579" t="s">
        <v>3599</v>
      </c>
      <c r="H3579" s="5">
        <v>119260.68</v>
      </c>
      <c r="I3579">
        <f>IFERROR(VLOOKUP(G3579,'NCES Match'!$A$2:$B$1307,2,FALSE),"")</f>
        <v>4800037</v>
      </c>
      <c r="J3579" cm="1">
        <f t="array" ref="J3579">IFERROR(_xlfn.IFS(B3579=2015,H3579/$O$13,B3579=2016,H3579/$O$14,B3579=2017,H3579/$O$15,B3579=2018,H3579/$O$16,B3579=2019,H3579/$O$17,B3579=2020,H3579/$O$18,B3579=2021,H3579/$O$19,B3579=2022,H3579/$O$20),"")</f>
        <v>9.3429264764210328E-5</v>
      </c>
      <c r="K3579" s="3" cm="1">
        <f t="array" ref="K3579">IFERROR(_xlfn.IFS(B3579=2015,J3579*$P$4,B3579=2016,J3579*$P$5,B3579=2017,J3579*$P$6,B3579=2018,J3579*$P$7,B3579=2019,J3579*$P$8,B3579=2020,J3579*$P$9,B3579=2021,J3579*$P$10,B3579=2022,J3579*$P$11),"")</f>
        <v>148691.08544611424</v>
      </c>
      <c r="L3579" s="3">
        <f t="shared" si="56"/>
        <v>267951.76544611424</v>
      </c>
    </row>
    <row r="3580" spans="1:12">
      <c r="A3580">
        <v>4800037</v>
      </c>
      <c r="B3580">
        <v>2016</v>
      </c>
      <c r="C3580" t="s">
        <v>4104</v>
      </c>
      <c r="D3580" t="s">
        <v>3597</v>
      </c>
      <c r="E3580" t="s">
        <v>3598</v>
      </c>
      <c r="F3580" t="s">
        <v>4101</v>
      </c>
      <c r="G3580" t="s">
        <v>3599</v>
      </c>
      <c r="H3580" s="5">
        <v>116863</v>
      </c>
      <c r="I3580">
        <f>IFERROR(VLOOKUP(G3580,'NCES Match'!$A$2:$B$1307,2,FALSE),"")</f>
        <v>4800037</v>
      </c>
      <c r="J3580" cm="1">
        <f t="array" ref="J3580">IFERROR(_xlfn.IFS(B3580=2015,H3580/$O$13,B3580=2016,H3580/$O$14,B3580=2017,H3580/$O$15,B3580=2018,H3580/$O$16,B3580=2019,H3580/$O$17,B3580=2020,H3580/$O$18,B3580=2021,H3580/$O$19,B3580=2022,H3580/$O$20),"")</f>
        <v>8.3658354567998E-5</v>
      </c>
      <c r="K3580" s="3" cm="1">
        <f t="array" ref="K3580">IFERROR(_xlfn.IFS(B3580=2015,J3580*$P$4,B3580=2016,J3580*$P$5,B3580=2017,J3580*$P$6,B3580=2018,J3580*$P$7,B3580=2019,J3580*$P$8,B3580=2020,J3580*$P$9,B3580=2021,J3580*$P$10,B3580=2022,J3580*$P$11),"")</f>
        <v>140180.55307040099</v>
      </c>
      <c r="L3580" s="3">
        <f t="shared" si="56"/>
        <v>257043.55307040099</v>
      </c>
    </row>
    <row r="3581" spans="1:12">
      <c r="A3581">
        <v>4800037</v>
      </c>
      <c r="B3581">
        <v>2017</v>
      </c>
      <c r="D3581" t="s">
        <v>3597</v>
      </c>
      <c r="E3581" t="s">
        <v>3598</v>
      </c>
      <c r="F3581" t="s">
        <v>4101</v>
      </c>
      <c r="G3581" t="s">
        <v>3599</v>
      </c>
      <c r="H3581" s="5">
        <v>113037</v>
      </c>
      <c r="I3581">
        <f>IFERROR(VLOOKUP(G3581,'NCES Match'!$A$2:$B$1307,2,FALSE),"")</f>
        <v>4800037</v>
      </c>
      <c r="J3581" cm="1">
        <f t="array" ref="J3581">IFERROR(_xlfn.IFS(B3581=2015,H3581/$O$13,B3581=2016,H3581/$O$14,B3581=2017,H3581/$O$15,B3581=2018,H3581/$O$16,B3581=2019,H3581/$O$17,B3581=2020,H3581/$O$18,B3581=2021,H3581/$O$19,B3581=2022,H3581/$O$20),"")</f>
        <v>7.7932089862309256E-5</v>
      </c>
      <c r="K3581" s="3" cm="1">
        <f t="array" ref="K3581">IFERROR(_xlfn.IFS(B3581=2015,J3581*$P$4,B3581=2016,J3581*$P$5,B3581=2017,J3581*$P$6,B3581=2018,J3581*$P$7,B3581=2019,J3581*$P$8,B3581=2020,J3581*$P$9,B3581=2021,J3581*$P$10,B3581=2022,J3581*$P$11),"")</f>
        <v>132348.00187257497</v>
      </c>
      <c r="L3581" s="3">
        <f t="shared" si="56"/>
        <v>245385.00187257497</v>
      </c>
    </row>
    <row r="3582" spans="1:12">
      <c r="A3582">
        <v>4800037</v>
      </c>
      <c r="B3582">
        <v>2018</v>
      </c>
      <c r="D3582" t="s">
        <v>3597</v>
      </c>
      <c r="E3582" t="s">
        <v>3598</v>
      </c>
      <c r="F3582" t="s">
        <v>4101</v>
      </c>
      <c r="G3582" t="s">
        <v>3599</v>
      </c>
      <c r="H3582" s="5">
        <v>112946</v>
      </c>
      <c r="I3582">
        <f>IFERROR(VLOOKUP(G3582,'NCES Match'!$A$2:$B$1307,2,FALSE),"")</f>
        <v>4800037</v>
      </c>
      <c r="J3582" cm="1">
        <f t="array" ref="J3582">IFERROR(_xlfn.IFS(B3582=2015,H3582/$O$13,B3582=2016,H3582/$O$14,B3582=2017,H3582/$O$15,B3582=2018,H3582/$O$16,B3582=2019,H3582/$O$17,B3582=2020,H3582/$O$18,B3582=2021,H3582/$O$19,B3582=2022,H3582/$O$20),"")</f>
        <v>7.3703910171627257E-5</v>
      </c>
      <c r="K3582" s="3" cm="1">
        <f t="array" ref="K3582">IFERROR(_xlfn.IFS(B3582=2015,J3582*$P$4,B3582=2016,J3582*$P$5,B3582=2017,J3582*$P$6,B3582=2018,J3582*$P$7,B3582=2019,J3582*$P$8,B3582=2020,J3582*$P$9,B3582=2021,J3582*$P$10,B3582=2022,J3582*$P$11),"")</f>
        <v>126538.80122269836</v>
      </c>
      <c r="L3582" s="3">
        <f t="shared" si="56"/>
        <v>239484.80122269836</v>
      </c>
    </row>
    <row r="3583" spans="1:12">
      <c r="A3583">
        <v>4800037</v>
      </c>
      <c r="B3583">
        <v>2019</v>
      </c>
      <c r="D3583" t="s">
        <v>3597</v>
      </c>
      <c r="E3583" t="s">
        <v>3598</v>
      </c>
      <c r="F3583" t="s">
        <v>4101</v>
      </c>
      <c r="G3583" t="s">
        <v>3599</v>
      </c>
      <c r="H3583" s="5">
        <v>142118</v>
      </c>
      <c r="I3583">
        <f>IFERROR(VLOOKUP(G3583,'NCES Match'!$A$2:$B$1307,2,FALSE),"")</f>
        <v>4800037</v>
      </c>
      <c r="J3583" cm="1">
        <f t="array" ref="J3583">IFERROR(_xlfn.IFS(B3583=2015,H3583/$O$13,B3583=2016,H3583/$O$14,B3583=2017,H3583/$O$15,B3583=2018,H3583/$O$16,B3583=2019,H3583/$O$17,B3583=2020,H3583/$O$18,B3583=2021,H3583/$O$19,B3583=2022,H3583/$O$20),"")</f>
        <v>8.9986279026813389E-5</v>
      </c>
      <c r="K3583" s="3" cm="1">
        <f t="array" ref="K3583">IFERROR(_xlfn.IFS(B3583=2015,J3583*$P$4,B3583=2016,J3583*$P$5,B3583=2017,J3583*$P$6,B3583=2018,J3583*$P$7,B3583=2019,J3583*$P$8,B3583=2020,J3583*$P$9,B3583=2021,J3583*$P$10,B3583=2022,J3583*$P$11),"")</f>
        <v>156389.49117437904</v>
      </c>
      <c r="L3583" s="3">
        <f t="shared" si="56"/>
        <v>298507.49117437901</v>
      </c>
    </row>
    <row r="3584" spans="1:12">
      <c r="A3584">
        <v>4800037</v>
      </c>
      <c r="B3584">
        <v>2020</v>
      </c>
      <c r="D3584" t="s">
        <v>3597</v>
      </c>
      <c r="E3584" t="s">
        <v>3598</v>
      </c>
      <c r="F3584" t="s">
        <v>4230</v>
      </c>
      <c r="G3584" t="s">
        <v>4273</v>
      </c>
      <c r="H3584" s="5">
        <v>210738</v>
      </c>
      <c r="I3584">
        <f>IFERROR(VLOOKUP(G3584,'NCES Match'!$A$2:$B$1307,2,FALSE),"")</f>
        <v>4800037</v>
      </c>
      <c r="J3584" cm="1">
        <f t="array" ref="J3584">IFERROR(_xlfn.IFS(B3584=2015,H3584/$O$13,B3584=2016,H3584/$O$14,B3584=2017,H3584/$O$15,B3584=2018,H3584/$O$16,B3584=2019,H3584/$O$17,B3584=2020,H3584/$O$18,B3584=2021,H3584/$O$19,B3584=2022,H3584/$O$20),"")</f>
        <v>1.1420051595029884E-4</v>
      </c>
      <c r="K3584" s="3" cm="1">
        <f t="array" ref="K3584">IFERROR(_xlfn.IFS(B3584=2015,J3584*$P$4,B3584=2016,J3584*$P$5,B3584=2017,J3584*$P$6,B3584=2018,J3584*$P$7,B3584=2019,J3584*$P$8,B3584=2020,J3584*$P$9,B3584=2021,J3584*$P$10,B3584=2022,J3584*$P$11),"")</f>
        <v>240735.00909768234</v>
      </c>
      <c r="L3584" s="3">
        <f t="shared" si="56"/>
        <v>451473.00909768231</v>
      </c>
    </row>
    <row r="3585" spans="1:12">
      <c r="A3585">
        <v>4800037</v>
      </c>
      <c r="B3585">
        <v>2021</v>
      </c>
      <c r="D3585" t="s">
        <v>3597</v>
      </c>
      <c r="E3585" t="s">
        <v>3598</v>
      </c>
      <c r="F3585" t="s">
        <v>4101</v>
      </c>
      <c r="G3585" t="s">
        <v>4273</v>
      </c>
      <c r="H3585" s="5">
        <v>185888.19</v>
      </c>
      <c r="I3585">
        <f>IFERROR(VLOOKUP(G3585,'NCES Match'!$A$2:$B$1307,2,FALSE),"")</f>
        <v>4800037</v>
      </c>
      <c r="J3585" cm="1">
        <f t="array" ref="J3585">IFERROR(_xlfn.IFS(B3585=2015,H3585/$O$13,B3585=2016,H3585/$O$14,B3585=2017,H3585/$O$15,B3585=2018,H3585/$O$16,B3585=2019,H3585/$O$17,B3585=2020,H3585/$O$18,B3585=2021,H3585/$O$19,B3585=2022,H3585/$O$20),"")</f>
        <v>9.5108394113207725E-5</v>
      </c>
      <c r="K3585" s="3" cm="1">
        <f t="array" ref="K3585">IFERROR(_xlfn.IFS(B3585=2015,J3585*$P$4,B3585=2016,J3585*$P$5,B3585=2017,J3585*$P$6,B3585=2018,J3585*$P$7,B3585=2019,J3585*$P$8,B3585=2020,J3585*$P$9,B3585=2021,J3585*$P$10,B3585=2022,J3585*$P$11),"")</f>
        <v>203584.58621096861</v>
      </c>
      <c r="L3585" s="3">
        <f t="shared" si="56"/>
        <v>389472.77621096862</v>
      </c>
    </row>
    <row r="3586" spans="1:12">
      <c r="A3586">
        <v>4800037</v>
      </c>
      <c r="B3586">
        <v>2022</v>
      </c>
      <c r="D3586" t="s">
        <v>3597</v>
      </c>
      <c r="E3586" t="s">
        <v>3598</v>
      </c>
      <c r="F3586" t="s">
        <v>4101</v>
      </c>
      <c r="G3586" t="s">
        <v>4273</v>
      </c>
      <c r="H3586" s="5">
        <v>307096.3</v>
      </c>
      <c r="I3586">
        <f>IFERROR(VLOOKUP(G3586,'NCES Match'!$A$2:$B$1307,2,FALSE),"")</f>
        <v>4800037</v>
      </c>
      <c r="J3586" cm="1">
        <f t="array" ref="J3586">IFERROR(_xlfn.IFS(B3586=2015,H3586/$O$13,B3586=2016,H3586/$O$14,B3586=2017,H3586/$O$15,B3586=2018,H3586/$O$16,B3586=2019,H3586/$O$17,B3586=2020,H3586/$O$18,B3586=2021,H3586/$O$19,B3586=2022,H3586/$O$20),"")</f>
        <v>1.3488610522378571E-4</v>
      </c>
      <c r="K3586" s="3" cm="1">
        <f t="array" ref="K3586">IFERROR(_xlfn.IFS(B3586=2015,J3586*$P$4,B3586=2016,J3586*$P$5,B3586=2017,J3586*$P$6,B3586=2018,J3586*$P$7,B3586=2019,J3586*$P$8,B3586=2020,J3586*$P$9,B3586=2021,J3586*$P$10,B3586=2022,J3586*$P$11),"")</f>
        <v>290474.93534495035</v>
      </c>
      <c r="L3586" s="3">
        <f t="shared" si="56"/>
        <v>597571.23534495034</v>
      </c>
    </row>
    <row r="3587" spans="1:12">
      <c r="A3587">
        <v>4800037</v>
      </c>
      <c r="B3587">
        <v>2023</v>
      </c>
      <c r="D3587" t="s">
        <v>3597</v>
      </c>
      <c r="E3587" t="s">
        <v>3598</v>
      </c>
      <c r="F3587" t="s">
        <v>4101</v>
      </c>
      <c r="G3587" t="s">
        <v>3599</v>
      </c>
      <c r="H3587" s="5">
        <v>328976.34000000003</v>
      </c>
      <c r="I3587">
        <f>IFERROR(VLOOKUP(G3587,'NCES Match'!$A$2:$B$1307,2,FALSE),"")</f>
        <v>4800037</v>
      </c>
      <c r="J3587" t="str" cm="1">
        <f t="array" ref="J3587">IFERROR(_xlfn.IFS(B3587=2015,H3587/$O$13,B3587=2016,H3587/$O$14,B3587=2017,H3587/$O$15,B3587=2018,H3587/$O$16,B3587=2019,H3587/$O$17,B3587=2020,H3587/$O$18,B3587=2021,H3587/$O$19,B3587=2022,H3587/$O$20),"")</f>
        <v/>
      </c>
      <c r="K3587" s="3" t="str" cm="1">
        <f t="array" ref="K3587">IFERROR(_xlfn.IFS(B3587=2015,J3587*$P$4,B3587=2016,J3587*$P$5,B3587=2017,J3587*$P$6,B3587=2018,J3587*$P$7,B3587=2019,J3587*$P$8,B3587=2020,J3587*$P$9,B3587=2021,J3587*$P$10,B3587=2022,J3587*$P$11),"")</f>
        <v/>
      </c>
      <c r="L3587" s="3">
        <f t="shared" ref="L3587:L3650" si="57">SUM(H3587,K3587)</f>
        <v>328976.34000000003</v>
      </c>
    </row>
    <row r="3588" spans="1:12">
      <c r="A3588">
        <v>4800106</v>
      </c>
      <c r="B3588">
        <v>2015</v>
      </c>
      <c r="C3588" t="s">
        <v>3521</v>
      </c>
      <c r="D3588" t="s">
        <v>3882</v>
      </c>
      <c r="E3588" t="s">
        <v>3883</v>
      </c>
      <c r="G3588" t="s">
        <v>3884</v>
      </c>
      <c r="H3588" s="5">
        <v>25390.13</v>
      </c>
      <c r="I3588">
        <f>IFERROR(VLOOKUP(G3588,'NCES Match'!$A$2:$B$1307,2,FALSE),"")</f>
        <v>4800106</v>
      </c>
      <c r="J3588" cm="1">
        <f t="array" ref="J3588">IFERROR(_xlfn.IFS(B3588=2015,H3588/$O$13,B3588=2016,H3588/$O$14,B3588=2017,H3588/$O$15,B3588=2018,H3588/$O$16,B3588=2019,H3588/$O$17,B3588=2020,H3588/$O$18,B3588=2021,H3588/$O$19,B3588=2022,H3588/$O$20),"")</f>
        <v>1.9890723230554446E-5</v>
      </c>
      <c r="K3588" s="3" cm="1">
        <f t="array" ref="K3588">IFERROR(_xlfn.IFS(B3588=2015,J3588*$P$4,B3588=2016,J3588*$P$5,B3588=2017,J3588*$P$6,B3588=2018,J3588*$P$7,B3588=2019,J3588*$P$8,B3588=2020,J3588*$P$9,B3588=2021,J3588*$P$10,B3588=2022,J3588*$P$11),"")</f>
        <v>31655.747638852547</v>
      </c>
      <c r="L3588" s="3">
        <f t="shared" si="57"/>
        <v>57045.877638852544</v>
      </c>
    </row>
    <row r="3589" spans="1:12">
      <c r="A3589">
        <v>4800106</v>
      </c>
      <c r="B3589">
        <v>2016</v>
      </c>
      <c r="C3589" t="s">
        <v>4104</v>
      </c>
      <c r="D3589" t="s">
        <v>3882</v>
      </c>
      <c r="E3589" t="s">
        <v>3883</v>
      </c>
      <c r="F3589" t="s">
        <v>4101</v>
      </c>
      <c r="G3589" t="s">
        <v>3884</v>
      </c>
      <c r="H3589" s="5">
        <v>23772</v>
      </c>
      <c r="I3589">
        <f>IFERROR(VLOOKUP(G3589,'NCES Match'!$A$2:$B$1307,2,FALSE),"")</f>
        <v>4800106</v>
      </c>
      <c r="J3589" cm="1">
        <f t="array" ref="J3589">IFERROR(_xlfn.IFS(B3589=2015,H3589/$O$13,B3589=2016,H3589/$O$14,B3589=2017,H3589/$O$15,B3589=2018,H3589/$O$16,B3589=2019,H3589/$O$17,B3589=2020,H3589/$O$18,B3589=2021,H3589/$O$19,B3589=2022,H3589/$O$20),"")</f>
        <v>1.701758815699108E-5</v>
      </c>
      <c r="K3589" s="3" cm="1">
        <f t="array" ref="K3589">IFERROR(_xlfn.IFS(B3589=2015,J3589*$P$4,B3589=2016,J3589*$P$5,B3589=2017,J3589*$P$6,B3589=2018,J3589*$P$7,B3589=2019,J3589*$P$8,B3589=2020,J3589*$P$9,B3589=2021,J3589*$P$10,B3589=2022,J3589*$P$11),"")</f>
        <v>28515.202481448985</v>
      </c>
      <c r="L3589" s="3">
        <f t="shared" si="57"/>
        <v>52287.202481448985</v>
      </c>
    </row>
    <row r="3590" spans="1:12">
      <c r="A3590">
        <v>4800106</v>
      </c>
      <c r="B3590">
        <v>2017</v>
      </c>
      <c r="D3590" t="s">
        <v>3882</v>
      </c>
      <c r="E3590" t="s">
        <v>3883</v>
      </c>
      <c r="F3590" t="s">
        <v>4101</v>
      </c>
      <c r="G3590" t="s">
        <v>3884</v>
      </c>
      <c r="H3590" s="5">
        <v>18539</v>
      </c>
      <c r="I3590">
        <f>IFERROR(VLOOKUP(G3590,'NCES Match'!$A$2:$B$1307,2,FALSE),"")</f>
        <v>4800106</v>
      </c>
      <c r="J3590" cm="1">
        <f t="array" ref="J3590">IFERROR(_xlfn.IFS(B3590=2015,H3590/$O$13,B3590=2016,H3590/$O$14,B3590=2017,H3590/$O$15,B3590=2018,H3590/$O$16,B3590=2019,H3590/$O$17,B3590=2020,H3590/$O$18,B3590=2021,H3590/$O$19,B3590=2022,H3590/$O$20),"")</f>
        <v>1.2781505294349207E-5</v>
      </c>
      <c r="K3590" s="3" cm="1">
        <f t="array" ref="K3590">IFERROR(_xlfn.IFS(B3590=2015,J3590*$P$4,B3590=2016,J3590*$P$5,B3590=2017,J3590*$P$6,B3590=2018,J3590*$P$7,B3590=2019,J3590*$P$8,B3590=2020,J3590*$P$9,B3590=2021,J3590*$P$10,B3590=2022,J3590*$P$11),"")</f>
        <v>21706.163528010009</v>
      </c>
      <c r="L3590" s="3">
        <f t="shared" si="57"/>
        <v>40245.163528010009</v>
      </c>
    </row>
    <row r="3591" spans="1:12">
      <c r="A3591">
        <v>4800106</v>
      </c>
      <c r="B3591">
        <v>2018</v>
      </c>
      <c r="D3591" t="s">
        <v>3882</v>
      </c>
      <c r="E3591" t="s">
        <v>3883</v>
      </c>
      <c r="F3591" t="s">
        <v>4101</v>
      </c>
      <c r="G3591" t="s">
        <v>3884</v>
      </c>
      <c r="H3591" s="5">
        <v>19252</v>
      </c>
      <c r="I3591">
        <f>IFERROR(VLOOKUP(G3591,'NCES Match'!$A$2:$B$1307,2,FALSE),"")</f>
        <v>4800106</v>
      </c>
      <c r="J3591" cm="1">
        <f t="array" ref="J3591">IFERROR(_xlfn.IFS(B3591=2015,H3591/$O$13,B3591=2016,H3591/$O$14,B3591=2017,H3591/$O$15,B3591=2018,H3591/$O$16,B3591=2019,H3591/$O$17,B3591=2020,H3591/$O$18,B3591=2021,H3591/$O$19,B3591=2022,H3591/$O$20),"")</f>
        <v>1.2563062690349087E-5</v>
      </c>
      <c r="K3591" s="3" cm="1">
        <f t="array" ref="K3591">IFERROR(_xlfn.IFS(B3591=2015,J3591*$P$4,B3591=2016,J3591*$P$5,B3591=2017,J3591*$P$6,B3591=2018,J3591*$P$7,B3591=2019,J3591*$P$8,B3591=2020,J3591*$P$9,B3591=2021,J3591*$P$10,B3591=2022,J3591*$P$11),"")</f>
        <v>21568.935607630094</v>
      </c>
      <c r="L3591" s="3">
        <f t="shared" si="57"/>
        <v>40820.93560763009</v>
      </c>
    </row>
    <row r="3592" spans="1:12">
      <c r="A3592">
        <v>4800106</v>
      </c>
      <c r="B3592">
        <v>2019</v>
      </c>
      <c r="D3592" t="s">
        <v>3882</v>
      </c>
      <c r="E3592" t="s">
        <v>3883</v>
      </c>
      <c r="F3592" t="s">
        <v>4101</v>
      </c>
      <c r="G3592" t="s">
        <v>3884</v>
      </c>
      <c r="H3592" s="5">
        <v>18853</v>
      </c>
      <c r="I3592">
        <f>IFERROR(VLOOKUP(G3592,'NCES Match'!$A$2:$B$1307,2,FALSE),"")</f>
        <v>4800106</v>
      </c>
      <c r="J3592" cm="1">
        <f t="array" ref="J3592">IFERROR(_xlfn.IFS(B3592=2015,H3592/$O$13,B3592=2016,H3592/$O$14,B3592=2017,H3592/$O$15,B3592=2018,H3592/$O$16,B3592=2019,H3592/$O$17,B3592=2020,H3592/$O$18,B3592=2021,H3592/$O$19,B3592=2022,H3592/$O$20),"")</f>
        <v>1.1937343042348702E-5</v>
      </c>
      <c r="K3592" s="3" cm="1">
        <f t="array" ref="K3592">IFERROR(_xlfn.IFS(B3592=2015,J3592*$P$4,B3592=2016,J3592*$P$5,B3592=2017,J3592*$P$6,B3592=2018,J3592*$P$7,B3592=2019,J3592*$P$8,B3592=2020,J3592*$P$9,B3592=2021,J3592*$P$10,B3592=2022,J3592*$P$11),"")</f>
        <v>20746.218474159276</v>
      </c>
      <c r="L3592" s="3">
        <f t="shared" si="57"/>
        <v>39599.218474159279</v>
      </c>
    </row>
    <row r="3593" spans="1:12">
      <c r="A3593">
        <v>4800106</v>
      </c>
      <c r="B3593">
        <v>2020</v>
      </c>
      <c r="D3593" t="s">
        <v>3882</v>
      </c>
      <c r="E3593" t="s">
        <v>3883</v>
      </c>
      <c r="F3593" t="s">
        <v>4230</v>
      </c>
      <c r="G3593" t="s">
        <v>4325</v>
      </c>
      <c r="H3593" s="5">
        <v>30937</v>
      </c>
      <c r="I3593">
        <f>IFERROR(VLOOKUP(G3593,'NCES Match'!$A$2:$B$1307,2,FALSE),"")</f>
        <v>4800106</v>
      </c>
      <c r="J3593" cm="1">
        <f t="array" ref="J3593">IFERROR(_xlfn.IFS(B3593=2015,H3593/$O$13,B3593=2016,H3593/$O$14,B3593=2017,H3593/$O$15,B3593=2018,H3593/$O$16,B3593=2019,H3593/$O$17,B3593=2020,H3593/$O$18,B3593=2021,H3593/$O$19,B3593=2022,H3593/$O$20),"")</f>
        <v>1.6764994267547357E-5</v>
      </c>
      <c r="K3593" s="3" cm="1">
        <f t="array" ref="K3593">IFERROR(_xlfn.IFS(B3593=2015,J3593*$P$4,B3593=2016,J3593*$P$5,B3593=2017,J3593*$P$6,B3593=2018,J3593*$P$7,B3593=2019,J3593*$P$8,B3593=2020,J3593*$P$9,B3593=2021,J3593*$P$10,B3593=2022,J3593*$P$11),"")</f>
        <v>35340.655109448693</v>
      </c>
      <c r="L3593" s="3">
        <f t="shared" si="57"/>
        <v>66277.655109448693</v>
      </c>
    </row>
    <row r="3594" spans="1:12">
      <c r="A3594">
        <v>4800106</v>
      </c>
      <c r="B3594">
        <v>2021</v>
      </c>
      <c r="D3594" t="s">
        <v>3882</v>
      </c>
      <c r="E3594" t="s">
        <v>3883</v>
      </c>
      <c r="F3594" t="s">
        <v>4101</v>
      </c>
      <c r="G3594" t="s">
        <v>4325</v>
      </c>
      <c r="H3594" s="5">
        <v>48308.42</v>
      </c>
      <c r="I3594">
        <f>IFERROR(VLOOKUP(G3594,'NCES Match'!$A$2:$B$1307,2,FALSE),"")</f>
        <v>4800106</v>
      </c>
      <c r="J3594" cm="1">
        <f t="array" ref="J3594">IFERROR(_xlfn.IFS(B3594=2015,H3594/$O$13,B3594=2016,H3594/$O$14,B3594=2017,H3594/$O$15,B3594=2018,H3594/$O$16,B3594=2019,H3594/$O$17,B3594=2020,H3594/$O$18,B3594=2021,H3594/$O$19,B3594=2022,H3594/$O$20),"")</f>
        <v>2.4716665692136579E-5</v>
      </c>
      <c r="K3594" s="3" cm="1">
        <f t="array" ref="K3594">IFERROR(_xlfn.IFS(B3594=2015,J3594*$P$4,B3594=2016,J3594*$P$5,B3594=2017,J3594*$P$6,B3594=2018,J3594*$P$7,B3594=2019,J3594*$P$8,B3594=2020,J3594*$P$9,B3594=2021,J3594*$P$10,B3594=2022,J3594*$P$11),"")</f>
        <v>52907.340139283078</v>
      </c>
      <c r="L3594" s="3">
        <f t="shared" si="57"/>
        <v>101215.76013928308</v>
      </c>
    </row>
    <row r="3595" spans="1:12">
      <c r="A3595">
        <v>4800106</v>
      </c>
      <c r="B3595">
        <v>2022</v>
      </c>
      <c r="D3595" t="s">
        <v>3882</v>
      </c>
      <c r="E3595" t="s">
        <v>3883</v>
      </c>
      <c r="F3595" t="s">
        <v>4101</v>
      </c>
      <c r="G3595" t="s">
        <v>4325</v>
      </c>
      <c r="H3595" s="5">
        <v>40085.980000000003</v>
      </c>
      <c r="I3595">
        <f>IFERROR(VLOOKUP(G3595,'NCES Match'!$A$2:$B$1307,2,FALSE),"")</f>
        <v>4800106</v>
      </c>
      <c r="J3595" cm="1">
        <f t="array" ref="J3595">IFERROR(_xlfn.IFS(B3595=2015,H3595/$O$13,B3595=2016,H3595/$O$14,B3595=2017,H3595/$O$15,B3595=2018,H3595/$O$16,B3595=2019,H3595/$O$17,B3595=2020,H3595/$O$18,B3595=2021,H3595/$O$19,B3595=2022,H3595/$O$20),"")</f>
        <v>1.7606990759180654E-5</v>
      </c>
      <c r="K3595" s="3" cm="1">
        <f t="array" ref="K3595">IFERROR(_xlfn.IFS(B3595=2015,J3595*$P$4,B3595=2016,J3595*$P$5,B3595=2017,J3595*$P$6,B3595=2018,J3595*$P$7,B3595=2019,J3595*$P$8,B3595=2020,J3595*$P$9,B3595=2021,J3595*$P$10,B3595=2022,J3595*$P$11),"")</f>
        <v>37916.355386694573</v>
      </c>
      <c r="L3595" s="3">
        <f t="shared" si="57"/>
        <v>78002.335386694584</v>
      </c>
    </row>
    <row r="3596" spans="1:12">
      <c r="A3596">
        <v>4800106</v>
      </c>
      <c r="B3596">
        <v>2023</v>
      </c>
      <c r="D3596" t="s">
        <v>3882</v>
      </c>
      <c r="E3596" t="s">
        <v>3883</v>
      </c>
      <c r="F3596" t="s">
        <v>4101</v>
      </c>
      <c r="G3596" t="s">
        <v>4325</v>
      </c>
      <c r="H3596" s="5">
        <v>62705.89</v>
      </c>
      <c r="I3596">
        <f>IFERROR(VLOOKUP(G3596,'NCES Match'!$A$2:$B$1307,2,FALSE),"")</f>
        <v>4800106</v>
      </c>
      <c r="J3596" t="str" cm="1">
        <f t="array" ref="J3596">IFERROR(_xlfn.IFS(B3596=2015,H3596/$O$13,B3596=2016,H3596/$O$14,B3596=2017,H3596/$O$15,B3596=2018,H3596/$O$16,B3596=2019,H3596/$O$17,B3596=2020,H3596/$O$18,B3596=2021,H3596/$O$19,B3596=2022,H3596/$O$20),"")</f>
        <v/>
      </c>
      <c r="K3596" s="3" t="str" cm="1">
        <f t="array" ref="K3596">IFERROR(_xlfn.IFS(B3596=2015,J3596*$P$4,B3596=2016,J3596*$P$5,B3596=2017,J3596*$P$6,B3596=2018,J3596*$P$7,B3596=2019,J3596*$P$8,B3596=2020,J3596*$P$9,B3596=2021,J3596*$P$10,B3596=2022,J3596*$P$11),"")</f>
        <v/>
      </c>
      <c r="L3596" s="3">
        <f t="shared" si="57"/>
        <v>62705.89</v>
      </c>
    </row>
    <row r="3597" spans="1:12">
      <c r="A3597">
        <v>4800205</v>
      </c>
      <c r="B3597">
        <v>2015</v>
      </c>
      <c r="C3597" t="s">
        <v>3521</v>
      </c>
      <c r="D3597" t="s">
        <v>3663</v>
      </c>
      <c r="E3597" t="s">
        <v>3664</v>
      </c>
      <c r="G3597" t="s">
        <v>3665</v>
      </c>
      <c r="H3597" s="5">
        <v>42375.360000000001</v>
      </c>
      <c r="I3597">
        <f>IFERROR(VLOOKUP(G3597,'NCES Match'!$A$2:$B$1307,2,FALSE),"")</f>
        <v>4800205</v>
      </c>
      <c r="J3597" cm="1">
        <f t="array" ref="J3597">IFERROR(_xlfn.IFS(B3597=2015,H3597/$O$13,B3597=2016,H3597/$O$14,B3597=2017,H3597/$O$15,B3597=2018,H3597/$O$16,B3597=2019,H3597/$O$17,B3597=2020,H3597/$O$18,B3597=2021,H3597/$O$19,B3597=2022,H3597/$O$20),"")</f>
        <v>3.3197016224615924E-5</v>
      </c>
      <c r="K3597" s="3" cm="1">
        <f t="array" ref="K3597">IFERROR(_xlfn.IFS(B3597=2015,J3597*$P$4,B3597=2016,J3597*$P$5,B3597=2017,J3597*$P$6,B3597=2018,J3597*$P$7,B3597=2019,J3597*$P$8,B3597=2020,J3597*$P$9,B3597=2021,J3597*$P$10,B3597=2022,J3597*$P$11),"")</f>
        <v>52832.486571180474</v>
      </c>
      <c r="L3597" s="3">
        <f t="shared" si="57"/>
        <v>95207.846571180475</v>
      </c>
    </row>
    <row r="3598" spans="1:12">
      <c r="A3598">
        <v>4800205</v>
      </c>
      <c r="B3598">
        <v>2016</v>
      </c>
      <c r="C3598" t="s">
        <v>4104</v>
      </c>
      <c r="D3598" t="s">
        <v>3663</v>
      </c>
      <c r="E3598" t="s">
        <v>3664</v>
      </c>
      <c r="F3598" t="s">
        <v>4101</v>
      </c>
      <c r="G3598" t="s">
        <v>3665</v>
      </c>
      <c r="H3598" s="5">
        <v>37831</v>
      </c>
      <c r="I3598">
        <f>IFERROR(VLOOKUP(G3598,'NCES Match'!$A$2:$B$1307,2,FALSE),"")</f>
        <v>4800205</v>
      </c>
      <c r="J3598" cm="1">
        <f t="array" ref="J3598">IFERROR(_xlfn.IFS(B3598=2015,H3598/$O$13,B3598=2016,H3598/$O$14,B3598=2017,H3598/$O$15,B3598=2018,H3598/$O$16,B3598=2019,H3598/$O$17,B3598=2020,H3598/$O$18,B3598=2021,H3598/$O$19,B3598=2022,H3598/$O$20),"")</f>
        <v>2.7081961028400197E-5</v>
      </c>
      <c r="K3598" s="3" cm="1">
        <f t="array" ref="K3598">IFERROR(_xlfn.IFS(B3598=2015,J3598*$P$4,B3598=2016,J3598*$P$5,B3598=2017,J3598*$P$6,B3598=2018,J3598*$P$7,B3598=2019,J3598*$P$8,B3598=2020,J3598*$P$9,B3598=2021,J3598*$P$10,B3598=2022,J3598*$P$11),"")</f>
        <v>45379.380156305589</v>
      </c>
      <c r="L3598" s="3">
        <f t="shared" si="57"/>
        <v>83210.380156305589</v>
      </c>
    </row>
    <row r="3599" spans="1:12">
      <c r="A3599">
        <v>4800205</v>
      </c>
      <c r="B3599">
        <v>2017</v>
      </c>
      <c r="D3599" t="s">
        <v>3663</v>
      </c>
      <c r="E3599" t="s">
        <v>3664</v>
      </c>
      <c r="F3599" t="s">
        <v>4101</v>
      </c>
      <c r="G3599" t="s">
        <v>3665</v>
      </c>
      <c r="H3599" s="5">
        <v>41658</v>
      </c>
      <c r="I3599">
        <f>IFERROR(VLOOKUP(G3599,'NCES Match'!$A$2:$B$1307,2,FALSE),"")</f>
        <v>4800205</v>
      </c>
      <c r="J3599" cm="1">
        <f t="array" ref="J3599">IFERROR(_xlfn.IFS(B3599=2015,H3599/$O$13,B3599=2016,H3599/$O$14,B3599=2017,H3599/$O$15,B3599=2018,H3599/$O$16,B3599=2019,H3599/$O$17,B3599=2020,H3599/$O$18,B3599=2021,H3599/$O$19,B3599=2022,H3599/$O$20),"")</f>
        <v>2.8720640139813329E-5</v>
      </c>
      <c r="K3599" s="3" cm="1">
        <f t="array" ref="K3599">IFERROR(_xlfn.IFS(B3599=2015,J3599*$P$4,B3599=2016,J3599*$P$5,B3599=2017,J3599*$P$6,B3599=2018,J3599*$P$7,B3599=2019,J3599*$P$8,B3599=2020,J3599*$P$9,B3599=2021,J3599*$P$10,B3599=2022,J3599*$P$11),"")</f>
        <v>48774.764563883764</v>
      </c>
      <c r="L3599" s="3">
        <f t="shared" si="57"/>
        <v>90432.764563883771</v>
      </c>
    </row>
    <row r="3600" spans="1:12">
      <c r="A3600">
        <v>4800205</v>
      </c>
      <c r="B3600">
        <v>2018</v>
      </c>
      <c r="D3600" t="s">
        <v>3663</v>
      </c>
      <c r="E3600" t="s">
        <v>3664</v>
      </c>
      <c r="F3600" t="s">
        <v>4101</v>
      </c>
      <c r="G3600" t="s">
        <v>3665</v>
      </c>
      <c r="H3600" s="5">
        <v>35270</v>
      </c>
      <c r="I3600">
        <f>IFERROR(VLOOKUP(G3600,'NCES Match'!$A$2:$B$1307,2,FALSE),"")</f>
        <v>4800205</v>
      </c>
      <c r="J3600" cm="1">
        <f t="array" ref="J3600">IFERROR(_xlfn.IFS(B3600=2015,H3600/$O$13,B3600=2016,H3600/$O$14,B3600=2017,H3600/$O$15,B3600=2018,H3600/$O$16,B3600=2019,H3600/$O$17,B3600=2020,H3600/$O$18,B3600=2021,H3600/$O$19,B3600=2022,H3600/$O$20),"")</f>
        <v>2.3015750108488069E-5</v>
      </c>
      <c r="K3600" s="3" cm="1">
        <f t="array" ref="K3600">IFERROR(_xlfn.IFS(B3600=2015,J3600*$P$4,B3600=2016,J3600*$P$5,B3600=2017,J3600*$P$6,B3600=2018,J3600*$P$7,B3600=2019,J3600*$P$8,B3600=2020,J3600*$P$9,B3600=2021,J3600*$P$10,B3600=2022,J3600*$P$11),"")</f>
        <v>39514.666470034979</v>
      </c>
      <c r="L3600" s="3">
        <f t="shared" si="57"/>
        <v>74784.666470034979</v>
      </c>
    </row>
    <row r="3601" spans="1:12">
      <c r="A3601">
        <v>4800205</v>
      </c>
      <c r="B3601">
        <v>2019</v>
      </c>
      <c r="D3601" t="s">
        <v>3663</v>
      </c>
      <c r="E3601" t="s">
        <v>3664</v>
      </c>
      <c r="F3601" t="s">
        <v>4101</v>
      </c>
      <c r="G3601" t="s">
        <v>3665</v>
      </c>
      <c r="H3601" s="5">
        <v>35572</v>
      </c>
      <c r="I3601">
        <f>IFERROR(VLOOKUP(G3601,'NCES Match'!$A$2:$B$1307,2,FALSE),"")</f>
        <v>4800205</v>
      </c>
      <c r="J3601" cm="1">
        <f t="array" ref="J3601">IFERROR(_xlfn.IFS(B3601=2015,H3601/$O$13,B3601=2016,H3601/$O$14,B3601=2017,H3601/$O$15,B3601=2018,H3601/$O$16,B3601=2019,H3601/$O$17,B3601=2020,H3601/$O$18,B3601=2021,H3601/$O$19,B3601=2022,H3601/$O$20),"")</f>
        <v>2.2523479907835786E-5</v>
      </c>
      <c r="K3601" s="3" cm="1">
        <f t="array" ref="K3601">IFERROR(_xlfn.IFS(B3601=2015,J3601*$P$4,B3601=2016,J3601*$P$5,B3601=2017,J3601*$P$6,B3601=2018,J3601*$P$7,B3601=2019,J3601*$P$8,B3601=2020,J3601*$P$9,B3601=2021,J3601*$P$10,B3601=2022,J3601*$P$11),"")</f>
        <v>39144.140644077539</v>
      </c>
      <c r="L3601" s="3">
        <f t="shared" si="57"/>
        <v>74716.140644077532</v>
      </c>
    </row>
    <row r="3602" spans="1:12">
      <c r="A3602">
        <v>4800205</v>
      </c>
      <c r="B3602">
        <v>2020</v>
      </c>
      <c r="D3602" t="s">
        <v>3663</v>
      </c>
      <c r="E3602" t="s">
        <v>3664</v>
      </c>
      <c r="F3602" t="s">
        <v>4230</v>
      </c>
      <c r="G3602" t="s">
        <v>3665</v>
      </c>
      <c r="H3602" s="5">
        <v>48026</v>
      </c>
      <c r="I3602">
        <f>IFERROR(VLOOKUP(G3602,'NCES Match'!$A$2:$B$1307,2,FALSE),"")</f>
        <v>4800205</v>
      </c>
      <c r="J3602" cm="1">
        <f t="array" ref="J3602">IFERROR(_xlfn.IFS(B3602=2015,H3602/$O$13,B3602=2016,H3602/$O$14,B3602=2017,H3602/$O$15,B3602=2018,H3602/$O$16,B3602=2019,H3602/$O$17,B3602=2020,H3602/$O$18,B3602=2021,H3602/$O$19,B3602=2022,H3602/$O$20),"")</f>
        <v>2.6025652606691969E-5</v>
      </c>
      <c r="K3602" s="3" cm="1">
        <f t="array" ref="K3602">IFERROR(_xlfn.IFS(B3602=2015,J3602*$P$4,B3602=2016,J3602*$P$5,B3602=2017,J3602*$P$6,B3602=2018,J3602*$P$7,B3602=2019,J3602*$P$8,B3602=2020,J3602*$P$9,B3602=2021,J3602*$P$10,B3602=2022,J3602*$P$11),"")</f>
        <v>54862.148957118756</v>
      </c>
      <c r="L3602" s="3">
        <f t="shared" si="57"/>
        <v>102888.14895711876</v>
      </c>
    </row>
    <row r="3603" spans="1:12">
      <c r="A3603">
        <v>4800205</v>
      </c>
      <c r="B3603">
        <v>2021</v>
      </c>
      <c r="D3603" t="s">
        <v>3663</v>
      </c>
      <c r="E3603" t="s">
        <v>3664</v>
      </c>
      <c r="F3603" t="s">
        <v>4101</v>
      </c>
      <c r="G3603" t="s">
        <v>3665</v>
      </c>
      <c r="H3603" s="5">
        <v>49771.1</v>
      </c>
      <c r="I3603">
        <f>IFERROR(VLOOKUP(G3603,'NCES Match'!$A$2:$B$1307,2,FALSE),"")</f>
        <v>4800205</v>
      </c>
      <c r="J3603" cm="1">
        <f t="array" ref="J3603">IFERROR(_xlfn.IFS(B3603=2015,H3603/$O$13,B3603=2016,H3603/$O$14,B3603=2017,H3603/$O$15,B3603=2018,H3603/$O$16,B3603=2019,H3603/$O$17,B3603=2020,H3603/$O$18,B3603=2021,H3603/$O$19,B3603=2022,H3603/$O$20),"")</f>
        <v>2.5465035698329585E-5</v>
      </c>
      <c r="K3603" s="3" cm="1">
        <f t="array" ref="K3603">IFERROR(_xlfn.IFS(B3603=2015,J3603*$P$4,B3603=2016,J3603*$P$5,B3603=2017,J3603*$P$6,B3603=2018,J3603*$P$7,B3603=2019,J3603*$P$8,B3603=2020,J3603*$P$9,B3603=2021,J3603*$P$10,B3603=2022,J3603*$P$11),"")</f>
        <v>54509.26602042195</v>
      </c>
      <c r="L3603" s="3">
        <f t="shared" si="57"/>
        <v>104280.36602042195</v>
      </c>
    </row>
    <row r="3604" spans="1:12">
      <c r="A3604">
        <v>4800205</v>
      </c>
      <c r="B3604">
        <v>2022</v>
      </c>
      <c r="D3604" t="s">
        <v>3663</v>
      </c>
      <c r="E3604" t="s">
        <v>3664</v>
      </c>
      <c r="F3604" t="s">
        <v>4101</v>
      </c>
      <c r="G3604" t="s">
        <v>3665</v>
      </c>
      <c r="H3604" s="5">
        <v>56533.72</v>
      </c>
      <c r="I3604">
        <f>IFERROR(VLOOKUP(G3604,'NCES Match'!$A$2:$B$1307,2,FALSE),"")</f>
        <v>4800205</v>
      </c>
      <c r="J3604" cm="1">
        <f t="array" ref="J3604">IFERROR(_xlfn.IFS(B3604=2015,H3604/$O$13,B3604=2016,H3604/$O$14,B3604=2017,H3604/$O$15,B3604=2018,H3604/$O$16,B3604=2019,H3604/$O$17,B3604=2020,H3604/$O$18,B3604=2021,H3604/$O$19,B3604=2022,H3604/$O$20),"")</f>
        <v>2.4831342170557049E-5</v>
      </c>
      <c r="K3604" s="3" cm="1">
        <f t="array" ref="K3604">IFERROR(_xlfn.IFS(B3604=2015,J3604*$P$4,B3604=2016,J3604*$P$5,B3604=2017,J3604*$P$6,B3604=2018,J3604*$P$7,B3604=2019,J3604*$P$8,B3604=2020,J3604*$P$9,B3604=2021,J3604*$P$10,B3604=2022,J3604*$P$11),"")</f>
        <v>53473.87338046576</v>
      </c>
      <c r="L3604" s="3">
        <f t="shared" si="57"/>
        <v>110007.59338046575</v>
      </c>
    </row>
    <row r="3605" spans="1:12">
      <c r="A3605">
        <v>4800205</v>
      </c>
      <c r="B3605">
        <v>2023</v>
      </c>
      <c r="D3605" t="s">
        <v>3663</v>
      </c>
      <c r="E3605" t="s">
        <v>3664</v>
      </c>
      <c r="F3605" t="s">
        <v>4101</v>
      </c>
      <c r="G3605" t="s">
        <v>3665</v>
      </c>
      <c r="H3605" s="5">
        <v>66387.199999999997</v>
      </c>
      <c r="I3605">
        <f>IFERROR(VLOOKUP(G3605,'NCES Match'!$A$2:$B$1307,2,FALSE),"")</f>
        <v>4800205</v>
      </c>
      <c r="J3605" t="str" cm="1">
        <f t="array" ref="J3605">IFERROR(_xlfn.IFS(B3605=2015,H3605/$O$13,B3605=2016,H3605/$O$14,B3605=2017,H3605/$O$15,B3605=2018,H3605/$O$16,B3605=2019,H3605/$O$17,B3605=2020,H3605/$O$18,B3605=2021,H3605/$O$19,B3605=2022,H3605/$O$20),"")</f>
        <v/>
      </c>
      <c r="K3605" s="3" t="str" cm="1">
        <f t="array" ref="K3605">IFERROR(_xlfn.IFS(B3605=2015,J3605*$P$4,B3605=2016,J3605*$P$5,B3605=2017,J3605*$P$6,B3605=2018,J3605*$P$7,B3605=2019,J3605*$P$8,B3605=2020,J3605*$P$9,B3605=2021,J3605*$P$10,B3605=2022,J3605*$P$11),"")</f>
        <v/>
      </c>
      <c r="L3605" s="3">
        <f t="shared" si="57"/>
        <v>66387.199999999997</v>
      </c>
    </row>
    <row r="3606" spans="1:12">
      <c r="A3606">
        <v>4800272</v>
      </c>
      <c r="B3606">
        <v>2015</v>
      </c>
      <c r="C3606" t="s">
        <v>3521</v>
      </c>
      <c r="D3606" t="s">
        <v>3735</v>
      </c>
      <c r="E3606" t="s">
        <v>3736</v>
      </c>
      <c r="G3606" t="s">
        <v>3737</v>
      </c>
      <c r="H3606" s="5">
        <v>275412.52</v>
      </c>
      <c r="I3606">
        <f>IFERROR(VLOOKUP(G3606,'NCES Match'!$A$2:$B$1307,2,FALSE),"")</f>
        <v>4800272</v>
      </c>
      <c r="J3606" cm="1">
        <f t="array" ref="J3606">IFERROR(_xlfn.IFS(B3606=2015,H3606/$O$13,B3606=2016,H3606/$O$14,B3606=2017,H3606/$O$15,B3606=2018,H3606/$O$16,B3606=2019,H3606/$O$17,B3606=2020,H3606/$O$18,B3606=2021,H3606/$O$19,B3606=2022,H3606/$O$20),"")</f>
        <v>2.1575920286936464E-4</v>
      </c>
      <c r="K3606" s="3" cm="1">
        <f t="array" ref="K3606">IFERROR(_xlfn.IFS(B3606=2015,J3606*$P$4,B3606=2016,J3606*$P$5,B3606=2017,J3606*$P$6,B3606=2018,J3606*$P$7,B3606=2019,J3606*$P$8,B3606=2020,J3606*$P$9,B3606=2021,J3606*$P$10,B3606=2022,J3606*$P$11),"")</f>
        <v>343377.10085377388</v>
      </c>
      <c r="L3606" s="3">
        <f t="shared" si="57"/>
        <v>618789.6208537739</v>
      </c>
    </row>
    <row r="3607" spans="1:12">
      <c r="A3607">
        <v>4800272</v>
      </c>
      <c r="B3607">
        <v>2016</v>
      </c>
      <c r="C3607" t="s">
        <v>4104</v>
      </c>
      <c r="D3607" t="s">
        <v>3735</v>
      </c>
      <c r="E3607" t="s">
        <v>3736</v>
      </c>
      <c r="F3607" t="s">
        <v>4101</v>
      </c>
      <c r="G3607" t="s">
        <v>3737</v>
      </c>
      <c r="H3607" s="5">
        <v>353952</v>
      </c>
      <c r="I3607">
        <f>IFERROR(VLOOKUP(G3607,'NCES Match'!$A$2:$B$1307,2,FALSE),"")</f>
        <v>4800272</v>
      </c>
      <c r="J3607" cm="1">
        <f t="array" ref="J3607">IFERROR(_xlfn.IFS(B3607=2015,H3607/$O$13,B3607=2016,H3607/$O$14,B3607=2017,H3607/$O$15,B3607=2018,H3607/$O$16,B3607=2019,H3607/$O$17,B3607=2020,H3607/$O$18,B3607=2021,H3607/$O$19,B3607=2022,H3607/$O$20),"")</f>
        <v>2.533825241184295E-4</v>
      </c>
      <c r="K3607" s="3" cm="1">
        <f t="array" ref="K3607">IFERROR(_xlfn.IFS(B3607=2015,J3607*$P$4,B3607=2016,J3607*$P$5,B3607=2017,J3607*$P$6,B3607=2018,J3607*$P$7,B3607=2019,J3607*$P$8,B3607=2020,J3607*$P$9,B3607=2021,J3607*$P$10,B3607=2022,J3607*$P$11),"")</f>
        <v>424575.67510995414</v>
      </c>
      <c r="L3607" s="3">
        <f t="shared" si="57"/>
        <v>778527.67510995409</v>
      </c>
    </row>
    <row r="3608" spans="1:12">
      <c r="A3608">
        <v>4800272</v>
      </c>
      <c r="B3608">
        <v>2017</v>
      </c>
      <c r="D3608" t="s">
        <v>3735</v>
      </c>
      <c r="E3608" t="s">
        <v>3736</v>
      </c>
      <c r="F3608" t="s">
        <v>4101</v>
      </c>
      <c r="G3608" t="s">
        <v>3737</v>
      </c>
      <c r="H3608" s="5">
        <v>410833</v>
      </c>
      <c r="I3608">
        <f>IFERROR(VLOOKUP(G3608,'NCES Match'!$A$2:$B$1307,2,FALSE),"")</f>
        <v>4800272</v>
      </c>
      <c r="J3608" cm="1">
        <f t="array" ref="J3608">IFERROR(_xlfn.IFS(B3608=2015,H3608/$O$13,B3608=2016,H3608/$O$14,B3608=2017,H3608/$O$15,B3608=2018,H3608/$O$16,B3608=2019,H3608/$O$17,B3608=2020,H3608/$O$18,B3608=2021,H3608/$O$19,B3608=2022,H3608/$O$20),"")</f>
        <v>2.8324419680637403E-4</v>
      </c>
      <c r="K3608" s="3" cm="1">
        <f t="array" ref="K3608">IFERROR(_xlfn.IFS(B3608=2015,J3608*$P$4,B3608=2016,J3608*$P$5,B3608=2017,J3608*$P$6,B3608=2018,J3608*$P$7,B3608=2019,J3608*$P$8,B3608=2020,J3608*$P$9,B3608=2021,J3608*$P$10,B3608=2022,J3608*$P$11),"")</f>
        <v>481018.84032056405</v>
      </c>
      <c r="L3608" s="3">
        <f t="shared" si="57"/>
        <v>891851.84032056411</v>
      </c>
    </row>
    <row r="3609" spans="1:12">
      <c r="A3609">
        <v>4800272</v>
      </c>
      <c r="B3609">
        <v>2018</v>
      </c>
      <c r="D3609" t="s">
        <v>3735</v>
      </c>
      <c r="E3609" t="s">
        <v>3736</v>
      </c>
      <c r="F3609" t="s">
        <v>4101</v>
      </c>
      <c r="G3609" t="s">
        <v>3737</v>
      </c>
      <c r="H3609" s="5">
        <v>420886</v>
      </c>
      <c r="I3609">
        <f>IFERROR(VLOOKUP(G3609,'NCES Match'!$A$2:$B$1307,2,FALSE),"")</f>
        <v>4800272</v>
      </c>
      <c r="J3609" cm="1">
        <f t="array" ref="J3609">IFERROR(_xlfn.IFS(B3609=2015,H3609/$O$13,B3609=2016,H3609/$O$14,B3609=2017,H3609/$O$15,B3609=2018,H3609/$O$16,B3609=2019,H3609/$O$17,B3609=2020,H3609/$O$18,B3609=2021,H3609/$O$19,B3609=2022,H3609/$O$20),"")</f>
        <v>2.7465287780439776E-4</v>
      </c>
      <c r="K3609" s="3" cm="1">
        <f t="array" ref="K3609">IFERROR(_xlfn.IFS(B3609=2015,J3609*$P$4,B3609=2016,J3609*$P$5,B3609=2017,J3609*$P$6,B3609=2018,J3609*$P$7,B3609=2019,J3609*$P$8,B3609=2020,J3609*$P$9,B3609=2021,J3609*$P$10,B3609=2022,J3609*$P$11),"")</f>
        <v>471538.69894831703</v>
      </c>
      <c r="L3609" s="3">
        <f t="shared" si="57"/>
        <v>892424.69894831697</v>
      </c>
    </row>
    <row r="3610" spans="1:12">
      <c r="A3610">
        <v>4800272</v>
      </c>
      <c r="B3610">
        <v>2019</v>
      </c>
      <c r="D3610" t="s">
        <v>3735</v>
      </c>
      <c r="E3610" t="s">
        <v>3736</v>
      </c>
      <c r="F3610" t="s">
        <v>4101</v>
      </c>
      <c r="G3610" t="s">
        <v>3737</v>
      </c>
      <c r="H3610" s="5">
        <v>450573</v>
      </c>
      <c r="I3610">
        <f>IFERROR(VLOOKUP(G3610,'NCES Match'!$A$2:$B$1307,2,FALSE),"")</f>
        <v>4800272</v>
      </c>
      <c r="J3610" cm="1">
        <f t="array" ref="J3610">IFERROR(_xlfn.IFS(B3610=2015,H3610/$O$13,B3610=2016,H3610/$O$14,B3610=2017,H3610/$O$15,B3610=2018,H3610/$O$16,B3610=2019,H3610/$O$17,B3610=2020,H3610/$O$18,B3610=2021,H3610/$O$19,B3610=2022,H3610/$O$20),"")</f>
        <v>2.8529382414576893E-4</v>
      </c>
      <c r="K3610" s="3" cm="1">
        <f t="array" ref="K3610">IFERROR(_xlfn.IFS(B3610=2015,J3610*$P$4,B3610=2016,J3610*$P$5,B3610=2017,J3610*$P$6,B3610=2018,J3610*$P$7,B3610=2019,J3610*$P$8,B3610=2020,J3610*$P$9,B3610=2021,J3610*$P$10,B3610=2022,J3610*$P$11),"")</f>
        <v>495819.54577825108</v>
      </c>
      <c r="L3610" s="3">
        <f t="shared" si="57"/>
        <v>946392.54577825102</v>
      </c>
    </row>
    <row r="3611" spans="1:12">
      <c r="A3611">
        <v>4800272</v>
      </c>
      <c r="B3611">
        <v>2020</v>
      </c>
      <c r="D3611" t="s">
        <v>3735</v>
      </c>
      <c r="E3611" t="s">
        <v>3736</v>
      </c>
      <c r="F3611" t="s">
        <v>4230</v>
      </c>
      <c r="G3611" t="s">
        <v>3737</v>
      </c>
      <c r="H3611" s="5">
        <v>1005526</v>
      </c>
      <c r="I3611">
        <f>IFERROR(VLOOKUP(G3611,'NCES Match'!$A$2:$B$1307,2,FALSE),"")</f>
        <v>4800272</v>
      </c>
      <c r="J3611" cm="1">
        <f t="array" ref="J3611">IFERROR(_xlfn.IFS(B3611=2015,H3611/$O$13,B3611=2016,H3611/$O$14,B3611=2017,H3611/$O$15,B3611=2018,H3611/$O$16,B3611=2019,H3611/$O$17,B3611=2020,H3611/$O$18,B3611=2021,H3611/$O$19,B3611=2022,H3611/$O$20),"")</f>
        <v>5.4490214390114826E-4</v>
      </c>
      <c r="K3611" s="3" cm="1">
        <f t="array" ref="K3611">IFERROR(_xlfn.IFS(B3611=2015,J3611*$P$4,B3611=2016,J3611*$P$5,B3611=2017,J3611*$P$6,B3611=2018,J3611*$P$7,B3611=2019,J3611*$P$8,B3611=2020,J3611*$P$9,B3611=2021,J3611*$P$10,B3611=2022,J3611*$P$11),"")</f>
        <v>1148655.2532431555</v>
      </c>
      <c r="L3611" s="3">
        <f t="shared" si="57"/>
        <v>2154181.2532431558</v>
      </c>
    </row>
    <row r="3612" spans="1:12">
      <c r="A3612">
        <v>4800272</v>
      </c>
      <c r="B3612">
        <v>2021</v>
      </c>
      <c r="D3612" t="s">
        <v>3735</v>
      </c>
      <c r="E3612" t="s">
        <v>3736</v>
      </c>
      <c r="F3612" t="s">
        <v>4230</v>
      </c>
      <c r="G3612" t="s">
        <v>3737</v>
      </c>
      <c r="H3612" s="5">
        <v>1104176.6000000001</v>
      </c>
      <c r="I3612">
        <f>IFERROR(VLOOKUP(G3612,'NCES Match'!$A$2:$B$1307,2,FALSE),"")</f>
        <v>4800272</v>
      </c>
      <c r="J3612" cm="1">
        <f t="array" ref="J3612">IFERROR(_xlfn.IFS(B3612=2015,H3612/$O$13,B3612=2016,H3612/$O$14,B3612=2017,H3612/$O$15,B3612=2018,H3612/$O$16,B3612=2019,H3612/$O$17,B3612=2020,H3612/$O$18,B3612=2021,H3612/$O$19,B3612=2022,H3612/$O$20),"")</f>
        <v>5.6494424548101589E-4</v>
      </c>
      <c r="K3612" s="3" cm="1">
        <f t="array" ref="K3612">IFERROR(_xlfn.IFS(B3612=2015,J3612*$P$4,B3612=2016,J3612*$P$5,B3612=2017,J3612*$P$6,B3612=2018,J3612*$P$7,B3612=2019,J3612*$P$8,B3612=2020,J3612*$P$9,B3612=2021,J3612*$P$10,B3612=2022,J3612*$P$11),"")</f>
        <v>1209293.2650257889</v>
      </c>
      <c r="L3612" s="3">
        <f t="shared" si="57"/>
        <v>2313469.865025789</v>
      </c>
    </row>
    <row r="3613" spans="1:12">
      <c r="A3613">
        <v>4800272</v>
      </c>
      <c r="B3613">
        <v>2022</v>
      </c>
      <c r="D3613" t="s">
        <v>3735</v>
      </c>
      <c r="E3613" t="s">
        <v>3736</v>
      </c>
      <c r="F3613" t="s">
        <v>4101</v>
      </c>
      <c r="G3613" t="s">
        <v>3737</v>
      </c>
      <c r="H3613" s="5">
        <v>1687009.54</v>
      </c>
      <c r="I3613">
        <f>IFERROR(VLOOKUP(G3613,'NCES Match'!$A$2:$B$1307,2,FALSE),"")</f>
        <v>4800272</v>
      </c>
      <c r="J3613" cm="1">
        <f t="array" ref="J3613">IFERROR(_xlfn.IFS(B3613=2015,H3613/$O$13,B3613=2016,H3613/$O$14,B3613=2017,H3613/$O$15,B3613=2018,H3613/$O$16,B3613=2019,H3613/$O$17,B3613=2020,H3613/$O$18,B3613=2021,H3613/$O$19,B3613=2022,H3613/$O$20),"")</f>
        <v>7.4098628451717047E-4</v>
      </c>
      <c r="K3613" s="3" cm="1">
        <f t="array" ref="K3613">IFERROR(_xlfn.IFS(B3613=2015,J3613*$P$4,B3613=2016,J3613*$P$5,B3613=2017,J3613*$P$6,B3613=2018,J3613*$P$7,B3613=2019,J3613*$P$8,B3613=2020,J3613*$P$9,B3613=2021,J3613*$P$10,B3613=2022,J3613*$P$11),"")</f>
        <v>1595701.3713868074</v>
      </c>
      <c r="L3613" s="3">
        <f t="shared" si="57"/>
        <v>3282710.9113868074</v>
      </c>
    </row>
    <row r="3614" spans="1:12">
      <c r="A3614">
        <v>4800272</v>
      </c>
      <c r="B3614">
        <v>2023</v>
      </c>
      <c r="D3614" t="s">
        <v>3735</v>
      </c>
      <c r="E3614" t="s">
        <v>3736</v>
      </c>
      <c r="F3614" t="s">
        <v>4101</v>
      </c>
      <c r="G3614" t="s">
        <v>3737</v>
      </c>
      <c r="H3614" s="5">
        <v>1986213.97</v>
      </c>
      <c r="I3614">
        <f>IFERROR(VLOOKUP(G3614,'NCES Match'!$A$2:$B$1307,2,FALSE),"")</f>
        <v>4800272</v>
      </c>
      <c r="J3614" t="str" cm="1">
        <f t="array" ref="J3614">IFERROR(_xlfn.IFS(B3614=2015,H3614/$O$13,B3614=2016,H3614/$O$14,B3614=2017,H3614/$O$15,B3614=2018,H3614/$O$16,B3614=2019,H3614/$O$17,B3614=2020,H3614/$O$18,B3614=2021,H3614/$O$19,B3614=2022,H3614/$O$20),"")</f>
        <v/>
      </c>
      <c r="K3614" s="3" t="str" cm="1">
        <f t="array" ref="K3614">IFERROR(_xlfn.IFS(B3614=2015,J3614*$P$4,B3614=2016,J3614*$P$5,B3614=2017,J3614*$P$6,B3614=2018,J3614*$P$7,B3614=2019,J3614*$P$8,B3614=2020,J3614*$P$9,B3614=2021,J3614*$P$10,B3614=2022,J3614*$P$11),"")</f>
        <v/>
      </c>
      <c r="L3614" s="3">
        <f t="shared" si="57"/>
        <v>1986213.97</v>
      </c>
    </row>
    <row r="3615" spans="1:12">
      <c r="A3615">
        <v>4800286</v>
      </c>
      <c r="B3615">
        <v>2015</v>
      </c>
      <c r="C3615" t="s">
        <v>3521</v>
      </c>
      <c r="D3615" t="s">
        <v>3810</v>
      </c>
      <c r="E3615" t="s">
        <v>3811</v>
      </c>
      <c r="G3615" t="s">
        <v>3812</v>
      </c>
      <c r="H3615" s="5">
        <v>41121.24</v>
      </c>
      <c r="I3615">
        <f>IFERROR(VLOOKUP(G3615,'NCES Match'!$A$2:$B$1307,2,FALSE),"")</f>
        <v>4800286</v>
      </c>
      <c r="J3615" cm="1">
        <f t="array" ref="J3615">IFERROR(_xlfn.IFS(B3615=2015,H3615/$O$13,B3615=2016,H3615/$O$14,B3615=2017,H3615/$O$15,B3615=2018,H3615/$O$16,B3615=2019,H3615/$O$17,B3615=2020,H3615/$O$18,B3615=2021,H3615/$O$19,B3615=2022,H3615/$O$20),"")</f>
        <v>3.2214533904993973E-5</v>
      </c>
      <c r="K3615" s="3" cm="1">
        <f t="array" ref="K3615">IFERROR(_xlfn.IFS(B3615=2015,J3615*$P$4,B3615=2016,J3615*$P$5,B3615=2017,J3615*$P$6,B3615=2018,J3615*$P$7,B3615=2019,J3615*$P$8,B3615=2020,J3615*$P$9,B3615=2021,J3615*$P$10,B3615=2022,J3615*$P$11),"")</f>
        <v>51268.882673569955</v>
      </c>
      <c r="L3615" s="3">
        <f t="shared" si="57"/>
        <v>92390.122673569946</v>
      </c>
    </row>
    <row r="3616" spans="1:12">
      <c r="A3616">
        <v>4800286</v>
      </c>
      <c r="B3616">
        <v>2016</v>
      </c>
      <c r="C3616" t="s">
        <v>4104</v>
      </c>
      <c r="D3616" t="s">
        <v>3810</v>
      </c>
      <c r="E3616" t="s">
        <v>3811</v>
      </c>
      <c r="F3616" t="s">
        <v>4101</v>
      </c>
      <c r="G3616" t="s">
        <v>3812</v>
      </c>
      <c r="H3616" s="5">
        <v>52499</v>
      </c>
      <c r="I3616">
        <f>IFERROR(VLOOKUP(G3616,'NCES Match'!$A$2:$B$1307,2,FALSE),"")</f>
        <v>4800286</v>
      </c>
      <c r="J3616" cm="1">
        <f t="array" ref="J3616">IFERROR(_xlfn.IFS(B3616=2015,H3616/$O$13,B3616=2016,H3616/$O$14,B3616=2017,H3616/$O$15,B3616=2018,H3616/$O$16,B3616=2019,H3616/$O$17,B3616=2020,H3616/$O$18,B3616=2021,H3616/$O$19,B3616=2022,H3616/$O$20),"")</f>
        <v>3.7582296847294074E-5</v>
      </c>
      <c r="K3616" s="3" cm="1">
        <f t="array" ref="K3616">IFERROR(_xlfn.IFS(B3616=2015,J3616*$P$4,B3616=2016,J3616*$P$5,B3616=2017,J3616*$P$6,B3616=2018,J3616*$P$7,B3616=2019,J3616*$P$8,B3616=2020,J3616*$P$9,B3616=2021,J3616*$P$10,B3616=2022,J3616*$P$11),"")</f>
        <v>62974.070968937835</v>
      </c>
      <c r="L3616" s="3">
        <f t="shared" si="57"/>
        <v>115473.07096893783</v>
      </c>
    </row>
    <row r="3617" spans="1:12">
      <c r="A3617">
        <v>4800286</v>
      </c>
      <c r="B3617">
        <v>2017</v>
      </c>
      <c r="D3617" t="s">
        <v>3810</v>
      </c>
      <c r="E3617" t="s">
        <v>3811</v>
      </c>
      <c r="F3617" t="s">
        <v>4101</v>
      </c>
      <c r="G3617" t="s">
        <v>3812</v>
      </c>
      <c r="H3617" s="5">
        <v>57244</v>
      </c>
      <c r="I3617">
        <f>IFERROR(VLOOKUP(G3617,'NCES Match'!$A$2:$B$1307,2,FALSE),"")</f>
        <v>4800286</v>
      </c>
      <c r="J3617" cm="1">
        <f t="array" ref="J3617">IFERROR(_xlfn.IFS(B3617=2015,H3617/$O$13,B3617=2016,H3617/$O$14,B3617=2017,H3617/$O$15,B3617=2018,H3617/$O$16,B3617=2019,H3617/$O$17,B3617=2020,H3617/$O$18,B3617=2021,H3617/$O$19,B3617=2022,H3617/$O$20),"")</f>
        <v>3.9466232756336697E-5</v>
      </c>
      <c r="K3617" s="3" cm="1">
        <f t="array" ref="K3617">IFERROR(_xlfn.IFS(B3617=2015,J3617*$P$4,B3617=2016,J3617*$P$5,B3617=2017,J3617*$P$6,B3617=2018,J3617*$P$7,B3617=2019,J3617*$P$8,B3617=2020,J3617*$P$9,B3617=2021,J3617*$P$10,B3617=2022,J3617*$P$11),"")</f>
        <v>67023.443820993853</v>
      </c>
      <c r="L3617" s="3">
        <f t="shared" si="57"/>
        <v>124267.44382099385</v>
      </c>
    </row>
    <row r="3618" spans="1:12">
      <c r="A3618">
        <v>4800286</v>
      </c>
      <c r="B3618">
        <v>2018</v>
      </c>
      <c r="D3618" t="s">
        <v>3810</v>
      </c>
      <c r="E3618" t="s">
        <v>3811</v>
      </c>
      <c r="F3618" t="s">
        <v>4101</v>
      </c>
      <c r="G3618" t="s">
        <v>3812</v>
      </c>
      <c r="H3618" s="5">
        <v>47028</v>
      </c>
      <c r="I3618">
        <f>IFERROR(VLOOKUP(G3618,'NCES Match'!$A$2:$B$1307,2,FALSE),"")</f>
        <v>4800286</v>
      </c>
      <c r="J3618" cm="1">
        <f t="array" ref="J3618">IFERROR(_xlfn.IFS(B3618=2015,H3618/$O$13,B3618=2016,H3618/$O$14,B3618=2017,H3618/$O$15,B3618=2018,H3618/$O$16,B3618=2019,H3618/$O$17,B3618=2020,H3618/$O$18,B3618=2021,H3618/$O$19,B3618=2022,H3618/$O$20),"")</f>
        <v>3.0688536889764019E-5</v>
      </c>
      <c r="K3618" s="3" cm="1">
        <f t="array" ref="K3618">IFERROR(_xlfn.IFS(B3618=2015,J3618*$P$4,B3618=2016,J3618*$P$5,B3618=2017,J3618*$P$6,B3618=2018,J3618*$P$7,B3618=2019,J3618*$P$8,B3618=2020,J3618*$P$9,B3618=2021,J3618*$P$10,B3618=2022,J3618*$P$11),"")</f>
        <v>52687.715757096834</v>
      </c>
      <c r="L3618" s="3">
        <f t="shared" si="57"/>
        <v>99715.715757096827</v>
      </c>
    </row>
    <row r="3619" spans="1:12">
      <c r="A3619">
        <v>4800286</v>
      </c>
      <c r="B3619">
        <v>2019</v>
      </c>
      <c r="D3619" t="s">
        <v>3810</v>
      </c>
      <c r="E3619" t="s">
        <v>3811</v>
      </c>
      <c r="F3619" t="s">
        <v>4101</v>
      </c>
      <c r="G3619" t="s">
        <v>3812</v>
      </c>
      <c r="H3619" s="5">
        <v>32966</v>
      </c>
      <c r="I3619">
        <f>IFERROR(VLOOKUP(G3619,'NCES Match'!$A$2:$B$1307,2,FALSE),"")</f>
        <v>4800286</v>
      </c>
      <c r="J3619" cm="1">
        <f t="array" ref="J3619">IFERROR(_xlfn.IFS(B3619=2015,H3619/$O$13,B3619=2016,H3619/$O$14,B3619=2017,H3619/$O$15,B3619=2018,H3619/$O$16,B3619=2019,H3619/$O$17,B3619=2020,H3619/$O$18,B3619=2021,H3619/$O$19,B3619=2022,H3619/$O$20),"")</f>
        <v>2.087341275839746E-5</v>
      </c>
      <c r="K3619" s="3" cm="1">
        <f t="array" ref="K3619">IFERROR(_xlfn.IFS(B3619=2015,J3619*$P$4,B3619=2016,J3619*$P$5,B3619=2017,J3619*$P$6,B3619=2018,J3619*$P$7,B3619=2019,J3619*$P$8,B3619=2020,J3619*$P$9,B3619=2021,J3619*$P$10,B3619=2022,J3619*$P$11),"")</f>
        <v>36276.446094474872</v>
      </c>
      <c r="L3619" s="3">
        <f t="shared" si="57"/>
        <v>69242.446094474872</v>
      </c>
    </row>
    <row r="3620" spans="1:12">
      <c r="A3620">
        <v>4800286</v>
      </c>
      <c r="B3620">
        <v>2020</v>
      </c>
      <c r="D3620" t="s">
        <v>3810</v>
      </c>
      <c r="E3620" t="s">
        <v>3811</v>
      </c>
      <c r="F3620" t="s">
        <v>4230</v>
      </c>
      <c r="G3620" t="s">
        <v>3812</v>
      </c>
      <c r="H3620" s="5">
        <v>65304</v>
      </c>
      <c r="I3620">
        <f>IFERROR(VLOOKUP(G3620,'NCES Match'!$A$2:$B$1307,2,FALSE),"")</f>
        <v>4800286</v>
      </c>
      <c r="J3620" cm="1">
        <f t="array" ref="J3620">IFERROR(_xlfn.IFS(B3620=2015,H3620/$O$13,B3620=2016,H3620/$O$14,B3620=2017,H3620/$O$15,B3620=2018,H3620/$O$16,B3620=2019,H3620/$O$17,B3620=2020,H3620/$O$18,B3620=2021,H3620/$O$19,B3620=2022,H3620/$O$20),"")</f>
        <v>3.5388731475188696E-5</v>
      </c>
      <c r="K3620" s="3" cm="1">
        <f t="array" ref="K3620">IFERROR(_xlfn.IFS(B3620=2015,J3620*$P$4,B3620=2016,J3620*$P$5,B3620=2017,J3620*$P$6,B3620=2018,J3620*$P$7,B3620=2019,J3620*$P$8,B3620=2020,J3620*$P$9,B3620=2021,J3620*$P$10,B3620=2022,J3620*$P$11),"")</f>
        <v>74599.545568976871</v>
      </c>
      <c r="L3620" s="3">
        <f t="shared" si="57"/>
        <v>139903.54556897687</v>
      </c>
    </row>
    <row r="3621" spans="1:12">
      <c r="A3621">
        <v>4800286</v>
      </c>
      <c r="B3621">
        <v>2021</v>
      </c>
      <c r="D3621" t="s">
        <v>3810</v>
      </c>
      <c r="E3621" t="s">
        <v>3811</v>
      </c>
      <c r="F3621" t="s">
        <v>4101</v>
      </c>
      <c r="G3621" t="s">
        <v>3812</v>
      </c>
      <c r="H3621" s="5">
        <v>47255.56</v>
      </c>
      <c r="I3621">
        <f>IFERROR(VLOOKUP(G3621,'NCES Match'!$A$2:$B$1307,2,FALSE),"")</f>
        <v>4800286</v>
      </c>
      <c r="J3621" cm="1">
        <f t="array" ref="J3621">IFERROR(_xlfn.IFS(B3621=2015,H3621/$O$13,B3621=2016,H3621/$O$14,B3621=2017,H3621/$O$15,B3621=2018,H3621/$O$16,B3621=2019,H3621/$O$17,B3621=2020,H3621/$O$18,B3621=2021,H3621/$O$19,B3621=2022,H3621/$O$20),"")</f>
        <v>2.4177977226634644E-5</v>
      </c>
      <c r="K3621" s="3" cm="1">
        <f t="array" ref="K3621">IFERROR(_xlfn.IFS(B3621=2015,J3621*$P$4,B3621=2016,J3621*$P$5,B3621=2017,J3621*$P$6,B3621=2018,J3621*$P$7,B3621=2019,J3621*$P$8,B3621=2020,J3621*$P$9,B3621=2021,J3621*$P$10,B3621=2022,J3621*$P$11),"")</f>
        <v>51754.248770551792</v>
      </c>
      <c r="L3621" s="3">
        <f t="shared" si="57"/>
        <v>99009.808770551783</v>
      </c>
    </row>
    <row r="3622" spans="1:12">
      <c r="A3622">
        <v>4800286</v>
      </c>
      <c r="B3622">
        <v>2022</v>
      </c>
      <c r="D3622" t="s">
        <v>3810</v>
      </c>
      <c r="E3622" t="s">
        <v>3811</v>
      </c>
      <c r="F3622" t="s">
        <v>4101</v>
      </c>
      <c r="G3622" t="s">
        <v>3812</v>
      </c>
      <c r="H3622" s="5">
        <v>47973.21</v>
      </c>
      <c r="I3622">
        <f>IFERROR(VLOOKUP(G3622,'NCES Match'!$A$2:$B$1307,2,FALSE),"")</f>
        <v>4800286</v>
      </c>
      <c r="J3622" cm="1">
        <f t="array" ref="J3622">IFERROR(_xlfn.IFS(B3622=2015,H3622/$O$13,B3622=2016,H3622/$O$14,B3622=2017,H3622/$O$15,B3622=2018,H3622/$O$16,B3622=2019,H3622/$O$17,B3622=2020,H3622/$O$18,B3622=2021,H3622/$O$19,B3622=2022,H3622/$O$20),"")</f>
        <v>2.1071303861305945E-5</v>
      </c>
      <c r="K3622" s="3" cm="1">
        <f t="array" ref="K3622">IFERROR(_xlfn.IFS(B3622=2015,J3622*$P$4,B3622=2016,J3622*$P$5,B3622=2017,J3622*$P$6,B3622=2018,J3622*$P$7,B3622=2019,J3622*$P$8,B3622=2020,J3622*$P$9,B3622=2021,J3622*$P$10,B3622=2022,J3622*$P$11),"")</f>
        <v>45376.694779584534</v>
      </c>
      <c r="L3622" s="3">
        <f t="shared" si="57"/>
        <v>93349.904779584525</v>
      </c>
    </row>
    <row r="3623" spans="1:12">
      <c r="A3623">
        <v>4800286</v>
      </c>
      <c r="B3623">
        <v>2023</v>
      </c>
      <c r="D3623" t="s">
        <v>3810</v>
      </c>
      <c r="E3623" t="s">
        <v>3811</v>
      </c>
      <c r="F3623" t="s">
        <v>4101</v>
      </c>
      <c r="G3623" t="s">
        <v>3812</v>
      </c>
      <c r="H3623" s="5">
        <v>59475.23</v>
      </c>
      <c r="I3623">
        <f>IFERROR(VLOOKUP(G3623,'NCES Match'!$A$2:$B$1307,2,FALSE),"")</f>
        <v>4800286</v>
      </c>
      <c r="J3623" t="str" cm="1">
        <f t="array" ref="J3623">IFERROR(_xlfn.IFS(B3623=2015,H3623/$O$13,B3623=2016,H3623/$O$14,B3623=2017,H3623/$O$15,B3623=2018,H3623/$O$16,B3623=2019,H3623/$O$17,B3623=2020,H3623/$O$18,B3623=2021,H3623/$O$19,B3623=2022,H3623/$O$20),"")</f>
        <v/>
      </c>
      <c r="K3623" s="3" t="str" cm="1">
        <f t="array" ref="K3623">IFERROR(_xlfn.IFS(B3623=2015,J3623*$P$4,B3623=2016,J3623*$P$5,B3623=2017,J3623*$P$6,B3623=2018,J3623*$P$7,B3623=2019,J3623*$P$8,B3623=2020,J3623*$P$9,B3623=2021,J3623*$P$10,B3623=2022,J3623*$P$11),"")</f>
        <v/>
      </c>
      <c r="L3623" s="3">
        <f t="shared" si="57"/>
        <v>59475.23</v>
      </c>
    </row>
    <row r="3624" spans="1:12">
      <c r="A3624">
        <v>4801394</v>
      </c>
      <c r="B3624">
        <v>2015</v>
      </c>
      <c r="C3624" t="s">
        <v>3521</v>
      </c>
      <c r="D3624" t="s">
        <v>4065</v>
      </c>
      <c r="E3624" t="s">
        <v>4066</v>
      </c>
      <c r="G3624" t="s">
        <v>4067</v>
      </c>
      <c r="H3624" s="5">
        <v>34571.86</v>
      </c>
      <c r="I3624">
        <f>IFERROR(VLOOKUP(G3624,'NCES Match'!$A$2:$B$1307,2,FALSE),"")</f>
        <v>4801394</v>
      </c>
      <c r="J3624" cm="1">
        <f t="array" ref="J3624">IFERROR(_xlfn.IFS(B3624=2015,H3624/$O$13,B3624=2016,H3624/$O$14,B3624=2017,H3624/$O$15,B3624=2018,H3624/$O$16,B3624=2019,H3624/$O$17,B3624=2020,H3624/$O$18,B3624=2021,H3624/$O$19,B3624=2022,H3624/$O$20),"")</f>
        <v>2.708372500753151E-5</v>
      </c>
      <c r="K3624" s="3" cm="1">
        <f t="array" ref="K3624">IFERROR(_xlfn.IFS(B3624=2015,J3624*$P$4,B3624=2016,J3624*$P$5,B3624=2017,J3624*$P$6,B3624=2018,J3624*$P$7,B3624=2019,J3624*$P$8,B3624=2020,J3624*$P$9,B3624=2021,J3624*$P$10,B3624=2022,J3624*$P$11),"")</f>
        <v>43103.287598989875</v>
      </c>
      <c r="L3624" s="3">
        <f t="shared" si="57"/>
        <v>77675.147598989875</v>
      </c>
    </row>
    <row r="3625" spans="1:12">
      <c r="A3625">
        <v>4801394</v>
      </c>
      <c r="B3625">
        <v>2016</v>
      </c>
      <c r="C3625" t="s">
        <v>4104</v>
      </c>
      <c r="D3625" t="s">
        <v>4065</v>
      </c>
      <c r="E3625" t="s">
        <v>4066</v>
      </c>
      <c r="F3625" t="s">
        <v>4101</v>
      </c>
      <c r="G3625" t="s">
        <v>4067</v>
      </c>
      <c r="H3625" s="5">
        <v>40580</v>
      </c>
      <c r="I3625">
        <f>IFERROR(VLOOKUP(G3625,'NCES Match'!$A$2:$B$1307,2,FALSE),"")</f>
        <v>4801394</v>
      </c>
      <c r="J3625" cm="1">
        <f t="array" ref="J3625">IFERROR(_xlfn.IFS(B3625=2015,H3625/$O$13,B3625=2016,H3625/$O$14,B3625=2017,H3625/$O$15,B3625=2018,H3625/$O$16,B3625=2019,H3625/$O$17,B3625=2020,H3625/$O$18,B3625=2021,H3625/$O$19,B3625=2022,H3625/$O$20),"")</f>
        <v>2.9049879160806746E-5</v>
      </c>
      <c r="K3625" s="3" cm="1">
        <f t="array" ref="K3625">IFERROR(_xlfn.IFS(B3625=2015,J3625*$P$4,B3625=2016,J3625*$P$5,B3625=2017,J3625*$P$6,B3625=2018,J3625*$P$7,B3625=2019,J3625*$P$8,B3625=2020,J3625*$P$9,B3625=2021,J3625*$P$10,B3625=2022,J3625*$P$11),"")</f>
        <v>48676.885272471802</v>
      </c>
      <c r="L3625" s="3">
        <f t="shared" si="57"/>
        <v>89256.885272471802</v>
      </c>
    </row>
    <row r="3626" spans="1:12">
      <c r="A3626">
        <v>4801394</v>
      </c>
      <c r="B3626">
        <v>2017</v>
      </c>
      <c r="D3626" t="s">
        <v>4065</v>
      </c>
      <c r="E3626" t="s">
        <v>4066</v>
      </c>
      <c r="F3626" t="s">
        <v>4101</v>
      </c>
      <c r="G3626" t="s">
        <v>4067</v>
      </c>
      <c r="H3626" s="5">
        <v>43692</v>
      </c>
      <c r="I3626">
        <f>IFERROR(VLOOKUP(G3626,'NCES Match'!$A$2:$B$1307,2,FALSE),"")</f>
        <v>4801394</v>
      </c>
      <c r="J3626" cm="1">
        <f t="array" ref="J3626">IFERROR(_xlfn.IFS(B3626=2015,H3626/$O$13,B3626=2016,H3626/$O$14,B3626=2017,H3626/$O$15,B3626=2018,H3626/$O$16,B3626=2019,H3626/$O$17,B3626=2020,H3626/$O$18,B3626=2021,H3626/$O$19,B3626=2022,H3626/$O$20),"")</f>
        <v>3.0122958591116326E-5</v>
      </c>
      <c r="K3626" s="3" cm="1">
        <f t="array" ref="K3626">IFERROR(_xlfn.IFS(B3626=2015,J3626*$P$4,B3626=2016,J3626*$P$5,B3626=2017,J3626*$P$6,B3626=2018,J3626*$P$7,B3626=2019,J3626*$P$8,B3626=2020,J3626*$P$9,B3626=2021,J3626*$P$10,B3626=2022,J3626*$P$11),"")</f>
        <v>51156.248819559492</v>
      </c>
      <c r="L3626" s="3">
        <f t="shared" si="57"/>
        <v>94848.248819559492</v>
      </c>
    </row>
    <row r="3627" spans="1:12">
      <c r="A3627">
        <v>4801394</v>
      </c>
      <c r="B3627">
        <v>2018</v>
      </c>
      <c r="D3627" t="s">
        <v>4065</v>
      </c>
      <c r="E3627" t="s">
        <v>4066</v>
      </c>
      <c r="F3627" t="s">
        <v>4101</v>
      </c>
      <c r="G3627" t="s">
        <v>4067</v>
      </c>
      <c r="H3627" s="5">
        <v>43447</v>
      </c>
      <c r="I3627">
        <f>IFERROR(VLOOKUP(G3627,'NCES Match'!$A$2:$B$1307,2,FALSE),"")</f>
        <v>4801394</v>
      </c>
      <c r="J3627" cm="1">
        <f t="array" ref="J3627">IFERROR(_xlfn.IFS(B3627=2015,H3627/$O$13,B3627=2016,H3627/$O$14,B3627=2017,H3627/$O$15,B3627=2018,H3627/$O$16,B3627=2019,H3627/$O$17,B3627=2020,H3627/$O$18,B3627=2021,H3627/$O$19,B3627=2022,H3627/$O$20),"")</f>
        <v>2.8351723701828215E-5</v>
      </c>
      <c r="K3627" s="3" cm="1">
        <f t="array" ref="K3627">IFERROR(_xlfn.IFS(B3627=2015,J3627*$P$4,B3627=2016,J3627*$P$5,B3627=2017,J3627*$P$6,B3627=2018,J3627*$P$7,B3627=2019,J3627*$P$8,B3627=2020,J3627*$P$9,B3627=2021,J3627*$P$10,B3627=2022,J3627*$P$11),"")</f>
        <v>48675.750329560811</v>
      </c>
      <c r="L3627" s="3">
        <f t="shared" si="57"/>
        <v>92122.750329560804</v>
      </c>
    </row>
    <row r="3628" spans="1:12">
      <c r="A3628">
        <v>4801394</v>
      </c>
      <c r="B3628">
        <v>2019</v>
      </c>
      <c r="D3628" t="s">
        <v>4065</v>
      </c>
      <c r="E3628" t="s">
        <v>4066</v>
      </c>
      <c r="F3628" t="s">
        <v>4101</v>
      </c>
      <c r="G3628" t="s">
        <v>4067</v>
      </c>
      <c r="H3628" s="5">
        <v>42580</v>
      </c>
      <c r="I3628">
        <f>IFERROR(VLOOKUP(G3628,'NCES Match'!$A$2:$B$1307,2,FALSE),"")</f>
        <v>4801394</v>
      </c>
      <c r="J3628" cm="1">
        <f t="array" ref="J3628">IFERROR(_xlfn.IFS(B3628=2015,H3628/$O$13,B3628=2016,H3628/$O$14,B3628=2017,H3628/$O$15,B3628=2018,H3628/$O$16,B3628=2019,H3628/$O$17,B3628=2020,H3628/$O$18,B3628=2021,H3628/$O$19,B3628=2022,H3628/$O$20),"")</f>
        <v>2.6960805534567855E-5</v>
      </c>
      <c r="K3628" s="3" cm="1">
        <f t="array" ref="K3628">IFERROR(_xlfn.IFS(B3628=2015,J3628*$P$4,B3628=2016,J3628*$P$5,B3628=2017,J3628*$P$6,B3628=2018,J3628*$P$7,B3628=2019,J3628*$P$8,B3628=2020,J3628*$P$9,B3628=2021,J3628*$P$10,B3628=2022,J3628*$P$11),"")</f>
        <v>46855.884083684403</v>
      </c>
      <c r="L3628" s="3">
        <f t="shared" si="57"/>
        <v>89435.884083684403</v>
      </c>
    </row>
    <row r="3629" spans="1:12">
      <c r="A3629">
        <v>4801394</v>
      </c>
      <c r="B3629">
        <v>2020</v>
      </c>
      <c r="D3629" t="s">
        <v>4065</v>
      </c>
      <c r="E3629" t="s">
        <v>4066</v>
      </c>
      <c r="F3629" t="s">
        <v>4230</v>
      </c>
      <c r="G3629" t="s">
        <v>4349</v>
      </c>
      <c r="H3629" s="5">
        <v>53243</v>
      </c>
      <c r="I3629">
        <f>IFERROR(VLOOKUP(G3629,'NCES Match'!$A$2:$B$1307,2,FALSE),"")</f>
        <v>4801394</v>
      </c>
      <c r="J3629" cm="1">
        <f t="array" ref="J3629">IFERROR(_xlfn.IFS(B3629=2015,H3629/$O$13,B3629=2016,H3629/$O$14,B3629=2017,H3629/$O$15,B3629=2018,H3629/$O$16,B3629=2019,H3629/$O$17,B3629=2020,H3629/$O$18,B3629=2021,H3629/$O$19,B3629=2022,H3629/$O$20),"")</f>
        <v>2.8852784361348029E-5</v>
      </c>
      <c r="K3629" s="3" cm="1">
        <f t="array" ref="K3629">IFERROR(_xlfn.IFS(B3629=2015,J3629*$P$4,B3629=2016,J3629*$P$5,B3629=2017,J3629*$P$6,B3629=2018,J3629*$P$7,B3629=2019,J3629*$P$8,B3629=2020,J3629*$P$9,B3629=2021,J3629*$P$10,B3629=2022,J3629*$P$11),"")</f>
        <v>60821.750654309624</v>
      </c>
      <c r="L3629" s="3">
        <f t="shared" si="57"/>
        <v>114064.75065430962</v>
      </c>
    </row>
    <row r="3630" spans="1:12">
      <c r="A3630">
        <v>4801394</v>
      </c>
      <c r="B3630">
        <v>2021</v>
      </c>
      <c r="D3630" t="s">
        <v>4065</v>
      </c>
      <c r="E3630" t="s">
        <v>4066</v>
      </c>
      <c r="F3630" t="s">
        <v>4101</v>
      </c>
      <c r="G3630" t="s">
        <v>4349</v>
      </c>
      <c r="H3630" s="5">
        <v>59464.12</v>
      </c>
      <c r="I3630">
        <f>IFERROR(VLOOKUP(G3630,'NCES Match'!$A$2:$B$1307,2,FALSE),"")</f>
        <v>4801394</v>
      </c>
      <c r="J3630" cm="1">
        <f t="array" ref="J3630">IFERROR(_xlfn.IFS(B3630=2015,H3630/$O$13,B3630=2016,H3630/$O$14,B3630=2017,H3630/$O$15,B3630=2018,H3630/$O$16,B3630=2019,H3630/$O$17,B3630=2020,H3630/$O$18,B3630=2021,H3630/$O$19,B3630=2022,H3630/$O$20),"")</f>
        <v>3.0424401682296642E-5</v>
      </c>
      <c r="K3630" s="3" cm="1">
        <f t="array" ref="K3630">IFERROR(_xlfn.IFS(B3630=2015,J3630*$P$4,B3630=2016,J3630*$P$5,B3630=2017,J3630*$P$6,B3630=2018,J3630*$P$7,B3630=2019,J3630*$P$8,B3630=2020,J3630*$P$9,B3630=2021,J3630*$P$10,B3630=2022,J3630*$P$11),"")</f>
        <v>65125.053208594814</v>
      </c>
      <c r="L3630" s="3">
        <f t="shared" si="57"/>
        <v>124589.17320859482</v>
      </c>
    </row>
    <row r="3631" spans="1:12">
      <c r="A3631">
        <v>4801394</v>
      </c>
      <c r="B3631">
        <v>2022</v>
      </c>
      <c r="D3631" t="s">
        <v>4065</v>
      </c>
      <c r="E3631" t="s">
        <v>4066</v>
      </c>
      <c r="F3631" t="s">
        <v>4101</v>
      </c>
      <c r="G3631" t="s">
        <v>4349</v>
      </c>
      <c r="H3631" s="5">
        <v>83229.64</v>
      </c>
      <c r="I3631">
        <f>IFERROR(VLOOKUP(G3631,'NCES Match'!$A$2:$B$1307,2,FALSE),"")</f>
        <v>4801394</v>
      </c>
      <c r="J3631" cm="1">
        <f t="array" ref="J3631">IFERROR(_xlfn.IFS(B3631=2015,H3631/$O$13,B3631=2016,H3631/$O$14,B3631=2017,H3631/$O$15,B3631=2018,H3631/$O$16,B3631=2019,H3631/$O$17,B3631=2020,H3631/$O$18,B3631=2021,H3631/$O$19,B3631=2022,H3631/$O$20),"")</f>
        <v>3.6557008269972004E-5</v>
      </c>
      <c r="K3631" s="3" cm="1">
        <f t="array" ref="K3631">IFERROR(_xlfn.IFS(B3631=2015,J3631*$P$4,B3631=2016,J3631*$P$5,B3631=2017,J3631*$P$6,B3631=2018,J3631*$P$7,B3631=2019,J3631*$P$8,B3631=2020,J3631*$P$9,B3631=2021,J3631*$P$10,B3631=2022,J3631*$P$11),"")</f>
        <v>78724.896059586172</v>
      </c>
      <c r="L3631" s="3">
        <f t="shared" si="57"/>
        <v>161954.53605958616</v>
      </c>
    </row>
    <row r="3632" spans="1:12">
      <c r="A3632">
        <v>4801394</v>
      </c>
      <c r="B3632">
        <v>2023</v>
      </c>
      <c r="D3632" t="s">
        <v>4065</v>
      </c>
      <c r="E3632" t="s">
        <v>4066</v>
      </c>
      <c r="F3632" t="s">
        <v>4101</v>
      </c>
      <c r="G3632" t="s">
        <v>4067</v>
      </c>
      <c r="H3632" s="5">
        <v>94349.22</v>
      </c>
      <c r="I3632">
        <f>IFERROR(VLOOKUP(G3632,'NCES Match'!$A$2:$B$1307,2,FALSE),"")</f>
        <v>4801394</v>
      </c>
      <c r="J3632" t="str" cm="1">
        <f t="array" ref="J3632">IFERROR(_xlfn.IFS(B3632=2015,H3632/$O$13,B3632=2016,H3632/$O$14,B3632=2017,H3632/$O$15,B3632=2018,H3632/$O$16,B3632=2019,H3632/$O$17,B3632=2020,H3632/$O$18,B3632=2021,H3632/$O$19,B3632=2022,H3632/$O$20),"")</f>
        <v/>
      </c>
      <c r="K3632" s="3" t="str" cm="1">
        <f t="array" ref="K3632">IFERROR(_xlfn.IFS(B3632=2015,J3632*$P$4,B3632=2016,J3632*$P$5,B3632=2017,J3632*$P$6,B3632=2018,J3632*$P$7,B3632=2019,J3632*$P$8,B3632=2020,J3632*$P$9,B3632=2021,J3632*$P$10,B3632=2022,J3632*$P$11),"")</f>
        <v/>
      </c>
      <c r="L3632" s="3">
        <f t="shared" si="57"/>
        <v>94349.22</v>
      </c>
    </row>
    <row r="3633" spans="1:12">
      <c r="A3633">
        <v>4801439</v>
      </c>
      <c r="B3633">
        <v>2015</v>
      </c>
      <c r="C3633" t="s">
        <v>3521</v>
      </c>
      <c r="D3633" t="s">
        <v>3666</v>
      </c>
      <c r="E3633" t="s">
        <v>3667</v>
      </c>
      <c r="G3633" t="s">
        <v>3668</v>
      </c>
      <c r="H3633" s="5">
        <v>11958.19</v>
      </c>
      <c r="I3633">
        <f>IFERROR(VLOOKUP(G3633,'NCES Match'!$A$2:$B$1307,2,FALSE),"")</f>
        <v>4801439</v>
      </c>
      <c r="J3633" cm="1">
        <f t="array" ref="J3633">IFERROR(_xlfn.IFS(B3633=2015,H3633/$O$13,B3633=2016,H3633/$O$14,B3633=2017,H3633/$O$15,B3633=2018,H3633/$O$16,B3633=2019,H3633/$O$17,B3633=2020,H3633/$O$18,B3633=2021,H3633/$O$19,B3633=2022,H3633/$O$20),"")</f>
        <v>9.3680909719006507E-6</v>
      </c>
      <c r="K3633" s="3" cm="1">
        <f t="array" ref="K3633">IFERROR(_xlfn.IFS(B3633=2015,J3633*$P$4,B3633=2016,J3633*$P$5,B3633=2017,J3633*$P$6,B3633=2018,J3633*$P$7,B3633=2019,J3633*$P$8,B3633=2020,J3633*$P$9,B3633=2021,J3633*$P$10,B3633=2022,J3633*$P$11),"")</f>
        <v>14909.157411066824</v>
      </c>
      <c r="L3633" s="3">
        <f t="shared" si="57"/>
        <v>26867.347411066825</v>
      </c>
    </row>
    <row r="3634" spans="1:12">
      <c r="A3634">
        <v>4801439</v>
      </c>
      <c r="B3634">
        <v>2016</v>
      </c>
      <c r="C3634" t="s">
        <v>4104</v>
      </c>
      <c r="D3634" t="s">
        <v>3666</v>
      </c>
      <c r="E3634" t="s">
        <v>3667</v>
      </c>
      <c r="F3634" t="s">
        <v>4101</v>
      </c>
      <c r="G3634" t="s">
        <v>3668</v>
      </c>
      <c r="H3634" s="5">
        <v>27453</v>
      </c>
      <c r="I3634">
        <f>IFERROR(VLOOKUP(G3634,'NCES Match'!$A$2:$B$1307,2,FALSE),"")</f>
        <v>4801439</v>
      </c>
      <c r="J3634" cm="1">
        <f t="array" ref="J3634">IFERROR(_xlfn.IFS(B3634=2015,H3634/$O$13,B3634=2016,H3634/$O$14,B3634=2017,H3634/$O$15,B3634=2018,H3634/$O$16,B3634=2019,H3634/$O$17,B3634=2020,H3634/$O$18,B3634=2021,H3634/$O$19,B3634=2022,H3634/$O$20),"")</f>
        <v>1.9652694248438334E-5</v>
      </c>
      <c r="K3634" s="3" cm="1">
        <f t="array" ref="K3634">IFERROR(_xlfn.IFS(B3634=2015,J3634*$P$4,B3634=2016,J3634*$P$5,B3634=2017,J3634*$P$6,B3634=2018,J3634*$P$7,B3634=2019,J3634*$P$8,B3634=2020,J3634*$P$9,B3634=2021,J3634*$P$10,B3634=2022,J3634*$P$11),"")</f>
        <v>32930.668590073146</v>
      </c>
      <c r="L3634" s="3">
        <f t="shared" si="57"/>
        <v>60383.668590073146</v>
      </c>
    </row>
    <row r="3635" spans="1:12">
      <c r="A3635">
        <v>4801439</v>
      </c>
      <c r="B3635">
        <v>2017</v>
      </c>
      <c r="D3635" t="s">
        <v>3666</v>
      </c>
      <c r="E3635" t="s">
        <v>3667</v>
      </c>
      <c r="F3635" t="s">
        <v>4101</v>
      </c>
      <c r="G3635" t="s">
        <v>3668</v>
      </c>
      <c r="H3635" s="5">
        <v>31144</v>
      </c>
      <c r="I3635">
        <f>IFERROR(VLOOKUP(G3635,'NCES Match'!$A$2:$B$1307,2,FALSE),"")</f>
        <v>4801439</v>
      </c>
      <c r="J3635" cm="1">
        <f t="array" ref="J3635">IFERROR(_xlfn.IFS(B3635=2015,H3635/$O$13,B3635=2016,H3635/$O$14,B3635=2017,H3635/$O$15,B3635=2018,H3635/$O$16,B3635=2019,H3635/$O$17,B3635=2020,H3635/$O$18,B3635=2021,H3635/$O$19,B3635=2022,H3635/$O$20),"")</f>
        <v>2.1471880947581408E-5</v>
      </c>
      <c r="K3635" s="3" cm="1">
        <f t="array" ref="K3635">IFERROR(_xlfn.IFS(B3635=2015,J3635*$P$4,B3635=2016,J3635*$P$5,B3635=2017,J3635*$P$6,B3635=2018,J3635*$P$7,B3635=2019,J3635*$P$8,B3635=2020,J3635*$P$9,B3635=2021,J3635*$P$10,B3635=2022,J3635*$P$11),"")</f>
        <v>36464.575053473425</v>
      </c>
      <c r="L3635" s="3">
        <f t="shared" si="57"/>
        <v>67608.575053473425</v>
      </c>
    </row>
    <row r="3636" spans="1:12">
      <c r="A3636">
        <v>4801439</v>
      </c>
      <c r="B3636">
        <v>2018</v>
      </c>
      <c r="D3636" t="s">
        <v>3666</v>
      </c>
      <c r="E3636" t="s">
        <v>3667</v>
      </c>
      <c r="F3636" t="s">
        <v>4101</v>
      </c>
      <c r="G3636" t="s">
        <v>3668</v>
      </c>
      <c r="H3636" s="5">
        <v>31535</v>
      </c>
      <c r="I3636">
        <f>IFERROR(VLOOKUP(G3636,'NCES Match'!$A$2:$B$1307,2,FALSE),"")</f>
        <v>4801439</v>
      </c>
      <c r="J3636" cm="1">
        <f t="array" ref="J3636">IFERROR(_xlfn.IFS(B3636=2015,H3636/$O$13,B3636=2016,H3636/$O$14,B3636=2017,H3636/$O$15,B3636=2018,H3636/$O$16,B3636=2019,H3636/$O$17,B3636=2020,H3636/$O$18,B3636=2021,H3636/$O$19,B3636=2022,H3636/$O$20),"")</f>
        <v>2.0578442859970834E-5</v>
      </c>
      <c r="K3636" s="3" cm="1">
        <f t="array" ref="K3636">IFERROR(_xlfn.IFS(B3636=2015,J3636*$P$4,B3636=2016,J3636*$P$5,B3636=2017,J3636*$P$6,B3636=2018,J3636*$P$7,B3636=2019,J3636*$P$8,B3636=2020,J3636*$P$9,B3636=2021,J3636*$P$10,B3636=2022,J3636*$P$11),"")</f>
        <v>35330.167483202531</v>
      </c>
      <c r="L3636" s="3">
        <f t="shared" si="57"/>
        <v>66865.167483202531</v>
      </c>
    </row>
    <row r="3637" spans="1:12">
      <c r="A3637">
        <v>4801439</v>
      </c>
      <c r="B3637">
        <v>2019</v>
      </c>
      <c r="D3637" t="s">
        <v>3666</v>
      </c>
      <c r="E3637" t="s">
        <v>3667</v>
      </c>
      <c r="F3637" t="s">
        <v>4101</v>
      </c>
      <c r="G3637" t="s">
        <v>3668</v>
      </c>
      <c r="H3637" s="5">
        <v>27416</v>
      </c>
      <c r="I3637">
        <f>IFERROR(VLOOKUP(G3637,'NCES Match'!$A$2:$B$1307,2,FALSE),"")</f>
        <v>4801439</v>
      </c>
      <c r="J3637" cm="1">
        <f t="array" ref="J3637">IFERROR(_xlfn.IFS(B3637=2015,H3637/$O$13,B3637=2016,H3637/$O$14,B3637=2017,H3637/$O$15,B3637=2018,H3637/$O$16,B3637=2019,H3637/$O$17,B3637=2020,H3637/$O$18,B3637=2021,H3637/$O$19,B3637=2022,H3637/$O$20),"")</f>
        <v>1.7359263610514613E-5</v>
      </c>
      <c r="K3637" s="3" cm="1">
        <f t="array" ref="K3637">IFERROR(_xlfn.IFS(B3637=2015,J3637*$P$4,B3637=2016,J3637*$P$5,B3637=2017,J3637*$P$6,B3637=2018,J3637*$P$7,B3637=2019,J3637*$P$8,B3637=2020,J3637*$P$9,B3637=2021,J3637*$P$10,B3637=2022,J3637*$P$11),"")</f>
        <v>30169.115031430047</v>
      </c>
      <c r="L3637" s="3">
        <f t="shared" si="57"/>
        <v>57585.115031430047</v>
      </c>
    </row>
    <row r="3638" spans="1:12">
      <c r="A3638">
        <v>4801439</v>
      </c>
      <c r="B3638">
        <v>2020</v>
      </c>
      <c r="D3638" t="s">
        <v>3666</v>
      </c>
      <c r="E3638" t="s">
        <v>3667</v>
      </c>
      <c r="F3638" t="s">
        <v>4230</v>
      </c>
      <c r="G3638" t="s">
        <v>3668</v>
      </c>
      <c r="H3638" s="5">
        <v>66093</v>
      </c>
      <c r="I3638">
        <f>IFERROR(VLOOKUP(G3638,'NCES Match'!$A$2:$B$1307,2,FALSE),"")</f>
        <v>4801439</v>
      </c>
      <c r="J3638" cm="1">
        <f t="array" ref="J3638">IFERROR(_xlfn.IFS(B3638=2015,H3638/$O$13,B3638=2016,H3638/$O$14,B3638=2017,H3638/$O$15,B3638=2018,H3638/$O$16,B3638=2019,H3638/$O$17,B3638=2020,H3638/$O$18,B3638=2021,H3638/$O$19,B3638=2022,H3638/$O$20),"")</f>
        <v>3.5816296542166579E-5</v>
      </c>
      <c r="K3638" s="3" cm="1">
        <f t="array" ref="K3638">IFERROR(_xlfn.IFS(B3638=2015,J3638*$P$4,B3638=2016,J3638*$P$5,B3638=2017,J3638*$P$6,B3638=2018,J3638*$P$7,B3638=2019,J3638*$P$8,B3638=2020,J3638*$P$9,B3638=2021,J3638*$P$10,B3638=2022,J3638*$P$11),"")</f>
        <v>75500.853933761915</v>
      </c>
      <c r="L3638" s="3">
        <f t="shared" si="57"/>
        <v>141593.85393376191</v>
      </c>
    </row>
    <row r="3639" spans="1:12">
      <c r="A3639">
        <v>4801439</v>
      </c>
      <c r="B3639">
        <v>2021</v>
      </c>
      <c r="D3639" t="s">
        <v>3666</v>
      </c>
      <c r="E3639" t="s">
        <v>3667</v>
      </c>
      <c r="F3639" t="s">
        <v>4101</v>
      </c>
      <c r="G3639" t="s">
        <v>3668</v>
      </c>
      <c r="H3639" s="5">
        <v>96424.2</v>
      </c>
      <c r="I3639">
        <f>IFERROR(VLOOKUP(G3639,'NCES Match'!$A$2:$B$1307,2,FALSE),"")</f>
        <v>4801439</v>
      </c>
      <c r="J3639" cm="1">
        <f t="array" ref="J3639">IFERROR(_xlfn.IFS(B3639=2015,H3639/$O$13,B3639=2016,H3639/$O$14,B3639=2017,H3639/$O$15,B3639=2018,H3639/$O$16,B3639=2019,H3639/$O$17,B3639=2020,H3639/$O$18,B3639=2021,H3639/$O$19,B3639=2022,H3639/$O$20),"")</f>
        <v>4.9334768473730172E-5</v>
      </c>
      <c r="K3639" s="3" cm="1">
        <f t="array" ref="K3639">IFERROR(_xlfn.IFS(B3639=2015,J3639*$P$4,B3639=2016,J3639*$P$5,B3639=2017,J3639*$P$6,B3639=2018,J3639*$P$7,B3639=2019,J3639*$P$8,B3639=2020,J3639*$P$9,B3639=2021,J3639*$P$10,B3639=2022,J3639*$P$11),"")</f>
        <v>105603.70111583571</v>
      </c>
      <c r="L3639" s="3">
        <f t="shared" si="57"/>
        <v>202027.9011158357</v>
      </c>
    </row>
    <row r="3640" spans="1:12">
      <c r="A3640">
        <v>4801439</v>
      </c>
      <c r="B3640">
        <v>2022</v>
      </c>
      <c r="D3640" t="s">
        <v>3666</v>
      </c>
      <c r="E3640" t="s">
        <v>3667</v>
      </c>
      <c r="F3640" t="s">
        <v>4101</v>
      </c>
      <c r="G3640" t="s">
        <v>3668</v>
      </c>
      <c r="H3640" s="5">
        <v>121518.40000000001</v>
      </c>
      <c r="I3640">
        <f>IFERROR(VLOOKUP(G3640,'NCES Match'!$A$2:$B$1307,2,FALSE),"")</f>
        <v>4801439</v>
      </c>
      <c r="J3640" cm="1">
        <f t="array" ref="J3640">IFERROR(_xlfn.IFS(B3640=2015,H3640/$O$13,B3640=2016,H3640/$O$14,B3640=2017,H3640/$O$15,B3640=2018,H3640/$O$16,B3640=2019,H3640/$O$17,B3640=2020,H3640/$O$18,B3640=2021,H3640/$O$19,B3640=2022,H3640/$O$20),"")</f>
        <v>5.3374604933455996E-5</v>
      </c>
      <c r="K3640" s="3" cm="1">
        <f t="array" ref="K3640">IFERROR(_xlfn.IFS(B3640=2015,J3640*$P$4,B3640=2016,J3640*$P$5,B3640=2017,J3640*$P$6,B3640=2018,J3640*$P$7,B3640=2019,J3640*$P$8,B3640=2020,J3640*$P$9,B3640=2021,J3640*$P$10,B3640=2022,J3640*$P$11),"")</f>
        <v>114941.30467616125</v>
      </c>
      <c r="L3640" s="3">
        <f t="shared" si="57"/>
        <v>236459.70467616126</v>
      </c>
    </row>
    <row r="3641" spans="1:12">
      <c r="A3641">
        <v>4801439</v>
      </c>
      <c r="B3641">
        <v>2023</v>
      </c>
      <c r="D3641" t="s">
        <v>3666</v>
      </c>
      <c r="E3641" t="s">
        <v>3667</v>
      </c>
      <c r="F3641" t="s">
        <v>4101</v>
      </c>
      <c r="G3641" t="s">
        <v>3668</v>
      </c>
      <c r="H3641" s="5">
        <v>183319.89</v>
      </c>
      <c r="I3641">
        <f>IFERROR(VLOOKUP(G3641,'NCES Match'!$A$2:$B$1307,2,FALSE),"")</f>
        <v>4801439</v>
      </c>
      <c r="J3641" t="str" cm="1">
        <f t="array" ref="J3641">IFERROR(_xlfn.IFS(B3641=2015,H3641/$O$13,B3641=2016,H3641/$O$14,B3641=2017,H3641/$O$15,B3641=2018,H3641/$O$16,B3641=2019,H3641/$O$17,B3641=2020,H3641/$O$18,B3641=2021,H3641/$O$19,B3641=2022,H3641/$O$20),"")</f>
        <v/>
      </c>
      <c r="K3641" s="3" t="str" cm="1">
        <f t="array" ref="K3641">IFERROR(_xlfn.IFS(B3641=2015,J3641*$P$4,B3641=2016,J3641*$P$5,B3641=2017,J3641*$P$6,B3641=2018,J3641*$P$7,B3641=2019,J3641*$P$8,B3641=2020,J3641*$P$9,B3641=2021,J3641*$P$10,B3641=2022,J3641*$P$11),"")</f>
        <v/>
      </c>
      <c r="L3641" s="3">
        <f t="shared" si="57"/>
        <v>183319.89</v>
      </c>
    </row>
    <row r="3642" spans="1:12">
      <c r="A3642">
        <v>4814430</v>
      </c>
      <c r="B3642">
        <v>2015</v>
      </c>
      <c r="C3642" t="s">
        <v>381</v>
      </c>
      <c r="D3642" t="s">
        <v>928</v>
      </c>
      <c r="E3642" t="s">
        <v>929</v>
      </c>
      <c r="G3642" t="s">
        <v>930</v>
      </c>
      <c r="H3642" s="5">
        <v>2204135.59</v>
      </c>
      <c r="I3642">
        <f>IFERROR(VLOOKUP(G3642,'NCES Match'!$A$2:$B$1307,2,FALSE),"")</f>
        <v>4814430</v>
      </c>
      <c r="J3642" cm="1">
        <f t="array" ref="J3642">IFERROR(_xlfn.IFS(B3642=2015,H3642/$O$13,B3642=2016,H3642/$O$14,B3642=2017,H3642/$O$15,B3642=2018,H3642/$O$16,B3642=2019,H3642/$O$17,B3642=2020,H3642/$O$18,B3642=2021,H3642/$O$19,B3642=2022,H3642/$O$20),"")</f>
        <v>1.7267281019555561E-3</v>
      </c>
      <c r="K3642" s="3" cm="1">
        <f t="array" ref="K3642">IFERROR(_xlfn.IFS(B3642=2015,J3642*$P$4,B3642=2016,J3642*$P$5,B3642=2017,J3642*$P$6,B3642=2018,J3642*$P$7,B3642=2019,J3642*$P$8,B3642=2020,J3642*$P$9,B3642=2021,J3642*$P$10,B3642=2022,J3642*$P$11),"")</f>
        <v>2748058.3990256591</v>
      </c>
      <c r="L3642" s="3">
        <f t="shared" si="57"/>
        <v>4952193.9890256589</v>
      </c>
    </row>
    <row r="3643" spans="1:12">
      <c r="A3643">
        <v>4814430</v>
      </c>
      <c r="B3643">
        <v>2016</v>
      </c>
      <c r="C3643" t="s">
        <v>4102</v>
      </c>
      <c r="D3643" t="s">
        <v>928</v>
      </c>
      <c r="E3643" t="s">
        <v>929</v>
      </c>
      <c r="F3643" t="s">
        <v>4101</v>
      </c>
      <c r="G3643" t="s">
        <v>930</v>
      </c>
      <c r="H3643" s="5">
        <v>2205967</v>
      </c>
      <c r="I3643">
        <f>IFERROR(VLOOKUP(G3643,'NCES Match'!$A$2:$B$1307,2,FALSE),"")</f>
        <v>4814430</v>
      </c>
      <c r="J3643" cm="1">
        <f t="array" ref="J3643">IFERROR(_xlfn.IFS(B3643=2015,H3643/$O$13,B3643=2016,H3643/$O$14,B3643=2017,H3643/$O$15,B3643=2018,H3643/$O$16,B3643=2019,H3643/$O$17,B3643=2020,H3643/$O$18,B3643=2021,H3643/$O$19,B3643=2022,H3643/$O$20),"")</f>
        <v>1.5791787772973726E-3</v>
      </c>
      <c r="K3643" s="3" cm="1">
        <f t="array" ref="K3643">IFERROR(_xlfn.IFS(B3643=2015,J3643*$P$4,B3643=2016,J3643*$P$5,B3643=2017,J3643*$P$6,B3643=2018,J3643*$P$7,B3643=2019,J3643*$P$8,B3643=2020,J3643*$P$9,B3643=2021,J3643*$P$10,B3643=2022,J3643*$P$11),"")</f>
        <v>2646121.3054179107</v>
      </c>
      <c r="L3643" s="3">
        <f t="shared" si="57"/>
        <v>4852088.3054179102</v>
      </c>
    </row>
    <row r="3644" spans="1:12">
      <c r="A3644">
        <v>4814430</v>
      </c>
      <c r="B3644">
        <v>2017</v>
      </c>
      <c r="D3644" t="s">
        <v>928</v>
      </c>
      <c r="E3644" t="s">
        <v>929</v>
      </c>
      <c r="F3644" t="s">
        <v>4101</v>
      </c>
      <c r="G3644" t="s">
        <v>930</v>
      </c>
      <c r="H3644" s="5">
        <v>2205239</v>
      </c>
      <c r="I3644">
        <f>IFERROR(VLOOKUP(G3644,'NCES Match'!$A$2:$B$1307,2,FALSE),"")</f>
        <v>4814430</v>
      </c>
      <c r="J3644" cm="1">
        <f t="array" ref="J3644">IFERROR(_xlfn.IFS(B3644=2015,H3644/$O$13,B3644=2016,H3644/$O$14,B3644=2017,H3644/$O$15,B3644=2018,H3644/$O$16,B3644=2019,H3644/$O$17,B3644=2020,H3644/$O$18,B3644=2021,H3644/$O$19,B3644=2022,H3644/$O$20),"")</f>
        <v>1.5203772562600653E-3</v>
      </c>
      <c r="K3644" s="3" cm="1">
        <f t="array" ref="K3644">IFERROR(_xlfn.IFS(B3644=2015,J3644*$P$4,B3644=2016,J3644*$P$5,B3644=2017,J3644*$P$6,B3644=2018,J3644*$P$7,B3644=2019,J3644*$P$8,B3644=2020,J3644*$P$9,B3644=2021,J3644*$P$10,B3644=2022,J3644*$P$11),"")</f>
        <v>2581977.3640619917</v>
      </c>
      <c r="L3644" s="3">
        <f t="shared" si="57"/>
        <v>4787216.3640619917</v>
      </c>
    </row>
    <row r="3645" spans="1:12">
      <c r="A3645">
        <v>4814430</v>
      </c>
      <c r="B3645">
        <v>2018</v>
      </c>
      <c r="D3645" t="s">
        <v>928</v>
      </c>
      <c r="E3645" t="s">
        <v>929</v>
      </c>
      <c r="F3645" t="s">
        <v>4101</v>
      </c>
      <c r="G3645" t="s">
        <v>930</v>
      </c>
      <c r="H3645" s="5">
        <v>2038844</v>
      </c>
      <c r="I3645">
        <f>IFERROR(VLOOKUP(G3645,'NCES Match'!$A$2:$B$1307,2,FALSE),"")</f>
        <v>4814430</v>
      </c>
      <c r="J3645" cm="1">
        <f t="array" ref="J3645">IFERROR(_xlfn.IFS(B3645=2015,H3645/$O$13,B3645=2016,H3645/$O$14,B3645=2017,H3645/$O$15,B3645=2018,H3645/$O$16,B3645=2019,H3645/$O$17,B3645=2020,H3645/$O$18,B3645=2021,H3645/$O$19,B3645=2022,H3645/$O$20),"")</f>
        <v>1.3304656652733272E-3</v>
      </c>
      <c r="K3645" s="3" cm="1">
        <f t="array" ref="K3645">IFERROR(_xlfn.IFS(B3645=2015,J3645*$P$4,B3645=2016,J3645*$P$5,B3645=2017,J3645*$P$6,B3645=2018,J3645*$P$7,B3645=2019,J3645*$P$8,B3645=2020,J3645*$P$9,B3645=2021,J3645*$P$10,B3645=2022,J3645*$P$11),"")</f>
        <v>2284214.36474148</v>
      </c>
      <c r="L3645" s="3">
        <f t="shared" si="57"/>
        <v>4323058.36474148</v>
      </c>
    </row>
    <row r="3646" spans="1:12">
      <c r="A3646">
        <v>4814430</v>
      </c>
      <c r="B3646">
        <v>2019</v>
      </c>
      <c r="D3646" t="s">
        <v>928</v>
      </c>
      <c r="E3646" t="s">
        <v>929</v>
      </c>
      <c r="F3646" t="s">
        <v>4101</v>
      </c>
      <c r="G3646" t="s">
        <v>930</v>
      </c>
      <c r="H3646" s="5">
        <v>2236683</v>
      </c>
      <c r="I3646">
        <f>IFERROR(VLOOKUP(G3646,'NCES Match'!$A$2:$B$1307,2,FALSE),"")</f>
        <v>4814430</v>
      </c>
      <c r="J3646" cm="1">
        <f t="array" ref="J3646">IFERROR(_xlfn.IFS(B3646=2015,H3646/$O$13,B3646=2016,H3646/$O$14,B3646=2017,H3646/$O$15,B3646=2018,H3646/$O$16,B3646=2019,H3646/$O$17,B3646=2020,H3646/$O$18,B3646=2021,H3646/$O$19,B3646=2022,H3646/$O$20),"")</f>
        <v>1.4162230015376664E-3</v>
      </c>
      <c r="K3646" s="3" cm="1">
        <f t="array" ref="K3646">IFERROR(_xlfn.IFS(B3646=2015,J3646*$P$4,B3646=2016,J3646*$P$5,B3646=2017,J3646*$P$6,B3646=2018,J3646*$P$7,B3646=2019,J3646*$P$8,B3646=2020,J3646*$P$9,B3646=2021,J3646*$P$10,B3646=2022,J3646*$P$11),"")</f>
        <v>2461290.7322674375</v>
      </c>
      <c r="L3646" s="3">
        <f t="shared" si="57"/>
        <v>4697973.7322674375</v>
      </c>
    </row>
    <row r="3647" spans="1:12">
      <c r="A3647">
        <v>4814430</v>
      </c>
      <c r="B3647">
        <v>2020</v>
      </c>
      <c r="D3647" t="s">
        <v>928</v>
      </c>
      <c r="E3647" t="s">
        <v>929</v>
      </c>
      <c r="F3647" t="s">
        <v>4230</v>
      </c>
      <c r="G3647" t="s">
        <v>930</v>
      </c>
      <c r="H3647" s="5">
        <v>2449352</v>
      </c>
      <c r="I3647">
        <f>IFERROR(VLOOKUP(G3647,'NCES Match'!$A$2:$B$1307,2,FALSE),"")</f>
        <v>4814430</v>
      </c>
      <c r="J3647" cm="1">
        <f t="array" ref="J3647">IFERROR(_xlfn.IFS(B3647=2015,H3647/$O$13,B3647=2016,H3647/$O$14,B3647=2017,H3647/$O$15,B3647=2018,H3647/$O$16,B3647=2019,H3647/$O$17,B3647=2020,H3647/$O$18,B3647=2021,H3647/$O$19,B3647=2022,H3647/$O$20),"")</f>
        <v>1.3273223725379208E-3</v>
      </c>
      <c r="K3647" s="3" cm="1">
        <f t="array" ref="K3647">IFERROR(_xlfn.IFS(B3647=2015,J3647*$P$4,B3647=2016,J3647*$P$5,B3647=2017,J3647*$P$6,B3647=2018,J3647*$P$7,B3647=2019,J3647*$P$8,B3647=2020,J3647*$P$9,B3647=2021,J3647*$P$10,B3647=2022,J3647*$P$11),"")</f>
        <v>2797999.2977224155</v>
      </c>
      <c r="L3647" s="3">
        <f t="shared" si="57"/>
        <v>5247351.297722416</v>
      </c>
    </row>
    <row r="3648" spans="1:12">
      <c r="A3648">
        <v>4814430</v>
      </c>
      <c r="B3648">
        <v>2021</v>
      </c>
      <c r="D3648" t="s">
        <v>928</v>
      </c>
      <c r="E3648" t="s">
        <v>929</v>
      </c>
      <c r="F3648" t="s">
        <v>4101</v>
      </c>
      <c r="G3648" t="s">
        <v>930</v>
      </c>
      <c r="H3648" s="5">
        <v>2516428.04</v>
      </c>
      <c r="I3648">
        <f>IFERROR(VLOOKUP(G3648,'NCES Match'!$A$2:$B$1307,2,FALSE),"")</f>
        <v>4814430</v>
      </c>
      <c r="J3648" cm="1">
        <f t="array" ref="J3648">IFERROR(_xlfn.IFS(B3648=2015,H3648/$O$13,B3648=2016,H3648/$O$14,B3648=2017,H3648/$O$15,B3648=2018,H3648/$O$16,B3648=2019,H3648/$O$17,B3648=2020,H3648/$O$18,B3648=2021,H3648/$O$19,B3648=2022,H3648/$O$20),"")</f>
        <v>1.2875128311585951E-3</v>
      </c>
      <c r="K3648" s="3" cm="1">
        <f t="array" ref="K3648">IFERROR(_xlfn.IFS(B3648=2015,J3648*$P$4,B3648=2016,J3648*$P$5,B3648=2017,J3648*$P$6,B3648=2018,J3648*$P$7,B3648=2019,J3648*$P$8,B3648=2020,J3648*$P$9,B3648=2021,J3648*$P$10,B3648=2022,J3648*$P$11),"")</f>
        <v>2755989.8305162839</v>
      </c>
      <c r="L3648" s="3">
        <f t="shared" si="57"/>
        <v>5272417.8705162834</v>
      </c>
    </row>
    <row r="3649" spans="1:12">
      <c r="A3649">
        <v>4814430</v>
      </c>
      <c r="B3649">
        <v>2022</v>
      </c>
      <c r="D3649" t="s">
        <v>928</v>
      </c>
      <c r="E3649" t="s">
        <v>929</v>
      </c>
      <c r="F3649" t="s">
        <v>4101</v>
      </c>
      <c r="G3649" t="s">
        <v>930</v>
      </c>
      <c r="H3649" s="5">
        <v>4487378.47</v>
      </c>
      <c r="I3649">
        <f>IFERROR(VLOOKUP(G3649,'NCES Match'!$A$2:$B$1307,2,FALSE),"")</f>
        <v>4814430</v>
      </c>
      <c r="J3649" cm="1">
        <f t="array" ref="J3649">IFERROR(_xlfn.IFS(B3649=2015,H3649/$O$13,B3649=2016,H3649/$O$14,B3649=2017,H3649/$O$15,B3649=2018,H3649/$O$16,B3649=2019,H3649/$O$17,B3649=2020,H3649/$O$18,B3649=2021,H3649/$O$19,B3649=2022,H3649/$O$20),"")</f>
        <v>1.9709941294745997E-3</v>
      </c>
      <c r="K3649" s="3" cm="1">
        <f t="array" ref="K3649">IFERROR(_xlfn.IFS(B3649=2015,J3649*$P$4,B3649=2016,J3649*$P$5,B3649=2017,J3649*$P$6,B3649=2018,J3649*$P$7,B3649=2019,J3649*$P$8,B3649=2020,J3649*$P$9,B3649=2021,J3649*$P$10,B3649=2022,J3649*$P$11),"")</f>
        <v>4244502.3627493139</v>
      </c>
      <c r="L3649" s="3">
        <f t="shared" si="57"/>
        <v>8731880.8327493146</v>
      </c>
    </row>
    <row r="3650" spans="1:12">
      <c r="A3650">
        <v>4814430</v>
      </c>
      <c r="B3650">
        <v>2023</v>
      </c>
      <c r="D3650" t="s">
        <v>928</v>
      </c>
      <c r="E3650" t="s">
        <v>929</v>
      </c>
      <c r="F3650" t="s">
        <v>4101</v>
      </c>
      <c r="G3650" t="s">
        <v>930</v>
      </c>
      <c r="H3650" s="5">
        <v>3755374.2</v>
      </c>
      <c r="I3650">
        <f>IFERROR(VLOOKUP(G3650,'NCES Match'!$A$2:$B$1307,2,FALSE),"")</f>
        <v>4814430</v>
      </c>
      <c r="J3650" t="str" cm="1">
        <f t="array" ref="J3650">IFERROR(_xlfn.IFS(B3650=2015,H3650/$O$13,B3650=2016,H3650/$O$14,B3650=2017,H3650/$O$15,B3650=2018,H3650/$O$16,B3650=2019,H3650/$O$17,B3650=2020,H3650/$O$18,B3650=2021,H3650/$O$19,B3650=2022,H3650/$O$20),"")</f>
        <v/>
      </c>
      <c r="K3650" s="3" t="str" cm="1">
        <f t="array" ref="K3650">IFERROR(_xlfn.IFS(B3650=2015,J3650*$P$4,B3650=2016,J3650*$P$5,B3650=2017,J3650*$P$6,B3650=2018,J3650*$P$7,B3650=2019,J3650*$P$8,B3650=2020,J3650*$P$9,B3650=2021,J3650*$P$10,B3650=2022,J3650*$P$11),"")</f>
        <v/>
      </c>
      <c r="L3650" s="3">
        <f t="shared" si="57"/>
        <v>3755374.2</v>
      </c>
    </row>
    <row r="3651" spans="1:12">
      <c r="A3651">
        <v>4818300</v>
      </c>
      <c r="B3651">
        <v>2015</v>
      </c>
      <c r="C3651" t="s">
        <v>381</v>
      </c>
      <c r="D3651" t="s">
        <v>1247</v>
      </c>
      <c r="E3651" t="s">
        <v>1248</v>
      </c>
      <c r="G3651" t="s">
        <v>1249</v>
      </c>
      <c r="H3651" s="5">
        <v>10721932.939999999</v>
      </c>
      <c r="I3651">
        <f>IFERROR(VLOOKUP(G3651,'NCES Match'!$A$2:$B$1307,2,FALSE),"")</f>
        <v>4818300</v>
      </c>
      <c r="J3651" cm="1">
        <f t="array" ref="J3651">IFERROR(_xlfn.IFS(B3651=2015,H3651/$O$13,B3651=2016,H3651/$O$14,B3651=2017,H3651/$O$15,B3651=2018,H3651/$O$16,B3651=2019,H3651/$O$17,B3651=2020,H3651/$O$18,B3651=2021,H3651/$O$19,B3651=2022,H3651/$O$20),"")</f>
        <v>8.3996025465842387E-3</v>
      </c>
      <c r="K3651" s="3" cm="1">
        <f t="array" ref="K3651">IFERROR(_xlfn.IFS(B3651=2015,J3651*$P$4,B3651=2016,J3651*$P$5,B3651=2017,J3651*$P$6,B3651=2018,J3651*$P$7,B3651=2019,J3651*$P$8,B3651=2020,J3651*$P$9,B3651=2021,J3651*$P$10,B3651=2022,J3651*$P$11),"")</f>
        <v>13367824.558178326</v>
      </c>
      <c r="L3651" s="3">
        <f t="shared" ref="L3651:L3714" si="58">SUM(H3651,K3651)</f>
        <v>24089757.498178326</v>
      </c>
    </row>
    <row r="3652" spans="1:12">
      <c r="A3652">
        <v>4818300</v>
      </c>
      <c r="B3652">
        <v>2016</v>
      </c>
      <c r="C3652" t="s">
        <v>4102</v>
      </c>
      <c r="D3652" t="s">
        <v>1247</v>
      </c>
      <c r="E3652" t="s">
        <v>1248</v>
      </c>
      <c r="F3652" t="s">
        <v>4101</v>
      </c>
      <c r="G3652" t="s">
        <v>1249</v>
      </c>
      <c r="H3652" s="5">
        <v>11241545</v>
      </c>
      <c r="I3652">
        <f>IFERROR(VLOOKUP(G3652,'NCES Match'!$A$2:$B$1307,2,FALSE),"")</f>
        <v>4818300</v>
      </c>
      <c r="J3652" cm="1">
        <f t="array" ref="J3652">IFERROR(_xlfn.IFS(B3652=2015,H3652/$O$13,B3652=2016,H3652/$O$14,B3652=2017,H3652/$O$15,B3652=2018,H3652/$O$16,B3652=2019,H3652/$O$17,B3652=2020,H3652/$O$18,B3652=2021,H3652/$O$19,B3652=2022,H3652/$O$20),"")</f>
        <v>8.0474500697577944E-3</v>
      </c>
      <c r="K3652" s="3" cm="1">
        <f t="array" ref="K3652">IFERROR(_xlfn.IFS(B3652=2015,J3652*$P$4,B3652=2016,J3652*$P$5,B3652=2017,J3652*$P$6,B3652=2018,J3652*$P$7,B3652=2019,J3652*$P$8,B3652=2020,J3652*$P$9,B3652=2021,J3652*$P$10,B3652=2022,J3652*$P$11),"")</f>
        <v>13484558.80360594</v>
      </c>
      <c r="L3652" s="3">
        <f t="shared" si="58"/>
        <v>24726103.80360594</v>
      </c>
    </row>
    <row r="3653" spans="1:12">
      <c r="A3653">
        <v>4818300</v>
      </c>
      <c r="B3653">
        <v>2017</v>
      </c>
      <c r="D3653" t="s">
        <v>1247</v>
      </c>
      <c r="E3653" t="s">
        <v>1248</v>
      </c>
      <c r="F3653" t="s">
        <v>4101</v>
      </c>
      <c r="G3653" t="s">
        <v>1249</v>
      </c>
      <c r="H3653" s="5">
        <v>11002788</v>
      </c>
      <c r="I3653">
        <f>IFERROR(VLOOKUP(G3653,'NCES Match'!$A$2:$B$1307,2,FALSE),"")</f>
        <v>4818300</v>
      </c>
      <c r="J3653" cm="1">
        <f t="array" ref="J3653">IFERROR(_xlfn.IFS(B3653=2015,H3653/$O$13,B3653=2016,H3653/$O$14,B3653=2017,H3653/$O$15,B3653=2018,H3653/$O$16,B3653=2019,H3653/$O$17,B3653=2020,H3653/$O$18,B3653=2021,H3653/$O$19,B3653=2022,H3653/$O$20),"")</f>
        <v>7.5857485880900764E-3</v>
      </c>
      <c r="K3653" s="3" cm="1">
        <f t="array" ref="K3653">IFERROR(_xlfn.IFS(B3653=2015,J3653*$P$4,B3653=2016,J3653*$P$5,B3653=2017,J3653*$P$6,B3653=2018,J3653*$P$7,B3653=2019,J3653*$P$8,B3653=2020,J3653*$P$9,B3653=2021,J3653*$P$10,B3653=2022,J3653*$P$11),"")</f>
        <v>12882481.017963547</v>
      </c>
      <c r="L3653" s="3">
        <f t="shared" si="58"/>
        <v>23885269.017963547</v>
      </c>
    </row>
    <row r="3654" spans="1:12">
      <c r="A3654">
        <v>4818300</v>
      </c>
      <c r="B3654">
        <v>2018</v>
      </c>
      <c r="D3654" t="s">
        <v>1247</v>
      </c>
      <c r="E3654" t="s">
        <v>1248</v>
      </c>
      <c r="F3654" t="s">
        <v>4101</v>
      </c>
      <c r="G3654" t="s">
        <v>1249</v>
      </c>
      <c r="H3654" s="5">
        <v>11596813</v>
      </c>
      <c r="I3654">
        <f>IFERROR(VLOOKUP(G3654,'NCES Match'!$A$2:$B$1307,2,FALSE),"")</f>
        <v>4818300</v>
      </c>
      <c r="J3654" cm="1">
        <f t="array" ref="J3654">IFERROR(_xlfn.IFS(B3654=2015,H3654/$O$13,B3654=2016,H3654/$O$14,B3654=2017,H3654/$O$15,B3654=2018,H3654/$O$16,B3654=2019,H3654/$O$17,B3654=2020,H3654/$O$18,B3654=2021,H3654/$O$19,B3654=2022,H3654/$O$20),"")</f>
        <v>7.5676027803477704E-3</v>
      </c>
      <c r="K3654" s="3" cm="1">
        <f t="array" ref="K3654">IFERROR(_xlfn.IFS(B3654=2015,J3654*$P$4,B3654=2016,J3654*$P$5,B3654=2017,J3654*$P$6,B3654=2018,J3654*$P$7,B3654=2019,J3654*$P$8,B3654=2020,J3654*$P$9,B3654=2021,J3654*$P$10,B3654=2022,J3654*$P$11),"")</f>
        <v>12992463.788215645</v>
      </c>
      <c r="L3654" s="3">
        <f t="shared" si="58"/>
        <v>24589276.788215645</v>
      </c>
    </row>
    <row r="3655" spans="1:12">
      <c r="A3655">
        <v>4818300</v>
      </c>
      <c r="B3655">
        <v>2019</v>
      </c>
      <c r="D3655" t="s">
        <v>1247</v>
      </c>
      <c r="E3655" t="s">
        <v>1248</v>
      </c>
      <c r="F3655" t="s">
        <v>4101</v>
      </c>
      <c r="G3655" t="s">
        <v>1249</v>
      </c>
      <c r="H3655" s="5">
        <v>11128839</v>
      </c>
      <c r="I3655">
        <f>IFERROR(VLOOKUP(G3655,'NCES Match'!$A$2:$B$1307,2,FALSE),"")</f>
        <v>4818300</v>
      </c>
      <c r="J3655" cm="1">
        <f t="array" ref="J3655">IFERROR(_xlfn.IFS(B3655=2015,H3655/$O$13,B3655=2016,H3655/$O$14,B3655=2017,H3655/$O$15,B3655=2018,H3655/$O$16,B3655=2019,H3655/$O$17,B3655=2020,H3655/$O$18,B3655=2021,H3655/$O$19,B3655=2022,H3655/$O$20),"")</f>
        <v>7.0465585745541235E-3</v>
      </c>
      <c r="K3655" s="3" cm="1">
        <f t="array" ref="K3655">IFERROR(_xlfn.IFS(B3655=2015,J3655*$P$4,B3655=2016,J3655*$P$5,B3655=2017,J3655*$P$6,B3655=2018,J3655*$P$7,B3655=2019,J3655*$P$8,B3655=2020,J3655*$P$9,B3655=2021,J3655*$P$10,B3655=2022,J3655*$P$11),"")</f>
        <v>12246397.138797235</v>
      </c>
      <c r="L3655" s="3">
        <f t="shared" si="58"/>
        <v>23375236.138797235</v>
      </c>
    </row>
    <row r="3656" spans="1:12">
      <c r="A3656">
        <v>4818300</v>
      </c>
      <c r="B3656">
        <v>2020</v>
      </c>
      <c r="D3656" t="s">
        <v>1247</v>
      </c>
      <c r="E3656" t="s">
        <v>1248</v>
      </c>
      <c r="F3656" t="s">
        <v>4230</v>
      </c>
      <c r="G3656" t="s">
        <v>1249</v>
      </c>
      <c r="H3656" s="5">
        <v>12528300</v>
      </c>
      <c r="I3656">
        <f>IFERROR(VLOOKUP(G3656,'NCES Match'!$A$2:$B$1307,2,FALSE),"")</f>
        <v>4818300</v>
      </c>
      <c r="J3656" cm="1">
        <f t="array" ref="J3656">IFERROR(_xlfn.IFS(B3656=2015,H3656/$O$13,B3656=2016,H3656/$O$14,B3656=2017,H3656/$O$15,B3656=2018,H3656/$O$16,B3656=2019,H3656/$O$17,B3656=2020,H3656/$O$18,B3656=2021,H3656/$O$19,B3656=2022,H3656/$O$20),"")</f>
        <v>6.789180517894869E-3</v>
      </c>
      <c r="K3656" s="3" cm="1">
        <f t="array" ref="K3656">IFERROR(_xlfn.IFS(B3656=2015,J3656*$P$4,B3656=2016,J3656*$P$5,B3656=2017,J3656*$P$6,B3656=2018,J3656*$P$7,B3656=2019,J3656*$P$8,B3656=2020,J3656*$P$9,B3656=2021,J3656*$P$10,B3656=2022,J3656*$P$11),"")</f>
        <v>14311611.643265542</v>
      </c>
      <c r="L3656" s="3">
        <f t="shared" si="58"/>
        <v>26839911.643265542</v>
      </c>
    </row>
    <row r="3657" spans="1:12">
      <c r="A3657">
        <v>4818300</v>
      </c>
      <c r="B3657">
        <v>2021</v>
      </c>
      <c r="D3657" t="s">
        <v>1247</v>
      </c>
      <c r="E3657" t="s">
        <v>1248</v>
      </c>
      <c r="F3657" t="s">
        <v>4101</v>
      </c>
      <c r="G3657" t="s">
        <v>1249</v>
      </c>
      <c r="H3657" s="5">
        <v>12525440.35</v>
      </c>
      <c r="I3657">
        <f>IFERROR(VLOOKUP(G3657,'NCES Match'!$A$2:$B$1307,2,FALSE),"")</f>
        <v>4818300</v>
      </c>
      <c r="J3657" cm="1">
        <f t="array" ref="J3657">IFERROR(_xlfn.IFS(B3657=2015,H3657/$O$13,B3657=2016,H3657/$O$14,B3657=2017,H3657/$O$15,B3657=2018,H3657/$O$16,B3657=2019,H3657/$O$17,B3657=2020,H3657/$O$18,B3657=2021,H3657/$O$19,B3657=2022,H3657/$O$20),"")</f>
        <v>6.4085540735496667E-3</v>
      </c>
      <c r="K3657" s="3" cm="1">
        <f t="array" ref="K3657">IFERROR(_xlfn.IFS(B3657=2015,J3657*$P$4,B3657=2016,J3657*$P$5,B3657=2017,J3657*$P$6,B3657=2018,J3657*$P$7,B3657=2019,J3657*$P$8,B3657=2020,J3657*$P$9,B3657=2021,J3657*$P$10,B3657=2022,J3657*$P$11),"")</f>
        <v>13717851.525505302</v>
      </c>
      <c r="L3657" s="3">
        <f t="shared" si="58"/>
        <v>26243291.875505302</v>
      </c>
    </row>
    <row r="3658" spans="1:12">
      <c r="A3658">
        <v>4818300</v>
      </c>
      <c r="B3658">
        <v>2022</v>
      </c>
      <c r="D3658" t="s">
        <v>1247</v>
      </c>
      <c r="E3658" t="s">
        <v>1248</v>
      </c>
      <c r="F3658" t="s">
        <v>4101</v>
      </c>
      <c r="G3658" t="s">
        <v>1249</v>
      </c>
      <c r="H3658" s="5">
        <v>13741138.27</v>
      </c>
      <c r="I3658">
        <f>IFERROR(VLOOKUP(G3658,'NCES Match'!$A$2:$B$1307,2,FALSE),"")</f>
        <v>4818300</v>
      </c>
      <c r="J3658" cm="1">
        <f t="array" ref="J3658">IFERROR(_xlfn.IFS(B3658=2015,H3658/$O$13,B3658=2016,H3658/$O$14,B3658=2017,H3658/$O$15,B3658=2018,H3658/$O$16,B3658=2019,H3658/$O$17,B3658=2020,H3658/$O$18,B3658=2021,H3658/$O$19,B3658=2022,H3658/$O$20),"")</f>
        <v>6.0355289939403658E-3</v>
      </c>
      <c r="K3658" s="3" cm="1">
        <f t="array" ref="K3658">IFERROR(_xlfn.IFS(B3658=2015,J3658*$P$4,B3658=2016,J3658*$P$5,B3658=2017,J3658*$P$6,B3658=2018,J3658*$P$7,B3658=2019,J3658*$P$8,B3658=2020,J3658*$P$9,B3658=2021,J3658*$P$10,B3658=2022,J3658*$P$11),"")</f>
        <v>12997409.120670855</v>
      </c>
      <c r="L3658" s="3">
        <f t="shared" si="58"/>
        <v>26738547.390670855</v>
      </c>
    </row>
    <row r="3659" spans="1:12">
      <c r="A3659">
        <v>4818300</v>
      </c>
      <c r="B3659">
        <v>2023</v>
      </c>
      <c r="D3659" t="s">
        <v>1247</v>
      </c>
      <c r="E3659" t="s">
        <v>1248</v>
      </c>
      <c r="F3659" t="s">
        <v>4101</v>
      </c>
      <c r="G3659" t="s">
        <v>1249</v>
      </c>
      <c r="H3659" s="5">
        <v>15270197.199999999</v>
      </c>
      <c r="I3659">
        <f>IFERROR(VLOOKUP(G3659,'NCES Match'!$A$2:$B$1307,2,FALSE),"")</f>
        <v>4818300</v>
      </c>
      <c r="J3659" t="str" cm="1">
        <f t="array" ref="J3659">IFERROR(_xlfn.IFS(B3659=2015,H3659/$O$13,B3659=2016,H3659/$O$14,B3659=2017,H3659/$O$15,B3659=2018,H3659/$O$16,B3659=2019,H3659/$O$17,B3659=2020,H3659/$O$18,B3659=2021,H3659/$O$19,B3659=2022,H3659/$O$20),"")</f>
        <v/>
      </c>
      <c r="K3659" s="3" t="str" cm="1">
        <f t="array" ref="K3659">IFERROR(_xlfn.IFS(B3659=2015,J3659*$P$4,B3659=2016,J3659*$P$5,B3659=2017,J3659*$P$6,B3659=2018,J3659*$P$7,B3659=2019,J3659*$P$8,B3659=2020,J3659*$P$9,B3659=2021,J3659*$P$10,B3659=2022,J3659*$P$11),"")</f>
        <v/>
      </c>
      <c r="L3659" s="3">
        <f t="shared" si="58"/>
        <v>15270197.199999999</v>
      </c>
    </row>
    <row r="3660" spans="1:12">
      <c r="A3660">
        <v>4818900</v>
      </c>
      <c r="B3660">
        <v>2015</v>
      </c>
      <c r="C3660" t="s">
        <v>381</v>
      </c>
      <c r="D3660" t="s">
        <v>1292</v>
      </c>
      <c r="E3660" t="s">
        <v>1293</v>
      </c>
      <c r="G3660" t="s">
        <v>1294</v>
      </c>
      <c r="H3660" s="5">
        <v>587258.81999999995</v>
      </c>
      <c r="I3660">
        <f>IFERROR(VLOOKUP(G3660,'NCES Match'!$A$2:$B$1307,2,FALSE),"")</f>
        <v>4818900</v>
      </c>
      <c r="J3660" cm="1">
        <f t="array" ref="J3660">IFERROR(_xlfn.IFS(B3660=2015,H3660/$O$13,B3660=2016,H3660/$O$14,B3660=2017,H3660/$O$15,B3660=2018,H3660/$O$16,B3660=2019,H3660/$O$17,B3660=2020,H3660/$O$18,B3660=2021,H3660/$O$19,B3660=2022,H3660/$O$20),"")</f>
        <v>4.6006076586933544E-4</v>
      </c>
      <c r="K3660" s="3" cm="1">
        <f t="array" ref="K3660">IFERROR(_xlfn.IFS(B3660=2015,J3660*$P$4,B3660=2016,J3660*$P$5,B3660=2017,J3660*$P$6,B3660=2018,J3660*$P$7,B3660=2019,J3660*$P$8,B3660=2020,J3660*$P$9,B3660=2021,J3660*$P$10,B3660=2022,J3660*$P$11),"")</f>
        <v>732178.88229049358</v>
      </c>
      <c r="L3660" s="3">
        <f t="shared" si="58"/>
        <v>1319437.7022904935</v>
      </c>
    </row>
    <row r="3661" spans="1:12">
      <c r="A3661">
        <v>4818900</v>
      </c>
      <c r="B3661">
        <v>2016</v>
      </c>
      <c r="C3661" t="s">
        <v>4102</v>
      </c>
      <c r="D3661" t="s">
        <v>1292</v>
      </c>
      <c r="E3661" t="s">
        <v>1293</v>
      </c>
      <c r="F3661" t="s">
        <v>4101</v>
      </c>
      <c r="G3661" t="s">
        <v>1294</v>
      </c>
      <c r="H3661" s="5">
        <v>568986</v>
      </c>
      <c r="I3661">
        <f>IFERROR(VLOOKUP(G3661,'NCES Match'!$A$2:$B$1307,2,FALSE),"")</f>
        <v>4818900</v>
      </c>
      <c r="J3661" cm="1">
        <f t="array" ref="J3661">IFERROR(_xlfn.IFS(B3661=2015,H3661/$O$13,B3661=2016,H3661/$O$14,B3661=2017,H3661/$O$15,B3661=2018,H3661/$O$16,B3661=2019,H3661/$O$17,B3661=2020,H3661/$O$18,B3661=2021,H3661/$O$19,B3661=2022,H3661/$O$20),"")</f>
        <v>4.073182489943516E-4</v>
      </c>
      <c r="K3661" s="3" cm="1">
        <f t="array" ref="K3661">IFERROR(_xlfn.IFS(B3661=2015,J3661*$P$4,B3661=2016,J3661*$P$5,B3661=2017,J3661*$P$6,B3661=2018,J3661*$P$7,B3661=2019,J3661*$P$8,B3661=2020,J3661*$P$9,B3661=2021,J3661*$P$10,B3661=2022,J3661*$P$11),"")</f>
        <v>682515.1858955801</v>
      </c>
      <c r="L3661" s="3">
        <f t="shared" si="58"/>
        <v>1251501.1858955801</v>
      </c>
    </row>
    <row r="3662" spans="1:12">
      <c r="A3662">
        <v>4818900</v>
      </c>
      <c r="B3662">
        <v>2017</v>
      </c>
      <c r="D3662" t="s">
        <v>1292</v>
      </c>
      <c r="E3662" t="s">
        <v>1293</v>
      </c>
      <c r="F3662" t="s">
        <v>4101</v>
      </c>
      <c r="G3662" t="s">
        <v>1294</v>
      </c>
      <c r="H3662" s="5">
        <v>582611</v>
      </c>
      <c r="I3662">
        <f>IFERROR(VLOOKUP(G3662,'NCES Match'!$A$2:$B$1307,2,FALSE),"")</f>
        <v>4818900</v>
      </c>
      <c r="J3662" cm="1">
        <f t="array" ref="J3662">IFERROR(_xlfn.IFS(B3662=2015,H3662/$O$13,B3662=2016,H3662/$O$14,B3662=2017,H3662/$O$15,B3662=2018,H3662/$O$16,B3662=2019,H3662/$O$17,B3662=2020,H3662/$O$18,B3662=2021,H3662/$O$19,B3662=2022,H3662/$O$20),"")</f>
        <v>4.0167460925864861E-4</v>
      </c>
      <c r="K3662" s="3" cm="1">
        <f t="array" ref="K3662">IFERROR(_xlfn.IFS(B3662=2015,J3662*$P$4,B3662=2016,J3662*$P$5,B3662=2017,J3662*$P$6,B3662=2018,J3662*$P$7,B3662=2019,J3662*$P$8,B3662=2020,J3662*$P$9,B3662=2021,J3662*$P$10,B3662=2022,J3662*$P$11),"")</f>
        <v>682143.030326201</v>
      </c>
      <c r="L3662" s="3">
        <f t="shared" si="58"/>
        <v>1264754.0303262011</v>
      </c>
    </row>
    <row r="3663" spans="1:12">
      <c r="A3663">
        <v>4818900</v>
      </c>
      <c r="B3663">
        <v>2018</v>
      </c>
      <c r="D3663" t="s">
        <v>1292</v>
      </c>
      <c r="E3663" t="s">
        <v>1293</v>
      </c>
      <c r="F3663" t="s">
        <v>4101</v>
      </c>
      <c r="G3663" t="s">
        <v>1294</v>
      </c>
      <c r="H3663" s="5">
        <v>588231</v>
      </c>
      <c r="I3663">
        <f>IFERROR(VLOOKUP(G3663,'NCES Match'!$A$2:$B$1307,2,FALSE),"")</f>
        <v>4818900</v>
      </c>
      <c r="J3663" cm="1">
        <f t="array" ref="J3663">IFERROR(_xlfn.IFS(B3663=2015,H3663/$O$13,B3663=2016,H3663/$O$14,B3663=2017,H3663/$O$15,B3663=2018,H3663/$O$16,B3663=2019,H3663/$O$17,B3663=2020,H3663/$O$18,B3663=2021,H3663/$O$19,B3663=2022,H3663/$O$20),"")</f>
        <v>3.8385533603816404E-4</v>
      </c>
      <c r="K3663" s="3" cm="1">
        <f t="array" ref="K3663">IFERROR(_xlfn.IFS(B3663=2015,J3663*$P$4,B3663=2016,J3663*$P$5,B3663=2017,J3663*$P$6,B3663=2018,J3663*$P$7,B3663=2019,J3663*$P$8,B3663=2020,J3663*$P$9,B3663=2021,J3663*$P$10,B3663=2022,J3663*$P$11),"")</f>
        <v>659023.29947080091</v>
      </c>
      <c r="L3663" s="3">
        <f t="shared" si="58"/>
        <v>1247254.2994708009</v>
      </c>
    </row>
    <row r="3664" spans="1:12">
      <c r="A3664">
        <v>4818900</v>
      </c>
      <c r="B3664">
        <v>2019</v>
      </c>
      <c r="D3664" t="s">
        <v>1292</v>
      </c>
      <c r="E3664" t="s">
        <v>1293</v>
      </c>
      <c r="F3664" t="s">
        <v>4101</v>
      </c>
      <c r="G3664" t="s">
        <v>1294</v>
      </c>
      <c r="H3664" s="5">
        <v>570811</v>
      </c>
      <c r="I3664">
        <f>IFERROR(VLOOKUP(G3664,'NCES Match'!$A$2:$B$1307,2,FALSE),"")</f>
        <v>4818900</v>
      </c>
      <c r="J3664" cm="1">
        <f t="array" ref="J3664">IFERROR(_xlfn.IFS(B3664=2015,H3664/$O$13,B3664=2016,H3664/$O$14,B3664=2017,H3664/$O$15,B3664=2018,H3664/$O$16,B3664=2019,H3664/$O$17,B3664=2020,H3664/$O$18,B3664=2021,H3664/$O$19,B3664=2022,H3664/$O$20),"")</f>
        <v>3.6142612418957755E-4</v>
      </c>
      <c r="K3664" s="3" cm="1">
        <f t="array" ref="K3664">IFERROR(_xlfn.IFS(B3664=2015,J3664*$P$4,B3664=2016,J3664*$P$5,B3664=2017,J3664*$P$6,B3664=2018,J3664*$P$7,B3664=2019,J3664*$P$8,B3664=2020,J3664*$P$9,B3664=2021,J3664*$P$10,B3664=2022,J3664*$P$11),"")</f>
        <v>628131.84710408584</v>
      </c>
      <c r="L3664" s="3">
        <f t="shared" si="58"/>
        <v>1198942.8471040858</v>
      </c>
    </row>
    <row r="3665" spans="1:12">
      <c r="A3665">
        <v>4818900</v>
      </c>
      <c r="B3665">
        <v>2020</v>
      </c>
      <c r="D3665" t="s">
        <v>1292</v>
      </c>
      <c r="E3665" t="s">
        <v>1293</v>
      </c>
      <c r="F3665" t="s">
        <v>4230</v>
      </c>
      <c r="G3665" t="s">
        <v>1294</v>
      </c>
      <c r="H3665" s="5">
        <v>607719</v>
      </c>
      <c r="I3665">
        <f>IFERROR(VLOOKUP(G3665,'NCES Match'!$A$2:$B$1307,2,FALSE),"")</f>
        <v>4818900</v>
      </c>
      <c r="J3665" cm="1">
        <f t="array" ref="J3665">IFERROR(_xlfn.IFS(B3665=2015,H3665/$O$13,B3665=2016,H3665/$O$14,B3665=2017,H3665/$O$15,B3665=2018,H3665/$O$16,B3665=2019,H3665/$O$17,B3665=2020,H3665/$O$18,B3665=2021,H3665/$O$19,B3665=2022,H3665/$O$20),"")</f>
        <v>3.2932752210232451E-4</v>
      </c>
      <c r="K3665" s="3" cm="1">
        <f t="array" ref="K3665">IFERROR(_xlfn.IFS(B3665=2015,J3665*$P$4,B3665=2016,J3665*$P$5,B3665=2017,J3665*$P$6,B3665=2018,J3665*$P$7,B3665=2019,J3665*$P$8,B3665=2020,J3665*$P$9,B3665=2021,J3665*$P$10,B3665=2022,J3665*$P$11),"")</f>
        <v>694223.34364867478</v>
      </c>
      <c r="L3665" s="3">
        <f t="shared" si="58"/>
        <v>1301942.3436486749</v>
      </c>
    </row>
    <row r="3666" spans="1:12">
      <c r="A3666">
        <v>4818900</v>
      </c>
      <c r="B3666">
        <v>2021</v>
      </c>
      <c r="D3666" t="s">
        <v>1292</v>
      </c>
      <c r="E3666" t="s">
        <v>1293</v>
      </c>
      <c r="F3666" t="s">
        <v>4101</v>
      </c>
      <c r="G3666" t="s">
        <v>1294</v>
      </c>
      <c r="H3666" s="5">
        <v>626584.27</v>
      </c>
      <c r="I3666">
        <f>IFERROR(VLOOKUP(G3666,'NCES Match'!$A$2:$B$1307,2,FALSE),"")</f>
        <v>4818900</v>
      </c>
      <c r="J3666" cm="1">
        <f t="array" ref="J3666">IFERROR(_xlfn.IFS(B3666=2015,H3666/$O$13,B3666=2016,H3666/$O$14,B3666=2017,H3666/$O$15,B3666=2018,H3666/$O$16,B3666=2019,H3666/$O$17,B3666=2020,H3666/$O$18,B3666=2021,H3666/$O$19,B3666=2022,H3666/$O$20),"")</f>
        <v>3.2058746548824083E-4</v>
      </c>
      <c r="K3666" s="3" cm="1">
        <f t="array" ref="K3666">IFERROR(_xlfn.IFS(B3666=2015,J3666*$P$4,B3666=2016,J3666*$P$5,B3666=2017,J3666*$P$6,B3666=2018,J3666*$P$7,B3666=2019,J3666*$P$8,B3666=2020,J3666*$P$9,B3666=2021,J3666*$P$10,B3666=2022,J3666*$P$11),"")</f>
        <v>686234.55494537775</v>
      </c>
      <c r="L3666" s="3">
        <f t="shared" si="58"/>
        <v>1312818.8249453777</v>
      </c>
    </row>
    <row r="3667" spans="1:12">
      <c r="A3667">
        <v>4818900</v>
      </c>
      <c r="B3667">
        <v>2022</v>
      </c>
      <c r="D3667" t="s">
        <v>1292</v>
      </c>
      <c r="E3667" t="s">
        <v>1293</v>
      </c>
      <c r="F3667" t="s">
        <v>4101</v>
      </c>
      <c r="G3667" t="s">
        <v>1294</v>
      </c>
      <c r="H3667" s="5">
        <v>752836.42</v>
      </c>
      <c r="I3667">
        <f>IFERROR(VLOOKUP(G3667,'NCES Match'!$A$2:$B$1307,2,FALSE),"")</f>
        <v>4818900</v>
      </c>
      <c r="J3667" cm="1">
        <f t="array" ref="J3667">IFERROR(_xlfn.IFS(B3667=2015,H3667/$O$13,B3667=2016,H3667/$O$14,B3667=2017,H3667/$O$15,B3667=2018,H3667/$O$16,B3667=2019,H3667/$O$17,B3667=2020,H3667/$O$18,B3667=2021,H3667/$O$19,B3667=2022,H3667/$O$20),"")</f>
        <v>3.3066882461435759E-4</v>
      </c>
      <c r="K3667" s="3" cm="1">
        <f t="array" ref="K3667">IFERROR(_xlfn.IFS(B3667=2015,J3667*$P$4,B3667=2016,J3667*$P$5,B3667=2017,J3667*$P$6,B3667=2018,J3667*$P$7,B3667=2019,J3667*$P$8,B3667=2020,J3667*$P$9,B3667=2021,J3667*$P$10,B3667=2022,J3667*$P$11),"")</f>
        <v>712089.69442101358</v>
      </c>
      <c r="L3667" s="3">
        <f t="shared" si="58"/>
        <v>1464926.1144210137</v>
      </c>
    </row>
    <row r="3668" spans="1:12">
      <c r="A3668">
        <v>4818900</v>
      </c>
      <c r="B3668">
        <v>2023</v>
      </c>
      <c r="D3668" t="s">
        <v>1292</v>
      </c>
      <c r="E3668" t="s">
        <v>1293</v>
      </c>
      <c r="F3668" t="s">
        <v>4101</v>
      </c>
      <c r="G3668" t="s">
        <v>1294</v>
      </c>
      <c r="H3668" s="5">
        <v>912340.42</v>
      </c>
      <c r="I3668">
        <f>IFERROR(VLOOKUP(G3668,'NCES Match'!$A$2:$B$1307,2,FALSE),"")</f>
        <v>4818900</v>
      </c>
      <c r="J3668" t="str" cm="1">
        <f t="array" ref="J3668">IFERROR(_xlfn.IFS(B3668=2015,H3668/$O$13,B3668=2016,H3668/$O$14,B3668=2017,H3668/$O$15,B3668=2018,H3668/$O$16,B3668=2019,H3668/$O$17,B3668=2020,H3668/$O$18,B3668=2021,H3668/$O$19,B3668=2022,H3668/$O$20),"")</f>
        <v/>
      </c>
      <c r="K3668" s="3" t="str" cm="1">
        <f t="array" ref="K3668">IFERROR(_xlfn.IFS(B3668=2015,J3668*$P$4,B3668=2016,J3668*$P$5,B3668=2017,J3668*$P$6,B3668=2018,J3668*$P$7,B3668=2019,J3668*$P$8,B3668=2020,J3668*$P$9,B3668=2021,J3668*$P$10,B3668=2022,J3668*$P$11),"")</f>
        <v/>
      </c>
      <c r="L3668" s="3">
        <f t="shared" si="58"/>
        <v>912340.42</v>
      </c>
    </row>
    <row r="3669" spans="1:12">
      <c r="A3669">
        <v>4838850</v>
      </c>
      <c r="B3669">
        <v>2015</v>
      </c>
      <c r="C3669" t="s">
        <v>381</v>
      </c>
      <c r="D3669" t="s">
        <v>2899</v>
      </c>
      <c r="E3669" t="s">
        <v>2900</v>
      </c>
      <c r="G3669" t="s">
        <v>2901</v>
      </c>
      <c r="H3669" s="5">
        <v>791895.59</v>
      </c>
      <c r="I3669">
        <f>IFERROR(VLOOKUP(G3669,'NCES Match'!$A$2:$B$1307,2,FALSE),"")</f>
        <v>4838850</v>
      </c>
      <c r="J3669" cm="1">
        <f t="array" ref="J3669">IFERROR(_xlfn.IFS(B3669=2015,H3669/$O$13,B3669=2016,H3669/$O$14,B3669=2017,H3669/$O$15,B3669=2018,H3669/$O$16,B3669=2019,H3669/$O$17,B3669=2020,H3669/$O$18,B3669=2021,H3669/$O$19,B3669=2022,H3669/$O$20),"")</f>
        <v>6.2037398029023941E-4</v>
      </c>
      <c r="K3669" s="3" cm="1">
        <f t="array" ref="K3669">IFERROR(_xlfn.IFS(B3669=2015,J3669*$P$4,B3669=2016,J3669*$P$5,B3669=2017,J3669*$P$6,B3669=2018,J3669*$P$7,B3669=2019,J3669*$P$8,B3669=2020,J3669*$P$9,B3669=2021,J3669*$P$10,B3669=2022,J3669*$P$11),"")</f>
        <v>987314.63578013342</v>
      </c>
      <c r="L3669" s="3">
        <f t="shared" si="58"/>
        <v>1779210.2257801334</v>
      </c>
    </row>
    <row r="3670" spans="1:12">
      <c r="A3670">
        <v>4838850</v>
      </c>
      <c r="B3670">
        <v>2016</v>
      </c>
      <c r="C3670" t="s">
        <v>4102</v>
      </c>
      <c r="D3670" t="s">
        <v>2899</v>
      </c>
      <c r="E3670" t="s">
        <v>2900</v>
      </c>
      <c r="F3670" t="s">
        <v>4101</v>
      </c>
      <c r="G3670" t="s">
        <v>2901</v>
      </c>
      <c r="H3670" s="5">
        <v>804015</v>
      </c>
      <c r="I3670">
        <f>IFERROR(VLOOKUP(G3670,'NCES Match'!$A$2:$B$1307,2,FALSE),"")</f>
        <v>4838850</v>
      </c>
      <c r="J3670" cm="1">
        <f t="array" ref="J3670">IFERROR(_xlfn.IFS(B3670=2015,H3670/$O$13,B3670=2016,H3670/$O$14,B3670=2017,H3670/$O$15,B3670=2018,H3670/$O$16,B3670=2019,H3670/$O$17,B3670=2020,H3670/$O$18,B3670=2021,H3670/$O$19,B3670=2022,H3670/$O$20),"")</f>
        <v>5.7556773271256871E-4</v>
      </c>
      <c r="K3670" s="3" cm="1">
        <f t="array" ref="K3670">IFERROR(_xlfn.IFS(B3670=2015,J3670*$P$4,B3670=2016,J3670*$P$5,B3670=2017,J3670*$P$6,B3670=2018,J3670*$P$7,B3670=2019,J3670*$P$8,B3670=2020,J3670*$P$9,B3670=2021,J3670*$P$10,B3670=2022,J3670*$P$11),"")</f>
        <v>964439.27827369189</v>
      </c>
      <c r="L3670" s="3">
        <f t="shared" si="58"/>
        <v>1768454.2782736919</v>
      </c>
    </row>
    <row r="3671" spans="1:12">
      <c r="A3671">
        <v>4838850</v>
      </c>
      <c r="B3671">
        <v>2017</v>
      </c>
      <c r="D3671" t="s">
        <v>2899</v>
      </c>
      <c r="E3671" t="s">
        <v>2900</v>
      </c>
      <c r="F3671" t="s">
        <v>4101</v>
      </c>
      <c r="G3671" t="s">
        <v>2901</v>
      </c>
      <c r="H3671" s="5">
        <v>822413</v>
      </c>
      <c r="I3671">
        <f>IFERROR(VLOOKUP(G3671,'NCES Match'!$A$2:$B$1307,2,FALSE),"")</f>
        <v>4838850</v>
      </c>
      <c r="J3671" cm="1">
        <f t="array" ref="J3671">IFERROR(_xlfn.IFS(B3671=2015,H3671/$O$13,B3671=2016,H3671/$O$14,B3671=2017,H3671/$O$15,B3671=2018,H3671/$O$16,B3671=2019,H3671/$O$17,B3671=2020,H3671/$O$18,B3671=2021,H3671/$O$19,B3671=2022,H3671/$O$20),"")</f>
        <v>5.6700340437141239E-4</v>
      </c>
      <c r="K3671" s="3" cm="1">
        <f t="array" ref="K3671">IFERROR(_xlfn.IFS(B3671=2015,J3671*$P$4,B3671=2016,J3671*$P$5,B3671=2017,J3671*$P$6,B3671=2018,J3671*$P$7,B3671=2019,J3671*$P$8,B3671=2020,J3671*$P$9,B3671=2021,J3671*$P$10,B3671=2022,J3671*$P$11),"")</f>
        <v>962912.29654033633</v>
      </c>
      <c r="L3671" s="3">
        <f t="shared" si="58"/>
        <v>1785325.2965403362</v>
      </c>
    </row>
    <row r="3672" spans="1:12">
      <c r="A3672">
        <v>4838850</v>
      </c>
      <c r="B3672">
        <v>2018</v>
      </c>
      <c r="D3672" t="s">
        <v>2899</v>
      </c>
      <c r="E3672" t="s">
        <v>2900</v>
      </c>
      <c r="F3672" t="s">
        <v>4101</v>
      </c>
      <c r="G3672" t="s">
        <v>2901</v>
      </c>
      <c r="H3672" s="5">
        <v>845508</v>
      </c>
      <c r="I3672">
        <f>IFERROR(VLOOKUP(G3672,'NCES Match'!$A$2:$B$1307,2,FALSE),"")</f>
        <v>4838850</v>
      </c>
      <c r="J3672" cm="1">
        <f t="array" ref="J3672">IFERROR(_xlfn.IFS(B3672=2015,H3672/$O$13,B3672=2016,H3672/$O$14,B3672=2017,H3672/$O$15,B3672=2018,H3672/$O$16,B3672=2019,H3672/$O$17,B3672=2020,H3672/$O$18,B3672=2021,H3672/$O$19,B3672=2022,H3672/$O$20),"")</f>
        <v>5.517437154161477E-4</v>
      </c>
      <c r="K3672" s="3" cm="1">
        <f t="array" ref="K3672">IFERROR(_xlfn.IFS(B3672=2015,J3672*$P$4,B3672=2016,J3672*$P$5,B3672=2017,J3672*$P$6,B3672=2018,J3672*$P$7,B3672=2019,J3672*$P$8,B3672=2020,J3672*$P$9,B3672=2021,J3672*$P$10,B3672=2022,J3672*$P$11),"")</f>
        <v>947263.01723125426</v>
      </c>
      <c r="L3672" s="3">
        <f t="shared" si="58"/>
        <v>1792771.0172312544</v>
      </c>
    </row>
    <row r="3673" spans="1:12">
      <c r="A3673">
        <v>4838850</v>
      </c>
      <c r="B3673">
        <v>2019</v>
      </c>
      <c r="D3673" t="s">
        <v>2899</v>
      </c>
      <c r="E3673" t="s">
        <v>2900</v>
      </c>
      <c r="F3673" t="s">
        <v>4101</v>
      </c>
      <c r="G3673" t="s">
        <v>2901</v>
      </c>
      <c r="H3673" s="5">
        <v>833961</v>
      </c>
      <c r="I3673">
        <f>IFERROR(VLOOKUP(G3673,'NCES Match'!$A$2:$B$1307,2,FALSE),"")</f>
        <v>4838850</v>
      </c>
      <c r="J3673" cm="1">
        <f t="array" ref="J3673">IFERROR(_xlfn.IFS(B3673=2015,H3673/$O$13,B3673=2016,H3673/$O$14,B3673=2017,H3673/$O$15,B3673=2018,H3673/$O$16,B3673=2019,H3673/$O$17,B3673=2020,H3673/$O$18,B3673=2021,H3673/$O$19,B3673=2022,H3673/$O$20),"")</f>
        <v>5.2804744820135604E-4</v>
      </c>
      <c r="K3673" s="3" cm="1">
        <f t="array" ref="K3673">IFERROR(_xlfn.IFS(B3673=2015,J3673*$P$4,B3673=2016,J3673*$P$5,B3673=2017,J3673*$P$6,B3673=2018,J3673*$P$7,B3673=2019,J3673*$P$8,B3673=2020,J3673*$P$9,B3673=2021,J3673*$P$10,B3673=2022,J3673*$P$11),"")</f>
        <v>917707.37309331901</v>
      </c>
      <c r="L3673" s="3">
        <f t="shared" si="58"/>
        <v>1751668.3730933191</v>
      </c>
    </row>
    <row r="3674" spans="1:12">
      <c r="A3674">
        <v>4838850</v>
      </c>
      <c r="B3674">
        <v>2020</v>
      </c>
      <c r="D3674" t="s">
        <v>2899</v>
      </c>
      <c r="E3674" t="s">
        <v>2900</v>
      </c>
      <c r="F3674" t="s">
        <v>4230</v>
      </c>
      <c r="G3674" t="s">
        <v>2901</v>
      </c>
      <c r="H3674" s="5">
        <v>982370</v>
      </c>
      <c r="I3674">
        <f>IFERROR(VLOOKUP(G3674,'NCES Match'!$A$2:$B$1307,2,FALSE),"")</f>
        <v>4838850</v>
      </c>
      <c r="J3674" cm="1">
        <f t="array" ref="J3674">IFERROR(_xlfn.IFS(B3674=2015,H3674/$O$13,B3674=2016,H3674/$O$14,B3674=2017,H3674/$O$15,B3674=2018,H3674/$O$16,B3674=2019,H3674/$O$17,B3674=2020,H3674/$O$18,B3674=2021,H3674/$O$19,B3674=2022,H3674/$O$20),"")</f>
        <v>5.323537323790444E-4</v>
      </c>
      <c r="K3674" s="3" cm="1">
        <f t="array" ref="K3674">IFERROR(_xlfn.IFS(B3674=2015,J3674*$P$4,B3674=2016,J3674*$P$5,B3674=2017,J3674*$P$6,B3674=2018,J3674*$P$7,B3674=2019,J3674*$P$8,B3674=2020,J3674*$P$9,B3674=2021,J3674*$P$10,B3674=2022,J3674*$P$11),"")</f>
        <v>1122203.1664307823</v>
      </c>
      <c r="L3674" s="3">
        <f t="shared" si="58"/>
        <v>2104573.1664307825</v>
      </c>
    </row>
    <row r="3675" spans="1:12">
      <c r="A3675">
        <v>4838850</v>
      </c>
      <c r="B3675">
        <v>2021</v>
      </c>
      <c r="D3675" t="s">
        <v>2899</v>
      </c>
      <c r="E3675" t="s">
        <v>2900</v>
      </c>
      <c r="F3675" t="s">
        <v>4230</v>
      </c>
      <c r="G3675" t="s">
        <v>2901</v>
      </c>
      <c r="H3675" s="5">
        <v>853242.59</v>
      </c>
      <c r="I3675">
        <f>IFERROR(VLOOKUP(G3675,'NCES Match'!$A$2:$B$1307,2,FALSE),"")</f>
        <v>4838850</v>
      </c>
      <c r="J3675" cm="1">
        <f t="array" ref="J3675">IFERROR(_xlfn.IFS(B3675=2015,H3675/$O$13,B3675=2016,H3675/$O$14,B3675=2017,H3675/$O$15,B3675=2018,H3675/$O$16,B3675=2019,H3675/$O$17,B3675=2020,H3675/$O$18,B3675=2021,H3675/$O$19,B3675=2022,H3675/$O$20),"")</f>
        <v>4.3655561186482105E-4</v>
      </c>
      <c r="K3675" s="3" cm="1">
        <f t="array" ref="K3675">IFERROR(_xlfn.IFS(B3675=2015,J3675*$P$4,B3675=2016,J3675*$P$5,B3675=2017,J3675*$P$6,B3675=2018,J3675*$P$7,B3675=2019,J3675*$P$8,B3675=2020,J3675*$P$9,B3675=2021,J3675*$P$10,B3675=2022,J3675*$P$11),"")</f>
        <v>934470.55255487259</v>
      </c>
      <c r="L3675" s="3">
        <f t="shared" si="58"/>
        <v>1787713.1425548727</v>
      </c>
    </row>
    <row r="3676" spans="1:12">
      <c r="A3676">
        <v>4838850</v>
      </c>
      <c r="B3676">
        <v>2022</v>
      </c>
      <c r="D3676" t="s">
        <v>2899</v>
      </c>
      <c r="E3676" t="s">
        <v>2900</v>
      </c>
      <c r="F3676" t="s">
        <v>4101</v>
      </c>
      <c r="G3676" t="s">
        <v>2901</v>
      </c>
      <c r="H3676" s="5">
        <v>1066622.97</v>
      </c>
      <c r="I3676">
        <f>IFERROR(VLOOKUP(G3676,'NCES Match'!$A$2:$B$1307,2,FALSE),"")</f>
        <v>4838850</v>
      </c>
      <c r="J3676" cm="1">
        <f t="array" ref="J3676">IFERROR(_xlfn.IFS(B3676=2015,H3676/$O$13,B3676=2016,H3676/$O$14,B3676=2017,H3676/$O$15,B3676=2018,H3676/$O$16,B3676=2019,H3676/$O$17,B3676=2020,H3676/$O$18,B3676=2021,H3676/$O$19,B3676=2022,H3676/$O$20),"")</f>
        <v>4.6849349264555396E-4</v>
      </c>
      <c r="K3676" s="3" cm="1">
        <f t="array" ref="K3676">IFERROR(_xlfn.IFS(B3676=2015,J3676*$P$4,B3676=2016,J3676*$P$5,B3676=2017,J3676*$P$6,B3676=2018,J3676*$P$7,B3676=2019,J3676*$P$8,B3676=2020,J3676*$P$9,B3676=2021,J3676*$P$10,B3676=2022,J3676*$P$11),"")</f>
        <v>1008892.7748337864</v>
      </c>
      <c r="L3676" s="3">
        <f t="shared" si="58"/>
        <v>2075515.7448337865</v>
      </c>
    </row>
    <row r="3677" spans="1:12">
      <c r="A3677">
        <v>4838850</v>
      </c>
      <c r="B3677">
        <v>2023</v>
      </c>
      <c r="D3677" t="s">
        <v>2899</v>
      </c>
      <c r="E3677" t="s">
        <v>2900</v>
      </c>
      <c r="F3677" t="s">
        <v>4101</v>
      </c>
      <c r="G3677" t="s">
        <v>2901</v>
      </c>
      <c r="H3677" s="5">
        <v>1332833.74</v>
      </c>
      <c r="I3677">
        <f>IFERROR(VLOOKUP(G3677,'NCES Match'!$A$2:$B$1307,2,FALSE),"")</f>
        <v>4838850</v>
      </c>
      <c r="J3677" t="str" cm="1">
        <f t="array" ref="J3677">IFERROR(_xlfn.IFS(B3677=2015,H3677/$O$13,B3677=2016,H3677/$O$14,B3677=2017,H3677/$O$15,B3677=2018,H3677/$O$16,B3677=2019,H3677/$O$17,B3677=2020,H3677/$O$18,B3677=2021,H3677/$O$19,B3677=2022,H3677/$O$20),"")</f>
        <v/>
      </c>
      <c r="K3677" s="3" t="str" cm="1">
        <f t="array" ref="K3677">IFERROR(_xlfn.IFS(B3677=2015,J3677*$P$4,B3677=2016,J3677*$P$5,B3677=2017,J3677*$P$6,B3677=2018,J3677*$P$7,B3677=2019,J3677*$P$8,B3677=2020,J3677*$P$9,B3677=2021,J3677*$P$10,B3677=2022,J3677*$P$11),"")</f>
        <v/>
      </c>
      <c r="L3677" s="3">
        <f t="shared" si="58"/>
        <v>1332833.74</v>
      </c>
    </row>
    <row r="3678" spans="1:12">
      <c r="A3678">
        <v>4846680</v>
      </c>
      <c r="B3678">
        <v>2015</v>
      </c>
      <c r="C3678" t="s">
        <v>381</v>
      </c>
      <c r="D3678" t="s">
        <v>3509</v>
      </c>
      <c r="E3678" t="s">
        <v>3510</v>
      </c>
      <c r="G3678" t="s">
        <v>3511</v>
      </c>
      <c r="H3678" s="5">
        <v>8119539.2599999998</v>
      </c>
      <c r="I3678">
        <f>IFERROR(VLOOKUP(G3678,'NCES Match'!$A$2:$B$1307,2,FALSE),"")</f>
        <v>4846680</v>
      </c>
      <c r="J3678" cm="1">
        <f t="array" ref="J3678">IFERROR(_xlfn.IFS(B3678=2015,H3678/$O$13,B3678=2016,H3678/$O$14,B3678=2017,H3678/$O$15,B3678=2018,H3678/$O$16,B3678=2019,H3678/$O$17,B3678=2020,H3678/$O$18,B3678=2021,H3678/$O$19,B3678=2022,H3678/$O$20),"")</f>
        <v>6.3608775607009822E-3</v>
      </c>
      <c r="K3678" s="3" cm="1">
        <f t="array" ref="K3678">IFERROR(_xlfn.IFS(B3678=2015,J3678*$P$4,B3678=2016,J3678*$P$5,B3678=2017,J3678*$P$6,B3678=2018,J3678*$P$7,B3678=2019,J3678*$P$8,B3678=2020,J3678*$P$9,B3678=2021,J3678*$P$10,B3678=2022,J3678*$P$11),"")</f>
        <v>10123228.42609768</v>
      </c>
      <c r="L3678" s="3">
        <f t="shared" si="58"/>
        <v>18242767.686097682</v>
      </c>
    </row>
    <row r="3679" spans="1:12">
      <c r="A3679">
        <v>4846680</v>
      </c>
      <c r="B3679">
        <v>2016</v>
      </c>
      <c r="C3679" t="s">
        <v>4102</v>
      </c>
      <c r="D3679" t="s">
        <v>3509</v>
      </c>
      <c r="E3679" t="s">
        <v>3510</v>
      </c>
      <c r="F3679" t="s">
        <v>4101</v>
      </c>
      <c r="G3679" t="s">
        <v>3511</v>
      </c>
      <c r="H3679" s="5">
        <v>8180143</v>
      </c>
      <c r="I3679">
        <f>IFERROR(VLOOKUP(G3679,'NCES Match'!$A$2:$B$1307,2,FALSE),"")</f>
        <v>4846680</v>
      </c>
      <c r="J3679" cm="1">
        <f t="array" ref="J3679">IFERROR(_xlfn.IFS(B3679=2015,H3679/$O$13,B3679=2016,H3679/$O$14,B3679=2017,H3679/$O$15,B3679=2018,H3679/$O$16,B3679=2019,H3679/$O$17,B3679=2020,H3679/$O$18,B3679=2021,H3679/$O$19,B3679=2022,H3679/$O$20),"")</f>
        <v>5.8558936832951991E-3</v>
      </c>
      <c r="K3679" s="3" cm="1">
        <f t="array" ref="K3679">IFERROR(_xlfn.IFS(B3679=2015,J3679*$P$4,B3679=2016,J3679*$P$5,B3679=2017,J3679*$P$6,B3679=2018,J3679*$P$7,B3679=2019,J3679*$P$8,B3679=2020,J3679*$P$9,B3679=2021,J3679*$P$10,B3679=2022,J3679*$P$11),"")</f>
        <v>9812318.4406952504</v>
      </c>
      <c r="L3679" s="3">
        <f t="shared" si="58"/>
        <v>17992461.440695249</v>
      </c>
    </row>
    <row r="3680" spans="1:12">
      <c r="A3680">
        <v>4846680</v>
      </c>
      <c r="B3680">
        <v>2017</v>
      </c>
      <c r="D3680" t="s">
        <v>3509</v>
      </c>
      <c r="E3680" t="s">
        <v>3510</v>
      </c>
      <c r="F3680" t="s">
        <v>4101</v>
      </c>
      <c r="G3680" t="s">
        <v>3511</v>
      </c>
      <c r="H3680" s="5">
        <v>8367610</v>
      </c>
      <c r="I3680">
        <f>IFERROR(VLOOKUP(G3680,'NCES Match'!$A$2:$B$1307,2,FALSE),"")</f>
        <v>4846680</v>
      </c>
      <c r="J3680" cm="1">
        <f t="array" ref="J3680">IFERROR(_xlfn.IFS(B3680=2015,H3680/$O$13,B3680=2016,H3680/$O$14,B3680=2017,H3680/$O$15,B3680=2018,H3680/$O$16,B3680=2019,H3680/$O$17,B3680=2020,H3680/$O$18,B3680=2021,H3680/$O$19,B3680=2022,H3680/$O$20),"")</f>
        <v>5.7689547179486152E-3</v>
      </c>
      <c r="K3680" s="3" cm="1">
        <f t="array" ref="K3680">IFERROR(_xlfn.IFS(B3680=2015,J3680*$P$4,B3680=2016,J3680*$P$5,B3680=2017,J3680*$P$6,B3680=2018,J3680*$P$7,B3680=2019,J3680*$P$8,B3680=2020,J3680*$P$9,B3680=2021,J3680*$P$10,B3680=2022,J3680*$P$11),"")</f>
        <v>9797114.7849728595</v>
      </c>
      <c r="L3680" s="3">
        <f t="shared" si="58"/>
        <v>18164724.784972861</v>
      </c>
    </row>
    <row r="3681" spans="1:12">
      <c r="A3681">
        <v>4846680</v>
      </c>
      <c r="B3681">
        <v>2018</v>
      </c>
      <c r="D3681" t="s">
        <v>3509</v>
      </c>
      <c r="E3681" t="s">
        <v>3510</v>
      </c>
      <c r="F3681" t="s">
        <v>4101</v>
      </c>
      <c r="G3681" t="s">
        <v>3511</v>
      </c>
      <c r="H3681" s="5">
        <v>8305072</v>
      </c>
      <c r="I3681">
        <f>IFERROR(VLOOKUP(G3681,'NCES Match'!$A$2:$B$1307,2,FALSE),"")</f>
        <v>4846680</v>
      </c>
      <c r="J3681" cm="1">
        <f t="array" ref="J3681">IFERROR(_xlfn.IFS(B3681=2015,H3681/$O$13,B3681=2016,H3681/$O$14,B3681=2017,H3681/$O$15,B3681=2018,H3681/$O$16,B3681=2019,H3681/$O$17,B3681=2020,H3681/$O$18,B3681=2021,H3681/$O$19,B3681=2022,H3681/$O$20),"")</f>
        <v>5.4195481084491418E-3</v>
      </c>
      <c r="K3681" s="3" cm="1">
        <f t="array" ref="K3681">IFERROR(_xlfn.IFS(B3681=2015,J3681*$P$4,B3681=2016,J3681*$P$5,B3681=2017,J3681*$P$6,B3681=2018,J3681*$P$7,B3681=2019,J3681*$P$8,B3681=2020,J3681*$P$9,B3681=2021,J3681*$P$10,B3681=2022,J3681*$P$11),"")</f>
        <v>9304569.0413843598</v>
      </c>
      <c r="L3681" s="3">
        <f t="shared" si="58"/>
        <v>17609641.041384362</v>
      </c>
    </row>
    <row r="3682" spans="1:12">
      <c r="A3682">
        <v>4846680</v>
      </c>
      <c r="B3682">
        <v>2019</v>
      </c>
      <c r="D3682" t="s">
        <v>3509</v>
      </c>
      <c r="E3682" t="s">
        <v>3510</v>
      </c>
      <c r="F3682" t="s">
        <v>4101</v>
      </c>
      <c r="G3682" t="s">
        <v>3511</v>
      </c>
      <c r="H3682" s="5">
        <v>8373165</v>
      </c>
      <c r="I3682">
        <f>IFERROR(VLOOKUP(G3682,'NCES Match'!$A$2:$B$1307,2,FALSE),"")</f>
        <v>4846680</v>
      </c>
      <c r="J3682" cm="1">
        <f t="array" ref="J3682">IFERROR(_xlfn.IFS(B3682=2015,H3682/$O$13,B3682=2016,H3682/$O$14,B3682=2017,H3682/$O$15,B3682=2018,H3682/$O$16,B3682=2019,H3682/$O$17,B3682=2020,H3682/$O$18,B3682=2021,H3682/$O$19,B3682=2022,H3682/$O$20),"")</f>
        <v>5.3017208378076525E-3</v>
      </c>
      <c r="K3682" s="3" cm="1">
        <f t="array" ref="K3682">IFERROR(_xlfn.IFS(B3682=2015,J3682*$P$4,B3682=2016,J3682*$P$5,B3682=2017,J3682*$P$6,B3682=2018,J3682*$P$7,B3682=2019,J3682*$P$8,B3682=2020,J3682*$P$9,B3682=2021,J3682*$P$10,B3682=2022,J3682*$P$11),"")</f>
        <v>9213998.3244143557</v>
      </c>
      <c r="L3682" s="3">
        <f t="shared" si="58"/>
        <v>17587163.324414358</v>
      </c>
    </row>
    <row r="3683" spans="1:12">
      <c r="A3683">
        <v>4846680</v>
      </c>
      <c r="B3683">
        <v>2020</v>
      </c>
      <c r="D3683" t="s">
        <v>3509</v>
      </c>
      <c r="E3683" t="s">
        <v>3510</v>
      </c>
      <c r="F3683" t="s">
        <v>4230</v>
      </c>
      <c r="G3683" t="s">
        <v>3511</v>
      </c>
      <c r="H3683" s="5">
        <v>9132203</v>
      </c>
      <c r="I3683">
        <f>IFERROR(VLOOKUP(G3683,'NCES Match'!$A$2:$B$1307,2,FALSE),"")</f>
        <v>4846680</v>
      </c>
      <c r="J3683" cm="1">
        <f t="array" ref="J3683">IFERROR(_xlfn.IFS(B3683=2015,H3683/$O$13,B3683=2016,H3683/$O$14,B3683=2017,H3683/$O$15,B3683=2018,H3683/$O$16,B3683=2019,H3683/$O$17,B3683=2020,H3683/$O$18,B3683=2021,H3683/$O$19,B3683=2022,H3683/$O$20),"")</f>
        <v>4.9488098698994339E-3</v>
      </c>
      <c r="K3683" s="3" cm="1">
        <f t="array" ref="K3683">IFERROR(_xlfn.IFS(B3683=2015,J3683*$P$4,B3683=2016,J3683*$P$5,B3683=2017,J3683*$P$6,B3683=2018,J3683*$P$7,B3683=2019,J3683*$P$8,B3683=2020,J3683*$P$9,B3683=2021,J3683*$P$10,B3683=2022,J3683*$P$11),"")</f>
        <v>10432105.136647791</v>
      </c>
      <c r="L3683" s="3">
        <f t="shared" si="58"/>
        <v>19564308.136647791</v>
      </c>
    </row>
    <row r="3684" spans="1:12">
      <c r="A3684">
        <v>4846680</v>
      </c>
      <c r="B3684">
        <v>2021</v>
      </c>
      <c r="D3684" t="s">
        <v>3509</v>
      </c>
      <c r="E3684" t="s">
        <v>3510</v>
      </c>
      <c r="F3684" t="s">
        <v>4101</v>
      </c>
      <c r="G3684" t="s">
        <v>3511</v>
      </c>
      <c r="H3684" s="5">
        <v>10572434.869999999</v>
      </c>
      <c r="I3684">
        <f>IFERROR(VLOOKUP(G3684,'NCES Match'!$A$2:$B$1307,2,FALSE),"")</f>
        <v>4846680</v>
      </c>
      <c r="J3684" cm="1">
        <f t="array" ref="J3684">IFERROR(_xlfn.IFS(B3684=2015,H3684/$O$13,B3684=2016,H3684/$O$14,B3684=2017,H3684/$O$15,B3684=2018,H3684/$O$16,B3684=2019,H3684/$O$17,B3684=2020,H3684/$O$18,B3684=2021,H3684/$O$19,B3684=2022,H3684/$O$20),"")</f>
        <v>5.4093124600986218E-3</v>
      </c>
      <c r="K3684" s="3" cm="1">
        <f t="array" ref="K3684">IFERROR(_xlfn.IFS(B3684=2015,J3684*$P$4,B3684=2016,J3684*$P$5,B3684=2017,J3684*$P$6,B3684=2018,J3684*$P$7,B3684=2019,J3684*$P$8,B3684=2020,J3684*$P$9,B3684=2021,J3684*$P$10,B3684=2022,J3684*$P$11),"")</f>
        <v>11578921.599330036</v>
      </c>
      <c r="L3684" s="3">
        <f t="shared" si="58"/>
        <v>22151356.469330035</v>
      </c>
    </row>
    <row r="3685" spans="1:12">
      <c r="A3685">
        <v>4846680</v>
      </c>
      <c r="B3685">
        <v>2022</v>
      </c>
      <c r="D3685" t="s">
        <v>3509</v>
      </c>
      <c r="E3685" t="s">
        <v>3510</v>
      </c>
      <c r="F3685" t="s">
        <v>4101</v>
      </c>
      <c r="G3685" t="s">
        <v>3511</v>
      </c>
      <c r="H3685" s="5">
        <v>11286335.300000001</v>
      </c>
      <c r="I3685">
        <f>IFERROR(VLOOKUP(G3685,'NCES Match'!$A$2:$B$1307,2,FALSE),"")</f>
        <v>4846680</v>
      </c>
      <c r="J3685" cm="1">
        <f t="array" ref="J3685">IFERROR(_xlfn.IFS(B3685=2015,H3685/$O$13,B3685=2016,H3685/$O$14,B3685=2017,H3685/$O$15,B3685=2018,H3685/$O$16,B3685=2019,H3685/$O$17,B3685=2020,H3685/$O$18,B3685=2021,H3685/$O$19,B3685=2022,H3685/$O$20),"")</f>
        <v>4.9573043076934732E-3</v>
      </c>
      <c r="K3685" s="3" cm="1">
        <f t="array" ref="K3685">IFERROR(_xlfn.IFS(B3685=2015,J3685*$P$4,B3685=2016,J3685*$P$5,B3685=2017,J3685*$P$6,B3685=2018,J3685*$P$7,B3685=2019,J3685*$P$8,B3685=2020,J3685*$P$9,B3685=2021,J3685*$P$10,B3685=2022,J3685*$P$11),"")</f>
        <v>10675470.582188489</v>
      </c>
      <c r="L3685" s="3">
        <f t="shared" si="58"/>
        <v>21961805.882188492</v>
      </c>
    </row>
    <row r="3686" spans="1:12">
      <c r="A3686">
        <v>4846680</v>
      </c>
      <c r="B3686">
        <v>2023</v>
      </c>
      <c r="D3686" t="s">
        <v>3509</v>
      </c>
      <c r="E3686" t="s">
        <v>3510</v>
      </c>
      <c r="F3686" t="s">
        <v>4101</v>
      </c>
      <c r="G3686" t="s">
        <v>3511</v>
      </c>
      <c r="H3686" s="5">
        <v>13181780.140000001</v>
      </c>
      <c r="I3686">
        <f>IFERROR(VLOOKUP(G3686,'NCES Match'!$A$2:$B$1307,2,FALSE),"")</f>
        <v>4846680</v>
      </c>
      <c r="J3686" t="str" cm="1">
        <f t="array" ref="J3686">IFERROR(_xlfn.IFS(B3686=2015,H3686/$O$13,B3686=2016,H3686/$O$14,B3686=2017,H3686/$O$15,B3686=2018,H3686/$O$16,B3686=2019,H3686/$O$17,B3686=2020,H3686/$O$18,B3686=2021,H3686/$O$19,B3686=2022,H3686/$O$20),"")</f>
        <v/>
      </c>
      <c r="K3686" s="3" t="str" cm="1">
        <f t="array" ref="K3686">IFERROR(_xlfn.IFS(B3686=2015,J3686*$P$4,B3686=2016,J3686*$P$5,B3686=2017,J3686*$P$6,B3686=2018,J3686*$P$7,B3686=2019,J3686*$P$8,B3686=2020,J3686*$P$9,B3686=2021,J3686*$P$10,B3686=2022,J3686*$P$11),"")</f>
        <v/>
      </c>
      <c r="L3686" s="3">
        <f t="shared" si="58"/>
        <v>13181780.140000001</v>
      </c>
    </row>
    <row r="3687" spans="1:12">
      <c r="A3687">
        <v>4808430</v>
      </c>
      <c r="B3687">
        <v>2015</v>
      </c>
      <c r="C3687" t="s">
        <v>381</v>
      </c>
      <c r="D3687" t="s">
        <v>466</v>
      </c>
      <c r="E3687" t="s">
        <v>467</v>
      </c>
      <c r="G3687" t="s">
        <v>468</v>
      </c>
      <c r="H3687" s="5">
        <v>205904.96</v>
      </c>
      <c r="I3687">
        <f>IFERROR(VLOOKUP(G3687,'NCES Match'!$A$2:$B$1307,2,FALSE),"")</f>
        <v>4808430</v>
      </c>
      <c r="J3687" cm="1">
        <f t="array" ref="J3687">IFERROR(_xlfn.IFS(B3687=2015,H3687/$O$13,B3687=2016,H3687/$O$14,B3687=2017,H3687/$O$15,B3687=2018,H3687/$O$16,B3687=2019,H3687/$O$17,B3687=2020,H3687/$O$18,B3687=2021,H3687/$O$19,B3687=2022,H3687/$O$20),"")</f>
        <v>1.6130671923138572E-4</v>
      </c>
      <c r="K3687" s="3" cm="1">
        <f t="array" ref="K3687">IFERROR(_xlfn.IFS(B3687=2015,J3687*$P$4,B3687=2016,J3687*$P$5,B3687=2017,J3687*$P$6,B3687=2018,J3687*$P$7,B3687=2019,J3687*$P$8,B3687=2020,J3687*$P$9,B3687=2021,J3687*$P$10,B3687=2022,J3687*$P$11),"")</f>
        <v>256716.89949393828</v>
      </c>
      <c r="L3687" s="3">
        <f t="shared" si="58"/>
        <v>462621.85949393827</v>
      </c>
    </row>
    <row r="3688" spans="1:12">
      <c r="A3688">
        <v>4808430</v>
      </c>
      <c r="B3688">
        <v>2016</v>
      </c>
      <c r="C3688" t="s">
        <v>4102</v>
      </c>
      <c r="D3688" t="s">
        <v>466</v>
      </c>
      <c r="E3688" t="s">
        <v>467</v>
      </c>
      <c r="F3688" t="s">
        <v>4101</v>
      </c>
      <c r="G3688" t="s">
        <v>468</v>
      </c>
      <c r="H3688" s="5">
        <v>194392</v>
      </c>
      <c r="I3688">
        <f>IFERROR(VLOOKUP(G3688,'NCES Match'!$A$2:$B$1307,2,FALSE),"")</f>
        <v>4808430</v>
      </c>
      <c r="J3688" cm="1">
        <f t="array" ref="J3688">IFERROR(_xlfn.IFS(B3688=2015,H3688/$O$13,B3688=2016,H3688/$O$14,B3688=2017,H3688/$O$15,B3688=2018,H3688/$O$16,B3688=2019,H3688/$O$17,B3688=2020,H3688/$O$18,B3688=2021,H3688/$O$19,B3688=2022,H3688/$O$20),"")</f>
        <v>1.3915880014360633E-4</v>
      </c>
      <c r="K3688" s="3" cm="1">
        <f t="array" ref="K3688">IFERROR(_xlfn.IFS(B3688=2015,J3688*$P$4,B3688=2016,J3688*$P$5,B3688=2017,J3688*$P$6,B3688=2018,J3688*$P$7,B3688=2019,J3688*$P$8,B3688=2020,J3688*$P$9,B3688=2021,J3688*$P$10,B3688=2022,J3688*$P$11),"")</f>
        <v>233178.83395481366</v>
      </c>
      <c r="L3688" s="3">
        <f t="shared" si="58"/>
        <v>427570.83395481366</v>
      </c>
    </row>
    <row r="3689" spans="1:12">
      <c r="A3689">
        <v>4808430</v>
      </c>
      <c r="B3689">
        <v>2017</v>
      </c>
      <c r="D3689" t="s">
        <v>466</v>
      </c>
      <c r="E3689" t="s">
        <v>467</v>
      </c>
      <c r="F3689" t="s">
        <v>4101</v>
      </c>
      <c r="G3689" t="s">
        <v>468</v>
      </c>
      <c r="H3689" s="5">
        <v>188868</v>
      </c>
      <c r="I3689">
        <f>IFERROR(VLOOKUP(G3689,'NCES Match'!$A$2:$B$1307,2,FALSE),"")</f>
        <v>4808430</v>
      </c>
      <c r="J3689" cm="1">
        <f t="array" ref="J3689">IFERROR(_xlfn.IFS(B3689=2015,H3689/$O$13,B3689=2016,H3689/$O$14,B3689=2017,H3689/$O$15,B3689=2018,H3689/$O$16,B3689=2019,H3689/$O$17,B3689=2020,H3689/$O$18,B3689=2021,H3689/$O$19,B3689=2022,H3689/$O$20),"")</f>
        <v>1.3021292097379288E-4</v>
      </c>
      <c r="K3689" s="3" cm="1">
        <f t="array" ref="K3689">IFERROR(_xlfn.IFS(B3689=2015,J3689*$P$4,B3689=2016,J3689*$P$5,B3689=2017,J3689*$P$6,B3689=2018,J3689*$P$7,B3689=2019,J3689*$P$8,B3689=2020,J3689*$P$9,B3689=2021,J3689*$P$10,B3689=2022,J3689*$P$11),"")</f>
        <v>221133.80944000187</v>
      </c>
      <c r="L3689" s="3">
        <f t="shared" si="58"/>
        <v>410001.80944000185</v>
      </c>
    </row>
    <row r="3690" spans="1:12">
      <c r="A3690">
        <v>4808430</v>
      </c>
      <c r="B3690">
        <v>2018</v>
      </c>
      <c r="D3690" t="s">
        <v>466</v>
      </c>
      <c r="E3690" t="s">
        <v>467</v>
      </c>
      <c r="F3690" t="s">
        <v>4101</v>
      </c>
      <c r="G3690" t="s">
        <v>468</v>
      </c>
      <c r="H3690" s="5">
        <v>195533</v>
      </c>
      <c r="I3690">
        <f>IFERROR(VLOOKUP(G3690,'NCES Match'!$A$2:$B$1307,2,FALSE),"")</f>
        <v>4808430</v>
      </c>
      <c r="J3690" cm="1">
        <f t="array" ref="J3690">IFERROR(_xlfn.IFS(B3690=2015,H3690/$O$13,B3690=2016,H3690/$O$14,B3690=2017,H3690/$O$15,B3690=2018,H3690/$O$16,B3690=2019,H3690/$O$17,B3690=2020,H3690/$O$18,B3690=2021,H3690/$O$19,B3690=2022,H3690/$O$20),"")</f>
        <v>1.2759678667317826E-4</v>
      </c>
      <c r="K3690" s="3" cm="1">
        <f t="array" ref="K3690">IFERROR(_xlfn.IFS(B3690=2015,J3690*$P$4,B3690=2016,J3690*$P$5,B3690=2017,J3690*$P$6,B3690=2018,J3690*$P$7,B3690=2019,J3690*$P$8,B3690=2020,J3690*$P$9,B3690=2021,J3690*$P$10,B3690=2022,J3690*$P$11),"")</f>
        <v>219064.96396045788</v>
      </c>
      <c r="L3690" s="3">
        <f t="shared" si="58"/>
        <v>414597.96396045788</v>
      </c>
    </row>
    <row r="3691" spans="1:12">
      <c r="A3691">
        <v>4808430</v>
      </c>
      <c r="B3691">
        <v>2019</v>
      </c>
      <c r="D3691" t="s">
        <v>466</v>
      </c>
      <c r="E3691" t="s">
        <v>467</v>
      </c>
      <c r="F3691" t="s">
        <v>4101</v>
      </c>
      <c r="G3691" t="s">
        <v>468</v>
      </c>
      <c r="H3691" s="5">
        <v>195516</v>
      </c>
      <c r="I3691">
        <f>IFERROR(VLOOKUP(G3691,'NCES Match'!$A$2:$B$1307,2,FALSE),"")</f>
        <v>4808430</v>
      </c>
      <c r="J3691" cm="1">
        <f t="array" ref="J3691">IFERROR(_xlfn.IFS(B3691=2015,H3691/$O$13,B3691=2016,H3691/$O$14,B3691=2017,H3691/$O$15,B3691=2018,H3691/$O$16,B3691=2019,H3691/$O$17,B3691=2020,H3691/$O$18,B3691=2021,H3691/$O$19,B3691=2022,H3691/$O$20),"")</f>
        <v>1.2379682608963289E-4</v>
      </c>
      <c r="K3691" s="3" cm="1">
        <f t="array" ref="K3691">IFERROR(_xlfn.IFS(B3691=2015,J3691*$P$4,B3691=2016,J3691*$P$5,B3691=2017,J3691*$P$6,B3691=2018,J3691*$P$7,B3691=2019,J3691*$P$8,B3691=2020,J3691*$P$9,B3691=2021,J3691*$P$10,B3691=2022,J3691*$P$11),"")</f>
        <v>215149.71894094971</v>
      </c>
      <c r="L3691" s="3">
        <f t="shared" si="58"/>
        <v>410665.71894094971</v>
      </c>
    </row>
    <row r="3692" spans="1:12">
      <c r="A3692">
        <v>4808430</v>
      </c>
      <c r="B3692">
        <v>2020</v>
      </c>
      <c r="D3692" t="s">
        <v>466</v>
      </c>
      <c r="E3692" t="s">
        <v>467</v>
      </c>
      <c r="F3692" t="s">
        <v>4230</v>
      </c>
      <c r="G3692" t="s">
        <v>468</v>
      </c>
      <c r="H3692" s="5">
        <v>281224</v>
      </c>
      <c r="I3692">
        <f>IFERROR(VLOOKUP(G3692,'NCES Match'!$A$2:$B$1307,2,FALSE),"")</f>
        <v>4808430</v>
      </c>
      <c r="J3692" cm="1">
        <f t="array" ref="J3692">IFERROR(_xlfn.IFS(B3692=2015,H3692/$O$13,B3692=2016,H3692/$O$14,B3692=2017,H3692/$O$15,B3692=2018,H3692/$O$16,B3692=2019,H3692/$O$17,B3692=2020,H3692/$O$18,B3692=2021,H3692/$O$19,B3692=2022,H3692/$O$20),"")</f>
        <v>1.5239741241544877E-4</v>
      </c>
      <c r="K3692" s="3" cm="1">
        <f t="array" ref="K3692">IFERROR(_xlfn.IFS(B3692=2015,J3692*$P$4,B3692=2016,J3692*$P$5,B3692=2017,J3692*$P$6,B3692=2018,J3692*$P$7,B3692=2019,J3692*$P$8,B3692=2020,J3692*$P$9,B3692=2021,J3692*$P$10,B3692=2022,J3692*$P$11),"")</f>
        <v>321254.17437048192</v>
      </c>
      <c r="L3692" s="3">
        <f t="shared" si="58"/>
        <v>602478.17437048187</v>
      </c>
    </row>
    <row r="3693" spans="1:12">
      <c r="A3693">
        <v>4808430</v>
      </c>
      <c r="B3693">
        <v>2021</v>
      </c>
      <c r="D3693" t="s">
        <v>466</v>
      </c>
      <c r="E3693" t="s">
        <v>467</v>
      </c>
      <c r="F3693" t="s">
        <v>4101</v>
      </c>
      <c r="G3693" t="s">
        <v>468</v>
      </c>
      <c r="H3693" s="5">
        <v>292257.42</v>
      </c>
      <c r="I3693">
        <f>IFERROR(VLOOKUP(G3693,'NCES Match'!$A$2:$B$1307,2,FALSE),"")</f>
        <v>4808430</v>
      </c>
      <c r="J3693" cm="1">
        <f t="array" ref="J3693">IFERROR(_xlfn.IFS(B3693=2015,H3693/$O$13,B3693=2016,H3693/$O$14,B3693=2017,H3693/$O$15,B3693=2018,H3693/$O$16,B3693=2019,H3693/$O$17,B3693=2020,H3693/$O$18,B3693=2021,H3693/$O$19,B3693=2022,H3693/$O$20),"")</f>
        <v>1.495314677272896E-4</v>
      </c>
      <c r="K3693" s="3" cm="1">
        <f t="array" ref="K3693">IFERROR(_xlfn.IFS(B3693=2015,J3693*$P$4,B3693=2016,J3693*$P$5,B3693=2017,J3693*$P$6,B3693=2018,J3693*$P$7,B3693=2019,J3693*$P$8,B3693=2020,J3693*$P$9,B3693=2021,J3693*$P$10,B3693=2022,J3693*$P$11),"")</f>
        <v>320080.07565077295</v>
      </c>
      <c r="L3693" s="3">
        <f t="shared" si="58"/>
        <v>612337.49565077294</v>
      </c>
    </row>
    <row r="3694" spans="1:12">
      <c r="A3694">
        <v>4808430</v>
      </c>
      <c r="B3694">
        <v>2022</v>
      </c>
      <c r="D3694" t="s">
        <v>466</v>
      </c>
      <c r="E3694" t="s">
        <v>467</v>
      </c>
      <c r="F3694" t="s">
        <v>4101</v>
      </c>
      <c r="G3694" t="s">
        <v>468</v>
      </c>
      <c r="H3694" s="5">
        <v>321497.90000000002</v>
      </c>
      <c r="I3694">
        <f>IFERROR(VLOOKUP(G3694,'NCES Match'!$A$2:$B$1307,2,FALSE),"")</f>
        <v>4808430</v>
      </c>
      <c r="J3694" cm="1">
        <f t="array" ref="J3694">IFERROR(_xlfn.IFS(B3694=2015,H3694/$O$13,B3694=2016,H3694/$O$14,B3694=2017,H3694/$O$15,B3694=2018,H3694/$O$16,B3694=2019,H3694/$O$17,B3694=2020,H3694/$O$18,B3694=2021,H3694/$O$19,B3694=2022,H3694/$O$20),"")</f>
        <v>1.4121172924788135E-4</v>
      </c>
      <c r="K3694" s="3" cm="1">
        <f t="array" ref="K3694">IFERROR(_xlfn.IFS(B3694=2015,J3694*$P$4,B3694=2016,J3694*$P$5,B3694=2017,J3694*$P$6,B3694=2018,J3694*$P$7,B3694=2019,J3694*$P$8,B3694=2020,J3694*$P$9,B3694=2021,J3694*$P$10,B3694=2022,J3694*$P$11),"")</f>
        <v>304097.05918318563</v>
      </c>
      <c r="L3694" s="3">
        <f t="shared" si="58"/>
        <v>625594.95918318559</v>
      </c>
    </row>
    <row r="3695" spans="1:12">
      <c r="A3695">
        <v>4808430</v>
      </c>
      <c r="B3695">
        <v>2023</v>
      </c>
      <c r="D3695" t="s">
        <v>466</v>
      </c>
      <c r="E3695" t="s">
        <v>467</v>
      </c>
      <c r="F3695" t="s">
        <v>4101</v>
      </c>
      <c r="G3695" t="s">
        <v>468</v>
      </c>
      <c r="H3695" s="5">
        <v>350380.97</v>
      </c>
      <c r="I3695">
        <f>IFERROR(VLOOKUP(G3695,'NCES Match'!$A$2:$B$1307,2,FALSE),"")</f>
        <v>4808430</v>
      </c>
      <c r="J3695" t="str" cm="1">
        <f t="array" ref="J3695">IFERROR(_xlfn.IFS(B3695=2015,H3695/$O$13,B3695=2016,H3695/$O$14,B3695=2017,H3695/$O$15,B3695=2018,H3695/$O$16,B3695=2019,H3695/$O$17,B3695=2020,H3695/$O$18,B3695=2021,H3695/$O$19,B3695=2022,H3695/$O$20),"")</f>
        <v/>
      </c>
      <c r="K3695" s="3" t="str" cm="1">
        <f t="array" ref="K3695">IFERROR(_xlfn.IFS(B3695=2015,J3695*$P$4,B3695=2016,J3695*$P$5,B3695=2017,J3695*$P$6,B3695=2018,J3695*$P$7,B3695=2019,J3695*$P$8,B3695=2020,J3695*$P$9,B3695=2021,J3695*$P$10,B3695=2022,J3695*$P$11),"")</f>
        <v/>
      </c>
      <c r="L3695" s="3">
        <f t="shared" si="58"/>
        <v>350380.97</v>
      </c>
    </row>
    <row r="3696" spans="1:12">
      <c r="A3696">
        <v>4812780</v>
      </c>
      <c r="B3696">
        <v>2015</v>
      </c>
      <c r="C3696" t="s">
        <v>381</v>
      </c>
      <c r="D3696" t="s">
        <v>804</v>
      </c>
      <c r="E3696" t="s">
        <v>805</v>
      </c>
      <c r="G3696" t="s">
        <v>806</v>
      </c>
      <c r="H3696" s="5">
        <v>1219141.1000000001</v>
      </c>
      <c r="I3696">
        <f>IFERROR(VLOOKUP(G3696,'NCES Match'!$A$2:$B$1307,2,FALSE),"")</f>
        <v>4812780</v>
      </c>
      <c r="J3696" cm="1">
        <f t="array" ref="J3696">IFERROR(_xlfn.IFS(B3696=2015,H3696/$O$13,B3696=2016,H3696/$O$14,B3696=2017,H3696/$O$15,B3696=2018,H3696/$O$16,B3696=2019,H3696/$O$17,B3696=2020,H3696/$O$18,B3696=2021,H3696/$O$19,B3696=2022,H3696/$O$20),"")</f>
        <v>9.5507971794920709E-4</v>
      </c>
      <c r="K3696" s="3" cm="1">
        <f t="array" ref="K3696">IFERROR(_xlfn.IFS(B3696=2015,J3696*$P$4,B3696=2016,J3696*$P$5,B3696=2017,J3696*$P$6,B3696=2018,J3696*$P$7,B3696=2019,J3696*$P$8,B3696=2020,J3696*$P$9,B3696=2021,J3696*$P$10,B3696=2022,J3696*$P$11),"")</f>
        <v>1519993.1232235951</v>
      </c>
      <c r="L3696" s="3">
        <f t="shared" si="58"/>
        <v>2739134.2232235949</v>
      </c>
    </row>
    <row r="3697" spans="1:12">
      <c r="A3697">
        <v>4812780</v>
      </c>
      <c r="B3697">
        <v>2016</v>
      </c>
      <c r="C3697" t="s">
        <v>4102</v>
      </c>
      <c r="D3697" t="s">
        <v>804</v>
      </c>
      <c r="E3697" t="s">
        <v>805</v>
      </c>
      <c r="F3697" t="s">
        <v>4101</v>
      </c>
      <c r="G3697" t="s">
        <v>806</v>
      </c>
      <c r="H3697" s="5">
        <v>1174868</v>
      </c>
      <c r="I3697">
        <f>IFERROR(VLOOKUP(G3697,'NCES Match'!$A$2:$B$1307,2,FALSE),"")</f>
        <v>4812780</v>
      </c>
      <c r="J3697" cm="1">
        <f t="array" ref="J3697">IFERROR(_xlfn.IFS(B3697=2015,H3697/$O$13,B3697=2016,H3697/$O$14,B3697=2017,H3697/$O$15,B3697=2018,H3697/$O$16,B3697=2019,H3697/$O$17,B3697=2020,H3697/$O$18,B3697=2021,H3697/$O$19,B3697=2022,H3697/$O$20),"")</f>
        <v>8.4104912345733611E-4</v>
      </c>
      <c r="K3697" s="3" cm="1">
        <f t="array" ref="K3697">IFERROR(_xlfn.IFS(B3697=2015,J3697*$P$4,B3697=2016,J3697*$P$5,B3697=2017,J3697*$P$6,B3697=2018,J3697*$P$7,B3697=2019,J3697*$P$8,B3697=2020,J3697*$P$9,B3697=2021,J3697*$P$10,B3697=2022,J3697*$P$11),"")</f>
        <v>1409288.1923681223</v>
      </c>
      <c r="L3697" s="3">
        <f t="shared" si="58"/>
        <v>2584156.1923681223</v>
      </c>
    </row>
    <row r="3698" spans="1:12">
      <c r="A3698">
        <v>4812780</v>
      </c>
      <c r="B3698">
        <v>2017</v>
      </c>
      <c r="D3698" t="s">
        <v>804</v>
      </c>
      <c r="E3698" t="s">
        <v>805</v>
      </c>
      <c r="F3698" t="s">
        <v>4101</v>
      </c>
      <c r="G3698" t="s">
        <v>806</v>
      </c>
      <c r="H3698" s="5">
        <v>1179288</v>
      </c>
      <c r="I3698">
        <f>IFERROR(VLOOKUP(G3698,'NCES Match'!$A$2:$B$1307,2,FALSE),"")</f>
        <v>4812780</v>
      </c>
      <c r="J3698" cm="1">
        <f t="array" ref="J3698">IFERROR(_xlfn.IFS(B3698=2015,H3698/$O$13,B3698=2016,H3698/$O$14,B3698=2017,H3698/$O$15,B3698=2018,H3698/$O$16,B3698=2019,H3698/$O$17,B3698=2020,H3698/$O$18,B3698=2021,H3698/$O$19,B3698=2022,H3698/$O$20),"")</f>
        <v>8.1304686420855974E-4</v>
      </c>
      <c r="K3698" s="3" cm="1">
        <f t="array" ref="K3698">IFERROR(_xlfn.IFS(B3698=2015,J3698*$P$4,B3698=2016,J3698*$P$5,B3698=2017,J3698*$P$6,B3698=2018,J3698*$P$7,B3698=2019,J3698*$P$8,B3698=2020,J3698*$P$9,B3698=2021,J3698*$P$10,B3698=2022,J3698*$P$11),"")</f>
        <v>1380755.0663261164</v>
      </c>
      <c r="L3698" s="3">
        <f t="shared" si="58"/>
        <v>2560043.0663261162</v>
      </c>
    </row>
    <row r="3699" spans="1:12">
      <c r="A3699">
        <v>4812780</v>
      </c>
      <c r="B3699">
        <v>2018</v>
      </c>
      <c r="D3699" t="s">
        <v>804</v>
      </c>
      <c r="E3699" t="s">
        <v>805</v>
      </c>
      <c r="F3699" t="s">
        <v>4101</v>
      </c>
      <c r="G3699" t="s">
        <v>806</v>
      </c>
      <c r="H3699" s="5">
        <v>1212667</v>
      </c>
      <c r="I3699">
        <f>IFERROR(VLOOKUP(G3699,'NCES Match'!$A$2:$B$1307,2,FALSE),"")</f>
        <v>4812780</v>
      </c>
      <c r="J3699" cm="1">
        <f t="array" ref="J3699">IFERROR(_xlfn.IFS(B3699=2015,H3699/$O$13,B3699=2016,H3699/$O$14,B3699=2017,H3699/$O$15,B3699=2018,H3699/$O$16,B3699=2019,H3699/$O$17,B3699=2020,H3699/$O$18,B3699=2021,H3699/$O$19,B3699=2022,H3699/$O$20),"")</f>
        <v>7.9133656469548917E-4</v>
      </c>
      <c r="K3699" s="3" cm="1">
        <f t="array" ref="K3699">IFERROR(_xlfn.IFS(B3699=2015,J3699*$P$4,B3699=2016,J3699*$P$5,B3699=2017,J3699*$P$6,B3699=2018,J3699*$P$7,B3699=2019,J3699*$P$8,B3699=2020,J3699*$P$9,B3699=2021,J3699*$P$10,B3699=2022,J3699*$P$11),"")</f>
        <v>1358608.7905930795</v>
      </c>
      <c r="L3699" s="3">
        <f t="shared" si="58"/>
        <v>2571275.7905930793</v>
      </c>
    </row>
    <row r="3700" spans="1:12">
      <c r="A3700">
        <v>4812780</v>
      </c>
      <c r="B3700">
        <v>2019</v>
      </c>
      <c r="D3700" t="s">
        <v>804</v>
      </c>
      <c r="E3700" t="s">
        <v>805</v>
      </c>
      <c r="F3700" t="s">
        <v>4101</v>
      </c>
      <c r="G3700" t="s">
        <v>806</v>
      </c>
      <c r="H3700" s="5">
        <v>1286618</v>
      </c>
      <c r="I3700">
        <f>IFERROR(VLOOKUP(G3700,'NCES Match'!$A$2:$B$1307,2,FALSE),"")</f>
        <v>4812780</v>
      </c>
      <c r="J3700" cm="1">
        <f t="array" ref="J3700">IFERROR(_xlfn.IFS(B3700=2015,H3700/$O$13,B3700=2016,H3700/$O$14,B3700=2017,H3700/$O$15,B3700=2018,H3700/$O$16,B3700=2019,H3700/$O$17,B3700=2020,H3700/$O$18,B3700=2021,H3700/$O$19,B3700=2022,H3700/$O$20),"")</f>
        <v>8.1466081952265442E-4</v>
      </c>
      <c r="K3700" s="3" cm="1">
        <f t="array" ref="K3700">IFERROR(_xlfn.IFS(B3700=2015,J3700*$P$4,B3700=2016,J3700*$P$5,B3700=2017,J3700*$P$6,B3700=2018,J3700*$P$7,B3700=2019,J3700*$P$8,B3700=2020,J3700*$P$9,B3700=2021,J3700*$P$10,B3700=2022,J3700*$P$11),"")</f>
        <v>1415820.1941752434</v>
      </c>
      <c r="L3700" s="3">
        <f t="shared" si="58"/>
        <v>2702438.1941752434</v>
      </c>
    </row>
    <row r="3701" spans="1:12">
      <c r="A3701">
        <v>4812780</v>
      </c>
      <c r="B3701">
        <v>2020</v>
      </c>
      <c r="D3701" t="s">
        <v>804</v>
      </c>
      <c r="E3701" t="s">
        <v>805</v>
      </c>
      <c r="F3701" t="s">
        <v>4230</v>
      </c>
      <c r="G3701" t="s">
        <v>806</v>
      </c>
      <c r="H3701" s="5">
        <v>1462578</v>
      </c>
      <c r="I3701">
        <f>IFERROR(VLOOKUP(G3701,'NCES Match'!$A$2:$B$1307,2,FALSE),"")</f>
        <v>4812780</v>
      </c>
      <c r="J3701" cm="1">
        <f t="array" ref="J3701">IFERROR(_xlfn.IFS(B3701=2015,H3701/$O$13,B3701=2016,H3701/$O$14,B3701=2017,H3701/$O$15,B3701=2018,H3701/$O$16,B3701=2019,H3701/$O$17,B3701=2020,H3701/$O$18,B3701=2021,H3701/$O$19,B3701=2022,H3701/$O$20),"")</f>
        <v>7.9258207925270326E-4</v>
      </c>
      <c r="K3701" s="3" cm="1">
        <f t="array" ref="K3701">IFERROR(_xlfn.IFS(B3701=2015,J3701*$P$4,B3701=2016,J3701*$P$5,B3701=2017,J3701*$P$6,B3701=2018,J3701*$P$7,B3701=2019,J3701*$P$8,B3701=2020,J3701*$P$9,B3701=2021,J3701*$P$10,B3701=2022,J3701*$P$11),"")</f>
        <v>1670765.2541832516</v>
      </c>
      <c r="L3701" s="3">
        <f t="shared" si="58"/>
        <v>3133343.2541832514</v>
      </c>
    </row>
    <row r="3702" spans="1:12">
      <c r="A3702">
        <v>4812780</v>
      </c>
      <c r="B3702">
        <v>2021</v>
      </c>
      <c r="D3702" t="s">
        <v>804</v>
      </c>
      <c r="E3702" t="s">
        <v>805</v>
      </c>
      <c r="F3702" t="s">
        <v>4101</v>
      </c>
      <c r="G3702" t="s">
        <v>806</v>
      </c>
      <c r="H3702" s="5">
        <v>1664280</v>
      </c>
      <c r="I3702">
        <f>IFERROR(VLOOKUP(G3702,'NCES Match'!$A$2:$B$1307,2,FALSE),"")</f>
        <v>4812780</v>
      </c>
      <c r="J3702" cm="1">
        <f t="array" ref="J3702">IFERROR(_xlfn.IFS(B3702=2015,H3702/$O$13,B3702=2016,H3702/$O$14,B3702=2017,H3702/$O$15,B3702=2018,H3702/$O$16,B3702=2019,H3702/$O$17,B3702=2020,H3702/$O$18,B3702=2021,H3702/$O$19,B3702=2022,H3702/$O$20),"")</f>
        <v>8.5151723815660022E-4</v>
      </c>
      <c r="K3702" s="3" cm="1">
        <f t="array" ref="K3702">IFERROR(_xlfn.IFS(B3702=2015,J3702*$P$4,B3702=2016,J3702*$P$5,B3702=2017,J3702*$P$6,B3702=2018,J3702*$P$7,B3702=2019,J3702*$P$8,B3702=2020,J3702*$P$9,B3702=2021,J3702*$P$10,B3702=2022,J3702*$P$11),"")</f>
        <v>1822718.0281823759</v>
      </c>
      <c r="L3702" s="3">
        <f t="shared" si="58"/>
        <v>3486998.0281823762</v>
      </c>
    </row>
    <row r="3703" spans="1:12">
      <c r="A3703">
        <v>4812780</v>
      </c>
      <c r="B3703">
        <v>2022</v>
      </c>
      <c r="D3703" t="s">
        <v>804</v>
      </c>
      <c r="E3703" t="s">
        <v>805</v>
      </c>
      <c r="F3703" t="s">
        <v>4101</v>
      </c>
      <c r="G3703" t="s">
        <v>806</v>
      </c>
      <c r="H3703" s="5">
        <v>1802710.58</v>
      </c>
      <c r="I3703">
        <f>IFERROR(VLOOKUP(G3703,'NCES Match'!$A$2:$B$1307,2,FALSE),"")</f>
        <v>4812780</v>
      </c>
      <c r="J3703" cm="1">
        <f t="array" ref="J3703">IFERROR(_xlfn.IFS(B3703=2015,H3703/$O$13,B3703=2016,H3703/$O$14,B3703=2017,H3703/$O$15,B3703=2018,H3703/$O$16,B3703=2019,H3703/$O$17,B3703=2020,H3703/$O$18,B3703=2021,H3703/$O$19,B3703=2022,H3703/$O$20),"")</f>
        <v>7.9180572667893352E-4</v>
      </c>
      <c r="K3703" s="3" cm="1">
        <f t="array" ref="K3703">IFERROR(_xlfn.IFS(B3703=2015,J3703*$P$4,B3703=2016,J3703*$P$5,B3703=2017,J3703*$P$6,B3703=2018,J3703*$P$7,B3703=2019,J3703*$P$8,B3703=2020,J3703*$P$9,B3703=2021,J3703*$P$10,B3703=2022,J3703*$P$11),"")</f>
        <v>1705140.1764565641</v>
      </c>
      <c r="L3703" s="3">
        <f t="shared" si="58"/>
        <v>3507850.7564565642</v>
      </c>
    </row>
    <row r="3704" spans="1:12">
      <c r="A3704">
        <v>4812780</v>
      </c>
      <c r="B3704">
        <v>2023</v>
      </c>
      <c r="D3704" t="s">
        <v>804</v>
      </c>
      <c r="E3704" t="s">
        <v>805</v>
      </c>
      <c r="F3704" t="s">
        <v>4101</v>
      </c>
      <c r="G3704" t="s">
        <v>806</v>
      </c>
      <c r="H3704" s="5">
        <v>2131599.66</v>
      </c>
      <c r="I3704">
        <f>IFERROR(VLOOKUP(G3704,'NCES Match'!$A$2:$B$1307,2,FALSE),"")</f>
        <v>4812780</v>
      </c>
      <c r="J3704" t="str" cm="1">
        <f t="array" ref="J3704">IFERROR(_xlfn.IFS(B3704=2015,H3704/$O$13,B3704=2016,H3704/$O$14,B3704=2017,H3704/$O$15,B3704=2018,H3704/$O$16,B3704=2019,H3704/$O$17,B3704=2020,H3704/$O$18,B3704=2021,H3704/$O$19,B3704=2022,H3704/$O$20),"")</f>
        <v/>
      </c>
      <c r="K3704" s="3" t="str" cm="1">
        <f t="array" ref="K3704">IFERROR(_xlfn.IFS(B3704=2015,J3704*$P$4,B3704=2016,J3704*$P$5,B3704=2017,J3704*$P$6,B3704=2018,J3704*$P$7,B3704=2019,J3704*$P$8,B3704=2020,J3704*$P$9,B3704=2021,J3704*$P$10,B3704=2022,J3704*$P$11),"")</f>
        <v/>
      </c>
      <c r="L3704" s="3">
        <f t="shared" si="58"/>
        <v>2131599.66</v>
      </c>
    </row>
    <row r="3705" spans="1:12">
      <c r="A3705">
        <v>4842990</v>
      </c>
      <c r="B3705">
        <v>2015</v>
      </c>
      <c r="C3705" t="s">
        <v>381</v>
      </c>
      <c r="D3705" t="s">
        <v>3232</v>
      </c>
      <c r="E3705" t="s">
        <v>3233</v>
      </c>
      <c r="G3705" t="s">
        <v>3234</v>
      </c>
      <c r="H3705" s="5">
        <v>227476.4</v>
      </c>
      <c r="I3705">
        <f>IFERROR(VLOOKUP(G3705,'NCES Match'!$A$2:$B$1307,2,FALSE),"")</f>
        <v>4842990</v>
      </c>
      <c r="J3705" cm="1">
        <f t="array" ref="J3705">IFERROR(_xlfn.IFS(B3705=2015,H3705/$O$13,B3705=2016,H3705/$O$14,B3705=2017,H3705/$O$15,B3705=2018,H3705/$O$16,B3705=2019,H3705/$O$17,B3705=2020,H3705/$O$18,B3705=2021,H3705/$O$19,B3705=2022,H3705/$O$20),"")</f>
        <v>1.7820586636944729E-4</v>
      </c>
      <c r="K3705" s="3" cm="1">
        <f t="array" ref="K3705">IFERROR(_xlfn.IFS(B3705=2015,J3705*$P$4,B3705=2016,J3705*$P$5,B3705=2017,J3705*$P$6,B3705=2018,J3705*$P$7,B3705=2019,J3705*$P$8,B3705=2020,J3705*$P$9,B3705=2021,J3705*$P$10,B3705=2022,J3705*$P$11),"")</f>
        <v>283611.6046745202</v>
      </c>
      <c r="L3705" s="3">
        <f t="shared" si="58"/>
        <v>511088.00467452023</v>
      </c>
    </row>
    <row r="3706" spans="1:12">
      <c r="A3706">
        <v>4842990</v>
      </c>
      <c r="B3706">
        <v>2016</v>
      </c>
      <c r="C3706" t="s">
        <v>4102</v>
      </c>
      <c r="D3706" t="s">
        <v>3232</v>
      </c>
      <c r="E3706" t="s">
        <v>3233</v>
      </c>
      <c r="F3706" t="s">
        <v>4101</v>
      </c>
      <c r="G3706" t="s">
        <v>3234</v>
      </c>
      <c r="H3706" s="5">
        <v>263985</v>
      </c>
      <c r="I3706">
        <f>IFERROR(VLOOKUP(G3706,'NCES Match'!$A$2:$B$1307,2,FALSE),"")</f>
        <v>4842990</v>
      </c>
      <c r="J3706" cm="1">
        <f t="array" ref="J3706">IFERROR(_xlfn.IFS(B3706=2015,H3706/$O$13,B3706=2016,H3706/$O$14,B3706=2017,H3706/$O$15,B3706=2018,H3706/$O$16,B3706=2019,H3706/$O$17,B3706=2020,H3706/$O$18,B3706=2021,H3706/$O$19,B3706=2022,H3706/$O$20),"")</f>
        <v>1.8897812593064489E-4</v>
      </c>
      <c r="K3706" s="3" cm="1">
        <f t="array" ref="K3706">IFERROR(_xlfn.IFS(B3706=2015,J3706*$P$4,B3706=2016,J3706*$P$5,B3706=2017,J3706*$P$6,B3706=2018,J3706*$P$7,B3706=2019,J3706*$P$8,B3706=2020,J3706*$P$9,B3706=2021,J3706*$P$10,B3706=2022,J3706*$P$11),"")</f>
        <v>316657.65299786767</v>
      </c>
      <c r="L3706" s="3">
        <f t="shared" si="58"/>
        <v>580642.65299786767</v>
      </c>
    </row>
    <row r="3707" spans="1:12">
      <c r="A3707">
        <v>4842990</v>
      </c>
      <c r="B3707">
        <v>2017</v>
      </c>
      <c r="D3707" t="s">
        <v>3232</v>
      </c>
      <c r="E3707" t="s">
        <v>3233</v>
      </c>
      <c r="F3707" t="s">
        <v>4101</v>
      </c>
      <c r="G3707" t="s">
        <v>3234</v>
      </c>
      <c r="H3707" s="5">
        <v>246409</v>
      </c>
      <c r="I3707">
        <f>IFERROR(VLOOKUP(G3707,'NCES Match'!$A$2:$B$1307,2,FALSE),"")</f>
        <v>4842990</v>
      </c>
      <c r="J3707" cm="1">
        <f t="array" ref="J3707">IFERROR(_xlfn.IFS(B3707=2015,H3707/$O$13,B3707=2016,H3707/$O$14,B3707=2017,H3707/$O$15,B3707=2018,H3707/$O$16,B3707=2019,H3707/$O$17,B3707=2020,H3707/$O$18,B3707=2021,H3707/$O$19,B3707=2022,H3707/$O$20),"")</f>
        <v>1.6988391704381541E-4</v>
      </c>
      <c r="K3707" s="3" cm="1">
        <f t="array" ref="K3707">IFERROR(_xlfn.IFS(B3707=2015,J3707*$P$4,B3707=2016,J3707*$P$5,B3707=2017,J3707*$P$6,B3707=2018,J3707*$P$7,B3707=2019,J3707*$P$8,B3707=2020,J3707*$P$9,B3707=2021,J3707*$P$10,B3707=2022,J3707*$P$11),"")</f>
        <v>288504.99211248819</v>
      </c>
      <c r="L3707" s="3">
        <f t="shared" si="58"/>
        <v>534913.99211248825</v>
      </c>
    </row>
    <row r="3708" spans="1:12">
      <c r="A3708">
        <v>4842990</v>
      </c>
      <c r="B3708">
        <v>2018</v>
      </c>
      <c r="D3708" t="s">
        <v>3232</v>
      </c>
      <c r="E3708" t="s">
        <v>3233</v>
      </c>
      <c r="F3708" t="s">
        <v>4101</v>
      </c>
      <c r="G3708" t="s">
        <v>3234</v>
      </c>
      <c r="H3708" s="5">
        <v>236737</v>
      </c>
      <c r="I3708">
        <f>IFERROR(VLOOKUP(G3708,'NCES Match'!$A$2:$B$1307,2,FALSE),"")</f>
        <v>4842990</v>
      </c>
      <c r="J3708" cm="1">
        <f t="array" ref="J3708">IFERROR(_xlfn.IFS(B3708=2015,H3708/$O$13,B3708=2016,H3708/$O$14,B3708=2017,H3708/$O$15,B3708=2018,H3708/$O$16,B3708=2019,H3708/$O$17,B3708=2020,H3708/$O$18,B3708=2021,H3708/$O$19,B3708=2022,H3708/$O$20),"")</f>
        <v>1.5448482090822625E-4</v>
      </c>
      <c r="K3708" s="3" cm="1">
        <f t="array" ref="K3708">IFERROR(_xlfn.IFS(B3708=2015,J3708*$P$4,B3708=2016,J3708*$P$5,B3708=2017,J3708*$P$6,B3708=2018,J3708*$P$7,B3708=2019,J3708*$P$8,B3708=2020,J3708*$P$9,B3708=2021,J3708*$P$10,B3708=2022,J3708*$P$11),"")</f>
        <v>265227.77420234395</v>
      </c>
      <c r="L3708" s="3">
        <f t="shared" si="58"/>
        <v>501964.77420234395</v>
      </c>
    </row>
    <row r="3709" spans="1:12">
      <c r="A3709">
        <v>4842990</v>
      </c>
      <c r="B3709">
        <v>2019</v>
      </c>
      <c r="D3709" t="s">
        <v>3232</v>
      </c>
      <c r="E3709" t="s">
        <v>3233</v>
      </c>
      <c r="F3709" t="s">
        <v>4101</v>
      </c>
      <c r="G3709" t="s">
        <v>3234</v>
      </c>
      <c r="H3709" s="5">
        <v>261186</v>
      </c>
      <c r="I3709">
        <f>IFERROR(VLOOKUP(G3709,'NCES Match'!$A$2:$B$1307,2,FALSE),"")</f>
        <v>4842990</v>
      </c>
      <c r="J3709" cm="1">
        <f t="array" ref="J3709">IFERROR(_xlfn.IFS(B3709=2015,H3709/$O$13,B3709=2016,H3709/$O$14,B3709=2017,H3709/$O$15,B3709=2018,H3709/$O$16,B3709=2019,H3709/$O$17,B3709=2020,H3709/$O$18,B3709=2021,H3709/$O$19,B3709=2022,H3709/$O$20),"")</f>
        <v>1.6537775843944669E-4</v>
      </c>
      <c r="K3709" s="3" cm="1">
        <f t="array" ref="K3709">IFERROR(_xlfn.IFS(B3709=2015,J3709*$P$4,B3709=2016,J3709*$P$5,B3709=2017,J3709*$P$6,B3709=2018,J3709*$P$7,B3709=2019,J3709*$P$8,B3709=2020,J3709*$P$9,B3709=2021,J3709*$P$10,B3709=2022,J3709*$P$11),"")</f>
        <v>287414.30108692334</v>
      </c>
      <c r="L3709" s="3">
        <f t="shared" si="58"/>
        <v>548600.30108692334</v>
      </c>
    </row>
    <row r="3710" spans="1:12">
      <c r="A3710">
        <v>4842990</v>
      </c>
      <c r="B3710">
        <v>2020</v>
      </c>
      <c r="D3710" t="s">
        <v>3232</v>
      </c>
      <c r="E3710" t="s">
        <v>3233</v>
      </c>
      <c r="F3710" t="s">
        <v>4230</v>
      </c>
      <c r="G3710" t="s">
        <v>3234</v>
      </c>
      <c r="H3710" s="5">
        <v>301332</v>
      </c>
      <c r="I3710">
        <f>IFERROR(VLOOKUP(G3710,'NCES Match'!$A$2:$B$1307,2,FALSE),"")</f>
        <v>4842990</v>
      </c>
      <c r="J3710" cm="1">
        <f t="array" ref="J3710">IFERROR(_xlfn.IFS(B3710=2015,H3710/$O$13,B3710=2016,H3710/$O$14,B3710=2017,H3710/$O$15,B3710=2018,H3710/$O$16,B3710=2019,H3710/$O$17,B3710=2020,H3710/$O$18,B3710=2021,H3710/$O$19,B3710=2022,H3710/$O$20),"")</f>
        <v>1.632940896864137E-4</v>
      </c>
      <c r="K3710" s="3" cm="1">
        <f t="array" ref="K3710">IFERROR(_xlfn.IFS(B3710=2015,J3710*$P$4,B3710=2016,J3710*$P$5,B3710=2017,J3710*$P$6,B3710=2018,J3710*$P$7,B3710=2019,J3710*$P$8,B3710=2020,J3710*$P$9,B3710=2021,J3710*$P$10,B3710=2022,J3710*$P$11),"")</f>
        <v>344224.40073182253</v>
      </c>
      <c r="L3710" s="3">
        <f t="shared" si="58"/>
        <v>645556.40073182248</v>
      </c>
    </row>
    <row r="3711" spans="1:12">
      <c r="A3711">
        <v>4842990</v>
      </c>
      <c r="B3711">
        <v>2021</v>
      </c>
      <c r="D3711" t="s">
        <v>3232</v>
      </c>
      <c r="E3711" t="s">
        <v>3233</v>
      </c>
      <c r="F3711" t="s">
        <v>4230</v>
      </c>
      <c r="G3711" t="s">
        <v>3234</v>
      </c>
      <c r="H3711" s="5">
        <v>317826.88</v>
      </c>
      <c r="I3711">
        <f>IFERROR(VLOOKUP(G3711,'NCES Match'!$A$2:$B$1307,2,FALSE),"")</f>
        <v>4842990</v>
      </c>
      <c r="J3711" cm="1">
        <f t="array" ref="J3711">IFERROR(_xlfn.IFS(B3711=2015,H3711/$O$13,B3711=2016,H3711/$O$14,B3711=2017,H3711/$O$15,B3711=2018,H3711/$O$16,B3711=2019,H3711/$O$17,B3711=2020,H3711/$O$18,B3711=2021,H3711/$O$19,B3711=2022,H3711/$O$20),"")</f>
        <v>1.6261390335131661E-4</v>
      </c>
      <c r="K3711" s="3" cm="1">
        <f t="array" ref="K3711">IFERROR(_xlfn.IFS(B3711=2015,J3711*$P$4,B3711=2016,J3711*$P$5,B3711=2017,J3711*$P$6,B3711=2018,J3711*$P$7,B3711=2019,J3711*$P$8,B3711=2020,J3711*$P$9,B3711=2021,J3711*$P$10,B3711=2022,J3711*$P$11),"")</f>
        <v>348083.7263062445</v>
      </c>
      <c r="L3711" s="3">
        <f t="shared" si="58"/>
        <v>665910.6063062445</v>
      </c>
    </row>
    <row r="3712" spans="1:12">
      <c r="A3712">
        <v>4842990</v>
      </c>
      <c r="B3712">
        <v>2022</v>
      </c>
      <c r="D3712" t="s">
        <v>3232</v>
      </c>
      <c r="E3712" t="s">
        <v>3233</v>
      </c>
      <c r="F3712" t="s">
        <v>4101</v>
      </c>
      <c r="G3712" t="s">
        <v>3234</v>
      </c>
      <c r="H3712" s="5">
        <v>404666.1</v>
      </c>
      <c r="I3712">
        <f>IFERROR(VLOOKUP(G3712,'NCES Match'!$A$2:$B$1307,2,FALSE),"")</f>
        <v>4842990</v>
      </c>
      <c r="J3712" cm="1">
        <f t="array" ref="J3712">IFERROR(_xlfn.IFS(B3712=2015,H3712/$O$13,B3712=2016,H3712/$O$14,B3712=2017,H3712/$O$15,B3712=2018,H3712/$O$16,B3712=2019,H3712/$O$17,B3712=2020,H3712/$O$18,B3712=2021,H3712/$O$19,B3712=2022,H3712/$O$20),"")</f>
        <v>1.7774175118716502E-4</v>
      </c>
      <c r="K3712" s="3" cm="1">
        <f t="array" ref="K3712">IFERROR(_xlfn.IFS(B3712=2015,J3712*$P$4,B3712=2016,J3712*$P$5,B3712=2017,J3712*$P$6,B3712=2018,J3712*$P$7,B3712=2019,J3712*$P$8,B3712=2020,J3712*$P$9,B3712=2021,J3712*$P$10,B3712=2022,J3712*$P$11),"")</f>
        <v>382763.84063824022</v>
      </c>
      <c r="L3712" s="3">
        <f t="shared" si="58"/>
        <v>787429.94063824019</v>
      </c>
    </row>
    <row r="3713" spans="1:12">
      <c r="A3713">
        <v>4842990</v>
      </c>
      <c r="B3713">
        <v>2023</v>
      </c>
      <c r="D3713" t="s">
        <v>3232</v>
      </c>
      <c r="E3713" t="s">
        <v>3233</v>
      </c>
      <c r="F3713" t="s">
        <v>4101</v>
      </c>
      <c r="G3713" t="s">
        <v>3234</v>
      </c>
      <c r="H3713" s="5">
        <v>455629.35</v>
      </c>
      <c r="I3713">
        <f>IFERROR(VLOOKUP(G3713,'NCES Match'!$A$2:$B$1307,2,FALSE),"")</f>
        <v>4842990</v>
      </c>
      <c r="J3713" t="str" cm="1">
        <f t="array" ref="J3713">IFERROR(_xlfn.IFS(B3713=2015,H3713/$O$13,B3713=2016,H3713/$O$14,B3713=2017,H3713/$O$15,B3713=2018,H3713/$O$16,B3713=2019,H3713/$O$17,B3713=2020,H3713/$O$18,B3713=2021,H3713/$O$19,B3713=2022,H3713/$O$20),"")</f>
        <v/>
      </c>
      <c r="K3713" s="3" t="str" cm="1">
        <f t="array" ref="K3713">IFERROR(_xlfn.IFS(B3713=2015,J3713*$P$4,B3713=2016,J3713*$P$5,B3713=2017,J3713*$P$6,B3713=2018,J3713*$P$7,B3713=2019,J3713*$P$8,B3713=2020,J3713*$P$9,B3713=2021,J3713*$P$10,B3713=2022,J3713*$P$11),"")</f>
        <v/>
      </c>
      <c r="L3713" s="3">
        <f t="shared" si="58"/>
        <v>455629.35</v>
      </c>
    </row>
    <row r="3714" spans="1:12">
      <c r="A3714">
        <v>4840710</v>
      </c>
      <c r="B3714">
        <v>2015</v>
      </c>
      <c r="C3714" t="s">
        <v>381</v>
      </c>
      <c r="D3714" t="s">
        <v>3046</v>
      </c>
      <c r="E3714" t="s">
        <v>3047</v>
      </c>
      <c r="G3714" t="s">
        <v>3048</v>
      </c>
      <c r="H3714" s="5">
        <v>6792053.71</v>
      </c>
      <c r="I3714">
        <f>IFERROR(VLOOKUP(G3714,'NCES Match'!$A$2:$B$1307,2,FALSE),"")</f>
        <v>4840710</v>
      </c>
      <c r="J3714" cm="1">
        <f t="array" ref="J3714">IFERROR(_xlfn.IFS(B3714=2015,H3714/$O$13,B3714=2016,H3714/$O$14,B3714=2017,H3714/$O$15,B3714=2018,H3714/$O$16,B3714=2019,H3714/$O$17,B3714=2020,H3714/$O$18,B3714=2021,H3714/$O$19,B3714=2022,H3714/$O$20),"")</f>
        <v>5.3209203935809107E-3</v>
      </c>
      <c r="K3714" s="3" cm="1">
        <f t="array" ref="K3714">IFERROR(_xlfn.IFS(B3714=2015,J3714*$P$4,B3714=2016,J3714*$P$5,B3714=2017,J3714*$P$6,B3714=2018,J3714*$P$7,B3714=2019,J3714*$P$8,B3714=2020,J3714*$P$9,B3714=2021,J3714*$P$10,B3714=2022,J3714*$P$11),"")</f>
        <v>8468154.2864606101</v>
      </c>
      <c r="L3714" s="3">
        <f t="shared" si="58"/>
        <v>15260207.996460609</v>
      </c>
    </row>
    <row r="3715" spans="1:12">
      <c r="A3715">
        <v>4840710</v>
      </c>
      <c r="B3715">
        <v>2016</v>
      </c>
      <c r="C3715" t="s">
        <v>4102</v>
      </c>
      <c r="D3715" t="s">
        <v>3046</v>
      </c>
      <c r="E3715" t="s">
        <v>3047</v>
      </c>
      <c r="F3715" t="s">
        <v>4101</v>
      </c>
      <c r="G3715" t="s">
        <v>3048</v>
      </c>
      <c r="H3715" s="5">
        <v>6769174</v>
      </c>
      <c r="I3715">
        <f>IFERROR(VLOOKUP(G3715,'NCES Match'!$A$2:$B$1307,2,FALSE),"")</f>
        <v>4840710</v>
      </c>
      <c r="J3715" cm="1">
        <f t="array" ref="J3715">IFERROR(_xlfn.IFS(B3715=2015,H3715/$O$13,B3715=2016,H3715/$O$14,B3715=2017,H3715/$O$15,B3715=2018,H3715/$O$16,B3715=2019,H3715/$O$17,B3715=2020,H3715/$O$18,B3715=2021,H3715/$O$19,B3715=2022,H3715/$O$20),"")</f>
        <v>4.8458276667933675E-3</v>
      </c>
      <c r="K3715" s="3" cm="1">
        <f t="array" ref="K3715">IFERROR(_xlfn.IFS(B3715=2015,J3715*$P$4,B3715=2016,J3715*$P$5,B3715=2017,J3715*$P$6,B3715=2018,J3715*$P$7,B3715=2019,J3715*$P$8,B3715=2020,J3715*$P$9,B3715=2021,J3715*$P$10,B3715=2022,J3715*$P$11),"")</f>
        <v>8119820.2609018981</v>
      </c>
      <c r="L3715" s="3">
        <f t="shared" ref="L3715:L3778" si="59">SUM(H3715,K3715)</f>
        <v>14888994.260901898</v>
      </c>
    </row>
    <row r="3716" spans="1:12">
      <c r="A3716">
        <v>4840710</v>
      </c>
      <c r="B3716">
        <v>2017</v>
      </c>
      <c r="D3716" t="s">
        <v>3046</v>
      </c>
      <c r="E3716" t="s">
        <v>3047</v>
      </c>
      <c r="F3716" t="s">
        <v>4101</v>
      </c>
      <c r="G3716" t="s">
        <v>3048</v>
      </c>
      <c r="H3716" s="5">
        <v>7181155</v>
      </c>
      <c r="I3716">
        <f>IFERROR(VLOOKUP(G3716,'NCES Match'!$A$2:$B$1307,2,FALSE),"")</f>
        <v>4840710</v>
      </c>
      <c r="J3716" cm="1">
        <f t="array" ref="J3716">IFERROR(_xlfn.IFS(B3716=2015,H3716/$O$13,B3716=2016,H3716/$O$14,B3716=2017,H3716/$O$15,B3716=2018,H3716/$O$16,B3716=2019,H3716/$O$17,B3716=2020,H3716/$O$18,B3716=2021,H3716/$O$19,B3716=2022,H3716/$O$20),"")</f>
        <v>4.9509666460996974E-3</v>
      </c>
      <c r="K3716" s="3" cm="1">
        <f t="array" ref="K3716">IFERROR(_xlfn.IFS(B3716=2015,J3716*$P$4,B3716=2016,J3716*$P$5,B3716=2017,J3716*$P$6,B3716=2018,J3716*$P$7,B3716=2019,J3716*$P$8,B3716=2020,J3716*$P$9,B3716=2021,J3716*$P$10,B3716=2022,J3716*$P$11),"")</f>
        <v>8407968.3235334568</v>
      </c>
      <c r="L3716" s="3">
        <f t="shared" si="59"/>
        <v>15589123.323533457</v>
      </c>
    </row>
    <row r="3717" spans="1:12">
      <c r="A3717">
        <v>4840710</v>
      </c>
      <c r="B3717">
        <v>2018</v>
      </c>
      <c r="D3717" t="s">
        <v>3046</v>
      </c>
      <c r="E3717" t="s">
        <v>3047</v>
      </c>
      <c r="F3717" t="s">
        <v>4101</v>
      </c>
      <c r="G3717" t="s">
        <v>3048</v>
      </c>
      <c r="H3717" s="5">
        <v>7619747</v>
      </c>
      <c r="I3717">
        <f>IFERROR(VLOOKUP(G3717,'NCES Match'!$A$2:$B$1307,2,FALSE),"")</f>
        <v>4840710</v>
      </c>
      <c r="J3717" cm="1">
        <f t="array" ref="J3717">IFERROR(_xlfn.IFS(B3717=2015,H3717/$O$13,B3717=2016,H3717/$O$14,B3717=2017,H3717/$O$15,B3717=2018,H3717/$O$16,B3717=2019,H3717/$O$17,B3717=2020,H3717/$O$18,B3717=2021,H3717/$O$19,B3717=2022,H3717/$O$20),"")</f>
        <v>4.9723332248908887E-3</v>
      </c>
      <c r="K3717" s="3" cm="1">
        <f t="array" ref="K3717">IFERROR(_xlfn.IFS(B3717=2015,J3717*$P$4,B3717=2016,J3717*$P$5,B3717=2017,J3717*$P$6,B3717=2018,J3717*$P$7,B3717=2019,J3717*$P$8,B3717=2020,J3717*$P$9,B3717=2021,J3717*$P$10,B3717=2022,J3717*$P$11),"")</f>
        <v>8536766.6938205175</v>
      </c>
      <c r="L3717" s="3">
        <f t="shared" si="59"/>
        <v>16156513.693820518</v>
      </c>
    </row>
    <row r="3718" spans="1:12">
      <c r="A3718">
        <v>4840710</v>
      </c>
      <c r="B3718">
        <v>2019</v>
      </c>
      <c r="D3718" t="s">
        <v>3046</v>
      </c>
      <c r="E3718" t="s">
        <v>3047</v>
      </c>
      <c r="F3718" t="s">
        <v>4101</v>
      </c>
      <c r="G3718" t="s">
        <v>3048</v>
      </c>
      <c r="H3718" s="5">
        <v>7959352</v>
      </c>
      <c r="I3718">
        <f>IFERROR(VLOOKUP(G3718,'NCES Match'!$A$2:$B$1307,2,FALSE),"")</f>
        <v>4840710</v>
      </c>
      <c r="J3718" cm="1">
        <f t="array" ref="J3718">IFERROR(_xlfn.IFS(B3718=2015,H3718/$O$13,B3718=2016,H3718/$O$14,B3718=2017,H3718/$O$15,B3718=2018,H3718/$O$16,B3718=2019,H3718/$O$17,B3718=2020,H3718/$O$18,B3718=2021,H3718/$O$19,B3718=2022,H3718/$O$20),"")</f>
        <v>5.0397027114413746E-3</v>
      </c>
      <c r="K3718" s="3" cm="1">
        <f t="array" ref="K3718">IFERROR(_xlfn.IFS(B3718=2015,J3718*$P$4,B3718=2016,J3718*$P$5,B3718=2017,J3718*$P$6,B3718=2018,J3718*$P$7,B3718=2019,J3718*$P$8,B3718=2020,J3718*$P$9,B3718=2021,J3718*$P$10,B3718=2022,J3718*$P$11),"")</f>
        <v>8758630.2182536777</v>
      </c>
      <c r="L3718" s="3">
        <f t="shared" si="59"/>
        <v>16717982.218253678</v>
      </c>
    </row>
    <row r="3719" spans="1:12">
      <c r="A3719">
        <v>4840710</v>
      </c>
      <c r="B3719">
        <v>2020</v>
      </c>
      <c r="D3719" t="s">
        <v>3046</v>
      </c>
      <c r="E3719" t="s">
        <v>3047</v>
      </c>
      <c r="F3719" t="s">
        <v>4230</v>
      </c>
      <c r="G3719" t="s">
        <v>3048</v>
      </c>
      <c r="H3719" s="5">
        <v>9030976</v>
      </c>
      <c r="I3719">
        <f>IFERROR(VLOOKUP(G3719,'NCES Match'!$A$2:$B$1307,2,FALSE),"")</f>
        <v>4840710</v>
      </c>
      <c r="J3719" cm="1">
        <f t="array" ref="J3719">IFERROR(_xlfn.IFS(B3719=2015,H3719/$O$13,B3719=2016,H3719/$O$14,B3719=2017,H3719/$O$15,B3719=2018,H3719/$O$16,B3719=2019,H3719/$O$17,B3719=2020,H3719/$O$18,B3719=2021,H3719/$O$19,B3719=2022,H3719/$O$20),"")</f>
        <v>4.893954193049028E-3</v>
      </c>
      <c r="K3719" s="3" cm="1">
        <f t="array" ref="K3719">IFERROR(_xlfn.IFS(B3719=2015,J3719*$P$4,B3719=2016,J3719*$P$5,B3719=2017,J3719*$P$6,B3719=2018,J3719*$P$7,B3719=2019,J3719*$P$8,B3719=2020,J3719*$P$9,B3719=2021,J3719*$P$10,B3719=2022,J3719*$P$11),"")</f>
        <v>10316469.215428405</v>
      </c>
      <c r="L3719" s="3">
        <f t="shared" si="59"/>
        <v>19347445.215428405</v>
      </c>
    </row>
    <row r="3720" spans="1:12">
      <c r="A3720">
        <v>4840710</v>
      </c>
      <c r="B3720">
        <v>2021</v>
      </c>
      <c r="D3720" t="s">
        <v>3046</v>
      </c>
      <c r="E3720" t="s">
        <v>3047</v>
      </c>
      <c r="F3720" t="s">
        <v>4101</v>
      </c>
      <c r="G3720" t="s">
        <v>3048</v>
      </c>
      <c r="H3720" s="5">
        <v>9597112.2699999996</v>
      </c>
      <c r="I3720">
        <f>IFERROR(VLOOKUP(G3720,'NCES Match'!$A$2:$B$1307,2,FALSE),"")</f>
        <v>4840710</v>
      </c>
      <c r="J3720" cm="1">
        <f t="array" ref="J3720">IFERROR(_xlfn.IFS(B3720=2015,H3720/$O$13,B3720=2016,H3720/$O$14,B3720=2017,H3720/$O$15,B3720=2018,H3720/$O$16,B3720=2019,H3720/$O$17,B3720=2020,H3720/$O$18,B3720=2021,H3720/$O$19,B3720=2022,H3720/$O$20),"")</f>
        <v>4.9102954637616388E-3</v>
      </c>
      <c r="K3720" s="3" cm="1">
        <f t="array" ref="K3720">IFERROR(_xlfn.IFS(B3720=2015,J3720*$P$4,B3720=2016,J3720*$P$5,B3720=2017,J3720*$P$6,B3720=2018,J3720*$P$7,B3720=2019,J3720*$P$8,B3720=2020,J3720*$P$9,B3720=2021,J3720*$P$10,B3720=2022,J3720*$P$11),"")</f>
        <v>10510749.124557938</v>
      </c>
      <c r="L3720" s="3">
        <f t="shared" si="59"/>
        <v>20107861.394557938</v>
      </c>
    </row>
    <row r="3721" spans="1:12">
      <c r="A3721">
        <v>4840710</v>
      </c>
      <c r="B3721">
        <v>2022</v>
      </c>
      <c r="D3721" t="s">
        <v>3046</v>
      </c>
      <c r="E3721" t="s">
        <v>3047</v>
      </c>
      <c r="F3721" t="s">
        <v>4101</v>
      </c>
      <c r="G3721" t="s">
        <v>3048</v>
      </c>
      <c r="H3721" s="5">
        <v>12541369.880000001</v>
      </c>
      <c r="I3721">
        <f>IFERROR(VLOOKUP(G3721,'NCES Match'!$A$2:$B$1307,2,FALSE),"")</f>
        <v>4840710</v>
      </c>
      <c r="J3721" cm="1">
        <f t="array" ref="J3721">IFERROR(_xlfn.IFS(B3721=2015,H3721/$O$13,B3721=2016,H3721/$O$14,B3721=2017,H3721/$O$15,B3721=2018,H3721/$O$16,B3721=2019,H3721/$O$17,B3721=2020,H3721/$O$18,B3721=2021,H3721/$O$19,B3721=2022,H3721/$O$20),"")</f>
        <v>5.5085539528939194E-3</v>
      </c>
      <c r="K3721" s="3" cm="1">
        <f t="array" ref="K3721">IFERROR(_xlfn.IFS(B3721=2015,J3721*$P$4,B3721=2016,J3721*$P$5,B3721=2017,J3721*$P$6,B3721=2018,J3721*$P$7,B3721=2019,J3721*$P$8,B3721=2020,J3721*$P$9,B3721=2021,J3721*$P$10,B3721=2022,J3721*$P$11),"")</f>
        <v>11862577.325191179</v>
      </c>
      <c r="L3721" s="3">
        <f t="shared" si="59"/>
        <v>24403947.20519118</v>
      </c>
    </row>
    <row r="3722" spans="1:12">
      <c r="A3722">
        <v>4840710</v>
      </c>
      <c r="B3722">
        <v>2023</v>
      </c>
      <c r="D3722" t="s">
        <v>3046</v>
      </c>
      <c r="E3722" t="s">
        <v>3047</v>
      </c>
      <c r="F3722" t="s">
        <v>4101</v>
      </c>
      <c r="G3722" t="s">
        <v>3048</v>
      </c>
      <c r="H3722" s="5">
        <v>14183185.939999999</v>
      </c>
      <c r="I3722">
        <f>IFERROR(VLOOKUP(G3722,'NCES Match'!$A$2:$B$1307,2,FALSE),"")</f>
        <v>4840710</v>
      </c>
      <c r="J3722" t="str" cm="1">
        <f t="array" ref="J3722">IFERROR(_xlfn.IFS(B3722=2015,H3722/$O$13,B3722=2016,H3722/$O$14,B3722=2017,H3722/$O$15,B3722=2018,H3722/$O$16,B3722=2019,H3722/$O$17,B3722=2020,H3722/$O$18,B3722=2021,H3722/$O$19,B3722=2022,H3722/$O$20),"")</f>
        <v/>
      </c>
      <c r="K3722" s="3" t="str" cm="1">
        <f t="array" ref="K3722">IFERROR(_xlfn.IFS(B3722=2015,J3722*$P$4,B3722=2016,J3722*$P$5,B3722=2017,J3722*$P$6,B3722=2018,J3722*$P$7,B3722=2019,J3722*$P$8,B3722=2020,J3722*$P$9,B3722=2021,J3722*$P$10,B3722=2022,J3722*$P$11),"")</f>
        <v/>
      </c>
      <c r="L3722" s="3">
        <f t="shared" si="59"/>
        <v>14183185.939999999</v>
      </c>
    </row>
    <row r="3723" spans="1:12">
      <c r="A3723">
        <v>4800107</v>
      </c>
      <c r="B3723">
        <v>2015</v>
      </c>
      <c r="C3723" t="s">
        <v>381</v>
      </c>
      <c r="D3723" t="s">
        <v>2743</v>
      </c>
      <c r="E3723" t="s">
        <v>2744</v>
      </c>
      <c r="G3723" t="s">
        <v>2745</v>
      </c>
      <c r="H3723" s="5">
        <v>2049822.86</v>
      </c>
      <c r="I3723">
        <f>IFERROR(VLOOKUP(G3723,'NCES Match'!$A$2:$B$1307,2,FALSE),"")</f>
        <v>4800107</v>
      </c>
      <c r="J3723" cm="1">
        <f t="array" ref="J3723">IFERROR(_xlfn.IFS(B3723=2015,H3723/$O$13,B3723=2016,H3723/$O$14,B3723=2017,H3723/$O$15,B3723=2018,H3723/$O$16,B3723=2019,H3723/$O$17,B3723=2020,H3723/$O$18,B3723=2021,H3723/$O$19,B3723=2022,H3723/$O$20),"")</f>
        <v>1.6058389295337816E-3</v>
      </c>
      <c r="K3723" s="3" cm="1">
        <f t="array" ref="K3723">IFERROR(_xlfn.IFS(B3723=2015,J3723*$P$4,B3723=2016,J3723*$P$5,B3723=2017,J3723*$P$6,B3723=2018,J3723*$P$7,B3723=2019,J3723*$P$8,B3723=2020,J3723*$P$9,B3723=2021,J3723*$P$10,B3723=2022,J3723*$P$11),"")</f>
        <v>2555665.337692677</v>
      </c>
      <c r="L3723" s="3">
        <f t="shared" si="59"/>
        <v>4605488.1976926774</v>
      </c>
    </row>
    <row r="3724" spans="1:12">
      <c r="A3724">
        <v>4800107</v>
      </c>
      <c r="B3724">
        <v>2016</v>
      </c>
      <c r="C3724" t="s">
        <v>4102</v>
      </c>
      <c r="D3724" t="s">
        <v>2743</v>
      </c>
      <c r="E3724" t="s">
        <v>2744</v>
      </c>
      <c r="F3724" t="s">
        <v>4101</v>
      </c>
      <c r="G3724" t="s">
        <v>2745</v>
      </c>
      <c r="H3724" s="5">
        <v>2038623</v>
      </c>
      <c r="I3724">
        <f>IFERROR(VLOOKUP(G3724,'NCES Match'!$A$2:$B$1307,2,FALSE),"")</f>
        <v>4800107</v>
      </c>
      <c r="J3724" cm="1">
        <f t="array" ref="J3724">IFERROR(_xlfn.IFS(B3724=2015,H3724/$O$13,B3724=2016,H3724/$O$14,B3724=2017,H3724/$O$15,B3724=2018,H3724/$O$16,B3724=2019,H3724/$O$17,B3724=2020,H3724/$O$18,B3724=2021,H3724/$O$19,B3724=2022,H3724/$O$20),"")</f>
        <v>1.4593827453041235E-3</v>
      </c>
      <c r="K3724" s="3" cm="1">
        <f t="array" ref="K3724">IFERROR(_xlfn.IFS(B3724=2015,J3724*$P$4,B3724=2016,J3724*$P$5,B3724=2017,J3724*$P$6,B3724=2018,J3724*$P$7,B3724=2019,J3724*$P$8,B3724=2020,J3724*$P$9,B3724=2021,J3724*$P$10,B3724=2022,J3724*$P$11),"")</f>
        <v>2445387.3308236147</v>
      </c>
      <c r="L3724" s="3">
        <f t="shared" si="59"/>
        <v>4484010.3308236152</v>
      </c>
    </row>
    <row r="3725" spans="1:12">
      <c r="A3725">
        <v>4800107</v>
      </c>
      <c r="B3725">
        <v>2017</v>
      </c>
      <c r="D3725" t="s">
        <v>2743</v>
      </c>
      <c r="E3725" t="s">
        <v>2744</v>
      </c>
      <c r="F3725" t="s">
        <v>4101</v>
      </c>
      <c r="G3725" t="s">
        <v>2745</v>
      </c>
      <c r="H3725" s="5">
        <v>2201995</v>
      </c>
      <c r="I3725">
        <f>IFERROR(VLOOKUP(G3725,'NCES Match'!$A$2:$B$1307,2,FALSE),"")</f>
        <v>4800107</v>
      </c>
      <c r="J3725" cm="1">
        <f t="array" ref="J3725">IFERROR(_xlfn.IFS(B3725=2015,H3725/$O$13,B3725=2016,H3725/$O$14,B3725=2017,H3725/$O$15,B3725=2018,H3725/$O$16,B3725=2019,H3725/$O$17,B3725=2020,H3725/$O$18,B3725=2021,H3725/$O$19,B3725=2022,H3725/$O$20),"")</f>
        <v>1.5181407169011535E-3</v>
      </c>
      <c r="K3725" s="3" cm="1">
        <f t="array" ref="K3725">IFERROR(_xlfn.IFS(B3725=2015,J3725*$P$4,B3725=2016,J3725*$P$5,B3725=2017,J3725*$P$6,B3725=2018,J3725*$P$7,B3725=2019,J3725*$P$8,B3725=2020,J3725*$P$9,B3725=2021,J3725*$P$10,B3725=2022,J3725*$P$11),"")</f>
        <v>2578179.1659669024</v>
      </c>
      <c r="L3725" s="3">
        <f t="shared" si="59"/>
        <v>4780174.1659669019</v>
      </c>
    </row>
    <row r="3726" spans="1:12">
      <c r="A3726">
        <v>4800107</v>
      </c>
      <c r="B3726">
        <v>2018</v>
      </c>
      <c r="D3726" t="s">
        <v>2743</v>
      </c>
      <c r="E3726" t="s">
        <v>2744</v>
      </c>
      <c r="F3726" t="s">
        <v>4101</v>
      </c>
      <c r="G3726" t="s">
        <v>2745</v>
      </c>
      <c r="H3726" s="5">
        <v>2202675</v>
      </c>
      <c r="I3726">
        <f>IFERROR(VLOOKUP(G3726,'NCES Match'!$A$2:$B$1307,2,FALSE),"")</f>
        <v>4800107</v>
      </c>
      <c r="J3726" cm="1">
        <f t="array" ref="J3726">IFERROR(_xlfn.IFS(B3726=2015,H3726/$O$13,B3726=2016,H3726/$O$14,B3726=2017,H3726/$O$15,B3726=2018,H3726/$O$16,B3726=2019,H3726/$O$17,B3726=2020,H3726/$O$18,B3726=2021,H3726/$O$19,B3726=2022,H3726/$O$20),"")</f>
        <v>1.4373750317610988E-3</v>
      </c>
      <c r="K3726" s="3" cm="1">
        <f t="array" ref="K3726">IFERROR(_xlfn.IFS(B3726=2015,J3726*$P$4,B3726=2016,J3726*$P$5,B3726=2017,J3726*$P$6,B3726=2018,J3726*$P$7,B3726=2019,J3726*$P$8,B3726=2020,J3726*$P$9,B3726=2021,J3726*$P$10,B3726=2022,J3726*$P$11),"")</f>
        <v>2467762.0631381995</v>
      </c>
      <c r="L3726" s="3">
        <f t="shared" si="59"/>
        <v>4670437.0631382</v>
      </c>
    </row>
    <row r="3727" spans="1:12">
      <c r="A3727">
        <v>4800107</v>
      </c>
      <c r="B3727">
        <v>2019</v>
      </c>
      <c r="D3727" t="s">
        <v>2743</v>
      </c>
      <c r="E3727" t="s">
        <v>2744</v>
      </c>
      <c r="F3727" t="s">
        <v>4101</v>
      </c>
      <c r="G3727" t="s">
        <v>2745</v>
      </c>
      <c r="H3727" s="5">
        <v>2264745</v>
      </c>
      <c r="I3727">
        <f>IFERROR(VLOOKUP(G3727,'NCES Match'!$A$2:$B$1307,2,FALSE),"")</f>
        <v>4800107</v>
      </c>
      <c r="J3727" cm="1">
        <f t="array" ref="J3727">IFERROR(_xlfn.IFS(B3727=2015,H3727/$O$13,B3727=2016,H3727/$O$14,B3727=2017,H3727/$O$15,B3727=2018,H3727/$O$16,B3727=2019,H3727/$O$17,B3727=2020,H3727/$O$18,B3727=2021,H3727/$O$19,B3727=2022,H3727/$O$20),"")</f>
        <v>1.433991299445394E-3</v>
      </c>
      <c r="K3727" s="3" cm="1">
        <f t="array" ref="K3727">IFERROR(_xlfn.IFS(B3727=2015,J3727*$P$4,B3727=2016,J3727*$P$5,B3727=2017,J3727*$P$6,B3727=2018,J3727*$P$7,B3727=2019,J3727*$P$8,B3727=2020,J3727*$P$9,B3727=2021,J3727*$P$10,B3727=2022,J3727*$P$11),"")</f>
        <v>2492170.7186262053</v>
      </c>
      <c r="L3727" s="3">
        <f t="shared" si="59"/>
        <v>4756915.7186262049</v>
      </c>
    </row>
    <row r="3728" spans="1:12">
      <c r="A3728">
        <v>4800107</v>
      </c>
      <c r="B3728">
        <v>2020</v>
      </c>
      <c r="D3728" t="s">
        <v>2743</v>
      </c>
      <c r="E3728" t="s">
        <v>2744</v>
      </c>
      <c r="F3728" t="s">
        <v>4230</v>
      </c>
      <c r="G3728" t="s">
        <v>4316</v>
      </c>
      <c r="H3728" s="5">
        <v>2568970</v>
      </c>
      <c r="I3728">
        <f>IFERROR(VLOOKUP(G3728,'NCES Match'!$A$2:$B$1307,2,FALSE),"")</f>
        <v>4800107</v>
      </c>
      <c r="J3728" cm="1">
        <f t="array" ref="J3728">IFERROR(_xlfn.IFS(B3728=2015,H3728/$O$13,B3728=2016,H3728/$O$14,B3728=2017,H3728/$O$15,B3728=2018,H3728/$O$16,B3728=2019,H3728/$O$17,B3728=2020,H3728/$O$18,B3728=2021,H3728/$O$19,B3728=2022,H3728/$O$20),"")</f>
        <v>1.3921442713741195E-3</v>
      </c>
      <c r="K3728" s="3" cm="1">
        <f t="array" ref="K3728">IFERROR(_xlfn.IFS(B3728=2015,J3728*$P$4,B3728=2016,J3728*$P$5,B3728=2017,J3728*$P$6,B3728=2018,J3728*$P$7,B3728=2019,J3728*$P$8,B3728=2020,J3728*$P$9,B3728=2021,J3728*$P$10,B3728=2022,J3728*$P$11),"")</f>
        <v>2934644.042942768</v>
      </c>
      <c r="L3728" s="3">
        <f t="shared" si="59"/>
        <v>5503614.042942768</v>
      </c>
    </row>
    <row r="3729" spans="1:12">
      <c r="A3729">
        <v>4800107</v>
      </c>
      <c r="B3729">
        <v>2021</v>
      </c>
      <c r="D3729" t="s">
        <v>2743</v>
      </c>
      <c r="E3729" t="s">
        <v>2744</v>
      </c>
      <c r="F3729" t="s">
        <v>4101</v>
      </c>
      <c r="G3729" t="s">
        <v>4316</v>
      </c>
      <c r="H3729" s="5">
        <v>2759655.96</v>
      </c>
      <c r="I3729">
        <f>IFERROR(VLOOKUP(G3729,'NCES Match'!$A$2:$B$1307,2,FALSE),"")</f>
        <v>4800107</v>
      </c>
      <c r="J3729" cm="1">
        <f t="array" ref="J3729">IFERROR(_xlfn.IFS(B3729=2015,H3729/$O$13,B3729=2016,H3729/$O$14,B3729=2017,H3729/$O$15,B3729=2018,H3729/$O$16,B3729=2019,H3729/$O$17,B3729=2020,H3729/$O$18,B3729=2021,H3729/$O$19,B3729=2022,H3729/$O$20),"")</f>
        <v>1.4119586976479926E-3</v>
      </c>
      <c r="K3729" s="3" cm="1">
        <f t="array" ref="K3729">IFERROR(_xlfn.IFS(B3729=2015,J3729*$P$4,B3729=2016,J3729*$P$5,B3729=2017,J3729*$P$6,B3729=2018,J3729*$P$7,B3729=2019,J3729*$P$8,B3729=2020,J3729*$P$9,B3729=2021,J3729*$P$10,B3729=2022,J3729*$P$11),"")</f>
        <v>3022372.8398304018</v>
      </c>
      <c r="L3729" s="3">
        <f t="shared" si="59"/>
        <v>5782028.7998304013</v>
      </c>
    </row>
    <row r="3730" spans="1:12">
      <c r="A3730">
        <v>4800107</v>
      </c>
      <c r="B3730">
        <v>2022</v>
      </c>
      <c r="D3730" t="s">
        <v>2743</v>
      </c>
      <c r="E3730" t="s">
        <v>2744</v>
      </c>
      <c r="F3730" t="s">
        <v>4101</v>
      </c>
      <c r="G3730" t="s">
        <v>4316</v>
      </c>
      <c r="H3730" s="5">
        <v>2937406.71</v>
      </c>
      <c r="I3730">
        <f>IFERROR(VLOOKUP(G3730,'NCES Match'!$A$2:$B$1307,2,FALSE),"")</f>
        <v>4800107</v>
      </c>
      <c r="J3730" cm="1">
        <f t="array" ref="J3730">IFERROR(_xlfn.IFS(B3730=2015,H3730/$O$13,B3730=2016,H3730/$O$14,B3730=2017,H3730/$O$15,B3730=2018,H3730/$O$16,B3730=2019,H3730/$O$17,B3730=2020,H3730/$O$18,B3730=2021,H3730/$O$19,B3730=2022,H3730/$O$20),"")</f>
        <v>1.2901990371427927E-3</v>
      </c>
      <c r="K3730" s="3" cm="1">
        <f t="array" ref="K3730">IFERROR(_xlfn.IFS(B3730=2015,J3730*$P$4,B3730=2016,J3730*$P$5,B3730=2017,J3730*$P$6,B3730=2018,J3730*$P$7,B3730=2019,J3730*$P$8,B3730=2020,J3730*$P$9,B3730=2021,J3730*$P$10,B3730=2022,J3730*$P$11),"")</f>
        <v>2778421.7008445668</v>
      </c>
      <c r="L3730" s="3">
        <f t="shared" si="59"/>
        <v>5715828.4108445663</v>
      </c>
    </row>
    <row r="3731" spans="1:12">
      <c r="A3731">
        <v>4800107</v>
      </c>
      <c r="B3731">
        <v>2023</v>
      </c>
      <c r="D3731" t="s">
        <v>2743</v>
      </c>
      <c r="E3731" t="s">
        <v>2744</v>
      </c>
      <c r="F3731" t="s">
        <v>4101</v>
      </c>
      <c r="G3731" t="s">
        <v>2745</v>
      </c>
      <c r="H3731" s="5">
        <v>3145606.87</v>
      </c>
      <c r="I3731">
        <f>IFERROR(VLOOKUP(G3731,'NCES Match'!$A$2:$B$1307,2,FALSE),"")</f>
        <v>4800107</v>
      </c>
      <c r="J3731" t="str" cm="1">
        <f t="array" ref="J3731">IFERROR(_xlfn.IFS(B3731=2015,H3731/$O$13,B3731=2016,H3731/$O$14,B3731=2017,H3731/$O$15,B3731=2018,H3731/$O$16,B3731=2019,H3731/$O$17,B3731=2020,H3731/$O$18,B3731=2021,H3731/$O$19,B3731=2022,H3731/$O$20),"")</f>
        <v/>
      </c>
      <c r="K3731" s="3" t="str" cm="1">
        <f t="array" ref="K3731">IFERROR(_xlfn.IFS(B3731=2015,J3731*$P$4,B3731=2016,J3731*$P$5,B3731=2017,J3731*$P$6,B3731=2018,J3731*$P$7,B3731=2019,J3731*$P$8,B3731=2020,J3731*$P$9,B3731=2021,J3731*$P$10,B3731=2022,J3731*$P$11),"")</f>
        <v/>
      </c>
      <c r="L3731" s="3">
        <f t="shared" si="59"/>
        <v>3145606.87</v>
      </c>
    </row>
    <row r="3732" spans="1:12">
      <c r="A3732" t="s">
        <v>4230</v>
      </c>
      <c r="B3732">
        <v>2015</v>
      </c>
      <c r="C3732" t="s">
        <v>230</v>
      </c>
      <c r="D3732" t="s">
        <v>276</v>
      </c>
      <c r="E3732" t="s">
        <v>277</v>
      </c>
      <c r="G3732" t="s">
        <v>278</v>
      </c>
      <c r="H3732" s="5">
        <v>1968270.6</v>
      </c>
      <c r="I3732" t="str">
        <f>IFERROR(VLOOKUP(G3732,'NCES Match'!$A$2:$B$1307,2,FALSE),"")</f>
        <v/>
      </c>
      <c r="J3732" cm="1">
        <f t="array" ref="J3732">IFERROR(_xlfn.IFS(B3732=2015,H3732/$O$13,B3732=2016,H3732/$O$14,B3732=2017,H3732/$O$15,B3732=2018,H3732/$O$16,B3732=2019,H3732/$O$17,B3732=2020,H3732/$O$18,B3732=2021,H3732/$O$19,B3732=2022,H3732/$O$20),"")</f>
        <v>1.5419505826648912E-3</v>
      </c>
      <c r="K3732" s="3" cm="1">
        <f t="array" ref="K3732">IFERROR(_xlfn.IFS(B3732=2015,J3732*$P$4,B3732=2016,J3732*$P$5,B3732=2017,J3732*$P$6,B3732=2018,J3732*$P$7,B3732=2019,J3732*$P$8,B3732=2020,J3732*$P$9,B3732=2021,J3732*$P$10,B3732=2022,J3732*$P$11),"")</f>
        <v>2453988.1205245061</v>
      </c>
      <c r="L3732" s="3">
        <f t="shared" si="59"/>
        <v>4422258.7205245066</v>
      </c>
    </row>
    <row r="3733" spans="1:12">
      <c r="A3733" t="s">
        <v>4230</v>
      </c>
      <c r="B3733">
        <v>2016</v>
      </c>
      <c r="C3733" t="s">
        <v>4100</v>
      </c>
      <c r="D3733" t="s">
        <v>276</v>
      </c>
      <c r="E3733" t="s">
        <v>277</v>
      </c>
      <c r="F3733" t="s">
        <v>4101</v>
      </c>
      <c r="G3733" t="s">
        <v>278</v>
      </c>
      <c r="H3733" s="5">
        <v>2136099</v>
      </c>
      <c r="I3733" t="str">
        <f>IFERROR(VLOOKUP(G3733,'NCES Match'!$A$2:$B$1307,2,FALSE),"")</f>
        <v/>
      </c>
      <c r="J3733" cm="1">
        <f t="array" ref="J3733">IFERROR(_xlfn.IFS(B3733=2015,H3733/$O$13,B3733=2016,H3733/$O$14,B3733=2017,H3733/$O$15,B3733=2018,H3733/$O$16,B3733=2019,H3733/$O$17,B3733=2020,H3733/$O$18,B3733=2021,H3733/$O$19,B3733=2022,H3733/$O$20),"")</f>
        <v>1.5291625881104025E-3</v>
      </c>
      <c r="K3733" s="3" cm="1">
        <f t="array" ref="K3733">IFERROR(_xlfn.IFS(B3733=2015,J3733*$P$4,B3733=2016,J3733*$P$5,B3733=2017,J3733*$P$6,B3733=2018,J3733*$P$7,B3733=2019,J3733*$P$8,B3733=2020,J3733*$P$9,B3733=2021,J3733*$P$10,B3733=2022,J3733*$P$11),"")</f>
        <v>2562312.6159103438</v>
      </c>
      <c r="L3733" s="3">
        <f t="shared" si="59"/>
        <v>4698411.6159103438</v>
      </c>
    </row>
    <row r="3734" spans="1:12">
      <c r="A3734" t="s">
        <v>4230</v>
      </c>
      <c r="B3734">
        <v>2017</v>
      </c>
      <c r="D3734" t="s">
        <v>276</v>
      </c>
      <c r="E3734" t="s">
        <v>277</v>
      </c>
      <c r="F3734" t="s">
        <v>4101</v>
      </c>
      <c r="G3734" t="s">
        <v>278</v>
      </c>
      <c r="H3734" s="5">
        <v>2087673</v>
      </c>
      <c r="I3734" t="str">
        <f>IFERROR(VLOOKUP(G3734,'NCES Match'!$A$2:$B$1307,2,FALSE),"")</f>
        <v/>
      </c>
      <c r="J3734" cm="1">
        <f t="array" ref="J3734">IFERROR(_xlfn.IFS(B3734=2015,H3734/$O$13,B3734=2016,H3734/$O$14,B3734=2017,H3734/$O$15,B3734=2018,H3734/$O$16,B3734=2019,H3734/$O$17,B3734=2020,H3734/$O$18,B3734=2021,H3734/$O$19,B3734=2022,H3734/$O$20),"")</f>
        <v>1.4393226982237388E-3</v>
      </c>
      <c r="K3734" s="3" cm="1">
        <f t="array" ref="K3734">IFERROR(_xlfn.IFS(B3734=2015,J3734*$P$4,B3734=2016,J3734*$P$5,B3734=2017,J3734*$P$6,B3734=2018,J3734*$P$7,B3734=2019,J3734*$P$8,B3734=2020,J3734*$P$9,B3734=2021,J3734*$P$10,B3734=2022,J3734*$P$11),"")</f>
        <v>2444326.6374136279</v>
      </c>
      <c r="L3734" s="3">
        <f t="shared" si="59"/>
        <v>4531999.6374136284</v>
      </c>
    </row>
    <row r="3735" spans="1:12">
      <c r="A3735" t="s">
        <v>4230</v>
      </c>
      <c r="B3735">
        <v>2018</v>
      </c>
      <c r="D3735" t="s">
        <v>276</v>
      </c>
      <c r="E3735" t="s">
        <v>277</v>
      </c>
      <c r="F3735">
        <v>993</v>
      </c>
      <c r="G3735" t="s">
        <v>278</v>
      </c>
      <c r="H3735" s="5">
        <v>2168869</v>
      </c>
      <c r="I3735" t="str">
        <f>IFERROR(VLOOKUP(G3735,'NCES Match'!$A$2:$B$1307,2,FALSE),"")</f>
        <v/>
      </c>
      <c r="J3735" cm="1">
        <f t="array" ref="J3735">IFERROR(_xlfn.IFS(B3735=2015,H3735/$O$13,B3735=2016,H3735/$O$14,B3735=2017,H3735/$O$15,B3735=2018,H3735/$O$16,B3735=2019,H3735/$O$17,B3735=2020,H3735/$O$18,B3735=2021,H3735/$O$19,B3735=2022,H3735/$O$20),"")</f>
        <v>1.4153146277869693E-3</v>
      </c>
      <c r="K3735" s="3" cm="1">
        <f t="array" ref="K3735">IFERROR(_xlfn.IFS(B3735=2015,J3735*$P$4,B3735=2016,J3735*$P$5,B3735=2017,J3735*$P$6,B3735=2018,J3735*$P$7,B3735=2019,J3735*$P$8,B3735=2020,J3735*$P$9,B3735=2021,J3735*$P$10,B3735=2022,J3735*$P$11),"")</f>
        <v>2429887.5858292687</v>
      </c>
      <c r="L3735" s="3">
        <f t="shared" si="59"/>
        <v>4598756.5858292691</v>
      </c>
    </row>
    <row r="3736" spans="1:12">
      <c r="A3736" t="s">
        <v>4230</v>
      </c>
      <c r="B3736">
        <v>2019</v>
      </c>
      <c r="D3736" t="s">
        <v>276</v>
      </c>
      <c r="E3736" t="s">
        <v>277</v>
      </c>
      <c r="F3736" t="s">
        <v>4177</v>
      </c>
      <c r="G3736" t="s">
        <v>278</v>
      </c>
      <c r="H3736" s="5">
        <v>2274322</v>
      </c>
      <c r="I3736" t="str">
        <f>IFERROR(VLOOKUP(G3736,'NCES Match'!$A$2:$B$1307,2,FALSE),"")</f>
        <v/>
      </c>
      <c r="J3736" cm="1">
        <f t="array" ref="J3736">IFERROR(_xlfn.IFS(B3736=2015,H3736/$O$13,B3736=2016,H3736/$O$14,B3736=2017,H3736/$O$15,B3736=2018,H3736/$O$16,B3736=2019,H3736/$O$17,B3736=2020,H3736/$O$18,B3736=2021,H3736/$O$19,B3736=2022,H3736/$O$20),"")</f>
        <v>1.4400552645605785E-3</v>
      </c>
      <c r="K3736" s="3" cm="1">
        <f t="array" ref="K3736">IFERROR(_xlfn.IFS(B3736=2015,J3736*$P$4,B3736=2016,J3736*$P$5,B3736=2017,J3736*$P$6,B3736=2018,J3736*$P$7,B3736=2019,J3736*$P$8,B3736=2020,J3736*$P$9,B3736=2021,J3736*$P$10,B3736=2022,J3736*$P$11),"")</f>
        <v>2502709.4410749949</v>
      </c>
      <c r="L3736" s="3">
        <f t="shared" si="59"/>
        <v>4777031.4410749953</v>
      </c>
    </row>
    <row r="3737" spans="1:12">
      <c r="A3737" t="s">
        <v>4230</v>
      </c>
      <c r="B3737">
        <v>2020</v>
      </c>
      <c r="D3737" t="s">
        <v>276</v>
      </c>
      <c r="E3737" t="s">
        <v>277</v>
      </c>
      <c r="F3737" t="s">
        <v>4177</v>
      </c>
      <c r="G3737" t="s">
        <v>278</v>
      </c>
      <c r="H3737" s="5">
        <v>2641132</v>
      </c>
      <c r="I3737" t="str">
        <f>IFERROR(VLOOKUP(G3737,'NCES Match'!$A$2:$B$1307,2,FALSE),"")</f>
        <v/>
      </c>
      <c r="J3737" cm="1">
        <f t="array" ref="J3737">IFERROR(_xlfn.IFS(B3737=2015,H3737/$O$13,B3737=2016,H3737/$O$14,B3737=2017,H3737/$O$15,B3737=2018,H3737/$O$16,B3737=2019,H3737/$O$17,B3737=2020,H3737/$O$18,B3737=2021,H3737/$O$19,B3737=2022,H3737/$O$20),"")</f>
        <v>1.4312494049143708E-3</v>
      </c>
      <c r="K3737" s="3" cm="1">
        <f t="array" ref="K3737">IFERROR(_xlfn.IFS(B3737=2015,J3737*$P$4,B3737=2016,J3737*$P$5,B3737=2017,J3737*$P$6,B3737=2018,J3737*$P$7,B3737=2019,J3737*$P$8,B3737=2020,J3737*$P$9,B3737=2021,J3737*$P$10,B3737=2022,J3737*$P$11),"")</f>
        <v>3017077.7745265686</v>
      </c>
      <c r="L3737" s="3">
        <f t="shared" si="59"/>
        <v>5658209.7745265681</v>
      </c>
    </row>
    <row r="3738" spans="1:12">
      <c r="A3738" t="s">
        <v>4230</v>
      </c>
      <c r="B3738">
        <v>2021</v>
      </c>
      <c r="D3738" t="s">
        <v>276</v>
      </c>
      <c r="E3738" t="s">
        <v>277</v>
      </c>
      <c r="F3738" t="s">
        <v>4177</v>
      </c>
      <c r="G3738" t="s">
        <v>278</v>
      </c>
      <c r="H3738" s="5">
        <v>2456705.64</v>
      </c>
      <c r="I3738" t="str">
        <f>IFERROR(VLOOKUP(G3738,'NCES Match'!$A$2:$B$1307,2,FALSE),"")</f>
        <v/>
      </c>
      <c r="J3738" cm="1">
        <f t="array" ref="J3738">IFERROR(_xlfn.IFS(B3738=2015,H3738/$O$13,B3738=2016,H3738/$O$14,B3738=2017,H3738/$O$15,B3738=2018,H3738/$O$16,B3738=2019,H3738/$O$17,B3738=2020,H3738/$O$18,B3738=2021,H3738/$O$19,B3738=2022,H3738/$O$20),"")</f>
        <v>1.2569562823182055E-3</v>
      </c>
      <c r="K3738" s="3" cm="1">
        <f t="array" ref="K3738">IFERROR(_xlfn.IFS(B3738=2015,J3738*$P$4,B3738=2016,J3738*$P$5,B3738=2017,J3738*$P$6,B3738=2018,J3738*$P$7,B3738=2019,J3738*$P$8,B3738=2020,J3738*$P$9,B3738=2021,J3738*$P$10,B3738=2022,J3738*$P$11),"")</f>
        <v>2690581.9092732724</v>
      </c>
      <c r="L3738" s="3">
        <f t="shared" si="59"/>
        <v>5147287.549273273</v>
      </c>
    </row>
    <row r="3739" spans="1:12">
      <c r="A3739" t="s">
        <v>4230</v>
      </c>
      <c r="B3739">
        <v>2022</v>
      </c>
      <c r="D3739" t="s">
        <v>276</v>
      </c>
      <c r="E3739" t="s">
        <v>277</v>
      </c>
      <c r="F3739" t="s">
        <v>4177</v>
      </c>
      <c r="G3739" t="s">
        <v>278</v>
      </c>
      <c r="H3739" s="5">
        <v>2602082.62</v>
      </c>
      <c r="I3739" t="str">
        <f>IFERROR(VLOOKUP(G3739,'NCES Match'!$A$2:$B$1307,2,FALSE),"")</f>
        <v/>
      </c>
      <c r="J3739" cm="1">
        <f t="array" ref="J3739">IFERROR(_xlfn.IFS(B3739=2015,H3739/$O$13,B3739=2016,H3739/$O$14,B3739=2017,H3739/$O$15,B3739=2018,H3739/$O$16,B3739=2019,H3739/$O$17,B3739=2020,H3739/$O$18,B3739=2021,H3739/$O$19,B3739=2022,H3739/$O$20),"")</f>
        <v>1.1429144215749393E-3</v>
      </c>
      <c r="K3739" s="3" cm="1">
        <f t="array" ref="K3739">IFERROR(_xlfn.IFS(B3739=2015,J3739*$P$4,B3739=2016,J3739*$P$5,B3739=2017,J3739*$P$6,B3739=2018,J3739*$P$7,B3739=2019,J3739*$P$8,B3739=2020,J3739*$P$9,B3739=2021,J3739*$P$10,B3739=2022,J3739*$P$11),"")</f>
        <v>2461246.7841739515</v>
      </c>
      <c r="L3739" s="3">
        <f t="shared" si="59"/>
        <v>5063329.4041739516</v>
      </c>
    </row>
    <row r="3740" spans="1:12">
      <c r="A3740" t="s">
        <v>4230</v>
      </c>
      <c r="B3740">
        <v>2023</v>
      </c>
      <c r="D3740" t="s">
        <v>276</v>
      </c>
      <c r="E3740" t="s">
        <v>277</v>
      </c>
      <c r="F3740" t="s">
        <v>4177</v>
      </c>
      <c r="G3740" t="s">
        <v>278</v>
      </c>
      <c r="H3740" s="5">
        <v>2840478.78</v>
      </c>
      <c r="I3740" t="str">
        <f>IFERROR(VLOOKUP(G3740,'NCES Match'!$A$2:$B$1307,2,FALSE),"")</f>
        <v/>
      </c>
      <c r="J3740" t="str" cm="1">
        <f t="array" ref="J3740">IFERROR(_xlfn.IFS(B3740=2015,H3740/$O$13,B3740=2016,H3740/$O$14,B3740=2017,H3740/$O$15,B3740=2018,H3740/$O$16,B3740=2019,H3740/$O$17,B3740=2020,H3740/$O$18,B3740=2021,H3740/$O$19,B3740=2022,H3740/$O$20),"")</f>
        <v/>
      </c>
      <c r="K3740" s="3" t="str" cm="1">
        <f t="array" ref="K3740">IFERROR(_xlfn.IFS(B3740=2015,J3740*$P$4,B3740=2016,J3740*$P$5,B3740=2017,J3740*$P$6,B3740=2018,J3740*$P$7,B3740=2019,J3740*$P$8,B3740=2020,J3740*$P$9,B3740=2021,J3740*$P$10,B3740=2022,J3740*$P$11),"")</f>
        <v/>
      </c>
      <c r="L3740" s="3">
        <f t="shared" si="59"/>
        <v>2840478.78</v>
      </c>
    </row>
    <row r="3741" spans="1:12">
      <c r="A3741" t="s">
        <v>4230</v>
      </c>
      <c r="B3741">
        <v>2015</v>
      </c>
      <c r="C3741" t="s">
        <v>1</v>
      </c>
      <c r="D3741" t="s">
        <v>42</v>
      </c>
      <c r="E3741" t="s">
        <v>43</v>
      </c>
      <c r="F3741" t="s">
        <v>44</v>
      </c>
      <c r="G3741" t="s">
        <v>45</v>
      </c>
      <c r="H3741" s="5">
        <v>1298530.1399999999</v>
      </c>
      <c r="I3741" t="str">
        <f>IFERROR(VLOOKUP(G3741,'NCES Match'!$A$2:$B$1307,2,FALSE),"")</f>
        <v/>
      </c>
      <c r="J3741" cm="1">
        <f t="array" ref="J3741">IFERROR(_xlfn.IFS(B3741=2015,H3741/$O$13,B3741=2016,H3741/$O$14,B3741=2017,H3741/$O$15,B3741=2018,H3741/$O$16,B3741=2019,H3741/$O$17,B3741=2020,H3741/$O$18,B3741=2021,H3741/$O$19,B3741=2022,H3741/$O$20),"")</f>
        <v>1.0172733901430639E-3</v>
      </c>
      <c r="K3741" s="3" cm="1">
        <f t="array" ref="K3741">IFERROR(_xlfn.IFS(B3741=2015,J3741*$P$4,B3741=2016,J3741*$P$5,B3741=2017,J3741*$P$6,B3741=2018,J3741*$P$7,B3741=2019,J3741*$P$8,B3741=2020,J3741*$P$9,B3741=2021,J3741*$P$10,B3741=2022,J3741*$P$11),"")</f>
        <v>1618973.2944763913</v>
      </c>
      <c r="L3741" s="3">
        <f t="shared" si="59"/>
        <v>2917503.4344763914</v>
      </c>
    </row>
    <row r="3742" spans="1:12">
      <c r="A3742" t="s">
        <v>4230</v>
      </c>
      <c r="B3742">
        <v>2016</v>
      </c>
      <c r="C3742" t="s">
        <v>4096</v>
      </c>
      <c r="D3742" t="s">
        <v>42</v>
      </c>
      <c r="E3742" t="s">
        <v>43</v>
      </c>
      <c r="F3742">
        <v>713</v>
      </c>
      <c r="G3742" t="s">
        <v>45</v>
      </c>
      <c r="H3742" s="5">
        <v>1521079</v>
      </c>
      <c r="I3742" t="str">
        <f>IFERROR(VLOOKUP(G3742,'NCES Match'!$A$2:$B$1307,2,FALSE),"")</f>
        <v/>
      </c>
      <c r="J3742" cm="1">
        <f t="array" ref="J3742">IFERROR(_xlfn.IFS(B3742=2015,H3742/$O$13,B3742=2016,H3742/$O$14,B3742=2017,H3742/$O$15,B3742=2018,H3742/$O$16,B3742=2019,H3742/$O$17,B3742=2020,H3742/$O$18,B3742=2021,H3742/$O$19,B3742=2022,H3742/$O$20),"")</f>
        <v>1.0888901218344201E-3</v>
      </c>
      <c r="K3742" s="3" cm="1">
        <f t="array" ref="K3742">IFERROR(_xlfn.IFS(B3742=2015,J3742*$P$4,B3742=2016,J3742*$P$5,B3742=2017,J3742*$P$6,B3742=2018,J3742*$P$7,B3742=2019,J3742*$P$8,B3742=2020,J3742*$P$9,B3742=2021,J3742*$P$10,B3742=2022,J3742*$P$11),"")</f>
        <v>1824578.3137842813</v>
      </c>
      <c r="L3742" s="3">
        <f t="shared" si="59"/>
        <v>3345657.3137842813</v>
      </c>
    </row>
    <row r="3743" spans="1:12">
      <c r="A3743" t="s">
        <v>4230</v>
      </c>
      <c r="B3743">
        <v>2017</v>
      </c>
      <c r="D3743" t="s">
        <v>42</v>
      </c>
      <c r="E3743" t="s">
        <v>43</v>
      </c>
      <c r="F3743">
        <v>713</v>
      </c>
      <c r="G3743" t="s">
        <v>45</v>
      </c>
      <c r="H3743" s="5">
        <v>1767000</v>
      </c>
      <c r="I3743" t="str">
        <f>IFERROR(VLOOKUP(G3743,'NCES Match'!$A$2:$B$1307,2,FALSE),"")</f>
        <v/>
      </c>
      <c r="J3743" cm="1">
        <f t="array" ref="J3743">IFERROR(_xlfn.IFS(B3743=2015,H3743/$O$13,B3743=2016,H3743/$O$14,B3743=2017,H3743/$O$15,B3743=2018,H3743/$O$16,B3743=2019,H3743/$O$17,B3743=2020,H3743/$O$18,B3743=2021,H3743/$O$19,B3743=2022,H3743/$O$20),"")</f>
        <v>1.2182383006157317E-3</v>
      </c>
      <c r="K3743" s="3" cm="1">
        <f t="array" ref="K3743">IFERROR(_xlfn.IFS(B3743=2015,J3743*$P$4,B3743=2016,J3743*$P$5,B3743=2017,J3743*$P$6,B3743=2018,J3743*$P$7,B3743=2019,J3743*$P$8,B3743=2020,J3743*$P$9,B3743=2021,J3743*$P$10,B3743=2022,J3743*$P$11),"")</f>
        <v>2068870.5406976477</v>
      </c>
      <c r="L3743" s="3">
        <f t="shared" si="59"/>
        <v>3835870.5406976477</v>
      </c>
    </row>
    <row r="3744" spans="1:12">
      <c r="A3744" t="s">
        <v>4230</v>
      </c>
      <c r="B3744">
        <v>2018</v>
      </c>
      <c r="D3744" t="s">
        <v>42</v>
      </c>
      <c r="E3744" t="s">
        <v>43</v>
      </c>
      <c r="F3744">
        <v>713</v>
      </c>
      <c r="G3744" t="s">
        <v>45</v>
      </c>
      <c r="H3744" s="5">
        <v>1813500</v>
      </c>
      <c r="I3744" t="str">
        <f>IFERROR(VLOOKUP(G3744,'NCES Match'!$A$2:$B$1307,2,FALSE),"")</f>
        <v/>
      </c>
      <c r="J3744" cm="1">
        <f t="array" ref="J3744">IFERROR(_xlfn.IFS(B3744=2015,H3744/$O$13,B3744=2016,H3744/$O$14,B3744=2017,H3744/$O$15,B3744=2018,H3744/$O$16,B3744=2019,H3744/$O$17,B3744=2020,H3744/$O$18,B3744=2021,H3744/$O$19,B3744=2022,H3744/$O$20),"")</f>
        <v>1.1834154471716222E-3</v>
      </c>
      <c r="K3744" s="3" cm="1">
        <f t="array" ref="K3744">IFERROR(_xlfn.IFS(B3744=2015,J3744*$P$4,B3744=2016,J3744*$P$5,B3744=2017,J3744*$P$6,B3744=2018,J3744*$P$7,B3744=2019,J3744*$P$8,B3744=2020,J3744*$P$9,B3744=2021,J3744*$P$10,B3744=2022,J3744*$P$11),"")</f>
        <v>2031750.7128837097</v>
      </c>
      <c r="L3744" s="3">
        <f t="shared" si="59"/>
        <v>3845250.7128837099</v>
      </c>
    </row>
    <row r="3745" spans="1:12">
      <c r="A3745" t="s">
        <v>4230</v>
      </c>
      <c r="B3745">
        <v>2019</v>
      </c>
      <c r="D3745" t="s">
        <v>42</v>
      </c>
      <c r="E3745" t="s">
        <v>43</v>
      </c>
      <c r="F3745" t="s">
        <v>44</v>
      </c>
      <c r="G3745" t="s">
        <v>45</v>
      </c>
      <c r="H3745" s="5">
        <v>1930604</v>
      </c>
      <c r="I3745" t="str">
        <f>IFERROR(VLOOKUP(G3745,'NCES Match'!$A$2:$B$1307,2,FALSE),"")</f>
        <v/>
      </c>
      <c r="J3745" cm="1">
        <f t="array" ref="J3745">IFERROR(_xlfn.IFS(B3745=2015,H3745/$O$13,B3745=2016,H3745/$O$14,B3745=2017,H3745/$O$15,B3745=2018,H3745/$O$16,B3745=2019,H3745/$O$17,B3745=2020,H3745/$O$18,B3745=2021,H3745/$O$19,B3745=2022,H3745/$O$20),"")</f>
        <v>1.2224198921620207E-3</v>
      </c>
      <c r="K3745" s="3" cm="1">
        <f t="array" ref="K3745">IFERROR(_xlfn.IFS(B3745=2015,J3745*$P$4,B3745=2016,J3745*$P$5,B3745=2017,J3745*$P$6,B3745=2018,J3745*$P$7,B3745=2019,J3745*$P$8,B3745=2020,J3745*$P$9,B3745=2021,J3745*$P$10,B3745=2022,J3745*$P$11),"")</f>
        <v>2124475.2756105554</v>
      </c>
      <c r="L3745" s="3">
        <f t="shared" si="59"/>
        <v>4055079.2756105554</v>
      </c>
    </row>
    <row r="3746" spans="1:12">
      <c r="A3746" t="s">
        <v>4230</v>
      </c>
      <c r="B3746">
        <v>2020</v>
      </c>
      <c r="D3746" t="s">
        <v>42</v>
      </c>
      <c r="E3746" t="s">
        <v>43</v>
      </c>
      <c r="F3746">
        <v>713</v>
      </c>
      <c r="G3746" t="s">
        <v>45</v>
      </c>
      <c r="H3746" s="5">
        <v>2285983</v>
      </c>
      <c r="I3746" t="str">
        <f>IFERROR(VLOOKUP(G3746,'NCES Match'!$A$2:$B$1307,2,FALSE),"")</f>
        <v/>
      </c>
      <c r="J3746" cm="1">
        <f t="array" ref="J3746">IFERROR(_xlfn.IFS(B3746=2015,H3746/$O$13,B3746=2016,H3746/$O$14,B3746=2017,H3746/$O$15,B3746=2018,H3746/$O$16,B3746=2019,H3746/$O$17,B3746=2020,H3746/$O$18,B3746=2021,H3746/$O$19,B3746=2022,H3746/$O$20),"")</f>
        <v>1.2387914759256137E-3</v>
      </c>
      <c r="K3746" s="3" cm="1">
        <f t="array" ref="K3746">IFERROR(_xlfn.IFS(B3746=2015,J3746*$P$4,B3746=2016,J3746*$P$5,B3746=2017,J3746*$P$6,B3746=2018,J3746*$P$7,B3746=2019,J3746*$P$8,B3746=2020,J3746*$P$9,B3746=2021,J3746*$P$10,B3746=2022,J3746*$P$11),"")</f>
        <v>2611375.9184491984</v>
      </c>
      <c r="L3746" s="3">
        <f t="shared" si="59"/>
        <v>4897358.9184491988</v>
      </c>
    </row>
    <row r="3747" spans="1:12">
      <c r="A3747" t="s">
        <v>4230</v>
      </c>
      <c r="B3747">
        <v>2021</v>
      </c>
      <c r="D3747" t="s">
        <v>42</v>
      </c>
      <c r="E3747" t="s">
        <v>43</v>
      </c>
      <c r="F3747" t="s">
        <v>44</v>
      </c>
      <c r="G3747" t="s">
        <v>45</v>
      </c>
      <c r="H3747" s="5">
        <v>2476307</v>
      </c>
      <c r="I3747" t="str">
        <f>IFERROR(VLOOKUP(G3747,'NCES Match'!$A$2:$B$1307,2,FALSE),"")</f>
        <v/>
      </c>
      <c r="J3747" cm="1">
        <f t="array" ref="J3747">IFERROR(_xlfn.IFS(B3747=2015,H3747/$O$13,B3747=2016,H3747/$O$14,B3747=2017,H3747/$O$15,B3747=2018,H3747/$O$16,B3747=2019,H3747/$O$17,B3747=2020,H3747/$O$18,B3747=2021,H3747/$O$19,B3747=2022,H3747/$O$20),"")</f>
        <v>1.2669851812602785E-3</v>
      </c>
      <c r="K3747" s="3" cm="1">
        <f t="array" ref="K3747">IFERROR(_xlfn.IFS(B3747=2015,J3747*$P$4,B3747=2016,J3747*$P$5,B3747=2017,J3747*$P$6,B3747=2018,J3747*$P$7,B3747=2019,J3747*$P$8,B3747=2020,J3747*$P$9,B3747=2021,J3747*$P$10,B3747=2022,J3747*$P$11),"")</f>
        <v>2712049.3019288909</v>
      </c>
      <c r="L3747" s="3">
        <f t="shared" si="59"/>
        <v>5188356.3019288909</v>
      </c>
    </row>
    <row r="3748" spans="1:12">
      <c r="A3748" t="s">
        <v>4230</v>
      </c>
      <c r="B3748">
        <v>2022</v>
      </c>
      <c r="D3748" t="s">
        <v>42</v>
      </c>
      <c r="E3748" t="s">
        <v>43</v>
      </c>
      <c r="F3748" t="s">
        <v>44</v>
      </c>
      <c r="G3748" t="s">
        <v>45</v>
      </c>
      <c r="H3748" s="5">
        <v>3035318.2</v>
      </c>
      <c r="I3748" t="str">
        <f>IFERROR(VLOOKUP(G3748,'NCES Match'!$A$2:$B$1307,2,FALSE),"")</f>
        <v/>
      </c>
      <c r="J3748" cm="1">
        <f t="array" ref="J3748">IFERROR(_xlfn.IFS(B3748=2015,H3748/$O$13,B3748=2016,H3748/$O$14,B3748=2017,H3748/$O$15,B3748=2018,H3748/$O$16,B3748=2019,H3748/$O$17,B3748=2020,H3748/$O$18,B3748=2021,H3748/$O$19,B3748=2022,H3748/$O$20),"")</f>
        <v>1.3332047638244808E-3</v>
      </c>
      <c r="K3748" s="3" cm="1">
        <f t="array" ref="K3748">IFERROR(_xlfn.IFS(B3748=2015,J3748*$P$4,B3748=2016,J3748*$P$5,B3748=2017,J3748*$P$6,B3748=2018,J3748*$P$7,B3748=2019,J3748*$P$8,B3748=2020,J3748*$P$9,B3748=2021,J3748*$P$10,B3748=2022,J3748*$P$11),"")</f>
        <v>2871033.8024142631</v>
      </c>
      <c r="L3748" s="3">
        <f t="shared" si="59"/>
        <v>5906352.0024142638</v>
      </c>
    </row>
    <row r="3749" spans="1:12">
      <c r="A3749" t="s">
        <v>4230</v>
      </c>
      <c r="B3749">
        <v>2023</v>
      </c>
      <c r="D3749" t="s">
        <v>42</v>
      </c>
      <c r="E3749" t="s">
        <v>43</v>
      </c>
      <c r="F3749" t="s">
        <v>44</v>
      </c>
      <c r="G3749" t="s">
        <v>45</v>
      </c>
      <c r="H3749" s="5">
        <v>3302657.27</v>
      </c>
      <c r="I3749" t="str">
        <f>IFERROR(VLOOKUP(G3749,'NCES Match'!$A$2:$B$1307,2,FALSE),"")</f>
        <v/>
      </c>
      <c r="J3749" t="str" cm="1">
        <f t="array" ref="J3749">IFERROR(_xlfn.IFS(B3749=2015,H3749/$O$13,B3749=2016,H3749/$O$14,B3749=2017,H3749/$O$15,B3749=2018,H3749/$O$16,B3749=2019,H3749/$O$17,B3749=2020,H3749/$O$18,B3749=2021,H3749/$O$19,B3749=2022,H3749/$O$20),"")</f>
        <v/>
      </c>
      <c r="K3749" s="3" t="str" cm="1">
        <f t="array" ref="K3749">IFERROR(_xlfn.IFS(B3749=2015,J3749*$P$4,B3749=2016,J3749*$P$5,B3749=2017,J3749*$P$6,B3749=2018,J3749*$P$7,B3749=2019,J3749*$P$8,B3749=2020,J3749*$P$9,B3749=2021,J3749*$P$10,B3749=2022,J3749*$P$11),"")</f>
        <v/>
      </c>
      <c r="L3749" s="3">
        <f t="shared" si="59"/>
        <v>3302657.27</v>
      </c>
    </row>
    <row r="3750" spans="1:12">
      <c r="A3750">
        <v>4800207</v>
      </c>
      <c r="B3750">
        <v>2015</v>
      </c>
      <c r="C3750" t="s">
        <v>3521</v>
      </c>
      <c r="D3750" t="s">
        <v>3900</v>
      </c>
      <c r="E3750" t="s">
        <v>3901</v>
      </c>
      <c r="G3750" t="s">
        <v>3902</v>
      </c>
      <c r="H3750" s="5">
        <v>243159.98</v>
      </c>
      <c r="I3750">
        <f>IFERROR(VLOOKUP(G3750,'NCES Match'!$A$2:$B$1307,2,FALSE),"")</f>
        <v>4800207</v>
      </c>
      <c r="J3750" cm="1">
        <f t="array" ref="J3750">IFERROR(_xlfn.IFS(B3750=2015,H3750/$O$13,B3750=2016,H3750/$O$14,B3750=2017,H3750/$O$15,B3750=2018,H3750/$O$16,B3750=2019,H3750/$O$17,B3750=2020,H3750/$O$18,B3750=2021,H3750/$O$19,B3750=2022,H3750/$O$20),"")</f>
        <v>1.9049244186332068E-4</v>
      </c>
      <c r="K3750" s="3" cm="1">
        <f t="array" ref="K3750">IFERROR(_xlfn.IFS(B3750=2015,J3750*$P$4,B3750=2016,J3750*$P$5,B3750=2017,J3750*$P$6,B3750=2018,J3750*$P$7,B3750=2019,J3750*$P$8,B3750=2020,J3750*$P$9,B3750=2021,J3750*$P$10,B3750=2022,J3750*$P$11),"")</f>
        <v>303165.48055281449</v>
      </c>
      <c r="L3750" s="3">
        <f t="shared" si="59"/>
        <v>546325.46055281453</v>
      </c>
    </row>
    <row r="3751" spans="1:12">
      <c r="A3751">
        <v>4800207</v>
      </c>
      <c r="B3751">
        <v>2016</v>
      </c>
      <c r="C3751" t="s">
        <v>4104</v>
      </c>
      <c r="D3751" t="s">
        <v>3900</v>
      </c>
      <c r="E3751" t="s">
        <v>3901</v>
      </c>
      <c r="F3751" t="s">
        <v>4101</v>
      </c>
      <c r="G3751" t="s">
        <v>3902</v>
      </c>
      <c r="H3751" s="5">
        <v>274637</v>
      </c>
      <c r="I3751">
        <f>IFERROR(VLOOKUP(G3751,'NCES Match'!$A$2:$B$1307,2,FALSE),"")</f>
        <v>4800207</v>
      </c>
      <c r="J3751" cm="1">
        <f t="array" ref="J3751">IFERROR(_xlfn.IFS(B3751=2015,H3751/$O$13,B3751=2016,H3751/$O$14,B3751=2017,H3751/$O$15,B3751=2018,H3751/$O$16,B3751=2019,H3751/$O$17,B3751=2020,H3751/$O$18,B3751=2021,H3751/$O$19,B3751=2022,H3751/$O$20),"")</f>
        <v>1.9660354024362943E-4</v>
      </c>
      <c r="K3751" s="3" cm="1">
        <f t="array" ref="K3751">IFERROR(_xlfn.IFS(B3751=2015,J3751*$P$4,B3751=2016,J3751*$P$5,B3751=2017,J3751*$P$6,B3751=2018,J3751*$P$7,B3751=2019,J3751*$P$8,B3751=2020,J3751*$P$9,B3751=2021,J3751*$P$10,B3751=2022,J3751*$P$11),"")</f>
        <v>329435.03549965099</v>
      </c>
      <c r="L3751" s="3">
        <f t="shared" si="59"/>
        <v>604072.03549965099</v>
      </c>
    </row>
    <row r="3752" spans="1:12">
      <c r="A3752">
        <v>4800207</v>
      </c>
      <c r="B3752">
        <v>2017</v>
      </c>
      <c r="D3752" t="s">
        <v>3900</v>
      </c>
      <c r="E3752" t="s">
        <v>3901</v>
      </c>
      <c r="F3752" t="s">
        <v>4101</v>
      </c>
      <c r="G3752" t="s">
        <v>3902</v>
      </c>
      <c r="H3752" s="5">
        <v>329575</v>
      </c>
      <c r="I3752">
        <f>IFERROR(VLOOKUP(G3752,'NCES Match'!$A$2:$B$1307,2,FALSE),"")</f>
        <v>4800207</v>
      </c>
      <c r="J3752" cm="1">
        <f t="array" ref="J3752">IFERROR(_xlfn.IFS(B3752=2015,H3752/$O$13,B3752=2016,H3752/$O$14,B3752=2017,H3752/$O$15,B3752=2018,H3752/$O$16,B3752=2019,H3752/$O$17,B3752=2020,H3752/$O$18,B3752=2021,H3752/$O$19,B3752=2022,H3752/$O$20),"")</f>
        <v>2.2722178150844921E-4</v>
      </c>
      <c r="K3752" s="3" cm="1">
        <f t="array" ref="K3752">IFERROR(_xlfn.IFS(B3752=2015,J3752*$P$4,B3752=2016,J3752*$P$5,B3752=2017,J3752*$P$6,B3752=2018,J3752*$P$7,B3752=2019,J3752*$P$8,B3752=2020,J3752*$P$9,B3752=2021,J3752*$P$10,B3752=2022,J3752*$P$11),"")</f>
        <v>385878.89555768372</v>
      </c>
      <c r="L3752" s="3">
        <f t="shared" si="59"/>
        <v>715453.89555768366</v>
      </c>
    </row>
    <row r="3753" spans="1:12">
      <c r="A3753">
        <v>4800207</v>
      </c>
      <c r="B3753">
        <v>2018</v>
      </c>
      <c r="D3753" t="s">
        <v>3900</v>
      </c>
      <c r="E3753" t="s">
        <v>3901</v>
      </c>
      <c r="F3753" t="s">
        <v>4101</v>
      </c>
      <c r="G3753" t="s">
        <v>3902</v>
      </c>
      <c r="H3753" s="5">
        <v>397352</v>
      </c>
      <c r="I3753">
        <f>IFERROR(VLOOKUP(G3753,'NCES Match'!$A$2:$B$1307,2,FALSE),"")</f>
        <v>4800207</v>
      </c>
      <c r="J3753" cm="1">
        <f t="array" ref="J3753">IFERROR(_xlfn.IFS(B3753=2015,H3753/$O$13,B3753=2016,H3753/$O$14,B3753=2017,H3753/$O$15,B3753=2018,H3753/$O$16,B3753=2019,H3753/$O$17,B3753=2020,H3753/$O$18,B3753=2021,H3753/$O$19,B3753=2022,H3753/$O$20),"")</f>
        <v>2.5929555818281691E-4</v>
      </c>
      <c r="K3753" s="3" cm="1">
        <f t="array" ref="K3753">IFERROR(_xlfn.IFS(B3753=2015,J3753*$P$4,B3753=2016,J3753*$P$5,B3753=2017,J3753*$P$6,B3753=2018,J3753*$P$7,B3753=2019,J3753*$P$8,B3753=2020,J3753*$P$9,B3753=2021,J3753*$P$10,B3753=2022,J3753*$P$11),"")</f>
        <v>445172.43411401595</v>
      </c>
      <c r="L3753" s="3">
        <f t="shared" si="59"/>
        <v>842524.43411401589</v>
      </c>
    </row>
    <row r="3754" spans="1:12">
      <c r="A3754">
        <v>4800207</v>
      </c>
      <c r="B3754">
        <v>2019</v>
      </c>
      <c r="D3754" t="s">
        <v>3900</v>
      </c>
      <c r="E3754" t="s">
        <v>3901</v>
      </c>
      <c r="F3754" t="s">
        <v>4101</v>
      </c>
      <c r="G3754" t="s">
        <v>3902</v>
      </c>
      <c r="H3754" s="5">
        <v>445919</v>
      </c>
      <c r="I3754">
        <f>IFERROR(VLOOKUP(G3754,'NCES Match'!$A$2:$B$1307,2,FALSE),"")</f>
        <v>4800207</v>
      </c>
      <c r="J3754" cm="1">
        <f t="array" ref="J3754">IFERROR(_xlfn.IFS(B3754=2015,H3754/$O$13,B3754=2016,H3754/$O$14,B3754=2017,H3754/$O$15,B3754=2018,H3754/$O$16,B3754=2019,H3754/$O$17,B3754=2020,H3754/$O$18,B3754=2021,H3754/$O$19,B3754=2022,H3754/$O$20),"")</f>
        <v>2.8234700430176051E-4</v>
      </c>
      <c r="K3754" s="3" cm="1">
        <f t="array" ref="K3754">IFERROR(_xlfn.IFS(B3754=2015,J3754*$P$4,B3754=2016,J3754*$P$5,B3754=2017,J3754*$P$6,B3754=2018,J3754*$P$7,B3754=2019,J3754*$P$8,B3754=2020,J3754*$P$9,B3754=2021,J3754*$P$10,B3754=2022,J3754*$P$11),"")</f>
        <v>490698.19104538433</v>
      </c>
      <c r="L3754" s="3">
        <f t="shared" si="59"/>
        <v>936617.19104538439</v>
      </c>
    </row>
    <row r="3755" spans="1:12">
      <c r="A3755">
        <v>4800207</v>
      </c>
      <c r="B3755">
        <v>2020</v>
      </c>
      <c r="D3755" t="s">
        <v>3900</v>
      </c>
      <c r="E3755" t="s">
        <v>3901</v>
      </c>
      <c r="F3755" t="s">
        <v>4230</v>
      </c>
      <c r="G3755" t="s">
        <v>3902</v>
      </c>
      <c r="H3755" s="5">
        <v>792109</v>
      </c>
      <c r="I3755">
        <f>IFERROR(VLOOKUP(G3755,'NCES Match'!$A$2:$B$1307,2,FALSE),"")</f>
        <v>4800207</v>
      </c>
      <c r="J3755" cm="1">
        <f t="array" ref="J3755">IFERROR(_xlfn.IFS(B3755=2015,H3755/$O$13,B3755=2016,H3755/$O$14,B3755=2017,H3755/$O$15,B3755=2018,H3755/$O$16,B3755=2019,H3755/$O$17,B3755=2020,H3755/$O$18,B3755=2021,H3755/$O$19,B3755=2022,H3755/$O$20),"")</f>
        <v>4.2924985759035039E-4</v>
      </c>
      <c r="K3755" s="3" cm="1">
        <f t="array" ref="K3755">IFERROR(_xlfn.IFS(B3755=2015,J3755*$P$4,B3755=2016,J3755*$P$5,B3755=2017,J3755*$P$6,B3755=2018,J3755*$P$7,B3755=2019,J3755*$P$8,B3755=2020,J3755*$P$9,B3755=2021,J3755*$P$10,B3755=2022,J3755*$P$11),"")</f>
        <v>904859.90813880775</v>
      </c>
      <c r="L3755" s="3">
        <f t="shared" si="59"/>
        <v>1696968.9081388079</v>
      </c>
    </row>
    <row r="3756" spans="1:12">
      <c r="A3756">
        <v>4800207</v>
      </c>
      <c r="B3756">
        <v>2021</v>
      </c>
      <c r="D3756" t="s">
        <v>3900</v>
      </c>
      <c r="E3756" t="s">
        <v>3901</v>
      </c>
      <c r="F3756" t="s">
        <v>4101</v>
      </c>
      <c r="G3756" t="s">
        <v>3902</v>
      </c>
      <c r="H3756" s="5">
        <v>834431.52</v>
      </c>
      <c r="I3756">
        <f>IFERROR(VLOOKUP(G3756,'NCES Match'!$A$2:$B$1307,2,FALSE),"")</f>
        <v>4800207</v>
      </c>
      <c r="J3756" cm="1">
        <f t="array" ref="J3756">IFERROR(_xlfn.IFS(B3756=2015,H3756/$O$13,B3756=2016,H3756/$O$14,B3756=2017,H3756/$O$15,B3756=2018,H3756/$O$16,B3756=2019,H3756/$O$17,B3756=2020,H3756/$O$18,B3756=2021,H3756/$O$19,B3756=2022,H3756/$O$20),"")</f>
        <v>4.2693105928161962E-4</v>
      </c>
      <c r="K3756" s="3" cm="1">
        <f t="array" ref="K3756">IFERROR(_xlfn.IFS(B3756=2015,J3756*$P$4,B3756=2016,J3756*$P$5,B3756=2017,J3756*$P$6,B3756=2018,J3756*$P$7,B3756=2019,J3756*$P$8,B3756=2020,J3756*$P$9,B3756=2021,J3756*$P$10,B3756=2022,J3756*$P$11),"")</f>
        <v>913868.68482924905</v>
      </c>
      <c r="L3756" s="3">
        <f t="shared" si="59"/>
        <v>1748300.2048292491</v>
      </c>
    </row>
    <row r="3757" spans="1:12">
      <c r="A3757">
        <v>4800207</v>
      </c>
      <c r="B3757">
        <v>2022</v>
      </c>
      <c r="D3757" t="s">
        <v>3900</v>
      </c>
      <c r="E3757" t="s">
        <v>3901</v>
      </c>
      <c r="F3757" t="s">
        <v>4101</v>
      </c>
      <c r="G3757" t="s">
        <v>3902</v>
      </c>
      <c r="H3757" s="5">
        <v>996267.52000000002</v>
      </c>
      <c r="I3757">
        <f>IFERROR(VLOOKUP(G3757,'NCES Match'!$A$2:$B$1307,2,FALSE),"")</f>
        <v>4800207</v>
      </c>
      <c r="J3757" cm="1">
        <f t="array" ref="J3757">IFERROR(_xlfn.IFS(B3757=2015,H3757/$O$13,B3757=2016,H3757/$O$14,B3757=2017,H3757/$O$15,B3757=2018,H3757/$O$16,B3757=2019,H3757/$O$17,B3757=2020,H3757/$O$18,B3757=2021,H3757/$O$19,B3757=2022,H3757/$O$20),"")</f>
        <v>4.3759122312369132E-4</v>
      </c>
      <c r="K3757" s="3" cm="1">
        <f t="array" ref="K3757">IFERROR(_xlfn.IFS(B3757=2015,J3757*$P$4,B3757=2016,J3757*$P$5,B3757=2017,J3757*$P$6,B3757=2018,J3757*$P$7,B3757=2019,J3757*$P$8,B3757=2020,J3757*$P$9,B3757=2021,J3757*$P$10,B3757=2022,J3757*$P$11),"")</f>
        <v>942345.26257162355</v>
      </c>
      <c r="L3757" s="3">
        <f t="shared" si="59"/>
        <v>1938612.7825716236</v>
      </c>
    </row>
    <row r="3758" spans="1:12">
      <c r="A3758">
        <v>4800207</v>
      </c>
      <c r="B3758">
        <v>2023</v>
      </c>
      <c r="D3758" t="s">
        <v>3900</v>
      </c>
      <c r="E3758" t="s">
        <v>3901</v>
      </c>
      <c r="F3758" t="s">
        <v>4101</v>
      </c>
      <c r="G3758" t="s">
        <v>3902</v>
      </c>
      <c r="H3758" s="5">
        <v>1440256.65</v>
      </c>
      <c r="I3758">
        <f>IFERROR(VLOOKUP(G3758,'NCES Match'!$A$2:$B$1307,2,FALSE),"")</f>
        <v>4800207</v>
      </c>
      <c r="J3758" t="str" cm="1">
        <f t="array" ref="J3758">IFERROR(_xlfn.IFS(B3758=2015,H3758/$O$13,B3758=2016,H3758/$O$14,B3758=2017,H3758/$O$15,B3758=2018,H3758/$O$16,B3758=2019,H3758/$O$17,B3758=2020,H3758/$O$18,B3758=2021,H3758/$O$19,B3758=2022,H3758/$O$20),"")</f>
        <v/>
      </c>
      <c r="K3758" s="3" t="str" cm="1">
        <f t="array" ref="K3758">IFERROR(_xlfn.IFS(B3758=2015,J3758*$P$4,B3758=2016,J3758*$P$5,B3758=2017,J3758*$P$6,B3758=2018,J3758*$P$7,B3758=2019,J3758*$P$8,B3758=2020,J3758*$P$9,B3758=2021,J3758*$P$10,B3758=2022,J3758*$P$11),"")</f>
        <v/>
      </c>
      <c r="L3758" s="3">
        <f t="shared" si="59"/>
        <v>1440256.65</v>
      </c>
    </row>
    <row r="3759" spans="1:12">
      <c r="A3759">
        <v>4800159</v>
      </c>
      <c r="B3759">
        <v>2015</v>
      </c>
      <c r="C3759" t="s">
        <v>3521</v>
      </c>
      <c r="D3759" t="s">
        <v>3672</v>
      </c>
      <c r="E3759" t="s">
        <v>3673</v>
      </c>
      <c r="G3759" t="s">
        <v>3674</v>
      </c>
      <c r="H3759" s="5">
        <v>25256.58</v>
      </c>
      <c r="I3759">
        <f>IFERROR(VLOOKUP(G3759,'NCES Match'!$A$2:$B$1307,2,FALSE),"")</f>
        <v>4800159</v>
      </c>
      <c r="J3759" cm="1">
        <f t="array" ref="J3759">IFERROR(_xlfn.IFS(B3759=2015,H3759/$O$13,B3759=2016,H3759/$O$14,B3759=2017,H3759/$O$15,B3759=2018,H3759/$O$16,B3759=2019,H3759/$O$17,B3759=2020,H3759/$O$18,B3759=2021,H3759/$O$19,B3759=2022,H3759/$O$20),"")</f>
        <v>1.9786099658818476E-5</v>
      </c>
      <c r="K3759" s="3" cm="1">
        <f t="array" ref="K3759">IFERROR(_xlfn.IFS(B3759=2015,J3759*$P$4,B3759=2016,J3759*$P$5,B3759=2017,J3759*$P$6,B3759=2018,J3759*$P$7,B3759=2019,J3759*$P$8,B3759=2020,J3759*$P$9,B3759=2021,J3759*$P$10,B3759=2022,J3759*$P$11),"")</f>
        <v>31489.241004299322</v>
      </c>
      <c r="L3759" s="3">
        <f t="shared" si="59"/>
        <v>56745.821004299323</v>
      </c>
    </row>
    <row r="3760" spans="1:12">
      <c r="A3760">
        <v>4800159</v>
      </c>
      <c r="B3760">
        <v>2016</v>
      </c>
      <c r="C3760" t="s">
        <v>4104</v>
      </c>
      <c r="D3760" t="s">
        <v>3672</v>
      </c>
      <c r="E3760" t="s">
        <v>3673</v>
      </c>
      <c r="F3760" t="s">
        <v>4101</v>
      </c>
      <c r="G3760" t="s">
        <v>3674</v>
      </c>
      <c r="H3760" s="5">
        <v>24555</v>
      </c>
      <c r="I3760">
        <f>IFERROR(VLOOKUP(G3760,'NCES Match'!$A$2:$B$1307,2,FALSE),"")</f>
        <v>4800159</v>
      </c>
      <c r="J3760" cm="1">
        <f t="array" ref="J3760">IFERROR(_xlfn.IFS(B3760=2015,H3760/$O$13,B3760=2016,H3760/$O$14,B3760=2017,H3760/$O$15,B3760=2018,H3760/$O$16,B3760=2019,H3760/$O$17,B3760=2020,H3760/$O$18,B3760=2021,H3760/$O$19,B3760=2022,H3760/$O$20),"")</f>
        <v>1.7578111946614335E-5</v>
      </c>
      <c r="K3760" s="3" cm="1">
        <f t="array" ref="K3760">IFERROR(_xlfn.IFS(B3760=2015,J3760*$P$4,B3760=2016,J3760*$P$5,B3760=2017,J3760*$P$6,B3760=2018,J3760*$P$7,B3760=2019,J3760*$P$8,B3760=2020,J3760*$P$9,B3760=2021,J3760*$P$10,B3760=2022,J3760*$P$11),"")</f>
        <v>29454.433658589089</v>
      </c>
      <c r="L3760" s="3">
        <f t="shared" si="59"/>
        <v>54009.433658589085</v>
      </c>
    </row>
    <row r="3761" spans="1:12">
      <c r="A3761">
        <v>4800159</v>
      </c>
      <c r="B3761">
        <v>2017</v>
      </c>
      <c r="D3761" t="s">
        <v>3672</v>
      </c>
      <c r="E3761" t="s">
        <v>3673</v>
      </c>
      <c r="F3761" t="s">
        <v>4101</v>
      </c>
      <c r="G3761" t="s">
        <v>3674</v>
      </c>
      <c r="H3761" s="5">
        <v>22090</v>
      </c>
      <c r="I3761">
        <f>IFERROR(VLOOKUP(G3761,'NCES Match'!$A$2:$B$1307,2,FALSE),"")</f>
        <v>4800159</v>
      </c>
      <c r="J3761" cm="1">
        <f t="array" ref="J3761">IFERROR(_xlfn.IFS(B3761=2015,H3761/$O$13,B3761=2016,H3761/$O$14,B3761=2017,H3761/$O$15,B3761=2018,H3761/$O$16,B3761=2019,H3761/$O$17,B3761=2020,H3761/$O$18,B3761=2021,H3761/$O$19,B3761=2022,H3761/$O$20),"")</f>
        <v>1.5229702354613194E-5</v>
      </c>
      <c r="K3761" s="3" cm="1">
        <f t="array" ref="K3761">IFERROR(_xlfn.IFS(B3761=2015,J3761*$P$4,B3761=2016,J3761*$P$5,B3761=2017,J3761*$P$6,B3761=2018,J3761*$P$7,B3761=2019,J3761*$P$8,B3761=2020,J3761*$P$9,B3761=2021,J3761*$P$10,B3761=2022,J3761*$P$11),"")</f>
        <v>25863.808853430128</v>
      </c>
      <c r="L3761" s="3">
        <f t="shared" si="59"/>
        <v>47953.808853430128</v>
      </c>
    </row>
    <row r="3762" spans="1:12">
      <c r="A3762">
        <v>4800159</v>
      </c>
      <c r="B3762">
        <v>2018</v>
      </c>
      <c r="D3762" t="s">
        <v>3672</v>
      </c>
      <c r="E3762" t="s">
        <v>3673</v>
      </c>
      <c r="F3762" t="s">
        <v>4101</v>
      </c>
      <c r="G3762" t="s">
        <v>3674</v>
      </c>
      <c r="H3762" s="5">
        <v>17926</v>
      </c>
      <c r="I3762">
        <f>IFERROR(VLOOKUP(G3762,'NCES Match'!$A$2:$B$1307,2,FALSE),"")</f>
        <v>4800159</v>
      </c>
      <c r="J3762" cm="1">
        <f t="array" ref="J3762">IFERROR(_xlfn.IFS(B3762=2015,H3762/$O$13,B3762=2016,H3762/$O$14,B3762=2017,H3762/$O$15,B3762=2018,H3762/$O$16,B3762=2019,H3762/$O$17,B3762=2020,H3762/$O$18,B3762=2021,H3762/$O$19,B3762=2022,H3762/$O$20),"")</f>
        <v>1.1697769675212848E-5</v>
      </c>
      <c r="K3762" s="3" cm="1">
        <f t="array" ref="K3762">IFERROR(_xlfn.IFS(B3762=2015,J3762*$P$4,B3762=2016,J3762*$P$5,B3762=2017,J3762*$P$6,B3762=2018,J3762*$P$7,B3762=2019,J3762*$P$8,B3762=2020,J3762*$P$9,B3762=2021,J3762*$P$10,B3762=2022,J3762*$P$11),"")</f>
        <v>20083.354441220501</v>
      </c>
      <c r="L3762" s="3">
        <f t="shared" si="59"/>
        <v>38009.354441220501</v>
      </c>
    </row>
    <row r="3763" spans="1:12">
      <c r="A3763">
        <v>4800159</v>
      </c>
      <c r="B3763">
        <v>2019</v>
      </c>
      <c r="D3763" t="s">
        <v>3672</v>
      </c>
      <c r="E3763" t="s">
        <v>3673</v>
      </c>
      <c r="F3763" t="s">
        <v>4101</v>
      </c>
      <c r="G3763" t="s">
        <v>3674</v>
      </c>
      <c r="H3763" s="5">
        <v>15334</v>
      </c>
      <c r="I3763">
        <f>IFERROR(VLOOKUP(G3763,'NCES Match'!$A$2:$B$1307,2,FALSE),"")</f>
        <v>4800159</v>
      </c>
      <c r="J3763" cm="1">
        <f t="array" ref="J3763">IFERROR(_xlfn.IFS(B3763=2015,H3763/$O$13,B3763=2016,H3763/$O$14,B3763=2017,H3763/$O$15,B3763=2018,H3763/$O$16,B3763=2019,H3763/$O$17,B3763=2020,H3763/$O$18,B3763=2021,H3763/$O$19,B3763=2022,H3763/$O$20),"")</f>
        <v>9.7091825285829834E-6</v>
      </c>
      <c r="K3763" s="3" cm="1">
        <f t="array" ref="K3763">IFERROR(_xlfn.IFS(B3763=2015,J3763*$P$4,B3763=2016,J3763*$P$5,B3763=2017,J3763*$P$6,B3763=2018,J3763*$P$7,B3763=2019,J3763*$P$8,B3763=2020,J3763*$P$9,B3763=2021,J3763*$P$10,B3763=2022,J3763*$P$11),"")</f>
        <v>16873.840454185451</v>
      </c>
      <c r="L3763" s="3">
        <f t="shared" si="59"/>
        <v>32207.840454185451</v>
      </c>
    </row>
    <row r="3764" spans="1:12">
      <c r="A3764">
        <v>4800159</v>
      </c>
      <c r="B3764">
        <v>2020</v>
      </c>
      <c r="D3764" t="s">
        <v>3672</v>
      </c>
      <c r="E3764" t="s">
        <v>3673</v>
      </c>
      <c r="F3764" t="s">
        <v>4230</v>
      </c>
      <c r="G3764" t="s">
        <v>4280</v>
      </c>
      <c r="H3764" s="5">
        <v>18381</v>
      </c>
      <c r="I3764">
        <f>IFERROR(VLOOKUP(G3764,'NCES Match'!$A$2:$B$1307,2,FALSE),"")</f>
        <v>4800159</v>
      </c>
      <c r="J3764" cm="1">
        <f t="array" ref="J3764">IFERROR(_xlfn.IFS(B3764=2015,H3764/$O$13,B3764=2016,H3764/$O$14,B3764=2017,H3764/$O$15,B3764=2018,H3764/$O$16,B3764=2019,H3764/$O$17,B3764=2020,H3764/$O$18,B3764=2021,H3764/$O$19,B3764=2022,H3764/$O$20),"")</f>
        <v>9.9608029101654333E-6</v>
      </c>
      <c r="K3764" s="3" cm="1">
        <f t="array" ref="K3764">IFERROR(_xlfn.IFS(B3764=2015,J3764*$P$4,B3764=2016,J3764*$P$5,B3764=2017,J3764*$P$6,B3764=2018,J3764*$P$7,B3764=2019,J3764*$P$8,B3764=2020,J3764*$P$9,B3764=2021,J3764*$P$10,B3764=2022,J3764*$P$11),"")</f>
        <v>20997.400574288924</v>
      </c>
      <c r="L3764" s="3">
        <f t="shared" si="59"/>
        <v>39378.400574288928</v>
      </c>
    </row>
    <row r="3765" spans="1:12">
      <c r="A3765">
        <v>4800159</v>
      </c>
      <c r="B3765">
        <v>2021</v>
      </c>
      <c r="D3765" t="s">
        <v>3672</v>
      </c>
      <c r="E3765" t="s">
        <v>3673</v>
      </c>
      <c r="F3765" t="s">
        <v>4230</v>
      </c>
      <c r="G3765" t="s">
        <v>4280</v>
      </c>
      <c r="H3765" s="5">
        <v>25945.05</v>
      </c>
      <c r="I3765">
        <f>IFERROR(VLOOKUP(G3765,'NCES Match'!$A$2:$B$1307,2,FALSE),"")</f>
        <v>4800159</v>
      </c>
      <c r="J3765" cm="1">
        <f t="array" ref="J3765">IFERROR(_xlfn.IFS(B3765=2015,H3765/$O$13,B3765=2016,H3765/$O$14,B3765=2017,H3765/$O$15,B3765=2018,H3765/$O$16,B3765=2019,H3765/$O$17,B3765=2020,H3765/$O$18,B3765=2021,H3765/$O$19,B3765=2022,H3765/$O$20),"")</f>
        <v>1.3274603624290924E-5</v>
      </c>
      <c r="K3765" s="3" cm="1">
        <f t="array" ref="K3765">IFERROR(_xlfn.IFS(B3765=2015,J3765*$P$4,B3765=2016,J3765*$P$5,B3765=2017,J3765*$P$6,B3765=2018,J3765*$P$7,B3765=2019,J3765*$P$8,B3765=2020,J3765*$P$9,B3765=2021,J3765*$P$10,B3765=2022,J3765*$P$11),"")</f>
        <v>28414.996501245671</v>
      </c>
      <c r="L3765" s="3">
        <f t="shared" si="59"/>
        <v>54360.04650124567</v>
      </c>
    </row>
    <row r="3766" spans="1:12">
      <c r="A3766">
        <v>4800159</v>
      </c>
      <c r="B3766">
        <v>2022</v>
      </c>
      <c r="D3766" t="s">
        <v>3672</v>
      </c>
      <c r="E3766" t="s">
        <v>3673</v>
      </c>
      <c r="F3766" t="s">
        <v>4101</v>
      </c>
      <c r="G3766" t="s">
        <v>4280</v>
      </c>
      <c r="H3766" s="5">
        <v>31977.85</v>
      </c>
      <c r="I3766">
        <f>IFERROR(VLOOKUP(G3766,'NCES Match'!$A$2:$B$1307,2,FALSE),"")</f>
        <v>4800159</v>
      </c>
      <c r="J3766" cm="1">
        <f t="array" ref="J3766">IFERROR(_xlfn.IFS(B3766=2015,H3766/$O$13,B3766=2016,H3766/$O$14,B3766=2017,H3766/$O$15,B3766=2018,H3766/$O$16,B3766=2019,H3766/$O$17,B3766=2020,H3766/$O$18,B3766=2021,H3766/$O$19,B3766=2022,H3766/$O$20),"")</f>
        <v>1.4045651608080058E-5</v>
      </c>
      <c r="K3766" s="3" cm="1">
        <f t="array" ref="K3766">IFERROR(_xlfn.IFS(B3766=2015,J3766*$P$4,B3766=2016,J3766*$P$5,B3766=2017,J3766*$P$6,B3766=2018,J3766*$P$7,B3766=2019,J3766*$P$8,B3766=2020,J3766*$P$9,B3766=2021,J3766*$P$10,B3766=2022,J3766*$P$11),"")</f>
        <v>30247.072046196976</v>
      </c>
      <c r="L3766" s="3">
        <f t="shared" si="59"/>
        <v>62224.922046196974</v>
      </c>
    </row>
    <row r="3767" spans="1:12">
      <c r="A3767">
        <v>4800159</v>
      </c>
      <c r="B3767">
        <v>2023</v>
      </c>
      <c r="D3767" t="s">
        <v>3672</v>
      </c>
      <c r="E3767" t="s">
        <v>3673</v>
      </c>
      <c r="F3767" t="s">
        <v>4101</v>
      </c>
      <c r="G3767" t="s">
        <v>3674</v>
      </c>
      <c r="H3767" s="5">
        <v>41437.9</v>
      </c>
      <c r="I3767">
        <f>IFERROR(VLOOKUP(G3767,'NCES Match'!$A$2:$B$1307,2,FALSE),"")</f>
        <v>4800159</v>
      </c>
      <c r="J3767" t="str" cm="1">
        <f t="array" ref="J3767">IFERROR(_xlfn.IFS(B3767=2015,H3767/$O$13,B3767=2016,H3767/$O$14,B3767=2017,H3767/$O$15,B3767=2018,H3767/$O$16,B3767=2019,H3767/$O$17,B3767=2020,H3767/$O$18,B3767=2021,H3767/$O$19,B3767=2022,H3767/$O$20),"")</f>
        <v/>
      </c>
      <c r="K3767" s="3" t="str" cm="1">
        <f t="array" ref="K3767">IFERROR(_xlfn.IFS(B3767=2015,J3767*$P$4,B3767=2016,J3767*$P$5,B3767=2017,J3767*$P$6,B3767=2018,J3767*$P$7,B3767=2019,J3767*$P$8,B3767=2020,J3767*$P$9,B3767=2021,J3767*$P$10,B3767=2022,J3767*$P$11),"")</f>
        <v/>
      </c>
      <c r="L3767" s="3">
        <f t="shared" si="59"/>
        <v>41437.9</v>
      </c>
    </row>
    <row r="3768" spans="1:12">
      <c r="A3768">
        <v>4842720</v>
      </c>
      <c r="B3768">
        <v>2015</v>
      </c>
      <c r="C3768" t="s">
        <v>381</v>
      </c>
      <c r="D3768" t="s">
        <v>3208</v>
      </c>
      <c r="E3768" t="s">
        <v>3209</v>
      </c>
      <c r="G3768" t="s">
        <v>3210</v>
      </c>
      <c r="H3768" s="5">
        <v>13599.3</v>
      </c>
      <c r="I3768">
        <f>IFERROR(VLOOKUP(G3768,'NCES Match'!$A$2:$B$1307,2,FALSE),"")</f>
        <v>4842720</v>
      </c>
      <c r="J3768" cm="1">
        <f t="array" ref="J3768">IFERROR(_xlfn.IFS(B3768=2015,H3768/$O$13,B3768=2016,H3768/$O$14,B3768=2017,H3768/$O$15,B3768=2018,H3768/$O$16,B3768=2019,H3768/$O$17,B3768=2020,H3768/$O$18,B3768=2021,H3768/$O$19,B3768=2022,H3768/$O$20),"")</f>
        <v>1.065374271141105E-5</v>
      </c>
      <c r="K3768" s="3" cm="1">
        <f t="array" ref="K3768">IFERROR(_xlfn.IFS(B3768=2015,J3768*$P$4,B3768=2016,J3768*$P$5,B3768=2017,J3768*$P$6,B3768=2018,J3768*$P$7,B3768=2019,J3768*$P$8,B3768=2020,J3768*$P$9,B3768=2021,J3768*$P$10,B3768=2022,J3768*$P$11),"")</f>
        <v>16955.25028288738</v>
      </c>
      <c r="L3768" s="3">
        <f t="shared" si="59"/>
        <v>30554.55028288738</v>
      </c>
    </row>
    <row r="3769" spans="1:12">
      <c r="A3769">
        <v>4842720</v>
      </c>
      <c r="B3769">
        <v>2016</v>
      </c>
      <c r="C3769" t="s">
        <v>4102</v>
      </c>
      <c r="D3769" t="s">
        <v>3208</v>
      </c>
      <c r="E3769" t="s">
        <v>3209</v>
      </c>
      <c r="F3769" t="s">
        <v>4101</v>
      </c>
      <c r="G3769" t="s">
        <v>3210</v>
      </c>
      <c r="H3769" s="5">
        <v>13125</v>
      </c>
      <c r="I3769">
        <f>IFERROR(VLOOKUP(G3769,'NCES Match'!$A$2:$B$1307,2,FALSE),"")</f>
        <v>4842720</v>
      </c>
      <c r="J3769" cm="1">
        <f t="array" ref="J3769">IFERROR(_xlfn.IFS(B3769=2015,H3769/$O$13,B3769=2016,H3769/$O$14,B3769=2017,H3769/$O$15,B3769=2018,H3769/$O$16,B3769=2019,H3769/$O$17,B3769=2020,H3769/$O$18,B3769=2021,H3769/$O$19,B3769=2022,H3769/$O$20),"")</f>
        <v>9.3957531785507291E-6</v>
      </c>
      <c r="K3769" s="3" cm="1">
        <f t="array" ref="K3769">IFERROR(_xlfn.IFS(B3769=2015,J3769*$P$4,B3769=2016,J3769*$P$5,B3769=2017,J3769*$P$6,B3769=2018,J3769*$P$7,B3769=2019,J3769*$P$8,B3769=2020,J3769*$P$9,B3769=2021,J3769*$P$10,B3769=2022,J3769*$P$11),"")</f>
        <v>15743.817624474925</v>
      </c>
      <c r="L3769" s="3">
        <f t="shared" si="59"/>
        <v>28868.817624474927</v>
      </c>
    </row>
    <row r="3770" spans="1:12">
      <c r="A3770">
        <v>4842720</v>
      </c>
      <c r="B3770">
        <v>2017</v>
      </c>
      <c r="D3770" t="s">
        <v>3208</v>
      </c>
      <c r="E3770" t="s">
        <v>3209</v>
      </c>
      <c r="F3770" t="s">
        <v>4101</v>
      </c>
      <c r="G3770" t="s">
        <v>3210</v>
      </c>
      <c r="H3770" s="5">
        <v>17963</v>
      </c>
      <c r="I3770">
        <f>IFERROR(VLOOKUP(G3770,'NCES Match'!$A$2:$B$1307,2,FALSE),"")</f>
        <v>4842720</v>
      </c>
      <c r="J3770" cm="1">
        <f t="array" ref="J3770">IFERROR(_xlfn.IFS(B3770=2015,H3770/$O$13,B3770=2016,H3770/$O$14,B3770=2017,H3770/$O$15,B3770=2018,H3770/$O$16,B3770=2019,H3770/$O$17,B3770=2020,H3770/$O$18,B3770=2021,H3770/$O$19,B3770=2022,H3770/$O$20),"")</f>
        <v>1.2384388564776677E-5</v>
      </c>
      <c r="K3770" s="3" cm="1">
        <f t="array" ref="K3770">IFERROR(_xlfn.IFS(B3770=2015,J3770*$P$4,B3770=2016,J3770*$P$5,B3770=2017,J3770*$P$6,B3770=2018,J3770*$P$7,B3770=2019,J3770*$P$8,B3770=2020,J3770*$P$9,B3770=2021,J3770*$P$10,B3770=2022,J3770*$P$11),"")</f>
        <v>21031.760906933698</v>
      </c>
      <c r="L3770" s="3">
        <f t="shared" si="59"/>
        <v>38994.760906933698</v>
      </c>
    </row>
    <row r="3771" spans="1:12">
      <c r="A3771">
        <v>4842720</v>
      </c>
      <c r="B3771">
        <v>2018</v>
      </c>
      <c r="D3771" t="s">
        <v>3208</v>
      </c>
      <c r="E3771" t="s">
        <v>3209</v>
      </c>
      <c r="F3771" t="s">
        <v>4101</v>
      </c>
      <c r="G3771" t="s">
        <v>3210</v>
      </c>
      <c r="H3771" s="5">
        <v>16599</v>
      </c>
      <c r="I3771">
        <f>IFERROR(VLOOKUP(G3771,'NCES Match'!$A$2:$B$1307,2,FALSE),"")</f>
        <v>4842720</v>
      </c>
      <c r="J3771" cm="1">
        <f t="array" ref="J3771">IFERROR(_xlfn.IFS(B3771=2015,H3771/$O$13,B3771=2016,H3771/$O$14,B3771=2017,H3771/$O$15,B3771=2018,H3771/$O$16,B3771=2019,H3771/$O$17,B3771=2020,H3771/$O$18,B3771=2021,H3771/$O$19,B3771=2022,H3771/$O$20),"")</f>
        <v>1.0831824101241663E-5</v>
      </c>
      <c r="K3771" s="3" cm="1">
        <f t="array" ref="K3771">IFERROR(_xlfn.IFS(B3771=2015,J3771*$P$4,B3771=2016,J3771*$P$5,B3771=2017,J3771*$P$6,B3771=2018,J3771*$P$7,B3771=2019,J3771*$P$8,B3771=2020,J3771*$P$9,B3771=2021,J3771*$P$10,B3771=2022,J3771*$P$11),"")</f>
        <v>18596.652927023268</v>
      </c>
      <c r="L3771" s="3">
        <f t="shared" si="59"/>
        <v>35195.652927023271</v>
      </c>
    </row>
    <row r="3772" spans="1:12">
      <c r="A3772">
        <v>4842720</v>
      </c>
      <c r="B3772">
        <v>2019</v>
      </c>
      <c r="D3772" t="s">
        <v>3208</v>
      </c>
      <c r="E3772" t="s">
        <v>3209</v>
      </c>
      <c r="F3772" t="s">
        <v>4101</v>
      </c>
      <c r="G3772" t="s">
        <v>3210</v>
      </c>
      <c r="H3772" s="5">
        <v>24454</v>
      </c>
      <c r="I3772">
        <f>IFERROR(VLOOKUP(G3772,'NCES Match'!$A$2:$B$1307,2,FALSE),"")</f>
        <v>4842720</v>
      </c>
      <c r="J3772" cm="1">
        <f t="array" ref="J3772">IFERROR(_xlfn.IFS(B3772=2015,H3772/$O$13,B3772=2016,H3772/$O$14,B3772=2017,H3772/$O$15,B3772=2018,H3772/$O$16,B3772=2019,H3772/$O$17,B3772=2020,H3772/$O$18,B3772=2021,H3772/$O$19,B3772=2022,H3772/$O$20),"")</f>
        <v>1.5483784371590473E-5</v>
      </c>
      <c r="K3772" s="3" cm="1">
        <f t="array" ref="K3772">IFERROR(_xlfn.IFS(B3772=2015,J3772*$P$4,B3772=2016,J3772*$P$5,B3772=2017,J3772*$P$6,B3772=2018,J3772*$P$7,B3772=2019,J3772*$P$8,B3772=2020,J3772*$P$9,B3772=2021,J3772*$P$10,B3772=2022,J3772*$P$11),"")</f>
        <v>26909.67095778343</v>
      </c>
      <c r="L3772" s="3">
        <f t="shared" si="59"/>
        <v>51363.670957783426</v>
      </c>
    </row>
    <row r="3773" spans="1:12">
      <c r="A3773">
        <v>4842720</v>
      </c>
      <c r="B3773">
        <v>2020</v>
      </c>
      <c r="D3773" t="s">
        <v>3208</v>
      </c>
      <c r="E3773" t="s">
        <v>3209</v>
      </c>
      <c r="F3773" t="s">
        <v>4230</v>
      </c>
      <c r="G3773" t="s">
        <v>3210</v>
      </c>
      <c r="H3773" s="5">
        <v>37761</v>
      </c>
      <c r="I3773">
        <f>IFERROR(VLOOKUP(G3773,'NCES Match'!$A$2:$B$1307,2,FALSE),"")</f>
        <v>4842720</v>
      </c>
      <c r="J3773" cm="1">
        <f t="array" ref="J3773">IFERROR(_xlfn.IFS(B3773=2015,H3773/$O$13,B3773=2016,H3773/$O$14,B3773=2017,H3773/$O$15,B3773=2018,H3773/$O$16,B3773=2019,H3773/$O$17,B3773=2020,H3773/$O$18,B3773=2021,H3773/$O$19,B3773=2022,H3773/$O$20),"")</f>
        <v>2.0462971475477772E-5</v>
      </c>
      <c r="K3773" s="3" cm="1">
        <f t="array" ref="K3773">IFERROR(_xlfn.IFS(B3773=2015,J3773*$P$4,B3773=2016,J3773*$P$5,B3773=2017,J3773*$P$6,B3773=2018,J3773*$P$7,B3773=2019,J3773*$P$8,B3773=2020,J3773*$P$9,B3773=2021,J3773*$P$10,B3773=2022,J3773*$P$11),"")</f>
        <v>43136.001473571843</v>
      </c>
      <c r="L3773" s="3">
        <f t="shared" si="59"/>
        <v>80897.001473571843</v>
      </c>
    </row>
    <row r="3774" spans="1:12">
      <c r="A3774">
        <v>4842720</v>
      </c>
      <c r="B3774">
        <v>2021</v>
      </c>
      <c r="D3774" t="s">
        <v>3208</v>
      </c>
      <c r="E3774" t="s">
        <v>3209</v>
      </c>
      <c r="F3774" t="s">
        <v>4230</v>
      </c>
      <c r="G3774" t="s">
        <v>3210</v>
      </c>
      <c r="H3774" s="5">
        <v>40877.81</v>
      </c>
      <c r="I3774">
        <f>IFERROR(VLOOKUP(G3774,'NCES Match'!$A$2:$B$1307,2,FALSE),"")</f>
        <v>4842720</v>
      </c>
      <c r="J3774" cm="1">
        <f t="array" ref="J3774">IFERROR(_xlfn.IFS(B3774=2015,H3774/$O$13,B3774=2016,H3774/$O$14,B3774=2017,H3774/$O$15,B3774=2018,H3774/$O$16,B3774=2019,H3774/$O$17,B3774=2020,H3774/$O$18,B3774=2021,H3774/$O$19,B3774=2022,H3774/$O$20),"")</f>
        <v>2.0914845983302241E-5</v>
      </c>
      <c r="K3774" s="3" cm="1">
        <f t="array" ref="K3774">IFERROR(_xlfn.IFS(B3774=2015,J3774*$P$4,B3774=2016,J3774*$P$5,B3774=2017,J3774*$P$6,B3774=2018,J3774*$P$7,B3774=2019,J3774*$P$8,B3774=2020,J3774*$P$9,B3774=2021,J3774*$P$10,B3774=2022,J3774*$P$11),"")</f>
        <v>44769.342442145433</v>
      </c>
      <c r="L3774" s="3">
        <f t="shared" si="59"/>
        <v>85647.152442145423</v>
      </c>
    </row>
    <row r="3775" spans="1:12">
      <c r="A3775">
        <v>4842720</v>
      </c>
      <c r="B3775">
        <v>2022</v>
      </c>
      <c r="D3775" t="s">
        <v>3208</v>
      </c>
      <c r="E3775" t="s">
        <v>3209</v>
      </c>
      <c r="F3775" t="s">
        <v>4101</v>
      </c>
      <c r="G3775" t="s">
        <v>3210</v>
      </c>
      <c r="H3775" s="5">
        <v>57055.8</v>
      </c>
      <c r="I3775">
        <f>IFERROR(VLOOKUP(G3775,'NCES Match'!$A$2:$B$1307,2,FALSE),"")</f>
        <v>4842720</v>
      </c>
      <c r="J3775" cm="1">
        <f t="array" ref="J3775">IFERROR(_xlfn.IFS(B3775=2015,H3775/$O$13,B3775=2016,H3775/$O$14,B3775=2017,H3775/$O$15,B3775=2018,H3775/$O$16,B3775=2019,H3775/$O$17,B3775=2020,H3775/$O$18,B3775=2021,H3775/$O$19,B3775=2022,H3775/$O$20),"")</f>
        <v>2.5060655704504657E-5</v>
      </c>
      <c r="K3775" s="3" cm="1">
        <f t="array" ref="K3775">IFERROR(_xlfn.IFS(B3775=2015,J3775*$P$4,B3775=2016,J3775*$P$5,B3775=2017,J3775*$P$6,B3775=2018,J3775*$P$7,B3775=2019,J3775*$P$8,B3775=2020,J3775*$P$9,B3775=2021,J3775*$P$10,B3775=2022,J3775*$P$11),"")</f>
        <v>53967.696178867736</v>
      </c>
      <c r="L3775" s="3">
        <f t="shared" si="59"/>
        <v>111023.49617886773</v>
      </c>
    </row>
    <row r="3776" spans="1:12">
      <c r="A3776">
        <v>4842720</v>
      </c>
      <c r="B3776">
        <v>2023</v>
      </c>
      <c r="D3776" t="s">
        <v>3208</v>
      </c>
      <c r="E3776" t="s">
        <v>3209</v>
      </c>
      <c r="F3776" t="s">
        <v>4101</v>
      </c>
      <c r="G3776" t="s">
        <v>3210</v>
      </c>
      <c r="H3776" s="5">
        <v>66636.69</v>
      </c>
      <c r="I3776">
        <f>IFERROR(VLOOKUP(G3776,'NCES Match'!$A$2:$B$1307,2,FALSE),"")</f>
        <v>4842720</v>
      </c>
      <c r="J3776" t="str" cm="1">
        <f t="array" ref="J3776">IFERROR(_xlfn.IFS(B3776=2015,H3776/$O$13,B3776=2016,H3776/$O$14,B3776=2017,H3776/$O$15,B3776=2018,H3776/$O$16,B3776=2019,H3776/$O$17,B3776=2020,H3776/$O$18,B3776=2021,H3776/$O$19,B3776=2022,H3776/$O$20),"")</f>
        <v/>
      </c>
      <c r="K3776" s="3" t="str" cm="1">
        <f t="array" ref="K3776">IFERROR(_xlfn.IFS(B3776=2015,J3776*$P$4,B3776=2016,J3776*$P$5,B3776=2017,J3776*$P$6,B3776=2018,J3776*$P$7,B3776=2019,J3776*$P$8,B3776=2020,J3776*$P$9,B3776=2021,J3776*$P$10,B3776=2022,J3776*$P$11),"")</f>
        <v/>
      </c>
      <c r="L3776" s="3">
        <f t="shared" si="59"/>
        <v>66636.69</v>
      </c>
    </row>
    <row r="3777" spans="1:12">
      <c r="A3777">
        <v>4817580</v>
      </c>
      <c r="B3777">
        <v>2015</v>
      </c>
      <c r="C3777" t="s">
        <v>381</v>
      </c>
      <c r="D3777" t="s">
        <v>1188</v>
      </c>
      <c r="E3777" t="s">
        <v>1189</v>
      </c>
      <c r="G3777" t="s">
        <v>1190</v>
      </c>
      <c r="H3777" s="5">
        <v>194338.67</v>
      </c>
      <c r="I3777">
        <f>IFERROR(VLOOKUP(G3777,'NCES Match'!$A$2:$B$1307,2,FALSE),"")</f>
        <v>4817580</v>
      </c>
      <c r="J3777" cm="1">
        <f t="array" ref="J3777">IFERROR(_xlfn.IFS(B3777=2015,H3777/$O$13,B3777=2016,H3777/$O$14,B3777=2017,H3777/$O$15,B3777=2018,H3777/$O$16,B3777=2019,H3777/$O$17,B3777=2020,H3777/$O$18,B3777=2021,H3777/$O$19,B3777=2022,H3777/$O$20),"")</f>
        <v>1.5224564419181999E-4</v>
      </c>
      <c r="K3777" s="3" cm="1">
        <f t="array" ref="K3777">IFERROR(_xlfn.IFS(B3777=2015,J3777*$P$4,B3777=2016,J3777*$P$5,B3777=2017,J3777*$P$6,B3777=2018,J3777*$P$7,B3777=2019,J3777*$P$8,B3777=2020,J3777*$P$9,B3777=2021,J3777*$P$10,B3777=2022,J3777*$P$11),"")</f>
        <v>242296.35271620288</v>
      </c>
      <c r="L3777" s="3">
        <f t="shared" si="59"/>
        <v>436635.02271620289</v>
      </c>
    </row>
    <row r="3778" spans="1:12">
      <c r="A3778">
        <v>4817580</v>
      </c>
      <c r="B3778">
        <v>2016</v>
      </c>
      <c r="C3778" t="s">
        <v>4102</v>
      </c>
      <c r="D3778" t="s">
        <v>1188</v>
      </c>
      <c r="E3778" t="s">
        <v>1189</v>
      </c>
      <c r="F3778" t="s">
        <v>4101</v>
      </c>
      <c r="G3778" t="s">
        <v>1190</v>
      </c>
      <c r="H3778" s="5">
        <v>205876</v>
      </c>
      <c r="I3778">
        <f>IFERROR(VLOOKUP(G3778,'NCES Match'!$A$2:$B$1307,2,FALSE),"")</f>
        <v>4817580</v>
      </c>
      <c r="J3778" cm="1">
        <f t="array" ref="J3778">IFERROR(_xlfn.IFS(B3778=2015,H3778/$O$13,B3778=2016,H3778/$O$14,B3778=2017,H3778/$O$15,B3778=2018,H3778/$O$16,B3778=2019,H3778/$O$17,B3778=2020,H3778/$O$18,B3778=2021,H3778/$O$19,B3778=2022,H3778/$O$20),"")</f>
        <v>1.4737981572474741E-4</v>
      </c>
      <c r="K3778" s="3" cm="1">
        <f t="array" ref="K3778">IFERROR(_xlfn.IFS(B3778=2015,J3778*$P$4,B3778=2016,J3778*$P$5,B3778=2017,J3778*$P$6,B3778=2018,J3778*$P$7,B3778=2019,J3778*$P$8,B3778=2020,J3778*$P$9,B3778=2021,J3778*$P$10,B3778=2022,J3778*$P$11),"")</f>
        <v>246954.22455286852</v>
      </c>
      <c r="L3778" s="3">
        <f t="shared" si="59"/>
        <v>452830.22455286852</v>
      </c>
    </row>
    <row r="3779" spans="1:12">
      <c r="A3779">
        <v>4817580</v>
      </c>
      <c r="B3779">
        <v>2017</v>
      </c>
      <c r="D3779" t="s">
        <v>1188</v>
      </c>
      <c r="E3779" t="s">
        <v>1189</v>
      </c>
      <c r="F3779" t="s">
        <v>4101</v>
      </c>
      <c r="G3779" t="s">
        <v>1190</v>
      </c>
      <c r="H3779" s="5">
        <v>221775</v>
      </c>
      <c r="I3779">
        <f>IFERROR(VLOOKUP(G3779,'NCES Match'!$A$2:$B$1307,2,FALSE),"")</f>
        <v>4817580</v>
      </c>
      <c r="J3779" cm="1">
        <f t="array" ref="J3779">IFERROR(_xlfn.IFS(B3779=2015,H3779/$O$13,B3779=2016,H3779/$O$14,B3779=2017,H3779/$O$15,B3779=2018,H3779/$O$16,B3779=2019,H3779/$O$17,B3779=2020,H3779/$O$18,B3779=2021,H3779/$O$19,B3779=2022,H3779/$O$20),"")</f>
        <v>1.5290028246692355E-4</v>
      </c>
      <c r="K3779" s="3" cm="1">
        <f t="array" ref="K3779">IFERROR(_xlfn.IFS(B3779=2015,J3779*$P$4,B3779=2016,J3779*$P$5,B3779=2017,J3779*$P$6,B3779=2018,J3779*$P$7,B3779=2019,J3779*$P$8,B3779=2020,J3779*$P$9,B3779=2021,J3779*$P$10,B3779=2022,J3779*$P$11),"")</f>
        <v>259662.5716826377</v>
      </c>
      <c r="L3779" s="3">
        <f t="shared" ref="L3779:L3842" si="60">SUM(H3779,K3779)</f>
        <v>481437.57168263767</v>
      </c>
    </row>
    <row r="3780" spans="1:12">
      <c r="A3780">
        <v>4817580</v>
      </c>
      <c r="B3780">
        <v>2018</v>
      </c>
      <c r="D3780" t="s">
        <v>1188</v>
      </c>
      <c r="E3780" t="s">
        <v>1189</v>
      </c>
      <c r="F3780" t="s">
        <v>4101</v>
      </c>
      <c r="G3780" t="s">
        <v>1190</v>
      </c>
      <c r="H3780" s="5">
        <v>216505</v>
      </c>
      <c r="I3780">
        <f>IFERROR(VLOOKUP(G3780,'NCES Match'!$A$2:$B$1307,2,FALSE),"")</f>
        <v>4817580</v>
      </c>
      <c r="J3780" cm="1">
        <f t="array" ref="J3780">IFERROR(_xlfn.IFS(B3780=2015,H3780/$O$13,B3780=2016,H3780/$O$14,B3780=2017,H3780/$O$15,B3780=2018,H3780/$O$16,B3780=2019,H3780/$O$17,B3780=2020,H3780/$O$18,B3780=2021,H3780/$O$19,B3780=2022,H3780/$O$20),"")</f>
        <v>1.4128225055963167E-4</v>
      </c>
      <c r="K3780" s="3" cm="1">
        <f t="array" ref="K3780">IFERROR(_xlfn.IFS(B3780=2015,J3780*$P$4,B3780=2016,J3780*$P$5,B3780=2017,J3780*$P$6,B3780=2018,J3780*$P$7,B3780=2019,J3780*$P$8,B3780=2020,J3780*$P$9,B3780=2021,J3780*$P$10,B3780=2022,J3780*$P$11),"")</f>
        <v>242560.89776282743</v>
      </c>
      <c r="L3780" s="3">
        <f t="shared" si="60"/>
        <v>459065.89776282746</v>
      </c>
    </row>
    <row r="3781" spans="1:12">
      <c r="A3781">
        <v>4817580</v>
      </c>
      <c r="B3781">
        <v>2019</v>
      </c>
      <c r="D3781" t="s">
        <v>1188</v>
      </c>
      <c r="E3781" t="s">
        <v>1189</v>
      </c>
      <c r="F3781" t="s">
        <v>4101</v>
      </c>
      <c r="G3781" t="s">
        <v>1190</v>
      </c>
      <c r="H3781" s="5">
        <v>238996</v>
      </c>
      <c r="I3781">
        <f>IFERROR(VLOOKUP(G3781,'NCES Match'!$A$2:$B$1307,2,FALSE),"")</f>
        <v>4817580</v>
      </c>
      <c r="J3781" cm="1">
        <f t="array" ref="J3781">IFERROR(_xlfn.IFS(B3781=2015,H3781/$O$13,B3781=2016,H3781/$O$14,B3781=2017,H3781/$O$15,B3781=2018,H3781/$O$16,B3781=2019,H3781/$O$17,B3781=2020,H3781/$O$18,B3781=2021,H3781/$O$19,B3781=2022,H3781/$O$20),"")</f>
        <v>1.5132749364818175E-4</v>
      </c>
      <c r="K3781" s="3" cm="1">
        <f t="array" ref="K3781">IFERROR(_xlfn.IFS(B3781=2015,J3781*$P$4,B3781=2016,J3781*$P$5,B3781=2017,J3781*$P$6,B3781=2018,J3781*$P$7,B3781=2019,J3781*$P$8,B3781=2020,J3781*$P$9,B3781=2021,J3781*$P$10,B3781=2022,J3781*$P$11),"")</f>
        <v>262995.98103485763</v>
      </c>
      <c r="L3781" s="3">
        <f t="shared" si="60"/>
        <v>501991.98103485763</v>
      </c>
    </row>
    <row r="3782" spans="1:12">
      <c r="A3782">
        <v>4817580</v>
      </c>
      <c r="B3782">
        <v>2020</v>
      </c>
      <c r="D3782" t="s">
        <v>1188</v>
      </c>
      <c r="E3782" t="s">
        <v>1189</v>
      </c>
      <c r="F3782" t="s">
        <v>4230</v>
      </c>
      <c r="G3782" t="s">
        <v>1190</v>
      </c>
      <c r="H3782" s="5">
        <v>238964</v>
      </c>
      <c r="I3782">
        <f>IFERROR(VLOOKUP(G3782,'NCES Match'!$A$2:$B$1307,2,FALSE),"")</f>
        <v>4817580</v>
      </c>
      <c r="J3782" cm="1">
        <f t="array" ref="J3782">IFERROR(_xlfn.IFS(B3782=2015,H3782/$O$13,B3782=2016,H3782/$O$14,B3782=2017,H3782/$O$15,B3782=2018,H3782/$O$16,B3782=2019,H3782/$O$17,B3782=2020,H3782/$O$18,B3782=2021,H3782/$O$19,B3782=2022,H3782/$O$20),"")</f>
        <v>1.2949639881534042E-4</v>
      </c>
      <c r="K3782" s="3" cm="1">
        <f t="array" ref="K3782">IFERROR(_xlfn.IFS(B3782=2015,J3782*$P$4,B3782=2016,J3782*$P$5,B3782=2017,J3782*$P$6,B3782=2018,J3782*$P$7,B3782=2019,J3782*$P$8,B3782=2020,J3782*$P$9,B3782=2021,J3782*$P$10,B3782=2022,J3782*$P$11),"")</f>
        <v>272978.77323510026</v>
      </c>
      <c r="L3782" s="3">
        <f t="shared" si="60"/>
        <v>511942.77323510026</v>
      </c>
    </row>
    <row r="3783" spans="1:12">
      <c r="A3783">
        <v>4817580</v>
      </c>
      <c r="B3783">
        <v>2021</v>
      </c>
      <c r="D3783" t="s">
        <v>1188</v>
      </c>
      <c r="E3783" t="s">
        <v>1189</v>
      </c>
      <c r="F3783" t="s">
        <v>4230</v>
      </c>
      <c r="G3783" t="s">
        <v>1190</v>
      </c>
      <c r="H3783" s="5">
        <v>223520.86</v>
      </c>
      <c r="I3783">
        <f>IFERROR(VLOOKUP(G3783,'NCES Match'!$A$2:$B$1307,2,FALSE),"")</f>
        <v>4817580</v>
      </c>
      <c r="J3783" cm="1">
        <f t="array" ref="J3783">IFERROR(_xlfn.IFS(B3783=2015,H3783/$O$13,B3783=2016,H3783/$O$14,B3783=2017,H3783/$O$15,B3783=2018,H3783/$O$16,B3783=2019,H3783/$O$17,B3783=2020,H3783/$O$18,B3783=2021,H3783/$O$19,B3783=2022,H3783/$O$20),"")</f>
        <v>1.1436288688056581E-4</v>
      </c>
      <c r="K3783" s="3" cm="1">
        <f t="array" ref="K3783">IFERROR(_xlfn.IFS(B3783=2015,J3783*$P$4,B3783=2016,J3783*$P$5,B3783=2017,J3783*$P$6,B3783=2018,J3783*$P$7,B3783=2019,J3783*$P$8,B3783=2020,J3783*$P$9,B3783=2021,J3783*$P$10,B3783=2022,J3783*$P$11),"")</f>
        <v>244799.85410918164</v>
      </c>
      <c r="L3783" s="3">
        <f t="shared" si="60"/>
        <v>468320.71410918166</v>
      </c>
    </row>
    <row r="3784" spans="1:12">
      <c r="A3784">
        <v>4817580</v>
      </c>
      <c r="B3784">
        <v>2022</v>
      </c>
      <c r="D3784" t="s">
        <v>1188</v>
      </c>
      <c r="E3784" t="s">
        <v>1189</v>
      </c>
      <c r="F3784" t="s">
        <v>4101</v>
      </c>
      <c r="G3784" t="s">
        <v>1190</v>
      </c>
      <c r="H3784" s="5">
        <v>359430.5</v>
      </c>
      <c r="I3784">
        <f>IFERROR(VLOOKUP(G3784,'NCES Match'!$A$2:$B$1307,2,FALSE),"")</f>
        <v>4817580</v>
      </c>
      <c r="J3784" cm="1">
        <f t="array" ref="J3784">IFERROR(_xlfn.IFS(B3784=2015,H3784/$O$13,B3784=2016,H3784/$O$14,B3784=2017,H3784/$O$15,B3784=2018,H3784/$O$16,B3784=2019,H3784/$O$17,B3784=2020,H3784/$O$18,B3784=2021,H3784/$O$19,B3784=2022,H3784/$O$20),"")</f>
        <v>1.5787288952565665E-4</v>
      </c>
      <c r="K3784" s="3" cm="1">
        <f t="array" ref="K3784">IFERROR(_xlfn.IFS(B3784=2015,J3784*$P$4,B3784=2016,J3784*$P$5,B3784=2017,J3784*$P$6,B3784=2018,J3784*$P$7,B3784=2019,J3784*$P$8,B3784=2020,J3784*$P$9,B3784=2021,J3784*$P$10,B3784=2022,J3784*$P$11),"")</f>
        <v>339976.58470161702</v>
      </c>
      <c r="L3784" s="3">
        <f t="shared" si="60"/>
        <v>699407.08470161702</v>
      </c>
    </row>
    <row r="3785" spans="1:12">
      <c r="A3785">
        <v>4817580</v>
      </c>
      <c r="B3785">
        <v>2023</v>
      </c>
      <c r="D3785" t="s">
        <v>1188</v>
      </c>
      <c r="E3785" t="s">
        <v>1189</v>
      </c>
      <c r="F3785" t="s">
        <v>4101</v>
      </c>
      <c r="G3785" t="s">
        <v>1190</v>
      </c>
      <c r="H3785" s="5">
        <v>399457.4</v>
      </c>
      <c r="I3785">
        <f>IFERROR(VLOOKUP(G3785,'NCES Match'!$A$2:$B$1307,2,FALSE),"")</f>
        <v>4817580</v>
      </c>
      <c r="J3785" t="str" cm="1">
        <f t="array" ref="J3785">IFERROR(_xlfn.IFS(B3785=2015,H3785/$O$13,B3785=2016,H3785/$O$14,B3785=2017,H3785/$O$15,B3785=2018,H3785/$O$16,B3785=2019,H3785/$O$17,B3785=2020,H3785/$O$18,B3785=2021,H3785/$O$19,B3785=2022,H3785/$O$20),"")</f>
        <v/>
      </c>
      <c r="K3785" s="3" t="str" cm="1">
        <f t="array" ref="K3785">IFERROR(_xlfn.IFS(B3785=2015,J3785*$P$4,B3785=2016,J3785*$P$5,B3785=2017,J3785*$P$6,B3785=2018,J3785*$P$7,B3785=2019,J3785*$P$8,B3785=2020,J3785*$P$9,B3785=2021,J3785*$P$10,B3785=2022,J3785*$P$11),"")</f>
        <v/>
      </c>
      <c r="L3785" s="3">
        <f t="shared" si="60"/>
        <v>399457.4</v>
      </c>
    </row>
    <row r="3786" spans="1:12">
      <c r="A3786">
        <v>4841520</v>
      </c>
      <c r="B3786">
        <v>2015</v>
      </c>
      <c r="C3786" t="s">
        <v>381</v>
      </c>
      <c r="D3786" t="s">
        <v>3112</v>
      </c>
      <c r="E3786" t="s">
        <v>3113</v>
      </c>
      <c r="G3786" t="s">
        <v>3114</v>
      </c>
      <c r="H3786" s="5">
        <v>464352.17</v>
      </c>
      <c r="I3786">
        <f>IFERROR(VLOOKUP(G3786,'NCES Match'!$A$2:$B$1307,2,FALSE),"")</f>
        <v>4841520</v>
      </c>
      <c r="J3786" cm="1">
        <f t="array" ref="J3786">IFERROR(_xlfn.IFS(B3786=2015,H3786/$O$13,B3786=2016,H3786/$O$14,B3786=2017,H3786/$O$15,B3786=2018,H3786/$O$16,B3786=2019,H3786/$O$17,B3786=2020,H3786/$O$18,B3786=2021,H3786/$O$19,B3786=2022,H3786/$O$20),"")</f>
        <v>3.6377523450952659E-4</v>
      </c>
      <c r="K3786" s="3" cm="1">
        <f t="array" ref="K3786">IFERROR(_xlfn.IFS(B3786=2015,J3786*$P$4,B3786=2016,J3786*$P$5,B3786=2017,J3786*$P$6,B3786=2018,J3786*$P$7,B3786=2019,J3786*$P$8,B3786=2020,J3786*$P$9,B3786=2021,J3786*$P$10,B3786=2022,J3786*$P$11),"")</f>
        <v>578942.09714852006</v>
      </c>
      <c r="L3786" s="3">
        <f t="shared" si="60"/>
        <v>1043294.2671485201</v>
      </c>
    </row>
    <row r="3787" spans="1:12">
      <c r="A3787">
        <v>4841520</v>
      </c>
      <c r="B3787">
        <v>2016</v>
      </c>
      <c r="C3787" t="s">
        <v>4102</v>
      </c>
      <c r="D3787" t="s">
        <v>3112</v>
      </c>
      <c r="E3787" t="s">
        <v>3113</v>
      </c>
      <c r="F3787" t="s">
        <v>4101</v>
      </c>
      <c r="G3787" t="s">
        <v>3114</v>
      </c>
      <c r="H3787" s="5">
        <v>476727</v>
      </c>
      <c r="I3787">
        <f>IFERROR(VLOOKUP(G3787,'NCES Match'!$A$2:$B$1307,2,FALSE),"")</f>
        <v>4841520</v>
      </c>
      <c r="J3787" cm="1">
        <f t="array" ref="J3787">IFERROR(_xlfn.IFS(B3787=2015,H3787/$O$13,B3787=2016,H3787/$O$14,B3787=2017,H3787/$O$15,B3787=2018,H3787/$O$16,B3787=2019,H3787/$O$17,B3787=2020,H3787/$O$18,B3787=2021,H3787/$O$19,B3787=2022,H3787/$O$20),"")</f>
        <v>3.4127308385150117E-4</v>
      </c>
      <c r="K3787" s="3" cm="1">
        <f t="array" ref="K3787">IFERROR(_xlfn.IFS(B3787=2015,J3787*$P$4,B3787=2016,J3787*$P$5,B3787=2017,J3787*$P$6,B3787=2018,J3787*$P$7,B3787=2019,J3787*$P$8,B3787=2020,J3787*$P$9,B3787=2021,J3787*$P$10,B3787=2022,J3787*$P$11),"")</f>
        <v>571847.84340289957</v>
      </c>
      <c r="L3787" s="3">
        <f t="shared" si="60"/>
        <v>1048574.8434028996</v>
      </c>
    </row>
    <row r="3788" spans="1:12">
      <c r="A3788">
        <v>4841520</v>
      </c>
      <c r="B3788">
        <v>2017</v>
      </c>
      <c r="D3788" t="s">
        <v>3112</v>
      </c>
      <c r="E3788" t="s">
        <v>3113</v>
      </c>
      <c r="F3788" t="s">
        <v>4101</v>
      </c>
      <c r="G3788" t="s">
        <v>3114</v>
      </c>
      <c r="H3788" s="5">
        <v>514129</v>
      </c>
      <c r="I3788">
        <f>IFERROR(VLOOKUP(G3788,'NCES Match'!$A$2:$B$1307,2,FALSE),"")</f>
        <v>4841520</v>
      </c>
      <c r="J3788" cm="1">
        <f t="array" ref="J3788">IFERROR(_xlfn.IFS(B3788=2015,H3788/$O$13,B3788=2016,H3788/$O$14,B3788=2017,H3788/$O$15,B3788=2018,H3788/$O$16,B3788=2019,H3788/$O$17,B3788=2020,H3788/$O$18,B3788=2021,H3788/$O$19,B3788=2022,H3788/$O$20),"")</f>
        <v>3.5446046364304785E-4</v>
      </c>
      <c r="K3788" s="3" cm="1">
        <f t="array" ref="K3788">IFERROR(_xlfn.IFS(B3788=2015,J3788*$P$4,B3788=2016,J3788*$P$5,B3788=2017,J3788*$P$6,B3788=2018,J3788*$P$7,B3788=2019,J3788*$P$8,B3788=2020,J3788*$P$9,B3788=2021,J3788*$P$10,B3788=2022,J3788*$P$11),"")</f>
        <v>601961.71036691626</v>
      </c>
      <c r="L3788" s="3">
        <f t="shared" si="60"/>
        <v>1116090.7103669164</v>
      </c>
    </row>
    <row r="3789" spans="1:12">
      <c r="A3789">
        <v>4841520</v>
      </c>
      <c r="B3789">
        <v>2018</v>
      </c>
      <c r="D3789" t="s">
        <v>3112</v>
      </c>
      <c r="E3789" t="s">
        <v>3113</v>
      </c>
      <c r="F3789" t="s">
        <v>4101</v>
      </c>
      <c r="G3789" t="s">
        <v>3114</v>
      </c>
      <c r="H3789" s="5">
        <v>532110</v>
      </c>
      <c r="I3789">
        <f>IFERROR(VLOOKUP(G3789,'NCES Match'!$A$2:$B$1307,2,FALSE),"")</f>
        <v>4841520</v>
      </c>
      <c r="J3789" cm="1">
        <f t="array" ref="J3789">IFERROR(_xlfn.IFS(B3789=2015,H3789/$O$13,B3789=2016,H3789/$O$14,B3789=2017,H3789/$O$15,B3789=2018,H3789/$O$16,B3789=2019,H3789/$O$17,B3789=2020,H3789/$O$18,B3789=2021,H3789/$O$19,B3789=2022,H3789/$O$20),"")</f>
        <v>3.4723308166225081E-4</v>
      </c>
      <c r="K3789" s="3" cm="1">
        <f t="array" ref="K3789">IFERROR(_xlfn.IFS(B3789=2015,J3789*$P$4,B3789=2016,J3789*$P$5,B3789=2017,J3789*$P$6,B3789=2018,J3789*$P$7,B3789=2019,J3789*$P$8,B3789=2020,J3789*$P$9,B3789=2021,J3789*$P$10,B3789=2022,J3789*$P$11),"")</f>
        <v>596148.26128070068</v>
      </c>
      <c r="L3789" s="3">
        <f t="shared" si="60"/>
        <v>1128258.2612807006</v>
      </c>
    </row>
    <row r="3790" spans="1:12">
      <c r="A3790">
        <v>4841520</v>
      </c>
      <c r="B3790">
        <v>2019</v>
      </c>
      <c r="D3790" t="s">
        <v>3112</v>
      </c>
      <c r="E3790" t="s">
        <v>3113</v>
      </c>
      <c r="F3790" t="s">
        <v>4101</v>
      </c>
      <c r="G3790" t="s">
        <v>3114</v>
      </c>
      <c r="H3790" s="5">
        <v>547674</v>
      </c>
      <c r="I3790">
        <f>IFERROR(VLOOKUP(G3790,'NCES Match'!$A$2:$B$1307,2,FALSE),"")</f>
        <v>4841520</v>
      </c>
      <c r="J3790" cm="1">
        <f t="array" ref="J3790">IFERROR(_xlfn.IFS(B3790=2015,H3790/$O$13,B3790=2016,H3790/$O$14,B3790=2017,H3790/$O$15,B3790=2018,H3790/$O$16,B3790=2019,H3790/$O$17,B3790=2020,H3790/$O$18,B3790=2021,H3790/$O$19,B3790=2022,H3790/$O$20),"")</f>
        <v>3.4677623791307924E-4</v>
      </c>
      <c r="K3790" s="3" cm="1">
        <f t="array" ref="K3790">IFERROR(_xlfn.IFS(B3790=2015,J3790*$P$4,B3790=2016,J3790*$P$5,B3790=2017,J3790*$P$6,B3790=2018,J3790*$P$7,B3790=2019,J3790*$P$8,B3790=2020,J3790*$P$9,B3790=2021,J3790*$P$10,B3790=2022,J3790*$P$11),"")</f>
        <v>602671.42930126283</v>
      </c>
      <c r="L3790" s="3">
        <f t="shared" si="60"/>
        <v>1150345.4293012628</v>
      </c>
    </row>
    <row r="3791" spans="1:12">
      <c r="A3791">
        <v>4841520</v>
      </c>
      <c r="B3791">
        <v>2020</v>
      </c>
      <c r="D3791" t="s">
        <v>3112</v>
      </c>
      <c r="E3791" t="s">
        <v>3113</v>
      </c>
      <c r="F3791" t="s">
        <v>4230</v>
      </c>
      <c r="G3791" t="s">
        <v>3114</v>
      </c>
      <c r="H3791" s="5">
        <v>642956</v>
      </c>
      <c r="I3791">
        <f>IFERROR(VLOOKUP(G3791,'NCES Match'!$A$2:$B$1307,2,FALSE),"")</f>
        <v>4841520</v>
      </c>
      <c r="J3791" cm="1">
        <f t="array" ref="J3791">IFERROR(_xlfn.IFS(B3791=2015,H3791/$O$13,B3791=2016,H3791/$O$14,B3791=2017,H3791/$O$15,B3791=2018,H3791/$O$16,B3791=2019,H3791/$O$17,B3791=2020,H3791/$O$18,B3791=2021,H3791/$O$19,B3791=2022,H3791/$O$20),"")</f>
        <v>3.4842271888952319E-4</v>
      </c>
      <c r="K3791" s="3" cm="1">
        <f t="array" ref="K3791">IFERROR(_xlfn.IFS(B3791=2015,J3791*$P$4,B3791=2016,J3791*$P$5,B3791=2017,J3791*$P$6,B3791=2018,J3791*$P$7,B3791=2019,J3791*$P$8,B3791=2020,J3791*$P$9,B3791=2021,J3791*$P$10,B3791=2022,J3791*$P$11),"")</f>
        <v>734476.07222906861</v>
      </c>
      <c r="L3791" s="3">
        <f t="shared" si="60"/>
        <v>1377432.0722290687</v>
      </c>
    </row>
    <row r="3792" spans="1:12">
      <c r="A3792">
        <v>4841520</v>
      </c>
      <c r="B3792">
        <v>2021</v>
      </c>
      <c r="D3792" t="s">
        <v>3112</v>
      </c>
      <c r="E3792" t="s">
        <v>3113</v>
      </c>
      <c r="F3792" t="s">
        <v>4230</v>
      </c>
      <c r="G3792" t="s">
        <v>3114</v>
      </c>
      <c r="H3792" s="5">
        <v>673611.97</v>
      </c>
      <c r="I3792">
        <f>IFERROR(VLOOKUP(G3792,'NCES Match'!$A$2:$B$1307,2,FALSE),"")</f>
        <v>4841520</v>
      </c>
      <c r="J3792" cm="1">
        <f t="array" ref="J3792">IFERROR(_xlfn.IFS(B3792=2015,H3792/$O$13,B3792=2016,H3792/$O$14,B3792=2017,H3792/$O$15,B3792=2018,H3792/$O$16,B3792=2019,H3792/$O$17,B3792=2020,H3792/$O$18,B3792=2021,H3792/$O$19,B3792=2022,H3792/$O$20),"")</f>
        <v>3.4464885973731983E-4</v>
      </c>
      <c r="K3792" s="3" cm="1">
        <f t="array" ref="K3792">IFERROR(_xlfn.IFS(B3792=2015,J3792*$P$4,B3792=2016,J3792*$P$5,B3792=2017,J3792*$P$6,B3792=2018,J3792*$P$7,B3792=2019,J3792*$P$8,B3792=2020,J3792*$P$9,B3792=2021,J3792*$P$10,B3792=2022,J3792*$P$11),"")</f>
        <v>737739.25163941504</v>
      </c>
      <c r="L3792" s="3">
        <f t="shared" si="60"/>
        <v>1411351.221639415</v>
      </c>
    </row>
    <row r="3793" spans="1:12">
      <c r="A3793">
        <v>4841520</v>
      </c>
      <c r="B3793">
        <v>2022</v>
      </c>
      <c r="D3793" t="s">
        <v>3112</v>
      </c>
      <c r="E3793" t="s">
        <v>3113</v>
      </c>
      <c r="F3793" t="s">
        <v>4101</v>
      </c>
      <c r="G3793" t="s">
        <v>3114</v>
      </c>
      <c r="H3793" s="5">
        <v>725087</v>
      </c>
      <c r="I3793">
        <f>IFERROR(VLOOKUP(G3793,'NCES Match'!$A$2:$B$1307,2,FALSE),"")</f>
        <v>4841520</v>
      </c>
      <c r="J3793" cm="1">
        <f t="array" ref="J3793">IFERROR(_xlfn.IFS(B3793=2015,H3793/$O$13,B3793=2016,H3793/$O$14,B3793=2017,H3793/$O$15,B3793=2018,H3793/$O$16,B3793=2019,H3793/$O$17,B3793=2020,H3793/$O$18,B3793=2021,H3793/$O$19,B3793=2022,H3793/$O$20),"")</f>
        <v>3.1848042903284446E-4</v>
      </c>
      <c r="K3793" s="3" cm="1">
        <f t="array" ref="K3793">IFERROR(_xlfn.IFS(B3793=2015,J3793*$P$4,B3793=2016,J3793*$P$5,B3793=2017,J3793*$P$6,B3793=2018,J3793*$P$7,B3793=2019,J3793*$P$8,B3793=2020,J3793*$P$9,B3793=2021,J3793*$P$10,B3793=2022,J3793*$P$11),"")</f>
        <v>685842.19166581961</v>
      </c>
      <c r="L3793" s="3">
        <f t="shared" si="60"/>
        <v>1410929.1916658196</v>
      </c>
    </row>
    <row r="3794" spans="1:12">
      <c r="A3794">
        <v>4841520</v>
      </c>
      <c r="B3794">
        <v>2023</v>
      </c>
      <c r="D3794" t="s">
        <v>3112</v>
      </c>
      <c r="E3794" t="s">
        <v>3113</v>
      </c>
      <c r="F3794" t="s">
        <v>4101</v>
      </c>
      <c r="G3794" t="s">
        <v>3114</v>
      </c>
      <c r="H3794" s="5">
        <v>876214.52</v>
      </c>
      <c r="I3794">
        <f>IFERROR(VLOOKUP(G3794,'NCES Match'!$A$2:$B$1307,2,FALSE),"")</f>
        <v>4841520</v>
      </c>
      <c r="J3794" t="str" cm="1">
        <f t="array" ref="J3794">IFERROR(_xlfn.IFS(B3794=2015,H3794/$O$13,B3794=2016,H3794/$O$14,B3794=2017,H3794/$O$15,B3794=2018,H3794/$O$16,B3794=2019,H3794/$O$17,B3794=2020,H3794/$O$18,B3794=2021,H3794/$O$19,B3794=2022,H3794/$O$20),"")</f>
        <v/>
      </c>
      <c r="K3794" s="3" t="str" cm="1">
        <f t="array" ref="K3794">IFERROR(_xlfn.IFS(B3794=2015,J3794*$P$4,B3794=2016,J3794*$P$5,B3794=2017,J3794*$P$6,B3794=2018,J3794*$P$7,B3794=2019,J3794*$P$8,B3794=2020,J3794*$P$9,B3794=2021,J3794*$P$10,B3794=2022,J3794*$P$11),"")</f>
        <v/>
      </c>
      <c r="L3794" s="3">
        <f t="shared" si="60"/>
        <v>876214.52</v>
      </c>
    </row>
    <row r="3795" spans="1:12">
      <c r="A3795">
        <v>4810620</v>
      </c>
      <c r="B3795">
        <v>2015</v>
      </c>
      <c r="C3795" t="s">
        <v>381</v>
      </c>
      <c r="D3795" t="s">
        <v>627</v>
      </c>
      <c r="E3795" t="s">
        <v>628</v>
      </c>
      <c r="G3795" t="s">
        <v>629</v>
      </c>
      <c r="H3795" s="5">
        <v>13982.96</v>
      </c>
      <c r="I3795">
        <f>IFERROR(VLOOKUP(G3795,'NCES Match'!$A$2:$B$1307,2,FALSE),"")</f>
        <v>4810620</v>
      </c>
      <c r="J3795" cm="1">
        <f t="array" ref="J3795">IFERROR(_xlfn.IFS(B3795=2015,H3795/$O$13,B3795=2016,H3795/$O$14,B3795=2017,H3795/$O$15,B3795=2018,H3795/$O$16,B3795=2019,H3795/$O$17,B3795=2020,H3795/$O$18,B3795=2021,H3795/$O$19,B3795=2022,H3795/$O$20),"")</f>
        <v>1.095430339678897E-5</v>
      </c>
      <c r="K3795" s="3" cm="1">
        <f t="array" ref="K3795">IFERROR(_xlfn.IFS(B3795=2015,J3795*$P$4,B3795=2016,J3795*$P$5,B3795=2017,J3795*$P$6,B3795=2018,J3795*$P$7,B3795=2019,J3795*$P$8,B3795=2020,J3795*$P$9,B3795=2021,J3795*$P$10,B3795=2022,J3795*$P$11),"")</f>
        <v>17433.587500503916</v>
      </c>
      <c r="L3795" s="3">
        <f t="shared" si="60"/>
        <v>31416.547500503915</v>
      </c>
    </row>
    <row r="3796" spans="1:12">
      <c r="A3796">
        <v>4810620</v>
      </c>
      <c r="B3796">
        <v>2016</v>
      </c>
      <c r="C3796" t="s">
        <v>4102</v>
      </c>
      <c r="D3796" t="s">
        <v>627</v>
      </c>
      <c r="E3796" t="s">
        <v>628</v>
      </c>
      <c r="F3796" t="s">
        <v>4101</v>
      </c>
      <c r="G3796" t="s">
        <v>629</v>
      </c>
      <c r="H3796" s="5">
        <v>19647</v>
      </c>
      <c r="I3796">
        <f>IFERROR(VLOOKUP(G3796,'NCES Match'!$A$2:$B$1307,2,FALSE),"")</f>
        <v>4810620</v>
      </c>
      <c r="J3796" cm="1">
        <f t="array" ref="J3796">IFERROR(_xlfn.IFS(B3796=2015,H3796/$O$13,B3796=2016,H3796/$O$14,B3796=2017,H3796/$O$15,B3796=2018,H3796/$O$16,B3796=2019,H3796/$O$17,B3796=2020,H3796/$O$18,B3796=2021,H3796/$O$19,B3796=2022,H3796/$O$20),"")</f>
        <v>1.4064637158017993E-5</v>
      </c>
      <c r="K3796" s="3" cm="1">
        <f t="array" ref="K3796">IFERROR(_xlfn.IFS(B3796=2015,J3796*$P$4,B3796=2016,J3796*$P$5,B3796=2017,J3796*$P$6,B3796=2018,J3796*$P$7,B3796=2019,J3796*$P$8,B3796=2020,J3796*$P$9,B3796=2021,J3796*$P$10,B3796=2022,J3796*$P$11),"")</f>
        <v>23567.145513756863</v>
      </c>
      <c r="L3796" s="3">
        <f t="shared" si="60"/>
        <v>43214.145513756863</v>
      </c>
    </row>
    <row r="3797" spans="1:12">
      <c r="A3797">
        <v>4810620</v>
      </c>
      <c r="B3797">
        <v>2017</v>
      </c>
      <c r="D3797" t="s">
        <v>627</v>
      </c>
      <c r="E3797" t="s">
        <v>628</v>
      </c>
      <c r="F3797" t="s">
        <v>4101</v>
      </c>
      <c r="G3797" t="s">
        <v>629</v>
      </c>
      <c r="H3797" s="5">
        <v>18860</v>
      </c>
      <c r="I3797">
        <f>IFERROR(VLOOKUP(G3797,'NCES Match'!$A$2:$B$1307,2,FALSE),"")</f>
        <v>4810620</v>
      </c>
      <c r="J3797" cm="1">
        <f t="array" ref="J3797">IFERROR(_xlfn.IFS(B3797=2015,H3797/$O$13,B3797=2016,H3797/$O$14,B3797=2017,H3797/$O$15,B3797=2018,H3797/$O$16,B3797=2019,H3797/$O$17,B3797=2020,H3797/$O$18,B3797=2021,H3797/$O$19,B3797=2022,H3797/$O$20),"")</f>
        <v>1.3002815138433899E-5</v>
      </c>
      <c r="K3797" s="3" cm="1">
        <f t="array" ref="K3797">IFERROR(_xlfn.IFS(B3797=2015,J3797*$P$4,B3797=2016,J3797*$P$5,B3797=2017,J3797*$P$6,B3797=2018,J3797*$P$7,B3797=2019,J3797*$P$8,B3797=2020,J3797*$P$9,B3797=2021,J3797*$P$10,B3797=2022,J3797*$P$11),"")</f>
        <v>22082.002488713999</v>
      </c>
      <c r="L3797" s="3">
        <f t="shared" si="60"/>
        <v>40942.002488714003</v>
      </c>
    </row>
    <row r="3798" spans="1:12">
      <c r="A3798">
        <v>4810620</v>
      </c>
      <c r="B3798">
        <v>2018</v>
      </c>
      <c r="D3798" t="s">
        <v>627</v>
      </c>
      <c r="E3798" t="s">
        <v>628</v>
      </c>
      <c r="F3798" t="s">
        <v>4101</v>
      </c>
      <c r="G3798" t="s">
        <v>629</v>
      </c>
      <c r="H3798" s="5">
        <v>24363</v>
      </c>
      <c r="I3798">
        <f>IFERROR(VLOOKUP(G3798,'NCES Match'!$A$2:$B$1307,2,FALSE),"")</f>
        <v>4810620</v>
      </c>
      <c r="J3798" cm="1">
        <f t="array" ref="J3798">IFERROR(_xlfn.IFS(B3798=2015,H3798/$O$13,B3798=2016,H3798/$O$14,B3798=2017,H3798/$O$15,B3798=2018,H3798/$O$16,B3798=2019,H3798/$O$17,B3798=2020,H3798/$O$18,B3798=2021,H3798/$O$19,B3798=2022,H3798/$O$20),"")</f>
        <v>1.5898290895749782E-5</v>
      </c>
      <c r="K3798" s="3" cm="1">
        <f t="array" ref="K3798">IFERROR(_xlfn.IFS(B3798=2015,J3798*$P$4,B3798=2016,J3798*$P$5,B3798=2017,J3798*$P$6,B3798=2018,J3798*$P$7,B3798=2019,J3798*$P$8,B3798=2020,J3798*$P$9,B3798=2021,J3798*$P$10,B3798=2022,J3798*$P$11),"")</f>
        <v>27295.033150254105</v>
      </c>
      <c r="L3798" s="3">
        <f t="shared" si="60"/>
        <v>51658.033150254108</v>
      </c>
    </row>
    <row r="3799" spans="1:12">
      <c r="A3799">
        <v>4810620</v>
      </c>
      <c r="B3799">
        <v>2019</v>
      </c>
      <c r="D3799" t="s">
        <v>627</v>
      </c>
      <c r="E3799" t="s">
        <v>628</v>
      </c>
      <c r="F3799" t="s">
        <v>4101</v>
      </c>
      <c r="G3799" t="s">
        <v>629</v>
      </c>
      <c r="H3799" s="5">
        <v>49855</v>
      </c>
      <c r="I3799">
        <f>IFERROR(VLOOKUP(G3799,'NCES Match'!$A$2:$B$1307,2,FALSE),"")</f>
        <v>4810620</v>
      </c>
      <c r="J3799" cm="1">
        <f t="array" ref="J3799">IFERROR(_xlfn.IFS(B3799=2015,H3799/$O$13,B3799=2016,H3799/$O$14,B3799=2017,H3799/$O$15,B3799=2018,H3799/$O$16,B3799=2019,H3799/$O$17,B3799=2020,H3799/$O$18,B3799=2021,H3799/$O$19,B3799=2022,H3799/$O$20),"")</f>
        <v>3.156719022841429E-5</v>
      </c>
      <c r="K3799" s="3" cm="1">
        <f t="array" ref="K3799">IFERROR(_xlfn.IFS(B3799=2015,J3799*$P$4,B3799=2016,J3799*$P$5,B3799=2017,J3799*$P$6,B3799=2018,J3799*$P$7,B3799=2019,J3799*$P$8,B3799=2020,J3799*$P$9,B3799=2021,J3799*$P$10,B3799=2022,J3799*$P$11),"")</f>
        <v>54861.439666324237</v>
      </c>
      <c r="L3799" s="3">
        <f t="shared" si="60"/>
        <v>104716.43966632424</v>
      </c>
    </row>
    <row r="3800" spans="1:12">
      <c r="A3800">
        <v>4810620</v>
      </c>
      <c r="B3800">
        <v>2020</v>
      </c>
      <c r="D3800" t="s">
        <v>627</v>
      </c>
      <c r="E3800" t="s">
        <v>628</v>
      </c>
      <c r="F3800" t="s">
        <v>4230</v>
      </c>
      <c r="G3800" t="s">
        <v>629</v>
      </c>
      <c r="H3800" s="5">
        <v>43065</v>
      </c>
      <c r="I3800">
        <f>IFERROR(VLOOKUP(G3800,'NCES Match'!$A$2:$B$1307,2,FALSE),"")</f>
        <v>4810620</v>
      </c>
      <c r="J3800" cm="1">
        <f t="array" ref="J3800">IFERROR(_xlfn.IFS(B3800=2015,H3800/$O$13,B3800=2016,H3800/$O$14,B3800=2017,H3800/$O$15,B3800=2018,H3800/$O$16,B3800=2019,H3800/$O$17,B3800=2020,H3800/$O$18,B3800=2021,H3800/$O$19,B3800=2022,H3800/$O$20),"")</f>
        <v>2.333724918808957E-5</v>
      </c>
      <c r="K3800" s="3" cm="1">
        <f t="array" ref="K3800">IFERROR(_xlfn.IFS(B3800=2015,J3800*$P$4,B3800=2016,J3800*$P$5,B3800=2017,J3800*$P$6,B3800=2018,J3800*$P$7,B3800=2019,J3800*$P$8,B3800=2020,J3800*$P$9,B3800=2021,J3800*$P$10,B3800=2022,J3800*$P$11),"")</f>
        <v>49194.986982849274</v>
      </c>
      <c r="L3800" s="3">
        <f t="shared" si="60"/>
        <v>92259.986982849281</v>
      </c>
    </row>
    <row r="3801" spans="1:12">
      <c r="A3801">
        <v>4810620</v>
      </c>
      <c r="B3801">
        <v>2021</v>
      </c>
      <c r="D3801" t="s">
        <v>627</v>
      </c>
      <c r="E3801" t="s">
        <v>628</v>
      </c>
      <c r="F3801" t="s">
        <v>4101</v>
      </c>
      <c r="G3801" t="s">
        <v>629</v>
      </c>
      <c r="H3801" s="5">
        <v>39252.15</v>
      </c>
      <c r="I3801">
        <f>IFERROR(VLOOKUP(G3801,'NCES Match'!$A$2:$B$1307,2,FALSE),"")</f>
        <v>4810620</v>
      </c>
      <c r="J3801" cm="1">
        <f t="array" ref="J3801">IFERROR(_xlfn.IFS(B3801=2015,H3801/$O$13,B3801=2016,H3801/$O$14,B3801=2017,H3801/$O$15,B3801=2018,H3801/$O$16,B3801=2019,H3801/$O$17,B3801=2020,H3801/$O$18,B3801=2021,H3801/$O$19,B3801=2022,H3801/$O$20),"")</f>
        <v>2.0083088398411682E-5</v>
      </c>
      <c r="K3801" s="3" cm="1">
        <f t="array" ref="K3801">IFERROR(_xlfn.IFS(B3801=2015,J3801*$P$4,B3801=2016,J3801*$P$5,B3801=2017,J3801*$P$6,B3801=2018,J3801*$P$7,B3801=2019,J3801*$P$8,B3801=2020,J3801*$P$9,B3801=2021,J3801*$P$10,B3801=2022,J3801*$P$11),"")</f>
        <v>42988.921004830219</v>
      </c>
      <c r="L3801" s="3">
        <f t="shared" si="60"/>
        <v>82241.071004830213</v>
      </c>
    </row>
    <row r="3802" spans="1:12">
      <c r="A3802">
        <v>4810620</v>
      </c>
      <c r="B3802">
        <v>2022</v>
      </c>
      <c r="D3802" t="s">
        <v>627</v>
      </c>
      <c r="E3802" t="s">
        <v>628</v>
      </c>
      <c r="F3802" t="s">
        <v>4101</v>
      </c>
      <c r="G3802" t="s">
        <v>629</v>
      </c>
      <c r="H3802" s="5">
        <v>47811.7</v>
      </c>
      <c r="I3802">
        <f>IFERROR(VLOOKUP(G3802,'NCES Match'!$A$2:$B$1307,2,FALSE),"")</f>
        <v>4810620</v>
      </c>
      <c r="J3802" cm="1">
        <f t="array" ref="J3802">IFERROR(_xlfn.IFS(B3802=2015,H3802/$O$13,B3802=2016,H3802/$O$14,B3802=2017,H3802/$O$15,B3802=2018,H3802/$O$16,B3802=2019,H3802/$O$17,B3802=2020,H3802/$O$18,B3802=2021,H3802/$O$19,B3802=2022,H3802/$O$20),"")</f>
        <v>2.1000363720201366E-5</v>
      </c>
      <c r="K3802" s="3" cm="1">
        <f t="array" ref="K3802">IFERROR(_xlfn.IFS(B3802=2015,J3802*$P$4,B3802=2016,J3802*$P$5,B3802=2017,J3802*$P$6,B3802=2018,J3802*$P$7,B3802=2019,J3802*$P$8,B3802=2020,J3802*$P$9,B3802=2021,J3802*$P$10,B3802=2022,J3802*$P$11),"")</f>
        <v>45223.92639127258</v>
      </c>
      <c r="L3802" s="3">
        <f t="shared" si="60"/>
        <v>93035.626391272584</v>
      </c>
    </row>
    <row r="3803" spans="1:12">
      <c r="A3803">
        <v>4810620</v>
      </c>
      <c r="B3803">
        <v>2023</v>
      </c>
      <c r="D3803" t="s">
        <v>627</v>
      </c>
      <c r="E3803" t="s">
        <v>628</v>
      </c>
      <c r="F3803" t="s">
        <v>4101</v>
      </c>
      <c r="G3803" t="s">
        <v>629</v>
      </c>
      <c r="H3803" s="5">
        <v>64002.57</v>
      </c>
      <c r="I3803">
        <f>IFERROR(VLOOKUP(G3803,'NCES Match'!$A$2:$B$1307,2,FALSE),"")</f>
        <v>4810620</v>
      </c>
      <c r="J3803" t="str" cm="1">
        <f t="array" ref="J3803">IFERROR(_xlfn.IFS(B3803=2015,H3803/$O$13,B3803=2016,H3803/$O$14,B3803=2017,H3803/$O$15,B3803=2018,H3803/$O$16,B3803=2019,H3803/$O$17,B3803=2020,H3803/$O$18,B3803=2021,H3803/$O$19,B3803=2022,H3803/$O$20),"")</f>
        <v/>
      </c>
      <c r="K3803" s="3" t="str" cm="1">
        <f t="array" ref="K3803">IFERROR(_xlfn.IFS(B3803=2015,J3803*$P$4,B3803=2016,J3803*$P$5,B3803=2017,J3803*$P$6,B3803=2018,J3803*$P$7,B3803=2019,J3803*$P$8,B3803=2020,J3803*$P$9,B3803=2021,J3803*$P$10,B3803=2022,J3803*$P$11),"")</f>
        <v/>
      </c>
      <c r="L3803" s="3">
        <f t="shared" si="60"/>
        <v>64002.57</v>
      </c>
    </row>
    <row r="3804" spans="1:12">
      <c r="A3804">
        <v>4823760</v>
      </c>
      <c r="B3804">
        <v>2015</v>
      </c>
      <c r="C3804" t="s">
        <v>381</v>
      </c>
      <c r="D3804" t="s">
        <v>1692</v>
      </c>
      <c r="E3804" t="s">
        <v>1693</v>
      </c>
      <c r="G3804" t="s">
        <v>1694</v>
      </c>
      <c r="H3804" s="5">
        <v>22649.06</v>
      </c>
      <c r="I3804">
        <f>IFERROR(VLOOKUP(G3804,'NCES Match'!$A$2:$B$1307,2,FALSE),"")</f>
        <v>4823760</v>
      </c>
      <c r="J3804" cm="1">
        <f t="array" ref="J3804">IFERROR(_xlfn.IFS(B3804=2015,H3804/$O$13,B3804=2016,H3804/$O$14,B3804=2017,H3804/$O$15,B3804=2018,H3804/$O$16,B3804=2019,H3804/$O$17,B3804=2020,H3804/$O$18,B3804=2021,H3804/$O$19,B3804=2022,H3804/$O$20),"")</f>
        <v>1.7743358694588073E-5</v>
      </c>
      <c r="K3804" s="3" cm="1">
        <f t="array" ref="K3804">IFERROR(_xlfn.IFS(B3804=2015,J3804*$P$4,B3804=2016,J3804*$P$5,B3804=2017,J3804*$P$6,B3804=2018,J3804*$P$7,B3804=2019,J3804*$P$8,B3804=2020,J3804*$P$9,B3804=2021,J3804*$P$10,B3804=2022,J3804*$P$11),"")</f>
        <v>28238.253510999337</v>
      </c>
      <c r="L3804" s="3">
        <f t="shared" si="60"/>
        <v>50887.313510999338</v>
      </c>
    </row>
    <row r="3805" spans="1:12">
      <c r="A3805">
        <v>4823760</v>
      </c>
      <c r="B3805">
        <v>2016</v>
      </c>
      <c r="C3805" t="s">
        <v>4102</v>
      </c>
      <c r="D3805" t="s">
        <v>1692</v>
      </c>
      <c r="E3805" t="s">
        <v>1693</v>
      </c>
      <c r="F3805" t="s">
        <v>4101</v>
      </c>
      <c r="G3805" t="s">
        <v>1694</v>
      </c>
      <c r="H3805" s="5">
        <v>26241</v>
      </c>
      <c r="I3805">
        <f>IFERROR(VLOOKUP(G3805,'NCES Match'!$A$2:$B$1307,2,FALSE),"")</f>
        <v>4823760</v>
      </c>
      <c r="J3805" cm="1">
        <f t="array" ref="J3805">IFERROR(_xlfn.IFS(B3805=2015,H3805/$O$13,B3805=2016,H3805/$O$14,B3805=2017,H3805/$O$15,B3805=2018,H3805/$O$16,B3805=2019,H3805/$O$17,B3805=2020,H3805/$O$18,B3805=2021,H3805/$O$19,B3805=2022,H3805/$O$20),"")</f>
        <v>1.8785063554921878E-5</v>
      </c>
      <c r="K3805" s="3" cm="1">
        <f t="array" ref="K3805">IFERROR(_xlfn.IFS(B3805=2015,J3805*$P$4,B3805=2016,J3805*$P$5,B3805=2017,J3805*$P$6,B3805=2018,J3805*$P$7,B3805=2019,J3805*$P$8,B3805=2020,J3805*$P$9,B3805=2021,J3805*$P$10,B3805=2022,J3805*$P$11),"")</f>
        <v>31476.839488293062</v>
      </c>
      <c r="L3805" s="3">
        <f t="shared" si="60"/>
        <v>57717.839488293059</v>
      </c>
    </row>
    <row r="3806" spans="1:12">
      <c r="A3806">
        <v>4823760</v>
      </c>
      <c r="B3806">
        <v>2017</v>
      </c>
      <c r="D3806" t="s">
        <v>1692</v>
      </c>
      <c r="E3806" t="s">
        <v>1693</v>
      </c>
      <c r="F3806" t="s">
        <v>4101</v>
      </c>
      <c r="G3806" t="s">
        <v>1694</v>
      </c>
      <c r="H3806" s="5">
        <v>28385</v>
      </c>
      <c r="I3806">
        <f>IFERROR(VLOOKUP(G3806,'NCES Match'!$A$2:$B$1307,2,FALSE),"")</f>
        <v>4823760</v>
      </c>
      <c r="J3806" cm="1">
        <f t="array" ref="J3806">IFERROR(_xlfn.IFS(B3806=2015,H3806/$O$13,B3806=2016,H3806/$O$14,B3806=2017,H3806/$O$15,B3806=2018,H3806/$O$16,B3806=2019,H3806/$O$17,B3806=2020,H3806/$O$18,B3806=2021,H3806/$O$19,B3806=2022,H3806/$O$20),"")</f>
        <v>1.9569719390479653E-5</v>
      </c>
      <c r="K3806" s="3" cm="1">
        <f t="array" ref="K3806">IFERROR(_xlfn.IFS(B3806=2015,J3806*$P$4,B3806=2016,J3806*$P$5,B3806=2017,J3806*$P$6,B3806=2018,J3806*$P$7,B3806=2019,J3806*$P$8,B3806=2020,J3806*$P$9,B3806=2021,J3806*$P$10,B3806=2022,J3806*$P$11),"")</f>
        <v>33234.23333203324</v>
      </c>
      <c r="L3806" s="3">
        <f t="shared" si="60"/>
        <v>61619.23333203324</v>
      </c>
    </row>
    <row r="3807" spans="1:12">
      <c r="A3807">
        <v>4823760</v>
      </c>
      <c r="B3807">
        <v>2018</v>
      </c>
      <c r="D3807" t="s">
        <v>1692</v>
      </c>
      <c r="E3807" t="s">
        <v>1693</v>
      </c>
      <c r="F3807" t="s">
        <v>4101</v>
      </c>
      <c r="G3807" t="s">
        <v>1694</v>
      </c>
      <c r="H3807" s="5">
        <v>27863</v>
      </c>
      <c r="I3807">
        <f>IFERROR(VLOOKUP(G3807,'NCES Match'!$A$2:$B$1307,2,FALSE),"")</f>
        <v>4823760</v>
      </c>
      <c r="J3807" cm="1">
        <f t="array" ref="J3807">IFERROR(_xlfn.IFS(B3807=2015,H3807/$O$13,B3807=2016,H3807/$O$14,B3807=2017,H3807/$O$15,B3807=2018,H3807/$O$16,B3807=2019,H3807/$O$17,B3807=2020,H3807/$O$18,B3807=2021,H3807/$O$19,B3807=2022,H3807/$O$20),"")</f>
        <v>1.8182246818055092E-5</v>
      </c>
      <c r="K3807" s="3" cm="1">
        <f t="array" ref="K3807">IFERROR(_xlfn.IFS(B3807=2015,J3807*$P$4,B3807=2016,J3807*$P$5,B3807=2017,J3807*$P$6,B3807=2018,J3807*$P$7,B3807=2019,J3807*$P$8,B3807=2020,J3807*$P$9,B3807=2021,J3807*$P$10,B3807=2022,J3807*$P$11),"")</f>
        <v>31216.250406991345</v>
      </c>
      <c r="L3807" s="3">
        <f t="shared" si="60"/>
        <v>59079.250406991341</v>
      </c>
    </row>
    <row r="3808" spans="1:12">
      <c r="A3808">
        <v>4823760</v>
      </c>
      <c r="B3808">
        <v>2019</v>
      </c>
      <c r="D3808" t="s">
        <v>1692</v>
      </c>
      <c r="E3808" t="s">
        <v>1693</v>
      </c>
      <c r="F3808" t="s">
        <v>4101</v>
      </c>
      <c r="G3808" t="s">
        <v>1694</v>
      </c>
      <c r="H3808" s="5">
        <v>30146</v>
      </c>
      <c r="I3808">
        <f>IFERROR(VLOOKUP(G3808,'NCES Match'!$A$2:$B$1307,2,FALSE),"")</f>
        <v>4823760</v>
      </c>
      <c r="J3808" cm="1">
        <f t="array" ref="J3808">IFERROR(_xlfn.IFS(B3808=2015,H3808/$O$13,B3808=2016,H3808/$O$14,B3808=2017,H3808/$O$15,B3808=2018,H3808/$O$16,B3808=2019,H3808/$O$17,B3808=2020,H3808/$O$18,B3808=2021,H3808/$O$19,B3808=2022,H3808/$O$20),"")</f>
        <v>1.9087845083256986E-5</v>
      </c>
      <c r="K3808" s="3" cm="1">
        <f t="array" ref="K3808">IFERROR(_xlfn.IFS(B3808=2015,J3808*$P$4,B3808=2016,J3808*$P$5,B3808=2017,J3808*$P$6,B3808=2018,J3808*$P$7,B3808=2019,J3808*$P$8,B3808=2020,J3808*$P$9,B3808=2021,J3808*$P$10,B3808=2022,J3808*$P$11),"")</f>
        <v>33173.261662441284</v>
      </c>
      <c r="L3808" s="3">
        <f t="shared" si="60"/>
        <v>63319.261662441284</v>
      </c>
    </row>
    <row r="3809" spans="1:12">
      <c r="A3809">
        <v>4823760</v>
      </c>
      <c r="B3809">
        <v>2020</v>
      </c>
      <c r="D3809" t="s">
        <v>1692</v>
      </c>
      <c r="E3809" t="s">
        <v>1693</v>
      </c>
      <c r="F3809" t="s">
        <v>4230</v>
      </c>
      <c r="G3809" t="s">
        <v>1694</v>
      </c>
      <c r="H3809" s="5">
        <v>41969</v>
      </c>
      <c r="I3809">
        <f>IFERROR(VLOOKUP(G3809,'NCES Match'!$A$2:$B$1307,2,FALSE),"")</f>
        <v>4823760</v>
      </c>
      <c r="J3809" cm="1">
        <f t="array" ref="J3809">IFERROR(_xlfn.IFS(B3809=2015,H3809/$O$13,B3809=2016,H3809/$O$14,B3809=2017,H3809/$O$15,B3809=2018,H3809/$O$16,B3809=2019,H3809/$O$17,B3809=2020,H3809/$O$18,B3809=2021,H3809/$O$19,B3809=2022,H3809/$O$20),"")</f>
        <v>2.274331849935983E-5</v>
      </c>
      <c r="K3809" s="3" cm="1">
        <f t="array" ref="K3809">IFERROR(_xlfn.IFS(B3809=2015,J3809*$P$4,B3809=2016,J3809*$P$5,B3809=2017,J3809*$P$6,B3809=2018,J3809*$P$7,B3809=2019,J3809*$P$8,B3809=2020,J3809*$P$9,B3809=2021,J3809*$P$10,B3809=2022,J3809*$P$11),"")</f>
        <v>47942.979419092095</v>
      </c>
      <c r="L3809" s="3">
        <f t="shared" si="60"/>
        <v>89911.979419092095</v>
      </c>
    </row>
    <row r="3810" spans="1:12">
      <c r="A3810">
        <v>4823760</v>
      </c>
      <c r="B3810">
        <v>2021</v>
      </c>
      <c r="D3810" t="s">
        <v>1692</v>
      </c>
      <c r="E3810" t="s">
        <v>1693</v>
      </c>
      <c r="F3810" t="s">
        <v>4230</v>
      </c>
      <c r="G3810" t="s">
        <v>1694</v>
      </c>
      <c r="H3810" s="5">
        <v>46214.54</v>
      </c>
      <c r="I3810">
        <f>IFERROR(VLOOKUP(G3810,'NCES Match'!$A$2:$B$1307,2,FALSE),"")</f>
        <v>4823760</v>
      </c>
      <c r="J3810" cm="1">
        <f t="array" ref="J3810">IFERROR(_xlfn.IFS(B3810=2015,H3810/$O$13,B3810=2016,H3810/$O$14,B3810=2017,H3810/$O$15,B3810=2018,H3810/$O$16,B3810=2019,H3810/$O$17,B3810=2020,H3810/$O$18,B3810=2021,H3810/$O$19,B3810=2022,H3810/$O$20),"")</f>
        <v>2.3645346614438511E-5</v>
      </c>
      <c r="K3810" s="3" cm="1">
        <f t="array" ref="K3810">IFERROR(_xlfn.IFS(B3810=2015,J3810*$P$4,B3810=2016,J3810*$P$5,B3810=2017,J3810*$P$6,B3810=2018,J3810*$P$7,B3810=2019,J3810*$P$8,B3810=2020,J3810*$P$9,B3810=2021,J3810*$P$10,B3810=2022,J3810*$P$11),"")</f>
        <v>50614.124559662756</v>
      </c>
      <c r="L3810" s="3">
        <f t="shared" si="60"/>
        <v>96828.66455966275</v>
      </c>
    </row>
    <row r="3811" spans="1:12">
      <c r="A3811">
        <v>4823760</v>
      </c>
      <c r="B3811">
        <v>2022</v>
      </c>
      <c r="D3811" t="s">
        <v>1692</v>
      </c>
      <c r="E3811" t="s">
        <v>1693</v>
      </c>
      <c r="F3811" t="s">
        <v>4101</v>
      </c>
      <c r="G3811" t="s">
        <v>1694</v>
      </c>
      <c r="H3811" s="5">
        <v>54099.16</v>
      </c>
      <c r="I3811">
        <f>IFERROR(VLOOKUP(G3811,'NCES Match'!$A$2:$B$1307,2,FALSE),"")</f>
        <v>4823760</v>
      </c>
      <c r="J3811" cm="1">
        <f t="array" ref="J3811">IFERROR(_xlfn.IFS(B3811=2015,H3811/$O$13,B3811=2016,H3811/$O$14,B3811=2017,H3811/$O$15,B3811=2018,H3811/$O$16,B3811=2019,H3811/$O$17,B3811=2020,H3811/$O$18,B3811=2021,H3811/$O$19,B3811=2022,H3811/$O$20),"")</f>
        <v>2.3762008817033679E-5</v>
      </c>
      <c r="K3811" s="3" cm="1">
        <f t="array" ref="K3811">IFERROR(_xlfn.IFS(B3811=2015,J3811*$P$4,B3811=2016,J3811*$P$5,B3811=2017,J3811*$P$6,B3811=2018,J3811*$P$7,B3811=2019,J3811*$P$8,B3811=2020,J3811*$P$9,B3811=2021,J3811*$P$10,B3811=2022,J3811*$P$11),"")</f>
        <v>51171.082175904194</v>
      </c>
      <c r="L3811" s="3">
        <f t="shared" si="60"/>
        <v>105270.24217590419</v>
      </c>
    </row>
    <row r="3812" spans="1:12">
      <c r="A3812">
        <v>4823760</v>
      </c>
      <c r="B3812">
        <v>2023</v>
      </c>
      <c r="D3812" t="s">
        <v>1692</v>
      </c>
      <c r="E3812" t="s">
        <v>1693</v>
      </c>
      <c r="F3812" t="s">
        <v>4101</v>
      </c>
      <c r="G3812" t="s">
        <v>1694</v>
      </c>
      <c r="H3812" s="5">
        <v>70641.02</v>
      </c>
      <c r="I3812">
        <f>IFERROR(VLOOKUP(G3812,'NCES Match'!$A$2:$B$1307,2,FALSE),"")</f>
        <v>4823760</v>
      </c>
      <c r="J3812" t="str" cm="1">
        <f t="array" ref="J3812">IFERROR(_xlfn.IFS(B3812=2015,H3812/$O$13,B3812=2016,H3812/$O$14,B3812=2017,H3812/$O$15,B3812=2018,H3812/$O$16,B3812=2019,H3812/$O$17,B3812=2020,H3812/$O$18,B3812=2021,H3812/$O$19,B3812=2022,H3812/$O$20),"")</f>
        <v/>
      </c>
      <c r="K3812" s="3" t="str" cm="1">
        <f t="array" ref="K3812">IFERROR(_xlfn.IFS(B3812=2015,J3812*$P$4,B3812=2016,J3812*$P$5,B3812=2017,J3812*$P$6,B3812=2018,J3812*$P$7,B3812=2019,J3812*$P$8,B3812=2020,J3812*$P$9,B3812=2021,J3812*$P$10,B3812=2022,J3812*$P$11),"")</f>
        <v/>
      </c>
      <c r="L3812" s="3">
        <f t="shared" si="60"/>
        <v>70641.02</v>
      </c>
    </row>
    <row r="3813" spans="1:12">
      <c r="A3813">
        <v>4827600</v>
      </c>
      <c r="B3813">
        <v>2015</v>
      </c>
      <c r="C3813" t="s">
        <v>381</v>
      </c>
      <c r="D3813" t="s">
        <v>2016</v>
      </c>
      <c r="E3813" t="s">
        <v>2017</v>
      </c>
      <c r="G3813" t="s">
        <v>2018</v>
      </c>
      <c r="H3813" s="5">
        <v>38108.629999999997</v>
      </c>
      <c r="I3813">
        <f>IFERROR(VLOOKUP(G3813,'NCES Match'!$A$2:$B$1307,2,FALSE),"")</f>
        <v>4827600</v>
      </c>
      <c r="J3813" cm="1">
        <f t="array" ref="J3813">IFERROR(_xlfn.IFS(B3813=2015,H3813/$O$13,B3813=2016,H3813/$O$14,B3813=2017,H3813/$O$15,B3813=2018,H3813/$O$16,B3813=2019,H3813/$O$17,B3813=2020,H3813/$O$18,B3813=2021,H3813/$O$19,B3813=2022,H3813/$O$20),"")</f>
        <v>2.9854443912874961E-5</v>
      </c>
      <c r="K3813" s="3" cm="1">
        <f t="array" ref="K3813">IFERROR(_xlfn.IFS(B3813=2015,J3813*$P$4,B3813=2016,J3813*$P$5,B3813=2017,J3813*$P$6,B3813=2018,J3813*$P$7,B3813=2019,J3813*$P$8,B3813=2020,J3813*$P$9,B3813=2021,J3813*$P$10,B3813=2022,J3813*$P$11),"")</f>
        <v>47512.8396011523</v>
      </c>
      <c r="L3813" s="3">
        <f t="shared" si="60"/>
        <v>85621.46960115229</v>
      </c>
    </row>
    <row r="3814" spans="1:12">
      <c r="A3814">
        <v>4827600</v>
      </c>
      <c r="B3814">
        <v>2016</v>
      </c>
      <c r="C3814" t="s">
        <v>4102</v>
      </c>
      <c r="D3814" t="s">
        <v>2016</v>
      </c>
      <c r="E3814" t="s">
        <v>2017</v>
      </c>
      <c r="F3814" t="s">
        <v>4101</v>
      </c>
      <c r="G3814" t="s">
        <v>2018</v>
      </c>
      <c r="H3814" s="5">
        <v>46526</v>
      </c>
      <c r="I3814">
        <f>IFERROR(VLOOKUP(G3814,'NCES Match'!$A$2:$B$1307,2,FALSE),"")</f>
        <v>4827600</v>
      </c>
      <c r="J3814" cm="1">
        <f t="array" ref="J3814">IFERROR(_xlfn.IFS(B3814=2015,H3814/$O$13,B3814=2016,H3814/$O$14,B3814=2017,H3814/$O$15,B3814=2018,H3814/$O$16,B3814=2019,H3814/$O$17,B3814=2020,H3814/$O$18,B3814=2021,H3814/$O$19,B3814=2022,H3814/$O$20),"")</f>
        <v>3.3306423800781045E-5</v>
      </c>
      <c r="K3814" s="3" cm="1">
        <f t="array" ref="K3814">IFERROR(_xlfn.IFS(B3814=2015,J3814*$P$4,B3814=2016,J3814*$P$5,B3814=2017,J3814*$P$6,B3814=2018,J3814*$P$7,B3814=2019,J3814*$P$8,B3814=2020,J3814*$P$9,B3814=2021,J3814*$P$10,B3814=2022,J3814*$P$11),"")</f>
        <v>55809.284479719645</v>
      </c>
      <c r="L3814" s="3">
        <f t="shared" si="60"/>
        <v>102335.28447971964</v>
      </c>
    </row>
    <row r="3815" spans="1:12">
      <c r="A3815">
        <v>4827600</v>
      </c>
      <c r="B3815">
        <v>2017</v>
      </c>
      <c r="D3815" t="s">
        <v>2016</v>
      </c>
      <c r="E3815" t="s">
        <v>2017</v>
      </c>
      <c r="F3815" t="s">
        <v>4101</v>
      </c>
      <c r="G3815" t="s">
        <v>2018</v>
      </c>
      <c r="H3815" s="5">
        <v>49389</v>
      </c>
      <c r="I3815">
        <f>IFERROR(VLOOKUP(G3815,'NCES Match'!$A$2:$B$1307,2,FALSE),"")</f>
        <v>4827600</v>
      </c>
      <c r="J3815" cm="1">
        <f t="array" ref="J3815">IFERROR(_xlfn.IFS(B3815=2015,H3815/$O$13,B3815=2016,H3815/$O$14,B3815=2017,H3815/$O$15,B3815=2018,H3815/$O$16,B3815=2019,H3815/$O$17,B3815=2020,H3815/$O$18,B3815=2021,H3815/$O$19,B3815=2022,H3815/$O$20),"")</f>
        <v>3.4050691244544637E-5</v>
      </c>
      <c r="K3815" s="3" cm="1">
        <f t="array" ref="K3815">IFERROR(_xlfn.IFS(B3815=2015,J3815*$P$4,B3815=2016,J3815*$P$5,B3815=2017,J3815*$P$6,B3815=2018,J3815*$P$7,B3815=2019,J3815*$P$8,B3815=2020,J3815*$P$9,B3815=2021,J3815*$P$10,B3815=2022,J3815*$P$11),"")</f>
        <v>57826.512243642399</v>
      </c>
      <c r="L3815" s="3">
        <f t="shared" si="60"/>
        <v>107215.5122436424</v>
      </c>
    </row>
    <row r="3816" spans="1:12">
      <c r="A3816">
        <v>4827600</v>
      </c>
      <c r="B3816">
        <v>2018</v>
      </c>
      <c r="D3816" t="s">
        <v>2016</v>
      </c>
      <c r="E3816" t="s">
        <v>2017</v>
      </c>
      <c r="F3816" t="s">
        <v>4101</v>
      </c>
      <c r="G3816" t="s">
        <v>2018</v>
      </c>
      <c r="H3816" s="5">
        <v>44949</v>
      </c>
      <c r="I3816">
        <f>IFERROR(VLOOKUP(G3816,'NCES Match'!$A$2:$B$1307,2,FALSE),"")</f>
        <v>4827600</v>
      </c>
      <c r="J3816" cm="1">
        <f t="array" ref="J3816">IFERROR(_xlfn.IFS(B3816=2015,H3816/$O$13,B3816=2016,H3816/$O$14,B3816=2017,H3816/$O$15,B3816=2018,H3816/$O$16,B3816=2019,H3816/$O$17,B3816=2020,H3816/$O$18,B3816=2021,H3816/$O$19,B3816=2022,H3816/$O$20),"")</f>
        <v>2.9331867071914665E-5</v>
      </c>
      <c r="K3816" s="3" cm="1">
        <f t="array" ref="K3816">IFERROR(_xlfn.IFS(B3816=2015,J3816*$P$4,B3816=2016,J3816*$P$5,B3816=2017,J3816*$P$6,B3816=2018,J3816*$P$7,B3816=2019,J3816*$P$8,B3816=2020,J3816*$P$9,B3816=2021,J3816*$P$10,B3816=2022,J3816*$P$11),"")</f>
        <v>50358.512706594913</v>
      </c>
      <c r="L3816" s="3">
        <f t="shared" si="60"/>
        <v>95307.51270659492</v>
      </c>
    </row>
    <row r="3817" spans="1:12">
      <c r="A3817">
        <v>4827600</v>
      </c>
      <c r="B3817">
        <v>2019</v>
      </c>
      <c r="D3817" t="s">
        <v>2016</v>
      </c>
      <c r="E3817" t="s">
        <v>2017</v>
      </c>
      <c r="F3817" t="s">
        <v>4101</v>
      </c>
      <c r="G3817" t="s">
        <v>2018</v>
      </c>
      <c r="H3817" s="5">
        <v>51732</v>
      </c>
      <c r="I3817">
        <f>IFERROR(VLOOKUP(G3817,'NCES Match'!$A$2:$B$1307,2,FALSE),"")</f>
        <v>4827600</v>
      </c>
      <c r="J3817" cm="1">
        <f t="array" ref="J3817">IFERROR(_xlfn.IFS(B3817=2015,H3817/$O$13,B3817=2016,H3817/$O$14,B3817=2017,H3817/$O$15,B3817=2018,H3817/$O$16,B3817=2019,H3817/$O$17,B3817=2020,H3817/$O$18,B3817=2021,H3817/$O$19,B3817=2022,H3817/$O$20),"")</f>
        <v>3.2755669138427997E-5</v>
      </c>
      <c r="K3817" s="3" cm="1">
        <f t="array" ref="K3817">IFERROR(_xlfn.IFS(B3817=2015,J3817*$P$4,B3817=2016,J3817*$P$5,B3817=2017,J3817*$P$6,B3817=2018,J3817*$P$7,B3817=2019,J3817*$P$8,B3817=2020,J3817*$P$9,B3817=2021,J3817*$P$10,B3817=2022,J3817*$P$11),"")</f>
        <v>56926.928027645874</v>
      </c>
      <c r="L3817" s="3">
        <f t="shared" si="60"/>
        <v>108658.92802764587</v>
      </c>
    </row>
    <row r="3818" spans="1:12">
      <c r="A3818">
        <v>4827600</v>
      </c>
      <c r="B3818">
        <v>2020</v>
      </c>
      <c r="D3818" t="s">
        <v>2016</v>
      </c>
      <c r="E3818" t="s">
        <v>2017</v>
      </c>
      <c r="F3818" t="s">
        <v>4230</v>
      </c>
      <c r="G3818" t="s">
        <v>2018</v>
      </c>
      <c r="H3818" s="5">
        <v>73437</v>
      </c>
      <c r="I3818">
        <f>IFERROR(VLOOKUP(G3818,'NCES Match'!$A$2:$B$1307,2,FALSE),"")</f>
        <v>4827600</v>
      </c>
      <c r="J3818" cm="1">
        <f t="array" ref="J3818">IFERROR(_xlfn.IFS(B3818=2015,H3818/$O$13,B3818=2016,H3818/$O$14,B3818=2017,H3818/$O$15,B3818=2018,H3818/$O$16,B3818=2019,H3818/$O$17,B3818=2020,H3818/$O$18,B3818=2021,H3818/$O$19,B3818=2022,H3818/$O$20),"")</f>
        <v>3.9796065682705995E-5</v>
      </c>
      <c r="K3818" s="3" cm="1">
        <f t="array" ref="K3818">IFERROR(_xlfn.IFS(B3818=2015,J3818*$P$4,B3818=2016,J3818*$P$5,B3818=2017,J3818*$P$6,B3818=2018,J3818*$P$7,B3818=2019,J3818*$P$8,B3818=2020,J3818*$P$9,B3818=2021,J3818*$P$10,B3818=2022,J3818*$P$11),"")</f>
        <v>83890.218485069141</v>
      </c>
      <c r="L3818" s="3">
        <f t="shared" si="60"/>
        <v>157327.21848506914</v>
      </c>
    </row>
    <row r="3819" spans="1:12">
      <c r="A3819">
        <v>4827600</v>
      </c>
      <c r="B3819">
        <v>2021</v>
      </c>
      <c r="D3819" t="s">
        <v>2016</v>
      </c>
      <c r="E3819" t="s">
        <v>2017</v>
      </c>
      <c r="F3819" t="s">
        <v>4101</v>
      </c>
      <c r="G3819" t="s">
        <v>2018</v>
      </c>
      <c r="H3819" s="5">
        <v>81967.320000000007</v>
      </c>
      <c r="I3819">
        <f>IFERROR(VLOOKUP(G3819,'NCES Match'!$A$2:$B$1307,2,FALSE),"")</f>
        <v>4827600</v>
      </c>
      <c r="J3819" cm="1">
        <f t="array" ref="J3819">IFERROR(_xlfn.IFS(B3819=2015,H3819/$O$13,B3819=2016,H3819/$O$14,B3819=2017,H3819/$O$15,B3819=2018,H3819/$O$16,B3819=2019,H3819/$O$17,B3819=2020,H3819/$O$18,B3819=2021,H3819/$O$19,B3819=2022,H3819/$O$20),"")</f>
        <v>4.1938006793026574E-5</v>
      </c>
      <c r="K3819" s="3" cm="1">
        <f t="array" ref="K3819">IFERROR(_xlfn.IFS(B3819=2015,J3819*$P$4,B3819=2016,J3819*$P$5,B3819=2017,J3819*$P$6,B3819=2018,J3819*$P$7,B3819=2019,J3819*$P$8,B3819=2020,J3819*$P$9,B3819=2021,J3819*$P$10,B3819=2022,J3819*$P$11),"")</f>
        <v>89770.538542669397</v>
      </c>
      <c r="L3819" s="3">
        <f t="shared" si="60"/>
        <v>171737.85854266939</v>
      </c>
    </row>
    <row r="3820" spans="1:12">
      <c r="A3820">
        <v>4827600</v>
      </c>
      <c r="B3820">
        <v>2022</v>
      </c>
      <c r="D3820" t="s">
        <v>2016</v>
      </c>
      <c r="E3820" t="s">
        <v>2017</v>
      </c>
      <c r="F3820" t="s">
        <v>4101</v>
      </c>
      <c r="G3820" t="s">
        <v>2018</v>
      </c>
      <c r="H3820" s="5">
        <v>95064.95</v>
      </c>
      <c r="I3820">
        <f>IFERROR(VLOOKUP(G3820,'NCES Match'!$A$2:$B$1307,2,FALSE),"")</f>
        <v>4827600</v>
      </c>
      <c r="J3820" cm="1">
        <f t="array" ref="J3820">IFERROR(_xlfn.IFS(B3820=2015,H3820/$O$13,B3820=2016,H3820/$O$14,B3820=2017,H3820/$O$15,B3820=2018,H3820/$O$16,B3820=2019,H3820/$O$17,B3820=2020,H3820/$O$18,B3820=2021,H3820/$O$19,B3820=2022,H3820/$O$20),"")</f>
        <v>4.1755439087979656E-5</v>
      </c>
      <c r="K3820" s="3" cm="1">
        <f t="array" ref="K3820">IFERROR(_xlfn.IFS(B3820=2015,J3820*$P$4,B3820=2016,J3820*$P$5,B3820=2017,J3820*$P$6,B3820=2018,J3820*$P$7,B3820=2019,J3820*$P$8,B3820=2020,J3820*$P$9,B3820=2021,J3820*$P$10,B3820=2022,J3820*$P$11),"")</f>
        <v>89919.628484032321</v>
      </c>
      <c r="L3820" s="3">
        <f t="shared" si="60"/>
        <v>184984.5784840323</v>
      </c>
    </row>
    <row r="3821" spans="1:12">
      <c r="A3821">
        <v>4827600</v>
      </c>
      <c r="B3821">
        <v>2023</v>
      </c>
      <c r="D3821" t="s">
        <v>2016</v>
      </c>
      <c r="E3821" t="s">
        <v>2017</v>
      </c>
      <c r="F3821" t="s">
        <v>4101</v>
      </c>
      <c r="G3821" t="s">
        <v>2018</v>
      </c>
      <c r="H3821" s="5">
        <v>106793.98</v>
      </c>
      <c r="I3821">
        <f>IFERROR(VLOOKUP(G3821,'NCES Match'!$A$2:$B$1307,2,FALSE),"")</f>
        <v>4827600</v>
      </c>
      <c r="J3821" t="str" cm="1">
        <f t="array" ref="J3821">IFERROR(_xlfn.IFS(B3821=2015,H3821/$O$13,B3821=2016,H3821/$O$14,B3821=2017,H3821/$O$15,B3821=2018,H3821/$O$16,B3821=2019,H3821/$O$17,B3821=2020,H3821/$O$18,B3821=2021,H3821/$O$19,B3821=2022,H3821/$O$20),"")</f>
        <v/>
      </c>
      <c r="K3821" s="3" t="str" cm="1">
        <f t="array" ref="K3821">IFERROR(_xlfn.IFS(B3821=2015,J3821*$P$4,B3821=2016,J3821*$P$5,B3821=2017,J3821*$P$6,B3821=2018,J3821*$P$7,B3821=2019,J3821*$P$8,B3821=2020,J3821*$P$9,B3821=2021,J3821*$P$10,B3821=2022,J3821*$P$11),"")</f>
        <v/>
      </c>
      <c r="L3821" s="3">
        <f t="shared" si="60"/>
        <v>106793.98</v>
      </c>
    </row>
    <row r="3822" spans="1:12">
      <c r="A3822">
        <v>4831410</v>
      </c>
      <c r="B3822">
        <v>2015</v>
      </c>
      <c r="C3822" t="s">
        <v>381</v>
      </c>
      <c r="D3822" t="s">
        <v>2297</v>
      </c>
      <c r="E3822" t="s">
        <v>2298</v>
      </c>
      <c r="G3822" t="s">
        <v>2299</v>
      </c>
      <c r="H3822" s="5">
        <v>15633.15</v>
      </c>
      <c r="I3822">
        <f>IFERROR(VLOOKUP(G3822,'NCES Match'!$A$2:$B$1307,2,FALSE),"")</f>
        <v>4831410</v>
      </c>
      <c r="J3822" cm="1">
        <f t="array" ref="J3822">IFERROR(_xlfn.IFS(B3822=2015,H3822/$O$13,B3822=2016,H3822/$O$14,B3822=2017,H3822/$O$15,B3822=2018,H3822/$O$16,B3822=2019,H3822/$O$17,B3822=2020,H3822/$O$18,B3822=2021,H3822/$O$19,B3822=2022,H3822/$O$20),"")</f>
        <v>1.2247068442412158E-5</v>
      </c>
      <c r="K3822" s="3" cm="1">
        <f t="array" ref="K3822">IFERROR(_xlfn.IFS(B3822=2015,J3822*$P$4,B3822=2016,J3822*$P$5,B3822=2017,J3822*$P$6,B3822=2018,J3822*$P$7,B3822=2019,J3822*$P$8,B3822=2020,J3822*$P$9,B3822=2021,J3822*$P$10,B3822=2022,J3822*$P$11),"")</f>
        <v>19491.001077990844</v>
      </c>
      <c r="L3822" s="3">
        <f t="shared" si="60"/>
        <v>35124.151077990842</v>
      </c>
    </row>
    <row r="3823" spans="1:12">
      <c r="A3823">
        <v>4831410</v>
      </c>
      <c r="B3823">
        <v>2016</v>
      </c>
      <c r="C3823" t="s">
        <v>4102</v>
      </c>
      <c r="D3823" t="s">
        <v>2297</v>
      </c>
      <c r="E3823" t="s">
        <v>2298</v>
      </c>
      <c r="F3823" t="s">
        <v>4101</v>
      </c>
      <c r="G3823" t="s">
        <v>2299</v>
      </c>
      <c r="H3823" s="5">
        <v>16153</v>
      </c>
      <c r="I3823">
        <f>IFERROR(VLOOKUP(G3823,'NCES Match'!$A$2:$B$1307,2,FALSE),"")</f>
        <v>4831410</v>
      </c>
      <c r="J3823" cm="1">
        <f t="array" ref="J3823">IFERROR(_xlfn.IFS(B3823=2015,H3823/$O$13,B3823=2016,H3823/$O$14,B3823=2017,H3823/$O$15,B3823=2018,H3823/$O$16,B3823=2019,H3823/$O$17,B3823=2020,H3823/$O$18,B3823=2021,H3823/$O$19,B3823=2022,H3823/$O$20),"")</f>
        <v>1.1563398178524184E-5</v>
      </c>
      <c r="K3823" s="3" cm="1">
        <f t="array" ref="K3823">IFERROR(_xlfn.IFS(B3823=2015,J3823*$P$4,B3823=2016,J3823*$P$5,B3823=2017,J3823*$P$6,B3823=2018,J3823*$P$7,B3823=2019,J3823*$P$8,B3823=2020,J3823*$P$9,B3823=2021,J3823*$P$10,B3823=2022,J3823*$P$11),"")</f>
        <v>19375.991321001406</v>
      </c>
      <c r="L3823" s="3">
        <f t="shared" si="60"/>
        <v>35528.991321001406</v>
      </c>
    </row>
    <row r="3824" spans="1:12">
      <c r="A3824">
        <v>4831410</v>
      </c>
      <c r="B3824">
        <v>2017</v>
      </c>
      <c r="D3824" t="s">
        <v>2297</v>
      </c>
      <c r="E3824" t="s">
        <v>2298</v>
      </c>
      <c r="F3824" t="s">
        <v>4101</v>
      </c>
      <c r="G3824" t="s">
        <v>2299</v>
      </c>
      <c r="H3824" s="5">
        <v>16716</v>
      </c>
      <c r="I3824">
        <f>IFERROR(VLOOKUP(G3824,'NCES Match'!$A$2:$B$1307,2,FALSE),"")</f>
        <v>4831410</v>
      </c>
      <c r="J3824" cm="1">
        <f t="array" ref="J3824">IFERROR(_xlfn.IFS(B3824=2015,H3824/$O$13,B3824=2016,H3824/$O$14,B3824=2017,H3824/$O$15,B3824=2018,H3824/$O$16,B3824=2019,H3824/$O$17,B3824=2020,H3824/$O$18,B3824=2021,H3824/$O$19,B3824=2022,H3824/$O$20),"")</f>
        <v>1.1524658422802813E-5</v>
      </c>
      <c r="K3824" s="3" cm="1">
        <f t="array" ref="K3824">IFERROR(_xlfn.IFS(B3824=2015,J3824*$P$4,B3824=2016,J3824*$P$5,B3824=2017,J3824*$P$6,B3824=2018,J3824*$P$7,B3824=2019,J3824*$P$8,B3824=2020,J3824*$P$9,B3824=2021,J3824*$P$10,B3824=2022,J3824*$P$11),"")</f>
        <v>19571.726065818832</v>
      </c>
      <c r="L3824" s="3">
        <f t="shared" si="60"/>
        <v>36287.726065818832</v>
      </c>
    </row>
    <row r="3825" spans="1:12">
      <c r="A3825">
        <v>4831410</v>
      </c>
      <c r="B3825">
        <v>2018</v>
      </c>
      <c r="D3825" t="s">
        <v>2297</v>
      </c>
      <c r="E3825" t="s">
        <v>2298</v>
      </c>
      <c r="F3825" t="s">
        <v>4101</v>
      </c>
      <c r="G3825" t="s">
        <v>2299</v>
      </c>
      <c r="H3825" s="5">
        <v>16846</v>
      </c>
      <c r="I3825">
        <f>IFERROR(VLOOKUP(G3825,'NCES Match'!$A$2:$B$1307,2,FALSE),"")</f>
        <v>4831410</v>
      </c>
      <c r="J3825" cm="1">
        <f t="array" ref="J3825">IFERROR(_xlfn.IFS(B3825=2015,H3825/$O$13,B3825=2016,H3825/$O$14,B3825=2017,H3825/$O$15,B3825=2018,H3825/$O$16,B3825=2019,H3825/$O$17,B3825=2020,H3825/$O$18,B3825=2021,H3825/$O$19,B3825=2022,H3825/$O$20),"")</f>
        <v>1.0993006133472924E-5</v>
      </c>
      <c r="K3825" s="3" cm="1">
        <f t="array" ref="K3825">IFERROR(_xlfn.IFS(B3825=2015,J3825*$P$4,B3825=2016,J3825*$P$5,B3825=2017,J3825*$P$6,B3825=2018,J3825*$P$7,B3825=2019,J3825*$P$8,B3825=2020,J3825*$P$9,B3825=2021,J3825*$P$10,B3825=2022,J3825*$P$11),"")</f>
        <v>18873.378830570153</v>
      </c>
      <c r="L3825" s="3">
        <f t="shared" si="60"/>
        <v>35719.378830570153</v>
      </c>
    </row>
    <row r="3826" spans="1:12">
      <c r="A3826">
        <v>4831410</v>
      </c>
      <c r="B3826">
        <v>2019</v>
      </c>
      <c r="D3826" t="s">
        <v>2297</v>
      </c>
      <c r="E3826" t="s">
        <v>2298</v>
      </c>
      <c r="F3826" t="s">
        <v>4101</v>
      </c>
      <c r="G3826" t="s">
        <v>2299</v>
      </c>
      <c r="H3826" s="5">
        <v>18733</v>
      </c>
      <c r="I3826">
        <f>IFERROR(VLOOKUP(G3826,'NCES Match'!$A$2:$B$1307,2,FALSE),"")</f>
        <v>4831410</v>
      </c>
      <c r="J3826" cm="1">
        <f t="array" ref="J3826">IFERROR(_xlfn.IFS(B3826=2015,H3826/$O$13,B3826=2016,H3826/$O$14,B3826=2017,H3826/$O$15,B3826=2018,H3826/$O$16,B3826=2019,H3826/$O$17,B3826=2020,H3826/$O$18,B3826=2021,H3826/$O$19,B3826=2022,H3826/$O$20),"")</f>
        <v>1.1861361439151236E-5</v>
      </c>
      <c r="K3826" s="3" cm="1">
        <f t="array" ref="K3826">IFERROR(_xlfn.IFS(B3826=2015,J3826*$P$4,B3826=2016,J3826*$P$5,B3826=2017,J3826*$P$6,B3826=2018,J3826*$P$7,B3826=2019,J3826*$P$8,B3826=2020,J3826*$P$9,B3826=2021,J3826*$P$10,B3826=2022,J3826*$P$11),"")</f>
        <v>20614.168072796147</v>
      </c>
      <c r="L3826" s="3">
        <f t="shared" si="60"/>
        <v>39347.16807279615</v>
      </c>
    </row>
    <row r="3827" spans="1:12">
      <c r="A3827">
        <v>4831410</v>
      </c>
      <c r="B3827">
        <v>2020</v>
      </c>
      <c r="D3827" t="s">
        <v>2297</v>
      </c>
      <c r="E3827" t="s">
        <v>2298</v>
      </c>
      <c r="F3827" t="s">
        <v>4230</v>
      </c>
      <c r="G3827" t="s">
        <v>2299</v>
      </c>
      <c r="H3827" s="5">
        <v>22262</v>
      </c>
      <c r="I3827">
        <f>IFERROR(VLOOKUP(G3827,'NCES Match'!$A$2:$B$1307,2,FALSE),"")</f>
        <v>4831410</v>
      </c>
      <c r="J3827" cm="1">
        <f t="array" ref="J3827">IFERROR(_xlfn.IFS(B3827=2015,H3827/$O$13,B3827=2016,H3827/$O$14,B3827=2017,H3827/$O$15,B3827=2018,H3827/$O$16,B3827=2019,H3827/$O$17,B3827=2020,H3827/$O$18,B3827=2021,H3827/$O$19,B3827=2022,H3827/$O$20),"")</f>
        <v>1.2063946161041449E-5</v>
      </c>
      <c r="K3827" s="3" cm="1">
        <f t="array" ref="K3827">IFERROR(_xlfn.IFS(B3827=2015,J3827*$P$4,B3827=2016,J3827*$P$5,B3827=2017,J3827*$P$6,B3827=2018,J3827*$P$7,B3827=2019,J3827*$P$8,B3827=2020,J3827*$P$9,B3827=2021,J3827*$P$10,B3827=2022,J3827*$P$11),"")</f>
        <v>25430.832467483819</v>
      </c>
      <c r="L3827" s="3">
        <f t="shared" si="60"/>
        <v>47692.832467483822</v>
      </c>
    </row>
    <row r="3828" spans="1:12">
      <c r="A3828">
        <v>4831410</v>
      </c>
      <c r="B3828">
        <v>2021</v>
      </c>
      <c r="D3828" t="s">
        <v>2297</v>
      </c>
      <c r="E3828" t="s">
        <v>2298</v>
      </c>
      <c r="F3828" t="s">
        <v>4101</v>
      </c>
      <c r="G3828" t="s">
        <v>2299</v>
      </c>
      <c r="H3828" s="5">
        <v>25259.37</v>
      </c>
      <c r="I3828">
        <f>IFERROR(VLOOKUP(G3828,'NCES Match'!$A$2:$B$1307,2,FALSE),"")</f>
        <v>4831410</v>
      </c>
      <c r="J3828" cm="1">
        <f t="array" ref="J3828">IFERROR(_xlfn.IFS(B3828=2015,H3828/$O$13,B3828=2016,H3828/$O$14,B3828=2017,H3828/$O$15,B3828=2018,H3828/$O$16,B3828=2019,H3828/$O$17,B3828=2020,H3828/$O$18,B3828=2021,H3828/$O$19,B3828=2022,H3828/$O$20),"")</f>
        <v>1.2923780241290937E-5</v>
      </c>
      <c r="K3828" s="3" cm="1">
        <f t="array" ref="K3828">IFERROR(_xlfn.IFS(B3828=2015,J3828*$P$4,B3828=2016,J3828*$P$5,B3828=2017,J3828*$P$6,B3828=2018,J3828*$P$7,B3828=2019,J3828*$P$8,B3828=2020,J3828*$P$9,B3828=2021,J3828*$P$10,B3828=2022,J3828*$P$11),"")</f>
        <v>27664.040353503649</v>
      </c>
      <c r="L3828" s="3">
        <f t="shared" si="60"/>
        <v>52923.410353503648</v>
      </c>
    </row>
    <row r="3829" spans="1:12">
      <c r="A3829">
        <v>4831410</v>
      </c>
      <c r="B3829">
        <v>2022</v>
      </c>
      <c r="D3829" t="s">
        <v>2297</v>
      </c>
      <c r="E3829" t="s">
        <v>2298</v>
      </c>
      <c r="F3829" t="s">
        <v>4101</v>
      </c>
      <c r="G3829" t="s">
        <v>2299</v>
      </c>
      <c r="H3829" s="5">
        <v>23000.080000000002</v>
      </c>
      <c r="I3829">
        <f>IFERROR(VLOOKUP(G3829,'NCES Match'!$A$2:$B$1307,2,FALSE),"")</f>
        <v>4831410</v>
      </c>
      <c r="J3829" cm="1">
        <f t="array" ref="J3829">IFERROR(_xlfn.IFS(B3829=2015,H3829/$O$13,B3829=2016,H3829/$O$14,B3829=2017,H3829/$O$15,B3829=2018,H3829/$O$16,B3829=2019,H3829/$O$17,B3829=2020,H3829/$O$18,B3829=2021,H3829/$O$19,B3829=2022,H3829/$O$20),"")</f>
        <v>1.0102339920850527E-5</v>
      </c>
      <c r="K3829" s="3" cm="1">
        <f t="array" ref="K3829">IFERROR(_xlfn.IFS(B3829=2015,J3829*$P$4,B3829=2016,J3829*$P$5,B3829=2017,J3829*$P$6,B3829=2018,J3829*$P$7,B3829=2019,J3829*$P$8,B3829=2020,J3829*$P$9,B3829=2021,J3829*$P$10,B3829=2022,J3829*$P$11),"")</f>
        <v>21755.217340386993</v>
      </c>
      <c r="L3829" s="3">
        <f t="shared" si="60"/>
        <v>44755.297340386998</v>
      </c>
    </row>
    <row r="3830" spans="1:12">
      <c r="A3830">
        <v>4831410</v>
      </c>
      <c r="B3830">
        <v>2023</v>
      </c>
      <c r="D3830" t="s">
        <v>2297</v>
      </c>
      <c r="E3830" t="s">
        <v>2298</v>
      </c>
      <c r="F3830" t="s">
        <v>4101</v>
      </c>
      <c r="G3830" t="s">
        <v>2299</v>
      </c>
      <c r="H3830" s="5">
        <v>32872.94</v>
      </c>
      <c r="I3830">
        <f>IFERROR(VLOOKUP(G3830,'NCES Match'!$A$2:$B$1307,2,FALSE),"")</f>
        <v>4831410</v>
      </c>
      <c r="J3830" t="str" cm="1">
        <f t="array" ref="J3830">IFERROR(_xlfn.IFS(B3830=2015,H3830/$O$13,B3830=2016,H3830/$O$14,B3830=2017,H3830/$O$15,B3830=2018,H3830/$O$16,B3830=2019,H3830/$O$17,B3830=2020,H3830/$O$18,B3830=2021,H3830/$O$19,B3830=2022,H3830/$O$20),"")</f>
        <v/>
      </c>
      <c r="K3830" s="3" t="str" cm="1">
        <f t="array" ref="K3830">IFERROR(_xlfn.IFS(B3830=2015,J3830*$P$4,B3830=2016,J3830*$P$5,B3830=2017,J3830*$P$6,B3830=2018,J3830*$P$7,B3830=2019,J3830*$P$8,B3830=2020,J3830*$P$9,B3830=2021,J3830*$P$10,B3830=2022,J3830*$P$11),"")</f>
        <v/>
      </c>
      <c r="L3830" s="3">
        <f t="shared" si="60"/>
        <v>32872.94</v>
      </c>
    </row>
    <row r="3831" spans="1:12">
      <c r="A3831">
        <v>4813920</v>
      </c>
      <c r="B3831">
        <v>2015</v>
      </c>
      <c r="C3831" t="s">
        <v>381</v>
      </c>
      <c r="D3831" t="s">
        <v>886</v>
      </c>
      <c r="E3831" t="s">
        <v>887</v>
      </c>
      <c r="G3831" t="s">
        <v>888</v>
      </c>
      <c r="H3831" s="5">
        <v>111850.49</v>
      </c>
      <c r="I3831">
        <f>IFERROR(VLOOKUP(G3831,'NCES Match'!$A$2:$B$1307,2,FALSE),"")</f>
        <v>4813920</v>
      </c>
      <c r="J3831" cm="1">
        <f t="array" ref="J3831">IFERROR(_xlfn.IFS(B3831=2015,H3831/$O$13,B3831=2016,H3831/$O$14,B3831=2017,H3831/$O$15,B3831=2018,H3831/$O$16,B3831=2019,H3831/$O$17,B3831=2020,H3831/$O$18,B3831=2021,H3831/$O$19,B3831=2022,H3831/$O$20),"")</f>
        <v>8.7624094078758076E-5</v>
      </c>
      <c r="K3831" s="3" cm="1">
        <f t="array" ref="K3831">IFERROR(_xlfn.IFS(B3831=2015,J3831*$P$4,B3831=2016,J3831*$P$5,B3831=2017,J3831*$P$6,B3831=2018,J3831*$P$7,B3831=2019,J3831*$P$8,B3831=2020,J3831*$P$9,B3831=2021,J3831*$P$10,B3831=2022,J3831*$P$11),"")</f>
        <v>139452.25505824509</v>
      </c>
      <c r="L3831" s="3">
        <f t="shared" si="60"/>
        <v>251302.74505824508</v>
      </c>
    </row>
    <row r="3832" spans="1:12">
      <c r="A3832">
        <v>4813920</v>
      </c>
      <c r="B3832">
        <v>2016</v>
      </c>
      <c r="C3832" t="s">
        <v>4102</v>
      </c>
      <c r="D3832" t="s">
        <v>886</v>
      </c>
      <c r="E3832" t="s">
        <v>887</v>
      </c>
      <c r="F3832" t="s">
        <v>4101</v>
      </c>
      <c r="G3832" t="s">
        <v>888</v>
      </c>
      <c r="H3832" s="5">
        <v>120396</v>
      </c>
      <c r="I3832">
        <f>IFERROR(VLOOKUP(G3832,'NCES Match'!$A$2:$B$1307,2,FALSE),"")</f>
        <v>4813920</v>
      </c>
      <c r="J3832" cm="1">
        <f t="array" ref="J3832">IFERROR(_xlfn.IFS(B3832=2015,H3832/$O$13,B3832=2016,H3832/$O$14,B3832=2017,H3832/$O$15,B3832=2018,H3832/$O$16,B3832=2019,H3832/$O$17,B3832=2020,H3832/$O$18,B3832=2021,H3832/$O$19,B3832=2022,H3832/$O$20),"")</f>
        <v>8.6187512356936642E-5</v>
      </c>
      <c r="K3832" s="3" cm="1">
        <f t="array" ref="K3832">IFERROR(_xlfn.IFS(B3832=2015,J3832*$P$4,B3832=2016,J3832*$P$5,B3832=2017,J3832*$P$6,B3832=2018,J3832*$P$7,B3832=2019,J3832*$P$8,B3832=2020,J3832*$P$9,B3832=2021,J3832*$P$10,B3832=2022,J3832*$P$11),"")</f>
        <v>144418.48889266918</v>
      </c>
      <c r="L3832" s="3">
        <f t="shared" si="60"/>
        <v>264814.48889266921</v>
      </c>
    </row>
    <row r="3833" spans="1:12">
      <c r="A3833">
        <v>4813920</v>
      </c>
      <c r="B3833">
        <v>2017</v>
      </c>
      <c r="D3833" t="s">
        <v>886</v>
      </c>
      <c r="E3833" t="s">
        <v>887</v>
      </c>
      <c r="F3833" t="s">
        <v>4101</v>
      </c>
      <c r="G3833" t="s">
        <v>888</v>
      </c>
      <c r="H3833" s="5">
        <v>119267</v>
      </c>
      <c r="I3833">
        <f>IFERROR(VLOOKUP(G3833,'NCES Match'!$A$2:$B$1307,2,FALSE),"")</f>
        <v>4813920</v>
      </c>
      <c r="J3833" cm="1">
        <f t="array" ref="J3833">IFERROR(_xlfn.IFS(B3833=2015,H3833/$O$13,B3833=2016,H3833/$O$14,B3833=2017,H3833/$O$15,B3833=2018,H3833/$O$16,B3833=2019,H3833/$O$17,B3833=2020,H3833/$O$18,B3833=2021,H3833/$O$19,B3833=2022,H3833/$O$20),"")</f>
        <v>8.2227293378345486E-5</v>
      </c>
      <c r="K3833" s="3" cm="1">
        <f t="array" ref="K3833">IFERROR(_xlfn.IFS(B3833=2015,J3833*$P$4,B3833=2016,J3833*$P$5,B3833=2017,J3833*$P$6,B3833=2018,J3833*$P$7,B3833=2019,J3833*$P$8,B3833=2020,J3833*$P$9,B3833=2021,J3833*$P$10,B3833=2022,J3833*$P$11),"")</f>
        <v>139642.32188873025</v>
      </c>
      <c r="L3833" s="3">
        <f t="shared" si="60"/>
        <v>258909.32188873025</v>
      </c>
    </row>
    <row r="3834" spans="1:12">
      <c r="A3834">
        <v>4813920</v>
      </c>
      <c r="B3834">
        <v>2018</v>
      </c>
      <c r="D3834" t="s">
        <v>886</v>
      </c>
      <c r="E3834" t="s">
        <v>887</v>
      </c>
      <c r="F3834" t="s">
        <v>4101</v>
      </c>
      <c r="G3834" t="s">
        <v>888</v>
      </c>
      <c r="H3834" s="5">
        <v>109596</v>
      </c>
      <c r="I3834">
        <f>IFERROR(VLOOKUP(G3834,'NCES Match'!$A$2:$B$1307,2,FALSE),"")</f>
        <v>4813920</v>
      </c>
      <c r="J3834" cm="1">
        <f t="array" ref="J3834">IFERROR(_xlfn.IFS(B3834=2015,H3834/$O$13,B3834=2016,H3834/$O$14,B3834=2017,H3834/$O$15,B3834=2018,H3834/$O$16,B3834=2019,H3834/$O$17,B3834=2020,H3834/$O$18,B3834=2021,H3834/$O$19,B3834=2022,H3834/$O$20),"")</f>
        <v>7.1517838074563604E-5</v>
      </c>
      <c r="K3834" s="3" cm="1">
        <f t="array" ref="K3834">IFERROR(_xlfn.IFS(B3834=2015,J3834*$P$4,B3834=2016,J3834*$P$5,B3834=2017,J3834*$P$6,B3834=2018,J3834*$P$7,B3834=2019,J3834*$P$8,B3834=2020,J3834*$P$9,B3834=2021,J3834*$P$10,B3834=2022,J3834*$P$11),"")</f>
        <v>122785.636134107</v>
      </c>
      <c r="L3834" s="3">
        <f t="shared" si="60"/>
        <v>232381.63613410702</v>
      </c>
    </row>
    <row r="3835" spans="1:12">
      <c r="A3835">
        <v>4813920</v>
      </c>
      <c r="B3835">
        <v>2019</v>
      </c>
      <c r="D3835" t="s">
        <v>886</v>
      </c>
      <c r="E3835" t="s">
        <v>887</v>
      </c>
      <c r="F3835" t="s">
        <v>4101</v>
      </c>
      <c r="G3835" t="s">
        <v>888</v>
      </c>
      <c r="H3835" s="5">
        <v>107676</v>
      </c>
      <c r="I3835">
        <f>IFERROR(VLOOKUP(G3835,'NCES Match'!$A$2:$B$1307,2,FALSE),"")</f>
        <v>4813920</v>
      </c>
      <c r="J3835" cm="1">
        <f t="array" ref="J3835">IFERROR(_xlfn.IFS(B3835=2015,H3835/$O$13,B3835=2016,H3835/$O$14,B3835=2017,H3835/$O$15,B3835=2018,H3835/$O$16,B3835=2019,H3835/$O$17,B3835=2020,H3835/$O$18,B3835=2021,H3835/$O$19,B3835=2022,H3835/$O$20),"")</f>
        <v>6.8178292549087084E-5</v>
      </c>
      <c r="K3835" s="3" cm="1">
        <f t="array" ref="K3835">IFERROR(_xlfn.IFS(B3835=2015,J3835*$P$4,B3835=2016,J3835*$P$5,B3835=2017,J3835*$P$6,B3835=2018,J3835*$P$7,B3835=2019,J3835*$P$8,B3835=2020,J3835*$P$9,B3835=2021,J3835*$P$10,B3835=2022,J3835*$P$11),"")</f>
        <v>118488.82514313766</v>
      </c>
      <c r="L3835" s="3">
        <f t="shared" si="60"/>
        <v>226164.82514313766</v>
      </c>
    </row>
    <row r="3836" spans="1:12">
      <c r="A3836">
        <v>4813920</v>
      </c>
      <c r="B3836">
        <v>2020</v>
      </c>
      <c r="D3836" t="s">
        <v>886</v>
      </c>
      <c r="E3836" t="s">
        <v>887</v>
      </c>
      <c r="F3836" t="s">
        <v>4230</v>
      </c>
      <c r="G3836" t="s">
        <v>888</v>
      </c>
      <c r="H3836" s="5">
        <v>115154</v>
      </c>
      <c r="I3836">
        <f>IFERROR(VLOOKUP(G3836,'NCES Match'!$A$2:$B$1307,2,FALSE),"")</f>
        <v>4813920</v>
      </c>
      <c r="J3836" cm="1">
        <f t="array" ref="J3836">IFERROR(_xlfn.IFS(B3836=2015,H3836/$O$13,B3836=2016,H3836/$O$14,B3836=2017,H3836/$O$15,B3836=2018,H3836/$O$16,B3836=2019,H3836/$O$17,B3836=2020,H3836/$O$18,B3836=2021,H3836/$O$19,B3836=2022,H3836/$O$20),"")</f>
        <v>6.2402823476262999E-5</v>
      </c>
      <c r="K3836" s="3" cm="1">
        <f t="array" ref="K3836">IFERROR(_xlfn.IFS(B3836=2015,J3836*$P$4,B3836=2016,J3836*$P$5,B3836=2017,J3836*$P$6,B3836=2018,J3836*$P$7,B3836=2019,J3836*$P$8,B3836=2020,J3836*$P$9,B3836=2021,J3836*$P$10,B3836=2022,J3836*$P$11),"")</f>
        <v>131545.32755191048</v>
      </c>
      <c r="L3836" s="3">
        <f t="shared" si="60"/>
        <v>246699.32755191048</v>
      </c>
    </row>
    <row r="3837" spans="1:12">
      <c r="A3837">
        <v>4813920</v>
      </c>
      <c r="B3837">
        <v>2021</v>
      </c>
      <c r="D3837" t="s">
        <v>886</v>
      </c>
      <c r="E3837" t="s">
        <v>887</v>
      </c>
      <c r="F3837" t="s">
        <v>4230</v>
      </c>
      <c r="G3837" t="s">
        <v>888</v>
      </c>
      <c r="H3837" s="5">
        <v>132702.51999999999</v>
      </c>
      <c r="I3837">
        <f>IFERROR(VLOOKUP(G3837,'NCES Match'!$A$2:$B$1307,2,FALSE),"")</f>
        <v>4813920</v>
      </c>
      <c r="J3837" cm="1">
        <f t="array" ref="J3837">IFERROR(_xlfn.IFS(B3837=2015,H3837/$O$13,B3837=2016,H3837/$O$14,B3837=2017,H3837/$O$15,B3837=2018,H3837/$O$16,B3837=2019,H3837/$O$17,B3837=2020,H3837/$O$18,B3837=2021,H3837/$O$19,B3837=2022,H3837/$O$20),"")</f>
        <v>6.789631752278522E-5</v>
      </c>
      <c r="K3837" s="3" cm="1">
        <f t="array" ref="K3837">IFERROR(_xlfn.IFS(B3837=2015,J3837*$P$4,B3837=2016,J3837*$P$5,B3837=2017,J3837*$P$6,B3837=2018,J3837*$P$7,B3837=2019,J3837*$P$8,B3837=2020,J3837*$P$9,B3837=2021,J3837*$P$10,B3837=2022,J3837*$P$11),"")</f>
        <v>145335.68605597151</v>
      </c>
      <c r="L3837" s="3">
        <f t="shared" si="60"/>
        <v>278038.2060559715</v>
      </c>
    </row>
    <row r="3838" spans="1:12">
      <c r="A3838">
        <v>4813920</v>
      </c>
      <c r="B3838">
        <v>2022</v>
      </c>
      <c r="D3838" t="s">
        <v>886</v>
      </c>
      <c r="E3838" t="s">
        <v>887</v>
      </c>
      <c r="F3838" t="s">
        <v>4101</v>
      </c>
      <c r="G3838" t="s">
        <v>888</v>
      </c>
      <c r="H3838" s="5">
        <v>179043.71</v>
      </c>
      <c r="I3838">
        <f>IFERROR(VLOOKUP(G3838,'NCES Match'!$A$2:$B$1307,2,FALSE),"")</f>
        <v>4813920</v>
      </c>
      <c r="J3838" cm="1">
        <f t="array" ref="J3838">IFERROR(_xlfn.IFS(B3838=2015,H3838/$O$13,B3838=2016,H3838/$O$14,B3838=2017,H3838/$O$15,B3838=2018,H3838/$O$16,B3838=2019,H3838/$O$17,B3838=2020,H3838/$O$18,B3838=2021,H3838/$O$19,B3838=2022,H3838/$O$20),"")</f>
        <v>7.8641483817020824E-5</v>
      </c>
      <c r="K3838" s="3" cm="1">
        <f t="array" ref="K3838">IFERROR(_xlfn.IFS(B3838=2015,J3838*$P$4,B3838=2016,J3838*$P$5,B3838=2017,J3838*$P$6,B3838=2018,J3838*$P$7,B3838=2019,J3838*$P$8,B3838=2020,J3838*$P$9,B3838=2021,J3838*$P$10,B3838=2022,J3838*$P$11),"")</f>
        <v>169353.09896657837</v>
      </c>
      <c r="L3838" s="3">
        <f t="shared" si="60"/>
        <v>348396.80896657833</v>
      </c>
    </row>
    <row r="3839" spans="1:12">
      <c r="A3839">
        <v>4813920</v>
      </c>
      <c r="B3839">
        <v>2023</v>
      </c>
      <c r="D3839" t="s">
        <v>886</v>
      </c>
      <c r="E3839" t="s">
        <v>887</v>
      </c>
      <c r="F3839" t="s">
        <v>4101</v>
      </c>
      <c r="G3839" t="s">
        <v>888</v>
      </c>
      <c r="H3839" s="5">
        <v>236112.81</v>
      </c>
      <c r="I3839">
        <f>IFERROR(VLOOKUP(G3839,'NCES Match'!$A$2:$B$1307,2,FALSE),"")</f>
        <v>4813920</v>
      </c>
      <c r="J3839" t="str" cm="1">
        <f t="array" ref="J3839">IFERROR(_xlfn.IFS(B3839=2015,H3839/$O$13,B3839=2016,H3839/$O$14,B3839=2017,H3839/$O$15,B3839=2018,H3839/$O$16,B3839=2019,H3839/$O$17,B3839=2020,H3839/$O$18,B3839=2021,H3839/$O$19,B3839=2022,H3839/$O$20),"")</f>
        <v/>
      </c>
      <c r="K3839" s="3" t="str" cm="1">
        <f t="array" ref="K3839">IFERROR(_xlfn.IFS(B3839=2015,J3839*$P$4,B3839=2016,J3839*$P$5,B3839=2017,J3839*$P$6,B3839=2018,J3839*$P$7,B3839=2019,J3839*$P$8,B3839=2020,J3839*$P$9,B3839=2021,J3839*$P$10,B3839=2022,J3839*$P$11),"")</f>
        <v/>
      </c>
      <c r="L3839" s="3">
        <f t="shared" si="60"/>
        <v>236112.81</v>
      </c>
    </row>
    <row r="3840" spans="1:12">
      <c r="A3840">
        <v>4829130</v>
      </c>
      <c r="B3840">
        <v>2015</v>
      </c>
      <c r="C3840" t="s">
        <v>381</v>
      </c>
      <c r="D3840" t="s">
        <v>2142</v>
      </c>
      <c r="E3840" t="s">
        <v>2143</v>
      </c>
      <c r="G3840" t="s">
        <v>2144</v>
      </c>
      <c r="H3840" s="5">
        <v>180465.88</v>
      </c>
      <c r="I3840">
        <f>IFERROR(VLOOKUP(G3840,'NCES Match'!$A$2:$B$1307,2,FALSE),"")</f>
        <v>4829130</v>
      </c>
      <c r="J3840" cm="1">
        <f t="array" ref="J3840">IFERROR(_xlfn.IFS(B3840=2015,H3840/$O$13,B3840=2016,H3840/$O$14,B3840=2017,H3840/$O$15,B3840=2018,H3840/$O$16,B3840=2019,H3840/$O$17,B3840=2020,H3840/$O$18,B3840=2021,H3840/$O$19,B3840=2022,H3840/$O$20),"")</f>
        <v>1.4137764838693031E-4</v>
      </c>
      <c r="K3840" s="3" cm="1">
        <f t="array" ref="K3840">IFERROR(_xlfn.IFS(B3840=2015,J3840*$P$4,B3840=2016,J3840*$P$5,B3840=2017,J3840*$P$6,B3840=2018,J3840*$P$7,B3840=2019,J3840*$P$8,B3840=2020,J3840*$P$9,B3840=2021,J3840*$P$10,B3840=2022,J3840*$P$11),"")</f>
        <v>225000.12227993502</v>
      </c>
      <c r="L3840" s="3">
        <f t="shared" si="60"/>
        <v>405466.00227993506</v>
      </c>
    </row>
    <row r="3841" spans="1:12">
      <c r="A3841">
        <v>4829130</v>
      </c>
      <c r="B3841">
        <v>2016</v>
      </c>
      <c r="C3841" t="s">
        <v>4102</v>
      </c>
      <c r="D3841" t="s">
        <v>2142</v>
      </c>
      <c r="E3841" t="s">
        <v>2143</v>
      </c>
      <c r="F3841" t="s">
        <v>4101</v>
      </c>
      <c r="G3841" t="s">
        <v>2144</v>
      </c>
      <c r="H3841" s="5">
        <v>210906</v>
      </c>
      <c r="I3841">
        <f>IFERROR(VLOOKUP(G3841,'NCES Match'!$A$2:$B$1307,2,FALSE),"")</f>
        <v>4829130</v>
      </c>
      <c r="J3841" cm="1">
        <f t="array" ref="J3841">IFERROR(_xlfn.IFS(B3841=2015,H3841/$O$13,B3841=2016,H3841/$O$14,B3841=2017,H3841/$O$15,B3841=2018,H3841/$O$16,B3841=2019,H3841/$O$17,B3841=2020,H3841/$O$18,B3841=2021,H3841/$O$19,B3841=2022,H3841/$O$20),"")</f>
        <v>1.5098062627622247E-4</v>
      </c>
      <c r="K3841" s="3" cm="1">
        <f t="array" ref="K3841">IFERROR(_xlfn.IFS(B3841=2015,J3841*$P$4,B3841=2016,J3841*$P$5,B3841=2017,J3841*$P$6,B3841=2018,J3841*$P$7,B3841=2019,J3841*$P$8,B3841=2020,J3841*$P$9,B3841=2021,J3841*$P$10,B3841=2022,J3841*$P$11),"")</f>
        <v>252987.85523104825</v>
      </c>
      <c r="L3841" s="3">
        <f t="shared" si="60"/>
        <v>463893.85523104825</v>
      </c>
    </row>
    <row r="3842" spans="1:12">
      <c r="A3842">
        <v>4829130</v>
      </c>
      <c r="B3842">
        <v>2017</v>
      </c>
      <c r="D3842" t="s">
        <v>2142</v>
      </c>
      <c r="E3842" t="s">
        <v>2143</v>
      </c>
      <c r="F3842" t="s">
        <v>4101</v>
      </c>
      <c r="G3842" t="s">
        <v>2144</v>
      </c>
      <c r="H3842" s="5">
        <v>269583</v>
      </c>
      <c r="I3842">
        <f>IFERROR(VLOOKUP(G3842,'NCES Match'!$A$2:$B$1307,2,FALSE),"")</f>
        <v>4829130</v>
      </c>
      <c r="J3842" cm="1">
        <f t="array" ref="J3842">IFERROR(_xlfn.IFS(B3842=2015,H3842/$O$13,B3842=2016,H3842/$O$14,B3842=2017,H3842/$O$15,B3842=2018,H3842/$O$16,B3842=2019,H3842/$O$17,B3842=2020,H3842/$O$18,B3842=2021,H3842/$O$19,B3842=2022,H3842/$O$20),"")</f>
        <v>1.8586097102144358E-4</v>
      </c>
      <c r="K3842" s="3" cm="1">
        <f t="array" ref="K3842">IFERROR(_xlfn.IFS(B3842=2015,J3842*$P$4,B3842=2016,J3842*$P$5,B3842=2017,J3842*$P$6,B3842=2018,J3842*$P$7,B3842=2019,J3842*$P$8,B3842=2020,J3842*$P$9,B3842=2021,J3842*$P$10,B3842=2022,J3842*$P$11),"")</f>
        <v>315637.98923197167</v>
      </c>
      <c r="L3842" s="3">
        <f t="shared" si="60"/>
        <v>585220.98923197167</v>
      </c>
    </row>
    <row r="3843" spans="1:12">
      <c r="A3843">
        <v>4829130</v>
      </c>
      <c r="B3843">
        <v>2018</v>
      </c>
      <c r="D3843" t="s">
        <v>2142</v>
      </c>
      <c r="E3843" t="s">
        <v>2143</v>
      </c>
      <c r="F3843" t="s">
        <v>4101</v>
      </c>
      <c r="G3843" t="s">
        <v>2144</v>
      </c>
      <c r="H3843" s="5">
        <v>335380</v>
      </c>
      <c r="I3843">
        <f>IFERROR(VLOOKUP(G3843,'NCES Match'!$A$2:$B$1307,2,FALSE),"")</f>
        <v>4829130</v>
      </c>
      <c r="J3843" cm="1">
        <f t="array" ref="J3843">IFERROR(_xlfn.IFS(B3843=2015,H3843/$O$13,B3843=2016,H3843/$O$14,B3843=2017,H3843/$O$15,B3843=2018,H3843/$O$16,B3843=2019,H3843/$O$17,B3843=2020,H3843/$O$18,B3843=2021,H3843/$O$19,B3843=2022,H3843/$O$20),"")</f>
        <v>2.1885518206364414E-4</v>
      </c>
      <c r="K3843" s="3" cm="1">
        <f t="array" ref="K3843">IFERROR(_xlfn.IFS(B3843=2015,J3843*$P$4,B3843=2016,J3843*$P$5,B3843=2017,J3843*$P$6,B3843=2018,J3843*$P$7,B3843=2019,J3843*$P$8,B3843=2020,J3843*$P$9,B3843=2021,J3843*$P$10,B3843=2022,J3843*$P$11),"")</f>
        <v>375742.24101843871</v>
      </c>
      <c r="L3843" s="3">
        <f t="shared" ref="L3843:L3906" si="61">SUM(H3843,K3843)</f>
        <v>711122.24101843871</v>
      </c>
    </row>
    <row r="3844" spans="1:12">
      <c r="A3844">
        <v>4829130</v>
      </c>
      <c r="B3844">
        <v>2019</v>
      </c>
      <c r="D3844" t="s">
        <v>2142</v>
      </c>
      <c r="E3844" t="s">
        <v>2143</v>
      </c>
      <c r="F3844" t="s">
        <v>4101</v>
      </c>
      <c r="G3844" t="s">
        <v>2144</v>
      </c>
      <c r="H3844" s="5">
        <v>372263</v>
      </c>
      <c r="I3844">
        <f>IFERROR(VLOOKUP(G3844,'NCES Match'!$A$2:$B$1307,2,FALSE),"")</f>
        <v>4829130</v>
      </c>
      <c r="J3844" cm="1">
        <f t="array" ref="J3844">IFERROR(_xlfn.IFS(B3844=2015,H3844/$O$13,B3844=2016,H3844/$O$14,B3844=2017,H3844/$O$15,B3844=2018,H3844/$O$16,B3844=2019,H3844/$O$17,B3844=2020,H3844/$O$18,B3844=2021,H3844/$O$19,B3844=2022,H3844/$O$20),"")</f>
        <v>2.3570949625915531E-4</v>
      </c>
      <c r="K3844" s="3" cm="1">
        <f t="array" ref="K3844">IFERROR(_xlfn.IFS(B3844=2015,J3844*$P$4,B3844=2016,J3844*$P$5,B3844=2017,J3844*$P$6,B3844=2018,J3844*$P$7,B3844=2019,J3844*$P$8,B3844=2020,J3844*$P$9,B3844=2021,J3844*$P$10,B3844=2022,J3844*$P$11),"")</f>
        <v>409645.6546886944</v>
      </c>
      <c r="L3844" s="3">
        <f t="shared" si="61"/>
        <v>781908.6546886944</v>
      </c>
    </row>
    <row r="3845" spans="1:12">
      <c r="A3845">
        <v>4829130</v>
      </c>
      <c r="B3845">
        <v>2020</v>
      </c>
      <c r="D3845" t="s">
        <v>2142</v>
      </c>
      <c r="E3845" t="s">
        <v>2143</v>
      </c>
      <c r="F3845" t="s">
        <v>4230</v>
      </c>
      <c r="G3845" t="s">
        <v>2144</v>
      </c>
      <c r="H3845" s="5">
        <v>335713</v>
      </c>
      <c r="I3845">
        <f>IFERROR(VLOOKUP(G3845,'NCES Match'!$A$2:$B$1307,2,FALSE),"")</f>
        <v>4829130</v>
      </c>
      <c r="J3845" cm="1">
        <f t="array" ref="J3845">IFERROR(_xlfn.IFS(B3845=2015,H3845/$O$13,B3845=2016,H3845/$O$14,B3845=2017,H3845/$O$15,B3845=2018,H3845/$O$16,B3845=2019,H3845/$O$17,B3845=2020,H3845/$O$18,B3845=2021,H3845/$O$19,B3845=2022,H3845/$O$20),"")</f>
        <v>1.8192541359993297E-4</v>
      </c>
      <c r="K3845" s="3" cm="1">
        <f t="array" ref="K3845">IFERROR(_xlfn.IFS(B3845=2015,J3845*$P$4,B3845=2016,J3845*$P$5,B3845=2017,J3845*$P$6,B3845=2018,J3845*$P$7,B3845=2019,J3845*$P$8,B3845=2020,J3845*$P$9,B3845=2021,J3845*$P$10,B3845=2022,J3845*$P$11),"")</f>
        <v>383499.28398869798</v>
      </c>
      <c r="L3845" s="3">
        <f t="shared" si="61"/>
        <v>719212.28398869792</v>
      </c>
    </row>
    <row r="3846" spans="1:12">
      <c r="A3846">
        <v>4829130</v>
      </c>
      <c r="B3846">
        <v>2021</v>
      </c>
      <c r="D3846" t="s">
        <v>2142</v>
      </c>
      <c r="E3846" t="s">
        <v>2143</v>
      </c>
      <c r="F3846" t="s">
        <v>4230</v>
      </c>
      <c r="G3846" t="s">
        <v>2144</v>
      </c>
      <c r="H3846" s="5">
        <v>435123.84</v>
      </c>
      <c r="I3846">
        <f>IFERROR(VLOOKUP(G3846,'NCES Match'!$A$2:$B$1307,2,FALSE),"")</f>
        <v>4829130</v>
      </c>
      <c r="J3846" cm="1">
        <f t="array" ref="J3846">IFERROR(_xlfn.IFS(B3846=2015,H3846/$O$13,B3846=2016,H3846/$O$14,B3846=2017,H3846/$O$15,B3846=2018,H3846/$O$16,B3846=2019,H3846/$O$17,B3846=2020,H3846/$O$18,B3846=2021,H3846/$O$19,B3846=2022,H3846/$O$20),"")</f>
        <v>2.2262807369727116E-4</v>
      </c>
      <c r="K3846" s="3" cm="1">
        <f t="array" ref="K3846">IFERROR(_xlfn.IFS(B3846=2015,J3846*$P$4,B3846=2016,J3846*$P$5,B3846=2017,J3846*$P$6,B3846=2018,J3846*$P$7,B3846=2019,J3846*$P$8,B3846=2020,J3846*$P$9,B3846=2021,J3846*$P$10,B3846=2022,J3846*$P$11),"")</f>
        <v>476547.25626694044</v>
      </c>
      <c r="L3846" s="3">
        <f t="shared" si="61"/>
        <v>911671.09626694047</v>
      </c>
    </row>
    <row r="3847" spans="1:12">
      <c r="A3847">
        <v>4829130</v>
      </c>
      <c r="B3847">
        <v>2022</v>
      </c>
      <c r="D3847" t="s">
        <v>2142</v>
      </c>
      <c r="E3847" t="s">
        <v>2143</v>
      </c>
      <c r="F3847" t="s">
        <v>4101</v>
      </c>
      <c r="G3847" t="s">
        <v>2144</v>
      </c>
      <c r="H3847" s="5">
        <v>431965.62</v>
      </c>
      <c r="I3847">
        <f>IFERROR(VLOOKUP(G3847,'NCES Match'!$A$2:$B$1307,2,FALSE),"")</f>
        <v>4829130</v>
      </c>
      <c r="J3847" cm="1">
        <f t="array" ref="J3847">IFERROR(_xlfn.IFS(B3847=2015,H3847/$O$13,B3847=2016,H3847/$O$14,B3847=2017,H3847/$O$15,B3847=2018,H3847/$O$16,B3847=2019,H3847/$O$17,B3847=2020,H3847/$O$18,B3847=2021,H3847/$O$19,B3847=2022,H3847/$O$20),"")</f>
        <v>1.8973253690252157E-4</v>
      </c>
      <c r="K3847" s="3" cm="1">
        <f t="array" ref="K3847">IFERROR(_xlfn.IFS(B3847=2015,J3847*$P$4,B3847=2016,J3847*$P$5,B3847=2017,J3847*$P$6,B3847=2018,J3847*$P$7,B3847=2019,J3847*$P$8,B3847=2020,J3847*$P$9,B3847=2021,J3847*$P$10,B3847=2022,J3847*$P$11),"")</f>
        <v>408585.79390484805</v>
      </c>
      <c r="L3847" s="3">
        <f t="shared" si="61"/>
        <v>840551.41390484804</v>
      </c>
    </row>
    <row r="3848" spans="1:12">
      <c r="A3848">
        <v>4829130</v>
      </c>
      <c r="B3848">
        <v>2023</v>
      </c>
      <c r="D3848" t="s">
        <v>2142</v>
      </c>
      <c r="E3848" t="s">
        <v>2143</v>
      </c>
      <c r="F3848" t="s">
        <v>4101</v>
      </c>
      <c r="G3848" t="s">
        <v>2144</v>
      </c>
      <c r="H3848" s="5">
        <v>504650.59</v>
      </c>
      <c r="I3848">
        <f>IFERROR(VLOOKUP(G3848,'NCES Match'!$A$2:$B$1307,2,FALSE),"")</f>
        <v>4829130</v>
      </c>
      <c r="J3848" t="str" cm="1">
        <f t="array" ref="J3848">IFERROR(_xlfn.IFS(B3848=2015,H3848/$O$13,B3848=2016,H3848/$O$14,B3848=2017,H3848/$O$15,B3848=2018,H3848/$O$16,B3848=2019,H3848/$O$17,B3848=2020,H3848/$O$18,B3848=2021,H3848/$O$19,B3848=2022,H3848/$O$20),"")</f>
        <v/>
      </c>
      <c r="K3848" s="3" t="str" cm="1">
        <f t="array" ref="K3848">IFERROR(_xlfn.IFS(B3848=2015,J3848*$P$4,B3848=2016,J3848*$P$5,B3848=2017,J3848*$P$6,B3848=2018,J3848*$P$7,B3848=2019,J3848*$P$8,B3848=2020,J3848*$P$9,B3848=2021,J3848*$P$10,B3848=2022,J3848*$P$11),"")</f>
        <v/>
      </c>
      <c r="L3848" s="3">
        <f t="shared" si="61"/>
        <v>504650.59</v>
      </c>
    </row>
    <row r="3849" spans="1:12">
      <c r="A3849">
        <v>4845330</v>
      </c>
      <c r="B3849">
        <v>2015</v>
      </c>
      <c r="C3849" t="s">
        <v>381</v>
      </c>
      <c r="D3849" t="s">
        <v>3399</v>
      </c>
      <c r="E3849" t="s">
        <v>3400</v>
      </c>
      <c r="G3849" t="s">
        <v>3401</v>
      </c>
      <c r="H3849" s="5">
        <v>94115.98</v>
      </c>
      <c r="I3849">
        <f>IFERROR(VLOOKUP(G3849,'NCES Match'!$A$2:$B$1307,2,FALSE),"")</f>
        <v>4845330</v>
      </c>
      <c r="J3849" cm="1">
        <f t="array" ref="J3849">IFERROR(_xlfn.IFS(B3849=2015,H3849/$O$13,B3849=2016,H3849/$O$14,B3849=2017,H3849/$O$15,B3849=2018,H3849/$O$16,B3849=2019,H3849/$O$17,B3849=2020,H3849/$O$18,B3849=2021,H3849/$O$19,B3849=2022,H3849/$O$20),"")</f>
        <v>7.3730812317715481E-5</v>
      </c>
      <c r="K3849" s="3" cm="1">
        <f t="array" ref="K3849">IFERROR(_xlfn.IFS(B3849=2015,J3849*$P$4,B3849=2016,J3849*$P$5,B3849=2017,J3849*$P$6,B3849=2018,J3849*$P$7,B3849=2019,J3849*$P$8,B3849=2020,J3849*$P$9,B3849=2021,J3849*$P$10,B3849=2022,J3849*$P$11),"")</f>
        <v>117341.33348916657</v>
      </c>
      <c r="L3849" s="3">
        <f t="shared" si="61"/>
        <v>211457.31348916655</v>
      </c>
    </row>
    <row r="3850" spans="1:12">
      <c r="A3850">
        <v>4845330</v>
      </c>
      <c r="B3850">
        <v>2016</v>
      </c>
      <c r="C3850" t="s">
        <v>4102</v>
      </c>
      <c r="D3850" t="s">
        <v>3399</v>
      </c>
      <c r="E3850" t="s">
        <v>3400</v>
      </c>
      <c r="F3850" t="s">
        <v>4101</v>
      </c>
      <c r="G3850" t="s">
        <v>3401</v>
      </c>
      <c r="H3850" s="5">
        <v>86563</v>
      </c>
      <c r="I3850">
        <f>IFERROR(VLOOKUP(G3850,'NCES Match'!$A$2:$B$1307,2,FALSE),"")</f>
        <v>4845330</v>
      </c>
      <c r="J3850" cm="1">
        <f t="array" ref="J3850">IFERROR(_xlfn.IFS(B3850=2015,H3850/$O$13,B3850=2016,H3850/$O$14,B3850=2017,H3850/$O$15,B3850=2018,H3850/$O$16,B3850=2019,H3850/$O$17,B3850=2020,H3850/$O$18,B3850=2021,H3850/$O$19,B3850=2022,H3850/$O$20),"")</f>
        <v>6.1967587230086604E-5</v>
      </c>
      <c r="K3850" s="3" cm="1">
        <f t="array" ref="K3850">IFERROR(_xlfn.IFS(B3850=2015,J3850*$P$4,B3850=2016,J3850*$P$5,B3850=2017,J3850*$P$6,B3850=2018,J3850*$P$7,B3850=2019,J3850*$P$8,B3850=2020,J3850*$P$9,B3850=2021,J3850*$P$10,B3850=2022,J3850*$P$11),"")</f>
        <v>103834.82552589888</v>
      </c>
      <c r="L3850" s="3">
        <f t="shared" si="61"/>
        <v>190397.82552589889</v>
      </c>
    </row>
    <row r="3851" spans="1:12">
      <c r="A3851">
        <v>4845330</v>
      </c>
      <c r="B3851">
        <v>2017</v>
      </c>
      <c r="D3851" t="s">
        <v>3399</v>
      </c>
      <c r="E3851" t="s">
        <v>3400</v>
      </c>
      <c r="F3851" t="s">
        <v>4101</v>
      </c>
      <c r="G3851" t="s">
        <v>3401</v>
      </c>
      <c r="H3851" s="5">
        <v>85643</v>
      </c>
      <c r="I3851">
        <f>IFERROR(VLOOKUP(G3851,'NCES Match'!$A$2:$B$1307,2,FALSE),"")</f>
        <v>4845330</v>
      </c>
      <c r="J3851" cm="1">
        <f t="array" ref="J3851">IFERROR(_xlfn.IFS(B3851=2015,H3851/$O$13,B3851=2016,H3851/$O$14,B3851=2017,H3851/$O$15,B3851=2018,H3851/$O$16,B3851=2019,H3851/$O$17,B3851=2020,H3851/$O$18,B3851=2021,H3851/$O$19,B3851=2022,H3851/$O$20),"")</f>
        <v>5.9045604289549018E-5</v>
      </c>
      <c r="K3851" s="3" cm="1">
        <f t="array" ref="K3851">IFERROR(_xlfn.IFS(B3851=2015,J3851*$P$4,B3851=2016,J3851*$P$5,B3851=2017,J3851*$P$6,B3851=2018,J3851*$P$7,B3851=2019,J3851*$P$8,B3851=2020,J3851*$P$9,B3851=2021,J3851*$P$10,B3851=2022,J3851*$P$11),"")</f>
        <v>100274.06888340048</v>
      </c>
      <c r="L3851" s="3">
        <f t="shared" si="61"/>
        <v>185917.06888340047</v>
      </c>
    </row>
    <row r="3852" spans="1:12">
      <c r="A3852">
        <v>4845330</v>
      </c>
      <c r="B3852">
        <v>2018</v>
      </c>
      <c r="D3852" t="s">
        <v>3399</v>
      </c>
      <c r="E3852" t="s">
        <v>3400</v>
      </c>
      <c r="F3852" t="s">
        <v>4101</v>
      </c>
      <c r="G3852" t="s">
        <v>3401</v>
      </c>
      <c r="H3852" s="5">
        <v>20882</v>
      </c>
      <c r="I3852">
        <f>IFERROR(VLOOKUP(G3852,'NCES Match'!$A$2:$B$1307,2,FALSE),"")</f>
        <v>4845330</v>
      </c>
      <c r="J3852" cm="1">
        <f t="array" ref="J3852">IFERROR(_xlfn.IFS(B3852=2015,H3852/$O$13,B3852=2016,H3852/$O$14,B3852=2017,H3852/$O$15,B3852=2018,H3852/$O$16,B3852=2019,H3852/$O$17,B3852=2020,H3852/$O$18,B3852=2021,H3852/$O$19,B3852=2022,H3852/$O$20),"")</f>
        <v>1.3626733591308416E-5</v>
      </c>
      <c r="K3852" s="3" cm="1">
        <f t="array" ref="K3852">IFERROR(_xlfn.IFS(B3852=2015,J3852*$P$4,B3852=2016,J3852*$P$5,B3852=2017,J3852*$P$6,B3852=2018,J3852*$P$7,B3852=2019,J3852*$P$8,B3852=2020,J3852*$P$9,B3852=2021,J3852*$P$10,B3852=2022,J3852*$P$11),"")</f>
        <v>23395.102501482012</v>
      </c>
      <c r="L3852" s="3">
        <f t="shared" si="61"/>
        <v>44277.102501482012</v>
      </c>
    </row>
    <row r="3853" spans="1:12">
      <c r="A3853">
        <v>4845330</v>
      </c>
      <c r="B3853">
        <v>2019</v>
      </c>
      <c r="D3853" t="s">
        <v>3399</v>
      </c>
      <c r="E3853" t="s">
        <v>3400</v>
      </c>
      <c r="F3853" t="s">
        <v>4101</v>
      </c>
      <c r="G3853" t="s">
        <v>3401</v>
      </c>
      <c r="H3853" s="5">
        <v>23711</v>
      </c>
      <c r="I3853">
        <f>IFERROR(VLOOKUP(G3853,'NCES Match'!$A$2:$B$1307,2,FALSE),"")</f>
        <v>4845330</v>
      </c>
      <c r="J3853" cm="1">
        <f t="array" ref="J3853">IFERROR(_xlfn.IFS(B3853=2015,H3853/$O$13,B3853=2016,H3853/$O$14,B3853=2017,H3853/$O$15,B3853=2018,H3853/$O$16,B3853=2019,H3853/$O$17,B3853=2020,H3853/$O$18,B3853=2021,H3853/$O$19,B3853=2022,H3853/$O$20),"")</f>
        <v>1.5013331611792823E-5</v>
      </c>
      <c r="K3853" s="3" cm="1">
        <f t="array" ref="K3853">IFERROR(_xlfn.IFS(B3853=2015,J3853*$P$4,B3853=2016,J3853*$P$5,B3853=2017,J3853*$P$6,B3853=2018,J3853*$P$7,B3853=2019,J3853*$P$8,B3853=2020,J3853*$P$9,B3853=2021,J3853*$P$10,B3853=2022,J3853*$P$11),"")</f>
        <v>26092.058889343374</v>
      </c>
      <c r="L3853" s="3">
        <f t="shared" si="61"/>
        <v>49803.058889343374</v>
      </c>
    </row>
    <row r="3854" spans="1:12">
      <c r="A3854">
        <v>4845330</v>
      </c>
      <c r="B3854">
        <v>2020</v>
      </c>
      <c r="D3854" t="s">
        <v>3399</v>
      </c>
      <c r="E3854" t="s">
        <v>3400</v>
      </c>
      <c r="F3854" t="s">
        <v>4230</v>
      </c>
      <c r="G3854" t="s">
        <v>3401</v>
      </c>
      <c r="H3854" s="5">
        <v>28294</v>
      </c>
      <c r="I3854">
        <f>IFERROR(VLOOKUP(G3854,'NCES Match'!$A$2:$B$1307,2,FALSE),"")</f>
        <v>4845330</v>
      </c>
      <c r="J3854" cm="1">
        <f t="array" ref="J3854">IFERROR(_xlfn.IFS(B3854=2015,H3854/$O$13,B3854=2016,H3854/$O$14,B3854=2017,H3854/$O$15,B3854=2018,H3854/$O$16,B3854=2019,H3854/$O$17,B3854=2020,H3854/$O$18,B3854=2021,H3854/$O$19,B3854=2022,H3854/$O$20),"")</f>
        <v>1.5332732579305847E-5</v>
      </c>
      <c r="K3854" s="3" cm="1">
        <f t="array" ref="K3854">IFERROR(_xlfn.IFS(B3854=2015,J3854*$P$4,B3854=2016,J3854*$P$5,B3854=2017,J3854*$P$6,B3854=2018,J3854*$P$7,B3854=2019,J3854*$P$8,B3854=2020,J3854*$P$9,B3854=2021,J3854*$P$10,B3854=2022,J3854*$P$11),"")</f>
        <v>32321.443438818937</v>
      </c>
      <c r="L3854" s="3">
        <f t="shared" si="61"/>
        <v>60615.44343881894</v>
      </c>
    </row>
    <row r="3855" spans="1:12">
      <c r="A3855">
        <v>4845330</v>
      </c>
      <c r="B3855">
        <v>2021</v>
      </c>
      <c r="D3855" t="s">
        <v>3399</v>
      </c>
      <c r="E3855" t="s">
        <v>3400</v>
      </c>
      <c r="F3855" t="s">
        <v>4230</v>
      </c>
      <c r="G3855" t="s">
        <v>3401</v>
      </c>
      <c r="H3855" s="5">
        <v>31409.22</v>
      </c>
      <c r="I3855">
        <f>IFERROR(VLOOKUP(G3855,'NCES Match'!$A$2:$B$1307,2,FALSE),"")</f>
        <v>4845330</v>
      </c>
      <c r="J3855" cm="1">
        <f t="array" ref="J3855">IFERROR(_xlfn.IFS(B3855=2015,H3855/$O$13,B3855=2016,H3855/$O$14,B3855=2017,H3855/$O$15,B3855=2018,H3855/$O$16,B3855=2019,H3855/$O$17,B3855=2020,H3855/$O$18,B3855=2021,H3855/$O$19,B3855=2022,H3855/$O$20),"")</f>
        <v>1.6070308041347039E-5</v>
      </c>
      <c r="K3855" s="3" cm="1">
        <f t="array" ref="K3855">IFERROR(_xlfn.IFS(B3855=2015,J3855*$P$4,B3855=2016,J3855*$P$5,B3855=2017,J3855*$P$6,B3855=2018,J3855*$P$7,B3855=2019,J3855*$P$8,B3855=2020,J3855*$P$9,B3855=2021,J3855*$P$10,B3855=2022,J3855*$P$11),"")</f>
        <v>34399.350797429783</v>
      </c>
      <c r="L3855" s="3">
        <f t="shared" si="61"/>
        <v>65808.570797429784</v>
      </c>
    </row>
    <row r="3856" spans="1:12">
      <c r="A3856">
        <v>4845330</v>
      </c>
      <c r="B3856">
        <v>2022</v>
      </c>
      <c r="D3856" t="s">
        <v>3399</v>
      </c>
      <c r="E3856" t="s">
        <v>3400</v>
      </c>
      <c r="F3856" t="s">
        <v>4101</v>
      </c>
      <c r="G3856" t="s">
        <v>3401</v>
      </c>
      <c r="H3856" s="5">
        <v>34878.400000000001</v>
      </c>
      <c r="I3856">
        <f>IFERROR(VLOOKUP(G3856,'NCES Match'!$A$2:$B$1307,2,FALSE),"")</f>
        <v>4845330</v>
      </c>
      <c r="J3856" cm="1">
        <f t="array" ref="J3856">IFERROR(_xlfn.IFS(B3856=2015,H3856/$O$13,B3856=2016,H3856/$O$14,B3856=2017,H3856/$O$15,B3856=2018,H3856/$O$16,B3856=2019,H3856/$O$17,B3856=2020,H3856/$O$18,B3856=2021,H3856/$O$19,B3856=2022,H3856/$O$20),"")</f>
        <v>1.5319662048801266E-5</v>
      </c>
      <c r="K3856" s="3" cm="1">
        <f t="array" ref="K3856">IFERROR(_xlfn.IFS(B3856=2015,J3856*$P$4,B3856=2016,J3856*$P$5,B3856=2017,J3856*$P$6,B3856=2018,J3856*$P$7,B3856=2019,J3856*$P$8,B3856=2020,J3856*$P$9,B3856=2021,J3856*$P$10,B3856=2022,J3856*$P$11),"")</f>
        <v>32990.631879756671</v>
      </c>
      <c r="L3856" s="3">
        <f t="shared" si="61"/>
        <v>67869.031879756672</v>
      </c>
    </row>
    <row r="3857" spans="1:12">
      <c r="A3857">
        <v>4845330</v>
      </c>
      <c r="B3857">
        <v>2023</v>
      </c>
      <c r="D3857" t="s">
        <v>3399</v>
      </c>
      <c r="E3857" t="s">
        <v>3400</v>
      </c>
      <c r="F3857" t="s">
        <v>4101</v>
      </c>
      <c r="G3857" t="s">
        <v>3401</v>
      </c>
      <c r="H3857" s="5">
        <v>36772.550000000003</v>
      </c>
      <c r="I3857">
        <f>IFERROR(VLOOKUP(G3857,'NCES Match'!$A$2:$B$1307,2,FALSE),"")</f>
        <v>4845330</v>
      </c>
      <c r="J3857" t="str" cm="1">
        <f t="array" ref="J3857">IFERROR(_xlfn.IFS(B3857=2015,H3857/$O$13,B3857=2016,H3857/$O$14,B3857=2017,H3857/$O$15,B3857=2018,H3857/$O$16,B3857=2019,H3857/$O$17,B3857=2020,H3857/$O$18,B3857=2021,H3857/$O$19,B3857=2022,H3857/$O$20),"")</f>
        <v/>
      </c>
      <c r="K3857" s="3" t="str" cm="1">
        <f t="array" ref="K3857">IFERROR(_xlfn.IFS(B3857=2015,J3857*$P$4,B3857=2016,J3857*$P$5,B3857=2017,J3857*$P$6,B3857=2018,J3857*$P$7,B3857=2019,J3857*$P$8,B3857=2020,J3857*$P$9,B3857=2021,J3857*$P$10,B3857=2022,J3857*$P$11),"")</f>
        <v/>
      </c>
      <c r="L3857" s="3">
        <f t="shared" si="61"/>
        <v>36772.550000000003</v>
      </c>
    </row>
    <row r="3858" spans="1:12">
      <c r="A3858">
        <v>4837900</v>
      </c>
      <c r="B3858">
        <v>2015</v>
      </c>
      <c r="C3858" t="s">
        <v>381</v>
      </c>
      <c r="D3858" t="s">
        <v>2830</v>
      </c>
      <c r="E3858" t="s">
        <v>2831</v>
      </c>
      <c r="G3858" t="s">
        <v>2832</v>
      </c>
      <c r="H3858" s="5">
        <v>112259.57</v>
      </c>
      <c r="I3858">
        <f>IFERROR(VLOOKUP(G3858,'NCES Match'!$A$2:$B$1307,2,FALSE),"")</f>
        <v>4837900</v>
      </c>
      <c r="J3858" cm="1">
        <f t="array" ref="J3858">IFERROR(_xlfn.IFS(B3858=2015,H3858/$O$13,B3858=2016,H3858/$O$14,B3858=2017,H3858/$O$15,B3858=2018,H3858/$O$16,B3858=2019,H3858/$O$17,B3858=2020,H3858/$O$18,B3858=2021,H3858/$O$19,B3858=2022,H3858/$O$20),"")</f>
        <v>8.794456888763677E-5</v>
      </c>
      <c r="K3858" s="3" cm="1">
        <f t="array" ref="K3858">IFERROR(_xlfn.IFS(B3858=2015,J3858*$P$4,B3858=2016,J3858*$P$5,B3858=2017,J3858*$P$6,B3858=2018,J3858*$P$7,B3858=2019,J3858*$P$8,B3858=2020,J3858*$P$9,B3858=2021,J3858*$P$10,B3858=2022,J3858*$P$11),"")</f>
        <v>139962.28526463243</v>
      </c>
      <c r="L3858" s="3">
        <f t="shared" si="61"/>
        <v>252221.85526463244</v>
      </c>
    </row>
    <row r="3859" spans="1:12">
      <c r="A3859">
        <v>4837900</v>
      </c>
      <c r="B3859">
        <v>2016</v>
      </c>
      <c r="C3859" t="s">
        <v>4102</v>
      </c>
      <c r="D3859" t="s">
        <v>2830</v>
      </c>
      <c r="E3859" t="s">
        <v>2831</v>
      </c>
      <c r="F3859" t="s">
        <v>4101</v>
      </c>
      <c r="G3859" t="s">
        <v>2832</v>
      </c>
      <c r="H3859" s="5">
        <v>112907</v>
      </c>
      <c r="I3859">
        <f>IFERROR(VLOOKUP(G3859,'NCES Match'!$A$2:$B$1307,2,FALSE),"")</f>
        <v>4837900</v>
      </c>
      <c r="J3859" cm="1">
        <f t="array" ref="J3859">IFERROR(_xlfn.IFS(B3859=2015,H3859/$O$13,B3859=2016,H3859/$O$14,B3859=2017,H3859/$O$15,B3859=2018,H3859/$O$16,B3859=2019,H3859/$O$17,B3859=2020,H3859/$O$18,B3859=2021,H3859/$O$19,B3859=2022,H3859/$O$20),"")</f>
        <v>8.0826385076619207E-5</v>
      </c>
      <c r="K3859" s="3" cm="1">
        <f t="array" ref="K3859">IFERROR(_xlfn.IFS(B3859=2015,J3859*$P$4,B3859=2016,J3859*$P$5,B3859=2017,J3859*$P$6,B3859=2018,J3859*$P$7,B3859=2019,J3859*$P$8,B3859=2020,J3859*$P$9,B3859=2021,J3859*$P$10,B3859=2022,J3859*$P$11),"")</f>
        <v>135435.21649726402</v>
      </c>
      <c r="L3859" s="3">
        <f t="shared" si="61"/>
        <v>248342.21649726402</v>
      </c>
    </row>
    <row r="3860" spans="1:12">
      <c r="A3860">
        <v>4837900</v>
      </c>
      <c r="B3860">
        <v>2017</v>
      </c>
      <c r="D3860" t="s">
        <v>2830</v>
      </c>
      <c r="E3860" t="s">
        <v>2831</v>
      </c>
      <c r="F3860" t="s">
        <v>4101</v>
      </c>
      <c r="G3860" t="s">
        <v>2832</v>
      </c>
      <c r="H3860" s="5">
        <v>124213</v>
      </c>
      <c r="I3860">
        <f>IFERROR(VLOOKUP(G3860,'NCES Match'!$A$2:$B$1307,2,FALSE),"")</f>
        <v>4837900</v>
      </c>
      <c r="J3860" cm="1">
        <f t="array" ref="J3860">IFERROR(_xlfn.IFS(B3860=2015,H3860/$O$13,B3860=2016,H3860/$O$14,B3860=2017,H3860/$O$15,B3860=2018,H3860/$O$16,B3860=2019,H3860/$O$17,B3860=2020,H3860/$O$18,B3860=2021,H3860/$O$19,B3860=2022,H3860/$O$20),"")</f>
        <v>8.5637257518042948E-5</v>
      </c>
      <c r="K3860" s="3" cm="1">
        <f t="array" ref="K3860">IFERROR(_xlfn.IFS(B3860=2015,J3860*$P$4,B3860=2016,J3860*$P$5,B3860=2017,J3860*$P$6,B3860=2018,J3860*$P$7,B3860=2019,J3860*$P$8,B3860=2020,J3860*$P$9,B3860=2021,J3860*$P$10,B3860=2022,J3860*$P$11),"")</f>
        <v>145433.28606206956</v>
      </c>
      <c r="L3860" s="3">
        <f t="shared" si="61"/>
        <v>269646.28606206959</v>
      </c>
    </row>
    <row r="3861" spans="1:12">
      <c r="A3861">
        <v>4837900</v>
      </c>
      <c r="B3861">
        <v>2018</v>
      </c>
      <c r="D3861" t="s">
        <v>2830</v>
      </c>
      <c r="E3861" t="s">
        <v>2831</v>
      </c>
      <c r="F3861" t="s">
        <v>4101</v>
      </c>
      <c r="G3861" t="s">
        <v>2832</v>
      </c>
      <c r="H3861" s="5">
        <v>127879</v>
      </c>
      <c r="I3861">
        <f>IFERROR(VLOOKUP(G3861,'NCES Match'!$A$2:$B$1307,2,FALSE),"")</f>
        <v>4837900</v>
      </c>
      <c r="J3861" cm="1">
        <f t="array" ref="J3861">IFERROR(_xlfn.IFS(B3861=2015,H3861/$O$13,B3861=2016,H3861/$O$14,B3861=2017,H3861/$O$15,B3861=2018,H3861/$O$16,B3861=2019,H3861/$O$17,B3861=2020,H3861/$O$18,B3861=2021,H3861/$O$19,B3861=2022,H3861/$O$20),"")</f>
        <v>8.34485712538516E-5</v>
      </c>
      <c r="K3861" s="3" cm="1">
        <f t="array" ref="K3861">IFERROR(_xlfn.IFS(B3861=2015,J3861*$P$4,B3861=2016,J3861*$P$5,B3861=2017,J3861*$P$6,B3861=2018,J3861*$P$7,B3861=2019,J3861*$P$8,B3861=2020,J3861*$P$9,B3861=2021,J3861*$P$10,B3861=2022,J3861*$P$11),"")</f>
        <v>143268.95473551471</v>
      </c>
      <c r="L3861" s="3">
        <f t="shared" si="61"/>
        <v>271147.95473551471</v>
      </c>
    </row>
    <row r="3862" spans="1:12">
      <c r="A3862">
        <v>4837900</v>
      </c>
      <c r="B3862">
        <v>2019</v>
      </c>
      <c r="D3862" t="s">
        <v>2830</v>
      </c>
      <c r="E3862" t="s">
        <v>2831</v>
      </c>
      <c r="F3862" t="s">
        <v>4101</v>
      </c>
      <c r="G3862" t="s">
        <v>2832</v>
      </c>
      <c r="H3862" s="5">
        <v>140084</v>
      </c>
      <c r="I3862">
        <f>IFERROR(VLOOKUP(G3862,'NCES Match'!$A$2:$B$1307,2,FALSE),"")</f>
        <v>4837900</v>
      </c>
      <c r="J3862" cm="1">
        <f t="array" ref="J3862">IFERROR(_xlfn.IFS(B3862=2015,H3862/$O$13,B3862=2016,H3862/$O$14,B3862=2017,H3862/$O$15,B3862=2018,H3862/$O$16,B3862=2019,H3862/$O$17,B3862=2020,H3862/$O$18,B3862=2021,H3862/$O$19,B3862=2022,H3862/$O$20),"")</f>
        <v>8.8698390852616328E-5</v>
      </c>
      <c r="K3862" s="3" cm="1">
        <f t="array" ref="K3862">IFERROR(_xlfn.IFS(B3862=2015,J3862*$P$4,B3862=2016,J3862*$P$5,B3862=2017,J3862*$P$6,B3862=2018,J3862*$P$7,B3862=2019,J3862*$P$8,B3862=2020,J3862*$P$9,B3862=2021,J3862*$P$10,B3862=2022,J3862*$P$11),"")</f>
        <v>154151.23687127396</v>
      </c>
      <c r="L3862" s="3">
        <f t="shared" si="61"/>
        <v>294235.23687127396</v>
      </c>
    </row>
    <row r="3863" spans="1:12">
      <c r="A3863">
        <v>4837900</v>
      </c>
      <c r="B3863">
        <v>2020</v>
      </c>
      <c r="D3863" t="s">
        <v>2830</v>
      </c>
      <c r="E3863" t="s">
        <v>2831</v>
      </c>
      <c r="F3863" t="s">
        <v>4230</v>
      </c>
      <c r="G3863" t="s">
        <v>2832</v>
      </c>
      <c r="H3863" s="5">
        <v>138344</v>
      </c>
      <c r="I3863">
        <f>IFERROR(VLOOKUP(G3863,'NCES Match'!$A$2:$B$1307,2,FALSE),"")</f>
        <v>4837900</v>
      </c>
      <c r="J3863" cm="1">
        <f t="array" ref="J3863">IFERROR(_xlfn.IFS(B3863=2015,H3863/$O$13,B3863=2016,H3863/$O$14,B3863=2017,H3863/$O$15,B3863=2018,H3863/$O$16,B3863=2019,H3863/$O$17,B3863=2020,H3863/$O$18,B3863=2021,H3863/$O$19,B3863=2022,H3863/$O$20),"")</f>
        <v>7.496965985549897E-5</v>
      </c>
      <c r="K3863" s="3" cm="1">
        <f t="array" ref="K3863">IFERROR(_xlfn.IFS(B3863=2015,J3863*$P$4,B3863=2016,J3863*$P$5,B3863=2017,J3863*$P$6,B3863=2018,J3863*$P$7,B3863=2019,J3863*$P$8,B3863=2020,J3863*$P$9,B3863=2021,J3863*$P$10,B3863=2022,J3863*$P$11),"")</f>
        <v>158036.25401498433</v>
      </c>
      <c r="L3863" s="3">
        <f t="shared" si="61"/>
        <v>296380.25401498436</v>
      </c>
    </row>
    <row r="3864" spans="1:12">
      <c r="A3864">
        <v>4837900</v>
      </c>
      <c r="B3864">
        <v>2021</v>
      </c>
      <c r="D3864" t="s">
        <v>2830</v>
      </c>
      <c r="E3864" t="s">
        <v>2831</v>
      </c>
      <c r="F3864" t="s">
        <v>4101</v>
      </c>
      <c r="G3864" t="s">
        <v>2832</v>
      </c>
      <c r="H3864" s="5">
        <v>146510.82999999999</v>
      </c>
      <c r="I3864">
        <f>IFERROR(VLOOKUP(G3864,'NCES Match'!$A$2:$B$1307,2,FALSE),"")</f>
        <v>4837900</v>
      </c>
      <c r="J3864" cm="1">
        <f t="array" ref="J3864">IFERROR(_xlfn.IFS(B3864=2015,H3864/$O$13,B3864=2016,H3864/$O$14,B3864=2017,H3864/$O$15,B3864=2018,H3864/$O$16,B3864=2019,H3864/$O$17,B3864=2020,H3864/$O$18,B3864=2021,H3864/$O$19,B3864=2022,H3864/$O$20),"")</f>
        <v>7.4961242892801185E-5</v>
      </c>
      <c r="K3864" s="3" cm="1">
        <f t="array" ref="K3864">IFERROR(_xlfn.IFS(B3864=2015,J3864*$P$4,B3864=2016,J3864*$P$5,B3864=2017,J3864*$P$6,B3864=2018,J3864*$P$7,B3864=2019,J3864*$P$8,B3864=2020,J3864*$P$9,B3864=2021,J3864*$P$10,B3864=2022,J3864*$P$11),"")</f>
        <v>160458.53532155842</v>
      </c>
      <c r="L3864" s="3">
        <f t="shared" si="61"/>
        <v>306969.36532155843</v>
      </c>
    </row>
    <row r="3865" spans="1:12">
      <c r="A3865">
        <v>4837900</v>
      </c>
      <c r="B3865">
        <v>2022</v>
      </c>
      <c r="D3865" t="s">
        <v>2830</v>
      </c>
      <c r="E3865" t="s">
        <v>2831</v>
      </c>
      <c r="F3865" t="s">
        <v>4101</v>
      </c>
      <c r="G3865" t="s">
        <v>2832</v>
      </c>
      <c r="H3865" s="5">
        <v>196615.4</v>
      </c>
      <c r="I3865">
        <f>IFERROR(VLOOKUP(G3865,'NCES Match'!$A$2:$B$1307,2,FALSE),"")</f>
        <v>4837900</v>
      </c>
      <c r="J3865" cm="1">
        <f t="array" ref="J3865">IFERROR(_xlfn.IFS(B3865=2015,H3865/$O$13,B3865=2016,H3865/$O$14,B3865=2017,H3865/$O$15,B3865=2018,H3865/$O$16,B3865=2019,H3865/$O$17,B3865=2020,H3865/$O$18,B3865=2021,H3865/$O$19,B3865=2022,H3865/$O$20),"")</f>
        <v>8.6359508509274501E-5</v>
      </c>
      <c r="K3865" s="3" cm="1">
        <f t="array" ref="K3865">IFERROR(_xlfn.IFS(B3865=2015,J3865*$P$4,B3865=2016,J3865*$P$5,B3865=2017,J3865*$P$6,B3865=2018,J3865*$P$7,B3865=2019,J3865*$P$8,B3865=2020,J3865*$P$9,B3865=2021,J3865*$P$10,B3865=2022,J3865*$P$11),"")</f>
        <v>185973.73398123504</v>
      </c>
      <c r="L3865" s="3">
        <f t="shared" si="61"/>
        <v>382589.13398123503</v>
      </c>
    </row>
    <row r="3866" spans="1:12">
      <c r="A3866">
        <v>4837900</v>
      </c>
      <c r="B3866">
        <v>2023</v>
      </c>
      <c r="D3866" t="s">
        <v>2830</v>
      </c>
      <c r="E3866" t="s">
        <v>2831</v>
      </c>
      <c r="F3866" t="s">
        <v>4101</v>
      </c>
      <c r="G3866" t="s">
        <v>2832</v>
      </c>
      <c r="H3866" s="5">
        <v>240092.9</v>
      </c>
      <c r="I3866">
        <f>IFERROR(VLOOKUP(G3866,'NCES Match'!$A$2:$B$1307,2,FALSE),"")</f>
        <v>4837900</v>
      </c>
      <c r="J3866" t="str" cm="1">
        <f t="array" ref="J3866">IFERROR(_xlfn.IFS(B3866=2015,H3866/$O$13,B3866=2016,H3866/$O$14,B3866=2017,H3866/$O$15,B3866=2018,H3866/$O$16,B3866=2019,H3866/$O$17,B3866=2020,H3866/$O$18,B3866=2021,H3866/$O$19,B3866=2022,H3866/$O$20),"")</f>
        <v/>
      </c>
      <c r="K3866" s="3" t="str" cm="1">
        <f t="array" ref="K3866">IFERROR(_xlfn.IFS(B3866=2015,J3866*$P$4,B3866=2016,J3866*$P$5,B3866=2017,J3866*$P$6,B3866=2018,J3866*$P$7,B3866=2019,J3866*$P$8,B3866=2020,J3866*$P$9,B3866=2021,J3866*$P$10,B3866=2022,J3866*$P$11),"")</f>
        <v/>
      </c>
      <c r="L3866" s="3">
        <f t="shared" si="61"/>
        <v>240092.9</v>
      </c>
    </row>
    <row r="3867" spans="1:12">
      <c r="A3867">
        <v>4810800</v>
      </c>
      <c r="B3867">
        <v>2015</v>
      </c>
      <c r="C3867" t="s">
        <v>381</v>
      </c>
      <c r="D3867" t="s">
        <v>642</v>
      </c>
      <c r="E3867" t="s">
        <v>643</v>
      </c>
      <c r="G3867" t="s">
        <v>644</v>
      </c>
      <c r="H3867" s="5">
        <v>426818.45</v>
      </c>
      <c r="I3867">
        <f>IFERROR(VLOOKUP(G3867,'NCES Match'!$A$2:$B$1307,2,FALSE),"")</f>
        <v>4810800</v>
      </c>
      <c r="J3867" cm="1">
        <f t="array" ref="J3867">IFERROR(_xlfn.IFS(B3867=2015,H3867/$O$13,B3867=2016,H3867/$O$14,B3867=2017,H3867/$O$15,B3867=2018,H3867/$O$16,B3867=2019,H3867/$O$17,B3867=2020,H3867/$O$18,B3867=2021,H3867/$O$19,B3867=2022,H3867/$O$20),"")</f>
        <v>3.3437117725053952E-4</v>
      </c>
      <c r="K3867" s="3" cm="1">
        <f t="array" ref="K3867">IFERROR(_xlfn.IFS(B3867=2015,J3867*$P$4,B3867=2016,J3867*$P$5,B3867=2017,J3867*$P$6,B3867=2018,J3867*$P$7,B3867=2019,J3867*$P$8,B3867=2020,J3867*$P$9,B3867=2021,J3867*$P$10,B3867=2022,J3867*$P$11),"")</f>
        <v>532146.04024501657</v>
      </c>
      <c r="L3867" s="3">
        <f t="shared" si="61"/>
        <v>958964.49024501652</v>
      </c>
    </row>
    <row r="3868" spans="1:12">
      <c r="A3868">
        <v>4810800</v>
      </c>
      <c r="B3868">
        <v>2016</v>
      </c>
      <c r="C3868" t="s">
        <v>4102</v>
      </c>
      <c r="D3868" t="s">
        <v>642</v>
      </c>
      <c r="E3868" t="s">
        <v>643</v>
      </c>
      <c r="F3868" t="s">
        <v>4101</v>
      </c>
      <c r="G3868" t="s">
        <v>644</v>
      </c>
      <c r="H3868" s="5">
        <v>430868</v>
      </c>
      <c r="I3868">
        <f>IFERROR(VLOOKUP(G3868,'NCES Match'!$A$2:$B$1307,2,FALSE),"")</f>
        <v>4810800</v>
      </c>
      <c r="J3868" cm="1">
        <f t="array" ref="J3868">IFERROR(_xlfn.IFS(B3868=2015,H3868/$O$13,B3868=2016,H3868/$O$14,B3868=2017,H3868/$O$15,B3868=2018,H3868/$O$16,B3868=2019,H3868/$O$17,B3868=2020,H3868/$O$18,B3868=2021,H3868/$O$19,B3868=2022,H3868/$O$20),"")</f>
        <v>3.084441432789177E-4</v>
      </c>
      <c r="K3868" s="3" cm="1">
        <f t="array" ref="K3868">IFERROR(_xlfn.IFS(B3868=2015,J3868*$P$4,B3868=2016,J3868*$P$5,B3868=2017,J3868*$P$6,B3868=2018,J3868*$P$7,B3868=2019,J3868*$P$8,B3868=2020,J3868*$P$9,B3868=2021,J3868*$P$10,B3868=2022,J3868*$P$11),"")</f>
        <v>516838.64474074368</v>
      </c>
      <c r="L3868" s="3">
        <f t="shared" si="61"/>
        <v>947706.64474074368</v>
      </c>
    </row>
    <row r="3869" spans="1:12">
      <c r="A3869">
        <v>4810800</v>
      </c>
      <c r="B3869">
        <v>2017</v>
      </c>
      <c r="D3869" t="s">
        <v>642</v>
      </c>
      <c r="E3869" t="s">
        <v>643</v>
      </c>
      <c r="F3869" t="s">
        <v>4101</v>
      </c>
      <c r="G3869" t="s">
        <v>644</v>
      </c>
      <c r="H3869" s="5">
        <v>420084</v>
      </c>
      <c r="I3869">
        <f>IFERROR(VLOOKUP(G3869,'NCES Match'!$A$2:$B$1307,2,FALSE),"")</f>
        <v>4810800</v>
      </c>
      <c r="J3869" cm="1">
        <f t="array" ref="J3869">IFERROR(_xlfn.IFS(B3869=2015,H3869/$O$13,B3869=2016,H3869/$O$14,B3869=2017,H3869/$O$15,B3869=2018,H3869/$O$16,B3869=2019,H3869/$O$17,B3869=2020,H3869/$O$18,B3869=2021,H3869/$O$19,B3869=2022,H3869/$O$20),"")</f>
        <v>2.8962219483636618E-4</v>
      </c>
      <c r="K3869" s="3" cm="1">
        <f t="array" ref="K3869">IFERROR(_xlfn.IFS(B3869=2015,J3869*$P$4,B3869=2016,J3869*$P$5,B3869=2017,J3869*$P$6,B3869=2018,J3869*$P$7,B3869=2019,J3869*$P$8,B3869=2020,J3869*$P$9,B3869=2021,J3869*$P$10,B3869=2022,J3869*$P$11),"")</f>
        <v>491850.26158371853</v>
      </c>
      <c r="L3869" s="3">
        <f t="shared" si="61"/>
        <v>911934.26158371847</v>
      </c>
    </row>
    <row r="3870" spans="1:12">
      <c r="A3870">
        <v>4810800</v>
      </c>
      <c r="B3870">
        <v>2018</v>
      </c>
      <c r="D3870" t="s">
        <v>642</v>
      </c>
      <c r="E3870" t="s">
        <v>643</v>
      </c>
      <c r="F3870" t="s">
        <v>4101</v>
      </c>
      <c r="G3870" t="s">
        <v>644</v>
      </c>
      <c r="H3870" s="5">
        <v>442507</v>
      </c>
      <c r="I3870">
        <f>IFERROR(VLOOKUP(G3870,'NCES Match'!$A$2:$B$1307,2,FALSE),"")</f>
        <v>4810800</v>
      </c>
      <c r="J3870" cm="1">
        <f t="array" ref="J3870">IFERROR(_xlfn.IFS(B3870=2015,H3870/$O$13,B3870=2016,H3870/$O$14,B3870=2017,H3870/$O$15,B3870=2018,H3870/$O$16,B3870=2019,H3870/$O$17,B3870=2020,H3870/$O$18,B3870=2021,H3870/$O$19,B3870=2022,H3870/$O$20),"")</f>
        <v>2.8876185237473011E-4</v>
      </c>
      <c r="K3870" s="3" cm="1">
        <f t="array" ref="K3870">IFERROR(_xlfn.IFS(B3870=2015,J3870*$P$4,B3870=2016,J3870*$P$5,B3870=2017,J3870*$P$6,B3870=2018,J3870*$P$7,B3870=2019,J3870*$P$8,B3870=2020,J3870*$P$9,B3870=2021,J3870*$P$10,B3870=2022,J3870*$P$11),"")</f>
        <v>495761.73846486449</v>
      </c>
      <c r="L3870" s="3">
        <f t="shared" si="61"/>
        <v>938268.73846486444</v>
      </c>
    </row>
    <row r="3871" spans="1:12">
      <c r="A3871">
        <v>4810800</v>
      </c>
      <c r="B3871">
        <v>2019</v>
      </c>
      <c r="D3871" t="s">
        <v>642</v>
      </c>
      <c r="E3871" t="s">
        <v>643</v>
      </c>
      <c r="F3871" t="s">
        <v>4101</v>
      </c>
      <c r="G3871" t="s">
        <v>644</v>
      </c>
      <c r="H3871" s="5">
        <v>462823</v>
      </c>
      <c r="I3871">
        <f>IFERROR(VLOOKUP(G3871,'NCES Match'!$A$2:$B$1307,2,FALSE),"")</f>
        <v>4810800</v>
      </c>
      <c r="J3871" cm="1">
        <f t="array" ref="J3871">IFERROR(_xlfn.IFS(B3871=2015,H3871/$O$13,B3871=2016,H3871/$O$14,B3871=2017,H3871/$O$15,B3871=2018,H3871/$O$16,B3871=2019,H3871/$O$17,B3871=2020,H3871/$O$18,B3871=2021,H3871/$O$19,B3871=2022,H3871/$O$20),"")</f>
        <v>2.93050279472177E-4</v>
      </c>
      <c r="K3871" s="3" cm="1">
        <f t="array" ref="K3871">IFERROR(_xlfn.IFS(B3871=2015,J3871*$P$4,B3871=2016,J3871*$P$5,B3871=2017,J3871*$P$6,B3871=2018,J3871*$P$7,B3871=2019,J3871*$P$8,B3871=2020,J3871*$P$9,B3871=2021,J3871*$P$10,B3871=2022,J3871*$P$11),"")</f>
        <v>509299.69091740402</v>
      </c>
      <c r="L3871" s="3">
        <f t="shared" si="61"/>
        <v>972122.69091740402</v>
      </c>
    </row>
    <row r="3872" spans="1:12">
      <c r="A3872">
        <v>4810800</v>
      </c>
      <c r="B3872">
        <v>2020</v>
      </c>
      <c r="D3872" t="s">
        <v>642</v>
      </c>
      <c r="E3872" t="s">
        <v>643</v>
      </c>
      <c r="F3872" t="s">
        <v>4230</v>
      </c>
      <c r="G3872" t="s">
        <v>644</v>
      </c>
      <c r="H3872" s="5">
        <v>523534</v>
      </c>
      <c r="I3872">
        <f>IFERROR(VLOOKUP(G3872,'NCES Match'!$A$2:$B$1307,2,FALSE),"")</f>
        <v>4810800</v>
      </c>
      <c r="J3872" cm="1">
        <f t="array" ref="J3872">IFERROR(_xlfn.IFS(B3872=2015,H3872/$O$13,B3872=2016,H3872/$O$14,B3872=2017,H3872/$O$15,B3872=2018,H3872/$O$16,B3872=2019,H3872/$O$17,B3872=2020,H3872/$O$18,B3872=2021,H3872/$O$19,B3872=2022,H3872/$O$20),"")</f>
        <v>2.8370703393561556E-4</v>
      </c>
      <c r="K3872" s="3" cm="1">
        <f t="array" ref="K3872">IFERROR(_xlfn.IFS(B3872=2015,J3872*$P$4,B3872=2016,J3872*$P$5,B3872=2017,J3872*$P$6,B3872=2018,J3872*$P$7,B3872=2019,J3872*$P$8,B3872=2020,J3872*$P$9,B3872=2021,J3872*$P$10,B3872=2022,J3872*$P$11),"")</f>
        <v>598055.22617157816</v>
      </c>
      <c r="L3872" s="3">
        <f t="shared" si="61"/>
        <v>1121589.2261715783</v>
      </c>
    </row>
    <row r="3873" spans="1:12">
      <c r="A3873">
        <v>4810800</v>
      </c>
      <c r="B3873">
        <v>2021</v>
      </c>
      <c r="D3873" t="s">
        <v>642</v>
      </c>
      <c r="E3873" t="s">
        <v>643</v>
      </c>
      <c r="F3873" t="s">
        <v>4230</v>
      </c>
      <c r="G3873" t="s">
        <v>644</v>
      </c>
      <c r="H3873" s="5">
        <v>523836.12</v>
      </c>
      <c r="I3873">
        <f>IFERROR(VLOOKUP(G3873,'NCES Match'!$A$2:$B$1307,2,FALSE),"")</f>
        <v>4810800</v>
      </c>
      <c r="J3873" cm="1">
        <f t="array" ref="J3873">IFERROR(_xlfn.IFS(B3873=2015,H3873/$O$13,B3873=2016,H3873/$O$14,B3873=2017,H3873/$O$15,B3873=2018,H3873/$O$16,B3873=2019,H3873/$O$17,B3873=2020,H3873/$O$18,B3873=2021,H3873/$O$19,B3873=2022,H3873/$O$20),"")</f>
        <v>2.6801709216542254E-4</v>
      </c>
      <c r="K3873" s="3" cm="1">
        <f t="array" ref="K3873">IFERROR(_xlfn.IFS(B3873=2015,J3873*$P$4,B3873=2016,J3873*$P$5,B3873=2017,J3873*$P$6,B3873=2018,J3873*$P$7,B3873=2019,J3873*$P$8,B3873=2020,J3873*$P$9,B3873=2021,J3873*$P$10,B3873=2022,J3873*$P$11),"")</f>
        <v>573704.8692149797</v>
      </c>
      <c r="L3873" s="3">
        <f t="shared" si="61"/>
        <v>1097540.9892149796</v>
      </c>
    </row>
    <row r="3874" spans="1:12">
      <c r="A3874">
        <v>4810800</v>
      </c>
      <c r="B3874">
        <v>2022</v>
      </c>
      <c r="D3874" t="s">
        <v>642</v>
      </c>
      <c r="E3874" t="s">
        <v>643</v>
      </c>
      <c r="F3874" t="s">
        <v>4101</v>
      </c>
      <c r="G3874" t="s">
        <v>644</v>
      </c>
      <c r="H3874" s="5">
        <v>664259.24</v>
      </c>
      <c r="I3874">
        <f>IFERROR(VLOOKUP(G3874,'NCES Match'!$A$2:$B$1307,2,FALSE),"")</f>
        <v>4810800</v>
      </c>
      <c r="J3874" cm="1">
        <f t="array" ref="J3874">IFERROR(_xlfn.IFS(B3874=2015,H3874/$O$13,B3874=2016,H3874/$O$14,B3874=2017,H3874/$O$15,B3874=2018,H3874/$O$16,B3874=2019,H3874/$O$17,B3874=2020,H3874/$O$18,B3874=2021,H3874/$O$19,B3874=2022,H3874/$O$20),"")</f>
        <v>2.9176301291325207E-4</v>
      </c>
      <c r="K3874" s="3" cm="1">
        <f t="array" ref="K3874">IFERROR(_xlfn.IFS(B3874=2015,J3874*$P$4,B3874=2016,J3874*$P$5,B3874=2017,J3874*$P$6,B3874=2018,J3874*$P$7,B3874=2019,J3874*$P$8,B3874=2020,J3874*$P$9,B3874=2021,J3874*$P$10,B3874=2022,J3874*$P$11),"")</f>
        <v>628306.69008804683</v>
      </c>
      <c r="L3874" s="3">
        <f t="shared" si="61"/>
        <v>1292565.9300880469</v>
      </c>
    </row>
    <row r="3875" spans="1:12">
      <c r="A3875">
        <v>4810800</v>
      </c>
      <c r="B3875">
        <v>2023</v>
      </c>
      <c r="D3875" t="s">
        <v>642</v>
      </c>
      <c r="E3875" t="s">
        <v>643</v>
      </c>
      <c r="F3875" t="s">
        <v>4101</v>
      </c>
      <c r="G3875" t="s">
        <v>644</v>
      </c>
      <c r="H3875" s="5">
        <v>735314.43</v>
      </c>
      <c r="I3875">
        <f>IFERROR(VLOOKUP(G3875,'NCES Match'!$A$2:$B$1307,2,FALSE),"")</f>
        <v>4810800</v>
      </c>
      <c r="J3875" t="str" cm="1">
        <f t="array" ref="J3875">IFERROR(_xlfn.IFS(B3875=2015,H3875/$O$13,B3875=2016,H3875/$O$14,B3875=2017,H3875/$O$15,B3875=2018,H3875/$O$16,B3875=2019,H3875/$O$17,B3875=2020,H3875/$O$18,B3875=2021,H3875/$O$19,B3875=2022,H3875/$O$20),"")</f>
        <v/>
      </c>
      <c r="K3875" s="3" t="str" cm="1">
        <f t="array" ref="K3875">IFERROR(_xlfn.IFS(B3875=2015,J3875*$P$4,B3875=2016,J3875*$P$5,B3875=2017,J3875*$P$6,B3875=2018,J3875*$P$7,B3875=2019,J3875*$P$8,B3875=2020,J3875*$P$9,B3875=2021,J3875*$P$10,B3875=2022,J3875*$P$11),"")</f>
        <v/>
      </c>
      <c r="L3875" s="3">
        <f t="shared" si="61"/>
        <v>735314.43</v>
      </c>
    </row>
    <row r="3876" spans="1:12">
      <c r="A3876">
        <v>4817280</v>
      </c>
      <c r="B3876">
        <v>2015</v>
      </c>
      <c r="C3876" t="s">
        <v>381</v>
      </c>
      <c r="D3876" t="s">
        <v>1170</v>
      </c>
      <c r="E3876" t="s">
        <v>1171</v>
      </c>
      <c r="G3876" t="s">
        <v>1172</v>
      </c>
      <c r="H3876" s="5">
        <v>40565.019999999997</v>
      </c>
      <c r="I3876">
        <f>IFERROR(VLOOKUP(G3876,'NCES Match'!$A$2:$B$1307,2,FALSE),"")</f>
        <v>4817280</v>
      </c>
      <c r="J3876" cm="1">
        <f t="array" ref="J3876">IFERROR(_xlfn.IFS(B3876=2015,H3876/$O$13,B3876=2016,H3876/$O$14,B3876=2017,H3876/$O$15,B3876=2018,H3876/$O$16,B3876=2019,H3876/$O$17,B3876=2020,H3876/$O$18,B3876=2021,H3876/$O$19,B3876=2022,H3876/$O$20),"")</f>
        <v>3.1778789067322834E-5</v>
      </c>
      <c r="K3876" s="3" cm="1">
        <f t="array" ref="K3876">IFERROR(_xlfn.IFS(B3876=2015,J3876*$P$4,B3876=2016,J3876*$P$5,B3876=2017,J3876*$P$6,B3876=2018,J3876*$P$7,B3876=2019,J3876*$P$8,B3876=2020,J3876*$P$9,B3876=2021,J3876*$P$10,B3876=2022,J3876*$P$11),"")</f>
        <v>50575.402177342374</v>
      </c>
      <c r="L3876" s="3">
        <f t="shared" si="61"/>
        <v>91140.422177342378</v>
      </c>
    </row>
    <row r="3877" spans="1:12">
      <c r="A3877">
        <v>4817280</v>
      </c>
      <c r="B3877">
        <v>2016</v>
      </c>
      <c r="C3877" t="s">
        <v>4102</v>
      </c>
      <c r="D3877" t="s">
        <v>1170</v>
      </c>
      <c r="E3877" t="s">
        <v>1171</v>
      </c>
      <c r="F3877" t="s">
        <v>4101</v>
      </c>
      <c r="G3877" t="s">
        <v>1172</v>
      </c>
      <c r="H3877" s="5">
        <v>46060</v>
      </c>
      <c r="I3877">
        <f>IFERROR(VLOOKUP(G3877,'NCES Match'!$A$2:$B$1307,2,FALSE),"")</f>
        <v>4817280</v>
      </c>
      <c r="J3877" cm="1">
        <f t="array" ref="J3877">IFERROR(_xlfn.IFS(B3877=2015,H3877/$O$13,B3877=2016,H3877/$O$14,B3877=2017,H3877/$O$15,B3877=2018,H3877/$O$16,B3877=2019,H3877/$O$17,B3877=2020,H3877/$O$18,B3877=2021,H3877/$O$19,B3877=2022,H3877/$O$20),"")</f>
        <v>3.2972829821260692E-5</v>
      </c>
      <c r="K3877" s="3" cm="1">
        <f t="array" ref="K3877">IFERROR(_xlfn.IFS(B3877=2015,J3877*$P$4,B3877=2016,J3877*$P$5,B3877=2017,J3877*$P$6,B3877=2018,J3877*$P$7,B3877=2019,J3877*$P$8,B3877=2020,J3877*$P$9,B3877=2021,J3877*$P$10,B3877=2022,J3877*$P$11),"")</f>
        <v>55250.303983490674</v>
      </c>
      <c r="L3877" s="3">
        <f t="shared" si="61"/>
        <v>101310.30398349068</v>
      </c>
    </row>
    <row r="3878" spans="1:12">
      <c r="A3878">
        <v>4817280</v>
      </c>
      <c r="B3878">
        <v>2017</v>
      </c>
      <c r="D3878" t="s">
        <v>1170</v>
      </c>
      <c r="E3878" t="s">
        <v>1171</v>
      </c>
      <c r="F3878" t="s">
        <v>4101</v>
      </c>
      <c r="G3878" t="s">
        <v>1172</v>
      </c>
      <c r="H3878" s="5">
        <v>46475</v>
      </c>
      <c r="I3878">
        <f>IFERROR(VLOOKUP(G3878,'NCES Match'!$A$2:$B$1307,2,FALSE),"")</f>
        <v>4817280</v>
      </c>
      <c r="J3878" cm="1">
        <f t="array" ref="J3878">IFERROR(_xlfn.IFS(B3878=2015,H3878/$O$13,B3878=2016,H3878/$O$14,B3878=2017,H3878/$O$15,B3878=2018,H3878/$O$16,B3878=2019,H3878/$O$17,B3878=2020,H3878/$O$18,B3878=2021,H3878/$O$19,B3878=2022,H3878/$O$20),"")</f>
        <v>3.2041666678616941E-5</v>
      </c>
      <c r="K3878" s="3" cm="1">
        <f t="array" ref="K3878">IFERROR(_xlfn.IFS(B3878=2015,J3878*$P$4,B3878=2016,J3878*$P$5,B3878=2017,J3878*$P$6,B3878=2018,J3878*$P$7,B3878=2019,J3878*$P$8,B3878=2020,J3878*$P$9,B3878=2021,J3878*$P$10,B3878=2022,J3878*$P$11),"")</f>
        <v>54414.690650211196</v>
      </c>
      <c r="L3878" s="3">
        <f t="shared" si="61"/>
        <v>100889.6906502112</v>
      </c>
    </row>
    <row r="3879" spans="1:12">
      <c r="A3879">
        <v>4817280</v>
      </c>
      <c r="B3879">
        <v>2018</v>
      </c>
      <c r="D3879" t="s">
        <v>1170</v>
      </c>
      <c r="E3879" t="s">
        <v>1171</v>
      </c>
      <c r="F3879" t="s">
        <v>4101</v>
      </c>
      <c r="G3879" t="s">
        <v>1172</v>
      </c>
      <c r="H3879" s="5">
        <v>48757</v>
      </c>
      <c r="I3879">
        <f>IFERROR(VLOOKUP(G3879,'NCES Match'!$A$2:$B$1307,2,FALSE),"")</f>
        <v>4817280</v>
      </c>
      <c r="J3879" cm="1">
        <f t="array" ref="J3879">IFERROR(_xlfn.IFS(B3879=2015,H3879/$O$13,B3879=2016,H3879/$O$14,B3879=2017,H3879/$O$15,B3879=2018,H3879/$O$16,B3879=2019,H3879/$O$17,B3879=2020,H3879/$O$18,B3879=2021,H3879/$O$19,B3879=2022,H3879/$O$20),"")</f>
        <v>3.1816811115382842E-5</v>
      </c>
      <c r="K3879" s="3" cm="1">
        <f t="array" ref="K3879">IFERROR(_xlfn.IFS(B3879=2015,J3879*$P$4,B3879=2016,J3879*$P$5,B3879=2017,J3879*$P$6,B3879=2018,J3879*$P$7,B3879=2019,J3879*$P$8,B3879=2020,J3879*$P$9,B3879=2021,J3879*$P$10,B3879=2022,J3879*$P$11),"")</f>
        <v>54624.797081925026</v>
      </c>
      <c r="L3879" s="3">
        <f t="shared" si="61"/>
        <v>103381.79708192503</v>
      </c>
    </row>
    <row r="3880" spans="1:12">
      <c r="A3880">
        <v>4817280</v>
      </c>
      <c r="B3880">
        <v>2019</v>
      </c>
      <c r="D3880" t="s">
        <v>1170</v>
      </c>
      <c r="E3880" t="s">
        <v>1171</v>
      </c>
      <c r="F3880" t="s">
        <v>4101</v>
      </c>
      <c r="G3880" t="s">
        <v>1172</v>
      </c>
      <c r="H3880" s="5">
        <v>46760</v>
      </c>
      <c r="I3880">
        <f>IFERROR(VLOOKUP(G3880,'NCES Match'!$A$2:$B$1307,2,FALSE),"")</f>
        <v>4817280</v>
      </c>
      <c r="J3880" cm="1">
        <f t="array" ref="J3880">IFERROR(_xlfn.IFS(B3880=2015,H3880/$O$13,B3880=2016,H3880/$O$14,B3880=2017,H3880/$O$15,B3880=2018,H3880/$O$16,B3880=2019,H3880/$O$17,B3880=2020,H3880/$O$18,B3880=2021,H3880/$O$19,B3880=2022,H3880/$O$20),"")</f>
        <v>2.9607498045946284E-5</v>
      </c>
      <c r="K3880" s="3" cm="1">
        <f t="array" ref="K3880">IFERROR(_xlfn.IFS(B3880=2015,J3880*$P$4,B3880=2016,J3880*$P$5,B3880=2017,J3880*$P$6,B3880=2018,J3880*$P$7,B3880=2019,J3880*$P$8,B3880=2020,J3880*$P$9,B3880=2021,J3880*$P$10,B3880=2022,J3880*$P$11),"")</f>
        <v>51455.639731166804</v>
      </c>
      <c r="L3880" s="3">
        <f t="shared" si="61"/>
        <v>98215.639731166797</v>
      </c>
    </row>
    <row r="3881" spans="1:12">
      <c r="A3881">
        <v>4817280</v>
      </c>
      <c r="B3881">
        <v>2020</v>
      </c>
      <c r="D3881" t="s">
        <v>1170</v>
      </c>
      <c r="E3881" t="s">
        <v>1171</v>
      </c>
      <c r="F3881" t="s">
        <v>4230</v>
      </c>
      <c r="G3881" t="s">
        <v>1172</v>
      </c>
      <c r="H3881" s="5">
        <v>60172</v>
      </c>
      <c r="I3881">
        <f>IFERROR(VLOOKUP(G3881,'NCES Match'!$A$2:$B$1307,2,FALSE),"")</f>
        <v>4817280</v>
      </c>
      <c r="J3881" cm="1">
        <f t="array" ref="J3881">IFERROR(_xlfn.IFS(B3881=2015,H3881/$O$13,B3881=2016,H3881/$O$14,B3881=2017,H3881/$O$15,B3881=2018,H3881/$O$16,B3881=2019,H3881/$O$17,B3881=2020,H3881/$O$18,B3881=2021,H3881/$O$19,B3881=2022,H3881/$O$20),"")</f>
        <v>3.2607661863362953E-5</v>
      </c>
      <c r="K3881" s="3" cm="1">
        <f t="array" ref="K3881">IFERROR(_xlfn.IFS(B3881=2015,J3881*$P$4,B3881=2016,J3881*$P$5,B3881=2017,J3881*$P$6,B3881=2018,J3881*$P$7,B3881=2019,J3881*$P$8,B3881=2020,J3881*$P$9,B3881=2021,J3881*$P$10,B3881=2022,J3881*$P$11),"")</f>
        <v>68737.042998537247</v>
      </c>
      <c r="L3881" s="3">
        <f t="shared" si="61"/>
        <v>128909.04299853725</v>
      </c>
    </row>
    <row r="3882" spans="1:12">
      <c r="A3882">
        <v>4817280</v>
      </c>
      <c r="B3882">
        <v>2021</v>
      </c>
      <c r="D3882" t="s">
        <v>1170</v>
      </c>
      <c r="E3882" t="s">
        <v>1171</v>
      </c>
      <c r="F3882" t="s">
        <v>4101</v>
      </c>
      <c r="G3882" t="s">
        <v>1172</v>
      </c>
      <c r="H3882" s="5">
        <v>52976.7</v>
      </c>
      <c r="I3882">
        <f>IFERROR(VLOOKUP(G3882,'NCES Match'!$A$2:$B$1307,2,FALSE),"")</f>
        <v>4817280</v>
      </c>
      <c r="J3882" cm="1">
        <f t="array" ref="J3882">IFERROR(_xlfn.IFS(B3882=2015,H3882/$O$13,B3882=2016,H3882/$O$14,B3882=2017,H3882/$O$15,B3882=2018,H3882/$O$16,B3882=2019,H3882/$O$17,B3882=2020,H3882/$O$18,B3882=2021,H3882/$O$19,B3882=2022,H3882/$O$20),"")</f>
        <v>2.7105158549433245E-5</v>
      </c>
      <c r="K3882" s="3" cm="1">
        <f t="array" ref="K3882">IFERROR(_xlfn.IFS(B3882=2015,J3882*$P$4,B3882=2016,J3882*$P$5,B3882=2017,J3882*$P$6,B3882=2018,J3882*$P$7,B3882=2019,J3882*$P$8,B3882=2020,J3882*$P$9,B3882=2021,J3882*$P$10,B3882=2022,J3882*$P$11),"")</f>
        <v>58020.036390276437</v>
      </c>
      <c r="L3882" s="3">
        <f t="shared" si="61"/>
        <v>110996.73639027643</v>
      </c>
    </row>
    <row r="3883" spans="1:12">
      <c r="A3883">
        <v>4817280</v>
      </c>
      <c r="B3883">
        <v>2022</v>
      </c>
      <c r="D3883" t="s">
        <v>1170</v>
      </c>
      <c r="E3883" t="s">
        <v>1171</v>
      </c>
      <c r="F3883" t="s">
        <v>4101</v>
      </c>
      <c r="G3883" t="s">
        <v>1172</v>
      </c>
      <c r="H3883" s="5">
        <v>66067.850000000006</v>
      </c>
      <c r="I3883">
        <f>IFERROR(VLOOKUP(G3883,'NCES Match'!$A$2:$B$1307,2,FALSE),"")</f>
        <v>4817280</v>
      </c>
      <c r="J3883" cm="1">
        <f t="array" ref="J3883">IFERROR(_xlfn.IFS(B3883=2015,H3883/$O$13,B3883=2016,H3883/$O$14,B3883=2017,H3883/$O$15,B3883=2018,H3883/$O$16,B3883=2019,H3883/$O$17,B3883=2020,H3883/$O$18,B3883=2021,H3883/$O$19,B3883=2022,H3883/$O$20),"")</f>
        <v>2.9019024218166394E-5</v>
      </c>
      <c r="K3883" s="3" cm="1">
        <f t="array" ref="K3883">IFERROR(_xlfn.IFS(B3883=2015,J3883*$P$4,B3883=2016,J3883*$P$5,B3883=2017,J3883*$P$6,B3883=2018,J3883*$P$7,B3883=2019,J3883*$P$8,B3883=2020,J3883*$P$9,B3883=2021,J3883*$P$10,B3883=2022,J3883*$P$11),"")</f>
        <v>62491.975504523762</v>
      </c>
      <c r="L3883" s="3">
        <f t="shared" si="61"/>
        <v>128559.82550452376</v>
      </c>
    </row>
    <row r="3884" spans="1:12">
      <c r="A3884">
        <v>4817280</v>
      </c>
      <c r="B3884">
        <v>2023</v>
      </c>
      <c r="D3884" t="s">
        <v>1170</v>
      </c>
      <c r="E3884" t="s">
        <v>1171</v>
      </c>
      <c r="F3884" t="s">
        <v>4101</v>
      </c>
      <c r="G3884" t="s">
        <v>1172</v>
      </c>
      <c r="H3884" s="5">
        <v>72370.41</v>
      </c>
      <c r="I3884">
        <f>IFERROR(VLOOKUP(G3884,'NCES Match'!$A$2:$B$1307,2,FALSE),"")</f>
        <v>4817280</v>
      </c>
      <c r="J3884" t="str" cm="1">
        <f t="array" ref="J3884">IFERROR(_xlfn.IFS(B3884=2015,H3884/$O$13,B3884=2016,H3884/$O$14,B3884=2017,H3884/$O$15,B3884=2018,H3884/$O$16,B3884=2019,H3884/$O$17,B3884=2020,H3884/$O$18,B3884=2021,H3884/$O$19,B3884=2022,H3884/$O$20),"")</f>
        <v/>
      </c>
      <c r="K3884" s="3" t="str" cm="1">
        <f t="array" ref="K3884">IFERROR(_xlfn.IFS(B3884=2015,J3884*$P$4,B3884=2016,J3884*$P$5,B3884=2017,J3884*$P$6,B3884=2018,J3884*$P$7,B3884=2019,J3884*$P$8,B3884=2020,J3884*$P$9,B3884=2021,J3884*$P$10,B3884=2022,J3884*$P$11),"")</f>
        <v/>
      </c>
      <c r="L3884" s="3">
        <f t="shared" si="61"/>
        <v>72370.41</v>
      </c>
    </row>
    <row r="3885" spans="1:12">
      <c r="A3885">
        <v>4818030</v>
      </c>
      <c r="B3885">
        <v>2015</v>
      </c>
      <c r="C3885" t="s">
        <v>381</v>
      </c>
      <c r="D3885" t="s">
        <v>1224</v>
      </c>
      <c r="E3885" t="s">
        <v>1225</v>
      </c>
      <c r="G3885" t="s">
        <v>1226</v>
      </c>
      <c r="H3885" s="5">
        <v>35811.730000000003</v>
      </c>
      <c r="I3885">
        <f>IFERROR(VLOOKUP(G3885,'NCES Match'!$A$2:$B$1307,2,FALSE),"")</f>
        <v>4818030</v>
      </c>
      <c r="J3885" cm="1">
        <f t="array" ref="J3885">IFERROR(_xlfn.IFS(B3885=2015,H3885/$O$13,B3885=2016,H3885/$O$14,B3885=2017,H3885/$O$15,B3885=2018,H3885/$O$16,B3885=2019,H3885/$O$17,B3885=2020,H3885/$O$18,B3885=2021,H3885/$O$19,B3885=2022,H3885/$O$20),"")</f>
        <v>2.8055043823617429E-5</v>
      </c>
      <c r="K3885" s="3" cm="1">
        <f t="array" ref="K3885">IFERROR(_xlfn.IFS(B3885=2015,J3885*$P$4,B3885=2016,J3885*$P$5,B3885=2017,J3885*$P$6,B3885=2018,J3885*$P$7,B3885=2019,J3885*$P$8,B3885=2020,J3885*$P$9,B3885=2021,J3885*$P$10,B3885=2022,J3885*$P$11),"")</f>
        <v>44649.124970637211</v>
      </c>
      <c r="L3885" s="3">
        <f t="shared" si="61"/>
        <v>80460.854970637214</v>
      </c>
    </row>
    <row r="3886" spans="1:12">
      <c r="A3886">
        <v>4818030</v>
      </c>
      <c r="B3886">
        <v>2016</v>
      </c>
      <c r="C3886" t="s">
        <v>4102</v>
      </c>
      <c r="D3886" t="s">
        <v>1224</v>
      </c>
      <c r="E3886" t="s">
        <v>1225</v>
      </c>
      <c r="F3886" t="s">
        <v>4101</v>
      </c>
      <c r="G3886" t="s">
        <v>1226</v>
      </c>
      <c r="H3886" s="5">
        <v>38839</v>
      </c>
      <c r="I3886">
        <f>IFERROR(VLOOKUP(G3886,'NCES Match'!$A$2:$B$1307,2,FALSE),"")</f>
        <v>4818030</v>
      </c>
      <c r="J3886" cm="1">
        <f t="array" ref="J3886">IFERROR(_xlfn.IFS(B3886=2015,H3886/$O$13,B3886=2016,H3886/$O$14,B3886=2017,H3886/$O$15,B3886=2018,H3886/$O$16,B3886=2019,H3886/$O$17,B3886=2020,H3886/$O$18,B3886=2021,H3886/$O$19,B3886=2022,H3886/$O$20),"")</f>
        <v>2.7803554872512894E-5</v>
      </c>
      <c r="K3886" s="3" cm="1">
        <f t="array" ref="K3886">IFERROR(_xlfn.IFS(B3886=2015,J3886*$P$4,B3886=2016,J3886*$P$5,B3886=2017,J3886*$P$6,B3886=2018,J3886*$P$7,B3886=2019,J3886*$P$8,B3886=2020,J3886*$P$9,B3886=2021,J3886*$P$10,B3886=2022,J3886*$P$11),"")</f>
        <v>46588.505349865263</v>
      </c>
      <c r="L3886" s="3">
        <f t="shared" si="61"/>
        <v>85427.505349865271</v>
      </c>
    </row>
    <row r="3887" spans="1:12">
      <c r="A3887">
        <v>4818030</v>
      </c>
      <c r="B3887">
        <v>2017</v>
      </c>
      <c r="D3887" t="s">
        <v>1224</v>
      </c>
      <c r="E3887" t="s">
        <v>1225</v>
      </c>
      <c r="F3887" t="s">
        <v>4101</v>
      </c>
      <c r="G3887" t="s">
        <v>1226</v>
      </c>
      <c r="H3887" s="5">
        <v>39335</v>
      </c>
      <c r="I3887">
        <f>IFERROR(VLOOKUP(G3887,'NCES Match'!$A$2:$B$1307,2,FALSE),"")</f>
        <v>4818030</v>
      </c>
      <c r="J3887" cm="1">
        <f t="array" ref="J3887">IFERROR(_xlfn.IFS(B3887=2015,H3887/$O$13,B3887=2016,H3887/$O$14,B3887=2017,H3887/$O$15,B3887=2018,H3887/$O$16,B3887=2019,H3887/$O$17,B3887=2020,H3887/$O$18,B3887=2021,H3887/$O$19,B3887=2022,H3887/$O$20),"")</f>
        <v>2.7119073884957447E-5</v>
      </c>
      <c r="K3887" s="3" cm="1">
        <f t="array" ref="K3887">IFERROR(_xlfn.IFS(B3887=2015,J3887*$P$4,B3887=2016,J3887*$P$5,B3887=2017,J3887*$P$6,B3887=2018,J3887*$P$7,B3887=2019,J3887*$P$8,B3887=2020,J3887*$P$9,B3887=2021,J3887*$P$10,B3887=2022,J3887*$P$11),"")</f>
        <v>46054.908159786064</v>
      </c>
      <c r="L3887" s="3">
        <f t="shared" si="61"/>
        <v>85389.908159786064</v>
      </c>
    </row>
    <row r="3888" spans="1:12">
      <c r="A3888">
        <v>4818030</v>
      </c>
      <c r="B3888">
        <v>2018</v>
      </c>
      <c r="D3888" t="s">
        <v>1224</v>
      </c>
      <c r="E3888" t="s">
        <v>1225</v>
      </c>
      <c r="F3888" t="s">
        <v>4101</v>
      </c>
      <c r="G3888" t="s">
        <v>1226</v>
      </c>
      <c r="H3888" s="5">
        <v>38826</v>
      </c>
      <c r="I3888">
        <f>IFERROR(VLOOKUP(G3888,'NCES Match'!$A$2:$B$1307,2,FALSE),"")</f>
        <v>4818030</v>
      </c>
      <c r="J3888" cm="1">
        <f t="array" ref="J3888">IFERROR(_xlfn.IFS(B3888=2015,H3888/$O$13,B3888=2016,H3888/$O$14,B3888=2017,H3888/$O$15,B3888=2018,H3888/$O$16,B3888=2019,H3888/$O$17,B3888=2020,H3888/$O$18,B3888=2021,H3888/$O$19,B3888=2022,H3888/$O$20),"")</f>
        <v>2.5336249325550263E-5</v>
      </c>
      <c r="K3888" s="3" cm="1">
        <f t="array" ref="K3888">IFERROR(_xlfn.IFS(B3888=2015,J3888*$P$4,B3888=2016,J3888*$P$5,B3888=2017,J3888*$P$6,B3888=2018,J3888*$P$7,B3888=2019,J3888*$P$8,B3888=2020,J3888*$P$9,B3888=2021,J3888*$P$10,B3888=2022,J3888*$P$11),"")</f>
        <v>43498.623202880015</v>
      </c>
      <c r="L3888" s="3">
        <f t="shared" si="61"/>
        <v>82324.623202880015</v>
      </c>
    </row>
    <row r="3889" spans="1:12">
      <c r="A3889">
        <v>4818030</v>
      </c>
      <c r="B3889">
        <v>2019</v>
      </c>
      <c r="D3889" t="s">
        <v>1224</v>
      </c>
      <c r="E3889" t="s">
        <v>1225</v>
      </c>
      <c r="F3889" t="s">
        <v>4101</v>
      </c>
      <c r="G3889" t="s">
        <v>1226</v>
      </c>
      <c r="H3889" s="5">
        <v>45020</v>
      </c>
      <c r="I3889">
        <f>IFERROR(VLOOKUP(G3889,'NCES Match'!$A$2:$B$1307,2,FALSE),"")</f>
        <v>4818030</v>
      </c>
      <c r="J3889" cm="1">
        <f t="array" ref="J3889">IFERROR(_xlfn.IFS(B3889=2015,H3889/$O$13,B3889=2016,H3889/$O$14,B3889=2017,H3889/$O$15,B3889=2018,H3889/$O$16,B3889=2019,H3889/$O$17,B3889=2020,H3889/$O$18,B3889=2021,H3889/$O$19,B3889=2022,H3889/$O$20),"")</f>
        <v>2.8505764799583014E-5</v>
      </c>
      <c r="K3889" s="3" cm="1">
        <f t="array" ref="K3889">IFERROR(_xlfn.IFS(B3889=2015,J3889*$P$4,B3889=2016,J3889*$P$5,B3889=2017,J3889*$P$6,B3889=2018,J3889*$P$7,B3889=2019,J3889*$P$8,B3889=2020,J3889*$P$9,B3889=2021,J3889*$P$10,B3889=2022,J3889*$P$11),"")</f>
        <v>49540.908911401399</v>
      </c>
      <c r="L3889" s="3">
        <f t="shared" si="61"/>
        <v>94560.908911401406</v>
      </c>
    </row>
    <row r="3890" spans="1:12">
      <c r="A3890">
        <v>4818030</v>
      </c>
      <c r="B3890">
        <v>2020</v>
      </c>
      <c r="D3890" t="s">
        <v>1224</v>
      </c>
      <c r="E3890" t="s">
        <v>1225</v>
      </c>
      <c r="F3890" t="s">
        <v>4230</v>
      </c>
      <c r="G3890" t="s">
        <v>1226</v>
      </c>
      <c r="H3890" s="5">
        <v>56522</v>
      </c>
      <c r="I3890">
        <f>IFERROR(VLOOKUP(G3890,'NCES Match'!$A$2:$B$1307,2,FALSE),"")</f>
        <v>4818030</v>
      </c>
      <c r="J3890" cm="1">
        <f t="array" ref="J3890">IFERROR(_xlfn.IFS(B3890=2015,H3890/$O$13,B3890=2016,H3890/$O$14,B3890=2017,H3890/$O$15,B3890=2018,H3890/$O$16,B3890=2019,H3890/$O$17,B3890=2020,H3890/$O$18,B3890=2021,H3890/$O$19,B3890=2022,H3890/$O$20),"")</f>
        <v>3.0629699259472856E-5</v>
      </c>
      <c r="K3890" s="3" cm="1">
        <f t="array" ref="K3890">IFERROR(_xlfn.IFS(B3890=2015,J3890*$P$4,B3890=2016,J3890*$P$5,B3890=2017,J3890*$P$6,B3890=2018,J3890*$P$7,B3890=2019,J3890*$P$8,B3890=2020,J3890*$P$9,B3890=2021,J3890*$P$10,B3890=2022,J3890*$P$11),"")</f>
        <v>64567.492261572195</v>
      </c>
      <c r="L3890" s="3">
        <f t="shared" si="61"/>
        <v>121089.49226157219</v>
      </c>
    </row>
    <row r="3891" spans="1:12">
      <c r="A3891">
        <v>4818030</v>
      </c>
      <c r="B3891">
        <v>2021</v>
      </c>
      <c r="D3891" t="s">
        <v>1224</v>
      </c>
      <c r="E3891" t="s">
        <v>1225</v>
      </c>
      <c r="F3891" t="s">
        <v>4101</v>
      </c>
      <c r="G3891" t="s">
        <v>1226</v>
      </c>
      <c r="H3891" s="5">
        <v>58135.8</v>
      </c>
      <c r="I3891">
        <f>IFERROR(VLOOKUP(G3891,'NCES Match'!$A$2:$B$1307,2,FALSE),"")</f>
        <v>4818030</v>
      </c>
      <c r="J3891" cm="1">
        <f t="array" ref="J3891">IFERROR(_xlfn.IFS(B3891=2015,H3891/$O$13,B3891=2016,H3891/$O$14,B3891=2017,H3891/$O$15,B3891=2018,H3891/$O$16,B3891=2019,H3891/$O$17,B3891=2020,H3891/$O$18,B3891=2021,H3891/$O$19,B3891=2022,H3891/$O$20),"")</f>
        <v>2.9744776031692071E-5</v>
      </c>
      <c r="K3891" s="3" cm="1">
        <f t="array" ref="K3891">IFERROR(_xlfn.IFS(B3891=2015,J3891*$P$4,B3891=2016,J3891*$P$5,B3891=2017,J3891*$P$6,B3891=2018,J3891*$P$7,B3891=2019,J3891*$P$8,B3891=2020,J3891*$P$9,B3891=2021,J3891*$P$10,B3891=2022,J3891*$P$11),"")</f>
        <v>63670.278284185937</v>
      </c>
      <c r="L3891" s="3">
        <f t="shared" si="61"/>
        <v>121806.07828418593</v>
      </c>
    </row>
    <row r="3892" spans="1:12">
      <c r="A3892">
        <v>4818030</v>
      </c>
      <c r="B3892">
        <v>2022</v>
      </c>
      <c r="D3892" t="s">
        <v>1224</v>
      </c>
      <c r="E3892" t="s">
        <v>1225</v>
      </c>
      <c r="F3892" t="s">
        <v>4101</v>
      </c>
      <c r="G3892" t="s">
        <v>1226</v>
      </c>
      <c r="H3892" s="5">
        <v>64879.38</v>
      </c>
      <c r="I3892">
        <f>IFERROR(VLOOKUP(G3892,'NCES Match'!$A$2:$B$1307,2,FALSE),"")</f>
        <v>4818030</v>
      </c>
      <c r="J3892" cm="1">
        <f t="array" ref="J3892">IFERROR(_xlfn.IFS(B3892=2015,H3892/$O$13,B3892=2016,H3892/$O$14,B3892=2017,H3892/$O$15,B3892=2018,H3892/$O$16,B3892=2019,H3892/$O$17,B3892=2020,H3892/$O$18,B3892=2021,H3892/$O$19,B3892=2022,H3892/$O$20),"")</f>
        <v>2.8497011776221262E-5</v>
      </c>
      <c r="K3892" s="3" cm="1">
        <f t="array" ref="K3892">IFERROR(_xlfn.IFS(B3892=2015,J3892*$P$4,B3892=2016,J3892*$P$5,B3892=2017,J3892*$P$6,B3892=2018,J3892*$P$7,B3892=2019,J3892*$P$8,B3892=2020,J3892*$P$9,B3892=2021,J3892*$P$10,B3892=2022,J3892*$P$11),"")</f>
        <v>61367.830581874361</v>
      </c>
      <c r="L3892" s="3">
        <f t="shared" si="61"/>
        <v>126247.21058187436</v>
      </c>
    </row>
    <row r="3893" spans="1:12">
      <c r="A3893">
        <v>4818030</v>
      </c>
      <c r="B3893">
        <v>2023</v>
      </c>
      <c r="D3893" t="s">
        <v>1224</v>
      </c>
      <c r="E3893" t="s">
        <v>1225</v>
      </c>
      <c r="F3893" t="s">
        <v>4101</v>
      </c>
      <c r="G3893" t="s">
        <v>1226</v>
      </c>
      <c r="H3893" s="5">
        <v>85163.51</v>
      </c>
      <c r="I3893">
        <f>IFERROR(VLOOKUP(G3893,'NCES Match'!$A$2:$B$1307,2,FALSE),"")</f>
        <v>4818030</v>
      </c>
      <c r="J3893" t="str" cm="1">
        <f t="array" ref="J3893">IFERROR(_xlfn.IFS(B3893=2015,H3893/$O$13,B3893=2016,H3893/$O$14,B3893=2017,H3893/$O$15,B3893=2018,H3893/$O$16,B3893=2019,H3893/$O$17,B3893=2020,H3893/$O$18,B3893=2021,H3893/$O$19,B3893=2022,H3893/$O$20),"")</f>
        <v/>
      </c>
      <c r="K3893" s="3" t="str" cm="1">
        <f t="array" ref="K3893">IFERROR(_xlfn.IFS(B3893=2015,J3893*$P$4,B3893=2016,J3893*$P$5,B3893=2017,J3893*$P$6,B3893=2018,J3893*$P$7,B3893=2019,J3893*$P$8,B3893=2020,J3893*$P$9,B3893=2021,J3893*$P$10,B3893=2022,J3893*$P$11),"")</f>
        <v/>
      </c>
      <c r="L3893" s="3">
        <f t="shared" si="61"/>
        <v>85163.51</v>
      </c>
    </row>
    <row r="3894" spans="1:12">
      <c r="A3894">
        <v>4823460</v>
      </c>
      <c r="B3894">
        <v>2015</v>
      </c>
      <c r="C3894" t="s">
        <v>381</v>
      </c>
      <c r="D3894" t="s">
        <v>1675</v>
      </c>
      <c r="E3894" t="s">
        <v>1676</v>
      </c>
      <c r="G3894" t="s">
        <v>1677</v>
      </c>
      <c r="H3894" s="5">
        <v>101721.82</v>
      </c>
      <c r="I3894">
        <f>IFERROR(VLOOKUP(G3894,'NCES Match'!$A$2:$B$1307,2,FALSE),"")</f>
        <v>4823460</v>
      </c>
      <c r="J3894" cm="1">
        <f t="array" ref="J3894">IFERROR(_xlfn.IFS(B3894=2015,H3894/$O$13,B3894=2016,H3894/$O$14,B3894=2017,H3894/$O$15,B3894=2018,H3894/$O$16,B3894=2019,H3894/$O$17,B3894=2020,H3894/$O$18,B3894=2021,H3894/$O$19,B3894=2022,H3894/$O$20),"")</f>
        <v>7.9689255948208132E-5</v>
      </c>
      <c r="K3894" s="3" cm="1">
        <f t="array" ref="K3894">IFERROR(_xlfn.IFS(B3894=2015,J3894*$P$4,B3894=2016,J3894*$P$5,B3894=2017,J3894*$P$6,B3894=2018,J3894*$P$7,B3894=2019,J3894*$P$8,B3894=2020,J3894*$P$9,B3894=2021,J3894*$P$10,B3894=2022,J3894*$P$11),"")</f>
        <v>126824.09516157591</v>
      </c>
      <c r="L3894" s="3">
        <f t="shared" si="61"/>
        <v>228545.91516157592</v>
      </c>
    </row>
    <row r="3895" spans="1:12">
      <c r="A3895">
        <v>4823460</v>
      </c>
      <c r="B3895">
        <v>2016</v>
      </c>
      <c r="C3895" t="s">
        <v>4102</v>
      </c>
      <c r="D3895" t="s">
        <v>1675</v>
      </c>
      <c r="E3895" t="s">
        <v>1676</v>
      </c>
      <c r="F3895" t="s">
        <v>4101</v>
      </c>
      <c r="G3895" t="s">
        <v>1677</v>
      </c>
      <c r="H3895" s="5">
        <v>110663</v>
      </c>
      <c r="I3895">
        <f>IFERROR(VLOOKUP(G3895,'NCES Match'!$A$2:$B$1307,2,FALSE),"")</f>
        <v>4823460</v>
      </c>
      <c r="J3895" cm="1">
        <f t="array" ref="J3895">IFERROR(_xlfn.IFS(B3895=2015,H3895/$O$13,B3895=2016,H3895/$O$14,B3895=2017,H3895/$O$15,B3895=2018,H3895/$O$16,B3895=2019,H3895/$O$17,B3895=2020,H3895/$O$18,B3895=2021,H3895/$O$19,B3895=2022,H3895/$O$20),"")</f>
        <v>7.9219979733177848E-5</v>
      </c>
      <c r="K3895" s="3" cm="1">
        <f t="array" ref="K3895">IFERROR(_xlfn.IFS(B3895=2015,J3895*$P$4,B3895=2016,J3895*$P$5,B3895=2017,J3895*$P$6,B3895=2018,J3895*$P$7,B3895=2019,J3895*$P$8,B3895=2020,J3895*$P$9,B3895=2021,J3895*$P$10,B3895=2022,J3895*$P$11),"")</f>
        <v>132743.47350683951</v>
      </c>
      <c r="L3895" s="3">
        <f t="shared" si="61"/>
        <v>243406.47350683951</v>
      </c>
    </row>
    <row r="3896" spans="1:12">
      <c r="A3896">
        <v>4823460</v>
      </c>
      <c r="B3896">
        <v>2017</v>
      </c>
      <c r="D3896" t="s">
        <v>1675</v>
      </c>
      <c r="E3896" t="s">
        <v>1676</v>
      </c>
      <c r="F3896" t="s">
        <v>4101</v>
      </c>
      <c r="G3896" t="s">
        <v>1677</v>
      </c>
      <c r="H3896" s="5">
        <v>110040</v>
      </c>
      <c r="I3896">
        <f>IFERROR(VLOOKUP(G3896,'NCES Match'!$A$2:$B$1307,2,FALSE),"")</f>
        <v>4823460</v>
      </c>
      <c r="J3896" cm="1">
        <f t="array" ref="J3896">IFERROR(_xlfn.IFS(B3896=2015,H3896/$O$13,B3896=2016,H3896/$O$14,B3896=2017,H3896/$O$15,B3896=2018,H3896/$O$16,B3896=2019,H3896/$O$17,B3896=2020,H3896/$O$18,B3896=2021,H3896/$O$19,B3896=2022,H3896/$O$20),"")</f>
        <v>7.5865841878752183E-5</v>
      </c>
      <c r="K3896" s="3" cm="1">
        <f t="array" ref="K3896">IFERROR(_xlfn.IFS(B3896=2015,J3896*$P$4,B3896=2016,J3896*$P$5,B3896=2017,J3896*$P$6,B3896=2018,J3896*$P$7,B3896=2019,J3896*$P$8,B3896=2020,J3896*$P$9,B3896=2021,J3896*$P$10,B3896=2022,J3896*$P$11),"")</f>
        <v>128839.00073478729</v>
      </c>
      <c r="L3896" s="3">
        <f t="shared" si="61"/>
        <v>238879.00073478729</v>
      </c>
    </row>
    <row r="3897" spans="1:12">
      <c r="A3897">
        <v>4823460</v>
      </c>
      <c r="B3897">
        <v>2018</v>
      </c>
      <c r="D3897" t="s">
        <v>1675</v>
      </c>
      <c r="E3897" t="s">
        <v>1676</v>
      </c>
      <c r="F3897" t="s">
        <v>4101</v>
      </c>
      <c r="G3897" t="s">
        <v>1677</v>
      </c>
      <c r="H3897" s="5">
        <v>118100</v>
      </c>
      <c r="I3897">
        <f>IFERROR(VLOOKUP(G3897,'NCES Match'!$A$2:$B$1307,2,FALSE),"")</f>
        <v>4823460</v>
      </c>
      <c r="J3897" cm="1">
        <f t="array" ref="J3897">IFERROR(_xlfn.IFS(B3897=2015,H3897/$O$13,B3897=2016,H3897/$O$14,B3897=2017,H3897/$O$15,B3897=2018,H3897/$O$16,B3897=2019,H3897/$O$17,B3897=2020,H3897/$O$18,B3897=2021,H3897/$O$19,B3897=2022,H3897/$O$20),"")</f>
        <v>7.706719840693056E-5</v>
      </c>
      <c r="K3897" s="3" cm="1">
        <f t="array" ref="K3897">IFERROR(_xlfn.IFS(B3897=2015,J3897*$P$4,B3897=2016,J3897*$P$5,B3897=2017,J3897*$P$6,B3897=2018,J3897*$P$7,B3897=2019,J3897*$P$8,B3897=2020,J3897*$P$9,B3897=2021,J3897*$P$10,B3897=2022,J3897*$P$11),"")</f>
        <v>132313.07372019085</v>
      </c>
      <c r="L3897" s="3">
        <f t="shared" si="61"/>
        <v>250413.07372019085</v>
      </c>
    </row>
    <row r="3898" spans="1:12">
      <c r="A3898">
        <v>4823460</v>
      </c>
      <c r="B3898">
        <v>2019</v>
      </c>
      <c r="D3898" t="s">
        <v>1675</v>
      </c>
      <c r="E3898" t="s">
        <v>1676</v>
      </c>
      <c r="F3898" t="s">
        <v>4101</v>
      </c>
      <c r="G3898" t="s">
        <v>1677</v>
      </c>
      <c r="H3898" s="5">
        <v>126667</v>
      </c>
      <c r="I3898">
        <f>IFERROR(VLOOKUP(G3898,'NCES Match'!$A$2:$B$1307,2,FALSE),"")</f>
        <v>4823460</v>
      </c>
      <c r="J3898" cm="1">
        <f t="array" ref="J3898">IFERROR(_xlfn.IFS(B3898=2015,H3898/$O$13,B3898=2016,H3898/$O$14,B3898=2017,H3898/$O$15,B3898=2018,H3898/$O$16,B3898=2019,H3898/$O$17,B3898=2020,H3898/$O$18,B3898=2021,H3898/$O$19,B3898=2022,H3898/$O$20),"")</f>
        <v>8.0203014435112872E-5</v>
      </c>
      <c r="K3898" s="3" cm="1">
        <f t="array" ref="K3898">IFERROR(_xlfn.IFS(B3898=2015,J3898*$P$4,B3898=2016,J3898*$P$5,B3898=2017,J3898*$P$6,B3898=2018,J3898*$P$7,B3898=2019,J3898*$P$8,B3898=2020,J3898*$P$9,B3898=2021,J3898*$P$10,B3898=2022,J3898*$P$11),"")</f>
        <v>139386.90157886452</v>
      </c>
      <c r="L3898" s="3">
        <f t="shared" si="61"/>
        <v>266053.90157886455</v>
      </c>
    </row>
    <row r="3899" spans="1:12">
      <c r="A3899">
        <v>4823460</v>
      </c>
      <c r="B3899">
        <v>2020</v>
      </c>
      <c r="D3899" t="s">
        <v>1675</v>
      </c>
      <c r="E3899" t="s">
        <v>1676</v>
      </c>
      <c r="F3899" t="s">
        <v>4230</v>
      </c>
      <c r="G3899" t="s">
        <v>1677</v>
      </c>
      <c r="H3899" s="5">
        <v>144241</v>
      </c>
      <c r="I3899">
        <f>IFERROR(VLOOKUP(G3899,'NCES Match'!$A$2:$B$1307,2,FALSE),"")</f>
        <v>4823460</v>
      </c>
      <c r="J3899" cm="1">
        <f t="array" ref="J3899">IFERROR(_xlfn.IFS(B3899=2015,H3899/$O$13,B3899=2016,H3899/$O$14,B3899=2017,H3899/$O$15,B3899=2018,H3899/$O$16,B3899=2019,H3899/$O$17,B3899=2020,H3899/$O$18,B3899=2021,H3899/$O$19,B3899=2022,H3899/$O$20),"")</f>
        <v>7.8165288752797573E-5</v>
      </c>
      <c r="K3899" s="3" cm="1">
        <f t="array" ref="K3899">IFERROR(_xlfn.IFS(B3899=2015,J3899*$P$4,B3899=2016,J3899*$P$5,B3899=2017,J3899*$P$6,B3899=2018,J3899*$P$7,B3899=2019,J3899*$P$8,B3899=2020,J3899*$P$9,B3899=2021,J3899*$P$10,B3899=2022,J3899*$P$11),"")</f>
        <v>164772.64872618511</v>
      </c>
      <c r="L3899" s="3">
        <f t="shared" si="61"/>
        <v>309013.64872618509</v>
      </c>
    </row>
    <row r="3900" spans="1:12">
      <c r="A3900">
        <v>4823460</v>
      </c>
      <c r="B3900">
        <v>2021</v>
      </c>
      <c r="D3900" t="s">
        <v>1675</v>
      </c>
      <c r="E3900" t="s">
        <v>1676</v>
      </c>
      <c r="F3900" t="s">
        <v>4101</v>
      </c>
      <c r="G3900" t="s">
        <v>1677</v>
      </c>
      <c r="H3900" s="5">
        <v>155473.95000000001</v>
      </c>
      <c r="I3900">
        <f>IFERROR(VLOOKUP(G3900,'NCES Match'!$A$2:$B$1307,2,FALSE),"")</f>
        <v>4823460</v>
      </c>
      <c r="J3900" cm="1">
        <f t="array" ref="J3900">IFERROR(_xlfn.IFS(B3900=2015,H3900/$O$13,B3900=2016,H3900/$O$14,B3900=2017,H3900/$O$15,B3900=2018,H3900/$O$16,B3900=2019,H3900/$O$17,B3900=2020,H3900/$O$18,B3900=2021,H3900/$O$19,B3900=2022,H3900/$O$20),"")</f>
        <v>7.9547160639614338E-5</v>
      </c>
      <c r="K3900" s="3" cm="1">
        <f t="array" ref="K3900">IFERROR(_xlfn.IFS(B3900=2015,J3900*$P$4,B3900=2016,J3900*$P$5,B3900=2017,J3900*$P$6,B3900=2018,J3900*$P$7,B3900=2019,J3900*$P$8,B3900=2020,J3900*$P$9,B3900=2021,J3900*$P$10,B3900=2022,J3900*$P$11),"")</f>
        <v>170274.93665592646</v>
      </c>
      <c r="L3900" s="3">
        <f t="shared" si="61"/>
        <v>325748.88665592647</v>
      </c>
    </row>
    <row r="3901" spans="1:12">
      <c r="A3901">
        <v>4823460</v>
      </c>
      <c r="B3901">
        <v>2022</v>
      </c>
      <c r="D3901" t="s">
        <v>1675</v>
      </c>
      <c r="E3901" t="s">
        <v>1676</v>
      </c>
      <c r="F3901" t="s">
        <v>4101</v>
      </c>
      <c r="G3901" t="s">
        <v>1677</v>
      </c>
      <c r="H3901" s="5">
        <v>187096.04</v>
      </c>
      <c r="I3901">
        <f>IFERROR(VLOOKUP(G3901,'NCES Match'!$A$2:$B$1307,2,FALSE),"")</f>
        <v>4823460</v>
      </c>
      <c r="J3901" cm="1">
        <f t="array" ref="J3901">IFERROR(_xlfn.IFS(B3901=2015,H3901/$O$13,B3901=2016,H3901/$O$14,B3901=2017,H3901/$O$15,B3901=2018,H3901/$O$16,B3901=2019,H3901/$O$17,B3901=2020,H3901/$O$18,B3901=2021,H3901/$O$19,B3901=2022,H3901/$O$20),"")</f>
        <v>8.2178313898258052E-5</v>
      </c>
      <c r="K3901" s="3" cm="1">
        <f t="array" ref="K3901">IFERROR(_xlfn.IFS(B3901=2015,J3901*$P$4,B3901=2016,J3901*$P$5,B3901=2017,J3901*$P$6,B3901=2018,J3901*$P$7,B3901=2019,J3901*$P$8,B3901=2020,J3901*$P$9,B3901=2021,J3901*$P$10,B3901=2022,J3901*$P$11),"")</f>
        <v>176969.60244163233</v>
      </c>
      <c r="L3901" s="3">
        <f t="shared" si="61"/>
        <v>364065.64244163234</v>
      </c>
    </row>
    <row r="3902" spans="1:12">
      <c r="A3902">
        <v>4823460</v>
      </c>
      <c r="B3902">
        <v>2023</v>
      </c>
      <c r="D3902" t="s">
        <v>1675</v>
      </c>
      <c r="E3902" t="s">
        <v>1676</v>
      </c>
      <c r="F3902" t="s">
        <v>4101</v>
      </c>
      <c r="G3902" t="s">
        <v>1677</v>
      </c>
      <c r="H3902" s="5">
        <v>166051.09</v>
      </c>
      <c r="I3902">
        <f>IFERROR(VLOOKUP(G3902,'NCES Match'!$A$2:$B$1307,2,FALSE),"")</f>
        <v>4823460</v>
      </c>
      <c r="J3902" t="str" cm="1">
        <f t="array" ref="J3902">IFERROR(_xlfn.IFS(B3902=2015,H3902/$O$13,B3902=2016,H3902/$O$14,B3902=2017,H3902/$O$15,B3902=2018,H3902/$O$16,B3902=2019,H3902/$O$17,B3902=2020,H3902/$O$18,B3902=2021,H3902/$O$19,B3902=2022,H3902/$O$20),"")</f>
        <v/>
      </c>
      <c r="K3902" s="3" t="str" cm="1">
        <f t="array" ref="K3902">IFERROR(_xlfn.IFS(B3902=2015,J3902*$P$4,B3902=2016,J3902*$P$5,B3902=2017,J3902*$P$6,B3902=2018,J3902*$P$7,B3902=2019,J3902*$P$8,B3902=2020,J3902*$P$9,B3902=2021,J3902*$P$10,B3902=2022,J3902*$P$11),"")</f>
        <v/>
      </c>
      <c r="L3902" s="3">
        <f t="shared" si="61"/>
        <v>166051.09</v>
      </c>
    </row>
    <row r="3903" spans="1:12">
      <c r="A3903">
        <v>4827210</v>
      </c>
      <c r="B3903">
        <v>2015</v>
      </c>
      <c r="C3903" t="s">
        <v>381</v>
      </c>
      <c r="D3903" t="s">
        <v>1983</v>
      </c>
      <c r="E3903" t="s">
        <v>1984</v>
      </c>
      <c r="G3903" t="s">
        <v>1985</v>
      </c>
      <c r="H3903" s="5">
        <v>111580.45</v>
      </c>
      <c r="I3903">
        <f>IFERROR(VLOOKUP(G3903,'NCES Match'!$A$2:$B$1307,2,FALSE),"")</f>
        <v>4827210</v>
      </c>
      <c r="J3903" cm="1">
        <f t="array" ref="J3903">IFERROR(_xlfn.IFS(B3903=2015,H3903/$O$13,B3903=2016,H3903/$O$14,B3903=2017,H3903/$O$15,B3903=2018,H3903/$O$16,B3903=2019,H3903/$O$17,B3903=2020,H3903/$O$18,B3903=2021,H3903/$O$19,B3903=2022,H3903/$O$20),"")</f>
        <v>8.7412543728240799E-5</v>
      </c>
      <c r="K3903" s="3" cm="1">
        <f t="array" ref="K3903">IFERROR(_xlfn.IFS(B3903=2015,J3903*$P$4,B3903=2016,J3903*$P$5,B3903=2017,J3903*$P$6,B3903=2018,J3903*$P$7,B3903=2019,J3903*$P$8,B3903=2020,J3903*$P$9,B3903=2021,J3903*$P$10,B3903=2022,J3903*$P$11),"")</f>
        <v>139115.57627430832</v>
      </c>
      <c r="L3903" s="3">
        <f t="shared" si="61"/>
        <v>250696.02627430833</v>
      </c>
    </row>
    <row r="3904" spans="1:12">
      <c r="A3904">
        <v>4827210</v>
      </c>
      <c r="B3904">
        <v>2016</v>
      </c>
      <c r="C3904" t="s">
        <v>4102</v>
      </c>
      <c r="D3904" t="s">
        <v>1983</v>
      </c>
      <c r="E3904" t="s">
        <v>1984</v>
      </c>
      <c r="F3904" t="s">
        <v>4101</v>
      </c>
      <c r="G3904" t="s">
        <v>1985</v>
      </c>
      <c r="H3904" s="5">
        <v>119076</v>
      </c>
      <c r="I3904">
        <f>IFERROR(VLOOKUP(G3904,'NCES Match'!$A$2:$B$1307,2,FALSE),"")</f>
        <v>4827210</v>
      </c>
      <c r="J3904" cm="1">
        <f t="array" ref="J3904">IFERROR(_xlfn.IFS(B3904=2015,H3904/$O$13,B3904=2016,H3904/$O$14,B3904=2017,H3904/$O$15,B3904=2018,H3904/$O$16,B3904=2019,H3904/$O$17,B3904=2020,H3904/$O$18,B3904=2021,H3904/$O$19,B3904=2022,H3904/$O$20),"")</f>
        <v>8.5242568037265264E-5</v>
      </c>
      <c r="K3904" s="3" cm="1">
        <f t="array" ref="K3904">IFERROR(_xlfn.IFS(B3904=2015,J3904*$P$4,B3904=2016,J3904*$P$5,B3904=2017,J3904*$P$6,B3904=2018,J3904*$P$7,B3904=2019,J3904*$P$8,B3904=2020,J3904*$P$9,B3904=2021,J3904*$P$10,B3904=2022,J3904*$P$11),"")</f>
        <v>142835.11066300771</v>
      </c>
      <c r="L3904" s="3">
        <f t="shared" si="61"/>
        <v>261911.11066300771</v>
      </c>
    </row>
    <row r="3905" spans="1:12">
      <c r="A3905">
        <v>4827210</v>
      </c>
      <c r="B3905">
        <v>2017</v>
      </c>
      <c r="D3905" t="s">
        <v>1983</v>
      </c>
      <c r="E3905" t="s">
        <v>1984</v>
      </c>
      <c r="F3905" t="s">
        <v>4101</v>
      </c>
      <c r="G3905" t="s">
        <v>1985</v>
      </c>
      <c r="H3905" s="5">
        <v>128741</v>
      </c>
      <c r="I3905">
        <f>IFERROR(VLOOKUP(G3905,'NCES Match'!$A$2:$B$1307,2,FALSE),"")</f>
        <v>4827210</v>
      </c>
      <c r="J3905" cm="1">
        <f t="array" ref="J3905">IFERROR(_xlfn.IFS(B3905=2015,H3905/$O$13,B3905=2016,H3905/$O$14,B3905=2017,H3905/$O$15,B3905=2018,H3905/$O$16,B3905=2019,H3905/$O$17,B3905=2020,H3905/$O$18,B3905=2021,H3905/$O$19,B3905=2022,H3905/$O$20),"")</f>
        <v>8.875903625329367E-5</v>
      </c>
      <c r="K3905" s="3" cm="1">
        <f t="array" ref="K3905">IFERROR(_xlfn.IFS(B3905=2015,J3905*$P$4,B3905=2016,J3905*$P$5,B3905=2017,J3905*$P$6,B3905=2018,J3905*$P$7,B3905=2019,J3905*$P$8,B3905=2020,J3905*$P$9,B3905=2021,J3905*$P$10,B3905=2022,J3905*$P$11),"")</f>
        <v>150734.83999997503</v>
      </c>
      <c r="L3905" s="3">
        <f t="shared" si="61"/>
        <v>279475.83999997505</v>
      </c>
    </row>
    <row r="3906" spans="1:12">
      <c r="A3906">
        <v>4827210</v>
      </c>
      <c r="B3906">
        <v>2018</v>
      </c>
      <c r="D3906" t="s">
        <v>1983</v>
      </c>
      <c r="E3906" t="s">
        <v>1984</v>
      </c>
      <c r="F3906" t="s">
        <v>4101</v>
      </c>
      <c r="G3906" t="s">
        <v>1985</v>
      </c>
      <c r="H3906" s="5">
        <v>135110</v>
      </c>
      <c r="I3906">
        <f>IFERROR(VLOOKUP(G3906,'NCES Match'!$A$2:$B$1307,2,FALSE),"")</f>
        <v>4827210</v>
      </c>
      <c r="J3906" cm="1">
        <f t="array" ref="J3906">IFERROR(_xlfn.IFS(B3906=2015,H3906/$O$13,B3906=2016,H3906/$O$14,B3906=2017,H3906/$O$15,B3906=2018,H3906/$O$16,B3906=2019,H3906/$O$17,B3906=2020,H3906/$O$18,B3906=2021,H3906/$O$19,B3906=2022,H3906/$O$20),"")</f>
        <v>8.8167224189334372E-5</v>
      </c>
      <c r="K3906" s="3" cm="1">
        <f t="array" ref="K3906">IFERROR(_xlfn.IFS(B3906=2015,J3906*$P$4,B3906=2016,J3906*$P$5,B3906=2017,J3906*$P$6,B3906=2018,J3906*$P$7,B3906=2019,J3906*$P$8,B3906=2020,J3906*$P$9,B3906=2021,J3906*$P$10,B3906=2022,J3906*$P$11),"")</f>
        <v>151370.18958793386</v>
      </c>
      <c r="L3906" s="3">
        <f t="shared" si="61"/>
        <v>286480.18958793383</v>
      </c>
    </row>
    <row r="3907" spans="1:12">
      <c r="A3907">
        <v>4827210</v>
      </c>
      <c r="B3907">
        <v>2019</v>
      </c>
      <c r="D3907" t="s">
        <v>1983</v>
      </c>
      <c r="E3907" t="s">
        <v>1984</v>
      </c>
      <c r="F3907" t="s">
        <v>4101</v>
      </c>
      <c r="G3907" t="s">
        <v>1985</v>
      </c>
      <c r="H3907" s="5">
        <v>156652</v>
      </c>
      <c r="I3907">
        <f>IFERROR(VLOOKUP(G3907,'NCES Match'!$A$2:$B$1307,2,FALSE),"")</f>
        <v>4827210</v>
      </c>
      <c r="J3907" cm="1">
        <f t="array" ref="J3907">IFERROR(_xlfn.IFS(B3907=2015,H3907/$O$13,B3907=2016,H3907/$O$14,B3907=2017,H3907/$O$15,B3907=2018,H3907/$O$16,B3907=2019,H3907/$O$17,B3907=2020,H3907/$O$18,B3907=2021,H3907/$O$19,B3907=2022,H3907/$O$20),"")</f>
        <v>9.9188917534079936E-5</v>
      </c>
      <c r="K3907" s="3" cm="1">
        <f t="array" ref="K3907">IFERROR(_xlfn.IFS(B3907=2015,J3907*$P$4,B3907=2016,J3907*$P$5,B3907=2017,J3907*$P$6,B3907=2018,J3907*$P$7,B3907=2019,J3907*$P$8,B3907=2020,J3907*$P$9,B3907=2021,J3907*$P$10,B3907=2022,J3907*$P$11),"")</f>
        <v>172382.99561947698</v>
      </c>
      <c r="L3907" s="3">
        <f t="shared" ref="L3907:L3970" si="62">SUM(H3907,K3907)</f>
        <v>329034.99561947701</v>
      </c>
    </row>
    <row r="3908" spans="1:12">
      <c r="A3908">
        <v>4827210</v>
      </c>
      <c r="B3908">
        <v>2020</v>
      </c>
      <c r="D3908" t="s">
        <v>1983</v>
      </c>
      <c r="E3908" t="s">
        <v>1984</v>
      </c>
      <c r="F3908" t="s">
        <v>4230</v>
      </c>
      <c r="G3908" t="s">
        <v>1985</v>
      </c>
      <c r="H3908" s="5">
        <v>167520</v>
      </c>
      <c r="I3908">
        <f>IFERROR(VLOOKUP(G3908,'NCES Match'!$A$2:$B$1307,2,FALSE),"")</f>
        <v>4827210</v>
      </c>
      <c r="J3908" cm="1">
        <f t="array" ref="J3908">IFERROR(_xlfn.IFS(B3908=2015,H3908/$O$13,B3908=2016,H3908/$O$14,B3908=2017,H3908/$O$15,B3908=2018,H3908/$O$16,B3908=2019,H3908/$O$17,B3908=2020,H3908/$O$18,B3908=2021,H3908/$O$19,B3908=2022,H3908/$O$20),"")</f>
        <v>9.0780354905114704E-5</v>
      </c>
      <c r="K3908" s="3" cm="1">
        <f t="array" ref="K3908">IFERROR(_xlfn.IFS(B3908=2015,J3908*$P$4,B3908=2016,J3908*$P$5,B3908=2017,J3908*$P$6,B3908=2018,J3908*$P$7,B3908=2019,J3908*$P$8,B3908=2020,J3908*$P$9,B3908=2021,J3908*$P$10,B3908=2022,J3908*$P$11),"")</f>
        <v>191365.24368668086</v>
      </c>
      <c r="L3908" s="3">
        <f t="shared" si="62"/>
        <v>358885.24368668086</v>
      </c>
    </row>
    <row r="3909" spans="1:12">
      <c r="A3909">
        <v>4827210</v>
      </c>
      <c r="B3909">
        <v>2021</v>
      </c>
      <c r="D3909" t="s">
        <v>1983</v>
      </c>
      <c r="E3909" t="s">
        <v>1984</v>
      </c>
      <c r="F3909" t="s">
        <v>4101</v>
      </c>
      <c r="G3909" t="s">
        <v>1985</v>
      </c>
      <c r="H3909" s="5">
        <v>181689.66</v>
      </c>
      <c r="I3909">
        <f>IFERROR(VLOOKUP(G3909,'NCES Match'!$A$2:$B$1307,2,FALSE),"")</f>
        <v>4827210</v>
      </c>
      <c r="J3909" cm="1">
        <f t="array" ref="J3909">IFERROR(_xlfn.IFS(B3909=2015,H3909/$O$13,B3909=2016,H3909/$O$14,B3909=2017,H3909/$O$15,B3909=2018,H3909/$O$16,B3909=2019,H3909/$O$17,B3909=2020,H3909/$O$18,B3909=2021,H3909/$O$19,B3909=2022,H3909/$O$20),"")</f>
        <v>9.2960245562532579E-5</v>
      </c>
      <c r="K3909" s="3" cm="1">
        <f t="array" ref="K3909">IFERROR(_xlfn.IFS(B3909=2015,J3909*$P$4,B3909=2016,J3909*$P$5,B3909=2017,J3909*$P$6,B3909=2018,J3909*$P$7,B3909=2019,J3909*$P$8,B3909=2020,J3909*$P$9,B3909=2021,J3909*$P$10,B3909=2022,J3909*$P$11),"")</f>
        <v>198986.35975696775</v>
      </c>
      <c r="L3909" s="3">
        <f t="shared" si="62"/>
        <v>380676.01975696778</v>
      </c>
    </row>
    <row r="3910" spans="1:12">
      <c r="A3910">
        <v>4827210</v>
      </c>
      <c r="B3910">
        <v>2022</v>
      </c>
      <c r="D3910" t="s">
        <v>1983</v>
      </c>
      <c r="E3910" t="s">
        <v>1984</v>
      </c>
      <c r="F3910" t="s">
        <v>4101</v>
      </c>
      <c r="G3910" t="s">
        <v>1985</v>
      </c>
      <c r="H3910" s="5">
        <v>206137.71</v>
      </c>
      <c r="I3910">
        <f>IFERROR(VLOOKUP(G3910,'NCES Match'!$A$2:$B$1307,2,FALSE),"")</f>
        <v>4827210</v>
      </c>
      <c r="J3910" cm="1">
        <f t="array" ref="J3910">IFERROR(_xlfn.IFS(B3910=2015,H3910/$O$13,B3910=2016,H3910/$O$14,B3910=2017,H3910/$O$15,B3910=2018,H3910/$O$16,B3910=2019,H3910/$O$17,B3910=2020,H3910/$O$18,B3910=2021,H3910/$O$19,B3910=2022,H3910/$O$20),"")</f>
        <v>9.0541998850686976E-5</v>
      </c>
      <c r="K3910" s="3" cm="1">
        <f t="array" ref="K3910">IFERROR(_xlfn.IFS(B3910=2015,J3910*$P$4,B3910=2016,J3910*$P$5,B3910=2017,J3910*$P$6,B3910=2018,J3910*$P$7,B3910=2019,J3910*$P$8,B3910=2020,J3910*$P$9,B3910=2021,J3910*$P$10,B3910=2022,J3910*$P$11),"")</f>
        <v>194980.65585422594</v>
      </c>
      <c r="L3910" s="3">
        <f t="shared" si="62"/>
        <v>401118.36585422594</v>
      </c>
    </row>
    <row r="3911" spans="1:12">
      <c r="A3911">
        <v>4827210</v>
      </c>
      <c r="B3911">
        <v>2023</v>
      </c>
      <c r="D3911" t="s">
        <v>1983</v>
      </c>
      <c r="E3911" t="s">
        <v>1984</v>
      </c>
      <c r="F3911" t="s">
        <v>4101</v>
      </c>
      <c r="G3911" t="s">
        <v>1985</v>
      </c>
      <c r="H3911" s="5">
        <v>274104.90999999997</v>
      </c>
      <c r="I3911">
        <f>IFERROR(VLOOKUP(G3911,'NCES Match'!$A$2:$B$1307,2,FALSE),"")</f>
        <v>4827210</v>
      </c>
      <c r="J3911" t="str" cm="1">
        <f t="array" ref="J3911">IFERROR(_xlfn.IFS(B3911=2015,H3911/$O$13,B3911=2016,H3911/$O$14,B3911=2017,H3911/$O$15,B3911=2018,H3911/$O$16,B3911=2019,H3911/$O$17,B3911=2020,H3911/$O$18,B3911=2021,H3911/$O$19,B3911=2022,H3911/$O$20),"")</f>
        <v/>
      </c>
      <c r="K3911" s="3" t="str" cm="1">
        <f t="array" ref="K3911">IFERROR(_xlfn.IFS(B3911=2015,J3911*$P$4,B3911=2016,J3911*$P$5,B3911=2017,J3911*$P$6,B3911=2018,J3911*$P$7,B3911=2019,J3911*$P$8,B3911=2020,J3911*$P$9,B3911=2021,J3911*$P$10,B3911=2022,J3911*$P$11),"")</f>
        <v/>
      </c>
      <c r="L3911" s="3">
        <f t="shared" si="62"/>
        <v>274104.90999999997</v>
      </c>
    </row>
    <row r="3912" spans="1:12">
      <c r="A3912">
        <v>4839450</v>
      </c>
      <c r="B3912">
        <v>2015</v>
      </c>
      <c r="C3912" t="s">
        <v>381</v>
      </c>
      <c r="D3912" t="s">
        <v>2947</v>
      </c>
      <c r="E3912" t="s">
        <v>2948</v>
      </c>
      <c r="G3912" t="s">
        <v>2949</v>
      </c>
      <c r="H3912" s="5">
        <v>40984.44</v>
      </c>
      <c r="I3912">
        <f>IFERROR(VLOOKUP(G3912,'NCES Match'!$A$2:$B$1307,2,FALSE),"")</f>
        <v>4839450</v>
      </c>
      <c r="J3912" cm="1">
        <f t="array" ref="J3912">IFERROR(_xlfn.IFS(B3912=2015,H3912/$O$13,B3912=2016,H3912/$O$14,B3912=2017,H3912/$O$15,B3912=2018,H3912/$O$16,B3912=2019,H3912/$O$17,B3912=2020,H3912/$O$18,B3912=2021,H3912/$O$19,B3912=2022,H3912/$O$20),"")</f>
        <v>3.2107364271048034E-5</v>
      </c>
      <c r="K3912" s="3" cm="1">
        <f t="array" ref="K3912">IFERROR(_xlfn.IFS(B3912=2015,J3912*$P$4,B3912=2016,J3912*$P$5,B3912=2017,J3912*$P$6,B3912=2018,J3912*$P$7,B3912=2019,J3912*$P$8,B3912=2020,J3912*$P$9,B3912=2021,J3912*$P$10,B3912=2022,J3912*$P$11),"")</f>
        <v>51098.324024323381</v>
      </c>
      <c r="L3912" s="3">
        <f t="shared" si="62"/>
        <v>92082.764024323376</v>
      </c>
    </row>
    <row r="3913" spans="1:12">
      <c r="A3913">
        <v>4839450</v>
      </c>
      <c r="B3913">
        <v>2016</v>
      </c>
      <c r="C3913" t="s">
        <v>4102</v>
      </c>
      <c r="D3913" t="s">
        <v>2947</v>
      </c>
      <c r="E3913" t="s">
        <v>2948</v>
      </c>
      <c r="F3913" t="s">
        <v>4101</v>
      </c>
      <c r="G3913" t="s">
        <v>2949</v>
      </c>
      <c r="H3913" s="5">
        <v>44623</v>
      </c>
      <c r="I3913">
        <f>IFERROR(VLOOKUP(G3913,'NCES Match'!$A$2:$B$1307,2,FALSE),"")</f>
        <v>4839450</v>
      </c>
      <c r="J3913" cm="1">
        <f t="array" ref="J3913">IFERROR(_xlfn.IFS(B3913=2015,H3913/$O$13,B3913=2016,H3913/$O$14,B3913=2017,H3913/$O$15,B3913=2018,H3913/$O$16,B3913=2019,H3913/$O$17,B3913=2020,H3913/$O$18,B3913=2021,H3913/$O$19,B3913=2022,H3913/$O$20),"")</f>
        <v>3.1944129073254795E-5</v>
      </c>
      <c r="K3913" s="3" cm="1">
        <f t="array" ref="K3913">IFERROR(_xlfn.IFS(B3913=2015,J3913*$P$4,B3913=2016,J3913*$P$5,B3913=2017,J3913*$P$6,B3913=2018,J3913*$P$7,B3913=2019,J3913*$P$8,B3913=2020,J3913*$P$9,B3913=2021,J3913*$P$10,B3913=2022,J3913*$P$11),"")</f>
        <v>53526.580865291013</v>
      </c>
      <c r="L3913" s="3">
        <f t="shared" si="62"/>
        <v>98149.580865291005</v>
      </c>
    </row>
    <row r="3914" spans="1:12">
      <c r="A3914">
        <v>4839450</v>
      </c>
      <c r="B3914">
        <v>2017</v>
      </c>
      <c r="D3914" t="s">
        <v>2947</v>
      </c>
      <c r="E3914" t="s">
        <v>2948</v>
      </c>
      <c r="F3914" t="s">
        <v>4101</v>
      </c>
      <c r="G3914" t="s">
        <v>2949</v>
      </c>
      <c r="H3914" s="5">
        <v>44537</v>
      </c>
      <c r="I3914">
        <f>IFERROR(VLOOKUP(G3914,'NCES Match'!$A$2:$B$1307,2,FALSE),"")</f>
        <v>4839450</v>
      </c>
      <c r="J3914" cm="1">
        <f t="array" ref="J3914">IFERROR(_xlfn.IFS(B3914=2015,H3914/$O$13,B3914=2016,H3914/$O$14,B3914=2017,H3914/$O$15,B3914=2018,H3914/$O$16,B3914=2019,H3914/$O$17,B3914=2020,H3914/$O$18,B3914=2021,H3914/$O$19,B3914=2022,H3914/$O$20),"")</f>
        <v>3.0705534348909363E-5</v>
      </c>
      <c r="K3914" s="3" cm="1">
        <f t="array" ref="K3914">IFERROR(_xlfn.IFS(B3914=2015,J3914*$P$4,B3914=2016,J3914*$P$5,B3914=2017,J3914*$P$6,B3914=2018,J3914*$P$7,B3914=2019,J3914*$P$8,B3914=2020,J3914*$P$9,B3914=2021,J3914*$P$10,B3914=2022,J3914*$P$11),"")</f>
        <v>52145.606831381512</v>
      </c>
      <c r="L3914" s="3">
        <f t="shared" si="62"/>
        <v>96682.606831381505</v>
      </c>
    </row>
    <row r="3915" spans="1:12">
      <c r="A3915">
        <v>4839450</v>
      </c>
      <c r="B3915">
        <v>2018</v>
      </c>
      <c r="D3915" t="s">
        <v>2947</v>
      </c>
      <c r="E3915" t="s">
        <v>2948</v>
      </c>
      <c r="F3915" t="s">
        <v>4101</v>
      </c>
      <c r="G3915" t="s">
        <v>2949</v>
      </c>
      <c r="H3915" s="5">
        <v>48913</v>
      </c>
      <c r="I3915">
        <f>IFERROR(VLOOKUP(G3915,'NCES Match'!$A$2:$B$1307,2,FALSE),"")</f>
        <v>4839450</v>
      </c>
      <c r="J3915" cm="1">
        <f t="array" ref="J3915">IFERROR(_xlfn.IFS(B3915=2015,H3915/$O$13,B3915=2016,H3915/$O$14,B3915=2017,H3915/$O$15,B3915=2018,H3915/$O$16,B3915=2019,H3915/$O$17,B3915=2020,H3915/$O$18,B3915=2021,H3915/$O$19,B3915=2022,H3915/$O$20),"")</f>
        <v>3.1918610293634166E-5</v>
      </c>
      <c r="K3915" s="3" cm="1">
        <f t="array" ref="K3915">IFERROR(_xlfn.IFS(B3915=2015,J3915*$P$4,B3915=2016,J3915*$P$5,B3915=2017,J3915*$P$6,B3915=2018,J3915*$P$7,B3915=2019,J3915*$P$8,B3915=2020,J3915*$P$9,B3915=2021,J3915*$P$10,B3915=2022,J3915*$P$11),"")</f>
        <v>54799.571336796747</v>
      </c>
      <c r="L3915" s="3">
        <f t="shared" si="62"/>
        <v>103712.57133679674</v>
      </c>
    </row>
    <row r="3916" spans="1:12">
      <c r="A3916">
        <v>4839450</v>
      </c>
      <c r="B3916">
        <v>2019</v>
      </c>
      <c r="D3916" t="s">
        <v>2947</v>
      </c>
      <c r="E3916" t="s">
        <v>2948</v>
      </c>
      <c r="F3916" t="s">
        <v>4101</v>
      </c>
      <c r="G3916" t="s">
        <v>2949</v>
      </c>
      <c r="H3916" s="5">
        <v>53021</v>
      </c>
      <c r="I3916">
        <f>IFERROR(VLOOKUP(G3916,'NCES Match'!$A$2:$B$1307,2,FALSE),"")</f>
        <v>4839450</v>
      </c>
      <c r="J3916" cm="1">
        <f t="array" ref="J3916">IFERROR(_xlfn.IFS(B3916=2015,H3916/$O$13,B3916=2016,H3916/$O$14,B3916=2017,H3916/$O$15,B3916=2018,H3916/$O$16,B3916=2019,H3916/$O$17,B3916=2020,H3916/$O$18,B3916=2021,H3916/$O$19,B3916=2022,H3916/$O$20),"")</f>
        <v>3.3571838192774121E-5</v>
      </c>
      <c r="K3916" s="3" cm="1">
        <f t="array" ref="K3916">IFERROR(_xlfn.IFS(B3916=2015,J3916*$P$4,B3916=2016,J3916*$P$5,B3916=2017,J3916*$P$6,B3916=2018,J3916*$P$7,B3916=2019,J3916*$P$8,B3916=2020,J3916*$P$9,B3916=2021,J3916*$P$10,B3916=2022,J3916*$P$11),"")</f>
        <v>58345.369422288175</v>
      </c>
      <c r="L3916" s="3">
        <f t="shared" si="62"/>
        <v>111366.36942228817</v>
      </c>
    </row>
    <row r="3917" spans="1:12">
      <c r="A3917">
        <v>4839450</v>
      </c>
      <c r="B3917">
        <v>2020</v>
      </c>
      <c r="D3917" t="s">
        <v>2947</v>
      </c>
      <c r="E3917" t="s">
        <v>2948</v>
      </c>
      <c r="F3917" t="s">
        <v>4230</v>
      </c>
      <c r="G3917" t="s">
        <v>2949</v>
      </c>
      <c r="H3917" s="5">
        <v>56977</v>
      </c>
      <c r="I3917">
        <f>IFERROR(VLOOKUP(G3917,'NCES Match'!$A$2:$B$1307,2,FALSE),"")</f>
        <v>4839450</v>
      </c>
      <c r="J3917" cm="1">
        <f t="array" ref="J3917">IFERROR(_xlfn.IFS(B3917=2015,H3917/$O$13,B3917=2016,H3917/$O$14,B3917=2017,H3917/$O$15,B3917=2018,H3917/$O$16,B3917=2019,H3917/$O$17,B3917=2020,H3917/$O$18,B3917=2021,H3917/$O$19,B3917=2022,H3917/$O$20),"")</f>
        <v>3.0876267200505734E-5</v>
      </c>
      <c r="K3917" s="3" cm="1">
        <f t="array" ref="K3917">IFERROR(_xlfn.IFS(B3917=2015,J3917*$P$4,B3917=2016,J3917*$P$5,B3917=2017,J3917*$P$6,B3917=2018,J3917*$P$7,B3917=2019,J3917*$P$8,B3917=2020,J3917*$P$9,B3917=2021,J3917*$P$10,B3917=2022,J3917*$P$11),"")</f>
        <v>65087.258175358256</v>
      </c>
      <c r="L3917" s="3">
        <f t="shared" si="62"/>
        <v>122064.25817535826</v>
      </c>
    </row>
    <row r="3918" spans="1:12">
      <c r="A3918">
        <v>4839450</v>
      </c>
      <c r="B3918">
        <v>2021</v>
      </c>
      <c r="D3918" t="s">
        <v>2947</v>
      </c>
      <c r="E3918" t="s">
        <v>2948</v>
      </c>
      <c r="F3918" t="s">
        <v>4230</v>
      </c>
      <c r="G3918" t="s">
        <v>2949</v>
      </c>
      <c r="H3918" s="5">
        <v>63781.599999999999</v>
      </c>
      <c r="I3918">
        <f>IFERROR(VLOOKUP(G3918,'NCES Match'!$A$2:$B$1307,2,FALSE),"")</f>
        <v>4839450</v>
      </c>
      <c r="J3918" cm="1">
        <f t="array" ref="J3918">IFERROR(_xlfn.IFS(B3918=2015,H3918/$O$13,B3918=2016,H3918/$O$14,B3918=2017,H3918/$O$15,B3918=2018,H3918/$O$16,B3918=2019,H3918/$O$17,B3918=2020,H3918/$O$18,B3918=2021,H3918/$O$19,B3918=2022,H3918/$O$20),"")</f>
        <v>3.26334101696884E-5</v>
      </c>
      <c r="K3918" s="3" cm="1">
        <f t="array" ref="K3918">IFERROR(_xlfn.IFS(B3918=2015,J3918*$P$4,B3918=2016,J3918*$P$5,B3918=2017,J3918*$P$6,B3918=2018,J3918*$P$7,B3918=2019,J3918*$P$8,B3918=2020,J3918*$P$9,B3918=2021,J3918*$P$10,B3918=2022,J3918*$P$11),"")</f>
        <v>69853.553600546191</v>
      </c>
      <c r="L3918" s="3">
        <f t="shared" si="62"/>
        <v>133635.15360054618</v>
      </c>
    </row>
    <row r="3919" spans="1:12">
      <c r="A3919">
        <v>4839450</v>
      </c>
      <c r="B3919">
        <v>2022</v>
      </c>
      <c r="D3919" t="s">
        <v>2947</v>
      </c>
      <c r="E3919" t="s">
        <v>2948</v>
      </c>
      <c r="F3919" t="s">
        <v>4101</v>
      </c>
      <c r="G3919" t="s">
        <v>2949</v>
      </c>
      <c r="H3919" s="5">
        <v>81061.789999999994</v>
      </c>
      <c r="I3919">
        <f>IFERROR(VLOOKUP(G3919,'NCES Match'!$A$2:$B$1307,2,FALSE),"")</f>
        <v>4839450</v>
      </c>
      <c r="J3919" cm="1">
        <f t="array" ref="J3919">IFERROR(_xlfn.IFS(B3919=2015,H3919/$O$13,B3919=2016,H3919/$O$14,B3919=2017,H3919/$O$15,B3919=2018,H3919/$O$16,B3919=2019,H3919/$O$17,B3919=2020,H3919/$O$18,B3919=2021,H3919/$O$19,B3919=2022,H3919/$O$20),"")</f>
        <v>3.5604822121166615E-5</v>
      </c>
      <c r="K3919" s="3" cm="1">
        <f t="array" ref="K3919">IFERROR(_xlfn.IFS(B3919=2015,J3919*$P$4,B3919=2016,J3919*$P$5,B3919=2017,J3919*$P$6,B3919=2018,J3919*$P$7,B3919=2019,J3919*$P$8,B3919=2020,J3919*$P$9,B3919=2021,J3919*$P$10,B3919=2022,J3919*$P$11),"")</f>
        <v>76674.379369585178</v>
      </c>
      <c r="L3919" s="3">
        <f t="shared" si="62"/>
        <v>157736.16936958517</v>
      </c>
    </row>
    <row r="3920" spans="1:12">
      <c r="A3920">
        <v>4839450</v>
      </c>
      <c r="B3920">
        <v>2023</v>
      </c>
      <c r="D3920" t="s">
        <v>2947</v>
      </c>
      <c r="E3920" t="s">
        <v>2948</v>
      </c>
      <c r="F3920" t="s">
        <v>4101</v>
      </c>
      <c r="G3920" t="s">
        <v>2949</v>
      </c>
      <c r="H3920" s="5">
        <v>96651.71</v>
      </c>
      <c r="I3920">
        <f>IFERROR(VLOOKUP(G3920,'NCES Match'!$A$2:$B$1307,2,FALSE),"")</f>
        <v>4839450</v>
      </c>
      <c r="J3920" t="str" cm="1">
        <f t="array" ref="J3920">IFERROR(_xlfn.IFS(B3920=2015,H3920/$O$13,B3920=2016,H3920/$O$14,B3920=2017,H3920/$O$15,B3920=2018,H3920/$O$16,B3920=2019,H3920/$O$17,B3920=2020,H3920/$O$18,B3920=2021,H3920/$O$19,B3920=2022,H3920/$O$20),"")</f>
        <v/>
      </c>
      <c r="K3920" s="3" t="str" cm="1">
        <f t="array" ref="K3920">IFERROR(_xlfn.IFS(B3920=2015,J3920*$P$4,B3920=2016,J3920*$P$5,B3920=2017,J3920*$P$6,B3920=2018,J3920*$P$7,B3920=2019,J3920*$P$8,B3920=2020,J3920*$P$9,B3920=2021,J3920*$P$10,B3920=2022,J3920*$P$11),"")</f>
        <v/>
      </c>
      <c r="L3920" s="3">
        <f t="shared" si="62"/>
        <v>96651.71</v>
      </c>
    </row>
    <row r="3921" spans="1:12">
      <c r="A3921">
        <v>4843140</v>
      </c>
      <c r="B3921">
        <v>2015</v>
      </c>
      <c r="C3921" t="s">
        <v>381</v>
      </c>
      <c r="D3921" t="s">
        <v>3238</v>
      </c>
      <c r="E3921" t="s">
        <v>3239</v>
      </c>
      <c r="G3921" t="s">
        <v>3240</v>
      </c>
      <c r="H3921" s="5">
        <v>65913.63</v>
      </c>
      <c r="I3921">
        <f>IFERROR(VLOOKUP(G3921,'NCES Match'!$A$2:$B$1307,2,FALSE),"")</f>
        <v>4843140</v>
      </c>
      <c r="J3921" cm="1">
        <f t="array" ref="J3921">IFERROR(_xlfn.IFS(B3921=2015,H3921/$O$13,B3921=2016,H3921/$O$14,B3921=2017,H3921/$O$15,B3921=2018,H3921/$O$16,B3921=2019,H3921/$O$17,B3921=2020,H3921/$O$18,B3921=2021,H3921/$O$19,B3921=2022,H3921/$O$20),"")</f>
        <v>5.1636985373890188E-5</v>
      </c>
      <c r="K3921" s="3" cm="1">
        <f t="array" ref="K3921">IFERROR(_xlfn.IFS(B3921=2015,J3921*$P$4,B3921=2016,J3921*$P$5,B3921=2017,J3921*$P$6,B3921=2018,J3921*$P$7,B3921=2019,J3921*$P$8,B3921=2020,J3921*$P$9,B3921=2021,J3921*$P$10,B3921=2022,J3921*$P$11),"")</f>
        <v>82179.383770020097</v>
      </c>
      <c r="L3921" s="3">
        <f t="shared" si="62"/>
        <v>148093.0137700201</v>
      </c>
    </row>
    <row r="3922" spans="1:12">
      <c r="A3922">
        <v>4843140</v>
      </c>
      <c r="B3922">
        <v>2016</v>
      </c>
      <c r="C3922" t="s">
        <v>4102</v>
      </c>
      <c r="D3922" t="s">
        <v>3238</v>
      </c>
      <c r="E3922" t="s">
        <v>3239</v>
      </c>
      <c r="F3922" t="s">
        <v>4101</v>
      </c>
      <c r="G3922" t="s">
        <v>3240</v>
      </c>
      <c r="H3922" s="5">
        <v>60396</v>
      </c>
      <c r="I3922">
        <f>IFERROR(VLOOKUP(G3922,'NCES Match'!$A$2:$B$1307,2,FALSE),"")</f>
        <v>4843140</v>
      </c>
      <c r="J3922" cm="1">
        <f t="array" ref="J3922">IFERROR(_xlfn.IFS(B3922=2015,H3922/$O$13,B3922=2016,H3922/$O$14,B3922=2017,H3922/$O$15,B3922=2018,H3922/$O$16,B3922=2019,H3922/$O$17,B3922=2020,H3922/$O$18,B3922=2021,H3922/$O$19,B3922=2022,H3922/$O$20),"")</f>
        <v>4.3235497826419033E-5</v>
      </c>
      <c r="K3922" s="3" cm="1">
        <f t="array" ref="K3922">IFERROR(_xlfn.IFS(B3922=2015,J3922*$P$4,B3922=2016,J3922*$P$5,B3922=2017,J3922*$P$6,B3922=2018,J3922*$P$7,B3922=2019,J3922*$P$8,B3922=2020,J3922*$P$9,B3922=2021,J3922*$P$10,B3922=2022,J3922*$P$11),"")</f>
        <v>72446.751180783816</v>
      </c>
      <c r="L3922" s="3">
        <f t="shared" si="62"/>
        <v>132842.75118078382</v>
      </c>
    </row>
    <row r="3923" spans="1:12">
      <c r="A3923">
        <v>4843140</v>
      </c>
      <c r="B3923">
        <v>2017</v>
      </c>
      <c r="D3923" t="s">
        <v>3238</v>
      </c>
      <c r="E3923" t="s">
        <v>3239</v>
      </c>
      <c r="F3923" t="s">
        <v>4101</v>
      </c>
      <c r="G3923" t="s">
        <v>3240</v>
      </c>
      <c r="H3923" s="5">
        <v>64559</v>
      </c>
      <c r="I3923">
        <f>IFERROR(VLOOKUP(G3923,'NCES Match'!$A$2:$B$1307,2,FALSE),"")</f>
        <v>4843140</v>
      </c>
      <c r="J3923" cm="1">
        <f t="array" ref="J3923">IFERROR(_xlfn.IFS(B3923=2015,H3923/$O$13,B3923=2016,H3923/$O$14,B3923=2017,H3923/$O$15,B3923=2018,H3923/$O$16,B3923=2019,H3923/$O$17,B3923=2020,H3923/$O$18,B3923=2021,H3923/$O$19,B3923=2022,H3923/$O$20),"")</f>
        <v>4.4509477334154513E-5</v>
      </c>
      <c r="K3923" s="3" cm="1">
        <f t="array" ref="K3923">IFERROR(_xlfn.IFS(B3923=2015,J3923*$P$4,B3923=2016,J3923*$P$5,B3923=2017,J3923*$P$6,B3923=2018,J3923*$P$7,B3923=2019,J3923*$P$8,B3923=2020,J3923*$P$9,B3923=2021,J3923*$P$10,B3923=2022,J3923*$P$11),"")</f>
        <v>75588.122941086272</v>
      </c>
      <c r="L3923" s="3">
        <f t="shared" si="62"/>
        <v>140147.12294108627</v>
      </c>
    </row>
    <row r="3924" spans="1:12">
      <c r="A3924">
        <v>4843140</v>
      </c>
      <c r="B3924">
        <v>2018</v>
      </c>
      <c r="D3924" t="s">
        <v>3238</v>
      </c>
      <c r="E3924" t="s">
        <v>3239</v>
      </c>
      <c r="F3924" t="s">
        <v>4101</v>
      </c>
      <c r="G3924" t="s">
        <v>3240</v>
      </c>
      <c r="H3924" s="5">
        <v>75635</v>
      </c>
      <c r="I3924">
        <f>IFERROR(VLOOKUP(G3924,'NCES Match'!$A$2:$B$1307,2,FALSE),"")</f>
        <v>4843140</v>
      </c>
      <c r="J3924" cm="1">
        <f t="array" ref="J3924">IFERROR(_xlfn.IFS(B3924=2015,H3924/$O$13,B3924=2016,H3924/$O$14,B3924=2017,H3924/$O$15,B3924=2018,H3924/$O$16,B3924=2019,H3924/$O$17,B3924=2020,H3924/$O$18,B3924=2021,H3924/$O$19,B3924=2022,H3924/$O$20),"")</f>
        <v>4.9356287481017724E-5</v>
      </c>
      <c r="K3924" s="3" cm="1">
        <f t="array" ref="K3924">IFERROR(_xlfn.IFS(B3924=2015,J3924*$P$4,B3924=2016,J3924*$P$5,B3924=2017,J3924*$P$6,B3924=2018,J3924*$P$7,B3924=2019,J3924*$P$8,B3924=2020,J3924*$P$9,B3924=2021,J3924*$P$10,B3924=2022,J3924*$P$11),"")</f>
        <v>84737.504918091741</v>
      </c>
      <c r="L3924" s="3">
        <f t="shared" si="62"/>
        <v>160372.50491809176</v>
      </c>
    </row>
    <row r="3925" spans="1:12">
      <c r="A3925">
        <v>4843140</v>
      </c>
      <c r="B3925">
        <v>2019</v>
      </c>
      <c r="D3925" t="s">
        <v>3238</v>
      </c>
      <c r="E3925" t="s">
        <v>3239</v>
      </c>
      <c r="F3925" t="s">
        <v>4101</v>
      </c>
      <c r="G3925" t="s">
        <v>3240</v>
      </c>
      <c r="H3925" s="5">
        <v>83627</v>
      </c>
      <c r="I3925">
        <f>IFERROR(VLOOKUP(G3925,'NCES Match'!$A$2:$B$1307,2,FALSE),"")</f>
        <v>4843140</v>
      </c>
      <c r="J3925" cm="1">
        <f t="array" ref="J3925">IFERROR(_xlfn.IFS(B3925=2015,H3925/$O$13,B3925=2016,H3925/$O$14,B3925=2017,H3925/$O$15,B3925=2018,H3925/$O$16,B3925=2019,H3925/$O$17,B3925=2020,H3925/$O$18,B3925=2021,H3925/$O$19,B3925=2022,H3925/$O$20),"")</f>
        <v>5.2950946088288068E-5</v>
      </c>
      <c r="K3925" s="3" cm="1">
        <f t="array" ref="K3925">IFERROR(_xlfn.IFS(B3925=2015,J3925*$P$4,B3925=2016,J3925*$P$5,B3925=2017,J3925*$P$6,B3925=2018,J3925*$P$7,B3925=2019,J3925*$P$8,B3925=2020,J3925*$P$9,B3925=2021,J3925*$P$10,B3925=2022,J3925*$P$11),"")</f>
        <v>92024.824289954806</v>
      </c>
      <c r="L3925" s="3">
        <f t="shared" si="62"/>
        <v>175651.82428995479</v>
      </c>
    </row>
    <row r="3926" spans="1:12">
      <c r="A3926">
        <v>4843140</v>
      </c>
      <c r="B3926">
        <v>2020</v>
      </c>
      <c r="D3926" t="s">
        <v>3238</v>
      </c>
      <c r="E3926" t="s">
        <v>3239</v>
      </c>
      <c r="F3926" t="s">
        <v>4230</v>
      </c>
      <c r="G3926" t="s">
        <v>3240</v>
      </c>
      <c r="H3926" s="5">
        <v>106316</v>
      </c>
      <c r="I3926">
        <f>IFERROR(VLOOKUP(G3926,'NCES Match'!$A$2:$B$1307,2,FALSE),"")</f>
        <v>4843140</v>
      </c>
      <c r="J3926" cm="1">
        <f t="array" ref="J3926">IFERROR(_xlfn.IFS(B3926=2015,H3926/$O$13,B3926=2016,H3926/$O$14,B3926=2017,H3926/$O$15,B3926=2018,H3926/$O$16,B3926=2019,H3926/$O$17,B3926=2020,H3926/$O$18,B3926=2021,H3926/$O$19,B3926=2022,H3926/$O$20),"")</f>
        <v>5.7613444437035424E-5</v>
      </c>
      <c r="K3926" s="3" cm="1">
        <f t="array" ref="K3926">IFERROR(_xlfn.IFS(B3926=2015,J3926*$P$4,B3926=2016,J3926*$P$5,B3926=2017,J3926*$P$6,B3926=2018,J3926*$P$7,B3926=2019,J3926*$P$8,B3926=2020,J3926*$P$9,B3926=2021,J3926*$P$10,B3926=2022,J3926*$P$11),"")</f>
        <v>121449.30305511676</v>
      </c>
      <c r="L3926" s="3">
        <f t="shared" si="62"/>
        <v>227765.30305511676</v>
      </c>
    </row>
    <row r="3927" spans="1:12">
      <c r="A3927">
        <v>4843140</v>
      </c>
      <c r="B3927">
        <v>2021</v>
      </c>
      <c r="D3927" t="s">
        <v>3238</v>
      </c>
      <c r="E3927" t="s">
        <v>3239</v>
      </c>
      <c r="F3927" t="s">
        <v>4101</v>
      </c>
      <c r="G3927" t="s">
        <v>3240</v>
      </c>
      <c r="H3927" s="5">
        <v>109627.41</v>
      </c>
      <c r="I3927">
        <f>IFERROR(VLOOKUP(G3927,'NCES Match'!$A$2:$B$1307,2,FALSE),"")</f>
        <v>4843140</v>
      </c>
      <c r="J3927" cm="1">
        <f t="array" ref="J3927">IFERROR(_xlfn.IFS(B3927=2015,H3927/$O$13,B3927=2016,H3927/$O$14,B3927=2017,H3927/$O$15,B3927=2018,H3927/$O$16,B3927=2019,H3927/$O$17,B3927=2020,H3927/$O$18,B3927=2021,H3927/$O$19,B3927=2022,H3927/$O$20),"")</f>
        <v>5.6090098654950643E-5</v>
      </c>
      <c r="K3927" s="3" cm="1">
        <f t="array" ref="K3927">IFERROR(_xlfn.IFS(B3927=2015,J3927*$P$4,B3927=2016,J3927*$P$5,B3927=2017,J3927*$P$6,B3927=2018,J3927*$P$7,B3927=2019,J3927*$P$8,B3927=2020,J3927*$P$9,B3927=2021,J3927*$P$10,B3927=2022,J3927*$P$11),"")</f>
        <v>120063.84538054946</v>
      </c>
      <c r="L3927" s="3">
        <f t="shared" si="62"/>
        <v>229691.25538054947</v>
      </c>
    </row>
    <row r="3928" spans="1:12">
      <c r="A3928">
        <v>4843140</v>
      </c>
      <c r="B3928">
        <v>2022</v>
      </c>
      <c r="D3928" t="s">
        <v>3238</v>
      </c>
      <c r="E3928" t="s">
        <v>3239</v>
      </c>
      <c r="F3928" t="s">
        <v>4101</v>
      </c>
      <c r="G3928" t="s">
        <v>3240</v>
      </c>
      <c r="H3928" s="5">
        <v>128385.82</v>
      </c>
      <c r="I3928">
        <f>IFERROR(VLOOKUP(G3928,'NCES Match'!$A$2:$B$1307,2,FALSE),"")</f>
        <v>4843140</v>
      </c>
      <c r="J3928" cm="1">
        <f t="array" ref="J3928">IFERROR(_xlfn.IFS(B3928=2015,H3928/$O$13,B3928=2016,H3928/$O$14,B3928=2017,H3928/$O$15,B3928=2018,H3928/$O$16,B3928=2019,H3928/$O$17,B3928=2020,H3928/$O$18,B3928=2021,H3928/$O$19,B3928=2022,H3928/$O$20),"")</f>
        <v>5.6390986233836141E-5</v>
      </c>
      <c r="K3928" s="3" cm="1">
        <f t="array" ref="K3928">IFERROR(_xlfn.IFS(B3928=2015,J3928*$P$4,B3928=2016,J3928*$P$5,B3928=2017,J3928*$P$6,B3928=2018,J3928*$P$7,B3928=2019,J3928*$P$8,B3928=2020,J3928*$P$9,B3928=2021,J3928*$P$10,B3928=2022,J3928*$P$11),"")</f>
        <v>121437.03054614607</v>
      </c>
      <c r="L3928" s="3">
        <f t="shared" si="62"/>
        <v>249822.85054614607</v>
      </c>
    </row>
    <row r="3929" spans="1:12">
      <c r="A3929">
        <v>4843140</v>
      </c>
      <c r="B3929">
        <v>2023</v>
      </c>
      <c r="D3929" t="s">
        <v>3238</v>
      </c>
      <c r="E3929" t="s">
        <v>3239</v>
      </c>
      <c r="F3929" t="s">
        <v>4101</v>
      </c>
      <c r="G3929" t="s">
        <v>3240</v>
      </c>
      <c r="H3929" s="5">
        <v>154899.71</v>
      </c>
      <c r="I3929">
        <f>IFERROR(VLOOKUP(G3929,'NCES Match'!$A$2:$B$1307,2,FALSE),"")</f>
        <v>4843140</v>
      </c>
      <c r="J3929" t="str" cm="1">
        <f t="array" ref="J3929">IFERROR(_xlfn.IFS(B3929=2015,H3929/$O$13,B3929=2016,H3929/$O$14,B3929=2017,H3929/$O$15,B3929=2018,H3929/$O$16,B3929=2019,H3929/$O$17,B3929=2020,H3929/$O$18,B3929=2021,H3929/$O$19,B3929=2022,H3929/$O$20),"")</f>
        <v/>
      </c>
      <c r="K3929" s="3" t="str" cm="1">
        <f t="array" ref="K3929">IFERROR(_xlfn.IFS(B3929=2015,J3929*$P$4,B3929=2016,J3929*$P$5,B3929=2017,J3929*$P$6,B3929=2018,J3929*$P$7,B3929=2019,J3929*$P$8,B3929=2020,J3929*$P$9,B3929=2021,J3929*$P$10,B3929=2022,J3929*$P$11),"")</f>
        <v/>
      </c>
      <c r="L3929" s="3">
        <f t="shared" si="62"/>
        <v>154899.71</v>
      </c>
    </row>
    <row r="3930" spans="1:12">
      <c r="A3930">
        <v>4838640</v>
      </c>
      <c r="B3930">
        <v>2015</v>
      </c>
      <c r="C3930" t="s">
        <v>381</v>
      </c>
      <c r="D3930" t="s">
        <v>2881</v>
      </c>
      <c r="E3930" t="s">
        <v>2882</v>
      </c>
      <c r="G3930" t="s">
        <v>2883</v>
      </c>
      <c r="H3930" s="5">
        <v>63470.3</v>
      </c>
      <c r="I3930">
        <f>IFERROR(VLOOKUP(G3930,'NCES Match'!$A$2:$B$1307,2,FALSE),"")</f>
        <v>4838640</v>
      </c>
      <c r="J3930" cm="1">
        <f t="array" ref="J3930">IFERROR(_xlfn.IFS(B3930=2015,H3930/$O$13,B3930=2016,H3930/$O$14,B3930=2017,H3930/$O$15,B3930=2018,H3930/$O$16,B3930=2019,H3930/$O$17,B3930=2020,H3930/$O$18,B3930=2021,H3930/$O$19,B3930=2022,H3930/$O$20),"")</f>
        <v>4.9722871472507618E-5</v>
      </c>
      <c r="K3930" s="3" cm="1">
        <f t="array" ref="K3930">IFERROR(_xlfn.IFS(B3930=2015,J3930*$P$4,B3930=2016,J3930*$P$5,B3930=2017,J3930*$P$6,B3930=2018,J3930*$P$7,B3930=2019,J3930*$P$8,B3930=2020,J3930*$P$9,B3930=2021,J3930*$P$10,B3930=2022,J3930*$P$11),"")</f>
        <v>79133.104059028556</v>
      </c>
      <c r="L3930" s="3">
        <f t="shared" si="62"/>
        <v>142603.40405902854</v>
      </c>
    </row>
    <row r="3931" spans="1:12">
      <c r="A3931">
        <v>4838640</v>
      </c>
      <c r="B3931">
        <v>2016</v>
      </c>
      <c r="C3931" t="s">
        <v>4102</v>
      </c>
      <c r="D3931" t="s">
        <v>2881</v>
      </c>
      <c r="E3931" t="s">
        <v>2882</v>
      </c>
      <c r="F3931" t="s">
        <v>4101</v>
      </c>
      <c r="G3931" t="s">
        <v>2883</v>
      </c>
      <c r="H3931" s="5">
        <v>72038</v>
      </c>
      <c r="I3931">
        <f>IFERROR(VLOOKUP(G3931,'NCES Match'!$A$2:$B$1307,2,FALSE),"")</f>
        <v>4838640</v>
      </c>
      <c r="J3931" cm="1">
        <f t="array" ref="J3931">IFERROR(_xlfn.IFS(B3931=2015,H3931/$O$13,B3931=2016,H3931/$O$14,B3931=2017,H3931/$O$15,B3931=2018,H3931/$O$16,B3931=2019,H3931/$O$17,B3931=2020,H3931/$O$18,B3931=2021,H3931/$O$19,B3931=2022,H3931/$O$20),"")</f>
        <v>5.1569620379157131E-5</v>
      </c>
      <c r="K3931" s="3" cm="1">
        <f t="array" ref="K3931">IFERROR(_xlfn.IFS(B3931=2015,J3931*$P$4,B3931=2016,J3931*$P$5,B3931=2017,J3931*$P$6,B3931=2018,J3931*$P$7,B3931=2019,J3931*$P$8,B3931=2020,J3931*$P$9,B3931=2021,J3931*$P$10,B3931=2022,J3931*$P$11),"")</f>
        <v>86411.667354813297</v>
      </c>
      <c r="L3931" s="3">
        <f t="shared" si="62"/>
        <v>158449.66735481331</v>
      </c>
    </row>
    <row r="3932" spans="1:12">
      <c r="A3932">
        <v>4838640</v>
      </c>
      <c r="B3932">
        <v>2017</v>
      </c>
      <c r="D3932" t="s">
        <v>2881</v>
      </c>
      <c r="E3932" t="s">
        <v>2882</v>
      </c>
      <c r="F3932" t="s">
        <v>4101</v>
      </c>
      <c r="G3932" t="s">
        <v>2883</v>
      </c>
      <c r="H3932" s="5">
        <v>74159</v>
      </c>
      <c r="I3932">
        <f>IFERROR(VLOOKUP(G3932,'NCES Match'!$A$2:$B$1307,2,FALSE),"")</f>
        <v>4838640</v>
      </c>
      <c r="J3932" cm="1">
        <f t="array" ref="J3932">IFERROR(_xlfn.IFS(B3932=2015,H3932/$O$13,B3932=2016,H3932/$O$14,B3932=2017,H3932/$O$15,B3932=2018,H3932/$O$16,B3932=2019,H3932/$O$17,B3932=2020,H3932/$O$18,B3932=2021,H3932/$O$19,B3932=2022,H3932/$O$20),"")</f>
        <v>5.112808949369669E-5</v>
      </c>
      <c r="K3932" s="3" cm="1">
        <f t="array" ref="K3932">IFERROR(_xlfn.IFS(B3932=2015,J3932*$P$4,B3932=2016,J3932*$P$5,B3932=2017,J3932*$P$6,B3932=2018,J3932*$P$7,B3932=2019,J3932*$P$8,B3932=2020,J3932*$P$9,B3932=2021,J3932*$P$10,B3932=2022,J3932*$P$11),"")</f>
        <v>86828.16662569149</v>
      </c>
      <c r="L3932" s="3">
        <f t="shared" si="62"/>
        <v>160987.16662569149</v>
      </c>
    </row>
    <row r="3933" spans="1:12">
      <c r="A3933">
        <v>4838640</v>
      </c>
      <c r="B3933">
        <v>2018</v>
      </c>
      <c r="D3933" t="s">
        <v>2881</v>
      </c>
      <c r="E3933" t="s">
        <v>2882</v>
      </c>
      <c r="F3933" t="s">
        <v>4101</v>
      </c>
      <c r="G3933" t="s">
        <v>2883</v>
      </c>
      <c r="H3933" s="5">
        <v>71083</v>
      </c>
      <c r="I3933">
        <f>IFERROR(VLOOKUP(G3933,'NCES Match'!$A$2:$B$1307,2,FALSE),"")</f>
        <v>4838640</v>
      </c>
      <c r="J3933" cm="1">
        <f t="array" ref="J3933">IFERROR(_xlfn.IFS(B3933=2015,H3933/$O$13,B3933=2016,H3933/$O$14,B3933=2017,H3933/$O$15,B3933=2018,H3933/$O$16,B3933=2019,H3933/$O$17,B3933=2020,H3933/$O$18,B3933=2021,H3933/$O$19,B3933=2022,H3933/$O$20),"")</f>
        <v>4.6385839664350931E-5</v>
      </c>
      <c r="K3933" s="3" cm="1">
        <f t="array" ref="K3933">IFERROR(_xlfn.IFS(B3933=2015,J3933*$P$4,B3933=2016,J3933*$P$5,B3933=2017,J3933*$P$6,B3933=2018,J3933*$P$7,B3933=2019,J3933*$P$8,B3933=2020,J3933*$P$9,B3933=2021,J3933*$P$10,B3933=2022,J3933*$P$11),"")</f>
        <v>79637.681788758055</v>
      </c>
      <c r="L3933" s="3">
        <f t="shared" si="62"/>
        <v>150720.68178875805</v>
      </c>
    </row>
    <row r="3934" spans="1:12">
      <c r="A3934">
        <v>4838640</v>
      </c>
      <c r="B3934">
        <v>2019</v>
      </c>
      <c r="D3934" t="s">
        <v>2881</v>
      </c>
      <c r="E3934" t="s">
        <v>2882</v>
      </c>
      <c r="F3934" t="s">
        <v>4101</v>
      </c>
      <c r="G3934" t="s">
        <v>2883</v>
      </c>
      <c r="H3934" s="5">
        <v>79612</v>
      </c>
      <c r="I3934">
        <f>IFERROR(VLOOKUP(G3934,'NCES Match'!$A$2:$B$1307,2,FALSE),"")</f>
        <v>4838640</v>
      </c>
      <c r="J3934" cm="1">
        <f t="array" ref="J3934">IFERROR(_xlfn.IFS(B3934=2015,H3934/$O$13,B3934=2016,H3934/$O$14,B3934=2017,H3934/$O$15,B3934=2018,H3934/$O$16,B3934=2019,H3934/$O$17,B3934=2020,H3934/$O$18,B3934=2021,H3934/$O$19,B3934=2022,H3934/$O$20),"")</f>
        <v>5.0408728281306154E-5</v>
      </c>
      <c r="K3934" s="3" cm="1">
        <f t="array" ref="K3934">IFERROR(_xlfn.IFS(B3934=2015,J3934*$P$4,B3934=2016,J3934*$P$5,B3934=2017,J3934*$P$6,B3934=2018,J3934*$P$7,B3934=2019,J3934*$P$8,B3934=2020,J3934*$P$9,B3934=2021,J3934*$P$10,B3934=2022,J3934*$P$11),"")</f>
        <v>87606.637944346701</v>
      </c>
      <c r="L3934" s="3">
        <f t="shared" si="62"/>
        <v>167218.6379443467</v>
      </c>
    </row>
    <row r="3935" spans="1:12">
      <c r="A3935">
        <v>4838640</v>
      </c>
      <c r="B3935">
        <v>2020</v>
      </c>
      <c r="D3935" t="s">
        <v>2881</v>
      </c>
      <c r="E3935" t="s">
        <v>2882</v>
      </c>
      <c r="F3935" t="s">
        <v>4230</v>
      </c>
      <c r="G3935" t="s">
        <v>2883</v>
      </c>
      <c r="H3935" s="5">
        <v>95649</v>
      </c>
      <c r="I3935">
        <f>IFERROR(VLOOKUP(G3935,'NCES Match'!$A$2:$B$1307,2,FALSE),"")</f>
        <v>4838640</v>
      </c>
      <c r="J3935" cm="1">
        <f t="array" ref="J3935">IFERROR(_xlfn.IFS(B3935=2015,H3935/$O$13,B3935=2016,H3935/$O$14,B3935=2017,H3935/$O$15,B3935=2018,H3935/$O$16,B3935=2019,H3935/$O$17,B3935=2020,H3935/$O$18,B3935=2021,H3935/$O$19,B3935=2022,H3935/$O$20),"")</f>
        <v>5.1832916465611958E-5</v>
      </c>
      <c r="K3935" s="3" cm="1">
        <f t="array" ref="K3935">IFERROR(_xlfn.IFS(B3935=2015,J3935*$P$4,B3935=2016,J3935*$P$5,B3935=2017,J3935*$P$6,B3935=2018,J3935*$P$7,B3935=2019,J3935*$P$8,B3935=2020,J3935*$P$9,B3935=2021,J3935*$P$10,B3935=2022,J3935*$P$11),"")</f>
        <v>109263.93381916986</v>
      </c>
      <c r="L3935" s="3">
        <f t="shared" si="62"/>
        <v>204912.93381916988</v>
      </c>
    </row>
    <row r="3936" spans="1:12">
      <c r="A3936">
        <v>4838640</v>
      </c>
      <c r="B3936">
        <v>2021</v>
      </c>
      <c r="D3936" t="s">
        <v>2881</v>
      </c>
      <c r="E3936" t="s">
        <v>2882</v>
      </c>
      <c r="F3936" t="s">
        <v>4101</v>
      </c>
      <c r="G3936" t="s">
        <v>2883</v>
      </c>
      <c r="H3936" s="5">
        <v>103423.97</v>
      </c>
      <c r="I3936">
        <f>IFERROR(VLOOKUP(G3936,'NCES Match'!$A$2:$B$1307,2,FALSE),"")</f>
        <v>4838640</v>
      </c>
      <c r="J3936" cm="1">
        <f t="array" ref="J3936">IFERROR(_xlfn.IFS(B3936=2015,H3936/$O$13,B3936=2016,H3936/$O$14,B3936=2017,H3936/$O$15,B3936=2018,H3936/$O$16,B3936=2019,H3936/$O$17,B3936=2020,H3936/$O$18,B3936=2021,H3936/$O$19,B3936=2022,H3936/$O$20),"")</f>
        <v>5.2916151905683581E-5</v>
      </c>
      <c r="K3936" s="3" cm="1">
        <f t="array" ref="K3936">IFERROR(_xlfn.IFS(B3936=2015,J3936*$P$4,B3936=2016,J3936*$P$5,B3936=2017,J3936*$P$6,B3936=2018,J3936*$P$7,B3936=2019,J3936*$P$8,B3936=2020,J3936*$P$9,B3936=2021,J3936*$P$10,B3936=2022,J3936*$P$11),"")</f>
        <v>113269.84321459921</v>
      </c>
      <c r="L3936" s="3">
        <f t="shared" si="62"/>
        <v>216693.81321459921</v>
      </c>
    </row>
    <row r="3937" spans="1:12">
      <c r="A3937">
        <v>4838640</v>
      </c>
      <c r="B3937">
        <v>2022</v>
      </c>
      <c r="D3937" t="s">
        <v>2881</v>
      </c>
      <c r="E3937" t="s">
        <v>2882</v>
      </c>
      <c r="F3937" t="s">
        <v>4101</v>
      </c>
      <c r="G3937" t="s">
        <v>2883</v>
      </c>
      <c r="H3937" s="5">
        <v>128243.15</v>
      </c>
      <c r="I3937">
        <f>IFERROR(VLOOKUP(G3937,'NCES Match'!$A$2:$B$1307,2,FALSE),"")</f>
        <v>4838640</v>
      </c>
      <c r="J3937" cm="1">
        <f t="array" ref="J3937">IFERROR(_xlfn.IFS(B3937=2015,H3937/$O$13,B3937=2016,H3937/$O$14,B3937=2017,H3937/$O$15,B3937=2018,H3937/$O$16,B3937=2019,H3937/$O$17,B3937=2020,H3937/$O$18,B3937=2021,H3937/$O$19,B3937=2022,H3937/$O$20),"")</f>
        <v>5.6328321198040272E-5</v>
      </c>
      <c r="K3937" s="3" cm="1">
        <f t="array" ref="K3937">IFERROR(_xlfn.IFS(B3937=2015,J3937*$P$4,B3937=2016,J3937*$P$5,B3937=2017,J3937*$P$6,B3937=2018,J3937*$P$7,B3937=2019,J3937*$P$8,B3937=2020,J3937*$P$9,B3937=2021,J3937*$P$10,B3937=2022,J3937*$P$11),"")</f>
        <v>121302.08245648928</v>
      </c>
      <c r="L3937" s="3">
        <f t="shared" si="62"/>
        <v>249545.23245648929</v>
      </c>
    </row>
    <row r="3938" spans="1:12">
      <c r="A3938">
        <v>4838640</v>
      </c>
      <c r="B3938">
        <v>2023</v>
      </c>
      <c r="D3938" t="s">
        <v>2881</v>
      </c>
      <c r="E3938" t="s">
        <v>2882</v>
      </c>
      <c r="F3938" t="s">
        <v>4101</v>
      </c>
      <c r="G3938" t="s">
        <v>2883</v>
      </c>
      <c r="H3938" s="5">
        <v>151964.97</v>
      </c>
      <c r="I3938">
        <f>IFERROR(VLOOKUP(G3938,'NCES Match'!$A$2:$B$1307,2,FALSE),"")</f>
        <v>4838640</v>
      </c>
      <c r="J3938" t="str" cm="1">
        <f t="array" ref="J3938">IFERROR(_xlfn.IFS(B3938=2015,H3938/$O$13,B3938=2016,H3938/$O$14,B3938=2017,H3938/$O$15,B3938=2018,H3938/$O$16,B3938=2019,H3938/$O$17,B3938=2020,H3938/$O$18,B3938=2021,H3938/$O$19,B3938=2022,H3938/$O$20),"")</f>
        <v/>
      </c>
      <c r="K3938" s="3" t="str" cm="1">
        <f t="array" ref="K3938">IFERROR(_xlfn.IFS(B3938=2015,J3938*$P$4,B3938=2016,J3938*$P$5,B3938=2017,J3938*$P$6,B3938=2018,J3938*$P$7,B3938=2019,J3938*$P$8,B3938=2020,J3938*$P$9,B3938=2021,J3938*$P$10,B3938=2022,J3938*$P$11),"")</f>
        <v/>
      </c>
      <c r="L3938" s="3">
        <f t="shared" si="62"/>
        <v>151964.97</v>
      </c>
    </row>
    <row r="3939" spans="1:12">
      <c r="A3939">
        <v>4819280</v>
      </c>
      <c r="B3939">
        <v>2015</v>
      </c>
      <c r="C3939" t="s">
        <v>381</v>
      </c>
      <c r="D3939" t="s">
        <v>1316</v>
      </c>
      <c r="E3939" t="s">
        <v>1317</v>
      </c>
      <c r="G3939" t="s">
        <v>1318</v>
      </c>
      <c r="H3939" s="5">
        <v>94886.37</v>
      </c>
      <c r="I3939">
        <f>IFERROR(VLOOKUP(G3939,'NCES Match'!$A$2:$B$1307,2,FALSE),"")</f>
        <v>4819280</v>
      </c>
      <c r="J3939" cm="1">
        <f t="array" ref="J3939">IFERROR(_xlfn.IFS(B3939=2015,H3939/$O$13,B3939=2016,H3939/$O$14,B3939=2017,H3939/$O$15,B3939=2018,H3939/$O$16,B3939=2019,H3939/$O$17,B3939=2020,H3939/$O$18,B3939=2021,H3939/$O$19,B3939=2022,H3939/$O$20),"")</f>
        <v>7.433433873800505E-5</v>
      </c>
      <c r="K3939" s="3" cm="1">
        <f t="array" ref="K3939">IFERROR(_xlfn.IFS(B3939=2015,J3939*$P$4,B3939=2016,J3939*$P$5,B3939=2017,J3939*$P$6,B3939=2018,J3939*$P$7,B3939=2019,J3939*$P$8,B3939=2020,J3939*$P$9,B3939=2021,J3939*$P$10,B3939=2022,J3939*$P$11),"")</f>
        <v>118301.83551981769</v>
      </c>
      <c r="L3939" s="3">
        <f t="shared" si="62"/>
        <v>213188.20551981768</v>
      </c>
    </row>
    <row r="3940" spans="1:12">
      <c r="A3940">
        <v>4819280</v>
      </c>
      <c r="B3940">
        <v>2016</v>
      </c>
      <c r="C3940" t="s">
        <v>4102</v>
      </c>
      <c r="D3940" t="s">
        <v>1316</v>
      </c>
      <c r="E3940" t="s">
        <v>1317</v>
      </c>
      <c r="F3940" t="s">
        <v>4101</v>
      </c>
      <c r="G3940" t="s">
        <v>1318</v>
      </c>
      <c r="H3940" s="5">
        <v>96812</v>
      </c>
      <c r="I3940">
        <f>IFERROR(VLOOKUP(G3940,'NCES Match'!$A$2:$B$1307,2,FALSE),"")</f>
        <v>4819280</v>
      </c>
      <c r="J3940" cm="1">
        <f t="array" ref="J3940">IFERROR(_xlfn.IFS(B3940=2015,H3940/$O$13,B3940=2016,H3940/$O$14,B3940=2017,H3940/$O$15,B3940=2018,H3940/$O$16,B3940=2019,H3940/$O$17,B3940=2020,H3940/$O$18,B3940=2021,H3940/$O$19,B3940=2022,H3940/$O$20),"")</f>
        <v>6.9304507178807862E-5</v>
      </c>
      <c r="K3940" s="3" cm="1">
        <f t="array" ref="K3940">IFERROR(_xlfn.IFS(B3940=2015,J3940*$P$4,B3940=2016,J3940*$P$5,B3940=2017,J3940*$P$6,B3940=2018,J3940*$P$7,B3940=2019,J3940*$P$8,B3940=2020,J3940*$P$9,B3940=2021,J3940*$P$10,B3940=2022,J3940*$P$11),"")</f>
        <v>116128.79785605078</v>
      </c>
      <c r="L3940" s="3">
        <f t="shared" si="62"/>
        <v>212940.79785605078</v>
      </c>
    </row>
    <row r="3941" spans="1:12">
      <c r="A3941">
        <v>4819280</v>
      </c>
      <c r="B3941">
        <v>2017</v>
      </c>
      <c r="D3941" t="s">
        <v>1316</v>
      </c>
      <c r="E3941" t="s">
        <v>1317</v>
      </c>
      <c r="F3941" t="s">
        <v>4101</v>
      </c>
      <c r="G3941" t="s">
        <v>1318</v>
      </c>
      <c r="H3941" s="5">
        <v>104612</v>
      </c>
      <c r="I3941">
        <f>IFERROR(VLOOKUP(G3941,'NCES Match'!$A$2:$B$1307,2,FALSE),"")</f>
        <v>4819280</v>
      </c>
      <c r="J3941" cm="1">
        <f t="array" ref="J3941">IFERROR(_xlfn.IFS(B3941=2015,H3941/$O$13,B3941=2016,H3941/$O$14,B3941=2017,H3941/$O$15,B3941=2018,H3941/$O$16,B3941=2019,H3941/$O$17,B3941=2020,H3941/$O$18,B3941=2021,H3941/$O$19,B3941=2022,H3941/$O$20),"")</f>
        <v>7.2123568253544386E-5</v>
      </c>
      <c r="K3941" s="3" cm="1">
        <f t="array" ref="K3941">IFERROR(_xlfn.IFS(B3941=2015,J3941*$P$4,B3941=2016,J3941*$P$5,B3941=2017,J3941*$P$6,B3941=2018,J3941*$P$7,B3941=2019,J3941*$P$8,B3941=2020,J3941*$P$9,B3941=2021,J3941*$P$10,B3941=2022,J3941*$P$11),"")</f>
        <v>122483.6927014501</v>
      </c>
      <c r="L3941" s="3">
        <f t="shared" si="62"/>
        <v>227095.69270145008</v>
      </c>
    </row>
    <row r="3942" spans="1:12">
      <c r="A3942">
        <v>4819280</v>
      </c>
      <c r="B3942">
        <v>2018</v>
      </c>
      <c r="D3942" t="s">
        <v>1316</v>
      </c>
      <c r="E3942" t="s">
        <v>1317</v>
      </c>
      <c r="F3942" t="s">
        <v>4101</v>
      </c>
      <c r="G3942" t="s">
        <v>1318</v>
      </c>
      <c r="H3942" s="5">
        <v>102484</v>
      </c>
      <c r="I3942">
        <f>IFERROR(VLOOKUP(G3942,'NCES Match'!$A$2:$B$1307,2,FALSE),"")</f>
        <v>4819280</v>
      </c>
      <c r="J3942" cm="1">
        <f t="array" ref="J3942">IFERROR(_xlfn.IFS(B3942=2015,H3942/$O$13,B3942=2016,H3942/$O$14,B3942=2017,H3942/$O$15,B3942=2018,H3942/$O$16,B3942=2019,H3942/$O$17,B3942=2020,H3942/$O$18,B3942=2021,H3942/$O$19,B3942=2022,H3942/$O$20),"")</f>
        <v>6.6876839640439223E-5</v>
      </c>
      <c r="K3942" s="3" cm="1">
        <f t="array" ref="K3942">IFERROR(_xlfn.IFS(B3942=2015,J3942*$P$4,B3942=2016,J3942*$P$5,B3942=2017,J3942*$P$6,B3942=2018,J3942*$P$7,B3942=2019,J3942*$P$8,B3942=2020,J3942*$P$9,B3942=2021,J3942*$P$10,B3942=2022,J3942*$P$11),"")</f>
        <v>114817.72266841693</v>
      </c>
      <c r="L3942" s="3">
        <f t="shared" si="62"/>
        <v>217301.72266841691</v>
      </c>
    </row>
    <row r="3943" spans="1:12">
      <c r="A3943">
        <v>4819280</v>
      </c>
      <c r="B3943">
        <v>2019</v>
      </c>
      <c r="D3943" t="s">
        <v>1316</v>
      </c>
      <c r="E3943" t="s">
        <v>1317</v>
      </c>
      <c r="F3943" t="s">
        <v>4101</v>
      </c>
      <c r="G3943" t="s">
        <v>1318</v>
      </c>
      <c r="H3943" s="5">
        <v>112705</v>
      </c>
      <c r="I3943">
        <f>IFERROR(VLOOKUP(G3943,'NCES Match'!$A$2:$B$1307,2,FALSE),"")</f>
        <v>4819280</v>
      </c>
      <c r="J3943" cm="1">
        <f t="array" ref="J3943">IFERROR(_xlfn.IFS(B3943=2015,H3943/$O$13,B3943=2016,H3943/$O$14,B3943=2017,H3943/$O$15,B3943=2018,H3943/$O$16,B3943=2019,H3943/$O$17,B3943=2020,H3943/$O$18,B3943=2021,H3943/$O$19,B3943=2022,H3943/$O$20),"")</f>
        <v>7.1362554903087603E-5</v>
      </c>
      <c r="K3943" s="3" cm="1">
        <f t="array" ref="K3943">IFERROR(_xlfn.IFS(B3943=2015,J3943*$P$4,B3943=2016,J3943*$P$5,B3943=2017,J3943*$P$6,B3943=2018,J3943*$P$7,B3943=2019,J3943*$P$8,B3943=2020,J3943*$P$9,B3943=2021,J3943*$P$10,B3943=2022,J3943*$P$11),"")</f>
        <v>124022.83738026423</v>
      </c>
      <c r="L3943" s="3">
        <f t="shared" si="62"/>
        <v>236727.83738026425</v>
      </c>
    </row>
    <row r="3944" spans="1:12">
      <c r="A3944">
        <v>4819280</v>
      </c>
      <c r="B3944">
        <v>2020</v>
      </c>
      <c r="D3944" t="s">
        <v>1316</v>
      </c>
      <c r="E3944" t="s">
        <v>1317</v>
      </c>
      <c r="F3944" t="s">
        <v>4230</v>
      </c>
      <c r="G3944" t="s">
        <v>1318</v>
      </c>
      <c r="H3944" s="5">
        <v>128917</v>
      </c>
      <c r="I3944">
        <f>IFERROR(VLOOKUP(G3944,'NCES Match'!$A$2:$B$1307,2,FALSE),"")</f>
        <v>4819280</v>
      </c>
      <c r="J3944" cm="1">
        <f t="array" ref="J3944">IFERROR(_xlfn.IFS(B3944=2015,H3944/$O$13,B3944=2016,H3944/$O$14,B3944=2017,H3944/$O$15,B3944=2018,H3944/$O$16,B3944=2019,H3944/$O$17,B3944=2020,H3944/$O$18,B3944=2021,H3944/$O$19,B3944=2022,H3944/$O$20),"")</f>
        <v>6.9861097261835427E-5</v>
      </c>
      <c r="K3944" s="3" cm="1">
        <f t="array" ref="K3944">IFERROR(_xlfn.IFS(B3944=2015,J3944*$P$4,B3944=2016,J3944*$P$5,B3944=2017,J3944*$P$6,B3944=2018,J3944*$P$7,B3944=2019,J3944*$P$8,B3944=2020,J3944*$P$9,B3944=2021,J3944*$P$10,B3944=2022,J3944*$P$11),"")</f>
        <v>147267.38968693788</v>
      </c>
      <c r="L3944" s="3">
        <f t="shared" si="62"/>
        <v>276184.38968693791</v>
      </c>
    </row>
    <row r="3945" spans="1:12">
      <c r="A3945">
        <v>4819280</v>
      </c>
      <c r="B3945">
        <v>2021</v>
      </c>
      <c r="D3945" t="s">
        <v>1316</v>
      </c>
      <c r="E3945" t="s">
        <v>1317</v>
      </c>
      <c r="F3945" t="s">
        <v>4230</v>
      </c>
      <c r="G3945" t="s">
        <v>1318</v>
      </c>
      <c r="H3945" s="5">
        <v>127211.17</v>
      </c>
      <c r="I3945">
        <f>IFERROR(VLOOKUP(G3945,'NCES Match'!$A$2:$B$1307,2,FALSE),"")</f>
        <v>4819280</v>
      </c>
      <c r="J3945" cm="1">
        <f t="array" ref="J3945">IFERROR(_xlfn.IFS(B3945=2015,H3945/$O$13,B3945=2016,H3945/$O$14,B3945=2017,H3945/$O$15,B3945=2018,H3945/$O$16,B3945=2019,H3945/$O$17,B3945=2020,H3945/$O$18,B3945=2021,H3945/$O$19,B3945=2022,H3945/$O$20),"")</f>
        <v>6.5086706648562588E-5</v>
      </c>
      <c r="K3945" s="3" cm="1">
        <f t="array" ref="K3945">IFERROR(_xlfn.IFS(B3945=2015,J3945*$P$4,B3945=2016,J3945*$P$5,B3945=2017,J3945*$P$6,B3945=2018,J3945*$P$7,B3945=2019,J3945*$P$8,B3945=2020,J3945*$P$9,B3945=2021,J3945*$P$10,B3945=2022,J3945*$P$11),"")</f>
        <v>139321.56424710565</v>
      </c>
      <c r="L3945" s="3">
        <f t="shared" si="62"/>
        <v>266532.73424710566</v>
      </c>
    </row>
    <row r="3946" spans="1:12">
      <c r="A3946">
        <v>4819280</v>
      </c>
      <c r="B3946">
        <v>2022</v>
      </c>
      <c r="D3946" t="s">
        <v>1316</v>
      </c>
      <c r="E3946" t="s">
        <v>1317</v>
      </c>
      <c r="F3946" t="s">
        <v>4101</v>
      </c>
      <c r="G3946" t="s">
        <v>1318</v>
      </c>
      <c r="H3946" s="5">
        <v>138831.54</v>
      </c>
      <c r="I3946">
        <f>IFERROR(VLOOKUP(G3946,'NCES Match'!$A$2:$B$1307,2,FALSE),"")</f>
        <v>4819280</v>
      </c>
      <c r="J3946" cm="1">
        <f t="array" ref="J3946">IFERROR(_xlfn.IFS(B3946=2015,H3946/$O$13,B3946=2016,H3946/$O$14,B3946=2017,H3946/$O$15,B3946=2018,H3946/$O$16,B3946=2019,H3946/$O$17,B3946=2020,H3946/$O$18,B3946=2021,H3946/$O$19,B3946=2022,H3946/$O$20),"")</f>
        <v>6.0979066543036232E-5</v>
      </c>
      <c r="K3946" s="3" cm="1">
        <f t="array" ref="K3946">IFERROR(_xlfn.IFS(B3946=2015,J3946*$P$4,B3946=2016,J3946*$P$5,B3946=2017,J3946*$P$6,B3946=2018,J3946*$P$7,B3946=2019,J3946*$P$8,B3946=2020,J3946*$P$9,B3946=2021,J3946*$P$10,B3946=2022,J3946*$P$11),"")</f>
        <v>131317.3835221717</v>
      </c>
      <c r="L3946" s="3">
        <f t="shared" si="62"/>
        <v>270148.92352217168</v>
      </c>
    </row>
    <row r="3947" spans="1:12">
      <c r="A3947">
        <v>4819280</v>
      </c>
      <c r="B3947">
        <v>2023</v>
      </c>
      <c r="D3947" t="s">
        <v>1316</v>
      </c>
      <c r="E3947" t="s">
        <v>1317</v>
      </c>
      <c r="F3947" t="s">
        <v>4101</v>
      </c>
      <c r="G3947" t="s">
        <v>1318</v>
      </c>
      <c r="H3947" s="5">
        <v>187438.05</v>
      </c>
      <c r="I3947">
        <f>IFERROR(VLOOKUP(G3947,'NCES Match'!$A$2:$B$1307,2,FALSE),"")</f>
        <v>4819280</v>
      </c>
      <c r="J3947" t="str" cm="1">
        <f t="array" ref="J3947">IFERROR(_xlfn.IFS(B3947=2015,H3947/$O$13,B3947=2016,H3947/$O$14,B3947=2017,H3947/$O$15,B3947=2018,H3947/$O$16,B3947=2019,H3947/$O$17,B3947=2020,H3947/$O$18,B3947=2021,H3947/$O$19,B3947=2022,H3947/$O$20),"")</f>
        <v/>
      </c>
      <c r="K3947" s="3" t="str" cm="1">
        <f t="array" ref="K3947">IFERROR(_xlfn.IFS(B3947=2015,J3947*$P$4,B3947=2016,J3947*$P$5,B3947=2017,J3947*$P$6,B3947=2018,J3947*$P$7,B3947=2019,J3947*$P$8,B3947=2020,J3947*$P$9,B3947=2021,J3947*$P$10,B3947=2022,J3947*$P$11),"")</f>
        <v/>
      </c>
      <c r="L3947" s="3">
        <f t="shared" si="62"/>
        <v>187438.05</v>
      </c>
    </row>
    <row r="3948" spans="1:12">
      <c r="A3948">
        <v>4826100</v>
      </c>
      <c r="B3948">
        <v>2015</v>
      </c>
      <c r="C3948" t="s">
        <v>381</v>
      </c>
      <c r="D3948" t="s">
        <v>1896</v>
      </c>
      <c r="E3948" t="s">
        <v>1897</v>
      </c>
      <c r="G3948" t="s">
        <v>1898</v>
      </c>
      <c r="H3948" s="5">
        <v>295069.02</v>
      </c>
      <c r="I3948">
        <f>IFERROR(VLOOKUP(G3948,'NCES Match'!$A$2:$B$1307,2,FALSE),"")</f>
        <v>4826100</v>
      </c>
      <c r="J3948" cm="1">
        <f t="array" ref="J3948">IFERROR(_xlfn.IFS(B3948=2015,H3948/$O$13,B3948=2016,H3948/$O$14,B3948=2017,H3948/$O$15,B3948=2018,H3948/$O$16,B3948=2019,H3948/$O$17,B3948=2020,H3948/$O$18,B3948=2021,H3948/$O$19,B3948=2022,H3948/$O$20),"")</f>
        <v>2.3115817881715984E-4</v>
      </c>
      <c r="K3948" s="3" cm="1">
        <f t="array" ref="K3948">IFERROR(_xlfn.IFS(B3948=2015,J3948*$P$4,B3948=2016,J3948*$P$5,B3948=2017,J3948*$P$6,B3948=2018,J3948*$P$7,B3948=2019,J3948*$P$8,B3948=2020,J3948*$P$9,B3948=2021,J3948*$P$10,B3948=2022,J3948*$P$11),"")</f>
        <v>367884.30910607922</v>
      </c>
      <c r="L3948" s="3">
        <f t="shared" si="62"/>
        <v>662953.32910607918</v>
      </c>
    </row>
    <row r="3949" spans="1:12">
      <c r="A3949">
        <v>4826100</v>
      </c>
      <c r="B3949">
        <v>2016</v>
      </c>
      <c r="C3949" t="s">
        <v>4102</v>
      </c>
      <c r="D3949" t="s">
        <v>1896</v>
      </c>
      <c r="E3949" t="s">
        <v>1897</v>
      </c>
      <c r="F3949" t="s">
        <v>4101</v>
      </c>
      <c r="G3949" t="s">
        <v>1898</v>
      </c>
      <c r="H3949" s="5">
        <v>295716</v>
      </c>
      <c r="I3949">
        <f>IFERROR(VLOOKUP(G3949,'NCES Match'!$A$2:$B$1307,2,FALSE),"")</f>
        <v>4826100</v>
      </c>
      <c r="J3949" cm="1">
        <f t="array" ref="J3949">IFERROR(_xlfn.IFS(B3949=2015,H3949/$O$13,B3949=2016,H3949/$O$14,B3949=2017,H3949/$O$15,B3949=2018,H3949/$O$16,B3949=2019,H3949/$O$17,B3949=2020,H3949/$O$18,B3949=2021,H3949/$O$19,B3949=2022,H3949/$O$20),"")</f>
        <v>2.1169329881510913E-4</v>
      </c>
      <c r="K3949" s="3" cm="1">
        <f t="array" ref="K3949">IFERROR(_xlfn.IFS(B3949=2015,J3949*$P$4,B3949=2016,J3949*$P$5,B3949=2017,J3949*$P$6,B3949=2018,J3949*$P$7,B3949=2019,J3949*$P$8,B3949=2020,J3949*$P$9,B3949=2021,J3949*$P$10,B3949=2022,J3949*$P$11),"")</f>
        <v>354719.90648679825</v>
      </c>
      <c r="L3949" s="3">
        <f t="shared" si="62"/>
        <v>650435.90648679831</v>
      </c>
    </row>
    <row r="3950" spans="1:12">
      <c r="A3950">
        <v>4826100</v>
      </c>
      <c r="B3950">
        <v>2017</v>
      </c>
      <c r="D3950" t="s">
        <v>1896</v>
      </c>
      <c r="E3950" t="s">
        <v>1897</v>
      </c>
      <c r="F3950" t="s">
        <v>4101</v>
      </c>
      <c r="G3950" t="s">
        <v>1898</v>
      </c>
      <c r="H3950" s="5">
        <v>351448</v>
      </c>
      <c r="I3950">
        <f>IFERROR(VLOOKUP(G3950,'NCES Match'!$A$2:$B$1307,2,FALSE),"")</f>
        <v>4826100</v>
      </c>
      <c r="J3950" cm="1">
        <f t="array" ref="J3950">IFERROR(_xlfn.IFS(B3950=2015,H3950/$O$13,B3950=2016,H3950/$O$14,B3950=2017,H3950/$O$15,B3950=2018,H3950/$O$16,B3950=2019,H3950/$O$17,B3950=2020,H3950/$O$18,B3950=2021,H3950/$O$19,B3950=2022,H3950/$O$20),"")</f>
        <v>2.423018756507061E-4</v>
      </c>
      <c r="K3950" s="3" cm="1">
        <f t="array" ref="K3950">IFERROR(_xlfn.IFS(B3950=2015,J3950*$P$4,B3950=2016,J3950*$P$5,B3950=2017,J3950*$P$6,B3950=2018,J3950*$P$7,B3950=2019,J3950*$P$8,B3950=2020,J3950*$P$9,B3950=2021,J3950*$P$10,B3950=2022,J3950*$P$11),"")</f>
        <v>411488.63259032648</v>
      </c>
      <c r="L3950" s="3">
        <f t="shared" si="62"/>
        <v>762936.63259032648</v>
      </c>
    </row>
    <row r="3951" spans="1:12">
      <c r="A3951">
        <v>4826100</v>
      </c>
      <c r="B3951">
        <v>2018</v>
      </c>
      <c r="D3951" t="s">
        <v>1896</v>
      </c>
      <c r="E3951" t="s">
        <v>1897</v>
      </c>
      <c r="F3951" t="s">
        <v>4101</v>
      </c>
      <c r="G3951" t="s">
        <v>1898</v>
      </c>
      <c r="H3951" s="5">
        <v>359295</v>
      </c>
      <c r="I3951">
        <f>IFERROR(VLOOKUP(G3951,'NCES Match'!$A$2:$B$1307,2,FALSE),"")</f>
        <v>4826100</v>
      </c>
      <c r="J3951" cm="1">
        <f t="array" ref="J3951">IFERROR(_xlfn.IFS(B3951=2015,H3951/$O$13,B3951=2016,H3951/$O$14,B3951=2017,H3951/$O$15,B3951=2018,H3951/$O$16,B3951=2019,H3951/$O$17,B3951=2020,H3951/$O$18,B3951=2021,H3951/$O$19,B3951=2022,H3951/$O$20),"")</f>
        <v>2.3446112660133883E-4</v>
      </c>
      <c r="K3951" s="3" cm="1">
        <f t="array" ref="K3951">IFERROR(_xlfn.IFS(B3951=2015,J3951*$P$4,B3951=2016,J3951*$P$5,B3951=2017,J3951*$P$6,B3951=2018,J3951*$P$7,B3951=2019,J3951*$P$8,B3951=2020,J3951*$P$9,B3951=2021,J3951*$P$10,B3951=2022,J3951*$P$11),"")</f>
        <v>402535.3583598304</v>
      </c>
      <c r="L3951" s="3">
        <f t="shared" si="62"/>
        <v>761830.35835983045</v>
      </c>
    </row>
    <row r="3952" spans="1:12">
      <c r="A3952">
        <v>4826100</v>
      </c>
      <c r="B3952">
        <v>2019</v>
      </c>
      <c r="D3952" t="s">
        <v>1896</v>
      </c>
      <c r="E3952" t="s">
        <v>1897</v>
      </c>
      <c r="F3952" t="s">
        <v>4101</v>
      </c>
      <c r="G3952" t="s">
        <v>1898</v>
      </c>
      <c r="H3952" s="5">
        <v>358751</v>
      </c>
      <c r="I3952">
        <f>IFERROR(VLOOKUP(G3952,'NCES Match'!$A$2:$B$1307,2,FALSE),"")</f>
        <v>4826100</v>
      </c>
      <c r="J3952" cm="1">
        <f t="array" ref="J3952">IFERROR(_xlfn.IFS(B3952=2015,H3952/$O$13,B3952=2016,H3952/$O$14,B3952=2017,H3952/$O$15,B3952=2018,H3952/$O$16,B3952=2019,H3952/$O$17,B3952=2020,H3952/$O$18,B3952=2021,H3952/$O$19,B3952=2022,H3952/$O$20),"")</f>
        <v>2.2715396773912054E-4</v>
      </c>
      <c r="K3952" s="3" cm="1">
        <f t="array" ref="K3952">IFERROR(_xlfn.IFS(B3952=2015,J3952*$P$4,B3952=2016,J3952*$P$5,B3952=2017,J3952*$P$6,B3952=2018,J3952*$P$7,B3952=2019,J3952*$P$8,B3952=2020,J3952*$P$9,B3952=2021,J3952*$P$10,B3952=2022,J3952*$P$11),"")</f>
        <v>394776.77949520579</v>
      </c>
      <c r="L3952" s="3">
        <f t="shared" si="62"/>
        <v>753527.77949520573</v>
      </c>
    </row>
    <row r="3953" spans="1:12">
      <c r="A3953">
        <v>4826100</v>
      </c>
      <c r="B3953">
        <v>2020</v>
      </c>
      <c r="D3953" t="s">
        <v>1896</v>
      </c>
      <c r="E3953" t="s">
        <v>1897</v>
      </c>
      <c r="F3953" t="s">
        <v>4230</v>
      </c>
      <c r="G3953" t="s">
        <v>1898</v>
      </c>
      <c r="H3953" s="5">
        <v>396366</v>
      </c>
      <c r="I3953">
        <f>IFERROR(VLOOKUP(G3953,'NCES Match'!$A$2:$B$1307,2,FALSE),"")</f>
        <v>4826100</v>
      </c>
      <c r="J3953" cm="1">
        <f t="array" ref="J3953">IFERROR(_xlfn.IFS(B3953=2015,H3953/$O$13,B3953=2016,H3953/$O$14,B3953=2017,H3953/$O$15,B3953=2018,H3953/$O$16,B3953=2019,H3953/$O$17,B3953=2020,H3953/$O$18,B3953=2021,H3953/$O$19,B3953=2022,H3953/$O$20),"")</f>
        <v>2.1479373300095923E-4</v>
      </c>
      <c r="K3953" s="3" cm="1">
        <f t="array" ref="K3953">IFERROR(_xlfn.IFS(B3953=2015,J3953*$P$4,B3953=2016,J3953*$P$5,B3953=2017,J3953*$P$6,B3953=2018,J3953*$P$7,B3953=2019,J3953*$P$8,B3953=2020,J3953*$P$9,B3953=2021,J3953*$P$10,B3953=2022,J3953*$P$11),"")</f>
        <v>452785.79381038045</v>
      </c>
      <c r="L3953" s="3">
        <f t="shared" si="62"/>
        <v>849151.79381038039</v>
      </c>
    </row>
    <row r="3954" spans="1:12">
      <c r="A3954">
        <v>4826100</v>
      </c>
      <c r="B3954">
        <v>2021</v>
      </c>
      <c r="D3954" t="s">
        <v>1896</v>
      </c>
      <c r="E3954" t="s">
        <v>1897</v>
      </c>
      <c r="F3954" t="s">
        <v>4230</v>
      </c>
      <c r="G3954" t="s">
        <v>1898</v>
      </c>
      <c r="H3954" s="5">
        <v>389016.21</v>
      </c>
      <c r="I3954">
        <f>IFERROR(VLOOKUP(G3954,'NCES Match'!$A$2:$B$1307,2,FALSE),"")</f>
        <v>4826100</v>
      </c>
      <c r="J3954" cm="1">
        <f t="array" ref="J3954">IFERROR(_xlfn.IFS(B3954=2015,H3954/$O$13,B3954=2016,H3954/$O$14,B3954=2017,H3954/$O$15,B3954=2018,H3954/$O$16,B3954=2019,H3954/$O$17,B3954=2020,H3954/$O$18,B3954=2021,H3954/$O$19,B3954=2022,H3954/$O$20),"")</f>
        <v>1.9903742683764032E-4</v>
      </c>
      <c r="K3954" s="3" cm="1">
        <f t="array" ref="K3954">IFERROR(_xlfn.IFS(B3954=2015,J3954*$P$4,B3954=2016,J3954*$P$5,B3954=2017,J3954*$P$6,B3954=2018,J3954*$P$7,B3954=2019,J3954*$P$8,B3954=2020,J3954*$P$9,B3954=2021,J3954*$P$10,B3954=2022,J3954*$P$11),"")</f>
        <v>426050.21944755758</v>
      </c>
      <c r="L3954" s="3">
        <f t="shared" si="62"/>
        <v>815066.42944755754</v>
      </c>
    </row>
    <row r="3955" spans="1:12">
      <c r="A3955">
        <v>4826100</v>
      </c>
      <c r="B3955">
        <v>2022</v>
      </c>
      <c r="D3955" t="s">
        <v>1896</v>
      </c>
      <c r="E3955" t="s">
        <v>1897</v>
      </c>
      <c r="F3955" t="s">
        <v>4101</v>
      </c>
      <c r="G3955" t="s">
        <v>1898</v>
      </c>
      <c r="H3955" s="5">
        <v>439179.88</v>
      </c>
      <c r="I3955">
        <f>IFERROR(VLOOKUP(G3955,'NCES Match'!$A$2:$B$1307,2,FALSE),"")</f>
        <v>4826100</v>
      </c>
      <c r="J3955" cm="1">
        <f t="array" ref="J3955">IFERROR(_xlfn.IFS(B3955=2015,H3955/$O$13,B3955=2016,H3955/$O$14,B3955=2017,H3955/$O$15,B3955=2018,H3955/$O$16,B3955=2019,H3955/$O$17,B3955=2020,H3955/$O$18,B3955=2021,H3955/$O$19,B3955=2022,H3955/$O$20),"")</f>
        <v>1.929012609590203E-4</v>
      </c>
      <c r="K3955" s="3" cm="1">
        <f t="array" ref="K3955">IFERROR(_xlfn.IFS(B3955=2015,J3955*$P$4,B3955=2016,J3955*$P$5,B3955=2017,J3955*$P$6,B3955=2018,J3955*$P$7,B3955=2019,J3955*$P$8,B3955=2020,J3955*$P$9,B3955=2021,J3955*$P$10,B3955=2022,J3955*$P$11),"")</f>
        <v>415409.58731122146</v>
      </c>
      <c r="L3955" s="3">
        <f t="shared" si="62"/>
        <v>854589.46731122141</v>
      </c>
    </row>
    <row r="3956" spans="1:12">
      <c r="A3956">
        <v>4826100</v>
      </c>
      <c r="B3956">
        <v>2023</v>
      </c>
      <c r="D3956" t="s">
        <v>1896</v>
      </c>
      <c r="E3956" t="s">
        <v>1897</v>
      </c>
      <c r="F3956" t="s">
        <v>4101</v>
      </c>
      <c r="G3956" t="s">
        <v>1898</v>
      </c>
      <c r="H3956" s="5">
        <v>501608.97</v>
      </c>
      <c r="I3956">
        <f>IFERROR(VLOOKUP(G3956,'NCES Match'!$A$2:$B$1307,2,FALSE),"")</f>
        <v>4826100</v>
      </c>
      <c r="J3956" t="str" cm="1">
        <f t="array" ref="J3956">IFERROR(_xlfn.IFS(B3956=2015,H3956/$O$13,B3956=2016,H3956/$O$14,B3956=2017,H3956/$O$15,B3956=2018,H3956/$O$16,B3956=2019,H3956/$O$17,B3956=2020,H3956/$O$18,B3956=2021,H3956/$O$19,B3956=2022,H3956/$O$20),"")</f>
        <v/>
      </c>
      <c r="K3956" s="3" t="str" cm="1">
        <f t="array" ref="K3956">IFERROR(_xlfn.IFS(B3956=2015,J3956*$P$4,B3956=2016,J3956*$P$5,B3956=2017,J3956*$P$6,B3956=2018,J3956*$P$7,B3956=2019,J3956*$P$8,B3956=2020,J3956*$P$9,B3956=2021,J3956*$P$10,B3956=2022,J3956*$P$11),"")</f>
        <v/>
      </c>
      <c r="L3956" s="3">
        <f t="shared" si="62"/>
        <v>501608.97</v>
      </c>
    </row>
    <row r="3957" spans="1:12">
      <c r="A3957">
        <v>4839540</v>
      </c>
      <c r="B3957">
        <v>2015</v>
      </c>
      <c r="C3957" t="s">
        <v>381</v>
      </c>
      <c r="D3957" t="s">
        <v>2956</v>
      </c>
      <c r="E3957" t="s">
        <v>2957</v>
      </c>
      <c r="G3957" t="s">
        <v>2958</v>
      </c>
      <c r="H3957" s="5">
        <v>119195.31</v>
      </c>
      <c r="I3957">
        <f>IFERROR(VLOOKUP(G3957,'NCES Match'!$A$2:$B$1307,2,FALSE),"")</f>
        <v>4839540</v>
      </c>
      <c r="J3957" cm="1">
        <f t="array" ref="J3957">IFERROR(_xlfn.IFS(B3957=2015,H3957/$O$13,B3957=2016,H3957/$O$14,B3957=2017,H3957/$O$15,B3957=2018,H3957/$O$16,B3957=2019,H3957/$O$17,B3957=2020,H3957/$O$18,B3957=2021,H3957/$O$19,B3957=2022,H3957/$O$20),"")</f>
        <v>9.3378053660620814E-5</v>
      </c>
      <c r="K3957" s="3" cm="1">
        <f t="array" ref="K3957">IFERROR(_xlfn.IFS(B3957=2015,J3957*$P$4,B3957=2016,J3957*$P$5,B3957=2017,J3957*$P$6,B3957=2018,J3957*$P$7,B3957=2019,J3957*$P$8,B3957=2020,J3957*$P$9,B3957=2021,J3957*$P$10,B3957=2022,J3957*$P$11),"")</f>
        <v>148609.5838459589</v>
      </c>
      <c r="L3957" s="3">
        <f t="shared" si="62"/>
        <v>267804.89384595887</v>
      </c>
    </row>
    <row r="3958" spans="1:12">
      <c r="A3958">
        <v>4839540</v>
      </c>
      <c r="B3958">
        <v>2016</v>
      </c>
      <c r="C3958" t="s">
        <v>4102</v>
      </c>
      <c r="D3958" t="s">
        <v>2956</v>
      </c>
      <c r="E3958" t="s">
        <v>2957</v>
      </c>
      <c r="F3958" t="s">
        <v>4101</v>
      </c>
      <c r="G3958" t="s">
        <v>2958</v>
      </c>
      <c r="H3958" s="5">
        <v>146646</v>
      </c>
      <c r="I3958">
        <f>IFERROR(VLOOKUP(G3958,'NCES Match'!$A$2:$B$1307,2,FALSE),"")</f>
        <v>4839540</v>
      </c>
      <c r="J3958" cm="1">
        <f t="array" ref="J3958">IFERROR(_xlfn.IFS(B3958=2015,H3958/$O$13,B3958=2016,H3958/$O$14,B3958=2017,H3958/$O$15,B3958=2018,H3958/$O$16,B3958=2019,H3958/$O$17,B3958=2020,H3958/$O$18,B3958=2021,H3958/$O$19,B3958=2022,H3958/$O$20),"")</f>
        <v>1.049790187140381E-4</v>
      </c>
      <c r="K3958" s="3" cm="1">
        <f t="array" ref="K3958">IFERROR(_xlfn.IFS(B3958=2015,J3958*$P$4,B3958=2016,J3958*$P$5,B3958=2017,J3958*$P$6,B3958=2018,J3958*$P$7,B3958=2019,J3958*$P$8,B3958=2020,J3958*$P$9,B3958=2021,J3958*$P$10,B3958=2022,J3958*$P$11),"")</f>
        <v>175906.12414161902</v>
      </c>
      <c r="L3958" s="3">
        <f t="shared" si="62"/>
        <v>322552.12414161902</v>
      </c>
    </row>
    <row r="3959" spans="1:12">
      <c r="A3959">
        <v>4839540</v>
      </c>
      <c r="B3959">
        <v>2017</v>
      </c>
      <c r="D3959" t="s">
        <v>2956</v>
      </c>
      <c r="E3959" t="s">
        <v>2957</v>
      </c>
      <c r="F3959" t="s">
        <v>4101</v>
      </c>
      <c r="G3959" t="s">
        <v>2958</v>
      </c>
      <c r="H3959" s="5">
        <v>144078</v>
      </c>
      <c r="I3959">
        <f>IFERROR(VLOOKUP(G3959,'NCES Match'!$A$2:$B$1307,2,FALSE),"")</f>
        <v>4839540</v>
      </c>
      <c r="J3959" cm="1">
        <f t="array" ref="J3959">IFERROR(_xlfn.IFS(B3959=2015,H3959/$O$13,B3959=2016,H3959/$O$14,B3959=2017,H3959/$O$15,B3959=2018,H3959/$O$16,B3959=2019,H3959/$O$17,B3959=2020,H3959/$O$18,B3959=2021,H3959/$O$19,B3959=2022,H3959/$O$20),"")</f>
        <v>9.9332958616928909E-5</v>
      </c>
      <c r="K3959" s="3" cm="1">
        <f t="array" ref="K3959">IFERROR(_xlfn.IFS(B3959=2015,J3959*$P$4,B3959=2016,J3959*$P$5,B3959=2017,J3959*$P$6,B3959=2018,J3959*$P$7,B3959=2019,J3959*$P$8,B3959=2020,J3959*$P$9,B3959=2021,J3959*$P$10,B3959=2022,J3959*$P$11),"")</f>
        <v>168691.98062401565</v>
      </c>
      <c r="L3959" s="3">
        <f t="shared" si="62"/>
        <v>312769.98062401568</v>
      </c>
    </row>
    <row r="3960" spans="1:12">
      <c r="A3960">
        <v>4839540</v>
      </c>
      <c r="B3960">
        <v>2018</v>
      </c>
      <c r="D3960" t="s">
        <v>2956</v>
      </c>
      <c r="E3960" t="s">
        <v>2957</v>
      </c>
      <c r="F3960" t="s">
        <v>4101</v>
      </c>
      <c r="G3960" t="s">
        <v>2958</v>
      </c>
      <c r="H3960" s="5">
        <v>137742</v>
      </c>
      <c r="I3960">
        <f>IFERROR(VLOOKUP(G3960,'NCES Match'!$A$2:$B$1307,2,FALSE),"")</f>
        <v>4839540</v>
      </c>
      <c r="J3960" cm="1">
        <f t="array" ref="J3960">IFERROR(_xlfn.IFS(B3960=2015,H3960/$O$13,B3960=2016,H3960/$O$14,B3960=2017,H3960/$O$15,B3960=2018,H3960/$O$16,B3960=2019,H3960/$O$17,B3960=2020,H3960/$O$18,B3960=2021,H3960/$O$19,B3960=2022,H3960/$O$20),"")</f>
        <v>8.9884759042907963E-5</v>
      </c>
      <c r="K3960" s="3" cm="1">
        <f t="array" ref="K3960">IFERROR(_xlfn.IFS(B3960=2015,J3960*$P$4,B3960=2016,J3960*$P$5,B3960=2017,J3960*$P$6,B3960=2018,J3960*$P$7,B3960=2019,J3960*$P$8,B3960=2020,J3960*$P$9,B3960=2021,J3960*$P$10,B3960=2022,J3960*$P$11),"")</f>
        <v>154318.94496500026</v>
      </c>
      <c r="L3960" s="3">
        <f t="shared" si="62"/>
        <v>292060.94496500026</v>
      </c>
    </row>
    <row r="3961" spans="1:12">
      <c r="A3961">
        <v>4839540</v>
      </c>
      <c r="B3961">
        <v>2019</v>
      </c>
      <c r="D3961" t="s">
        <v>2956</v>
      </c>
      <c r="E3961" t="s">
        <v>2957</v>
      </c>
      <c r="F3961" t="s">
        <v>4101</v>
      </c>
      <c r="G3961" t="s">
        <v>2958</v>
      </c>
      <c r="H3961" s="5">
        <v>150518</v>
      </c>
      <c r="I3961">
        <f>IFERROR(VLOOKUP(G3961,'NCES Match'!$A$2:$B$1307,2,FALSE),"")</f>
        <v>4839540</v>
      </c>
      <c r="J3961" cm="1">
        <f t="array" ref="J3961">IFERROR(_xlfn.IFS(B3961=2015,H3961/$O$13,B3961=2016,H3961/$O$14,B3961=2017,H3961/$O$15,B3961=2018,H3961/$O$16,B3961=2019,H3961/$O$17,B3961=2020,H3961/$O$18,B3961=2021,H3961/$O$19,B3961=2022,H3961/$O$20),"")</f>
        <v>9.5304991250636079E-5</v>
      </c>
      <c r="K3961" s="3" cm="1">
        <f t="array" ref="K3961">IFERROR(_xlfn.IFS(B3961=2015,J3961*$P$4,B3961=2016,J3961*$P$5,B3961=2017,J3961*$P$6,B3961=2018,J3961*$P$7,B3961=2019,J3961*$P$8,B3961=2020,J3961*$P$9,B3961=2021,J3961*$P$10,B3961=2022,J3961*$P$11),"")</f>
        <v>165633.01926979824</v>
      </c>
      <c r="L3961" s="3">
        <f t="shared" si="62"/>
        <v>316151.01926979824</v>
      </c>
    </row>
    <row r="3962" spans="1:12">
      <c r="A3962">
        <v>4839540</v>
      </c>
      <c r="B3962">
        <v>2020</v>
      </c>
      <c r="D3962" t="s">
        <v>2956</v>
      </c>
      <c r="E3962" t="s">
        <v>2957</v>
      </c>
      <c r="F3962" t="s">
        <v>4230</v>
      </c>
      <c r="G3962" t="s">
        <v>2958</v>
      </c>
      <c r="H3962" s="5">
        <v>168011</v>
      </c>
      <c r="I3962">
        <f>IFERROR(VLOOKUP(G3962,'NCES Match'!$A$2:$B$1307,2,FALSE),"")</f>
        <v>4839540</v>
      </c>
      <c r="J3962" cm="1">
        <f t="array" ref="J3962">IFERROR(_xlfn.IFS(B3962=2015,H3962/$O$13,B3962=2016,H3962/$O$14,B3962=2017,H3962/$O$15,B3962=2018,H3962/$O$16,B3962=2019,H3962/$O$17,B3962=2020,H3962/$O$18,B3962=2021,H3962/$O$19,B3962=2022,H3962/$O$20),"")</f>
        <v>9.1046431518405124E-5</v>
      </c>
      <c r="K3962" s="3" cm="1">
        <f t="array" ref="K3962">IFERROR(_xlfn.IFS(B3962=2015,J3962*$P$4,B3962=2016,J3962*$P$5,B3962=2017,J3962*$P$6,B3962=2018,J3962*$P$7,B3962=2019,J3962*$P$8,B3962=2020,J3962*$P$9,B3962=2021,J3962*$P$10,B3962=2022,J3962*$P$11),"")</f>
        <v>191926.13393650274</v>
      </c>
      <c r="L3962" s="3">
        <f t="shared" si="62"/>
        <v>359937.13393650274</v>
      </c>
    </row>
    <row r="3963" spans="1:12">
      <c r="A3963">
        <v>4839540</v>
      </c>
      <c r="B3963">
        <v>2021</v>
      </c>
      <c r="D3963" t="s">
        <v>2956</v>
      </c>
      <c r="E3963" t="s">
        <v>2957</v>
      </c>
      <c r="F3963" t="s">
        <v>4230</v>
      </c>
      <c r="G3963" t="s">
        <v>2958</v>
      </c>
      <c r="H3963" s="5">
        <v>166580.73000000001</v>
      </c>
      <c r="I3963">
        <f>IFERROR(VLOOKUP(G3963,'NCES Match'!$A$2:$B$1307,2,FALSE),"")</f>
        <v>4839540</v>
      </c>
      <c r="J3963" cm="1">
        <f t="array" ref="J3963">IFERROR(_xlfn.IFS(B3963=2015,H3963/$O$13,B3963=2016,H3963/$O$14,B3963=2017,H3963/$O$15,B3963=2018,H3963/$O$16,B3963=2019,H3963/$O$17,B3963=2020,H3963/$O$18,B3963=2021,H3963/$O$19,B3963=2022,H3963/$O$20),"")</f>
        <v>8.5229867053446734E-5</v>
      </c>
      <c r="K3963" s="3" cm="1">
        <f t="array" ref="K3963">IFERROR(_xlfn.IFS(B3963=2015,J3963*$P$4,B3963=2016,J3963*$P$5,B3963=2017,J3963*$P$6,B3963=2018,J3963*$P$7,B3963=2019,J3963*$P$8,B3963=2020,J3963*$P$9,B3963=2021,J3963*$P$10,B3963=2022,J3963*$P$11),"")</f>
        <v>182439.0725832076</v>
      </c>
      <c r="L3963" s="3">
        <f t="shared" si="62"/>
        <v>349019.80258320761</v>
      </c>
    </row>
    <row r="3964" spans="1:12">
      <c r="A3964">
        <v>4839540</v>
      </c>
      <c r="B3964">
        <v>2022</v>
      </c>
      <c r="D3964" t="s">
        <v>2956</v>
      </c>
      <c r="E3964" t="s">
        <v>2957</v>
      </c>
      <c r="F3964" t="s">
        <v>4101</v>
      </c>
      <c r="G3964" t="s">
        <v>2958</v>
      </c>
      <c r="H3964" s="5">
        <v>177887.69</v>
      </c>
      <c r="I3964">
        <f>IFERROR(VLOOKUP(G3964,'NCES Match'!$A$2:$B$1307,2,FALSE),"")</f>
        <v>4839540</v>
      </c>
      <c r="J3964" cm="1">
        <f t="array" ref="J3964">IFERROR(_xlfn.IFS(B3964=2015,H3964/$O$13,B3964=2016,H3964/$O$14,B3964=2017,H3964/$O$15,B3964=2018,H3964/$O$16,B3964=2019,H3964/$O$17,B3964=2020,H3964/$O$18,B3964=2021,H3964/$O$19,B3964=2022,H3964/$O$20),"")</f>
        <v>7.8133724409431752E-5</v>
      </c>
      <c r="K3964" s="3" cm="1">
        <f t="array" ref="K3964">IFERROR(_xlfn.IFS(B3964=2015,J3964*$P$4,B3964=2016,J3964*$P$5,B3964=2017,J3964*$P$6,B3964=2018,J3964*$P$7,B3964=2019,J3964*$P$8,B3964=2020,J3964*$P$9,B3964=2021,J3964*$P$10,B3964=2022,J3964*$P$11),"")</f>
        <v>168259.64771119866</v>
      </c>
      <c r="L3964" s="3">
        <f t="shared" si="62"/>
        <v>346147.33771119866</v>
      </c>
    </row>
    <row r="3965" spans="1:12">
      <c r="A3965">
        <v>4839540</v>
      </c>
      <c r="B3965">
        <v>2023</v>
      </c>
      <c r="D3965" t="s">
        <v>2956</v>
      </c>
      <c r="E3965" t="s">
        <v>2957</v>
      </c>
      <c r="F3965" t="s">
        <v>4101</v>
      </c>
      <c r="G3965" t="s">
        <v>2958</v>
      </c>
      <c r="H3965" s="5">
        <v>190941.49</v>
      </c>
      <c r="I3965">
        <f>IFERROR(VLOOKUP(G3965,'NCES Match'!$A$2:$B$1307,2,FALSE),"")</f>
        <v>4839540</v>
      </c>
      <c r="J3965" t="str" cm="1">
        <f t="array" ref="J3965">IFERROR(_xlfn.IFS(B3965=2015,H3965/$O$13,B3965=2016,H3965/$O$14,B3965=2017,H3965/$O$15,B3965=2018,H3965/$O$16,B3965=2019,H3965/$O$17,B3965=2020,H3965/$O$18,B3965=2021,H3965/$O$19,B3965=2022,H3965/$O$20),"")</f>
        <v/>
      </c>
      <c r="K3965" s="3" t="str" cm="1">
        <f t="array" ref="K3965">IFERROR(_xlfn.IFS(B3965=2015,J3965*$P$4,B3965=2016,J3965*$P$5,B3965=2017,J3965*$P$6,B3965=2018,J3965*$P$7,B3965=2019,J3965*$P$8,B3965=2020,J3965*$P$9,B3965=2021,J3965*$P$10,B3965=2022,J3965*$P$11),"")</f>
        <v/>
      </c>
      <c r="L3965" s="3">
        <f t="shared" si="62"/>
        <v>190941.49</v>
      </c>
    </row>
    <row r="3966" spans="1:12">
      <c r="A3966">
        <v>4819140</v>
      </c>
      <c r="B3966">
        <v>2015</v>
      </c>
      <c r="C3966" t="s">
        <v>381</v>
      </c>
      <c r="D3966" t="s">
        <v>1310</v>
      </c>
      <c r="E3966" t="s">
        <v>1311</v>
      </c>
      <c r="G3966" t="s">
        <v>1312</v>
      </c>
      <c r="H3966" s="5">
        <v>26120.15</v>
      </c>
      <c r="I3966">
        <f>IFERROR(VLOOKUP(G3966,'NCES Match'!$A$2:$B$1307,2,FALSE),"")</f>
        <v>4819140</v>
      </c>
      <c r="J3966" cm="1">
        <f t="array" ref="J3966">IFERROR(_xlfn.IFS(B3966=2015,H3966/$O$13,B3966=2016,H3966/$O$14,B3966=2017,H3966/$O$15,B3966=2018,H3966/$O$16,B3966=2019,H3966/$O$17,B3966=2020,H3966/$O$18,B3966=2021,H3966/$O$19,B3966=2022,H3966/$O$20),"")</f>
        <v>2.0462623641177367E-5</v>
      </c>
      <c r="K3966" s="3" cm="1">
        <f t="array" ref="K3966">IFERROR(_xlfn.IFS(B3966=2015,J3966*$P$4,B3966=2016,J3966*$P$5,B3966=2017,J3966*$P$6,B3966=2018,J3966*$P$7,B3966=2019,J3966*$P$8,B3966=2020,J3966*$P$9,B3966=2021,J3966*$P$10,B3966=2022,J3966*$P$11),"")</f>
        <v>32565.917413143387</v>
      </c>
      <c r="L3966" s="3">
        <f t="shared" si="62"/>
        <v>58686.067413143392</v>
      </c>
    </row>
    <row r="3967" spans="1:12">
      <c r="A3967">
        <v>4819140</v>
      </c>
      <c r="B3967">
        <v>2016</v>
      </c>
      <c r="C3967" t="s">
        <v>4102</v>
      </c>
      <c r="D3967" t="s">
        <v>1310</v>
      </c>
      <c r="E3967" t="s">
        <v>1311</v>
      </c>
      <c r="F3967" t="s">
        <v>4101</v>
      </c>
      <c r="G3967" t="s">
        <v>1312</v>
      </c>
      <c r="H3967" s="5">
        <v>30200</v>
      </c>
      <c r="I3967">
        <f>IFERROR(VLOOKUP(G3967,'NCES Match'!$A$2:$B$1307,2,FALSE),"")</f>
        <v>4819140</v>
      </c>
      <c r="J3967" cm="1">
        <f t="array" ref="J3967">IFERROR(_xlfn.IFS(B3967=2015,H3967/$O$13,B3967=2016,H3967/$O$14,B3967=2017,H3967/$O$15,B3967=2018,H3967/$O$16,B3967=2019,H3967/$O$17,B3967=2020,H3967/$O$18,B3967=2021,H3967/$O$19,B3967=2022,H3967/$O$20),"")</f>
        <v>2.1619180647027201E-5</v>
      </c>
      <c r="K3967" s="3" cm="1">
        <f t="array" ref="K3967">IFERROR(_xlfn.IFS(B3967=2015,J3967*$P$4,B3967=2016,J3967*$P$5,B3967=2017,J3967*$P$6,B3967=2018,J3967*$P$7,B3967=2019,J3967*$P$8,B3967=2020,J3967*$P$9,B3967=2021,J3967*$P$10,B3967=2022,J3967*$P$11),"")</f>
        <v>36225.774648315637</v>
      </c>
      <c r="L3967" s="3">
        <f t="shared" si="62"/>
        <v>66425.774648315637</v>
      </c>
    </row>
    <row r="3968" spans="1:12">
      <c r="A3968">
        <v>4819140</v>
      </c>
      <c r="B3968">
        <v>2017</v>
      </c>
      <c r="D3968" t="s">
        <v>1310</v>
      </c>
      <c r="E3968" t="s">
        <v>1311</v>
      </c>
      <c r="F3968" t="s">
        <v>4101</v>
      </c>
      <c r="G3968" t="s">
        <v>1312</v>
      </c>
      <c r="H3968" s="5">
        <v>32979</v>
      </c>
      <c r="I3968">
        <f>IFERROR(VLOOKUP(G3968,'NCES Match'!$A$2:$B$1307,2,FALSE),"")</f>
        <v>4819140</v>
      </c>
      <c r="J3968" cm="1">
        <f t="array" ref="J3968">IFERROR(_xlfn.IFS(B3968=2015,H3968/$O$13,B3968=2016,H3968/$O$14,B3968=2017,H3968/$O$15,B3968=2018,H3968/$O$16,B3968=2019,H3968/$O$17,B3968=2020,H3968/$O$18,B3968=2021,H3968/$O$19,B3968=2022,H3968/$O$20),"")</f>
        <v>2.2737001084327231E-5</v>
      </c>
      <c r="K3968" s="3" cm="1">
        <f t="array" ref="K3968">IFERROR(_xlfn.IFS(B3968=2015,J3968*$P$4,B3968=2016,J3968*$P$5,B3968=2017,J3968*$P$6,B3968=2018,J3968*$P$7,B3968=2019,J3968*$P$8,B3968=2020,J3968*$P$9,B3968=2021,J3968*$P$10,B3968=2022,J3968*$P$11),"")</f>
        <v>38613.062570270362</v>
      </c>
      <c r="L3968" s="3">
        <f t="shared" si="62"/>
        <v>71592.062570270355</v>
      </c>
    </row>
    <row r="3969" spans="1:12">
      <c r="A3969">
        <v>4819140</v>
      </c>
      <c r="B3969">
        <v>2018</v>
      </c>
      <c r="D3969" t="s">
        <v>1310</v>
      </c>
      <c r="E3969" t="s">
        <v>1311</v>
      </c>
      <c r="F3969" t="s">
        <v>4101</v>
      </c>
      <c r="G3969" t="s">
        <v>1312</v>
      </c>
      <c r="H3969" s="5">
        <v>32952</v>
      </c>
      <c r="I3969">
        <f>IFERROR(VLOOKUP(G3969,'NCES Match'!$A$2:$B$1307,2,FALSE),"")</f>
        <v>4819140</v>
      </c>
      <c r="J3969" cm="1">
        <f t="array" ref="J3969">IFERROR(_xlfn.IFS(B3969=2015,H3969/$O$13,B3969=2016,H3969/$O$14,B3969=2017,H3969/$O$15,B3969=2018,H3969/$O$16,B3969=2019,H3969/$O$17,B3969=2020,H3969/$O$18,B3969=2021,H3969/$O$19,B3969=2022,H3969/$O$20),"")</f>
        <v>2.1503118729087011E-5</v>
      </c>
      <c r="K3969" s="3" cm="1">
        <f t="array" ref="K3969">IFERROR(_xlfn.IFS(B3969=2015,J3969*$P$4,B3969=2016,J3969*$P$5,B3969=2017,J3969*$P$6,B3969=2018,J3969*$P$7,B3969=2019,J3969*$P$8,B3969=2020,J3969*$P$9,B3969=2021,J3969*$P$10,B3969=2022,J3969*$P$11),"")</f>
        <v>36917.700298287295</v>
      </c>
      <c r="L3969" s="3">
        <f t="shared" si="62"/>
        <v>69869.700298287295</v>
      </c>
    </row>
    <row r="3970" spans="1:12">
      <c r="A3970">
        <v>4819140</v>
      </c>
      <c r="B3970">
        <v>2019</v>
      </c>
      <c r="D3970" t="s">
        <v>1310</v>
      </c>
      <c r="E3970" t="s">
        <v>1311</v>
      </c>
      <c r="F3970" t="s">
        <v>4101</v>
      </c>
      <c r="G3970" t="s">
        <v>1312</v>
      </c>
      <c r="H3970" s="5">
        <v>39300</v>
      </c>
      <c r="I3970">
        <f>IFERROR(VLOOKUP(G3970,'NCES Match'!$A$2:$B$1307,2,FALSE),"")</f>
        <v>4819140</v>
      </c>
      <c r="J3970" cm="1">
        <f t="array" ref="J3970">IFERROR(_xlfn.IFS(B3970=2015,H3970/$O$13,B3970=2016,H3970/$O$14,B3970=2017,H3970/$O$15,B3970=2018,H3970/$O$16,B3970=2019,H3970/$O$17,B3970=2020,H3970/$O$18,B3970=2021,H3970/$O$19,B3970=2022,H3970/$O$20),"")</f>
        <v>2.4883975047170424E-5</v>
      </c>
      <c r="K3970" s="3" cm="1">
        <f t="array" ref="K3970">IFERROR(_xlfn.IFS(B3970=2015,J3970*$P$4,B3970=2016,J3970*$P$5,B3970=2017,J3970*$P$6,B3970=2018,J3970*$P$7,B3970=2019,J3970*$P$8,B3970=2020,J3970*$P$9,B3970=2021,J3970*$P$10,B3970=2022,J3970*$P$11),"")</f>
        <v>43246.506446425483</v>
      </c>
      <c r="L3970" s="3">
        <f t="shared" si="62"/>
        <v>82546.506446425483</v>
      </c>
    </row>
    <row r="3971" spans="1:12">
      <c r="A3971">
        <v>4819140</v>
      </c>
      <c r="B3971">
        <v>2020</v>
      </c>
      <c r="D3971" t="s">
        <v>1310</v>
      </c>
      <c r="E3971" t="s">
        <v>1311</v>
      </c>
      <c r="F3971" t="s">
        <v>4230</v>
      </c>
      <c r="G3971" t="s">
        <v>1312</v>
      </c>
      <c r="H3971" s="5">
        <v>37979</v>
      </c>
      <c r="I3971">
        <f>IFERROR(VLOOKUP(G3971,'NCES Match'!$A$2:$B$1307,2,FALSE),"")</f>
        <v>4819140</v>
      </c>
      <c r="J3971" cm="1">
        <f t="array" ref="J3971">IFERROR(_xlfn.IFS(B3971=2015,H3971/$O$13,B3971=2016,H3971/$O$14,B3971=2017,H3971/$O$15,B3971=2018,H3971/$O$16,B3971=2019,H3971/$O$17,B3971=2020,H3971/$O$18,B3971=2021,H3971/$O$19,B3971=2022,H3971/$O$20),"")</f>
        <v>2.0581107324148468E-5</v>
      </c>
      <c r="K3971" s="3" cm="1">
        <f t="array" ref="K3971">IFERROR(_xlfn.IFS(B3971=2015,J3971*$P$4,B3971=2016,J3971*$P$5,B3971=2017,J3971*$P$6,B3971=2018,J3971*$P$7,B3971=2019,J3971*$P$8,B3971=2020,J3971*$P$9,B3971=2021,J3971*$P$10,B3971=2022,J3971*$P$11),"")</f>
        <v>43385.032175122091</v>
      </c>
      <c r="L3971" s="3">
        <f t="shared" ref="L3971:L4034" si="63">SUM(H3971,K3971)</f>
        <v>81364.032175122091</v>
      </c>
    </row>
    <row r="3972" spans="1:12">
      <c r="A3972">
        <v>4819140</v>
      </c>
      <c r="B3972">
        <v>2021</v>
      </c>
      <c r="D3972" t="s">
        <v>1310</v>
      </c>
      <c r="E3972" t="s">
        <v>1311</v>
      </c>
      <c r="F3972" t="s">
        <v>4101</v>
      </c>
      <c r="G3972" t="s">
        <v>1312</v>
      </c>
      <c r="H3972" s="5">
        <v>44564.32</v>
      </c>
      <c r="I3972">
        <f>IFERROR(VLOOKUP(G3972,'NCES Match'!$A$2:$B$1307,2,FALSE),"")</f>
        <v>4819140</v>
      </c>
      <c r="J3972" cm="1">
        <f t="array" ref="J3972">IFERROR(_xlfn.IFS(B3972=2015,H3972/$O$13,B3972=2016,H3972/$O$14,B3972=2017,H3972/$O$15,B3972=2018,H3972/$O$16,B3972=2019,H3972/$O$17,B3972=2020,H3972/$O$18,B3972=2021,H3972/$O$19,B3972=2022,H3972/$O$20),"")</f>
        <v>2.2801023077082546E-5</v>
      </c>
      <c r="K3972" s="3" cm="1">
        <f t="array" ref="K3972">IFERROR(_xlfn.IFS(B3972=2015,J3972*$P$4,B3972=2016,J3972*$P$5,B3972=2017,J3972*$P$6,B3972=2018,J3972*$P$7,B3972=2019,J3972*$P$8,B3972=2020,J3972*$P$9,B3972=2021,J3972*$P$10,B3972=2022,J3972*$P$11),"")</f>
        <v>48806.805031418036</v>
      </c>
      <c r="L3972" s="3">
        <f t="shared" si="63"/>
        <v>93371.125031418036</v>
      </c>
    </row>
    <row r="3973" spans="1:12">
      <c r="A3973">
        <v>4819140</v>
      </c>
      <c r="B3973">
        <v>2022</v>
      </c>
      <c r="D3973" t="s">
        <v>1310</v>
      </c>
      <c r="E3973" t="s">
        <v>1311</v>
      </c>
      <c r="F3973" t="s">
        <v>4101</v>
      </c>
      <c r="G3973" t="s">
        <v>1312</v>
      </c>
      <c r="H3973" s="5">
        <v>53495.1</v>
      </c>
      <c r="I3973">
        <f>IFERROR(VLOOKUP(G3973,'NCES Match'!$A$2:$B$1307,2,FALSE),"")</f>
        <v>4819140</v>
      </c>
      <c r="J3973" cm="1">
        <f t="array" ref="J3973">IFERROR(_xlfn.IFS(B3973=2015,H3973/$O$13,B3973=2016,H3973/$O$14,B3973=2017,H3973/$O$15,B3973=2018,H3973/$O$16,B3973=2019,H3973/$O$17,B3973=2020,H3973/$O$18,B3973=2021,H3973/$O$19,B3973=2022,H3973/$O$20),"")</f>
        <v>2.3496687154996458E-5</v>
      </c>
      <c r="K3973" s="3" cm="1">
        <f t="array" ref="K3973">IFERROR(_xlfn.IFS(B3973=2015,J3973*$P$4,B3973=2016,J3973*$P$5,B3973=2017,J3973*$P$6,B3973=2018,J3973*$P$7,B3973=2019,J3973*$P$8,B3973=2020,J3973*$P$9,B3973=2021,J3973*$P$10,B3973=2022,J3973*$P$11),"")</f>
        <v>50599.716485583362</v>
      </c>
      <c r="L3973" s="3">
        <f t="shared" si="63"/>
        <v>104094.81648558336</v>
      </c>
    </row>
    <row r="3974" spans="1:12">
      <c r="A3974">
        <v>4819140</v>
      </c>
      <c r="B3974">
        <v>2023</v>
      </c>
      <c r="D3974" t="s">
        <v>1310</v>
      </c>
      <c r="E3974" t="s">
        <v>1311</v>
      </c>
      <c r="F3974" t="s">
        <v>4101</v>
      </c>
      <c r="G3974" t="s">
        <v>1312</v>
      </c>
      <c r="H3974" s="5">
        <v>61975.8</v>
      </c>
      <c r="I3974">
        <f>IFERROR(VLOOKUP(G3974,'NCES Match'!$A$2:$B$1307,2,FALSE),"")</f>
        <v>4819140</v>
      </c>
      <c r="J3974" t="str" cm="1">
        <f t="array" ref="J3974">IFERROR(_xlfn.IFS(B3974=2015,H3974/$O$13,B3974=2016,H3974/$O$14,B3974=2017,H3974/$O$15,B3974=2018,H3974/$O$16,B3974=2019,H3974/$O$17,B3974=2020,H3974/$O$18,B3974=2021,H3974/$O$19,B3974=2022,H3974/$O$20),"")</f>
        <v/>
      </c>
      <c r="K3974" s="3" t="str" cm="1">
        <f t="array" ref="K3974">IFERROR(_xlfn.IFS(B3974=2015,J3974*$P$4,B3974=2016,J3974*$P$5,B3974=2017,J3974*$P$6,B3974=2018,J3974*$P$7,B3974=2019,J3974*$P$8,B3974=2020,J3974*$P$9,B3974=2021,J3974*$P$10,B3974=2022,J3974*$P$11),"")</f>
        <v/>
      </c>
      <c r="L3974" s="3">
        <f t="shared" si="63"/>
        <v>61975.8</v>
      </c>
    </row>
    <row r="3975" spans="1:12">
      <c r="A3975">
        <v>4838100</v>
      </c>
      <c r="B3975">
        <v>2015</v>
      </c>
      <c r="C3975" t="s">
        <v>381</v>
      </c>
      <c r="D3975" t="s">
        <v>2839</v>
      </c>
      <c r="E3975" t="s">
        <v>2840</v>
      </c>
      <c r="G3975" t="s">
        <v>2841</v>
      </c>
      <c r="H3975" s="5">
        <v>52947.75</v>
      </c>
      <c r="I3975">
        <f>IFERROR(VLOOKUP(G3975,'NCES Match'!$A$2:$B$1307,2,FALSE),"")</f>
        <v>4838100</v>
      </c>
      <c r="J3975" cm="1">
        <f t="array" ref="J3975">IFERROR(_xlfn.IFS(B3975=2015,H3975/$O$13,B3975=2016,H3975/$O$14,B3975=2017,H3975/$O$15,B3975=2018,H3975/$O$16,B3975=2019,H3975/$O$17,B3975=2020,H3975/$O$18,B3975=2021,H3975/$O$19,B3975=2022,H3975/$O$20),"")</f>
        <v>4.1479466270184085E-5</v>
      </c>
      <c r="K3975" s="3" cm="1">
        <f t="array" ref="K3975">IFERROR(_xlfn.IFS(B3975=2015,J3975*$P$4,B3975=2016,J3975*$P$5,B3975=2017,J3975*$P$6,B3975=2018,J3975*$P$7,B3975=2019,J3975*$P$8,B3975=2020,J3975*$P$9,B3975=2021,J3975*$P$10,B3975=2022,J3975*$P$11),"")</f>
        <v>66013.864916999431</v>
      </c>
      <c r="L3975" s="3">
        <f t="shared" si="63"/>
        <v>118961.61491699943</v>
      </c>
    </row>
    <row r="3976" spans="1:12">
      <c r="A3976">
        <v>4838100</v>
      </c>
      <c r="B3976">
        <v>2016</v>
      </c>
      <c r="C3976" t="s">
        <v>4102</v>
      </c>
      <c r="D3976" t="s">
        <v>2839</v>
      </c>
      <c r="E3976" t="s">
        <v>2840</v>
      </c>
      <c r="F3976" t="s">
        <v>4101</v>
      </c>
      <c r="G3976" t="s">
        <v>2841</v>
      </c>
      <c r="H3976" s="5">
        <v>56578</v>
      </c>
      <c r="I3976">
        <f>IFERROR(VLOOKUP(G3976,'NCES Match'!$A$2:$B$1307,2,FALSE),"")</f>
        <v>4838100</v>
      </c>
      <c r="J3976" cm="1">
        <f t="array" ref="J3976">IFERROR(_xlfn.IFS(B3976=2015,H3976/$O$13,B3976=2016,H3976/$O$14,B3976=2017,H3976/$O$15,B3976=2018,H3976/$O$16,B3976=2019,H3976/$O$17,B3976=2020,H3976/$O$18,B3976=2021,H3976/$O$19,B3976=2022,H3976/$O$20),"")</f>
        <v>4.0502317968460426E-5</v>
      </c>
      <c r="K3976" s="3" cm="1">
        <f t="array" ref="K3976">IFERROR(_xlfn.IFS(B3976=2015,J3976*$P$4,B3976=2016,J3976*$P$5,B3976=2017,J3976*$P$6,B3976=2018,J3976*$P$7,B3976=2019,J3976*$P$8,B3976=2020,J3976*$P$9,B3976=2021,J3976*$P$10,B3976=2022,J3976*$P$11),"")</f>
        <v>67866.949604384165</v>
      </c>
      <c r="L3976" s="3">
        <f t="shared" si="63"/>
        <v>124444.94960438416</v>
      </c>
    </row>
    <row r="3977" spans="1:12">
      <c r="A3977">
        <v>4838100</v>
      </c>
      <c r="B3977">
        <v>2017</v>
      </c>
      <c r="D3977" t="s">
        <v>2839</v>
      </c>
      <c r="E3977" t="s">
        <v>2840</v>
      </c>
      <c r="F3977" t="s">
        <v>4101</v>
      </c>
      <c r="G3977" t="s">
        <v>2841</v>
      </c>
      <c r="H3977" s="5">
        <v>57355</v>
      </c>
      <c r="I3977">
        <f>IFERROR(VLOOKUP(G3977,'NCES Match'!$A$2:$B$1307,2,FALSE),"")</f>
        <v>4838100</v>
      </c>
      <c r="J3977" cm="1">
        <f t="array" ref="J3977">IFERROR(_xlfn.IFS(B3977=2015,H3977/$O$13,B3977=2016,H3977/$O$14,B3977=2017,H3977/$O$15,B3977=2018,H3977/$O$16,B3977=2019,H3977/$O$17,B3977=2020,H3977/$O$18,B3977=2021,H3977/$O$19,B3977=2022,H3977/$O$20),"")</f>
        <v>3.9542760459431403E-5</v>
      </c>
      <c r="K3977" s="3" cm="1">
        <f t="array" ref="K3977">IFERROR(_xlfn.IFS(B3977=2015,J3977*$P$4,B3977=2016,J3977*$P$5,B3977=2017,J3977*$P$6,B3977=2018,J3977*$P$7,B3977=2019,J3977*$P$8,B3977=2020,J3977*$P$9,B3977=2021,J3977*$P$10,B3977=2022,J3977*$P$11),"")</f>
        <v>67153.406826097096</v>
      </c>
      <c r="L3977" s="3">
        <f t="shared" si="63"/>
        <v>124508.4068260971</v>
      </c>
    </row>
    <row r="3978" spans="1:12">
      <c r="A3978">
        <v>4838100</v>
      </c>
      <c r="B3978">
        <v>2018</v>
      </c>
      <c r="D3978" t="s">
        <v>2839</v>
      </c>
      <c r="E3978" t="s">
        <v>2840</v>
      </c>
      <c r="F3978" t="s">
        <v>4101</v>
      </c>
      <c r="G3978" t="s">
        <v>2841</v>
      </c>
      <c r="H3978" s="5">
        <v>53658</v>
      </c>
      <c r="I3978">
        <f>IFERROR(VLOOKUP(G3978,'NCES Match'!$A$2:$B$1307,2,FALSE),"")</f>
        <v>4838100</v>
      </c>
      <c r="J3978" cm="1">
        <f t="array" ref="J3978">IFERROR(_xlfn.IFS(B3978=2015,H3978/$O$13,B3978=2016,H3978/$O$14,B3978=2017,H3978/$O$15,B3978=2018,H3978/$O$16,B3978=2019,H3978/$O$17,B3978=2020,H3978/$O$18,B3978=2021,H3978/$O$19,B3978=2022,H3978/$O$20),"")</f>
        <v>3.5015001965445218E-5</v>
      </c>
      <c r="K3978" s="3" cm="1">
        <f t="array" ref="K3978">IFERROR(_xlfn.IFS(B3978=2015,J3978*$P$4,B3978=2016,J3978*$P$5,B3978=2017,J3978*$P$6,B3978=2018,J3978*$P$7,B3978=2019,J3978*$P$8,B3978=2020,J3978*$P$9,B3978=2021,J3978*$P$10,B3978=2022,J3978*$P$11),"")</f>
        <v>60115.621589144801</v>
      </c>
      <c r="L3978" s="3">
        <f t="shared" si="63"/>
        <v>113773.62158914481</v>
      </c>
    </row>
    <row r="3979" spans="1:12">
      <c r="A3979">
        <v>4838100</v>
      </c>
      <c r="B3979">
        <v>2019</v>
      </c>
      <c r="D3979" t="s">
        <v>2839</v>
      </c>
      <c r="E3979" t="s">
        <v>2840</v>
      </c>
      <c r="F3979" t="s">
        <v>4101</v>
      </c>
      <c r="G3979" t="s">
        <v>2841</v>
      </c>
      <c r="H3979" s="5">
        <v>58188</v>
      </c>
      <c r="I3979">
        <f>IFERROR(VLOOKUP(G3979,'NCES Match'!$A$2:$B$1307,2,FALSE),"")</f>
        <v>4838100</v>
      </c>
      <c r="J3979" cm="1">
        <f t="array" ref="J3979">IFERROR(_xlfn.IFS(B3979=2015,H3979/$O$13,B3979=2016,H3979/$O$14,B3979=2017,H3979/$O$15,B3979=2018,H3979/$O$16,B3979=2019,H3979/$O$17,B3979=2020,H3979/$O$18,B3979=2021,H3979/$O$19,B3979=2022,H3979/$O$20),"")</f>
        <v>3.6843479390451719E-5</v>
      </c>
      <c r="K3979" s="3" cm="1">
        <f t="array" ref="K3979">IFERROR(_xlfn.IFS(B3979=2015,J3979*$P$4,B3979=2016,J3979*$P$5,B3979=2017,J3979*$P$6,B3979=2018,J3979*$P$7,B3979=2019,J3979*$P$8,B3979=2020,J3979*$P$9,B3979=2021,J3979*$P$10,B3979=2022,J3979*$P$11),"")</f>
        <v>64031.239620982335</v>
      </c>
      <c r="L3979" s="3">
        <f t="shared" si="63"/>
        <v>122219.23962098233</v>
      </c>
    </row>
    <row r="3980" spans="1:12">
      <c r="A3980">
        <v>4838100</v>
      </c>
      <c r="B3980">
        <v>2020</v>
      </c>
      <c r="D3980" t="s">
        <v>2839</v>
      </c>
      <c r="E3980" t="s">
        <v>2840</v>
      </c>
      <c r="F3980" t="s">
        <v>4230</v>
      </c>
      <c r="G3980" t="s">
        <v>2841</v>
      </c>
      <c r="H3980" s="5">
        <v>60350</v>
      </c>
      <c r="I3980">
        <f>IFERROR(VLOOKUP(G3980,'NCES Match'!$A$2:$B$1307,2,FALSE),"")</f>
        <v>4838100</v>
      </c>
      <c r="J3980" cm="1">
        <f t="array" ref="J3980">IFERROR(_xlfn.IFS(B3980=2015,H3980/$O$13,B3980=2016,H3980/$O$14,B3980=2017,H3980/$O$15,B3980=2018,H3980/$O$16,B3980=2019,H3980/$O$17,B3980=2020,H3980/$O$18,B3980=2021,H3980/$O$19,B3980=2022,H3980/$O$20),"")</f>
        <v>3.270412140952526E-5</v>
      </c>
      <c r="K3980" s="3" cm="1">
        <f t="array" ref="K3980">IFERROR(_xlfn.IFS(B3980=2015,J3980*$P$4,B3980=2016,J3980*$P$5,B3980=2017,J3980*$P$6,B3980=2018,J3980*$P$7,B3980=2019,J3980*$P$8,B3980=2020,J3980*$P$9,B3980=2021,J3980*$P$10,B3980=2022,J3980*$P$11),"")</f>
        <v>68940.379993381008</v>
      </c>
      <c r="L3980" s="3">
        <f t="shared" si="63"/>
        <v>129290.37999338101</v>
      </c>
    </row>
    <row r="3981" spans="1:12">
      <c r="A3981">
        <v>4838100</v>
      </c>
      <c r="B3981">
        <v>2021</v>
      </c>
      <c r="D3981" t="s">
        <v>2839</v>
      </c>
      <c r="E3981" t="s">
        <v>2840</v>
      </c>
      <c r="F3981" t="s">
        <v>4230</v>
      </c>
      <c r="G3981" t="s">
        <v>2841</v>
      </c>
      <c r="H3981" s="5">
        <v>56944.99</v>
      </c>
      <c r="I3981">
        <f>IFERROR(VLOOKUP(G3981,'NCES Match'!$A$2:$B$1307,2,FALSE),"")</f>
        <v>4838100</v>
      </c>
      <c r="J3981" cm="1">
        <f t="array" ref="J3981">IFERROR(_xlfn.IFS(B3981=2015,H3981/$O$13,B3981=2016,H3981/$O$14,B3981=2017,H3981/$O$15,B3981=2018,H3981/$O$16,B3981=2019,H3981/$O$17,B3981=2020,H3981/$O$18,B3981=2021,H3981/$O$19,B3981=2022,H3981/$O$20),"")</f>
        <v>2.9135506412175365E-5</v>
      </c>
      <c r="K3981" s="3" cm="1">
        <f t="array" ref="K3981">IFERROR(_xlfn.IFS(B3981=2015,J3981*$P$4,B3981=2016,J3981*$P$5,B3981=2017,J3981*$P$6,B3981=2018,J3981*$P$7,B3981=2019,J3981*$P$8,B3981=2020,J3981*$P$9,B3981=2021,J3981*$P$10,B3981=2022,J3981*$P$11),"")</f>
        <v>62366.104193804596</v>
      </c>
      <c r="L3981" s="3">
        <f t="shared" si="63"/>
        <v>119311.0941938046</v>
      </c>
    </row>
    <row r="3982" spans="1:12">
      <c r="A3982">
        <v>4838100</v>
      </c>
      <c r="B3982">
        <v>2022</v>
      </c>
      <c r="D3982" t="s">
        <v>2839</v>
      </c>
      <c r="E3982" t="s">
        <v>2840</v>
      </c>
      <c r="F3982" t="s">
        <v>4101</v>
      </c>
      <c r="G3982" t="s">
        <v>2841</v>
      </c>
      <c r="H3982" s="5">
        <v>67865.31</v>
      </c>
      <c r="I3982">
        <f>IFERROR(VLOOKUP(G3982,'NCES Match'!$A$2:$B$1307,2,FALSE),"")</f>
        <v>4838100</v>
      </c>
      <c r="J3982" cm="1">
        <f t="array" ref="J3982">IFERROR(_xlfn.IFS(B3982=2015,H3982/$O$13,B3982=2016,H3982/$O$14,B3982=2017,H3982/$O$15,B3982=2018,H3982/$O$16,B3982=2019,H3982/$O$17,B3982=2020,H3982/$O$18,B3982=2021,H3982/$O$19,B3982=2022,H3982/$O$20),"")</f>
        <v>2.9808523729217306E-5</v>
      </c>
      <c r="K3982" s="3" cm="1">
        <f t="array" ref="K3982">IFERROR(_xlfn.IFS(B3982=2015,J3982*$P$4,B3982=2016,J3982*$P$5,B3982=2017,J3982*$P$6,B3982=2018,J3982*$P$7,B3982=2019,J3982*$P$8,B3982=2020,J3982*$P$9,B3982=2021,J3982*$P$10,B3982=2022,J3982*$P$11),"")</f>
        <v>64192.149284817213</v>
      </c>
      <c r="L3982" s="3">
        <f t="shared" si="63"/>
        <v>132057.45928481722</v>
      </c>
    </row>
    <row r="3983" spans="1:12">
      <c r="A3983">
        <v>4838100</v>
      </c>
      <c r="B3983">
        <v>2023</v>
      </c>
      <c r="D3983" t="s">
        <v>2839</v>
      </c>
      <c r="E3983" t="s">
        <v>2840</v>
      </c>
      <c r="F3983" t="s">
        <v>4101</v>
      </c>
      <c r="G3983" t="s">
        <v>2841</v>
      </c>
      <c r="H3983" s="5">
        <v>66717.5</v>
      </c>
      <c r="I3983">
        <f>IFERROR(VLOOKUP(G3983,'NCES Match'!$A$2:$B$1307,2,FALSE),"")</f>
        <v>4838100</v>
      </c>
      <c r="J3983" t="str" cm="1">
        <f t="array" ref="J3983">IFERROR(_xlfn.IFS(B3983=2015,H3983/$O$13,B3983=2016,H3983/$O$14,B3983=2017,H3983/$O$15,B3983=2018,H3983/$O$16,B3983=2019,H3983/$O$17,B3983=2020,H3983/$O$18,B3983=2021,H3983/$O$19,B3983=2022,H3983/$O$20),"")</f>
        <v/>
      </c>
      <c r="K3983" s="3" t="str" cm="1">
        <f t="array" ref="K3983">IFERROR(_xlfn.IFS(B3983=2015,J3983*$P$4,B3983=2016,J3983*$P$5,B3983=2017,J3983*$P$6,B3983=2018,J3983*$P$7,B3983=2019,J3983*$P$8,B3983=2020,J3983*$P$9,B3983=2021,J3983*$P$10,B3983=2022,J3983*$P$11),"")</f>
        <v/>
      </c>
      <c r="L3983" s="3">
        <f t="shared" si="63"/>
        <v>66717.5</v>
      </c>
    </row>
    <row r="3984" spans="1:12">
      <c r="A3984">
        <v>4837470</v>
      </c>
      <c r="B3984">
        <v>2015</v>
      </c>
      <c r="C3984" t="s">
        <v>381</v>
      </c>
      <c r="D3984" t="s">
        <v>2800</v>
      </c>
      <c r="E3984" t="s">
        <v>2801</v>
      </c>
      <c r="G3984" t="s">
        <v>2802</v>
      </c>
      <c r="H3984" s="5">
        <v>42550.91</v>
      </c>
      <c r="I3984">
        <f>IFERROR(VLOOKUP(G3984,'NCES Match'!$A$2:$B$1307,2,FALSE),"")</f>
        <v>4837470</v>
      </c>
      <c r="J3984" cm="1">
        <f t="array" ref="J3984">IFERROR(_xlfn.IFS(B3984=2015,H3984/$O$13,B3984=2016,H3984/$O$14,B3984=2017,H3984/$O$15,B3984=2018,H3984/$O$16,B3984=2019,H3984/$O$17,B3984=2020,H3984/$O$18,B3984=2021,H3984/$O$19,B3984=2022,H3984/$O$20),"")</f>
        <v>3.3334542754142319E-5</v>
      </c>
      <c r="K3984" s="3" cm="1">
        <f t="array" ref="K3984">IFERROR(_xlfn.IFS(B3984=2015,J3984*$P$4,B3984=2016,J3984*$P$5,B3984=2017,J3984*$P$6,B3984=2018,J3984*$P$7,B3984=2019,J3984*$P$8,B3984=2020,J3984*$P$9,B3984=2021,J3984*$P$10,B3984=2022,J3984*$P$11),"")</f>
        <v>53051.357703309404</v>
      </c>
      <c r="L3984" s="3">
        <f t="shared" si="63"/>
        <v>95602.267703309408</v>
      </c>
    </row>
    <row r="3985" spans="1:12">
      <c r="A3985">
        <v>4837470</v>
      </c>
      <c r="B3985">
        <v>2016</v>
      </c>
      <c r="C3985" t="s">
        <v>4102</v>
      </c>
      <c r="D3985" t="s">
        <v>2800</v>
      </c>
      <c r="E3985" t="s">
        <v>2801</v>
      </c>
      <c r="F3985" t="s">
        <v>4101</v>
      </c>
      <c r="G3985" t="s">
        <v>2802</v>
      </c>
      <c r="H3985" s="5">
        <v>51175</v>
      </c>
      <c r="I3985">
        <f>IFERROR(VLOOKUP(G3985,'NCES Match'!$A$2:$B$1307,2,FALSE),"")</f>
        <v>4837470</v>
      </c>
      <c r="J3985" cm="1">
        <f t="array" ref="J3985">IFERROR(_xlfn.IFS(B3985=2015,H3985/$O$13,B3985=2016,H3985/$O$14,B3985=2017,H3985/$O$15,B3985=2018,H3985/$O$16,B3985=2019,H3985/$O$17,B3985=2020,H3985/$O$18,B3985=2021,H3985/$O$19,B3985=2022,H3985/$O$20),"")</f>
        <v>3.6634489059987313E-5</v>
      </c>
      <c r="K3985" s="3" cm="1">
        <f t="array" ref="K3985">IFERROR(_xlfn.IFS(B3985=2015,J3985*$P$4,B3985=2016,J3985*$P$5,B3985=2017,J3985*$P$6,B3985=2018,J3985*$P$7,B3985=2019,J3985*$P$8,B3985=2020,J3985*$P$9,B3985=2021,J3985*$P$10,B3985=2022,J3985*$P$11),"")</f>
        <v>61385.894623428889</v>
      </c>
      <c r="L3985" s="3">
        <f t="shared" si="63"/>
        <v>112560.89462342889</v>
      </c>
    </row>
    <row r="3986" spans="1:12">
      <c r="A3986">
        <v>4837470</v>
      </c>
      <c r="B3986">
        <v>2017</v>
      </c>
      <c r="D3986" t="s">
        <v>2800</v>
      </c>
      <c r="E3986" t="s">
        <v>2801</v>
      </c>
      <c r="F3986" t="s">
        <v>4101</v>
      </c>
      <c r="G3986" t="s">
        <v>2802</v>
      </c>
      <c r="H3986" s="5">
        <v>47273</v>
      </c>
      <c r="I3986">
        <f>IFERROR(VLOOKUP(G3986,'NCES Match'!$A$2:$B$1307,2,FALSE),"")</f>
        <v>4837470</v>
      </c>
      <c r="J3986" cm="1">
        <f t="array" ref="J3986">IFERROR(_xlfn.IFS(B3986=2015,H3986/$O$13,B3986=2016,H3986/$O$14,B3986=2017,H3986/$O$15,B3986=2018,H3986/$O$16,B3986=2019,H3986/$O$17,B3986=2020,H3986/$O$18,B3986=2021,H3986/$O$19,B3986=2022,H3986/$O$20),"")</f>
        <v>3.2591838814378884E-5</v>
      </c>
      <c r="K3986" s="3" cm="1">
        <f t="array" ref="K3986">IFERROR(_xlfn.IFS(B3986=2015,J3986*$P$4,B3986=2016,J3986*$P$5,B3986=2017,J3986*$P$6,B3986=2018,J3986*$P$7,B3986=2019,J3986*$P$8,B3986=2020,J3986*$P$9,B3986=2021,J3986*$P$10,B3986=2022,J3986*$P$11),"")</f>
        <v>55349.019281494002</v>
      </c>
      <c r="L3986" s="3">
        <f t="shared" si="63"/>
        <v>102622.01928149399</v>
      </c>
    </row>
    <row r="3987" spans="1:12">
      <c r="A3987">
        <v>4837470</v>
      </c>
      <c r="B3987">
        <v>2018</v>
      </c>
      <c r="D3987" t="s">
        <v>2800</v>
      </c>
      <c r="E3987" t="s">
        <v>2801</v>
      </c>
      <c r="F3987" t="s">
        <v>4101</v>
      </c>
      <c r="G3987" t="s">
        <v>2802</v>
      </c>
      <c r="H3987" s="5">
        <v>52266</v>
      </c>
      <c r="I3987">
        <f>IFERROR(VLOOKUP(G3987,'NCES Match'!$A$2:$B$1307,2,FALSE),"")</f>
        <v>4837470</v>
      </c>
      <c r="J3987" cm="1">
        <f t="array" ref="J3987">IFERROR(_xlfn.IFS(B3987=2015,H3987/$O$13,B3987=2016,H3987/$O$14,B3987=2017,H3987/$O$15,B3987=2018,H3987/$O$16,B3987=2019,H3987/$O$17,B3987=2020,H3987/$O$18,B3987=2021,H3987/$O$19,B3987=2022,H3987/$O$20),"")</f>
        <v>3.4106640067202651E-5</v>
      </c>
      <c r="K3987" s="3" cm="1">
        <f t="array" ref="K3987">IFERROR(_xlfn.IFS(B3987=2015,J3987*$P$4,B3987=2016,J3987*$P$5,B3987=2017,J3987*$P$6,B3987=2018,J3987*$P$7,B3987=2019,J3987*$P$8,B3987=2020,J3987*$P$9,B3987=2021,J3987*$P$10,B3987=2022,J3987*$P$11),"")</f>
        <v>58556.097468751024</v>
      </c>
      <c r="L3987" s="3">
        <f t="shared" si="63"/>
        <v>110822.09746875102</v>
      </c>
    </row>
    <row r="3988" spans="1:12">
      <c r="A3988">
        <v>4837470</v>
      </c>
      <c r="B3988">
        <v>2019</v>
      </c>
      <c r="D3988" t="s">
        <v>2800</v>
      </c>
      <c r="E3988" t="s">
        <v>2801</v>
      </c>
      <c r="F3988" t="s">
        <v>4101</v>
      </c>
      <c r="G3988" t="s">
        <v>2802</v>
      </c>
      <c r="H3988" s="5">
        <v>56908</v>
      </c>
      <c r="I3988">
        <f>IFERROR(VLOOKUP(G3988,'NCES Match'!$A$2:$B$1307,2,FALSE),"")</f>
        <v>4837470</v>
      </c>
      <c r="J3988" cm="1">
        <f t="array" ref="J3988">IFERROR(_xlfn.IFS(B3988=2015,H3988/$O$13,B3988=2016,H3988/$O$14,B3988=2017,H3988/$O$15,B3988=2018,H3988/$O$16,B3988=2019,H3988/$O$17,B3988=2020,H3988/$O$18,B3988=2021,H3988/$O$19,B3988=2022,H3988/$O$20),"")</f>
        <v>3.6033008956345409E-5</v>
      </c>
      <c r="K3988" s="3" cm="1">
        <f t="array" ref="K3988">IFERROR(_xlfn.IFS(B3988=2015,J3988*$P$4,B3988=2016,J3988*$P$5,B3988=2017,J3988*$P$6,B3988=2018,J3988*$P$7,B3988=2019,J3988*$P$8,B3988=2020,J3988*$P$9,B3988=2021,J3988*$P$10,B3988=2022,J3988*$P$11),"")</f>
        <v>62622.702006442276</v>
      </c>
      <c r="L3988" s="3">
        <f t="shared" si="63"/>
        <v>119530.70200644227</v>
      </c>
    </row>
    <row r="3989" spans="1:12">
      <c r="A3989">
        <v>4837470</v>
      </c>
      <c r="B3989">
        <v>2020</v>
      </c>
      <c r="D3989" t="s">
        <v>2800</v>
      </c>
      <c r="E3989" t="s">
        <v>2801</v>
      </c>
      <c r="F3989" t="s">
        <v>4230</v>
      </c>
      <c r="G3989" t="s">
        <v>2802</v>
      </c>
      <c r="H3989" s="5">
        <v>60160</v>
      </c>
      <c r="I3989">
        <f>IFERROR(VLOOKUP(G3989,'NCES Match'!$A$2:$B$1307,2,FALSE),"")</f>
        <v>4837470</v>
      </c>
      <c r="J3989" cm="1">
        <f t="array" ref="J3989">IFERROR(_xlfn.IFS(B3989=2015,H3989/$O$13,B3989=2016,H3989/$O$14,B3989=2017,H3989/$O$15,B3989=2018,H3989/$O$16,B3989=2019,H3989/$O$17,B3989=2020,H3989/$O$18,B3989=2021,H3989/$O$19,B3989=2022,H3989/$O$20),"")</f>
        <v>3.2601158972610434E-5</v>
      </c>
      <c r="K3989" s="3" cm="1">
        <f t="array" ref="K3989">IFERROR(_xlfn.IFS(B3989=2015,J3989*$P$4,B3989=2016,J3989*$P$5,B3989=2017,J3989*$P$6,B3989=2018,J3989*$P$7,B3989=2019,J3989*$P$8,B3989=2020,J3989*$P$9,B3989=2021,J3989*$P$10,B3989=2022,J3989*$P$11),"")</f>
        <v>68723.334886525307</v>
      </c>
      <c r="L3989" s="3">
        <f t="shared" si="63"/>
        <v>128883.33488652531</v>
      </c>
    </row>
    <row r="3990" spans="1:12">
      <c r="A3990">
        <v>4837470</v>
      </c>
      <c r="B3990">
        <v>2021</v>
      </c>
      <c r="D3990" t="s">
        <v>2800</v>
      </c>
      <c r="E3990" t="s">
        <v>2801</v>
      </c>
      <c r="F3990" t="s">
        <v>4230</v>
      </c>
      <c r="G3990" t="s">
        <v>2802</v>
      </c>
      <c r="H3990" s="5">
        <v>58291.97</v>
      </c>
      <c r="I3990">
        <f>IFERROR(VLOOKUP(G3990,'NCES Match'!$A$2:$B$1307,2,FALSE),"")</f>
        <v>4837470</v>
      </c>
      <c r="J3990" cm="1">
        <f t="array" ref="J3990">IFERROR(_xlfn.IFS(B3990=2015,H3990/$O$13,B3990=2016,H3990/$O$14,B3990=2017,H3990/$O$15,B3990=2018,H3990/$O$16,B3990=2019,H3990/$O$17,B3990=2020,H3990/$O$18,B3990=2021,H3990/$O$19,B3990=2022,H3990/$O$20),"")</f>
        <v>2.9824679321452756E-5</v>
      </c>
      <c r="K3990" s="3" cm="1">
        <f t="array" ref="K3990">IFERROR(_xlfn.IFS(B3990=2015,J3990*$P$4,B3990=2016,J3990*$P$5,B3990=2017,J3990*$P$6,B3990=2018,J3990*$P$7,B3990=2019,J3990*$P$8,B3990=2020,J3990*$P$9,B3990=2021,J3990*$P$10,B3990=2022,J3990*$P$11),"")</f>
        <v>63841.315534204703</v>
      </c>
      <c r="L3990" s="3">
        <f t="shared" si="63"/>
        <v>122133.28553420471</v>
      </c>
    </row>
    <row r="3991" spans="1:12">
      <c r="A3991">
        <v>4837470</v>
      </c>
      <c r="B3991">
        <v>2022</v>
      </c>
      <c r="D3991" t="s">
        <v>2800</v>
      </c>
      <c r="E3991" t="s">
        <v>2801</v>
      </c>
      <c r="F3991" t="s">
        <v>4101</v>
      </c>
      <c r="G3991" t="s">
        <v>2802</v>
      </c>
      <c r="H3991" s="5">
        <v>69120.7</v>
      </c>
      <c r="I3991">
        <f>IFERROR(VLOOKUP(G3991,'NCES Match'!$A$2:$B$1307,2,FALSE),"")</f>
        <v>4837470</v>
      </c>
      <c r="J3991" cm="1">
        <f t="array" ref="J3991">IFERROR(_xlfn.IFS(B3991=2015,H3991/$O$13,B3991=2016,H3991/$O$14,B3991=2017,H3991/$O$15,B3991=2018,H3991/$O$16,B3991=2019,H3991/$O$17,B3991=2020,H3991/$O$18,B3991=2021,H3991/$O$19,B3991=2022,H3991/$O$20),"")</f>
        <v>3.0359929485772785E-5</v>
      </c>
      <c r="K3991" s="3" cm="1">
        <f t="array" ref="K3991">IFERROR(_xlfn.IFS(B3991=2015,J3991*$P$4,B3991=2016,J3991*$P$5,B3991=2017,J3991*$P$6,B3991=2018,J3991*$P$7,B3991=2019,J3991*$P$8,B3991=2020,J3991*$P$9,B3991=2021,J3991*$P$10,B3991=2022,J3991*$P$11),"")</f>
        <v>65379.592210970011</v>
      </c>
      <c r="L3991" s="3">
        <f t="shared" si="63"/>
        <v>134500.29221097002</v>
      </c>
    </row>
    <row r="3992" spans="1:12">
      <c r="A3992">
        <v>4837470</v>
      </c>
      <c r="B3992">
        <v>2023</v>
      </c>
      <c r="D3992" t="s">
        <v>2800</v>
      </c>
      <c r="E3992" t="s">
        <v>2801</v>
      </c>
      <c r="F3992" t="s">
        <v>4101</v>
      </c>
      <c r="G3992" t="s">
        <v>2802</v>
      </c>
      <c r="H3992" s="5">
        <v>99568.27</v>
      </c>
      <c r="I3992">
        <f>IFERROR(VLOOKUP(G3992,'NCES Match'!$A$2:$B$1307,2,FALSE),"")</f>
        <v>4837470</v>
      </c>
      <c r="J3992" t="str" cm="1">
        <f t="array" ref="J3992">IFERROR(_xlfn.IFS(B3992=2015,H3992/$O$13,B3992=2016,H3992/$O$14,B3992=2017,H3992/$O$15,B3992=2018,H3992/$O$16,B3992=2019,H3992/$O$17,B3992=2020,H3992/$O$18,B3992=2021,H3992/$O$19,B3992=2022,H3992/$O$20),"")</f>
        <v/>
      </c>
      <c r="K3992" s="3" t="str" cm="1">
        <f t="array" ref="K3992">IFERROR(_xlfn.IFS(B3992=2015,J3992*$P$4,B3992=2016,J3992*$P$5,B3992=2017,J3992*$P$6,B3992=2018,J3992*$P$7,B3992=2019,J3992*$P$8,B3992=2020,J3992*$P$9,B3992=2021,J3992*$P$10,B3992=2022,J3992*$P$11),"")</f>
        <v/>
      </c>
      <c r="L3992" s="3">
        <f t="shared" si="63"/>
        <v>99568.27</v>
      </c>
    </row>
    <row r="3993" spans="1:12">
      <c r="A3993">
        <v>4838040</v>
      </c>
      <c r="B3993">
        <v>2015</v>
      </c>
      <c r="C3993" t="s">
        <v>381</v>
      </c>
      <c r="D3993" t="s">
        <v>2833</v>
      </c>
      <c r="E3993" t="s">
        <v>2834</v>
      </c>
      <c r="G3993" t="s">
        <v>2835</v>
      </c>
      <c r="H3993" s="5">
        <v>57506.55</v>
      </c>
      <c r="I3993">
        <f>IFERROR(VLOOKUP(G3993,'NCES Match'!$A$2:$B$1307,2,FALSE),"")</f>
        <v>4838040</v>
      </c>
      <c r="J3993" cm="1">
        <f t="array" ref="J3993">IFERROR(_xlfn.IFS(B3993=2015,H3993/$O$13,B3993=2016,H3993/$O$14,B3993=2017,H3993/$O$15,B3993=2018,H3993/$O$16,B3993=2019,H3993/$O$17,B3993=2020,H3993/$O$18,B3993=2021,H3993/$O$19,B3993=2022,H3993/$O$20),"")</f>
        <v>4.5050847317207145E-5</v>
      </c>
      <c r="K3993" s="3" cm="1">
        <f t="array" ref="K3993">IFERROR(_xlfn.IFS(B3993=2015,J3993*$P$4,B3993=2016,J3993*$P$5,B3993=2017,J3993*$P$6,B3993=2018,J3993*$P$7,B3993=2019,J3993*$P$8,B3993=2020,J3993*$P$9,B3993=2021,J3993*$P$10,B3993=2022,J3993*$P$11),"")</f>
        <v>71697.657096716546</v>
      </c>
      <c r="L3993" s="3">
        <f t="shared" si="63"/>
        <v>129204.20709671655</v>
      </c>
    </row>
    <row r="3994" spans="1:12">
      <c r="A3994">
        <v>4838040</v>
      </c>
      <c r="B3994">
        <v>2016</v>
      </c>
      <c r="C3994" t="s">
        <v>4102</v>
      </c>
      <c r="D3994" t="s">
        <v>2833</v>
      </c>
      <c r="E3994" t="s">
        <v>2834</v>
      </c>
      <c r="F3994" t="s">
        <v>4101</v>
      </c>
      <c r="G3994" t="s">
        <v>2835</v>
      </c>
      <c r="H3994" s="5">
        <v>64394</v>
      </c>
      <c r="I3994">
        <f>IFERROR(VLOOKUP(G3994,'NCES Match'!$A$2:$B$1307,2,FALSE),"")</f>
        <v>4838040</v>
      </c>
      <c r="J3994" cm="1">
        <f t="array" ref="J3994">IFERROR(_xlfn.IFS(B3994=2015,H3994/$O$13,B3994=2016,H3994/$O$14,B3994=2017,H3994/$O$15,B3994=2018,H3994/$O$16,B3994=2019,H3994/$O$17,B3994=2020,H3994/$O$18,B3994=2021,H3994/$O$19,B3994=2022,H3994/$O$20),"")</f>
        <v>4.6097533727969186E-5</v>
      </c>
      <c r="K3994" s="3" cm="1">
        <f t="array" ref="K3994">IFERROR(_xlfn.IFS(B3994=2015,J3994*$P$4,B3994=2016,J3994*$P$5,B3994=2017,J3994*$P$6,B3994=2018,J3994*$P$7,B3994=2019,J3994*$P$8,B3994=2020,J3994*$P$9,B3994=2021,J3994*$P$10,B3994=2022,J3994*$P$11),"")</f>
        <v>77242.467970319092</v>
      </c>
      <c r="L3994" s="3">
        <f t="shared" si="63"/>
        <v>141636.46797031909</v>
      </c>
    </row>
    <row r="3995" spans="1:12">
      <c r="A3995">
        <v>4838040</v>
      </c>
      <c r="B3995">
        <v>2017</v>
      </c>
      <c r="D3995" t="s">
        <v>2833</v>
      </c>
      <c r="E3995" t="s">
        <v>2834</v>
      </c>
      <c r="F3995" t="s">
        <v>4101</v>
      </c>
      <c r="G3995" t="s">
        <v>2835</v>
      </c>
      <c r="H3995" s="5">
        <v>58992</v>
      </c>
      <c r="I3995">
        <f>IFERROR(VLOOKUP(G3995,'NCES Match'!$A$2:$B$1307,2,FALSE),"")</f>
        <v>4838040</v>
      </c>
      <c r="J3995" cm="1">
        <f t="array" ref="J3995">IFERROR(_xlfn.IFS(B3995=2015,H3995/$O$13,B3995=2016,H3995/$O$14,B3995=2017,H3995/$O$15,B3995=2018,H3995/$O$16,B3995=2019,H3995/$O$17,B3995=2020,H3995/$O$18,B3995=2021,H3995/$O$19,B3995=2022,H3995/$O$20),"")</f>
        <v>4.0671371720386667E-5</v>
      </c>
      <c r="K3995" s="3" cm="1">
        <f t="array" ref="K3995">IFERROR(_xlfn.IFS(B3995=2015,J3995*$P$4,B3995=2016,J3995*$P$5,B3995=2017,J3995*$P$6,B3995=2018,J3995*$P$7,B3995=2019,J3995*$P$8,B3995=2020,J3995*$P$9,B3995=2021,J3995*$P$10,B3995=2022,J3995*$P$11),"")</f>
        <v>69070.068441899057</v>
      </c>
      <c r="L3995" s="3">
        <f t="shared" si="63"/>
        <v>128062.06844189906</v>
      </c>
    </row>
    <row r="3996" spans="1:12">
      <c r="A3996">
        <v>4838040</v>
      </c>
      <c r="B3996">
        <v>2018</v>
      </c>
      <c r="D3996" t="s">
        <v>2833</v>
      </c>
      <c r="E3996" t="s">
        <v>2834</v>
      </c>
      <c r="F3996" t="s">
        <v>4101</v>
      </c>
      <c r="G3996" t="s">
        <v>2835</v>
      </c>
      <c r="H3996" s="5">
        <v>49844</v>
      </c>
      <c r="I3996">
        <f>IFERROR(VLOOKUP(G3996,'NCES Match'!$A$2:$B$1307,2,FALSE),"")</f>
        <v>4838040</v>
      </c>
      <c r="J3996" cm="1">
        <f t="array" ref="J3996">IFERROR(_xlfn.IFS(B3996=2015,H3996/$O$13,B3996=2016,H3996/$O$14,B3996=2017,H3996/$O$15,B3996=2018,H3996/$O$16,B3996=2019,H3996/$O$17,B3996=2020,H3996/$O$18,B3996=2021,H3996/$O$19,B3996=2022,H3996/$O$20),"")</f>
        <v>3.2526142568967374E-5</v>
      </c>
      <c r="K3996" s="3" cm="1">
        <f t="array" ref="K3996">IFERROR(_xlfn.IFS(B3996=2015,J3996*$P$4,B3996=2016,J3996*$P$5,B3996=2017,J3996*$P$6,B3996=2018,J3996*$P$7,B3996=2019,J3996*$P$8,B3996=2020,J3996*$P$9,B3996=2021,J3996*$P$10,B3996=2022,J3996*$P$11),"")</f>
        <v>55842.615127088844</v>
      </c>
      <c r="L3996" s="3">
        <f t="shared" si="63"/>
        <v>105686.61512708885</v>
      </c>
    </row>
    <row r="3997" spans="1:12">
      <c r="A3997">
        <v>4838040</v>
      </c>
      <c r="B3997">
        <v>2019</v>
      </c>
      <c r="D3997" t="s">
        <v>2833</v>
      </c>
      <c r="E3997" t="s">
        <v>2834</v>
      </c>
      <c r="F3997" t="s">
        <v>4101</v>
      </c>
      <c r="G3997" t="s">
        <v>2835</v>
      </c>
      <c r="H3997" s="5">
        <v>57291</v>
      </c>
      <c r="I3997">
        <f>IFERROR(VLOOKUP(G3997,'NCES Match'!$A$2:$B$1307,2,FALSE),"")</f>
        <v>4838040</v>
      </c>
      <c r="J3997" cm="1">
        <f t="array" ref="J3997">IFERROR(_xlfn.IFS(B3997=2015,H3997/$O$13,B3997=2016,H3997/$O$14,B3997=2017,H3997/$O$15,B3997=2018,H3997/$O$16,B3997=2019,H3997/$O$17,B3997=2020,H3997/$O$18,B3997=2021,H3997/$O$19,B3997=2022,H3997/$O$20),"")</f>
        <v>3.6275516906550658E-5</v>
      </c>
      <c r="K3997" s="3" cm="1">
        <f t="array" ref="K3997">IFERROR(_xlfn.IFS(B3997=2015,J3997*$P$4,B3997=2016,J3997*$P$5,B3997=2017,J3997*$P$6,B3997=2018,J3997*$P$7,B3997=2019,J3997*$P$8,B3997=2020,J3997*$P$9,B3997=2021,J3997*$P$10,B3997=2022,J3997*$P$11),"")</f>
        <v>63044.162870792934</v>
      </c>
      <c r="L3997" s="3">
        <f t="shared" si="63"/>
        <v>120335.16287079293</v>
      </c>
    </row>
    <row r="3998" spans="1:12">
      <c r="A3998">
        <v>4838040</v>
      </c>
      <c r="B3998">
        <v>2020</v>
      </c>
      <c r="D3998" t="s">
        <v>2833</v>
      </c>
      <c r="E3998" t="s">
        <v>2834</v>
      </c>
      <c r="F3998" t="s">
        <v>4230</v>
      </c>
      <c r="G3998" t="s">
        <v>2835</v>
      </c>
      <c r="H3998" s="5">
        <v>68245</v>
      </c>
      <c r="I3998">
        <f>IFERROR(VLOOKUP(G3998,'NCES Match'!$A$2:$B$1307,2,FALSE),"")</f>
        <v>4838040</v>
      </c>
      <c r="J3998" cm="1">
        <f t="array" ref="J3998">IFERROR(_xlfn.IFS(B3998=2015,H3998/$O$13,B3998=2016,H3998/$O$14,B3998=2017,H3998/$O$15,B3998=2018,H3998/$O$16,B3998=2019,H3998/$O$17,B3998=2020,H3998/$O$18,B3998=2021,H3998/$O$19,B3998=2022,H3998/$O$20),"")</f>
        <v>3.6982481617117673E-5</v>
      </c>
      <c r="K3998" s="3" cm="1">
        <f t="array" ref="K3998">IFERROR(_xlfn.IFS(B3998=2015,J3998*$P$4,B3998=2016,J3998*$P$5,B3998=2017,J3998*$P$6,B3998=2018,J3998*$P$7,B3998=2019,J3998*$P$8,B3998=2020,J3998*$P$9,B3998=2021,J3998*$P$10,B3998=2022,J3998*$P$11),"")</f>
        <v>77959.175354569801</v>
      </c>
      <c r="L3998" s="3">
        <f t="shared" si="63"/>
        <v>146204.1753545698</v>
      </c>
    </row>
    <row r="3999" spans="1:12">
      <c r="A3999">
        <v>4838040</v>
      </c>
      <c r="B3999">
        <v>2021</v>
      </c>
      <c r="D3999" t="s">
        <v>2833</v>
      </c>
      <c r="E3999" t="s">
        <v>2834</v>
      </c>
      <c r="F3999" t="s">
        <v>4230</v>
      </c>
      <c r="G3999" t="s">
        <v>2835</v>
      </c>
      <c r="H3999" s="5">
        <v>61098.76</v>
      </c>
      <c r="I3999">
        <f>IFERROR(VLOOKUP(G3999,'NCES Match'!$A$2:$B$1307,2,FALSE),"")</f>
        <v>4838040</v>
      </c>
      <c r="J3999" cm="1">
        <f t="array" ref="J3999">IFERROR(_xlfn.IFS(B3999=2015,H3999/$O$13,B3999=2016,H3999/$O$14,B3999=2017,H3999/$O$15,B3999=2018,H3999/$O$16,B3999=2019,H3999/$O$17,B3999=2020,H3999/$O$18,B3999=2021,H3999/$O$19,B3999=2022,H3999/$O$20),"")</f>
        <v>3.1260753821468119E-5</v>
      </c>
      <c r="K3999" s="3" cm="1">
        <f t="array" ref="K3999">IFERROR(_xlfn.IFS(B3999=2015,J3999*$P$4,B3999=2016,J3999*$P$5,B3999=2017,J3999*$P$6,B3999=2018,J3999*$P$7,B3999=2019,J3999*$P$8,B3999=2020,J3999*$P$9,B3999=2021,J3999*$P$10,B3999=2022,J3999*$P$11),"")</f>
        <v>66915.309534205924</v>
      </c>
      <c r="L3999" s="3">
        <f t="shared" si="63"/>
        <v>128014.06953420592</v>
      </c>
    </row>
    <row r="4000" spans="1:12">
      <c r="A4000">
        <v>4838040</v>
      </c>
      <c r="B4000">
        <v>2022</v>
      </c>
      <c r="D4000" t="s">
        <v>2833</v>
      </c>
      <c r="E4000" t="s">
        <v>2834</v>
      </c>
      <c r="F4000" t="s">
        <v>4101</v>
      </c>
      <c r="G4000" t="s">
        <v>2835</v>
      </c>
      <c r="H4000" s="5">
        <v>73351.28</v>
      </c>
      <c r="I4000">
        <f>IFERROR(VLOOKUP(G4000,'NCES Match'!$A$2:$B$1307,2,FALSE),"")</f>
        <v>4838040</v>
      </c>
      <c r="J4000" cm="1">
        <f t="array" ref="J4000">IFERROR(_xlfn.IFS(B4000=2015,H4000/$O$13,B4000=2016,H4000/$O$14,B4000=2017,H4000/$O$15,B4000=2018,H4000/$O$16,B4000=2019,H4000/$O$17,B4000=2020,H4000/$O$18,B4000=2021,H4000/$O$19,B4000=2022,H4000/$O$20),"")</f>
        <v>3.221812985822157E-5</v>
      </c>
      <c r="K4000" s="3" cm="1">
        <f t="array" ref="K4000">IFERROR(_xlfn.IFS(B4000=2015,J4000*$P$4,B4000=2016,J4000*$P$5,B4000=2017,J4000*$P$6,B4000=2018,J4000*$P$7,B4000=2019,J4000*$P$8,B4000=2020,J4000*$P$9,B4000=2021,J4000*$P$10,B4000=2022,J4000*$P$11),"")</f>
        <v>69381.195134781345</v>
      </c>
      <c r="L4000" s="3">
        <f t="shared" si="63"/>
        <v>142732.47513478133</v>
      </c>
    </row>
    <row r="4001" spans="1:12">
      <c r="A4001">
        <v>4838040</v>
      </c>
      <c r="B4001">
        <v>2023</v>
      </c>
      <c r="D4001" t="s">
        <v>2833</v>
      </c>
      <c r="E4001" t="s">
        <v>2834</v>
      </c>
      <c r="F4001" t="s">
        <v>4101</v>
      </c>
      <c r="G4001" t="s">
        <v>2835</v>
      </c>
      <c r="H4001" s="5">
        <v>79085.41</v>
      </c>
      <c r="I4001">
        <f>IFERROR(VLOOKUP(G4001,'NCES Match'!$A$2:$B$1307,2,FALSE),"")</f>
        <v>4838040</v>
      </c>
      <c r="J4001" t="str" cm="1">
        <f t="array" ref="J4001">IFERROR(_xlfn.IFS(B4001=2015,H4001/$O$13,B4001=2016,H4001/$O$14,B4001=2017,H4001/$O$15,B4001=2018,H4001/$O$16,B4001=2019,H4001/$O$17,B4001=2020,H4001/$O$18,B4001=2021,H4001/$O$19,B4001=2022,H4001/$O$20),"")</f>
        <v/>
      </c>
      <c r="K4001" s="3" t="str" cm="1">
        <f t="array" ref="K4001">IFERROR(_xlfn.IFS(B4001=2015,J4001*$P$4,B4001=2016,J4001*$P$5,B4001=2017,J4001*$P$6,B4001=2018,J4001*$P$7,B4001=2019,J4001*$P$8,B4001=2020,J4001*$P$9,B4001=2021,J4001*$P$10,B4001=2022,J4001*$P$11),"")</f>
        <v/>
      </c>
      <c r="L4001" s="3">
        <f t="shared" si="63"/>
        <v>79085.41</v>
      </c>
    </row>
    <row r="4002" spans="1:12">
      <c r="A4002">
        <v>4819440</v>
      </c>
      <c r="B4002">
        <v>2015</v>
      </c>
      <c r="C4002" t="s">
        <v>381</v>
      </c>
      <c r="D4002" t="s">
        <v>1328</v>
      </c>
      <c r="E4002" t="s">
        <v>1329</v>
      </c>
      <c r="G4002" t="s">
        <v>1330</v>
      </c>
      <c r="H4002" s="5">
        <v>165866.44</v>
      </c>
      <c r="I4002">
        <f>IFERROR(VLOOKUP(G4002,'NCES Match'!$A$2:$B$1307,2,FALSE),"")</f>
        <v>4819440</v>
      </c>
      <c r="J4002" cm="1">
        <f t="array" ref="J4002">IFERROR(_xlfn.IFS(B4002=2015,H4002/$O$13,B4002=2016,H4002/$O$14,B4002=2017,H4002/$O$15,B4002=2018,H4002/$O$16,B4002=2019,H4002/$O$17,B4002=2020,H4002/$O$18,B4002=2021,H4002/$O$19,B4002=2022,H4002/$O$20),"")</f>
        <v>1.2994039224207852E-4</v>
      </c>
      <c r="K4002" s="3" cm="1">
        <f t="array" ref="K4002">IFERROR(_xlfn.IFS(B4002=2015,J4002*$P$4,B4002=2016,J4002*$P$5,B4002=2017,J4002*$P$6,B4002=2018,J4002*$P$7,B4002=2019,J4002*$P$8,B4002=2020,J4002*$P$9,B4002=2021,J4002*$P$10,B4002=2022,J4002*$P$11),"")</f>
        <v>206797.92369691993</v>
      </c>
      <c r="L4002" s="3">
        <f t="shared" si="63"/>
        <v>372664.36369691993</v>
      </c>
    </row>
    <row r="4003" spans="1:12">
      <c r="A4003">
        <v>4819440</v>
      </c>
      <c r="B4003">
        <v>2016</v>
      </c>
      <c r="C4003" t="s">
        <v>4102</v>
      </c>
      <c r="D4003" t="s">
        <v>1328</v>
      </c>
      <c r="E4003" t="s">
        <v>1329</v>
      </c>
      <c r="F4003" t="s">
        <v>4101</v>
      </c>
      <c r="G4003" t="s">
        <v>1330</v>
      </c>
      <c r="H4003" s="5">
        <v>169540</v>
      </c>
      <c r="I4003">
        <f>IFERROR(VLOOKUP(G4003,'NCES Match'!$A$2:$B$1307,2,FALSE),"")</f>
        <v>4819440</v>
      </c>
      <c r="J4003" cm="1">
        <f t="array" ref="J4003">IFERROR(_xlfn.IFS(B4003=2015,H4003/$O$13,B4003=2016,H4003/$O$14,B4003=2017,H4003/$O$15,B4003=2018,H4003/$O$16,B4003=2019,H4003/$O$17,B4003=2020,H4003/$O$18,B4003=2021,H4003/$O$19,B4003=2022,H4003/$O$20),"")</f>
        <v>1.2136807572506594E-4</v>
      </c>
      <c r="K4003" s="3" cm="1">
        <f t="array" ref="K4003">IFERROR(_xlfn.IFS(B4003=2015,J4003*$P$4,B4003=2016,J4003*$P$5,B4003=2017,J4003*$P$6,B4003=2018,J4003*$P$7,B4003=2019,J4003*$P$8,B4003=2020,J4003*$P$9,B4003=2021,J4003*$P$10,B4003=2022,J4003*$P$11),"")</f>
        <v>203368.14019455074</v>
      </c>
      <c r="L4003" s="3">
        <f t="shared" si="63"/>
        <v>372908.14019455074</v>
      </c>
    </row>
    <row r="4004" spans="1:12">
      <c r="A4004">
        <v>4819440</v>
      </c>
      <c r="B4004">
        <v>2017</v>
      </c>
      <c r="D4004" t="s">
        <v>1328</v>
      </c>
      <c r="E4004" t="s">
        <v>1329</v>
      </c>
      <c r="F4004" t="s">
        <v>4101</v>
      </c>
      <c r="G4004" t="s">
        <v>1330</v>
      </c>
      <c r="H4004" s="5">
        <v>174836</v>
      </c>
      <c r="I4004">
        <f>IFERROR(VLOOKUP(G4004,'NCES Match'!$A$2:$B$1307,2,FALSE),"")</f>
        <v>4819440</v>
      </c>
      <c r="J4004" cm="1">
        <f t="array" ref="J4004">IFERROR(_xlfn.IFS(B4004=2015,H4004/$O$13,B4004=2016,H4004/$O$14,B4004=2017,H4004/$O$15,B4004=2018,H4004/$O$16,B4004=2019,H4004/$O$17,B4004=2020,H4004/$O$18,B4004=2021,H4004/$O$19,B4004=2022,H4004/$O$20),"")</f>
        <v>1.205387162005954E-4</v>
      </c>
      <c r="K4004" s="3" cm="1">
        <f t="array" ref="K4004">IFERROR(_xlfn.IFS(B4004=2015,J4004*$P$4,B4004=2016,J4004*$P$5,B4004=2017,J4004*$P$6,B4004=2018,J4004*$P$7,B4004=2019,J4004*$P$8,B4004=2020,J4004*$P$9,B4004=2021,J4004*$P$10,B4004=2022,J4004*$P$11),"")</f>
        <v>204704.61225433726</v>
      </c>
      <c r="L4004" s="3">
        <f t="shared" si="63"/>
        <v>379540.61225433729</v>
      </c>
    </row>
    <row r="4005" spans="1:12">
      <c r="A4005">
        <v>4819440</v>
      </c>
      <c r="B4005">
        <v>2018</v>
      </c>
      <c r="D4005" t="s">
        <v>1328</v>
      </c>
      <c r="E4005" t="s">
        <v>1329</v>
      </c>
      <c r="F4005" t="s">
        <v>4101</v>
      </c>
      <c r="G4005" t="s">
        <v>1330</v>
      </c>
      <c r="H4005" s="5">
        <v>175930</v>
      </c>
      <c r="I4005">
        <f>IFERROR(VLOOKUP(G4005,'NCES Match'!$A$2:$B$1307,2,FALSE),"")</f>
        <v>4819440</v>
      </c>
      <c r="J4005" cm="1">
        <f t="array" ref="J4005">IFERROR(_xlfn.IFS(B4005=2015,H4005/$O$13,B4005=2016,H4005/$O$14,B4005=2017,H4005/$O$15,B4005=2018,H4005/$O$16,B4005=2019,H4005/$O$17,B4005=2020,H4005/$O$18,B4005=2021,H4005/$O$19,B4005=2022,H4005/$O$20),"")</f>
        <v>1.1480467583176372E-4</v>
      </c>
      <c r="K4005" s="3" cm="1">
        <f t="array" ref="K4005">IFERROR(_xlfn.IFS(B4005=2015,J4005*$P$4,B4005=2016,J4005*$P$5,B4005=2017,J4005*$P$6,B4005=2018,J4005*$P$7,B4005=2019,J4005*$P$8,B4005=2020,J4005*$P$9,B4005=2021,J4005*$P$10,B4005=2022,J4005*$P$11),"")</f>
        <v>197102.78627936647</v>
      </c>
      <c r="L4005" s="3">
        <f t="shared" si="63"/>
        <v>373032.78627936647</v>
      </c>
    </row>
    <row r="4006" spans="1:12">
      <c r="A4006">
        <v>4819440</v>
      </c>
      <c r="B4006">
        <v>2019</v>
      </c>
      <c r="D4006" t="s">
        <v>1328</v>
      </c>
      <c r="E4006" t="s">
        <v>1329</v>
      </c>
      <c r="F4006" t="s">
        <v>4101</v>
      </c>
      <c r="G4006" t="s">
        <v>1330</v>
      </c>
      <c r="H4006" s="5">
        <v>185891</v>
      </c>
      <c r="I4006">
        <f>IFERROR(VLOOKUP(G4006,'NCES Match'!$A$2:$B$1307,2,FALSE),"")</f>
        <v>4819440</v>
      </c>
      <c r="J4006" cm="1">
        <f t="array" ref="J4006">IFERROR(_xlfn.IFS(B4006=2015,H4006/$O$13,B4006=2016,H4006/$O$14,B4006=2017,H4006/$O$15,B4006=2018,H4006/$O$16,B4006=2019,H4006/$O$17,B4006=2020,H4006/$O$18,B4006=2021,H4006/$O$19,B4006=2022,H4006/$O$20),"")</f>
        <v>1.177024683331694E-4</v>
      </c>
      <c r="K4006" s="3" cm="1">
        <f t="array" ref="K4006">IFERROR(_xlfn.IFS(B4006=2015,J4006*$P$4,B4006=2016,J4006*$P$5,B4006=2017,J4006*$P$6,B4006=2018,J4006*$P$7,B4006=2019,J4006*$P$8,B4006=2020,J4006*$P$9,B4006=2021,J4006*$P$10,B4006=2022,J4006*$P$11),"")</f>
        <v>204558.17633161525</v>
      </c>
      <c r="L4006" s="3">
        <f t="shared" si="63"/>
        <v>390449.17633161525</v>
      </c>
    </row>
    <row r="4007" spans="1:12">
      <c r="A4007">
        <v>4819440</v>
      </c>
      <c r="B4007">
        <v>2020</v>
      </c>
      <c r="D4007" t="s">
        <v>1328</v>
      </c>
      <c r="E4007" t="s">
        <v>1329</v>
      </c>
      <c r="F4007" t="s">
        <v>4230</v>
      </c>
      <c r="G4007" t="s">
        <v>1330</v>
      </c>
      <c r="H4007" s="5">
        <v>197227</v>
      </c>
      <c r="I4007">
        <f>IFERROR(VLOOKUP(G4007,'NCES Match'!$A$2:$B$1307,2,FALSE),"")</f>
        <v>4819440</v>
      </c>
      <c r="J4007" cm="1">
        <f t="array" ref="J4007">IFERROR(_xlfn.IFS(B4007=2015,H4007/$O$13,B4007=2016,H4007/$O$14,B4007=2017,H4007/$O$15,B4007=2018,H4007/$O$16,B4007=2019,H4007/$O$17,B4007=2020,H4007/$O$18,B4007=2021,H4007/$O$19,B4007=2022,H4007/$O$20),"")</f>
        <v>1.0687880287052923E-4</v>
      </c>
      <c r="K4007" s="3" cm="1">
        <f t="array" ref="K4007">IFERROR(_xlfn.IFS(B4007=2015,J4007*$P$4,B4007=2016,J4007*$P$5,B4007=2017,J4007*$P$6,B4007=2018,J4007*$P$7,B4007=2019,J4007*$P$8,B4007=2020,J4007*$P$9,B4007=2021,J4007*$P$10,B4007=2022,J4007*$P$11),"")</f>
        <v>225300.8173149057</v>
      </c>
      <c r="L4007" s="3">
        <f t="shared" si="63"/>
        <v>422527.8173149057</v>
      </c>
    </row>
    <row r="4008" spans="1:12">
      <c r="A4008">
        <v>4819440</v>
      </c>
      <c r="B4008">
        <v>2021</v>
      </c>
      <c r="D4008" t="s">
        <v>1328</v>
      </c>
      <c r="E4008" t="s">
        <v>1329</v>
      </c>
      <c r="F4008" t="s">
        <v>4101</v>
      </c>
      <c r="G4008" t="s">
        <v>1330</v>
      </c>
      <c r="H4008" s="5">
        <v>214279.46</v>
      </c>
      <c r="I4008">
        <f>IFERROR(VLOOKUP(G4008,'NCES Match'!$A$2:$B$1307,2,FALSE),"")</f>
        <v>4819440</v>
      </c>
      <c r="J4008" cm="1">
        <f t="array" ref="J4008">IFERROR(_xlfn.IFS(B4008=2015,H4008/$O$13,B4008=2016,H4008/$O$14,B4008=2017,H4008/$O$15,B4008=2018,H4008/$O$16,B4008=2019,H4008/$O$17,B4008=2020,H4008/$O$18,B4008=2021,H4008/$O$19,B4008=2022,H4008/$O$20),"")</f>
        <v>1.0963458911534578E-4</v>
      </c>
      <c r="K4008" s="3" cm="1">
        <f t="array" ref="K4008">IFERROR(_xlfn.IFS(B4008=2015,J4008*$P$4,B4008=2016,J4008*$P$5,B4008=2017,J4008*$P$6,B4008=2018,J4008*$P$7,B4008=2019,J4008*$P$8,B4008=2020,J4008*$P$9,B4008=2021,J4008*$P$10,B4008=2022,J4008*$P$11),"")</f>
        <v>234678.68075755538</v>
      </c>
      <c r="L4008" s="3">
        <f t="shared" si="63"/>
        <v>448958.14075755537</v>
      </c>
    </row>
    <row r="4009" spans="1:12">
      <c r="A4009">
        <v>4819440</v>
      </c>
      <c r="B4009">
        <v>2022</v>
      </c>
      <c r="D4009" t="s">
        <v>1328</v>
      </c>
      <c r="E4009" t="s">
        <v>1329</v>
      </c>
      <c r="F4009" t="s">
        <v>4101</v>
      </c>
      <c r="G4009" t="s">
        <v>1330</v>
      </c>
      <c r="H4009" s="5">
        <v>267051.82</v>
      </c>
      <c r="I4009">
        <f>IFERROR(VLOOKUP(G4009,'NCES Match'!$A$2:$B$1307,2,FALSE),"")</f>
        <v>4819440</v>
      </c>
      <c r="J4009" cm="1">
        <f t="array" ref="J4009">IFERROR(_xlfn.IFS(B4009=2015,H4009/$O$13,B4009=2016,H4009/$O$14,B4009=2017,H4009/$O$15,B4009=2018,H4009/$O$16,B4009=2019,H4009/$O$17,B4009=2020,H4009/$O$18,B4009=2021,H4009/$O$19,B4009=2022,H4009/$O$20),"")</f>
        <v>1.1729734253627765E-4</v>
      </c>
      <c r="K4009" s="3" cm="1">
        <f t="array" ref="K4009">IFERROR(_xlfn.IFS(B4009=2015,J4009*$P$4,B4009=2016,J4009*$P$5,B4009=2017,J4009*$P$6,B4009=2018,J4009*$P$7,B4009=2019,J4009*$P$8,B4009=2020,J4009*$P$9,B4009=2021,J4009*$P$10,B4009=2022,J4009*$P$11),"")</f>
        <v>252597.83380083487</v>
      </c>
      <c r="L4009" s="3">
        <f t="shared" si="63"/>
        <v>519649.6538008349</v>
      </c>
    </row>
    <row r="4010" spans="1:12">
      <c r="A4010">
        <v>4819440</v>
      </c>
      <c r="B4010">
        <v>2023</v>
      </c>
      <c r="D4010" t="s">
        <v>1328</v>
      </c>
      <c r="E4010" t="s">
        <v>1329</v>
      </c>
      <c r="F4010" t="s">
        <v>4101</v>
      </c>
      <c r="G4010" t="s">
        <v>1330</v>
      </c>
      <c r="H4010" s="5">
        <v>266096.77</v>
      </c>
      <c r="I4010">
        <f>IFERROR(VLOOKUP(G4010,'NCES Match'!$A$2:$B$1307,2,FALSE),"")</f>
        <v>4819440</v>
      </c>
      <c r="J4010" t="str" cm="1">
        <f t="array" ref="J4010">IFERROR(_xlfn.IFS(B4010=2015,H4010/$O$13,B4010=2016,H4010/$O$14,B4010=2017,H4010/$O$15,B4010=2018,H4010/$O$16,B4010=2019,H4010/$O$17,B4010=2020,H4010/$O$18,B4010=2021,H4010/$O$19,B4010=2022,H4010/$O$20),"")</f>
        <v/>
      </c>
      <c r="K4010" s="3" t="str" cm="1">
        <f t="array" ref="K4010">IFERROR(_xlfn.IFS(B4010=2015,J4010*$P$4,B4010=2016,J4010*$P$5,B4010=2017,J4010*$P$6,B4010=2018,J4010*$P$7,B4010=2019,J4010*$P$8,B4010=2020,J4010*$P$9,B4010=2021,J4010*$P$10,B4010=2022,J4010*$P$11),"")</f>
        <v/>
      </c>
      <c r="L4010" s="3">
        <f t="shared" si="63"/>
        <v>266096.77</v>
      </c>
    </row>
    <row r="4011" spans="1:12">
      <c r="A4011">
        <v>4827890</v>
      </c>
      <c r="B4011">
        <v>2015</v>
      </c>
      <c r="C4011" t="s">
        <v>381</v>
      </c>
      <c r="D4011" t="s">
        <v>2040</v>
      </c>
      <c r="E4011" t="s">
        <v>2041</v>
      </c>
      <c r="G4011" t="s">
        <v>2042</v>
      </c>
      <c r="H4011" s="5">
        <v>86150.080000000002</v>
      </c>
      <c r="I4011">
        <f>IFERROR(VLOOKUP(G4011,'NCES Match'!$A$2:$B$1307,2,FALSE),"")</f>
        <v>4827890</v>
      </c>
      <c r="J4011" cm="1">
        <f t="array" ref="J4011">IFERROR(_xlfn.IFS(B4011=2015,H4011/$O$13,B4011=2016,H4011/$O$14,B4011=2017,H4011/$O$15,B4011=2018,H4011/$O$16,B4011=2019,H4011/$O$17,B4011=2020,H4011/$O$18,B4011=2021,H4011/$O$19,B4011=2022,H4011/$O$20),"")</f>
        <v>6.7490296330508111E-5</v>
      </c>
      <c r="K4011" s="3" cm="1">
        <f t="array" ref="K4011">IFERROR(_xlfn.IFS(B4011=2015,J4011*$P$4,B4011=2016,J4011*$P$5,B4011=2017,J4011*$P$6,B4011=2018,J4011*$P$7,B4011=2019,J4011*$P$8,B4011=2020,J4011*$P$9,B4011=2021,J4011*$P$10,B4011=2022,J4011*$P$11),"")</f>
        <v>107409.65845968327</v>
      </c>
      <c r="L4011" s="3">
        <f t="shared" si="63"/>
        <v>193559.73845968326</v>
      </c>
    </row>
    <row r="4012" spans="1:12">
      <c r="A4012">
        <v>4827890</v>
      </c>
      <c r="B4012">
        <v>2016</v>
      </c>
      <c r="C4012" t="s">
        <v>4102</v>
      </c>
      <c r="D4012" t="s">
        <v>2040</v>
      </c>
      <c r="E4012" t="s">
        <v>2041</v>
      </c>
      <c r="F4012" t="s">
        <v>4101</v>
      </c>
      <c r="G4012" t="s">
        <v>2042</v>
      </c>
      <c r="H4012" s="5">
        <v>87386</v>
      </c>
      <c r="I4012">
        <f>IFERROR(VLOOKUP(G4012,'NCES Match'!$A$2:$B$1307,2,FALSE),"")</f>
        <v>4827890</v>
      </c>
      <c r="J4012" cm="1">
        <f t="array" ref="J4012">IFERROR(_xlfn.IFS(B4012=2015,H4012/$O$13,B4012=2016,H4012/$O$14,B4012=2017,H4012/$O$15,B4012=2018,H4012/$O$16,B4012=2019,H4012/$O$17,B4012=2020,H4012/$O$18,B4012=2021,H4012/$O$19,B4012=2022,H4012/$O$20),"")</f>
        <v>6.2556745696063534E-5</v>
      </c>
      <c r="K4012" s="3" cm="1">
        <f t="array" ref="K4012">IFERROR(_xlfn.IFS(B4012=2015,J4012*$P$4,B4012=2016,J4012*$P$5,B4012=2017,J4012*$P$6,B4012=2018,J4012*$P$7,B4012=2019,J4012*$P$8,B4012=2020,J4012*$P$9,B4012=2021,J4012*$P$10,B4012=2022,J4012*$P$11),"")</f>
        <v>104822.03786151357</v>
      </c>
      <c r="L4012" s="3">
        <f t="shared" si="63"/>
        <v>192208.03786151356</v>
      </c>
    </row>
    <row r="4013" spans="1:12">
      <c r="A4013">
        <v>4827890</v>
      </c>
      <c r="B4013">
        <v>2017</v>
      </c>
      <c r="D4013" t="s">
        <v>2040</v>
      </c>
      <c r="E4013" t="s">
        <v>2041</v>
      </c>
      <c r="F4013" t="s">
        <v>4101</v>
      </c>
      <c r="G4013" t="s">
        <v>2042</v>
      </c>
      <c r="H4013" s="5">
        <v>91328</v>
      </c>
      <c r="I4013">
        <f>IFERROR(VLOOKUP(G4013,'NCES Match'!$A$2:$B$1307,2,FALSE),"")</f>
        <v>4827890</v>
      </c>
      <c r="J4013" cm="1">
        <f t="array" ref="J4013">IFERROR(_xlfn.IFS(B4013=2015,H4013/$O$13,B4013=2016,H4013/$O$14,B4013=2017,H4013/$O$15,B4013=2018,H4013/$O$16,B4013=2019,H4013/$O$17,B4013=2020,H4013/$O$18,B4013=2021,H4013/$O$19,B4013=2022,H4013/$O$20),"")</f>
        <v>6.2965063677777899E-5</v>
      </c>
      <c r="K4013" s="3" cm="1">
        <f t="array" ref="K4013">IFERROR(_xlfn.IFS(B4013=2015,J4013*$P$4,B4013=2016,J4013*$P$5,B4013=2017,J4013*$P$6,B4013=2018,J4013*$P$7,B4013=2019,J4013*$P$8,B4013=2020,J4013*$P$9,B4013=2021,J4013*$P$10,B4013=2022,J4013*$P$11),"")</f>
        <v>106930.28225287763</v>
      </c>
      <c r="L4013" s="3">
        <f t="shared" si="63"/>
        <v>198258.28225287763</v>
      </c>
    </row>
    <row r="4014" spans="1:12">
      <c r="A4014">
        <v>4827890</v>
      </c>
      <c r="B4014">
        <v>2018</v>
      </c>
      <c r="D4014" t="s">
        <v>2040</v>
      </c>
      <c r="E4014" t="s">
        <v>2041</v>
      </c>
      <c r="F4014" t="s">
        <v>4101</v>
      </c>
      <c r="G4014" t="s">
        <v>2042</v>
      </c>
      <c r="H4014" s="5">
        <v>88879</v>
      </c>
      <c r="I4014">
        <f>IFERROR(VLOOKUP(G4014,'NCES Match'!$A$2:$B$1307,2,FALSE),"")</f>
        <v>4827890</v>
      </c>
      <c r="J4014" cm="1">
        <f t="array" ref="J4014">IFERROR(_xlfn.IFS(B4014=2015,H4014/$O$13,B4014=2016,H4014/$O$14,B4014=2017,H4014/$O$15,B4014=2018,H4014/$O$16,B4014=2019,H4014/$O$17,B4014=2020,H4014/$O$18,B4014=2021,H4014/$O$19,B4014=2022,H4014/$O$20),"")</f>
        <v>5.799877669102101E-5</v>
      </c>
      <c r="K4014" s="3" cm="1">
        <f t="array" ref="K4014">IFERROR(_xlfn.IFS(B4014=2015,J4014*$P$4,B4014=2016,J4014*$P$5,B4014=2017,J4014*$P$6,B4014=2018,J4014*$P$7,B4014=2019,J4014*$P$8,B4014=2020,J4014*$P$9,B4014=2021,J4014*$P$10,B4014=2022,J4014*$P$11),"")</f>
        <v>99575.391017585454</v>
      </c>
      <c r="L4014" s="3">
        <f t="shared" si="63"/>
        <v>188454.39101758547</v>
      </c>
    </row>
    <row r="4015" spans="1:12">
      <c r="A4015">
        <v>4827890</v>
      </c>
      <c r="B4015">
        <v>2019</v>
      </c>
      <c r="D4015" t="s">
        <v>2040</v>
      </c>
      <c r="E4015" t="s">
        <v>2041</v>
      </c>
      <c r="F4015" t="s">
        <v>4101</v>
      </c>
      <c r="G4015" t="s">
        <v>2042</v>
      </c>
      <c r="H4015" s="5">
        <v>100539</v>
      </c>
      <c r="I4015">
        <f>IFERROR(VLOOKUP(G4015,'NCES Match'!$A$2:$B$1307,2,FALSE),"")</f>
        <v>4827890</v>
      </c>
      <c r="J4015" cm="1">
        <f t="array" ref="J4015">IFERROR(_xlfn.IFS(B4015=2015,H4015/$O$13,B4015=2016,H4015/$O$14,B4015=2017,H4015/$O$15,B4015=2018,H4015/$O$16,B4015=2019,H4015/$O$17,B4015=2020,H4015/$O$18,B4015=2021,H4015/$O$19,B4015=2022,H4015/$O$20),"")</f>
        <v>6.3659286698917748E-5</v>
      </c>
      <c r="K4015" s="3" cm="1">
        <f t="array" ref="K4015">IFERROR(_xlfn.IFS(B4015=2015,J4015*$P$4,B4015=2016,J4015*$P$5,B4015=2017,J4015*$P$6,B4015=2018,J4015*$P$7,B4015=2019,J4015*$P$8,B4015=2020,J4015*$P$9,B4015=2021,J4015*$P$10,B4015=2022,J4015*$P$11),"")</f>
        <v>110635.12752206544</v>
      </c>
      <c r="L4015" s="3">
        <f t="shared" si="63"/>
        <v>211174.12752206542</v>
      </c>
    </row>
    <row r="4016" spans="1:12">
      <c r="A4016">
        <v>4827890</v>
      </c>
      <c r="B4016">
        <v>2020</v>
      </c>
      <c r="D4016" t="s">
        <v>2040</v>
      </c>
      <c r="E4016" t="s">
        <v>2041</v>
      </c>
      <c r="F4016" t="s">
        <v>4230</v>
      </c>
      <c r="G4016" t="s">
        <v>2042</v>
      </c>
      <c r="H4016" s="5">
        <v>119151</v>
      </c>
      <c r="I4016">
        <f>IFERROR(VLOOKUP(G4016,'NCES Match'!$A$2:$B$1307,2,FALSE),"")</f>
        <v>4827890</v>
      </c>
      <c r="J4016" cm="1">
        <f t="array" ref="J4016">IFERROR(_xlfn.IFS(B4016=2015,H4016/$O$13,B4016=2016,H4016/$O$14,B4016=2017,H4016/$O$15,B4016=2018,H4016/$O$16,B4016=2019,H4016/$O$17,B4016=2020,H4016/$O$18,B4016=2021,H4016/$O$19,B4016=2022,H4016/$O$20),"")</f>
        <v>6.4568828004413334E-5</v>
      </c>
      <c r="K4016" s="3" cm="1">
        <f t="array" ref="K4016">IFERROR(_xlfn.IFS(B4016=2015,J4016*$P$4,B4016=2016,J4016*$P$5,B4016=2017,J4016*$P$6,B4016=2018,J4016*$P$7,B4016=2019,J4016*$P$8,B4016=2020,J4016*$P$9,B4016=2021,J4016*$P$10,B4016=2022,J4016*$P$11),"")</f>
        <v>136111.27119455414</v>
      </c>
      <c r="L4016" s="3">
        <f t="shared" si="63"/>
        <v>255262.27119455414</v>
      </c>
    </row>
    <row r="4017" spans="1:12">
      <c r="A4017">
        <v>4827890</v>
      </c>
      <c r="B4017">
        <v>2021</v>
      </c>
      <c r="D4017" t="s">
        <v>2040</v>
      </c>
      <c r="E4017" t="s">
        <v>2041</v>
      </c>
      <c r="F4017" t="s">
        <v>4230</v>
      </c>
      <c r="G4017" t="s">
        <v>2042</v>
      </c>
      <c r="H4017" s="5">
        <v>126403.09</v>
      </c>
      <c r="I4017">
        <f>IFERROR(VLOOKUP(G4017,'NCES Match'!$A$2:$B$1307,2,FALSE),"")</f>
        <v>4827890</v>
      </c>
      <c r="J4017" cm="1">
        <f t="array" ref="J4017">IFERROR(_xlfn.IFS(B4017=2015,H4017/$O$13,B4017=2016,H4017/$O$14,B4017=2017,H4017/$O$15,B4017=2018,H4017/$O$16,B4017=2019,H4017/$O$17,B4017=2020,H4017/$O$18,B4017=2021,H4017/$O$19,B4017=2022,H4017/$O$20),"")</f>
        <v>6.4673258160441858E-5</v>
      </c>
      <c r="K4017" s="3" cm="1">
        <f t="array" ref="K4017">IFERROR(_xlfn.IFS(B4017=2015,J4017*$P$4,B4017=2016,J4017*$P$5,B4017=2017,J4017*$P$6,B4017=2018,J4017*$P$7,B4017=2019,J4017*$P$8,B4017=2020,J4017*$P$9,B4017=2021,J4017*$P$10,B4017=2022,J4017*$P$11),"")</f>
        <v>138436.55572437294</v>
      </c>
      <c r="L4017" s="3">
        <f t="shared" si="63"/>
        <v>264839.64572437294</v>
      </c>
    </row>
    <row r="4018" spans="1:12">
      <c r="A4018">
        <v>4827890</v>
      </c>
      <c r="B4018">
        <v>2022</v>
      </c>
      <c r="D4018" t="s">
        <v>2040</v>
      </c>
      <c r="E4018" t="s">
        <v>2041</v>
      </c>
      <c r="F4018" t="s">
        <v>4101</v>
      </c>
      <c r="G4018" t="s">
        <v>2042</v>
      </c>
      <c r="H4018" s="5">
        <v>159188.51</v>
      </c>
      <c r="I4018">
        <f>IFERROR(VLOOKUP(G4018,'NCES Match'!$A$2:$B$1307,2,FALSE),"")</f>
        <v>4827890</v>
      </c>
      <c r="J4018" cm="1">
        <f t="array" ref="J4018">IFERROR(_xlfn.IFS(B4018=2015,H4018/$O$13,B4018=2016,H4018/$O$14,B4018=2017,H4018/$O$15,B4018=2018,H4018/$O$16,B4018=2019,H4018/$O$17,B4018=2020,H4018/$O$18,B4018=2021,H4018/$O$19,B4018=2022,H4018/$O$20),"")</f>
        <v>6.9920471559825579E-5</v>
      </c>
      <c r="K4018" s="3" cm="1">
        <f t="array" ref="K4018">IFERROR(_xlfn.IFS(B4018=2015,J4018*$P$4,B4018=2016,J4018*$P$5,B4018=2017,J4018*$P$6,B4018=2018,J4018*$P$7,B4018=2019,J4018*$P$8,B4018=2020,J4018*$P$9,B4018=2021,J4018*$P$10,B4018=2022,J4018*$P$11),"")</f>
        <v>150572.54727559071</v>
      </c>
      <c r="L4018" s="3">
        <f t="shared" si="63"/>
        <v>309761.05727559072</v>
      </c>
    </row>
    <row r="4019" spans="1:12">
      <c r="A4019">
        <v>4827890</v>
      </c>
      <c r="B4019">
        <v>2023</v>
      </c>
      <c r="D4019" t="s">
        <v>2040</v>
      </c>
      <c r="E4019" t="s">
        <v>2041</v>
      </c>
      <c r="F4019" t="s">
        <v>4101</v>
      </c>
      <c r="G4019" t="s">
        <v>2042</v>
      </c>
      <c r="H4019" s="5">
        <v>200954.49</v>
      </c>
      <c r="I4019">
        <f>IFERROR(VLOOKUP(G4019,'NCES Match'!$A$2:$B$1307,2,FALSE),"")</f>
        <v>4827890</v>
      </c>
      <c r="J4019" t="str" cm="1">
        <f t="array" ref="J4019">IFERROR(_xlfn.IFS(B4019=2015,H4019/$O$13,B4019=2016,H4019/$O$14,B4019=2017,H4019/$O$15,B4019=2018,H4019/$O$16,B4019=2019,H4019/$O$17,B4019=2020,H4019/$O$18,B4019=2021,H4019/$O$19,B4019=2022,H4019/$O$20),"")</f>
        <v/>
      </c>
      <c r="K4019" s="3" t="str" cm="1">
        <f t="array" ref="K4019">IFERROR(_xlfn.IFS(B4019=2015,J4019*$P$4,B4019=2016,J4019*$P$5,B4019=2017,J4019*$P$6,B4019=2018,J4019*$P$7,B4019=2019,J4019*$P$8,B4019=2020,J4019*$P$9,B4019=2021,J4019*$P$10,B4019=2022,J4019*$P$11),"")</f>
        <v/>
      </c>
      <c r="L4019" s="3">
        <f t="shared" si="63"/>
        <v>200954.49</v>
      </c>
    </row>
    <row r="4020" spans="1:12">
      <c r="A4020">
        <v>4815870</v>
      </c>
      <c r="B4020">
        <v>2015</v>
      </c>
      <c r="C4020" t="s">
        <v>381</v>
      </c>
      <c r="D4020" t="s">
        <v>1051</v>
      </c>
      <c r="E4020" t="s">
        <v>1052</v>
      </c>
      <c r="G4020" t="s">
        <v>1053</v>
      </c>
      <c r="H4020" s="5">
        <v>38841.39</v>
      </c>
      <c r="I4020">
        <f>IFERROR(VLOOKUP(G4020,'NCES Match'!$A$2:$B$1307,2,FALSE),"")</f>
        <v>4815870</v>
      </c>
      <c r="J4020" cm="1">
        <f t="array" ref="J4020">IFERROR(_xlfn.IFS(B4020=2015,H4020/$O$13,B4020=2016,H4020/$O$14,B4020=2017,H4020/$O$15,B4020=2018,H4020/$O$16,B4020=2019,H4020/$O$17,B4020=2020,H4020/$O$18,B4020=2021,H4020/$O$19,B4020=2022,H4020/$O$20),"")</f>
        <v>3.042849084979183E-5</v>
      </c>
      <c r="K4020" s="3" cm="1">
        <f t="array" ref="K4020">IFERROR(_xlfn.IFS(B4020=2015,J4020*$P$4,B4020=2016,J4020*$P$5,B4020=2017,J4020*$P$6,B4020=2018,J4020*$P$7,B4020=2019,J4020*$P$8,B4020=2020,J4020*$P$9,B4020=2021,J4020*$P$10,B4020=2022,J4020*$P$11),"")</f>
        <v>48426.425535523085</v>
      </c>
      <c r="L4020" s="3">
        <f t="shared" si="63"/>
        <v>87267.815535523085</v>
      </c>
    </row>
    <row r="4021" spans="1:12">
      <c r="A4021">
        <v>4815870</v>
      </c>
      <c r="B4021">
        <v>2016</v>
      </c>
      <c r="C4021" t="s">
        <v>4102</v>
      </c>
      <c r="D4021" t="s">
        <v>1051</v>
      </c>
      <c r="E4021" t="s">
        <v>1052</v>
      </c>
      <c r="F4021" t="s">
        <v>4101</v>
      </c>
      <c r="G4021" t="s">
        <v>1053</v>
      </c>
      <c r="H4021" s="5">
        <v>37576</v>
      </c>
      <c r="I4021">
        <f>IFERROR(VLOOKUP(G4021,'NCES Match'!$A$2:$B$1307,2,FALSE),"")</f>
        <v>4815870</v>
      </c>
      <c r="J4021" cm="1">
        <f t="array" ref="J4021">IFERROR(_xlfn.IFS(B4021=2015,H4021/$O$13,B4021=2016,H4021/$O$14,B4021=2017,H4021/$O$15,B4021=2018,H4021/$O$16,B4021=2019,H4021/$O$17,B4021=2020,H4021/$O$18,B4021=2021,H4021/$O$19,B4021=2022,H4021/$O$20),"")</f>
        <v>2.6899414966645499E-5</v>
      </c>
      <c r="K4021" s="3" cm="1">
        <f t="array" ref="K4021">IFERROR(_xlfn.IFS(B4021=2015,J4021*$P$4,B4021=2016,J4021*$P$5,B4021=2017,J4021*$P$6,B4021=2018,J4021*$P$7,B4021=2019,J4021*$P$8,B4021=2020,J4021*$P$9,B4021=2021,J4021*$P$10,B4021=2022,J4021*$P$11),"")</f>
        <v>45073.500271030076</v>
      </c>
      <c r="L4021" s="3">
        <f t="shared" si="63"/>
        <v>82649.500271030076</v>
      </c>
    </row>
    <row r="4022" spans="1:12">
      <c r="A4022">
        <v>4815870</v>
      </c>
      <c r="B4022">
        <v>2017</v>
      </c>
      <c r="D4022" t="s">
        <v>1051</v>
      </c>
      <c r="E4022" t="s">
        <v>1052</v>
      </c>
      <c r="F4022" t="s">
        <v>4101</v>
      </c>
      <c r="G4022" t="s">
        <v>1053</v>
      </c>
      <c r="H4022" s="5">
        <v>47702</v>
      </c>
      <c r="I4022">
        <f>IFERROR(VLOOKUP(G4022,'NCES Match'!$A$2:$B$1307,2,FALSE),"")</f>
        <v>4815870</v>
      </c>
      <c r="J4022" cm="1">
        <f t="array" ref="J4022">IFERROR(_xlfn.IFS(B4022=2015,H4022/$O$13,B4022=2016,H4022/$O$14,B4022=2017,H4022/$O$15,B4022=2018,H4022/$O$16,B4022=2019,H4022/$O$17,B4022=2020,H4022/$O$18,B4022=2021,H4022/$O$19,B4022=2022,H4022/$O$20),"")</f>
        <v>3.2887608045258422E-5</v>
      </c>
      <c r="K4022" s="3" cm="1">
        <f t="array" ref="K4022">IFERROR(_xlfn.IFS(B4022=2015,J4022*$P$4,B4022=2016,J4022*$P$5,B4022=2017,J4022*$P$6,B4022=2018,J4022*$P$7,B4022=2019,J4022*$P$8,B4022=2020,J4022*$P$9,B4022=2021,J4022*$P$10,B4022=2022,J4022*$P$11),"")</f>
        <v>55851.308733649792</v>
      </c>
      <c r="L4022" s="3">
        <f t="shared" si="63"/>
        <v>103553.30873364978</v>
      </c>
    </row>
    <row r="4023" spans="1:12">
      <c r="A4023">
        <v>4815870</v>
      </c>
      <c r="B4023">
        <v>2018</v>
      </c>
      <c r="D4023" t="s">
        <v>1051</v>
      </c>
      <c r="E4023" t="s">
        <v>1052</v>
      </c>
      <c r="F4023" t="s">
        <v>4101</v>
      </c>
      <c r="G4023" t="s">
        <v>1053</v>
      </c>
      <c r="H4023" s="5">
        <v>41960</v>
      </c>
      <c r="I4023">
        <f>IFERROR(VLOOKUP(G4023,'NCES Match'!$A$2:$B$1307,2,FALSE),"")</f>
        <v>4815870</v>
      </c>
      <c r="J4023" cm="1">
        <f t="array" ref="J4023">IFERROR(_xlfn.IFS(B4023=2015,H4023/$O$13,B4023=2016,H4023/$O$14,B4023=2017,H4023/$O$15,B4023=2018,H4023/$O$16,B4023=2019,H4023/$O$17,B4023=2020,H4023/$O$18,B4023=2021,H4023/$O$19,B4023=2022,H4023/$O$20),"")</f>
        <v>2.7381368714265931E-5</v>
      </c>
      <c r="K4023" s="3" cm="1">
        <f t="array" ref="K4023">IFERROR(_xlfn.IFS(B4023=2015,J4023*$P$4,B4023=2016,J4023*$P$5,B4023=2017,J4023*$P$6,B4023=2018,J4023*$P$7,B4023=2019,J4023*$P$8,B4023=2020,J4023*$P$9,B4023=2021,J4023*$P$10,B4023=2022,J4023*$P$11),"")</f>
        <v>47009.793169341305</v>
      </c>
      <c r="L4023" s="3">
        <f t="shared" si="63"/>
        <v>88969.793169341312</v>
      </c>
    </row>
    <row r="4024" spans="1:12">
      <c r="A4024">
        <v>4815870</v>
      </c>
      <c r="B4024">
        <v>2019</v>
      </c>
      <c r="D4024" t="s">
        <v>1051</v>
      </c>
      <c r="E4024" t="s">
        <v>1052</v>
      </c>
      <c r="F4024" t="s">
        <v>4101</v>
      </c>
      <c r="G4024" t="s">
        <v>1053</v>
      </c>
      <c r="H4024" s="5">
        <v>40782</v>
      </c>
      <c r="I4024">
        <f>IFERROR(VLOOKUP(G4024,'NCES Match'!$A$2:$B$1307,2,FALSE),"")</f>
        <v>4815870</v>
      </c>
      <c r="J4024" cm="1">
        <f t="array" ref="J4024">IFERROR(_xlfn.IFS(B4024=2015,H4024/$O$13,B4024=2016,H4024/$O$14,B4024=2017,H4024/$O$15,B4024=2018,H4024/$O$16,B4024=2019,H4024/$O$17,B4024=2020,H4024/$O$18,B4024=2021,H4024/$O$19,B4024=2022,H4024/$O$20),"")</f>
        <v>2.5822347846659142E-5</v>
      </c>
      <c r="K4024" s="3" cm="1">
        <f t="array" ref="K4024">IFERROR(_xlfn.IFS(B4024=2015,J4024*$P$4,B4024=2016,J4024*$P$5,B4024=2017,J4024*$P$6,B4024=2018,J4024*$P$7,B4024=2019,J4024*$P$8,B4024=2020,J4024*$P$9,B4024=2021,J4024*$P$10,B4024=2022,J4024*$P$11),"")</f>
        <v>44877.328903260153</v>
      </c>
      <c r="L4024" s="3">
        <f t="shared" si="63"/>
        <v>85659.328903260146</v>
      </c>
    </row>
    <row r="4025" spans="1:12">
      <c r="A4025">
        <v>4815870</v>
      </c>
      <c r="B4025">
        <v>2020</v>
      </c>
      <c r="D4025" t="s">
        <v>1051</v>
      </c>
      <c r="E4025" t="s">
        <v>1052</v>
      </c>
      <c r="F4025" t="s">
        <v>4230</v>
      </c>
      <c r="G4025" t="s">
        <v>1053</v>
      </c>
      <c r="H4025" s="5">
        <v>53900</v>
      </c>
      <c r="I4025">
        <f>IFERROR(VLOOKUP(G4025,'NCES Match'!$A$2:$B$1307,2,FALSE),"")</f>
        <v>4815870</v>
      </c>
      <c r="J4025" cm="1">
        <f t="array" ref="J4025">IFERROR(_xlfn.IFS(B4025=2015,H4025/$O$13,B4025=2016,H4025/$O$14,B4025=2017,H4025/$O$15,B4025=2018,H4025/$O$16,B4025=2019,H4025/$O$17,B4025=2020,H4025/$O$18,B4025=2021,H4025/$O$19,B4025=2022,H4025/$O$20),"")</f>
        <v>2.9208817630048247E-5</v>
      </c>
      <c r="K4025" s="3" cm="1">
        <f t="array" ref="K4025">IFERROR(_xlfn.IFS(B4025=2015,J4025*$P$4,B4025=2016,J4025*$P$5,B4025=2017,J4025*$P$6,B4025=2018,J4025*$P$7,B4025=2019,J4025*$P$8,B4025=2020,J4025*$P$9,B4025=2021,J4025*$P$10,B4025=2022,J4025*$P$11),"")</f>
        <v>61572.269786963334</v>
      </c>
      <c r="L4025" s="3">
        <f t="shared" si="63"/>
        <v>115472.26978696333</v>
      </c>
    </row>
    <row r="4026" spans="1:12">
      <c r="A4026">
        <v>4815870</v>
      </c>
      <c r="B4026">
        <v>2021</v>
      </c>
      <c r="D4026" t="s">
        <v>1051</v>
      </c>
      <c r="E4026" t="s">
        <v>1052</v>
      </c>
      <c r="F4026" t="s">
        <v>4230</v>
      </c>
      <c r="G4026" t="s">
        <v>1053</v>
      </c>
      <c r="H4026" s="5">
        <v>67816.84</v>
      </c>
      <c r="I4026">
        <f>IFERROR(VLOOKUP(G4026,'NCES Match'!$A$2:$B$1307,2,FALSE),"")</f>
        <v>4815870</v>
      </c>
      <c r="J4026" cm="1">
        <f t="array" ref="J4026">IFERROR(_xlfn.IFS(B4026=2015,H4026/$O$13,B4026=2016,H4026/$O$14,B4026=2017,H4026/$O$15,B4026=2018,H4026/$O$16,B4026=2019,H4026/$O$17,B4026=2020,H4026/$O$18,B4026=2021,H4026/$O$19,B4026=2022,H4026/$O$20),"")</f>
        <v>3.4698012532331129E-5</v>
      </c>
      <c r="K4026" s="3" cm="1">
        <f t="array" ref="K4026">IFERROR(_xlfn.IFS(B4026=2015,J4026*$P$4,B4026=2016,J4026*$P$5,B4026=2017,J4026*$P$6,B4026=2018,J4026*$P$7,B4026=2019,J4026*$P$8,B4026=2020,J4026*$P$9,B4026=2021,J4026*$P$10,B4026=2022,J4026*$P$11),"")</f>
        <v>74272.944986636663</v>
      </c>
      <c r="L4026" s="3">
        <f t="shared" si="63"/>
        <v>142089.78498663666</v>
      </c>
    </row>
    <row r="4027" spans="1:12">
      <c r="A4027">
        <v>4815870</v>
      </c>
      <c r="B4027">
        <v>2022</v>
      </c>
      <c r="D4027" t="s">
        <v>1051</v>
      </c>
      <c r="E4027" t="s">
        <v>1052</v>
      </c>
      <c r="F4027" t="s">
        <v>4101</v>
      </c>
      <c r="G4027" t="s">
        <v>1053</v>
      </c>
      <c r="H4027" s="5">
        <v>91546.35</v>
      </c>
      <c r="I4027">
        <f>IFERROR(VLOOKUP(G4027,'NCES Match'!$A$2:$B$1307,2,FALSE),"")</f>
        <v>4815870</v>
      </c>
      <c r="J4027" cm="1">
        <f t="array" ref="J4027">IFERROR(_xlfn.IFS(B4027=2015,H4027/$O$13,B4027=2016,H4027/$O$14,B4027=2017,H4027/$O$15,B4027=2018,H4027/$O$16,B4027=2019,H4027/$O$17,B4027=2020,H4027/$O$18,B4027=2021,H4027/$O$19,B4027=2022,H4027/$O$20),"")</f>
        <v>4.0209962148529686E-5</v>
      </c>
      <c r="K4027" s="3" cm="1">
        <f t="array" ref="K4027">IFERROR(_xlfn.IFS(B4027=2015,J4027*$P$4,B4027=2016,J4027*$P$5,B4027=2017,J4027*$P$6,B4027=2018,J4027*$P$7,B4027=2019,J4027*$P$8,B4027=2020,J4027*$P$9,B4027=2021,J4027*$P$10,B4027=2022,J4027*$P$11),"")</f>
        <v>86591.47015876192</v>
      </c>
      <c r="L4027" s="3">
        <f t="shared" si="63"/>
        <v>178137.82015876193</v>
      </c>
    </row>
    <row r="4028" spans="1:12">
      <c r="A4028">
        <v>4815870</v>
      </c>
      <c r="B4028">
        <v>2023</v>
      </c>
      <c r="D4028" t="s">
        <v>1051</v>
      </c>
      <c r="E4028" t="s">
        <v>1052</v>
      </c>
      <c r="F4028" t="s">
        <v>4101</v>
      </c>
      <c r="G4028" t="s">
        <v>1053</v>
      </c>
      <c r="H4028" s="5">
        <v>67081.649999999994</v>
      </c>
      <c r="I4028">
        <f>IFERROR(VLOOKUP(G4028,'NCES Match'!$A$2:$B$1307,2,FALSE),"")</f>
        <v>4815870</v>
      </c>
      <c r="J4028" t="str" cm="1">
        <f t="array" ref="J4028">IFERROR(_xlfn.IFS(B4028=2015,H4028/$O$13,B4028=2016,H4028/$O$14,B4028=2017,H4028/$O$15,B4028=2018,H4028/$O$16,B4028=2019,H4028/$O$17,B4028=2020,H4028/$O$18,B4028=2021,H4028/$O$19,B4028=2022,H4028/$O$20),"")</f>
        <v/>
      </c>
      <c r="K4028" s="3" t="str" cm="1">
        <f t="array" ref="K4028">IFERROR(_xlfn.IFS(B4028=2015,J4028*$P$4,B4028=2016,J4028*$P$5,B4028=2017,J4028*$P$6,B4028=2018,J4028*$P$7,B4028=2019,J4028*$P$8,B4028=2020,J4028*$P$9,B4028=2021,J4028*$P$10,B4028=2022,J4028*$P$11),"")</f>
        <v/>
      </c>
      <c r="L4028" s="3">
        <f t="shared" si="63"/>
        <v>67081.649999999994</v>
      </c>
    </row>
    <row r="4029" spans="1:12">
      <c r="A4029">
        <v>4826580</v>
      </c>
      <c r="B4029">
        <v>2015</v>
      </c>
      <c r="C4029" t="s">
        <v>381</v>
      </c>
      <c r="D4029" t="s">
        <v>1938</v>
      </c>
      <c r="E4029" t="s">
        <v>1939</v>
      </c>
      <c r="G4029" t="s">
        <v>1940</v>
      </c>
      <c r="H4029" s="5">
        <v>4398157.43</v>
      </c>
      <c r="I4029">
        <f>IFERROR(VLOOKUP(G4029,'NCES Match'!$A$2:$B$1307,2,FALSE),"")</f>
        <v>4826580</v>
      </c>
      <c r="J4029" cm="1">
        <f t="array" ref="J4029">IFERROR(_xlfn.IFS(B4029=2015,H4029/$O$13,B4029=2016,H4029/$O$14,B4029=2017,H4029/$O$15,B4029=2018,H4029/$O$16,B4029=2019,H4029/$O$17,B4029=2020,H4029/$O$18,B4029=2021,H4029/$O$19,B4029=2022,H4029/$O$20),"")</f>
        <v>3.4455330541646153E-3</v>
      </c>
      <c r="K4029" s="3" cm="1">
        <f t="array" ref="K4029">IFERROR(_xlfn.IFS(B4029=2015,J4029*$P$4,B4029=2016,J4029*$P$5,B4029=2017,J4029*$P$6,B4029=2018,J4029*$P$7,B4029=2019,J4029*$P$8,B4029=2020,J4029*$P$9,B4029=2021,J4029*$P$10,B4029=2022,J4029*$P$11),"")</f>
        <v>5483507.2400190253</v>
      </c>
      <c r="L4029" s="3">
        <f t="shared" si="63"/>
        <v>9881664.670019025</v>
      </c>
    </row>
    <row r="4030" spans="1:12">
      <c r="A4030">
        <v>4826580</v>
      </c>
      <c r="B4030">
        <v>2016</v>
      </c>
      <c r="C4030" t="s">
        <v>4102</v>
      </c>
      <c r="D4030" t="s">
        <v>1938</v>
      </c>
      <c r="E4030" t="s">
        <v>1939</v>
      </c>
      <c r="F4030" t="s">
        <v>4101</v>
      </c>
      <c r="G4030" t="s">
        <v>1940</v>
      </c>
      <c r="H4030" s="5">
        <v>4955206</v>
      </c>
      <c r="I4030">
        <f>IFERROR(VLOOKUP(G4030,'NCES Match'!$A$2:$B$1307,2,FALSE),"")</f>
        <v>4826580</v>
      </c>
      <c r="J4030" cm="1">
        <f t="array" ref="J4030">IFERROR(_xlfn.IFS(B4030=2015,H4030/$O$13,B4030=2016,H4030/$O$14,B4030=2017,H4030/$O$15,B4030=2018,H4030/$O$16,B4030=2019,H4030/$O$17,B4030=2020,H4030/$O$18,B4030=2021,H4030/$O$19,B4030=2022,H4030/$O$20),"")</f>
        <v>3.5472680018951343E-3</v>
      </c>
      <c r="K4030" s="3" cm="1">
        <f t="array" ref="K4030">IFERROR(_xlfn.IFS(B4030=2015,J4030*$P$4,B4030=2016,J4030*$P$5,B4030=2017,J4030*$P$6,B4030=2018,J4030*$P$7,B4030=2019,J4030*$P$8,B4030=2020,J4030*$P$9,B4030=2021,J4030*$P$10,B4030=2022,J4030*$P$11),"")</f>
        <v>5943913.10900601</v>
      </c>
      <c r="L4030" s="3">
        <f t="shared" si="63"/>
        <v>10899119.10900601</v>
      </c>
    </row>
    <row r="4031" spans="1:12">
      <c r="A4031">
        <v>4826580</v>
      </c>
      <c r="B4031">
        <v>2017</v>
      </c>
      <c r="D4031" t="s">
        <v>1938</v>
      </c>
      <c r="E4031" t="s">
        <v>1939</v>
      </c>
      <c r="F4031" t="s">
        <v>4101</v>
      </c>
      <c r="G4031" t="s">
        <v>1940</v>
      </c>
      <c r="H4031" s="5">
        <v>5476481</v>
      </c>
      <c r="I4031">
        <f>IFERROR(VLOOKUP(G4031,'NCES Match'!$A$2:$B$1307,2,FALSE),"")</f>
        <v>4826580</v>
      </c>
      <c r="J4031" cm="1">
        <f t="array" ref="J4031">IFERROR(_xlfn.IFS(B4031=2015,H4031/$O$13,B4031=2016,H4031/$O$14,B4031=2017,H4031/$O$15,B4031=2018,H4031/$O$16,B4031=2019,H4031/$O$17,B4031=2020,H4031/$O$18,B4031=2021,H4031/$O$19,B4031=2022,H4031/$O$20),"")</f>
        <v>3.7756983060522596E-3</v>
      </c>
      <c r="K4031" s="3" cm="1">
        <f t="array" ref="K4031">IFERROR(_xlfn.IFS(B4031=2015,J4031*$P$4,B4031=2016,J4031*$P$5,B4031=2017,J4031*$P$6,B4031=2018,J4031*$P$7,B4031=2019,J4031*$P$8,B4031=2020,J4031*$P$9,B4031=2021,J4031*$P$10,B4031=2022,J4031*$P$11),"")</f>
        <v>6412071.4247823395</v>
      </c>
      <c r="L4031" s="3">
        <f t="shared" si="63"/>
        <v>11888552.424782339</v>
      </c>
    </row>
    <row r="4032" spans="1:12">
      <c r="A4032">
        <v>4826580</v>
      </c>
      <c r="B4032">
        <v>2018</v>
      </c>
      <c r="D4032" t="s">
        <v>1938</v>
      </c>
      <c r="E4032" t="s">
        <v>1939</v>
      </c>
      <c r="F4032" t="s">
        <v>4101</v>
      </c>
      <c r="G4032" t="s">
        <v>1940</v>
      </c>
      <c r="H4032" s="5">
        <v>5969635</v>
      </c>
      <c r="I4032">
        <f>IFERROR(VLOOKUP(G4032,'NCES Match'!$A$2:$B$1307,2,FALSE),"")</f>
        <v>4826580</v>
      </c>
      <c r="J4032" cm="1">
        <f t="array" ref="J4032">IFERROR(_xlfn.IFS(B4032=2015,H4032/$O$13,B4032=2016,H4032/$O$14,B4032=2017,H4032/$O$15,B4032=2018,H4032/$O$16,B4032=2019,H4032/$O$17,B4032=2020,H4032/$O$18,B4032=2021,H4032/$O$19,B4032=2022,H4032/$O$20),"")</f>
        <v>3.8955380606431576E-3</v>
      </c>
      <c r="K4032" s="3" cm="1">
        <f t="array" ref="K4032">IFERROR(_xlfn.IFS(B4032=2015,J4032*$P$4,B4032=2016,J4032*$P$5,B4032=2017,J4032*$P$6,B4032=2018,J4032*$P$7,B4032=2019,J4032*$P$8,B4032=2020,J4032*$P$9,B4032=2021,J4032*$P$10,B4032=2022,J4032*$P$11),"")</f>
        <v>6688067.3652636027</v>
      </c>
      <c r="L4032" s="3">
        <f t="shared" si="63"/>
        <v>12657702.365263604</v>
      </c>
    </row>
    <row r="4033" spans="1:12">
      <c r="A4033">
        <v>4826580</v>
      </c>
      <c r="B4033">
        <v>2019</v>
      </c>
      <c r="D4033" t="s">
        <v>1938</v>
      </c>
      <c r="E4033" t="s">
        <v>1939</v>
      </c>
      <c r="F4033" t="s">
        <v>4101</v>
      </c>
      <c r="G4033" t="s">
        <v>1940</v>
      </c>
      <c r="H4033" s="5">
        <v>6481980</v>
      </c>
      <c r="I4033">
        <f>IFERROR(VLOOKUP(G4033,'NCES Match'!$A$2:$B$1307,2,FALSE),"")</f>
        <v>4826580</v>
      </c>
      <c r="J4033" cm="1">
        <f t="array" ref="J4033">IFERROR(_xlfn.IFS(B4033=2015,H4033/$O$13,B4033=2016,H4033/$O$14,B4033=2017,H4033/$O$15,B4033=2018,H4033/$O$16,B4033=2019,H4033/$O$17,B4033=2020,H4033/$O$18,B4033=2021,H4033/$O$19,B4033=2022,H4033/$O$20),"")</f>
        <v>4.1042602691159728E-3</v>
      </c>
      <c r="K4033" s="3" cm="1">
        <f t="array" ref="K4033">IFERROR(_xlfn.IFS(B4033=2015,J4033*$P$4,B4033=2016,J4033*$P$5,B4033=2017,J4033*$P$6,B4033=2018,J4033*$P$7,B4033=2019,J4033*$P$8,B4033=2020,J4033*$P$9,B4033=2021,J4033*$P$10,B4033=2022,J4033*$P$11),"")</f>
        <v>7132900.5052315779</v>
      </c>
      <c r="L4033" s="3">
        <f t="shared" si="63"/>
        <v>13614880.505231578</v>
      </c>
    </row>
    <row r="4034" spans="1:12">
      <c r="A4034">
        <v>4826580</v>
      </c>
      <c r="B4034">
        <v>2020</v>
      </c>
      <c r="D4034" t="s">
        <v>1938</v>
      </c>
      <c r="E4034" t="s">
        <v>1939</v>
      </c>
      <c r="F4034" t="s">
        <v>4230</v>
      </c>
      <c r="G4034" t="s">
        <v>1940</v>
      </c>
      <c r="H4034" s="5">
        <v>7539783</v>
      </c>
      <c r="I4034">
        <f>IFERROR(VLOOKUP(G4034,'NCES Match'!$A$2:$B$1307,2,FALSE),"")</f>
        <v>4826580</v>
      </c>
      <c r="J4034" cm="1">
        <f t="array" ref="J4034">IFERROR(_xlfn.IFS(B4034=2015,H4034/$O$13,B4034=2016,H4034/$O$14,B4034=2017,H4034/$O$15,B4034=2018,H4034/$O$16,B4034=2019,H4034/$O$17,B4034=2020,H4034/$O$18,B4034=2021,H4034/$O$19,B4034=2022,H4034/$O$20),"")</f>
        <v>4.0858654288893886E-3</v>
      </c>
      <c r="K4034" s="3" cm="1">
        <f t="array" ref="K4034">IFERROR(_xlfn.IFS(B4034=2015,J4034*$P$4,B4034=2016,J4034*$P$5,B4034=2017,J4034*$P$6,B4034=2018,J4034*$P$7,B4034=2019,J4034*$P$8,B4034=2020,J4034*$P$9,B4034=2021,J4034*$P$10,B4034=2022,J4034*$P$11),"")</f>
        <v>8613015.8258100133</v>
      </c>
      <c r="L4034" s="3">
        <f t="shared" si="63"/>
        <v>16152798.825810013</v>
      </c>
    </row>
    <row r="4035" spans="1:12">
      <c r="A4035">
        <v>4826580</v>
      </c>
      <c r="B4035">
        <v>2021</v>
      </c>
      <c r="D4035" t="s">
        <v>1938</v>
      </c>
      <c r="E4035" t="s">
        <v>1939</v>
      </c>
      <c r="F4035" t="s">
        <v>4230</v>
      </c>
      <c r="G4035" t="s">
        <v>1940</v>
      </c>
      <c r="H4035" s="5">
        <v>8576058.9199999999</v>
      </c>
      <c r="I4035">
        <f>IFERROR(VLOOKUP(G4035,'NCES Match'!$A$2:$B$1307,2,FALSE),"")</f>
        <v>4826580</v>
      </c>
      <c r="J4035" cm="1">
        <f t="array" ref="J4035">IFERROR(_xlfn.IFS(B4035=2015,H4035/$O$13,B4035=2016,H4035/$O$14,B4035=2017,H4035/$O$15,B4035=2018,H4035/$O$16,B4035=2019,H4035/$O$17,B4035=2020,H4035/$O$18,B4035=2021,H4035/$O$19,B4035=2022,H4035/$O$20),"")</f>
        <v>4.387880648584779E-3</v>
      </c>
      <c r="K4035" s="3" cm="1">
        <f t="array" ref="K4035">IFERROR(_xlfn.IFS(B4035=2015,J4035*$P$4,B4035=2016,J4035*$P$5,B4035=2017,J4035*$P$6,B4035=2018,J4035*$P$7,B4035=2019,J4035*$P$8,B4035=2020,J4035*$P$9,B4035=2021,J4035*$P$10,B4035=2022,J4035*$P$11),"")</f>
        <v>9392492.371619124</v>
      </c>
      <c r="L4035" s="3">
        <f t="shared" ref="L4035:L4098" si="64">SUM(H4035,K4035)</f>
        <v>17968551.291619122</v>
      </c>
    </row>
    <row r="4036" spans="1:12">
      <c r="A4036">
        <v>4826580</v>
      </c>
      <c r="B4036">
        <v>2022</v>
      </c>
      <c r="D4036" t="s">
        <v>1938</v>
      </c>
      <c r="E4036" t="s">
        <v>1939</v>
      </c>
      <c r="F4036" t="s">
        <v>4101</v>
      </c>
      <c r="G4036" t="s">
        <v>1940</v>
      </c>
      <c r="H4036" s="5">
        <v>9864250.8300000001</v>
      </c>
      <c r="I4036">
        <f>IFERROR(VLOOKUP(G4036,'NCES Match'!$A$2:$B$1307,2,FALSE),"")</f>
        <v>4826580</v>
      </c>
      <c r="J4036" cm="1">
        <f t="array" ref="J4036">IFERROR(_xlfn.IFS(B4036=2015,H4036/$O$13,B4036=2016,H4036/$O$14,B4036=2017,H4036/$O$15,B4036=2018,H4036/$O$16,B4036=2019,H4036/$O$17,B4036=2020,H4036/$O$18,B4036=2021,H4036/$O$19,B4036=2022,H4036/$O$20),"")</f>
        <v>4.33268123194319E-3</v>
      </c>
      <c r="K4036" s="3" cm="1">
        <f t="array" ref="K4036">IFERROR(_xlfn.IFS(B4036=2015,J4036*$P$4,B4036=2016,J4036*$P$5,B4036=2017,J4036*$P$6,B4036=2018,J4036*$P$7,B4036=2019,J4036*$P$8,B4036=2020,J4036*$P$9,B4036=2021,J4036*$P$10,B4036=2022,J4036*$P$11),"")</f>
        <v>9330355.4034048039</v>
      </c>
      <c r="L4036" s="3">
        <f t="shared" si="64"/>
        <v>19194606.233404804</v>
      </c>
    </row>
    <row r="4037" spans="1:12">
      <c r="A4037">
        <v>4826580</v>
      </c>
      <c r="B4037">
        <v>2023</v>
      </c>
      <c r="D4037" t="s">
        <v>1938</v>
      </c>
      <c r="E4037" t="s">
        <v>1939</v>
      </c>
      <c r="F4037" t="s">
        <v>4101</v>
      </c>
      <c r="G4037" t="s">
        <v>1940</v>
      </c>
      <c r="H4037" s="5">
        <v>11055221.6</v>
      </c>
      <c r="I4037">
        <f>IFERROR(VLOOKUP(G4037,'NCES Match'!$A$2:$B$1307,2,FALSE),"")</f>
        <v>4826580</v>
      </c>
      <c r="J4037" t="str" cm="1">
        <f t="array" ref="J4037">IFERROR(_xlfn.IFS(B4037=2015,H4037/$O$13,B4037=2016,H4037/$O$14,B4037=2017,H4037/$O$15,B4037=2018,H4037/$O$16,B4037=2019,H4037/$O$17,B4037=2020,H4037/$O$18,B4037=2021,H4037/$O$19,B4037=2022,H4037/$O$20),"")</f>
        <v/>
      </c>
      <c r="K4037" s="3" t="str" cm="1">
        <f t="array" ref="K4037">IFERROR(_xlfn.IFS(B4037=2015,J4037*$P$4,B4037=2016,J4037*$P$5,B4037=2017,J4037*$P$6,B4037=2018,J4037*$P$7,B4037=2019,J4037*$P$8,B4037=2020,J4037*$P$9,B4037=2021,J4037*$P$10,B4037=2022,J4037*$P$11),"")</f>
        <v/>
      </c>
      <c r="L4037" s="3">
        <f t="shared" si="64"/>
        <v>11055221.6</v>
      </c>
    </row>
    <row r="4038" spans="1:12">
      <c r="A4038">
        <v>4832310</v>
      </c>
      <c r="B4038">
        <v>2015</v>
      </c>
      <c r="C4038" t="s">
        <v>381</v>
      </c>
      <c r="D4038" t="s">
        <v>2360</v>
      </c>
      <c r="E4038" t="s">
        <v>2361</v>
      </c>
      <c r="G4038" t="s">
        <v>2362</v>
      </c>
      <c r="H4038" s="5">
        <v>439683.4</v>
      </c>
      <c r="I4038">
        <f>IFERROR(VLOOKUP(G4038,'NCES Match'!$A$2:$B$1307,2,FALSE),"")</f>
        <v>4832310</v>
      </c>
      <c r="J4038" cm="1">
        <f t="array" ref="J4038">IFERROR(_xlfn.IFS(B4038=2015,H4038/$O$13,B4038=2016,H4038/$O$14,B4038=2017,H4038/$O$15,B4038=2018,H4038/$O$16,B4038=2019,H4038/$O$17,B4038=2020,H4038/$O$18,B4038=2021,H4038/$O$19,B4038=2022,H4038/$O$20),"")</f>
        <v>3.4444962741306018E-4</v>
      </c>
      <c r="K4038" s="3" cm="1">
        <f t="array" ref="K4038">IFERROR(_xlfn.IFS(B4038=2015,J4038*$P$4,B4038=2016,J4038*$P$5,B4038=2017,J4038*$P$6,B4038=2018,J4038*$P$7,B4038=2019,J4038*$P$8,B4038=2020,J4038*$P$9,B4038=2021,J4038*$P$10,B4038=2022,J4038*$P$11),"")</f>
        <v>548185.72222326777</v>
      </c>
      <c r="L4038" s="3">
        <f t="shared" si="64"/>
        <v>987869.1222232678</v>
      </c>
    </row>
    <row r="4039" spans="1:12">
      <c r="A4039">
        <v>4832310</v>
      </c>
      <c r="B4039">
        <v>2016</v>
      </c>
      <c r="C4039" t="s">
        <v>4102</v>
      </c>
      <c r="D4039" t="s">
        <v>2360</v>
      </c>
      <c r="E4039" t="s">
        <v>2361</v>
      </c>
      <c r="F4039" t="s">
        <v>4101</v>
      </c>
      <c r="G4039" t="s">
        <v>2362</v>
      </c>
      <c r="H4039" s="5">
        <v>470380</v>
      </c>
      <c r="I4039">
        <f>IFERROR(VLOOKUP(G4039,'NCES Match'!$A$2:$B$1307,2,FALSE),"")</f>
        <v>4832310</v>
      </c>
      <c r="J4039" cm="1">
        <f t="array" ref="J4039">IFERROR(_xlfn.IFS(B4039=2015,H4039/$O$13,B4039=2016,H4039/$O$14,B4039=2017,H4039/$O$15,B4039=2018,H4039/$O$16,B4039=2019,H4039/$O$17,B4039=2020,H4039/$O$18,B4039=2021,H4039/$O$19,B4039=2022,H4039/$O$20),"")</f>
        <v>3.3672947658108126E-4</v>
      </c>
      <c r="K4039" s="3" cm="1">
        <f t="array" ref="K4039">IFERROR(_xlfn.IFS(B4039=2015,J4039*$P$4,B4039=2016,J4039*$P$5,B4039=2017,J4039*$P$6,B4039=2018,J4039*$P$7,B4039=2019,J4039*$P$8,B4039=2020,J4039*$P$9,B4039=2021,J4039*$P$10,B4039=2022,J4039*$P$11),"")</f>
        <v>564234.43308194401</v>
      </c>
      <c r="L4039" s="3">
        <f t="shared" si="64"/>
        <v>1034614.433081944</v>
      </c>
    </row>
    <row r="4040" spans="1:12">
      <c r="A4040">
        <v>4832310</v>
      </c>
      <c r="B4040">
        <v>2017</v>
      </c>
      <c r="D4040" t="s">
        <v>2360</v>
      </c>
      <c r="E4040" t="s">
        <v>2361</v>
      </c>
      <c r="F4040" t="s">
        <v>4101</v>
      </c>
      <c r="G4040" t="s">
        <v>2362</v>
      </c>
      <c r="H4040" s="5">
        <v>507149</v>
      </c>
      <c r="I4040">
        <f>IFERROR(VLOOKUP(G4040,'NCES Match'!$A$2:$B$1307,2,FALSE),"")</f>
        <v>4832310</v>
      </c>
      <c r="J4040" cm="1">
        <f t="array" ref="J4040">IFERROR(_xlfn.IFS(B4040=2015,H4040/$O$13,B4040=2016,H4040/$O$14,B4040=2017,H4040/$O$15,B4040=2018,H4040/$O$16,B4040=2019,H4040/$O$17,B4040=2020,H4040/$O$18,B4040=2021,H4040/$O$19,B4040=2022,H4040/$O$20),"")</f>
        <v>3.4964818105204736E-4</v>
      </c>
      <c r="K4040" s="3" cm="1">
        <f t="array" ref="K4040">IFERROR(_xlfn.IFS(B4040=2015,J4040*$P$4,B4040=2016,J4040*$P$5,B4040=2017,J4040*$P$6,B4040=2018,J4040*$P$7,B4040=2019,J4040*$P$8,B4040=2020,J4040*$P$9,B4040=2021,J4040*$P$10,B4040=2022,J4040*$P$11),"")</f>
        <v>593789.26193790114</v>
      </c>
      <c r="L4040" s="3">
        <f t="shared" si="64"/>
        <v>1100938.2619379011</v>
      </c>
    </row>
    <row r="4041" spans="1:12">
      <c r="A4041">
        <v>4832310</v>
      </c>
      <c r="B4041">
        <v>2018</v>
      </c>
      <c r="D4041" t="s">
        <v>2360</v>
      </c>
      <c r="E4041" t="s">
        <v>2361</v>
      </c>
      <c r="F4041" t="s">
        <v>4101</v>
      </c>
      <c r="G4041" t="s">
        <v>2362</v>
      </c>
      <c r="H4041" s="5">
        <v>552970</v>
      </c>
      <c r="I4041">
        <f>IFERROR(VLOOKUP(G4041,'NCES Match'!$A$2:$B$1307,2,FALSE),"")</f>
        <v>4832310</v>
      </c>
      <c r="J4041" cm="1">
        <f t="array" ref="J4041">IFERROR(_xlfn.IFS(B4041=2015,H4041/$O$13,B4041=2016,H4041/$O$14,B4041=2017,H4041/$O$15,B4041=2018,H4041/$O$16,B4041=2019,H4041/$O$17,B4041=2020,H4041/$O$18,B4041=2021,H4041/$O$19,B4041=2022,H4041/$O$20),"")</f>
        <v>3.6084545895919047E-4</v>
      </c>
      <c r="K4041" s="3" cm="1">
        <f t="array" ref="K4041">IFERROR(_xlfn.IFS(B4041=2015,J4041*$P$4,B4041=2016,J4041*$P$5,B4041=2017,J4041*$P$6,B4041=2018,J4041*$P$7,B4041=2019,J4041*$P$8,B4041=2020,J4041*$P$9,B4041=2021,J4041*$P$10,B4041=2022,J4041*$P$11),"")</f>
        <v>619518.71613085468</v>
      </c>
      <c r="L4041" s="3">
        <f t="shared" si="64"/>
        <v>1172488.7161308546</v>
      </c>
    </row>
    <row r="4042" spans="1:12">
      <c r="A4042">
        <v>4832310</v>
      </c>
      <c r="B4042">
        <v>2019</v>
      </c>
      <c r="D4042" t="s">
        <v>2360</v>
      </c>
      <c r="E4042" t="s">
        <v>2361</v>
      </c>
      <c r="F4042" t="s">
        <v>4101</v>
      </c>
      <c r="G4042" t="s">
        <v>2362</v>
      </c>
      <c r="H4042" s="5">
        <v>593452</v>
      </c>
      <c r="I4042">
        <f>IFERROR(VLOOKUP(G4042,'NCES Match'!$A$2:$B$1307,2,FALSE),"")</f>
        <v>4832310</v>
      </c>
      <c r="J4042" cm="1">
        <f t="array" ref="J4042">IFERROR(_xlfn.IFS(B4042=2015,H4042/$O$13,B4042=2016,H4042/$O$14,B4042=2017,H4042/$O$15,B4042=2018,H4042/$O$16,B4042=2019,H4042/$O$17,B4042=2020,H4042/$O$18,B4042=2021,H4042/$O$19,B4042=2022,H4042/$O$20),"")</f>
        <v>3.7576195317285961E-4</v>
      </c>
      <c r="K4042" s="3" cm="1">
        <f t="array" ref="K4042">IFERROR(_xlfn.IFS(B4042=2015,J4042*$P$4,B4042=2016,J4042*$P$5,B4042=2017,J4042*$P$6,B4042=2018,J4042*$P$7,B4042=2019,J4042*$P$8,B4042=2020,J4042*$P$9,B4042=2021,J4042*$P$10,B4042=2022,J4042*$P$11),"")</f>
        <v>653046.45658127463</v>
      </c>
      <c r="L4042" s="3">
        <f t="shared" si="64"/>
        <v>1246498.4565812745</v>
      </c>
    </row>
    <row r="4043" spans="1:12">
      <c r="A4043">
        <v>4832310</v>
      </c>
      <c r="B4043">
        <v>2020</v>
      </c>
      <c r="D4043" t="s">
        <v>2360</v>
      </c>
      <c r="E4043" t="s">
        <v>2361</v>
      </c>
      <c r="F4043" t="s">
        <v>4230</v>
      </c>
      <c r="G4043" t="s">
        <v>2362</v>
      </c>
      <c r="H4043" s="5">
        <v>686817</v>
      </c>
      <c r="I4043">
        <f>IFERROR(VLOOKUP(G4043,'NCES Match'!$A$2:$B$1307,2,FALSE),"")</f>
        <v>4832310</v>
      </c>
      <c r="J4043" cm="1">
        <f t="array" ref="J4043">IFERROR(_xlfn.IFS(B4043=2015,H4043/$O$13,B4043=2016,H4043/$O$14,B4043=2017,H4043/$O$15,B4043=2018,H4043/$O$16,B4043=2019,H4043/$O$17,B4043=2020,H4043/$O$18,B4043=2021,H4043/$O$19,B4043=2022,H4043/$O$20),"")</f>
        <v>3.721913264975296E-4</v>
      </c>
      <c r="K4043" s="3" cm="1">
        <f t="array" ref="K4043">IFERROR(_xlfn.IFS(B4043=2015,J4043*$P$4,B4043=2016,J4043*$P$5,B4043=2017,J4043*$P$6,B4043=2018,J4043*$P$7,B4043=2019,J4043*$P$8,B4043=2020,J4043*$P$9,B4043=2021,J4043*$P$10,B4043=2022,J4043*$P$11),"")</f>
        <v>784580.36397537647</v>
      </c>
      <c r="L4043" s="3">
        <f t="shared" si="64"/>
        <v>1471397.3639753764</v>
      </c>
    </row>
    <row r="4044" spans="1:12">
      <c r="A4044">
        <v>4832310</v>
      </c>
      <c r="B4044">
        <v>2021</v>
      </c>
      <c r="D4044" t="s">
        <v>2360</v>
      </c>
      <c r="E4044" t="s">
        <v>2361</v>
      </c>
      <c r="F4044" t="s">
        <v>4230</v>
      </c>
      <c r="G4044" t="s">
        <v>2362</v>
      </c>
      <c r="H4044" s="5">
        <v>677153.87</v>
      </c>
      <c r="I4044">
        <f>IFERROR(VLOOKUP(G4044,'NCES Match'!$A$2:$B$1307,2,FALSE),"")</f>
        <v>4832310</v>
      </c>
      <c r="J4044" cm="1">
        <f t="array" ref="J4044">IFERROR(_xlfn.IFS(B4044=2015,H4044/$O$13,B4044=2016,H4044/$O$14,B4044=2017,H4044/$O$15,B4044=2018,H4044/$O$16,B4044=2019,H4044/$O$17,B4044=2020,H4044/$O$18,B4044=2021,H4044/$O$19,B4044=2022,H4044/$O$20),"")</f>
        <v>3.4646104813460085E-4</v>
      </c>
      <c r="K4044" s="3" cm="1">
        <f t="array" ref="K4044">IFERROR(_xlfn.IFS(B4044=2015,J4044*$P$4,B4044=2016,J4044*$P$5,B4044=2017,J4044*$P$6,B4044=2018,J4044*$P$7,B4044=2019,J4044*$P$8,B4044=2020,J4044*$P$9,B4044=2021,J4044*$P$10,B4044=2022,J4044*$P$11),"")</f>
        <v>741618.33748075133</v>
      </c>
      <c r="L4044" s="3">
        <f t="shared" si="64"/>
        <v>1418772.2074807514</v>
      </c>
    </row>
    <row r="4045" spans="1:12">
      <c r="A4045">
        <v>4832310</v>
      </c>
      <c r="B4045">
        <v>2022</v>
      </c>
      <c r="D4045" t="s">
        <v>2360</v>
      </c>
      <c r="E4045" t="s">
        <v>2361</v>
      </c>
      <c r="F4045" t="s">
        <v>4101</v>
      </c>
      <c r="G4045" t="s">
        <v>2362</v>
      </c>
      <c r="H4045" s="5">
        <v>759002.01</v>
      </c>
      <c r="I4045">
        <f>IFERROR(VLOOKUP(G4045,'NCES Match'!$A$2:$B$1307,2,FALSE),"")</f>
        <v>4832310</v>
      </c>
      <c r="J4045" cm="1">
        <f t="array" ref="J4045">IFERROR(_xlfn.IFS(B4045=2015,H4045/$O$13,B4045=2016,H4045/$O$14,B4045=2017,H4045/$O$15,B4045=2018,H4045/$O$16,B4045=2019,H4045/$O$17,B4045=2020,H4045/$O$18,B4045=2021,H4045/$O$19,B4045=2022,H4045/$O$20),"")</f>
        <v>3.3337694067276242E-4</v>
      </c>
      <c r="K4045" s="3" cm="1">
        <f t="array" ref="K4045">IFERROR(_xlfn.IFS(B4045=2015,J4045*$P$4,B4045=2016,J4045*$P$5,B4045=2017,J4045*$P$6,B4045=2018,J4045*$P$7,B4045=2019,J4045*$P$8,B4045=2020,J4045*$P$9,B4045=2021,J4045*$P$10,B4045=2022,J4045*$P$11),"")</f>
        <v>717921.57633106411</v>
      </c>
      <c r="L4045" s="3">
        <f t="shared" si="64"/>
        <v>1476923.5863310641</v>
      </c>
    </row>
    <row r="4046" spans="1:12">
      <c r="A4046">
        <v>4832310</v>
      </c>
      <c r="B4046">
        <v>2023</v>
      </c>
      <c r="D4046" t="s">
        <v>2360</v>
      </c>
      <c r="E4046" t="s">
        <v>2361</v>
      </c>
      <c r="F4046" t="s">
        <v>4101</v>
      </c>
      <c r="G4046" t="s">
        <v>2362</v>
      </c>
      <c r="H4046" s="5">
        <v>843829.48</v>
      </c>
      <c r="I4046">
        <f>IFERROR(VLOOKUP(G4046,'NCES Match'!$A$2:$B$1307,2,FALSE),"")</f>
        <v>4832310</v>
      </c>
      <c r="J4046" t="str" cm="1">
        <f t="array" ref="J4046">IFERROR(_xlfn.IFS(B4046=2015,H4046/$O$13,B4046=2016,H4046/$O$14,B4046=2017,H4046/$O$15,B4046=2018,H4046/$O$16,B4046=2019,H4046/$O$17,B4046=2020,H4046/$O$18,B4046=2021,H4046/$O$19,B4046=2022,H4046/$O$20),"")</f>
        <v/>
      </c>
      <c r="K4046" s="3" t="str" cm="1">
        <f t="array" ref="K4046">IFERROR(_xlfn.IFS(B4046=2015,J4046*$P$4,B4046=2016,J4046*$P$5,B4046=2017,J4046*$P$6,B4046=2018,J4046*$P$7,B4046=2019,J4046*$P$8,B4046=2020,J4046*$P$9,B4046=2021,J4046*$P$10,B4046=2022,J4046*$P$11),"")</f>
        <v/>
      </c>
      <c r="L4046" s="3">
        <f t="shared" si="64"/>
        <v>843829.48</v>
      </c>
    </row>
    <row r="4047" spans="1:12">
      <c r="A4047">
        <v>4819650</v>
      </c>
      <c r="B4047">
        <v>2015</v>
      </c>
      <c r="C4047" t="s">
        <v>381</v>
      </c>
      <c r="D4047" t="s">
        <v>1343</v>
      </c>
      <c r="E4047" t="s">
        <v>1344</v>
      </c>
      <c r="G4047" t="s">
        <v>1345</v>
      </c>
      <c r="H4047" s="5">
        <v>11864471.039999999</v>
      </c>
      <c r="I4047">
        <f>IFERROR(VLOOKUP(G4047,'NCES Match'!$A$2:$B$1307,2,FALSE),"")</f>
        <v>4819650</v>
      </c>
      <c r="J4047" cm="1">
        <f t="array" ref="J4047">IFERROR(_xlfn.IFS(B4047=2015,H4047/$O$13,B4047=2016,H4047/$O$14,B4047=2017,H4047/$O$15,B4047=2018,H4047/$O$16,B4047=2019,H4047/$O$17,B4047=2020,H4047/$O$18,B4047=2021,H4047/$O$19,B4047=2022,H4047/$O$20),"")</f>
        <v>9.2946711865425045E-3</v>
      </c>
      <c r="K4047" s="3" cm="1">
        <f t="array" ref="K4047">IFERROR(_xlfn.IFS(B4047=2015,J4047*$P$4,B4047=2016,J4047*$P$5,B4047=2017,J4047*$P$6,B4047=2018,J4047*$P$7,B4047=2019,J4047*$P$8,B4047=2020,J4047*$P$9,B4047=2021,J4047*$P$10,B4047=2022,J4047*$P$11),"")</f>
        <v>14792311.071692597</v>
      </c>
      <c r="L4047" s="3">
        <f t="shared" si="64"/>
        <v>26656782.111692596</v>
      </c>
    </row>
    <row r="4048" spans="1:12">
      <c r="A4048">
        <v>4819650</v>
      </c>
      <c r="B4048">
        <v>2016</v>
      </c>
      <c r="C4048" t="s">
        <v>4102</v>
      </c>
      <c r="D4048" t="s">
        <v>1343</v>
      </c>
      <c r="E4048" t="s">
        <v>1344</v>
      </c>
      <c r="F4048" t="s">
        <v>4101</v>
      </c>
      <c r="G4048" t="s">
        <v>1345</v>
      </c>
      <c r="H4048" s="5">
        <v>12496997</v>
      </c>
      <c r="I4048">
        <f>IFERROR(VLOOKUP(G4048,'NCES Match'!$A$2:$B$1307,2,FALSE),"")</f>
        <v>4819650</v>
      </c>
      <c r="J4048" cm="1">
        <f t="array" ref="J4048">IFERROR(_xlfn.IFS(B4048=2015,H4048/$O$13,B4048=2016,H4048/$O$14,B4048=2017,H4048/$O$15,B4048=2018,H4048/$O$16,B4048=2019,H4048/$O$17,B4048=2020,H4048/$O$18,B4048=2021,H4048/$O$19,B4048=2022,H4048/$O$20),"")</f>
        <v>8.9461866121972513E-3</v>
      </c>
      <c r="K4048" s="3" cm="1">
        <f t="array" ref="K4048">IFERROR(_xlfn.IFS(B4048=2015,J4048*$P$4,B4048=2016,J4048*$P$5,B4048=2017,J4048*$P$6,B4048=2018,J4048*$P$7,B4048=2019,J4048*$P$8,B4048=2020,J4048*$P$9,B4048=2021,J4048*$P$10,B4048=2022,J4048*$P$11),"")</f>
        <v>14990509.837836972</v>
      </c>
      <c r="L4048" s="3">
        <f t="shared" si="64"/>
        <v>27487506.837836973</v>
      </c>
    </row>
    <row r="4049" spans="1:12">
      <c r="A4049">
        <v>4819650</v>
      </c>
      <c r="B4049">
        <v>2017</v>
      </c>
      <c r="D4049" t="s">
        <v>1343</v>
      </c>
      <c r="E4049" t="s">
        <v>1344</v>
      </c>
      <c r="F4049" t="s">
        <v>4101</v>
      </c>
      <c r="G4049" t="s">
        <v>1345</v>
      </c>
      <c r="H4049" s="5">
        <v>12781372</v>
      </c>
      <c r="I4049">
        <f>IFERROR(VLOOKUP(G4049,'NCES Match'!$A$2:$B$1307,2,FALSE),"")</f>
        <v>4819650</v>
      </c>
      <c r="J4049" cm="1">
        <f t="array" ref="J4049">IFERROR(_xlfn.IFS(B4049=2015,H4049/$O$13,B4049=2016,H4049/$O$14,B4049=2017,H4049/$O$15,B4049=2018,H4049/$O$16,B4049=2019,H4049/$O$17,B4049=2020,H4049/$O$18,B4049=2021,H4049/$O$19,B4049=2022,H4049/$O$20),"")</f>
        <v>8.811973347378323E-3</v>
      </c>
      <c r="K4049" s="3" cm="1">
        <f t="array" ref="K4049">IFERROR(_xlfn.IFS(B4049=2015,J4049*$P$4,B4049=2016,J4049*$P$5,B4049=2017,J4049*$P$6,B4049=2018,J4049*$P$7,B4049=2019,J4049*$P$8,B4049=2020,J4049*$P$9,B4049=2021,J4049*$P$10,B4049=2022,J4049*$P$11),"")</f>
        <v>14964914.544707287</v>
      </c>
      <c r="L4049" s="3">
        <f t="shared" si="64"/>
        <v>27746286.544707287</v>
      </c>
    </row>
    <row r="4050" spans="1:12">
      <c r="A4050">
        <v>4819650</v>
      </c>
      <c r="B4050">
        <v>2018</v>
      </c>
      <c r="D4050" t="s">
        <v>1343</v>
      </c>
      <c r="E4050" t="s">
        <v>1344</v>
      </c>
      <c r="F4050" t="s">
        <v>4101</v>
      </c>
      <c r="G4050" t="s">
        <v>1345</v>
      </c>
      <c r="H4050" s="5">
        <v>13530780</v>
      </c>
      <c r="I4050">
        <f>IFERROR(VLOOKUP(G4050,'NCES Match'!$A$2:$B$1307,2,FALSE),"")</f>
        <v>4819650</v>
      </c>
      <c r="J4050" cm="1">
        <f t="array" ref="J4050">IFERROR(_xlfn.IFS(B4050=2015,H4050/$O$13,B4050=2016,H4050/$O$14,B4050=2017,H4050/$O$15,B4050=2018,H4050/$O$16,B4050=2019,H4050/$O$17,B4050=2020,H4050/$O$18,B4050=2021,H4050/$O$19,B4050=2022,H4050/$O$20),"")</f>
        <v>8.8296300326886363E-3</v>
      </c>
      <c r="K4050" s="3" cm="1">
        <f t="array" ref="K4050">IFERROR(_xlfn.IFS(B4050=2015,J4050*$P$4,B4050=2016,J4050*$P$5,B4050=2017,J4050*$P$6,B4050=2018,J4050*$P$7,B4050=2019,J4050*$P$8,B4050=2020,J4050*$P$9,B4050=2021,J4050*$P$10,B4050=2022,J4050*$P$11),"")</f>
        <v>15159179.438032888</v>
      </c>
      <c r="L4050" s="3">
        <f t="shared" si="64"/>
        <v>28689959.438032888</v>
      </c>
    </row>
    <row r="4051" spans="1:12">
      <c r="A4051">
        <v>4819650</v>
      </c>
      <c r="B4051">
        <v>2019</v>
      </c>
      <c r="D4051" t="s">
        <v>1343</v>
      </c>
      <c r="E4051" t="s">
        <v>1344</v>
      </c>
      <c r="F4051" t="s">
        <v>4101</v>
      </c>
      <c r="G4051" t="s">
        <v>1345</v>
      </c>
      <c r="H4051" s="5">
        <v>13919652</v>
      </c>
      <c r="I4051">
        <f>IFERROR(VLOOKUP(G4051,'NCES Match'!$A$2:$B$1307,2,FALSE),"")</f>
        <v>4819650</v>
      </c>
      <c r="J4051" cm="1">
        <f t="array" ref="J4051">IFERROR(_xlfn.IFS(B4051=2015,H4051/$O$13,B4051=2016,H4051/$O$14,B4051=2017,H4051/$O$15,B4051=2018,H4051/$O$16,B4051=2019,H4051/$O$17,B4051=2020,H4051/$O$18,B4051=2021,H4051/$O$19,B4051=2022,H4051/$O$20),"")</f>
        <v>8.8136456242568929E-3</v>
      </c>
      <c r="K4051" s="3" cm="1">
        <f t="array" ref="K4051">IFERROR(_xlfn.IFS(B4051=2015,J4051*$P$4,B4051=2016,J4051*$P$5,B4051=2017,J4051*$P$6,B4051=2018,J4051*$P$7,B4051=2019,J4051*$P$8,B4051=2020,J4051*$P$9,B4051=2021,J4051*$P$10,B4051=2022,J4051*$P$11),"")</f>
        <v>15317463.611959271</v>
      </c>
      <c r="L4051" s="3">
        <f t="shared" si="64"/>
        <v>29237115.611959271</v>
      </c>
    </row>
    <row r="4052" spans="1:12">
      <c r="A4052">
        <v>4819650</v>
      </c>
      <c r="B4052">
        <v>2020</v>
      </c>
      <c r="D4052" t="s">
        <v>1343</v>
      </c>
      <c r="E4052" t="s">
        <v>1344</v>
      </c>
      <c r="F4052" t="s">
        <v>4230</v>
      </c>
      <c r="G4052" t="s">
        <v>1345</v>
      </c>
      <c r="H4052" s="5">
        <v>16995598</v>
      </c>
      <c r="I4052">
        <f>IFERROR(VLOOKUP(G4052,'NCES Match'!$A$2:$B$1307,2,FALSE),"")</f>
        <v>4819650</v>
      </c>
      <c r="J4052" cm="1">
        <f t="array" ref="J4052">IFERROR(_xlfn.IFS(B4052=2015,H4052/$O$13,B4052=2016,H4052/$O$14,B4052=2017,H4052/$O$15,B4052=2018,H4052/$O$16,B4052=2019,H4052/$O$17,B4052=2020,H4052/$O$18,B4052=2021,H4052/$O$19,B4052=2022,H4052/$O$20),"")</f>
        <v>9.2100430889724069E-3</v>
      </c>
      <c r="K4052" s="3" cm="1">
        <f t="array" ref="K4052">IFERROR(_xlfn.IFS(B4052=2015,J4052*$P$4,B4052=2016,J4052*$P$5,B4052=2017,J4052*$P$6,B4052=2018,J4052*$P$7,B4052=2019,J4052*$P$8,B4052=2020,J4052*$P$9,B4052=2021,J4052*$P$10,B4052=2022,J4052*$P$11),"")</f>
        <v>19414796.757825129</v>
      </c>
      <c r="L4052" s="3">
        <f t="shared" si="64"/>
        <v>36410394.757825129</v>
      </c>
    </row>
    <row r="4053" spans="1:12">
      <c r="A4053">
        <v>4819650</v>
      </c>
      <c r="B4053">
        <v>2021</v>
      </c>
      <c r="D4053" t="s">
        <v>1343</v>
      </c>
      <c r="E4053" t="s">
        <v>1344</v>
      </c>
      <c r="F4053" t="s">
        <v>4101</v>
      </c>
      <c r="G4053" t="s">
        <v>1345</v>
      </c>
      <c r="H4053" s="5">
        <v>19219683.800000001</v>
      </c>
      <c r="I4053">
        <f>IFERROR(VLOOKUP(G4053,'NCES Match'!$A$2:$B$1307,2,FALSE),"")</f>
        <v>4819650</v>
      </c>
      <c r="J4053" cm="1">
        <f t="array" ref="J4053">IFERROR(_xlfn.IFS(B4053=2015,H4053/$O$13,B4053=2016,H4053/$O$14,B4053=2017,H4053/$O$15,B4053=2018,H4053/$O$16,B4053=2019,H4053/$O$17,B4053=2020,H4053/$O$18,B4053=2021,H4053/$O$19,B4053=2022,H4053/$O$20),"")</f>
        <v>9.833616980086975E-3</v>
      </c>
      <c r="K4053" s="3" cm="1">
        <f t="array" ref="K4053">IFERROR(_xlfn.IFS(B4053=2015,J4053*$P$4,B4053=2016,J4053*$P$5,B4053=2017,J4053*$P$6,B4053=2018,J4053*$P$7,B4053=2019,J4053*$P$8,B4053=2020,J4053*$P$9,B4053=2021,J4053*$P$10,B4053=2022,J4053*$P$11),"")</f>
        <v>21049381.20882589</v>
      </c>
      <c r="L4053" s="3">
        <f t="shared" si="64"/>
        <v>40269065.008825891</v>
      </c>
    </row>
    <row r="4054" spans="1:12">
      <c r="A4054">
        <v>4819650</v>
      </c>
      <c r="B4054">
        <v>2022</v>
      </c>
      <c r="D4054" t="s">
        <v>1343</v>
      </c>
      <c r="E4054" t="s">
        <v>1344</v>
      </c>
      <c r="F4054" t="s">
        <v>4101</v>
      </c>
      <c r="G4054" t="s">
        <v>1345</v>
      </c>
      <c r="H4054" s="5">
        <v>22601070.800000001</v>
      </c>
      <c r="I4054">
        <f>IFERROR(VLOOKUP(G4054,'NCES Match'!$A$2:$B$1307,2,FALSE),"")</f>
        <v>4819650</v>
      </c>
      <c r="J4054" cm="1">
        <f t="array" ref="J4054">IFERROR(_xlfn.IFS(B4054=2015,H4054/$O$13,B4054=2016,H4054/$O$14,B4054=2017,H4054/$O$15,B4054=2018,H4054/$O$16,B4054=2019,H4054/$O$17,B4054=2020,H4054/$O$18,B4054=2021,H4054/$O$19,B4054=2022,H4054/$O$20),"")</f>
        <v>9.9270828534861241E-3</v>
      </c>
      <c r="K4054" s="3" cm="1">
        <f t="array" ref="K4054">IFERROR(_xlfn.IFS(B4054=2015,J4054*$P$4,B4054=2016,J4054*$P$5,B4054=2017,J4054*$P$6,B4054=2018,J4054*$P$7,B4054=2019,J4054*$P$8,B4054=2020,J4054*$P$9,B4054=2021,J4054*$P$10,B4054=2022,J4054*$P$11),"")</f>
        <v>21377804.224136356</v>
      </c>
      <c r="L4054" s="3">
        <f t="shared" si="64"/>
        <v>43978875.024136357</v>
      </c>
    </row>
    <row r="4055" spans="1:12">
      <c r="A4055">
        <v>4819650</v>
      </c>
      <c r="B4055">
        <v>2023</v>
      </c>
      <c r="D4055" t="s">
        <v>1343</v>
      </c>
      <c r="E4055" t="s">
        <v>1344</v>
      </c>
      <c r="F4055" t="s">
        <v>4101</v>
      </c>
      <c r="G4055" t="s">
        <v>1345</v>
      </c>
      <c r="H4055" s="5">
        <v>24173815.41</v>
      </c>
      <c r="I4055">
        <f>IFERROR(VLOOKUP(G4055,'NCES Match'!$A$2:$B$1307,2,FALSE),"")</f>
        <v>4819650</v>
      </c>
      <c r="J4055" t="str" cm="1">
        <f t="array" ref="J4055">IFERROR(_xlfn.IFS(B4055=2015,H4055/$O$13,B4055=2016,H4055/$O$14,B4055=2017,H4055/$O$15,B4055=2018,H4055/$O$16,B4055=2019,H4055/$O$17,B4055=2020,H4055/$O$18,B4055=2021,H4055/$O$19,B4055=2022,H4055/$O$20),"")</f>
        <v/>
      </c>
      <c r="K4055" s="3" t="str" cm="1">
        <f t="array" ref="K4055">IFERROR(_xlfn.IFS(B4055=2015,J4055*$P$4,B4055=2016,J4055*$P$5,B4055=2017,J4055*$P$6,B4055=2018,J4055*$P$7,B4055=2019,J4055*$P$8,B4055=2020,J4055*$P$9,B4055=2021,J4055*$P$10,B4055=2022,J4055*$P$11),"")</f>
        <v/>
      </c>
      <c r="L4055" s="3">
        <f t="shared" si="64"/>
        <v>24173815.41</v>
      </c>
    </row>
    <row r="4056" spans="1:12">
      <c r="A4056">
        <v>4841350</v>
      </c>
      <c r="B4056">
        <v>2015</v>
      </c>
      <c r="C4056" t="s">
        <v>381</v>
      </c>
      <c r="D4056" t="s">
        <v>3103</v>
      </c>
      <c r="E4056" t="s">
        <v>3104</v>
      </c>
      <c r="G4056" t="s">
        <v>3105</v>
      </c>
      <c r="H4056" s="5">
        <v>576780.89</v>
      </c>
      <c r="I4056">
        <f>IFERROR(VLOOKUP(G4056,'NCES Match'!$A$2:$B$1307,2,FALSE),"")</f>
        <v>4841350</v>
      </c>
      <c r="J4056" cm="1">
        <f t="array" ref="J4056">IFERROR(_xlfn.IFS(B4056=2015,H4056/$O$13,B4056=2016,H4056/$O$14,B4056=2017,H4056/$O$15,B4056=2018,H4056/$O$16,B4056=2019,H4056/$O$17,B4056=2020,H4056/$O$18,B4056=2021,H4056/$O$19,B4056=2022,H4056/$O$20),"")</f>
        <v>4.5185231614264552E-4</v>
      </c>
      <c r="K4056" s="3" cm="1">
        <f t="array" ref="K4056">IFERROR(_xlfn.IFS(B4056=2015,J4056*$P$4,B4056=2016,J4056*$P$5,B4056=2017,J4056*$P$6,B4056=2018,J4056*$P$7,B4056=2019,J4056*$P$8,B4056=2020,J4056*$P$9,B4056=2021,J4056*$P$10,B4056=2022,J4056*$P$11),"")</f>
        <v>719115.27419327002</v>
      </c>
      <c r="L4056" s="3">
        <f t="shared" si="64"/>
        <v>1295896.16419327</v>
      </c>
    </row>
    <row r="4057" spans="1:12">
      <c r="A4057">
        <v>4841350</v>
      </c>
      <c r="B4057">
        <v>2016</v>
      </c>
      <c r="C4057" t="s">
        <v>4102</v>
      </c>
      <c r="D4057" t="s">
        <v>3103</v>
      </c>
      <c r="E4057" t="s">
        <v>3104</v>
      </c>
      <c r="F4057" t="s">
        <v>4101</v>
      </c>
      <c r="G4057" t="s">
        <v>4103</v>
      </c>
      <c r="H4057" s="5">
        <v>608954</v>
      </c>
      <c r="I4057">
        <f>IFERROR(VLOOKUP(G4057,'NCES Match'!$A$2:$B$1307,2,FALSE),"")</f>
        <v>4841350</v>
      </c>
      <c r="J4057" cm="1">
        <f t="array" ref="J4057">IFERROR(_xlfn.IFS(B4057=2015,H4057/$O$13,B4057=2016,H4057/$O$14,B4057=2017,H4057/$O$15,B4057=2018,H4057/$O$16,B4057=2019,H4057/$O$17,B4057=2020,H4057/$O$18,B4057=2021,H4057/$O$19,B4057=2022,H4057/$O$20),"")</f>
        <v>4.3593001760694705E-4</v>
      </c>
      <c r="K4057" s="3" cm="1">
        <f t="array" ref="K4057">IFERROR(_xlfn.IFS(B4057=2015,J4057*$P$4,B4057=2016,J4057*$P$5,B4057=2017,J4057*$P$6,B4057=2018,J4057*$P$7,B4057=2019,J4057*$P$8,B4057=2020,J4057*$P$9,B4057=2021,J4057*$P$10,B4057=2022,J4057*$P$11),"")</f>
        <v>730457.9594433906</v>
      </c>
      <c r="L4057" s="3">
        <f t="shared" si="64"/>
        <v>1339411.9594433906</v>
      </c>
    </row>
    <row r="4058" spans="1:12">
      <c r="A4058">
        <v>4841350</v>
      </c>
      <c r="B4058">
        <v>2017</v>
      </c>
      <c r="D4058" t="s">
        <v>3103</v>
      </c>
      <c r="E4058" t="s">
        <v>3104</v>
      </c>
      <c r="F4058" t="s">
        <v>4101</v>
      </c>
      <c r="G4058" t="s">
        <v>4103</v>
      </c>
      <c r="H4058" s="5">
        <v>583029</v>
      </c>
      <c r="I4058">
        <f>IFERROR(VLOOKUP(G4058,'NCES Match'!$A$2:$B$1307,2,FALSE),"")</f>
        <v>4841350</v>
      </c>
      <c r="J4058" cm="1">
        <f t="array" ref="J4058">IFERROR(_xlfn.IFS(B4058=2015,H4058/$O$13,B4058=2016,H4058/$O$14,B4058=2017,H4058/$O$15,B4058=2018,H4058/$O$16,B4058=2019,H4058/$O$17,B4058=2020,H4058/$O$18,B4058=2021,H4058/$O$19,B4058=2022,H4058/$O$20),"")</f>
        <v>4.0196279466309532E-4</v>
      </c>
      <c r="K4058" s="3" cm="1">
        <f t="array" ref="K4058">IFERROR(_xlfn.IFS(B4058=2015,J4058*$P$4,B4058=2016,J4058*$P$5,B4058=2017,J4058*$P$6,B4058=2018,J4058*$P$7,B4058=2019,J4058*$P$8,B4058=2020,J4058*$P$9,B4058=2021,J4058*$P$10,B4058=2022,J4058*$P$11),"")</f>
        <v>682632.44056163484</v>
      </c>
      <c r="L4058" s="3">
        <f t="shared" si="64"/>
        <v>1265661.440561635</v>
      </c>
    </row>
    <row r="4059" spans="1:12">
      <c r="A4059">
        <v>4841350</v>
      </c>
      <c r="B4059">
        <v>2018</v>
      </c>
      <c r="D4059" t="s">
        <v>3103</v>
      </c>
      <c r="E4059" t="s">
        <v>3104</v>
      </c>
      <c r="F4059" t="s">
        <v>4101</v>
      </c>
      <c r="G4059" t="s">
        <v>4103</v>
      </c>
      <c r="H4059" s="5">
        <v>607670</v>
      </c>
      <c r="I4059">
        <f>IFERROR(VLOOKUP(G4059,'NCES Match'!$A$2:$B$1307,2,FALSE),"")</f>
        <v>4841350</v>
      </c>
      <c r="J4059" cm="1">
        <f t="array" ref="J4059">IFERROR(_xlfn.IFS(B4059=2015,H4059/$O$13,B4059=2016,H4059/$O$14,B4059=2017,H4059/$O$15,B4059=2018,H4059/$O$16,B4059=2019,H4059/$O$17,B4059=2020,H4059/$O$18,B4059=2021,H4059/$O$19,B4059=2022,H4059/$O$20),"")</f>
        <v>3.9654042723064775E-4</v>
      </c>
      <c r="K4059" s="3" cm="1">
        <f t="array" ref="K4059">IFERROR(_xlfn.IFS(B4059=2015,J4059*$P$4,B4059=2016,J4059*$P$5,B4059=2017,J4059*$P$6,B4059=2018,J4059*$P$7,B4059=2019,J4059*$P$8,B4059=2020,J4059*$P$9,B4059=2021,J4059*$P$10,B4059=2022,J4059*$P$11),"")</f>
        <v>680801.74011471961</v>
      </c>
      <c r="L4059" s="3">
        <f t="shared" si="64"/>
        <v>1288471.7401147196</v>
      </c>
    </row>
    <row r="4060" spans="1:12">
      <c r="A4060">
        <v>4841350</v>
      </c>
      <c r="B4060">
        <v>2019</v>
      </c>
      <c r="D4060" t="s">
        <v>3103</v>
      </c>
      <c r="E4060" t="s">
        <v>3104</v>
      </c>
      <c r="F4060" t="s">
        <v>4101</v>
      </c>
      <c r="G4060" t="s">
        <v>4103</v>
      </c>
      <c r="H4060" s="5">
        <v>655086</v>
      </c>
      <c r="I4060">
        <f>IFERROR(VLOOKUP(G4060,'NCES Match'!$A$2:$B$1307,2,FALSE),"")</f>
        <v>4841350</v>
      </c>
      <c r="J4060" cm="1">
        <f t="array" ref="J4060">IFERROR(_xlfn.IFS(B4060=2015,H4060/$O$13,B4060=2016,H4060/$O$14,B4060=2017,H4060/$O$15,B4060=2018,H4060/$O$16,B4060=2019,H4060/$O$17,B4060=2020,H4060/$O$18,B4060=2021,H4060/$O$19,B4060=2022,H4060/$O$20),"")</f>
        <v>4.1478737093513191E-4</v>
      </c>
      <c r="K4060" s="3" cm="1">
        <f t="array" ref="K4060">IFERROR(_xlfn.IFS(B4060=2015,J4060*$P$4,B4060=2016,J4060*$P$5,B4060=2017,J4060*$P$6,B4060=2018,J4060*$P$7,B4060=2019,J4060*$P$8,B4060=2020,J4060*$P$9,B4060=2021,J4060*$P$10,B4060=2022,J4060*$P$11),"")</f>
        <v>720869.7435614015</v>
      </c>
      <c r="L4060" s="3">
        <f t="shared" si="64"/>
        <v>1375955.7435614015</v>
      </c>
    </row>
    <row r="4061" spans="1:12">
      <c r="A4061">
        <v>4841350</v>
      </c>
      <c r="B4061">
        <v>2020</v>
      </c>
      <c r="D4061" t="s">
        <v>3103</v>
      </c>
      <c r="E4061" t="s">
        <v>3104</v>
      </c>
      <c r="F4061" t="s">
        <v>4230</v>
      </c>
      <c r="G4061" t="s">
        <v>4321</v>
      </c>
      <c r="H4061" s="5">
        <v>879485</v>
      </c>
      <c r="I4061">
        <f>IFERROR(VLOOKUP(G4061,'NCES Match'!$A$2:$B$1307,2,FALSE),"")</f>
        <v>4841350</v>
      </c>
      <c r="J4061" cm="1">
        <f t="array" ref="J4061">IFERROR(_xlfn.IFS(B4061=2015,H4061/$O$13,B4061=2016,H4061/$O$14,B4061=2017,H4061/$O$15,B4061=2018,H4061/$O$16,B4061=2019,H4061/$O$17,B4061=2020,H4061/$O$18,B4061=2021,H4061/$O$19,B4061=2022,H4061/$O$20),"")</f>
        <v>4.7659957278966571E-4</v>
      </c>
      <c r="K4061" s="3" cm="1">
        <f t="array" ref="K4061">IFERROR(_xlfn.IFS(B4061=2015,J4061*$P$4,B4061=2016,J4061*$P$5,B4061=2017,J4061*$P$6,B4061=2018,J4061*$P$7,B4061=2019,J4061*$P$8,B4061=2020,J4061*$P$9,B4061=2021,J4061*$P$10,B4061=2022,J4061*$P$11),"")</f>
        <v>1004673.2410684127</v>
      </c>
      <c r="L4061" s="3">
        <f t="shared" si="64"/>
        <v>1884158.2410684125</v>
      </c>
    </row>
    <row r="4062" spans="1:12">
      <c r="A4062">
        <v>4841350</v>
      </c>
      <c r="B4062">
        <v>2021</v>
      </c>
      <c r="D4062" t="s">
        <v>3103</v>
      </c>
      <c r="E4062" t="s">
        <v>3104</v>
      </c>
      <c r="F4062" t="s">
        <v>4101</v>
      </c>
      <c r="G4062" t="s">
        <v>4321</v>
      </c>
      <c r="H4062" s="5">
        <v>978356</v>
      </c>
      <c r="I4062">
        <f>IFERROR(VLOOKUP(G4062,'NCES Match'!$A$2:$B$1307,2,FALSE),"")</f>
        <v>4841350</v>
      </c>
      <c r="J4062" cm="1">
        <f t="array" ref="J4062">IFERROR(_xlfn.IFS(B4062=2015,H4062/$O$13,B4062=2016,H4062/$O$14,B4062=2017,H4062/$O$15,B4062=2018,H4062/$O$16,B4062=2019,H4062/$O$17,B4062=2020,H4062/$O$18,B4062=2021,H4062/$O$19,B4062=2022,H4062/$O$20),"")</f>
        <v>5.0056901426078469E-4</v>
      </c>
      <c r="K4062" s="3" cm="1">
        <f t="array" ref="K4062">IFERROR(_xlfn.IFS(B4062=2015,J4062*$P$4,B4062=2016,J4062*$P$5,B4062=2017,J4062*$P$6,B4062=2018,J4062*$P$7,B4062=2019,J4062*$P$8,B4062=2020,J4062*$P$9,B4062=2021,J4062*$P$10,B4062=2022,J4062*$P$11),"")</f>
        <v>1071494.6518496866</v>
      </c>
      <c r="L4062" s="3">
        <f t="shared" si="64"/>
        <v>2049850.6518496866</v>
      </c>
    </row>
    <row r="4063" spans="1:12">
      <c r="A4063">
        <v>4841350</v>
      </c>
      <c r="B4063">
        <v>2022</v>
      </c>
      <c r="D4063" t="s">
        <v>3103</v>
      </c>
      <c r="E4063" t="s">
        <v>3104</v>
      </c>
      <c r="F4063" t="s">
        <v>4101</v>
      </c>
      <c r="G4063" t="s">
        <v>4321</v>
      </c>
      <c r="H4063" s="5">
        <v>1050365.46</v>
      </c>
      <c r="I4063">
        <f>IFERROR(VLOOKUP(G4063,'NCES Match'!$A$2:$B$1307,2,FALSE),"")</f>
        <v>4841350</v>
      </c>
      <c r="J4063" cm="1">
        <f t="array" ref="J4063">IFERROR(_xlfn.IFS(B4063=2015,H4063/$O$13,B4063=2016,H4063/$O$14,B4063=2017,H4063/$O$15,B4063=2018,H4063/$O$16,B4063=2019,H4063/$O$17,B4063=2020,H4063/$O$18,B4063=2021,H4063/$O$19,B4063=2022,H4063/$O$20),"")</f>
        <v>4.6135269607934087E-4</v>
      </c>
      <c r="K4063" s="3" cm="1">
        <f t="array" ref="K4063">IFERROR(_xlfn.IFS(B4063=2015,J4063*$P$4,B4063=2016,J4063*$P$5,B4063=2017,J4063*$P$6,B4063=2018,J4063*$P$7,B4063=2019,J4063*$P$8,B4063=2020,J4063*$P$9,B4063=2021,J4063*$P$10,B4063=2022,J4063*$P$11),"")</f>
        <v>993515.19077914336</v>
      </c>
      <c r="L4063" s="3">
        <f t="shared" si="64"/>
        <v>2043880.6507791434</v>
      </c>
    </row>
    <row r="4064" spans="1:12">
      <c r="A4064">
        <v>4841350</v>
      </c>
      <c r="B4064">
        <v>2023</v>
      </c>
      <c r="D4064" t="s">
        <v>3103</v>
      </c>
      <c r="E4064" t="s">
        <v>3104</v>
      </c>
      <c r="F4064" t="s">
        <v>4101</v>
      </c>
      <c r="G4064" t="s">
        <v>4103</v>
      </c>
      <c r="H4064" s="5">
        <v>1448528.36</v>
      </c>
      <c r="I4064">
        <f>IFERROR(VLOOKUP(G4064,'NCES Match'!$A$2:$B$1307,2,FALSE),"")</f>
        <v>4841350</v>
      </c>
      <c r="J4064" t="str" cm="1">
        <f t="array" ref="J4064">IFERROR(_xlfn.IFS(B4064=2015,H4064/$O$13,B4064=2016,H4064/$O$14,B4064=2017,H4064/$O$15,B4064=2018,H4064/$O$16,B4064=2019,H4064/$O$17,B4064=2020,H4064/$O$18,B4064=2021,H4064/$O$19,B4064=2022,H4064/$O$20),"")</f>
        <v/>
      </c>
      <c r="K4064" s="3" t="str" cm="1">
        <f t="array" ref="K4064">IFERROR(_xlfn.IFS(B4064=2015,J4064*$P$4,B4064=2016,J4064*$P$5,B4064=2017,J4064*$P$6,B4064=2018,J4064*$P$7,B4064=2019,J4064*$P$8,B4064=2020,J4064*$P$9,B4064=2021,J4064*$P$10,B4064=2022,J4064*$P$11),"")</f>
        <v/>
      </c>
      <c r="L4064" s="3">
        <f t="shared" si="64"/>
        <v>1448528.36</v>
      </c>
    </row>
    <row r="4065" spans="1:12">
      <c r="A4065">
        <v>4831770</v>
      </c>
      <c r="B4065">
        <v>2015</v>
      </c>
      <c r="C4065" t="s">
        <v>381</v>
      </c>
      <c r="D4065" t="s">
        <v>2318</v>
      </c>
      <c r="E4065" t="s">
        <v>2319</v>
      </c>
      <c r="G4065" t="s">
        <v>2320</v>
      </c>
      <c r="H4065" s="5">
        <v>265971</v>
      </c>
      <c r="I4065">
        <f>IFERROR(VLOOKUP(G4065,'NCES Match'!$A$2:$B$1307,2,FALSE),"")</f>
        <v>4831770</v>
      </c>
      <c r="J4065" cm="1">
        <f t="array" ref="J4065">IFERROR(_xlfn.IFS(B4065=2015,H4065/$O$13,B4065=2016,H4065/$O$14,B4065=2017,H4065/$O$15,B4065=2018,H4065/$O$16,B4065=2019,H4065/$O$17,B4065=2020,H4065/$O$18,B4065=2021,H4065/$O$19,B4065=2022,H4065/$O$20),"")</f>
        <v>2.0836268063037866E-4</v>
      </c>
      <c r="K4065" s="3" cm="1">
        <f t="array" ref="K4065">IFERROR(_xlfn.IFS(B4065=2015,J4065*$P$4,B4065=2016,J4065*$P$5,B4065=2017,J4065*$P$6,B4065=2018,J4065*$P$7,B4065=2019,J4065*$P$8,B4065=2020,J4065*$P$9,B4065=2021,J4065*$P$10,B4065=2022,J4065*$P$11),"")</f>
        <v>331605.66154065577</v>
      </c>
      <c r="L4065" s="3">
        <f t="shared" si="64"/>
        <v>597576.66154065577</v>
      </c>
    </row>
    <row r="4066" spans="1:12">
      <c r="A4066">
        <v>4831770</v>
      </c>
      <c r="B4066">
        <v>2016</v>
      </c>
      <c r="C4066" t="s">
        <v>4102</v>
      </c>
      <c r="D4066" t="s">
        <v>2318</v>
      </c>
      <c r="E4066" t="s">
        <v>2319</v>
      </c>
      <c r="F4066" t="s">
        <v>4101</v>
      </c>
      <c r="G4066" t="s">
        <v>2320</v>
      </c>
      <c r="H4066" s="5">
        <v>272971</v>
      </c>
      <c r="I4066">
        <f>IFERROR(VLOOKUP(G4066,'NCES Match'!$A$2:$B$1307,2,FALSE),"")</f>
        <v>4831770</v>
      </c>
      <c r="J4066" cm="1">
        <f t="array" ref="J4066">IFERROR(_xlfn.IFS(B4066=2015,H4066/$O$13,B4066=2016,H4066/$O$14,B4066=2017,H4066/$O$15,B4066=2018,H4066/$O$16,B4066=2019,H4066/$O$17,B4066=2020,H4066/$O$18,B4066=2021,H4066/$O$19,B4066=2022,H4066/$O$20),"")</f>
        <v>1.9541090597349872E-4</v>
      </c>
      <c r="K4066" s="3" cm="1">
        <f t="array" ref="K4066">IFERROR(_xlfn.IFS(B4066=2015,J4066*$P$4,B4066=2016,J4066*$P$5,B4066=2017,J4066*$P$6,B4066=2018,J4066*$P$7,B4066=2019,J4066*$P$8,B4066=2020,J4066*$P$9,B4066=2021,J4066*$P$10,B4066=2022,J4066*$P$11),"")</f>
        <v>327436.62024918431</v>
      </c>
      <c r="L4066" s="3">
        <f t="shared" si="64"/>
        <v>600407.62024918431</v>
      </c>
    </row>
    <row r="4067" spans="1:12">
      <c r="A4067">
        <v>4831770</v>
      </c>
      <c r="B4067">
        <v>2017</v>
      </c>
      <c r="D4067" t="s">
        <v>2318</v>
      </c>
      <c r="E4067" t="s">
        <v>2319</v>
      </c>
      <c r="F4067" t="s">
        <v>4101</v>
      </c>
      <c r="G4067" t="s">
        <v>2320</v>
      </c>
      <c r="H4067" s="5">
        <v>247800</v>
      </c>
      <c r="I4067">
        <f>IFERROR(VLOOKUP(G4067,'NCES Match'!$A$2:$B$1307,2,FALSE),"")</f>
        <v>4831770</v>
      </c>
      <c r="J4067" cm="1">
        <f t="array" ref="J4067">IFERROR(_xlfn.IFS(B4067=2015,H4067/$O$13,B4067=2016,H4067/$O$14,B4067=2017,H4067/$O$15,B4067=2018,H4067/$O$16,B4067=2019,H4067/$O$17,B4067=2020,H4067/$O$18,B4067=2021,H4067/$O$19,B4067=2022,H4067/$O$20),"")</f>
        <v>1.708429263681824E-4</v>
      </c>
      <c r="K4067" s="3" cm="1">
        <f t="array" ref="K4067">IFERROR(_xlfn.IFS(B4067=2015,J4067*$P$4,B4067=2016,J4067*$P$5,B4067=2017,J4067*$P$6,B4067=2018,J4067*$P$7,B4067=2019,J4067*$P$8,B4067=2020,J4067*$P$9,B4067=2021,J4067*$P$10,B4067=2022,J4067*$P$11),"")</f>
        <v>290133.62760887214</v>
      </c>
      <c r="L4067" s="3">
        <f t="shared" si="64"/>
        <v>537933.62760887214</v>
      </c>
    </row>
    <row r="4068" spans="1:12">
      <c r="A4068">
        <v>4831770</v>
      </c>
      <c r="B4068">
        <v>2018</v>
      </c>
      <c r="D4068" t="s">
        <v>2318</v>
      </c>
      <c r="E4068" t="s">
        <v>2319</v>
      </c>
      <c r="F4068" t="s">
        <v>4101</v>
      </c>
      <c r="G4068" t="s">
        <v>2320</v>
      </c>
      <c r="H4068" s="5">
        <v>250579</v>
      </c>
      <c r="I4068">
        <f>IFERROR(VLOOKUP(G4068,'NCES Match'!$A$2:$B$1307,2,FALSE),"")</f>
        <v>4831770</v>
      </c>
      <c r="J4068" cm="1">
        <f t="array" ref="J4068">IFERROR(_xlfn.IFS(B4068=2015,H4068/$O$13,B4068=2016,H4068/$O$14,B4068=2017,H4068/$O$15,B4068=2018,H4068/$O$16,B4068=2019,H4068/$O$17,B4068=2020,H4068/$O$18,B4068=2021,H4068/$O$19,B4068=2022,H4068/$O$20),"")</f>
        <v>1.6351754030152627E-4</v>
      </c>
      <c r="K4068" s="3" cm="1">
        <f t="array" ref="K4068">IFERROR(_xlfn.IFS(B4068=2015,J4068*$P$4,B4068=2016,J4068*$P$5,B4068=2017,J4068*$P$6,B4068=2018,J4068*$P$7,B4068=2019,J4068*$P$8,B4068=2020,J4068*$P$9,B4068=2021,J4068*$P$10,B4068=2022,J4068*$P$11),"")</f>
        <v>280735.62827884592</v>
      </c>
      <c r="L4068" s="3">
        <f t="shared" si="64"/>
        <v>531314.62827884592</v>
      </c>
    </row>
    <row r="4069" spans="1:12">
      <c r="A4069">
        <v>4831770</v>
      </c>
      <c r="B4069">
        <v>2019</v>
      </c>
      <c r="D4069" t="s">
        <v>2318</v>
      </c>
      <c r="E4069" t="s">
        <v>2319</v>
      </c>
      <c r="F4069" t="s">
        <v>4101</v>
      </c>
      <c r="G4069" t="s">
        <v>2320</v>
      </c>
      <c r="H4069" s="5">
        <v>273669</v>
      </c>
      <c r="I4069">
        <f>IFERROR(VLOOKUP(G4069,'NCES Match'!$A$2:$B$1307,2,FALSE),"")</f>
        <v>4831770</v>
      </c>
      <c r="J4069" cm="1">
        <f t="array" ref="J4069">IFERROR(_xlfn.IFS(B4069=2015,H4069/$O$13,B4069=2016,H4069/$O$14,B4069=2017,H4069/$O$15,B4069=2018,H4069/$O$16,B4069=2019,H4069/$O$17,B4069=2020,H4069/$O$18,B4069=2021,H4069/$O$19,B4069=2022,H4069/$O$20),"")</f>
        <v>1.7328174471206319E-4</v>
      </c>
      <c r="K4069" s="3" cm="1">
        <f t="array" ref="K4069">IFERROR(_xlfn.IFS(B4069=2015,J4069*$P$4,B4069=2016,J4069*$P$5,B4069=2017,J4069*$P$6,B4069=2018,J4069*$P$7,B4069=2019,J4069*$P$8,B4069=2020,J4069*$P$9,B4069=2021,J4069*$P$10,B4069=2022,J4069*$P$11),"")</f>
        <v>301150.84408872301</v>
      </c>
      <c r="L4069" s="3">
        <f t="shared" si="64"/>
        <v>574819.84408872295</v>
      </c>
    </row>
    <row r="4070" spans="1:12">
      <c r="A4070">
        <v>4831770</v>
      </c>
      <c r="B4070">
        <v>2020</v>
      </c>
      <c r="D4070" t="s">
        <v>2318</v>
      </c>
      <c r="E4070" t="s">
        <v>2319</v>
      </c>
      <c r="F4070" t="s">
        <v>4230</v>
      </c>
      <c r="G4070" t="s">
        <v>2320</v>
      </c>
      <c r="H4070" s="5">
        <v>297522</v>
      </c>
      <c r="I4070">
        <f>IFERROR(VLOOKUP(G4070,'NCES Match'!$A$2:$B$1307,2,FALSE),"")</f>
        <v>4831770</v>
      </c>
      <c r="J4070" cm="1">
        <f t="array" ref="J4070">IFERROR(_xlfn.IFS(B4070=2015,H4070/$O$13,B4070=2016,H4070/$O$14,B4070=2017,H4070/$O$15,B4070=2018,H4070/$O$16,B4070=2019,H4070/$O$17,B4070=2020,H4070/$O$18,B4070=2021,H4070/$O$19,B4070=2022,H4070/$O$20),"")</f>
        <v>1.6122942187249005E-4</v>
      </c>
      <c r="K4070" s="3" cm="1">
        <f t="array" ref="K4070">IFERROR(_xlfn.IFS(B4070=2015,J4070*$P$4,B4070=2016,J4070*$P$5,B4070=2017,J4070*$P$6,B4070=2018,J4070*$P$7,B4070=2019,J4070*$P$8,B4070=2020,J4070*$P$9,B4070=2021,J4070*$P$10,B4070=2022,J4070*$P$11),"")</f>
        <v>339872.07516803162</v>
      </c>
      <c r="L4070" s="3">
        <f t="shared" si="64"/>
        <v>637394.07516803162</v>
      </c>
    </row>
    <row r="4071" spans="1:12">
      <c r="A4071">
        <v>4831770</v>
      </c>
      <c r="B4071">
        <v>2021</v>
      </c>
      <c r="D4071" t="s">
        <v>2318</v>
      </c>
      <c r="E4071" t="s">
        <v>2319</v>
      </c>
      <c r="F4071" t="s">
        <v>4230</v>
      </c>
      <c r="G4071" t="s">
        <v>2320</v>
      </c>
      <c r="H4071" s="5">
        <v>304034.36</v>
      </c>
      <c r="I4071">
        <f>IFERROR(VLOOKUP(G4071,'NCES Match'!$A$2:$B$1307,2,FALSE),"")</f>
        <v>4831770</v>
      </c>
      <c r="J4071" cm="1">
        <f t="array" ref="J4071">IFERROR(_xlfn.IFS(B4071=2015,H4071/$O$13,B4071=2016,H4071/$O$14,B4071=2017,H4071/$O$15,B4071=2018,H4071/$O$16,B4071=2019,H4071/$O$17,B4071=2020,H4071/$O$18,B4071=2021,H4071/$O$19,B4071=2022,H4071/$O$20),"")</f>
        <v>1.5555705682451841E-4</v>
      </c>
      <c r="K4071" s="3" cm="1">
        <f t="array" ref="K4071">IFERROR(_xlfn.IFS(B4071=2015,J4071*$P$4,B4071=2016,J4071*$P$5,B4071=2017,J4071*$P$6,B4071=2018,J4071*$P$7,B4071=2019,J4071*$P$8,B4071=2020,J4071*$P$9,B4071=2021,J4071*$P$10,B4071=2022,J4071*$P$11),"")</f>
        <v>332978.17023511103</v>
      </c>
      <c r="L4071" s="3">
        <f t="shared" si="64"/>
        <v>637012.53023511101</v>
      </c>
    </row>
    <row r="4072" spans="1:12">
      <c r="A4072">
        <v>4831770</v>
      </c>
      <c r="B4072">
        <v>2022</v>
      </c>
      <c r="D4072" t="s">
        <v>2318</v>
      </c>
      <c r="E4072" t="s">
        <v>2319</v>
      </c>
      <c r="F4072" t="s">
        <v>4101</v>
      </c>
      <c r="G4072" t="s">
        <v>2320</v>
      </c>
      <c r="H4072" s="5">
        <v>427412</v>
      </c>
      <c r="I4072">
        <f>IFERROR(VLOOKUP(G4072,'NCES Match'!$A$2:$B$1307,2,FALSE),"")</f>
        <v>4831770</v>
      </c>
      <c r="J4072" cm="1">
        <f t="array" ref="J4072">IFERROR(_xlfn.IFS(B4072=2015,H4072/$O$13,B4072=2016,H4072/$O$14,B4072=2017,H4072/$O$15,B4072=2018,H4072/$O$16,B4072=2019,H4072/$O$17,B4072=2020,H4072/$O$18,B4072=2021,H4072/$O$19,B4072=2022,H4072/$O$20),"")</f>
        <v>1.8773244746325078E-4</v>
      </c>
      <c r="K4072" s="3" cm="1">
        <f t="array" ref="K4072">IFERROR(_xlfn.IFS(B4072=2015,J4072*$P$4,B4072=2016,J4072*$P$5,B4072=2017,J4072*$P$6,B4072=2018,J4072*$P$7,B4072=2019,J4072*$P$8,B4072=2020,J4072*$P$9,B4072=2021,J4072*$P$10,B4072=2022,J4072*$P$11),"")</f>
        <v>404278.63528689835</v>
      </c>
      <c r="L4072" s="3">
        <f t="shared" si="64"/>
        <v>831690.63528689835</v>
      </c>
    </row>
    <row r="4073" spans="1:12">
      <c r="A4073">
        <v>4831770</v>
      </c>
      <c r="B4073">
        <v>2023</v>
      </c>
      <c r="D4073" t="s">
        <v>2318</v>
      </c>
      <c r="E4073" t="s">
        <v>2319</v>
      </c>
      <c r="F4073" t="s">
        <v>4101</v>
      </c>
      <c r="G4073" t="s">
        <v>2320</v>
      </c>
      <c r="H4073" s="5">
        <v>433598.91</v>
      </c>
      <c r="I4073">
        <f>IFERROR(VLOOKUP(G4073,'NCES Match'!$A$2:$B$1307,2,FALSE),"")</f>
        <v>4831770</v>
      </c>
      <c r="J4073" t="str" cm="1">
        <f t="array" ref="J4073">IFERROR(_xlfn.IFS(B4073=2015,H4073/$O$13,B4073=2016,H4073/$O$14,B4073=2017,H4073/$O$15,B4073=2018,H4073/$O$16,B4073=2019,H4073/$O$17,B4073=2020,H4073/$O$18,B4073=2021,H4073/$O$19,B4073=2022,H4073/$O$20),"")</f>
        <v/>
      </c>
      <c r="K4073" s="3" t="str" cm="1">
        <f t="array" ref="K4073">IFERROR(_xlfn.IFS(B4073=2015,J4073*$P$4,B4073=2016,J4073*$P$5,B4073=2017,J4073*$P$6,B4073=2018,J4073*$P$7,B4073=2019,J4073*$P$8,B4073=2020,J4073*$P$9,B4073=2021,J4073*$P$10,B4073=2022,J4073*$P$11),"")</f>
        <v/>
      </c>
      <c r="L4073" s="3">
        <f t="shared" si="64"/>
        <v>433598.91</v>
      </c>
    </row>
    <row r="4074" spans="1:12">
      <c r="A4074">
        <v>4818940</v>
      </c>
      <c r="B4074">
        <v>2015</v>
      </c>
      <c r="C4074" t="s">
        <v>381</v>
      </c>
      <c r="D4074" t="s">
        <v>1295</v>
      </c>
      <c r="E4074" t="s">
        <v>1296</v>
      </c>
      <c r="G4074" t="s">
        <v>1297</v>
      </c>
      <c r="H4074" s="5">
        <v>345829.13</v>
      </c>
      <c r="I4074">
        <f>IFERROR(VLOOKUP(G4074,'NCES Match'!$A$2:$B$1307,2,FALSE),"")</f>
        <v>4818940</v>
      </c>
      <c r="J4074" cm="1">
        <f t="array" ref="J4074">IFERROR(_xlfn.IFS(B4074=2015,H4074/$O$13,B4074=2016,H4074/$O$14,B4074=2017,H4074/$O$15,B4074=2018,H4074/$O$16,B4074=2019,H4074/$O$17,B4074=2020,H4074/$O$18,B4074=2021,H4074/$O$19,B4074=2022,H4074/$O$20),"")</f>
        <v>2.709238396925669E-4</v>
      </c>
      <c r="K4074" s="3" cm="1">
        <f t="array" ref="K4074">IFERROR(_xlfn.IFS(B4074=2015,J4074*$P$4,B4074=2016,J4074*$P$5,B4074=2017,J4074*$P$6,B4074=2018,J4074*$P$7,B4074=2019,J4074*$P$8,B4074=2020,J4074*$P$9,B4074=2021,J4074*$P$10,B4074=2022,J4074*$P$11),"")</f>
        <v>431170.68189268548</v>
      </c>
      <c r="L4074" s="3">
        <f t="shared" si="64"/>
        <v>776999.81189268548</v>
      </c>
    </row>
    <row r="4075" spans="1:12">
      <c r="A4075">
        <v>4818940</v>
      </c>
      <c r="B4075">
        <v>2016</v>
      </c>
      <c r="C4075" t="s">
        <v>4102</v>
      </c>
      <c r="D4075" t="s">
        <v>1295</v>
      </c>
      <c r="E4075" t="s">
        <v>1296</v>
      </c>
      <c r="F4075" t="s">
        <v>4101</v>
      </c>
      <c r="G4075" t="s">
        <v>1297</v>
      </c>
      <c r="H4075" s="5">
        <v>341316</v>
      </c>
      <c r="I4075">
        <f>IFERROR(VLOOKUP(G4075,'NCES Match'!$A$2:$B$1307,2,FALSE),"")</f>
        <v>4818940</v>
      </c>
      <c r="J4075" cm="1">
        <f t="array" ref="J4075">IFERROR(_xlfn.IFS(B4075=2015,H4075/$O$13,B4075=2016,H4075/$O$14,B4075=2017,H4075/$O$15,B4075=2018,H4075/$O$16,B4075=2019,H4075/$O$17,B4075=2020,H4075/$O$18,B4075=2021,H4075/$O$19,B4075=2022,H4075/$O$20),"")</f>
        <v>2.4433682985830252E-4</v>
      </c>
      <c r="K4075" s="3" cm="1">
        <f t="array" ref="K4075">IFERROR(_xlfn.IFS(B4075=2015,J4075*$P$4,B4075=2016,J4075*$P$5,B4075=2017,J4075*$P$6,B4075=2018,J4075*$P$7,B4075=2019,J4075*$P$8,B4075=2020,J4075*$P$9,B4075=2021,J4075*$P$10,B4075=2022,J4075*$P$11),"")</f>
        <v>409418.42714783113</v>
      </c>
      <c r="L4075" s="3">
        <f t="shared" si="64"/>
        <v>750734.42714783107</v>
      </c>
    </row>
    <row r="4076" spans="1:12">
      <c r="A4076">
        <v>4818940</v>
      </c>
      <c r="B4076">
        <v>2017</v>
      </c>
      <c r="D4076" t="s">
        <v>1295</v>
      </c>
      <c r="E4076" t="s">
        <v>1296</v>
      </c>
      <c r="F4076" t="s">
        <v>4101</v>
      </c>
      <c r="G4076" t="s">
        <v>1297</v>
      </c>
      <c r="H4076" s="5">
        <v>343070</v>
      </c>
      <c r="I4076">
        <f>IFERROR(VLOOKUP(G4076,'NCES Match'!$A$2:$B$1307,2,FALSE),"")</f>
        <v>4818940</v>
      </c>
      <c r="J4076" cm="1">
        <f t="array" ref="J4076">IFERROR(_xlfn.IFS(B4076=2015,H4076/$O$13,B4076=2016,H4076/$O$14,B4076=2017,H4076/$O$15,B4076=2018,H4076/$O$16,B4076=2019,H4076/$O$17,B4076=2020,H4076/$O$18,B4076=2021,H4076/$O$19,B4076=2022,H4076/$O$20),"")</f>
        <v>2.3652575766397232E-4</v>
      </c>
      <c r="K4076" s="3" cm="1">
        <f t="array" ref="K4076">IFERROR(_xlfn.IFS(B4076=2015,J4076*$P$4,B4076=2016,J4076*$P$5,B4076=2017,J4076*$P$6,B4076=2018,J4076*$P$7,B4076=2019,J4076*$P$8,B4076=2020,J4076*$P$9,B4076=2021,J4076*$P$10,B4076=2022,J4076*$P$11),"")</f>
        <v>401679.35279974079</v>
      </c>
      <c r="L4076" s="3">
        <f t="shared" si="64"/>
        <v>744749.35279974085</v>
      </c>
    </row>
    <row r="4077" spans="1:12">
      <c r="A4077">
        <v>4818940</v>
      </c>
      <c r="B4077">
        <v>2018</v>
      </c>
      <c r="D4077" t="s">
        <v>1295</v>
      </c>
      <c r="E4077" t="s">
        <v>1296</v>
      </c>
      <c r="F4077" t="s">
        <v>4101</v>
      </c>
      <c r="G4077" t="s">
        <v>1297</v>
      </c>
      <c r="H4077" s="5">
        <v>377700</v>
      </c>
      <c r="I4077">
        <f>IFERROR(VLOOKUP(G4077,'NCES Match'!$A$2:$B$1307,2,FALSE),"")</f>
        <v>4818940</v>
      </c>
      <c r="J4077" cm="1">
        <f t="array" ref="J4077">IFERROR(_xlfn.IFS(B4077=2015,H4077/$O$13,B4077=2016,H4077/$O$14,B4077=2017,H4077/$O$15,B4077=2018,H4077/$O$16,B4077=2019,H4077/$O$17,B4077=2020,H4077/$O$18,B4077=2021,H4077/$O$19,B4077=2022,H4077/$O$20),"")</f>
        <v>2.4647147195849004E-4</v>
      </c>
      <c r="K4077" s="3" cm="1">
        <f t="array" ref="K4077">IFERROR(_xlfn.IFS(B4077=2015,J4077*$P$4,B4077=2016,J4077*$P$5,B4077=2017,J4077*$P$6,B4077=2018,J4077*$P$7,B4077=2019,J4077*$P$8,B4077=2020,J4077*$P$9,B4077=2021,J4077*$P$10,B4077=2022,J4077*$P$11),"")</f>
        <v>423155.3593913301</v>
      </c>
      <c r="L4077" s="3">
        <f t="shared" si="64"/>
        <v>800855.35939133004</v>
      </c>
    </row>
    <row r="4078" spans="1:12">
      <c r="A4078">
        <v>4818940</v>
      </c>
      <c r="B4078">
        <v>2019</v>
      </c>
      <c r="D4078" t="s">
        <v>1295</v>
      </c>
      <c r="E4078" t="s">
        <v>1296</v>
      </c>
      <c r="F4078" t="s">
        <v>4101</v>
      </c>
      <c r="G4078" t="s">
        <v>1297</v>
      </c>
      <c r="H4078" s="5">
        <v>372781</v>
      </c>
      <c r="I4078">
        <f>IFERROR(VLOOKUP(G4078,'NCES Match'!$A$2:$B$1307,2,FALSE),"")</f>
        <v>4818940</v>
      </c>
      <c r="J4078" cm="1">
        <f t="array" ref="J4078">IFERROR(_xlfn.IFS(B4078=2015,H4078/$O$13,B4078=2016,H4078/$O$14,B4078=2017,H4078/$O$15,B4078=2018,H4078/$O$16,B4078=2019,H4078/$O$17,B4078=2020,H4078/$O$18,B4078=2021,H4078/$O$19,B4078=2022,H4078/$O$20),"")</f>
        <v>2.360374835129577E-4</v>
      </c>
      <c r="K4078" s="3" cm="1">
        <f t="array" ref="K4078">IFERROR(_xlfn.IFS(B4078=2015,J4078*$P$4,B4078=2016,J4078*$P$5,B4078=2017,J4078*$P$6,B4078=2018,J4078*$P$7,B4078=2019,J4078*$P$8,B4078=2020,J4078*$P$9,B4078=2021,J4078*$P$10,B4078=2022,J4078*$P$11),"")</f>
        <v>410215.67225457856</v>
      </c>
      <c r="L4078" s="3">
        <f t="shared" si="64"/>
        <v>782996.67225457856</v>
      </c>
    </row>
    <row r="4079" spans="1:12">
      <c r="A4079">
        <v>4818940</v>
      </c>
      <c r="B4079">
        <v>2020</v>
      </c>
      <c r="D4079" t="s">
        <v>1295</v>
      </c>
      <c r="E4079" t="s">
        <v>1296</v>
      </c>
      <c r="F4079" t="s">
        <v>4230</v>
      </c>
      <c r="G4079" t="s">
        <v>1297</v>
      </c>
      <c r="H4079" s="5">
        <v>373104</v>
      </c>
      <c r="I4079">
        <f>IFERROR(VLOOKUP(G4079,'NCES Match'!$A$2:$B$1307,2,FALSE),"")</f>
        <v>4818940</v>
      </c>
      <c r="J4079" cm="1">
        <f t="array" ref="J4079">IFERROR(_xlfn.IFS(B4079=2015,H4079/$O$13,B4079=2016,H4079/$O$14,B4079=2017,H4079/$O$15,B4079=2018,H4079/$O$16,B4079=2019,H4079/$O$17,B4079=2020,H4079/$O$18,B4079=2021,H4079/$O$19,B4079=2022,H4079/$O$20),"")</f>
        <v>2.0218787927720819E-4</v>
      </c>
      <c r="K4079" s="3" cm="1">
        <f t="array" ref="K4079">IFERROR(_xlfn.IFS(B4079=2015,J4079*$P$4,B4079=2016,J4079*$P$5,B4079=2017,J4079*$P$6,B4079=2018,J4079*$P$7,B4079=2019,J4079*$P$8,B4079=2020,J4079*$P$9,B4079=2021,J4079*$P$10,B4079=2022,J4079*$P$11),"")</f>
        <v>426212.61867523502</v>
      </c>
      <c r="L4079" s="3">
        <f t="shared" si="64"/>
        <v>799316.61867523496</v>
      </c>
    </row>
    <row r="4080" spans="1:12">
      <c r="A4080">
        <v>4818940</v>
      </c>
      <c r="B4080">
        <v>2021</v>
      </c>
      <c r="D4080" t="s">
        <v>1295</v>
      </c>
      <c r="E4080" t="s">
        <v>1296</v>
      </c>
      <c r="F4080" t="s">
        <v>4230</v>
      </c>
      <c r="G4080" t="s">
        <v>1297</v>
      </c>
      <c r="H4080" s="5">
        <v>406534.02</v>
      </c>
      <c r="I4080">
        <f>IFERROR(VLOOKUP(G4080,'NCES Match'!$A$2:$B$1307,2,FALSE),"")</f>
        <v>4818940</v>
      </c>
      <c r="J4080" cm="1">
        <f t="array" ref="J4080">IFERROR(_xlfn.IFS(B4080=2015,H4080/$O$13,B4080=2016,H4080/$O$14,B4080=2017,H4080/$O$15,B4080=2018,H4080/$O$16,B4080=2019,H4080/$O$17,B4080=2020,H4080/$O$18,B4080=2021,H4080/$O$19,B4080=2022,H4080/$O$20),"")</f>
        <v>2.0800029197436733E-4</v>
      </c>
      <c r="K4080" s="3" cm="1">
        <f t="array" ref="K4080">IFERROR(_xlfn.IFS(B4080=2015,J4080*$P$4,B4080=2016,J4080*$P$5,B4080=2017,J4080*$P$6,B4080=2018,J4080*$P$7,B4080=2019,J4080*$P$8,B4080=2020,J4080*$P$9,B4080=2021,J4080*$P$10,B4080=2022,J4080*$P$11),"")</f>
        <v>445235.70993069344</v>
      </c>
      <c r="L4080" s="3">
        <f t="shared" si="64"/>
        <v>851769.72993069352</v>
      </c>
    </row>
    <row r="4081" spans="1:12">
      <c r="A4081">
        <v>4818940</v>
      </c>
      <c r="B4081">
        <v>2022</v>
      </c>
      <c r="D4081" t="s">
        <v>1295</v>
      </c>
      <c r="E4081" t="s">
        <v>1296</v>
      </c>
      <c r="F4081" t="s">
        <v>4101</v>
      </c>
      <c r="G4081" t="s">
        <v>1297</v>
      </c>
      <c r="H4081" s="5">
        <v>474337.84</v>
      </c>
      <c r="I4081">
        <f>IFERROR(VLOOKUP(G4081,'NCES Match'!$A$2:$B$1307,2,FALSE),"")</f>
        <v>4818940</v>
      </c>
      <c r="J4081" cm="1">
        <f t="array" ref="J4081">IFERROR(_xlfn.IFS(B4081=2015,H4081/$O$13,B4081=2016,H4081/$O$14,B4081=2017,H4081/$O$15,B4081=2018,H4081/$O$16,B4081=2019,H4081/$O$17,B4081=2020,H4081/$O$18,B4081=2021,H4081/$O$19,B4081=2022,H4081/$O$20),"")</f>
        <v>2.0834371432629841E-4</v>
      </c>
      <c r="K4081" s="3" cm="1">
        <f t="array" ref="K4081">IFERROR(_xlfn.IFS(B4081=2015,J4081*$P$4,B4081=2016,J4081*$P$5,B4081=2017,J4081*$P$6,B4081=2018,J4081*$P$7,B4081=2019,J4081*$P$8,B4081=2020,J4081*$P$9,B4081=2021,J4081*$P$10,B4081=2022,J4081*$P$11),"")</f>
        <v>448664.64820860239</v>
      </c>
      <c r="L4081" s="3">
        <f t="shared" si="64"/>
        <v>923002.48820860242</v>
      </c>
    </row>
    <row r="4082" spans="1:12">
      <c r="A4082">
        <v>4818940</v>
      </c>
      <c r="B4082">
        <v>2023</v>
      </c>
      <c r="D4082" t="s">
        <v>1295</v>
      </c>
      <c r="E4082" t="s">
        <v>1296</v>
      </c>
      <c r="F4082" t="s">
        <v>4101</v>
      </c>
      <c r="G4082" t="s">
        <v>1297</v>
      </c>
      <c r="H4082" s="5">
        <v>519792.49</v>
      </c>
      <c r="I4082">
        <f>IFERROR(VLOOKUP(G4082,'NCES Match'!$A$2:$B$1307,2,FALSE),"")</f>
        <v>4818940</v>
      </c>
      <c r="J4082" t="str" cm="1">
        <f t="array" ref="J4082">IFERROR(_xlfn.IFS(B4082=2015,H4082/$O$13,B4082=2016,H4082/$O$14,B4082=2017,H4082/$O$15,B4082=2018,H4082/$O$16,B4082=2019,H4082/$O$17,B4082=2020,H4082/$O$18,B4082=2021,H4082/$O$19,B4082=2022,H4082/$O$20),"")</f>
        <v/>
      </c>
      <c r="K4082" s="3" t="str" cm="1">
        <f t="array" ref="K4082">IFERROR(_xlfn.IFS(B4082=2015,J4082*$P$4,B4082=2016,J4082*$P$5,B4082=2017,J4082*$P$6,B4082=2018,J4082*$P$7,B4082=2019,J4082*$P$8,B4082=2020,J4082*$P$9,B4082=2021,J4082*$P$10,B4082=2022,J4082*$P$11),"")</f>
        <v/>
      </c>
      <c r="L4082" s="3">
        <f t="shared" si="64"/>
        <v>519792.49</v>
      </c>
    </row>
    <row r="4083" spans="1:12">
      <c r="A4083">
        <v>4842300</v>
      </c>
      <c r="B4083">
        <v>2015</v>
      </c>
      <c r="C4083" t="s">
        <v>381</v>
      </c>
      <c r="D4083" t="s">
        <v>3169</v>
      </c>
      <c r="E4083" t="s">
        <v>3170</v>
      </c>
      <c r="G4083" t="s">
        <v>3171</v>
      </c>
      <c r="H4083" s="5">
        <v>212501.44</v>
      </c>
      <c r="I4083">
        <f>IFERROR(VLOOKUP(G4083,'NCES Match'!$A$2:$B$1307,2,FALSE),"")</f>
        <v>4842300</v>
      </c>
      <c r="J4083" cm="1">
        <f t="array" ref="J4083">IFERROR(_xlfn.IFS(B4083=2015,H4083/$O$13,B4083=2016,H4083/$O$14,B4083=2017,H4083/$O$15,B4083=2018,H4083/$O$16,B4083=2019,H4083/$O$17,B4083=2020,H4083/$O$18,B4083=2021,H4083/$O$19,B4083=2022,H4083/$O$20),"")</f>
        <v>1.6647442644579887E-4</v>
      </c>
      <c r="K4083" s="3" cm="1">
        <f t="array" ref="K4083">IFERROR(_xlfn.IFS(B4083=2015,J4083*$P$4,B4083=2016,J4083*$P$5,B4083=2017,J4083*$P$6,B4083=2018,J4083*$P$7,B4083=2019,J4083*$P$8,B4083=2020,J4083*$P$9,B4083=2021,J4083*$P$10,B4083=2022,J4083*$P$11),"")</f>
        <v>264941.21761222824</v>
      </c>
      <c r="L4083" s="3">
        <f t="shared" si="64"/>
        <v>477442.65761222824</v>
      </c>
    </row>
    <row r="4084" spans="1:12">
      <c r="A4084">
        <v>4842300</v>
      </c>
      <c r="B4084">
        <v>2016</v>
      </c>
      <c r="C4084" t="s">
        <v>4102</v>
      </c>
      <c r="D4084" t="s">
        <v>3169</v>
      </c>
      <c r="E4084" t="s">
        <v>3170</v>
      </c>
      <c r="F4084" t="s">
        <v>4101</v>
      </c>
      <c r="G4084" t="s">
        <v>3171</v>
      </c>
      <c r="H4084" s="5">
        <v>230694</v>
      </c>
      <c r="I4084">
        <f>IFERROR(VLOOKUP(G4084,'NCES Match'!$A$2:$B$1307,2,FALSE),"")</f>
        <v>4842300</v>
      </c>
      <c r="J4084" cm="1">
        <f t="array" ref="J4084">IFERROR(_xlfn.IFS(B4084=2015,H4084/$O$13,B4084=2016,H4084/$O$14,B4084=2017,H4084/$O$15,B4084=2018,H4084/$O$16,B4084=2019,H4084/$O$17,B4084=2020,H4084/$O$18,B4084=2021,H4084/$O$19,B4084=2022,H4084/$O$20),"")</f>
        <v>1.6514620066838717E-4</v>
      </c>
      <c r="K4084" s="3" cm="1">
        <f t="array" ref="K4084">IFERROR(_xlfn.IFS(B4084=2015,J4084*$P$4,B4084=2016,J4084*$P$5,B4084=2017,J4084*$P$6,B4084=2018,J4084*$P$7,B4084=2019,J4084*$P$8,B4084=2020,J4084*$P$9,B4084=2021,J4084*$P$10,B4084=2022,J4084*$P$11),"")</f>
        <v>276724.13432842802</v>
      </c>
      <c r="L4084" s="3">
        <f t="shared" si="64"/>
        <v>507418.13432842802</v>
      </c>
    </row>
    <row r="4085" spans="1:12">
      <c r="A4085">
        <v>4842300</v>
      </c>
      <c r="B4085">
        <v>2017</v>
      </c>
      <c r="D4085" t="s">
        <v>3169</v>
      </c>
      <c r="E4085" t="s">
        <v>3170</v>
      </c>
      <c r="F4085" t="s">
        <v>4101</v>
      </c>
      <c r="G4085" t="s">
        <v>3171</v>
      </c>
      <c r="H4085" s="5">
        <v>228055</v>
      </c>
      <c r="I4085">
        <f>IFERROR(VLOOKUP(G4085,'NCES Match'!$A$2:$B$1307,2,FALSE),"")</f>
        <v>4842300</v>
      </c>
      <c r="J4085" cm="1">
        <f t="array" ref="J4085">IFERROR(_xlfn.IFS(B4085=2015,H4085/$O$13,B4085=2016,H4085/$O$14,B4085=2017,H4085/$O$15,B4085=2018,H4085/$O$16,B4085=2019,H4085/$O$17,B4085=2020,H4085/$O$18,B4085=2021,H4085/$O$19,B4085=2022,H4085/$O$20),"")</f>
        <v>1.5722995792129071E-4</v>
      </c>
      <c r="K4085" s="3" cm="1">
        <f t="array" ref="K4085">IFERROR(_xlfn.IFS(B4085=2015,J4085*$P$4,B4085=2016,J4085*$P$5,B4085=2017,J4085*$P$6,B4085=2018,J4085*$P$7,B4085=2019,J4085*$P$8,B4085=2020,J4085*$P$9,B4085=2021,J4085*$P$10,B4085=2022,J4085*$P$11),"")</f>
        <v>267015.43359298358</v>
      </c>
      <c r="L4085" s="3">
        <f t="shared" si="64"/>
        <v>495070.43359298358</v>
      </c>
    </row>
    <row r="4086" spans="1:12">
      <c r="A4086">
        <v>4842300</v>
      </c>
      <c r="B4086">
        <v>2018</v>
      </c>
      <c r="D4086" t="s">
        <v>3169</v>
      </c>
      <c r="E4086" t="s">
        <v>3170</v>
      </c>
      <c r="F4086" t="s">
        <v>4101</v>
      </c>
      <c r="G4086" t="s">
        <v>3171</v>
      </c>
      <c r="H4086" s="5">
        <v>233351</v>
      </c>
      <c r="I4086">
        <f>IFERROR(VLOOKUP(G4086,'NCES Match'!$A$2:$B$1307,2,FALSE),"")</f>
        <v>4842300</v>
      </c>
      <c r="J4086" cm="1">
        <f t="array" ref="J4086">IFERROR(_xlfn.IFS(B4086=2015,H4086/$O$13,B4086=2016,H4086/$O$14,B4086=2017,H4086/$O$15,B4086=2018,H4086/$O$16,B4086=2019,H4086/$O$17,B4086=2020,H4086/$O$18,B4086=2021,H4086/$O$19,B4086=2022,H4086/$O$20),"")</f>
        <v>1.522752566931046E-4</v>
      </c>
      <c r="K4086" s="3" cm="1">
        <f t="array" ref="K4086">IFERROR(_xlfn.IFS(B4086=2015,J4086*$P$4,B4086=2016,J4086*$P$5,B4086=2017,J4086*$P$6,B4086=2018,J4086*$P$7,B4086=2019,J4086*$P$8,B4086=2020,J4086*$P$9,B4086=2021,J4086*$P$10,B4086=2022,J4086*$P$11),"")</f>
        <v>261434.27659339758</v>
      </c>
      <c r="L4086" s="3">
        <f t="shared" si="64"/>
        <v>494785.2765933976</v>
      </c>
    </row>
    <row r="4087" spans="1:12">
      <c r="A4087">
        <v>4842300</v>
      </c>
      <c r="B4087">
        <v>2019</v>
      </c>
      <c r="D4087" t="s">
        <v>3169</v>
      </c>
      <c r="E4087" t="s">
        <v>3170</v>
      </c>
      <c r="F4087" t="s">
        <v>4101</v>
      </c>
      <c r="G4087" t="s">
        <v>3171</v>
      </c>
      <c r="H4087" s="5">
        <v>247171</v>
      </c>
      <c r="I4087">
        <f>IFERROR(VLOOKUP(G4087,'NCES Match'!$A$2:$B$1307,2,FALSE),"")</f>
        <v>4842300</v>
      </c>
      <c r="J4087" cm="1">
        <f t="array" ref="J4087">IFERROR(_xlfn.IFS(B4087=2015,H4087/$O$13,B4087=2016,H4087/$O$14,B4087=2017,H4087/$O$15,B4087=2018,H4087/$O$16,B4087=2019,H4087/$O$17,B4087=2020,H4087/$O$18,B4087=2021,H4087/$O$19,B4087=2022,H4087/$O$20),"")</f>
        <v>1.5650374036600917E-4</v>
      </c>
      <c r="K4087" s="3" cm="1">
        <f t="array" ref="K4087">IFERROR(_xlfn.IFS(B4087=2015,J4087*$P$4,B4087=2016,J4087*$P$5,B4087=2017,J4087*$P$6,B4087=2018,J4087*$P$7,B4087=2019,J4087*$P$8,B4087=2020,J4087*$P$9,B4087=2021,J4087*$P$10,B4087=2022,J4087*$P$11),"")</f>
        <v>271991.91462772089</v>
      </c>
      <c r="L4087" s="3">
        <f t="shared" si="64"/>
        <v>519162.91462772089</v>
      </c>
    </row>
    <row r="4088" spans="1:12">
      <c r="A4088">
        <v>4842300</v>
      </c>
      <c r="B4088">
        <v>2020</v>
      </c>
      <c r="D4088" t="s">
        <v>3169</v>
      </c>
      <c r="E4088" t="s">
        <v>3170</v>
      </c>
      <c r="F4088" t="s">
        <v>4230</v>
      </c>
      <c r="G4088" t="s">
        <v>3171</v>
      </c>
      <c r="H4088" s="5">
        <v>231637</v>
      </c>
      <c r="I4088">
        <f>IFERROR(VLOOKUP(G4088,'NCES Match'!$A$2:$B$1307,2,FALSE),"")</f>
        <v>4842300</v>
      </c>
      <c r="J4088" cm="1">
        <f t="array" ref="J4088">IFERROR(_xlfn.IFS(B4088=2015,H4088/$O$13,B4088=2016,H4088/$O$14,B4088=2017,H4088/$O$15,B4088=2018,H4088/$O$16,B4088=2019,H4088/$O$17,B4088=2020,H4088/$O$18,B4088=2021,H4088/$O$19,B4088=2022,H4088/$O$20),"")</f>
        <v>1.2552584210336707E-4</v>
      </c>
      <c r="K4088" s="3" cm="1">
        <f t="array" ref="K4088">IFERROR(_xlfn.IFS(B4088=2015,J4088*$P$4,B4088=2016,J4088*$P$5,B4088=2017,J4088*$P$6,B4088=2018,J4088*$P$7,B4088=2019,J4088*$P$8,B4088=2020,J4088*$P$9,B4088=2021,J4088*$P$10,B4088=2022,J4088*$P$11),"")</f>
        <v>264608.82850914332</v>
      </c>
      <c r="L4088" s="3">
        <f t="shared" si="64"/>
        <v>496245.82850914332</v>
      </c>
    </row>
    <row r="4089" spans="1:12">
      <c r="A4089">
        <v>4842300</v>
      </c>
      <c r="B4089">
        <v>2021</v>
      </c>
      <c r="D4089" t="s">
        <v>3169</v>
      </c>
      <c r="E4089" t="s">
        <v>3170</v>
      </c>
      <c r="F4089" t="s">
        <v>4101</v>
      </c>
      <c r="G4089" t="s">
        <v>3171</v>
      </c>
      <c r="H4089" s="5">
        <v>247064.52</v>
      </c>
      <c r="I4089">
        <f>IFERROR(VLOOKUP(G4089,'NCES Match'!$A$2:$B$1307,2,FALSE),"")</f>
        <v>4842300</v>
      </c>
      <c r="J4089" cm="1">
        <f t="array" ref="J4089">IFERROR(_xlfn.IFS(B4089=2015,H4089/$O$13,B4089=2016,H4089/$O$14,B4089=2017,H4089/$O$15,B4089=2018,H4089/$O$16,B4089=2019,H4089/$O$17,B4089=2020,H4089/$O$18,B4089=2021,H4089/$O$19,B4089=2022,H4089/$O$20),"")</f>
        <v>1.2640883608340309E-4</v>
      </c>
      <c r="K4089" s="3" cm="1">
        <f t="array" ref="K4089">IFERROR(_xlfn.IFS(B4089=2015,J4089*$P$4,B4089=2016,J4089*$P$5,B4089=2017,J4089*$P$6,B4089=2018,J4089*$P$7,B4089=2019,J4089*$P$8,B4089=2020,J4089*$P$9,B4089=2021,J4089*$P$10,B4089=2022,J4089*$P$11),"")</f>
        <v>270584.85034262569</v>
      </c>
      <c r="L4089" s="3">
        <f t="shared" si="64"/>
        <v>517649.37034262565</v>
      </c>
    </row>
    <row r="4090" spans="1:12">
      <c r="A4090">
        <v>4842300</v>
      </c>
      <c r="B4090">
        <v>2022</v>
      </c>
      <c r="D4090" t="s">
        <v>3169</v>
      </c>
      <c r="E4090" t="s">
        <v>3170</v>
      </c>
      <c r="F4090" t="s">
        <v>4101</v>
      </c>
      <c r="G4090" t="s">
        <v>3171</v>
      </c>
      <c r="H4090" s="5">
        <v>279906.3</v>
      </c>
      <c r="I4090">
        <f>IFERROR(VLOOKUP(G4090,'NCES Match'!$A$2:$B$1307,2,FALSE),"")</f>
        <v>4842300</v>
      </c>
      <c r="J4090" cm="1">
        <f t="array" ref="J4090">IFERROR(_xlfn.IFS(B4090=2015,H4090/$O$13,B4090=2016,H4090/$O$14,B4090=2017,H4090/$O$15,B4090=2018,H4090/$O$16,B4090=2019,H4090/$O$17,B4090=2020,H4090/$O$18,B4090=2021,H4090/$O$19,B4090=2022,H4090/$O$20),"")</f>
        <v>1.2294342404841911E-4</v>
      </c>
      <c r="K4090" s="3" cm="1">
        <f t="array" ref="K4090">IFERROR(_xlfn.IFS(B4090=2015,J4090*$P$4,B4090=2016,J4090*$P$5,B4090=2017,J4090*$P$6,B4090=2018,J4090*$P$7,B4090=2019,J4090*$P$8,B4090=2020,J4090*$P$9,B4090=2021,J4090*$P$10,B4090=2022,J4090*$P$11),"")</f>
        <v>264756.57438772224</v>
      </c>
      <c r="L4090" s="3">
        <f t="shared" si="64"/>
        <v>544662.87438772223</v>
      </c>
    </row>
    <row r="4091" spans="1:12">
      <c r="A4091">
        <v>4842300</v>
      </c>
      <c r="B4091">
        <v>2023</v>
      </c>
      <c r="D4091" t="s">
        <v>3169</v>
      </c>
      <c r="E4091" t="s">
        <v>3170</v>
      </c>
      <c r="F4091" t="s">
        <v>4101</v>
      </c>
      <c r="G4091" t="s">
        <v>3171</v>
      </c>
      <c r="H4091" s="5">
        <v>298766.48</v>
      </c>
      <c r="I4091">
        <f>IFERROR(VLOOKUP(G4091,'NCES Match'!$A$2:$B$1307,2,FALSE),"")</f>
        <v>4842300</v>
      </c>
      <c r="J4091" t="str" cm="1">
        <f t="array" ref="J4091">IFERROR(_xlfn.IFS(B4091=2015,H4091/$O$13,B4091=2016,H4091/$O$14,B4091=2017,H4091/$O$15,B4091=2018,H4091/$O$16,B4091=2019,H4091/$O$17,B4091=2020,H4091/$O$18,B4091=2021,H4091/$O$19,B4091=2022,H4091/$O$20),"")</f>
        <v/>
      </c>
      <c r="K4091" s="3" t="str" cm="1">
        <f t="array" ref="K4091">IFERROR(_xlfn.IFS(B4091=2015,J4091*$P$4,B4091=2016,J4091*$P$5,B4091=2017,J4091*$P$6,B4091=2018,J4091*$P$7,B4091=2019,J4091*$P$8,B4091=2020,J4091*$P$9,B4091=2021,J4091*$P$10,B4091=2022,J4091*$P$11),"")</f>
        <v/>
      </c>
      <c r="L4091" s="3">
        <f t="shared" si="64"/>
        <v>298766.48</v>
      </c>
    </row>
    <row r="4092" spans="1:12">
      <c r="A4092">
        <v>4846470</v>
      </c>
      <c r="B4092">
        <v>2015</v>
      </c>
      <c r="C4092" t="s">
        <v>381</v>
      </c>
      <c r="D4092" t="s">
        <v>3492</v>
      </c>
      <c r="E4092" t="s">
        <v>3493</v>
      </c>
      <c r="G4092" t="s">
        <v>3494</v>
      </c>
      <c r="H4092" s="5">
        <v>69329.37</v>
      </c>
      <c r="I4092">
        <f>IFERROR(VLOOKUP(G4092,'NCES Match'!$A$2:$B$1307,2,FALSE),"")</f>
        <v>4846470</v>
      </c>
      <c r="J4092" cm="1">
        <f t="array" ref="J4092">IFERROR(_xlfn.IFS(B4092=2015,H4092/$O$13,B4092=2016,H4092/$O$14,B4092=2017,H4092/$O$15,B4092=2018,H4092/$O$16,B4092=2019,H4092/$O$17,B4092=2020,H4092/$O$18,B4092=2021,H4092/$O$19,B4092=2022,H4092/$O$20),"")</f>
        <v>5.4312888922534239E-5</v>
      </c>
      <c r="K4092" s="3" cm="1">
        <f t="array" ref="K4092">IFERROR(_xlfn.IFS(B4092=2015,J4092*$P$4,B4092=2016,J4092*$P$5,B4092=2017,J4092*$P$6,B4092=2018,J4092*$P$7,B4092=2019,J4092*$P$8,B4092=2020,J4092*$P$9,B4092=2021,J4092*$P$10,B4092=2022,J4092*$P$11),"")</f>
        <v>86438.038745001861</v>
      </c>
      <c r="L4092" s="3">
        <f t="shared" si="64"/>
        <v>155767.40874500186</v>
      </c>
    </row>
    <row r="4093" spans="1:12">
      <c r="A4093">
        <v>4846470</v>
      </c>
      <c r="B4093">
        <v>2016</v>
      </c>
      <c r="C4093" t="s">
        <v>4102</v>
      </c>
      <c r="D4093" t="s">
        <v>3492</v>
      </c>
      <c r="E4093" t="s">
        <v>3493</v>
      </c>
      <c r="F4093" t="s">
        <v>4101</v>
      </c>
      <c r="G4093" t="s">
        <v>3494</v>
      </c>
      <c r="H4093" s="5">
        <v>67225</v>
      </c>
      <c r="I4093">
        <f>IFERROR(VLOOKUP(G4093,'NCES Match'!$A$2:$B$1307,2,FALSE),"")</f>
        <v>4846470</v>
      </c>
      <c r="J4093" cm="1">
        <f t="array" ref="J4093">IFERROR(_xlfn.IFS(B4093=2015,H4093/$O$13,B4093=2016,H4093/$O$14,B4093=2017,H4093/$O$15,B4093=2018,H4093/$O$16,B4093=2019,H4093/$O$17,B4093=2020,H4093/$O$18,B4093=2021,H4093/$O$19,B4093=2022,H4093/$O$20),"")</f>
        <v>4.8124152946900779E-5</v>
      </c>
      <c r="K4093" s="3" cm="1">
        <f t="array" ref="K4093">IFERROR(_xlfn.IFS(B4093=2015,J4093*$P$4,B4093=2016,J4093*$P$5,B4093=2017,J4093*$P$6,B4093=2018,J4093*$P$7,B4093=2019,J4093*$P$8,B4093=2020,J4093*$P$9,B4093=2021,J4093*$P$10,B4093=2022,J4093*$P$11),"")</f>
        <v>80638.33446135823</v>
      </c>
      <c r="L4093" s="3">
        <f t="shared" si="64"/>
        <v>147863.33446135823</v>
      </c>
    </row>
    <row r="4094" spans="1:12">
      <c r="A4094">
        <v>4846470</v>
      </c>
      <c r="B4094">
        <v>2017</v>
      </c>
      <c r="D4094" t="s">
        <v>3492</v>
      </c>
      <c r="E4094" t="s">
        <v>3493</v>
      </c>
      <c r="F4094" t="s">
        <v>4101</v>
      </c>
      <c r="G4094" t="s">
        <v>3494</v>
      </c>
      <c r="H4094" s="5">
        <v>73739</v>
      </c>
      <c r="I4094">
        <f>IFERROR(VLOOKUP(G4094,'NCES Match'!$A$2:$B$1307,2,FALSE),"")</f>
        <v>4846470</v>
      </c>
      <c r="J4094" cm="1">
        <f t="array" ref="J4094">IFERROR(_xlfn.IFS(B4094=2015,H4094/$O$13,B4094=2016,H4094/$O$14,B4094=2017,H4094/$O$15,B4094=2018,H4094/$O$16,B4094=2019,H4094/$O$17,B4094=2020,H4094/$O$18,B4094=2021,H4094/$O$19,B4094=2022,H4094/$O$20),"")</f>
        <v>5.0838525211716718E-5</v>
      </c>
      <c r="K4094" s="3" cm="1">
        <f t="array" ref="K4094">IFERROR(_xlfn.IFS(B4094=2015,J4094*$P$4,B4094=2016,J4094*$P$5,B4094=2017,J4094*$P$6,B4094=2018,J4094*$P$7,B4094=2019,J4094*$P$8,B4094=2020,J4094*$P$9,B4094=2021,J4094*$P$10,B4094=2022,J4094*$P$11),"")</f>
        <v>86336.414714490005</v>
      </c>
      <c r="L4094" s="3">
        <f t="shared" si="64"/>
        <v>160075.41471449001</v>
      </c>
    </row>
    <row r="4095" spans="1:12">
      <c r="A4095">
        <v>4846470</v>
      </c>
      <c r="B4095">
        <v>2018</v>
      </c>
      <c r="D4095" t="s">
        <v>3492</v>
      </c>
      <c r="E4095" t="s">
        <v>3493</v>
      </c>
      <c r="F4095" t="s">
        <v>4101</v>
      </c>
      <c r="G4095" t="s">
        <v>3494</v>
      </c>
      <c r="H4095" s="5">
        <v>74515</v>
      </c>
      <c r="I4095">
        <f>IFERROR(VLOOKUP(G4095,'NCES Match'!$A$2:$B$1307,2,FALSE),"")</f>
        <v>4846470</v>
      </c>
      <c r="J4095" cm="1">
        <f t="array" ref="J4095">IFERROR(_xlfn.IFS(B4095=2015,H4095/$O$13,B4095=2016,H4095/$O$14,B4095=2017,H4095/$O$15,B4095=2018,H4095/$O$16,B4095=2019,H4095/$O$17,B4095=2020,H4095/$O$18,B4095=2021,H4095/$O$19,B4095=2022,H4095/$O$20),"")</f>
        <v>4.8625421585880026E-5</v>
      </c>
      <c r="K4095" s="3" cm="1">
        <f t="array" ref="K4095">IFERROR(_xlfn.IFS(B4095=2015,J4095*$P$4,B4095=2016,J4095*$P$5,B4095=2017,J4095*$P$6,B4095=2018,J4095*$P$7,B4095=2019,J4095*$P$8,B4095=2020,J4095*$P$9,B4095=2021,J4095*$P$10,B4095=2022,J4095*$P$11),"")</f>
        <v>83482.715395935826</v>
      </c>
      <c r="L4095" s="3">
        <f t="shared" si="64"/>
        <v>157997.71539593581</v>
      </c>
    </row>
    <row r="4096" spans="1:12">
      <c r="A4096">
        <v>4846470</v>
      </c>
      <c r="B4096">
        <v>2019</v>
      </c>
      <c r="D4096" t="s">
        <v>3492</v>
      </c>
      <c r="E4096" t="s">
        <v>3493</v>
      </c>
      <c r="F4096" t="s">
        <v>4101</v>
      </c>
      <c r="G4096" t="s">
        <v>3494</v>
      </c>
      <c r="H4096" s="5">
        <v>71231</v>
      </c>
      <c r="I4096">
        <f>IFERROR(VLOOKUP(G4096,'NCES Match'!$A$2:$B$1307,2,FALSE),"")</f>
        <v>4846470</v>
      </c>
      <c r="J4096" cm="1">
        <f t="array" ref="J4096">IFERROR(_xlfn.IFS(B4096=2015,H4096/$O$13,B4096=2016,H4096/$O$14,B4096=2017,H4096/$O$15,B4096=2018,H4096/$O$16,B4096=2019,H4096/$O$17,B4096=2020,H4096/$O$18,B4096=2021,H4096/$O$19,B4096=2022,H4096/$O$20),"")</f>
        <v>4.5102046477989734E-5</v>
      </c>
      <c r="K4096" s="3" cm="1">
        <f t="array" ref="K4096">IFERROR(_xlfn.IFS(B4096=2015,J4096*$P$4,B4096=2016,J4096*$P$5,B4096=2017,J4096*$P$6,B4096=2018,J4096*$P$7,B4096=2019,J4096*$P$8,B4096=2020,J4096*$P$9,B4096=2021,J4096*$P$10,B4096=2022,J4096*$P$11),"")</f>
        <v>78384.01782914334</v>
      </c>
      <c r="L4096" s="3">
        <f t="shared" si="64"/>
        <v>149615.01782914333</v>
      </c>
    </row>
    <row r="4097" spans="1:12">
      <c r="A4097">
        <v>4846470</v>
      </c>
      <c r="B4097">
        <v>2020</v>
      </c>
      <c r="D4097" t="s">
        <v>3492</v>
      </c>
      <c r="E4097" t="s">
        <v>3493</v>
      </c>
      <c r="F4097" t="s">
        <v>4230</v>
      </c>
      <c r="G4097" t="s">
        <v>3494</v>
      </c>
      <c r="H4097" s="5">
        <v>81984</v>
      </c>
      <c r="I4097">
        <f>IFERROR(VLOOKUP(G4097,'NCES Match'!$A$2:$B$1307,2,FALSE),"")</f>
        <v>4846470</v>
      </c>
      <c r="J4097" cm="1">
        <f t="array" ref="J4097">IFERROR(_xlfn.IFS(B4097=2015,H4097/$O$13,B4097=2016,H4097/$O$14,B4097=2017,H4097/$O$15,B4097=2018,H4097/$O$16,B4097=2019,H4097/$O$17,B4097=2020,H4097/$O$18,B4097=2021,H4097/$O$19,B4097=2022,H4097/$O$20),"")</f>
        <v>4.4427749621185072E-5</v>
      </c>
      <c r="K4097" s="3" cm="1">
        <f t="array" ref="K4097">IFERROR(_xlfn.IFS(B4097=2015,J4097*$P$4,B4097=2016,J4097*$P$5,B4097=2017,J4097*$P$6,B4097=2018,J4097*$P$7,B4097=2019,J4097*$P$8,B4097=2020,J4097*$P$9,B4097=2021,J4097*$P$10,B4097=2022,J4097*$P$11),"")</f>
        <v>93653.821265573308</v>
      </c>
      <c r="L4097" s="3">
        <f t="shared" si="64"/>
        <v>175637.82126557332</v>
      </c>
    </row>
    <row r="4098" spans="1:12">
      <c r="A4098">
        <v>4846470</v>
      </c>
      <c r="B4098">
        <v>2021</v>
      </c>
      <c r="D4098" t="s">
        <v>3492</v>
      </c>
      <c r="E4098" t="s">
        <v>3493</v>
      </c>
      <c r="F4098" t="s">
        <v>4230</v>
      </c>
      <c r="G4098" t="s">
        <v>3494</v>
      </c>
      <c r="H4098" s="5">
        <v>79895.28</v>
      </c>
      <c r="I4098">
        <f>IFERROR(VLOOKUP(G4098,'NCES Match'!$A$2:$B$1307,2,FALSE),"")</f>
        <v>4846470</v>
      </c>
      <c r="J4098" cm="1">
        <f t="array" ref="J4098">IFERROR(_xlfn.IFS(B4098=2015,H4098/$O$13,B4098=2016,H4098/$O$14,B4098=2017,H4098/$O$15,B4098=2018,H4098/$O$16,B4098=2019,H4098/$O$17,B4098=2020,H4098/$O$18,B4098=2021,H4098/$O$19,B4098=2022,H4098/$O$20),"")</f>
        <v>4.0877861998791223E-5</v>
      </c>
      <c r="K4098" s="3" cm="1">
        <f t="array" ref="K4098">IFERROR(_xlfn.IFS(B4098=2015,J4098*$P$4,B4098=2016,J4098*$P$5,B4098=2017,J4098*$P$6,B4098=2018,J4098*$P$7,B4098=2019,J4098*$P$8,B4098=2020,J4098*$P$9,B4098=2021,J4098*$P$10,B4098=2022,J4098*$P$11),"")</f>
        <v>87501.242112312117</v>
      </c>
      <c r="L4098" s="3">
        <f t="shared" si="64"/>
        <v>167396.52211231212</v>
      </c>
    </row>
    <row r="4099" spans="1:12">
      <c r="A4099">
        <v>4846470</v>
      </c>
      <c r="B4099">
        <v>2022</v>
      </c>
      <c r="D4099" t="s">
        <v>3492</v>
      </c>
      <c r="E4099" t="s">
        <v>3493</v>
      </c>
      <c r="F4099" t="s">
        <v>4101</v>
      </c>
      <c r="G4099" t="s">
        <v>3494</v>
      </c>
      <c r="H4099" s="5">
        <v>101895.03</v>
      </c>
      <c r="I4099">
        <f>IFERROR(VLOOKUP(G4099,'NCES Match'!$A$2:$B$1307,2,FALSE),"")</f>
        <v>4846470</v>
      </c>
      <c r="J4099" cm="1">
        <f t="array" ref="J4099">IFERROR(_xlfn.IFS(B4099=2015,H4099/$O$13,B4099=2016,H4099/$O$14,B4099=2017,H4099/$O$15,B4099=2018,H4099/$O$16,B4099=2019,H4099/$O$17,B4099=2020,H4099/$O$18,B4099=2021,H4099/$O$19,B4099=2022,H4099/$O$20),"")</f>
        <v>4.4755419516160899E-5</v>
      </c>
      <c r="K4099" s="3" cm="1">
        <f t="array" ref="K4099">IFERROR(_xlfn.IFS(B4099=2015,J4099*$P$4,B4099=2016,J4099*$P$5,B4099=2017,J4099*$P$6,B4099=2018,J4099*$P$7,B4099=2019,J4099*$P$8,B4099=2020,J4099*$P$9,B4099=2021,J4099*$P$10,B4099=2022,J4099*$P$11),"")</f>
        <v>96380.035354453241</v>
      </c>
      <c r="L4099" s="3">
        <f t="shared" ref="L4099:L4162" si="65">SUM(H4099,K4099)</f>
        <v>198275.06535445323</v>
      </c>
    </row>
    <row r="4100" spans="1:12">
      <c r="A4100">
        <v>4846470</v>
      </c>
      <c r="B4100">
        <v>2023</v>
      </c>
      <c r="D4100" t="s">
        <v>3492</v>
      </c>
      <c r="E4100" t="s">
        <v>3493</v>
      </c>
      <c r="F4100" t="s">
        <v>4101</v>
      </c>
      <c r="G4100" t="s">
        <v>3494</v>
      </c>
      <c r="H4100" s="5">
        <v>111026.84</v>
      </c>
      <c r="I4100">
        <f>IFERROR(VLOOKUP(G4100,'NCES Match'!$A$2:$B$1307,2,FALSE),"")</f>
        <v>4846470</v>
      </c>
      <c r="J4100" t="str" cm="1">
        <f t="array" ref="J4100">IFERROR(_xlfn.IFS(B4100=2015,H4100/$O$13,B4100=2016,H4100/$O$14,B4100=2017,H4100/$O$15,B4100=2018,H4100/$O$16,B4100=2019,H4100/$O$17,B4100=2020,H4100/$O$18,B4100=2021,H4100/$O$19,B4100=2022,H4100/$O$20),"")</f>
        <v/>
      </c>
      <c r="K4100" s="3" t="str" cm="1">
        <f t="array" ref="K4100">IFERROR(_xlfn.IFS(B4100=2015,J4100*$P$4,B4100=2016,J4100*$P$5,B4100=2017,J4100*$P$6,B4100=2018,J4100*$P$7,B4100=2019,J4100*$P$8,B4100=2020,J4100*$P$9,B4100=2021,J4100*$P$10,B4100=2022,J4100*$P$11),"")</f>
        <v/>
      </c>
      <c r="L4100" s="3">
        <f t="shared" si="65"/>
        <v>111026.84</v>
      </c>
    </row>
    <row r="4101" spans="1:12">
      <c r="A4101">
        <v>4816980</v>
      </c>
      <c r="B4101">
        <v>2015</v>
      </c>
      <c r="C4101" t="s">
        <v>381</v>
      </c>
      <c r="D4101" t="s">
        <v>1146</v>
      </c>
      <c r="E4101" t="s">
        <v>1147</v>
      </c>
      <c r="G4101" t="s">
        <v>1148</v>
      </c>
      <c r="H4101" s="5">
        <v>23282.560000000001</v>
      </c>
      <c r="I4101">
        <f>IFERROR(VLOOKUP(G4101,'NCES Match'!$A$2:$B$1307,2,FALSE),"")</f>
        <v>4816980</v>
      </c>
      <c r="J4101" cm="1">
        <f t="array" ref="J4101">IFERROR(_xlfn.IFS(B4101=2015,H4101/$O$13,B4101=2016,H4101/$O$14,B4101=2017,H4101/$O$15,B4101=2018,H4101/$O$16,B4101=2019,H4101/$O$17,B4101=2020,H4101/$O$18,B4101=2021,H4101/$O$19,B4101=2022,H4101/$O$20),"")</f>
        <v>1.8239644974593579E-5</v>
      </c>
      <c r="K4101" s="3" cm="1">
        <f t="array" ref="K4101">IFERROR(_xlfn.IFS(B4101=2015,J4101*$P$4,B4101=2016,J4101*$P$5,B4101=2017,J4101*$P$6,B4101=2018,J4101*$P$7,B4101=2019,J4101*$P$8,B4101=2020,J4101*$P$9,B4101=2021,J4101*$P$10,B4101=2022,J4101*$P$11),"")</f>
        <v>29028.084682766203</v>
      </c>
      <c r="L4101" s="3">
        <f t="shared" si="65"/>
        <v>52310.6446827662</v>
      </c>
    </row>
    <row r="4102" spans="1:12">
      <c r="A4102">
        <v>4816980</v>
      </c>
      <c r="B4102">
        <v>2016</v>
      </c>
      <c r="C4102" t="s">
        <v>4102</v>
      </c>
      <c r="D4102" t="s">
        <v>1146</v>
      </c>
      <c r="E4102" t="s">
        <v>1147</v>
      </c>
      <c r="F4102" t="s">
        <v>4101</v>
      </c>
      <c r="G4102" t="s">
        <v>1148</v>
      </c>
      <c r="H4102" s="5">
        <v>28083</v>
      </c>
      <c r="I4102">
        <f>IFERROR(VLOOKUP(G4102,'NCES Match'!$A$2:$B$1307,2,FALSE),"")</f>
        <v>4816980</v>
      </c>
      <c r="J4102" cm="1">
        <f t="array" ref="J4102">IFERROR(_xlfn.IFS(B4102=2015,H4102/$O$13,B4102=2016,H4102/$O$14,B4102=2017,H4102/$O$15,B4102=2018,H4102/$O$16,B4102=2019,H4102/$O$17,B4102=2020,H4102/$O$18,B4102=2021,H4102/$O$19,B4102=2022,H4102/$O$20),"")</f>
        <v>2.010369040100877E-5</v>
      </c>
      <c r="K4102" s="3" cm="1">
        <f t="array" ref="K4102">IFERROR(_xlfn.IFS(B4102=2015,J4102*$P$4,B4102=2016,J4102*$P$5,B4102=2017,J4102*$P$6,B4102=2018,J4102*$P$7,B4102=2019,J4102*$P$8,B4102=2020,J4102*$P$9,B4102=2021,J4102*$P$10,B4102=2022,J4102*$P$11),"")</f>
        <v>33686.371836047947</v>
      </c>
      <c r="L4102" s="3">
        <f t="shared" si="65"/>
        <v>61769.371836047947</v>
      </c>
    </row>
    <row r="4103" spans="1:12">
      <c r="A4103">
        <v>4816980</v>
      </c>
      <c r="B4103">
        <v>2017</v>
      </c>
      <c r="D4103" t="s">
        <v>1146</v>
      </c>
      <c r="E4103" t="s">
        <v>1147</v>
      </c>
      <c r="F4103" t="s">
        <v>4101</v>
      </c>
      <c r="G4103" t="s">
        <v>1148</v>
      </c>
      <c r="H4103" s="5">
        <v>29592</v>
      </c>
      <c r="I4103">
        <f>IFERROR(VLOOKUP(G4103,'NCES Match'!$A$2:$B$1307,2,FALSE),"")</f>
        <v>4816980</v>
      </c>
      <c r="J4103" cm="1">
        <f t="array" ref="J4103">IFERROR(_xlfn.IFS(B4103=2015,H4103/$O$13,B4103=2016,H4103/$O$14,B4103=2017,H4103/$O$15,B4103=2018,H4103/$O$16,B4103=2019,H4103/$O$17,B4103=2020,H4103/$O$18,B4103=2021,H4103/$O$19,B4103=2022,H4103/$O$20),"")</f>
        <v>2.0401871981788756E-5</v>
      </c>
      <c r="K4103" s="3" cm="1">
        <f t="array" ref="K4103">IFERROR(_xlfn.IFS(B4103=2015,J4103*$P$4,B4103=2016,J4103*$P$5,B4103=2017,J4103*$P$6,B4103=2018,J4103*$P$7,B4103=2019,J4103*$P$8,B4103=2020,J4103*$P$9,B4103=2021,J4103*$P$10,B4103=2022,J4103*$P$11),"")</f>
        <v>34647.43465779558</v>
      </c>
      <c r="L4103" s="3">
        <f t="shared" si="65"/>
        <v>64239.43465779558</v>
      </c>
    </row>
    <row r="4104" spans="1:12">
      <c r="A4104">
        <v>4816980</v>
      </c>
      <c r="B4104">
        <v>2018</v>
      </c>
      <c r="D4104" t="s">
        <v>1146</v>
      </c>
      <c r="E4104" t="s">
        <v>1147</v>
      </c>
      <c r="F4104" t="s">
        <v>4101</v>
      </c>
      <c r="G4104" t="s">
        <v>1148</v>
      </c>
      <c r="H4104" s="5">
        <v>29709</v>
      </c>
      <c r="I4104">
        <f>IFERROR(VLOOKUP(G4104,'NCES Match'!$A$2:$B$1307,2,FALSE),"")</f>
        <v>4816980</v>
      </c>
      <c r="J4104" cm="1">
        <f t="array" ref="J4104">IFERROR(_xlfn.IFS(B4104=2015,H4104/$O$13,B4104=2016,H4104/$O$14,B4104=2017,H4104/$O$15,B4104=2018,H4104/$O$16,B4104=2019,H4104/$O$17,B4104=2020,H4104/$O$18,B4104=2021,H4104/$O$19,B4104=2022,H4104/$O$20),"")</f>
        <v>1.9386870427362407E-5</v>
      </c>
      <c r="K4104" s="3" cm="1">
        <f t="array" ref="K4104">IFERROR(_xlfn.IFS(B4104=2015,J4104*$P$4,B4104=2016,J4104*$P$5,B4104=2017,J4104*$P$6,B4104=2018,J4104*$P$7,B4104=2019,J4104*$P$8,B4104=2020,J4104*$P$9,B4104=2021,J4104*$P$10,B4104=2022,J4104*$P$11),"")</f>
        <v>33284.412422973328</v>
      </c>
      <c r="L4104" s="3">
        <f t="shared" si="65"/>
        <v>62993.412422973328</v>
      </c>
    </row>
    <row r="4105" spans="1:12">
      <c r="A4105">
        <v>4816980</v>
      </c>
      <c r="B4105">
        <v>2019</v>
      </c>
      <c r="D4105" t="s">
        <v>1146</v>
      </c>
      <c r="E4105" t="s">
        <v>1147</v>
      </c>
      <c r="F4105" t="s">
        <v>4101</v>
      </c>
      <c r="G4105" t="s">
        <v>1148</v>
      </c>
      <c r="H4105" s="5">
        <v>31246</v>
      </c>
      <c r="I4105">
        <f>IFERROR(VLOOKUP(G4105,'NCES Match'!$A$2:$B$1307,2,FALSE),"")</f>
        <v>4816980</v>
      </c>
      <c r="J4105" cm="1">
        <f t="array" ref="J4105">IFERROR(_xlfn.IFS(B4105=2015,H4105/$O$13,B4105=2016,H4105/$O$14,B4105=2017,H4105/$O$15,B4105=2018,H4105/$O$16,B4105=2019,H4105/$O$17,B4105=2020,H4105/$O$18,B4105=2021,H4105/$O$19,B4105=2022,H4105/$O$20),"")</f>
        <v>1.9784343112567101E-5</v>
      </c>
      <c r="K4105" s="3" cm="1">
        <f t="array" ref="K4105">IFERROR(_xlfn.IFS(B4105=2015,J4105*$P$4,B4105=2016,J4105*$P$5,B4105=2017,J4105*$P$6,B4105=2018,J4105*$P$7,B4105=2019,J4105*$P$8,B4105=2020,J4105*$P$9,B4105=2021,J4105*$P$10,B4105=2022,J4105*$P$11),"")</f>
        <v>34383.723674936657</v>
      </c>
      <c r="L4105" s="3">
        <f t="shared" si="65"/>
        <v>65629.723674936657</v>
      </c>
    </row>
    <row r="4106" spans="1:12">
      <c r="A4106">
        <v>4816980</v>
      </c>
      <c r="B4106">
        <v>2020</v>
      </c>
      <c r="D4106" t="s">
        <v>1146</v>
      </c>
      <c r="E4106" t="s">
        <v>1147</v>
      </c>
      <c r="F4106" t="s">
        <v>4230</v>
      </c>
      <c r="G4106" t="s">
        <v>1148</v>
      </c>
      <c r="H4106" s="5">
        <v>34898</v>
      </c>
      <c r="I4106">
        <f>IFERROR(VLOOKUP(G4106,'NCES Match'!$A$2:$B$1307,2,FALSE),"")</f>
        <v>4816980</v>
      </c>
      <c r="J4106" cm="1">
        <f t="array" ref="J4106">IFERROR(_xlfn.IFS(B4106=2015,H4106/$O$13,B4106=2016,H4106/$O$14,B4106=2017,H4106/$O$15,B4106=2018,H4106/$O$16,B4106=2019,H4106/$O$17,B4106=2020,H4106/$O$18,B4106=2021,H4106/$O$19,B4106=2022,H4106/$O$20),"")</f>
        <v>1.8911490123440144E-5</v>
      </c>
      <c r="K4106" s="3" cm="1">
        <f t="array" ref="K4106">IFERROR(_xlfn.IFS(B4106=2015,J4106*$P$4,B4106=2016,J4106*$P$5,B4106=2017,J4106*$P$6,B4106=2018,J4106*$P$7,B4106=2019,J4106*$P$8,B4106=2020,J4106*$P$9,B4106=2021,J4106*$P$10,B4106=2022,J4106*$P$11),"")</f>
        <v>39865.474416056517</v>
      </c>
      <c r="L4106" s="3">
        <f t="shared" si="65"/>
        <v>74763.474416056517</v>
      </c>
    </row>
    <row r="4107" spans="1:12">
      <c r="A4107">
        <v>4816980</v>
      </c>
      <c r="B4107">
        <v>2021</v>
      </c>
      <c r="D4107" t="s">
        <v>1146</v>
      </c>
      <c r="E4107" t="s">
        <v>1147</v>
      </c>
      <c r="F4107" t="s">
        <v>4230</v>
      </c>
      <c r="G4107" t="s">
        <v>1148</v>
      </c>
      <c r="H4107" s="5">
        <v>38902.1</v>
      </c>
      <c r="I4107">
        <f>IFERROR(VLOOKUP(G4107,'NCES Match'!$A$2:$B$1307,2,FALSE),"")</f>
        <v>4816980</v>
      </c>
      <c r="J4107" cm="1">
        <f t="array" ref="J4107">IFERROR(_xlfn.IFS(B4107=2015,H4107/$O$13,B4107=2016,H4107/$O$14,B4107=2017,H4107/$O$15,B4107=2018,H4107/$O$16,B4107=2019,H4107/$O$17,B4107=2020,H4107/$O$18,B4107=2021,H4107/$O$19,B4107=2022,H4107/$O$20),"")</f>
        <v>1.9903987760768546E-5</v>
      </c>
      <c r="K4107" s="3" cm="1">
        <f t="array" ref="K4107">IFERROR(_xlfn.IFS(B4107=2015,J4107*$P$4,B4107=2016,J4107*$P$5,B4107=2017,J4107*$P$6,B4107=2018,J4107*$P$7,B4107=2019,J4107*$P$8,B4107=2020,J4107*$P$9,B4107=2021,J4107*$P$10,B4107=2022,J4107*$P$11),"")</f>
        <v>42605.546545144811</v>
      </c>
      <c r="L4107" s="3">
        <f t="shared" si="65"/>
        <v>81507.646545144817</v>
      </c>
    </row>
    <row r="4108" spans="1:12">
      <c r="A4108">
        <v>4816980</v>
      </c>
      <c r="B4108">
        <v>2022</v>
      </c>
      <c r="D4108" t="s">
        <v>1146</v>
      </c>
      <c r="E4108" t="s">
        <v>1147</v>
      </c>
      <c r="F4108" t="s">
        <v>4101</v>
      </c>
      <c r="G4108" t="s">
        <v>1148</v>
      </c>
      <c r="H4108" s="5">
        <v>52048.83</v>
      </c>
      <c r="I4108">
        <f>IFERROR(VLOOKUP(G4108,'NCES Match'!$A$2:$B$1307,2,FALSE),"")</f>
        <v>4816980</v>
      </c>
      <c r="J4108" cm="1">
        <f t="array" ref="J4108">IFERROR(_xlfn.IFS(B4108=2015,H4108/$O$13,B4108=2016,H4108/$O$14,B4108=2017,H4108/$O$15,B4108=2018,H4108/$O$16,B4108=2019,H4108/$O$17,B4108=2020,H4108/$O$18,B4108=2021,H4108/$O$19,B4108=2022,H4108/$O$20),"")</f>
        <v>2.2861441053359921E-5</v>
      </c>
      <c r="K4108" s="3" cm="1">
        <f t="array" ref="K4108">IFERROR(_xlfn.IFS(B4108=2015,J4108*$P$4,B4108=2016,J4108*$P$5,B4108=2017,J4108*$P$6,B4108=2018,J4108*$P$7,B4108=2019,J4108*$P$8,B4108=2020,J4108*$P$9,B4108=2021,J4108*$P$10,B4108=2022,J4108*$P$11),"")</f>
        <v>49231.724801081327</v>
      </c>
      <c r="L4108" s="3">
        <f t="shared" si="65"/>
        <v>101280.55480108134</v>
      </c>
    </row>
    <row r="4109" spans="1:12">
      <c r="A4109">
        <v>4816980</v>
      </c>
      <c r="B4109">
        <v>2023</v>
      </c>
      <c r="D4109" t="s">
        <v>1146</v>
      </c>
      <c r="E4109" t="s">
        <v>1147</v>
      </c>
      <c r="F4109" t="s">
        <v>4101</v>
      </c>
      <c r="G4109" t="s">
        <v>1148</v>
      </c>
      <c r="H4109" s="5">
        <v>51827.41</v>
      </c>
      <c r="I4109">
        <f>IFERROR(VLOOKUP(G4109,'NCES Match'!$A$2:$B$1307,2,FALSE),"")</f>
        <v>4816980</v>
      </c>
      <c r="J4109" t="str" cm="1">
        <f t="array" ref="J4109">IFERROR(_xlfn.IFS(B4109=2015,H4109/$O$13,B4109=2016,H4109/$O$14,B4109=2017,H4109/$O$15,B4109=2018,H4109/$O$16,B4109=2019,H4109/$O$17,B4109=2020,H4109/$O$18,B4109=2021,H4109/$O$19,B4109=2022,H4109/$O$20),"")</f>
        <v/>
      </c>
      <c r="K4109" s="3" t="str" cm="1">
        <f t="array" ref="K4109">IFERROR(_xlfn.IFS(B4109=2015,J4109*$P$4,B4109=2016,J4109*$P$5,B4109=2017,J4109*$P$6,B4109=2018,J4109*$P$7,B4109=2019,J4109*$P$8,B4109=2020,J4109*$P$9,B4109=2021,J4109*$P$10,B4109=2022,J4109*$P$11),"")</f>
        <v/>
      </c>
      <c r="L4109" s="3">
        <f t="shared" si="65"/>
        <v>51827.41</v>
      </c>
    </row>
    <row r="4110" spans="1:12">
      <c r="A4110">
        <v>4817100</v>
      </c>
      <c r="B4110">
        <v>2015</v>
      </c>
      <c r="C4110" t="s">
        <v>381</v>
      </c>
      <c r="D4110" t="s">
        <v>1158</v>
      </c>
      <c r="E4110" t="s">
        <v>1159</v>
      </c>
      <c r="G4110" t="s">
        <v>1160</v>
      </c>
      <c r="H4110" s="5">
        <v>198113.52</v>
      </c>
      <c r="I4110">
        <f>IFERROR(VLOOKUP(G4110,'NCES Match'!$A$2:$B$1307,2,FALSE),"")</f>
        <v>4817100</v>
      </c>
      <c r="J4110" cm="1">
        <f t="array" ref="J4110">IFERROR(_xlfn.IFS(B4110=2015,H4110/$O$13,B4110=2016,H4110/$O$14,B4110=2017,H4110/$O$15,B4110=2018,H4110/$O$16,B4110=2019,H4110/$O$17,B4110=2020,H4110/$O$18,B4110=2021,H4110/$O$19,B4110=2022,H4110/$O$20),"")</f>
        <v>1.5520287586360968E-4</v>
      </c>
      <c r="K4110" s="3" cm="1">
        <f t="array" ref="K4110">IFERROR(_xlfn.IFS(B4110=2015,J4110*$P$4,B4110=2016,J4110*$P$5,B4110=2017,J4110*$P$6,B4110=2018,J4110*$P$7,B4110=2019,J4110*$P$8,B4110=2020,J4110*$P$9,B4110=2021,J4110*$P$10,B4110=2022,J4110*$P$11),"")</f>
        <v>247002.7366131944</v>
      </c>
      <c r="L4110" s="3">
        <f t="shared" si="65"/>
        <v>445116.25661319436</v>
      </c>
    </row>
    <row r="4111" spans="1:12">
      <c r="A4111">
        <v>4817100</v>
      </c>
      <c r="B4111">
        <v>2016</v>
      </c>
      <c r="C4111" t="s">
        <v>4102</v>
      </c>
      <c r="D4111" t="s">
        <v>1158</v>
      </c>
      <c r="E4111" t="s">
        <v>1159</v>
      </c>
      <c r="F4111" t="s">
        <v>4101</v>
      </c>
      <c r="G4111" t="s">
        <v>1160</v>
      </c>
      <c r="H4111" s="5">
        <v>206278</v>
      </c>
      <c r="I4111">
        <f>IFERROR(VLOOKUP(G4111,'NCES Match'!$A$2:$B$1307,2,FALSE),"")</f>
        <v>4817100</v>
      </c>
      <c r="J4111" cm="1">
        <f t="array" ref="J4111">IFERROR(_xlfn.IFS(B4111=2015,H4111/$O$13,B4111=2016,H4111/$O$14,B4111=2017,H4111/$O$15,B4111=2018,H4111/$O$16,B4111=2019,H4111/$O$17,B4111=2020,H4111/$O$18,B4111=2021,H4111/$O$19,B4111=2022,H4111/$O$20),"")</f>
        <v>1.4766759422210187E-4</v>
      </c>
      <c r="K4111" s="3" cm="1">
        <f t="array" ref="K4111">IFERROR(_xlfn.IFS(B4111=2015,J4111*$P$4,B4111=2016,J4111*$P$5,B4111=2017,J4111*$P$6,B4111=2018,J4111*$P$7,B4111=2019,J4111*$P$8,B4111=2020,J4111*$P$9,B4111=2021,J4111*$P$10,B4111=2022,J4111*$P$11),"")</f>
        <v>247436.43519553816</v>
      </c>
      <c r="L4111" s="3">
        <f t="shared" si="65"/>
        <v>453714.43519553816</v>
      </c>
    </row>
    <row r="4112" spans="1:12">
      <c r="A4112">
        <v>4817100</v>
      </c>
      <c r="B4112">
        <v>2017</v>
      </c>
      <c r="D4112" t="s">
        <v>1158</v>
      </c>
      <c r="E4112" t="s">
        <v>1159</v>
      </c>
      <c r="F4112" t="s">
        <v>4101</v>
      </c>
      <c r="G4112" t="s">
        <v>1160</v>
      </c>
      <c r="H4112" s="5">
        <v>211144</v>
      </c>
      <c r="I4112">
        <f>IFERROR(VLOOKUP(G4112,'NCES Match'!$A$2:$B$1307,2,FALSE),"")</f>
        <v>4817100</v>
      </c>
      <c r="J4112" cm="1">
        <f t="array" ref="J4112">IFERROR(_xlfn.IFS(B4112=2015,H4112/$O$13,B4112=2016,H4112/$O$14,B4112=2017,H4112/$O$15,B4112=2018,H4112/$O$16,B4112=2019,H4112/$O$17,B4112=2020,H4112/$O$18,B4112=2021,H4112/$O$19,B4112=2022,H4112/$O$20),"")</f>
        <v>1.4557085893899719E-4</v>
      </c>
      <c r="K4112" s="3" cm="1">
        <f t="array" ref="K4112">IFERROR(_xlfn.IFS(B4112=2015,J4112*$P$4,B4112=2016,J4112*$P$5,B4112=2017,J4112*$P$6,B4112=2018,J4112*$P$7,B4112=2019,J4112*$P$8,B4112=2020,J4112*$P$9,B4112=2021,J4112*$P$10,B4112=2022,J4112*$P$11),"")</f>
        <v>247215.3941398212</v>
      </c>
      <c r="L4112" s="3">
        <f t="shared" si="65"/>
        <v>458359.39413982118</v>
      </c>
    </row>
    <row r="4113" spans="1:12">
      <c r="A4113">
        <v>4817100</v>
      </c>
      <c r="B4113">
        <v>2018</v>
      </c>
      <c r="D4113" t="s">
        <v>1158</v>
      </c>
      <c r="E4113" t="s">
        <v>1159</v>
      </c>
      <c r="F4113" t="s">
        <v>4101</v>
      </c>
      <c r="G4113" t="s">
        <v>1160</v>
      </c>
      <c r="H4113" s="5">
        <v>245918</v>
      </c>
      <c r="I4113">
        <f>IFERROR(VLOOKUP(G4113,'NCES Match'!$A$2:$B$1307,2,FALSE),"")</f>
        <v>4817100</v>
      </c>
      <c r="J4113" cm="1">
        <f t="array" ref="J4113">IFERROR(_xlfn.IFS(B4113=2015,H4113/$O$13,B4113=2016,H4113/$O$14,B4113=2017,H4113/$O$15,B4113=2018,H4113/$O$16,B4113=2019,H4113/$O$17,B4113=2020,H4113/$O$18,B4113=2021,H4113/$O$19,B4113=2022,H4113/$O$20),"")</f>
        <v>1.6047596357185055E-4</v>
      </c>
      <c r="K4113" s="3" cm="1">
        <f t="array" ref="K4113">IFERROR(_xlfn.IFS(B4113=2015,J4113*$P$4,B4113=2016,J4113*$P$5,B4113=2017,J4113*$P$6,B4113=2018,J4113*$P$7,B4113=2019,J4113*$P$8,B4113=2020,J4113*$P$9,B4113=2021,J4113*$P$10,B4113=2022,J4113*$P$11),"")</f>
        <v>275513.68724065955</v>
      </c>
      <c r="L4113" s="3">
        <f t="shared" si="65"/>
        <v>521431.68724065955</v>
      </c>
    </row>
    <row r="4114" spans="1:12">
      <c r="A4114">
        <v>4817100</v>
      </c>
      <c r="B4114">
        <v>2019</v>
      </c>
      <c r="D4114" t="s">
        <v>1158</v>
      </c>
      <c r="E4114" t="s">
        <v>1159</v>
      </c>
      <c r="F4114" t="s">
        <v>4101</v>
      </c>
      <c r="G4114" t="s">
        <v>1160</v>
      </c>
      <c r="H4114" s="5">
        <v>230804</v>
      </c>
      <c r="I4114">
        <f>IFERROR(VLOOKUP(G4114,'NCES Match'!$A$2:$B$1307,2,FALSE),"")</f>
        <v>4817100</v>
      </c>
      <c r="J4114" cm="1">
        <f t="array" ref="J4114">IFERROR(_xlfn.IFS(B4114=2015,H4114/$O$13,B4114=2016,H4114/$O$14,B4114=2017,H4114/$O$15,B4114=2018,H4114/$O$16,B4114=2019,H4114/$O$17,B4114=2020,H4114/$O$18,B4114=2021,H4114/$O$19,B4114=2022,H4114/$O$20),"")</f>
        <v>1.4614048286990132E-4</v>
      </c>
      <c r="K4114" s="3" cm="1">
        <f t="array" ref="K4114">IFERROR(_xlfn.IFS(B4114=2015,J4114*$P$4,B4114=2016,J4114*$P$5,B4114=2017,J4114*$P$6,B4114=2018,J4114*$P$7,B4114=2019,J4114*$P$8,B4114=2020,J4114*$P$9,B4114=2021,J4114*$P$10,B4114=2022,J4114*$P$11),"")</f>
        <v>253981.34030180116</v>
      </c>
      <c r="L4114" s="3">
        <f t="shared" si="65"/>
        <v>484785.34030180116</v>
      </c>
    </row>
    <row r="4115" spans="1:12">
      <c r="A4115">
        <v>4817100</v>
      </c>
      <c r="B4115">
        <v>2020</v>
      </c>
      <c r="D4115" t="s">
        <v>1158</v>
      </c>
      <c r="E4115" t="s">
        <v>1159</v>
      </c>
      <c r="F4115" t="s">
        <v>4230</v>
      </c>
      <c r="G4115" t="s">
        <v>1160</v>
      </c>
      <c r="H4115" s="5">
        <v>254640</v>
      </c>
      <c r="I4115">
        <f>IFERROR(VLOOKUP(G4115,'NCES Match'!$A$2:$B$1307,2,FALSE),"")</f>
        <v>4817100</v>
      </c>
      <c r="J4115" cm="1">
        <f t="array" ref="J4115">IFERROR(_xlfn.IFS(B4115=2015,H4115/$O$13,B4115=2016,H4115/$O$14,B4115=2017,H4115/$O$15,B4115=2018,H4115/$O$16,B4115=2019,H4115/$O$17,B4115=2020,H4115/$O$18,B4115=2021,H4115/$O$19,B4115=2022,H4115/$O$20),"")</f>
        <v>1.3799134176837636E-4</v>
      </c>
      <c r="K4115" s="3" cm="1">
        <f t="array" ref="K4115">IFERROR(_xlfn.IFS(B4115=2015,J4115*$P$4,B4115=2016,J4115*$P$5,B4115=2017,J4115*$P$6,B4115=2018,J4115*$P$7,B4115=2019,J4115*$P$8,B4115=2020,J4115*$P$9,B4115=2021,J4115*$P$10,B4115=2022,J4115*$P$11),"")</f>
        <v>290886.13689336443</v>
      </c>
      <c r="L4115" s="3">
        <f t="shared" si="65"/>
        <v>545526.13689336437</v>
      </c>
    </row>
    <row r="4116" spans="1:12">
      <c r="A4116">
        <v>4817100</v>
      </c>
      <c r="B4116">
        <v>2021</v>
      </c>
      <c r="D4116" t="s">
        <v>1158</v>
      </c>
      <c r="E4116" t="s">
        <v>1159</v>
      </c>
      <c r="F4116" t="s">
        <v>4101</v>
      </c>
      <c r="G4116" t="s">
        <v>1160</v>
      </c>
      <c r="H4116" s="5">
        <v>248685.65</v>
      </c>
      <c r="I4116">
        <f>IFERROR(VLOOKUP(G4116,'NCES Match'!$A$2:$B$1307,2,FALSE),"")</f>
        <v>4817100</v>
      </c>
      <c r="J4116" cm="1">
        <f t="array" ref="J4116">IFERROR(_xlfn.IFS(B4116=2015,H4116/$O$13,B4116=2016,H4116/$O$14,B4116=2017,H4116/$O$15,B4116=2018,H4116/$O$16,B4116=2019,H4116/$O$17,B4116=2020,H4116/$O$18,B4116=2021,H4116/$O$19,B4116=2022,H4116/$O$20),"")</f>
        <v>1.2723827592543257E-4</v>
      </c>
      <c r="K4116" s="3" cm="1">
        <f t="array" ref="K4116">IFERROR(_xlfn.IFS(B4116=2015,J4116*$P$4,B4116=2016,J4116*$P$5,B4116=2017,J4116*$P$6,B4116=2018,J4116*$P$7,B4116=2019,J4116*$P$8,B4116=2020,J4116*$P$9,B4116=2021,J4116*$P$10,B4116=2022,J4116*$P$11),"")</f>
        <v>272360.3105278273</v>
      </c>
      <c r="L4116" s="3">
        <f t="shared" si="65"/>
        <v>521045.96052782726</v>
      </c>
    </row>
    <row r="4117" spans="1:12">
      <c r="A4117">
        <v>4817100</v>
      </c>
      <c r="B4117">
        <v>2022</v>
      </c>
      <c r="D4117" t="s">
        <v>1158</v>
      </c>
      <c r="E4117" t="s">
        <v>1159</v>
      </c>
      <c r="F4117" t="s">
        <v>4101</v>
      </c>
      <c r="G4117" t="s">
        <v>1160</v>
      </c>
      <c r="H4117" s="5">
        <v>248447.51</v>
      </c>
      <c r="I4117">
        <f>IFERROR(VLOOKUP(G4117,'NCES Match'!$A$2:$B$1307,2,FALSE),"")</f>
        <v>4817100</v>
      </c>
      <c r="J4117" cm="1">
        <f t="array" ref="J4117">IFERROR(_xlfn.IFS(B4117=2015,H4117/$O$13,B4117=2016,H4117/$O$14,B4117=2017,H4117/$O$15,B4117=2018,H4117/$O$16,B4117=2019,H4117/$O$17,B4117=2020,H4117/$O$18,B4117=2021,H4117/$O$19,B4117=2022,H4117/$O$20),"")</f>
        <v>1.0912575949774567E-4</v>
      </c>
      <c r="K4117" s="3" cm="1">
        <f t="array" ref="K4117">IFERROR(_xlfn.IFS(B4117=2015,J4117*$P$4,B4117=2016,J4117*$P$5,B4117=2017,J4117*$P$6,B4117=2018,J4117*$P$7,B4117=2019,J4117*$P$8,B4117=2020,J4117*$P$9,B4117=2021,J4117*$P$10,B4117=2022,J4117*$P$11),"")</f>
        <v>235000.4685952384</v>
      </c>
      <c r="L4117" s="3">
        <f t="shared" si="65"/>
        <v>483447.97859523841</v>
      </c>
    </row>
    <row r="4118" spans="1:12">
      <c r="A4118">
        <v>4817100</v>
      </c>
      <c r="B4118">
        <v>2023</v>
      </c>
      <c r="D4118" t="s">
        <v>1158</v>
      </c>
      <c r="E4118" t="s">
        <v>1159</v>
      </c>
      <c r="F4118" t="s">
        <v>4101</v>
      </c>
      <c r="G4118" t="s">
        <v>1160</v>
      </c>
      <c r="H4118" s="5">
        <v>343233.47</v>
      </c>
      <c r="I4118">
        <f>IFERROR(VLOOKUP(G4118,'NCES Match'!$A$2:$B$1307,2,FALSE),"")</f>
        <v>4817100</v>
      </c>
      <c r="J4118" t="str" cm="1">
        <f t="array" ref="J4118">IFERROR(_xlfn.IFS(B4118=2015,H4118/$O$13,B4118=2016,H4118/$O$14,B4118=2017,H4118/$O$15,B4118=2018,H4118/$O$16,B4118=2019,H4118/$O$17,B4118=2020,H4118/$O$18,B4118=2021,H4118/$O$19,B4118=2022,H4118/$O$20),"")</f>
        <v/>
      </c>
      <c r="K4118" s="3" t="str" cm="1">
        <f t="array" ref="K4118">IFERROR(_xlfn.IFS(B4118=2015,J4118*$P$4,B4118=2016,J4118*$P$5,B4118=2017,J4118*$P$6,B4118=2018,J4118*$P$7,B4118=2019,J4118*$P$8,B4118=2020,J4118*$P$9,B4118=2021,J4118*$P$10,B4118=2022,J4118*$P$11),"")</f>
        <v/>
      </c>
      <c r="L4118" s="3">
        <f t="shared" si="65"/>
        <v>343233.47</v>
      </c>
    </row>
    <row r="4119" spans="1:12">
      <c r="A4119">
        <v>4834470</v>
      </c>
      <c r="B4119">
        <v>2015</v>
      </c>
      <c r="C4119" t="s">
        <v>381</v>
      </c>
      <c r="D4119" t="s">
        <v>2518</v>
      </c>
      <c r="E4119" t="s">
        <v>2519</v>
      </c>
      <c r="G4119" t="s">
        <v>2520</v>
      </c>
      <c r="H4119" s="5">
        <v>466948.55</v>
      </c>
      <c r="I4119">
        <f>IFERROR(VLOOKUP(G4119,'NCES Match'!$A$2:$B$1307,2,FALSE),"")</f>
        <v>4834470</v>
      </c>
      <c r="J4119" cm="1">
        <f t="array" ref="J4119">IFERROR(_xlfn.IFS(B4119=2015,H4119/$O$13,B4119=2016,H4119/$O$14,B4119=2017,H4119/$O$15,B4119=2018,H4119/$O$16,B4119=2019,H4119/$O$17,B4119=2020,H4119/$O$18,B4119=2021,H4119/$O$19,B4119=2022,H4119/$O$20),"")</f>
        <v>3.6580924835590494E-4</v>
      </c>
      <c r="K4119" s="3" cm="1">
        <f t="array" ref="K4119">IFERROR(_xlfn.IFS(B4119=2015,J4119*$P$4,B4119=2016,J4119*$P$5,B4119=2017,J4119*$P$6,B4119=2018,J4119*$P$7,B4119=2019,J4119*$P$8,B4119=2020,J4119*$P$9,B4119=2021,J4119*$P$10,B4119=2022,J4119*$P$11),"")</f>
        <v>582179.19558222499</v>
      </c>
      <c r="L4119" s="3">
        <f t="shared" si="65"/>
        <v>1049127.745582225</v>
      </c>
    </row>
    <row r="4120" spans="1:12">
      <c r="A4120">
        <v>4834470</v>
      </c>
      <c r="B4120">
        <v>2016</v>
      </c>
      <c r="C4120" t="s">
        <v>4102</v>
      </c>
      <c r="D4120" t="s">
        <v>2518</v>
      </c>
      <c r="E4120" t="s">
        <v>2519</v>
      </c>
      <c r="F4120" t="s">
        <v>4101</v>
      </c>
      <c r="G4120" t="s">
        <v>2520</v>
      </c>
      <c r="H4120" s="5">
        <v>468969</v>
      </c>
      <c r="I4120">
        <f>IFERROR(VLOOKUP(G4120,'NCES Match'!$A$2:$B$1307,2,FALSE),"")</f>
        <v>4834470</v>
      </c>
      <c r="J4120" cm="1">
        <f t="array" ref="J4120">IFERROR(_xlfn.IFS(B4120=2015,H4120/$O$13,B4120=2016,H4120/$O$14,B4120=2017,H4120/$O$15,B4120=2018,H4120/$O$16,B4120=2019,H4120/$O$17,B4120=2020,H4120/$O$18,B4120=2021,H4120/$O$19,B4120=2022,H4120/$O$20),"")</f>
        <v>3.3571938837270525E-4</v>
      </c>
      <c r="K4120" s="3" cm="1">
        <f t="array" ref="K4120">IFERROR(_xlfn.IFS(B4120=2015,J4120*$P$4,B4120=2016,J4120*$P$5,B4120=2017,J4120*$P$6,B4120=2018,J4120*$P$7,B4120=2019,J4120*$P$8,B4120=2020,J4120*$P$9,B4120=2021,J4120*$P$10,B4120=2022,J4120*$P$11),"")</f>
        <v>562541.89771675284</v>
      </c>
      <c r="L4120" s="3">
        <f t="shared" si="65"/>
        <v>1031510.8977167528</v>
      </c>
    </row>
    <row r="4121" spans="1:12">
      <c r="A4121">
        <v>4834470</v>
      </c>
      <c r="B4121">
        <v>2017</v>
      </c>
      <c r="D4121" t="s">
        <v>2518</v>
      </c>
      <c r="E4121" t="s">
        <v>2519</v>
      </c>
      <c r="F4121" t="s">
        <v>4101</v>
      </c>
      <c r="G4121" t="s">
        <v>2520</v>
      </c>
      <c r="H4121" s="5">
        <v>479468</v>
      </c>
      <c r="I4121">
        <f>IFERROR(VLOOKUP(G4121,'NCES Match'!$A$2:$B$1307,2,FALSE),"")</f>
        <v>4834470</v>
      </c>
      <c r="J4121" cm="1">
        <f t="array" ref="J4121">IFERROR(_xlfn.IFS(B4121=2015,H4121/$O$13,B4121=2016,H4121/$O$14,B4121=2017,H4121/$O$15,B4121=2018,H4121/$O$16,B4121=2019,H4121/$O$17,B4121=2020,H4121/$O$18,B4121=2021,H4121/$O$19,B4121=2022,H4121/$O$20),"")</f>
        <v>3.3056382655326748E-4</v>
      </c>
      <c r="K4121" s="3" cm="1">
        <f t="array" ref="K4121">IFERROR(_xlfn.IFS(B4121=2015,J4121*$P$4,B4121=2016,J4121*$P$5,B4121=2017,J4121*$P$6,B4121=2018,J4121*$P$7,B4121=2019,J4121*$P$8,B4121=2020,J4121*$P$9,B4121=2021,J4121*$P$10,B4121=2022,J4121*$P$11),"")</f>
        <v>561379.29847607226</v>
      </c>
      <c r="L4121" s="3">
        <f t="shared" si="65"/>
        <v>1040847.2984760723</v>
      </c>
    </row>
    <row r="4122" spans="1:12">
      <c r="A4122">
        <v>4834470</v>
      </c>
      <c r="B4122">
        <v>2018</v>
      </c>
      <c r="D4122" t="s">
        <v>2518</v>
      </c>
      <c r="E4122" t="s">
        <v>2519</v>
      </c>
      <c r="F4122" t="s">
        <v>4101</v>
      </c>
      <c r="G4122" t="s">
        <v>2520</v>
      </c>
      <c r="H4122" s="5">
        <v>451730</v>
      </c>
      <c r="I4122">
        <f>IFERROR(VLOOKUP(G4122,'NCES Match'!$A$2:$B$1307,2,FALSE),"")</f>
        <v>4834470</v>
      </c>
      <c r="J4122" cm="1">
        <f t="array" ref="J4122">IFERROR(_xlfn.IFS(B4122=2015,H4122/$O$13,B4122=2016,H4122/$O$14,B4122=2017,H4122/$O$15,B4122=2018,H4122/$O$16,B4122=2019,H4122/$O$17,B4122=2020,H4122/$O$18,B4122=2021,H4122/$O$19,B4122=2022,H4122/$O$20),"")</f>
        <v>2.9478040250942203E-4</v>
      </c>
      <c r="K4122" s="3" cm="1">
        <f t="array" ref="K4122">IFERROR(_xlfn.IFS(B4122=2015,J4122*$P$4,B4122=2016,J4122*$P$5,B4122=2017,J4122*$P$6,B4122=2018,J4122*$P$7,B4122=2019,J4122*$P$8,B4122=2020,J4122*$P$9,B4122=2021,J4122*$P$10,B4122=2022,J4122*$P$11),"")</f>
        <v>506094.70611026092</v>
      </c>
      <c r="L4122" s="3">
        <f t="shared" si="65"/>
        <v>957824.70611026092</v>
      </c>
    </row>
    <row r="4123" spans="1:12">
      <c r="A4123">
        <v>4834470</v>
      </c>
      <c r="B4123">
        <v>2019</v>
      </c>
      <c r="D4123" t="s">
        <v>2518</v>
      </c>
      <c r="E4123" t="s">
        <v>2519</v>
      </c>
      <c r="F4123" t="s">
        <v>4101</v>
      </c>
      <c r="G4123" t="s">
        <v>2520</v>
      </c>
      <c r="H4123" s="5">
        <v>468170</v>
      </c>
      <c r="I4123">
        <f>IFERROR(VLOOKUP(G4123,'NCES Match'!$A$2:$B$1307,2,FALSE),"")</f>
        <v>4834470</v>
      </c>
      <c r="J4123" cm="1">
        <f t="array" ref="J4123">IFERROR(_xlfn.IFS(B4123=2015,H4123/$O$13,B4123=2016,H4123/$O$14,B4123=2017,H4123/$O$15,B4123=2018,H4123/$O$16,B4123=2019,H4123/$O$17,B4123=2020,H4123/$O$18,B4123=2021,H4123/$O$19,B4123=2022,H4123/$O$20),"")</f>
        <v>2.964358930746508E-4</v>
      </c>
      <c r="K4123" s="3" cm="1">
        <f t="array" ref="K4123">IFERROR(_xlfn.IFS(B4123=2015,J4123*$P$4,B4123=2016,J4123*$P$5,B4123=2017,J4123*$P$6,B4123=2018,J4123*$P$7,B4123=2019,J4123*$P$8,B4123=2020,J4123*$P$9,B4123=2021,J4123*$P$10,B4123=2022,J4123*$P$11),"")</f>
        <v>515183.63671814289</v>
      </c>
      <c r="L4123" s="3">
        <f t="shared" si="65"/>
        <v>983353.63671814289</v>
      </c>
    </row>
    <row r="4124" spans="1:12">
      <c r="A4124">
        <v>4834470</v>
      </c>
      <c r="B4124">
        <v>2020</v>
      </c>
      <c r="D4124" t="s">
        <v>2518</v>
      </c>
      <c r="E4124" t="s">
        <v>2519</v>
      </c>
      <c r="F4124" t="s">
        <v>4230</v>
      </c>
      <c r="G4124" t="s">
        <v>2520</v>
      </c>
      <c r="H4124" s="5">
        <v>517491</v>
      </c>
      <c r="I4124">
        <f>IFERROR(VLOOKUP(G4124,'NCES Match'!$A$2:$B$1307,2,FALSE),"")</f>
        <v>4834470</v>
      </c>
      <c r="J4124" cm="1">
        <f t="array" ref="J4124">IFERROR(_xlfn.IFS(B4124=2015,H4124/$O$13,B4124=2016,H4124/$O$14,B4124=2017,H4124/$O$15,B4124=2018,H4124/$O$16,B4124=2019,H4124/$O$17,B4124=2020,H4124/$O$18,B4124=2021,H4124/$O$19,B4124=2022,H4124/$O$20),"")</f>
        <v>2.8043228653416136E-4</v>
      </c>
      <c r="K4124" s="3" cm="1">
        <f t="array" ref="K4124">IFERROR(_xlfn.IFS(B4124=2015,J4124*$P$4,B4124=2016,J4124*$P$5,B4124=2017,J4124*$P$6,B4124=2018,J4124*$P$7,B4124=2019,J4124*$P$8,B4124=2020,J4124*$P$9,B4124=2021,J4124*$P$10,B4124=2022,J4124*$P$11),"")</f>
        <v>591152.04943089874</v>
      </c>
      <c r="L4124" s="3">
        <f t="shared" si="65"/>
        <v>1108643.0494308989</v>
      </c>
    </row>
    <row r="4125" spans="1:12">
      <c r="A4125">
        <v>4834470</v>
      </c>
      <c r="B4125">
        <v>2021</v>
      </c>
      <c r="D4125" t="s">
        <v>2518</v>
      </c>
      <c r="E4125" t="s">
        <v>2519</v>
      </c>
      <c r="F4125" t="s">
        <v>4101</v>
      </c>
      <c r="G4125" t="s">
        <v>2520</v>
      </c>
      <c r="H4125" s="5">
        <v>578642.52</v>
      </c>
      <c r="I4125">
        <f>IFERROR(VLOOKUP(G4125,'NCES Match'!$A$2:$B$1307,2,FALSE),"")</f>
        <v>4834470</v>
      </c>
      <c r="J4125" cm="1">
        <f t="array" ref="J4125">IFERROR(_xlfn.IFS(B4125=2015,H4125/$O$13,B4125=2016,H4125/$O$14,B4125=2017,H4125/$O$15,B4125=2018,H4125/$O$16,B4125=2019,H4125/$O$17,B4125=2020,H4125/$O$18,B4125=2021,H4125/$O$19,B4125=2022,H4125/$O$20),"")</f>
        <v>2.9605840394066822E-4</v>
      </c>
      <c r="K4125" s="3" cm="1">
        <f t="array" ref="K4125">IFERROR(_xlfn.IFS(B4125=2015,J4125*$P$4,B4125=2016,J4125*$P$5,B4125=2017,J4125*$P$6,B4125=2018,J4125*$P$7,B4125=2019,J4125*$P$8,B4125=2020,J4125*$P$9,B4125=2021,J4125*$P$10,B4125=2022,J4125*$P$11),"")</f>
        <v>633728.79147552152</v>
      </c>
      <c r="L4125" s="3">
        <f t="shared" si="65"/>
        <v>1212371.3114755214</v>
      </c>
    </row>
    <row r="4126" spans="1:12">
      <c r="A4126">
        <v>4834470</v>
      </c>
      <c r="B4126">
        <v>2022</v>
      </c>
      <c r="D4126" t="s">
        <v>2518</v>
      </c>
      <c r="E4126" t="s">
        <v>2519</v>
      </c>
      <c r="F4126" t="s">
        <v>4101</v>
      </c>
      <c r="G4126" t="s">
        <v>2520</v>
      </c>
      <c r="H4126" s="5">
        <v>623864.6</v>
      </c>
      <c r="I4126">
        <f>IFERROR(VLOOKUP(G4126,'NCES Match'!$A$2:$B$1307,2,FALSE),"")</f>
        <v>4834470</v>
      </c>
      <c r="J4126" cm="1">
        <f t="array" ref="J4126">IFERROR(_xlfn.IFS(B4126=2015,H4126/$O$13,B4126=2016,H4126/$O$14,B4126=2017,H4126/$O$15,B4126=2018,H4126/$O$16,B4126=2019,H4126/$O$17,B4126=2020,H4126/$O$18,B4126=2021,H4126/$O$19,B4126=2022,H4126/$O$20),"")</f>
        <v>2.7402044922389157E-4</v>
      </c>
      <c r="K4126" s="3" cm="1">
        <f t="array" ref="K4126">IFERROR(_xlfn.IFS(B4126=2015,J4126*$P$4,B4126=2016,J4126*$P$5,B4126=2017,J4126*$P$6,B4126=2018,J4126*$P$7,B4126=2019,J4126*$P$8,B4126=2020,J4126*$P$9,B4126=2021,J4126*$P$10,B4126=2022,J4126*$P$11),"")</f>
        <v>590098.38070013642</v>
      </c>
      <c r="L4126" s="3">
        <f t="shared" si="65"/>
        <v>1213962.9807001364</v>
      </c>
    </row>
    <row r="4127" spans="1:12">
      <c r="A4127">
        <v>4834470</v>
      </c>
      <c r="B4127">
        <v>2023</v>
      </c>
      <c r="D4127" t="s">
        <v>2518</v>
      </c>
      <c r="E4127" t="s">
        <v>2519</v>
      </c>
      <c r="F4127" t="s">
        <v>4101</v>
      </c>
      <c r="G4127" t="s">
        <v>2520</v>
      </c>
      <c r="H4127" s="5">
        <v>656823.87</v>
      </c>
      <c r="I4127">
        <f>IFERROR(VLOOKUP(G4127,'NCES Match'!$A$2:$B$1307,2,FALSE),"")</f>
        <v>4834470</v>
      </c>
      <c r="J4127" t="str" cm="1">
        <f t="array" ref="J4127">IFERROR(_xlfn.IFS(B4127=2015,H4127/$O$13,B4127=2016,H4127/$O$14,B4127=2017,H4127/$O$15,B4127=2018,H4127/$O$16,B4127=2019,H4127/$O$17,B4127=2020,H4127/$O$18,B4127=2021,H4127/$O$19,B4127=2022,H4127/$O$20),"")</f>
        <v/>
      </c>
      <c r="K4127" s="3" t="str" cm="1">
        <f t="array" ref="K4127">IFERROR(_xlfn.IFS(B4127=2015,J4127*$P$4,B4127=2016,J4127*$P$5,B4127=2017,J4127*$P$6,B4127=2018,J4127*$P$7,B4127=2019,J4127*$P$8,B4127=2020,J4127*$P$9,B4127=2021,J4127*$P$10,B4127=2022,J4127*$P$11),"")</f>
        <v/>
      </c>
      <c r="L4127" s="3">
        <f t="shared" si="65"/>
        <v>656823.87</v>
      </c>
    </row>
    <row r="4128" spans="1:12">
      <c r="A4128">
        <v>4839600</v>
      </c>
      <c r="B4128">
        <v>2015</v>
      </c>
      <c r="C4128" t="s">
        <v>381</v>
      </c>
      <c r="D4128" t="s">
        <v>2962</v>
      </c>
      <c r="E4128" t="s">
        <v>2963</v>
      </c>
      <c r="G4128" t="s">
        <v>2964</v>
      </c>
      <c r="H4128" s="5">
        <v>134458.10999999999</v>
      </c>
      <c r="I4128">
        <f>IFERROR(VLOOKUP(G4128,'NCES Match'!$A$2:$B$1307,2,FALSE),"")</f>
        <v>4839600</v>
      </c>
      <c r="J4128" cm="1">
        <f t="array" ref="J4128">IFERROR(_xlfn.IFS(B4128=2015,H4128/$O$13,B4128=2016,H4128/$O$14,B4128=2017,H4128/$O$15,B4128=2018,H4128/$O$16,B4128=2019,H4128/$O$17,B4128=2020,H4128/$O$18,B4128=2021,H4128/$O$19,B4128=2022,H4128/$O$20),"")</f>
        <v>1.0533498852165958E-4</v>
      </c>
      <c r="K4128" s="3" cm="1">
        <f t="array" ref="K4128">IFERROR(_xlfn.IFS(B4128=2015,J4128*$P$4,B4128=2016,J4128*$P$5,B4128=2017,J4128*$P$6,B4128=2018,J4128*$P$7,B4128=2019,J4128*$P$8,B4128=2020,J4128*$P$9,B4128=2021,J4128*$P$10,B4128=2022,J4128*$P$11),"")</f>
        <v>167638.84226496969</v>
      </c>
      <c r="L4128" s="3">
        <f t="shared" si="65"/>
        <v>302096.9522649697</v>
      </c>
    </row>
    <row r="4129" spans="1:12">
      <c r="A4129">
        <v>4839600</v>
      </c>
      <c r="B4129">
        <v>2016</v>
      </c>
      <c r="C4129" t="s">
        <v>4102</v>
      </c>
      <c r="D4129" t="s">
        <v>2962</v>
      </c>
      <c r="E4129" t="s">
        <v>2963</v>
      </c>
      <c r="F4129" t="s">
        <v>4101</v>
      </c>
      <c r="G4129" t="s">
        <v>2964</v>
      </c>
      <c r="H4129" s="5">
        <v>137122</v>
      </c>
      <c r="I4129">
        <f>IFERROR(VLOOKUP(G4129,'NCES Match'!$A$2:$B$1307,2,FALSE),"")</f>
        <v>4839600</v>
      </c>
      <c r="J4129" cm="1">
        <f t="array" ref="J4129">IFERROR(_xlfn.IFS(B4129=2015,H4129/$O$13,B4129=2016,H4129/$O$14,B4129=2017,H4129/$O$15,B4129=2018,H4129/$O$16,B4129=2019,H4129/$O$17,B4129=2020,H4129/$O$18,B4129=2021,H4129/$O$19,B4129=2022,H4129/$O$20),"")</f>
        <v>9.8161102274227279E-5</v>
      </c>
      <c r="K4129" s="3" cm="1">
        <f t="array" ref="K4129">IFERROR(_xlfn.IFS(B4129=2015,J4129*$P$4,B4129=2016,J4129*$P$5,B4129=2017,J4129*$P$6,B4129=2018,J4129*$P$7,B4129=2019,J4129*$P$8,B4129=2020,J4129*$P$9,B4129=2021,J4129*$P$10,B4129=2022,J4129*$P$11),"")</f>
        <v>164481.81030881908</v>
      </c>
      <c r="L4129" s="3">
        <f t="shared" si="65"/>
        <v>301603.81030881905</v>
      </c>
    </row>
    <row r="4130" spans="1:12">
      <c r="A4130">
        <v>4839600</v>
      </c>
      <c r="B4130">
        <v>2017</v>
      </c>
      <c r="D4130" t="s">
        <v>2962</v>
      </c>
      <c r="E4130" t="s">
        <v>2963</v>
      </c>
      <c r="F4130" t="s">
        <v>4101</v>
      </c>
      <c r="G4130" t="s">
        <v>2964</v>
      </c>
      <c r="H4130" s="5">
        <v>143404</v>
      </c>
      <c r="I4130">
        <f>IFERROR(VLOOKUP(G4130,'NCES Match'!$A$2:$B$1307,2,FALSE),"")</f>
        <v>4839600</v>
      </c>
      <c r="J4130" cm="1">
        <f t="array" ref="J4130">IFERROR(_xlfn.IFS(B4130=2015,H4130/$O$13,B4130=2016,H4130/$O$14,B4130=2017,H4130/$O$15,B4130=2018,H4130/$O$16,B4130=2019,H4130/$O$17,B4130=2020,H4130/$O$18,B4130=2021,H4130/$O$19,B4130=2022,H4130/$O$20),"")</f>
        <v>9.8868276888227721E-5</v>
      </c>
      <c r="K4130" s="3" cm="1">
        <f t="array" ref="K4130">IFERROR(_xlfn.IFS(B4130=2015,J4130*$P$4,B4130=2016,J4130*$P$5,B4130=2017,J4130*$P$6,B4130=2018,J4130*$P$7,B4130=2019,J4130*$P$8,B4130=2020,J4130*$P$9,B4130=2021,J4130*$P$10,B4130=2022,J4130*$P$11),"")</f>
        <v>167902.83589032566</v>
      </c>
      <c r="L4130" s="3">
        <f t="shared" si="65"/>
        <v>311306.83589032566</v>
      </c>
    </row>
    <row r="4131" spans="1:12">
      <c r="A4131">
        <v>4839600</v>
      </c>
      <c r="B4131">
        <v>2018</v>
      </c>
      <c r="D4131" t="s">
        <v>2962</v>
      </c>
      <c r="E4131" t="s">
        <v>2963</v>
      </c>
      <c r="F4131" t="s">
        <v>4101</v>
      </c>
      <c r="G4131" t="s">
        <v>2964</v>
      </c>
      <c r="H4131" s="5">
        <v>137775</v>
      </c>
      <c r="I4131">
        <f>IFERROR(VLOOKUP(G4131,'NCES Match'!$A$2:$B$1307,2,FALSE),"")</f>
        <v>4839600</v>
      </c>
      <c r="J4131" cm="1">
        <f t="array" ref="J4131">IFERROR(_xlfn.IFS(B4131=2015,H4131/$O$13,B4131=2016,H4131/$O$14,B4131=2017,H4131/$O$15,B4131=2018,H4131/$O$16,B4131=2019,H4131/$O$17,B4131=2020,H4131/$O$18,B4131=2021,H4131/$O$19,B4131=2022,H4131/$O$20),"")</f>
        <v>8.9906293484461115E-5</v>
      </c>
      <c r="K4131" s="3" cm="1">
        <f t="array" ref="K4131">IFERROR(_xlfn.IFS(B4131=2015,J4131*$P$4,B4131=2016,J4131*$P$5,B4131=2017,J4131*$P$6,B4131=2018,J4131*$P$7,B4131=2019,J4131*$P$8,B4131=2020,J4131*$P$9,B4131=2021,J4131*$P$10,B4131=2022,J4131*$P$11),"")</f>
        <v>154355.91644199233</v>
      </c>
      <c r="L4131" s="3">
        <f t="shared" si="65"/>
        <v>292130.91644199233</v>
      </c>
    </row>
    <row r="4132" spans="1:12">
      <c r="A4132">
        <v>4839600</v>
      </c>
      <c r="B4132">
        <v>2019</v>
      </c>
      <c r="D4132" t="s">
        <v>2962</v>
      </c>
      <c r="E4132" t="s">
        <v>2963</v>
      </c>
      <c r="F4132" t="s">
        <v>4101</v>
      </c>
      <c r="G4132" t="s">
        <v>2964</v>
      </c>
      <c r="H4132" s="5">
        <v>141889</v>
      </c>
      <c r="I4132">
        <f>IFERROR(VLOOKUP(G4132,'NCES Match'!$A$2:$B$1307,2,FALSE),"")</f>
        <v>4839600</v>
      </c>
      <c r="J4132" cm="1">
        <f t="array" ref="J4132">IFERROR(_xlfn.IFS(B4132=2015,H4132/$O$13,B4132=2016,H4132/$O$14,B4132=2017,H4132/$O$15,B4132=2018,H4132/$O$16,B4132=2019,H4132/$O$17,B4132=2020,H4132/$O$18,B4132=2021,H4132/$O$19,B4132=2022,H4132/$O$20),"")</f>
        <v>8.9841280800711563E-5</v>
      </c>
      <c r="K4132" s="3" cm="1">
        <f t="array" ref="K4132">IFERROR(_xlfn.IFS(B4132=2015,J4132*$P$4,B4132=2016,J4132*$P$5,B4132=2017,J4132*$P$6,B4132=2018,J4132*$P$7,B4132=2019,J4132*$P$8,B4132=2020,J4132*$P$9,B4132=2021,J4132*$P$10,B4132=2022,J4132*$P$11),"")</f>
        <v>156137.49499177773</v>
      </c>
      <c r="L4132" s="3">
        <f t="shared" si="65"/>
        <v>298026.4949917777</v>
      </c>
    </row>
    <row r="4133" spans="1:12">
      <c r="A4133">
        <v>4839600</v>
      </c>
      <c r="B4133">
        <v>2020</v>
      </c>
      <c r="D4133" t="s">
        <v>2962</v>
      </c>
      <c r="E4133" t="s">
        <v>2963</v>
      </c>
      <c r="F4133" t="s">
        <v>4230</v>
      </c>
      <c r="G4133" t="s">
        <v>2964</v>
      </c>
      <c r="H4133" s="5">
        <v>167674</v>
      </c>
      <c r="I4133">
        <f>IFERROR(VLOOKUP(G4133,'NCES Match'!$A$2:$B$1307,2,FALSE),"")</f>
        <v>4839600</v>
      </c>
      <c r="J4133" cm="1">
        <f t="array" ref="J4133">IFERROR(_xlfn.IFS(B4133=2015,H4133/$O$13,B4133=2016,H4133/$O$14,B4133=2017,H4133/$O$15,B4133=2018,H4133/$O$16,B4133=2019,H4133/$O$17,B4133=2020,H4133/$O$18,B4133=2021,H4133/$O$19,B4133=2022,H4133/$O$20),"")</f>
        <v>9.0863808669771975E-5</v>
      </c>
      <c r="K4133" s="3" cm="1">
        <f t="array" ref="K4133">IFERROR(_xlfn.IFS(B4133=2015,J4133*$P$4,B4133=2016,J4133*$P$5,B4133=2017,J4133*$P$6,B4133=2018,J4133*$P$7,B4133=2019,J4133*$P$8,B4133=2020,J4133*$P$9,B4133=2021,J4133*$P$10,B4133=2022,J4133*$P$11),"")</f>
        <v>191541.16445750074</v>
      </c>
      <c r="L4133" s="3">
        <f t="shared" si="65"/>
        <v>359215.16445750074</v>
      </c>
    </row>
    <row r="4134" spans="1:12">
      <c r="A4134">
        <v>4839600</v>
      </c>
      <c r="B4134">
        <v>2021</v>
      </c>
      <c r="D4134" t="s">
        <v>2962</v>
      </c>
      <c r="E4134" t="s">
        <v>2963</v>
      </c>
      <c r="F4134" t="s">
        <v>4101</v>
      </c>
      <c r="G4134" t="s">
        <v>2964</v>
      </c>
      <c r="H4134" s="5">
        <v>179908</v>
      </c>
      <c r="I4134">
        <f>IFERROR(VLOOKUP(G4134,'NCES Match'!$A$2:$B$1307,2,FALSE),"")</f>
        <v>4839600</v>
      </c>
      <c r="J4134" cm="1">
        <f t="array" ref="J4134">IFERROR(_xlfn.IFS(B4134=2015,H4134/$O$13,B4134=2016,H4134/$O$14,B4134=2017,H4134/$O$15,B4134=2018,H4134/$O$16,B4134=2019,H4134/$O$17,B4134=2020,H4134/$O$18,B4134=2021,H4134/$O$19,B4134=2022,H4134/$O$20),"")</f>
        <v>9.2048671667194001E-5</v>
      </c>
      <c r="K4134" s="3" cm="1">
        <f t="array" ref="K4134">IFERROR(_xlfn.IFS(B4134=2015,J4134*$P$4,B4134=2016,J4134*$P$5,B4134=2017,J4134*$P$6,B4134=2018,J4134*$P$7,B4134=2019,J4134*$P$8,B4134=2020,J4134*$P$9,B4134=2021,J4134*$P$10,B4134=2022,J4134*$P$11),"")</f>
        <v>197035.08725348793</v>
      </c>
      <c r="L4134" s="3">
        <f t="shared" si="65"/>
        <v>376943.0872534879</v>
      </c>
    </row>
    <row r="4135" spans="1:12">
      <c r="A4135">
        <v>4839600</v>
      </c>
      <c r="B4135">
        <v>2022</v>
      </c>
      <c r="D4135" t="s">
        <v>2962</v>
      </c>
      <c r="E4135" t="s">
        <v>2963</v>
      </c>
      <c r="F4135" t="s">
        <v>4101</v>
      </c>
      <c r="G4135" t="s">
        <v>2964</v>
      </c>
      <c r="H4135" s="5">
        <v>258634.93</v>
      </c>
      <c r="I4135">
        <f>IFERROR(VLOOKUP(G4135,'NCES Match'!$A$2:$B$1307,2,FALSE),"")</f>
        <v>4839600</v>
      </c>
      <c r="J4135" cm="1">
        <f t="array" ref="J4135">IFERROR(_xlfn.IFS(B4135=2015,H4135/$O$13,B4135=2016,H4135/$O$14,B4135=2017,H4135/$O$15,B4135=2018,H4135/$O$16,B4135=2019,H4135/$O$17,B4135=2020,H4135/$O$18,B4135=2021,H4135/$O$19,B4135=2022,H4135/$O$20),"")</f>
        <v>1.1360038653193299E-4</v>
      </c>
      <c r="K4135" s="3" cm="1">
        <f t="array" ref="K4135">IFERROR(_xlfn.IFS(B4135=2015,J4135*$P$4,B4135=2016,J4135*$P$5,B4135=2017,J4135*$P$6,B4135=2018,J4135*$P$7,B4135=2019,J4135*$P$8,B4135=2020,J4135*$P$9,B4135=2021,J4135*$P$10,B4135=2022,J4135*$P$11),"")</f>
        <v>244636.50187154897</v>
      </c>
      <c r="L4135" s="3">
        <f t="shared" si="65"/>
        <v>503271.43187154899</v>
      </c>
    </row>
    <row r="4136" spans="1:12">
      <c r="A4136">
        <v>4839600</v>
      </c>
      <c r="B4136">
        <v>2023</v>
      </c>
      <c r="D4136" t="s">
        <v>2962</v>
      </c>
      <c r="E4136" t="s">
        <v>2963</v>
      </c>
      <c r="F4136" t="s">
        <v>4101</v>
      </c>
      <c r="G4136" t="s">
        <v>2964</v>
      </c>
      <c r="H4136" s="5">
        <v>300647.01</v>
      </c>
      <c r="I4136">
        <f>IFERROR(VLOOKUP(G4136,'NCES Match'!$A$2:$B$1307,2,FALSE),"")</f>
        <v>4839600</v>
      </c>
      <c r="J4136" t="str" cm="1">
        <f t="array" ref="J4136">IFERROR(_xlfn.IFS(B4136=2015,H4136/$O$13,B4136=2016,H4136/$O$14,B4136=2017,H4136/$O$15,B4136=2018,H4136/$O$16,B4136=2019,H4136/$O$17,B4136=2020,H4136/$O$18,B4136=2021,H4136/$O$19,B4136=2022,H4136/$O$20),"")</f>
        <v/>
      </c>
      <c r="K4136" s="3" t="str" cm="1">
        <f t="array" ref="K4136">IFERROR(_xlfn.IFS(B4136=2015,J4136*$P$4,B4136=2016,J4136*$P$5,B4136=2017,J4136*$P$6,B4136=2018,J4136*$P$7,B4136=2019,J4136*$P$8,B4136=2020,J4136*$P$9,B4136=2021,J4136*$P$10,B4136=2022,J4136*$P$11),"")</f>
        <v/>
      </c>
      <c r="L4136" s="3">
        <f t="shared" si="65"/>
        <v>300647.01</v>
      </c>
    </row>
    <row r="4137" spans="1:12">
      <c r="A4137">
        <v>4828140</v>
      </c>
      <c r="B4137">
        <v>2015</v>
      </c>
      <c r="C4137" t="s">
        <v>381</v>
      </c>
      <c r="D4137" t="s">
        <v>2058</v>
      </c>
      <c r="E4137" t="s">
        <v>2059</v>
      </c>
      <c r="G4137" t="s">
        <v>2060</v>
      </c>
      <c r="H4137" s="5">
        <v>31887.62</v>
      </c>
      <c r="I4137">
        <f>IFERROR(VLOOKUP(G4137,'NCES Match'!$A$2:$B$1307,2,FALSE),"")</f>
        <v>4828140</v>
      </c>
      <c r="J4137" cm="1">
        <f t="array" ref="J4137">IFERROR(_xlfn.IFS(B4137=2015,H4137/$O$13,B4137=2016,H4137/$O$14,B4137=2017,H4137/$O$15,B4137=2018,H4137/$O$16,B4137=2019,H4137/$O$17,B4137=2020,H4137/$O$18,B4137=2021,H4137/$O$19,B4137=2022,H4137/$O$20),"")</f>
        <v>2.49808813070706E-5</v>
      </c>
      <c r="K4137" s="3" cm="1">
        <f t="array" ref="K4137">IFERROR(_xlfn.IFS(B4137=2015,J4137*$P$4,B4137=2016,J4137*$P$5,B4137=2017,J4137*$P$6,B4137=2018,J4137*$P$7,B4137=2019,J4137*$P$8,B4137=2020,J4137*$P$9,B4137=2021,J4137*$P$10,B4137=2022,J4137*$P$11),"")</f>
        <v>39756.647623451594</v>
      </c>
      <c r="L4137" s="3">
        <f t="shared" si="65"/>
        <v>71644.267623451597</v>
      </c>
    </row>
    <row r="4138" spans="1:12">
      <c r="A4138">
        <v>4828140</v>
      </c>
      <c r="B4138">
        <v>2016</v>
      </c>
      <c r="C4138" t="s">
        <v>4102</v>
      </c>
      <c r="D4138" t="s">
        <v>2058</v>
      </c>
      <c r="E4138" t="s">
        <v>2059</v>
      </c>
      <c r="F4138" t="s">
        <v>4101</v>
      </c>
      <c r="G4138" t="s">
        <v>2060</v>
      </c>
      <c r="H4138" s="5">
        <v>40782</v>
      </c>
      <c r="I4138">
        <f>IFERROR(VLOOKUP(G4138,'NCES Match'!$A$2:$B$1307,2,FALSE),"")</f>
        <v>4828140</v>
      </c>
      <c r="J4138" cm="1">
        <f t="array" ref="J4138">IFERROR(_xlfn.IFS(B4138=2015,H4138/$O$13,B4138=2016,H4138/$O$14,B4138=2017,H4138/$O$15,B4138=2018,H4138/$O$16,B4138=2019,H4138/$O$17,B4138=2020,H4138/$O$18,B4138=2021,H4138/$O$19,B4138=2022,H4138/$O$20),"")</f>
        <v>2.9194484276392823E-5</v>
      </c>
      <c r="K4138" s="3" cm="1">
        <f t="array" ref="K4138">IFERROR(_xlfn.IFS(B4138=2015,J4138*$P$4,B4138=2016,J4138*$P$5,B4138=2017,J4138*$P$6,B4138=2018,J4138*$P$7,B4138=2019,J4138*$P$8,B4138=2020,J4138*$P$9,B4138=2021,J4138*$P$10,B4138=2022,J4138*$P$11),"")</f>
        <v>48919.190122768487</v>
      </c>
      <c r="L4138" s="3">
        <f t="shared" si="65"/>
        <v>89701.190122768487</v>
      </c>
    </row>
    <row r="4139" spans="1:12">
      <c r="A4139">
        <v>4828140</v>
      </c>
      <c r="B4139">
        <v>2017</v>
      </c>
      <c r="D4139" t="s">
        <v>2058</v>
      </c>
      <c r="E4139" t="s">
        <v>2059</v>
      </c>
      <c r="F4139" t="s">
        <v>4101</v>
      </c>
      <c r="G4139" t="s">
        <v>2060</v>
      </c>
      <c r="H4139" s="5">
        <v>38420</v>
      </c>
      <c r="I4139">
        <f>IFERROR(VLOOKUP(G4139,'NCES Match'!$A$2:$B$1307,2,FALSE),"")</f>
        <v>4828140</v>
      </c>
      <c r="J4139" cm="1">
        <f t="array" ref="J4139">IFERROR(_xlfn.IFS(B4139=2015,H4139/$O$13,B4139=2016,H4139/$O$14,B4139=2017,H4139/$O$15,B4139=2018,H4139/$O$16,B4139=2019,H4139/$O$17,B4139=2020,H4139/$O$18,B4139=2021,H4139/$O$19,B4139=2022,H4139/$O$20),"")</f>
        <v>2.6488237413501081E-5</v>
      </c>
      <c r="K4139" s="3" cm="1">
        <f t="array" ref="K4139">IFERROR(_xlfn.IFS(B4139=2015,J4139*$P$4,B4139=2016,J4139*$P$5,B4139=2017,J4139*$P$6,B4139=2018,J4139*$P$7,B4139=2019,J4139*$P$8,B4139=2020,J4139*$P$9,B4139=2021,J4139*$P$10,B4139=2022,J4139*$P$11),"")</f>
        <v>44983.591496097128</v>
      </c>
      <c r="L4139" s="3">
        <f t="shared" si="65"/>
        <v>83403.591496097128</v>
      </c>
    </row>
    <row r="4140" spans="1:12">
      <c r="A4140">
        <v>4828140</v>
      </c>
      <c r="B4140">
        <v>2018</v>
      </c>
      <c r="D4140" t="s">
        <v>2058</v>
      </c>
      <c r="E4140" t="s">
        <v>2059</v>
      </c>
      <c r="F4140" t="s">
        <v>4101</v>
      </c>
      <c r="G4140" t="s">
        <v>2060</v>
      </c>
      <c r="H4140" s="5">
        <v>35764</v>
      </c>
      <c r="I4140">
        <f>IFERROR(VLOOKUP(G4140,'NCES Match'!$A$2:$B$1307,2,FALSE),"")</f>
        <v>4828140</v>
      </c>
      <c r="J4140" cm="1">
        <f t="array" ref="J4140">IFERROR(_xlfn.IFS(B4140=2015,H4140/$O$13,B4140=2016,H4140/$O$14,B4140=2017,H4140/$O$15,B4140=2018,H4140/$O$16,B4140=2019,H4140/$O$17,B4140=2020,H4140/$O$18,B4140=2021,H4140/$O$19,B4140=2022,H4140/$O$20),"")</f>
        <v>2.333811417295059E-5</v>
      </c>
      <c r="K4140" s="3" cm="1">
        <f t="array" ref="K4140">IFERROR(_xlfn.IFS(B4140=2015,J4140*$P$4,B4140=2016,J4140*$P$5,B4140=2017,J4140*$P$6,B4140=2018,J4140*$P$7,B4140=2019,J4140*$P$8,B4140=2020,J4140*$P$9,B4140=2021,J4140*$P$10,B4140=2022,J4140*$P$11),"")</f>
        <v>40068.118277128749</v>
      </c>
      <c r="L4140" s="3">
        <f t="shared" si="65"/>
        <v>75832.118277128757</v>
      </c>
    </row>
    <row r="4141" spans="1:12">
      <c r="A4141">
        <v>4828140</v>
      </c>
      <c r="B4141">
        <v>2019</v>
      </c>
      <c r="D4141" t="s">
        <v>2058</v>
      </c>
      <c r="E4141" t="s">
        <v>2059</v>
      </c>
      <c r="F4141" t="s">
        <v>4101</v>
      </c>
      <c r="G4141" t="s">
        <v>2060</v>
      </c>
      <c r="H4141" s="5">
        <v>42009</v>
      </c>
      <c r="I4141">
        <f>IFERROR(VLOOKUP(G4141,'NCES Match'!$A$2:$B$1307,2,FALSE),"")</f>
        <v>4828140</v>
      </c>
      <c r="J4141" cm="1">
        <f t="array" ref="J4141">IFERROR(_xlfn.IFS(B4141=2015,H4141/$O$13,B4141=2016,H4141/$O$14,B4141=2017,H4141/$O$15,B4141=2018,H4141/$O$16,B4141=2019,H4141/$O$17,B4141=2020,H4141/$O$18,B4141=2021,H4141/$O$19,B4141=2022,H4141/$O$20),"")</f>
        <v>2.6599259739353239E-5</v>
      </c>
      <c r="K4141" s="3" cm="1">
        <f t="array" ref="K4141">IFERROR(_xlfn.IFS(B4141=2015,J4141*$P$4,B4141=2016,J4141*$P$5,B4141=2017,J4141*$P$6,B4141=2018,J4141*$P$7,B4141=2019,J4141*$P$8,B4141=2020,J4141*$P$9,B4141=2021,J4141*$P$10,B4141=2022,J4141*$P$11),"")</f>
        <v>46227.544257198162</v>
      </c>
      <c r="L4141" s="3">
        <f t="shared" si="65"/>
        <v>88236.544257198169</v>
      </c>
    </row>
    <row r="4142" spans="1:12">
      <c r="A4142">
        <v>4828140</v>
      </c>
      <c r="B4142">
        <v>2020</v>
      </c>
      <c r="D4142" t="s">
        <v>2058</v>
      </c>
      <c r="E4142" t="s">
        <v>2059</v>
      </c>
      <c r="F4142" t="s">
        <v>4230</v>
      </c>
      <c r="G4142" t="s">
        <v>2060</v>
      </c>
      <c r="H4142" s="5">
        <v>39036</v>
      </c>
      <c r="I4142">
        <f>IFERROR(VLOOKUP(G4142,'NCES Match'!$A$2:$B$1307,2,FALSE),"")</f>
        <v>4828140</v>
      </c>
      <c r="J4142" cm="1">
        <f t="array" ref="J4142">IFERROR(_xlfn.IFS(B4142=2015,H4142/$O$13,B4142=2016,H4142/$O$14,B4142=2017,H4142/$O$15,B4142=2018,H4142/$O$16,B4142=2019,H4142/$O$17,B4142=2020,H4142/$O$18,B4142=2021,H4142/$O$19,B4142=2022,H4142/$O$20),"")</f>
        <v>2.115390361793253E-5</v>
      </c>
      <c r="K4142" s="3" cm="1">
        <f t="array" ref="K4142">IFERROR(_xlfn.IFS(B4142=2015,J4142*$P$4,B4142=2016,J4142*$P$5,B4142=2017,J4142*$P$6,B4142=2018,J4142*$P$7,B4142=2019,J4142*$P$8,B4142=2020,J4142*$P$9,B4142=2021,J4142*$P$10,B4142=2022,J4142*$P$11),"")</f>
        <v>44592.488374840461</v>
      </c>
      <c r="L4142" s="3">
        <f t="shared" si="65"/>
        <v>83628.488374840468</v>
      </c>
    </row>
    <row r="4143" spans="1:12">
      <c r="A4143">
        <v>4828140</v>
      </c>
      <c r="B4143">
        <v>2021</v>
      </c>
      <c r="D4143" t="s">
        <v>2058</v>
      </c>
      <c r="E4143" t="s">
        <v>2059</v>
      </c>
      <c r="F4143" t="s">
        <v>4101</v>
      </c>
      <c r="G4143" t="s">
        <v>2060</v>
      </c>
      <c r="H4143" s="5">
        <v>48821.64</v>
      </c>
      <c r="I4143">
        <f>IFERROR(VLOOKUP(G4143,'NCES Match'!$A$2:$B$1307,2,FALSE),"")</f>
        <v>4828140</v>
      </c>
      <c r="J4143" cm="1">
        <f t="array" ref="J4143">IFERROR(_xlfn.IFS(B4143=2015,H4143/$O$13,B4143=2016,H4143/$O$14,B4143=2017,H4143/$O$15,B4143=2018,H4143/$O$16,B4143=2019,H4143/$O$17,B4143=2020,H4143/$O$18,B4143=2021,H4143/$O$19,B4143=2022,H4143/$O$20),"")</f>
        <v>2.4979251120650251E-5</v>
      </c>
      <c r="K4143" s="3" cm="1">
        <f t="array" ref="K4143">IFERROR(_xlfn.IFS(B4143=2015,J4143*$P$4,B4143=2016,J4143*$P$5,B4143=2017,J4143*$P$6,B4143=2018,J4143*$P$7,B4143=2019,J4143*$P$8,B4143=2020,J4143*$P$9,B4143=2021,J4143*$P$10,B4143=2022,J4143*$P$11),"")</f>
        <v>53469.418242981832</v>
      </c>
      <c r="L4143" s="3">
        <f t="shared" si="65"/>
        <v>102291.05824298183</v>
      </c>
    </row>
    <row r="4144" spans="1:12">
      <c r="A4144">
        <v>4828140</v>
      </c>
      <c r="B4144">
        <v>2022</v>
      </c>
      <c r="D4144" t="s">
        <v>2058</v>
      </c>
      <c r="E4144" t="s">
        <v>2059</v>
      </c>
      <c r="F4144" t="s">
        <v>4101</v>
      </c>
      <c r="G4144" t="s">
        <v>2060</v>
      </c>
      <c r="H4144" s="5">
        <v>59788.15</v>
      </c>
      <c r="I4144">
        <f>IFERROR(VLOOKUP(G4144,'NCES Match'!$A$2:$B$1307,2,FALSE),"")</f>
        <v>4828140</v>
      </c>
      <c r="J4144" cm="1">
        <f t="array" ref="J4144">IFERROR(_xlfn.IFS(B4144=2015,H4144/$O$13,B4144=2016,H4144/$O$14,B4144=2017,H4144/$O$15,B4144=2018,H4144/$O$16,B4144=2019,H4144/$O$17,B4144=2020,H4144/$O$18,B4144=2021,H4144/$O$19,B4144=2022,H4144/$O$20),"")</f>
        <v>2.6260787551121535E-5</v>
      </c>
      <c r="K4144" s="3" cm="1">
        <f t="array" ref="K4144">IFERROR(_xlfn.IFS(B4144=2015,J4144*$P$4,B4144=2016,J4144*$P$5,B4144=2017,J4144*$P$6,B4144=2018,J4144*$P$7,B4144=2019,J4144*$P$8,B4144=2020,J4144*$P$9,B4144=2021,J4144*$P$10,B4144=2022,J4144*$P$11),"")</f>
        <v>56552.15971551658</v>
      </c>
      <c r="L4144" s="3">
        <f t="shared" si="65"/>
        <v>116340.30971551657</v>
      </c>
    </row>
    <row r="4145" spans="1:12">
      <c r="A4145">
        <v>4828140</v>
      </c>
      <c r="B4145">
        <v>2023</v>
      </c>
      <c r="D4145" t="s">
        <v>2058</v>
      </c>
      <c r="E4145" t="s">
        <v>2059</v>
      </c>
      <c r="F4145" t="s">
        <v>4101</v>
      </c>
      <c r="G4145" t="s">
        <v>2060</v>
      </c>
      <c r="H4145" s="5">
        <v>68417.19</v>
      </c>
      <c r="I4145">
        <f>IFERROR(VLOOKUP(G4145,'NCES Match'!$A$2:$B$1307,2,FALSE),"")</f>
        <v>4828140</v>
      </c>
      <c r="J4145" t="str" cm="1">
        <f t="array" ref="J4145">IFERROR(_xlfn.IFS(B4145=2015,H4145/$O$13,B4145=2016,H4145/$O$14,B4145=2017,H4145/$O$15,B4145=2018,H4145/$O$16,B4145=2019,H4145/$O$17,B4145=2020,H4145/$O$18,B4145=2021,H4145/$O$19,B4145=2022,H4145/$O$20),"")</f>
        <v/>
      </c>
      <c r="K4145" s="3" t="str" cm="1">
        <f t="array" ref="K4145">IFERROR(_xlfn.IFS(B4145=2015,J4145*$P$4,B4145=2016,J4145*$P$5,B4145=2017,J4145*$P$6,B4145=2018,J4145*$P$7,B4145=2019,J4145*$P$8,B4145=2020,J4145*$P$9,B4145=2021,J4145*$P$10,B4145=2022,J4145*$P$11),"")</f>
        <v/>
      </c>
      <c r="L4145" s="3">
        <f t="shared" si="65"/>
        <v>68417.19</v>
      </c>
    </row>
    <row r="4146" spans="1:12">
      <c r="A4146">
        <v>4839750</v>
      </c>
      <c r="B4146">
        <v>2015</v>
      </c>
      <c r="C4146" t="s">
        <v>381</v>
      </c>
      <c r="D4146" t="s">
        <v>2971</v>
      </c>
      <c r="E4146" t="s">
        <v>2972</v>
      </c>
      <c r="G4146" t="s">
        <v>2973</v>
      </c>
      <c r="H4146" s="5">
        <v>673610.92</v>
      </c>
      <c r="I4146">
        <f>IFERROR(VLOOKUP(G4146,'NCES Match'!$A$2:$B$1307,2,FALSE),"")</f>
        <v>4839750</v>
      </c>
      <c r="J4146" cm="1">
        <f t="array" ref="J4146">IFERROR(_xlfn.IFS(B4146=2015,H4146/$O$13,B4146=2016,H4146/$O$14,B4146=2017,H4146/$O$15,B4146=2018,H4146/$O$16,B4146=2019,H4146/$O$17,B4146=2020,H4146/$O$18,B4146=2021,H4146/$O$19,B4146=2022,H4146/$O$20),"")</f>
        <v>5.277093254268155E-4</v>
      </c>
      <c r="K4146" s="3" cm="1">
        <f t="array" ref="K4146">IFERROR(_xlfn.IFS(B4146=2015,J4146*$P$4,B4146=2016,J4146*$P$5,B4146=2017,J4146*$P$6,B4146=2018,J4146*$P$7,B4146=2019,J4146*$P$8,B4146=2020,J4146*$P$9,B4146=2021,J4146*$P$10,B4146=2022,J4146*$P$11),"")</f>
        <v>839840.41398351605</v>
      </c>
      <c r="L4146" s="3">
        <f t="shared" si="65"/>
        <v>1513451.3339835161</v>
      </c>
    </row>
    <row r="4147" spans="1:12">
      <c r="A4147">
        <v>4839750</v>
      </c>
      <c r="B4147">
        <v>2016</v>
      </c>
      <c r="C4147" t="s">
        <v>4102</v>
      </c>
      <c r="D4147" t="s">
        <v>2971</v>
      </c>
      <c r="E4147" t="s">
        <v>2972</v>
      </c>
      <c r="F4147" t="s">
        <v>4101</v>
      </c>
      <c r="G4147" t="s">
        <v>2973</v>
      </c>
      <c r="H4147" s="5">
        <v>649120</v>
      </c>
      <c r="I4147">
        <f>IFERROR(VLOOKUP(G4147,'NCES Match'!$A$2:$B$1307,2,FALSE),"")</f>
        <v>4839750</v>
      </c>
      <c r="J4147" cm="1">
        <f t="array" ref="J4147">IFERROR(_xlfn.IFS(B4147=2015,H4147/$O$13,B4147=2016,H4147/$O$14,B4147=2017,H4147/$O$15,B4147=2018,H4147/$O$16,B4147=2019,H4147/$O$17,B4147=2020,H4147/$O$18,B4147=2021,H4147/$O$19,B4147=2022,H4147/$O$20),"")</f>
        <v>4.6468352786749323E-4</v>
      </c>
      <c r="K4147" s="3" cm="1">
        <f t="array" ref="K4147">IFERROR(_xlfn.IFS(B4147=2015,J4147*$P$4,B4147=2016,J4147*$P$5,B4147=2017,J4147*$P$6,B4147=2018,J4147*$P$7,B4147=2019,J4147*$P$8,B4147=2020,J4147*$P$9,B4147=2021,J4147*$P$10,B4147=2022,J4147*$P$11),"")</f>
        <v>778638.2397256504</v>
      </c>
      <c r="L4147" s="3">
        <f t="shared" si="65"/>
        <v>1427758.2397256503</v>
      </c>
    </row>
    <row r="4148" spans="1:12">
      <c r="A4148">
        <v>4839750</v>
      </c>
      <c r="B4148">
        <v>2017</v>
      </c>
      <c r="D4148" t="s">
        <v>2971</v>
      </c>
      <c r="E4148" t="s">
        <v>2972</v>
      </c>
      <c r="F4148" t="s">
        <v>4101</v>
      </c>
      <c r="G4148" t="s">
        <v>2973</v>
      </c>
      <c r="H4148" s="5">
        <v>614402</v>
      </c>
      <c r="I4148">
        <f>IFERROR(VLOOKUP(G4148,'NCES Match'!$A$2:$B$1307,2,FALSE),"")</f>
        <v>4839750</v>
      </c>
      <c r="J4148" cm="1">
        <f t="array" ref="J4148">IFERROR(_xlfn.IFS(B4148=2015,H4148/$O$13,B4148=2016,H4148/$O$14,B4148=2017,H4148/$O$15,B4148=2018,H4148/$O$16,B4148=2019,H4148/$O$17,B4148=2020,H4148/$O$18,B4148=2021,H4148/$O$19,B4148=2022,H4148/$O$20),"")</f>
        <v>4.2359255708823246E-4</v>
      </c>
      <c r="K4148" s="3" cm="1">
        <f t="array" ref="K4148">IFERROR(_xlfn.IFS(B4148=2015,J4148*$P$4,B4148=2016,J4148*$P$5,B4148=2017,J4148*$P$6,B4148=2018,J4148*$P$7,B4148=2019,J4148*$P$8,B4148=2020,J4148*$P$9,B4148=2021,J4148*$P$10,B4148=2022,J4148*$P$11),"")</f>
        <v>719365.13749050139</v>
      </c>
      <c r="L4148" s="3">
        <f t="shared" si="65"/>
        <v>1333767.1374905014</v>
      </c>
    </row>
    <row r="4149" spans="1:12">
      <c r="A4149">
        <v>4839750</v>
      </c>
      <c r="B4149">
        <v>2018</v>
      </c>
      <c r="D4149" t="s">
        <v>2971</v>
      </c>
      <c r="E4149" t="s">
        <v>2972</v>
      </c>
      <c r="F4149" t="s">
        <v>4101</v>
      </c>
      <c r="G4149" t="s">
        <v>2973</v>
      </c>
      <c r="H4149" s="5">
        <v>702806</v>
      </c>
      <c r="I4149">
        <f>IFERROR(VLOOKUP(G4149,'NCES Match'!$A$2:$B$1307,2,FALSE),"")</f>
        <v>4839750</v>
      </c>
      <c r="J4149" cm="1">
        <f t="array" ref="J4149">IFERROR(_xlfn.IFS(B4149=2015,H4149/$O$13,B4149=2016,H4149/$O$14,B4149=2017,H4149/$O$15,B4149=2018,H4149/$O$16,B4149=2019,H4149/$O$17,B4149=2020,H4149/$O$18,B4149=2021,H4149/$O$19,B4149=2022,H4149/$O$20),"")</f>
        <v>4.5862226455191569E-4</v>
      </c>
      <c r="K4149" s="3" cm="1">
        <f t="array" ref="K4149">IFERROR(_xlfn.IFS(B4149=2015,J4149*$P$4,B4149=2016,J4149*$P$5,B4149=2017,J4149*$P$6,B4149=2018,J4149*$P$7,B4149=2019,J4149*$P$8,B4149=2020,J4149*$P$9,B4149=2021,J4149*$P$10,B4149=2022,J4149*$P$11),"")</f>
        <v>787387.14723956352</v>
      </c>
      <c r="L4149" s="3">
        <f t="shared" si="65"/>
        <v>1490193.1472395635</v>
      </c>
    </row>
    <row r="4150" spans="1:12">
      <c r="A4150">
        <v>4839750</v>
      </c>
      <c r="B4150">
        <v>2019</v>
      </c>
      <c r="D4150" t="s">
        <v>2971</v>
      </c>
      <c r="E4150" t="s">
        <v>2972</v>
      </c>
      <c r="F4150" t="s">
        <v>4101</v>
      </c>
      <c r="G4150" t="s">
        <v>2973</v>
      </c>
      <c r="H4150" s="5">
        <v>753655</v>
      </c>
      <c r="I4150">
        <f>IFERROR(VLOOKUP(G4150,'NCES Match'!$A$2:$B$1307,2,FALSE),"")</f>
        <v>4839750</v>
      </c>
      <c r="J4150" cm="1">
        <f t="array" ref="J4150">IFERROR(_xlfn.IFS(B4150=2015,H4150/$O$13,B4150=2016,H4150/$O$14,B4150=2017,H4150/$O$15,B4150=2018,H4150/$O$16,B4150=2019,H4150/$O$17,B4150=2020,H4150/$O$18,B4150=2021,H4150/$O$19,B4150=2022,H4150/$O$20),"")</f>
        <v>4.7719929298155789E-4</v>
      </c>
      <c r="K4150" s="3" cm="1">
        <f t="array" ref="K4150">IFERROR(_xlfn.IFS(B4150=2015,J4150*$P$4,B4150=2016,J4150*$P$5,B4150=2017,J4150*$P$6,B4150=2018,J4150*$P$7,B4150=2019,J4150*$P$8,B4150=2020,J4150*$P$9,B4150=2021,J4150*$P$10,B4150=2022,J4150*$P$11),"")</f>
        <v>829337.04366108892</v>
      </c>
      <c r="L4150" s="3">
        <f t="shared" si="65"/>
        <v>1582992.0436610889</v>
      </c>
    </row>
    <row r="4151" spans="1:12">
      <c r="A4151">
        <v>4839750</v>
      </c>
      <c r="B4151">
        <v>2020</v>
      </c>
      <c r="D4151" t="s">
        <v>2971</v>
      </c>
      <c r="E4151" t="s">
        <v>2972</v>
      </c>
      <c r="F4151" t="s">
        <v>4230</v>
      </c>
      <c r="G4151" t="s">
        <v>2973</v>
      </c>
      <c r="H4151" s="5">
        <v>793793</v>
      </c>
      <c r="I4151">
        <f>IFERROR(VLOOKUP(G4151,'NCES Match'!$A$2:$B$1307,2,FALSE),"")</f>
        <v>4839750</v>
      </c>
      <c r="J4151" cm="1">
        <f t="array" ref="J4151">IFERROR(_xlfn.IFS(B4151=2015,H4151/$O$13,B4151=2016,H4151/$O$14,B4151=2017,H4151/$O$15,B4151=2018,H4151/$O$16,B4151=2019,H4151/$O$17,B4151=2020,H4151/$O$18,B4151=2021,H4151/$O$19,B4151=2022,H4151/$O$20),"")</f>
        <v>4.3016242992595339E-4</v>
      </c>
      <c r="K4151" s="3" cm="1">
        <f t="array" ref="K4151">IFERROR(_xlfn.IFS(B4151=2015,J4151*$P$4,B4151=2016,J4151*$P$5,B4151=2017,J4151*$P$6,B4151=2018,J4151*$P$7,B4151=2019,J4151*$P$8,B4151=2020,J4151*$P$9,B4151=2021,J4151*$P$10,B4151=2022,J4151*$P$11),"")</f>
        <v>906783.61319115001</v>
      </c>
      <c r="L4151" s="3">
        <f t="shared" si="65"/>
        <v>1700576.6131911501</v>
      </c>
    </row>
    <row r="4152" spans="1:12">
      <c r="A4152">
        <v>4839750</v>
      </c>
      <c r="B4152">
        <v>2021</v>
      </c>
      <c r="D4152" t="s">
        <v>2971</v>
      </c>
      <c r="E4152" t="s">
        <v>2972</v>
      </c>
      <c r="F4152" t="s">
        <v>4101</v>
      </c>
      <c r="G4152" t="s">
        <v>2973</v>
      </c>
      <c r="H4152" s="5">
        <v>856416.99</v>
      </c>
      <c r="I4152">
        <f>IFERROR(VLOOKUP(G4152,'NCES Match'!$A$2:$B$1307,2,FALSE),"")</f>
        <v>4839750</v>
      </c>
      <c r="J4152" cm="1">
        <f t="array" ref="J4152">IFERROR(_xlfn.IFS(B4152=2015,H4152/$O$13,B4152=2016,H4152/$O$14,B4152=2017,H4152/$O$15,B4152=2018,H4152/$O$16,B4152=2019,H4152/$O$17,B4152=2020,H4152/$O$18,B4152=2021,H4152/$O$19,B4152=2022,H4152/$O$20),"")</f>
        <v>4.3817977145383508E-4</v>
      </c>
      <c r="K4152" s="3" cm="1">
        <f t="array" ref="K4152">IFERROR(_xlfn.IFS(B4152=2015,J4152*$P$4,B4152=2016,J4152*$P$5,B4152=2017,J4152*$P$6,B4152=2018,J4152*$P$7,B4152=2019,J4152*$P$8,B4152=2020,J4152*$P$9,B4152=2021,J4152*$P$10,B4152=2022,J4152*$P$11),"")</f>
        <v>937947.15271149413</v>
      </c>
      <c r="L4152" s="3">
        <f t="shared" si="65"/>
        <v>1794364.1427114941</v>
      </c>
    </row>
    <row r="4153" spans="1:12">
      <c r="A4153">
        <v>4839750</v>
      </c>
      <c r="B4153">
        <v>2022</v>
      </c>
      <c r="D4153" t="s">
        <v>2971</v>
      </c>
      <c r="E4153" t="s">
        <v>2972</v>
      </c>
      <c r="F4153" t="s">
        <v>4101</v>
      </c>
      <c r="G4153" t="s">
        <v>2973</v>
      </c>
      <c r="H4153" s="5">
        <v>1053038.8899999999</v>
      </c>
      <c r="I4153">
        <f>IFERROR(VLOOKUP(G4153,'NCES Match'!$A$2:$B$1307,2,FALSE),"")</f>
        <v>4839750</v>
      </c>
      <c r="J4153" cm="1">
        <f t="array" ref="J4153">IFERROR(_xlfn.IFS(B4153=2015,H4153/$O$13,B4153=2016,H4153/$O$14,B4153=2017,H4153/$O$15,B4153=2018,H4153/$O$16,B4153=2019,H4153/$O$17,B4153=2020,H4153/$O$18,B4153=2021,H4153/$O$19,B4153=2022,H4153/$O$20),"")</f>
        <v>4.6252694845648907E-4</v>
      </c>
      <c r="K4153" s="3" cm="1">
        <f t="array" ref="K4153">IFERROR(_xlfn.IFS(B4153=2015,J4153*$P$4,B4153=2016,J4153*$P$5,B4153=2017,J4153*$P$6,B4153=2018,J4153*$P$7,B4153=2019,J4153*$P$8,B4153=2020,J4153*$P$9,B4153=2021,J4153*$P$10,B4153=2022,J4153*$P$11),"")</f>
        <v>996043.92331808712</v>
      </c>
      <c r="L4153" s="3">
        <f t="shared" si="65"/>
        <v>2049082.813318087</v>
      </c>
    </row>
    <row r="4154" spans="1:12">
      <c r="A4154">
        <v>4839750</v>
      </c>
      <c r="B4154">
        <v>2023</v>
      </c>
      <c r="D4154" t="s">
        <v>2971</v>
      </c>
      <c r="E4154" t="s">
        <v>2972</v>
      </c>
      <c r="F4154" t="s">
        <v>4101</v>
      </c>
      <c r="G4154" t="s">
        <v>2973</v>
      </c>
      <c r="H4154" s="5">
        <v>1104050.3799999999</v>
      </c>
      <c r="I4154">
        <f>IFERROR(VLOOKUP(G4154,'NCES Match'!$A$2:$B$1307,2,FALSE),"")</f>
        <v>4839750</v>
      </c>
      <c r="J4154" t="str" cm="1">
        <f t="array" ref="J4154">IFERROR(_xlfn.IFS(B4154=2015,H4154/$O$13,B4154=2016,H4154/$O$14,B4154=2017,H4154/$O$15,B4154=2018,H4154/$O$16,B4154=2019,H4154/$O$17,B4154=2020,H4154/$O$18,B4154=2021,H4154/$O$19,B4154=2022,H4154/$O$20),"")</f>
        <v/>
      </c>
      <c r="K4154" s="3" t="str" cm="1">
        <f t="array" ref="K4154">IFERROR(_xlfn.IFS(B4154=2015,J4154*$P$4,B4154=2016,J4154*$P$5,B4154=2017,J4154*$P$6,B4154=2018,J4154*$P$7,B4154=2019,J4154*$P$8,B4154=2020,J4154*$P$9,B4154=2021,J4154*$P$10,B4154=2022,J4154*$P$11),"")</f>
        <v/>
      </c>
      <c r="L4154" s="3">
        <f t="shared" si="65"/>
        <v>1104050.3799999999</v>
      </c>
    </row>
    <row r="4155" spans="1:12">
      <c r="A4155" t="s">
        <v>4230</v>
      </c>
      <c r="B4155">
        <v>2021</v>
      </c>
      <c r="D4155" t="s">
        <v>4140</v>
      </c>
      <c r="E4155" t="s">
        <v>4361</v>
      </c>
      <c r="F4155" t="s">
        <v>4101</v>
      </c>
      <c r="G4155" t="s">
        <v>4142</v>
      </c>
      <c r="H4155" s="5">
        <v>265814.44</v>
      </c>
      <c r="I4155" t="str">
        <f>IFERROR(VLOOKUP(G4155,'NCES Match'!$A$2:$B$1307,2,FALSE),"")</f>
        <v/>
      </c>
      <c r="J4155" cm="1">
        <f t="array" ref="J4155">IFERROR(_xlfn.IFS(B4155=2015,H4155/$O$13,B4155=2016,H4155/$O$14,B4155=2017,H4155/$O$15,B4155=2018,H4155/$O$16,B4155=2019,H4155/$O$17,B4155=2020,H4155/$O$18,B4155=2021,H4155/$O$19,B4155=2022,H4155/$O$20),"")</f>
        <v>1.3600210169619495E-4</v>
      </c>
      <c r="K4155" s="3" cm="1">
        <f t="array" ref="K4155">IFERROR(_xlfn.IFS(B4155=2015,J4155*$P$4,B4155=2016,J4155*$P$5,B4155=2017,J4155*$P$6,B4155=2018,J4155*$P$7,B4155=2019,J4155*$P$8,B4155=2020,J4155*$P$9,B4155=2021,J4155*$P$10,B4155=2022,J4155*$P$11),"")</f>
        <v>291119.74664071098</v>
      </c>
      <c r="L4155" s="3">
        <f t="shared" si="65"/>
        <v>556934.18664071104</v>
      </c>
    </row>
    <row r="4156" spans="1:12">
      <c r="A4156" t="s">
        <v>4230</v>
      </c>
      <c r="B4156">
        <v>2022</v>
      </c>
      <c r="D4156" t="s">
        <v>4140</v>
      </c>
      <c r="E4156" t="s">
        <v>4361</v>
      </c>
      <c r="F4156" t="s">
        <v>4101</v>
      </c>
      <c r="G4156" t="s">
        <v>4142</v>
      </c>
      <c r="H4156" s="5">
        <v>288150.03999999998</v>
      </c>
      <c r="I4156" t="str">
        <f>IFERROR(VLOOKUP(G4156,'NCES Match'!$A$2:$B$1307,2,FALSE),"")</f>
        <v/>
      </c>
      <c r="J4156" cm="1">
        <f t="array" ref="J4156">IFERROR(_xlfn.IFS(B4156=2015,H4156/$O$13,B4156=2016,H4156/$O$14,B4156=2017,H4156/$O$15,B4156=2018,H4156/$O$16,B4156=2019,H4156/$O$17,B4156=2020,H4156/$O$18,B4156=2021,H4156/$O$19,B4156=2022,H4156/$O$20),"")</f>
        <v>1.2656432726697802E-4</v>
      </c>
      <c r="K4156" s="3" cm="1">
        <f t="array" ref="K4156">IFERROR(_xlfn.IFS(B4156=2015,J4156*$P$4,B4156=2016,J4156*$P$5,B4156=2017,J4156*$P$6,B4156=2018,J4156*$P$7,B4156=2019,J4156*$P$8,B4156=2020,J4156*$P$9,B4156=2021,J4156*$P$10,B4156=2022,J4156*$P$11),"")</f>
        <v>272554.1279352596</v>
      </c>
      <c r="L4156" s="3">
        <f t="shared" si="65"/>
        <v>560704.16793525964</v>
      </c>
    </row>
    <row r="4157" spans="1:12">
      <c r="A4157" t="s">
        <v>4230</v>
      </c>
      <c r="B4157">
        <v>2015</v>
      </c>
      <c r="C4157" t="s">
        <v>1</v>
      </c>
      <c r="D4157" t="s">
        <v>90</v>
      </c>
      <c r="E4157" t="s">
        <v>91</v>
      </c>
      <c r="F4157" t="s">
        <v>92</v>
      </c>
      <c r="G4157" t="s">
        <v>93</v>
      </c>
      <c r="H4157" s="5">
        <v>322240.15999999997</v>
      </c>
      <c r="I4157" t="str">
        <f>IFERROR(VLOOKUP(G4157,'NCES Match'!$A$2:$B$1307,2,FALSE),"")</f>
        <v/>
      </c>
      <c r="J4157" cm="1">
        <f t="array" ref="J4157">IFERROR(_xlfn.IFS(B4157=2015,H4157/$O$13,B4157=2016,H4157/$O$14,B4157=2017,H4157/$O$15,B4157=2018,H4157/$O$16,B4157=2019,H4157/$O$17,B4157=2020,H4157/$O$18,B4157=2021,H4157/$O$19,B4157=2022,H4157/$O$20),"")</f>
        <v>2.5244415197281703E-4</v>
      </c>
      <c r="K4157" s="3" cm="1">
        <f t="array" ref="K4157">IFERROR(_xlfn.IFS(B4157=2015,J4157*$P$4,B4157=2016,J4157*$P$5,B4157=2017,J4157*$P$6,B4157=2018,J4157*$P$7,B4157=2019,J4157*$P$8,B4157=2020,J4157*$P$9,B4157=2021,J4157*$P$10,B4157=2022,J4157*$P$11),"")</f>
        <v>401760.57326462941</v>
      </c>
      <c r="L4157" s="3">
        <f t="shared" si="65"/>
        <v>724000.73326462938</v>
      </c>
    </row>
    <row r="4158" spans="1:12">
      <c r="A4158" t="s">
        <v>4230</v>
      </c>
      <c r="B4158">
        <v>2016</v>
      </c>
      <c r="C4158" t="s">
        <v>4096</v>
      </c>
      <c r="D4158" t="s">
        <v>90</v>
      </c>
      <c r="E4158" t="s">
        <v>91</v>
      </c>
      <c r="F4158">
        <v>718</v>
      </c>
      <c r="G4158" t="s">
        <v>93</v>
      </c>
      <c r="H4158" s="5">
        <v>304321</v>
      </c>
      <c r="I4158" t="str">
        <f>IFERROR(VLOOKUP(G4158,'NCES Match'!$A$2:$B$1307,2,FALSE),"")</f>
        <v/>
      </c>
      <c r="J4158" cm="1">
        <f t="array" ref="J4158">IFERROR(_xlfn.IFS(B4158=2015,H4158/$O$13,B4158=2016,H4158/$O$14,B4158=2017,H4158/$O$15,B4158=2018,H4158/$O$16,B4158=2019,H4158/$O$17,B4158=2020,H4158/$O$18,B4158=2021,H4158/$O$19,B4158=2022,H4158/$O$20),"")</f>
        <v>2.1785333356569419E-4</v>
      </c>
      <c r="K4158" s="3" cm="1">
        <f t="array" ref="K4158">IFERROR(_xlfn.IFS(B4158=2015,J4158*$P$4,B4158=2016,J4158*$P$5,B4158=2017,J4158*$P$6,B4158=2018,J4158*$P$7,B4158=2019,J4158*$P$8,B4158=2020,J4158*$P$9,B4158=2021,J4158*$P$10,B4158=2022,J4158*$P$11),"")</f>
        <v>365041.85320364445</v>
      </c>
      <c r="L4158" s="3">
        <f t="shared" si="65"/>
        <v>669362.85320364451</v>
      </c>
    </row>
    <row r="4159" spans="1:12">
      <c r="A4159" t="s">
        <v>4230</v>
      </c>
      <c r="B4159">
        <v>2017</v>
      </c>
      <c r="D4159" t="s">
        <v>90</v>
      </c>
      <c r="E4159" t="s">
        <v>91</v>
      </c>
      <c r="F4159">
        <v>718</v>
      </c>
      <c r="G4159" t="s">
        <v>93</v>
      </c>
      <c r="H4159" s="5">
        <v>346972</v>
      </c>
      <c r="I4159" t="str">
        <f>IFERROR(VLOOKUP(G4159,'NCES Match'!$A$2:$B$1307,2,FALSE),"")</f>
        <v/>
      </c>
      <c r="J4159" cm="1">
        <f t="array" ref="J4159">IFERROR(_xlfn.IFS(B4159=2015,H4159/$O$13,B4159=2016,H4159/$O$14,B4159=2017,H4159/$O$15,B4159=2018,H4159/$O$16,B4159=2019,H4159/$O$17,B4159=2020,H4159/$O$18,B4159=2021,H4159/$O$19,B4159=2022,H4159/$O$20),"")</f>
        <v>2.3921594773131956E-4</v>
      </c>
      <c r="K4159" s="3" cm="1">
        <f t="array" ref="K4159">IFERROR(_xlfn.IFS(B4159=2015,J4159*$P$4,B4159=2016,J4159*$P$5,B4159=2017,J4159*$P$6,B4159=2018,J4159*$P$7,B4159=2019,J4159*$P$8,B4159=2020,J4159*$P$9,B4159=2021,J4159*$P$10,B4159=2022,J4159*$P$11),"")</f>
        <v>406247.96222237928</v>
      </c>
      <c r="L4159" s="3">
        <f t="shared" si="65"/>
        <v>753219.96222237928</v>
      </c>
    </row>
    <row r="4160" spans="1:12">
      <c r="A4160" t="s">
        <v>4230</v>
      </c>
      <c r="B4160">
        <v>2018</v>
      </c>
      <c r="D4160" t="s">
        <v>90</v>
      </c>
      <c r="E4160" t="s">
        <v>91</v>
      </c>
      <c r="F4160">
        <v>718</v>
      </c>
      <c r="G4160" t="s">
        <v>93</v>
      </c>
      <c r="H4160" s="5">
        <v>400128</v>
      </c>
      <c r="I4160" t="str">
        <f>IFERROR(VLOOKUP(G4160,'NCES Match'!$A$2:$B$1307,2,FALSE),"")</f>
        <v/>
      </c>
      <c r="J4160" cm="1">
        <f t="array" ref="J4160">IFERROR(_xlfn.IFS(B4160=2015,H4160/$O$13,B4160=2016,H4160/$O$14,B4160=2017,H4160/$O$15,B4160=2018,H4160/$O$16,B4160=2019,H4160/$O$17,B4160=2020,H4160/$O$18,B4160=2021,H4160/$O$19,B4160=2022,H4160/$O$20),"")</f>
        <v>2.6110706150862247E-4</v>
      </c>
      <c r="K4160" s="3" cm="1">
        <f t="array" ref="K4160">IFERROR(_xlfn.IFS(B4160=2015,J4160*$P$4,B4160=2016,J4160*$P$5,B4160=2017,J4160*$P$6,B4160=2018,J4160*$P$7,B4160=2019,J4160*$P$8,B4160=2020,J4160*$P$9,B4160=2021,J4160*$P$10,B4160=2022,J4160*$P$11),"")</f>
        <v>448282.51957250235</v>
      </c>
      <c r="L4160" s="3">
        <f t="shared" si="65"/>
        <v>848410.51957250235</v>
      </c>
    </row>
    <row r="4161" spans="1:12">
      <c r="A4161" t="s">
        <v>4230</v>
      </c>
      <c r="B4161">
        <v>2019</v>
      </c>
      <c r="D4161" t="s">
        <v>90</v>
      </c>
      <c r="E4161" t="s">
        <v>91</v>
      </c>
      <c r="F4161" t="s">
        <v>92</v>
      </c>
      <c r="G4161" t="s">
        <v>93</v>
      </c>
      <c r="H4161" s="5">
        <v>435341</v>
      </c>
      <c r="I4161" t="str">
        <f>IFERROR(VLOOKUP(G4161,'NCES Match'!$A$2:$B$1307,2,FALSE),"")</f>
        <v/>
      </c>
      <c r="J4161" cm="1">
        <f t="array" ref="J4161">IFERROR(_xlfn.IFS(B4161=2015,H4161/$O$13,B4161=2016,H4161/$O$14,B4161=2017,H4161/$O$15,B4161=2018,H4161/$O$16,B4161=2019,H4161/$O$17,B4161=2020,H4161/$O$18,B4161=2021,H4161/$O$19,B4161=2022,H4161/$O$20),"")</f>
        <v>2.7564922597990378E-4</v>
      </c>
      <c r="K4161" s="3" cm="1">
        <f t="array" ref="K4161">IFERROR(_xlfn.IFS(B4161=2015,J4161*$P$4,B4161=2016,J4161*$P$5,B4161=2017,J4161*$P$6,B4161=2018,J4161*$P$7,B4161=2019,J4161*$P$8,B4161=2020,J4161*$P$9,B4161=2021,J4161*$P$10,B4161=2022,J4161*$P$11),"")</f>
        <v>479057.94816522422</v>
      </c>
      <c r="L4161" s="3">
        <f t="shared" si="65"/>
        <v>914398.94816522417</v>
      </c>
    </row>
    <row r="4162" spans="1:12">
      <c r="A4162" t="s">
        <v>4230</v>
      </c>
      <c r="B4162">
        <v>2020</v>
      </c>
      <c r="D4162" t="s">
        <v>90</v>
      </c>
      <c r="E4162" t="s">
        <v>91</v>
      </c>
      <c r="F4162">
        <v>718</v>
      </c>
      <c r="G4162" t="s">
        <v>93</v>
      </c>
      <c r="H4162" s="5">
        <v>583578</v>
      </c>
      <c r="I4162" t="str">
        <f>IFERROR(VLOOKUP(G4162,'NCES Match'!$A$2:$B$1307,2,FALSE),"")</f>
        <v/>
      </c>
      <c r="J4162" cm="1">
        <f t="array" ref="J4162">IFERROR(_xlfn.IFS(B4162=2015,H4162/$O$13,B4162=2016,H4162/$O$14,B4162=2017,H4162/$O$15,B4162=2018,H4162/$O$16,B4162=2019,H4162/$O$17,B4162=2020,H4162/$O$18,B4162=2021,H4162/$O$19,B4162=2022,H4162/$O$20),"")</f>
        <v>3.162453316309517E-4</v>
      </c>
      <c r="K4162" s="3" cm="1">
        <f t="array" ref="K4162">IFERROR(_xlfn.IFS(B4162=2015,J4162*$P$4,B4162=2016,J4162*$P$5,B4162=2017,J4162*$P$6,B4162=2018,J4162*$P$7,B4162=2019,J4162*$P$8,B4162=2020,J4162*$P$9,B4162=2021,J4162*$P$10,B4162=2022,J4162*$P$11),"")</f>
        <v>666646.04930865474</v>
      </c>
      <c r="L4162" s="3">
        <f t="shared" si="65"/>
        <v>1250224.0493086549</v>
      </c>
    </row>
    <row r="4163" spans="1:12">
      <c r="A4163" t="s">
        <v>4230</v>
      </c>
      <c r="B4163">
        <v>2021</v>
      </c>
      <c r="D4163" t="s">
        <v>90</v>
      </c>
      <c r="E4163" t="s">
        <v>91</v>
      </c>
      <c r="F4163" t="s">
        <v>92</v>
      </c>
      <c r="G4163" t="s">
        <v>93</v>
      </c>
      <c r="H4163" s="5">
        <v>612930.16</v>
      </c>
      <c r="I4163" t="str">
        <f>IFERROR(VLOOKUP(G4163,'NCES Match'!$A$2:$B$1307,2,FALSE),"")</f>
        <v/>
      </c>
      <c r="J4163" cm="1">
        <f t="array" ref="J4163">IFERROR(_xlfn.IFS(B4163=2015,H4163/$O$13,B4163=2016,H4163/$O$14,B4163=2017,H4163/$O$15,B4163=2018,H4163/$O$16,B4163=2019,H4163/$O$17,B4163=2020,H4163/$O$18,B4163=2021,H4163/$O$19,B4163=2022,H4163/$O$20),"")</f>
        <v>3.1360143547124467E-4</v>
      </c>
      <c r="K4163" s="3" cm="1">
        <f t="array" ref="K4163">IFERROR(_xlfn.IFS(B4163=2015,J4163*$P$4,B4163=2016,J4163*$P$5,B4163=2017,J4163*$P$6,B4163=2018,J4163*$P$7,B4163=2019,J4163*$P$8,B4163=2020,J4163*$P$9,B4163=2021,J4163*$P$10,B4163=2022,J4163*$P$11),"")</f>
        <v>671280.58538749977</v>
      </c>
      <c r="L4163" s="3">
        <f t="shared" ref="L4163:L4226" si="66">SUM(H4163,K4163)</f>
        <v>1284210.7453874997</v>
      </c>
    </row>
    <row r="4164" spans="1:12">
      <c r="A4164" t="s">
        <v>4230</v>
      </c>
      <c r="B4164">
        <v>2022</v>
      </c>
      <c r="D4164" t="s">
        <v>90</v>
      </c>
      <c r="E4164" t="s">
        <v>91</v>
      </c>
      <c r="F4164" t="s">
        <v>92</v>
      </c>
      <c r="G4164" t="s">
        <v>93</v>
      </c>
      <c r="H4164" s="5">
        <v>590928.37</v>
      </c>
      <c r="I4164" t="str">
        <f>IFERROR(VLOOKUP(G4164,'NCES Match'!$A$2:$B$1307,2,FALSE),"")</f>
        <v/>
      </c>
      <c r="J4164" cm="1">
        <f t="array" ref="J4164">IFERROR(_xlfn.IFS(B4164=2015,H4164/$O$13,B4164=2016,H4164/$O$14,B4164=2017,H4164/$O$15,B4164=2018,H4164/$O$16,B4164=2019,H4164/$O$17,B4164=2020,H4164/$O$18,B4164=2021,H4164/$O$19,B4164=2022,H4164/$O$20),"")</f>
        <v>2.5955384775244825E-4</v>
      </c>
      <c r="K4164" s="3" cm="1">
        <f t="array" ref="K4164">IFERROR(_xlfn.IFS(B4164=2015,J4164*$P$4,B4164=2016,J4164*$P$5,B4164=2017,J4164*$P$6,B4164=2018,J4164*$P$7,B4164=2019,J4164*$P$8,B4164=2020,J4164*$P$9,B4164=2021,J4164*$P$10,B4164=2022,J4164*$P$11),"")</f>
        <v>558944.80027680856</v>
      </c>
      <c r="L4164" s="3">
        <f t="shared" si="66"/>
        <v>1149873.1702768086</v>
      </c>
    </row>
    <row r="4165" spans="1:12">
      <c r="A4165" t="s">
        <v>4230</v>
      </c>
      <c r="B4165">
        <v>2023</v>
      </c>
      <c r="D4165" t="s">
        <v>90</v>
      </c>
      <c r="E4165" t="s">
        <v>91</v>
      </c>
      <c r="F4165" t="s">
        <v>92</v>
      </c>
      <c r="G4165" t="s">
        <v>93</v>
      </c>
      <c r="H4165" s="5">
        <v>708701.05</v>
      </c>
      <c r="I4165" t="str">
        <f>IFERROR(VLOOKUP(G4165,'NCES Match'!$A$2:$B$1307,2,FALSE),"")</f>
        <v/>
      </c>
      <c r="J4165" t="str" cm="1">
        <f t="array" ref="J4165">IFERROR(_xlfn.IFS(B4165=2015,H4165/$O$13,B4165=2016,H4165/$O$14,B4165=2017,H4165/$O$15,B4165=2018,H4165/$O$16,B4165=2019,H4165/$O$17,B4165=2020,H4165/$O$18,B4165=2021,H4165/$O$19,B4165=2022,H4165/$O$20),"")</f>
        <v/>
      </c>
      <c r="K4165" s="3" t="str" cm="1">
        <f t="array" ref="K4165">IFERROR(_xlfn.IFS(B4165=2015,J4165*$P$4,B4165=2016,J4165*$P$5,B4165=2017,J4165*$P$6,B4165=2018,J4165*$P$7,B4165=2019,J4165*$P$8,B4165=2020,J4165*$P$9,B4165=2021,J4165*$P$10,B4165=2022,J4165*$P$11),"")</f>
        <v/>
      </c>
      <c r="L4165" s="3">
        <f t="shared" si="66"/>
        <v>708701.05</v>
      </c>
    </row>
    <row r="4166" spans="1:12">
      <c r="A4166" t="s">
        <v>4230</v>
      </c>
      <c r="B4166">
        <v>2015</v>
      </c>
      <c r="C4166" t="s">
        <v>1</v>
      </c>
      <c r="D4166" t="s">
        <v>210</v>
      </c>
      <c r="E4166" t="s">
        <v>211</v>
      </c>
      <c r="F4166" t="s">
        <v>212</v>
      </c>
      <c r="G4166" t="s">
        <v>213</v>
      </c>
      <c r="H4166" s="5">
        <v>20853803.219999999</v>
      </c>
      <c r="I4166" t="str">
        <f>IFERROR(VLOOKUP(G4166,'NCES Match'!$A$2:$B$1307,2,FALSE),"")</f>
        <v/>
      </c>
      <c r="J4166" cm="1">
        <f t="array" ref="J4166">IFERROR(_xlfn.IFS(B4166=2015,H4166/$O$13,B4166=2016,H4166/$O$14,B4166=2017,H4166/$O$15,B4166=2018,H4166/$O$16,B4166=2019,H4166/$O$17,B4166=2020,H4166/$O$18,B4166=2021,H4166/$O$19,B4166=2022,H4166/$O$20),"")</f>
        <v>1.6336947788509356E-2</v>
      </c>
      <c r="K4166" s="3" cm="1">
        <f t="array" ref="K4166">IFERROR(_xlfn.IFS(B4166=2015,J4166*$P$4,B4166=2016,J4166*$P$5,B4166=2017,J4166*$P$6,B4166=2018,J4166*$P$7,B4166=2019,J4166*$P$8,B4166=2020,J4166*$P$9,B4166=2021,J4166*$P$10,B4166=2022,J4166*$P$11),"")</f>
        <v>25999974.479949906</v>
      </c>
      <c r="L4166" s="3">
        <f t="shared" si="66"/>
        <v>46853777.699949905</v>
      </c>
    </row>
    <row r="4167" spans="1:12">
      <c r="A4167" t="s">
        <v>4230</v>
      </c>
      <c r="B4167">
        <v>2016</v>
      </c>
      <c r="C4167" t="s">
        <v>4096</v>
      </c>
      <c r="D4167" t="s">
        <v>210</v>
      </c>
      <c r="E4167" t="s">
        <v>211</v>
      </c>
      <c r="F4167">
        <v>723</v>
      </c>
      <c r="G4167" t="s">
        <v>213</v>
      </c>
      <c r="H4167" s="5">
        <v>24247167</v>
      </c>
      <c r="I4167" t="str">
        <f>IFERROR(VLOOKUP(G4167,'NCES Match'!$A$2:$B$1307,2,FALSE),"")</f>
        <v/>
      </c>
      <c r="J4167" cm="1">
        <f t="array" ref="J4167">IFERROR(_xlfn.IFS(B4167=2015,H4167/$O$13,B4167=2016,H4167/$O$14,B4167=2017,H4167/$O$15,B4167=2018,H4167/$O$16,B4167=2019,H4167/$O$17,B4167=2020,H4167/$O$18,B4167=2021,H4167/$O$19,B4167=2022,H4167/$O$20),"")</f>
        <v>1.7357744488464787E-2</v>
      </c>
      <c r="K4167" s="3" cm="1">
        <f t="array" ref="K4167">IFERROR(_xlfn.IFS(B4167=2015,J4167*$P$4,B4167=2016,J4167*$P$5,B4167=2017,J4167*$P$6,B4167=2018,J4167*$P$7,B4167=2019,J4167*$P$8,B4167=2020,J4167*$P$9,B4167=2021,J4167*$P$10,B4167=2022,J4167*$P$11),"")</f>
        <v>29085179.059671372</v>
      </c>
      <c r="L4167" s="3">
        <f t="shared" si="66"/>
        <v>53332346.059671372</v>
      </c>
    </row>
    <row r="4168" spans="1:12">
      <c r="A4168" t="s">
        <v>4230</v>
      </c>
      <c r="B4168">
        <v>2017</v>
      </c>
      <c r="D4168" t="s">
        <v>210</v>
      </c>
      <c r="E4168" t="s">
        <v>211</v>
      </c>
      <c r="F4168">
        <v>723</v>
      </c>
      <c r="G4168" t="s">
        <v>213</v>
      </c>
      <c r="H4168" s="5">
        <v>25516288</v>
      </c>
      <c r="I4168" t="str">
        <f>IFERROR(VLOOKUP(G4168,'NCES Match'!$A$2:$B$1307,2,FALSE),"")</f>
        <v/>
      </c>
      <c r="J4168" cm="1">
        <f t="array" ref="J4168">IFERROR(_xlfn.IFS(B4168=2015,H4168/$O$13,B4168=2016,H4168/$O$14,B4168=2017,H4168/$O$15,B4168=2018,H4168/$O$16,B4168=2019,H4168/$O$17,B4168=2020,H4168/$O$18,B4168=2021,H4168/$O$19,B4168=2022,H4168/$O$20),"")</f>
        <v>1.7591918127414594E-2</v>
      </c>
      <c r="K4168" s="3" cm="1">
        <f t="array" ref="K4168">IFERROR(_xlfn.IFS(B4168=2015,J4168*$P$4,B4168=2016,J4168*$P$5,B4168=2017,J4168*$P$6,B4168=2018,J4168*$P$7,B4168=2019,J4168*$P$8,B4168=2020,J4168*$P$9,B4168=2021,J4168*$P$10,B4168=2022,J4168*$P$11),"")</f>
        <v>29875436.644684155</v>
      </c>
      <c r="L4168" s="3">
        <f t="shared" si="66"/>
        <v>55391724.644684151</v>
      </c>
    </row>
    <row r="4169" spans="1:12">
      <c r="A4169" t="s">
        <v>4230</v>
      </c>
      <c r="B4169">
        <v>2018</v>
      </c>
      <c r="D4169" t="s">
        <v>210</v>
      </c>
      <c r="E4169" t="s">
        <v>211</v>
      </c>
      <c r="F4169">
        <v>723</v>
      </c>
      <c r="G4169" t="s">
        <v>213</v>
      </c>
      <c r="H4169" s="5">
        <v>29847701</v>
      </c>
      <c r="I4169" t="str">
        <f>IFERROR(VLOOKUP(G4169,'NCES Match'!$A$2:$B$1307,2,FALSE),"")</f>
        <v/>
      </c>
      <c r="J4169" cm="1">
        <f t="array" ref="J4169">IFERROR(_xlfn.IFS(B4169=2015,H4169/$O$13,B4169=2016,H4169/$O$14,B4169=2017,H4169/$O$15,B4169=2018,H4169/$O$16,B4169=2019,H4169/$O$17,B4169=2020,H4169/$O$18,B4169=2021,H4169/$O$19,B4169=2022,H4169/$O$20),"")</f>
        <v>1.9477380990328027E-2</v>
      </c>
      <c r="K4169" s="3" cm="1">
        <f t="array" ref="K4169">IFERROR(_xlfn.IFS(B4169=2015,J4169*$P$4,B4169=2016,J4169*$P$5,B4169=2017,J4169*$P$6,B4169=2018,J4169*$P$7,B4169=2019,J4169*$P$8,B4169=2020,J4169*$P$9,B4169=2021,J4169*$P$10,B4169=2022,J4169*$P$11),"")</f>
        <v>33439805.781466678</v>
      </c>
      <c r="L4169" s="3">
        <f t="shared" si="66"/>
        <v>63287506.781466678</v>
      </c>
    </row>
    <row r="4170" spans="1:12">
      <c r="A4170" t="s">
        <v>4230</v>
      </c>
      <c r="B4170">
        <v>2019</v>
      </c>
      <c r="D4170" t="s">
        <v>210</v>
      </c>
      <c r="E4170" t="s">
        <v>211</v>
      </c>
      <c r="F4170" t="s">
        <v>212</v>
      </c>
      <c r="G4170" t="s">
        <v>213</v>
      </c>
      <c r="H4170" s="5">
        <v>29964724</v>
      </c>
      <c r="I4170" t="str">
        <f>IFERROR(VLOOKUP(G4170,'NCES Match'!$A$2:$B$1307,2,FALSE),"")</f>
        <v/>
      </c>
      <c r="J4170" cm="1">
        <f t="array" ref="J4170">IFERROR(_xlfn.IFS(B4170=2015,H4170/$O$13,B4170=2016,H4170/$O$14,B4170=2017,H4170/$O$15,B4170=2018,H4170/$O$16,B4170=2019,H4170/$O$17,B4170=2020,H4170/$O$18,B4170=2021,H4170/$O$19,B4170=2022,H4170/$O$20),"")</f>
        <v>1.8973064740746788E-2</v>
      </c>
      <c r="K4170" s="3" cm="1">
        <f t="array" ref="K4170">IFERROR(_xlfn.IFS(B4170=2015,J4170*$P$4,B4170=2016,J4170*$P$5,B4170=2017,J4170*$P$6,B4170=2018,J4170*$P$7,B4170=2019,J4170*$P$8,B4170=2020,J4170*$P$9,B4170=2021,J4170*$P$10,B4170=2022,J4170*$P$11),"")</f>
        <v>32973781.924462095</v>
      </c>
      <c r="L4170" s="3">
        <f t="shared" si="66"/>
        <v>62938505.924462095</v>
      </c>
    </row>
    <row r="4171" spans="1:12">
      <c r="A4171" t="s">
        <v>4230</v>
      </c>
      <c r="B4171">
        <v>2020</v>
      </c>
      <c r="D4171" t="s">
        <v>210</v>
      </c>
      <c r="E4171" t="s">
        <v>211</v>
      </c>
      <c r="F4171">
        <v>723</v>
      </c>
      <c r="G4171" t="s">
        <v>4346</v>
      </c>
      <c r="H4171" s="5">
        <v>36715238</v>
      </c>
      <c r="I4171" t="str">
        <f>IFERROR(VLOOKUP(G4171,'NCES Match'!$A$2:$B$1307,2,FALSE),"")</f>
        <v/>
      </c>
      <c r="J4171" cm="1">
        <f t="array" ref="J4171">IFERROR(_xlfn.IFS(B4171=2015,H4171/$O$13,B4171=2016,H4171/$O$14,B4171=2017,H4171/$O$15,B4171=2018,H4171/$O$16,B4171=2019,H4171/$O$17,B4171=2020,H4171/$O$18,B4171=2021,H4171/$O$19,B4171=2022,H4171/$O$20),"")</f>
        <v>1.9896265138883439E-2</v>
      </c>
      <c r="K4171" s="3" cm="1">
        <f t="array" ref="K4171">IFERROR(_xlfn.IFS(B4171=2015,J4171*$P$4,B4171=2016,J4171*$P$5,B4171=2017,J4171*$P$6,B4171=2018,J4171*$P$7,B4171=2019,J4171*$P$8,B4171=2020,J4171*$P$9,B4171=2021,J4171*$P$10,B4171=2022,J4171*$P$11),"")</f>
        <v>41941382.920752659</v>
      </c>
      <c r="L4171" s="3">
        <f t="shared" si="66"/>
        <v>78656620.920752659</v>
      </c>
    </row>
    <row r="4172" spans="1:12">
      <c r="A4172" t="s">
        <v>4230</v>
      </c>
      <c r="B4172">
        <v>2021</v>
      </c>
      <c r="D4172" t="s">
        <v>210</v>
      </c>
      <c r="E4172" t="s">
        <v>211</v>
      </c>
      <c r="F4172" t="s">
        <v>212</v>
      </c>
      <c r="G4172" t="s">
        <v>4346</v>
      </c>
      <c r="H4172" s="5">
        <v>36949296.270000003</v>
      </c>
      <c r="I4172" t="str">
        <f>IFERROR(VLOOKUP(G4172,'NCES Match'!$A$2:$B$1307,2,FALSE),"")</f>
        <v/>
      </c>
      <c r="J4172" cm="1">
        <f t="array" ref="J4172">IFERROR(_xlfn.IFS(B4172=2015,H4172/$O$13,B4172=2016,H4172/$O$14,B4172=2017,H4172/$O$15,B4172=2018,H4172/$O$16,B4172=2019,H4172/$O$17,B4172=2020,H4172/$O$18,B4172=2021,H4172/$O$19,B4172=2022,H4172/$O$20),"")</f>
        <v>1.8904849371295919E-2</v>
      </c>
      <c r="K4172" s="3" cm="1">
        <f t="array" ref="K4172">IFERROR(_xlfn.IFS(B4172=2015,J4172*$P$4,B4172=2016,J4172*$P$5,B4172=2017,J4172*$P$6,B4172=2018,J4172*$P$7,B4172=2019,J4172*$P$8,B4172=2020,J4172*$P$9,B4172=2021,J4172*$P$10,B4172=2022,J4172*$P$11),"")</f>
        <v>40466837.575396456</v>
      </c>
      <c r="L4172" s="3">
        <f t="shared" si="66"/>
        <v>77416133.845396459</v>
      </c>
    </row>
    <row r="4173" spans="1:12">
      <c r="A4173" t="s">
        <v>4230</v>
      </c>
      <c r="B4173">
        <v>2022</v>
      </c>
      <c r="D4173" t="s">
        <v>210</v>
      </c>
      <c r="E4173" t="s">
        <v>211</v>
      </c>
      <c r="F4173" t="s">
        <v>212</v>
      </c>
      <c r="G4173" t="s">
        <v>4346</v>
      </c>
      <c r="H4173" s="5">
        <v>43169407.990000002</v>
      </c>
      <c r="I4173" t="str">
        <f>IFERROR(VLOOKUP(G4173,'NCES Match'!$A$2:$B$1307,2,FALSE),"")</f>
        <v/>
      </c>
      <c r="J4173" cm="1">
        <f t="array" ref="J4173">IFERROR(_xlfn.IFS(B4173=2015,H4173/$O$13,B4173=2016,H4173/$O$14,B4173=2017,H4173/$O$15,B4173=2018,H4173/$O$16,B4173=2019,H4173/$O$17,B4173=2020,H4173/$O$18,B4173=2021,H4173/$O$19,B4173=2022,H4173/$O$20),"")</f>
        <v>1.8961326816987624E-2</v>
      </c>
      <c r="K4173" s="3" cm="1">
        <f t="array" ref="K4173">IFERROR(_xlfn.IFS(B4173=2015,J4173*$P$4,B4173=2016,J4173*$P$5,B4173=2017,J4173*$P$6,B4173=2018,J4173*$P$7,B4173=2019,J4173*$P$8,B4173=2020,J4173*$P$9,B4173=2021,J4173*$P$10,B4173=2022,J4173*$P$11),"")</f>
        <v>40832895.071594924</v>
      </c>
      <c r="L4173" s="3">
        <f t="shared" si="66"/>
        <v>84002303.061594933</v>
      </c>
    </row>
    <row r="4174" spans="1:12">
      <c r="A4174" t="s">
        <v>4230</v>
      </c>
      <c r="B4174">
        <v>2023</v>
      </c>
      <c r="D4174" t="s">
        <v>210</v>
      </c>
      <c r="E4174" t="s">
        <v>211</v>
      </c>
      <c r="F4174" t="s">
        <v>212</v>
      </c>
      <c r="G4174" t="s">
        <v>213</v>
      </c>
      <c r="H4174" s="5">
        <v>50590110.600000001</v>
      </c>
      <c r="I4174" t="str">
        <f>IFERROR(VLOOKUP(G4174,'NCES Match'!$A$2:$B$1307,2,FALSE),"")</f>
        <v/>
      </c>
      <c r="J4174" t="str" cm="1">
        <f t="array" ref="J4174">IFERROR(_xlfn.IFS(B4174=2015,H4174/$O$13,B4174=2016,H4174/$O$14,B4174=2017,H4174/$O$15,B4174=2018,H4174/$O$16,B4174=2019,H4174/$O$17,B4174=2020,H4174/$O$18,B4174=2021,H4174/$O$19,B4174=2022,H4174/$O$20),"")</f>
        <v/>
      </c>
      <c r="K4174" s="3" t="str" cm="1">
        <f t="array" ref="K4174">IFERROR(_xlfn.IFS(B4174=2015,J4174*$P$4,B4174=2016,J4174*$P$5,B4174=2017,J4174*$P$6,B4174=2018,J4174*$P$7,B4174=2019,J4174*$P$8,B4174=2020,J4174*$P$9,B4174=2021,J4174*$P$10,B4174=2022,J4174*$P$11),"")</f>
        <v/>
      </c>
      <c r="L4174" s="3">
        <f t="shared" si="66"/>
        <v>50590110.600000001</v>
      </c>
    </row>
    <row r="4175" spans="1:12">
      <c r="A4175">
        <v>4800056</v>
      </c>
      <c r="B4175">
        <v>2015</v>
      </c>
      <c r="C4175" t="s">
        <v>3521</v>
      </c>
      <c r="D4175" t="s">
        <v>3825</v>
      </c>
      <c r="E4175" t="s">
        <v>3826</v>
      </c>
      <c r="G4175" t="s">
        <v>3827</v>
      </c>
      <c r="H4175" s="5">
        <v>30109.68</v>
      </c>
      <c r="I4175">
        <f>IFERROR(VLOOKUP(G4175,'NCES Match'!$A$2:$B$1307,2,FALSE),"")</f>
        <v>4800056</v>
      </c>
      <c r="J4175" cm="1">
        <f t="array" ref="J4175">IFERROR(_xlfn.IFS(B4175=2015,H4175/$O$13,B4175=2016,H4175/$O$14,B4175=2017,H4175/$O$15,B4175=2018,H4175/$O$16,B4175=2019,H4175/$O$17,B4175=2020,H4175/$O$18,B4175=2021,H4175/$O$19,B4175=2022,H4175/$O$20),"")</f>
        <v>2.3588036431501555E-5</v>
      </c>
      <c r="K4175" s="3" cm="1">
        <f t="array" ref="K4175">IFERROR(_xlfn.IFS(B4175=2015,J4175*$P$4,B4175=2016,J4175*$P$5,B4175=2017,J4175*$P$6,B4175=2018,J4175*$P$7,B4175=2019,J4175*$P$8,B4175=2020,J4175*$P$9,B4175=2021,J4175*$P$10,B4175=2022,J4175*$P$11),"")</f>
        <v>37539.958699171912</v>
      </c>
      <c r="L4175" s="3">
        <f t="shared" si="66"/>
        <v>67649.638699171919</v>
      </c>
    </row>
    <row r="4176" spans="1:12">
      <c r="A4176">
        <v>4800108</v>
      </c>
      <c r="B4176">
        <v>2015</v>
      </c>
      <c r="C4176" t="s">
        <v>3521</v>
      </c>
      <c r="D4176" t="s">
        <v>3873</v>
      </c>
      <c r="E4176" t="s">
        <v>3874</v>
      </c>
      <c r="G4176" t="s">
        <v>3875</v>
      </c>
      <c r="H4176" s="5">
        <v>80773.960000000094</v>
      </c>
      <c r="I4176">
        <f>IFERROR(VLOOKUP(G4176,'NCES Match'!$A$2:$B$1307,2,FALSE),"")</f>
        <v>4800108</v>
      </c>
      <c r="J4176" cm="1">
        <f t="array" ref="J4176">IFERROR(_xlfn.IFS(B4176=2015,H4176/$O$13,B4176=2016,H4176/$O$14,B4176=2017,H4176/$O$15,B4176=2018,H4176/$O$16,B4176=2019,H4176/$O$17,B4176=2020,H4176/$O$18,B4176=2021,H4176/$O$19,B4176=2022,H4176/$O$20),"")</f>
        <v>6.3278623724883536E-5</v>
      </c>
      <c r="K4176" s="3" cm="1">
        <f t="array" ref="K4176">IFERROR(_xlfn.IFS(B4176=2015,J4176*$P$4,B4176=2016,J4176*$P$5,B4176=2017,J4176*$P$6,B4176=2018,J4176*$P$7,B4176=2019,J4176*$P$8,B4176=2020,J4176*$P$9,B4176=2021,J4176*$P$10,B4176=2022,J4176*$P$11),"")</f>
        <v>100706.85315714305</v>
      </c>
      <c r="L4176" s="3">
        <f t="shared" si="66"/>
        <v>181480.81315714313</v>
      </c>
    </row>
    <row r="4177" spans="1:12">
      <c r="A4177">
        <v>4800108</v>
      </c>
      <c r="B4177">
        <v>2016</v>
      </c>
      <c r="C4177" t="s">
        <v>4104</v>
      </c>
      <c r="D4177" t="s">
        <v>3873</v>
      </c>
      <c r="E4177" t="s">
        <v>3874</v>
      </c>
      <c r="F4177" t="s">
        <v>4101</v>
      </c>
      <c r="G4177" t="s">
        <v>3875</v>
      </c>
      <c r="H4177" s="5">
        <v>133768</v>
      </c>
      <c r="I4177">
        <f>IFERROR(VLOOKUP(G4177,'NCES Match'!$A$2:$B$1307,2,FALSE),"")</f>
        <v>4800108</v>
      </c>
      <c r="J4177" cm="1">
        <f t="array" ref="J4177">IFERROR(_xlfn.IFS(B4177=2015,H4177/$O$13,B4177=2016,H4177/$O$14,B4177=2017,H4177/$O$15,B4177=2018,H4177/$O$16,B4177=2019,H4177/$O$17,B4177=2020,H4177/$O$18,B4177=2021,H4177/$O$19,B4177=2022,H4177/$O$20),"")</f>
        <v>9.576008466197134E-5</v>
      </c>
      <c r="K4177" s="3" cm="1">
        <f t="array" ref="K4177">IFERROR(_xlfn.IFS(B4177=2015,J4177*$P$4,B4177=2016,J4177*$P$5,B4177=2017,J4177*$P$6,B4177=2018,J4177*$P$7,B4177=2019,J4177*$P$8,B4177=2020,J4177*$P$9,B4177=2021,J4177*$P$10,B4177=2022,J4177*$P$11),"")</f>
        <v>160458.5901707247</v>
      </c>
      <c r="L4177" s="3">
        <f t="shared" si="66"/>
        <v>294226.59017072467</v>
      </c>
    </row>
    <row r="4178" spans="1:12">
      <c r="A4178">
        <v>4800108</v>
      </c>
      <c r="B4178">
        <v>2017</v>
      </c>
      <c r="D4178" t="s">
        <v>3873</v>
      </c>
      <c r="E4178" t="s">
        <v>3874</v>
      </c>
      <c r="F4178" t="s">
        <v>4101</v>
      </c>
      <c r="G4178" t="s">
        <v>3875</v>
      </c>
      <c r="H4178" s="5">
        <v>128084</v>
      </c>
      <c r="I4178">
        <f>IFERROR(VLOOKUP(G4178,'NCES Match'!$A$2:$B$1307,2,FALSE),"")</f>
        <v>4800108</v>
      </c>
      <c r="J4178" cm="1">
        <f t="array" ref="J4178">IFERROR(_xlfn.IFS(B4178=2015,H4178/$O$13,B4178=2016,H4178/$O$14,B4178=2017,H4178/$O$15,B4178=2018,H4178/$O$16,B4178=2019,H4178/$O$17,B4178=2020,H4178/$O$18,B4178=2021,H4178/$O$19,B4178=2022,H4178/$O$20),"")</f>
        <v>8.8306074983625E-5</v>
      </c>
      <c r="K4178" s="3" cm="1">
        <f t="array" ref="K4178">IFERROR(_xlfn.IFS(B4178=2015,J4178*$P$4,B4178=2016,J4178*$P$5,B4178=2017,J4178*$P$6,B4178=2018,J4178*$P$7,B4178=2019,J4178*$P$8,B4178=2020,J4178*$P$9,B4178=2021,J4178*$P$10,B4178=2022,J4178*$P$11),"")</f>
        <v>149965.59951030984</v>
      </c>
      <c r="L4178" s="3">
        <f t="shared" si="66"/>
        <v>278049.59951030987</v>
      </c>
    </row>
    <row r="4179" spans="1:12">
      <c r="A4179">
        <v>4800108</v>
      </c>
      <c r="B4179">
        <v>2018</v>
      </c>
      <c r="D4179" t="s">
        <v>3873</v>
      </c>
      <c r="E4179" t="s">
        <v>3874</v>
      </c>
      <c r="F4179" t="s">
        <v>4101</v>
      </c>
      <c r="G4179" t="s">
        <v>3875</v>
      </c>
      <c r="H4179" s="5">
        <v>144892</v>
      </c>
      <c r="I4179">
        <f>IFERROR(VLOOKUP(G4179,'NCES Match'!$A$2:$B$1307,2,FALSE),"")</f>
        <v>4800108</v>
      </c>
      <c r="J4179" cm="1">
        <f t="array" ref="J4179">IFERROR(_xlfn.IFS(B4179=2015,H4179/$O$13,B4179=2016,H4179/$O$14,B4179=2017,H4179/$O$15,B4179=2018,H4179/$O$16,B4179=2019,H4179/$O$17,B4179=2020,H4179/$O$18,B4179=2021,H4179/$O$19,B4179=2022,H4179/$O$20),"")</f>
        <v>9.4550554712760231E-5</v>
      </c>
      <c r="K4179" s="3" cm="1">
        <f t="array" ref="K4179">IFERROR(_xlfn.IFS(B4179=2015,J4179*$P$4,B4179=2016,J4179*$P$5,B4179=2017,J4179*$P$6,B4179=2018,J4179*$P$7,B4179=2019,J4179*$P$8,B4179=2020,J4179*$P$9,B4179=2021,J4179*$P$10,B4179=2022,J4179*$P$11),"")</f>
        <v>162329.43164662059</v>
      </c>
      <c r="L4179" s="3">
        <f t="shared" si="66"/>
        <v>307221.43164662062</v>
      </c>
    </row>
    <row r="4180" spans="1:12">
      <c r="A4180">
        <v>4800108</v>
      </c>
      <c r="B4180">
        <v>2019</v>
      </c>
      <c r="D4180" t="s">
        <v>3873</v>
      </c>
      <c r="E4180" t="s">
        <v>3874</v>
      </c>
      <c r="F4180" t="s">
        <v>4101</v>
      </c>
      <c r="G4180" t="s">
        <v>3875</v>
      </c>
      <c r="H4180" s="5">
        <v>166181</v>
      </c>
      <c r="I4180">
        <f>IFERROR(VLOOKUP(G4180,'NCES Match'!$A$2:$B$1307,2,FALSE),"")</f>
        <v>4800108</v>
      </c>
      <c r="J4180" cm="1">
        <f t="array" ref="J4180">IFERROR(_xlfn.IFS(B4180=2015,H4180/$O$13,B4180=2016,H4180/$O$14,B4180=2017,H4180/$O$15,B4180=2018,H4180/$O$16,B4180=2019,H4180/$O$17,B4180=2020,H4180/$O$18,B4180=2021,H4180/$O$19,B4180=2022,H4180/$O$20),"")</f>
        <v>1.0522249000798546E-4</v>
      </c>
      <c r="K4180" s="3" cm="1">
        <f t="array" ref="K4180">IFERROR(_xlfn.IFS(B4180=2015,J4180*$P$4,B4180=2016,J4180*$P$5,B4180=2017,J4180*$P$6,B4180=2018,J4180*$P$7,B4180=2019,J4180*$P$8,B4180=2020,J4180*$P$9,B4180=2021,J4180*$P$10,B4180=2022,J4180*$P$11),"")</f>
        <v>182868.89790772094</v>
      </c>
      <c r="L4180" s="3">
        <f t="shared" si="66"/>
        <v>349049.89790772094</v>
      </c>
    </row>
    <row r="4181" spans="1:12">
      <c r="A4181">
        <v>4800108</v>
      </c>
      <c r="B4181">
        <v>2020</v>
      </c>
      <c r="D4181" t="s">
        <v>3873</v>
      </c>
      <c r="E4181" t="s">
        <v>3874</v>
      </c>
      <c r="F4181" t="s">
        <v>4230</v>
      </c>
      <c r="G4181" t="s">
        <v>3875</v>
      </c>
      <c r="H4181" s="5">
        <v>421963</v>
      </c>
      <c r="I4181">
        <f>IFERROR(VLOOKUP(G4181,'NCES Match'!$A$2:$B$1307,2,FALSE),"")</f>
        <v>4800108</v>
      </c>
      <c r="J4181" cm="1">
        <f t="array" ref="J4181">IFERROR(_xlfn.IFS(B4181=2015,H4181/$O$13,B4181=2016,H4181/$O$14,B4181=2017,H4181/$O$15,B4181=2018,H4181/$O$16,B4181=2019,H4181/$O$17,B4181=2020,H4181/$O$18,B4181=2021,H4181/$O$19,B4181=2022,H4181/$O$20),"")</f>
        <v>2.2866494088363726E-4</v>
      </c>
      <c r="K4181" s="3" cm="1">
        <f t="array" ref="K4181">IFERROR(_xlfn.IFS(B4181=2015,J4181*$P$4,B4181=2016,J4181*$P$5,B4181=2017,J4181*$P$6,B4181=2018,J4181*$P$7,B4181=2019,J4181*$P$8,B4181=2020,J4181*$P$9,B4181=2021,J4181*$P$10,B4181=2022,J4181*$P$11),"")</f>
        <v>482026.33907451591</v>
      </c>
      <c r="L4181" s="3">
        <f t="shared" si="66"/>
        <v>903989.33907451597</v>
      </c>
    </row>
    <row r="4182" spans="1:12">
      <c r="A4182">
        <v>4800108</v>
      </c>
      <c r="B4182">
        <v>2021</v>
      </c>
      <c r="D4182" t="s">
        <v>3873</v>
      </c>
      <c r="E4182" t="s">
        <v>3874</v>
      </c>
      <c r="F4182" t="s">
        <v>4101</v>
      </c>
      <c r="G4182" t="s">
        <v>3875</v>
      </c>
      <c r="H4182" s="5">
        <v>383982.63</v>
      </c>
      <c r="I4182">
        <f>IFERROR(VLOOKUP(G4182,'NCES Match'!$A$2:$B$1307,2,FALSE),"")</f>
        <v>4800108</v>
      </c>
      <c r="J4182" cm="1">
        <f t="array" ref="J4182">IFERROR(_xlfn.IFS(B4182=2015,H4182/$O$13,B4182=2016,H4182/$O$14,B4182=2017,H4182/$O$15,B4182=2018,H4182/$O$16,B4182=2019,H4182/$O$17,B4182=2020,H4182/$O$18,B4182=2021,H4182/$O$19,B4182=2022,H4182/$O$20),"")</f>
        <v>1.9646203078671118E-4</v>
      </c>
      <c r="K4182" s="3" cm="1">
        <f t="array" ref="K4182">IFERROR(_xlfn.IFS(B4182=2015,J4182*$P$4,B4182=2016,J4182*$P$5,B4182=2017,J4182*$P$6,B4182=2018,J4182*$P$7,B4182=2019,J4182*$P$8,B4182=2020,J4182*$P$9,B4182=2021,J4182*$P$10,B4182=2022,J4182*$P$11),"")</f>
        <v>420537.446949962</v>
      </c>
      <c r="L4182" s="3">
        <f t="shared" si="66"/>
        <v>804520.07694996195</v>
      </c>
    </row>
    <row r="4183" spans="1:12">
      <c r="A4183">
        <v>4800108</v>
      </c>
      <c r="B4183">
        <v>2022</v>
      </c>
      <c r="D4183" t="s">
        <v>3873</v>
      </c>
      <c r="E4183" t="s">
        <v>3874</v>
      </c>
      <c r="F4183" t="s">
        <v>4101</v>
      </c>
      <c r="G4183" t="s">
        <v>3875</v>
      </c>
      <c r="H4183" s="5">
        <v>454196.96</v>
      </c>
      <c r="I4183">
        <f>IFERROR(VLOOKUP(G4183,'NCES Match'!$A$2:$B$1307,2,FALSE),"")</f>
        <v>4800108</v>
      </c>
      <c r="J4183" cm="1">
        <f t="array" ref="J4183">IFERROR(_xlfn.IFS(B4183=2015,H4183/$O$13,B4183=2016,H4183/$O$14,B4183=2017,H4183/$O$15,B4183=2018,H4183/$O$16,B4183=2019,H4183/$O$17,B4183=2020,H4183/$O$18,B4183=2021,H4183/$O$19,B4183=2022,H4183/$O$20),"")</f>
        <v>1.9949722265909291E-4</v>
      </c>
      <c r="K4183" s="3" cm="1">
        <f t="array" ref="K4183">IFERROR(_xlfn.IFS(B4183=2015,J4183*$P$4,B4183=2016,J4183*$P$5,B4183=2017,J4183*$P$6,B4183=2018,J4183*$P$7,B4183=2019,J4183*$P$8,B4183=2020,J4183*$P$9,B4183=2021,J4183*$P$10,B4183=2022,J4183*$P$11),"")</f>
        <v>429613.87874055473</v>
      </c>
      <c r="L4183" s="3">
        <f t="shared" si="66"/>
        <v>883810.83874055475</v>
      </c>
    </row>
    <row r="4184" spans="1:12">
      <c r="A4184">
        <v>4800108</v>
      </c>
      <c r="B4184">
        <v>2023</v>
      </c>
      <c r="D4184" t="s">
        <v>3873</v>
      </c>
      <c r="E4184" t="s">
        <v>3874</v>
      </c>
      <c r="F4184" t="s">
        <v>4101</v>
      </c>
      <c r="G4184" t="s">
        <v>3875</v>
      </c>
      <c r="H4184" s="5">
        <v>495131.05</v>
      </c>
      <c r="I4184">
        <f>IFERROR(VLOOKUP(G4184,'NCES Match'!$A$2:$B$1307,2,FALSE),"")</f>
        <v>4800108</v>
      </c>
      <c r="J4184" t="str" cm="1">
        <f t="array" ref="J4184">IFERROR(_xlfn.IFS(B4184=2015,H4184/$O$13,B4184=2016,H4184/$O$14,B4184=2017,H4184/$O$15,B4184=2018,H4184/$O$16,B4184=2019,H4184/$O$17,B4184=2020,H4184/$O$18,B4184=2021,H4184/$O$19,B4184=2022,H4184/$O$20),"")</f>
        <v/>
      </c>
      <c r="K4184" s="3" t="str" cm="1">
        <f t="array" ref="K4184">IFERROR(_xlfn.IFS(B4184=2015,J4184*$P$4,B4184=2016,J4184*$P$5,B4184=2017,J4184*$P$6,B4184=2018,J4184*$P$7,B4184=2019,J4184*$P$8,B4184=2020,J4184*$P$9,B4184=2021,J4184*$P$10,B4184=2022,J4184*$P$11),"")</f>
        <v/>
      </c>
      <c r="L4184" s="3">
        <f t="shared" si="66"/>
        <v>495131.05</v>
      </c>
    </row>
    <row r="4185" spans="1:12">
      <c r="A4185">
        <v>4800284</v>
      </c>
      <c r="B4185">
        <v>2015</v>
      </c>
      <c r="C4185" t="s">
        <v>3521</v>
      </c>
      <c r="D4185" t="s">
        <v>3546</v>
      </c>
      <c r="E4185" t="s">
        <v>3547</v>
      </c>
      <c r="G4185" t="s">
        <v>3548</v>
      </c>
      <c r="H4185" s="5">
        <v>35880.04</v>
      </c>
      <c r="I4185">
        <f>IFERROR(VLOOKUP(G4185,'NCES Match'!$A$2:$B$1307,2,FALSE),"")</f>
        <v>4800284</v>
      </c>
      <c r="J4185" cm="1">
        <f t="array" ref="J4185">IFERROR(_xlfn.IFS(B4185=2015,H4185/$O$13,B4185=2016,H4185/$O$14,B4185=2017,H4185/$O$15,B4185=2018,H4185/$O$16,B4185=2019,H4185/$O$17,B4185=2020,H4185/$O$18,B4185=2021,H4185/$O$19,B4185=2022,H4185/$O$20),"")</f>
        <v>2.8108558134252275E-5</v>
      </c>
      <c r="K4185" s="3" cm="1">
        <f t="array" ref="K4185">IFERROR(_xlfn.IFS(B4185=2015,J4185*$P$4,B4185=2016,J4185*$P$5,B4185=2017,J4185*$P$6,B4185=2018,J4185*$P$7,B4185=2019,J4185*$P$8,B4185=2020,J4185*$P$9,B4185=2021,J4185*$P$10,B4185=2022,J4185*$P$11),"")</f>
        <v>44734.29208562283</v>
      </c>
      <c r="L4185" s="3">
        <f t="shared" si="66"/>
        <v>80614.332085622824</v>
      </c>
    </row>
    <row r="4186" spans="1:12">
      <c r="A4186">
        <v>4800284</v>
      </c>
      <c r="B4186">
        <v>2016</v>
      </c>
      <c r="C4186" t="s">
        <v>4104</v>
      </c>
      <c r="D4186" t="s">
        <v>3546</v>
      </c>
      <c r="E4186" t="s">
        <v>3547</v>
      </c>
      <c r="F4186" t="s">
        <v>4101</v>
      </c>
      <c r="G4186" t="s">
        <v>3548</v>
      </c>
      <c r="H4186" s="5">
        <v>27774</v>
      </c>
      <c r="I4186">
        <f>IFERROR(VLOOKUP(G4186,'NCES Match'!$A$2:$B$1307,2,FALSE),"")</f>
        <v>4800284</v>
      </c>
      <c r="J4186" cm="1">
        <f t="array" ref="J4186">IFERROR(_xlfn.IFS(B4186=2015,H4186/$O$13,B4186=2016,H4186/$O$14,B4186=2017,H4186/$O$15,B4186=2018,H4186/$O$16,B4186=2019,H4186/$O$17,B4186=2020,H4186/$O$18,B4186=2021,H4186/$O$19,B4186=2022,H4186/$O$20),"")</f>
        <v>1.9882487526176605E-5</v>
      </c>
      <c r="K4186" s="3" cm="1">
        <f t="array" ref="K4186">IFERROR(_xlfn.IFS(B4186=2015,J4186*$P$4,B4186=2016,J4186*$P$5,B4186=2017,J4186*$P$6,B4186=2018,J4186*$P$7,B4186=2019,J4186*$P$8,B4186=2020,J4186*$P$9,B4186=2021,J4186*$P$10,B4186=2022,J4186*$P$11),"")</f>
        <v>33315.71738683174</v>
      </c>
      <c r="L4186" s="3">
        <f t="shared" si="66"/>
        <v>61089.71738683174</v>
      </c>
    </row>
    <row r="4187" spans="1:12">
      <c r="A4187">
        <v>4800284</v>
      </c>
      <c r="B4187">
        <v>2017</v>
      </c>
      <c r="D4187" t="s">
        <v>3546</v>
      </c>
      <c r="E4187" t="s">
        <v>3547</v>
      </c>
      <c r="F4187" t="s">
        <v>4101</v>
      </c>
      <c r="G4187" t="s">
        <v>3548</v>
      </c>
      <c r="H4187" s="5">
        <v>32625</v>
      </c>
      <c r="I4187">
        <f>IFERROR(VLOOKUP(G4187,'NCES Match'!$A$2:$B$1307,2,FALSE),"")</f>
        <v>4800284</v>
      </c>
      <c r="J4187" cm="1">
        <f t="array" ref="J4187">IFERROR(_xlfn.IFS(B4187=2015,H4187/$O$13,B4187=2016,H4187/$O$14,B4187=2017,H4187/$O$15,B4187=2018,H4187/$O$16,B4187=2019,H4187/$O$17,B4187=2020,H4187/$O$18,B4187=2021,H4187/$O$19,B4187=2022,H4187/$O$20),"")</f>
        <v>2.2492939760944113E-5</v>
      </c>
      <c r="K4187" s="3" cm="1">
        <f t="array" ref="K4187">IFERROR(_xlfn.IFS(B4187=2015,J4187*$P$4,B4187=2016,J4187*$P$5,B4187=2017,J4187*$P$6,B4187=2018,J4187*$P$7,B4187=2019,J4187*$P$8,B4187=2020,J4187*$P$9,B4187=2021,J4187*$P$10,B4187=2022,J4187*$P$11),"")</f>
        <v>38198.585959400538</v>
      </c>
      <c r="L4187" s="3">
        <f t="shared" si="66"/>
        <v>70823.585959400545</v>
      </c>
    </row>
    <row r="4188" spans="1:12">
      <c r="A4188">
        <v>4800284</v>
      </c>
      <c r="B4188">
        <v>2018</v>
      </c>
      <c r="D4188" t="s">
        <v>3546</v>
      </c>
      <c r="E4188" t="s">
        <v>3547</v>
      </c>
      <c r="F4188" t="s">
        <v>4101</v>
      </c>
      <c r="G4188" t="s">
        <v>3548</v>
      </c>
      <c r="H4188" s="5">
        <v>33311</v>
      </c>
      <c r="I4188">
        <f>IFERROR(VLOOKUP(G4188,'NCES Match'!$A$2:$B$1307,2,FALSE),"")</f>
        <v>4800284</v>
      </c>
      <c r="J4188" cm="1">
        <f t="array" ref="J4188">IFERROR(_xlfn.IFS(B4188=2015,H4188/$O$13,B4188=2016,H4188/$O$14,B4188=2017,H4188/$O$15,B4188=2018,H4188/$O$16,B4188=2019,H4188/$O$17,B4188=2020,H4188/$O$18,B4188=2021,H4188/$O$19,B4188=2022,H4188/$O$20),"")</f>
        <v>2.1737387350832042E-5</v>
      </c>
      <c r="K4188" s="3" cm="1">
        <f t="array" ref="K4188">IFERROR(_xlfn.IFS(B4188=2015,J4188*$P$4,B4188=2016,J4188*$P$5,B4188=2017,J4188*$P$6,B4188=2018,J4188*$P$7,B4188=2019,J4188*$P$8,B4188=2020,J4188*$P$9,B4188=2021,J4188*$P$10,B4188=2022,J4188*$P$11),"")</f>
        <v>37319.905154049768</v>
      </c>
      <c r="L4188" s="3">
        <f t="shared" si="66"/>
        <v>70630.905154049775</v>
      </c>
    </row>
    <row r="4189" spans="1:12">
      <c r="A4189">
        <v>4800284</v>
      </c>
      <c r="B4189">
        <v>2019</v>
      </c>
      <c r="D4189" t="s">
        <v>3546</v>
      </c>
      <c r="E4189" t="s">
        <v>3547</v>
      </c>
      <c r="F4189" t="s">
        <v>4101</v>
      </c>
      <c r="G4189" t="s">
        <v>3548</v>
      </c>
      <c r="H4189" s="5">
        <v>28909</v>
      </c>
      <c r="I4189">
        <f>IFERROR(VLOOKUP(G4189,'NCES Match'!$A$2:$B$1307,2,FALSE),"")</f>
        <v>4800284</v>
      </c>
      <c r="J4189" cm="1">
        <f t="array" ref="J4189">IFERROR(_xlfn.IFS(B4189=2015,H4189/$O$13,B4189=2016,H4189/$O$14,B4189=2017,H4189/$O$15,B4189=2018,H4189/$O$16,B4189=2019,H4189/$O$17,B4189=2020,H4189/$O$18,B4189=2021,H4189/$O$19,B4189=2022,H4189/$O$20),"")</f>
        <v>1.8304601390296431E-5</v>
      </c>
      <c r="K4189" s="3" cm="1">
        <f t="array" ref="K4189">IFERROR(_xlfn.IFS(B4189=2015,J4189*$P$4,B4189=2016,J4189*$P$5,B4189=2017,J4189*$P$6,B4189=2018,J4189*$P$7,B4189=2019,J4189*$P$8,B4189=2020,J4189*$P$9,B4189=2021,J4189*$P$10,B4189=2022,J4189*$P$11),"")</f>
        <v>31812.042108389673</v>
      </c>
      <c r="L4189" s="3">
        <f t="shared" si="66"/>
        <v>60721.042108389673</v>
      </c>
    </row>
    <row r="4190" spans="1:12">
      <c r="A4190">
        <v>4800284</v>
      </c>
      <c r="B4190">
        <v>2020</v>
      </c>
      <c r="D4190" t="s">
        <v>3546</v>
      </c>
      <c r="E4190" t="s">
        <v>3547</v>
      </c>
      <c r="F4190" t="s">
        <v>4230</v>
      </c>
      <c r="G4190" t="s">
        <v>3548</v>
      </c>
      <c r="H4190" s="5">
        <v>44020</v>
      </c>
      <c r="I4190">
        <f>IFERROR(VLOOKUP(G4190,'NCES Match'!$A$2:$B$1307,2,FALSE),"")</f>
        <v>4800284</v>
      </c>
      <c r="J4190" cm="1">
        <f t="array" ref="J4190">IFERROR(_xlfn.IFS(B4190=2015,H4190/$O$13,B4190=2016,H4190/$O$14,B4190=2017,H4190/$O$15,B4190=2018,H4190/$O$16,B4190=2019,H4190/$O$17,B4190=2020,H4190/$O$18,B4190=2021,H4190/$O$19,B4190=2022,H4190/$O$20),"")</f>
        <v>2.3854770910477252E-5</v>
      </c>
      <c r="K4190" s="3" cm="1">
        <f t="array" ref="K4190">IFERROR(_xlfn.IFS(B4190=2015,J4190*$P$4,B4190=2016,J4190*$P$5,B4190=2017,J4190*$P$6,B4190=2018,J4190*$P$7,B4190=2019,J4190*$P$8,B4190=2020,J4190*$P$9,B4190=2021,J4190*$P$10,B4190=2022,J4190*$P$11),"")</f>
        <v>50285.92423046616</v>
      </c>
      <c r="L4190" s="3">
        <f t="shared" si="66"/>
        <v>94305.92423046616</v>
      </c>
    </row>
    <row r="4191" spans="1:12">
      <c r="A4191">
        <v>4800284</v>
      </c>
      <c r="B4191">
        <v>2021</v>
      </c>
      <c r="D4191" t="s">
        <v>3546</v>
      </c>
      <c r="E4191" t="s">
        <v>3547</v>
      </c>
      <c r="F4191" t="s">
        <v>4101</v>
      </c>
      <c r="G4191" t="s">
        <v>3548</v>
      </c>
      <c r="H4191" s="5">
        <v>53834.549999999996</v>
      </c>
      <c r="I4191">
        <f>IFERROR(VLOOKUP(G4191,'NCES Match'!$A$2:$B$1307,2,FALSE),"")</f>
        <v>4800284</v>
      </c>
      <c r="J4191" cm="1">
        <f t="array" ref="J4191">IFERROR(_xlfn.IFS(B4191=2015,H4191/$O$13,B4191=2016,H4191/$O$14,B4191=2017,H4191/$O$15,B4191=2018,H4191/$O$16,B4191=2019,H4191/$O$17,B4191=2020,H4191/$O$18,B4191=2021,H4191/$O$19,B4191=2022,H4191/$O$20),"")</f>
        <v>2.7544071510444995E-5</v>
      </c>
      <c r="K4191" s="3" cm="1">
        <f t="array" ref="K4191">IFERROR(_xlfn.IFS(B4191=2015,J4191*$P$4,B4191=2016,J4191*$P$5,B4191=2017,J4191*$P$6,B4191=2018,J4191*$P$7,B4191=2019,J4191*$P$8,B4191=2020,J4191*$P$9,B4191=2021,J4191*$P$10,B4191=2022,J4191*$P$11),"")</f>
        <v>58959.552974310522</v>
      </c>
      <c r="L4191" s="3">
        <f t="shared" si="66"/>
        <v>112794.10297431052</v>
      </c>
    </row>
    <row r="4192" spans="1:12">
      <c r="A4192">
        <v>4800284</v>
      </c>
      <c r="B4192">
        <v>2022</v>
      </c>
      <c r="D4192" t="s">
        <v>3546</v>
      </c>
      <c r="E4192" t="s">
        <v>3547</v>
      </c>
      <c r="F4192" t="s">
        <v>4101</v>
      </c>
      <c r="G4192" t="s">
        <v>3548</v>
      </c>
      <c r="H4192" s="5">
        <v>45309.41</v>
      </c>
      <c r="I4192">
        <f>IFERROR(VLOOKUP(G4192,'NCES Match'!$A$2:$B$1307,2,FALSE),"")</f>
        <v>4800284</v>
      </c>
      <c r="J4192" cm="1">
        <f t="array" ref="J4192">IFERROR(_xlfn.IFS(B4192=2015,H4192/$O$13,B4192=2016,H4192/$O$14,B4192=2017,H4192/$O$15,B4192=2018,H4192/$O$16,B4192=2019,H4192/$O$17,B4192=2020,H4192/$O$18,B4192=2021,H4192/$O$19,B4192=2022,H4192/$O$20),"")</f>
        <v>1.9901281275247046E-5</v>
      </c>
      <c r="K4192" s="3" cm="1">
        <f t="array" ref="K4192">IFERROR(_xlfn.IFS(B4192=2015,J4192*$P$4,B4192=2016,J4192*$P$5,B4192=2017,J4192*$P$6,B4192=2018,J4192*$P$7,B4192=2019,J4192*$P$8,B4192=2020,J4192*$P$9,B4192=2021,J4192*$P$10,B4192=2022,J4192*$P$11),"")</f>
        <v>42857.071023870521</v>
      </c>
      <c r="L4192" s="3">
        <f t="shared" si="66"/>
        <v>88166.481023870525</v>
      </c>
    </row>
    <row r="4193" spans="1:12">
      <c r="A4193">
        <v>4800284</v>
      </c>
      <c r="B4193">
        <v>2023</v>
      </c>
      <c r="D4193" t="s">
        <v>3546</v>
      </c>
      <c r="E4193" t="s">
        <v>3547</v>
      </c>
      <c r="F4193" t="s">
        <v>4101</v>
      </c>
      <c r="G4193" t="s">
        <v>3548</v>
      </c>
      <c r="H4193" s="5">
        <v>32802.28</v>
      </c>
      <c r="I4193">
        <f>IFERROR(VLOOKUP(G4193,'NCES Match'!$A$2:$B$1307,2,FALSE),"")</f>
        <v>4800284</v>
      </c>
      <c r="J4193" t="str" cm="1">
        <f t="array" ref="J4193">IFERROR(_xlfn.IFS(B4193=2015,H4193/$O$13,B4193=2016,H4193/$O$14,B4193=2017,H4193/$O$15,B4193=2018,H4193/$O$16,B4193=2019,H4193/$O$17,B4193=2020,H4193/$O$18,B4193=2021,H4193/$O$19,B4193=2022,H4193/$O$20),"")</f>
        <v/>
      </c>
      <c r="K4193" s="3" t="str" cm="1">
        <f t="array" ref="K4193">IFERROR(_xlfn.IFS(B4193=2015,J4193*$P$4,B4193=2016,J4193*$P$5,B4193=2017,J4193*$P$6,B4193=2018,J4193*$P$7,B4193=2019,J4193*$P$8,B4193=2020,J4193*$P$9,B4193=2021,J4193*$P$10,B4193=2022,J4193*$P$11),"")</f>
        <v/>
      </c>
      <c r="L4193" s="3">
        <f t="shared" si="66"/>
        <v>32802.28</v>
      </c>
    </row>
    <row r="4194" spans="1:12">
      <c r="A4194">
        <v>4801423</v>
      </c>
      <c r="B4194">
        <v>2015</v>
      </c>
      <c r="C4194" t="s">
        <v>3521</v>
      </c>
      <c r="D4194" t="s">
        <v>3903</v>
      </c>
      <c r="E4194" t="s">
        <v>3904</v>
      </c>
      <c r="G4194" t="s">
        <v>3905</v>
      </c>
      <c r="H4194" s="5">
        <v>66985.63</v>
      </c>
      <c r="I4194">
        <f>IFERROR(VLOOKUP(G4194,'NCES Match'!$A$2:$B$1307,2,FALSE),"")</f>
        <v>4801423</v>
      </c>
      <c r="J4194" cm="1">
        <f t="array" ref="J4194">IFERROR(_xlfn.IFS(B4194=2015,H4194/$O$13,B4194=2016,H4194/$O$14,B4194=2017,H4194/$O$15,B4194=2018,H4194/$O$16,B4194=2019,H4194/$O$17,B4194=2020,H4194/$O$18,B4194=2021,H4194/$O$19,B4194=2022,H4194/$O$20),"")</f>
        <v>5.2476794201302824E-5</v>
      </c>
      <c r="K4194" s="3" cm="1">
        <f t="array" ref="K4194">IFERROR(_xlfn.IFS(B4194=2015,J4194*$P$4,B4194=2016,J4194*$P$5,B4194=2017,J4194*$P$6,B4194=2018,J4194*$P$7,B4194=2019,J4194*$P$8,B4194=2020,J4194*$P$9,B4194=2021,J4194*$P$10,B4194=2022,J4194*$P$11),"")</f>
        <v>83515.925231952351</v>
      </c>
      <c r="L4194" s="3">
        <f t="shared" si="66"/>
        <v>150501.55523195234</v>
      </c>
    </row>
    <row r="4195" spans="1:12">
      <c r="A4195">
        <v>4801423</v>
      </c>
      <c r="B4195">
        <v>2016</v>
      </c>
      <c r="C4195" t="s">
        <v>4104</v>
      </c>
      <c r="D4195" t="s">
        <v>3903</v>
      </c>
      <c r="E4195" t="s">
        <v>3904</v>
      </c>
      <c r="F4195" t="s">
        <v>4101</v>
      </c>
      <c r="G4195" t="s">
        <v>3905</v>
      </c>
      <c r="H4195" s="5">
        <v>66707</v>
      </c>
      <c r="I4195">
        <f>IFERROR(VLOOKUP(G4195,'NCES Match'!$A$2:$B$1307,2,FALSE),"")</f>
        <v>4801423</v>
      </c>
      <c r="J4195" cm="1">
        <f t="array" ref="J4195">IFERROR(_xlfn.IFS(B4195=2015,H4195/$O$13,B4195=2016,H4195/$O$14,B4195=2017,H4195/$O$15,B4195=2018,H4195/$O$16,B4195=2019,H4195/$O$17,B4195=2020,H4195/$O$18,B4195=2021,H4195/$O$19,B4195=2022,H4195/$O$20),"")</f>
        <v>4.7753333888120645E-5</v>
      </c>
      <c r="K4195" s="3" cm="1">
        <f t="array" ref="K4195">IFERROR(_xlfn.IFS(B4195=2015,J4195*$P$4,B4195=2016,J4195*$P$5,B4195=2017,J4195*$P$6,B4195=2018,J4195*$P$7,B4195=2019,J4195*$P$8,B4195=2020,J4195*$P$9,B4195=2021,J4195*$P$10,B4195=2022,J4195*$P$11),"")</f>
        <v>80016.978459112288</v>
      </c>
      <c r="L4195" s="3">
        <f t="shared" si="66"/>
        <v>146723.97845911229</v>
      </c>
    </row>
    <row r="4196" spans="1:12">
      <c r="A4196">
        <v>4801423</v>
      </c>
      <c r="B4196">
        <v>2017</v>
      </c>
      <c r="D4196" t="s">
        <v>3903</v>
      </c>
      <c r="E4196" t="s">
        <v>3904</v>
      </c>
      <c r="F4196" t="s">
        <v>4101</v>
      </c>
      <c r="G4196" t="s">
        <v>3905</v>
      </c>
      <c r="H4196" s="5">
        <v>0</v>
      </c>
      <c r="I4196">
        <f>IFERROR(VLOOKUP(G4196,'NCES Match'!$A$2:$B$1307,2,FALSE),"")</f>
        <v>4801423</v>
      </c>
      <c r="J4196" cm="1">
        <f t="array" ref="J4196">IFERROR(_xlfn.IFS(B4196=2015,H4196/$O$13,B4196=2016,H4196/$O$14,B4196=2017,H4196/$O$15,B4196=2018,H4196/$O$16,B4196=2019,H4196/$O$17,B4196=2020,H4196/$O$18,B4196=2021,H4196/$O$19,B4196=2022,H4196/$O$20),"")</f>
        <v>0</v>
      </c>
      <c r="K4196" s="3" cm="1">
        <f t="array" ref="K4196">IFERROR(_xlfn.IFS(B4196=2015,J4196*$P$4,B4196=2016,J4196*$P$5,B4196=2017,J4196*$P$6,B4196=2018,J4196*$P$7,B4196=2019,J4196*$P$8,B4196=2020,J4196*$P$9,B4196=2021,J4196*$P$10,B4196=2022,J4196*$P$11),"")</f>
        <v>0</v>
      </c>
      <c r="L4196" s="3">
        <f t="shared" si="66"/>
        <v>0</v>
      </c>
    </row>
    <row r="4197" spans="1:12">
      <c r="A4197">
        <v>4817070</v>
      </c>
      <c r="B4197">
        <v>2015</v>
      </c>
      <c r="C4197" t="s">
        <v>381</v>
      </c>
      <c r="D4197" t="s">
        <v>1155</v>
      </c>
      <c r="E4197" t="s">
        <v>1156</v>
      </c>
      <c r="G4197" t="s">
        <v>1157</v>
      </c>
      <c r="H4197" s="5">
        <v>1729797.45</v>
      </c>
      <c r="I4197">
        <f>IFERROR(VLOOKUP(G4197,'NCES Match'!$A$2:$B$1307,2,FALSE),"")</f>
        <v>4817070</v>
      </c>
      <c r="J4197" cm="1">
        <f t="array" ref="J4197">IFERROR(_xlfn.IFS(B4197=2015,H4197/$O$13,B4197=2016,H4197/$O$14,B4197=2017,H4197/$O$15,B4197=2018,H4197/$O$16,B4197=2019,H4197/$O$17,B4197=2020,H4197/$O$18,B4197=2021,H4197/$O$19,B4197=2022,H4197/$O$20),"")</f>
        <v>1.3551298210315913E-3</v>
      </c>
      <c r="K4197" s="3" cm="1">
        <f t="array" ref="K4197">IFERROR(_xlfn.IFS(B4197=2015,J4197*$P$4,B4197=2016,J4197*$P$5,B4197=2017,J4197*$P$6,B4197=2018,J4197*$P$7,B4197=2019,J4197*$P$8,B4197=2020,J4197*$P$9,B4197=2021,J4197*$P$10,B4197=2022,J4197*$P$11),"")</f>
        <v>2156666.0565948519</v>
      </c>
      <c r="L4197" s="3">
        <f t="shared" si="66"/>
        <v>3886463.5065948516</v>
      </c>
    </row>
    <row r="4198" spans="1:12">
      <c r="A4198">
        <v>4817070</v>
      </c>
      <c r="B4198">
        <v>2016</v>
      </c>
      <c r="C4198" t="s">
        <v>4102</v>
      </c>
      <c r="D4198" t="s">
        <v>1155</v>
      </c>
      <c r="E4198" t="s">
        <v>1156</v>
      </c>
      <c r="F4198" t="s">
        <v>4101</v>
      </c>
      <c r="G4198" t="s">
        <v>1157</v>
      </c>
      <c r="H4198" s="5">
        <v>1879020</v>
      </c>
      <c r="I4198">
        <f>IFERROR(VLOOKUP(G4198,'NCES Match'!$A$2:$B$1307,2,FALSE),"")</f>
        <v>4817070</v>
      </c>
      <c r="J4198" cm="1">
        <f t="array" ref="J4198">IFERROR(_xlfn.IFS(B4198=2015,H4198/$O$13,B4198=2016,H4198/$O$14,B4198=2017,H4198/$O$15,B4198=2018,H4198/$O$16,B4198=2019,H4198/$O$17,B4198=2020,H4198/$O$18,B4198=2021,H4198/$O$19,B4198=2022,H4198/$O$20),"")</f>
        <v>1.3451282390522202E-3</v>
      </c>
      <c r="K4198" s="3" cm="1">
        <f t="array" ref="K4198">IFERROR(_xlfn.IFS(B4198=2015,J4198*$P$4,B4198=2016,J4198*$P$5,B4198=2017,J4198*$P$6,B4198=2018,J4198*$P$7,B4198=2019,J4198*$P$8,B4198=2020,J4198*$P$9,B4198=2021,J4198*$P$10,B4198=2022,J4198*$P$11),"")</f>
        <v>2253938.9099231139</v>
      </c>
      <c r="L4198" s="3">
        <f t="shared" si="66"/>
        <v>4132958.9099231139</v>
      </c>
    </row>
    <row r="4199" spans="1:12">
      <c r="A4199">
        <v>4817070</v>
      </c>
      <c r="B4199">
        <v>2017</v>
      </c>
      <c r="D4199" t="s">
        <v>1155</v>
      </c>
      <c r="E4199" t="s">
        <v>1156</v>
      </c>
      <c r="F4199" t="s">
        <v>4101</v>
      </c>
      <c r="G4199" t="s">
        <v>1157</v>
      </c>
      <c r="H4199" s="5">
        <v>2172114</v>
      </c>
      <c r="I4199">
        <f>IFERROR(VLOOKUP(G4199,'NCES Match'!$A$2:$B$1307,2,FALSE),"")</f>
        <v>4817070</v>
      </c>
      <c r="J4199" cm="1">
        <f t="array" ref="J4199">IFERROR(_xlfn.IFS(B4199=2015,H4199/$O$13,B4199=2016,H4199/$O$14,B4199=2017,H4199/$O$15,B4199=2018,H4199/$O$16,B4199=2019,H4199/$O$17,B4199=2020,H4199/$O$18,B4199=2021,H4199/$O$19,B4199=2022,H4199/$O$20),"")</f>
        <v>1.4975395971158119E-3</v>
      </c>
      <c r="K4199" s="3" cm="1">
        <f t="array" ref="K4199">IFERROR(_xlfn.IFS(B4199=2015,J4199*$P$4,B4199=2016,J4199*$P$5,B4199=2017,J4199*$P$6,B4199=2018,J4199*$P$7,B4199=2019,J4199*$P$8,B4199=2020,J4199*$P$9,B4199=2021,J4199*$P$10,B4199=2022,J4199*$P$11),"")</f>
        <v>2543193.359160685</v>
      </c>
      <c r="L4199" s="3">
        <f t="shared" si="66"/>
        <v>4715307.359160685</v>
      </c>
    </row>
    <row r="4200" spans="1:12">
      <c r="A4200">
        <v>4817070</v>
      </c>
      <c r="B4200">
        <v>2018</v>
      </c>
      <c r="D4200" t="s">
        <v>1155</v>
      </c>
      <c r="E4200" t="s">
        <v>1156</v>
      </c>
      <c r="F4200" t="s">
        <v>4101</v>
      </c>
      <c r="G4200" t="s">
        <v>1157</v>
      </c>
      <c r="H4200" s="5">
        <v>2253760</v>
      </c>
      <c r="I4200">
        <f>IFERROR(VLOOKUP(G4200,'NCES Match'!$A$2:$B$1307,2,FALSE),"")</f>
        <v>4817070</v>
      </c>
      <c r="J4200" cm="1">
        <f t="array" ref="J4200">IFERROR(_xlfn.IFS(B4200=2015,H4200/$O$13,B4200=2016,H4200/$O$14,B4200=2017,H4200/$O$15,B4200=2018,H4200/$O$16,B4200=2019,H4200/$O$17,B4200=2020,H4200/$O$18,B4200=2021,H4200/$O$19,B4200=2022,H4200/$O$20),"")</f>
        <v>1.4707109998442322E-3</v>
      </c>
      <c r="K4200" s="3" cm="1">
        <f t="array" ref="K4200">IFERROR(_xlfn.IFS(B4200=2015,J4200*$P$4,B4200=2016,J4200*$P$5,B4200=2017,J4200*$P$6,B4200=2018,J4200*$P$7,B4200=2019,J4200*$P$8,B4200=2020,J4200*$P$9,B4200=2021,J4200*$P$10,B4200=2022,J4200*$P$11),"")</f>
        <v>2524995.0298697487</v>
      </c>
      <c r="L4200" s="3">
        <f t="shared" si="66"/>
        <v>4778755.0298697483</v>
      </c>
    </row>
    <row r="4201" spans="1:12">
      <c r="A4201">
        <v>4817070</v>
      </c>
      <c r="B4201">
        <v>2019</v>
      </c>
      <c r="D4201" t="s">
        <v>1155</v>
      </c>
      <c r="E4201" t="s">
        <v>1156</v>
      </c>
      <c r="F4201" t="s">
        <v>4101</v>
      </c>
      <c r="G4201" t="s">
        <v>1157</v>
      </c>
      <c r="H4201" s="5">
        <v>2414205</v>
      </c>
      <c r="I4201">
        <f>IFERROR(VLOOKUP(G4201,'NCES Match'!$A$2:$B$1307,2,FALSE),"")</f>
        <v>4817070</v>
      </c>
      <c r="J4201" cm="1">
        <f t="array" ref="J4201">IFERROR(_xlfn.IFS(B4201=2015,H4201/$O$13,B4201=2016,H4201/$O$14,B4201=2017,H4201/$O$15,B4201=2018,H4201/$O$16,B4201=2019,H4201/$O$17,B4201=2020,H4201/$O$18,B4201=2021,H4201/$O$19,B4201=2022,H4201/$O$20),"")</f>
        <v>1.5286263862278389E-3</v>
      </c>
      <c r="K4201" s="3" cm="1">
        <f t="array" ref="K4201">IFERROR(_xlfn.IFS(B4201=2015,J4201*$P$4,B4201=2016,J4201*$P$5,B4201=2017,J4201*$P$6,B4201=2018,J4201*$P$7,B4201=2019,J4201*$P$8,B4201=2020,J4201*$P$9,B4201=2021,J4201*$P$10,B4201=2022,J4201*$P$11),"")</f>
        <v>2656639.4935239851</v>
      </c>
      <c r="L4201" s="3">
        <f t="shared" si="66"/>
        <v>5070844.4935239851</v>
      </c>
    </row>
    <row r="4202" spans="1:12">
      <c r="A4202">
        <v>4817070</v>
      </c>
      <c r="B4202">
        <v>2020</v>
      </c>
      <c r="D4202" t="s">
        <v>1155</v>
      </c>
      <c r="E4202" t="s">
        <v>1156</v>
      </c>
      <c r="F4202" t="s">
        <v>4230</v>
      </c>
      <c r="G4202" t="s">
        <v>1157</v>
      </c>
      <c r="H4202" s="5">
        <v>2821746</v>
      </c>
      <c r="I4202">
        <f>IFERROR(VLOOKUP(G4202,'NCES Match'!$A$2:$B$1307,2,FALSE),"")</f>
        <v>4817070</v>
      </c>
      <c r="J4202" cm="1">
        <f t="array" ref="J4202">IFERROR(_xlfn.IFS(B4202=2015,H4202/$O$13,B4202=2016,H4202/$O$14,B4202=2017,H4202/$O$15,B4202=2018,H4202/$O$16,B4202=2019,H4202/$O$17,B4202=2020,H4202/$O$18,B4202=2021,H4202/$O$19,B4202=2022,H4202/$O$20),"")</f>
        <v>1.5291254974456052E-3</v>
      </c>
      <c r="K4202" s="3" cm="1">
        <f t="array" ref="K4202">IFERROR(_xlfn.IFS(B4202=2015,J4202*$P$4,B4202=2016,J4202*$P$5,B4202=2017,J4202*$P$6,B4202=2018,J4202*$P$7,B4202=2019,J4202*$P$8,B4202=2020,J4202*$P$9,B4202=2021,J4202*$P$10,B4202=2022,J4202*$P$11),"")</f>
        <v>3223400.8531036112</v>
      </c>
      <c r="L4202" s="3">
        <f t="shared" si="66"/>
        <v>6045146.8531036116</v>
      </c>
    </row>
    <row r="4203" spans="1:12">
      <c r="A4203">
        <v>4817070</v>
      </c>
      <c r="B4203">
        <v>2021</v>
      </c>
      <c r="D4203" t="s">
        <v>1155</v>
      </c>
      <c r="E4203" t="s">
        <v>1156</v>
      </c>
      <c r="F4203" t="s">
        <v>4101</v>
      </c>
      <c r="G4203" t="s">
        <v>1157</v>
      </c>
      <c r="H4203" s="5">
        <v>2952771.97</v>
      </c>
      <c r="I4203">
        <f>IFERROR(VLOOKUP(G4203,'NCES Match'!$A$2:$B$1307,2,FALSE),"")</f>
        <v>4817070</v>
      </c>
      <c r="J4203" cm="1">
        <f t="array" ref="J4203">IFERROR(_xlfn.IFS(B4203=2015,H4203/$O$13,B4203=2016,H4203/$O$14,B4203=2017,H4203/$O$15,B4203=2018,H4203/$O$16,B4203=2019,H4203/$O$17,B4203=2020,H4203/$O$18,B4203=2021,H4203/$O$19,B4203=2022,H4203/$O$20),"")</f>
        <v>1.5107651553828826E-3</v>
      </c>
      <c r="K4203" s="3" cm="1">
        <f t="array" ref="K4203">IFERROR(_xlfn.IFS(B4203=2015,J4203*$P$4,B4203=2016,J4203*$P$5,B4203=2017,J4203*$P$6,B4203=2018,J4203*$P$7,B4203=2019,J4203*$P$8,B4203=2020,J4203*$P$9,B4203=2021,J4203*$P$10,B4203=2022,J4203*$P$11),"")</f>
        <v>3233873.3283044859</v>
      </c>
      <c r="L4203" s="3">
        <f t="shared" si="66"/>
        <v>6186645.2983044861</v>
      </c>
    </row>
    <row r="4204" spans="1:12">
      <c r="A4204">
        <v>4817070</v>
      </c>
      <c r="B4204">
        <v>2022</v>
      </c>
      <c r="D4204" t="s">
        <v>1155</v>
      </c>
      <c r="E4204" t="s">
        <v>1156</v>
      </c>
      <c r="F4204" t="s">
        <v>4101</v>
      </c>
      <c r="G4204" t="s">
        <v>1157</v>
      </c>
      <c r="H4204" s="5">
        <v>3482257.99</v>
      </c>
      <c r="I4204">
        <f>IFERROR(VLOOKUP(G4204,'NCES Match'!$A$2:$B$1307,2,FALSE),"")</f>
        <v>4817070</v>
      </c>
      <c r="J4204" cm="1">
        <f t="array" ref="J4204">IFERROR(_xlfn.IFS(B4204=2015,H4204/$O$13,B4204=2016,H4204/$O$14,B4204=2017,H4204/$O$15,B4204=2018,H4204/$O$16,B4204=2019,H4204/$O$17,B4204=2020,H4204/$O$18,B4204=2021,H4204/$O$19,B4204=2022,H4204/$O$20),"")</f>
        <v>1.5295144150401961E-3</v>
      </c>
      <c r="K4204" s="3" cm="1">
        <f t="array" ref="K4204">IFERROR(_xlfn.IFS(B4204=2015,J4204*$P$4,B4204=2016,J4204*$P$5,B4204=2017,J4204*$P$6,B4204=2018,J4204*$P$7,B4204=2019,J4204*$P$8,B4204=2020,J4204*$P$9,B4204=2021,J4204*$P$10,B4204=2022,J4204*$P$11),"")</f>
        <v>3293783.300221093</v>
      </c>
      <c r="L4204" s="3">
        <f t="shared" si="66"/>
        <v>6776041.2902210932</v>
      </c>
    </row>
    <row r="4205" spans="1:12">
      <c r="A4205">
        <v>4817070</v>
      </c>
      <c r="B4205">
        <v>2023</v>
      </c>
      <c r="D4205" t="s">
        <v>1155</v>
      </c>
      <c r="E4205" t="s">
        <v>1156</v>
      </c>
      <c r="F4205" t="s">
        <v>4101</v>
      </c>
      <c r="G4205" t="s">
        <v>1157</v>
      </c>
      <c r="H4205" s="5">
        <v>4117184.95</v>
      </c>
      <c r="I4205">
        <f>IFERROR(VLOOKUP(G4205,'NCES Match'!$A$2:$B$1307,2,FALSE),"")</f>
        <v>4817070</v>
      </c>
      <c r="J4205" t="str" cm="1">
        <f t="array" ref="J4205">IFERROR(_xlfn.IFS(B4205=2015,H4205/$O$13,B4205=2016,H4205/$O$14,B4205=2017,H4205/$O$15,B4205=2018,H4205/$O$16,B4205=2019,H4205/$O$17,B4205=2020,H4205/$O$18,B4205=2021,H4205/$O$19,B4205=2022,H4205/$O$20),"")</f>
        <v/>
      </c>
      <c r="K4205" s="3" t="str" cm="1">
        <f t="array" ref="K4205">IFERROR(_xlfn.IFS(B4205=2015,J4205*$P$4,B4205=2016,J4205*$P$5,B4205=2017,J4205*$P$6,B4205=2018,J4205*$P$7,B4205=2019,J4205*$P$8,B4205=2020,J4205*$P$9,B4205=2021,J4205*$P$10,B4205=2022,J4205*$P$11),"")</f>
        <v/>
      </c>
      <c r="L4205" s="3">
        <f t="shared" si="66"/>
        <v>4117184.95</v>
      </c>
    </row>
    <row r="4206" spans="1:12">
      <c r="A4206">
        <v>4820280</v>
      </c>
      <c r="B4206">
        <v>2015</v>
      </c>
      <c r="C4206" t="s">
        <v>381</v>
      </c>
      <c r="D4206" t="s">
        <v>1400</v>
      </c>
      <c r="E4206" t="s">
        <v>1401</v>
      </c>
      <c r="G4206" t="s">
        <v>1402</v>
      </c>
      <c r="H4206" s="5">
        <v>1561820.76</v>
      </c>
      <c r="I4206">
        <f>IFERROR(VLOOKUP(G4206,'NCES Match'!$A$2:$B$1307,2,FALSE),"")</f>
        <v>4820280</v>
      </c>
      <c r="J4206" cm="1">
        <f t="array" ref="J4206">IFERROR(_xlfn.IFS(B4206=2015,H4206/$O$13,B4206=2016,H4206/$O$14,B4206=2017,H4206/$O$15,B4206=2018,H4206/$O$16,B4206=2019,H4206/$O$17,B4206=2020,H4206/$O$18,B4206=2021,H4206/$O$19,B4206=2022,H4206/$O$20),"")</f>
        <v>1.2235362510114834E-3</v>
      </c>
      <c r="K4206" s="3" cm="1">
        <f t="array" ref="K4206">IFERROR(_xlfn.IFS(B4206=2015,J4206*$P$4,B4206=2016,J4206*$P$5,B4206=2017,J4206*$P$6,B4206=2018,J4206*$P$7,B4206=2019,J4206*$P$8,B4206=2020,J4206*$P$9,B4206=2021,J4206*$P$10,B4206=2022,J4206*$P$11),"")</f>
        <v>1947237.1285881908</v>
      </c>
      <c r="L4206" s="3">
        <f t="shared" si="66"/>
        <v>3509057.888588191</v>
      </c>
    </row>
    <row r="4207" spans="1:12">
      <c r="A4207">
        <v>4820280</v>
      </c>
      <c r="B4207">
        <v>2016</v>
      </c>
      <c r="C4207" t="s">
        <v>4102</v>
      </c>
      <c r="D4207" t="s">
        <v>1400</v>
      </c>
      <c r="E4207" t="s">
        <v>1401</v>
      </c>
      <c r="F4207" t="s">
        <v>4101</v>
      </c>
      <c r="G4207" t="s">
        <v>1402</v>
      </c>
      <c r="H4207" s="5">
        <v>1556941</v>
      </c>
      <c r="I4207">
        <f>IFERROR(VLOOKUP(G4207,'NCES Match'!$A$2:$B$1307,2,FALSE),"")</f>
        <v>4820280</v>
      </c>
      <c r="J4207" cm="1">
        <f t="array" ref="J4207">IFERROR(_xlfn.IFS(B4207=2015,H4207/$O$13,B4207=2016,H4207/$O$14,B4207=2017,H4207/$O$15,B4207=2018,H4207/$O$16,B4207=2019,H4207/$O$17,B4207=2020,H4207/$O$18,B4207=2021,H4207/$O$19,B4207=2022,H4207/$O$20),"")</f>
        <v>1.1145625409193104E-3</v>
      </c>
      <c r="K4207" s="3" cm="1">
        <f t="array" ref="K4207">IFERROR(_xlfn.IFS(B4207=2015,J4207*$P$4,B4207=2016,J4207*$P$5,B4207=2017,J4207*$P$6,B4207=2018,J4207*$P$7,B4207=2019,J4207*$P$8,B4207=2020,J4207*$P$9,B4207=2021,J4207*$P$10,B4207=2022,J4207*$P$11),"")</f>
        <v>1867595.8214146751</v>
      </c>
      <c r="L4207" s="3">
        <f t="shared" si="66"/>
        <v>3424536.8214146751</v>
      </c>
    </row>
    <row r="4208" spans="1:12">
      <c r="A4208">
        <v>4820280</v>
      </c>
      <c r="B4208">
        <v>2017</v>
      </c>
      <c r="D4208" t="s">
        <v>1400</v>
      </c>
      <c r="E4208" t="s">
        <v>1401</v>
      </c>
      <c r="F4208" t="s">
        <v>4101</v>
      </c>
      <c r="G4208" t="s">
        <v>1402</v>
      </c>
      <c r="H4208" s="5">
        <v>1499351</v>
      </c>
      <c r="I4208">
        <f>IFERROR(VLOOKUP(G4208,'NCES Match'!$A$2:$B$1307,2,FALSE),"")</f>
        <v>4820280</v>
      </c>
      <c r="J4208" cm="1">
        <f t="array" ref="J4208">IFERROR(_xlfn.IFS(B4208=2015,H4208/$O$13,B4208=2016,H4208/$O$14,B4208=2017,H4208/$O$15,B4208=2018,H4208/$O$16,B4208=2019,H4208/$O$17,B4208=2020,H4208/$O$18,B4208=2021,H4208/$O$19,B4208=2022,H4208/$O$20),"")</f>
        <v>1.0337107041689293E-3</v>
      </c>
      <c r="K4208" s="3" cm="1">
        <f t="array" ref="K4208">IFERROR(_xlfn.IFS(B4208=2015,J4208*$P$4,B4208=2016,J4208*$P$5,B4208=2017,J4208*$P$6,B4208=2018,J4208*$P$7,B4208=2019,J4208*$P$8,B4208=2020,J4208*$P$9,B4208=2021,J4208*$P$10,B4208=2022,J4208*$P$11),"")</f>
        <v>1755496.9519329704</v>
      </c>
      <c r="L4208" s="3">
        <f t="shared" si="66"/>
        <v>3254847.9519329704</v>
      </c>
    </row>
    <row r="4209" spans="1:12">
      <c r="A4209">
        <v>4820280</v>
      </c>
      <c r="B4209">
        <v>2018</v>
      </c>
      <c r="D4209" t="s">
        <v>1400</v>
      </c>
      <c r="E4209" t="s">
        <v>1401</v>
      </c>
      <c r="F4209" t="s">
        <v>4101</v>
      </c>
      <c r="G4209" t="s">
        <v>1402</v>
      </c>
      <c r="H4209" s="5">
        <v>1521243</v>
      </c>
      <c r="I4209">
        <f>IFERROR(VLOOKUP(G4209,'NCES Match'!$A$2:$B$1307,2,FALSE),"")</f>
        <v>4820280</v>
      </c>
      <c r="J4209" cm="1">
        <f t="array" ref="J4209">IFERROR(_xlfn.IFS(B4209=2015,H4209/$O$13,B4209=2016,H4209/$O$14,B4209=2017,H4209/$O$15,B4209=2018,H4209/$O$16,B4209=2019,H4209/$O$17,B4209=2020,H4209/$O$18,B4209=2021,H4209/$O$19,B4209=2022,H4209/$O$20),"")</f>
        <v>9.9270055974728434E-4</v>
      </c>
      <c r="K4209" s="3" cm="1">
        <f t="array" ref="K4209">IFERROR(_xlfn.IFS(B4209=2015,J4209*$P$4,B4209=2016,J4209*$P$5,B4209=2017,J4209*$P$6,B4209=2018,J4209*$P$7,B4209=2019,J4209*$P$8,B4209=2020,J4209*$P$9,B4209=2021,J4209*$P$10,B4209=2022,J4209*$P$11),"")</f>
        <v>1704321.2295116368</v>
      </c>
      <c r="L4209" s="3">
        <f t="shared" si="66"/>
        <v>3225564.2295116368</v>
      </c>
    </row>
    <row r="4210" spans="1:12">
      <c r="A4210">
        <v>4820280</v>
      </c>
      <c r="B4210">
        <v>2019</v>
      </c>
      <c r="D4210" t="s">
        <v>1400</v>
      </c>
      <c r="E4210" t="s">
        <v>1401</v>
      </c>
      <c r="F4210" t="s">
        <v>4101</v>
      </c>
      <c r="G4210" t="s">
        <v>1402</v>
      </c>
      <c r="H4210" s="5">
        <v>1653953</v>
      </c>
      <c r="I4210">
        <f>IFERROR(VLOOKUP(G4210,'NCES Match'!$A$2:$B$1307,2,FALSE),"")</f>
        <v>4820280</v>
      </c>
      <c r="J4210" cm="1">
        <f t="array" ref="J4210">IFERROR(_xlfn.IFS(B4210=2015,H4210/$O$13,B4210=2016,H4210/$O$14,B4210=2017,H4210/$O$15,B4210=2018,H4210/$O$16,B4210=2019,H4210/$O$17,B4210=2020,H4210/$O$18,B4210=2021,H4210/$O$19,B4210=2022,H4210/$O$20),"")</f>
        <v>1.0472500046105004E-3</v>
      </c>
      <c r="K4210" s="3" cm="1">
        <f t="array" ref="K4210">IFERROR(_xlfn.IFS(B4210=2015,J4210*$P$4,B4210=2016,J4210*$P$5,B4210=2017,J4210*$P$6,B4210=2018,J4210*$P$7,B4210=2019,J4210*$P$8,B4210=2020,J4210*$P$9,B4210=2021,J4210*$P$10,B4210=2022,J4210*$P$11),"")</f>
        <v>1820042.9790479583</v>
      </c>
      <c r="L4210" s="3">
        <f t="shared" si="66"/>
        <v>3473995.9790479583</v>
      </c>
    </row>
    <row r="4211" spans="1:12">
      <c r="A4211">
        <v>4820280</v>
      </c>
      <c r="B4211">
        <v>2020</v>
      </c>
      <c r="D4211" t="s">
        <v>1400</v>
      </c>
      <c r="E4211" t="s">
        <v>1401</v>
      </c>
      <c r="F4211" t="s">
        <v>4230</v>
      </c>
      <c r="G4211" t="s">
        <v>1402</v>
      </c>
      <c r="H4211" s="5">
        <v>1864042</v>
      </c>
      <c r="I4211">
        <f>IFERROR(VLOOKUP(G4211,'NCES Match'!$A$2:$B$1307,2,FALSE),"")</f>
        <v>4820280</v>
      </c>
      <c r="J4211" cm="1">
        <f t="array" ref="J4211">IFERROR(_xlfn.IFS(B4211=2015,H4211/$O$13,B4211=2016,H4211/$O$14,B4211=2017,H4211/$O$15,B4211=2018,H4211/$O$16,B4211=2019,H4211/$O$17,B4211=2020,H4211/$O$18,B4211=2021,H4211/$O$19,B4211=2022,H4211/$O$20),"")</f>
        <v>1.0101384570083561E-3</v>
      </c>
      <c r="K4211" s="3" cm="1">
        <f t="array" ref="K4211">IFERROR(_xlfn.IFS(B4211=2015,J4211*$P$4,B4211=2016,J4211*$P$5,B4211=2017,J4211*$P$6,B4211=2018,J4211*$P$7,B4211=2019,J4211*$P$8,B4211=2020,J4211*$P$9,B4211=2021,J4211*$P$10,B4211=2022,J4211*$P$11),"")</f>
        <v>2129374.7109133713</v>
      </c>
      <c r="L4211" s="3">
        <f t="shared" si="66"/>
        <v>3993416.7109133713</v>
      </c>
    </row>
    <row r="4212" spans="1:12">
      <c r="A4212">
        <v>4820280</v>
      </c>
      <c r="B4212">
        <v>2021</v>
      </c>
      <c r="D4212" t="s">
        <v>1400</v>
      </c>
      <c r="E4212" t="s">
        <v>1401</v>
      </c>
      <c r="F4212" t="s">
        <v>4230</v>
      </c>
      <c r="G4212" t="s">
        <v>1402</v>
      </c>
      <c r="H4212" s="5">
        <v>2073602.86</v>
      </c>
      <c r="I4212">
        <f>IFERROR(VLOOKUP(G4212,'NCES Match'!$A$2:$B$1307,2,FALSE),"")</f>
        <v>4820280</v>
      </c>
      <c r="J4212" cm="1">
        <f t="array" ref="J4212">IFERROR(_xlfn.IFS(B4212=2015,H4212/$O$13,B4212=2016,H4212/$O$14,B4212=2017,H4212/$O$15,B4212=2018,H4212/$O$16,B4212=2019,H4212/$O$17,B4212=2020,H4212/$O$18,B4212=2021,H4212/$O$19,B4212=2022,H4212/$O$20),"")</f>
        <v>1.0609444206388513E-3</v>
      </c>
      <c r="K4212" s="3" cm="1">
        <f t="array" ref="K4212">IFERROR(_xlfn.IFS(B4212=2015,J4212*$P$4,B4212=2016,J4212*$P$5,B4212=2017,J4212*$P$6,B4212=2018,J4212*$P$7,B4212=2019,J4212*$P$8,B4212=2020,J4212*$P$9,B4212=2021,J4212*$P$10,B4212=2022,J4212*$P$11),"")</f>
        <v>2271008.0732884705</v>
      </c>
      <c r="L4212" s="3">
        <f t="shared" si="66"/>
        <v>4344610.9332884708</v>
      </c>
    </row>
    <row r="4213" spans="1:12">
      <c r="A4213">
        <v>4820280</v>
      </c>
      <c r="B4213">
        <v>2022</v>
      </c>
      <c r="D4213" t="s">
        <v>1400</v>
      </c>
      <c r="E4213" t="s">
        <v>1401</v>
      </c>
      <c r="F4213" t="s">
        <v>4101</v>
      </c>
      <c r="G4213" t="s">
        <v>1402</v>
      </c>
      <c r="H4213" s="5">
        <v>2691419.2</v>
      </c>
      <c r="I4213">
        <f>IFERROR(VLOOKUP(G4213,'NCES Match'!$A$2:$B$1307,2,FALSE),"")</f>
        <v>4820280</v>
      </c>
      <c r="J4213" cm="1">
        <f t="array" ref="J4213">IFERROR(_xlfn.IFS(B4213=2015,H4213/$O$13,B4213=2016,H4213/$O$14,B4213=2017,H4213/$O$15,B4213=2018,H4213/$O$16,B4213=2019,H4213/$O$17,B4213=2020,H4213/$O$18,B4213=2021,H4213/$O$19,B4213=2022,H4213/$O$20),"")</f>
        <v>1.1821537850261212E-3</v>
      </c>
      <c r="K4213" s="3" cm="1">
        <f t="array" ref="K4213">IFERROR(_xlfn.IFS(B4213=2015,J4213*$P$4,B4213=2016,J4213*$P$5,B4213=2017,J4213*$P$6,B4213=2018,J4213*$P$7,B4213=2019,J4213*$P$8,B4213=2020,J4213*$P$9,B4213=2021,J4213*$P$10,B4213=2022,J4213*$P$11),"")</f>
        <v>2545748.0865323292</v>
      </c>
      <c r="L4213" s="3">
        <f t="shared" si="66"/>
        <v>5237167.2865323294</v>
      </c>
    </row>
    <row r="4214" spans="1:12">
      <c r="A4214">
        <v>4820280</v>
      </c>
      <c r="B4214">
        <v>2023</v>
      </c>
      <c r="D4214" t="s">
        <v>1400</v>
      </c>
      <c r="E4214" t="s">
        <v>1401</v>
      </c>
      <c r="F4214" t="s">
        <v>4101</v>
      </c>
      <c r="G4214" t="s">
        <v>1402</v>
      </c>
      <c r="H4214" s="5">
        <v>2778535.72</v>
      </c>
      <c r="I4214">
        <f>IFERROR(VLOOKUP(G4214,'NCES Match'!$A$2:$B$1307,2,FALSE),"")</f>
        <v>4820280</v>
      </c>
      <c r="J4214" t="str" cm="1">
        <f t="array" ref="J4214">IFERROR(_xlfn.IFS(B4214=2015,H4214/$O$13,B4214=2016,H4214/$O$14,B4214=2017,H4214/$O$15,B4214=2018,H4214/$O$16,B4214=2019,H4214/$O$17,B4214=2020,H4214/$O$18,B4214=2021,H4214/$O$19,B4214=2022,H4214/$O$20),"")</f>
        <v/>
      </c>
      <c r="K4214" s="3" t="str" cm="1">
        <f t="array" ref="K4214">IFERROR(_xlfn.IFS(B4214=2015,J4214*$P$4,B4214=2016,J4214*$P$5,B4214=2017,J4214*$P$6,B4214=2018,J4214*$P$7,B4214=2019,J4214*$P$8,B4214=2020,J4214*$P$9,B4214=2021,J4214*$P$10,B4214=2022,J4214*$P$11),"")</f>
        <v/>
      </c>
      <c r="L4214" s="3">
        <f t="shared" si="66"/>
        <v>2778535.72</v>
      </c>
    </row>
    <row r="4215" spans="1:12">
      <c r="A4215" t="s">
        <v>4230</v>
      </c>
      <c r="B4215">
        <v>2023</v>
      </c>
      <c r="D4215" t="s">
        <v>4140</v>
      </c>
      <c r="E4215" t="s">
        <v>1401</v>
      </c>
      <c r="F4215" t="s">
        <v>4101</v>
      </c>
      <c r="G4215" t="s">
        <v>4142</v>
      </c>
      <c r="H4215" s="5">
        <v>340705.27</v>
      </c>
      <c r="I4215" t="str">
        <f>IFERROR(VLOOKUP(G4215,'NCES Match'!$A$2:$B$1307,2,FALSE),"")</f>
        <v/>
      </c>
      <c r="J4215" t="str" cm="1">
        <f t="array" ref="J4215">IFERROR(_xlfn.IFS(B4215=2015,H4215/$O$13,B4215=2016,H4215/$O$14,B4215=2017,H4215/$O$15,B4215=2018,H4215/$O$16,B4215=2019,H4215/$O$17,B4215=2020,H4215/$O$18,B4215=2021,H4215/$O$19,B4215=2022,H4215/$O$20),"")</f>
        <v/>
      </c>
      <c r="K4215" s="3" t="str" cm="1">
        <f t="array" ref="K4215">IFERROR(_xlfn.IFS(B4215=2015,J4215*$P$4,B4215=2016,J4215*$P$5,B4215=2017,J4215*$P$6,B4215=2018,J4215*$P$7,B4215=2019,J4215*$P$8,B4215=2020,J4215*$P$9,B4215=2021,J4215*$P$10,B4215=2022,J4215*$P$11),"")</f>
        <v/>
      </c>
      <c r="L4215" s="3">
        <f t="shared" si="66"/>
        <v>340705.27</v>
      </c>
    </row>
    <row r="4216" spans="1:12">
      <c r="A4216">
        <v>4823160</v>
      </c>
      <c r="B4216">
        <v>2015</v>
      </c>
      <c r="C4216" t="s">
        <v>381</v>
      </c>
      <c r="D4216" t="s">
        <v>1649</v>
      </c>
      <c r="E4216" t="s">
        <v>1650</v>
      </c>
      <c r="G4216" t="s">
        <v>1651</v>
      </c>
      <c r="H4216" s="5">
        <v>31952.74</v>
      </c>
      <c r="I4216">
        <f>IFERROR(VLOOKUP(G4216,'NCES Match'!$A$2:$B$1307,2,FALSE),"")</f>
        <v>4823160</v>
      </c>
      <c r="J4216" cm="1">
        <f t="array" ref="J4216">IFERROR(_xlfn.IFS(B4216=2015,H4216/$O$13,B4216=2016,H4216/$O$14,B4216=2017,H4216/$O$15,B4216=2018,H4216/$O$16,B4216=2019,H4216/$O$17,B4216=2020,H4216/$O$18,B4216=2021,H4216/$O$19,B4216=2022,H4216/$O$20),"")</f>
        <v>2.5031896559720892E-5</v>
      </c>
      <c r="K4216" s="3" cm="1">
        <f t="array" ref="K4216">IFERROR(_xlfn.IFS(B4216=2015,J4216*$P$4,B4216=2016,J4216*$P$5,B4216=2017,J4216*$P$6,B4216=2018,J4216*$P$7,B4216=2019,J4216*$P$8,B4216=2020,J4216*$P$9,B4216=2021,J4216*$P$10,B4216=2022,J4216*$P$11),"")</f>
        <v>39837.837530168974</v>
      </c>
      <c r="L4216" s="3">
        <f t="shared" si="66"/>
        <v>71790.577530168972</v>
      </c>
    </row>
    <row r="4217" spans="1:12">
      <c r="A4217">
        <v>4823160</v>
      </c>
      <c r="B4217">
        <v>2016</v>
      </c>
      <c r="C4217" t="s">
        <v>4102</v>
      </c>
      <c r="D4217" t="s">
        <v>1649</v>
      </c>
      <c r="E4217" t="s">
        <v>1650</v>
      </c>
      <c r="F4217" t="s">
        <v>4101</v>
      </c>
      <c r="G4217" t="s">
        <v>1651</v>
      </c>
      <c r="H4217" s="5">
        <v>30354</v>
      </c>
      <c r="I4217">
        <f>IFERROR(VLOOKUP(G4217,'NCES Match'!$A$2:$B$1307,2,FALSE),"")</f>
        <v>4823160</v>
      </c>
      <c r="J4217" cm="1">
        <f t="array" ref="J4217">IFERROR(_xlfn.IFS(B4217=2015,H4217/$O$13,B4217=2016,H4217/$O$14,B4217=2017,H4217/$O$15,B4217=2018,H4217/$O$16,B4217=2019,H4217/$O$17,B4217=2020,H4217/$O$18,B4217=2021,H4217/$O$19,B4217=2022,H4217/$O$20),"")</f>
        <v>2.1729424150988862E-5</v>
      </c>
      <c r="K4217" s="3" cm="1">
        <f t="array" ref="K4217">IFERROR(_xlfn.IFS(B4217=2015,J4217*$P$4,B4217=2016,J4217*$P$5,B4217=2017,J4217*$P$6,B4217=2018,J4217*$P$7,B4217=2019,J4217*$P$8,B4217=2020,J4217*$P$9,B4217=2021,J4217*$P$10,B4217=2022,J4217*$P$11),"")</f>
        <v>36410.502108442808</v>
      </c>
      <c r="L4217" s="3">
        <f t="shared" si="66"/>
        <v>66764.502108442801</v>
      </c>
    </row>
    <row r="4218" spans="1:12">
      <c r="A4218">
        <v>4823160</v>
      </c>
      <c r="B4218">
        <v>2017</v>
      </c>
      <c r="D4218" t="s">
        <v>1649</v>
      </c>
      <c r="E4218" t="s">
        <v>1650</v>
      </c>
      <c r="F4218" t="s">
        <v>4101</v>
      </c>
      <c r="G4218" t="s">
        <v>1651</v>
      </c>
      <c r="H4218" s="5">
        <v>28735</v>
      </c>
      <c r="I4218">
        <f>IFERROR(VLOOKUP(G4218,'NCES Match'!$A$2:$B$1307,2,FALSE),"")</f>
        <v>4823160</v>
      </c>
      <c r="J4218" cm="1">
        <f t="array" ref="J4218">IFERROR(_xlfn.IFS(B4218=2015,H4218/$O$13,B4218=2016,H4218/$O$14,B4218=2017,H4218/$O$15,B4218=2018,H4218/$O$16,B4218=2019,H4218/$O$17,B4218=2020,H4218/$O$18,B4218=2021,H4218/$O$19,B4218=2022,H4218/$O$20),"")</f>
        <v>1.9811022958796292E-5</v>
      </c>
      <c r="K4218" s="3" cm="1">
        <f t="array" ref="K4218">IFERROR(_xlfn.IFS(B4218=2015,J4218*$P$4,B4218=2016,J4218*$P$5,B4218=2017,J4218*$P$6,B4218=2018,J4218*$P$7,B4218=2019,J4218*$P$8,B4218=2020,J4218*$P$9,B4218=2021,J4218*$P$10,B4218=2022,J4218*$P$11),"")</f>
        <v>33644.026591367801</v>
      </c>
      <c r="L4218" s="3">
        <f t="shared" si="66"/>
        <v>62379.026591367801</v>
      </c>
    </row>
    <row r="4219" spans="1:12">
      <c r="A4219">
        <v>4823160</v>
      </c>
      <c r="B4219">
        <v>2018</v>
      </c>
      <c r="D4219" t="s">
        <v>1649</v>
      </c>
      <c r="E4219" t="s">
        <v>1650</v>
      </c>
      <c r="F4219" t="s">
        <v>4101</v>
      </c>
      <c r="G4219" t="s">
        <v>1651</v>
      </c>
      <c r="H4219" s="5">
        <v>26388</v>
      </c>
      <c r="I4219">
        <f>IFERROR(VLOOKUP(G4219,'NCES Match'!$A$2:$B$1307,2,FALSE),"")</f>
        <v>4823160</v>
      </c>
      <c r="J4219" cm="1">
        <f t="array" ref="J4219">IFERROR(_xlfn.IFS(B4219=2015,H4219/$O$13,B4219=2016,H4219/$O$14,B4219=2017,H4219/$O$15,B4219=2018,H4219/$O$16,B4219=2019,H4219/$O$17,B4219=2020,H4219/$O$18,B4219=2021,H4219/$O$19,B4219=2022,H4219/$O$20),"")</f>
        <v>1.721972253651214E-5</v>
      </c>
      <c r="K4219" s="3" cm="1">
        <f t="array" ref="K4219">IFERROR(_xlfn.IFS(B4219=2015,J4219*$P$4,B4219=2016,J4219*$P$5,B4219=2017,J4219*$P$6,B4219=2018,J4219*$P$7,B4219=2019,J4219*$P$8,B4219=2020,J4219*$P$9,B4219=2021,J4219*$P$10,B4219=2022,J4219*$P$11),"")</f>
        <v>29563.737420223508</v>
      </c>
      <c r="L4219" s="3">
        <f t="shared" si="66"/>
        <v>55951.737420223508</v>
      </c>
    </row>
    <row r="4220" spans="1:12">
      <c r="A4220">
        <v>4823160</v>
      </c>
      <c r="B4220">
        <v>2019</v>
      </c>
      <c r="D4220" t="s">
        <v>1649</v>
      </c>
      <c r="E4220" t="s">
        <v>1650</v>
      </c>
      <c r="F4220" t="s">
        <v>4101</v>
      </c>
      <c r="G4220" t="s">
        <v>1651</v>
      </c>
      <c r="H4220" s="5">
        <v>31172</v>
      </c>
      <c r="I4220">
        <f>IFERROR(VLOOKUP(G4220,'NCES Match'!$A$2:$B$1307,2,FALSE),"")</f>
        <v>4823160</v>
      </c>
      <c r="J4220" cm="1">
        <f t="array" ref="J4220">IFERROR(_xlfn.IFS(B4220=2015,H4220/$O$13,B4220=2016,H4220/$O$14,B4220=2017,H4220/$O$15,B4220=2018,H4220/$O$16,B4220=2019,H4220/$O$17,B4220=2020,H4220/$O$18,B4220=2021,H4220/$O$19,B4220=2022,H4220/$O$20),"")</f>
        <v>1.9737487790595328E-5</v>
      </c>
      <c r="K4220" s="3" cm="1">
        <f t="array" ref="K4220">IFERROR(_xlfn.IFS(B4220=2015,J4220*$P$4,B4220=2016,J4220*$P$5,B4220=2017,J4220*$P$6,B4220=2018,J4220*$P$7,B4220=2019,J4220*$P$8,B4220=2020,J4220*$P$9,B4220=2021,J4220*$P$10,B4220=2022,J4220*$P$11),"")</f>
        <v>34302.292594096056</v>
      </c>
      <c r="L4220" s="3">
        <f t="shared" si="66"/>
        <v>65474.292594096056</v>
      </c>
    </row>
    <row r="4221" spans="1:12">
      <c r="A4221">
        <v>4823160</v>
      </c>
      <c r="B4221">
        <v>2020</v>
      </c>
      <c r="D4221" t="s">
        <v>1649</v>
      </c>
      <c r="E4221" t="s">
        <v>1650</v>
      </c>
      <c r="F4221" t="s">
        <v>4230</v>
      </c>
      <c r="G4221" t="s">
        <v>1651</v>
      </c>
      <c r="H4221" s="5">
        <v>48012</v>
      </c>
      <c r="I4221">
        <f>IFERROR(VLOOKUP(G4221,'NCES Match'!$A$2:$B$1307,2,FALSE),"")</f>
        <v>4823160</v>
      </c>
      <c r="J4221" cm="1">
        <f t="array" ref="J4221">IFERROR(_xlfn.IFS(B4221=2015,H4221/$O$13,B4221=2016,H4221/$O$14,B4221=2017,H4221/$O$15,B4221=2018,H4221/$O$16,B4221=2019,H4221/$O$17,B4221=2020,H4221/$O$18,B4221=2021,H4221/$O$19,B4221=2022,H4221/$O$20),"")</f>
        <v>2.6018065900814032E-5</v>
      </c>
      <c r="K4221" s="3" cm="1">
        <f t="array" ref="K4221">IFERROR(_xlfn.IFS(B4221=2015,J4221*$P$4,B4221=2016,J4221*$P$5,B4221=2017,J4221*$P$6,B4221=2018,J4221*$P$7,B4221=2019,J4221*$P$8,B4221=2020,J4221*$P$9,B4221=2021,J4221*$P$10,B4221=2022,J4221*$P$11),"")</f>
        <v>54846.15615977149</v>
      </c>
      <c r="L4221" s="3">
        <f t="shared" si="66"/>
        <v>102858.15615977149</v>
      </c>
    </row>
    <row r="4222" spans="1:12">
      <c r="A4222">
        <v>4823160</v>
      </c>
      <c r="B4222">
        <v>2021</v>
      </c>
      <c r="D4222" t="s">
        <v>1649</v>
      </c>
      <c r="E4222" t="s">
        <v>1650</v>
      </c>
      <c r="F4222" t="s">
        <v>4230</v>
      </c>
      <c r="G4222" t="s">
        <v>1651</v>
      </c>
      <c r="H4222" s="5">
        <v>52575.38</v>
      </c>
      <c r="I4222">
        <f>IFERROR(VLOOKUP(G4222,'NCES Match'!$A$2:$B$1307,2,FALSE),"")</f>
        <v>4823160</v>
      </c>
      <c r="J4222" cm="1">
        <f t="array" ref="J4222">IFERROR(_xlfn.IFS(B4222=2015,H4222/$O$13,B4222=2016,H4222/$O$14,B4222=2017,H4222/$O$15,B4222=2018,H4222/$O$16,B4222=2019,H4222/$O$17,B4222=2020,H4222/$O$18,B4222=2021,H4222/$O$19,B4222=2022,H4222/$O$20),"")</f>
        <v>2.6899825974375557E-5</v>
      </c>
      <c r="K4222" s="3" cm="1">
        <f t="array" ref="K4222">IFERROR(_xlfn.IFS(B4222=2015,J4222*$P$4,B4222=2016,J4222*$P$5,B4222=2017,J4222*$P$6,B4222=2018,J4222*$P$7,B4222=2019,J4222*$P$8,B4222=2020,J4222*$P$9,B4222=2021,J4222*$P$10,B4222=2022,J4222*$P$11),"")</f>
        <v>57580.511070576533</v>
      </c>
      <c r="L4222" s="3">
        <f t="shared" si="66"/>
        <v>110155.89107057653</v>
      </c>
    </row>
    <row r="4223" spans="1:12">
      <c r="A4223">
        <v>4823160</v>
      </c>
      <c r="B4223">
        <v>2022</v>
      </c>
      <c r="D4223" t="s">
        <v>1649</v>
      </c>
      <c r="E4223" t="s">
        <v>1650</v>
      </c>
      <c r="F4223" t="s">
        <v>4101</v>
      </c>
      <c r="G4223" t="s">
        <v>1651</v>
      </c>
      <c r="H4223" s="5">
        <v>66159.520000000004</v>
      </c>
      <c r="I4223">
        <f>IFERROR(VLOOKUP(G4223,'NCES Match'!$A$2:$B$1307,2,FALSE),"")</f>
        <v>4823160</v>
      </c>
      <c r="J4223" cm="1">
        <f t="array" ref="J4223">IFERROR(_xlfn.IFS(B4223=2015,H4223/$O$13,B4223=2016,H4223/$O$14,B4223=2017,H4223/$O$15,B4223=2018,H4223/$O$16,B4223=2019,H4223/$O$17,B4223=2020,H4223/$O$18,B4223=2021,H4223/$O$19,B4223=2022,H4223/$O$20),"")</f>
        <v>2.9059288491183891E-5</v>
      </c>
      <c r="K4223" s="3" cm="1">
        <f t="array" ref="K4223">IFERROR(_xlfn.IFS(B4223=2015,J4223*$P$4,B4223=2016,J4223*$P$5,B4223=2017,J4223*$P$6,B4223=2018,J4223*$P$7,B4223=2019,J4223*$P$8,B4223=2020,J4223*$P$9,B4223=2021,J4223*$P$10,B4223=2022,J4223*$P$11),"")</f>
        <v>62578.683932215892</v>
      </c>
      <c r="L4223" s="3">
        <f t="shared" si="66"/>
        <v>128738.2039322159</v>
      </c>
    </row>
    <row r="4224" spans="1:12">
      <c r="A4224">
        <v>4823160</v>
      </c>
      <c r="B4224">
        <v>2023</v>
      </c>
      <c r="D4224" t="s">
        <v>1649</v>
      </c>
      <c r="E4224" t="s">
        <v>1650</v>
      </c>
      <c r="F4224" t="s">
        <v>4101</v>
      </c>
      <c r="G4224" t="s">
        <v>1651</v>
      </c>
      <c r="H4224" s="5">
        <v>75486.820000000007</v>
      </c>
      <c r="I4224">
        <f>IFERROR(VLOOKUP(G4224,'NCES Match'!$A$2:$B$1307,2,FALSE),"")</f>
        <v>4823160</v>
      </c>
      <c r="J4224" t="str" cm="1">
        <f t="array" ref="J4224">IFERROR(_xlfn.IFS(B4224=2015,H4224/$O$13,B4224=2016,H4224/$O$14,B4224=2017,H4224/$O$15,B4224=2018,H4224/$O$16,B4224=2019,H4224/$O$17,B4224=2020,H4224/$O$18,B4224=2021,H4224/$O$19,B4224=2022,H4224/$O$20),"")</f>
        <v/>
      </c>
      <c r="K4224" s="3" t="str" cm="1">
        <f t="array" ref="K4224">IFERROR(_xlfn.IFS(B4224=2015,J4224*$P$4,B4224=2016,J4224*$P$5,B4224=2017,J4224*$P$6,B4224=2018,J4224*$P$7,B4224=2019,J4224*$P$8,B4224=2020,J4224*$P$9,B4224=2021,J4224*$P$10,B4224=2022,J4224*$P$11),"")</f>
        <v/>
      </c>
      <c r="L4224" s="3">
        <f t="shared" si="66"/>
        <v>75486.820000000007</v>
      </c>
    </row>
    <row r="4225" spans="1:12">
      <c r="A4225">
        <v>4826160</v>
      </c>
      <c r="B4225">
        <v>2015</v>
      </c>
      <c r="C4225" t="s">
        <v>381</v>
      </c>
      <c r="D4225" t="s">
        <v>1902</v>
      </c>
      <c r="E4225" t="s">
        <v>1903</v>
      </c>
      <c r="G4225" t="s">
        <v>1904</v>
      </c>
      <c r="H4225" s="5">
        <v>445733.13</v>
      </c>
      <c r="I4225">
        <f>IFERROR(VLOOKUP(G4225,'NCES Match'!$A$2:$B$1307,2,FALSE),"")</f>
        <v>4826160</v>
      </c>
      <c r="J4225" cm="1">
        <f t="array" ref="J4225">IFERROR(_xlfn.IFS(B4225=2015,H4225/$O$13,B4225=2016,H4225/$O$14,B4225=2017,H4225/$O$15,B4225=2018,H4225/$O$16,B4225=2019,H4225/$O$17,B4225=2020,H4225/$O$18,B4225=2021,H4225/$O$19,B4225=2022,H4225/$O$20),"")</f>
        <v>3.4918900862338019E-4</v>
      </c>
      <c r="K4225" s="3" cm="1">
        <f t="array" ref="K4225">IFERROR(_xlfn.IFS(B4225=2015,J4225*$P$4,B4225=2016,J4225*$P$5,B4225=2017,J4225*$P$6,B4225=2018,J4225*$P$7,B4225=2019,J4225*$P$8,B4225=2020,J4225*$P$9,B4225=2021,J4225*$P$10,B4225=2022,J4225*$P$11),"")</f>
        <v>555728.36679275974</v>
      </c>
      <c r="L4225" s="3">
        <f t="shared" si="66"/>
        <v>1001461.4967927597</v>
      </c>
    </row>
    <row r="4226" spans="1:12">
      <c r="A4226">
        <v>4826160</v>
      </c>
      <c r="B4226">
        <v>2016</v>
      </c>
      <c r="C4226" t="s">
        <v>4102</v>
      </c>
      <c r="D4226" t="s">
        <v>1902</v>
      </c>
      <c r="E4226" t="s">
        <v>1903</v>
      </c>
      <c r="F4226" t="s">
        <v>4101</v>
      </c>
      <c r="G4226" t="s">
        <v>1904</v>
      </c>
      <c r="H4226" s="5">
        <v>423780</v>
      </c>
      <c r="I4226">
        <f>IFERROR(VLOOKUP(G4226,'NCES Match'!$A$2:$B$1307,2,FALSE),"")</f>
        <v>4826160</v>
      </c>
      <c r="J4226" cm="1">
        <f t="array" ref="J4226">IFERROR(_xlfn.IFS(B4226=2015,H4226/$O$13,B4226=2016,H4226/$O$14,B4226=2017,H4226/$O$15,B4226=2018,H4226/$O$16,B4226=2019,H4226/$O$17,B4226=2020,H4226/$O$18,B4226=2021,H4226/$O$19,B4226=2022,H4226/$O$20),"")</f>
        <v>3.0337007862904589E-4</v>
      </c>
      <c r="K4226" s="3" cm="1">
        <f t="array" ref="K4226">IFERROR(_xlfn.IFS(B4226=2015,J4226*$P$4,B4226=2016,J4226*$P$5,B4226=2017,J4226*$P$6,B4226=2018,J4226*$P$7,B4226=2019,J4226*$P$8,B4226=2020,J4226*$P$9,B4226=2021,J4226*$P$10,B4226=2022,J4226*$P$11),"")</f>
        <v>508336.38345904631</v>
      </c>
      <c r="L4226" s="3">
        <f t="shared" si="66"/>
        <v>932116.38345904625</v>
      </c>
    </row>
    <row r="4227" spans="1:12">
      <c r="A4227">
        <v>4826160</v>
      </c>
      <c r="B4227">
        <v>2017</v>
      </c>
      <c r="D4227" t="s">
        <v>1902</v>
      </c>
      <c r="E4227" t="s">
        <v>1903</v>
      </c>
      <c r="F4227" t="s">
        <v>4101</v>
      </c>
      <c r="G4227" t="s">
        <v>1904</v>
      </c>
      <c r="H4227" s="5">
        <v>0</v>
      </c>
      <c r="I4227">
        <f>IFERROR(VLOOKUP(G4227,'NCES Match'!$A$2:$B$1307,2,FALSE),"")</f>
        <v>4826160</v>
      </c>
      <c r="J4227" cm="1">
        <f t="array" ref="J4227">IFERROR(_xlfn.IFS(B4227=2015,H4227/$O$13,B4227=2016,H4227/$O$14,B4227=2017,H4227/$O$15,B4227=2018,H4227/$O$16,B4227=2019,H4227/$O$17,B4227=2020,H4227/$O$18,B4227=2021,H4227/$O$19,B4227=2022,H4227/$O$20),"")</f>
        <v>0</v>
      </c>
      <c r="K4227" s="3" cm="1">
        <f t="array" ref="K4227">IFERROR(_xlfn.IFS(B4227=2015,J4227*$P$4,B4227=2016,J4227*$P$5,B4227=2017,J4227*$P$6,B4227=2018,J4227*$P$7,B4227=2019,J4227*$P$8,B4227=2020,J4227*$P$9,B4227=2021,J4227*$P$10,B4227=2022,J4227*$P$11),"")</f>
        <v>0</v>
      </c>
      <c r="L4227" s="3">
        <f t="shared" ref="L4227:L4290" si="67">SUM(H4227,K4227)</f>
        <v>0</v>
      </c>
    </row>
    <row r="4228" spans="1:12">
      <c r="A4228">
        <v>4842510</v>
      </c>
      <c r="B4228">
        <v>2015</v>
      </c>
      <c r="C4228" t="s">
        <v>381</v>
      </c>
      <c r="D4228" t="s">
        <v>3190</v>
      </c>
      <c r="E4228" t="s">
        <v>3191</v>
      </c>
      <c r="G4228" t="s">
        <v>3192</v>
      </c>
      <c r="H4228" s="5">
        <v>1187420</v>
      </c>
      <c r="I4228">
        <f>IFERROR(VLOOKUP(G4228,'NCES Match'!$A$2:$B$1307,2,FALSE),"")</f>
        <v>4842510</v>
      </c>
      <c r="J4228" cm="1">
        <f t="array" ref="J4228">IFERROR(_xlfn.IFS(B4228=2015,H4228/$O$13,B4228=2016,H4228/$O$14,B4228=2017,H4228/$O$15,B4228=2018,H4228/$O$16,B4228=2019,H4228/$O$17,B4228=2020,H4228/$O$18,B4228=2021,H4228/$O$19,B4228=2022,H4228/$O$20),"")</f>
        <v>9.3022928903573781E-4</v>
      </c>
      <c r="K4228" s="3" cm="1">
        <f t="array" ref="K4228">IFERROR(_xlfn.IFS(B4228=2015,J4228*$P$4,B4228=2016,J4228*$P$5,B4228=2017,J4228*$P$6,B4228=2018,J4228*$P$7,B4228=2019,J4228*$P$8,B4228=2020,J4228*$P$9,B4228=2021,J4228*$P$10,B4228=2022,J4228*$P$11),"")</f>
        <v>1480444.0883652933</v>
      </c>
      <c r="L4228" s="3">
        <f t="shared" si="67"/>
        <v>2667864.0883652931</v>
      </c>
    </row>
    <row r="4229" spans="1:12">
      <c r="A4229">
        <v>4842510</v>
      </c>
      <c r="B4229">
        <v>2016</v>
      </c>
      <c r="C4229" t="s">
        <v>4102</v>
      </c>
      <c r="D4229" t="s">
        <v>3190</v>
      </c>
      <c r="E4229" t="s">
        <v>3191</v>
      </c>
      <c r="F4229" t="s">
        <v>4101</v>
      </c>
      <c r="G4229" t="s">
        <v>3192</v>
      </c>
      <c r="H4229" s="5">
        <v>1280429</v>
      </c>
      <c r="I4229">
        <f>IFERROR(VLOOKUP(G4229,'NCES Match'!$A$2:$B$1307,2,FALSE),"")</f>
        <v>4842510</v>
      </c>
      <c r="J4229" cm="1">
        <f t="array" ref="J4229">IFERROR(_xlfn.IFS(B4229=2015,H4229/$O$13,B4229=2016,H4229/$O$14,B4229=2017,H4229/$O$15,B4229=2018,H4229/$O$16,B4229=2019,H4229/$O$17,B4229=2020,H4229/$O$18,B4229=2021,H4229/$O$19,B4229=2022,H4229/$O$20),"")</f>
        <v>9.1661675022160238E-4</v>
      </c>
      <c r="K4229" s="3" cm="1">
        <f t="array" ref="K4229">IFERROR(_xlfn.IFS(B4229=2015,J4229*$P$4,B4229=2016,J4229*$P$5,B4229=2017,J4229*$P$6,B4229=2018,J4229*$P$7,B4229=2019,J4229*$P$8,B4229=2020,J4229*$P$9,B4229=2021,J4229*$P$10,B4229=2022,J4229*$P$11),"")</f>
        <v>1535911.669111528</v>
      </c>
      <c r="L4229" s="3">
        <f t="shared" si="67"/>
        <v>2816340.669111528</v>
      </c>
    </row>
    <row r="4230" spans="1:12">
      <c r="A4230">
        <v>4842510</v>
      </c>
      <c r="B4230">
        <v>2017</v>
      </c>
      <c r="D4230" t="s">
        <v>3190</v>
      </c>
      <c r="E4230" t="s">
        <v>3191</v>
      </c>
      <c r="F4230" t="s">
        <v>4101</v>
      </c>
      <c r="G4230" t="s">
        <v>3192</v>
      </c>
      <c r="H4230" s="5">
        <v>2198532</v>
      </c>
      <c r="I4230">
        <f>IFERROR(VLOOKUP(G4230,'NCES Match'!$A$2:$B$1307,2,FALSE),"")</f>
        <v>4842510</v>
      </c>
      <c r="J4230" cm="1">
        <f t="array" ref="J4230">IFERROR(_xlfn.IFS(B4230=2015,H4230/$O$13,B4230=2016,H4230/$O$14,B4230=2017,H4230/$O$15,B4230=2018,H4230/$O$16,B4230=2019,H4230/$O$17,B4230=2020,H4230/$O$18,B4230=2021,H4230/$O$19,B4230=2022,H4230/$O$20),"")</f>
        <v>1.5157531904523519E-3</v>
      </c>
      <c r="K4230" s="3" cm="1">
        <f t="array" ref="K4230">IFERROR(_xlfn.IFS(B4230=2015,J4230*$P$4,B4230=2016,J4230*$P$5,B4230=2017,J4230*$P$6,B4230=2018,J4230*$P$7,B4230=2019,J4230*$P$8,B4230=2020,J4230*$P$9,B4230=2021,J4230*$P$10,B4230=2022,J4230*$P$11),"")</f>
        <v>2574124.5543752578</v>
      </c>
      <c r="L4230" s="3">
        <f t="shared" si="67"/>
        <v>4772656.5543752573</v>
      </c>
    </row>
    <row r="4231" spans="1:12">
      <c r="A4231">
        <v>4842510</v>
      </c>
      <c r="B4231">
        <v>2018</v>
      </c>
      <c r="D4231" t="s">
        <v>3190</v>
      </c>
      <c r="E4231" t="s">
        <v>3191</v>
      </c>
      <c r="F4231" t="s">
        <v>4101</v>
      </c>
      <c r="G4231" t="s">
        <v>3192</v>
      </c>
      <c r="H4231" s="5">
        <v>2088418</v>
      </c>
      <c r="I4231">
        <f>IFERROR(VLOOKUP(G4231,'NCES Match'!$A$2:$B$1307,2,FALSE),"")</f>
        <v>4842510</v>
      </c>
      <c r="J4231" cm="1">
        <f t="array" ref="J4231">IFERROR(_xlfn.IFS(B4231=2015,H4231/$O$13,B4231=2016,H4231/$O$14,B4231=2017,H4231/$O$15,B4231=2018,H4231/$O$16,B4231=2019,H4231/$O$17,B4231=2020,H4231/$O$18,B4231=2021,H4231/$O$19,B4231=2022,H4231/$O$20),"")</f>
        <v>1.3628156169568596E-3</v>
      </c>
      <c r="K4231" s="3" cm="1">
        <f t="array" ref="K4231">IFERROR(_xlfn.IFS(B4231=2015,J4231*$P$4,B4231=2016,J4231*$P$5,B4231=2017,J4231*$P$6,B4231=2018,J4231*$P$7,B4231=2019,J4231*$P$8,B4231=2020,J4231*$P$9,B4231=2021,J4231*$P$10,B4231=2022,J4231*$P$11),"")</f>
        <v>2339754.4859659066</v>
      </c>
      <c r="L4231" s="3">
        <f t="shared" si="67"/>
        <v>4428172.4859659066</v>
      </c>
    </row>
    <row r="4232" spans="1:12">
      <c r="A4232">
        <v>4842510</v>
      </c>
      <c r="B4232">
        <v>2019</v>
      </c>
      <c r="D4232" t="s">
        <v>3190</v>
      </c>
      <c r="E4232" t="s">
        <v>3191</v>
      </c>
      <c r="F4232" t="s">
        <v>4101</v>
      </c>
      <c r="G4232" t="s">
        <v>3192</v>
      </c>
      <c r="H4232" s="5">
        <v>2149622</v>
      </c>
      <c r="I4232">
        <f>IFERROR(VLOOKUP(G4232,'NCES Match'!$A$2:$B$1307,2,FALSE),"")</f>
        <v>4842510</v>
      </c>
      <c r="J4232" cm="1">
        <f t="array" ref="J4232">IFERROR(_xlfn.IFS(B4232=2015,H4232/$O$13,B4232=2016,H4232/$O$14,B4232=2017,H4232/$O$15,B4232=2018,H4232/$O$16,B4232=2019,H4232/$O$17,B4232=2020,H4232/$O$18,B4232=2021,H4232/$O$19,B4232=2022,H4232/$O$20),"")</f>
        <v>1.3610977152378773E-3</v>
      </c>
      <c r="K4232" s="3" cm="1">
        <f t="array" ref="K4232">IFERROR(_xlfn.IFS(B4232=2015,J4232*$P$4,B4232=2016,J4232*$P$5,B4232=2017,J4232*$P$6,B4232=2018,J4232*$P$7,B4232=2019,J4232*$P$8,B4232=2020,J4232*$P$9,B4232=2021,J4232*$P$10,B4232=2022,J4232*$P$11),"")</f>
        <v>2365487.0656584739</v>
      </c>
      <c r="L4232" s="3">
        <f t="shared" si="67"/>
        <v>4515109.0656584743</v>
      </c>
    </row>
    <row r="4233" spans="1:12">
      <c r="A4233">
        <v>4842510</v>
      </c>
      <c r="B4233">
        <v>2020</v>
      </c>
      <c r="D4233" t="s">
        <v>3190</v>
      </c>
      <c r="E4233" t="s">
        <v>3191</v>
      </c>
      <c r="F4233" t="s">
        <v>4230</v>
      </c>
      <c r="G4233" t="s">
        <v>3192</v>
      </c>
      <c r="H4233" s="5">
        <v>2424793</v>
      </c>
      <c r="I4233">
        <f>IFERROR(VLOOKUP(G4233,'NCES Match'!$A$2:$B$1307,2,FALSE),"")</f>
        <v>4842510</v>
      </c>
      <c r="J4233" cm="1">
        <f t="array" ref="J4233">IFERROR(_xlfn.IFS(B4233=2015,H4233/$O$13,B4233=2016,H4233/$O$14,B4233=2017,H4233/$O$15,B4233=2018,H4233/$O$16,B4233=2019,H4233/$O$17,B4233=2020,H4233/$O$18,B4233=2021,H4233/$O$19,B4233=2022,H4233/$O$20),"")</f>
        <v>1.3140136647053354E-3</v>
      </c>
      <c r="K4233" s="3" cm="1">
        <f t="array" ref="K4233">IFERROR(_xlfn.IFS(B4233=2015,J4233*$P$4,B4233=2016,J4233*$P$5,B4233=2017,J4233*$P$6,B4233=2018,J4233*$P$7,B4233=2019,J4233*$P$8,B4233=2020,J4233*$P$9,B4233=2021,J4233*$P$10,B4233=2022,J4233*$P$11),"")</f>
        <v>2769944.5041473131</v>
      </c>
      <c r="L4233" s="3">
        <f t="shared" si="67"/>
        <v>5194737.5041473135</v>
      </c>
    </row>
    <row r="4234" spans="1:12">
      <c r="A4234">
        <v>4842510</v>
      </c>
      <c r="B4234">
        <v>2021</v>
      </c>
      <c r="D4234" t="s">
        <v>3190</v>
      </c>
      <c r="E4234" t="s">
        <v>3191</v>
      </c>
      <c r="F4234" t="s">
        <v>4230</v>
      </c>
      <c r="G4234" t="s">
        <v>3192</v>
      </c>
      <c r="H4234" s="5">
        <v>2403871.48</v>
      </c>
      <c r="I4234">
        <f>IFERROR(VLOOKUP(G4234,'NCES Match'!$A$2:$B$1307,2,FALSE),"")</f>
        <v>4842510</v>
      </c>
      <c r="J4234" cm="1">
        <f t="array" ref="J4234">IFERROR(_xlfn.IFS(B4234=2015,H4234/$O$13,B4234=2016,H4234/$O$14,B4234=2017,H4234/$O$15,B4234=2018,H4234/$O$16,B4234=2019,H4234/$O$17,B4234=2020,H4234/$O$18,B4234=2021,H4234/$O$19,B4234=2022,H4234/$O$20),"")</f>
        <v>1.2299240533642289E-3</v>
      </c>
      <c r="K4234" s="3" cm="1">
        <f t="array" ref="K4234">IFERROR(_xlfn.IFS(B4234=2015,J4234*$P$4,B4234=2016,J4234*$P$5,B4234=2017,J4234*$P$6,B4234=2018,J4234*$P$7,B4234=2019,J4234*$P$8,B4234=2020,J4234*$P$9,B4234=2021,J4234*$P$10,B4234=2022,J4234*$P$11),"")</f>
        <v>2632717.9825687078</v>
      </c>
      <c r="L4234" s="3">
        <f t="shared" si="67"/>
        <v>5036589.4625687078</v>
      </c>
    </row>
    <row r="4235" spans="1:12">
      <c r="A4235">
        <v>4842510</v>
      </c>
      <c r="B4235">
        <v>2022</v>
      </c>
      <c r="D4235" t="s">
        <v>3190</v>
      </c>
      <c r="E4235" t="s">
        <v>3191</v>
      </c>
      <c r="F4235" t="s">
        <v>4101</v>
      </c>
      <c r="G4235" t="s">
        <v>3192</v>
      </c>
      <c r="H4235" s="5">
        <v>2550185.7000000002</v>
      </c>
      <c r="I4235">
        <f>IFERROR(VLOOKUP(G4235,'NCES Match'!$A$2:$B$1307,2,FALSE),"")</f>
        <v>4842510</v>
      </c>
      <c r="J4235" cm="1">
        <f t="array" ref="J4235">IFERROR(_xlfn.IFS(B4235=2015,H4235/$O$13,B4235=2016,H4235/$O$14,B4235=2017,H4235/$O$15,B4235=2018,H4235/$O$16,B4235=2019,H4235/$O$17,B4235=2020,H4235/$O$18,B4235=2021,H4235/$O$19,B4235=2022,H4235/$O$20),"")</f>
        <v>1.1201197040485139E-3</v>
      </c>
      <c r="K4235" s="3" cm="1">
        <f t="array" ref="K4235">IFERROR(_xlfn.IFS(B4235=2015,J4235*$P$4,B4235=2016,J4235*$P$5,B4235=2017,J4235*$P$6,B4235=2018,J4235*$P$7,B4235=2019,J4235*$P$8,B4235=2020,J4235*$P$9,B4235=2021,J4235*$P$10,B4235=2022,J4235*$P$11),"")</f>
        <v>2412158.7473542239</v>
      </c>
      <c r="L4235" s="3">
        <f t="shared" si="67"/>
        <v>4962344.4473542236</v>
      </c>
    </row>
    <row r="4236" spans="1:12">
      <c r="A4236">
        <v>4842510</v>
      </c>
      <c r="B4236">
        <v>2023</v>
      </c>
      <c r="D4236" t="s">
        <v>3190</v>
      </c>
      <c r="E4236" t="s">
        <v>3191</v>
      </c>
      <c r="F4236" t="s">
        <v>4101</v>
      </c>
      <c r="G4236" t="s">
        <v>3192</v>
      </c>
      <c r="H4236" s="5">
        <v>3186525.25</v>
      </c>
      <c r="I4236">
        <f>IFERROR(VLOOKUP(G4236,'NCES Match'!$A$2:$B$1307,2,FALSE),"")</f>
        <v>4842510</v>
      </c>
      <c r="J4236" t="str" cm="1">
        <f t="array" ref="J4236">IFERROR(_xlfn.IFS(B4236=2015,H4236/$O$13,B4236=2016,H4236/$O$14,B4236=2017,H4236/$O$15,B4236=2018,H4236/$O$16,B4236=2019,H4236/$O$17,B4236=2020,H4236/$O$18,B4236=2021,H4236/$O$19,B4236=2022,H4236/$O$20),"")</f>
        <v/>
      </c>
      <c r="K4236" s="3" t="str" cm="1">
        <f t="array" ref="K4236">IFERROR(_xlfn.IFS(B4236=2015,J4236*$P$4,B4236=2016,J4236*$P$5,B4236=2017,J4236*$P$6,B4236=2018,J4236*$P$7,B4236=2019,J4236*$P$8,B4236=2020,J4236*$P$9,B4236=2021,J4236*$P$10,B4236=2022,J4236*$P$11),"")</f>
        <v/>
      </c>
      <c r="L4236" s="3">
        <f t="shared" si="67"/>
        <v>3186525.25</v>
      </c>
    </row>
    <row r="4237" spans="1:12">
      <c r="A4237">
        <v>4823310</v>
      </c>
      <c r="B4237">
        <v>2015</v>
      </c>
      <c r="C4237" t="s">
        <v>381</v>
      </c>
      <c r="D4237" t="s">
        <v>1663</v>
      </c>
      <c r="E4237" t="s">
        <v>1664</v>
      </c>
      <c r="G4237" t="s">
        <v>1665</v>
      </c>
      <c r="H4237" s="5">
        <v>336025.34</v>
      </c>
      <c r="I4237">
        <f>IFERROR(VLOOKUP(G4237,'NCES Match'!$A$2:$B$1307,2,FALSE),"")</f>
        <v>4823310</v>
      </c>
      <c r="J4237" cm="1">
        <f t="array" ref="J4237">IFERROR(_xlfn.IFS(B4237=2015,H4237/$O$13,B4237=2016,H4237/$O$14,B4237=2017,H4237/$O$15,B4237=2018,H4237/$O$16,B4237=2019,H4237/$O$17,B4237=2020,H4237/$O$18,B4237=2021,H4237/$O$19,B4237=2022,H4237/$O$20),"")</f>
        <v>2.6324351377456345E-4</v>
      </c>
      <c r="K4237" s="3" cm="1">
        <f t="array" ref="K4237">IFERROR(_xlfn.IFS(B4237=2015,J4237*$P$4,B4237=2016,J4237*$P$5,B4237=2017,J4237*$P$6,B4237=2018,J4237*$P$7,B4237=2019,J4237*$P$8,B4237=2020,J4237*$P$9,B4237=2021,J4237*$P$10,B4237=2022,J4237*$P$11),"")</f>
        <v>418947.57385250193</v>
      </c>
      <c r="L4237" s="3">
        <f t="shared" si="67"/>
        <v>754972.91385250189</v>
      </c>
    </row>
    <row r="4238" spans="1:12">
      <c r="A4238">
        <v>4823310</v>
      </c>
      <c r="B4238">
        <v>2016</v>
      </c>
      <c r="C4238" t="s">
        <v>4102</v>
      </c>
      <c r="D4238" t="s">
        <v>1663</v>
      </c>
      <c r="E4238" t="s">
        <v>1664</v>
      </c>
      <c r="F4238" t="s">
        <v>4101</v>
      </c>
      <c r="G4238" t="s">
        <v>1665</v>
      </c>
      <c r="H4238" s="5">
        <v>380469</v>
      </c>
      <c r="I4238">
        <f>IFERROR(VLOOKUP(G4238,'NCES Match'!$A$2:$B$1307,2,FALSE),"")</f>
        <v>4823310</v>
      </c>
      <c r="J4238" cm="1">
        <f t="array" ref="J4238">IFERROR(_xlfn.IFS(B4238=2015,H4238/$O$13,B4238=2016,H4238/$O$14,B4238=2017,H4238/$O$15,B4238=2018,H4238/$O$16,B4238=2019,H4238/$O$17,B4238=2020,H4238/$O$18,B4238=2021,H4238/$O$19,B4238=2022,H4238/$O$20),"")</f>
        <v>2.7236516694019176E-4</v>
      </c>
      <c r="K4238" s="3" cm="1">
        <f t="array" ref="K4238">IFERROR(_xlfn.IFS(B4238=2015,J4238*$P$4,B4238=2016,J4238*$P$5,B4238=2017,J4238*$P$6,B4238=2018,J4238*$P$7,B4238=2019,J4238*$P$8,B4238=2020,J4238*$P$9,B4238=2021,J4238*$P$10,B4238=2022,J4238*$P$11),"")</f>
        <v>456383.58459172188</v>
      </c>
      <c r="L4238" s="3">
        <f t="shared" si="67"/>
        <v>836852.58459172188</v>
      </c>
    </row>
    <row r="4239" spans="1:12">
      <c r="A4239">
        <v>4823310</v>
      </c>
      <c r="B4239">
        <v>2017</v>
      </c>
      <c r="D4239" t="s">
        <v>1663</v>
      </c>
      <c r="E4239" t="s">
        <v>1664</v>
      </c>
      <c r="F4239" t="s">
        <v>4101</v>
      </c>
      <c r="G4239" t="s">
        <v>1665</v>
      </c>
      <c r="H4239" s="5">
        <v>397948</v>
      </c>
      <c r="I4239">
        <f>IFERROR(VLOOKUP(G4239,'NCES Match'!$A$2:$B$1307,2,FALSE),"")</f>
        <v>4823310</v>
      </c>
      <c r="J4239" cm="1">
        <f t="array" ref="J4239">IFERROR(_xlfn.IFS(B4239=2015,H4239/$O$13,B4239=2016,H4239/$O$14,B4239=2017,H4239/$O$15,B4239=2018,H4239/$O$16,B4239=2019,H4239/$O$17,B4239=2020,H4239/$O$18,B4239=2021,H4239/$O$19,B4239=2022,H4239/$O$20),"")</f>
        <v>2.7436077829848851E-4</v>
      </c>
      <c r="K4239" s="3" cm="1">
        <f t="array" ref="K4239">IFERROR(_xlfn.IFS(B4239=2015,J4239*$P$4,B4239=2016,J4239*$P$5,B4239=2017,J4239*$P$6,B4239=2018,J4239*$P$7,B4239=2019,J4239*$P$8,B4239=2020,J4239*$P$9,B4239=2021,J4239*$P$10,B4239=2022,J4239*$P$11),"")</f>
        <v>465932.59418763296</v>
      </c>
      <c r="L4239" s="3">
        <f t="shared" si="67"/>
        <v>863880.5941876329</v>
      </c>
    </row>
    <row r="4240" spans="1:12">
      <c r="A4240">
        <v>4823310</v>
      </c>
      <c r="B4240">
        <v>2018</v>
      </c>
      <c r="D4240" t="s">
        <v>1663</v>
      </c>
      <c r="E4240" t="s">
        <v>1664</v>
      </c>
      <c r="F4240" t="s">
        <v>4101</v>
      </c>
      <c r="G4240" t="s">
        <v>1665</v>
      </c>
      <c r="H4240" s="5">
        <v>456232</v>
      </c>
      <c r="I4240">
        <f>IFERROR(VLOOKUP(G4240,'NCES Match'!$A$2:$B$1307,2,FALSE),"")</f>
        <v>4823310</v>
      </c>
      <c r="J4240" cm="1">
        <f t="array" ref="J4240">IFERROR(_xlfn.IFS(B4240=2015,H4240/$O$13,B4240=2016,H4240/$O$14,B4240=2017,H4240/$O$15,B4240=2018,H4240/$O$16,B4240=2019,H4240/$O$17,B4240=2020,H4240/$O$18,B4240=2021,H4240/$O$19,B4240=2022,H4240/$O$20),"")</f>
        <v>2.9771822238434161E-4</v>
      </c>
      <c r="K4240" s="3" cm="1">
        <f t="array" ref="K4240">IFERROR(_xlfn.IFS(B4240=2015,J4240*$P$4,B4240=2016,J4240*$P$5,B4240=2017,J4240*$P$6,B4240=2018,J4240*$P$7,B4240=2019,J4240*$P$8,B4240=2020,J4240*$P$9,B4240=2021,J4240*$P$10,B4240=2022,J4240*$P$11),"")</f>
        <v>511138.51185021264</v>
      </c>
      <c r="L4240" s="3">
        <f t="shared" si="67"/>
        <v>967370.5118502127</v>
      </c>
    </row>
    <row r="4241" spans="1:12">
      <c r="A4241">
        <v>4823310</v>
      </c>
      <c r="B4241">
        <v>2019</v>
      </c>
      <c r="D4241" t="s">
        <v>1663</v>
      </c>
      <c r="E4241" t="s">
        <v>1664</v>
      </c>
      <c r="F4241" t="s">
        <v>4101</v>
      </c>
      <c r="G4241" t="s">
        <v>1665</v>
      </c>
      <c r="H4241" s="5">
        <v>470983</v>
      </c>
      <c r="I4241">
        <f>IFERROR(VLOOKUP(G4241,'NCES Match'!$A$2:$B$1307,2,FALSE),"")</f>
        <v>4823310</v>
      </c>
      <c r="J4241" cm="1">
        <f t="array" ref="J4241">IFERROR(_xlfn.IFS(B4241=2015,H4241/$O$13,B4241=2016,H4241/$O$14,B4241=2017,H4241/$O$15,B4241=2018,H4241/$O$16,B4241=2019,H4241/$O$17,B4241=2020,H4241/$O$18,B4241=2021,H4241/$O$19,B4241=2022,H4241/$O$20),"")</f>
        <v>2.9821702848960475E-4</v>
      </c>
      <c r="K4241" s="3" cm="1">
        <f t="array" ref="K4241">IFERROR(_xlfn.IFS(B4241=2015,J4241*$P$4,B4241=2016,J4241*$P$5,B4241=2017,J4241*$P$6,B4241=2018,J4241*$P$7,B4241=2019,J4241*$P$8,B4241=2020,J4241*$P$9,B4241=2021,J4241*$P$10,B4241=2022,J4241*$P$11),"")</f>
        <v>518279.11821009696</v>
      </c>
      <c r="L4241" s="3">
        <f t="shared" si="67"/>
        <v>989262.11821009696</v>
      </c>
    </row>
    <row r="4242" spans="1:12">
      <c r="A4242">
        <v>4823310</v>
      </c>
      <c r="B4242">
        <v>2020</v>
      </c>
      <c r="D4242" t="s">
        <v>1663</v>
      </c>
      <c r="E4242" t="s">
        <v>1664</v>
      </c>
      <c r="F4242" t="s">
        <v>4230</v>
      </c>
      <c r="G4242" t="s">
        <v>1665</v>
      </c>
      <c r="H4242" s="5">
        <v>539691</v>
      </c>
      <c r="I4242">
        <f>IFERROR(VLOOKUP(G4242,'NCES Match'!$A$2:$B$1307,2,FALSE),"")</f>
        <v>4823310</v>
      </c>
      <c r="J4242" cm="1">
        <f t="array" ref="J4242">IFERROR(_xlfn.IFS(B4242=2015,H4242/$O$13,B4242=2016,H4242/$O$14,B4242=2017,H4242/$O$15,B4242=2018,H4242/$O$16,B4242=2019,H4242/$O$17,B4242=2020,H4242/$O$18,B4242=2021,H4242/$O$19,B4242=2022,H4242/$O$20),"")</f>
        <v>2.9246263442631482E-4</v>
      </c>
      <c r="K4242" s="3" cm="1">
        <f t="array" ref="K4242">IFERROR(_xlfn.IFS(B4242=2015,J4242*$P$4,B4242=2016,J4242*$P$5,B4242=2017,J4242*$P$6,B4242=2018,J4242*$P$7,B4242=2019,J4242*$P$8,B4242=2020,J4242*$P$9,B4242=2021,J4242*$P$10,B4242=2022,J4242*$P$11),"")</f>
        <v>616512.05665298761</v>
      </c>
      <c r="L4242" s="3">
        <f t="shared" si="67"/>
        <v>1156203.0566529876</v>
      </c>
    </row>
    <row r="4243" spans="1:12">
      <c r="A4243">
        <v>4823310</v>
      </c>
      <c r="B4243">
        <v>2021</v>
      </c>
      <c r="D4243" t="s">
        <v>1663</v>
      </c>
      <c r="E4243" t="s">
        <v>1664</v>
      </c>
      <c r="F4243" t="s">
        <v>4101</v>
      </c>
      <c r="G4243" t="s">
        <v>1665</v>
      </c>
      <c r="H4243" s="5">
        <v>568165.23</v>
      </c>
      <c r="I4243">
        <f>IFERROR(VLOOKUP(G4243,'NCES Match'!$A$2:$B$1307,2,FALSE),"")</f>
        <v>4823310</v>
      </c>
      <c r="J4243" cm="1">
        <f t="array" ref="J4243">IFERROR(_xlfn.IFS(B4243=2015,H4243/$O$13,B4243=2016,H4243/$O$14,B4243=2017,H4243/$O$15,B4243=2018,H4243/$O$16,B4243=2019,H4243/$O$17,B4243=2020,H4243/$O$18,B4243=2021,H4243/$O$19,B4243=2022,H4243/$O$20),"")</f>
        <v>2.9069777168878403E-4</v>
      </c>
      <c r="K4243" s="3" cm="1">
        <f t="array" ref="K4243">IFERROR(_xlfn.IFS(B4243=2015,J4243*$P$4,B4243=2016,J4243*$P$5,B4243=2017,J4243*$P$6,B4243=2018,J4243*$P$7,B4243=2019,J4243*$P$8,B4243=2020,J4243*$P$9,B4243=2021,J4243*$P$10,B4243=2022,J4243*$P$11),"")</f>
        <v>622254.07245618885</v>
      </c>
      <c r="L4243" s="3">
        <f t="shared" si="67"/>
        <v>1190419.3024561889</v>
      </c>
    </row>
    <row r="4244" spans="1:12">
      <c r="A4244">
        <v>4823310</v>
      </c>
      <c r="B4244">
        <v>2022</v>
      </c>
      <c r="D4244" t="s">
        <v>1663</v>
      </c>
      <c r="E4244" t="s">
        <v>1664</v>
      </c>
      <c r="F4244" t="s">
        <v>4101</v>
      </c>
      <c r="G4244" t="s">
        <v>1665</v>
      </c>
      <c r="H4244" s="5">
        <v>602607.14</v>
      </c>
      <c r="I4244">
        <f>IFERROR(VLOOKUP(G4244,'NCES Match'!$A$2:$B$1307,2,FALSE),"")</f>
        <v>4823310</v>
      </c>
      <c r="J4244" cm="1">
        <f t="array" ref="J4244">IFERROR(_xlfn.IFS(B4244=2015,H4244/$O$13,B4244=2016,H4244/$O$14,B4244=2017,H4244/$O$15,B4244=2018,H4244/$O$16,B4244=2019,H4244/$O$17,B4244=2020,H4244/$O$18,B4244=2021,H4244/$O$19,B4244=2022,H4244/$O$20),"")</f>
        <v>2.6468352140564564E-4</v>
      </c>
      <c r="K4244" s="3" cm="1">
        <f t="array" ref="K4244">IFERROR(_xlfn.IFS(B4244=2015,J4244*$P$4,B4244=2016,J4244*$P$5,B4244=2017,J4244*$P$6,B4244=2018,J4244*$P$7,B4244=2019,J4244*$P$8,B4244=2020,J4244*$P$9,B4244=2021,J4244*$P$10,B4244=2022,J4244*$P$11),"")</f>
        <v>569991.46531529515</v>
      </c>
      <c r="L4244" s="3">
        <f t="shared" si="67"/>
        <v>1172598.605315295</v>
      </c>
    </row>
    <row r="4245" spans="1:12">
      <c r="A4245">
        <v>4823310</v>
      </c>
      <c r="B4245">
        <v>2023</v>
      </c>
      <c r="D4245" t="s">
        <v>1663</v>
      </c>
      <c r="E4245" t="s">
        <v>1664</v>
      </c>
      <c r="F4245" t="s">
        <v>4101</v>
      </c>
      <c r="G4245" t="s">
        <v>1665</v>
      </c>
      <c r="H4245" s="5">
        <v>634952.31999999995</v>
      </c>
      <c r="I4245">
        <f>IFERROR(VLOOKUP(G4245,'NCES Match'!$A$2:$B$1307,2,FALSE),"")</f>
        <v>4823310</v>
      </c>
      <c r="J4245" t="str" cm="1">
        <f t="array" ref="J4245">IFERROR(_xlfn.IFS(B4245=2015,H4245/$O$13,B4245=2016,H4245/$O$14,B4245=2017,H4245/$O$15,B4245=2018,H4245/$O$16,B4245=2019,H4245/$O$17,B4245=2020,H4245/$O$18,B4245=2021,H4245/$O$19,B4245=2022,H4245/$O$20),"")</f>
        <v/>
      </c>
      <c r="K4245" s="3" t="str" cm="1">
        <f t="array" ref="K4245">IFERROR(_xlfn.IFS(B4245=2015,J4245*$P$4,B4245=2016,J4245*$P$5,B4245=2017,J4245*$P$6,B4245=2018,J4245*$P$7,B4245=2019,J4245*$P$8,B4245=2020,J4245*$P$9,B4245=2021,J4245*$P$10,B4245=2022,J4245*$P$11),"")</f>
        <v/>
      </c>
      <c r="L4245" s="3">
        <f t="shared" si="67"/>
        <v>634952.31999999995</v>
      </c>
    </row>
    <row r="4246" spans="1:12">
      <c r="A4246">
        <v>4839270</v>
      </c>
      <c r="B4246">
        <v>2015</v>
      </c>
      <c r="C4246" t="s">
        <v>381</v>
      </c>
      <c r="D4246" t="s">
        <v>2932</v>
      </c>
      <c r="E4246" t="s">
        <v>2933</v>
      </c>
      <c r="G4246" t="s">
        <v>2934</v>
      </c>
      <c r="H4246" s="5">
        <v>697253.96</v>
      </c>
      <c r="I4246">
        <f>IFERROR(VLOOKUP(G4246,'NCES Match'!$A$2:$B$1307,2,FALSE),"")</f>
        <v>4839270</v>
      </c>
      <c r="J4246" cm="1">
        <f t="array" ref="J4246">IFERROR(_xlfn.IFS(B4246=2015,H4246/$O$13,B4246=2016,H4246/$O$14,B4246=2017,H4246/$O$15,B4246=2018,H4246/$O$16,B4246=2019,H4246/$O$17,B4246=2020,H4246/$O$18,B4246=2021,H4246/$O$19,B4246=2022,H4246/$O$20),"")</f>
        <v>5.4623137178770164E-4</v>
      </c>
      <c r="K4246" s="3" cm="1">
        <f t="array" ref="K4246">IFERROR(_xlfn.IFS(B4246=2015,J4246*$P$4,B4246=2016,J4246*$P$5,B4246=2017,J4246*$P$6,B4246=2018,J4246*$P$7,B4246=2019,J4246*$P$8,B4246=2020,J4246*$P$9,B4246=2021,J4246*$P$10,B4246=2022,J4246*$P$11),"")</f>
        <v>869317.9356683318</v>
      </c>
      <c r="L4246" s="3">
        <f t="shared" si="67"/>
        <v>1566571.8956683318</v>
      </c>
    </row>
    <row r="4247" spans="1:12">
      <c r="A4247">
        <v>4839270</v>
      </c>
      <c r="B4247">
        <v>2016</v>
      </c>
      <c r="C4247" t="s">
        <v>4102</v>
      </c>
      <c r="D4247" t="s">
        <v>2932</v>
      </c>
      <c r="E4247" t="s">
        <v>2933</v>
      </c>
      <c r="F4247" t="s">
        <v>4101</v>
      </c>
      <c r="G4247" t="s">
        <v>2934</v>
      </c>
      <c r="H4247" s="5">
        <v>728583</v>
      </c>
      <c r="I4247">
        <f>IFERROR(VLOOKUP(G4247,'NCES Match'!$A$2:$B$1307,2,FALSE),"")</f>
        <v>4839270</v>
      </c>
      <c r="J4247" cm="1">
        <f t="array" ref="J4247">IFERROR(_xlfn.IFS(B4247=2015,H4247/$O$13,B4247=2016,H4247/$O$14,B4247=2017,H4247/$O$15,B4247=2018,H4247/$O$16,B4247=2019,H4247/$O$17,B4247=2020,H4247/$O$18,B4247=2021,H4247/$O$19,B4247=2022,H4247/$O$20),"")</f>
        <v>5.2156846004480198E-4</v>
      </c>
      <c r="K4247" s="3" cm="1">
        <f t="array" ref="K4247">IFERROR(_xlfn.IFS(B4247=2015,J4247*$P$4,B4247=2016,J4247*$P$5,B4247=2017,J4247*$P$6,B4247=2018,J4247*$P$7,B4247=2019,J4247*$P$8,B4247=2020,J4247*$P$9,B4247=2021,J4247*$P$10,B4247=2022,J4247*$P$11),"")</f>
        <v>873956.40962230973</v>
      </c>
      <c r="L4247" s="3">
        <f t="shared" si="67"/>
        <v>1602539.4096223097</v>
      </c>
    </row>
    <row r="4248" spans="1:12">
      <c r="A4248">
        <v>4839270</v>
      </c>
      <c r="B4248">
        <v>2017</v>
      </c>
      <c r="D4248" t="s">
        <v>2932</v>
      </c>
      <c r="E4248" t="s">
        <v>2933</v>
      </c>
      <c r="F4248" t="s">
        <v>4101</v>
      </c>
      <c r="G4248" t="s">
        <v>2934</v>
      </c>
      <c r="H4248" s="5">
        <v>818147</v>
      </c>
      <c r="I4248">
        <f>IFERROR(VLOOKUP(G4248,'NCES Match'!$A$2:$B$1307,2,FALSE),"")</f>
        <v>4839270</v>
      </c>
      <c r="J4248" cm="1">
        <f t="array" ref="J4248">IFERROR(_xlfn.IFS(B4248=2015,H4248/$O$13,B4248=2016,H4248/$O$14,B4248=2017,H4248/$O$15,B4248=2018,H4248/$O$16,B4248=2019,H4248/$O$17,B4248=2020,H4248/$O$18,B4248=2021,H4248/$O$19,B4248=2022,H4248/$O$20),"")</f>
        <v>5.6406225859301586E-4</v>
      </c>
      <c r="K4248" s="3" cm="1">
        <f t="array" ref="K4248">IFERROR(_xlfn.IFS(B4248=2015,J4248*$P$4,B4248=2016,J4248*$P$5,B4248=2017,J4248*$P$6,B4248=2018,J4248*$P$7,B4248=2019,J4248*$P$8,B4248=2020,J4248*$P$9,B4248=2021,J4248*$P$10,B4248=2022,J4248*$P$11),"")</f>
        <v>957917.50212799001</v>
      </c>
      <c r="L4248" s="3">
        <f t="shared" si="67"/>
        <v>1776064.5021279901</v>
      </c>
    </row>
    <row r="4249" spans="1:12">
      <c r="A4249">
        <v>4839270</v>
      </c>
      <c r="B4249">
        <v>2018</v>
      </c>
      <c r="D4249" t="s">
        <v>2932</v>
      </c>
      <c r="E4249" t="s">
        <v>2933</v>
      </c>
      <c r="F4249" t="s">
        <v>4101</v>
      </c>
      <c r="G4249" t="s">
        <v>2934</v>
      </c>
      <c r="H4249" s="5">
        <v>859783</v>
      </c>
      <c r="I4249">
        <f>IFERROR(VLOOKUP(G4249,'NCES Match'!$A$2:$B$1307,2,FALSE),"")</f>
        <v>4839270</v>
      </c>
      <c r="J4249" cm="1">
        <f t="array" ref="J4249">IFERROR(_xlfn.IFS(B4249=2015,H4249/$O$13,B4249=2016,H4249/$O$14,B4249=2017,H4249/$O$15,B4249=2018,H4249/$O$16,B4249=2019,H4249/$O$17,B4249=2020,H4249/$O$18,B4249=2021,H4249/$O$19,B4249=2022,H4249/$O$20),"")</f>
        <v>5.610589927849787E-4</v>
      </c>
      <c r="K4249" s="3" cm="1">
        <f t="array" ref="K4249">IFERROR(_xlfn.IFS(B4249=2015,J4249*$P$4,B4249=2016,J4249*$P$5,B4249=2017,J4249*$P$6,B4249=2018,J4249*$P$7,B4249=2019,J4249*$P$8,B4249=2020,J4249*$P$9,B4249=2021,J4249*$P$10,B4249=2022,J4249*$P$11),"")</f>
        <v>963255.98189980409</v>
      </c>
      <c r="L4249" s="3">
        <f t="shared" si="67"/>
        <v>1823038.981899804</v>
      </c>
    </row>
    <row r="4250" spans="1:12">
      <c r="A4250">
        <v>4839270</v>
      </c>
      <c r="B4250">
        <v>2019</v>
      </c>
      <c r="D4250" t="s">
        <v>2932</v>
      </c>
      <c r="E4250" t="s">
        <v>2933</v>
      </c>
      <c r="F4250" t="s">
        <v>4101</v>
      </c>
      <c r="G4250" t="s">
        <v>2934</v>
      </c>
      <c r="H4250" s="5">
        <v>1010627</v>
      </c>
      <c r="I4250">
        <f>IFERROR(VLOOKUP(G4250,'NCES Match'!$A$2:$B$1307,2,FALSE),"")</f>
        <v>4839270</v>
      </c>
      <c r="J4250" cm="1">
        <f t="array" ref="J4250">IFERROR(_xlfn.IFS(B4250=2015,H4250/$O$13,B4250=2016,H4250/$O$14,B4250=2017,H4250/$O$15,B4250=2018,H4250/$O$16,B4250=2019,H4250/$O$17,B4250=2020,H4250/$O$18,B4250=2021,H4250/$O$19,B4250=2022,H4250/$O$20),"")</f>
        <v>6.3990883078872017E-4</v>
      </c>
      <c r="K4250" s="3" cm="1">
        <f t="array" ref="K4250">IFERROR(_xlfn.IFS(B4250=2015,J4250*$P$4,B4250=2016,J4250*$P$5,B4250=2017,J4250*$P$6,B4250=2018,J4250*$P$7,B4250=2019,J4250*$P$8,B4250=2020,J4250*$P$9,B4250=2021,J4250*$P$10,B4250=2022,J4250*$P$11),"")</f>
        <v>1112114.1748201435</v>
      </c>
      <c r="L4250" s="3">
        <f t="shared" si="67"/>
        <v>2122741.1748201437</v>
      </c>
    </row>
    <row r="4251" spans="1:12">
      <c r="A4251">
        <v>4839270</v>
      </c>
      <c r="B4251">
        <v>2020</v>
      </c>
      <c r="D4251" t="s">
        <v>2932</v>
      </c>
      <c r="E4251" t="s">
        <v>2933</v>
      </c>
      <c r="F4251" t="s">
        <v>4230</v>
      </c>
      <c r="G4251" t="s">
        <v>2934</v>
      </c>
      <c r="H4251" s="5">
        <v>1114305</v>
      </c>
      <c r="I4251">
        <f>IFERROR(VLOOKUP(G4251,'NCES Match'!$A$2:$B$1307,2,FALSE),"")</f>
        <v>4839270</v>
      </c>
      <c r="J4251" cm="1">
        <f t="array" ref="J4251">IFERROR(_xlfn.IFS(B4251=2015,H4251/$O$13,B4251=2016,H4251/$O$14,B4251=2017,H4251/$O$15,B4251=2018,H4251/$O$16,B4251=2019,H4251/$O$17,B4251=2020,H4251/$O$18,B4251=2021,H4251/$O$19,B4251=2022,H4251/$O$20),"")</f>
        <v>6.0385030666513747E-4</v>
      </c>
      <c r="K4251" s="3" cm="1">
        <f t="array" ref="K4251">IFERROR(_xlfn.IFS(B4251=2015,J4251*$P$4,B4251=2016,J4251*$P$5,B4251=2017,J4251*$P$6,B4251=2018,J4251*$P$7,B4251=2019,J4251*$P$8,B4251=2020,J4251*$P$9,B4251=2021,J4251*$P$10,B4251=2022,J4251*$P$11),"")</f>
        <v>1272918.146288723</v>
      </c>
      <c r="L4251" s="3">
        <f t="shared" si="67"/>
        <v>2387223.1462887228</v>
      </c>
    </row>
    <row r="4252" spans="1:12">
      <c r="A4252">
        <v>4839270</v>
      </c>
      <c r="B4252">
        <v>2021</v>
      </c>
      <c r="D4252" t="s">
        <v>2932</v>
      </c>
      <c r="E4252" t="s">
        <v>2933</v>
      </c>
      <c r="F4252" t="s">
        <v>4101</v>
      </c>
      <c r="G4252" t="s">
        <v>2934</v>
      </c>
      <c r="H4252" s="5">
        <v>1087312.8899999999</v>
      </c>
      <c r="I4252">
        <f>IFERROR(VLOOKUP(G4252,'NCES Match'!$A$2:$B$1307,2,FALSE),"")</f>
        <v>4839270</v>
      </c>
      <c r="J4252" cm="1">
        <f t="array" ref="J4252">IFERROR(_xlfn.IFS(B4252=2015,H4252/$O$13,B4252=2016,H4252/$O$14,B4252=2017,H4252/$O$15,B4252=2018,H4252/$O$16,B4252=2019,H4252/$O$17,B4252=2020,H4252/$O$18,B4252=2021,H4252/$O$19,B4252=2022,H4252/$O$20),"")</f>
        <v>5.5631604604085315E-4</v>
      </c>
      <c r="K4252" s="3" cm="1">
        <f t="array" ref="K4252">IFERROR(_xlfn.IFS(B4252=2015,J4252*$P$4,B4252=2016,J4252*$P$5,B4252=2017,J4252*$P$6,B4252=2018,J4252*$P$7,B4252=2019,J4252*$P$8,B4252=2020,J4252*$P$9,B4252=2021,J4252*$P$10,B4252=2022,J4252*$P$11),"")</f>
        <v>1190824.1443014878</v>
      </c>
      <c r="L4252" s="3">
        <f t="shared" si="67"/>
        <v>2278137.0343014877</v>
      </c>
    </row>
    <row r="4253" spans="1:12">
      <c r="A4253">
        <v>4839270</v>
      </c>
      <c r="B4253">
        <v>2022</v>
      </c>
      <c r="D4253" t="s">
        <v>2932</v>
      </c>
      <c r="E4253" t="s">
        <v>2933</v>
      </c>
      <c r="F4253" t="s">
        <v>4101</v>
      </c>
      <c r="G4253" t="s">
        <v>2934</v>
      </c>
      <c r="H4253" s="5">
        <v>1217005.42</v>
      </c>
      <c r="I4253">
        <f>IFERROR(VLOOKUP(G4253,'NCES Match'!$A$2:$B$1307,2,FALSE),"")</f>
        <v>4839270</v>
      </c>
      <c r="J4253" cm="1">
        <f t="array" ref="J4253">IFERROR(_xlfn.IFS(B4253=2015,H4253/$O$13,B4253=2016,H4253/$O$14,B4253=2017,H4253/$O$15,B4253=2018,H4253/$O$16,B4253=2019,H4253/$O$17,B4253=2020,H4253/$O$18,B4253=2021,H4253/$O$19,B4253=2022,H4253/$O$20),"")</f>
        <v>5.3454607281181018E-4</v>
      </c>
      <c r="K4253" s="3" cm="1">
        <f t="array" ref="K4253">IFERROR(_xlfn.IFS(B4253=2015,J4253*$P$4,B4253=2016,J4253*$P$5,B4253=2017,J4253*$P$6,B4253=2018,J4253*$P$7,B4253=2019,J4253*$P$8,B4253=2020,J4253*$P$9,B4253=2021,J4253*$P$10,B4253=2022,J4253*$P$11),"")</f>
        <v>1151135.8837242718</v>
      </c>
      <c r="L4253" s="3">
        <f t="shared" si="67"/>
        <v>2368141.3037242717</v>
      </c>
    </row>
    <row r="4254" spans="1:12">
      <c r="A4254">
        <v>4839270</v>
      </c>
      <c r="B4254">
        <v>2023</v>
      </c>
      <c r="D4254" t="s">
        <v>2932</v>
      </c>
      <c r="E4254" t="s">
        <v>2933</v>
      </c>
      <c r="F4254" t="s">
        <v>4101</v>
      </c>
      <c r="G4254" t="s">
        <v>2934</v>
      </c>
      <c r="H4254" s="5">
        <v>1418107.81</v>
      </c>
      <c r="I4254">
        <f>IFERROR(VLOOKUP(G4254,'NCES Match'!$A$2:$B$1307,2,FALSE),"")</f>
        <v>4839270</v>
      </c>
      <c r="J4254" t="str" cm="1">
        <f t="array" ref="J4254">IFERROR(_xlfn.IFS(B4254=2015,H4254/$O$13,B4254=2016,H4254/$O$14,B4254=2017,H4254/$O$15,B4254=2018,H4254/$O$16,B4254=2019,H4254/$O$17,B4254=2020,H4254/$O$18,B4254=2021,H4254/$O$19,B4254=2022,H4254/$O$20),"")</f>
        <v/>
      </c>
      <c r="K4254" s="3" t="str" cm="1">
        <f t="array" ref="K4254">IFERROR(_xlfn.IFS(B4254=2015,J4254*$P$4,B4254=2016,J4254*$P$5,B4254=2017,J4254*$P$6,B4254=2018,J4254*$P$7,B4254=2019,J4254*$P$8,B4254=2020,J4254*$P$9,B4254=2021,J4254*$P$10,B4254=2022,J4254*$P$11),"")</f>
        <v/>
      </c>
      <c r="L4254" s="3">
        <f t="shared" si="67"/>
        <v>1418107.81</v>
      </c>
    </row>
    <row r="4255" spans="1:12">
      <c r="A4255">
        <v>4814280</v>
      </c>
      <c r="B4255">
        <v>2015</v>
      </c>
      <c r="C4255" t="s">
        <v>381</v>
      </c>
      <c r="D4255" t="s">
        <v>916</v>
      </c>
      <c r="E4255" t="s">
        <v>917</v>
      </c>
      <c r="G4255" t="s">
        <v>918</v>
      </c>
      <c r="H4255" s="5">
        <v>6330732.7599999998</v>
      </c>
      <c r="I4255">
        <f>IFERROR(VLOOKUP(G4255,'NCES Match'!$A$2:$B$1307,2,FALSE),"")</f>
        <v>4814280</v>
      </c>
      <c r="J4255" cm="1">
        <f t="array" ref="J4255">IFERROR(_xlfn.IFS(B4255=2015,H4255/$O$13,B4255=2016,H4255/$O$14,B4255=2017,H4255/$O$15,B4255=2018,H4255/$O$16,B4255=2019,H4255/$O$17,B4255=2020,H4255/$O$18,B4255=2021,H4255/$O$19,B4255=2022,H4255/$O$20),"")</f>
        <v>4.9595198282074192E-3</v>
      </c>
      <c r="K4255" s="3" cm="1">
        <f t="array" ref="K4255">IFERROR(_xlfn.IFS(B4255=2015,J4255*$P$4,B4255=2016,J4255*$P$5,B4255=2017,J4255*$P$6,B4255=2018,J4255*$P$7,B4255=2019,J4255*$P$8,B4255=2020,J4255*$P$9,B4255=2021,J4255*$P$10,B4255=2022,J4255*$P$11),"")</f>
        <v>7892991.4348440291</v>
      </c>
      <c r="L4255" s="3">
        <f t="shared" si="67"/>
        <v>14223724.19484403</v>
      </c>
    </row>
    <row r="4256" spans="1:12">
      <c r="A4256">
        <v>4814280</v>
      </c>
      <c r="B4256">
        <v>2016</v>
      </c>
      <c r="C4256" t="s">
        <v>4102</v>
      </c>
      <c r="D4256" t="s">
        <v>916</v>
      </c>
      <c r="E4256" t="s">
        <v>917</v>
      </c>
      <c r="F4256" t="s">
        <v>4101</v>
      </c>
      <c r="G4256" t="s">
        <v>918</v>
      </c>
      <c r="H4256" s="5">
        <v>6614746</v>
      </c>
      <c r="I4256">
        <f>IFERROR(VLOOKUP(G4256,'NCES Match'!$A$2:$B$1307,2,FALSE),"")</f>
        <v>4814280</v>
      </c>
      <c r="J4256" cm="1">
        <f t="array" ref="J4256">IFERROR(_xlfn.IFS(B4256=2015,H4256/$O$13,B4256=2016,H4256/$O$14,B4256=2017,H4256/$O$15,B4256=2018,H4256/$O$16,B4256=2019,H4256/$O$17,B4256=2020,H4256/$O$18,B4256=2021,H4256/$O$19,B4256=2022,H4256/$O$20),"")</f>
        <v>4.7352777717947214E-3</v>
      </c>
      <c r="K4256" s="3" cm="1">
        <f t="array" ref="K4256">IFERROR(_xlfn.IFS(B4256=2015,J4256*$P$4,B4256=2016,J4256*$P$5,B4256=2017,J4256*$P$6,B4256=2018,J4256*$P$7,B4256=2019,J4256*$P$8,B4256=2020,J4256*$P$9,B4256=2021,J4256*$P$10,B4256=2022,J4256*$P$11),"")</f>
        <v>7934579.4023790481</v>
      </c>
      <c r="L4256" s="3">
        <f t="shared" si="67"/>
        <v>14549325.402379047</v>
      </c>
    </row>
    <row r="4257" spans="1:12">
      <c r="A4257">
        <v>4814280</v>
      </c>
      <c r="B4257">
        <v>2017</v>
      </c>
      <c r="D4257" t="s">
        <v>916</v>
      </c>
      <c r="E4257" t="s">
        <v>917</v>
      </c>
      <c r="F4257" t="s">
        <v>4101</v>
      </c>
      <c r="G4257" t="s">
        <v>918</v>
      </c>
      <c r="H4257" s="5">
        <v>7075923</v>
      </c>
      <c r="I4257">
        <f>IFERROR(VLOOKUP(G4257,'NCES Match'!$A$2:$B$1307,2,FALSE),"")</f>
        <v>4814280</v>
      </c>
      <c r="J4257" cm="1">
        <f t="array" ref="J4257">IFERROR(_xlfn.IFS(B4257=2015,H4257/$O$13,B4257=2016,H4257/$O$14,B4257=2017,H4257/$O$15,B4257=2018,H4257/$O$16,B4257=2019,H4257/$O$17,B4257=2020,H4257/$O$18,B4257=2021,H4257/$O$19,B4257=2022,H4257/$O$20),"")</f>
        <v>4.878415625810849E-3</v>
      </c>
      <c r="K4257" s="3" cm="1">
        <f t="array" ref="K4257">IFERROR(_xlfn.IFS(B4257=2015,J4257*$P$4,B4257=2016,J4257*$P$5,B4257=2017,J4257*$P$6,B4257=2018,J4257*$P$7,B4257=2019,J4257*$P$8,B4257=2020,J4257*$P$9,B4257=2021,J4257*$P$10,B4257=2022,J4257*$P$11),"")</f>
        <v>8284758.7113440409</v>
      </c>
      <c r="L4257" s="3">
        <f t="shared" si="67"/>
        <v>15360681.711344041</v>
      </c>
    </row>
    <row r="4258" spans="1:12">
      <c r="A4258">
        <v>4814280</v>
      </c>
      <c r="B4258">
        <v>2018</v>
      </c>
      <c r="D4258" t="s">
        <v>916</v>
      </c>
      <c r="E4258" t="s">
        <v>917</v>
      </c>
      <c r="F4258" t="s">
        <v>4101</v>
      </c>
      <c r="G4258" t="s">
        <v>918</v>
      </c>
      <c r="H4258" s="5">
        <v>7574352</v>
      </c>
      <c r="I4258">
        <f>IFERROR(VLOOKUP(G4258,'NCES Match'!$A$2:$B$1307,2,FALSE),"")</f>
        <v>4814280</v>
      </c>
      <c r="J4258" cm="1">
        <f t="array" ref="J4258">IFERROR(_xlfn.IFS(B4258=2015,H4258/$O$13,B4258=2016,H4258/$O$14,B4258=2017,H4258/$O$15,B4258=2018,H4258/$O$16,B4258=2019,H4258/$O$17,B4258=2020,H4258/$O$18,B4258=2021,H4258/$O$19,B4258=2022,H4258/$O$20),"")</f>
        <v>4.9427103165785892E-3</v>
      </c>
      <c r="K4258" s="3" cm="1">
        <f t="array" ref="K4258">IFERROR(_xlfn.IFS(B4258=2015,J4258*$P$4,B4258=2016,J4258*$P$5,B4258=2017,J4258*$P$6,B4258=2018,J4258*$P$7,B4258=2019,J4258*$P$8,B4258=2020,J4258*$P$9,B4258=2021,J4258*$P$10,B4258=2022,J4258*$P$11),"")</f>
        <v>8485908.5060006361</v>
      </c>
      <c r="L4258" s="3">
        <f t="shared" si="67"/>
        <v>16060260.506000636</v>
      </c>
    </row>
    <row r="4259" spans="1:12">
      <c r="A4259">
        <v>4814280</v>
      </c>
      <c r="B4259">
        <v>2019</v>
      </c>
      <c r="D4259" t="s">
        <v>916</v>
      </c>
      <c r="E4259" t="s">
        <v>917</v>
      </c>
      <c r="F4259" t="s">
        <v>4101</v>
      </c>
      <c r="G4259" t="s">
        <v>918</v>
      </c>
      <c r="H4259" s="5">
        <v>8050250</v>
      </c>
      <c r="I4259">
        <f>IFERROR(VLOOKUP(G4259,'NCES Match'!$A$2:$B$1307,2,FALSE),"")</f>
        <v>4814280</v>
      </c>
      <c r="J4259" cm="1">
        <f t="array" ref="J4259">IFERROR(_xlfn.IFS(B4259=2015,H4259/$O$13,B4259=2016,H4259/$O$14,B4259=2017,H4259/$O$15,B4259=2018,H4259/$O$16,B4259=2019,H4259/$O$17,B4259=2020,H4259/$O$18,B4259=2021,H4259/$O$19,B4259=2022,H4259/$O$20),"")</f>
        <v>5.0972575095034021E-3</v>
      </c>
      <c r="K4259" s="3" cm="1">
        <f t="array" ref="K4259">IFERROR(_xlfn.IFS(B4259=2015,J4259*$P$4,B4259=2016,J4259*$P$5,B4259=2017,J4259*$P$6,B4259=2018,J4259*$P$7,B4259=2019,J4259*$P$8,B4259=2020,J4259*$P$9,B4259=2021,J4259*$P$10,B4259=2022,J4259*$P$11),"")</f>
        <v>8858656.1964462269</v>
      </c>
      <c r="L4259" s="3">
        <f t="shared" si="67"/>
        <v>16908906.196446225</v>
      </c>
    </row>
    <row r="4260" spans="1:12">
      <c r="A4260">
        <v>4814280</v>
      </c>
      <c r="B4260">
        <v>2020</v>
      </c>
      <c r="D4260" t="s">
        <v>916</v>
      </c>
      <c r="E4260" t="s">
        <v>917</v>
      </c>
      <c r="F4260" t="s">
        <v>4230</v>
      </c>
      <c r="G4260" t="s">
        <v>918</v>
      </c>
      <c r="H4260" s="5">
        <v>9093900</v>
      </c>
      <c r="I4260">
        <f>IFERROR(VLOOKUP(G4260,'NCES Match'!$A$2:$B$1307,2,FALSE),"")</f>
        <v>4814280</v>
      </c>
      <c r="J4260" cm="1">
        <f t="array" ref="J4260">IFERROR(_xlfn.IFS(B4260=2015,H4260/$O$13,B4260=2016,H4260/$O$14,B4260=2017,H4260/$O$15,B4260=2018,H4260/$O$16,B4260=2019,H4260/$O$17,B4260=2020,H4260/$O$18,B4260=2021,H4260/$O$19,B4260=2022,H4260/$O$20),"")</f>
        <v>4.9280531845249673E-3</v>
      </c>
      <c r="K4260" s="3" cm="1">
        <f t="array" ref="K4260">IFERROR(_xlfn.IFS(B4260=2015,J4260*$P$4,B4260=2016,J4260*$P$5,B4260=2017,J4260*$P$6,B4260=2018,J4260*$P$7,B4260=2019,J4260*$P$8,B4260=2020,J4260*$P$9,B4260=2021,J4260*$P$10,B4260=2022,J4260*$P$11),"")</f>
        <v>10388349.985448346</v>
      </c>
      <c r="L4260" s="3">
        <f t="shared" si="67"/>
        <v>19482249.985448346</v>
      </c>
    </row>
    <row r="4261" spans="1:12">
      <c r="A4261">
        <v>4814280</v>
      </c>
      <c r="B4261">
        <v>2021</v>
      </c>
      <c r="D4261" t="s">
        <v>916</v>
      </c>
      <c r="E4261" t="s">
        <v>917</v>
      </c>
      <c r="F4261" t="s">
        <v>4101</v>
      </c>
      <c r="G4261" t="s">
        <v>918</v>
      </c>
      <c r="H4261" s="5">
        <v>9646536.3399999999</v>
      </c>
      <c r="I4261">
        <f>IFERROR(VLOOKUP(G4261,'NCES Match'!$A$2:$B$1307,2,FALSE),"")</f>
        <v>4814280</v>
      </c>
      <c r="J4261" cm="1">
        <f t="array" ref="J4261">IFERROR(_xlfn.IFS(B4261=2015,H4261/$O$13,B4261=2016,H4261/$O$14,B4261=2017,H4261/$O$15,B4261=2018,H4261/$O$16,B4261=2019,H4261/$O$17,B4261=2020,H4261/$O$18,B4261=2021,H4261/$O$19,B4261=2022,H4261/$O$20),"")</f>
        <v>4.9355829439842328E-3</v>
      </c>
      <c r="K4261" s="3" cm="1">
        <f t="array" ref="K4261">IFERROR(_xlfn.IFS(B4261=2015,J4261*$P$4,B4261=2016,J4261*$P$5,B4261=2017,J4261*$P$6,B4261=2018,J4261*$P$7,B4261=2019,J4261*$P$8,B4261=2020,J4261*$P$9,B4261=2021,J4261*$P$10,B4261=2022,J4261*$P$11),"")</f>
        <v>10564878.323620085</v>
      </c>
      <c r="L4261" s="3">
        <f t="shared" si="67"/>
        <v>20211414.663620085</v>
      </c>
    </row>
    <row r="4262" spans="1:12">
      <c r="A4262">
        <v>4814280</v>
      </c>
      <c r="B4262">
        <v>2022</v>
      </c>
      <c r="D4262" t="s">
        <v>916</v>
      </c>
      <c r="E4262" t="s">
        <v>917</v>
      </c>
      <c r="F4262" t="s">
        <v>4101</v>
      </c>
      <c r="G4262" t="s">
        <v>918</v>
      </c>
      <c r="H4262" s="5">
        <v>10901112.09</v>
      </c>
      <c r="I4262">
        <f>IFERROR(VLOOKUP(G4262,'NCES Match'!$A$2:$B$1307,2,FALSE),"")</f>
        <v>4814280</v>
      </c>
      <c r="J4262" cm="1">
        <f t="array" ref="J4262">IFERROR(_xlfn.IFS(B4262=2015,H4262/$O$13,B4262=2016,H4262/$O$14,B4262=2017,H4262/$O$15,B4262=2018,H4262/$O$16,B4262=2019,H4262/$O$17,B4262=2020,H4262/$O$18,B4262=2021,H4262/$O$19,B4262=2022,H4262/$O$20),"")</f>
        <v>4.7881024695772059E-3</v>
      </c>
      <c r="K4262" s="3" cm="1">
        <f t="array" ref="K4262">IFERROR(_xlfn.IFS(B4262=2015,J4262*$P$4,B4262=2016,J4262*$P$5,B4262=2017,J4262*$P$6,B4262=2018,J4262*$P$7,B4262=2019,J4262*$P$8,B4262=2020,J4262*$P$9,B4262=2021,J4262*$P$10,B4262=2022,J4262*$P$11),"")</f>
        <v>10311097.299221145</v>
      </c>
      <c r="L4262" s="3">
        <f t="shared" si="67"/>
        <v>21212209.389221147</v>
      </c>
    </row>
    <row r="4263" spans="1:12">
      <c r="A4263">
        <v>4814280</v>
      </c>
      <c r="B4263">
        <v>2023</v>
      </c>
      <c r="D4263" t="s">
        <v>916</v>
      </c>
      <c r="E4263" t="s">
        <v>917</v>
      </c>
      <c r="F4263" t="s">
        <v>4101</v>
      </c>
      <c r="G4263" t="s">
        <v>918</v>
      </c>
      <c r="H4263" s="5">
        <v>11593678.779999999</v>
      </c>
      <c r="I4263">
        <f>IFERROR(VLOOKUP(G4263,'NCES Match'!$A$2:$B$1307,2,FALSE),"")</f>
        <v>4814280</v>
      </c>
      <c r="J4263" t="str" cm="1">
        <f t="array" ref="J4263">IFERROR(_xlfn.IFS(B4263=2015,H4263/$O$13,B4263=2016,H4263/$O$14,B4263=2017,H4263/$O$15,B4263=2018,H4263/$O$16,B4263=2019,H4263/$O$17,B4263=2020,H4263/$O$18,B4263=2021,H4263/$O$19,B4263=2022,H4263/$O$20),"")</f>
        <v/>
      </c>
      <c r="K4263" s="3" t="str" cm="1">
        <f t="array" ref="K4263">IFERROR(_xlfn.IFS(B4263=2015,J4263*$P$4,B4263=2016,J4263*$P$5,B4263=2017,J4263*$P$6,B4263=2018,J4263*$P$7,B4263=2019,J4263*$P$8,B4263=2020,J4263*$P$9,B4263=2021,J4263*$P$10,B4263=2022,J4263*$P$11),"")</f>
        <v/>
      </c>
      <c r="L4263" s="3">
        <f t="shared" si="67"/>
        <v>11593678.779999999</v>
      </c>
    </row>
    <row r="4264" spans="1:12">
      <c r="A4264">
        <v>4819950</v>
      </c>
      <c r="B4264">
        <v>2015</v>
      </c>
      <c r="C4264" t="s">
        <v>381</v>
      </c>
      <c r="D4264" t="s">
        <v>1379</v>
      </c>
      <c r="E4264" t="s">
        <v>1380</v>
      </c>
      <c r="G4264" t="s">
        <v>1381</v>
      </c>
      <c r="H4264" s="5">
        <v>803692.24</v>
      </c>
      <c r="I4264">
        <f>IFERROR(VLOOKUP(G4264,'NCES Match'!$A$2:$B$1307,2,FALSE),"")</f>
        <v>4819950</v>
      </c>
      <c r="J4264" cm="1">
        <f t="array" ref="J4264">IFERROR(_xlfn.IFS(B4264=2015,H4264/$O$13,B4264=2016,H4264/$O$14,B4264=2017,H4264/$O$15,B4264=2018,H4264/$O$16,B4264=2019,H4264/$O$17,B4264=2020,H4264/$O$18,B4264=2021,H4264/$O$19,B4264=2022,H4264/$O$20),"")</f>
        <v>6.2961552021924814E-4</v>
      </c>
      <c r="K4264" s="3" cm="1">
        <f t="array" ref="K4264">IFERROR(_xlfn.IFS(B4264=2015,J4264*$P$4,B4264=2016,J4264*$P$5,B4264=2017,J4264*$P$6,B4264=2018,J4264*$P$7,B4264=2019,J4264*$P$8,B4264=2020,J4264*$P$9,B4264=2021,J4264*$P$10,B4264=2022,J4264*$P$11),"")</f>
        <v>1002022.3893593343</v>
      </c>
      <c r="L4264" s="3">
        <f t="shared" si="67"/>
        <v>1805714.6293593342</v>
      </c>
    </row>
    <row r="4265" spans="1:12">
      <c r="A4265">
        <v>4819950</v>
      </c>
      <c r="B4265">
        <v>2016</v>
      </c>
      <c r="C4265" t="s">
        <v>4102</v>
      </c>
      <c r="D4265" t="s">
        <v>1379</v>
      </c>
      <c r="E4265" t="s">
        <v>1380</v>
      </c>
      <c r="F4265" t="s">
        <v>4101</v>
      </c>
      <c r="G4265" t="s">
        <v>1381</v>
      </c>
      <c r="H4265" s="5">
        <v>839198</v>
      </c>
      <c r="I4265">
        <f>IFERROR(VLOOKUP(G4265,'NCES Match'!$A$2:$B$1307,2,FALSE),"")</f>
        <v>4819950</v>
      </c>
      <c r="J4265" cm="1">
        <f t="array" ref="J4265">IFERROR(_xlfn.IFS(B4265=2015,H4265/$O$13,B4265=2016,H4265/$O$14,B4265=2017,H4265/$O$15,B4265=2018,H4265/$O$16,B4265=2019,H4265/$O$17,B4265=2020,H4265/$O$18,B4265=2021,H4265/$O$19,B4265=2022,H4265/$O$20),"")</f>
        <v>6.0075407816635533E-4</v>
      </c>
      <c r="K4265" s="3" cm="1">
        <f t="array" ref="K4265">IFERROR(_xlfn.IFS(B4265=2015,J4265*$P$4,B4265=2016,J4265*$P$5,B4265=2017,J4265*$P$6,B4265=2018,J4265*$P$7,B4265=2019,J4265*$P$8,B4265=2020,J4265*$P$9,B4265=2021,J4265*$P$10,B4265=2022,J4265*$P$11),"")</f>
        <v>1006642.3057389795</v>
      </c>
      <c r="L4265" s="3">
        <f t="shared" si="67"/>
        <v>1845840.3057389795</v>
      </c>
    </row>
    <row r="4266" spans="1:12">
      <c r="A4266">
        <v>4819950</v>
      </c>
      <c r="B4266">
        <v>2017</v>
      </c>
      <c r="D4266" t="s">
        <v>1379</v>
      </c>
      <c r="E4266" t="s">
        <v>1380</v>
      </c>
      <c r="F4266" t="s">
        <v>4101</v>
      </c>
      <c r="G4266" t="s">
        <v>1381</v>
      </c>
      <c r="H4266" s="5">
        <v>953596</v>
      </c>
      <c r="I4266">
        <f>IFERROR(VLOOKUP(G4266,'NCES Match'!$A$2:$B$1307,2,FALSE),"")</f>
        <v>4819950</v>
      </c>
      <c r="J4266" cm="1">
        <f t="array" ref="J4266">IFERROR(_xlfn.IFS(B4266=2015,H4266/$O$13,B4266=2016,H4266/$O$14,B4266=2017,H4266/$O$15,B4266=2018,H4266/$O$16,B4266=2019,H4266/$O$17,B4266=2020,H4266/$O$18,B4266=2021,H4266/$O$19,B4266=2022,H4266/$O$20),"")</f>
        <v>6.5744605009278962E-4</v>
      </c>
      <c r="K4266" s="3" cm="1">
        <f t="array" ref="K4266">IFERROR(_xlfn.IFS(B4266=2015,J4266*$P$4,B4266=2016,J4266*$P$5,B4266=2017,J4266*$P$6,B4266=2018,J4266*$P$7,B4266=2019,J4266*$P$8,B4266=2020,J4266*$P$9,B4266=2021,J4266*$P$10,B4266=2022,J4266*$P$11),"")</f>
        <v>1116506.3226525828</v>
      </c>
      <c r="L4266" s="3">
        <f t="shared" si="67"/>
        <v>2070102.3226525828</v>
      </c>
    </row>
    <row r="4267" spans="1:12">
      <c r="A4267">
        <v>4819950</v>
      </c>
      <c r="B4267">
        <v>2018</v>
      </c>
      <c r="D4267" t="s">
        <v>1379</v>
      </c>
      <c r="E4267" t="s">
        <v>1380</v>
      </c>
      <c r="F4267" t="s">
        <v>4101</v>
      </c>
      <c r="G4267" t="s">
        <v>1381</v>
      </c>
      <c r="H4267" s="5">
        <v>1064870</v>
      </c>
      <c r="I4267">
        <f>IFERROR(VLOOKUP(G4267,'NCES Match'!$A$2:$B$1307,2,FALSE),"")</f>
        <v>4819950</v>
      </c>
      <c r="J4267" cm="1">
        <f t="array" ref="J4267">IFERROR(_xlfn.IFS(B4267=2015,H4267/$O$13,B4267=2016,H4267/$O$14,B4267=2017,H4267/$O$15,B4267=2018,H4267/$O$16,B4267=2019,H4267/$O$17,B4267=2020,H4267/$O$18,B4267=2021,H4267/$O$19,B4267=2022,H4267/$O$20),"")</f>
        <v>6.9489032656721553E-4</v>
      </c>
      <c r="K4267" s="3" cm="1">
        <f t="array" ref="K4267">IFERROR(_xlfn.IFS(B4267=2015,J4267*$P$4,B4267=2016,J4267*$P$5,B4267=2017,J4267*$P$6,B4267=2018,J4267*$P$7,B4267=2019,J4267*$P$8,B4267=2020,J4267*$P$9,B4267=2021,J4267*$P$10,B4267=2022,J4267*$P$11),"")</f>
        <v>1193024.7486233669</v>
      </c>
      <c r="L4267" s="3">
        <f t="shared" si="67"/>
        <v>2257894.7486233669</v>
      </c>
    </row>
    <row r="4268" spans="1:12">
      <c r="A4268">
        <v>4819950</v>
      </c>
      <c r="B4268">
        <v>2019</v>
      </c>
      <c r="D4268" t="s">
        <v>1379</v>
      </c>
      <c r="E4268" t="s">
        <v>1380</v>
      </c>
      <c r="F4268" t="s">
        <v>4101</v>
      </c>
      <c r="G4268" t="s">
        <v>1381</v>
      </c>
      <c r="H4268" s="5">
        <v>1115997</v>
      </c>
      <c r="I4268">
        <f>IFERROR(VLOOKUP(G4268,'NCES Match'!$A$2:$B$1307,2,FALSE),"")</f>
        <v>4819950</v>
      </c>
      <c r="J4268" cm="1">
        <f t="array" ref="J4268">IFERROR(_xlfn.IFS(B4268=2015,H4268/$O$13,B4268=2016,H4268/$O$14,B4268=2017,H4268/$O$15,B4268=2018,H4268/$O$16,B4268=2019,H4268/$O$17,B4268=2020,H4268/$O$18,B4268=2021,H4268/$O$19,B4268=2022,H4268/$O$20),"")</f>
        <v>7.0662701019636267E-4</v>
      </c>
      <c r="K4268" s="3" cm="1">
        <f t="array" ref="K4268">IFERROR(_xlfn.IFS(B4268=2015,J4268*$P$4,B4268=2016,J4268*$P$5,B4268=2017,J4268*$P$6,B4268=2018,J4268*$P$7,B4268=2019,J4268*$P$8,B4268=2020,J4268*$P$9,B4268=2021,J4268*$P$10,B4268=2022,J4268*$P$11),"")</f>
        <v>1228065.4314170864</v>
      </c>
      <c r="L4268" s="3">
        <f t="shared" si="67"/>
        <v>2344062.4314170862</v>
      </c>
    </row>
    <row r="4269" spans="1:12">
      <c r="A4269">
        <v>4819950</v>
      </c>
      <c r="B4269">
        <v>2020</v>
      </c>
      <c r="D4269" t="s">
        <v>1379</v>
      </c>
      <c r="E4269" t="s">
        <v>1380</v>
      </c>
      <c r="F4269" t="s">
        <v>4230</v>
      </c>
      <c r="G4269" t="s">
        <v>1381</v>
      </c>
      <c r="H4269" s="5">
        <v>1220856</v>
      </c>
      <c r="I4269">
        <f>IFERROR(VLOOKUP(G4269,'NCES Match'!$A$2:$B$1307,2,FALSE),"")</f>
        <v>4819950</v>
      </c>
      <c r="J4269" cm="1">
        <f t="array" ref="J4269">IFERROR(_xlfn.IFS(B4269=2015,H4269/$O$13,B4269=2016,H4269/$O$14,B4269=2017,H4269/$O$15,B4269=2018,H4269/$O$16,B4269=2019,H4269/$O$17,B4269=2020,H4269/$O$18,B4269=2021,H4269/$O$19,B4269=2022,H4269/$O$20),"")</f>
        <v>6.6159109937940965E-4</v>
      </c>
      <c r="K4269" s="3" cm="1">
        <f t="array" ref="K4269">IFERROR(_xlfn.IFS(B4269=2015,J4269*$P$4,B4269=2016,J4269*$P$5,B4269=2017,J4269*$P$6,B4269=2018,J4269*$P$7,B4269=2019,J4269*$P$8,B4269=2020,J4269*$P$9,B4269=2021,J4269*$P$10,B4269=2022,J4269*$P$11),"")</f>
        <v>1394635.8998707402</v>
      </c>
      <c r="L4269" s="3">
        <f t="shared" si="67"/>
        <v>2615491.8998707402</v>
      </c>
    </row>
    <row r="4270" spans="1:12">
      <c r="A4270">
        <v>4819950</v>
      </c>
      <c r="B4270">
        <v>2021</v>
      </c>
      <c r="D4270" t="s">
        <v>1379</v>
      </c>
      <c r="E4270" t="s">
        <v>1380</v>
      </c>
      <c r="F4270" t="s">
        <v>4101</v>
      </c>
      <c r="G4270" t="s">
        <v>1381</v>
      </c>
      <c r="H4270" s="5">
        <v>1319465.6499999999</v>
      </c>
      <c r="I4270">
        <f>IFERROR(VLOOKUP(G4270,'NCES Match'!$A$2:$B$1307,2,FALSE),"")</f>
        <v>4819950</v>
      </c>
      <c r="J4270" cm="1">
        <f t="array" ref="J4270">IFERROR(_xlfn.IFS(B4270=2015,H4270/$O$13,B4270=2016,H4270/$O$14,B4270=2017,H4270/$O$15,B4270=2018,H4270/$O$16,B4270=2019,H4270/$O$17,B4270=2020,H4270/$O$18,B4270=2021,H4270/$O$19,B4270=2022,H4270/$O$20),"")</f>
        <v>6.7509538426857455E-4</v>
      </c>
      <c r="K4270" s="3" cm="1">
        <f t="array" ref="K4270">IFERROR(_xlfn.IFS(B4270=2015,J4270*$P$4,B4270=2016,J4270*$P$5,B4270=2017,J4270*$P$6,B4270=2018,J4270*$P$7,B4270=2019,J4270*$P$8,B4270=2020,J4270*$P$9,B4270=2021,J4270*$P$10,B4270=2022,J4270*$P$11),"")</f>
        <v>1445077.6478851975</v>
      </c>
      <c r="L4270" s="3">
        <f t="shared" si="67"/>
        <v>2764543.2978851972</v>
      </c>
    </row>
    <row r="4271" spans="1:12">
      <c r="A4271">
        <v>4819950</v>
      </c>
      <c r="B4271">
        <v>2022</v>
      </c>
      <c r="D4271" t="s">
        <v>1379</v>
      </c>
      <c r="E4271" t="s">
        <v>1380</v>
      </c>
      <c r="F4271" t="s">
        <v>4101</v>
      </c>
      <c r="G4271" t="s">
        <v>1381</v>
      </c>
      <c r="H4271" s="5">
        <v>1422089.43</v>
      </c>
      <c r="I4271">
        <f>IFERROR(VLOOKUP(G4271,'NCES Match'!$A$2:$B$1307,2,FALSE),"")</f>
        <v>4819950</v>
      </c>
      <c r="J4271" cm="1">
        <f t="array" ref="J4271">IFERROR(_xlfn.IFS(B4271=2015,H4271/$O$13,B4271=2016,H4271/$O$14,B4271=2017,H4271/$O$15,B4271=2018,H4271/$O$16,B4271=2019,H4271/$O$17,B4271=2020,H4271/$O$18,B4271=2021,H4271/$O$19,B4271=2022,H4271/$O$20),"")</f>
        <v>6.2462525433427051E-4</v>
      </c>
      <c r="K4271" s="3" cm="1">
        <f t="array" ref="K4271">IFERROR(_xlfn.IFS(B4271=2015,J4271*$P$4,B4271=2016,J4271*$P$5,B4271=2017,J4271*$P$6,B4271=2018,J4271*$P$7,B4271=2019,J4271*$P$8,B4271=2020,J4271*$P$9,B4271=2021,J4271*$P$10,B4271=2022,J4271*$P$11),"")</f>
        <v>1345119.8703272794</v>
      </c>
      <c r="L4271" s="3">
        <f t="shared" si="67"/>
        <v>2767209.3003272796</v>
      </c>
    </row>
    <row r="4272" spans="1:12">
      <c r="A4272">
        <v>4819950</v>
      </c>
      <c r="B4272">
        <v>2023</v>
      </c>
      <c r="D4272" t="s">
        <v>1379</v>
      </c>
      <c r="E4272" t="s">
        <v>1380</v>
      </c>
      <c r="F4272" t="s">
        <v>4101</v>
      </c>
      <c r="G4272" t="s">
        <v>1381</v>
      </c>
      <c r="H4272" s="5">
        <v>1612465.17</v>
      </c>
      <c r="I4272">
        <f>IFERROR(VLOOKUP(G4272,'NCES Match'!$A$2:$B$1307,2,FALSE),"")</f>
        <v>4819950</v>
      </c>
      <c r="J4272" t="str" cm="1">
        <f t="array" ref="J4272">IFERROR(_xlfn.IFS(B4272=2015,H4272/$O$13,B4272=2016,H4272/$O$14,B4272=2017,H4272/$O$15,B4272=2018,H4272/$O$16,B4272=2019,H4272/$O$17,B4272=2020,H4272/$O$18,B4272=2021,H4272/$O$19,B4272=2022,H4272/$O$20),"")</f>
        <v/>
      </c>
      <c r="K4272" s="3" t="str" cm="1">
        <f t="array" ref="K4272">IFERROR(_xlfn.IFS(B4272=2015,J4272*$P$4,B4272=2016,J4272*$P$5,B4272=2017,J4272*$P$6,B4272=2018,J4272*$P$7,B4272=2019,J4272*$P$8,B4272=2020,J4272*$P$9,B4272=2021,J4272*$P$10,B4272=2022,J4272*$P$11),"")</f>
        <v/>
      </c>
      <c r="L4272" s="3">
        <f t="shared" si="67"/>
        <v>1612465.17</v>
      </c>
    </row>
    <row r="4273" spans="1:12">
      <c r="A4273" t="s">
        <v>4230</v>
      </c>
      <c r="B4273">
        <v>2015</v>
      </c>
      <c r="C4273" t="s">
        <v>230</v>
      </c>
      <c r="D4273" t="s">
        <v>282</v>
      </c>
      <c r="E4273" t="s">
        <v>283</v>
      </c>
      <c r="G4273" t="s">
        <v>284</v>
      </c>
      <c r="H4273" s="5">
        <v>305412.71000000002</v>
      </c>
      <c r="I4273" t="str">
        <f>IFERROR(VLOOKUP(G4273,'NCES Match'!$A$2:$B$1307,2,FALSE),"")</f>
        <v/>
      </c>
      <c r="J4273" cm="1">
        <f t="array" ref="J4273">IFERROR(_xlfn.IFS(B4273=2015,H4273/$O$13,B4273=2016,H4273/$O$14,B4273=2017,H4273/$O$15,B4273=2018,H4273/$O$16,B4273=2019,H4273/$O$17,B4273=2020,H4273/$O$18,B4273=2021,H4273/$O$19,B4273=2022,H4273/$O$20),"")</f>
        <v>2.3926146442352158E-4</v>
      </c>
      <c r="K4273" s="3" cm="1">
        <f t="array" ref="K4273">IFERROR(_xlfn.IFS(B4273=2015,J4273*$P$4,B4273=2016,J4273*$P$5,B4273=2017,J4273*$P$6,B4273=2018,J4273*$P$7,B4273=2019,J4273*$P$8,B4273=2020,J4273*$P$9,B4273=2021,J4273*$P$10,B4273=2022,J4273*$P$11),"")</f>
        <v>380780.55029486091</v>
      </c>
      <c r="L4273" s="3">
        <f t="shared" si="67"/>
        <v>686193.26029486093</v>
      </c>
    </row>
    <row r="4274" spans="1:12">
      <c r="A4274" t="s">
        <v>4230</v>
      </c>
      <c r="B4274">
        <v>2016</v>
      </c>
      <c r="C4274" t="s">
        <v>4100</v>
      </c>
      <c r="D4274" t="s">
        <v>282</v>
      </c>
      <c r="E4274" t="s">
        <v>283</v>
      </c>
      <c r="F4274" t="s">
        <v>4101</v>
      </c>
      <c r="G4274" t="s">
        <v>284</v>
      </c>
      <c r="H4274" s="5">
        <v>332297</v>
      </c>
      <c r="I4274" t="str">
        <f>IFERROR(VLOOKUP(G4274,'NCES Match'!$A$2:$B$1307,2,FALSE),"")</f>
        <v/>
      </c>
      <c r="J4274" cm="1">
        <f t="array" ref="J4274">IFERROR(_xlfn.IFS(B4274=2015,H4274/$O$13,B4274=2016,H4274/$O$14,B4274=2017,H4274/$O$15,B4274=2018,H4274/$O$16,B4274=2019,H4274/$O$17,B4274=2020,H4274/$O$18,B4274=2021,H4274/$O$19,B4274=2022,H4274/$O$20),"")</f>
        <v>2.3788042620745688E-4</v>
      </c>
      <c r="K4274" s="3" cm="1">
        <f t="array" ref="K4274">IFERROR(_xlfn.IFS(B4274=2015,J4274*$P$4,B4274=2016,J4274*$P$5,B4274=2017,J4274*$P$6,B4274=2018,J4274*$P$7,B4274=2019,J4274*$P$8,B4274=2020,J4274*$P$9,B4274=2021,J4274*$P$10,B4274=2022,J4274*$P$11),"")</f>
        <v>398599.87544077286</v>
      </c>
      <c r="L4274" s="3">
        <f t="shared" si="67"/>
        <v>730896.87544077286</v>
      </c>
    </row>
    <row r="4275" spans="1:12">
      <c r="A4275" t="s">
        <v>4230</v>
      </c>
      <c r="B4275">
        <v>2017</v>
      </c>
      <c r="D4275" t="s">
        <v>282</v>
      </c>
      <c r="E4275" t="s">
        <v>283</v>
      </c>
      <c r="F4275" t="s">
        <v>4101</v>
      </c>
      <c r="G4275" t="s">
        <v>284</v>
      </c>
      <c r="H4275" s="5">
        <v>336796</v>
      </c>
      <c r="I4275" t="str">
        <f>IFERROR(VLOOKUP(G4275,'NCES Match'!$A$2:$B$1307,2,FALSE),"")</f>
        <v/>
      </c>
      <c r="J4275" cm="1">
        <f t="array" ref="J4275">IFERROR(_xlfn.IFS(B4275=2015,H4275/$O$13,B4275=2016,H4275/$O$14,B4275=2017,H4275/$O$15,B4275=2018,H4275/$O$16,B4275=2019,H4275/$O$17,B4275=2020,H4275/$O$18,B4275=2021,H4275/$O$19,B4275=2022,H4275/$O$20),"")</f>
        <v>2.3220021884220486E-4</v>
      </c>
      <c r="K4275" s="3" cm="1">
        <f t="array" ref="K4275">IFERROR(_xlfn.IFS(B4275=2015,J4275*$P$4,B4275=2016,J4275*$P$5,B4275=2017,J4275*$P$6,B4275=2018,J4275*$P$7,B4275=2019,J4275*$P$8,B4275=2020,J4275*$P$9,B4275=2021,J4275*$P$10,B4275=2022,J4275*$P$11),"")</f>
        <v>394333.5159166978</v>
      </c>
      <c r="L4275" s="3">
        <f t="shared" si="67"/>
        <v>731129.5159166978</v>
      </c>
    </row>
    <row r="4276" spans="1:12">
      <c r="A4276" t="s">
        <v>4230</v>
      </c>
      <c r="B4276">
        <v>2018</v>
      </c>
      <c r="D4276" t="s">
        <v>282</v>
      </c>
      <c r="E4276" t="s">
        <v>283</v>
      </c>
      <c r="F4276">
        <v>962</v>
      </c>
      <c r="G4276" t="s">
        <v>284</v>
      </c>
      <c r="H4276" s="5">
        <v>335146</v>
      </c>
      <c r="I4276" t="str">
        <f>IFERROR(VLOOKUP(G4276,'NCES Match'!$A$2:$B$1307,2,FALSE),"")</f>
        <v/>
      </c>
      <c r="J4276" cm="1">
        <f t="array" ref="J4276">IFERROR(_xlfn.IFS(B4276=2015,H4276/$O$13,B4276=2016,H4276/$O$14,B4276=2017,H4276/$O$15,B4276=2018,H4276/$O$16,B4276=2019,H4276/$O$17,B4276=2020,H4276/$O$18,B4276=2021,H4276/$O$19,B4276=2022,H4276/$O$20),"")</f>
        <v>2.1870248329626716E-4</v>
      </c>
      <c r="K4276" s="3" cm="1">
        <f t="array" ref="K4276">IFERROR(_xlfn.IFS(B4276=2015,J4276*$P$4,B4276=2016,J4276*$P$5,B4276=2017,J4276*$P$6,B4276=2018,J4276*$P$7,B4276=2019,J4276*$P$8,B4276=2020,J4276*$P$9,B4276=2021,J4276*$P$10,B4276=2022,J4276*$P$11),"")</f>
        <v>375480.07963613112</v>
      </c>
      <c r="L4276" s="3">
        <f t="shared" si="67"/>
        <v>710626.07963613118</v>
      </c>
    </row>
    <row r="4277" spans="1:12">
      <c r="A4277" t="s">
        <v>4230</v>
      </c>
      <c r="B4277">
        <v>2019</v>
      </c>
      <c r="D4277" t="s">
        <v>282</v>
      </c>
      <c r="E4277" t="s">
        <v>283</v>
      </c>
      <c r="F4277" t="s">
        <v>4182</v>
      </c>
      <c r="G4277" t="s">
        <v>284</v>
      </c>
      <c r="H4277" s="5">
        <v>373522</v>
      </c>
      <c r="I4277" t="str">
        <f>IFERROR(VLOOKUP(G4277,'NCES Match'!$A$2:$B$1307,2,FALSE),"")</f>
        <v/>
      </c>
      <c r="J4277" cm="1">
        <f t="array" ref="J4277">IFERROR(_xlfn.IFS(B4277=2015,H4277/$O$13,B4277=2016,H4277/$O$14,B4277=2017,H4277/$O$15,B4277=2018,H4277/$O$16,B4277=2019,H4277/$O$17,B4277=2020,H4277/$O$18,B4277=2021,H4277/$O$19,B4277=2022,H4277/$O$20),"")</f>
        <v>2.3650666991270207E-4</v>
      </c>
      <c r="K4277" s="3" cm="1">
        <f t="array" ref="K4277">IFERROR(_xlfn.IFS(B4277=2015,J4277*$P$4,B4277=2016,J4277*$P$5,B4277=2017,J4277*$P$6,B4277=2018,J4277*$P$7,B4277=2019,J4277*$P$8,B4277=2020,J4277*$P$9,B4277=2021,J4277*$P$10,B4277=2022,J4277*$P$11),"")</f>
        <v>411031.08348299586</v>
      </c>
      <c r="L4277" s="3">
        <f t="shared" si="67"/>
        <v>784553.08348299586</v>
      </c>
    </row>
    <row r="4278" spans="1:12">
      <c r="A4278" t="s">
        <v>4230</v>
      </c>
      <c r="B4278">
        <v>2020</v>
      </c>
      <c r="D4278" t="s">
        <v>282</v>
      </c>
      <c r="E4278" t="s">
        <v>283</v>
      </c>
      <c r="F4278" t="s">
        <v>4182</v>
      </c>
      <c r="G4278" t="s">
        <v>284</v>
      </c>
      <c r="H4278" s="5">
        <v>426105</v>
      </c>
      <c r="I4278" t="str">
        <f>IFERROR(VLOOKUP(G4278,'NCES Match'!$A$2:$B$1307,2,FALSE),"")</f>
        <v/>
      </c>
      <c r="J4278" cm="1">
        <f t="array" ref="J4278">IFERROR(_xlfn.IFS(B4278=2015,H4278/$O$13,B4278=2016,H4278/$O$14,B4278=2017,H4278/$O$15,B4278=2018,H4278/$O$16,B4278=2019,H4278/$O$17,B4278=2020,H4278/$O$18,B4278=2021,H4278/$O$19,B4278=2022,H4278/$O$20),"")</f>
        <v>2.3090952200838049E-4</v>
      </c>
      <c r="K4278" s="3" cm="1">
        <f t="array" ref="K4278">IFERROR(_xlfn.IFS(B4278=2015,J4278*$P$4,B4278=2016,J4278*$P$5,B4278=2017,J4278*$P$6,B4278=2018,J4278*$P$7,B4278=2019,J4278*$P$8,B4278=2020,J4278*$P$9,B4278=2021,J4278*$P$10,B4278=2022,J4278*$P$11),"")</f>
        <v>486757.9224039705</v>
      </c>
      <c r="L4278" s="3">
        <f t="shared" si="67"/>
        <v>912862.9224039705</v>
      </c>
    </row>
    <row r="4279" spans="1:12">
      <c r="A4279" t="s">
        <v>4230</v>
      </c>
      <c r="B4279">
        <v>2021</v>
      </c>
      <c r="D4279" t="s">
        <v>282</v>
      </c>
      <c r="E4279" t="s">
        <v>283</v>
      </c>
      <c r="F4279" t="s">
        <v>4182</v>
      </c>
      <c r="G4279" t="s">
        <v>284</v>
      </c>
      <c r="H4279" s="5">
        <v>428844.43</v>
      </c>
      <c r="I4279" t="str">
        <f>IFERROR(VLOOKUP(G4279,'NCES Match'!$A$2:$B$1307,2,FALSE),"")</f>
        <v/>
      </c>
      <c r="J4279" cm="1">
        <f t="array" ref="J4279">IFERROR(_xlfn.IFS(B4279=2015,H4279/$O$13,B4279=2016,H4279/$O$14,B4279=2017,H4279/$O$15,B4279=2018,H4279/$O$16,B4279=2019,H4279/$O$17,B4279=2020,H4279/$O$18,B4279=2021,H4279/$O$19,B4279=2022,H4279/$O$20),"")</f>
        <v>2.1941525742810191E-4</v>
      </c>
      <c r="K4279" s="3" cm="1">
        <f t="array" ref="K4279">IFERROR(_xlfn.IFS(B4279=2015,J4279*$P$4,B4279=2016,J4279*$P$5,B4279=2017,J4279*$P$6,B4279=2018,J4279*$P$7,B4279=2019,J4279*$P$8,B4279=2020,J4279*$P$9,B4279=2021,J4279*$P$10,B4279=2022,J4279*$P$11),"")</f>
        <v>469670.05182216625</v>
      </c>
      <c r="L4279" s="3">
        <f t="shared" si="67"/>
        <v>898514.48182216624</v>
      </c>
    </row>
    <row r="4280" spans="1:12">
      <c r="A4280" t="s">
        <v>4230</v>
      </c>
      <c r="B4280">
        <v>2022</v>
      </c>
      <c r="D4280" t="s">
        <v>282</v>
      </c>
      <c r="E4280" t="s">
        <v>283</v>
      </c>
      <c r="F4280" t="s">
        <v>4182</v>
      </c>
      <c r="G4280" t="s">
        <v>284</v>
      </c>
      <c r="H4280" s="5">
        <v>459759.66</v>
      </c>
      <c r="I4280" t="str">
        <f>IFERROR(VLOOKUP(G4280,'NCES Match'!$A$2:$B$1307,2,FALSE),"")</f>
        <v/>
      </c>
      <c r="J4280" cm="1">
        <f t="array" ref="J4280">IFERROR(_xlfn.IFS(B4280=2015,H4280/$O$13,B4280=2016,H4280/$O$14,B4280=2017,H4280/$O$15,B4280=2018,H4280/$O$16,B4280=2019,H4280/$O$17,B4280=2020,H4280/$O$18,B4280=2021,H4280/$O$19,B4280=2022,H4280/$O$20),"")</f>
        <v>2.0194053095531252E-4</v>
      </c>
      <c r="K4280" s="3" cm="1">
        <f t="array" ref="K4280">IFERROR(_xlfn.IFS(B4280=2015,J4280*$P$4,B4280=2016,J4280*$P$5,B4280=2017,J4280*$P$6,B4280=2018,J4280*$P$7,B4280=2019,J4280*$P$8,B4280=2020,J4280*$P$9,B4280=2021,J4280*$P$10,B4280=2022,J4280*$P$11),"")</f>
        <v>434875.50163488247</v>
      </c>
      <c r="L4280" s="3">
        <f t="shared" si="67"/>
        <v>894635.16163488245</v>
      </c>
    </row>
    <row r="4281" spans="1:12">
      <c r="A4281" t="s">
        <v>4230</v>
      </c>
      <c r="B4281">
        <v>2023</v>
      </c>
      <c r="D4281" t="s">
        <v>282</v>
      </c>
      <c r="E4281" t="s">
        <v>283</v>
      </c>
      <c r="F4281" t="s">
        <v>4182</v>
      </c>
      <c r="G4281" t="s">
        <v>284</v>
      </c>
      <c r="H4281" s="5">
        <v>512475.76</v>
      </c>
      <c r="I4281" t="str">
        <f>IFERROR(VLOOKUP(G4281,'NCES Match'!$A$2:$B$1307,2,FALSE),"")</f>
        <v/>
      </c>
      <c r="J4281" t="str" cm="1">
        <f t="array" ref="J4281">IFERROR(_xlfn.IFS(B4281=2015,H4281/$O$13,B4281=2016,H4281/$O$14,B4281=2017,H4281/$O$15,B4281=2018,H4281/$O$16,B4281=2019,H4281/$O$17,B4281=2020,H4281/$O$18,B4281=2021,H4281/$O$19,B4281=2022,H4281/$O$20),"")</f>
        <v/>
      </c>
      <c r="K4281" s="3" t="str" cm="1">
        <f t="array" ref="K4281">IFERROR(_xlfn.IFS(B4281=2015,J4281*$P$4,B4281=2016,J4281*$P$5,B4281=2017,J4281*$P$6,B4281=2018,J4281*$P$7,B4281=2019,J4281*$P$8,B4281=2020,J4281*$P$9,B4281=2021,J4281*$P$10,B4281=2022,J4281*$P$11),"")</f>
        <v/>
      </c>
      <c r="L4281" s="3">
        <f t="shared" si="67"/>
        <v>512475.76</v>
      </c>
    </row>
    <row r="4282" spans="1:12">
      <c r="A4282" t="s">
        <v>4230</v>
      </c>
      <c r="B4282">
        <v>2015</v>
      </c>
      <c r="C4282" t="s">
        <v>230</v>
      </c>
      <c r="D4282" t="s">
        <v>264</v>
      </c>
      <c r="E4282" t="s">
        <v>265</v>
      </c>
      <c r="G4282" t="s">
        <v>266</v>
      </c>
      <c r="H4282" s="5">
        <v>553780.15</v>
      </c>
      <c r="I4282" t="str">
        <f>IFERROR(VLOOKUP(G4282,'NCES Match'!$A$2:$B$1307,2,FALSE),"")</f>
        <v/>
      </c>
      <c r="J4282" cm="1">
        <f t="array" ref="J4282">IFERROR(_xlfn.IFS(B4282=2015,H4282/$O$13,B4282=2016,H4282/$O$14,B4282=2017,H4282/$O$15,B4282=2018,H4282/$O$16,B4282=2019,H4282/$O$17,B4282=2020,H4282/$O$18,B4282=2021,H4282/$O$19,B4282=2022,H4282/$O$20),"")</f>
        <v>4.3383345001482565E-4</v>
      </c>
      <c r="K4282" s="3" cm="1">
        <f t="array" ref="K4282">IFERROR(_xlfn.IFS(B4282=2015,J4282*$P$4,B4282=2016,J4282*$P$5,B4282=2017,J4282*$P$6,B4282=2018,J4282*$P$7,B4282=2019,J4282*$P$8,B4282=2020,J4282*$P$9,B4282=2021,J4282*$P$10,B4282=2022,J4282*$P$11),"")</f>
        <v>690438.55528923671</v>
      </c>
      <c r="L4282" s="3">
        <f t="shared" si="67"/>
        <v>1244218.7052892367</v>
      </c>
    </row>
    <row r="4283" spans="1:12">
      <c r="A4283" t="s">
        <v>4230</v>
      </c>
      <c r="B4283">
        <v>2016</v>
      </c>
      <c r="C4283" t="s">
        <v>4100</v>
      </c>
      <c r="D4283" t="s">
        <v>264</v>
      </c>
      <c r="E4283" t="s">
        <v>265</v>
      </c>
      <c r="F4283" t="s">
        <v>4101</v>
      </c>
      <c r="G4283" t="s">
        <v>266</v>
      </c>
      <c r="H4283" s="5">
        <v>575688</v>
      </c>
      <c r="I4283" t="str">
        <f>IFERROR(VLOOKUP(G4283,'NCES Match'!$A$2:$B$1307,2,FALSE),"")</f>
        <v/>
      </c>
      <c r="J4283" cm="1">
        <f t="array" ref="J4283">IFERROR(_xlfn.IFS(B4283=2015,H4283/$O$13,B4283=2016,H4283/$O$14,B4283=2017,H4283/$O$15,B4283=2018,H4283/$O$16,B4283=2019,H4283/$O$17,B4283=2020,H4283/$O$18,B4283=2021,H4283/$O$19,B4283=2022,H4283/$O$20),"")</f>
        <v>4.121159890174104E-4</v>
      </c>
      <c r="K4283" s="3" cm="1">
        <f t="array" ref="K4283">IFERROR(_xlfn.IFS(B4283=2015,J4283*$P$4,B4283=2016,J4283*$P$5,B4283=2017,J4283*$P$6,B4283=2018,J4283*$P$7,B4283=2019,J4283*$P$8,B4283=2020,J4283*$P$9,B4283=2021,J4283*$P$10,B4283=2022,J4283*$P$11),"")</f>
        <v>690554.42899799766</v>
      </c>
      <c r="L4283" s="3">
        <f t="shared" si="67"/>
        <v>1266242.4289979977</v>
      </c>
    </row>
    <row r="4284" spans="1:12">
      <c r="A4284" t="s">
        <v>4230</v>
      </c>
      <c r="B4284">
        <v>2017</v>
      </c>
      <c r="D4284" t="s">
        <v>264</v>
      </c>
      <c r="E4284" t="s">
        <v>265</v>
      </c>
      <c r="F4284" t="s">
        <v>4101</v>
      </c>
      <c r="G4284" t="s">
        <v>266</v>
      </c>
      <c r="H4284" s="5">
        <v>635364</v>
      </c>
      <c r="I4284" t="str">
        <f>IFERROR(VLOOKUP(G4284,'NCES Match'!$A$2:$B$1307,2,FALSE),"")</f>
        <v/>
      </c>
      <c r="J4284" cm="1">
        <f t="array" ref="J4284">IFERROR(_xlfn.IFS(B4284=2015,H4284/$O$13,B4284=2016,H4284/$O$14,B4284=2017,H4284/$O$15,B4284=2018,H4284/$O$16,B4284=2019,H4284/$O$17,B4284=2020,H4284/$O$18,B4284=2021,H4284/$O$19,B4284=2022,H4284/$O$20),"")</f>
        <v>4.3804457251409945E-4</v>
      </c>
      <c r="K4284" s="3" cm="1">
        <f t="array" ref="K4284">IFERROR(_xlfn.IFS(B4284=2015,J4284*$P$4,B4284=2016,J4284*$P$5,B4284=2017,J4284*$P$6,B4284=2018,J4284*$P$7,B4284=2019,J4284*$P$8,B4284=2020,J4284*$P$9,B4284=2021,J4284*$P$10,B4284=2022,J4284*$P$11),"")</f>
        <v>743908.24121099047</v>
      </c>
      <c r="L4284" s="3">
        <f t="shared" si="67"/>
        <v>1379272.2412109906</v>
      </c>
    </row>
    <row r="4285" spans="1:12">
      <c r="A4285" t="s">
        <v>4230</v>
      </c>
      <c r="B4285">
        <v>2018</v>
      </c>
      <c r="D4285" t="s">
        <v>264</v>
      </c>
      <c r="E4285" t="s">
        <v>265</v>
      </c>
      <c r="F4285">
        <v>971</v>
      </c>
      <c r="G4285" t="s">
        <v>266</v>
      </c>
      <c r="H4285" s="5">
        <v>696222</v>
      </c>
      <c r="I4285" t="str">
        <f>IFERROR(VLOOKUP(G4285,'NCES Match'!$A$2:$B$1307,2,FALSE),"")</f>
        <v/>
      </c>
      <c r="J4285" cm="1">
        <f t="array" ref="J4285">IFERROR(_xlfn.IFS(B4285=2015,H4285/$O$13,B4285=2016,H4285/$O$14,B4285=2017,H4285/$O$15,B4285=2018,H4285/$O$16,B4285=2019,H4285/$O$17,B4285=2020,H4285/$O$18,B4285=2021,H4285/$O$19,B4285=2022,H4285/$O$20),"")</f>
        <v>4.5432581718264192E-4</v>
      </c>
      <c r="K4285" s="3" cm="1">
        <f t="array" ref="K4285">IFERROR(_xlfn.IFS(B4285=2015,J4285*$P$4,B4285=2016,J4285*$P$5,B4285=2017,J4285*$P$6,B4285=2018,J4285*$P$7,B4285=2019,J4285*$P$8,B4285=2020,J4285*$P$9,B4285=2021,J4285*$P$10,B4285=2022,J4285*$P$11),"")</f>
        <v>780010.77740574698</v>
      </c>
      <c r="L4285" s="3">
        <f t="shared" si="67"/>
        <v>1476232.777405747</v>
      </c>
    </row>
    <row r="4286" spans="1:12">
      <c r="A4286" t="s">
        <v>4230</v>
      </c>
      <c r="B4286">
        <v>2019</v>
      </c>
      <c r="D4286" t="s">
        <v>264</v>
      </c>
      <c r="E4286" t="s">
        <v>265</v>
      </c>
      <c r="F4286" t="s">
        <v>4167</v>
      </c>
      <c r="G4286" t="s">
        <v>266</v>
      </c>
      <c r="H4286" s="5">
        <v>760822</v>
      </c>
      <c r="I4286" t="str">
        <f>IFERROR(VLOOKUP(G4286,'NCES Match'!$A$2:$B$1307,2,FALSE),"")</f>
        <v/>
      </c>
      <c r="J4286" cm="1">
        <f t="array" ref="J4286">IFERROR(_xlfn.IFS(B4286=2015,H4286/$O$13,B4286=2016,H4286/$O$14,B4286=2017,H4286/$O$15,B4286=2018,H4286/$O$16,B4286=2019,H4286/$O$17,B4286=2020,H4286/$O$18,B4286=2021,H4286/$O$19,B4286=2022,H4286/$O$20),"")</f>
        <v>4.8173729423252662E-4</v>
      </c>
      <c r="K4286" s="3" cm="1">
        <f t="array" ref="K4286">IFERROR(_xlfn.IFS(B4286=2015,J4286*$P$4,B4286=2016,J4286*$P$5,B4286=2017,J4286*$P$6,B4286=2018,J4286*$P$7,B4286=2019,J4286*$P$8,B4286=2020,J4286*$P$9,B4286=2021,J4286*$P$10,B4286=2022,J4286*$P$11),"")</f>
        <v>837223.75388250197</v>
      </c>
      <c r="L4286" s="3">
        <f t="shared" si="67"/>
        <v>1598045.753882502</v>
      </c>
    </row>
    <row r="4287" spans="1:12">
      <c r="A4287" t="s">
        <v>4230</v>
      </c>
      <c r="B4287">
        <v>2020</v>
      </c>
      <c r="D4287" t="s">
        <v>264</v>
      </c>
      <c r="E4287" t="s">
        <v>265</v>
      </c>
      <c r="F4287" t="s">
        <v>4167</v>
      </c>
      <c r="G4287" t="s">
        <v>266</v>
      </c>
      <c r="H4287" s="5">
        <v>865229</v>
      </c>
      <c r="I4287" t="str">
        <f>IFERROR(VLOOKUP(G4287,'NCES Match'!$A$2:$B$1307,2,FALSE),"")</f>
        <v/>
      </c>
      <c r="J4287" cm="1">
        <f t="array" ref="J4287">IFERROR(_xlfn.IFS(B4287=2015,H4287/$O$13,B4287=2016,H4287/$O$14,B4287=2017,H4287/$O$15,B4287=2018,H4287/$O$16,B4287=2019,H4287/$O$17,B4287=2020,H4287/$O$18,B4287=2021,H4287/$O$19,B4287=2022,H4287/$O$20),"")</f>
        <v>4.6887413857567745E-4</v>
      </c>
      <c r="K4287" s="3" cm="1">
        <f t="array" ref="K4287">IFERROR(_xlfn.IFS(B4287=2015,J4287*$P$4,B4287=2016,J4287*$P$5,B4287=2017,J4287*$P$6,B4287=2018,J4287*$P$7,B4287=2019,J4287*$P$8,B4287=2020,J4287*$P$9,B4287=2021,J4287*$P$10,B4287=2022,J4287*$P$11),"")</f>
        <v>988388.00399822812</v>
      </c>
      <c r="L4287" s="3">
        <f t="shared" si="67"/>
        <v>1853617.0039982281</v>
      </c>
    </row>
    <row r="4288" spans="1:12">
      <c r="A4288" t="s">
        <v>4230</v>
      </c>
      <c r="B4288">
        <v>2021</v>
      </c>
      <c r="D4288" t="s">
        <v>264</v>
      </c>
      <c r="E4288" t="s">
        <v>265</v>
      </c>
      <c r="F4288" t="s">
        <v>4167</v>
      </c>
      <c r="G4288" t="s">
        <v>266</v>
      </c>
      <c r="H4288" s="5">
        <v>839510.12</v>
      </c>
      <c r="I4288" t="str">
        <f>IFERROR(VLOOKUP(G4288,'NCES Match'!$A$2:$B$1307,2,FALSE),"")</f>
        <v/>
      </c>
      <c r="J4288" cm="1">
        <f t="array" ref="J4288">IFERROR(_xlfn.IFS(B4288=2015,H4288/$O$13,B4288=2016,H4288/$O$14,B4288=2017,H4288/$O$15,B4288=2018,H4288/$O$16,B4288=2019,H4288/$O$17,B4288=2020,H4288/$O$18,B4288=2021,H4288/$O$19,B4288=2022,H4288/$O$20),"")</f>
        <v>4.2952948950111521E-4</v>
      </c>
      <c r="K4288" s="3" cm="1">
        <f t="array" ref="K4288">IFERROR(_xlfn.IFS(B4288=2015,J4288*$P$4,B4288=2016,J4288*$P$5,B4288=2017,J4288*$P$6,B4288=2018,J4288*$P$7,B4288=2019,J4288*$P$8,B4288=2020,J4288*$P$9,B4288=2021,J4288*$P$10,B4288=2022,J4288*$P$11),"")</f>
        <v>919430.76319222106</v>
      </c>
      <c r="L4288" s="3">
        <f t="shared" si="67"/>
        <v>1758940.8831922212</v>
      </c>
    </row>
    <row r="4289" spans="1:12">
      <c r="A4289" t="s">
        <v>4230</v>
      </c>
      <c r="B4289">
        <v>2022</v>
      </c>
      <c r="D4289" t="s">
        <v>264</v>
      </c>
      <c r="E4289" t="s">
        <v>265</v>
      </c>
      <c r="F4289" t="s">
        <v>4167</v>
      </c>
      <c r="G4289" t="s">
        <v>266</v>
      </c>
      <c r="H4289" s="5">
        <v>889828.51</v>
      </c>
      <c r="I4289" t="str">
        <f>IFERROR(VLOOKUP(G4289,'NCES Match'!$A$2:$B$1307,2,FALSE),"")</f>
        <v/>
      </c>
      <c r="J4289" cm="1">
        <f t="array" ref="J4289">IFERROR(_xlfn.IFS(B4289=2015,H4289/$O$13,B4289=2016,H4289/$O$14,B4289=2017,H4289/$O$15,B4289=2018,H4289/$O$16,B4289=2019,H4289/$O$17,B4289=2020,H4289/$O$18,B4289=2021,H4289/$O$19,B4289=2022,H4289/$O$20),"")</f>
        <v>3.9083994835165537E-4</v>
      </c>
      <c r="K4289" s="3" cm="1">
        <f t="array" ref="K4289">IFERROR(_xlfn.IFS(B4289=2015,J4289*$P$4,B4289=2016,J4289*$P$5,B4289=2017,J4289*$P$6,B4289=2018,J4289*$P$7,B4289=2019,J4289*$P$8,B4289=2020,J4289*$P$9,B4289=2021,J4289*$P$10,B4289=2022,J4289*$P$11),"")</f>
        <v>841667.18684120756</v>
      </c>
      <c r="L4289" s="3">
        <f t="shared" si="67"/>
        <v>1731495.6968412076</v>
      </c>
    </row>
    <row r="4290" spans="1:12">
      <c r="A4290" t="s">
        <v>4230</v>
      </c>
      <c r="B4290">
        <v>2023</v>
      </c>
      <c r="D4290" t="s">
        <v>264</v>
      </c>
      <c r="E4290" t="s">
        <v>265</v>
      </c>
      <c r="F4290" t="s">
        <v>4167</v>
      </c>
      <c r="G4290" t="s">
        <v>266</v>
      </c>
      <c r="H4290" s="5">
        <v>978623.24</v>
      </c>
      <c r="I4290" t="str">
        <f>IFERROR(VLOOKUP(G4290,'NCES Match'!$A$2:$B$1307,2,FALSE),"")</f>
        <v/>
      </c>
      <c r="J4290" t="str" cm="1">
        <f t="array" ref="J4290">IFERROR(_xlfn.IFS(B4290=2015,H4290/$O$13,B4290=2016,H4290/$O$14,B4290=2017,H4290/$O$15,B4290=2018,H4290/$O$16,B4290=2019,H4290/$O$17,B4290=2020,H4290/$O$18,B4290=2021,H4290/$O$19,B4290=2022,H4290/$O$20),"")</f>
        <v/>
      </c>
      <c r="K4290" s="3" t="str" cm="1">
        <f t="array" ref="K4290">IFERROR(_xlfn.IFS(B4290=2015,J4290*$P$4,B4290=2016,J4290*$P$5,B4290=2017,J4290*$P$6,B4290=2018,J4290*$P$7,B4290=2019,J4290*$P$8,B4290=2020,J4290*$P$9,B4290=2021,J4290*$P$10,B4290=2022,J4290*$P$11),"")</f>
        <v/>
      </c>
      <c r="L4290" s="3">
        <f t="shared" si="67"/>
        <v>978623.24</v>
      </c>
    </row>
    <row r="4291" spans="1:12">
      <c r="A4291">
        <v>4835490</v>
      </c>
      <c r="B4291">
        <v>2015</v>
      </c>
      <c r="C4291" t="s">
        <v>381</v>
      </c>
      <c r="D4291" t="s">
        <v>2599</v>
      </c>
      <c r="E4291" t="s">
        <v>2600</v>
      </c>
      <c r="G4291" t="s">
        <v>2601</v>
      </c>
      <c r="H4291" s="5">
        <v>215284.66</v>
      </c>
      <c r="I4291">
        <f>IFERROR(VLOOKUP(G4291,'NCES Match'!$A$2:$B$1307,2,FALSE),"")</f>
        <v>4835490</v>
      </c>
      <c r="J4291" cm="1">
        <f t="array" ref="J4291">IFERROR(_xlfn.IFS(B4291=2015,H4291/$O$13,B4291=2016,H4291/$O$14,B4291=2017,H4291/$O$15,B4291=2018,H4291/$O$16,B4291=2019,H4291/$O$17,B4291=2020,H4291/$O$18,B4291=2021,H4291/$O$19,B4291=2022,H4291/$O$20),"")</f>
        <v>1.6865481145011922E-4</v>
      </c>
      <c r="K4291" s="3" cm="1">
        <f t="array" ref="K4291">IFERROR(_xlfn.IFS(B4291=2015,J4291*$P$4,B4291=2016,J4291*$P$5,B4291=2017,J4291*$P$6,B4291=2018,J4291*$P$7,B4291=2019,J4291*$P$8,B4291=2020,J4291*$P$9,B4291=2021,J4291*$P$10,B4291=2022,J4291*$P$11),"")</f>
        <v>268411.26325371995</v>
      </c>
      <c r="L4291" s="3">
        <f t="shared" ref="L4291:L4354" si="68">SUM(H4291,K4291)</f>
        <v>483695.92325371993</v>
      </c>
    </row>
    <row r="4292" spans="1:12">
      <c r="A4292">
        <v>4835490</v>
      </c>
      <c r="B4292">
        <v>2016</v>
      </c>
      <c r="C4292" t="s">
        <v>4102</v>
      </c>
      <c r="D4292" t="s">
        <v>2599</v>
      </c>
      <c r="E4292" t="s">
        <v>2600</v>
      </c>
      <c r="F4292" t="s">
        <v>4101</v>
      </c>
      <c r="G4292" t="s">
        <v>2601</v>
      </c>
      <c r="H4292" s="5">
        <v>217126</v>
      </c>
      <c r="I4292">
        <f>IFERROR(VLOOKUP(G4292,'NCES Match'!$A$2:$B$1307,2,FALSE),"")</f>
        <v>4835490</v>
      </c>
      <c r="J4292" cm="1">
        <f t="array" ref="J4292">IFERROR(_xlfn.IFS(B4292=2015,H4292/$O$13,B4292=2016,H4292/$O$14,B4292=2017,H4292/$O$15,B4292=2018,H4292/$O$16,B4292=2019,H4292/$O$17,B4292=2020,H4292/$O$18,B4292=2021,H4292/$O$19,B4292=2022,H4292/$O$20),"")</f>
        <v>1.5543331844921946E-4</v>
      </c>
      <c r="K4292" s="3" cm="1">
        <f t="array" ref="K4292">IFERROR(_xlfn.IFS(B4292=2015,J4292*$P$4,B4292=2016,J4292*$P$5,B4292=2017,J4292*$P$6,B4292=2018,J4292*$P$7,B4292=2019,J4292*$P$8,B4292=2020,J4292*$P$9,B4292=2021,J4292*$P$10,B4292=2022,J4292*$P$11),"")</f>
        <v>260448.92537384701</v>
      </c>
      <c r="L4292" s="3">
        <f t="shared" si="68"/>
        <v>477574.92537384701</v>
      </c>
    </row>
    <row r="4293" spans="1:12">
      <c r="A4293">
        <v>4835490</v>
      </c>
      <c r="B4293">
        <v>2017</v>
      </c>
      <c r="D4293" t="s">
        <v>2599</v>
      </c>
      <c r="E4293" t="s">
        <v>2600</v>
      </c>
      <c r="F4293" t="s">
        <v>4101</v>
      </c>
      <c r="G4293" t="s">
        <v>2601</v>
      </c>
      <c r="H4293" s="5">
        <v>206258</v>
      </c>
      <c r="I4293">
        <f>IFERROR(VLOOKUP(G4293,'NCES Match'!$A$2:$B$1307,2,FALSE),"")</f>
        <v>4835490</v>
      </c>
      <c r="J4293" cm="1">
        <f t="array" ref="J4293">IFERROR(_xlfn.IFS(B4293=2015,H4293/$O$13,B4293=2016,H4293/$O$14,B4293=2017,H4293/$O$15,B4293=2018,H4293/$O$16,B4293=2019,H4293/$O$17,B4293=2020,H4293/$O$18,B4293=2021,H4293/$O$19,B4293=2022,H4293/$O$20),"")</f>
        <v>1.4220226112529689E-4</v>
      </c>
      <c r="K4293" s="3" cm="1">
        <f t="array" ref="K4293">IFERROR(_xlfn.IFS(B4293=2015,J4293*$P$4,B4293=2016,J4293*$P$5,B4293=2017,J4293*$P$6,B4293=2018,J4293*$P$7,B4293=2019,J4293*$P$8,B4293=2020,J4293*$P$9,B4293=2021,J4293*$P$10,B4293=2022,J4293*$P$11),"")</f>
        <v>241494.68023951069</v>
      </c>
      <c r="L4293" s="3">
        <f t="shared" si="68"/>
        <v>447752.68023951072</v>
      </c>
    </row>
    <row r="4294" spans="1:12">
      <c r="A4294">
        <v>4835490</v>
      </c>
      <c r="B4294">
        <v>2018</v>
      </c>
      <c r="D4294" t="s">
        <v>2599</v>
      </c>
      <c r="E4294" t="s">
        <v>2600</v>
      </c>
      <c r="F4294" t="s">
        <v>4101</v>
      </c>
      <c r="G4294" t="s">
        <v>2601</v>
      </c>
      <c r="H4294" s="5">
        <v>212844</v>
      </c>
      <c r="I4294">
        <f>IFERROR(VLOOKUP(G4294,'NCES Match'!$A$2:$B$1307,2,FALSE),"")</f>
        <v>4835490</v>
      </c>
      <c r="J4294" cm="1">
        <f t="array" ref="J4294">IFERROR(_xlfn.IFS(B4294=2015,H4294/$O$13,B4294=2016,H4294/$O$14,B4294=2017,H4294/$O$15,B4294=2018,H4294/$O$16,B4294=2019,H4294/$O$17,B4294=2020,H4294/$O$18,B4294=2021,H4294/$O$19,B4294=2022,H4294/$O$20),"")</f>
        <v>1.3889323266490033E-4</v>
      </c>
      <c r="K4294" s="3" cm="1">
        <f t="array" ref="K4294">IFERROR(_xlfn.IFS(B4294=2015,J4294*$P$4,B4294=2016,J4294*$P$5,B4294=2017,J4294*$P$6,B4294=2018,J4294*$P$7,B4294=2019,J4294*$P$8,B4294=2020,J4294*$P$9,B4294=2021,J4294*$P$10,B4294=2022,J4294*$P$11),"")</f>
        <v>238459.30451228027</v>
      </c>
      <c r="L4294" s="3">
        <f t="shared" si="68"/>
        <v>451303.30451228027</v>
      </c>
    </row>
    <row r="4295" spans="1:12">
      <c r="A4295">
        <v>4835490</v>
      </c>
      <c r="B4295">
        <v>2019</v>
      </c>
      <c r="D4295" t="s">
        <v>2599</v>
      </c>
      <c r="E4295" t="s">
        <v>2600</v>
      </c>
      <c r="F4295" t="s">
        <v>4101</v>
      </c>
      <c r="G4295" t="s">
        <v>2601</v>
      </c>
      <c r="H4295" s="5">
        <v>198316</v>
      </c>
      <c r="I4295">
        <f>IFERROR(VLOOKUP(G4295,'NCES Match'!$A$2:$B$1307,2,FALSE),"")</f>
        <v>4835490</v>
      </c>
      <c r="J4295" cm="1">
        <f t="array" ref="J4295">IFERROR(_xlfn.IFS(B4295=2015,H4295/$O$13,B4295=2016,H4295/$O$14,B4295=2017,H4295/$O$15,B4295=2018,H4295/$O$16,B4295=2019,H4295/$O$17,B4295=2020,H4295/$O$18,B4295=2021,H4295/$O$19,B4295=2022,H4295/$O$20),"")</f>
        <v>1.2556973016424045E-4</v>
      </c>
      <c r="K4295" s="3" cm="1">
        <f t="array" ref="K4295">IFERROR(_xlfn.IFS(B4295=2015,J4295*$P$4,B4295=2016,J4295*$P$5,B4295=2017,J4295*$P$6,B4295=2018,J4295*$P$7,B4295=2019,J4295*$P$8,B4295=2020,J4295*$P$9,B4295=2021,J4295*$P$10,B4295=2022,J4295*$P$11),"")</f>
        <v>218230.8949727561</v>
      </c>
      <c r="L4295" s="3">
        <f t="shared" si="68"/>
        <v>416546.8949727561</v>
      </c>
    </row>
    <row r="4296" spans="1:12">
      <c r="A4296">
        <v>4835490</v>
      </c>
      <c r="B4296">
        <v>2020</v>
      </c>
      <c r="D4296" t="s">
        <v>2599</v>
      </c>
      <c r="E4296" t="s">
        <v>2600</v>
      </c>
      <c r="F4296" t="s">
        <v>4230</v>
      </c>
      <c r="G4296" t="s">
        <v>2601</v>
      </c>
      <c r="H4296" s="5">
        <v>178321</v>
      </c>
      <c r="I4296">
        <f>IFERROR(VLOOKUP(G4296,'NCES Match'!$A$2:$B$1307,2,FALSE),"")</f>
        <v>4835490</v>
      </c>
      <c r="J4296" cm="1">
        <f t="array" ref="J4296">IFERROR(_xlfn.IFS(B4296=2015,H4296/$O$13,B4296=2016,H4296/$O$14,B4296=2017,H4296/$O$15,B4296=2018,H4296/$O$16,B4296=2019,H4296/$O$17,B4296=2020,H4296/$O$18,B4296=2021,H4296/$O$19,B4296=2022,H4296/$O$20),"")</f>
        <v>9.6633498489941255E-5</v>
      </c>
      <c r="K4296" s="3" cm="1">
        <f t="array" ref="K4296">IFERROR(_xlfn.IFS(B4296=2015,J4296*$P$4,B4296=2016,J4296*$P$5,B4296=2017,J4296*$P$6,B4296=2018,J4296*$P$7,B4296=2019,J4296*$P$8,B4296=2020,J4296*$P$9,B4296=2021,J4296*$P$10,B4296=2022,J4296*$P$11),"")</f>
        <v>203703.68684009442</v>
      </c>
      <c r="L4296" s="3">
        <f t="shared" si="68"/>
        <v>382024.68684009439</v>
      </c>
    </row>
    <row r="4297" spans="1:12">
      <c r="A4297">
        <v>4835490</v>
      </c>
      <c r="B4297">
        <v>2021</v>
      </c>
      <c r="D4297" t="s">
        <v>2599</v>
      </c>
      <c r="E4297" t="s">
        <v>2600</v>
      </c>
      <c r="F4297" t="s">
        <v>4101</v>
      </c>
      <c r="G4297" t="s">
        <v>2601</v>
      </c>
      <c r="H4297" s="5">
        <v>195322.45</v>
      </c>
      <c r="I4297">
        <f>IFERROR(VLOOKUP(G4297,'NCES Match'!$A$2:$B$1307,2,FALSE),"")</f>
        <v>4835490</v>
      </c>
      <c r="J4297" cm="1">
        <f t="array" ref="J4297">IFERROR(_xlfn.IFS(B4297=2015,H4297/$O$13,B4297=2016,H4297/$O$14,B4297=2017,H4297/$O$15,B4297=2018,H4297/$O$16,B4297=2019,H4297/$O$17,B4297=2020,H4297/$O$18,B4297=2021,H4297/$O$19,B4297=2022,H4297/$O$20),"")</f>
        <v>9.9935367350434208E-5</v>
      </c>
      <c r="K4297" s="3" cm="1">
        <f t="array" ref="K4297">IFERROR(_xlfn.IFS(B4297=2015,J4297*$P$4,B4297=2016,J4297*$P$5,B4297=2017,J4297*$P$6,B4297=2018,J4297*$P$7,B4297=2019,J4297*$P$8,B4297=2020,J4297*$P$9,B4297=2021,J4297*$P$10,B4297=2022,J4297*$P$11),"")</f>
        <v>213916.97966913664</v>
      </c>
      <c r="L4297" s="3">
        <f t="shared" si="68"/>
        <v>409239.42966913665</v>
      </c>
    </row>
    <row r="4298" spans="1:12">
      <c r="A4298">
        <v>4835490</v>
      </c>
      <c r="B4298">
        <v>2022</v>
      </c>
      <c r="D4298" t="s">
        <v>2599</v>
      </c>
      <c r="E4298" t="s">
        <v>2600</v>
      </c>
      <c r="F4298" t="s">
        <v>4101</v>
      </c>
      <c r="G4298" t="s">
        <v>2601</v>
      </c>
      <c r="H4298" s="5">
        <v>227667.75</v>
      </c>
      <c r="I4298">
        <f>IFERROR(VLOOKUP(G4298,'NCES Match'!$A$2:$B$1307,2,FALSE),"")</f>
        <v>4835490</v>
      </c>
      <c r="J4298" cm="1">
        <f t="array" ref="J4298">IFERROR(_xlfn.IFS(B4298=2015,H4298/$O$13,B4298=2016,H4298/$O$14,B4298=2017,H4298/$O$15,B4298=2018,H4298/$O$16,B4298=2019,H4298/$O$17,B4298=2020,H4298/$O$18,B4298=2021,H4298/$O$19,B4298=2022,H4298/$O$20),"")</f>
        <v>9.9998652157523677E-5</v>
      </c>
      <c r="K4298" s="3" cm="1">
        <f t="array" ref="K4298">IFERROR(_xlfn.IFS(B4298=2015,J4298*$P$4,B4298=2016,J4298*$P$5,B4298=2017,J4298*$P$6,B4298=2018,J4298*$P$7,B4298=2019,J4298*$P$8,B4298=2020,J4298*$P$9,B4298=2021,J4298*$P$10,B4298=2022,J4298*$P$11),"")</f>
        <v>215345.39804413248</v>
      </c>
      <c r="L4298" s="3">
        <f t="shared" si="68"/>
        <v>443013.14804413251</v>
      </c>
    </row>
    <row r="4299" spans="1:12">
      <c r="A4299">
        <v>4835490</v>
      </c>
      <c r="B4299">
        <v>2023</v>
      </c>
      <c r="D4299" t="s">
        <v>2599</v>
      </c>
      <c r="E4299" t="s">
        <v>2600</v>
      </c>
      <c r="F4299" t="s">
        <v>4101</v>
      </c>
      <c r="G4299" t="s">
        <v>2601</v>
      </c>
      <c r="H4299" s="5">
        <v>199577.66</v>
      </c>
      <c r="I4299">
        <f>IFERROR(VLOOKUP(G4299,'NCES Match'!$A$2:$B$1307,2,FALSE),"")</f>
        <v>4835490</v>
      </c>
      <c r="J4299" t="str" cm="1">
        <f t="array" ref="J4299">IFERROR(_xlfn.IFS(B4299=2015,H4299/$O$13,B4299=2016,H4299/$O$14,B4299=2017,H4299/$O$15,B4299=2018,H4299/$O$16,B4299=2019,H4299/$O$17,B4299=2020,H4299/$O$18,B4299=2021,H4299/$O$19,B4299=2022,H4299/$O$20),"")</f>
        <v/>
      </c>
      <c r="K4299" s="3" t="str" cm="1">
        <f t="array" ref="K4299">IFERROR(_xlfn.IFS(B4299=2015,J4299*$P$4,B4299=2016,J4299*$P$5,B4299=2017,J4299*$P$6,B4299=2018,J4299*$P$7,B4299=2019,J4299*$P$8,B4299=2020,J4299*$P$9,B4299=2021,J4299*$P$10,B4299=2022,J4299*$P$11),"")</f>
        <v/>
      </c>
      <c r="L4299" s="3">
        <f t="shared" si="68"/>
        <v>199577.66</v>
      </c>
    </row>
    <row r="4300" spans="1:12">
      <c r="A4300">
        <v>4840890</v>
      </c>
      <c r="B4300">
        <v>2015</v>
      </c>
      <c r="C4300" t="s">
        <v>381</v>
      </c>
      <c r="D4300" t="s">
        <v>3064</v>
      </c>
      <c r="E4300" t="s">
        <v>3065</v>
      </c>
      <c r="G4300" t="s">
        <v>3066</v>
      </c>
      <c r="H4300" s="5">
        <v>26069.91</v>
      </c>
      <c r="I4300">
        <f>IFERROR(VLOOKUP(G4300,'NCES Match'!$A$2:$B$1307,2,FALSE),"")</f>
        <v>4840890</v>
      </c>
      <c r="J4300" cm="1">
        <f t="array" ref="J4300">IFERROR(_xlfn.IFS(B4300=2015,H4300/$O$13,B4300=2016,H4300/$O$14,B4300=2017,H4300/$O$15,B4300=2018,H4300/$O$16,B4300=2019,H4300/$O$17,B4300=2020,H4300/$O$18,B4300=2021,H4300/$O$19,B4300=2022,H4300/$O$20),"")</f>
        <v>2.0423265436429968E-5</v>
      </c>
      <c r="K4300" s="3" cm="1">
        <f t="array" ref="K4300">IFERROR(_xlfn.IFS(B4300=2015,J4300*$P$4,B4300=2016,J4300*$P$5,B4300=2017,J4300*$P$6,B4300=2018,J4300*$P$7,B4300=2019,J4300*$P$8,B4300=2020,J4300*$P$9,B4300=2021,J4300*$P$10,B4300=2022,J4300*$P$11),"")</f>
        <v>32503.27949985283</v>
      </c>
      <c r="L4300" s="3">
        <f t="shared" si="68"/>
        <v>58573.18949985283</v>
      </c>
    </row>
    <row r="4301" spans="1:12">
      <c r="A4301">
        <v>4840890</v>
      </c>
      <c r="B4301">
        <v>2016</v>
      </c>
      <c r="C4301" t="s">
        <v>4102</v>
      </c>
      <c r="D4301" t="s">
        <v>3064</v>
      </c>
      <c r="E4301" t="s">
        <v>3065</v>
      </c>
      <c r="F4301" t="s">
        <v>4101</v>
      </c>
      <c r="G4301" t="s">
        <v>3066</v>
      </c>
      <c r="H4301" s="5">
        <v>22187</v>
      </c>
      <c r="I4301">
        <f>IFERROR(VLOOKUP(G4301,'NCES Match'!$A$2:$B$1307,2,FALSE),"")</f>
        <v>4840890</v>
      </c>
      <c r="J4301" cm="1">
        <f t="array" ref="J4301">IFERROR(_xlfn.IFS(B4301=2015,H4301/$O$13,B4301=2016,H4301/$O$14,B4301=2017,H4301/$O$15,B4301=2018,H4301/$O$16,B4301=2019,H4301/$O$17,B4301=2020,H4301/$O$18,B4301=2021,H4301/$O$19,B4301=2022,H4301/$O$20),"")</f>
        <v>1.5882939106476571E-5</v>
      </c>
      <c r="K4301" s="3" cm="1">
        <f t="array" ref="K4301">IFERROR(_xlfn.IFS(B4301=2015,J4301*$P$4,B4301=2016,J4301*$P$5,B4301=2017,J4301*$P$6,B4301=2018,J4301*$P$7,B4301=2019,J4301*$P$8,B4301=2020,J4301*$P$9,B4301=2021,J4301*$P$10,B4301=2022,J4301*$P$11),"")</f>
        <v>26613.949076893343</v>
      </c>
      <c r="L4301" s="3">
        <f t="shared" si="68"/>
        <v>48800.949076893347</v>
      </c>
    </row>
    <row r="4302" spans="1:12">
      <c r="A4302">
        <v>4840890</v>
      </c>
      <c r="B4302">
        <v>2017</v>
      </c>
      <c r="D4302" t="s">
        <v>3064</v>
      </c>
      <c r="E4302" t="s">
        <v>3065</v>
      </c>
      <c r="F4302" t="s">
        <v>4101</v>
      </c>
      <c r="G4302" t="s">
        <v>3066</v>
      </c>
      <c r="H4302" s="5">
        <v>24415</v>
      </c>
      <c r="I4302">
        <f>IFERROR(VLOOKUP(G4302,'NCES Match'!$A$2:$B$1307,2,FALSE),"")</f>
        <v>4840890</v>
      </c>
      <c r="J4302" cm="1">
        <f t="array" ref="J4302">IFERROR(_xlfn.IFS(B4302=2015,H4302/$O$13,B4302=2016,H4302/$O$14,B4302=2017,H4302/$O$15,B4302=2018,H4302/$O$16,B4302=2019,H4302/$O$17,B4302=2020,H4302/$O$18,B4302=2021,H4302/$O$19,B4302=2022,H4302/$O$20),"")</f>
        <v>1.6832647487002315E-5</v>
      </c>
      <c r="K4302" s="3" cm="1">
        <f t="array" ref="K4302">IFERROR(_xlfn.IFS(B4302=2015,J4302*$P$4,B4302=2016,J4302*$P$5,B4302=2017,J4302*$P$6,B4302=2018,J4302*$P$7,B4302=2019,J4302*$P$8,B4302=2020,J4302*$P$9,B4302=2021,J4302*$P$10,B4302=2022,J4302*$P$11),"")</f>
        <v>28586.006933295455</v>
      </c>
      <c r="L4302" s="3">
        <f t="shared" si="68"/>
        <v>53001.006933295459</v>
      </c>
    </row>
    <row r="4303" spans="1:12">
      <c r="A4303">
        <v>4840890</v>
      </c>
      <c r="B4303">
        <v>2018</v>
      </c>
      <c r="D4303" t="s">
        <v>3064</v>
      </c>
      <c r="E4303" t="s">
        <v>3065</v>
      </c>
      <c r="F4303" t="s">
        <v>4101</v>
      </c>
      <c r="G4303" t="s">
        <v>3066</v>
      </c>
      <c r="H4303" s="5">
        <v>20023</v>
      </c>
      <c r="I4303">
        <f>IFERROR(VLOOKUP(G4303,'NCES Match'!$A$2:$B$1307,2,FALSE),"")</f>
        <v>4840890</v>
      </c>
      <c r="J4303" cm="1">
        <f t="array" ref="J4303">IFERROR(_xlfn.IFS(B4303=2015,H4303/$O$13,B4303=2016,H4303/$O$14,B4303=2017,H4303/$O$15,B4303=2018,H4303/$O$16,B4303=2019,H4303/$O$17,B4303=2020,H4303/$O$18,B4303=2021,H4303/$O$19,B4303=2022,H4303/$O$20),"")</f>
        <v>1.3066185552091201E-5</v>
      </c>
      <c r="K4303" s="3" cm="1">
        <f t="array" ref="K4303">IFERROR(_xlfn.IFS(B4303=2015,J4303*$P$4,B4303=2016,J4303*$P$5,B4303=2017,J4303*$P$6,B4303=2018,J4303*$P$7,B4303=2019,J4303*$P$8,B4303=2020,J4303*$P$9,B4303=2021,J4303*$P$10,B4303=2022,J4303*$P$11),"")</f>
        <v>22432.723751899928</v>
      </c>
      <c r="L4303" s="3">
        <f t="shared" si="68"/>
        <v>42455.723751899932</v>
      </c>
    </row>
    <row r="4304" spans="1:12">
      <c r="A4304">
        <v>4840890</v>
      </c>
      <c r="B4304">
        <v>2019</v>
      </c>
      <c r="D4304" t="s">
        <v>3064</v>
      </c>
      <c r="E4304" t="s">
        <v>3065</v>
      </c>
      <c r="F4304" t="s">
        <v>4101</v>
      </c>
      <c r="G4304" t="s">
        <v>3066</v>
      </c>
      <c r="H4304" s="5">
        <v>24880</v>
      </c>
      <c r="I4304">
        <f>IFERROR(VLOOKUP(G4304,'NCES Match'!$A$2:$B$1307,2,FALSE),"")</f>
        <v>4840890</v>
      </c>
      <c r="J4304" cm="1">
        <f t="array" ref="J4304">IFERROR(_xlfn.IFS(B4304=2015,H4304/$O$13,B4304=2016,H4304/$O$14,B4304=2017,H4304/$O$15,B4304=2018,H4304/$O$16,B4304=2019,H4304/$O$17,B4304=2020,H4304/$O$18,B4304=2021,H4304/$O$19,B4304=2022,H4304/$O$20),"")</f>
        <v>1.575351906294148E-5</v>
      </c>
      <c r="K4304" s="3" cm="1">
        <f t="array" ref="K4304">IFERROR(_xlfn.IFS(B4304=2015,J4304*$P$4,B4304=2016,J4304*$P$5,B4304=2017,J4304*$P$6,B4304=2018,J4304*$P$7,B4304=2019,J4304*$P$8,B4304=2020,J4304*$P$9,B4304=2021,J4304*$P$10,B4304=2022,J4304*$P$11),"")</f>
        <v>27378.449882622543</v>
      </c>
      <c r="L4304" s="3">
        <f t="shared" si="68"/>
        <v>52258.449882622546</v>
      </c>
    </row>
    <row r="4305" spans="1:12">
      <c r="A4305">
        <v>4840890</v>
      </c>
      <c r="B4305">
        <v>2020</v>
      </c>
      <c r="D4305" t="s">
        <v>3064</v>
      </c>
      <c r="E4305" t="s">
        <v>3065</v>
      </c>
      <c r="F4305" t="s">
        <v>4230</v>
      </c>
      <c r="G4305" t="s">
        <v>3066</v>
      </c>
      <c r="H4305" s="5">
        <v>31802</v>
      </c>
      <c r="I4305">
        <f>IFERROR(VLOOKUP(G4305,'NCES Match'!$A$2:$B$1307,2,FALSE),"")</f>
        <v>4840890</v>
      </c>
      <c r="J4305" cm="1">
        <f t="array" ref="J4305">IFERROR(_xlfn.IFS(B4305=2015,H4305/$O$13,B4305=2016,H4305/$O$14,B4305=2017,H4305/$O$15,B4305=2018,H4305/$O$16,B4305=2019,H4305/$O$17,B4305=2020,H4305/$O$18,B4305=2021,H4305/$O$19,B4305=2022,H4305/$O$20),"")</f>
        <v>1.7233744309291175E-5</v>
      </c>
      <c r="K4305" s="3" cm="1">
        <f t="array" ref="K4305">IFERROR(_xlfn.IFS(B4305=2015,J4305*$P$4,B4305=2016,J4305*$P$5,B4305=2017,J4305*$P$6,B4305=2018,J4305*$P$7,B4305=2019,J4305*$P$8,B4305=2020,J4305*$P$9,B4305=2021,J4305*$P$10,B4305=2022,J4305*$P$11),"")</f>
        <v>36328.781516976029</v>
      </c>
      <c r="L4305" s="3">
        <f t="shared" si="68"/>
        <v>68130.781516976029</v>
      </c>
    </row>
    <row r="4306" spans="1:12">
      <c r="A4306">
        <v>4840890</v>
      </c>
      <c r="B4306">
        <v>2021</v>
      </c>
      <c r="D4306" t="s">
        <v>3064</v>
      </c>
      <c r="E4306" t="s">
        <v>3065</v>
      </c>
      <c r="F4306" t="s">
        <v>4230</v>
      </c>
      <c r="G4306" t="s">
        <v>3066</v>
      </c>
      <c r="H4306" s="5">
        <v>30750.78</v>
      </c>
      <c r="I4306">
        <f>IFERROR(VLOOKUP(G4306,'NCES Match'!$A$2:$B$1307,2,FALSE),"")</f>
        <v>4840890</v>
      </c>
      <c r="J4306" cm="1">
        <f t="array" ref="J4306">IFERROR(_xlfn.IFS(B4306=2015,H4306/$O$13,B4306=2016,H4306/$O$14,B4306=2017,H4306/$O$15,B4306=2018,H4306/$O$16,B4306=2019,H4306/$O$17,B4306=2020,H4306/$O$18,B4306=2021,H4306/$O$19,B4306=2022,H4306/$O$20),"")</f>
        <v>1.5733421814094514E-5</v>
      </c>
      <c r="K4306" s="3" cm="1">
        <f t="array" ref="K4306">IFERROR(_xlfn.IFS(B4306=2015,J4306*$P$4,B4306=2016,J4306*$P$5,B4306=2017,J4306*$P$6,B4306=2018,J4306*$P$7,B4306=2019,J4306*$P$8,B4306=2020,J4306*$P$9,B4306=2021,J4306*$P$10,B4306=2022,J4306*$P$11),"")</f>
        <v>33678.227874318043</v>
      </c>
      <c r="L4306" s="3">
        <f t="shared" si="68"/>
        <v>64429.007874318042</v>
      </c>
    </row>
    <row r="4307" spans="1:12">
      <c r="A4307">
        <v>4840890</v>
      </c>
      <c r="B4307">
        <v>2022</v>
      </c>
      <c r="D4307" t="s">
        <v>3064</v>
      </c>
      <c r="E4307" t="s">
        <v>3065</v>
      </c>
      <c r="F4307" t="s">
        <v>4101</v>
      </c>
      <c r="G4307" t="s">
        <v>3066</v>
      </c>
      <c r="H4307" s="5">
        <v>53982.82</v>
      </c>
      <c r="I4307">
        <f>IFERROR(VLOOKUP(G4307,'NCES Match'!$A$2:$B$1307,2,FALSE),"")</f>
        <v>4840890</v>
      </c>
      <c r="J4307" cm="1">
        <f t="array" ref="J4307">IFERROR(_xlfn.IFS(B4307=2015,H4307/$O$13,B4307=2016,H4307/$O$14,B4307=2017,H4307/$O$15,B4307=2018,H4307/$O$16,B4307=2019,H4307/$O$17,B4307=2020,H4307/$O$18,B4307=2021,H4307/$O$19,B4307=2022,H4307/$O$20),"")</f>
        <v>2.3710908724060445E-5</v>
      </c>
      <c r="K4307" s="3" cm="1">
        <f t="array" ref="K4307">IFERROR(_xlfn.IFS(B4307=2015,J4307*$P$4,B4307=2016,J4307*$P$5,B4307=2017,J4307*$P$6,B4307=2018,J4307*$P$7,B4307=2019,J4307*$P$8,B4307=2020,J4307*$P$9,B4307=2021,J4307*$P$10,B4307=2022,J4307*$P$11),"")</f>
        <v>51061.038994081311</v>
      </c>
      <c r="L4307" s="3">
        <f t="shared" si="68"/>
        <v>105043.85899408131</v>
      </c>
    </row>
    <row r="4308" spans="1:12">
      <c r="A4308">
        <v>4840890</v>
      </c>
      <c r="B4308">
        <v>2023</v>
      </c>
      <c r="D4308" t="s">
        <v>3064</v>
      </c>
      <c r="E4308" t="s">
        <v>3065</v>
      </c>
      <c r="F4308" t="s">
        <v>4101</v>
      </c>
      <c r="G4308" t="s">
        <v>3066</v>
      </c>
      <c r="H4308" s="5">
        <v>59874.39</v>
      </c>
      <c r="I4308">
        <f>IFERROR(VLOOKUP(G4308,'NCES Match'!$A$2:$B$1307,2,FALSE),"")</f>
        <v>4840890</v>
      </c>
      <c r="J4308" t="str" cm="1">
        <f t="array" ref="J4308">IFERROR(_xlfn.IFS(B4308=2015,H4308/$O$13,B4308=2016,H4308/$O$14,B4308=2017,H4308/$O$15,B4308=2018,H4308/$O$16,B4308=2019,H4308/$O$17,B4308=2020,H4308/$O$18,B4308=2021,H4308/$O$19,B4308=2022,H4308/$O$20),"")</f>
        <v/>
      </c>
      <c r="K4308" s="3" t="str" cm="1">
        <f t="array" ref="K4308">IFERROR(_xlfn.IFS(B4308=2015,J4308*$P$4,B4308=2016,J4308*$P$5,B4308=2017,J4308*$P$6,B4308=2018,J4308*$P$7,B4308=2019,J4308*$P$8,B4308=2020,J4308*$P$9,B4308=2021,J4308*$P$10,B4308=2022,J4308*$P$11),"")</f>
        <v/>
      </c>
      <c r="L4308" s="3">
        <f t="shared" si="68"/>
        <v>59874.39</v>
      </c>
    </row>
    <row r="4309" spans="1:12">
      <c r="A4309">
        <v>4817400</v>
      </c>
      <c r="B4309">
        <v>2015</v>
      </c>
      <c r="C4309" t="s">
        <v>381</v>
      </c>
      <c r="D4309" t="s">
        <v>1176</v>
      </c>
      <c r="E4309" t="s">
        <v>1177</v>
      </c>
      <c r="G4309" t="s">
        <v>1178</v>
      </c>
      <c r="H4309" s="5">
        <v>3547.61</v>
      </c>
      <c r="I4309">
        <f>IFERROR(VLOOKUP(G4309,'NCES Match'!$A$2:$B$1307,2,FALSE),"")</f>
        <v>4817400</v>
      </c>
      <c r="J4309" cm="1">
        <f t="array" ref="J4309">IFERROR(_xlfn.IFS(B4309=2015,H4309/$O$13,B4309=2016,H4309/$O$14,B4309=2017,H4309/$O$15,B4309=2018,H4309/$O$16,B4309=2019,H4309/$O$17,B4309=2020,H4309/$O$18,B4309=2021,H4309/$O$19,B4309=2022,H4309/$O$20),"")</f>
        <v>2.7792110020684122E-6</v>
      </c>
      <c r="K4309" s="3" cm="1">
        <f t="array" ref="K4309">IFERROR(_xlfn.IFS(B4309=2015,J4309*$P$4,B4309=2016,J4309*$P$5,B4309=2017,J4309*$P$6,B4309=2018,J4309*$P$7,B4309=2019,J4309*$P$8,B4309=2020,J4309*$P$9,B4309=2021,J4309*$P$10,B4309=2022,J4309*$P$11),"")</f>
        <v>4423.067029631974</v>
      </c>
      <c r="L4309" s="3">
        <f t="shared" si="68"/>
        <v>7970.6770296319737</v>
      </c>
    </row>
    <row r="4310" spans="1:12">
      <c r="A4310">
        <v>4817400</v>
      </c>
      <c r="B4310">
        <v>2016</v>
      </c>
      <c r="C4310" t="s">
        <v>4102</v>
      </c>
      <c r="D4310" t="s">
        <v>1176</v>
      </c>
      <c r="E4310" t="s">
        <v>1177</v>
      </c>
      <c r="F4310" t="s">
        <v>4101</v>
      </c>
      <c r="G4310" t="s">
        <v>1178</v>
      </c>
      <c r="H4310" s="5">
        <v>4445</v>
      </c>
      <c r="I4310">
        <f>IFERROR(VLOOKUP(G4310,'NCES Match'!$A$2:$B$1307,2,FALSE),"")</f>
        <v>4817400</v>
      </c>
      <c r="J4310" cm="1">
        <f t="array" ref="J4310">IFERROR(_xlfn.IFS(B4310=2015,H4310/$O$13,B4310=2016,H4310/$O$14,B4310=2017,H4310/$O$15,B4310=2018,H4310/$O$16,B4310=2019,H4310/$O$17,B4310=2020,H4310/$O$18,B4310=2021,H4310/$O$19,B4310=2022,H4310/$O$20),"")</f>
        <v>3.1820284098025135E-6</v>
      </c>
      <c r="K4310" s="3" cm="1">
        <f t="array" ref="K4310">IFERROR(_xlfn.IFS(B4310=2015,J4310*$P$4,B4310=2016,J4310*$P$5,B4310=2017,J4310*$P$6,B4310=2018,J4310*$P$7,B4310=2019,J4310*$P$8,B4310=2020,J4310*$P$9,B4310=2021,J4310*$P$10,B4310=2022,J4310*$P$11),"")</f>
        <v>5331.906235488841</v>
      </c>
      <c r="L4310" s="3">
        <f t="shared" si="68"/>
        <v>9776.906235488841</v>
      </c>
    </row>
    <row r="4311" spans="1:12">
      <c r="A4311">
        <v>4817400</v>
      </c>
      <c r="B4311">
        <v>2017</v>
      </c>
      <c r="D4311" t="s">
        <v>1176</v>
      </c>
      <c r="E4311" t="s">
        <v>1177</v>
      </c>
      <c r="F4311" t="s">
        <v>4101</v>
      </c>
      <c r="G4311" t="s">
        <v>1178</v>
      </c>
      <c r="H4311" s="5">
        <v>3783</v>
      </c>
      <c r="I4311">
        <f>IFERROR(VLOOKUP(G4311,'NCES Match'!$A$2:$B$1307,2,FALSE),"")</f>
        <v>4817400</v>
      </c>
      <c r="J4311" cm="1">
        <f t="array" ref="J4311">IFERROR(_xlfn.IFS(B4311=2015,H4311/$O$13,B4311=2016,H4311/$O$14,B4311=2017,H4311/$O$15,B4311=2018,H4311/$O$16,B4311=2019,H4311/$O$17,B4311=2020,H4311/$O$18,B4311=2021,H4311/$O$19,B4311=2022,H4311/$O$20),"")</f>
        <v>2.6081468541195888E-6</v>
      </c>
      <c r="K4311" s="3" cm="1">
        <f t="array" ref="K4311">IFERROR(_xlfn.IFS(B4311=2015,J4311*$P$4,B4311=2016,J4311*$P$5,B4311=2017,J4311*$P$6,B4311=2018,J4311*$P$7,B4311=2019,J4311*$P$8,B4311=2020,J4311*$P$9,B4311=2021,J4311*$P$10,B4311=2022,J4311*$P$11),"")</f>
        <v>4429.2797144647429</v>
      </c>
      <c r="L4311" s="3">
        <f t="shared" si="68"/>
        <v>8212.2797144647429</v>
      </c>
    </row>
    <row r="4312" spans="1:12">
      <c r="A4312">
        <v>4817400</v>
      </c>
      <c r="B4312">
        <v>2018</v>
      </c>
      <c r="D4312" t="s">
        <v>1176</v>
      </c>
      <c r="E4312" t="s">
        <v>1177</v>
      </c>
      <c r="F4312" t="s">
        <v>4101</v>
      </c>
      <c r="G4312" t="s">
        <v>1178</v>
      </c>
      <c r="H4312" s="5">
        <v>5472</v>
      </c>
      <c r="I4312">
        <f>IFERROR(VLOOKUP(G4312,'NCES Match'!$A$2:$B$1307,2,FALSE),"")</f>
        <v>4817400</v>
      </c>
      <c r="J4312" cm="1">
        <f t="array" ref="J4312">IFERROR(_xlfn.IFS(B4312=2015,H4312/$O$13,B4312=2016,H4312/$O$14,B4312=2017,H4312/$O$15,B4312=2018,H4312/$O$16,B4312=2019,H4312/$O$17,B4312=2020,H4312/$O$18,B4312=2021,H4312/$O$19,B4312=2022,H4312/$O$20),"")</f>
        <v>3.5708019448156144E-6</v>
      </c>
      <c r="K4312" s="3" cm="1">
        <f t="array" ref="K4312">IFERROR(_xlfn.IFS(B4312=2015,J4312*$P$4,B4312=2016,J4312*$P$5,B4312=2017,J4312*$P$6,B4312=2018,J4312*$P$7,B4312=2019,J4312*$P$8,B4312=2020,J4312*$P$9,B4312=2021,J4312*$P$10,B4312=2022,J4312*$P$11),"")</f>
        <v>6130.5430939617645</v>
      </c>
      <c r="L4312" s="3">
        <f t="shared" si="68"/>
        <v>11602.543093961765</v>
      </c>
    </row>
    <row r="4313" spans="1:12">
      <c r="A4313">
        <v>4817400</v>
      </c>
      <c r="B4313">
        <v>2019</v>
      </c>
      <c r="D4313" t="s">
        <v>1176</v>
      </c>
      <c r="E4313" t="s">
        <v>1177</v>
      </c>
      <c r="F4313" t="s">
        <v>4101</v>
      </c>
      <c r="G4313" t="s">
        <v>1178</v>
      </c>
      <c r="H4313" s="5">
        <v>4885</v>
      </c>
      <c r="I4313">
        <f>IFERROR(VLOOKUP(G4313,'NCES Match'!$A$2:$B$1307,2,FALSE),"")</f>
        <v>4817400</v>
      </c>
      <c r="J4313" cm="1">
        <f t="array" ref="J4313">IFERROR(_xlfn.IFS(B4313=2015,H4313/$O$13,B4313=2016,H4313/$O$14,B4313=2017,H4313/$O$15,B4313=2018,H4313/$O$16,B4313=2019,H4313/$O$17,B4313=2020,H4313/$O$18,B4313=2021,H4313/$O$19,B4313=2022,H4313/$O$20),"")</f>
        <v>3.0930844301635503E-6</v>
      </c>
      <c r="K4313" s="3" cm="1">
        <f t="array" ref="K4313">IFERROR(_xlfn.IFS(B4313=2015,J4313*$P$4,B4313=2016,J4313*$P$5,B4313=2017,J4313*$P$6,B4313=2018,J4313*$P$7,B4313=2019,J4313*$P$8,B4313=2020,J4313*$P$9,B4313=2021,J4313*$P$10,B4313=2022,J4313*$P$11),"")</f>
        <v>5375.551755490801</v>
      </c>
      <c r="L4313" s="3">
        <f t="shared" si="68"/>
        <v>10260.5517554908</v>
      </c>
    </row>
    <row r="4314" spans="1:12">
      <c r="A4314">
        <v>4817400</v>
      </c>
      <c r="B4314">
        <v>2020</v>
      </c>
      <c r="D4314" t="s">
        <v>1176</v>
      </c>
      <c r="E4314" t="s">
        <v>1177</v>
      </c>
      <c r="F4314" t="s">
        <v>4230</v>
      </c>
      <c r="G4314" t="s">
        <v>1178</v>
      </c>
      <c r="H4314" s="5">
        <v>5520</v>
      </c>
      <c r="I4314">
        <f>IFERROR(VLOOKUP(G4314,'NCES Match'!$A$2:$B$1307,2,FALSE),"")</f>
        <v>4817400</v>
      </c>
      <c r="J4314" cm="1">
        <f t="array" ref="J4314">IFERROR(_xlfn.IFS(B4314=2015,H4314/$O$13,B4314=2016,H4314/$O$14,B4314=2017,H4314/$O$15,B4314=2018,H4314/$O$16,B4314=2019,H4314/$O$17,B4314=2020,H4314/$O$18,B4314=2021,H4314/$O$19,B4314=2022,H4314/$O$20),"")</f>
        <v>2.9913297461570744E-6</v>
      </c>
      <c r="K4314" s="3" cm="1">
        <f t="array" ref="K4314">IFERROR(_xlfn.IFS(B4314=2015,J4314*$P$4,B4314=2016,J4314*$P$5,B4314=2017,J4314*$P$6,B4314=2018,J4314*$P$7,B4314=2019,J4314*$P$8,B4314=2020,J4314*$P$9,B4314=2021,J4314*$P$10,B4314=2022,J4314*$P$11),"")</f>
        <v>6305.7315254923478</v>
      </c>
      <c r="L4314" s="3">
        <f t="shared" si="68"/>
        <v>11825.731525492349</v>
      </c>
    </row>
    <row r="4315" spans="1:12">
      <c r="A4315">
        <v>4817400</v>
      </c>
      <c r="B4315">
        <v>2021</v>
      </c>
      <c r="D4315" t="s">
        <v>1176</v>
      </c>
      <c r="E4315" t="s">
        <v>1177</v>
      </c>
      <c r="F4315" t="s">
        <v>4230</v>
      </c>
      <c r="G4315" t="s">
        <v>1178</v>
      </c>
      <c r="H4315" s="5">
        <v>5597.94</v>
      </c>
      <c r="I4315">
        <f>IFERROR(VLOOKUP(G4315,'NCES Match'!$A$2:$B$1307,2,FALSE),"")</f>
        <v>4817400</v>
      </c>
      <c r="J4315" cm="1">
        <f t="array" ref="J4315">IFERROR(_xlfn.IFS(B4315=2015,H4315/$O$13,B4315=2016,H4315/$O$14,B4315=2017,H4315/$O$15,B4315=2018,H4315/$O$16,B4315=2019,H4315/$O$17,B4315=2020,H4315/$O$18,B4315=2021,H4315/$O$19,B4315=2022,H4315/$O$20),"")</f>
        <v>2.864146903265291E-6</v>
      </c>
      <c r="K4315" s="3" cm="1">
        <f t="array" ref="K4315">IFERROR(_xlfn.IFS(B4315=2015,J4315*$P$4,B4315=2016,J4315*$P$5,B4315=2017,J4315*$P$6,B4315=2018,J4315*$P$7,B4315=2019,J4315*$P$8,B4315=2020,J4315*$P$9,B4315=2021,J4315*$P$10,B4315=2022,J4315*$P$11),"")</f>
        <v>6130.8590854202712</v>
      </c>
      <c r="L4315" s="3">
        <f t="shared" si="68"/>
        <v>11728.799085420271</v>
      </c>
    </row>
    <row r="4316" spans="1:12">
      <c r="A4316">
        <v>4817400</v>
      </c>
      <c r="B4316">
        <v>2022</v>
      </c>
      <c r="D4316" t="s">
        <v>1176</v>
      </c>
      <c r="E4316" t="s">
        <v>1177</v>
      </c>
      <c r="F4316" t="s">
        <v>4101</v>
      </c>
      <c r="G4316" t="s">
        <v>1178</v>
      </c>
      <c r="H4316" s="5">
        <v>6231.17</v>
      </c>
      <c r="I4316">
        <f>IFERROR(VLOOKUP(G4316,'NCES Match'!$A$2:$B$1307,2,FALSE),"")</f>
        <v>4817400</v>
      </c>
      <c r="J4316" cm="1">
        <f t="array" ref="J4316">IFERROR(_xlfn.IFS(B4316=2015,H4316/$O$13,B4316=2016,H4316/$O$14,B4316=2017,H4316/$O$15,B4316=2018,H4316/$O$16,B4316=2019,H4316/$O$17,B4316=2020,H4316/$O$18,B4316=2021,H4316/$O$19,B4316=2022,H4316/$O$20),"")</f>
        <v>2.7369208039539939E-6</v>
      </c>
      <c r="K4316" s="3" cm="1">
        <f t="array" ref="K4316">IFERROR(_xlfn.IFS(B4316=2015,J4316*$P$4,B4316=2016,J4316*$P$5,B4316=2017,J4316*$P$6,B4316=2018,J4316*$P$7,B4316=2019,J4316*$P$8,B4316=2020,J4316*$P$9,B4316=2021,J4316*$P$10,B4316=2022,J4316*$P$11),"")</f>
        <v>5893.9124400827832</v>
      </c>
      <c r="L4316" s="3">
        <f t="shared" si="68"/>
        <v>12125.082440082784</v>
      </c>
    </row>
    <row r="4317" spans="1:12">
      <c r="A4317">
        <v>4817400</v>
      </c>
      <c r="B4317">
        <v>2023</v>
      </c>
      <c r="D4317" t="s">
        <v>1176</v>
      </c>
      <c r="E4317" t="s">
        <v>1177</v>
      </c>
      <c r="F4317" t="s">
        <v>4101</v>
      </c>
      <c r="G4317" t="s">
        <v>1178</v>
      </c>
      <c r="H4317" s="5">
        <v>6626.16</v>
      </c>
      <c r="I4317">
        <f>IFERROR(VLOOKUP(G4317,'NCES Match'!$A$2:$B$1307,2,FALSE),"")</f>
        <v>4817400</v>
      </c>
      <c r="J4317" t="str" cm="1">
        <f t="array" ref="J4317">IFERROR(_xlfn.IFS(B4317=2015,H4317/$O$13,B4317=2016,H4317/$O$14,B4317=2017,H4317/$O$15,B4317=2018,H4317/$O$16,B4317=2019,H4317/$O$17,B4317=2020,H4317/$O$18,B4317=2021,H4317/$O$19,B4317=2022,H4317/$O$20),"")</f>
        <v/>
      </c>
      <c r="K4317" s="3" t="str" cm="1">
        <f t="array" ref="K4317">IFERROR(_xlfn.IFS(B4317=2015,J4317*$P$4,B4317=2016,J4317*$P$5,B4317=2017,J4317*$P$6,B4317=2018,J4317*$P$7,B4317=2019,J4317*$P$8,B4317=2020,J4317*$P$9,B4317=2021,J4317*$P$10,B4317=2022,J4317*$P$11),"")</f>
        <v/>
      </c>
      <c r="L4317" s="3">
        <f t="shared" si="68"/>
        <v>6626.16</v>
      </c>
    </row>
    <row r="4318" spans="1:12">
      <c r="A4318">
        <v>4819840</v>
      </c>
      <c r="B4318">
        <v>2015</v>
      </c>
      <c r="C4318" t="s">
        <v>381</v>
      </c>
      <c r="D4318" t="s">
        <v>1370</v>
      </c>
      <c r="E4318" t="s">
        <v>1371</v>
      </c>
      <c r="G4318" t="s">
        <v>1372</v>
      </c>
      <c r="H4318" s="5">
        <v>511654.75</v>
      </c>
      <c r="I4318">
        <f>IFERROR(VLOOKUP(G4318,'NCES Match'!$A$2:$B$1307,2,FALSE),"")</f>
        <v>4819840</v>
      </c>
      <c r="J4318" cm="1">
        <f t="array" ref="J4318">IFERROR(_xlfn.IFS(B4318=2015,H4318/$O$13,B4318=2016,H4318/$O$14,B4318=2017,H4318/$O$15,B4318=2018,H4318/$O$16,B4318=2019,H4318/$O$17,B4318=2020,H4318/$O$18,B4318=2021,H4318/$O$19,B4318=2022,H4318/$O$20),"")</f>
        <v>4.0083225339328812E-4</v>
      </c>
      <c r="K4318" s="3" cm="1">
        <f t="array" ref="K4318">IFERROR(_xlfn.IFS(B4318=2015,J4318*$P$4,B4318=2016,J4318*$P$5,B4318=2017,J4318*$P$6,B4318=2018,J4318*$P$7,B4318=2019,J4318*$P$8,B4318=2020,J4318*$P$9,B4318=2021,J4318*$P$10,B4318=2022,J4318*$P$11),"")</f>
        <v>637917.71228505683</v>
      </c>
      <c r="L4318" s="3">
        <f t="shared" si="68"/>
        <v>1149572.4622850567</v>
      </c>
    </row>
    <row r="4319" spans="1:12">
      <c r="A4319">
        <v>4819840</v>
      </c>
      <c r="B4319">
        <v>2016</v>
      </c>
      <c r="C4319" t="s">
        <v>4102</v>
      </c>
      <c r="D4319" t="s">
        <v>1370</v>
      </c>
      <c r="E4319" t="s">
        <v>1371</v>
      </c>
      <c r="F4319" t="s">
        <v>4101</v>
      </c>
      <c r="G4319" t="s">
        <v>1372</v>
      </c>
      <c r="H4319" s="5">
        <v>553859</v>
      </c>
      <c r="I4319">
        <f>IFERROR(VLOOKUP(G4319,'NCES Match'!$A$2:$B$1307,2,FALSE),"")</f>
        <v>4819840</v>
      </c>
      <c r="J4319" cm="1">
        <f t="array" ref="J4319">IFERROR(_xlfn.IFS(B4319=2015,H4319/$O$13,B4319=2016,H4319/$O$14,B4319=2017,H4319/$O$15,B4319=2018,H4319/$O$16,B4319=2019,H4319/$O$17,B4319=2020,H4319/$O$18,B4319=2021,H4319/$O$19,B4319=2022,H4319/$O$20),"")</f>
        <v>3.9648933026429928E-4</v>
      </c>
      <c r="K4319" s="3" cm="1">
        <f t="array" ref="K4319">IFERROR(_xlfn.IFS(B4319=2015,J4319*$P$4,B4319=2016,J4319*$P$5,B4319=2017,J4319*$P$6,B4319=2018,J4319*$P$7,B4319=2019,J4319*$P$8,B4319=2020,J4319*$P$9,B4319=2021,J4319*$P$10,B4319=2022,J4319*$P$11),"")</f>
        <v>664369.91128945199</v>
      </c>
      <c r="L4319" s="3">
        <f t="shared" si="68"/>
        <v>1218228.9112894521</v>
      </c>
    </row>
    <row r="4320" spans="1:12">
      <c r="A4320">
        <v>4819840</v>
      </c>
      <c r="B4320">
        <v>2017</v>
      </c>
      <c r="D4320" t="s">
        <v>1370</v>
      </c>
      <c r="E4320" t="s">
        <v>1371</v>
      </c>
      <c r="F4320" t="s">
        <v>4101</v>
      </c>
      <c r="G4320" t="s">
        <v>1372</v>
      </c>
      <c r="H4320" s="5">
        <v>569277</v>
      </c>
      <c r="I4320">
        <f>IFERROR(VLOOKUP(G4320,'NCES Match'!$A$2:$B$1307,2,FALSE),"")</f>
        <v>4819840</v>
      </c>
      <c r="J4320" cm="1">
        <f t="array" ref="J4320">IFERROR(_xlfn.IFS(B4320=2015,H4320/$O$13,B4320=2016,H4320/$O$14,B4320=2017,H4320/$O$15,B4320=2018,H4320/$O$16,B4320=2019,H4320/$O$17,B4320=2020,H4320/$O$18,B4320=2021,H4320/$O$19,B4320=2022,H4320/$O$20),"")</f>
        <v>3.9248163274455117E-4</v>
      </c>
      <c r="K4320" s="3" cm="1">
        <f t="array" ref="K4320">IFERROR(_xlfn.IFS(B4320=2015,J4320*$P$4,B4320=2016,J4320*$P$5,B4320=2017,J4320*$P$6,B4320=2018,J4320*$P$7,B4320=2019,J4320*$P$8,B4320=2020,J4320*$P$9,B4320=2021,J4320*$P$10,B4320=2022,J4320*$P$11),"")</f>
        <v>666531.07798343792</v>
      </c>
      <c r="L4320" s="3">
        <f t="shared" si="68"/>
        <v>1235808.077983438</v>
      </c>
    </row>
    <row r="4321" spans="1:12">
      <c r="A4321">
        <v>4819840</v>
      </c>
      <c r="B4321">
        <v>2018</v>
      </c>
      <c r="D4321" t="s">
        <v>1370</v>
      </c>
      <c r="E4321" t="s">
        <v>1371</v>
      </c>
      <c r="F4321" t="s">
        <v>4101</v>
      </c>
      <c r="G4321" t="s">
        <v>1372</v>
      </c>
      <c r="H4321" s="5">
        <v>544092</v>
      </c>
      <c r="I4321">
        <f>IFERROR(VLOOKUP(G4321,'NCES Match'!$A$2:$B$1307,2,FALSE),"")</f>
        <v>4819840</v>
      </c>
      <c r="J4321" cm="1">
        <f t="array" ref="J4321">IFERROR(_xlfn.IFS(B4321=2015,H4321/$O$13,B4321=2016,H4321/$O$14,B4321=2017,H4321/$O$15,B4321=2018,H4321/$O$16,B4321=2019,H4321/$O$17,B4321=2020,H4321/$O$18,B4321=2021,H4321/$O$19,B4321=2022,H4321/$O$20),"")</f>
        <v>3.5505204162255432E-4</v>
      </c>
      <c r="K4321" s="3" cm="1">
        <f t="array" ref="K4321">IFERROR(_xlfn.IFS(B4321=2015,J4321*$P$4,B4321=2016,J4321*$P$5,B4321=2017,J4321*$P$6,B4321=2018,J4321*$P$7,B4321=2019,J4321*$P$8,B4321=2020,J4321*$P$9,B4321=2021,J4321*$P$10,B4321=2022,J4321*$P$11),"")</f>
        <v>609572.26847219374</v>
      </c>
      <c r="L4321" s="3">
        <f t="shared" si="68"/>
        <v>1153664.2684721937</v>
      </c>
    </row>
    <row r="4322" spans="1:12">
      <c r="A4322">
        <v>4819840</v>
      </c>
      <c r="B4322">
        <v>2019</v>
      </c>
      <c r="D4322" t="s">
        <v>1370</v>
      </c>
      <c r="E4322" t="s">
        <v>1371</v>
      </c>
      <c r="F4322" t="s">
        <v>4101</v>
      </c>
      <c r="G4322" t="s">
        <v>1372</v>
      </c>
      <c r="H4322" s="5">
        <v>536934</v>
      </c>
      <c r="I4322">
        <f>IFERROR(VLOOKUP(G4322,'NCES Match'!$A$2:$B$1307,2,FALSE),"")</f>
        <v>4819840</v>
      </c>
      <c r="J4322" cm="1">
        <f t="array" ref="J4322">IFERROR(_xlfn.IFS(B4322=2015,H4322/$O$13,B4322=2016,H4322/$O$14,B4322=2017,H4322/$O$15,B4322=2018,H4322/$O$16,B4322=2019,H4322/$O$17,B4322=2020,H4322/$O$18,B4322=2021,H4322/$O$19,B4322=2022,H4322/$O$20),"")</f>
        <v>3.3997588442690596E-4</v>
      </c>
      <c r="K4322" s="3" cm="1">
        <f t="array" ref="K4322">IFERROR(_xlfn.IFS(B4322=2015,J4322*$P$4,B4322=2016,J4322*$P$5,B4322=2017,J4322*$P$6,B4322=2018,J4322*$P$7,B4322=2019,J4322*$P$8,B4322=2020,J4322*$P$9,B4322=2021,J4322*$P$10,B4322=2022,J4322*$P$11),"")</f>
        <v>590852.91837926256</v>
      </c>
      <c r="L4322" s="3">
        <f t="shared" si="68"/>
        <v>1127786.9183792626</v>
      </c>
    </row>
    <row r="4323" spans="1:12">
      <c r="A4323">
        <v>4819840</v>
      </c>
      <c r="B4323">
        <v>2020</v>
      </c>
      <c r="D4323" t="s">
        <v>1370</v>
      </c>
      <c r="E4323" t="s">
        <v>1371</v>
      </c>
      <c r="F4323" t="s">
        <v>4230</v>
      </c>
      <c r="G4323" t="s">
        <v>1372</v>
      </c>
      <c r="H4323" s="5">
        <v>640240</v>
      </c>
      <c r="I4323">
        <f>IFERROR(VLOOKUP(G4323,'NCES Match'!$A$2:$B$1307,2,FALSE),"")</f>
        <v>4819840</v>
      </c>
      <c r="J4323" cm="1">
        <f t="array" ref="J4323">IFERROR(_xlfn.IFS(B4323=2015,H4323/$O$13,B4323=2016,H4323/$O$14,B4323=2017,H4323/$O$15,B4323=2018,H4323/$O$16,B4323=2019,H4323/$O$17,B4323=2020,H4323/$O$18,B4323=2021,H4323/$O$19,B4323=2022,H4323/$O$20),"")</f>
        <v>3.4695089794920387E-4</v>
      </c>
      <c r="K4323" s="3" cm="1">
        <f t="array" ref="K4323">IFERROR(_xlfn.IFS(B4323=2015,J4323*$P$4,B4323=2016,J4323*$P$5,B4323=2017,J4323*$P$6,B4323=2018,J4323*$P$7,B4323=2019,J4323*$P$8,B4323=2020,J4323*$P$9,B4323=2021,J4323*$P$10,B4323=2022,J4323*$P$11),"")</f>
        <v>731373.46954369952</v>
      </c>
      <c r="L4323" s="3">
        <f t="shared" si="68"/>
        <v>1371613.4695436996</v>
      </c>
    </row>
    <row r="4324" spans="1:12">
      <c r="A4324">
        <v>4819840</v>
      </c>
      <c r="B4324">
        <v>2021</v>
      </c>
      <c r="D4324" t="s">
        <v>1370</v>
      </c>
      <c r="E4324" t="s">
        <v>1371</v>
      </c>
      <c r="F4324" t="s">
        <v>4230</v>
      </c>
      <c r="G4324" t="s">
        <v>1372</v>
      </c>
      <c r="H4324" s="5">
        <v>692141.81</v>
      </c>
      <c r="I4324">
        <f>IFERROR(VLOOKUP(G4324,'NCES Match'!$A$2:$B$1307,2,FALSE),"")</f>
        <v>4819840</v>
      </c>
      <c r="J4324" cm="1">
        <f t="array" ref="J4324">IFERROR(_xlfn.IFS(B4324=2015,H4324/$O$13,B4324=2016,H4324/$O$14,B4324=2017,H4324/$O$15,B4324=2018,H4324/$O$16,B4324=2019,H4324/$O$17,B4324=2020,H4324/$O$18,B4324=2021,H4324/$O$19,B4324=2022,H4324/$O$20),"")</f>
        <v>3.5412952295521809E-4</v>
      </c>
      <c r="K4324" s="3" cm="1">
        <f t="array" ref="K4324">IFERROR(_xlfn.IFS(B4324=2015,J4324*$P$4,B4324=2016,J4324*$P$5,B4324=2017,J4324*$P$6,B4324=2018,J4324*$P$7,B4324=2019,J4324*$P$8,B4324=2020,J4324*$P$9,B4324=2021,J4324*$P$10,B4324=2022,J4324*$P$11),"")</f>
        <v>758033.11651031114</v>
      </c>
      <c r="L4324" s="3">
        <f t="shared" si="68"/>
        <v>1450174.9265103112</v>
      </c>
    </row>
    <row r="4325" spans="1:12">
      <c r="A4325">
        <v>4819840</v>
      </c>
      <c r="B4325">
        <v>2022</v>
      </c>
      <c r="D4325" t="s">
        <v>1370</v>
      </c>
      <c r="E4325" t="s">
        <v>1371</v>
      </c>
      <c r="F4325" t="s">
        <v>4101</v>
      </c>
      <c r="G4325" t="s">
        <v>1372</v>
      </c>
      <c r="H4325" s="5">
        <v>817023.49</v>
      </c>
      <c r="I4325">
        <f>IFERROR(VLOOKUP(G4325,'NCES Match'!$A$2:$B$1307,2,FALSE),"")</f>
        <v>4819840</v>
      </c>
      <c r="J4325" cm="1">
        <f t="array" ref="J4325">IFERROR(_xlfn.IFS(B4325=2015,H4325/$O$13,B4325=2016,H4325/$O$14,B4325=2017,H4325/$O$15,B4325=2018,H4325/$O$16,B4325=2019,H4325/$O$17,B4325=2020,H4325/$O$18,B4325=2021,H4325/$O$19,B4325=2022,H4325/$O$20),"")</f>
        <v>3.5886175262432216E-4</v>
      </c>
      <c r="K4325" s="3" cm="1">
        <f t="array" ref="K4325">IFERROR(_xlfn.IFS(B4325=2015,J4325*$P$4,B4325=2016,J4325*$P$5,B4325=2017,J4325*$P$6,B4325=2018,J4325*$P$7,B4325=2019,J4325*$P$8,B4325=2020,J4325*$P$9,B4325=2021,J4325*$P$10,B4325=2022,J4325*$P$11),"")</f>
        <v>772802.68577985372</v>
      </c>
      <c r="L4325" s="3">
        <f t="shared" si="68"/>
        <v>1589826.1757798537</v>
      </c>
    </row>
    <row r="4326" spans="1:12">
      <c r="A4326">
        <v>4819840</v>
      </c>
      <c r="B4326">
        <v>2023</v>
      </c>
      <c r="D4326" t="s">
        <v>1370</v>
      </c>
      <c r="E4326" t="s">
        <v>1371</v>
      </c>
      <c r="F4326" t="s">
        <v>4101</v>
      </c>
      <c r="G4326" t="s">
        <v>1372</v>
      </c>
      <c r="H4326" s="5">
        <v>964120.06</v>
      </c>
      <c r="I4326">
        <f>IFERROR(VLOOKUP(G4326,'NCES Match'!$A$2:$B$1307,2,FALSE),"")</f>
        <v>4819840</v>
      </c>
      <c r="J4326" t="str" cm="1">
        <f t="array" ref="J4326">IFERROR(_xlfn.IFS(B4326=2015,H4326/$O$13,B4326=2016,H4326/$O$14,B4326=2017,H4326/$O$15,B4326=2018,H4326/$O$16,B4326=2019,H4326/$O$17,B4326=2020,H4326/$O$18,B4326=2021,H4326/$O$19,B4326=2022,H4326/$O$20),"")</f>
        <v/>
      </c>
      <c r="K4326" s="3" t="str" cm="1">
        <f t="array" ref="K4326">IFERROR(_xlfn.IFS(B4326=2015,J4326*$P$4,B4326=2016,J4326*$P$5,B4326=2017,J4326*$P$6,B4326=2018,J4326*$P$7,B4326=2019,J4326*$P$8,B4326=2020,J4326*$P$9,B4326=2021,J4326*$P$10,B4326=2022,J4326*$P$11),"")</f>
        <v/>
      </c>
      <c r="L4326" s="3">
        <f t="shared" si="68"/>
        <v>964120.06</v>
      </c>
    </row>
    <row r="4327" spans="1:12">
      <c r="A4327">
        <v>4822590</v>
      </c>
      <c r="B4327">
        <v>2015</v>
      </c>
      <c r="C4327" t="s">
        <v>381</v>
      </c>
      <c r="D4327" t="s">
        <v>1586</v>
      </c>
      <c r="E4327" t="s">
        <v>1587</v>
      </c>
      <c r="G4327" t="s">
        <v>1588</v>
      </c>
      <c r="H4327" s="5">
        <v>106219.84</v>
      </c>
      <c r="I4327">
        <f>IFERROR(VLOOKUP(G4327,'NCES Match'!$A$2:$B$1307,2,FALSE),"")</f>
        <v>4822590</v>
      </c>
      <c r="J4327" cm="1">
        <f t="array" ref="J4327">IFERROR(_xlfn.IFS(B4327=2015,H4327/$O$13,B4327=2016,H4327/$O$14,B4327=2017,H4327/$O$15,B4327=2018,H4327/$O$16,B4327=2019,H4327/$O$17,B4327=2020,H4327/$O$18,B4327=2021,H4327/$O$19,B4327=2022,H4327/$O$20),"")</f>
        <v>8.3213021714885902E-5</v>
      </c>
      <c r="K4327" s="3" cm="1">
        <f t="array" ref="K4327">IFERROR(_xlfn.IFS(B4327=2015,J4327*$P$4,B4327=2016,J4327*$P$5,B4327=2017,J4327*$P$6,B4327=2018,J4327*$P$7,B4327=2019,J4327*$P$8,B4327=2020,J4327*$P$9,B4327=2021,J4327*$P$10,B4327=2022,J4327*$P$11),"")</f>
        <v>132432.10843265845</v>
      </c>
      <c r="L4327" s="3">
        <f t="shared" si="68"/>
        <v>238651.94843265845</v>
      </c>
    </row>
    <row r="4328" spans="1:12">
      <c r="A4328">
        <v>4822590</v>
      </c>
      <c r="B4328">
        <v>2016</v>
      </c>
      <c r="C4328" t="s">
        <v>4102</v>
      </c>
      <c r="D4328" t="s">
        <v>1586</v>
      </c>
      <c r="E4328" t="s">
        <v>1587</v>
      </c>
      <c r="F4328" t="s">
        <v>4101</v>
      </c>
      <c r="G4328" t="s">
        <v>1588</v>
      </c>
      <c r="H4328" s="5">
        <v>111662</v>
      </c>
      <c r="I4328">
        <f>IFERROR(VLOOKUP(G4328,'NCES Match'!$A$2:$B$1307,2,FALSE),"")</f>
        <v>4822590</v>
      </c>
      <c r="J4328" cm="1">
        <f t="array" ref="J4328">IFERROR(_xlfn.IFS(B4328=2015,H4328/$O$13,B4328=2016,H4328/$O$14,B4328=2017,H4328/$O$15,B4328=2018,H4328/$O$16,B4328=2019,H4328/$O$17,B4328=2020,H4328/$O$18,B4328=2021,H4328/$O$19,B4328=2022,H4328/$O$20),"")</f>
        <v>7.9935130775110968E-5</v>
      </c>
      <c r="K4328" s="3" cm="1">
        <f t="array" ref="K4328">IFERROR(_xlfn.IFS(B4328=2015,J4328*$P$4,B4328=2016,J4328*$P$5,B4328=2017,J4328*$P$6,B4328=2018,J4328*$P$7,B4328=2019,J4328*$P$8,B4328=2020,J4328*$P$9,B4328=2021,J4328*$P$10,B4328=2022,J4328*$P$11),"")</f>
        <v>133941.8029397424</v>
      </c>
      <c r="L4328" s="3">
        <f t="shared" si="68"/>
        <v>245603.8029397424</v>
      </c>
    </row>
    <row r="4329" spans="1:12">
      <c r="A4329">
        <v>4822590</v>
      </c>
      <c r="B4329">
        <v>2017</v>
      </c>
      <c r="D4329" t="s">
        <v>1586</v>
      </c>
      <c r="E4329" t="s">
        <v>1587</v>
      </c>
      <c r="F4329" t="s">
        <v>4101</v>
      </c>
      <c r="G4329" t="s">
        <v>1588</v>
      </c>
      <c r="H4329" s="5">
        <v>110672</v>
      </c>
      <c r="I4329">
        <f>IFERROR(VLOOKUP(G4329,'NCES Match'!$A$2:$B$1307,2,FALSE),"")</f>
        <v>4822590</v>
      </c>
      <c r="J4329" cm="1">
        <f t="array" ref="J4329">IFERROR(_xlfn.IFS(B4329=2015,H4329/$O$13,B4329=2016,H4329/$O$14,B4329=2017,H4329/$O$15,B4329=2018,H4329/$O$16,B4329=2019,H4329/$O$17,B4329=2020,H4329/$O$18,B4329=2021,H4329/$O$19,B4329=2022,H4329/$O$20),"")</f>
        <v>7.6301567179255385E-5</v>
      </c>
      <c r="K4329" s="3" cm="1">
        <f t="array" ref="K4329">IFERROR(_xlfn.IFS(B4329=2015,J4329*$P$4,B4329=2016,J4329*$P$5,B4329=2017,J4329*$P$6,B4329=2018,J4329*$P$7,B4329=2019,J4329*$P$8,B4329=2020,J4329*$P$9,B4329=2021,J4329*$P$10,B4329=2022,J4329*$P$11),"")</f>
        <v>129578.97027735715</v>
      </c>
      <c r="L4329" s="3">
        <f t="shared" si="68"/>
        <v>240250.97027735715</v>
      </c>
    </row>
    <row r="4330" spans="1:12">
      <c r="A4330">
        <v>4822590</v>
      </c>
      <c r="B4330">
        <v>2018</v>
      </c>
      <c r="D4330" t="s">
        <v>1586</v>
      </c>
      <c r="E4330" t="s">
        <v>1587</v>
      </c>
      <c r="F4330" t="s">
        <v>4101</v>
      </c>
      <c r="G4330" t="s">
        <v>1588</v>
      </c>
      <c r="H4330" s="5">
        <v>112930</v>
      </c>
      <c r="I4330">
        <f>IFERROR(VLOOKUP(G4330,'NCES Match'!$A$2:$B$1307,2,FALSE),"")</f>
        <v>4822590</v>
      </c>
      <c r="J4330" cm="1">
        <f t="array" ref="J4330">IFERROR(_xlfn.IFS(B4330=2015,H4330/$O$13,B4330=2016,H4330/$O$14,B4330=2017,H4330/$O$15,B4330=2018,H4330/$O$16,B4330=2019,H4330/$O$17,B4330=2020,H4330/$O$18,B4330=2021,H4330/$O$19,B4330=2022,H4330/$O$20),"")</f>
        <v>7.3693469230268153E-5</v>
      </c>
      <c r="K4330" s="3" cm="1">
        <f t="array" ref="K4330">IFERROR(_xlfn.IFS(B4330=2015,J4330*$P$4,B4330=2016,J4330*$P$5,B4330=2017,J4330*$P$6,B4330=2018,J4330*$P$7,B4330=2019,J4330*$P$8,B4330=2020,J4330*$P$9,B4330=2021,J4330*$P$10,B4330=2022,J4330*$P$11),"")</f>
        <v>126520.87565809613</v>
      </c>
      <c r="L4330" s="3">
        <f t="shared" si="68"/>
        <v>239450.87565809613</v>
      </c>
    </row>
    <row r="4331" spans="1:12">
      <c r="A4331">
        <v>4822590</v>
      </c>
      <c r="B4331">
        <v>2019</v>
      </c>
      <c r="D4331" t="s">
        <v>1586</v>
      </c>
      <c r="E4331" t="s">
        <v>1587</v>
      </c>
      <c r="F4331" t="s">
        <v>4101</v>
      </c>
      <c r="G4331" t="s">
        <v>1588</v>
      </c>
      <c r="H4331" s="5">
        <v>118024</v>
      </c>
      <c r="I4331">
        <f>IFERROR(VLOOKUP(G4331,'NCES Match'!$A$2:$B$1307,2,FALSE),"")</f>
        <v>4822590</v>
      </c>
      <c r="J4331" cm="1">
        <f t="array" ref="J4331">IFERROR(_xlfn.IFS(B4331=2015,H4331/$O$13,B4331=2016,H4331/$O$14,B4331=2017,H4331/$O$15,B4331=2018,H4331/$O$16,B4331=2019,H4331/$O$17,B4331=2020,H4331/$O$18,B4331=2021,H4331/$O$19,B4331=2022,H4331/$O$20),"")</f>
        <v>7.4730439464815325E-5</v>
      </c>
      <c r="K4331" s="3" cm="1">
        <f t="array" ref="K4331">IFERROR(_xlfn.IFS(B4331=2015,J4331*$P$4,B4331=2016,J4331*$P$5,B4331=2017,J4331*$P$6,B4331=2018,J4331*$P$7,B4331=2019,J4331*$P$8,B4331=2020,J4331*$P$9,B4331=2021,J4331*$P$10,B4331=2022,J4331*$P$11),"")</f>
        <v>129875.97142068502</v>
      </c>
      <c r="L4331" s="3">
        <f t="shared" si="68"/>
        <v>247899.971420685</v>
      </c>
    </row>
    <row r="4332" spans="1:12">
      <c r="A4332">
        <v>4822590</v>
      </c>
      <c r="B4332">
        <v>2020</v>
      </c>
      <c r="D4332" t="s">
        <v>1586</v>
      </c>
      <c r="E4332" t="s">
        <v>1587</v>
      </c>
      <c r="F4332" t="s">
        <v>4230</v>
      </c>
      <c r="G4332" t="s">
        <v>1588</v>
      </c>
      <c r="H4332" s="5">
        <v>116141</v>
      </c>
      <c r="I4332">
        <f>IFERROR(VLOOKUP(G4332,'NCES Match'!$A$2:$B$1307,2,FALSE),"")</f>
        <v>4822590</v>
      </c>
      <c r="J4332" cm="1">
        <f t="array" ref="J4332">IFERROR(_xlfn.IFS(B4332=2015,H4332/$O$13,B4332=2016,H4332/$O$14,B4332=2017,H4332/$O$15,B4332=2018,H4332/$O$16,B4332=2019,H4332/$O$17,B4332=2020,H4332/$O$18,B4332=2021,H4332/$O$19,B4332=2022,H4332/$O$20),"")</f>
        <v>6.2937686240657396E-5</v>
      </c>
      <c r="K4332" s="3" cm="1">
        <f t="array" ref="K4332">IFERROR(_xlfn.IFS(B4332=2015,J4332*$P$4,B4332=2016,J4332*$P$5,B4332=2017,J4332*$P$6,B4332=2018,J4332*$P$7,B4332=2019,J4332*$P$8,B4332=2020,J4332*$P$9,B4332=2021,J4332*$P$10,B4332=2022,J4332*$P$11),"")</f>
        <v>132672.81976489257</v>
      </c>
      <c r="L4332" s="3">
        <f t="shared" si="68"/>
        <v>248813.81976489257</v>
      </c>
    </row>
    <row r="4333" spans="1:12">
      <c r="A4333">
        <v>4822590</v>
      </c>
      <c r="B4333">
        <v>2021</v>
      </c>
      <c r="D4333" t="s">
        <v>1586</v>
      </c>
      <c r="E4333" t="s">
        <v>1587</v>
      </c>
      <c r="F4333" t="s">
        <v>4230</v>
      </c>
      <c r="G4333" t="s">
        <v>1588</v>
      </c>
      <c r="H4333" s="5">
        <v>114570.96</v>
      </c>
      <c r="I4333">
        <f>IFERROR(VLOOKUP(G4333,'NCES Match'!$A$2:$B$1307,2,FALSE),"")</f>
        <v>4822590</v>
      </c>
      <c r="J4333" cm="1">
        <f t="array" ref="J4333">IFERROR(_xlfn.IFS(B4333=2015,H4333/$O$13,B4333=2016,H4333/$O$14,B4333=2017,H4333/$O$15,B4333=2018,H4333/$O$16,B4333=2019,H4333/$O$17,B4333=2020,H4333/$O$18,B4333=2021,H4333/$O$19,B4333=2022,H4333/$O$20),"")</f>
        <v>5.8619431485176963E-5</v>
      </c>
      <c r="K4333" s="3" cm="1">
        <f t="array" ref="K4333">IFERROR(_xlfn.IFS(B4333=2015,J4333*$P$4,B4333=2016,J4333*$P$5,B4333=2017,J4333*$P$6,B4333=2018,J4333*$P$7,B4333=2019,J4333*$P$8,B4333=2020,J4333*$P$9,B4333=2021,J4333*$P$10,B4333=2022,J4333*$P$11),"")</f>
        <v>125478.01709938343</v>
      </c>
      <c r="L4333" s="3">
        <f t="shared" si="68"/>
        <v>240048.97709938342</v>
      </c>
    </row>
    <row r="4334" spans="1:12">
      <c r="A4334">
        <v>4822590</v>
      </c>
      <c r="B4334">
        <v>2022</v>
      </c>
      <c r="D4334" t="s">
        <v>1586</v>
      </c>
      <c r="E4334" t="s">
        <v>1587</v>
      </c>
      <c r="F4334" t="s">
        <v>4101</v>
      </c>
      <c r="G4334" t="s">
        <v>1588</v>
      </c>
      <c r="H4334" s="5">
        <v>133341.09</v>
      </c>
      <c r="I4334">
        <f>IFERROR(VLOOKUP(G4334,'NCES Match'!$A$2:$B$1307,2,FALSE),"")</f>
        <v>4822590</v>
      </c>
      <c r="J4334" cm="1">
        <f t="array" ref="J4334">IFERROR(_xlfn.IFS(B4334=2015,H4334/$O$13,B4334=2016,H4334/$O$14,B4334=2017,H4334/$O$15,B4334=2018,H4334/$O$16,B4334=2019,H4334/$O$17,B4334=2020,H4334/$O$18,B4334=2021,H4334/$O$19,B4334=2022,H4334/$O$20),"")</f>
        <v>5.8567492660752604E-5</v>
      </c>
      <c r="K4334" s="3" cm="1">
        <f t="array" ref="K4334">IFERROR(_xlfn.IFS(B4334=2015,J4334*$P$4,B4334=2016,J4334*$P$5,B4334=2017,J4334*$P$6,B4334=2018,J4334*$P$7,B4334=2019,J4334*$P$8,B4334=2020,J4334*$P$9,B4334=2021,J4334*$P$10,B4334=2022,J4334*$P$11),"")</f>
        <v>126124.10014896045</v>
      </c>
      <c r="L4334" s="3">
        <f t="shared" si="68"/>
        <v>259465.19014896045</v>
      </c>
    </row>
    <row r="4335" spans="1:12">
      <c r="A4335">
        <v>4822590</v>
      </c>
      <c r="B4335">
        <v>2023</v>
      </c>
      <c r="D4335" t="s">
        <v>1586</v>
      </c>
      <c r="E4335" t="s">
        <v>1587</v>
      </c>
      <c r="F4335" t="s">
        <v>4101</v>
      </c>
      <c r="G4335" t="s">
        <v>1588</v>
      </c>
      <c r="H4335" s="5">
        <v>133223.37</v>
      </c>
      <c r="I4335">
        <f>IFERROR(VLOOKUP(G4335,'NCES Match'!$A$2:$B$1307,2,FALSE),"")</f>
        <v>4822590</v>
      </c>
      <c r="J4335" t="str" cm="1">
        <f t="array" ref="J4335">IFERROR(_xlfn.IFS(B4335=2015,H4335/$O$13,B4335=2016,H4335/$O$14,B4335=2017,H4335/$O$15,B4335=2018,H4335/$O$16,B4335=2019,H4335/$O$17,B4335=2020,H4335/$O$18,B4335=2021,H4335/$O$19,B4335=2022,H4335/$O$20),"")</f>
        <v/>
      </c>
      <c r="K4335" s="3" t="str" cm="1">
        <f t="array" ref="K4335">IFERROR(_xlfn.IFS(B4335=2015,J4335*$P$4,B4335=2016,J4335*$P$5,B4335=2017,J4335*$P$6,B4335=2018,J4335*$P$7,B4335=2019,J4335*$P$8,B4335=2020,J4335*$P$9,B4335=2021,J4335*$P$10,B4335=2022,J4335*$P$11),"")</f>
        <v/>
      </c>
      <c r="L4335" s="3">
        <f t="shared" si="68"/>
        <v>133223.37</v>
      </c>
    </row>
    <row r="4336" spans="1:12">
      <c r="A4336">
        <v>4820790</v>
      </c>
      <c r="B4336">
        <v>2015</v>
      </c>
      <c r="C4336" t="s">
        <v>381</v>
      </c>
      <c r="D4336" t="s">
        <v>1442</v>
      </c>
      <c r="E4336" t="s">
        <v>1443</v>
      </c>
      <c r="G4336" t="s">
        <v>1444</v>
      </c>
      <c r="H4336" s="5">
        <v>104584.25</v>
      </c>
      <c r="I4336">
        <f>IFERROR(VLOOKUP(G4336,'NCES Match'!$A$2:$B$1307,2,FALSE),"")</f>
        <v>4820790</v>
      </c>
      <c r="J4336" cm="1">
        <f t="array" ref="J4336">IFERROR(_xlfn.IFS(B4336=2015,H4336/$O$13,B4336=2016,H4336/$O$14,B4336=2017,H4336/$O$15,B4336=2018,H4336/$O$16,B4336=2019,H4336/$O$17,B4336=2020,H4336/$O$18,B4336=2021,H4336/$O$19,B4336=2022,H4336/$O$20),"")</f>
        <v>8.1931694364113677E-5</v>
      </c>
      <c r="K4336" s="3" cm="1">
        <f t="array" ref="K4336">IFERROR(_xlfn.IFS(B4336=2015,J4336*$P$4,B4336=2016,J4336*$P$5,B4336=2017,J4336*$P$6,B4336=2018,J4336*$P$7,B4336=2019,J4336*$P$8,B4336=2020,J4336*$P$9,B4336=2021,J4336*$P$10,B4336=2022,J4336*$P$11),"")</f>
        <v>130392.89775194786</v>
      </c>
      <c r="L4336" s="3">
        <f t="shared" si="68"/>
        <v>234977.14775194786</v>
      </c>
    </row>
    <row r="4337" spans="1:12">
      <c r="A4337">
        <v>4820790</v>
      </c>
      <c r="B4337">
        <v>2016</v>
      </c>
      <c r="C4337" t="s">
        <v>4102</v>
      </c>
      <c r="D4337" t="s">
        <v>1442</v>
      </c>
      <c r="E4337" t="s">
        <v>1443</v>
      </c>
      <c r="F4337" t="s">
        <v>4101</v>
      </c>
      <c r="G4337" t="s">
        <v>1444</v>
      </c>
      <c r="H4337" s="5">
        <v>98561</v>
      </c>
      <c r="I4337">
        <f>IFERROR(VLOOKUP(G4337,'NCES Match'!$A$2:$B$1307,2,FALSE),"")</f>
        <v>4820790</v>
      </c>
      <c r="J4337" cm="1">
        <f t="array" ref="J4337">IFERROR(_xlfn.IFS(B4337=2015,H4337/$O$13,B4337=2016,H4337/$O$14,B4337=2017,H4337/$O$15,B4337=2018,H4337/$O$16,B4337=2019,H4337/$O$17,B4337=2020,H4337/$O$18,B4337=2021,H4337/$O$19,B4337=2022,H4337/$O$20),"")</f>
        <v>7.0556558402372444E-5</v>
      </c>
      <c r="K4337" s="3" cm="1">
        <f t="array" ref="K4337">IFERROR(_xlfn.IFS(B4337=2015,J4337*$P$4,B4337=2016,J4337*$P$5,B4337=2017,J4337*$P$6,B4337=2018,J4337*$P$7,B4337=2019,J4337*$P$8,B4337=2020,J4337*$P$9,B4337=2021,J4337*$P$10,B4337=2022,J4337*$P$11),"")</f>
        <v>118226.77401035222</v>
      </c>
      <c r="L4337" s="3">
        <f t="shared" si="68"/>
        <v>216787.77401035221</v>
      </c>
    </row>
    <row r="4338" spans="1:12">
      <c r="A4338">
        <v>4820790</v>
      </c>
      <c r="B4338">
        <v>2017</v>
      </c>
      <c r="D4338" t="s">
        <v>1442</v>
      </c>
      <c r="E4338" t="s">
        <v>1443</v>
      </c>
      <c r="F4338" t="s">
        <v>4101</v>
      </c>
      <c r="G4338" t="s">
        <v>1444</v>
      </c>
      <c r="H4338" s="5">
        <v>104339</v>
      </c>
      <c r="I4338">
        <f>IFERROR(VLOOKUP(G4338,'NCES Match'!$A$2:$B$1307,2,FALSE),"")</f>
        <v>4820790</v>
      </c>
      <c r="J4338" cm="1">
        <f t="array" ref="J4338">IFERROR(_xlfn.IFS(B4338=2015,H4338/$O$13,B4338=2016,H4338/$O$14,B4338=2017,H4338/$O$15,B4338=2018,H4338/$O$16,B4338=2019,H4338/$O$17,B4338=2020,H4338/$O$18,B4338=2021,H4338/$O$19,B4338=2022,H4338/$O$20),"")</f>
        <v>7.1935351470257407E-5</v>
      </c>
      <c r="K4338" s="3" cm="1">
        <f t="array" ref="K4338">IFERROR(_xlfn.IFS(B4338=2015,J4338*$P$4,B4338=2016,J4338*$P$5,B4338=2017,J4338*$P$6,B4338=2018,J4338*$P$7,B4338=2019,J4338*$P$8,B4338=2020,J4338*$P$9,B4338=2021,J4338*$P$10,B4338=2022,J4338*$P$11),"")</f>
        <v>122164.05395916913</v>
      </c>
      <c r="L4338" s="3">
        <f t="shared" si="68"/>
        <v>226503.05395916913</v>
      </c>
    </row>
    <row r="4339" spans="1:12">
      <c r="A4339">
        <v>4820790</v>
      </c>
      <c r="B4339">
        <v>2018</v>
      </c>
      <c r="D4339" t="s">
        <v>1442</v>
      </c>
      <c r="E4339" t="s">
        <v>1443</v>
      </c>
      <c r="F4339" t="s">
        <v>4101</v>
      </c>
      <c r="G4339" t="s">
        <v>1444</v>
      </c>
      <c r="H4339" s="5">
        <v>96589</v>
      </c>
      <c r="I4339">
        <f>IFERROR(VLOOKUP(G4339,'NCES Match'!$A$2:$B$1307,2,FALSE),"")</f>
        <v>4820790</v>
      </c>
      <c r="J4339" cm="1">
        <f t="array" ref="J4339">IFERROR(_xlfn.IFS(B4339=2015,H4339/$O$13,B4339=2016,H4339/$O$14,B4339=2017,H4339/$O$15,B4339=2018,H4339/$O$16,B4339=2019,H4339/$O$17,B4339=2020,H4339/$O$18,B4339=2021,H4339/$O$19,B4339=2022,H4339/$O$20),"")</f>
        <v>6.3030005308442133E-5</v>
      </c>
      <c r="K4339" s="3" cm="1">
        <f t="array" ref="K4339">IFERROR(_xlfn.IFS(B4339=2015,J4339*$P$4,B4339=2016,J4339*$P$5,B4339=2017,J4339*$P$6,B4339=2018,J4339*$P$7,B4339=2019,J4339*$P$8,B4339=2020,J4339*$P$9,B4339=2021,J4339*$P$10,B4339=2022,J4339*$P$11),"")</f>
        <v>108213.27246028377</v>
      </c>
      <c r="L4339" s="3">
        <f t="shared" si="68"/>
        <v>204802.27246028377</v>
      </c>
    </row>
    <row r="4340" spans="1:12">
      <c r="A4340">
        <v>4820790</v>
      </c>
      <c r="B4340">
        <v>2019</v>
      </c>
      <c r="D4340" t="s">
        <v>1442</v>
      </c>
      <c r="E4340" t="s">
        <v>1443</v>
      </c>
      <c r="F4340" t="s">
        <v>4101</v>
      </c>
      <c r="G4340" t="s">
        <v>1444</v>
      </c>
      <c r="H4340" s="5">
        <v>101423</v>
      </c>
      <c r="I4340">
        <f>IFERROR(VLOOKUP(G4340,'NCES Match'!$A$2:$B$1307,2,FALSE),"")</f>
        <v>4820790</v>
      </c>
      <c r="J4340" cm="1">
        <f t="array" ref="J4340">IFERROR(_xlfn.IFS(B4340=2015,H4340/$O$13,B4340=2016,H4340/$O$14,B4340=2017,H4340/$O$15,B4340=2018,H4340/$O$16,B4340=2019,H4340/$O$17,B4340=2020,H4340/$O$18,B4340=2021,H4340/$O$19,B4340=2022,H4340/$O$20),"")</f>
        <v>6.4219017842472416E-5</v>
      </c>
      <c r="K4340" s="3" cm="1">
        <f t="array" ref="K4340">IFERROR(_xlfn.IFS(B4340=2015,J4340*$P$4,B4340=2016,J4340*$P$5,B4340=2017,J4340*$P$6,B4340=2018,J4340*$P$7,B4340=2019,J4340*$P$8,B4340=2020,J4340*$P$9,B4340=2021,J4340*$P$10,B4340=2022,J4340*$P$11),"")</f>
        <v>111607.89881210716</v>
      </c>
      <c r="L4340" s="3">
        <f t="shared" si="68"/>
        <v>213030.89881210716</v>
      </c>
    </row>
    <row r="4341" spans="1:12">
      <c r="A4341">
        <v>4820790</v>
      </c>
      <c r="B4341">
        <v>2020</v>
      </c>
      <c r="D4341" t="s">
        <v>1442</v>
      </c>
      <c r="E4341" t="s">
        <v>1443</v>
      </c>
      <c r="F4341" t="s">
        <v>4230</v>
      </c>
      <c r="G4341" t="s">
        <v>1444</v>
      </c>
      <c r="H4341" s="5">
        <v>121573</v>
      </c>
      <c r="I4341">
        <f>IFERROR(VLOOKUP(G4341,'NCES Match'!$A$2:$B$1307,2,FALSE),"")</f>
        <v>4820790</v>
      </c>
      <c r="J4341" cm="1">
        <f t="array" ref="J4341">IFERROR(_xlfn.IFS(B4341=2015,H4341/$O$13,B4341=2016,H4341/$O$14,B4341=2017,H4341/$O$15,B4341=2018,H4341/$O$16,B4341=2019,H4341/$O$17,B4341=2020,H4341/$O$18,B4341=2021,H4341/$O$19,B4341=2022,H4341/$O$20),"")</f>
        <v>6.5881328121296018E-5</v>
      </c>
      <c r="K4341" s="3" cm="1">
        <f t="array" ref="K4341">IFERROR(_xlfn.IFS(B4341=2015,J4341*$P$4,B4341=2016,J4341*$P$5,B4341=2017,J4341*$P$6,B4341=2018,J4341*$P$7,B4341=2019,J4341*$P$8,B4341=2020,J4341*$P$9,B4341=2021,J4341*$P$10,B4341=2022,J4341*$P$11),"")</f>
        <v>138878.02513563065</v>
      </c>
      <c r="L4341" s="3">
        <f t="shared" si="68"/>
        <v>260451.02513563065</v>
      </c>
    </row>
    <row r="4342" spans="1:12">
      <c r="A4342">
        <v>4820790</v>
      </c>
      <c r="B4342">
        <v>2021</v>
      </c>
      <c r="D4342" t="s">
        <v>1442</v>
      </c>
      <c r="E4342" t="s">
        <v>1443</v>
      </c>
      <c r="F4342" t="s">
        <v>4101</v>
      </c>
      <c r="G4342" t="s">
        <v>1444</v>
      </c>
      <c r="H4342" s="5">
        <v>124848.95</v>
      </c>
      <c r="I4342">
        <f>IFERROR(VLOOKUP(G4342,'NCES Match'!$A$2:$B$1307,2,FALSE),"")</f>
        <v>4820790</v>
      </c>
      <c r="J4342" cm="1">
        <f t="array" ref="J4342">IFERROR(_xlfn.IFS(B4342=2015,H4342/$O$13,B4342=2016,H4342/$O$14,B4342=2017,H4342/$O$15,B4342=2018,H4342/$O$16,B4342=2019,H4342/$O$17,B4342=2020,H4342/$O$18,B4342=2021,H4342/$O$19,B4342=2022,H4342/$O$20),"")</f>
        <v>6.3878093284033615E-5</v>
      </c>
      <c r="K4342" s="3" cm="1">
        <f t="array" ref="K4342">IFERROR(_xlfn.IFS(B4342=2015,J4342*$P$4,B4342=2016,J4342*$P$5,B4342=2017,J4342*$P$6,B4342=2018,J4342*$P$7,B4342=2019,J4342*$P$8,B4342=2020,J4342*$P$9,B4342=2021,J4342*$P$10,B4342=2022,J4342*$P$11),"")</f>
        <v>136734.46292969934</v>
      </c>
      <c r="L4342" s="3">
        <f t="shared" si="68"/>
        <v>261583.41292969935</v>
      </c>
    </row>
    <row r="4343" spans="1:12">
      <c r="A4343">
        <v>4820790</v>
      </c>
      <c r="B4343">
        <v>2022</v>
      </c>
      <c r="D4343" t="s">
        <v>1442</v>
      </c>
      <c r="E4343" t="s">
        <v>1443</v>
      </c>
      <c r="F4343" t="s">
        <v>4101</v>
      </c>
      <c r="G4343" t="s">
        <v>1444</v>
      </c>
      <c r="H4343" s="5">
        <v>121484.6</v>
      </c>
      <c r="I4343">
        <f>IFERROR(VLOOKUP(G4343,'NCES Match'!$A$2:$B$1307,2,FALSE),"")</f>
        <v>4820790</v>
      </c>
      <c r="J4343" cm="1">
        <f t="array" ref="J4343">IFERROR(_xlfn.IFS(B4343=2015,H4343/$O$13,B4343=2016,H4343/$O$14,B4343=2017,H4343/$O$15,B4343=2018,H4343/$O$16,B4343=2019,H4343/$O$17,B4343=2020,H4343/$O$18,B4343=2021,H4343/$O$19,B4343=2022,H4343/$O$20),"")</f>
        <v>5.3359758937732295E-5</v>
      </c>
      <c r="K4343" s="3" cm="1">
        <f t="array" ref="K4343">IFERROR(_xlfn.IFS(B4343=2015,J4343*$P$4,B4343=2016,J4343*$P$5,B4343=2017,J4343*$P$6,B4343=2018,J4343*$P$7,B4343=2019,J4343*$P$8,B4343=2020,J4343*$P$9,B4343=2021,J4343*$P$10,B4343=2022,J4343*$P$11),"")</f>
        <v>114909.33407666312</v>
      </c>
      <c r="L4343" s="3">
        <f t="shared" si="68"/>
        <v>236393.93407666311</v>
      </c>
    </row>
    <row r="4344" spans="1:12">
      <c r="A4344">
        <v>4820790</v>
      </c>
      <c r="B4344">
        <v>2023</v>
      </c>
      <c r="D4344" t="s">
        <v>1442</v>
      </c>
      <c r="E4344" t="s">
        <v>1443</v>
      </c>
      <c r="F4344" t="s">
        <v>4101</v>
      </c>
      <c r="G4344" t="s">
        <v>1444</v>
      </c>
      <c r="H4344" s="5">
        <v>140994.51999999999</v>
      </c>
      <c r="I4344">
        <f>IFERROR(VLOOKUP(G4344,'NCES Match'!$A$2:$B$1307,2,FALSE),"")</f>
        <v>4820790</v>
      </c>
      <c r="J4344" t="str" cm="1">
        <f t="array" ref="J4344">IFERROR(_xlfn.IFS(B4344=2015,H4344/$O$13,B4344=2016,H4344/$O$14,B4344=2017,H4344/$O$15,B4344=2018,H4344/$O$16,B4344=2019,H4344/$O$17,B4344=2020,H4344/$O$18,B4344=2021,H4344/$O$19,B4344=2022,H4344/$O$20),"")</f>
        <v/>
      </c>
      <c r="K4344" s="3" t="str" cm="1">
        <f t="array" ref="K4344">IFERROR(_xlfn.IFS(B4344=2015,J4344*$P$4,B4344=2016,J4344*$P$5,B4344=2017,J4344*$P$6,B4344=2018,J4344*$P$7,B4344=2019,J4344*$P$8,B4344=2020,J4344*$P$9,B4344=2021,J4344*$P$10,B4344=2022,J4344*$P$11),"")</f>
        <v/>
      </c>
      <c r="L4344" s="3">
        <f t="shared" si="68"/>
        <v>140994.51999999999</v>
      </c>
    </row>
    <row r="4345" spans="1:12">
      <c r="A4345">
        <v>4821030</v>
      </c>
      <c r="B4345">
        <v>2015</v>
      </c>
      <c r="C4345" t="s">
        <v>381</v>
      </c>
      <c r="D4345" t="s">
        <v>1457</v>
      </c>
      <c r="E4345" t="s">
        <v>1458</v>
      </c>
      <c r="G4345" t="s">
        <v>1459</v>
      </c>
      <c r="H4345" s="5">
        <v>227378.28</v>
      </c>
      <c r="I4345">
        <f>IFERROR(VLOOKUP(G4345,'NCES Match'!$A$2:$B$1307,2,FALSE),"")</f>
        <v>4821030</v>
      </c>
      <c r="J4345" cm="1">
        <f t="array" ref="J4345">IFERROR(_xlfn.IFS(B4345=2015,H4345/$O$13,B4345=2016,H4345/$O$14,B4345=2017,H4345/$O$15,B4345=2018,H4345/$O$16,B4345=2019,H4345/$O$17,B4345=2020,H4345/$O$18,B4345=2021,H4345/$O$19,B4345=2022,H4345/$O$20),"")</f>
        <v>1.7812899879281882E-4</v>
      </c>
      <c r="K4345" s="3" cm="1">
        <f t="array" ref="K4345">IFERROR(_xlfn.IFS(B4345=2015,J4345*$P$4,B4345=2016,J4345*$P$5,B4345=2017,J4345*$P$6,B4345=2018,J4345*$P$7,B4345=2019,J4345*$P$8,B4345=2020,J4345*$P$9,B4345=2021,J4345*$P$10,B4345=2022,J4345*$P$11),"")</f>
        <v>283489.27123399341</v>
      </c>
      <c r="L4345" s="3">
        <f t="shared" si="68"/>
        <v>510867.55123399338</v>
      </c>
    </row>
    <row r="4346" spans="1:12">
      <c r="A4346">
        <v>4821030</v>
      </c>
      <c r="B4346">
        <v>2016</v>
      </c>
      <c r="C4346" t="s">
        <v>4102</v>
      </c>
      <c r="D4346" t="s">
        <v>1457</v>
      </c>
      <c r="E4346" t="s">
        <v>1458</v>
      </c>
      <c r="F4346" t="s">
        <v>4101</v>
      </c>
      <c r="G4346" t="s">
        <v>1459</v>
      </c>
      <c r="H4346" s="5">
        <v>259164</v>
      </c>
      <c r="I4346">
        <f>IFERROR(VLOOKUP(G4346,'NCES Match'!$A$2:$B$1307,2,FALSE),"")</f>
        <v>4821030</v>
      </c>
      <c r="J4346" cm="1">
        <f t="array" ref="J4346">IFERROR(_xlfn.IFS(B4346=2015,H4346/$O$13,B4346=2016,H4346/$O$14,B4346=2017,H4346/$O$15,B4346=2018,H4346/$O$16,B4346=2019,H4346/$O$17,B4346=2020,H4346/$O$18,B4346=2021,H4346/$O$19,B4346=2022,H4346/$O$20),"")</f>
        <v>1.8552693156311778E-4</v>
      </c>
      <c r="K4346" s="3" cm="1">
        <f t="array" ref="K4346">IFERROR(_xlfn.IFS(B4346=2015,J4346*$P$4,B4346=2016,J4346*$P$5,B4346=2017,J4346*$P$6,B4346=2018,J4346*$P$7,B4346=2019,J4346*$P$8,B4346=2020,J4346*$P$9,B4346=2021,J4346*$P$10,B4346=2022,J4346*$P$11),"")</f>
        <v>310874.72387271764</v>
      </c>
      <c r="L4346" s="3">
        <f t="shared" si="68"/>
        <v>570038.7238727177</v>
      </c>
    </row>
    <row r="4347" spans="1:12">
      <c r="A4347">
        <v>4821030</v>
      </c>
      <c r="B4347">
        <v>2017</v>
      </c>
      <c r="D4347" t="s">
        <v>1457</v>
      </c>
      <c r="E4347" t="s">
        <v>1458</v>
      </c>
      <c r="F4347" t="s">
        <v>4101</v>
      </c>
      <c r="G4347" t="s">
        <v>1459</v>
      </c>
      <c r="H4347" s="5">
        <v>224622</v>
      </c>
      <c r="I4347">
        <f>IFERROR(VLOOKUP(G4347,'NCES Match'!$A$2:$B$1307,2,FALSE),"")</f>
        <v>4821030</v>
      </c>
      <c r="J4347" cm="1">
        <f t="array" ref="J4347">IFERROR(_xlfn.IFS(B4347=2015,H4347/$O$13,B4347=2016,H4347/$O$14,B4347=2017,H4347/$O$15,B4347=2018,H4347/$O$16,B4347=2019,H4347/$O$17,B4347=2020,H4347/$O$18,B4347=2021,H4347/$O$19,B4347=2022,H4347/$O$20),"")</f>
        <v>1.5486311463548777E-4</v>
      </c>
      <c r="K4347" s="3" cm="1">
        <f t="array" ref="K4347">IFERROR(_xlfn.IFS(B4347=2015,J4347*$P$4,B4347=2016,J4347*$P$5,B4347=2017,J4347*$P$6,B4347=2018,J4347*$P$7,B4347=2019,J4347*$P$8,B4347=2020,J4347*$P$9,B4347=2021,J4347*$P$10,B4347=2022,J4347*$P$11),"")</f>
        <v>262995.94713785342</v>
      </c>
      <c r="L4347" s="3">
        <f t="shared" si="68"/>
        <v>487617.94713785342</v>
      </c>
    </row>
    <row r="4348" spans="1:12">
      <c r="A4348">
        <v>4821030</v>
      </c>
      <c r="B4348">
        <v>2018</v>
      </c>
      <c r="D4348" t="s">
        <v>1457</v>
      </c>
      <c r="E4348" t="s">
        <v>1458</v>
      </c>
      <c r="F4348" t="s">
        <v>4101</v>
      </c>
      <c r="G4348" t="s">
        <v>1459</v>
      </c>
      <c r="H4348" s="5">
        <v>214547</v>
      </c>
      <c r="I4348">
        <f>IFERROR(VLOOKUP(G4348,'NCES Match'!$A$2:$B$1307,2,FALSE),"")</f>
        <v>4821030</v>
      </c>
      <c r="J4348" cm="1">
        <f t="array" ref="J4348">IFERROR(_xlfn.IFS(B4348=2015,H4348/$O$13,B4348=2016,H4348/$O$14,B4348=2017,H4348/$O$15,B4348=2018,H4348/$O$16,B4348=2019,H4348/$O$17,B4348=2020,H4348/$O$18,B4348=2021,H4348/$O$19,B4348=2022,H4348/$O$20),"")</f>
        <v>1.4000454036081059E-4</v>
      </c>
      <c r="K4348" s="3" cm="1">
        <f t="array" ref="K4348">IFERROR(_xlfn.IFS(B4348=2015,J4348*$P$4,B4348=2016,J4348*$P$5,B4348=2017,J4348*$P$6,B4348=2018,J4348*$P$7,B4348=2019,J4348*$P$8,B4348=2020,J4348*$P$9,B4348=2021,J4348*$P$10,B4348=2022,J4348*$P$11),"")</f>
        <v>240367.25679462985</v>
      </c>
      <c r="L4348" s="3">
        <f t="shared" si="68"/>
        <v>454914.25679462985</v>
      </c>
    </row>
    <row r="4349" spans="1:12">
      <c r="A4349">
        <v>4821030</v>
      </c>
      <c r="B4349">
        <v>2019</v>
      </c>
      <c r="D4349" t="s">
        <v>1457</v>
      </c>
      <c r="E4349" t="s">
        <v>1458</v>
      </c>
      <c r="F4349" t="s">
        <v>4101</v>
      </c>
      <c r="G4349" t="s">
        <v>1459</v>
      </c>
      <c r="H4349" s="5">
        <v>230039</v>
      </c>
      <c r="I4349">
        <f>IFERROR(VLOOKUP(G4349,'NCES Match'!$A$2:$B$1307,2,FALSE),"")</f>
        <v>4821030</v>
      </c>
      <c r="J4349" cm="1">
        <f t="array" ref="J4349">IFERROR(_xlfn.IFS(B4349=2015,H4349/$O$13,B4349=2016,H4349/$O$14,B4349=2017,H4349/$O$15,B4349=2018,H4349/$O$16,B4349=2019,H4349/$O$17,B4349=2020,H4349/$O$18,B4349=2021,H4349/$O$19,B4349=2022,H4349/$O$20),"")</f>
        <v>1.4565610014951748E-4</v>
      </c>
      <c r="K4349" s="3" cm="1">
        <f t="array" ref="K4349">IFERROR(_xlfn.IFS(B4349=2015,J4349*$P$4,B4349=2016,J4349*$P$5,B4349=2017,J4349*$P$6,B4349=2018,J4349*$P$7,B4349=2019,J4349*$P$8,B4349=2020,J4349*$P$9,B4349=2021,J4349*$P$10,B4349=2022,J4349*$P$11),"")</f>
        <v>253139.51899311121</v>
      </c>
      <c r="L4349" s="3">
        <f t="shared" si="68"/>
        <v>483178.51899311121</v>
      </c>
    </row>
    <row r="4350" spans="1:12">
      <c r="A4350">
        <v>4821030</v>
      </c>
      <c r="B4350">
        <v>2020</v>
      </c>
      <c r="D4350" t="s">
        <v>1457</v>
      </c>
      <c r="E4350" t="s">
        <v>1458</v>
      </c>
      <c r="F4350" t="s">
        <v>4230</v>
      </c>
      <c r="G4350" t="s">
        <v>1459</v>
      </c>
      <c r="H4350" s="5">
        <v>266194</v>
      </c>
      <c r="I4350">
        <f>IFERROR(VLOOKUP(G4350,'NCES Match'!$A$2:$B$1307,2,FALSE),"")</f>
        <v>4821030</v>
      </c>
      <c r="J4350" cm="1">
        <f t="array" ref="J4350">IFERROR(_xlfn.IFS(B4350=2015,H4350/$O$13,B4350=2016,H4350/$O$14,B4350=2017,H4350/$O$15,B4350=2018,H4350/$O$16,B4350=2019,H4350/$O$17,B4350=2020,H4350/$O$18,B4350=2021,H4350/$O$19,B4350=2022,H4350/$O$20),"")</f>
        <v>1.4425254174792326E-4</v>
      </c>
      <c r="K4350" s="3" cm="1">
        <f t="array" ref="K4350">IFERROR(_xlfn.IFS(B4350=2015,J4350*$P$4,B4350=2016,J4350*$P$5,B4350=2017,J4350*$P$6,B4350=2018,J4350*$P$7,B4350=2019,J4350*$P$8,B4350=2020,J4350*$P$9,B4350=2021,J4350*$P$10,B4350=2022,J4350*$P$11),"")</f>
        <v>304084.76407552726</v>
      </c>
      <c r="L4350" s="3">
        <f t="shared" si="68"/>
        <v>570278.7640755272</v>
      </c>
    </row>
    <row r="4351" spans="1:12">
      <c r="A4351">
        <v>4821030</v>
      </c>
      <c r="B4351">
        <v>2021</v>
      </c>
      <c r="D4351" t="s">
        <v>1457</v>
      </c>
      <c r="E4351" t="s">
        <v>1458</v>
      </c>
      <c r="F4351" t="s">
        <v>4101</v>
      </c>
      <c r="G4351" t="s">
        <v>1459</v>
      </c>
      <c r="H4351" s="5">
        <v>306840.06</v>
      </c>
      <c r="I4351">
        <f>IFERROR(VLOOKUP(G4351,'NCES Match'!$A$2:$B$1307,2,FALSE),"")</f>
        <v>4821030</v>
      </c>
      <c r="J4351" cm="1">
        <f t="array" ref="J4351">IFERROR(_xlfn.IFS(B4351=2015,H4351/$O$13,B4351=2016,H4351/$O$14,B4351=2017,H4351/$O$15,B4351=2018,H4351/$O$16,B4351=2019,H4351/$O$17,B4351=2020,H4351/$O$18,B4351=2021,H4351/$O$19,B4351=2022,H4351/$O$20),"")</f>
        <v>1.5699257363364669E-4</v>
      </c>
      <c r="K4351" s="3" cm="1">
        <f t="array" ref="K4351">IFERROR(_xlfn.IFS(B4351=2015,J4351*$P$4,B4351=2016,J4351*$P$5,B4351=2017,J4351*$P$6,B4351=2018,J4351*$P$7,B4351=2019,J4351*$P$8,B4351=2020,J4351*$P$9,B4351=2021,J4351*$P$10,B4351=2022,J4351*$P$11),"")</f>
        <v>336050.97046804742</v>
      </c>
      <c r="L4351" s="3">
        <f t="shared" si="68"/>
        <v>642891.03046804736</v>
      </c>
    </row>
    <row r="4352" spans="1:12">
      <c r="A4352">
        <v>4821030</v>
      </c>
      <c r="B4352">
        <v>2022</v>
      </c>
      <c r="D4352" t="s">
        <v>1457</v>
      </c>
      <c r="E4352" t="s">
        <v>1458</v>
      </c>
      <c r="F4352" t="s">
        <v>4101</v>
      </c>
      <c r="G4352" t="s">
        <v>1459</v>
      </c>
      <c r="H4352" s="5">
        <v>393141.4</v>
      </c>
      <c r="I4352">
        <f>IFERROR(VLOOKUP(G4352,'NCES Match'!$A$2:$B$1307,2,FALSE),"")</f>
        <v>4821030</v>
      </c>
      <c r="J4352" cm="1">
        <f t="array" ref="J4352">IFERROR(_xlfn.IFS(B4352=2015,H4352/$O$13,B4352=2016,H4352/$O$14,B4352=2017,H4352/$O$15,B4352=2018,H4352/$O$16,B4352=2019,H4352/$O$17,B4352=2020,H4352/$O$18,B4352=2021,H4352/$O$19,B4352=2022,H4352/$O$20),"")</f>
        <v>1.7267974979909048E-4</v>
      </c>
      <c r="K4352" s="3" cm="1">
        <f t="array" ref="K4352">IFERROR(_xlfn.IFS(B4352=2015,J4352*$P$4,B4352=2016,J4352*$P$5,B4352=2017,J4352*$P$6,B4352=2018,J4352*$P$7,B4352=2019,J4352*$P$8,B4352=2020,J4352*$P$9,B4352=2021,J4352*$P$10,B4352=2022,J4352*$P$11),"")</f>
        <v>371862.90667267324</v>
      </c>
      <c r="L4352" s="3">
        <f t="shared" si="68"/>
        <v>765004.30667267321</v>
      </c>
    </row>
    <row r="4353" spans="1:12">
      <c r="A4353">
        <v>4821030</v>
      </c>
      <c r="B4353">
        <v>2023</v>
      </c>
      <c r="D4353" t="s">
        <v>1457</v>
      </c>
      <c r="E4353" t="s">
        <v>1458</v>
      </c>
      <c r="F4353" t="s">
        <v>4101</v>
      </c>
      <c r="G4353" t="s">
        <v>1459</v>
      </c>
      <c r="H4353" s="5">
        <v>419211.06</v>
      </c>
      <c r="I4353">
        <f>IFERROR(VLOOKUP(G4353,'NCES Match'!$A$2:$B$1307,2,FALSE),"")</f>
        <v>4821030</v>
      </c>
      <c r="J4353" t="str" cm="1">
        <f t="array" ref="J4353">IFERROR(_xlfn.IFS(B4353=2015,H4353/$O$13,B4353=2016,H4353/$O$14,B4353=2017,H4353/$O$15,B4353=2018,H4353/$O$16,B4353=2019,H4353/$O$17,B4353=2020,H4353/$O$18,B4353=2021,H4353/$O$19,B4353=2022,H4353/$O$20),"")</f>
        <v/>
      </c>
      <c r="K4353" s="3" t="str" cm="1">
        <f t="array" ref="K4353">IFERROR(_xlfn.IFS(B4353=2015,J4353*$P$4,B4353=2016,J4353*$P$5,B4353=2017,J4353*$P$6,B4353=2018,J4353*$P$7,B4353=2019,J4353*$P$8,B4353=2020,J4353*$P$9,B4353=2021,J4353*$P$10,B4353=2022,J4353*$P$11),"")</f>
        <v/>
      </c>
      <c r="L4353" s="3">
        <f t="shared" si="68"/>
        <v>419211.06</v>
      </c>
    </row>
    <row r="4354" spans="1:12">
      <c r="A4354">
        <v>4821060</v>
      </c>
      <c r="B4354">
        <v>2015</v>
      </c>
      <c r="C4354" t="s">
        <v>381</v>
      </c>
      <c r="D4354" t="s">
        <v>1460</v>
      </c>
      <c r="E4354" t="s">
        <v>1461</v>
      </c>
      <c r="G4354" t="s">
        <v>1462</v>
      </c>
      <c r="H4354" s="5">
        <v>397131.89</v>
      </c>
      <c r="I4354">
        <f>IFERROR(VLOOKUP(G4354,'NCES Match'!$A$2:$B$1307,2,FALSE),"")</f>
        <v>4821060</v>
      </c>
      <c r="J4354" cm="1">
        <f t="array" ref="J4354">IFERROR(_xlfn.IFS(B4354=2015,H4354/$O$13,B4354=2016,H4354/$O$14,B4354=2017,H4354/$O$15,B4354=2018,H4354/$O$16,B4354=2019,H4354/$O$17,B4354=2020,H4354/$O$18,B4354=2021,H4354/$O$19,B4354=2022,H4354/$O$20),"")</f>
        <v>3.1111461461666375E-4</v>
      </c>
      <c r="K4354" s="3" cm="1">
        <f t="array" ref="K4354">IFERROR(_xlfn.IFS(B4354=2015,J4354*$P$4,B4354=2016,J4354*$P$5,B4354=2017,J4354*$P$6,B4354=2018,J4354*$P$7,B4354=2019,J4354*$P$8,B4354=2020,J4354*$P$9,B4354=2021,J4354*$P$10,B4354=2022,J4354*$P$11),"")</f>
        <v>495133.61645570735</v>
      </c>
      <c r="L4354" s="3">
        <f t="shared" si="68"/>
        <v>892265.50645570736</v>
      </c>
    </row>
    <row r="4355" spans="1:12">
      <c r="A4355">
        <v>4821060</v>
      </c>
      <c r="B4355">
        <v>2016</v>
      </c>
      <c r="C4355" t="s">
        <v>4102</v>
      </c>
      <c r="D4355" t="s">
        <v>1460</v>
      </c>
      <c r="E4355" t="s">
        <v>1461</v>
      </c>
      <c r="F4355" t="s">
        <v>4101</v>
      </c>
      <c r="G4355" t="s">
        <v>1462</v>
      </c>
      <c r="H4355" s="5">
        <v>431287</v>
      </c>
      <c r="I4355">
        <f>IFERROR(VLOOKUP(G4355,'NCES Match'!$A$2:$B$1307,2,FALSE),"")</f>
        <v>4821060</v>
      </c>
      <c r="J4355" cm="1">
        <f t="array" ref="J4355">IFERROR(_xlfn.IFS(B4355=2015,H4355/$O$13,B4355=2016,H4355/$O$14,B4355=2017,H4355/$O$15,B4355=2018,H4355/$O$16,B4355=2019,H4355/$O$17,B4355=2020,H4355/$O$18,B4355=2021,H4355/$O$19,B4355=2022,H4355/$O$20),"")</f>
        <v>3.087440915137225E-4</v>
      </c>
      <c r="K4355" s="3" cm="1">
        <f t="array" ref="K4355">IFERROR(_xlfn.IFS(B4355=2015,J4355*$P$4,B4355=2016,J4355*$P$5,B4355=2017,J4355*$P$6,B4355=2018,J4355*$P$7,B4355=2019,J4355*$P$8,B4355=2020,J4355*$P$9,B4355=2021,J4355*$P$10,B4355=2022,J4355*$P$11),"")</f>
        <v>517341.24737576506</v>
      </c>
      <c r="L4355" s="3">
        <f t="shared" ref="L4355:L4418" si="69">SUM(H4355,K4355)</f>
        <v>948628.24737576512</v>
      </c>
    </row>
    <row r="4356" spans="1:12">
      <c r="A4356">
        <v>4821060</v>
      </c>
      <c r="B4356">
        <v>2017</v>
      </c>
      <c r="D4356" t="s">
        <v>1460</v>
      </c>
      <c r="E4356" t="s">
        <v>1461</v>
      </c>
      <c r="F4356" t="s">
        <v>4101</v>
      </c>
      <c r="G4356" t="s">
        <v>1462</v>
      </c>
      <c r="H4356" s="5">
        <v>445006</v>
      </c>
      <c r="I4356">
        <f>IFERROR(VLOOKUP(G4356,'NCES Match'!$A$2:$B$1307,2,FALSE),"")</f>
        <v>4821060</v>
      </c>
      <c r="J4356" cm="1">
        <f t="array" ref="J4356">IFERROR(_xlfn.IFS(B4356=2015,H4356/$O$13,B4356=2016,H4356/$O$14,B4356=2017,H4356/$O$15,B4356=2018,H4356/$O$16,B4356=2019,H4356/$O$17,B4356=2020,H4356/$O$18,B4356=2021,H4356/$O$19,B4356=2022,H4356/$O$20),"")</f>
        <v>3.0680438777804431E-4</v>
      </c>
      <c r="K4356" s="3" cm="1">
        <f t="array" ref="K4356">IFERROR(_xlfn.IFS(B4356=2015,J4356*$P$4,B4356=2016,J4356*$P$5,B4356=2017,J4356*$P$6,B4356=2018,J4356*$P$7,B4356=2019,J4356*$P$8,B4356=2020,J4356*$P$9,B4356=2021,J4356*$P$10,B4356=2022,J4356*$P$11),"")</f>
        <v>521029.88332410716</v>
      </c>
      <c r="L4356" s="3">
        <f t="shared" si="69"/>
        <v>966035.88332410716</v>
      </c>
    </row>
    <row r="4357" spans="1:12">
      <c r="A4357">
        <v>4821060</v>
      </c>
      <c r="B4357">
        <v>2018</v>
      </c>
      <c r="D4357" t="s">
        <v>1460</v>
      </c>
      <c r="E4357" t="s">
        <v>1461</v>
      </c>
      <c r="F4357" t="s">
        <v>4101</v>
      </c>
      <c r="G4357" t="s">
        <v>1462</v>
      </c>
      <c r="H4357" s="5">
        <v>458160</v>
      </c>
      <c r="I4357">
        <f>IFERROR(VLOOKUP(G4357,'NCES Match'!$A$2:$B$1307,2,FALSE),"")</f>
        <v>4821060</v>
      </c>
      <c r="J4357" cm="1">
        <f t="array" ref="J4357">IFERROR(_xlfn.IFS(B4357=2015,H4357/$O$13,B4357=2016,H4357/$O$14,B4357=2017,H4357/$O$15,B4357=2018,H4357/$O$16,B4357=2019,H4357/$O$17,B4357=2020,H4357/$O$18,B4357=2021,H4357/$O$19,B4357=2022,H4357/$O$20),"")</f>
        <v>2.989763558181144E-4</v>
      </c>
      <c r="K4357" s="3" cm="1">
        <f t="array" ref="K4357">IFERROR(_xlfn.IFS(B4357=2015,J4357*$P$4,B4357=2016,J4357*$P$5,B4357=2017,J4357*$P$6,B4357=2018,J4357*$P$7,B4357=2019,J4357*$P$8,B4357=2020,J4357*$P$9,B4357=2021,J4357*$P$10,B4357=2022,J4357*$P$11),"")</f>
        <v>513298.54238478112</v>
      </c>
      <c r="L4357" s="3">
        <f t="shared" si="69"/>
        <v>971458.54238478118</v>
      </c>
    </row>
    <row r="4358" spans="1:12">
      <c r="A4358">
        <v>4821060</v>
      </c>
      <c r="B4358">
        <v>2019</v>
      </c>
      <c r="D4358" t="s">
        <v>1460</v>
      </c>
      <c r="E4358" t="s">
        <v>1461</v>
      </c>
      <c r="F4358" t="s">
        <v>4101</v>
      </c>
      <c r="G4358" t="s">
        <v>1462</v>
      </c>
      <c r="H4358" s="5">
        <v>460639</v>
      </c>
      <c r="I4358">
        <f>IFERROR(VLOOKUP(G4358,'NCES Match'!$A$2:$B$1307,2,FALSE),"")</f>
        <v>4821060</v>
      </c>
      <c r="J4358" cm="1">
        <f t="array" ref="J4358">IFERROR(_xlfn.IFS(B4358=2015,H4358/$O$13,B4358=2016,H4358/$O$14,B4358=2017,H4358/$O$15,B4358=2018,H4358/$O$16,B4358=2019,H4358/$O$17,B4358=2020,H4358/$O$18,B4358=2021,H4358/$O$19,B4358=2022,H4358/$O$20),"")</f>
        <v>2.9166741429398314E-4</v>
      </c>
      <c r="K4358" s="3" cm="1">
        <f t="array" ref="K4358">IFERROR(_xlfn.IFS(B4358=2015,J4358*$P$4,B4358=2016,J4358*$P$5,B4358=2017,J4358*$P$6,B4358=2018,J4358*$P$7,B4358=2019,J4358*$P$8,B4358=2020,J4358*$P$9,B4358=2021,J4358*$P$10,B4358=2022,J4358*$P$11),"")</f>
        <v>506896.37361259508</v>
      </c>
      <c r="L4358" s="3">
        <f t="shared" si="69"/>
        <v>967535.37361259502</v>
      </c>
    </row>
    <row r="4359" spans="1:12">
      <c r="A4359">
        <v>4821060</v>
      </c>
      <c r="B4359">
        <v>2020</v>
      </c>
      <c r="D4359" t="s">
        <v>1460</v>
      </c>
      <c r="E4359" t="s">
        <v>1461</v>
      </c>
      <c r="F4359" t="s">
        <v>4230</v>
      </c>
      <c r="G4359" t="s">
        <v>1462</v>
      </c>
      <c r="H4359" s="5">
        <v>518607</v>
      </c>
      <c r="I4359">
        <f>IFERROR(VLOOKUP(G4359,'NCES Match'!$A$2:$B$1307,2,FALSE),"")</f>
        <v>4821060</v>
      </c>
      <c r="J4359" cm="1">
        <f t="array" ref="J4359">IFERROR(_xlfn.IFS(B4359=2015,H4359/$O$13,B4359=2016,H4359/$O$14,B4359=2017,H4359/$O$15,B4359=2018,H4359/$O$16,B4359=2019,H4359/$O$17,B4359=2020,H4359/$O$18,B4359=2021,H4359/$O$19,B4359=2022,H4359/$O$20),"")</f>
        <v>2.8103705537414531E-4</v>
      </c>
      <c r="K4359" s="3" cm="1">
        <f t="array" ref="K4359">IFERROR(_xlfn.IFS(B4359=2015,J4359*$P$4,B4359=2016,J4359*$P$5,B4359=2017,J4359*$P$6,B4359=2018,J4359*$P$7,B4359=2019,J4359*$P$8,B4359=2020,J4359*$P$9,B4359=2021,J4359*$P$10,B4359=2022,J4359*$P$11),"")</f>
        <v>592426.90384800918</v>
      </c>
      <c r="L4359" s="3">
        <f t="shared" si="69"/>
        <v>1111033.9038480092</v>
      </c>
    </row>
    <row r="4360" spans="1:12">
      <c r="A4360">
        <v>4821060</v>
      </c>
      <c r="B4360">
        <v>2021</v>
      </c>
      <c r="D4360" t="s">
        <v>1460</v>
      </c>
      <c r="E4360" t="s">
        <v>1461</v>
      </c>
      <c r="F4360" t="s">
        <v>4101</v>
      </c>
      <c r="G4360" t="s">
        <v>1462</v>
      </c>
      <c r="H4360" s="5">
        <v>572313.68999999994</v>
      </c>
      <c r="I4360">
        <f>IFERROR(VLOOKUP(G4360,'NCES Match'!$A$2:$B$1307,2,FALSE),"")</f>
        <v>4821060</v>
      </c>
      <c r="J4360" cm="1">
        <f t="array" ref="J4360">IFERROR(_xlfn.IFS(B4360=2015,H4360/$O$13,B4360=2016,H4360/$O$14,B4360=2017,H4360/$O$15,B4360=2018,H4360/$O$16,B4360=2019,H4360/$O$17,B4360=2020,H4360/$O$18,B4360=2021,H4360/$O$19,B4360=2022,H4360/$O$20),"")</f>
        <v>2.9282030227366346E-4</v>
      </c>
      <c r="K4360" s="3" cm="1">
        <f t="array" ref="K4360">IFERROR(_xlfn.IFS(B4360=2015,J4360*$P$4,B4360=2016,J4360*$P$5,B4360=2017,J4360*$P$6,B4360=2018,J4360*$P$7,B4360=2019,J4360*$P$8,B4360=2020,J4360*$P$9,B4360=2021,J4360*$P$10,B4360=2022,J4360*$P$11),"")</f>
        <v>626797.46228914568</v>
      </c>
      <c r="L4360" s="3">
        <f t="shared" si="69"/>
        <v>1199111.1522891456</v>
      </c>
    </row>
    <row r="4361" spans="1:12">
      <c r="A4361">
        <v>4821060</v>
      </c>
      <c r="B4361">
        <v>2022</v>
      </c>
      <c r="D4361" t="s">
        <v>1460</v>
      </c>
      <c r="E4361" t="s">
        <v>1461</v>
      </c>
      <c r="F4361" t="s">
        <v>4101</v>
      </c>
      <c r="G4361" t="s">
        <v>1462</v>
      </c>
      <c r="H4361" s="5">
        <v>715520.56</v>
      </c>
      <c r="I4361">
        <f>IFERROR(VLOOKUP(G4361,'NCES Match'!$A$2:$B$1307,2,FALSE),"")</f>
        <v>4821060</v>
      </c>
      <c r="J4361" cm="1">
        <f t="array" ref="J4361">IFERROR(_xlfn.IFS(B4361=2015,H4361/$O$13,B4361=2016,H4361/$O$14,B4361=2017,H4361/$O$15,B4361=2018,H4361/$O$16,B4361=2019,H4361/$O$17,B4361=2020,H4361/$O$18,B4361=2021,H4361/$O$19,B4361=2022,H4361/$O$20),"")</f>
        <v>3.1427855544316908E-4</v>
      </c>
      <c r="K4361" s="3" cm="1">
        <f t="array" ref="K4361">IFERROR(_xlfn.IFS(B4361=2015,J4361*$P$4,B4361=2016,J4361*$P$5,B4361=2017,J4361*$P$6,B4361=2018,J4361*$P$7,B4361=2019,J4361*$P$8,B4361=2020,J4361*$P$9,B4361=2021,J4361*$P$10,B4361=2022,J4361*$P$11),"")</f>
        <v>676793.52829709346</v>
      </c>
      <c r="L4361" s="3">
        <f t="shared" si="69"/>
        <v>1392314.0882970935</v>
      </c>
    </row>
    <row r="4362" spans="1:12">
      <c r="A4362">
        <v>4821060</v>
      </c>
      <c r="B4362">
        <v>2023</v>
      </c>
      <c r="D4362" t="s">
        <v>1460</v>
      </c>
      <c r="E4362" t="s">
        <v>1461</v>
      </c>
      <c r="F4362" t="s">
        <v>4101</v>
      </c>
      <c r="G4362" t="s">
        <v>1462</v>
      </c>
      <c r="H4362" s="5">
        <v>807327.52</v>
      </c>
      <c r="I4362">
        <f>IFERROR(VLOOKUP(G4362,'NCES Match'!$A$2:$B$1307,2,FALSE),"")</f>
        <v>4821060</v>
      </c>
      <c r="J4362" t="str" cm="1">
        <f t="array" ref="J4362">IFERROR(_xlfn.IFS(B4362=2015,H4362/$O$13,B4362=2016,H4362/$O$14,B4362=2017,H4362/$O$15,B4362=2018,H4362/$O$16,B4362=2019,H4362/$O$17,B4362=2020,H4362/$O$18,B4362=2021,H4362/$O$19,B4362=2022,H4362/$O$20),"")</f>
        <v/>
      </c>
      <c r="K4362" s="3" t="str" cm="1">
        <f t="array" ref="K4362">IFERROR(_xlfn.IFS(B4362=2015,J4362*$P$4,B4362=2016,J4362*$P$5,B4362=2017,J4362*$P$6,B4362=2018,J4362*$P$7,B4362=2019,J4362*$P$8,B4362=2020,J4362*$P$9,B4362=2021,J4362*$P$10,B4362=2022,J4362*$P$11),"")</f>
        <v/>
      </c>
      <c r="L4362" s="3">
        <f t="shared" si="69"/>
        <v>807327.52</v>
      </c>
    </row>
    <row r="4363" spans="1:12">
      <c r="A4363">
        <v>4832740</v>
      </c>
      <c r="B4363">
        <v>2015</v>
      </c>
      <c r="C4363" t="s">
        <v>381</v>
      </c>
      <c r="D4363" t="s">
        <v>2393</v>
      </c>
      <c r="E4363" t="s">
        <v>2394</v>
      </c>
      <c r="G4363" t="s">
        <v>2395</v>
      </c>
      <c r="H4363" s="5">
        <v>271898.2</v>
      </c>
      <c r="I4363">
        <f>IFERROR(VLOOKUP(G4363,'NCES Match'!$A$2:$B$1307,2,FALSE),"")</f>
        <v>4832740</v>
      </c>
      <c r="J4363" cm="1">
        <f t="array" ref="J4363">IFERROR(_xlfn.IFS(B4363=2015,H4363/$O$13,B4363=2016,H4363/$O$14,B4363=2017,H4363/$O$15,B4363=2018,H4363/$O$16,B4363=2019,H4363/$O$17,B4363=2020,H4363/$O$18,B4363=2021,H4363/$O$19,B4363=2022,H4363/$O$20),"")</f>
        <v>2.130060713783639E-4</v>
      </c>
      <c r="K4363" s="3" cm="1">
        <f t="array" ref="K4363">IFERROR(_xlfn.IFS(B4363=2015,J4363*$P$4,B4363=2016,J4363*$P$5,B4363=2017,J4363*$P$6,B4363=2018,J4363*$P$7,B4363=2019,J4363*$P$8,B4363=2020,J4363*$P$9,B4363=2021,J4363*$P$10,B4363=2022,J4363*$P$11),"")</f>
        <v>338995.53892233939</v>
      </c>
      <c r="L4363" s="3">
        <f t="shared" si="69"/>
        <v>610893.7389223394</v>
      </c>
    </row>
    <row r="4364" spans="1:12">
      <c r="A4364">
        <v>4832740</v>
      </c>
      <c r="B4364">
        <v>2016</v>
      </c>
      <c r="C4364" t="s">
        <v>4102</v>
      </c>
      <c r="D4364" t="s">
        <v>2393</v>
      </c>
      <c r="E4364" t="s">
        <v>2394</v>
      </c>
      <c r="F4364" t="s">
        <v>4101</v>
      </c>
      <c r="G4364" t="s">
        <v>2395</v>
      </c>
      <c r="H4364" s="5">
        <v>287220</v>
      </c>
      <c r="I4364">
        <f>IFERROR(VLOOKUP(G4364,'NCES Match'!$A$2:$B$1307,2,FALSE),"")</f>
        <v>4832740</v>
      </c>
      <c r="J4364" cm="1">
        <f t="array" ref="J4364">IFERROR(_xlfn.IFS(B4364=2015,H4364/$O$13,B4364=2016,H4364/$O$14,B4364=2017,H4364/$O$15,B4364=2018,H4364/$O$16,B4364=2019,H4364/$O$17,B4364=2020,H4364/$O$18,B4364=2021,H4364/$O$19,B4364=2022,H4364/$O$20),"")</f>
        <v>2.0561129355758782E-4</v>
      </c>
      <c r="K4364" s="3" cm="1">
        <f t="array" ref="K4364">IFERROR(_xlfn.IFS(B4364=2015,J4364*$P$4,B4364=2016,J4364*$P$5,B4364=2017,J4364*$P$6,B4364=2018,J4364*$P$7,B4364=2019,J4364*$P$8,B4364=2020,J4364*$P$9,B4364=2021,J4364*$P$10,B4364=2022,J4364*$P$11),"")</f>
        <v>344528.70842679526</v>
      </c>
      <c r="L4364" s="3">
        <f t="shared" si="69"/>
        <v>631748.7084267952</v>
      </c>
    </row>
    <row r="4365" spans="1:12">
      <c r="A4365">
        <v>4832740</v>
      </c>
      <c r="B4365">
        <v>2017</v>
      </c>
      <c r="D4365" t="s">
        <v>2393</v>
      </c>
      <c r="E4365" t="s">
        <v>2394</v>
      </c>
      <c r="F4365" t="s">
        <v>4101</v>
      </c>
      <c r="G4365" t="s">
        <v>2395</v>
      </c>
      <c r="H4365" s="5">
        <v>290061</v>
      </c>
      <c r="I4365">
        <f>IFERROR(VLOOKUP(G4365,'NCES Match'!$A$2:$B$1307,2,FALSE),"")</f>
        <v>4832740</v>
      </c>
      <c r="J4365" cm="1">
        <f t="array" ref="J4365">IFERROR(_xlfn.IFS(B4365=2015,H4365/$O$13,B4365=2016,H4365/$O$14,B4365=2017,H4365/$O$15,B4365=2018,H4365/$O$16,B4365=2019,H4365/$O$17,B4365=2020,H4365/$O$18,B4365=2021,H4365/$O$19,B4365=2022,H4365/$O$20),"")</f>
        <v>1.9997929808426699E-4</v>
      </c>
      <c r="K4365" s="3" cm="1">
        <f t="array" ref="K4365">IFERROR(_xlfn.IFS(B4365=2015,J4365*$P$4,B4365=2016,J4365*$P$5,B4365=2017,J4365*$P$6,B4365=2018,J4365*$P$7,B4365=2019,J4365*$P$8,B4365=2020,J4365*$P$9,B4365=2021,J4365*$P$10,B4365=2022,J4365*$P$11),"")</f>
        <v>339614.40741669521</v>
      </c>
      <c r="L4365" s="3">
        <f t="shared" si="69"/>
        <v>629675.40741669526</v>
      </c>
    </row>
    <row r="4366" spans="1:12">
      <c r="A4366">
        <v>4832740</v>
      </c>
      <c r="B4366">
        <v>2018</v>
      </c>
      <c r="D4366" t="s">
        <v>2393</v>
      </c>
      <c r="E4366" t="s">
        <v>2394</v>
      </c>
      <c r="F4366" t="s">
        <v>4101</v>
      </c>
      <c r="G4366" t="s">
        <v>2395</v>
      </c>
      <c r="H4366" s="5">
        <v>274801</v>
      </c>
      <c r="I4366">
        <f>IFERROR(VLOOKUP(G4366,'NCES Match'!$A$2:$B$1307,2,FALSE),"")</f>
        <v>4832740</v>
      </c>
      <c r="J4366" cm="1">
        <f t="array" ref="J4366">IFERROR(_xlfn.IFS(B4366=2015,H4366/$O$13,B4366=2016,H4366/$O$14,B4366=2017,H4366/$O$15,B4366=2018,H4366/$O$16,B4366=2019,H4366/$O$17,B4366=2020,H4366/$O$18,B4366=2021,H4366/$O$19,B4366=2022,H4366/$O$20),"")</f>
        <v>1.7932382040154892E-4</v>
      </c>
      <c r="K4366" s="3" cm="1">
        <f t="array" ref="K4366">IFERROR(_xlfn.IFS(B4366=2015,J4366*$P$4,B4366=2016,J4366*$P$5,B4366=2017,J4366*$P$6,B4366=2018,J4366*$P$7,B4366=2019,J4366*$P$8,B4366=2020,J4366*$P$9,B4366=2021,J4366*$P$10,B4366=2022,J4366*$P$11),"")</f>
        <v>307872.69239104295</v>
      </c>
      <c r="L4366" s="3">
        <f t="shared" si="69"/>
        <v>582673.69239104295</v>
      </c>
    </row>
    <row r="4367" spans="1:12">
      <c r="A4367">
        <v>4832740</v>
      </c>
      <c r="B4367">
        <v>2019</v>
      </c>
      <c r="D4367" t="s">
        <v>2393</v>
      </c>
      <c r="E4367" t="s">
        <v>2394</v>
      </c>
      <c r="F4367" t="s">
        <v>4101</v>
      </c>
      <c r="G4367" t="s">
        <v>2395</v>
      </c>
      <c r="H4367" s="5">
        <v>282878</v>
      </c>
      <c r="I4367">
        <f>IFERROR(VLOOKUP(G4367,'NCES Match'!$A$2:$B$1307,2,FALSE),"")</f>
        <v>4832740</v>
      </c>
      <c r="J4367" cm="1">
        <f t="array" ref="J4367">IFERROR(_xlfn.IFS(B4367=2015,H4367/$O$13,B4367=2016,H4367/$O$14,B4367=2017,H4367/$O$15,B4367=2018,H4367/$O$16,B4367=2019,H4367/$O$17,B4367=2020,H4367/$O$18,B4367=2021,H4367/$O$19,B4367=2022,H4367/$O$20),"")</f>
        <v>1.7911269957744211E-4</v>
      </c>
      <c r="K4367" s="3" cm="1">
        <f t="array" ref="K4367">IFERROR(_xlfn.IFS(B4367=2015,J4367*$P$4,B4367=2016,J4367*$P$5,B4367=2017,J4367*$P$6,B4367=2018,J4367*$P$7,B4367=2019,J4367*$P$8,B4367=2020,J4367*$P$9,B4367=2021,J4367*$P$10,B4367=2022,J4367*$P$11),"")</f>
        <v>311284.61197333195</v>
      </c>
      <c r="L4367" s="3">
        <f t="shared" si="69"/>
        <v>594162.61197333201</v>
      </c>
    </row>
    <row r="4368" spans="1:12">
      <c r="A4368">
        <v>4832740</v>
      </c>
      <c r="B4368">
        <v>2020</v>
      </c>
      <c r="D4368" t="s">
        <v>2393</v>
      </c>
      <c r="E4368" t="s">
        <v>2394</v>
      </c>
      <c r="F4368" t="s">
        <v>4230</v>
      </c>
      <c r="G4368" t="s">
        <v>2395</v>
      </c>
      <c r="H4368" s="5">
        <v>346638</v>
      </c>
      <c r="I4368">
        <f>IFERROR(VLOOKUP(G4368,'NCES Match'!$A$2:$B$1307,2,FALSE),"")</f>
        <v>4832740</v>
      </c>
      <c r="J4368" cm="1">
        <f t="array" ref="J4368">IFERROR(_xlfn.IFS(B4368=2015,H4368/$O$13,B4368=2016,H4368/$O$14,B4368=2017,H4368/$O$15,B4368=2018,H4368/$O$16,B4368=2019,H4368/$O$17,B4368=2020,H4368/$O$18,B4368=2021,H4368/$O$19,B4368=2022,H4368/$O$20),"")</f>
        <v>1.8784575372253552E-4</v>
      </c>
      <c r="K4368" s="3" cm="1">
        <f t="array" ref="K4368">IFERROR(_xlfn.IFS(B4368=2015,J4368*$P$4,B4368=2016,J4368*$P$5,B4368=2017,J4368*$P$6,B4368=2018,J4368*$P$7,B4368=2019,J4368*$P$8,B4368=2020,J4368*$P$9,B4368=2021,J4368*$P$10,B4368=2022,J4368*$P$11),"")</f>
        <v>395979.3776329016</v>
      </c>
      <c r="L4368" s="3">
        <f t="shared" si="69"/>
        <v>742617.37763290154</v>
      </c>
    </row>
    <row r="4369" spans="1:12">
      <c r="A4369">
        <v>4832740</v>
      </c>
      <c r="B4369">
        <v>2021</v>
      </c>
      <c r="D4369" t="s">
        <v>2393</v>
      </c>
      <c r="E4369" t="s">
        <v>2394</v>
      </c>
      <c r="F4369" t="s">
        <v>4101</v>
      </c>
      <c r="G4369" t="s">
        <v>2395</v>
      </c>
      <c r="H4369" s="5">
        <v>331762.93</v>
      </c>
      <c r="I4369">
        <f>IFERROR(VLOOKUP(G4369,'NCES Match'!$A$2:$B$1307,2,FALSE),"")</f>
        <v>4832740</v>
      </c>
      <c r="J4369" cm="1">
        <f t="array" ref="J4369">IFERROR(_xlfn.IFS(B4369=2015,H4369/$O$13,B4369=2016,H4369/$O$14,B4369=2017,H4369/$O$15,B4369=2018,H4369/$O$16,B4369=2019,H4369/$O$17,B4369=2020,H4369/$O$18,B4369=2021,H4369/$O$19,B4369=2022,H4369/$O$20),"")</f>
        <v>1.6974418600015711E-4</v>
      </c>
      <c r="K4369" s="3" cm="1">
        <f t="array" ref="K4369">IFERROR(_xlfn.IFS(B4369=2015,J4369*$P$4,B4369=2016,J4369*$P$5,B4369=2017,J4369*$P$6,B4369=2018,J4369*$P$7,B4369=2019,J4369*$P$8,B4369=2020,J4369*$P$9,B4369=2021,J4369*$P$10,B4369=2022,J4369*$P$11),"")</f>
        <v>363346.4763102408</v>
      </c>
      <c r="L4369" s="3">
        <f t="shared" si="69"/>
        <v>695109.40631024074</v>
      </c>
    </row>
    <row r="4370" spans="1:12">
      <c r="A4370">
        <v>4832740</v>
      </c>
      <c r="B4370">
        <v>2022</v>
      </c>
      <c r="D4370" t="s">
        <v>2393</v>
      </c>
      <c r="E4370" t="s">
        <v>2394</v>
      </c>
      <c r="F4370" t="s">
        <v>4101</v>
      </c>
      <c r="G4370" t="s">
        <v>2395</v>
      </c>
      <c r="H4370" s="5">
        <v>350522.67</v>
      </c>
      <c r="I4370">
        <f>IFERROR(VLOOKUP(G4370,'NCES Match'!$A$2:$B$1307,2,FALSE),"")</f>
        <v>4832740</v>
      </c>
      <c r="J4370" cm="1">
        <f t="array" ref="J4370">IFERROR(_xlfn.IFS(B4370=2015,H4370/$O$13,B4370=2016,H4370/$O$14,B4370=2017,H4370/$O$15,B4370=2018,H4370/$O$16,B4370=2019,H4370/$O$17,B4370=2020,H4370/$O$18,B4370=2021,H4370/$O$19,B4370=2022,H4370/$O$20),"")</f>
        <v>1.5396029762957845E-4</v>
      </c>
      <c r="K4370" s="3" cm="1">
        <f t="array" ref="K4370">IFERROR(_xlfn.IFS(B4370=2015,J4370*$P$4,B4370=2016,J4370*$P$5,B4370=2017,J4370*$P$6,B4370=2018,J4370*$P$7,B4370=2019,J4370*$P$8,B4370=2020,J4370*$P$9,B4370=2021,J4370*$P$10,B4370=2022,J4370*$P$11),"")</f>
        <v>331550.88454399927</v>
      </c>
      <c r="L4370" s="3">
        <f t="shared" si="69"/>
        <v>682073.55454399926</v>
      </c>
    </row>
    <row r="4371" spans="1:12">
      <c r="A4371">
        <v>4832740</v>
      </c>
      <c r="B4371">
        <v>2023</v>
      </c>
      <c r="D4371" t="s">
        <v>2393</v>
      </c>
      <c r="E4371" t="s">
        <v>2394</v>
      </c>
      <c r="F4371" t="s">
        <v>4101</v>
      </c>
      <c r="G4371" t="s">
        <v>2395</v>
      </c>
      <c r="H4371" s="5">
        <v>451761.29</v>
      </c>
      <c r="I4371">
        <f>IFERROR(VLOOKUP(G4371,'NCES Match'!$A$2:$B$1307,2,FALSE),"")</f>
        <v>4832740</v>
      </c>
      <c r="J4371" t="str" cm="1">
        <f t="array" ref="J4371">IFERROR(_xlfn.IFS(B4371=2015,H4371/$O$13,B4371=2016,H4371/$O$14,B4371=2017,H4371/$O$15,B4371=2018,H4371/$O$16,B4371=2019,H4371/$O$17,B4371=2020,H4371/$O$18,B4371=2021,H4371/$O$19,B4371=2022,H4371/$O$20),"")</f>
        <v/>
      </c>
      <c r="K4371" s="3" t="str" cm="1">
        <f t="array" ref="K4371">IFERROR(_xlfn.IFS(B4371=2015,J4371*$P$4,B4371=2016,J4371*$P$5,B4371=2017,J4371*$P$6,B4371=2018,J4371*$P$7,B4371=2019,J4371*$P$8,B4371=2020,J4371*$P$9,B4371=2021,J4371*$P$10,B4371=2022,J4371*$P$11),"")</f>
        <v/>
      </c>
      <c r="L4371" s="3">
        <f t="shared" si="69"/>
        <v>451761.29</v>
      </c>
    </row>
    <row r="4372" spans="1:12">
      <c r="A4372">
        <v>4844310</v>
      </c>
      <c r="B4372">
        <v>2015</v>
      </c>
      <c r="C4372" t="s">
        <v>381</v>
      </c>
      <c r="D4372" t="s">
        <v>3324</v>
      </c>
      <c r="E4372" t="s">
        <v>3325</v>
      </c>
      <c r="G4372" t="s">
        <v>3326</v>
      </c>
      <c r="H4372" s="5">
        <v>72944.23</v>
      </c>
      <c r="I4372">
        <f>IFERROR(VLOOKUP(G4372,'NCES Match'!$A$2:$B$1307,2,FALSE),"")</f>
        <v>4844310</v>
      </c>
      <c r="J4372" cm="1">
        <f t="array" ref="J4372">IFERROR(_xlfn.IFS(B4372=2015,H4372/$O$13,B4372=2016,H4372/$O$14,B4372=2017,H4372/$O$15,B4372=2018,H4372/$O$16,B4372=2019,H4372/$O$17,B4372=2020,H4372/$O$18,B4372=2021,H4372/$O$19,B4372=2022,H4372/$O$20),"")</f>
        <v>5.7144783827255171E-5</v>
      </c>
      <c r="K4372" s="3" cm="1">
        <f t="array" ref="K4372">IFERROR(_xlfn.IFS(B4372=2015,J4372*$P$4,B4372=2016,J4372*$P$5,B4372=2017,J4372*$P$6,B4372=2018,J4372*$P$7,B4372=2019,J4372*$P$8,B4372=2020,J4372*$P$9,B4372=2021,J4372*$P$10,B4372=2022,J4372*$P$11),"")</f>
        <v>90944.951309442564</v>
      </c>
      <c r="L4372" s="3">
        <f t="shared" si="69"/>
        <v>163889.18130944256</v>
      </c>
    </row>
    <row r="4373" spans="1:12">
      <c r="A4373">
        <v>4844310</v>
      </c>
      <c r="B4373">
        <v>2016</v>
      </c>
      <c r="C4373" t="s">
        <v>4102</v>
      </c>
      <c r="D4373" t="s">
        <v>3324</v>
      </c>
      <c r="E4373" t="s">
        <v>3325</v>
      </c>
      <c r="F4373" t="s">
        <v>4101</v>
      </c>
      <c r="G4373" t="s">
        <v>3326</v>
      </c>
      <c r="H4373" s="5">
        <v>59342</v>
      </c>
      <c r="I4373">
        <f>IFERROR(VLOOKUP(G4373,'NCES Match'!$A$2:$B$1307,2,FALSE),"")</f>
        <v>4844310</v>
      </c>
      <c r="J4373" cm="1">
        <f t="array" ref="J4373">IFERROR(_xlfn.IFS(B4373=2015,H4373/$O$13,B4373=2016,H4373/$O$14,B4373=2017,H4373/$O$15,B4373=2018,H4373/$O$16,B4373=2019,H4373/$O$17,B4373=2020,H4373/$O$18,B4373=2021,H4373/$O$19,B4373=2022,H4373/$O$20),"")</f>
        <v>4.2480974104499604E-5</v>
      </c>
      <c r="K4373" s="3" cm="1">
        <f t="array" ref="K4373">IFERROR(_xlfn.IFS(B4373=2015,J4373*$P$4,B4373=2016,J4373*$P$5,B4373=2017,J4373*$P$6,B4373=2018,J4373*$P$7,B4373=2019,J4373*$P$8,B4373=2020,J4373*$P$9,B4373=2021,J4373*$P$10,B4373=2022,J4373*$P$11),"")</f>
        <v>71182.447654978358</v>
      </c>
      <c r="L4373" s="3">
        <f t="shared" si="69"/>
        <v>130524.44765497836</v>
      </c>
    </row>
    <row r="4374" spans="1:12">
      <c r="A4374">
        <v>4844310</v>
      </c>
      <c r="B4374">
        <v>2017</v>
      </c>
      <c r="D4374" t="s">
        <v>3324</v>
      </c>
      <c r="E4374" t="s">
        <v>3325</v>
      </c>
      <c r="F4374" t="s">
        <v>4101</v>
      </c>
      <c r="G4374" t="s">
        <v>3326</v>
      </c>
      <c r="H4374" s="5">
        <v>65029</v>
      </c>
      <c r="I4374">
        <f>IFERROR(VLOOKUP(G4374,'NCES Match'!$A$2:$B$1307,2,FALSE),"")</f>
        <v>4844310</v>
      </c>
      <c r="J4374" cm="1">
        <f t="array" ref="J4374">IFERROR(_xlfn.IFS(B4374=2015,H4374/$O$13,B4374=2016,H4374/$O$14,B4374=2017,H4374/$O$15,B4374=2018,H4374/$O$16,B4374=2019,H4374/$O$17,B4374=2020,H4374/$O$18,B4374=2021,H4374/$O$19,B4374=2022,H4374/$O$20),"")</f>
        <v>4.4833513554465429E-5</v>
      </c>
      <c r="K4374" s="3" cm="1">
        <f t="array" ref="K4374">IFERROR(_xlfn.IFS(B4374=2015,J4374*$P$4,B4374=2016,J4374*$P$5,B4374=2017,J4374*$P$6,B4374=2018,J4374*$P$7,B4374=2019,J4374*$P$8,B4374=2020,J4374*$P$9,B4374=2021,J4374*$P$10,B4374=2022,J4374*$P$11),"")</f>
        <v>76138.416746478397</v>
      </c>
      <c r="L4374" s="3">
        <f t="shared" si="69"/>
        <v>141167.41674647841</v>
      </c>
    </row>
    <row r="4375" spans="1:12">
      <c r="A4375">
        <v>4844310</v>
      </c>
      <c r="B4375">
        <v>2018</v>
      </c>
      <c r="D4375" t="s">
        <v>3324</v>
      </c>
      <c r="E4375" t="s">
        <v>3325</v>
      </c>
      <c r="F4375" t="s">
        <v>4101</v>
      </c>
      <c r="G4375" t="s">
        <v>3326</v>
      </c>
      <c r="H4375" s="5">
        <v>69431</v>
      </c>
      <c r="I4375">
        <f>IFERROR(VLOOKUP(G4375,'NCES Match'!$A$2:$B$1307,2,FALSE),"")</f>
        <v>4844310</v>
      </c>
      <c r="J4375" cm="1">
        <f t="array" ref="J4375">IFERROR(_xlfn.IFS(B4375=2015,H4375/$O$13,B4375=2016,H4375/$O$14,B4375=2017,H4375/$O$15,B4375=2018,H4375/$O$16,B4375=2019,H4375/$O$17,B4375=2020,H4375/$O$18,B4375=2021,H4375/$O$19,B4375=2022,H4375/$O$20),"")</f>
        <v>4.530781246902283E-5</v>
      </c>
      <c r="K4375" s="3" cm="1">
        <f t="array" ref="K4375">IFERROR(_xlfn.IFS(B4375=2015,J4375*$P$4,B4375=2016,J4375*$P$5,B4375=2017,J4375*$P$6,B4375=2018,J4375*$P$7,B4375=2019,J4375*$P$8,B4375=2020,J4375*$P$9,B4375=2021,J4375*$P$10,B4375=2022,J4375*$P$11),"")</f>
        <v>77786.86724357809</v>
      </c>
      <c r="L4375" s="3">
        <f t="shared" si="69"/>
        <v>147217.86724357808</v>
      </c>
    </row>
    <row r="4376" spans="1:12">
      <c r="A4376">
        <v>4844310</v>
      </c>
      <c r="B4376">
        <v>2019</v>
      </c>
      <c r="D4376" t="s">
        <v>3324</v>
      </c>
      <c r="E4376" t="s">
        <v>3325</v>
      </c>
      <c r="F4376" t="s">
        <v>4101</v>
      </c>
      <c r="G4376" t="s">
        <v>3326</v>
      </c>
      <c r="H4376" s="5">
        <v>70815</v>
      </c>
      <c r="I4376">
        <f>IFERROR(VLOOKUP(G4376,'NCES Match'!$A$2:$B$1307,2,FALSE),"")</f>
        <v>4844310</v>
      </c>
      <c r="J4376" cm="1">
        <f t="array" ref="J4376">IFERROR(_xlfn.IFS(B4376=2015,H4376/$O$13,B4376=2016,H4376/$O$14,B4376=2017,H4376/$O$15,B4376=2018,H4376/$O$16,B4376=2019,H4376/$O$17,B4376=2020,H4376/$O$18,B4376=2021,H4376/$O$19,B4376=2022,H4376/$O$20),"")</f>
        <v>4.4838643586905177E-5</v>
      </c>
      <c r="K4376" s="3" cm="1">
        <f t="array" ref="K4376">IFERROR(_xlfn.IFS(B4376=2015,J4376*$P$4,B4376=2016,J4376*$P$5,B4376=2017,J4376*$P$6,B4376=2018,J4376*$P$7,B4376=2019,J4376*$P$8,B4376=2020,J4376*$P$9,B4376=2021,J4376*$P$10,B4376=2022,J4376*$P$11),"")</f>
        <v>77926.243104417823</v>
      </c>
      <c r="L4376" s="3">
        <f t="shared" si="69"/>
        <v>148741.24310441781</v>
      </c>
    </row>
    <row r="4377" spans="1:12">
      <c r="A4377">
        <v>4844310</v>
      </c>
      <c r="B4377">
        <v>2020</v>
      </c>
      <c r="D4377" t="s">
        <v>3324</v>
      </c>
      <c r="E4377" t="s">
        <v>3325</v>
      </c>
      <c r="F4377" t="s">
        <v>4230</v>
      </c>
      <c r="G4377" t="s">
        <v>3326</v>
      </c>
      <c r="H4377" s="5">
        <v>72941</v>
      </c>
      <c r="I4377">
        <f>IFERROR(VLOOKUP(G4377,'NCES Match'!$A$2:$B$1307,2,FALSE),"")</f>
        <v>4844310</v>
      </c>
      <c r="J4377" cm="1">
        <f t="array" ref="J4377">IFERROR(_xlfn.IFS(B4377=2015,H4377/$O$13,B4377=2016,H4377/$O$14,B4377=2017,H4377/$O$15,B4377=2018,H4377/$O$16,B4377=2019,H4377/$O$17,B4377=2020,H4377/$O$18,B4377=2021,H4377/$O$19,B4377=2022,H4377/$O$20),"")</f>
        <v>3.9527279531602024E-5</v>
      </c>
      <c r="K4377" s="3" cm="1">
        <f t="array" ref="K4377">IFERROR(_xlfn.IFS(B4377=2015,J4377*$P$4,B4377=2016,J4377*$P$5,B4377=2017,J4377*$P$6,B4377=2018,J4377*$P$7,B4377=2019,J4377*$P$8,B4377=2020,J4377*$P$9,B4377=2021,J4377*$P$10,B4377=2022,J4377*$P$11),"")</f>
        <v>83323.616521908945</v>
      </c>
      <c r="L4377" s="3">
        <f t="shared" si="69"/>
        <v>156264.61652190896</v>
      </c>
    </row>
    <row r="4378" spans="1:12">
      <c r="A4378">
        <v>4844310</v>
      </c>
      <c r="B4378">
        <v>2021</v>
      </c>
      <c r="D4378" t="s">
        <v>3324</v>
      </c>
      <c r="E4378" t="s">
        <v>3325</v>
      </c>
      <c r="F4378" t="s">
        <v>4230</v>
      </c>
      <c r="G4378" t="s">
        <v>3326</v>
      </c>
      <c r="H4378" s="5">
        <v>81432.84</v>
      </c>
      <c r="I4378">
        <f>IFERROR(VLOOKUP(G4378,'NCES Match'!$A$2:$B$1307,2,FALSE),"")</f>
        <v>4844310</v>
      </c>
      <c r="J4378" cm="1">
        <f t="array" ref="J4378">IFERROR(_xlfn.IFS(B4378=2015,H4378/$O$13,B4378=2016,H4378/$O$14,B4378=2017,H4378/$O$15,B4378=2018,H4378/$O$16,B4378=2019,H4378/$O$17,B4378=2020,H4378/$O$18,B4378=2021,H4378/$O$19,B4378=2022,H4378/$O$20),"")</f>
        <v>4.1664543833999277E-5</v>
      </c>
      <c r="K4378" s="3" cm="1">
        <f t="array" ref="K4378">IFERROR(_xlfn.IFS(B4378=2015,J4378*$P$4,B4378=2016,J4378*$P$5,B4378=2017,J4378*$P$6,B4378=2018,J4378*$P$7,B4378=2019,J4378*$P$8,B4378=2020,J4378*$P$9,B4378=2021,J4378*$P$10,B4378=2022,J4378*$P$11),"")</f>
        <v>89185.176505209995</v>
      </c>
      <c r="L4378" s="3">
        <f t="shared" si="69"/>
        <v>170618.01650520999</v>
      </c>
    </row>
    <row r="4379" spans="1:12">
      <c r="A4379">
        <v>4844310</v>
      </c>
      <c r="B4379">
        <v>2022</v>
      </c>
      <c r="D4379" t="s">
        <v>3324</v>
      </c>
      <c r="E4379" t="s">
        <v>3325</v>
      </c>
      <c r="F4379" t="s">
        <v>4101</v>
      </c>
      <c r="G4379" t="s">
        <v>3326</v>
      </c>
      <c r="H4379" s="5">
        <v>114019.53</v>
      </c>
      <c r="I4379">
        <f>IFERROR(VLOOKUP(G4379,'NCES Match'!$A$2:$B$1307,2,FALSE),"")</f>
        <v>4844310</v>
      </c>
      <c r="J4379" cm="1">
        <f t="array" ref="J4379">IFERROR(_xlfn.IFS(B4379=2015,H4379/$O$13,B4379=2016,H4379/$O$14,B4379=2017,H4379/$O$15,B4379=2018,H4379/$O$16,B4379=2019,H4379/$O$17,B4379=2020,H4379/$O$18,B4379=2021,H4379/$O$19,B4379=2022,H4379/$O$20),"")</f>
        <v>5.0080871443734721E-5</v>
      </c>
      <c r="K4379" s="3" cm="1">
        <f t="array" ref="K4379">IFERROR(_xlfn.IFS(B4379=2015,J4379*$P$4,B4379=2016,J4379*$P$5,B4379=2017,J4379*$P$6,B4379=2018,J4379*$P$7,B4379=2019,J4379*$P$8,B4379=2020,J4379*$P$9,B4379=2021,J4379*$P$10,B4379=2022,J4379*$P$11),"")</f>
        <v>107848.3055797534</v>
      </c>
      <c r="L4379" s="3">
        <f t="shared" si="69"/>
        <v>221867.83557975339</v>
      </c>
    </row>
    <row r="4380" spans="1:12">
      <c r="A4380">
        <v>4844310</v>
      </c>
      <c r="B4380">
        <v>2023</v>
      </c>
      <c r="D4380" t="s">
        <v>3324</v>
      </c>
      <c r="E4380" t="s">
        <v>3325</v>
      </c>
      <c r="F4380" t="s">
        <v>4101</v>
      </c>
      <c r="G4380" t="s">
        <v>3326</v>
      </c>
      <c r="H4380" s="5">
        <v>101631.57</v>
      </c>
      <c r="I4380">
        <f>IFERROR(VLOOKUP(G4380,'NCES Match'!$A$2:$B$1307,2,FALSE),"")</f>
        <v>4844310</v>
      </c>
      <c r="J4380" t="str" cm="1">
        <f t="array" ref="J4380">IFERROR(_xlfn.IFS(B4380=2015,H4380/$O$13,B4380=2016,H4380/$O$14,B4380=2017,H4380/$O$15,B4380=2018,H4380/$O$16,B4380=2019,H4380/$O$17,B4380=2020,H4380/$O$18,B4380=2021,H4380/$O$19,B4380=2022,H4380/$O$20),"")</f>
        <v/>
      </c>
      <c r="K4380" s="3" t="str" cm="1">
        <f t="array" ref="K4380">IFERROR(_xlfn.IFS(B4380=2015,J4380*$P$4,B4380=2016,J4380*$P$5,B4380=2017,J4380*$P$6,B4380=2018,J4380*$P$7,B4380=2019,J4380*$P$8,B4380=2020,J4380*$P$9,B4380=2021,J4380*$P$10,B4380=2022,J4380*$P$11),"")</f>
        <v/>
      </c>
      <c r="L4380" s="3">
        <f t="shared" si="69"/>
        <v>101631.57</v>
      </c>
    </row>
    <row r="4381" spans="1:12">
      <c r="A4381">
        <v>4827090</v>
      </c>
      <c r="B4381">
        <v>2015</v>
      </c>
      <c r="C4381" t="s">
        <v>381</v>
      </c>
      <c r="D4381" t="s">
        <v>1974</v>
      </c>
      <c r="E4381" t="s">
        <v>1975</v>
      </c>
      <c r="G4381" t="s">
        <v>1976</v>
      </c>
      <c r="H4381" s="5">
        <v>31160.32</v>
      </c>
      <c r="I4381">
        <f>IFERROR(VLOOKUP(G4381,'NCES Match'!$A$2:$B$1307,2,FALSE),"")</f>
        <v>4827090</v>
      </c>
      <c r="J4381" cm="1">
        <f t="array" ref="J4381">IFERROR(_xlfn.IFS(B4381=2015,H4381/$O$13,B4381=2016,H4381/$O$14,B4381=2017,H4381/$O$15,B4381=2018,H4381/$O$16,B4381=2019,H4381/$O$17,B4381=2020,H4381/$O$18,B4381=2021,H4381/$O$19,B4381=2022,H4381/$O$20),"")</f>
        <v>2.4411111754666489E-5</v>
      </c>
      <c r="K4381" s="3" cm="1">
        <f t="array" ref="K4381">IFERROR(_xlfn.IFS(B4381=2015,J4381*$P$4,B4381=2016,J4381*$P$5,B4381=2017,J4381*$P$6,B4381=2018,J4381*$P$7,B4381=2019,J4381*$P$8,B4381=2020,J4381*$P$9,B4381=2021,J4381*$P$10,B4381=2022,J4381*$P$11),"")</f>
        <v>38849.869073765658</v>
      </c>
      <c r="L4381" s="3">
        <f t="shared" si="69"/>
        <v>70010.18907376565</v>
      </c>
    </row>
    <row r="4382" spans="1:12">
      <c r="A4382">
        <v>4827090</v>
      </c>
      <c r="B4382">
        <v>2016</v>
      </c>
      <c r="C4382" t="s">
        <v>4102</v>
      </c>
      <c r="D4382" t="s">
        <v>1974</v>
      </c>
      <c r="E4382" t="s">
        <v>1975</v>
      </c>
      <c r="F4382" t="s">
        <v>4101</v>
      </c>
      <c r="G4382" t="s">
        <v>1976</v>
      </c>
      <c r="H4382" s="5">
        <v>34061</v>
      </c>
      <c r="I4382">
        <f>IFERROR(VLOOKUP(G4382,'NCES Match'!$A$2:$B$1307,2,FALSE),"")</f>
        <v>4827090</v>
      </c>
      <c r="J4382" cm="1">
        <f t="array" ref="J4382">IFERROR(_xlfn.IFS(B4382=2015,H4382/$O$13,B4382=2016,H4382/$O$14,B4382=2017,H4382/$O$15,B4382=2018,H4382/$O$16,B4382=2019,H4382/$O$17,B4382=2020,H4382/$O$18,B4382=2021,H4382/$O$19,B4382=2022,H4382/$O$20),"")</f>
        <v>2.4383142782066007E-5</v>
      </c>
      <c r="K4382" s="3" cm="1">
        <f t="array" ref="K4382">IFERROR(_xlfn.IFS(B4382=2015,J4382*$P$4,B4382=2016,J4382*$P$5,B4382=2017,J4382*$P$6,B4382=2018,J4382*$P$7,B4382=2019,J4382*$P$8,B4382=2020,J4382*$P$9,B4382=2021,J4382*$P$10,B4382=2022,J4382*$P$11),"")</f>
        <v>40857.155970075451</v>
      </c>
      <c r="L4382" s="3">
        <f t="shared" si="69"/>
        <v>74918.155970075459</v>
      </c>
    </row>
    <row r="4383" spans="1:12">
      <c r="A4383">
        <v>4827090</v>
      </c>
      <c r="B4383">
        <v>2017</v>
      </c>
      <c r="D4383" t="s">
        <v>1974</v>
      </c>
      <c r="E4383" t="s">
        <v>1975</v>
      </c>
      <c r="F4383" t="s">
        <v>4101</v>
      </c>
      <c r="G4383" t="s">
        <v>1976</v>
      </c>
      <c r="H4383" s="5">
        <v>33665</v>
      </c>
      <c r="I4383">
        <f>IFERROR(VLOOKUP(G4383,'NCES Match'!$A$2:$B$1307,2,FALSE),"")</f>
        <v>4827090</v>
      </c>
      <c r="J4383" cm="1">
        <f t="array" ref="J4383">IFERROR(_xlfn.IFS(B4383=2015,H4383/$O$13,B4383=2016,H4383/$O$14,B4383=2017,H4383/$O$15,B4383=2018,H4383/$O$16,B4383=2019,H4383/$O$17,B4383=2020,H4383/$O$18,B4383=2021,H4383/$O$19,B4383=2022,H4383/$O$20),"")</f>
        <v>2.3209956078227849E-5</v>
      </c>
      <c r="K4383" s="3" cm="1">
        <f t="array" ref="K4383">IFERROR(_xlfn.IFS(B4383=2015,J4383*$P$4,B4383=2016,J4383*$P$5,B4383=2017,J4383*$P$6,B4383=2018,J4383*$P$7,B4383=2019,J4383*$P$8,B4383=2020,J4383*$P$9,B4383=2021,J4383*$P$10,B4383=2022,J4383*$P$11),"")</f>
        <v>39416.257358566108</v>
      </c>
      <c r="L4383" s="3">
        <f t="shared" si="69"/>
        <v>73081.257358566101</v>
      </c>
    </row>
    <row r="4384" spans="1:12">
      <c r="A4384">
        <v>4827090</v>
      </c>
      <c r="B4384">
        <v>2018</v>
      </c>
      <c r="D4384" t="s">
        <v>1974</v>
      </c>
      <c r="E4384" t="s">
        <v>1975</v>
      </c>
      <c r="F4384" t="s">
        <v>4101</v>
      </c>
      <c r="G4384" t="s">
        <v>1976</v>
      </c>
      <c r="H4384" s="5">
        <v>33749</v>
      </c>
      <c r="I4384">
        <f>IFERROR(VLOOKUP(G4384,'NCES Match'!$A$2:$B$1307,2,FALSE),"")</f>
        <v>4827090</v>
      </c>
      <c r="J4384" cm="1">
        <f t="array" ref="J4384">IFERROR(_xlfn.IFS(B4384=2015,H4384/$O$13,B4384=2016,H4384/$O$14,B4384=2017,H4384/$O$15,B4384=2018,H4384/$O$16,B4384=2019,H4384/$O$17,B4384=2020,H4384/$O$18,B4384=2021,H4384/$O$19,B4384=2022,H4384/$O$20),"")</f>
        <v>2.2023208120537675E-5</v>
      </c>
      <c r="K4384" s="3" cm="1">
        <f t="array" ref="K4384">IFERROR(_xlfn.IFS(B4384=2015,J4384*$P$4,B4384=2016,J4384*$P$5,B4384=2017,J4384*$P$6,B4384=2018,J4384*$P$7,B4384=2019,J4384*$P$8,B4384=2020,J4384*$P$9,B4384=2021,J4384*$P$10,B4384=2022,J4384*$P$11),"")</f>
        <v>37810.617485035742</v>
      </c>
      <c r="L4384" s="3">
        <f t="shared" si="69"/>
        <v>71559.617485035735</v>
      </c>
    </row>
    <row r="4385" spans="1:12">
      <c r="A4385">
        <v>4827090</v>
      </c>
      <c r="B4385">
        <v>2019</v>
      </c>
      <c r="D4385" t="s">
        <v>1974</v>
      </c>
      <c r="E4385" t="s">
        <v>1975</v>
      </c>
      <c r="F4385" t="s">
        <v>4101</v>
      </c>
      <c r="G4385" t="s">
        <v>1976</v>
      </c>
      <c r="H4385" s="5">
        <v>30452</v>
      </c>
      <c r="I4385">
        <f>IFERROR(VLOOKUP(G4385,'NCES Match'!$A$2:$B$1307,2,FALSE),"")</f>
        <v>4827090</v>
      </c>
      <c r="J4385" cm="1">
        <f t="array" ref="J4385">IFERROR(_xlfn.IFS(B4385=2015,H4385/$O$13,B4385=2016,H4385/$O$14,B4385=2017,H4385/$O$15,B4385=2018,H4385/$O$16,B4385=2019,H4385/$O$17,B4385=2020,H4385/$O$18,B4385=2021,H4385/$O$19,B4385=2022,H4385/$O$20),"")</f>
        <v>1.9281598171410527E-5</v>
      </c>
      <c r="K4385" s="3" cm="1">
        <f t="array" ref="K4385">IFERROR(_xlfn.IFS(B4385=2015,J4385*$P$4,B4385=2016,J4385*$P$5,B4385=2017,J4385*$P$6,B4385=2018,J4385*$P$7,B4385=2019,J4385*$P$8,B4385=2020,J4385*$P$9,B4385=2021,J4385*$P$10,B4385=2022,J4385*$P$11),"")</f>
        <v>33509.990185917268</v>
      </c>
      <c r="L4385" s="3">
        <f t="shared" si="69"/>
        <v>63961.990185917268</v>
      </c>
    </row>
    <row r="4386" spans="1:12">
      <c r="A4386">
        <v>4827090</v>
      </c>
      <c r="B4386">
        <v>2020</v>
      </c>
      <c r="D4386" t="s">
        <v>1974</v>
      </c>
      <c r="E4386" t="s">
        <v>1975</v>
      </c>
      <c r="F4386" t="s">
        <v>4230</v>
      </c>
      <c r="G4386" t="s">
        <v>1976</v>
      </c>
      <c r="H4386" s="5">
        <v>46834</v>
      </c>
      <c r="I4386">
        <f>IFERROR(VLOOKUP(G4386,'NCES Match'!$A$2:$B$1307,2,FALSE),"")</f>
        <v>4827090</v>
      </c>
      <c r="J4386" cm="1">
        <f t="array" ref="J4386">IFERROR(_xlfn.IFS(B4386=2015,H4386/$O$13,B4386=2016,H4386/$O$14,B4386=2017,H4386/$O$15,B4386=2018,H4386/$O$16,B4386=2019,H4386/$O$17,B4386=2020,H4386/$O$18,B4386=2021,H4386/$O$19,B4386=2022,H4386/$O$20),"")</f>
        <v>2.5379698791942105E-5</v>
      </c>
      <c r="K4386" s="3" cm="1">
        <f t="array" ref="K4386">IFERROR(_xlfn.IFS(B4386=2015,J4386*$P$4,B4386=2016,J4386*$P$5,B4386=2017,J4386*$P$6,B4386=2018,J4386*$P$7,B4386=2019,J4386*$P$8,B4386=2020,J4386*$P$9,B4386=2021,J4386*$P$10,B4386=2022,J4386*$P$11),"")</f>
        <v>53500.476497266056</v>
      </c>
      <c r="L4386" s="3">
        <f t="shared" si="69"/>
        <v>100334.47649726606</v>
      </c>
    </row>
    <row r="4387" spans="1:12">
      <c r="A4387">
        <v>4827090</v>
      </c>
      <c r="B4387">
        <v>2021</v>
      </c>
      <c r="D4387" t="s">
        <v>1974</v>
      </c>
      <c r="E4387" t="s">
        <v>1975</v>
      </c>
      <c r="F4387" t="s">
        <v>4101</v>
      </c>
      <c r="G4387" t="s">
        <v>1976</v>
      </c>
      <c r="H4387" s="5">
        <v>42745.56</v>
      </c>
      <c r="I4387">
        <f>IFERROR(VLOOKUP(G4387,'NCES Match'!$A$2:$B$1307,2,FALSE),"")</f>
        <v>4827090</v>
      </c>
      <c r="J4387" cm="1">
        <f t="array" ref="J4387">IFERROR(_xlfn.IFS(B4387=2015,H4387/$O$13,B4387=2016,H4387/$O$14,B4387=2017,H4387/$O$15,B4387=2018,H4387/$O$16,B4387=2019,H4387/$O$17,B4387=2020,H4387/$O$18,B4387=2021,H4387/$O$19,B4387=2022,H4387/$O$20),"")</f>
        <v>2.1870467225861779E-5</v>
      </c>
      <c r="K4387" s="3" cm="1">
        <f t="array" ref="K4387">IFERROR(_xlfn.IFS(B4387=2015,J4387*$P$4,B4387=2016,J4387*$P$5,B4387=2017,J4387*$P$6,B4387=2018,J4387*$P$7,B4387=2019,J4387*$P$8,B4387=2020,J4387*$P$9,B4387=2021,J4387*$P$10,B4387=2022,J4387*$P$11),"")</f>
        <v>46814.900639767009</v>
      </c>
      <c r="L4387" s="3">
        <f t="shared" si="69"/>
        <v>89560.460639767</v>
      </c>
    </row>
    <row r="4388" spans="1:12">
      <c r="A4388">
        <v>4827090</v>
      </c>
      <c r="B4388">
        <v>2022</v>
      </c>
      <c r="D4388" t="s">
        <v>1974</v>
      </c>
      <c r="E4388" t="s">
        <v>1975</v>
      </c>
      <c r="F4388" t="s">
        <v>4101</v>
      </c>
      <c r="G4388" t="s">
        <v>1976</v>
      </c>
      <c r="H4388" s="5">
        <v>51249.33</v>
      </c>
      <c r="I4388">
        <f>IFERROR(VLOOKUP(G4388,'NCES Match'!$A$2:$B$1307,2,FALSE),"")</f>
        <v>4827090</v>
      </c>
      <c r="J4388" cm="1">
        <f t="array" ref="J4388">IFERROR(_xlfn.IFS(B4388=2015,H4388/$O$13,B4388=2016,H4388/$O$14,B4388=2017,H4388/$O$15,B4388=2018,H4388/$O$16,B4388=2019,H4388/$O$17,B4388=2020,H4388/$O$18,B4388=2021,H4388/$O$19,B4388=2022,H4388/$O$20),"")</f>
        <v>2.2510276154510876E-5</v>
      </c>
      <c r="K4388" s="3" cm="1">
        <f t="array" ref="K4388">IFERROR(_xlfn.IFS(B4388=2015,J4388*$P$4,B4388=2016,J4388*$P$5,B4388=2017,J4388*$P$6,B4388=2018,J4388*$P$7,B4388=2019,J4388*$P$8,B4388=2020,J4388*$P$9,B4388=2021,J4388*$P$10,B4388=2022,J4388*$P$11),"")</f>
        <v>48475.497159106199</v>
      </c>
      <c r="L4388" s="3">
        <f t="shared" si="69"/>
        <v>99724.827159106208</v>
      </c>
    </row>
    <row r="4389" spans="1:12">
      <c r="A4389">
        <v>4827090</v>
      </c>
      <c r="B4389">
        <v>2023</v>
      </c>
      <c r="D4389" t="s">
        <v>1974</v>
      </c>
      <c r="E4389" t="s">
        <v>1975</v>
      </c>
      <c r="F4389" t="s">
        <v>4101</v>
      </c>
      <c r="G4389" t="s">
        <v>1976</v>
      </c>
      <c r="H4389" s="5">
        <v>66061.83</v>
      </c>
      <c r="I4389">
        <f>IFERROR(VLOOKUP(G4389,'NCES Match'!$A$2:$B$1307,2,FALSE),"")</f>
        <v>4827090</v>
      </c>
      <c r="J4389" t="str" cm="1">
        <f t="array" ref="J4389">IFERROR(_xlfn.IFS(B4389=2015,H4389/$O$13,B4389=2016,H4389/$O$14,B4389=2017,H4389/$O$15,B4389=2018,H4389/$O$16,B4389=2019,H4389/$O$17,B4389=2020,H4389/$O$18,B4389=2021,H4389/$O$19,B4389=2022,H4389/$O$20),"")</f>
        <v/>
      </c>
      <c r="K4389" s="3" t="str" cm="1">
        <f t="array" ref="K4389">IFERROR(_xlfn.IFS(B4389=2015,J4389*$P$4,B4389=2016,J4389*$P$5,B4389=2017,J4389*$P$6,B4389=2018,J4389*$P$7,B4389=2019,J4389*$P$8,B4389=2020,J4389*$P$9,B4389=2021,J4389*$P$10,B4389=2022,J4389*$P$11),"")</f>
        <v/>
      </c>
      <c r="L4389" s="3">
        <f t="shared" si="69"/>
        <v>66061.83</v>
      </c>
    </row>
    <row r="4390" spans="1:12">
      <c r="A4390">
        <v>4829880</v>
      </c>
      <c r="B4390">
        <v>2015</v>
      </c>
      <c r="C4390" t="s">
        <v>381</v>
      </c>
      <c r="D4390" t="s">
        <v>2190</v>
      </c>
      <c r="E4390" t="s">
        <v>2191</v>
      </c>
      <c r="G4390" t="s">
        <v>2192</v>
      </c>
      <c r="H4390" s="5">
        <v>33167.800000000003</v>
      </c>
      <c r="I4390">
        <f>IFERROR(VLOOKUP(G4390,'NCES Match'!$A$2:$B$1307,2,FALSE),"")</f>
        <v>4829880</v>
      </c>
      <c r="J4390" cm="1">
        <f t="array" ref="J4390">IFERROR(_xlfn.IFS(B4390=2015,H4390/$O$13,B4390=2016,H4390/$O$14,B4390=2017,H4390/$O$15,B4390=2018,H4390/$O$16,B4390=2019,H4390/$O$17,B4390=2020,H4390/$O$18,B4390=2021,H4390/$O$19,B4390=2022,H4390/$O$20),"")</f>
        <v>2.5983779128597758E-5</v>
      </c>
      <c r="K4390" s="3" cm="1">
        <f t="array" ref="K4390">IFERROR(_xlfn.IFS(B4390=2015,J4390*$P$4,B4390=2016,J4390*$P$5,B4390=2017,J4390*$P$6,B4390=2018,J4390*$P$7,B4390=2019,J4390*$P$8,B4390=2020,J4390*$P$9,B4390=2021,J4390*$P$10,B4390=2022,J4390*$P$11),"")</f>
        <v>41352.742445034099</v>
      </c>
      <c r="L4390" s="3">
        <f t="shared" si="69"/>
        <v>74520.542445034109</v>
      </c>
    </row>
    <row r="4391" spans="1:12">
      <c r="A4391">
        <v>4829880</v>
      </c>
      <c r="B4391">
        <v>2016</v>
      </c>
      <c r="C4391" t="s">
        <v>4102</v>
      </c>
      <c r="D4391" t="s">
        <v>2190</v>
      </c>
      <c r="E4391" t="s">
        <v>2191</v>
      </c>
      <c r="F4391" t="s">
        <v>4101</v>
      </c>
      <c r="G4391" t="s">
        <v>2192</v>
      </c>
      <c r="H4391" s="5">
        <v>37198</v>
      </c>
      <c r="I4391">
        <f>IFERROR(VLOOKUP(G4391,'NCES Match'!$A$2:$B$1307,2,FALSE),"")</f>
        <v>4829880</v>
      </c>
      <c r="J4391" cm="1">
        <f t="array" ref="J4391">IFERROR(_xlfn.IFS(B4391=2015,H4391/$O$13,B4391=2016,H4391/$O$14,B4391=2017,H4391/$O$15,B4391=2018,H4391/$O$16,B4391=2019,H4391/$O$17,B4391=2020,H4391/$O$18,B4391=2021,H4391/$O$19,B4391=2022,H4391/$O$20),"")</f>
        <v>2.6628817275103238E-5</v>
      </c>
      <c r="K4391" s="3" cm="1">
        <f t="array" ref="K4391">IFERROR(_xlfn.IFS(B4391=2015,J4391*$P$4,B4391=2016,J4391*$P$5,B4391=2017,J4391*$P$6,B4391=2018,J4391*$P$7,B4391=2019,J4391*$P$8,B4391=2020,J4391*$P$9,B4391=2021,J4391*$P$10,B4391=2022,J4391*$P$11),"")</f>
        <v>44620.078323445196</v>
      </c>
      <c r="L4391" s="3">
        <f t="shared" si="69"/>
        <v>81818.078323445196</v>
      </c>
    </row>
    <row r="4392" spans="1:12">
      <c r="A4392">
        <v>4829880</v>
      </c>
      <c r="B4392">
        <v>2017</v>
      </c>
      <c r="D4392" t="s">
        <v>2190</v>
      </c>
      <c r="E4392" t="s">
        <v>2191</v>
      </c>
      <c r="F4392" t="s">
        <v>4101</v>
      </c>
      <c r="G4392" t="s">
        <v>2192</v>
      </c>
      <c r="H4392" s="5">
        <v>32793</v>
      </c>
      <c r="I4392">
        <f>IFERROR(VLOOKUP(G4392,'NCES Match'!$A$2:$B$1307,2,FALSE),"")</f>
        <v>4829880</v>
      </c>
      <c r="J4392" cm="1">
        <f t="array" ref="J4392">IFERROR(_xlfn.IFS(B4392=2015,H4392/$O$13,B4392=2016,H4392/$O$14,B4392=2017,H4392/$O$15,B4392=2018,H4392/$O$16,B4392=2019,H4392/$O$17,B4392=2020,H4392/$O$18,B4392=2021,H4392/$O$19,B4392=2022,H4392/$O$20),"")</f>
        <v>2.2608765473736102E-5</v>
      </c>
      <c r="K4392" s="3" cm="1">
        <f t="array" ref="K4392">IFERROR(_xlfn.IFS(B4392=2015,J4392*$P$4,B4392=2016,J4392*$P$5,B4392=2017,J4392*$P$6,B4392=2018,J4392*$P$7,B4392=2019,J4392*$P$8,B4392=2020,J4392*$P$9,B4392=2021,J4392*$P$10,B4392=2022,J4392*$P$11),"")</f>
        <v>38395.28672388113</v>
      </c>
      <c r="L4392" s="3">
        <f t="shared" si="69"/>
        <v>71188.28672388113</v>
      </c>
    </row>
    <row r="4393" spans="1:12">
      <c r="A4393">
        <v>4829880</v>
      </c>
      <c r="B4393">
        <v>2018</v>
      </c>
      <c r="D4393" t="s">
        <v>2190</v>
      </c>
      <c r="E4393" t="s">
        <v>2191</v>
      </c>
      <c r="F4393" t="s">
        <v>4101</v>
      </c>
      <c r="G4393" t="s">
        <v>2192</v>
      </c>
      <c r="H4393" s="5">
        <v>32194</v>
      </c>
      <c r="I4393">
        <f>IFERROR(VLOOKUP(G4393,'NCES Match'!$A$2:$B$1307,2,FALSE),"")</f>
        <v>4829880</v>
      </c>
      <c r="J4393" cm="1">
        <f t="array" ref="J4393">IFERROR(_xlfn.IFS(B4393=2015,H4393/$O$13,B4393=2016,H4393/$O$14,B4393=2017,H4393/$O$15,B4393=2018,H4393/$O$16,B4393=2019,H4393/$O$17,B4393=2020,H4393/$O$18,B4393=2021,H4393/$O$19,B4393=2022,H4393/$O$20),"")</f>
        <v>2.1008479132199176E-5</v>
      </c>
      <c r="K4393" s="3" cm="1">
        <f t="array" ref="K4393">IFERROR(_xlfn.IFS(B4393=2015,J4393*$P$4,B4393=2016,J4393*$P$5,B4393=2017,J4393*$P$6,B4393=2018,J4393*$P$7,B4393=2019,J4393*$P$8,B4393=2020,J4393*$P$9,B4393=2021,J4393*$P$10,B4393=2022,J4393*$P$11),"")</f>
        <v>36068.476675256774</v>
      </c>
      <c r="L4393" s="3">
        <f t="shared" si="69"/>
        <v>68262.476675256767</v>
      </c>
    </row>
    <row r="4394" spans="1:12">
      <c r="A4394">
        <v>4829880</v>
      </c>
      <c r="B4394">
        <v>2019</v>
      </c>
      <c r="D4394" t="s">
        <v>2190</v>
      </c>
      <c r="E4394" t="s">
        <v>2191</v>
      </c>
      <c r="F4394" t="s">
        <v>4101</v>
      </c>
      <c r="G4394" t="s">
        <v>2192</v>
      </c>
      <c r="H4394" s="5">
        <v>33703</v>
      </c>
      <c r="I4394">
        <f>IFERROR(VLOOKUP(G4394,'NCES Match'!$A$2:$B$1307,2,FALSE),"")</f>
        <v>4829880</v>
      </c>
      <c r="J4394" cm="1">
        <f t="array" ref="J4394">IFERROR(_xlfn.IFS(B4394=2015,H4394/$O$13,B4394=2016,H4394/$O$14,B4394=2017,H4394/$O$15,B4394=2018,H4394/$O$16,B4394=2019,H4394/$O$17,B4394=2020,H4394/$O$18,B4394=2021,H4394/$O$19,B4394=2022,H4394/$O$20),"")</f>
        <v>2.1340066438035238E-5</v>
      </c>
      <c r="K4394" s="3" cm="1">
        <f t="array" ref="K4394">IFERROR(_xlfn.IFS(B4394=2015,J4394*$P$4,B4394=2016,J4394*$P$5,B4394=2017,J4394*$P$6,B4394=2018,J4394*$P$7,B4394=2019,J4394*$P$8,B4394=2020,J4394*$P$9,B4394=2021,J4394*$P$10,B4394=2022,J4394*$P$11),"")</f>
        <v>37087.455642846769</v>
      </c>
      <c r="L4394" s="3">
        <f t="shared" si="69"/>
        <v>70790.455642846762</v>
      </c>
    </row>
    <row r="4395" spans="1:12">
      <c r="A4395">
        <v>4829880</v>
      </c>
      <c r="B4395">
        <v>2020</v>
      </c>
      <c r="D4395" t="s">
        <v>2190</v>
      </c>
      <c r="E4395" t="s">
        <v>2191</v>
      </c>
      <c r="F4395" t="s">
        <v>4230</v>
      </c>
      <c r="G4395" t="s">
        <v>2192</v>
      </c>
      <c r="H4395" s="5">
        <v>53169</v>
      </c>
      <c r="I4395">
        <f>IFERROR(VLOOKUP(G4395,'NCES Match'!$A$2:$B$1307,2,FALSE),"")</f>
        <v>4829880</v>
      </c>
      <c r="J4395" cm="1">
        <f t="array" ref="J4395">IFERROR(_xlfn.IFS(B4395=2015,H4395/$O$13,B4395=2016,H4395/$O$14,B4395=2017,H4395/$O$15,B4395=2018,H4395/$O$16,B4395=2019,H4395/$O$17,B4395=2020,H4395/$O$18,B4395=2021,H4395/$O$19,B4395=2022,H4395/$O$20),"")</f>
        <v>2.8812683201707516E-5</v>
      </c>
      <c r="K4395" s="3" cm="1">
        <f t="array" ref="K4395">IFERROR(_xlfn.IFS(B4395=2015,J4395*$P$4,B4395=2016,J4395*$P$5,B4395=2017,J4395*$P$6,B4395=2018,J4395*$P$7,B4395=2019,J4395*$P$8,B4395=2020,J4395*$P$9,B4395=2021,J4395*$P$10,B4395=2022,J4395*$P$11),"")</f>
        <v>60737.217296902658</v>
      </c>
      <c r="L4395" s="3">
        <f t="shared" si="69"/>
        <v>113906.21729690266</v>
      </c>
    </row>
    <row r="4396" spans="1:12">
      <c r="A4396">
        <v>4829880</v>
      </c>
      <c r="B4396">
        <v>2021</v>
      </c>
      <c r="D4396" t="s">
        <v>2190</v>
      </c>
      <c r="E4396" t="s">
        <v>2191</v>
      </c>
      <c r="F4396" t="s">
        <v>4230</v>
      </c>
      <c r="G4396" t="s">
        <v>2192</v>
      </c>
      <c r="H4396" s="5">
        <v>49187.15</v>
      </c>
      <c r="I4396">
        <f>IFERROR(VLOOKUP(G4396,'NCES Match'!$A$2:$B$1307,2,FALSE),"")</f>
        <v>4829880</v>
      </c>
      <c r="J4396" cm="1">
        <f t="array" ref="J4396">IFERROR(_xlfn.IFS(B4396=2015,H4396/$O$13,B4396=2016,H4396/$O$14,B4396=2017,H4396/$O$15,B4396=2018,H4396/$O$16,B4396=2019,H4396/$O$17,B4396=2020,H4396/$O$18,B4396=2021,H4396/$O$19,B4396=2022,H4396/$O$20),"")</f>
        <v>2.5166261759315991E-5</v>
      </c>
      <c r="K4396" s="3" cm="1">
        <f t="array" ref="K4396">IFERROR(_xlfn.IFS(B4396=2015,J4396*$P$4,B4396=2016,J4396*$P$5,B4396=2017,J4396*$P$6,B4396=2018,J4396*$P$7,B4396=2019,J4396*$P$8,B4396=2020,J4396*$P$9,B4396=2021,J4396*$P$10,B4396=2022,J4396*$P$11),"")</f>
        <v>53869.72448140382</v>
      </c>
      <c r="L4396" s="3">
        <f t="shared" si="69"/>
        <v>103056.87448140382</v>
      </c>
    </row>
    <row r="4397" spans="1:12">
      <c r="A4397">
        <v>4829880</v>
      </c>
      <c r="B4397">
        <v>2022</v>
      </c>
      <c r="D4397" t="s">
        <v>2190</v>
      </c>
      <c r="E4397" t="s">
        <v>2191</v>
      </c>
      <c r="F4397" t="s">
        <v>4101</v>
      </c>
      <c r="G4397" t="s">
        <v>2192</v>
      </c>
      <c r="H4397" s="5">
        <v>42859.85</v>
      </c>
      <c r="I4397">
        <f>IFERROR(VLOOKUP(G4397,'NCES Match'!$A$2:$B$1307,2,FALSE),"")</f>
        <v>4829880</v>
      </c>
      <c r="J4397" cm="1">
        <f t="array" ref="J4397">IFERROR(_xlfn.IFS(B4397=2015,H4397/$O$13,B4397=2016,H4397/$O$14,B4397=2017,H4397/$O$15,B4397=2018,H4397/$O$16,B4397=2019,H4397/$O$17,B4397=2020,H4397/$O$18,B4397=2021,H4397/$O$19,B4397=2022,H4397/$O$20),"")</f>
        <v>1.8825359462082974E-5</v>
      </c>
      <c r="K4397" s="3" cm="1">
        <f t="array" ref="K4397">IFERROR(_xlfn.IFS(B4397=2015,J4397*$P$4,B4397=2016,J4397*$P$5,B4397=2017,J4397*$P$6,B4397=2018,J4397*$P$7,B4397=2019,J4397*$P$8,B4397=2020,J4397*$P$9,B4397=2021,J4397*$P$10,B4397=2022,J4397*$P$11),"")</f>
        <v>40540.091683436985</v>
      </c>
      <c r="L4397" s="3">
        <f t="shared" si="69"/>
        <v>83399.941683436977</v>
      </c>
    </row>
    <row r="4398" spans="1:12">
      <c r="A4398">
        <v>4829880</v>
      </c>
      <c r="B4398">
        <v>2023</v>
      </c>
      <c r="D4398" t="s">
        <v>2190</v>
      </c>
      <c r="E4398" t="s">
        <v>2191</v>
      </c>
      <c r="F4398" t="s">
        <v>4101</v>
      </c>
      <c r="G4398" t="s">
        <v>2192</v>
      </c>
      <c r="H4398" s="5">
        <v>50719.48</v>
      </c>
      <c r="I4398">
        <f>IFERROR(VLOOKUP(G4398,'NCES Match'!$A$2:$B$1307,2,FALSE),"")</f>
        <v>4829880</v>
      </c>
      <c r="J4398" t="str" cm="1">
        <f t="array" ref="J4398">IFERROR(_xlfn.IFS(B4398=2015,H4398/$O$13,B4398=2016,H4398/$O$14,B4398=2017,H4398/$O$15,B4398=2018,H4398/$O$16,B4398=2019,H4398/$O$17,B4398=2020,H4398/$O$18,B4398=2021,H4398/$O$19,B4398=2022,H4398/$O$20),"")</f>
        <v/>
      </c>
      <c r="K4398" s="3" t="str" cm="1">
        <f t="array" ref="K4398">IFERROR(_xlfn.IFS(B4398=2015,J4398*$P$4,B4398=2016,J4398*$P$5,B4398=2017,J4398*$P$6,B4398=2018,J4398*$P$7,B4398=2019,J4398*$P$8,B4398=2020,J4398*$P$9,B4398=2021,J4398*$P$10,B4398=2022,J4398*$P$11),"")</f>
        <v/>
      </c>
      <c r="L4398" s="3">
        <f t="shared" si="69"/>
        <v>50719.48</v>
      </c>
    </row>
    <row r="4399" spans="1:12">
      <c r="A4399">
        <v>4834170</v>
      </c>
      <c r="B4399">
        <v>2015</v>
      </c>
      <c r="C4399" t="s">
        <v>381</v>
      </c>
      <c r="D4399" t="s">
        <v>2488</v>
      </c>
      <c r="E4399" t="s">
        <v>2489</v>
      </c>
      <c r="G4399" t="s">
        <v>2490</v>
      </c>
      <c r="H4399" s="5">
        <v>723752.46</v>
      </c>
      <c r="I4399">
        <f>IFERROR(VLOOKUP(G4399,'NCES Match'!$A$2:$B$1307,2,FALSE),"")</f>
        <v>4834170</v>
      </c>
      <c r="J4399" cm="1">
        <f t="array" ref="J4399">IFERROR(_xlfn.IFS(B4399=2015,H4399/$O$13,B4399=2016,H4399/$O$14,B4399=2017,H4399/$O$15,B4399=2018,H4399/$O$16,B4399=2019,H4399/$O$17,B4399=2020,H4399/$O$18,B4399=2021,H4399/$O$19,B4399=2022,H4399/$O$20),"")</f>
        <v>5.6699039624030778E-4</v>
      </c>
      <c r="K4399" s="3" cm="1">
        <f t="array" ref="K4399">IFERROR(_xlfn.IFS(B4399=2015,J4399*$P$4,B4399=2016,J4399*$P$5,B4399=2017,J4399*$P$6,B4399=2018,J4399*$P$7,B4399=2019,J4399*$P$8,B4399=2020,J4399*$P$9,B4399=2021,J4399*$P$10,B4399=2022,J4399*$P$11),"")</f>
        <v>902355.56993046985</v>
      </c>
      <c r="L4399" s="3">
        <f t="shared" si="69"/>
        <v>1626108.0299304698</v>
      </c>
    </row>
    <row r="4400" spans="1:12">
      <c r="A4400">
        <v>4834170</v>
      </c>
      <c r="B4400">
        <v>2016</v>
      </c>
      <c r="C4400" t="s">
        <v>4102</v>
      </c>
      <c r="D4400" t="s">
        <v>2488</v>
      </c>
      <c r="E4400" t="s">
        <v>2489</v>
      </c>
      <c r="F4400" t="s">
        <v>4101</v>
      </c>
      <c r="G4400" t="s">
        <v>2490</v>
      </c>
      <c r="H4400" s="5">
        <v>730078</v>
      </c>
      <c r="I4400">
        <f>IFERROR(VLOOKUP(G4400,'NCES Match'!$A$2:$B$1307,2,FALSE),"")</f>
        <v>4834170</v>
      </c>
      <c r="J4400" cm="1">
        <f t="array" ref="J4400">IFERROR(_xlfn.IFS(B4400=2015,H4400/$O$13,B4400=2016,H4400/$O$14,B4400=2017,H4400/$O$15,B4400=2018,H4400/$O$16,B4400=2019,H4400/$O$17,B4400=2020,H4400/$O$18,B4400=2021,H4400/$O$19,B4400=2022,H4400/$O$20),"")</f>
        <v>5.2263868107352068E-4</v>
      </c>
      <c r="K4400" s="3" cm="1">
        <f t="array" ref="K4400">IFERROR(_xlfn.IFS(B4400=2015,J4400*$P$4,B4400=2016,J4400*$P$5,B4400=2017,J4400*$P$6,B4400=2018,J4400*$P$7,B4400=2019,J4400*$P$8,B4400=2020,J4400*$P$9,B4400=2021,J4400*$P$10,B4400=2022,J4400*$P$11),"")</f>
        <v>875749.70542029745</v>
      </c>
      <c r="L4400" s="3">
        <f t="shared" si="69"/>
        <v>1605827.7054202976</v>
      </c>
    </row>
    <row r="4401" spans="1:12">
      <c r="A4401">
        <v>4834170</v>
      </c>
      <c r="B4401">
        <v>2017</v>
      </c>
      <c r="D4401" t="s">
        <v>2488</v>
      </c>
      <c r="E4401" t="s">
        <v>2489</v>
      </c>
      <c r="F4401" t="s">
        <v>4101</v>
      </c>
      <c r="G4401" t="s">
        <v>2490</v>
      </c>
      <c r="H4401" s="5">
        <v>697940</v>
      </c>
      <c r="I4401">
        <f>IFERROR(VLOOKUP(G4401,'NCES Match'!$A$2:$B$1307,2,FALSE),"")</f>
        <v>4834170</v>
      </c>
      <c r="J4401" cm="1">
        <f t="array" ref="J4401">IFERROR(_xlfn.IFS(B4401=2015,H4401/$O$13,B4401=2016,H4401/$O$14,B4401=2017,H4401/$O$15,B4401=2018,H4401/$O$16,B4401=2019,H4401/$O$17,B4401=2020,H4401/$O$18,B4401=2021,H4401/$O$19,B4401=2022,H4401/$O$20),"")</f>
        <v>4.8118689277404852E-4</v>
      </c>
      <c r="K4401" s="3" cm="1">
        <f t="array" ref="K4401">IFERROR(_xlfn.IFS(B4401=2015,J4401*$P$4,B4401=2016,J4401*$P$5,B4401=2017,J4401*$P$6,B4401=2018,J4401*$P$7,B4401=2019,J4401*$P$8,B4401=2020,J4401*$P$9,B4401=2021,J4401*$P$10,B4401=2022,J4401*$P$11),"")</f>
        <v>817174.5926284754</v>
      </c>
      <c r="L4401" s="3">
        <f t="shared" si="69"/>
        <v>1515114.5926284753</v>
      </c>
    </row>
    <row r="4402" spans="1:12">
      <c r="A4402">
        <v>4834170</v>
      </c>
      <c r="B4402">
        <v>2018</v>
      </c>
      <c r="D4402" t="s">
        <v>2488</v>
      </c>
      <c r="E4402" t="s">
        <v>2489</v>
      </c>
      <c r="F4402" t="s">
        <v>4101</v>
      </c>
      <c r="G4402" t="s">
        <v>2490</v>
      </c>
      <c r="H4402" s="5">
        <v>674868</v>
      </c>
      <c r="I4402">
        <f>IFERROR(VLOOKUP(G4402,'NCES Match'!$A$2:$B$1307,2,FALSE),"")</f>
        <v>4834170</v>
      </c>
      <c r="J4402" cm="1">
        <f t="array" ref="J4402">IFERROR(_xlfn.IFS(B4402=2015,H4402/$O$13,B4402=2016,H4402/$O$14,B4402=2017,H4402/$O$15,B4402=2018,H4402/$O$16,B4402=2019,H4402/$O$17,B4402=2020,H4402/$O$18,B4402=2021,H4402/$O$19,B4402=2022,H4402/$O$20),"")</f>
        <v>4.4039107582123974E-4</v>
      </c>
      <c r="K4402" s="3" cm="1">
        <f t="array" ref="K4402">IFERROR(_xlfn.IFS(B4402=2015,J4402*$P$4,B4402=2016,J4402*$P$5,B4402=2017,J4402*$P$6,B4402=2018,J4402*$P$7,B4402=2019,J4402*$P$8,B4402=2020,J4402*$P$9,B4402=2021,J4402*$P$10,B4402=2022,J4402*$P$11),"")</f>
        <v>756086.87074849918</v>
      </c>
      <c r="L4402" s="3">
        <f t="shared" si="69"/>
        <v>1430954.8707484992</v>
      </c>
    </row>
    <row r="4403" spans="1:12">
      <c r="A4403">
        <v>4834170</v>
      </c>
      <c r="B4403">
        <v>2019</v>
      </c>
      <c r="D4403" t="s">
        <v>2488</v>
      </c>
      <c r="E4403" t="s">
        <v>2489</v>
      </c>
      <c r="F4403" t="s">
        <v>4101</v>
      </c>
      <c r="G4403" t="s">
        <v>2490</v>
      </c>
      <c r="H4403" s="5">
        <v>666199</v>
      </c>
      <c r="I4403">
        <f>IFERROR(VLOOKUP(G4403,'NCES Match'!$A$2:$B$1307,2,FALSE),"")</f>
        <v>4834170</v>
      </c>
      <c r="J4403" cm="1">
        <f t="array" ref="J4403">IFERROR(_xlfn.IFS(B4403=2015,H4403/$O$13,B4403=2016,H4403/$O$14,B4403=2017,H4403/$O$15,B4403=2018,H4403/$O$16,B4403=2019,H4403/$O$17,B4403=2020,H4403/$O$18,B4403=2021,H4403/$O$19,B4403=2022,H4403/$O$20),"")</f>
        <v>4.2182390057124398E-4</v>
      </c>
      <c r="K4403" s="3" cm="1">
        <f t="array" ref="K4403">IFERROR(_xlfn.IFS(B4403=2015,J4403*$P$4,B4403=2016,J4403*$P$5,B4403=2017,J4403*$P$6,B4403=2018,J4403*$P$7,B4403=2019,J4403*$P$8,B4403=2020,J4403*$P$9,B4403=2021,J4403*$P$10,B4403=2022,J4403*$P$11),"")</f>
        <v>733098.71114763885</v>
      </c>
      <c r="L4403" s="3">
        <f t="shared" si="69"/>
        <v>1399297.711147639</v>
      </c>
    </row>
    <row r="4404" spans="1:12">
      <c r="A4404">
        <v>4834170</v>
      </c>
      <c r="B4404">
        <v>2020</v>
      </c>
      <c r="D4404" t="s">
        <v>2488</v>
      </c>
      <c r="E4404" t="s">
        <v>2489</v>
      </c>
      <c r="F4404" t="s">
        <v>4230</v>
      </c>
      <c r="G4404" t="s">
        <v>2490</v>
      </c>
      <c r="H4404" s="5">
        <v>816156</v>
      </c>
      <c r="I4404">
        <f>IFERROR(VLOOKUP(G4404,'NCES Match'!$A$2:$B$1307,2,FALSE),"")</f>
        <v>4834170</v>
      </c>
      <c r="J4404" cm="1">
        <f t="array" ref="J4404">IFERROR(_xlfn.IFS(B4404=2015,H4404/$O$13,B4404=2016,H4404/$O$14,B4404=2017,H4404/$O$15,B4404=2018,H4404/$O$16,B4404=2019,H4404/$O$17,B4404=2020,H4404/$O$18,B4404=2021,H4404/$O$19,B4404=2022,H4404/$O$20),"")</f>
        <v>4.4228110875082848E-4</v>
      </c>
      <c r="K4404" s="3" cm="1">
        <f t="array" ref="K4404">IFERROR(_xlfn.IFS(B4404=2015,J4404*$P$4,B4404=2016,J4404*$P$5,B4404=2017,J4404*$P$6,B4404=2018,J4404*$P$7,B4404=2019,J4404*$P$8,B4404=2020,J4404*$P$9,B4404=2021,J4404*$P$10,B4404=2022,J4404*$P$11),"")</f>
        <v>932329.82226806763</v>
      </c>
      <c r="L4404" s="3">
        <f t="shared" si="69"/>
        <v>1748485.8222680676</v>
      </c>
    </row>
    <row r="4405" spans="1:12">
      <c r="A4405">
        <v>4834170</v>
      </c>
      <c r="B4405">
        <v>2021</v>
      </c>
      <c r="D4405" t="s">
        <v>2488</v>
      </c>
      <c r="E4405" t="s">
        <v>2489</v>
      </c>
      <c r="F4405" t="s">
        <v>4230</v>
      </c>
      <c r="G4405" t="s">
        <v>2490</v>
      </c>
      <c r="H4405" s="5">
        <v>752904.62</v>
      </c>
      <c r="I4405">
        <f>IFERROR(VLOOKUP(G4405,'NCES Match'!$A$2:$B$1307,2,FALSE),"")</f>
        <v>4834170</v>
      </c>
      <c r="J4405" cm="1">
        <f t="array" ref="J4405">IFERROR(_xlfn.IFS(B4405=2015,H4405/$O$13,B4405=2016,H4405/$O$14,B4405=2017,H4405/$O$15,B4405=2018,H4405/$O$16,B4405=2019,H4405/$O$17,B4405=2020,H4405/$O$18,B4405=2021,H4405/$O$19,B4405=2022,H4405/$O$20),"")</f>
        <v>3.8521839030556429E-4</v>
      </c>
      <c r="K4405" s="3" cm="1">
        <f t="array" ref="K4405">IFERROR(_xlfn.IFS(B4405=2015,J4405*$P$4,B4405=2016,J4405*$P$5,B4405=2017,J4405*$P$6,B4405=2018,J4405*$P$7,B4405=2019,J4405*$P$8,B4405=2020,J4405*$P$9,B4405=2021,J4405*$P$10,B4405=2022,J4405*$P$11),"")</f>
        <v>824580.49389273487</v>
      </c>
      <c r="L4405" s="3">
        <f t="shared" si="69"/>
        <v>1577485.113892735</v>
      </c>
    </row>
    <row r="4406" spans="1:12">
      <c r="A4406">
        <v>4834170</v>
      </c>
      <c r="B4406">
        <v>2022</v>
      </c>
      <c r="D4406" t="s">
        <v>2488</v>
      </c>
      <c r="E4406" t="s">
        <v>2489</v>
      </c>
      <c r="F4406" t="s">
        <v>4101</v>
      </c>
      <c r="G4406" t="s">
        <v>2490</v>
      </c>
      <c r="H4406" s="5">
        <v>891345.67</v>
      </c>
      <c r="I4406">
        <f>IFERROR(VLOOKUP(G4406,'NCES Match'!$A$2:$B$1307,2,FALSE),"")</f>
        <v>4834170</v>
      </c>
      <c r="J4406" cm="1">
        <f t="array" ref="J4406">IFERROR(_xlfn.IFS(B4406=2015,H4406/$O$13,B4406=2016,H4406/$O$14,B4406=2017,H4406/$O$15,B4406=2018,H4406/$O$16,B4406=2019,H4406/$O$17,B4406=2020,H4406/$O$18,B4406=2021,H4406/$O$19,B4406=2022,H4406/$O$20),"")</f>
        <v>3.9150633151355382E-4</v>
      </c>
      <c r="K4406" s="3" cm="1">
        <f t="array" ref="K4406">IFERROR(_xlfn.IFS(B4406=2015,J4406*$P$4,B4406=2016,J4406*$P$5,B4406=2017,J4406*$P$6,B4406=2018,J4406*$P$7,B4406=2019,J4406*$P$8,B4406=2020,J4406*$P$9,B4406=2021,J4406*$P$10,B4406=2022,J4406*$P$11),"")</f>
        <v>843102.23165584041</v>
      </c>
      <c r="L4406" s="3">
        <f t="shared" si="69"/>
        <v>1734447.9016558405</v>
      </c>
    </row>
    <row r="4407" spans="1:12">
      <c r="A4407">
        <v>4834170</v>
      </c>
      <c r="B4407">
        <v>2023</v>
      </c>
      <c r="D4407" t="s">
        <v>2488</v>
      </c>
      <c r="E4407" t="s">
        <v>2489</v>
      </c>
      <c r="F4407" t="s">
        <v>4101</v>
      </c>
      <c r="G4407" t="s">
        <v>2490</v>
      </c>
      <c r="H4407" s="5">
        <v>965131.31</v>
      </c>
      <c r="I4407">
        <f>IFERROR(VLOOKUP(G4407,'NCES Match'!$A$2:$B$1307,2,FALSE),"")</f>
        <v>4834170</v>
      </c>
      <c r="J4407" t="str" cm="1">
        <f t="array" ref="J4407">IFERROR(_xlfn.IFS(B4407=2015,H4407/$O$13,B4407=2016,H4407/$O$14,B4407=2017,H4407/$O$15,B4407=2018,H4407/$O$16,B4407=2019,H4407/$O$17,B4407=2020,H4407/$O$18,B4407=2021,H4407/$O$19,B4407=2022,H4407/$O$20),"")</f>
        <v/>
      </c>
      <c r="K4407" s="3" t="str" cm="1">
        <f t="array" ref="K4407">IFERROR(_xlfn.IFS(B4407=2015,J4407*$P$4,B4407=2016,J4407*$P$5,B4407=2017,J4407*$P$6,B4407=2018,J4407*$P$7,B4407=2019,J4407*$P$8,B4407=2020,J4407*$P$9,B4407=2021,J4407*$P$10,B4407=2022,J4407*$P$11),"")</f>
        <v/>
      </c>
      <c r="L4407" s="3">
        <f t="shared" si="69"/>
        <v>965131.31</v>
      </c>
    </row>
    <row r="4408" spans="1:12">
      <c r="A4408">
        <v>4821560</v>
      </c>
      <c r="B4408">
        <v>2015</v>
      </c>
      <c r="C4408" t="s">
        <v>381</v>
      </c>
      <c r="D4408" t="s">
        <v>1496</v>
      </c>
      <c r="E4408" t="s">
        <v>1497</v>
      </c>
      <c r="G4408" t="s">
        <v>1498</v>
      </c>
      <c r="H4408" s="5">
        <v>4675.34</v>
      </c>
      <c r="I4408">
        <f>IFERROR(VLOOKUP(G4408,'NCES Match'!$A$2:$B$1307,2,FALSE),"")</f>
        <v>4821560</v>
      </c>
      <c r="J4408" cm="1">
        <f t="array" ref="J4408">IFERROR(_xlfn.IFS(B4408=2015,H4408/$O$13,B4408=2016,H4408/$O$14,B4408=2017,H4408/$O$15,B4408=2018,H4408/$O$16,B4408=2019,H4408/$O$17,B4408=2020,H4408/$O$18,B4408=2021,H4408/$O$19,B4408=2022,H4408/$O$20),"")</f>
        <v>3.6626789208539073E-6</v>
      </c>
      <c r="K4408" s="3" cm="1">
        <f t="array" ref="K4408">IFERROR(_xlfn.IFS(B4408=2015,J4408*$P$4,B4408=2016,J4408*$P$5,B4408=2017,J4408*$P$6,B4408=2018,J4408*$P$7,B4408=2019,J4408*$P$8,B4408=2020,J4408*$P$9,B4408=2021,J4408*$P$10,B4408=2022,J4408*$P$11),"")</f>
        <v>5829.0911927521784</v>
      </c>
      <c r="L4408" s="3">
        <f t="shared" si="69"/>
        <v>10504.431192752178</v>
      </c>
    </row>
    <row r="4409" spans="1:12">
      <c r="A4409">
        <v>4821560</v>
      </c>
      <c r="B4409">
        <v>2016</v>
      </c>
      <c r="C4409" t="s">
        <v>4102</v>
      </c>
      <c r="D4409" t="s">
        <v>1496</v>
      </c>
      <c r="E4409" t="s">
        <v>1497</v>
      </c>
      <c r="F4409" t="s">
        <v>4101</v>
      </c>
      <c r="G4409" t="s">
        <v>1498</v>
      </c>
      <c r="H4409" s="5">
        <v>5468</v>
      </c>
      <c r="I4409">
        <f>IFERROR(VLOOKUP(G4409,'NCES Match'!$A$2:$B$1307,2,FALSE),"")</f>
        <v>4821560</v>
      </c>
      <c r="J4409" cm="1">
        <f t="array" ref="J4409">IFERROR(_xlfn.IFS(B4409=2015,H4409/$O$13,B4409=2016,H4409/$O$14,B4409=2017,H4409/$O$15,B4409=2018,H4409/$O$16,B4409=2019,H4409/$O$17,B4409=2020,H4409/$O$18,B4409=2021,H4409/$O$19,B4409=2022,H4409/$O$20),"")</f>
        <v>3.9143602575478384E-6</v>
      </c>
      <c r="K4409" s="3" cm="1">
        <f t="array" ref="K4409">IFERROR(_xlfn.IFS(B4409=2015,J4409*$P$4,B4409=2016,J4409*$P$5,B4409=2017,J4409*$P$6,B4409=2018,J4409*$P$7,B4409=2019,J4409*$P$8,B4409=2020,J4409*$P$9,B4409=2021,J4409*$P$10,B4409=2022,J4409*$P$11),"")</f>
        <v>6559.0243634764856</v>
      </c>
      <c r="L4409" s="3">
        <f t="shared" si="69"/>
        <v>12027.024363476485</v>
      </c>
    </row>
    <row r="4410" spans="1:12">
      <c r="A4410">
        <v>4821560</v>
      </c>
      <c r="B4410">
        <v>2017</v>
      </c>
      <c r="D4410" t="s">
        <v>1496</v>
      </c>
      <c r="E4410" t="s">
        <v>1497</v>
      </c>
      <c r="F4410" t="s">
        <v>4101</v>
      </c>
      <c r="G4410" t="s">
        <v>1498</v>
      </c>
      <c r="H4410" s="5">
        <v>7374</v>
      </c>
      <c r="I4410">
        <f>IFERROR(VLOOKUP(G4410,'NCES Match'!$A$2:$B$1307,2,FALSE),"")</f>
        <v>4821560</v>
      </c>
      <c r="J4410" cm="1">
        <f t="array" ref="J4410">IFERROR(_xlfn.IFS(B4410=2015,H4410/$O$13,B4410=2016,H4410/$O$14,B4410=2017,H4410/$O$15,B4410=2018,H4410/$O$16,B4410=2019,H4410/$O$17,B4410=2020,H4410/$O$18,B4410=2021,H4410/$O$19,B4410=2022,H4410/$O$20),"")</f>
        <v>5.0839214650483334E-6</v>
      </c>
      <c r="K4410" s="3" cm="1">
        <f t="array" ref="K4410">IFERROR(_xlfn.IFS(B4410=2015,J4410*$P$4,B4410=2016,J4410*$P$5,B4410=2017,J4410*$P$6,B4410=2018,J4410*$P$7,B4410=2019,J4410*$P$8,B4410=2020,J4410*$P$9,B4410=2021,J4410*$P$10,B4410=2022,J4410*$P$11),"")</f>
        <v>8633.7585552373821</v>
      </c>
      <c r="L4410" s="3">
        <f t="shared" si="69"/>
        <v>16007.758555237382</v>
      </c>
    </row>
    <row r="4411" spans="1:12">
      <c r="A4411">
        <v>4821560</v>
      </c>
      <c r="B4411">
        <v>2018</v>
      </c>
      <c r="D4411" t="s">
        <v>1496</v>
      </c>
      <c r="E4411" t="s">
        <v>1497</v>
      </c>
      <c r="F4411" t="s">
        <v>4101</v>
      </c>
      <c r="G4411" t="s">
        <v>1498</v>
      </c>
      <c r="H4411" s="5">
        <v>6977</v>
      </c>
      <c r="I4411">
        <f>IFERROR(VLOOKUP(G4411,'NCES Match'!$A$2:$B$1307,2,FALSE),"")</f>
        <v>4821560</v>
      </c>
      <c r="J4411" cm="1">
        <f t="array" ref="J4411">IFERROR(_xlfn.IFS(B4411=2015,H4411/$O$13,B4411=2016,H4411/$O$14,B4411=2017,H4411/$O$15,B4411=2018,H4411/$O$16,B4411=2019,H4411/$O$17,B4411=2020,H4411/$O$18,B4411=2021,H4411/$O$19,B4411=2022,H4411/$O$20),"")</f>
        <v>4.5529029914068973E-6</v>
      </c>
      <c r="K4411" s="3" cm="1">
        <f t="array" ref="K4411">IFERROR(_xlfn.IFS(B4411=2015,J4411*$P$4,B4411=2016,J4411*$P$5,B4411=2017,J4411*$P$6,B4411=2018,J4411*$P$7,B4411=2019,J4411*$P$8,B4411=2020,J4411*$P$9,B4411=2021,J4411*$P$10,B4411=2022,J4411*$P$11),"")</f>
        <v>7816.6665143587779</v>
      </c>
      <c r="L4411" s="3">
        <f t="shared" si="69"/>
        <v>14793.666514358778</v>
      </c>
    </row>
    <row r="4412" spans="1:12">
      <c r="A4412">
        <v>4821560</v>
      </c>
      <c r="B4412">
        <v>2019</v>
      </c>
      <c r="D4412" t="s">
        <v>1496</v>
      </c>
      <c r="E4412" t="s">
        <v>1497</v>
      </c>
      <c r="F4412" t="s">
        <v>4101</v>
      </c>
      <c r="G4412" t="s">
        <v>1498</v>
      </c>
      <c r="H4412" s="5">
        <v>16216</v>
      </c>
      <c r="I4412">
        <f>IFERROR(VLOOKUP(G4412,'NCES Match'!$A$2:$B$1307,2,FALSE),"")</f>
        <v>4821560</v>
      </c>
      <c r="J4412" cm="1">
        <f t="array" ref="J4412">IFERROR(_xlfn.IFS(B4412=2015,H4412/$O$13,B4412=2016,H4412/$O$14,B4412=2017,H4412/$O$15,B4412=2018,H4412/$O$16,B4412=2019,H4412/$O$17,B4412=2020,H4412/$O$18,B4412=2021,H4412/$O$19,B4412=2022,H4412/$O$20),"")</f>
        <v>1.0267647312084366E-5</v>
      </c>
      <c r="K4412" s="3" cm="1">
        <f t="array" ref="K4412">IFERROR(_xlfn.IFS(B4412=2015,J4412*$P$4,B4412=2016,J4412*$P$5,B4412=2017,J4412*$P$6,B4412=2018,J4412*$P$7,B4412=2019,J4412*$P$8,B4412=2020,J4412*$P$9,B4412=2021,J4412*$P$10,B4412=2022,J4412*$P$11),"")</f>
        <v>17844.410904204469</v>
      </c>
      <c r="L4412" s="3">
        <f t="shared" si="69"/>
        <v>34060.410904204473</v>
      </c>
    </row>
    <row r="4413" spans="1:12">
      <c r="A4413">
        <v>4821560</v>
      </c>
      <c r="B4413">
        <v>2020</v>
      </c>
      <c r="D4413" t="s">
        <v>1496</v>
      </c>
      <c r="E4413" t="s">
        <v>1497</v>
      </c>
      <c r="F4413" t="s">
        <v>4230</v>
      </c>
      <c r="G4413" t="s">
        <v>1498</v>
      </c>
      <c r="H4413" s="5">
        <v>19713</v>
      </c>
      <c r="I4413">
        <f>IFERROR(VLOOKUP(G4413,'NCES Match'!$A$2:$B$1307,2,FALSE),"")</f>
        <v>4821560</v>
      </c>
      <c r="J4413" cm="1">
        <f t="array" ref="J4413">IFERROR(_xlfn.IFS(B4413=2015,H4413/$O$13,B4413=2016,H4413/$O$14,B4413=2017,H4413/$O$15,B4413=2018,H4413/$O$16,B4413=2019,H4413/$O$17,B4413=2020,H4413/$O$18,B4413=2021,H4413/$O$19,B4413=2022,H4413/$O$20),"")</f>
        <v>1.068262378369464E-5</v>
      </c>
      <c r="K4413" s="3" cm="1">
        <f t="array" ref="K4413">IFERROR(_xlfn.IFS(B4413=2015,J4413*$P$4,B4413=2016,J4413*$P$5,B4413=2017,J4413*$P$6,B4413=2018,J4413*$P$7,B4413=2019,J4413*$P$8,B4413=2020,J4413*$P$9,B4413=2021,J4413*$P$10,B4413=2022,J4413*$P$11),"")</f>
        <v>22519.001007614253</v>
      </c>
      <c r="L4413" s="3">
        <f t="shared" si="69"/>
        <v>42232.00100761425</v>
      </c>
    </row>
    <row r="4414" spans="1:12">
      <c r="A4414">
        <v>4821560</v>
      </c>
      <c r="B4414">
        <v>2021</v>
      </c>
      <c r="D4414" t="s">
        <v>1496</v>
      </c>
      <c r="E4414" t="s">
        <v>1497</v>
      </c>
      <c r="F4414" t="s">
        <v>4101</v>
      </c>
      <c r="G4414" t="s">
        <v>1498</v>
      </c>
      <c r="H4414" s="5">
        <v>21043.83</v>
      </c>
      <c r="I4414">
        <f>IFERROR(VLOOKUP(G4414,'NCES Match'!$A$2:$B$1307,2,FALSE),"")</f>
        <v>4821560</v>
      </c>
      <c r="J4414" cm="1">
        <f t="array" ref="J4414">IFERROR(_xlfn.IFS(B4414=2015,H4414/$O$13,B4414=2016,H4414/$O$14,B4414=2017,H4414/$O$15,B4414=2018,H4414/$O$16,B4414=2019,H4414/$O$17,B4414=2020,H4414/$O$18,B4414=2021,H4414/$O$19,B4414=2022,H4414/$O$20),"")</f>
        <v>1.0766928642918866E-5</v>
      </c>
      <c r="K4414" s="3" cm="1">
        <f t="array" ref="K4414">IFERROR(_xlfn.IFS(B4414=2015,J4414*$P$4,B4414=2016,J4414*$P$5,B4414=2017,J4414*$P$6,B4414=2018,J4414*$P$7,B4414=2019,J4414*$P$8,B4414=2020,J4414*$P$9,B4414=2021,J4414*$P$10,B4414=2022,J4414*$P$11),"")</f>
        <v>23047.184562096001</v>
      </c>
      <c r="L4414" s="3">
        <f t="shared" si="69"/>
        <v>44091.014562096003</v>
      </c>
    </row>
    <row r="4415" spans="1:12">
      <c r="A4415">
        <v>4821560</v>
      </c>
      <c r="B4415">
        <v>2022</v>
      </c>
      <c r="D4415" t="s">
        <v>1496</v>
      </c>
      <c r="E4415" t="s">
        <v>1497</v>
      </c>
      <c r="F4415" t="s">
        <v>4101</v>
      </c>
      <c r="G4415" t="s">
        <v>1498</v>
      </c>
      <c r="H4415" s="5">
        <v>26048.49</v>
      </c>
      <c r="I4415">
        <f>IFERROR(VLOOKUP(G4415,'NCES Match'!$A$2:$B$1307,2,FALSE),"")</f>
        <v>4821560</v>
      </c>
      <c r="J4415" cm="1">
        <f t="array" ref="J4415">IFERROR(_xlfn.IFS(B4415=2015,H4415/$O$13,B4415=2016,H4415/$O$14,B4415=2017,H4415/$O$15,B4415=2018,H4415/$O$16,B4415=2019,H4415/$O$17,B4415=2020,H4415/$O$18,B4415=2021,H4415/$O$19,B4415=2022,H4415/$O$20),"")</f>
        <v>1.1441295004403277E-5</v>
      </c>
      <c r="K4415" s="3" cm="1">
        <f t="array" ref="K4415">IFERROR(_xlfn.IFS(B4415=2015,J4415*$P$4,B4415=2016,J4415*$P$5,B4415=2017,J4415*$P$6,B4415=2018,J4415*$P$7,B4415=2019,J4415*$P$8,B4415=2020,J4415*$P$9,B4415=2021,J4415*$P$10,B4415=2022,J4415*$P$11),"")</f>
        <v>24638.634358615152</v>
      </c>
      <c r="L4415" s="3">
        <f t="shared" si="69"/>
        <v>50687.124358615154</v>
      </c>
    </row>
    <row r="4416" spans="1:12">
      <c r="A4416">
        <v>4821560</v>
      </c>
      <c r="B4416">
        <v>2023</v>
      </c>
      <c r="D4416" t="s">
        <v>1496</v>
      </c>
      <c r="E4416" t="s">
        <v>1497</v>
      </c>
      <c r="F4416" t="s">
        <v>4101</v>
      </c>
      <c r="G4416" t="s">
        <v>1498</v>
      </c>
      <c r="H4416" s="5">
        <v>27934.05</v>
      </c>
      <c r="I4416">
        <f>IFERROR(VLOOKUP(G4416,'NCES Match'!$A$2:$B$1307,2,FALSE),"")</f>
        <v>4821560</v>
      </c>
      <c r="J4416" t="str" cm="1">
        <f t="array" ref="J4416">IFERROR(_xlfn.IFS(B4416=2015,H4416/$O$13,B4416=2016,H4416/$O$14,B4416=2017,H4416/$O$15,B4416=2018,H4416/$O$16,B4416=2019,H4416/$O$17,B4416=2020,H4416/$O$18,B4416=2021,H4416/$O$19,B4416=2022,H4416/$O$20),"")</f>
        <v/>
      </c>
      <c r="K4416" s="3" t="str" cm="1">
        <f t="array" ref="K4416">IFERROR(_xlfn.IFS(B4416=2015,J4416*$P$4,B4416=2016,J4416*$P$5,B4416=2017,J4416*$P$6,B4416=2018,J4416*$P$7,B4416=2019,J4416*$P$8,B4416=2020,J4416*$P$9,B4416=2021,J4416*$P$10,B4416=2022,J4416*$P$11),"")</f>
        <v/>
      </c>
      <c r="L4416" s="3">
        <f t="shared" si="69"/>
        <v>27934.05</v>
      </c>
    </row>
    <row r="4417" spans="1:12">
      <c r="A4417">
        <v>4809780</v>
      </c>
      <c r="B4417">
        <v>2015</v>
      </c>
      <c r="C4417" t="s">
        <v>381</v>
      </c>
      <c r="D4417" t="s">
        <v>571</v>
      </c>
      <c r="E4417" t="s">
        <v>572</v>
      </c>
      <c r="G4417" t="s">
        <v>573</v>
      </c>
      <c r="H4417" s="5">
        <v>102862.84</v>
      </c>
      <c r="I4417">
        <f>IFERROR(VLOOKUP(G4417,'NCES Match'!$A$2:$B$1307,2,FALSE),"")</f>
        <v>4809780</v>
      </c>
      <c r="J4417" cm="1">
        <f t="array" ref="J4417">IFERROR(_xlfn.IFS(B4417=2015,H4417/$O$13,B4417=2016,H4417/$O$14,B4417=2017,H4417/$O$15,B4417=2018,H4417/$O$16,B4417=2019,H4417/$O$17,B4417=2020,H4417/$O$18,B4417=2021,H4417/$O$19,B4417=2022,H4417/$O$20),"")</f>
        <v>8.0583135302923024E-5</v>
      </c>
      <c r="K4417" s="3" cm="1">
        <f t="array" ref="K4417">IFERROR(_xlfn.IFS(B4417=2015,J4417*$P$4,B4417=2016,J4417*$P$5,B4417=2017,J4417*$P$6,B4417=2018,J4417*$P$7,B4417=2019,J4417*$P$8,B4417=2020,J4417*$P$9,B4417=2021,J4417*$P$10,B4417=2022,J4417*$P$11),"")</f>
        <v>128246.68894785758</v>
      </c>
      <c r="L4417" s="3">
        <f t="shared" si="69"/>
        <v>231109.52894785756</v>
      </c>
    </row>
    <row r="4418" spans="1:12">
      <c r="A4418">
        <v>4809780</v>
      </c>
      <c r="B4418">
        <v>2016</v>
      </c>
      <c r="C4418" t="s">
        <v>4102</v>
      </c>
      <c r="D4418" t="s">
        <v>571</v>
      </c>
      <c r="E4418" t="s">
        <v>572</v>
      </c>
      <c r="F4418" t="s">
        <v>4101</v>
      </c>
      <c r="G4418" t="s">
        <v>573</v>
      </c>
      <c r="H4418" s="5">
        <v>110027</v>
      </c>
      <c r="I4418">
        <f>IFERROR(VLOOKUP(G4418,'NCES Match'!$A$2:$B$1307,2,FALSE),"")</f>
        <v>4809780</v>
      </c>
      <c r="J4418" cm="1">
        <f t="array" ref="J4418">IFERROR(_xlfn.IFS(B4418=2015,H4418/$O$13,B4418=2016,H4418/$O$14,B4418=2017,H4418/$O$15,B4418=2018,H4418/$O$16,B4418=2019,H4418/$O$17,B4418=2020,H4418/$O$18,B4418=2021,H4418/$O$19,B4418=2022,H4418/$O$20),"")</f>
        <v>7.8764688379154358E-5</v>
      </c>
      <c r="K4418" s="3" cm="1">
        <f t="array" ref="K4418">IFERROR(_xlfn.IFS(B4418=2015,J4418*$P$4,B4418=2016,J4418*$P$5,B4418=2017,J4418*$P$6,B4418=2018,J4418*$P$7,B4418=2019,J4418*$P$8,B4418=2020,J4418*$P$9,B4418=2021,J4418*$P$10,B4418=2022,J4418*$P$11),"")</f>
        <v>131980.57308709351</v>
      </c>
      <c r="L4418" s="3">
        <f t="shared" si="69"/>
        <v>242007.57308709351</v>
      </c>
    </row>
    <row r="4419" spans="1:12">
      <c r="A4419">
        <v>4809780</v>
      </c>
      <c r="B4419">
        <v>2017</v>
      </c>
      <c r="D4419" t="s">
        <v>571</v>
      </c>
      <c r="E4419" t="s">
        <v>572</v>
      </c>
      <c r="F4419" t="s">
        <v>4101</v>
      </c>
      <c r="G4419" t="s">
        <v>573</v>
      </c>
      <c r="H4419" s="5">
        <v>108288</v>
      </c>
      <c r="I4419">
        <f>IFERROR(VLOOKUP(G4419,'NCES Match'!$A$2:$B$1307,2,FALSE),"")</f>
        <v>4809780</v>
      </c>
      <c r="J4419" cm="1">
        <f t="array" ref="J4419">IFERROR(_xlfn.IFS(B4419=2015,H4419/$O$13,B4419=2016,H4419/$O$14,B4419=2017,H4419/$O$15,B4419=2018,H4419/$O$16,B4419=2019,H4419/$O$17,B4419=2020,H4419/$O$18,B4419=2021,H4419/$O$19,B4419=2022,H4419/$O$20),"")</f>
        <v>7.4657945159635738E-5</v>
      </c>
      <c r="K4419" s="3" cm="1">
        <f t="array" ref="K4419">IFERROR(_xlfn.IFS(B4419=2015,J4419*$P$4,B4419=2016,J4419*$P$5,B4419=2017,J4419*$P$6,B4419=2018,J4419*$P$7,B4419=2019,J4419*$P$8,B4419=2020,J4419*$P$9,B4419=2021,J4419*$P$10,B4419=2022,J4419*$P$11),"")</f>
        <v>126787.69276234684</v>
      </c>
      <c r="L4419" s="3">
        <f t="shared" ref="L4419:L4482" si="70">SUM(H4419,K4419)</f>
        <v>235075.69276234682</v>
      </c>
    </row>
    <row r="4420" spans="1:12">
      <c r="A4420">
        <v>4809780</v>
      </c>
      <c r="B4420">
        <v>2018</v>
      </c>
      <c r="D4420" t="s">
        <v>571</v>
      </c>
      <c r="E4420" t="s">
        <v>572</v>
      </c>
      <c r="F4420" t="s">
        <v>4101</v>
      </c>
      <c r="G4420" t="s">
        <v>573</v>
      </c>
      <c r="H4420" s="5">
        <v>117777</v>
      </c>
      <c r="I4420">
        <f>IFERROR(VLOOKUP(G4420,'NCES Match'!$A$2:$B$1307,2,FALSE),"")</f>
        <v>4809780</v>
      </c>
      <c r="J4420" cm="1">
        <f t="array" ref="J4420">IFERROR(_xlfn.IFS(B4420=2015,H4420/$O$13,B4420=2016,H4420/$O$14,B4420=2017,H4420/$O$15,B4420=2018,H4420/$O$16,B4420=2019,H4420/$O$17,B4420=2020,H4420/$O$18,B4420=2021,H4420/$O$19,B4420=2022,H4420/$O$20),"")</f>
        <v>7.6856421903243526E-5</v>
      </c>
      <c r="K4420" s="3" cm="1">
        <f t="array" ref="K4420">IFERROR(_xlfn.IFS(B4420=2015,J4420*$P$4,B4420=2016,J4420*$P$5,B4420=2017,J4420*$P$6,B4420=2018,J4420*$P$7,B4420=2019,J4420*$P$8,B4420=2020,J4420*$P$9,B4420=2021,J4420*$P$10,B4420=2022,J4420*$P$11),"")</f>
        <v>131951.20138478337</v>
      </c>
      <c r="L4420" s="3">
        <f t="shared" si="70"/>
        <v>249728.20138478337</v>
      </c>
    </row>
    <row r="4421" spans="1:12">
      <c r="A4421">
        <v>4809780</v>
      </c>
      <c r="B4421">
        <v>2019</v>
      </c>
      <c r="D4421" t="s">
        <v>571</v>
      </c>
      <c r="E4421" t="s">
        <v>572</v>
      </c>
      <c r="F4421" t="s">
        <v>4101</v>
      </c>
      <c r="G4421" t="s">
        <v>573</v>
      </c>
      <c r="H4421" s="5">
        <v>135882</v>
      </c>
      <c r="I4421">
        <f>IFERROR(VLOOKUP(G4421,'NCES Match'!$A$2:$B$1307,2,FALSE),"")</f>
        <v>4809780</v>
      </c>
      <c r="J4421" cm="1">
        <f t="array" ref="J4421">IFERROR(_xlfn.IFS(B4421=2015,H4421/$O$13,B4421=2016,H4421/$O$14,B4421=2017,H4421/$O$15,B4421=2018,H4421/$O$16,B4421=2019,H4421/$O$17,B4421=2020,H4421/$O$18,B4421=2021,H4421/$O$19,B4421=2022,H4421/$O$20),"")</f>
        <v>8.6037768380651698E-5</v>
      </c>
      <c r="K4421" s="3" cm="1">
        <f t="array" ref="K4421">IFERROR(_xlfn.IFS(B4421=2015,J4421*$P$4,B4421=2016,J4421*$P$5,B4421=2017,J4421*$P$6,B4421=2018,J4421*$P$7,B4421=2019,J4421*$P$8,B4421=2020,J4421*$P$9,B4421=2021,J4421*$P$10,B4421=2022,J4421*$P$11),"")</f>
        <v>149527.27198354166</v>
      </c>
      <c r="L4421" s="3">
        <f t="shared" si="70"/>
        <v>285409.27198354166</v>
      </c>
    </row>
    <row r="4422" spans="1:12">
      <c r="A4422">
        <v>4809780</v>
      </c>
      <c r="B4422">
        <v>2020</v>
      </c>
      <c r="D4422" t="s">
        <v>571</v>
      </c>
      <c r="E4422" t="s">
        <v>572</v>
      </c>
      <c r="F4422" t="s">
        <v>4230</v>
      </c>
      <c r="G4422" t="s">
        <v>573</v>
      </c>
      <c r="H4422" s="5">
        <v>151096</v>
      </c>
      <c r="I4422">
        <f>IFERROR(VLOOKUP(G4422,'NCES Match'!$A$2:$B$1307,2,FALSE),"")</f>
        <v>4809780</v>
      </c>
      <c r="J4422" cm="1">
        <f t="array" ref="J4422">IFERROR(_xlfn.IFS(B4422=2015,H4422/$O$13,B4422=2016,H4422/$O$14,B4422=2017,H4422/$O$15,B4422=2018,H4422/$O$16,B4422=2019,H4422/$O$17,B4422=2020,H4422/$O$18,B4422=2021,H4422/$O$19,B4422=2022,H4422/$O$20),"")</f>
        <v>8.1880065095171978E-5</v>
      </c>
      <c r="K4422" s="3" cm="1">
        <f t="array" ref="K4422">IFERROR(_xlfn.IFS(B4422=2015,J4422*$P$4,B4422=2016,J4422*$P$5,B4422=2017,J4422*$P$6,B4422=2018,J4422*$P$7,B4422=2019,J4422*$P$8,B4422=2020,J4422*$P$9,B4422=2021,J4422*$P$10,B4422=2022,J4422*$P$11),"")</f>
        <v>172603.40771300578</v>
      </c>
      <c r="L4422" s="3">
        <f t="shared" si="70"/>
        <v>323699.40771300578</v>
      </c>
    </row>
    <row r="4423" spans="1:12">
      <c r="A4423">
        <v>4809780</v>
      </c>
      <c r="B4423">
        <v>2021</v>
      </c>
      <c r="D4423" t="s">
        <v>571</v>
      </c>
      <c r="E4423" t="s">
        <v>572</v>
      </c>
      <c r="F4423" t="s">
        <v>4101</v>
      </c>
      <c r="G4423" t="s">
        <v>573</v>
      </c>
      <c r="H4423" s="5">
        <v>176931.7</v>
      </c>
      <c r="I4423">
        <f>IFERROR(VLOOKUP(G4423,'NCES Match'!$A$2:$B$1307,2,FALSE),"")</f>
        <v>4809780</v>
      </c>
      <c r="J4423" cm="1">
        <f t="array" ref="J4423">IFERROR(_xlfn.IFS(B4423=2015,H4423/$O$13,B4423=2016,H4423/$O$14,B4423=2017,H4423/$O$15,B4423=2018,H4423/$O$16,B4423=2019,H4423/$O$17,B4423=2020,H4423/$O$18,B4423=2021,H4423/$O$19,B4423=2022,H4423/$O$20),"")</f>
        <v>9.0525868559588623E-5</v>
      </c>
      <c r="K4423" s="3" cm="1">
        <f t="array" ref="K4423">IFERROR(_xlfn.IFS(B4423=2015,J4423*$P$4,B4423=2016,J4423*$P$5,B4423=2017,J4423*$P$6,B4423=2018,J4423*$P$7,B4423=2019,J4423*$P$8,B4423=2020,J4423*$P$9,B4423=2021,J4423*$P$10,B4423=2022,J4423*$P$11),"")</f>
        <v>193775.44604691261</v>
      </c>
      <c r="L4423" s="3">
        <f t="shared" si="70"/>
        <v>370707.14604691265</v>
      </c>
    </row>
    <row r="4424" spans="1:12">
      <c r="A4424">
        <v>4809780</v>
      </c>
      <c r="B4424">
        <v>2022</v>
      </c>
      <c r="D4424" t="s">
        <v>571</v>
      </c>
      <c r="E4424" t="s">
        <v>572</v>
      </c>
      <c r="F4424" t="s">
        <v>4101</v>
      </c>
      <c r="G4424" t="s">
        <v>573</v>
      </c>
      <c r="H4424" s="5">
        <v>238842.76</v>
      </c>
      <c r="I4424">
        <f>IFERROR(VLOOKUP(G4424,'NCES Match'!$A$2:$B$1307,2,FALSE),"")</f>
        <v>4809780</v>
      </c>
      <c r="J4424" cm="1">
        <f t="array" ref="J4424">IFERROR(_xlfn.IFS(B4424=2015,H4424/$O$13,B4424=2016,H4424/$O$14,B4424=2017,H4424/$O$15,B4424=2018,H4424/$O$16,B4424=2019,H4424/$O$17,B4424=2020,H4424/$O$18,B4424=2021,H4424/$O$19,B4424=2022,H4424/$O$20),"")</f>
        <v>1.0490705898214795E-4</v>
      </c>
      <c r="K4424" s="3" cm="1">
        <f t="array" ref="K4424">IFERROR(_xlfn.IFS(B4424=2015,J4424*$P$4,B4424=2016,J4424*$P$5,B4424=2017,J4424*$P$6,B4424=2018,J4424*$P$7,B4424=2019,J4424*$P$8,B4424=2020,J4424*$P$9,B4424=2021,J4424*$P$10,B4424=2022,J4424*$P$11),"")</f>
        <v>225915.56872749527</v>
      </c>
      <c r="L4424" s="3">
        <f t="shared" si="70"/>
        <v>464758.32872749527</v>
      </c>
    </row>
    <row r="4425" spans="1:12">
      <c r="A4425">
        <v>4809780</v>
      </c>
      <c r="B4425">
        <v>2023</v>
      </c>
      <c r="D4425" t="s">
        <v>571</v>
      </c>
      <c r="E4425" t="s">
        <v>572</v>
      </c>
      <c r="F4425" t="s">
        <v>4101</v>
      </c>
      <c r="G4425" t="s">
        <v>573</v>
      </c>
      <c r="H4425" s="5">
        <v>238932.63</v>
      </c>
      <c r="I4425">
        <f>IFERROR(VLOOKUP(G4425,'NCES Match'!$A$2:$B$1307,2,FALSE),"")</f>
        <v>4809780</v>
      </c>
      <c r="J4425" t="str" cm="1">
        <f t="array" ref="J4425">IFERROR(_xlfn.IFS(B4425=2015,H4425/$O$13,B4425=2016,H4425/$O$14,B4425=2017,H4425/$O$15,B4425=2018,H4425/$O$16,B4425=2019,H4425/$O$17,B4425=2020,H4425/$O$18,B4425=2021,H4425/$O$19,B4425=2022,H4425/$O$20),"")</f>
        <v/>
      </c>
      <c r="K4425" s="3" t="str" cm="1">
        <f t="array" ref="K4425">IFERROR(_xlfn.IFS(B4425=2015,J4425*$P$4,B4425=2016,J4425*$P$5,B4425=2017,J4425*$P$6,B4425=2018,J4425*$P$7,B4425=2019,J4425*$P$8,B4425=2020,J4425*$P$9,B4425=2021,J4425*$P$10,B4425=2022,J4425*$P$11),"")</f>
        <v/>
      </c>
      <c r="L4425" s="3">
        <f t="shared" si="70"/>
        <v>238932.63</v>
      </c>
    </row>
    <row r="4426" spans="1:12">
      <c r="A4426">
        <v>4814580</v>
      </c>
      <c r="B4426">
        <v>2015</v>
      </c>
      <c r="C4426" t="s">
        <v>381</v>
      </c>
      <c r="D4426" t="s">
        <v>946</v>
      </c>
      <c r="E4426" t="s">
        <v>947</v>
      </c>
      <c r="G4426" t="s">
        <v>948</v>
      </c>
      <c r="H4426" s="5">
        <v>64528.82</v>
      </c>
      <c r="I4426">
        <f>IFERROR(VLOOKUP(G4426,'NCES Match'!$A$2:$B$1307,2,FALSE),"")</f>
        <v>4814580</v>
      </c>
      <c r="J4426" cm="1">
        <f t="array" ref="J4426">IFERROR(_xlfn.IFS(B4426=2015,H4426/$O$13,B4426=2016,H4426/$O$14,B4426=2017,H4426/$O$15,B4426=2018,H4426/$O$16,B4426=2019,H4426/$O$17,B4426=2020,H4426/$O$18,B4426=2021,H4426/$O$19,B4426=2022,H4426/$O$20),"")</f>
        <v>5.0552120017277034E-5</v>
      </c>
      <c r="K4426" s="3" cm="1">
        <f t="array" ref="K4426">IFERROR(_xlfn.IFS(B4426=2015,J4426*$P$4,B4426=2016,J4426*$P$5,B4426=2017,J4426*$P$6,B4426=2018,J4426*$P$7,B4426=2019,J4426*$P$8,B4426=2020,J4426*$P$9,B4426=2021,J4426*$P$10,B4426=2022,J4426*$P$11),"")</f>
        <v>80452.839010786498</v>
      </c>
      <c r="L4426" s="3">
        <f t="shared" si="70"/>
        <v>144981.6590107865</v>
      </c>
    </row>
    <row r="4427" spans="1:12">
      <c r="A4427">
        <v>4814580</v>
      </c>
      <c r="B4427">
        <v>2016</v>
      </c>
      <c r="C4427" t="s">
        <v>4102</v>
      </c>
      <c r="D4427" t="s">
        <v>946</v>
      </c>
      <c r="E4427" t="s">
        <v>947</v>
      </c>
      <c r="F4427" t="s">
        <v>4101</v>
      </c>
      <c r="G4427" t="s">
        <v>948</v>
      </c>
      <c r="H4427" s="5">
        <v>74471</v>
      </c>
      <c r="I4427">
        <f>IFERROR(VLOOKUP(G4427,'NCES Match'!$A$2:$B$1307,2,FALSE),"")</f>
        <v>4814580</v>
      </c>
      <c r="J4427" cm="1">
        <f t="array" ref="J4427">IFERROR(_xlfn.IFS(B4427=2015,H4427/$O$13,B4427=2016,H4427/$O$14,B4427=2017,H4427/$O$15,B4427=2018,H4427/$O$16,B4427=2019,H4427/$O$17,B4427=2020,H4427/$O$18,B4427=2021,H4427/$O$19,B4427=2022,H4427/$O$20),"")</f>
        <v>5.3311324568369622E-5</v>
      </c>
      <c r="K4427" s="3" cm="1">
        <f t="array" ref="K4427">IFERROR(_xlfn.IFS(B4427=2015,J4427*$P$4,B4427=2016,J4427*$P$5,B4427=2017,J4427*$P$6,B4427=2018,J4427*$P$7,B4427=2019,J4427*$P$8,B4427=2020,J4427*$P$9,B4427=2021,J4427*$P$10,B4427=2022,J4427*$P$11),"")</f>
        <v>89330.121319030251</v>
      </c>
      <c r="L4427" s="3">
        <f t="shared" si="70"/>
        <v>163801.12131903024</v>
      </c>
    </row>
    <row r="4428" spans="1:12">
      <c r="A4428">
        <v>4814580</v>
      </c>
      <c r="B4428">
        <v>2017</v>
      </c>
      <c r="D4428" t="s">
        <v>946</v>
      </c>
      <c r="E4428" t="s">
        <v>947</v>
      </c>
      <c r="F4428" t="s">
        <v>4101</v>
      </c>
      <c r="G4428" t="s">
        <v>948</v>
      </c>
      <c r="H4428" s="5">
        <v>67556</v>
      </c>
      <c r="I4428">
        <f>IFERROR(VLOOKUP(G4428,'NCES Match'!$A$2:$B$1307,2,FALSE),"")</f>
        <v>4814580</v>
      </c>
      <c r="J4428" cm="1">
        <f t="array" ref="J4428">IFERROR(_xlfn.IFS(B4428=2015,H4428/$O$13,B4428=2016,H4428/$O$14,B4428=2017,H4428/$O$15,B4428=2018,H4428/$O$16,B4428=2019,H4428/$O$17,B4428=2020,H4428/$O$18,B4428=2021,H4428/$O$19,B4428=2022,H4428/$O$20),"")</f>
        <v>4.6575725317711586E-5</v>
      </c>
      <c r="K4428" s="3" cm="1">
        <f t="array" ref="K4428">IFERROR(_xlfn.IFS(B4428=2015,J4428*$P$4,B4428=2016,J4428*$P$5,B4428=2017,J4428*$P$6,B4428=2018,J4428*$P$7,B4428=2019,J4428*$P$8,B4428=2020,J4428*$P$9,B4428=2021,J4428*$P$10,B4428=2022,J4428*$P$11),"")</f>
        <v>79097.124078873952</v>
      </c>
      <c r="L4428" s="3">
        <f t="shared" si="70"/>
        <v>146653.12407887395</v>
      </c>
    </row>
    <row r="4429" spans="1:12">
      <c r="A4429">
        <v>4814580</v>
      </c>
      <c r="B4429">
        <v>2018</v>
      </c>
      <c r="D4429" t="s">
        <v>946</v>
      </c>
      <c r="E4429" t="s">
        <v>947</v>
      </c>
      <c r="F4429" t="s">
        <v>4101</v>
      </c>
      <c r="G4429" t="s">
        <v>948</v>
      </c>
      <c r="H4429" s="5">
        <v>89467</v>
      </c>
      <c r="I4429">
        <f>IFERROR(VLOOKUP(G4429,'NCES Match'!$A$2:$B$1307,2,FALSE),"")</f>
        <v>4814580</v>
      </c>
      <c r="J4429" cm="1">
        <f t="array" ref="J4429">IFERROR(_xlfn.IFS(B4429=2015,H4429/$O$13,B4429=2016,H4429/$O$14,B4429=2017,H4429/$O$15,B4429=2018,H4429/$O$16,B4429=2019,H4429/$O$17,B4429=2020,H4429/$O$18,B4429=2021,H4429/$O$19,B4429=2022,H4429/$O$20),"")</f>
        <v>5.8382481285968305E-5</v>
      </c>
      <c r="K4429" s="3" cm="1">
        <f t="array" ref="K4429">IFERROR(_xlfn.IFS(B4429=2015,J4429*$P$4,B4429=2016,J4429*$P$5,B4429=2017,J4429*$P$6,B4429=2018,J4429*$P$7,B4429=2019,J4429*$P$8,B4429=2020,J4429*$P$9,B4429=2021,J4429*$P$10,B4429=2022,J4429*$P$11),"")</f>
        <v>100234.15551671732</v>
      </c>
      <c r="L4429" s="3">
        <f t="shared" si="70"/>
        <v>189701.15551671732</v>
      </c>
    </row>
    <row r="4430" spans="1:12">
      <c r="A4430">
        <v>4814580</v>
      </c>
      <c r="B4430">
        <v>2019</v>
      </c>
      <c r="D4430" t="s">
        <v>946</v>
      </c>
      <c r="E4430" t="s">
        <v>947</v>
      </c>
      <c r="F4430" t="s">
        <v>4101</v>
      </c>
      <c r="G4430" t="s">
        <v>948</v>
      </c>
      <c r="H4430" s="5">
        <v>99467</v>
      </c>
      <c r="I4430">
        <f>IFERROR(VLOOKUP(G4430,'NCES Match'!$A$2:$B$1307,2,FALSE),"")</f>
        <v>4814580</v>
      </c>
      <c r="J4430" cm="1">
        <f t="array" ref="J4430">IFERROR(_xlfn.IFS(B4430=2015,H4430/$O$13,B4430=2016,H4430/$O$14,B4430=2017,H4430/$O$15,B4430=2018,H4430/$O$16,B4430=2019,H4430/$O$17,B4430=2020,H4430/$O$18,B4430=2021,H4430/$O$19,B4430=2022,H4430/$O$20),"")</f>
        <v>6.298051771035371E-5</v>
      </c>
      <c r="K4430" s="3" cm="1">
        <f t="array" ref="K4430">IFERROR(_xlfn.IFS(B4430=2015,J4430*$P$4,B4430=2016,J4430*$P$5,B4430=2017,J4430*$P$6,B4430=2018,J4430*$P$7,B4430=2019,J4430*$P$8,B4430=2020,J4430*$P$9,B4430=2021,J4430*$P$10,B4430=2022,J4430*$P$11),"")</f>
        <v>109455.47726988813</v>
      </c>
      <c r="L4430" s="3">
        <f t="shared" si="70"/>
        <v>208922.47726988813</v>
      </c>
    </row>
    <row r="4431" spans="1:12">
      <c r="A4431">
        <v>4814580</v>
      </c>
      <c r="B4431">
        <v>2020</v>
      </c>
      <c r="D4431" t="s">
        <v>946</v>
      </c>
      <c r="E4431" t="s">
        <v>947</v>
      </c>
      <c r="F4431" t="s">
        <v>4230</v>
      </c>
      <c r="G4431" t="s">
        <v>948</v>
      </c>
      <c r="H4431" s="5">
        <v>113391</v>
      </c>
      <c r="I4431">
        <f>IFERROR(VLOOKUP(G4431,'NCES Match'!$A$2:$B$1307,2,FALSE),"")</f>
        <v>4814580</v>
      </c>
      <c r="J4431" cm="1">
        <f t="array" ref="J4431">IFERROR(_xlfn.IFS(B4431=2015,H4431/$O$13,B4431=2016,H4431/$O$14,B4431=2017,H4431/$O$15,B4431=2018,H4431/$O$16,B4431=2019,H4431/$O$17,B4431=2020,H4431/$O$18,B4431=2021,H4431/$O$19,B4431=2022,H4431/$O$20),"")</f>
        <v>6.1447440443205951E-5</v>
      </c>
      <c r="K4431" s="3" cm="1">
        <f t="array" ref="K4431">IFERROR(_xlfn.IFS(B4431=2015,J4431*$P$4,B4431=2016,J4431*$P$5,B4431=2017,J4431*$P$6,B4431=2018,J4431*$P$7,B4431=2019,J4431*$P$8,B4431=2020,J4431*$P$9,B4431=2021,J4431*$P$10,B4431=2022,J4431*$P$11),"")</f>
        <v>129531.37742882299</v>
      </c>
      <c r="L4431" s="3">
        <f t="shared" si="70"/>
        <v>242922.37742882298</v>
      </c>
    </row>
    <row r="4432" spans="1:12">
      <c r="A4432">
        <v>4814580</v>
      </c>
      <c r="B4432">
        <v>2021</v>
      </c>
      <c r="D4432" t="s">
        <v>946</v>
      </c>
      <c r="E4432" t="s">
        <v>947</v>
      </c>
      <c r="F4432" t="s">
        <v>4101</v>
      </c>
      <c r="G4432" t="s">
        <v>948</v>
      </c>
      <c r="H4432" s="5">
        <v>122185.97</v>
      </c>
      <c r="I4432">
        <f>IFERROR(VLOOKUP(G4432,'NCES Match'!$A$2:$B$1307,2,FALSE),"")</f>
        <v>4814580</v>
      </c>
      <c r="J4432" cm="1">
        <f t="array" ref="J4432">IFERROR(_xlfn.IFS(B4432=2015,H4432/$O$13,B4432=2016,H4432/$O$14,B4432=2017,H4432/$O$15,B4432=2018,H4432/$O$16,B4432=2019,H4432/$O$17,B4432=2020,H4432/$O$18,B4432=2021,H4432/$O$19,B4432=2022,H4432/$O$20),"")</f>
        <v>6.2515598166104993E-5</v>
      </c>
      <c r="K4432" s="3" cm="1">
        <f t="array" ref="K4432">IFERROR(_xlfn.IFS(B4432=2015,J4432*$P$4,B4432=2016,J4432*$P$5,B4432=2017,J4432*$P$6,B4432=2018,J4432*$P$7,B4432=2019,J4432*$P$8,B4432=2020,J4432*$P$9,B4432=2021,J4432*$P$10,B4432=2022,J4432*$P$11),"")</f>
        <v>133817.96951832081</v>
      </c>
      <c r="L4432" s="3">
        <f t="shared" si="70"/>
        <v>256003.93951832081</v>
      </c>
    </row>
    <row r="4433" spans="1:12">
      <c r="A4433">
        <v>4814580</v>
      </c>
      <c r="B4433">
        <v>2022</v>
      </c>
      <c r="D4433" t="s">
        <v>946</v>
      </c>
      <c r="E4433" t="s">
        <v>947</v>
      </c>
      <c r="F4433" t="s">
        <v>4101</v>
      </c>
      <c r="G4433" t="s">
        <v>948</v>
      </c>
      <c r="H4433" s="5">
        <v>142568.66</v>
      </c>
      <c r="I4433">
        <f>IFERROR(VLOOKUP(G4433,'NCES Match'!$A$2:$B$1307,2,FALSE),"")</f>
        <v>4814580</v>
      </c>
      <c r="J4433" cm="1">
        <f t="array" ref="J4433">IFERROR(_xlfn.IFS(B4433=2015,H4433/$O$13,B4433=2016,H4433/$O$14,B4433=2017,H4433/$O$15,B4433=2018,H4433/$O$16,B4433=2019,H4433/$O$17,B4433=2020,H4433/$O$18,B4433=2021,H4433/$O$19,B4433=2022,H4433/$O$20),"")</f>
        <v>6.2620524162531853E-5</v>
      </c>
      <c r="K4433" s="3" cm="1">
        <f t="array" ref="K4433">IFERROR(_xlfn.IFS(B4433=2015,J4433*$P$4,B4433=2016,J4433*$P$5,B4433=2017,J4433*$P$6,B4433=2018,J4433*$P$7,B4433=2019,J4433*$P$8,B4433=2020,J4433*$P$9,B4433=2021,J4433*$P$10,B4433=2022,J4433*$P$11),"")</f>
        <v>134852.23461082473</v>
      </c>
      <c r="L4433" s="3">
        <f t="shared" si="70"/>
        <v>277420.89461082476</v>
      </c>
    </row>
    <row r="4434" spans="1:12">
      <c r="A4434">
        <v>4814580</v>
      </c>
      <c r="B4434">
        <v>2023</v>
      </c>
      <c r="D4434" t="s">
        <v>946</v>
      </c>
      <c r="E4434" t="s">
        <v>947</v>
      </c>
      <c r="F4434" t="s">
        <v>4101</v>
      </c>
      <c r="G4434" t="s">
        <v>948</v>
      </c>
      <c r="H4434" s="5">
        <v>172420.68</v>
      </c>
      <c r="I4434">
        <f>IFERROR(VLOOKUP(G4434,'NCES Match'!$A$2:$B$1307,2,FALSE),"")</f>
        <v>4814580</v>
      </c>
      <c r="J4434" t="str" cm="1">
        <f t="array" ref="J4434">IFERROR(_xlfn.IFS(B4434=2015,H4434/$O$13,B4434=2016,H4434/$O$14,B4434=2017,H4434/$O$15,B4434=2018,H4434/$O$16,B4434=2019,H4434/$O$17,B4434=2020,H4434/$O$18,B4434=2021,H4434/$O$19,B4434=2022,H4434/$O$20),"")</f>
        <v/>
      </c>
      <c r="K4434" s="3" t="str" cm="1">
        <f t="array" ref="K4434">IFERROR(_xlfn.IFS(B4434=2015,J4434*$P$4,B4434=2016,J4434*$P$5,B4434=2017,J4434*$P$6,B4434=2018,J4434*$P$7,B4434=2019,J4434*$P$8,B4434=2020,J4434*$P$9,B4434=2021,J4434*$P$10,B4434=2022,J4434*$P$11),"")</f>
        <v/>
      </c>
      <c r="L4434" s="3">
        <f t="shared" si="70"/>
        <v>172420.68</v>
      </c>
    </row>
    <row r="4435" spans="1:12">
      <c r="A4435">
        <v>4816710</v>
      </c>
      <c r="B4435">
        <v>2015</v>
      </c>
      <c r="C4435" t="s">
        <v>381</v>
      </c>
      <c r="D4435" t="s">
        <v>1128</v>
      </c>
      <c r="E4435" t="s">
        <v>1129</v>
      </c>
      <c r="G4435" t="s">
        <v>1130</v>
      </c>
      <c r="H4435" s="5">
        <v>761634.60000000102</v>
      </c>
      <c r="I4435">
        <f>IFERROR(VLOOKUP(G4435,'NCES Match'!$A$2:$B$1307,2,FALSE),"")</f>
        <v>4816710</v>
      </c>
      <c r="J4435" cm="1">
        <f t="array" ref="J4435">IFERROR(_xlfn.IFS(B4435=2015,H4435/$O$13,B4435=2016,H4435/$O$14,B4435=2017,H4435/$O$15,B4435=2018,H4435/$O$16,B4435=2019,H4435/$O$17,B4435=2020,H4435/$O$18,B4435=2021,H4435/$O$19,B4435=2022,H4435/$O$20),"")</f>
        <v>5.9666740703627995E-4</v>
      </c>
      <c r="K4435" s="3" cm="1">
        <f t="array" ref="K4435">IFERROR(_xlfn.IFS(B4435=2015,J4435*$P$4,B4435=2016,J4435*$P$5,B4435=2017,J4435*$P$6,B4435=2018,J4435*$P$7,B4435=2019,J4435*$P$8,B4435=2020,J4435*$P$9,B4435=2021,J4435*$P$10,B4435=2022,J4435*$P$11),"")</f>
        <v>949586.02774457773</v>
      </c>
      <c r="L4435" s="3">
        <f t="shared" si="70"/>
        <v>1711220.6277445788</v>
      </c>
    </row>
    <row r="4436" spans="1:12">
      <c r="A4436">
        <v>4816710</v>
      </c>
      <c r="B4436">
        <v>2016</v>
      </c>
      <c r="C4436" t="s">
        <v>4102</v>
      </c>
      <c r="D4436" t="s">
        <v>1128</v>
      </c>
      <c r="E4436" t="s">
        <v>1129</v>
      </c>
      <c r="F4436" t="s">
        <v>4101</v>
      </c>
      <c r="G4436" t="s">
        <v>1130</v>
      </c>
      <c r="H4436" s="5">
        <v>788874</v>
      </c>
      <c r="I4436">
        <f>IFERROR(VLOOKUP(G4436,'NCES Match'!$A$2:$B$1307,2,FALSE),"")</f>
        <v>4816710</v>
      </c>
      <c r="J4436" cm="1">
        <f t="array" ref="J4436">IFERROR(_xlfn.IFS(B4436=2015,H4436/$O$13,B4436=2016,H4436/$O$14,B4436=2017,H4436/$O$15,B4436=2018,H4436/$O$16,B4436=2019,H4436/$O$17,B4436=2020,H4436/$O$18,B4436=2021,H4436/$O$19,B4436=2022,H4436/$O$20),"")</f>
        <v>5.6472879184579251E-4</v>
      </c>
      <c r="K4436" s="3" cm="1">
        <f t="array" ref="K4436">IFERROR(_xlfn.IFS(B4436=2015,J4436*$P$4,B4436=2016,J4436*$P$5,B4436=2017,J4436*$P$6,B4436=2018,J4436*$P$7,B4436=2019,J4436*$P$8,B4436=2020,J4436*$P$9,B4436=2021,J4436*$P$10,B4436=2022,J4436*$P$11),"")</f>
        <v>946277.21026209753</v>
      </c>
      <c r="L4436" s="3">
        <f t="shared" si="70"/>
        <v>1735151.2102620974</v>
      </c>
    </row>
    <row r="4437" spans="1:12">
      <c r="A4437">
        <v>4816710</v>
      </c>
      <c r="B4437">
        <v>2017</v>
      </c>
      <c r="D4437" t="s">
        <v>1128</v>
      </c>
      <c r="E4437" t="s">
        <v>1129</v>
      </c>
      <c r="F4437" t="s">
        <v>4101</v>
      </c>
      <c r="G4437" t="s">
        <v>1130</v>
      </c>
      <c r="H4437" s="5">
        <v>803010</v>
      </c>
      <c r="I4437">
        <f>IFERROR(VLOOKUP(G4437,'NCES Match'!$A$2:$B$1307,2,FALSE),"")</f>
        <v>4816710</v>
      </c>
      <c r="J4437" cm="1">
        <f t="array" ref="J4437">IFERROR(_xlfn.IFS(B4437=2015,H4437/$O$13,B4437=2016,H4437/$O$14,B4437=2017,H4437/$O$15,B4437=2018,H4437/$O$16,B4437=2019,H4437/$O$17,B4437=2020,H4437/$O$18,B4437=2021,H4437/$O$19,B4437=2022,H4437/$O$20),"")</f>
        <v>5.5362622398270444E-4</v>
      </c>
      <c r="K4437" s="3" cm="1">
        <f t="array" ref="K4437">IFERROR(_xlfn.IFS(B4437=2015,J4437*$P$4,B4437=2016,J4437*$P$5,B4437=2017,J4437*$P$6,B4437=2018,J4437*$P$7,B4437=2019,J4437*$P$8,B4437=2020,J4437*$P$9,B4437=2021,J4437*$P$10,B4437=2022,J4437*$P$11),"")</f>
        <v>940194.529080712</v>
      </c>
      <c r="L4437" s="3">
        <f t="shared" si="70"/>
        <v>1743204.529080712</v>
      </c>
    </row>
    <row r="4438" spans="1:12">
      <c r="A4438">
        <v>4816710</v>
      </c>
      <c r="B4438">
        <v>2018</v>
      </c>
      <c r="D4438" t="s">
        <v>1128</v>
      </c>
      <c r="E4438" t="s">
        <v>1129</v>
      </c>
      <c r="F4438" t="s">
        <v>4101</v>
      </c>
      <c r="G4438" t="s">
        <v>1130</v>
      </c>
      <c r="H4438" s="5">
        <v>775502</v>
      </c>
      <c r="I4438">
        <f>IFERROR(VLOOKUP(G4438,'NCES Match'!$A$2:$B$1307,2,FALSE),"")</f>
        <v>4816710</v>
      </c>
      <c r="J4438" cm="1">
        <f t="array" ref="J4438">IFERROR(_xlfn.IFS(B4438=2015,H4438/$O$13,B4438=2016,H4438/$O$14,B4438=2017,H4438/$O$15,B4438=2018,H4438/$O$16,B4438=2019,H4438/$O$17,B4438=2020,H4438/$O$18,B4438=2021,H4438/$O$19,B4438=2022,H4438/$O$20),"")</f>
        <v>5.0606068161703193E-4</v>
      </c>
      <c r="K4438" s="3" cm="1">
        <f t="array" ref="K4438">IFERROR(_xlfn.IFS(B4438=2015,J4438*$P$4,B4438=2016,J4438*$P$5,B4438=2017,J4438*$P$6,B4438=2018,J4438*$P$7,B4438=2019,J4438*$P$8,B4438=2020,J4438*$P$9,B4438=2021,J4438*$P$10,B4438=2022,J4438*$P$11),"")</f>
        <v>868831.95000978373</v>
      </c>
      <c r="L4438" s="3">
        <f t="shared" si="70"/>
        <v>1644333.9500097837</v>
      </c>
    </row>
    <row r="4439" spans="1:12">
      <c r="A4439">
        <v>4816710</v>
      </c>
      <c r="B4439">
        <v>2019</v>
      </c>
      <c r="D4439" t="s">
        <v>1128</v>
      </c>
      <c r="E4439" t="s">
        <v>1129</v>
      </c>
      <c r="F4439" t="s">
        <v>4101</v>
      </c>
      <c r="G4439" t="s">
        <v>1130</v>
      </c>
      <c r="H4439" s="5">
        <v>817188</v>
      </c>
      <c r="I4439">
        <f>IFERROR(VLOOKUP(G4439,'NCES Match'!$A$2:$B$1307,2,FALSE),"")</f>
        <v>4816710</v>
      </c>
      <c r="J4439" cm="1">
        <f t="array" ref="J4439">IFERROR(_xlfn.IFS(B4439=2015,H4439/$O$13,B4439=2016,H4439/$O$14,B4439=2017,H4439/$O$15,B4439=2018,H4439/$O$16,B4439=2019,H4439/$O$17,B4439=2020,H4439/$O$18,B4439=2021,H4439/$O$19,B4439=2022,H4439/$O$20),"")</f>
        <v>5.1742711961443011E-4</v>
      </c>
      <c r="K4439" s="3" cm="1">
        <f t="array" ref="K4439">IFERROR(_xlfn.IFS(B4439=2015,J4439*$P$4,B4439=2016,J4439*$P$5,B4439=2017,J4439*$P$6,B4439=2018,J4439*$P$7,B4439=2019,J4439*$P$8,B4439=2020,J4439*$P$9,B4439=2021,J4439*$P$10,B4439=2022,J4439*$P$11),"")</f>
        <v>899250.02824278735</v>
      </c>
      <c r="L4439" s="3">
        <f t="shared" si="70"/>
        <v>1716438.0282427873</v>
      </c>
    </row>
    <row r="4440" spans="1:12">
      <c r="A4440">
        <v>4816710</v>
      </c>
      <c r="B4440">
        <v>2020</v>
      </c>
      <c r="D4440" t="s">
        <v>1128</v>
      </c>
      <c r="E4440" t="s">
        <v>1129</v>
      </c>
      <c r="F4440" t="s">
        <v>4230</v>
      </c>
      <c r="G4440" t="s">
        <v>1130</v>
      </c>
      <c r="H4440" s="5">
        <v>881290</v>
      </c>
      <c r="I4440">
        <f>IFERROR(VLOOKUP(G4440,'NCES Match'!$A$2:$B$1307,2,FALSE),"")</f>
        <v>4816710</v>
      </c>
      <c r="J4440" cm="1">
        <f t="array" ref="J4440">IFERROR(_xlfn.IFS(B4440=2015,H4440/$O$13,B4440=2016,H4440/$O$14,B4440=2017,H4440/$O$15,B4440=2018,H4440/$O$16,B4440=2019,H4440/$O$17,B4440=2020,H4440/$O$18,B4440=2021,H4440/$O$19,B4440=2022,H4440/$O$20),"")</f>
        <v>4.7757771594035656E-4</v>
      </c>
      <c r="K4440" s="3" cm="1">
        <f t="array" ref="K4440">IFERROR(_xlfn.IFS(B4440=2015,J4440*$P$4,B4440=2016,J4440*$P$5,B4440=2017,J4440*$P$6,B4440=2018,J4440*$P$7,B4440=2019,J4440*$P$8,B4440=2020,J4440*$P$9,B4440=2021,J4440*$P$10,B4440=2022,J4440*$P$11),"")</f>
        <v>1006735.169583542</v>
      </c>
      <c r="L4440" s="3">
        <f t="shared" si="70"/>
        <v>1888025.169583542</v>
      </c>
    </row>
    <row r="4441" spans="1:12">
      <c r="A4441">
        <v>4816710</v>
      </c>
      <c r="B4441">
        <v>2021</v>
      </c>
      <c r="D4441" t="s">
        <v>1128</v>
      </c>
      <c r="E4441" t="s">
        <v>1129</v>
      </c>
      <c r="F4441" t="s">
        <v>4230</v>
      </c>
      <c r="G4441" t="s">
        <v>1130</v>
      </c>
      <c r="H4441" s="5">
        <v>1013817.53</v>
      </c>
      <c r="I4441">
        <f>IFERROR(VLOOKUP(G4441,'NCES Match'!$A$2:$B$1307,2,FALSE),"")</f>
        <v>4816710</v>
      </c>
      <c r="J4441" cm="1">
        <f t="array" ref="J4441">IFERROR(_xlfn.IFS(B4441=2015,H4441/$O$13,B4441=2016,H4441/$O$14,B4441=2017,H4441/$O$15,B4441=2018,H4441/$O$16,B4441=2019,H4441/$O$17,B4441=2020,H4441/$O$18,B4441=2021,H4441/$O$19,B4441=2022,H4441/$O$20),"")</f>
        <v>5.187126584110523E-4</v>
      </c>
      <c r="K4441" s="3" cm="1">
        <f t="array" ref="K4441">IFERROR(_xlfn.IFS(B4441=2015,J4441*$P$4,B4441=2016,J4441*$P$5,B4441=2017,J4441*$P$6,B4441=2018,J4441*$P$7,B4441=2019,J4441*$P$8,B4441=2020,J4441*$P$9,B4441=2021,J4441*$P$10,B4441=2022,J4441*$P$11),"")</f>
        <v>1110332.0890825621</v>
      </c>
      <c r="L4441" s="3">
        <f t="shared" si="70"/>
        <v>2124149.6190825622</v>
      </c>
    </row>
    <row r="4442" spans="1:12">
      <c r="A4442">
        <v>4816710</v>
      </c>
      <c r="B4442">
        <v>2022</v>
      </c>
      <c r="D4442" t="s">
        <v>1128</v>
      </c>
      <c r="E4442" t="s">
        <v>1129</v>
      </c>
      <c r="F4442" t="s">
        <v>4101</v>
      </c>
      <c r="G4442" t="s">
        <v>1130</v>
      </c>
      <c r="H4442" s="5">
        <v>1098120.1499999999</v>
      </c>
      <c r="I4442">
        <f>IFERROR(VLOOKUP(G4442,'NCES Match'!$A$2:$B$1307,2,FALSE),"")</f>
        <v>4816710</v>
      </c>
      <c r="J4442" cm="1">
        <f t="array" ref="J4442">IFERROR(_xlfn.IFS(B4442=2015,H4442/$O$13,B4442=2016,H4442/$O$14,B4442=2017,H4442/$O$15,B4442=2018,H4442/$O$16,B4442=2019,H4442/$O$17,B4442=2020,H4442/$O$18,B4442=2021,H4442/$O$19,B4442=2022,H4442/$O$20),"")</f>
        <v>4.8232801926060111E-4</v>
      </c>
      <c r="K4442" s="3" cm="1">
        <f t="array" ref="K4442">IFERROR(_xlfn.IFS(B4442=2015,J4442*$P$4,B4442=2016,J4442*$P$5,B4442=2017,J4442*$P$6,B4442=2018,J4442*$P$7,B4442=2019,J4442*$P$8,B4442=2020,J4442*$P$9,B4442=2021,J4442*$P$10,B4442=2022,J4442*$P$11),"")</f>
        <v>1038685.1927953452</v>
      </c>
      <c r="L4442" s="3">
        <f t="shared" si="70"/>
        <v>2136805.342795345</v>
      </c>
    </row>
    <row r="4443" spans="1:12">
      <c r="A4443">
        <v>4816710</v>
      </c>
      <c r="B4443">
        <v>2023</v>
      </c>
      <c r="D4443" t="s">
        <v>1128</v>
      </c>
      <c r="E4443" t="s">
        <v>1129</v>
      </c>
      <c r="F4443" t="s">
        <v>4101</v>
      </c>
      <c r="G4443" t="s">
        <v>1130</v>
      </c>
      <c r="H4443" s="5">
        <v>1268355.22</v>
      </c>
      <c r="I4443">
        <f>IFERROR(VLOOKUP(G4443,'NCES Match'!$A$2:$B$1307,2,FALSE),"")</f>
        <v>4816710</v>
      </c>
      <c r="J4443" t="str" cm="1">
        <f t="array" ref="J4443">IFERROR(_xlfn.IFS(B4443=2015,H4443/$O$13,B4443=2016,H4443/$O$14,B4443=2017,H4443/$O$15,B4443=2018,H4443/$O$16,B4443=2019,H4443/$O$17,B4443=2020,H4443/$O$18,B4443=2021,H4443/$O$19,B4443=2022,H4443/$O$20),"")</f>
        <v/>
      </c>
      <c r="K4443" s="3" t="str" cm="1">
        <f t="array" ref="K4443">IFERROR(_xlfn.IFS(B4443=2015,J4443*$P$4,B4443=2016,J4443*$P$5,B4443=2017,J4443*$P$6,B4443=2018,J4443*$P$7,B4443=2019,J4443*$P$8,B4443=2020,J4443*$P$9,B4443=2021,J4443*$P$10,B4443=2022,J4443*$P$11),"")</f>
        <v/>
      </c>
      <c r="L4443" s="3">
        <f t="shared" si="70"/>
        <v>1268355.22</v>
      </c>
    </row>
    <row r="4444" spans="1:12">
      <c r="A4444">
        <v>4823670</v>
      </c>
      <c r="B4444">
        <v>2015</v>
      </c>
      <c r="C4444" t="s">
        <v>381</v>
      </c>
      <c r="D4444" t="s">
        <v>1684</v>
      </c>
      <c r="E4444" t="s">
        <v>1685</v>
      </c>
      <c r="G4444" t="s">
        <v>1686</v>
      </c>
      <c r="H4444" s="5">
        <v>150659.26999999999</v>
      </c>
      <c r="I4444">
        <f>IFERROR(VLOOKUP(G4444,'NCES Match'!$A$2:$B$1307,2,FALSE),"")</f>
        <v>4823670</v>
      </c>
      <c r="J4444" cm="1">
        <f t="array" ref="J4444">IFERROR(_xlfn.IFS(B4444=2015,H4444/$O$13,B4444=2016,H4444/$O$14,B4444=2017,H4444/$O$15,B4444=2018,H4444/$O$16,B4444=2019,H4444/$O$17,B4444=2020,H4444/$O$18,B4444=2021,H4444/$O$19,B4444=2022,H4444/$O$20),"")</f>
        <v>1.180270381320369E-4</v>
      </c>
      <c r="K4444" s="3" cm="1">
        <f t="array" ref="K4444">IFERROR(_xlfn.IFS(B4444=2015,J4444*$P$4,B4444=2016,J4444*$P$5,B4444=2017,J4444*$P$6,B4444=2018,J4444*$P$7,B4444=2019,J4444*$P$8,B4444=2020,J4444*$P$9,B4444=2021,J4444*$P$10,B4444=2022,J4444*$P$11),"")</f>
        <v>187838.02330172187</v>
      </c>
      <c r="L4444" s="3">
        <f t="shared" si="70"/>
        <v>338497.29330172186</v>
      </c>
    </row>
    <row r="4445" spans="1:12">
      <c r="A4445">
        <v>4823670</v>
      </c>
      <c r="B4445">
        <v>2016</v>
      </c>
      <c r="C4445" t="s">
        <v>4102</v>
      </c>
      <c r="D4445" t="s">
        <v>1684</v>
      </c>
      <c r="E4445" t="s">
        <v>1685</v>
      </c>
      <c r="F4445" t="s">
        <v>4101</v>
      </c>
      <c r="G4445" t="s">
        <v>1686</v>
      </c>
      <c r="H4445" s="5">
        <v>162681</v>
      </c>
      <c r="I4445">
        <f>IFERROR(VLOOKUP(G4445,'NCES Match'!$A$2:$B$1307,2,FALSE),"")</f>
        <v>4823670</v>
      </c>
      <c r="J4445" cm="1">
        <f t="array" ref="J4445">IFERROR(_xlfn.IFS(B4445=2015,H4445/$O$13,B4445=2016,H4445/$O$14,B4445=2017,H4445/$O$15,B4445=2018,H4445/$O$16,B4445=2019,H4445/$O$17,B4445=2020,H4445/$O$18,B4445=2021,H4445/$O$19,B4445=2022,H4445/$O$20),"")</f>
        <v>1.1645794459731894E-4</v>
      </c>
      <c r="K4445" s="3" cm="1">
        <f t="array" ref="K4445">IFERROR(_xlfn.IFS(B4445=2015,J4445*$P$4,B4445=2016,J4445*$P$5,B4445=2017,J4445*$P$6,B4445=2018,J4445*$P$7,B4445=2019,J4445*$P$8,B4445=2020,J4445*$P$9,B4445=2021,J4445*$P$10,B4445=2022,J4445*$P$11),"")</f>
        <v>195140.57104512039</v>
      </c>
      <c r="L4445" s="3">
        <f t="shared" si="70"/>
        <v>357821.57104512036</v>
      </c>
    </row>
    <row r="4446" spans="1:12">
      <c r="A4446">
        <v>4823670</v>
      </c>
      <c r="B4446">
        <v>2017</v>
      </c>
      <c r="D4446" t="s">
        <v>1684</v>
      </c>
      <c r="E4446" t="s">
        <v>1685</v>
      </c>
      <c r="F4446" t="s">
        <v>4101</v>
      </c>
      <c r="G4446" t="s">
        <v>1686</v>
      </c>
      <c r="H4446" s="5">
        <v>167304</v>
      </c>
      <c r="I4446">
        <f>IFERROR(VLOOKUP(G4446,'NCES Match'!$A$2:$B$1307,2,FALSE),"")</f>
        <v>4823670</v>
      </c>
      <c r="J4446" cm="1">
        <f t="array" ref="J4446">IFERROR(_xlfn.IFS(B4446=2015,H4446/$O$13,B4446=2016,H4446/$O$14,B4446=2017,H4446/$O$15,B4446=2018,H4446/$O$16,B4446=2019,H4446/$O$17,B4446=2020,H4446/$O$18,B4446=2021,H4446/$O$19,B4446=2022,H4446/$O$20),"")</f>
        <v>1.1534586341042127E-4</v>
      </c>
      <c r="K4446" s="3" cm="1">
        <f t="array" ref="K4446">IFERROR(_xlfn.IFS(B4446=2015,J4446*$P$4,B4446=2016,J4446*$P$5,B4446=2017,J4446*$P$6,B4446=2018,J4446*$P$7,B4446=2019,J4446*$P$8,B4446=2020,J4446*$P$9,B4446=2021,J4446*$P$10,B4446=2022,J4446*$P$11),"")</f>
        <v>195885.86131345743</v>
      </c>
      <c r="L4446" s="3">
        <f t="shared" si="70"/>
        <v>363189.86131345743</v>
      </c>
    </row>
    <row r="4447" spans="1:12">
      <c r="A4447">
        <v>4823670</v>
      </c>
      <c r="B4447">
        <v>2018</v>
      </c>
      <c r="D4447" t="s">
        <v>1684</v>
      </c>
      <c r="E4447" t="s">
        <v>1685</v>
      </c>
      <c r="F4447" t="s">
        <v>4101</v>
      </c>
      <c r="G4447" t="s">
        <v>1686</v>
      </c>
      <c r="H4447" s="5">
        <v>182233</v>
      </c>
      <c r="I4447">
        <f>IFERROR(VLOOKUP(G4447,'NCES Match'!$A$2:$B$1307,2,FALSE),"")</f>
        <v>4823670</v>
      </c>
      <c r="J4447" cm="1">
        <f t="array" ref="J4447">IFERROR(_xlfn.IFS(B4447=2015,H4447/$O$13,B4447=2016,H4447/$O$14,B4447=2017,H4447/$O$15,B4447=2018,H4447/$O$16,B4447=2019,H4447/$O$17,B4447=2020,H4447/$O$18,B4447=2021,H4447/$O$19,B4447=2022,H4447/$O$20),"")</f>
        <v>1.189177541684181E-4</v>
      </c>
      <c r="K4447" s="3" cm="1">
        <f t="array" ref="K4447">IFERROR(_xlfn.IFS(B4447=2015,J4447*$P$4,B4447=2016,J4447*$P$5,B4447=2017,J4447*$P$6,B4447=2018,J4447*$P$7,B4447=2019,J4447*$P$8,B4447=2020,J4447*$P$9,B4447=2021,J4447*$P$10,B4447=2022,J4447*$P$11),"")</f>
        <v>204164.33838485641</v>
      </c>
      <c r="L4447" s="3">
        <f t="shared" si="70"/>
        <v>386397.33838485641</v>
      </c>
    </row>
    <row r="4448" spans="1:12">
      <c r="A4448">
        <v>4823670</v>
      </c>
      <c r="B4448">
        <v>2019</v>
      </c>
      <c r="D4448" t="s">
        <v>1684</v>
      </c>
      <c r="E4448" t="s">
        <v>1685</v>
      </c>
      <c r="F4448" t="s">
        <v>4101</v>
      </c>
      <c r="G4448" t="s">
        <v>1686</v>
      </c>
      <c r="H4448" s="5">
        <v>204122</v>
      </c>
      <c r="I4448">
        <f>IFERROR(VLOOKUP(G4448,'NCES Match'!$A$2:$B$1307,2,FALSE),"")</f>
        <v>4823670</v>
      </c>
      <c r="J4448" cm="1">
        <f t="array" ref="J4448">IFERROR(_xlfn.IFS(B4448=2015,H4448/$O$13,B4448=2016,H4448/$O$14,B4448=2017,H4448/$O$15,B4448=2018,H4448/$O$16,B4448=2019,H4448/$O$17,B4448=2020,H4448/$O$18,B4448=2021,H4448/$O$19,B4448=2022,H4448/$O$20),"")</f>
        <v>1.2924597339894456E-4</v>
      </c>
      <c r="K4448" s="3" cm="1">
        <f t="array" ref="K4448">IFERROR(_xlfn.IFS(B4448=2015,J4448*$P$4,B4448=2016,J4448*$P$5,B4448=2017,J4448*$P$6,B4448=2018,J4448*$P$7,B4448=2019,J4448*$P$8,B4448=2020,J4448*$P$9,B4448=2021,J4448*$P$10,B4448=2022,J4448*$P$11),"")</f>
        <v>224619.93355870896</v>
      </c>
      <c r="L4448" s="3">
        <f t="shared" si="70"/>
        <v>428741.93355870899</v>
      </c>
    </row>
    <row r="4449" spans="1:12">
      <c r="A4449">
        <v>4823670</v>
      </c>
      <c r="B4449">
        <v>2020</v>
      </c>
      <c r="D4449" t="s">
        <v>1684</v>
      </c>
      <c r="E4449" t="s">
        <v>1685</v>
      </c>
      <c r="F4449" t="s">
        <v>4230</v>
      </c>
      <c r="G4449" t="s">
        <v>1686</v>
      </c>
      <c r="H4449" s="5">
        <v>230865</v>
      </c>
      <c r="I4449">
        <f>IFERROR(VLOOKUP(G4449,'NCES Match'!$A$2:$B$1307,2,FALSE),"")</f>
        <v>4823670</v>
      </c>
      <c r="J4449" cm="1">
        <f t="array" ref="J4449">IFERROR(_xlfn.IFS(B4449=2015,H4449/$O$13,B4449=2016,H4449/$O$14,B4449=2017,H4449/$O$15,B4449=2018,H4449/$O$16,B4449=2019,H4449/$O$17,B4449=2020,H4449/$O$18,B4449=2021,H4449/$O$19,B4449=2022,H4449/$O$20),"")</f>
        <v>1.2510748946495525E-4</v>
      </c>
      <c r="K4449" s="3" cm="1">
        <f t="array" ref="K4449">IFERROR(_xlfn.IFS(B4449=2015,J4449*$P$4,B4449=2016,J4449*$P$5,B4449=2017,J4449*$P$6,B4449=2018,J4449*$P$7,B4449=2019,J4449*$P$8,B4449=2020,J4449*$P$9,B4449=2021,J4449*$P$10,B4449=2022,J4449*$P$11),"")</f>
        <v>263726.9399697085</v>
      </c>
      <c r="L4449" s="3">
        <f t="shared" si="70"/>
        <v>494591.9399697085</v>
      </c>
    </row>
    <row r="4450" spans="1:12">
      <c r="A4450">
        <v>4823670</v>
      </c>
      <c r="B4450">
        <v>2021</v>
      </c>
      <c r="D4450" t="s">
        <v>1684</v>
      </c>
      <c r="E4450" t="s">
        <v>1685</v>
      </c>
      <c r="F4450" t="s">
        <v>4230</v>
      </c>
      <c r="G4450" t="s">
        <v>1686</v>
      </c>
      <c r="H4450" s="5">
        <v>257213.55</v>
      </c>
      <c r="I4450">
        <f>IFERROR(VLOOKUP(G4450,'NCES Match'!$A$2:$B$1307,2,FALSE),"")</f>
        <v>4823670</v>
      </c>
      <c r="J4450" cm="1">
        <f t="array" ref="J4450">IFERROR(_xlfn.IFS(B4450=2015,H4450/$O$13,B4450=2016,H4450/$O$14,B4450=2017,H4450/$O$15,B4450=2018,H4450/$O$16,B4450=2019,H4450/$O$17,B4450=2020,H4450/$O$18,B4450=2021,H4450/$O$19,B4450=2022,H4450/$O$20),"")</f>
        <v>1.3160151639895606E-4</v>
      </c>
      <c r="K4450" s="3" cm="1">
        <f t="array" ref="K4450">IFERROR(_xlfn.IFS(B4450=2015,J4450*$P$4,B4450=2016,J4450*$P$5,B4450=2017,J4450*$P$6,B4450=2018,J4450*$P$7,B4450=2019,J4450*$P$8,B4450=2020,J4450*$P$9,B4450=2021,J4450*$P$10,B4450=2022,J4450*$P$11),"")</f>
        <v>281700.05929157889</v>
      </c>
      <c r="L4450" s="3">
        <f t="shared" si="70"/>
        <v>538913.60929157888</v>
      </c>
    </row>
    <row r="4451" spans="1:12">
      <c r="A4451">
        <v>4823670</v>
      </c>
      <c r="B4451">
        <v>2022</v>
      </c>
      <c r="D4451" t="s">
        <v>1684</v>
      </c>
      <c r="E4451" t="s">
        <v>1685</v>
      </c>
      <c r="F4451" t="s">
        <v>4101</v>
      </c>
      <c r="G4451" t="s">
        <v>1686</v>
      </c>
      <c r="H4451" s="5">
        <v>283669.58</v>
      </c>
      <c r="I4451">
        <f>IFERROR(VLOOKUP(G4451,'NCES Match'!$A$2:$B$1307,2,FALSE),"")</f>
        <v>4823670</v>
      </c>
      <c r="J4451" cm="1">
        <f t="array" ref="J4451">IFERROR(_xlfn.IFS(B4451=2015,H4451/$O$13,B4451=2016,H4451/$O$14,B4451=2017,H4451/$O$15,B4451=2018,H4451/$O$16,B4451=2019,H4451/$O$17,B4451=2020,H4451/$O$18,B4451=2021,H4451/$O$19,B4451=2022,H4451/$O$20),"")</f>
        <v>1.2459637194152813E-4</v>
      </c>
      <c r="K4451" s="3" cm="1">
        <f t="array" ref="K4451">IFERROR(_xlfn.IFS(B4451=2015,J4451*$P$4,B4451=2016,J4451*$P$5,B4451=2017,J4451*$P$6,B4451=2018,J4451*$P$7,B4451=2019,J4451*$P$8,B4451=2020,J4451*$P$9,B4451=2021,J4451*$P$10,B4451=2022,J4451*$P$11),"")</f>
        <v>268316.16958533606</v>
      </c>
      <c r="L4451" s="3">
        <f t="shared" si="70"/>
        <v>551985.74958533607</v>
      </c>
    </row>
    <row r="4452" spans="1:12">
      <c r="A4452">
        <v>4823670</v>
      </c>
      <c r="B4452">
        <v>2023</v>
      </c>
      <c r="D4452" t="s">
        <v>1684</v>
      </c>
      <c r="E4452" t="s">
        <v>1685</v>
      </c>
      <c r="F4452" t="s">
        <v>4101</v>
      </c>
      <c r="G4452" t="s">
        <v>1686</v>
      </c>
      <c r="H4452" s="5">
        <v>320725.15000000002</v>
      </c>
      <c r="I4452">
        <f>IFERROR(VLOOKUP(G4452,'NCES Match'!$A$2:$B$1307,2,FALSE),"")</f>
        <v>4823670</v>
      </c>
      <c r="J4452" t="str" cm="1">
        <f t="array" ref="J4452">IFERROR(_xlfn.IFS(B4452=2015,H4452/$O$13,B4452=2016,H4452/$O$14,B4452=2017,H4452/$O$15,B4452=2018,H4452/$O$16,B4452=2019,H4452/$O$17,B4452=2020,H4452/$O$18,B4452=2021,H4452/$O$19,B4452=2022,H4452/$O$20),"")</f>
        <v/>
      </c>
      <c r="K4452" s="3" t="str" cm="1">
        <f t="array" ref="K4452">IFERROR(_xlfn.IFS(B4452=2015,J4452*$P$4,B4452=2016,J4452*$P$5,B4452=2017,J4452*$P$6,B4452=2018,J4452*$P$7,B4452=2019,J4452*$P$8,B4452=2020,J4452*$P$9,B4452=2021,J4452*$P$10,B4452=2022,J4452*$P$11),"")</f>
        <v/>
      </c>
      <c r="L4452" s="3">
        <f t="shared" si="70"/>
        <v>320725.15000000002</v>
      </c>
    </row>
    <row r="4453" spans="1:12">
      <c r="A4453">
        <v>4840080</v>
      </c>
      <c r="B4453">
        <v>2015</v>
      </c>
      <c r="C4453" t="s">
        <v>381</v>
      </c>
      <c r="D4453" t="s">
        <v>2995</v>
      </c>
      <c r="E4453" t="s">
        <v>2996</v>
      </c>
      <c r="G4453" t="s">
        <v>2997</v>
      </c>
      <c r="H4453" s="5">
        <v>1287734.82</v>
      </c>
      <c r="I4453">
        <f>IFERROR(VLOOKUP(G4453,'NCES Match'!$A$2:$B$1307,2,FALSE),"")</f>
        <v>4840080</v>
      </c>
      <c r="J4453" cm="1">
        <f t="array" ref="J4453">IFERROR(_xlfn.IFS(B4453=2015,H4453/$O$13,B4453=2016,H4453/$O$14,B4453=2017,H4453/$O$15,B4453=2018,H4453/$O$16,B4453=2019,H4453/$O$17,B4453=2020,H4453/$O$18,B4453=2021,H4453/$O$19,B4453=2022,H4453/$O$20),"")</f>
        <v>1.008816295897967E-3</v>
      </c>
      <c r="K4453" s="3" cm="1">
        <f t="array" ref="K4453">IFERROR(_xlfn.IFS(B4453=2015,J4453*$P$4,B4453=2016,J4453*$P$5,B4453=2017,J4453*$P$6,B4453=2018,J4453*$P$7,B4453=2019,J4453*$P$8,B4453=2020,J4453*$P$9,B4453=2021,J4453*$P$10,B4453=2022,J4453*$P$11),"")</f>
        <v>1605513.9728580834</v>
      </c>
      <c r="L4453" s="3">
        <f t="shared" si="70"/>
        <v>2893248.7928580837</v>
      </c>
    </row>
    <row r="4454" spans="1:12">
      <c r="A4454">
        <v>4840080</v>
      </c>
      <c r="B4454">
        <v>2016</v>
      </c>
      <c r="C4454" t="s">
        <v>4102</v>
      </c>
      <c r="D4454" t="s">
        <v>2995</v>
      </c>
      <c r="E4454" t="s">
        <v>2996</v>
      </c>
      <c r="F4454" t="s">
        <v>4101</v>
      </c>
      <c r="G4454" t="s">
        <v>2997</v>
      </c>
      <c r="H4454" s="5">
        <v>1326973</v>
      </c>
      <c r="I4454">
        <f>IFERROR(VLOOKUP(G4454,'NCES Match'!$A$2:$B$1307,2,FALSE),"")</f>
        <v>4840080</v>
      </c>
      <c r="J4454" cm="1">
        <f t="array" ref="J4454">IFERROR(_xlfn.IFS(B4454=2015,H4454/$O$13,B4454=2016,H4454/$O$14,B4454=2017,H4454/$O$15,B4454=2018,H4454/$O$16,B4454=2019,H4454/$O$17,B4454=2020,H4454/$O$18,B4454=2021,H4454/$O$19,B4454=2022,H4454/$O$20),"")</f>
        <v>9.4993605962674253E-4</v>
      </c>
      <c r="K4454" s="3" cm="1">
        <f t="array" ref="K4454">IFERROR(_xlfn.IFS(B4454=2015,J4454*$P$4,B4454=2016,J4454*$P$5,B4454=2017,J4454*$P$6,B4454=2018,J4454*$P$7,B4454=2019,J4454*$P$8,B4454=2020,J4454*$P$9,B4454=2021,J4454*$P$10,B4454=2022,J4454*$P$11),"")</f>
        <v>1591742.545112561</v>
      </c>
      <c r="L4454" s="3">
        <f t="shared" si="70"/>
        <v>2918715.545112561</v>
      </c>
    </row>
    <row r="4455" spans="1:12">
      <c r="A4455">
        <v>4840080</v>
      </c>
      <c r="B4455">
        <v>2017</v>
      </c>
      <c r="D4455" t="s">
        <v>2995</v>
      </c>
      <c r="E4455" t="s">
        <v>2996</v>
      </c>
      <c r="F4455" t="s">
        <v>4101</v>
      </c>
      <c r="G4455" t="s">
        <v>2997</v>
      </c>
      <c r="H4455" s="5">
        <v>1482397</v>
      </c>
      <c r="I4455">
        <f>IFERROR(VLOOKUP(G4455,'NCES Match'!$A$2:$B$1307,2,FALSE),"")</f>
        <v>4840080</v>
      </c>
      <c r="J4455" cm="1">
        <f t="array" ref="J4455">IFERROR(_xlfn.IFS(B4455=2015,H4455/$O$13,B4455=2016,H4455/$O$14,B4455=2017,H4455/$O$15,B4455=2018,H4455/$O$16,B4455=2019,H4455/$O$17,B4455=2020,H4455/$O$18,B4455=2021,H4455/$O$19,B4455=2022,H4455/$O$20),"")</f>
        <v>1.0220219593196711E-3</v>
      </c>
      <c r="K4455" s="3" cm="1">
        <f t="array" ref="K4455">IFERROR(_xlfn.IFS(B4455=2015,J4455*$P$4,B4455=2016,J4455*$P$5,B4455=2017,J4455*$P$6,B4455=2018,J4455*$P$7,B4455=2019,J4455*$P$8,B4455=2020,J4455*$P$9,B4455=2021,J4455*$P$10,B4455=2022,J4455*$P$11),"")</f>
        <v>1735646.566450804</v>
      </c>
      <c r="L4455" s="3">
        <f t="shared" si="70"/>
        <v>3218043.566450804</v>
      </c>
    </row>
    <row r="4456" spans="1:12">
      <c r="A4456">
        <v>4840080</v>
      </c>
      <c r="B4456">
        <v>2018</v>
      </c>
      <c r="D4456" t="s">
        <v>2995</v>
      </c>
      <c r="E4456" t="s">
        <v>2996</v>
      </c>
      <c r="F4456" t="s">
        <v>4101</v>
      </c>
      <c r="G4456" t="s">
        <v>2997</v>
      </c>
      <c r="H4456" s="5">
        <v>1409838</v>
      </c>
      <c r="I4456">
        <f>IFERROR(VLOOKUP(G4456,'NCES Match'!$A$2:$B$1307,2,FALSE),"")</f>
        <v>4840080</v>
      </c>
      <c r="J4456" cm="1">
        <f t="array" ref="J4456">IFERROR(_xlfn.IFS(B4456=2015,H4456/$O$13,B4456=2016,H4456/$O$14,B4456=2017,H4456/$O$15,B4456=2018,H4456/$O$16,B4456=2019,H4456/$O$17,B4456=2020,H4456/$O$18,B4456=2021,H4456/$O$19,B4456=2022,H4456/$O$20),"")</f>
        <v>9.2000224274030632E-4</v>
      </c>
      <c r="K4456" s="3" cm="1">
        <f t="array" ref="K4456">IFERROR(_xlfn.IFS(B4456=2015,J4456*$P$4,B4456=2016,J4456*$P$5,B4456=2017,J4456*$P$6,B4456=2018,J4456*$P$7,B4456=2019,J4456*$P$8,B4456=2020,J4456*$P$9,B4456=2021,J4456*$P$10,B4456=2022,J4456*$P$11),"")</f>
        <v>1579508.8842296905</v>
      </c>
      <c r="L4456" s="3">
        <f t="shared" si="70"/>
        <v>2989346.8842296908</v>
      </c>
    </row>
    <row r="4457" spans="1:12">
      <c r="A4457">
        <v>4840080</v>
      </c>
      <c r="B4457">
        <v>2019</v>
      </c>
      <c r="D4457" t="s">
        <v>2995</v>
      </c>
      <c r="E4457" t="s">
        <v>2996</v>
      </c>
      <c r="F4457" t="s">
        <v>4101</v>
      </c>
      <c r="G4457" t="s">
        <v>2997</v>
      </c>
      <c r="H4457" s="5">
        <v>1693615</v>
      </c>
      <c r="I4457">
        <f>IFERROR(VLOOKUP(G4457,'NCES Match'!$A$2:$B$1307,2,FALSE),"")</f>
        <v>4840080</v>
      </c>
      <c r="J4457" cm="1">
        <f t="array" ref="J4457">IFERROR(_xlfn.IFS(B4457=2015,H4457/$O$13,B4457=2016,H4457/$O$14,B4457=2017,H4457/$O$15,B4457=2018,H4457/$O$16,B4457=2019,H4457/$O$17,B4457=2020,H4457/$O$18,B4457=2021,H4457/$O$19,B4457=2022,H4457/$O$20),"")</f>
        <v>1.0723631908273164E-3</v>
      </c>
      <c r="K4457" s="3" cm="1">
        <f t="array" ref="K4457">IFERROR(_xlfn.IFS(B4457=2015,J4457*$P$4,B4457=2016,J4457*$P$5,B4457=2017,J4457*$P$6,B4457=2018,J4457*$P$7,B4457=2019,J4457*$P$8,B4457=2020,J4457*$P$9,B4457=2021,J4457*$P$10,B4457=2022,J4457*$P$11),"")</f>
        <v>1863687.8375384959</v>
      </c>
      <c r="L4457" s="3">
        <f t="shared" si="70"/>
        <v>3557302.8375384957</v>
      </c>
    </row>
    <row r="4458" spans="1:12">
      <c r="A4458">
        <v>4840080</v>
      </c>
      <c r="B4458">
        <v>2020</v>
      </c>
      <c r="D4458" t="s">
        <v>2995</v>
      </c>
      <c r="E4458" t="s">
        <v>2996</v>
      </c>
      <c r="F4458" t="s">
        <v>4230</v>
      </c>
      <c r="G4458" t="s">
        <v>2997</v>
      </c>
      <c r="H4458" s="5">
        <v>1746988</v>
      </c>
      <c r="I4458">
        <f>IFERROR(VLOOKUP(G4458,'NCES Match'!$A$2:$B$1307,2,FALSE),"")</f>
        <v>4840080</v>
      </c>
      <c r="J4458" cm="1">
        <f t="array" ref="J4458">IFERROR(_xlfn.IFS(B4458=2015,H4458/$O$13,B4458=2016,H4458/$O$14,B4458=2017,H4458/$O$15,B4458=2018,H4458/$O$16,B4458=2019,H4458/$O$17,B4458=2020,H4458/$O$18,B4458=2021,H4458/$O$19,B4458=2022,H4458/$O$20),"")</f>
        <v>9.4670600916294478E-4</v>
      </c>
      <c r="K4458" s="3" cm="1">
        <f t="array" ref="K4458">IFERROR(_xlfn.IFS(B4458=2015,J4458*$P$4,B4458=2016,J4458*$P$5,B4458=2017,J4458*$P$6,B4458=2018,J4458*$P$7,B4458=2019,J4458*$P$8,B4458=2020,J4458*$P$9,B4458=2021,J4458*$P$10,B4458=2022,J4458*$P$11),"")</f>
        <v>1995658.9322929033</v>
      </c>
      <c r="L4458" s="3">
        <f t="shared" si="70"/>
        <v>3742646.9322929033</v>
      </c>
    </row>
    <row r="4459" spans="1:12">
      <c r="A4459">
        <v>4840080</v>
      </c>
      <c r="B4459">
        <v>2021</v>
      </c>
      <c r="D4459" t="s">
        <v>2995</v>
      </c>
      <c r="E4459" t="s">
        <v>2996</v>
      </c>
      <c r="F4459" t="s">
        <v>4230</v>
      </c>
      <c r="G4459" t="s">
        <v>2997</v>
      </c>
      <c r="H4459" s="5">
        <v>1891962.29</v>
      </c>
      <c r="I4459">
        <f>IFERROR(VLOOKUP(G4459,'NCES Match'!$A$2:$B$1307,2,FALSE),"")</f>
        <v>4840080</v>
      </c>
      <c r="J4459" cm="1">
        <f t="array" ref="J4459">IFERROR(_xlfn.IFS(B4459=2015,H4459/$O$13,B4459=2016,H4459/$O$14,B4459=2017,H4459/$O$15,B4459=2018,H4459/$O$16,B4459=2019,H4459/$O$17,B4459=2020,H4459/$O$18,B4459=2021,H4459/$O$19,B4459=2022,H4459/$O$20),"")</f>
        <v>9.6800929163195896E-4</v>
      </c>
      <c r="K4459" s="3" cm="1">
        <f t="array" ref="K4459">IFERROR(_xlfn.IFS(B4459=2015,J4459*$P$4,B4459=2016,J4459*$P$5,B4459=2017,J4459*$P$6,B4459=2018,J4459*$P$7,B4459=2019,J4459*$P$8,B4459=2020,J4459*$P$9,B4459=2021,J4459*$P$10,B4459=2022,J4459*$P$11),"")</f>
        <v>2072075.476857387</v>
      </c>
      <c r="L4459" s="3">
        <f t="shared" si="70"/>
        <v>3964037.766857387</v>
      </c>
    </row>
    <row r="4460" spans="1:12">
      <c r="A4460">
        <v>4840080</v>
      </c>
      <c r="B4460">
        <v>2022</v>
      </c>
      <c r="D4460" t="s">
        <v>2995</v>
      </c>
      <c r="E4460" t="s">
        <v>2996</v>
      </c>
      <c r="F4460" t="s">
        <v>4101</v>
      </c>
      <c r="G4460" t="s">
        <v>2997</v>
      </c>
      <c r="H4460" s="5">
        <v>2250611.91</v>
      </c>
      <c r="I4460">
        <f>IFERROR(VLOOKUP(G4460,'NCES Match'!$A$2:$B$1307,2,FALSE),"")</f>
        <v>4840080</v>
      </c>
      <c r="J4460" cm="1">
        <f t="array" ref="J4460">IFERROR(_xlfn.IFS(B4460=2015,H4460/$O$13,B4460=2016,H4460/$O$14,B4460=2017,H4460/$O$15,B4460=2018,H4460/$O$16,B4460=2019,H4460/$O$17,B4460=2020,H4460/$O$18,B4460=2021,H4460/$O$19,B4460=2022,H4460/$O$20),"")</f>
        <v>9.885377157268433E-4</v>
      </c>
      <c r="K4460" s="3" cm="1">
        <f t="array" ref="K4460">IFERROR(_xlfn.IFS(B4460=2015,J4460*$P$4,B4460=2016,J4460*$P$5,B4460=2017,J4460*$P$6,B4460=2018,J4460*$P$7,B4460=2019,J4460*$P$8,B4460=2020,J4460*$P$9,B4460=2021,J4460*$P$10,B4460=2022,J4460*$P$11),"")</f>
        <v>2128799.1716078161</v>
      </c>
      <c r="L4460" s="3">
        <f t="shared" si="70"/>
        <v>4379411.0816078167</v>
      </c>
    </row>
    <row r="4461" spans="1:12">
      <c r="A4461">
        <v>4840080</v>
      </c>
      <c r="B4461">
        <v>2023</v>
      </c>
      <c r="D4461" t="s">
        <v>2995</v>
      </c>
      <c r="E4461" t="s">
        <v>2996</v>
      </c>
      <c r="F4461" t="s">
        <v>4101</v>
      </c>
      <c r="G4461" t="s">
        <v>2997</v>
      </c>
      <c r="H4461" s="5">
        <v>2605079.1800000002</v>
      </c>
      <c r="I4461">
        <f>IFERROR(VLOOKUP(G4461,'NCES Match'!$A$2:$B$1307,2,FALSE),"")</f>
        <v>4840080</v>
      </c>
      <c r="J4461" t="str" cm="1">
        <f t="array" ref="J4461">IFERROR(_xlfn.IFS(B4461=2015,H4461/$O$13,B4461=2016,H4461/$O$14,B4461=2017,H4461/$O$15,B4461=2018,H4461/$O$16,B4461=2019,H4461/$O$17,B4461=2020,H4461/$O$18,B4461=2021,H4461/$O$19,B4461=2022,H4461/$O$20),"")</f>
        <v/>
      </c>
      <c r="K4461" s="3" t="str" cm="1">
        <f t="array" ref="K4461">IFERROR(_xlfn.IFS(B4461=2015,J4461*$P$4,B4461=2016,J4461*$P$5,B4461=2017,J4461*$P$6,B4461=2018,J4461*$P$7,B4461=2019,J4461*$P$8,B4461=2020,J4461*$P$9,B4461=2021,J4461*$P$10,B4461=2022,J4461*$P$11),"")</f>
        <v/>
      </c>
      <c r="L4461" s="3">
        <f t="shared" si="70"/>
        <v>2605079.1800000002</v>
      </c>
    </row>
    <row r="4462" spans="1:12">
      <c r="A4462">
        <v>4842870</v>
      </c>
      <c r="B4462">
        <v>2015</v>
      </c>
      <c r="C4462" t="s">
        <v>381</v>
      </c>
      <c r="D4462" t="s">
        <v>3220</v>
      </c>
      <c r="E4462" t="s">
        <v>3221</v>
      </c>
      <c r="G4462" t="s">
        <v>3222</v>
      </c>
      <c r="H4462" s="5">
        <v>51885.02</v>
      </c>
      <c r="I4462">
        <f>IFERROR(VLOOKUP(G4462,'NCES Match'!$A$2:$B$1307,2,FALSE),"")</f>
        <v>4842870</v>
      </c>
      <c r="J4462" cm="1">
        <f t="array" ref="J4462">IFERROR(_xlfn.IFS(B4462=2015,H4462/$O$13,B4462=2016,H4462/$O$14,B4462=2017,H4462/$O$15,B4462=2018,H4462/$O$16,B4462=2019,H4462/$O$17,B4462=2020,H4462/$O$18,B4462=2021,H4462/$O$19,B4462=2022,H4462/$O$20),"")</f>
        <v>4.0646919595598051E-5</v>
      </c>
      <c r="K4462" s="3" cm="1">
        <f t="array" ref="K4462">IFERROR(_xlfn.IFS(B4462=2015,J4462*$P$4,B4462=2016,J4462*$P$5,B4462=2017,J4462*$P$6,B4462=2018,J4462*$P$7,B4462=2019,J4462*$P$8,B4462=2020,J4462*$P$9,B4462=2021,J4462*$P$10,B4462=2022,J4462*$P$11),"")</f>
        <v>64688.881047746385</v>
      </c>
      <c r="L4462" s="3">
        <f t="shared" si="70"/>
        <v>116573.90104774639</v>
      </c>
    </row>
    <row r="4463" spans="1:12">
      <c r="A4463">
        <v>4842870</v>
      </c>
      <c r="B4463">
        <v>2016</v>
      </c>
      <c r="C4463" t="s">
        <v>4102</v>
      </c>
      <c r="D4463" t="s">
        <v>3220</v>
      </c>
      <c r="E4463" t="s">
        <v>3221</v>
      </c>
      <c r="F4463" t="s">
        <v>4101</v>
      </c>
      <c r="G4463" t="s">
        <v>3222</v>
      </c>
      <c r="H4463" s="5">
        <v>80356</v>
      </c>
      <c r="I4463">
        <f>IFERROR(VLOOKUP(G4463,'NCES Match'!$A$2:$B$1307,2,FALSE),"")</f>
        <v>4842870</v>
      </c>
      <c r="J4463" cm="1">
        <f t="array" ref="J4463">IFERROR(_xlfn.IFS(B4463=2015,H4463/$O$13,B4463=2016,H4463/$O$14,B4463=2017,H4463/$O$15,B4463=2018,H4463/$O$16,B4463=2019,H4463/$O$17,B4463=2020,H4463/$O$18,B4463=2021,H4463/$O$19,B4463=2022,H4463/$O$20),"")</f>
        <v>5.7524201326904556E-5</v>
      </c>
      <c r="K4463" s="3" cm="1">
        <f t="array" ref="K4463">IFERROR(_xlfn.IFS(B4463=2015,J4463*$P$4,B4463=2016,J4463*$P$5,B4463=2017,J4463*$P$6,B4463=2018,J4463*$P$7,B4463=2019,J4463*$P$8,B4463=2020,J4463*$P$9,B4463=2021,J4463*$P$10,B4463=2022,J4463*$P$11),"")</f>
        <v>96389.349259604336</v>
      </c>
      <c r="L4463" s="3">
        <f t="shared" si="70"/>
        <v>176745.34925960435</v>
      </c>
    </row>
    <row r="4464" spans="1:12">
      <c r="A4464">
        <v>4842870</v>
      </c>
      <c r="B4464">
        <v>2017</v>
      </c>
      <c r="D4464" t="s">
        <v>3220</v>
      </c>
      <c r="E4464" t="s">
        <v>3221</v>
      </c>
      <c r="F4464" t="s">
        <v>4101</v>
      </c>
      <c r="G4464" t="s">
        <v>3222</v>
      </c>
      <c r="H4464" s="5">
        <v>88596</v>
      </c>
      <c r="I4464">
        <f>IFERROR(VLOOKUP(G4464,'NCES Match'!$A$2:$B$1307,2,FALSE),"")</f>
        <v>4842870</v>
      </c>
      <c r="J4464" cm="1">
        <f t="array" ref="J4464">IFERROR(_xlfn.IFS(B4464=2015,H4464/$O$13,B4464=2016,H4464/$O$14,B4464=2017,H4464/$O$15,B4464=2018,H4464/$O$16,B4464=2019,H4464/$O$17,B4464=2020,H4464/$O$18,B4464=2021,H4464/$O$19,B4464=2022,H4464/$O$20),"")</f>
        <v>6.1081516967374853E-5</v>
      </c>
      <c r="K4464" s="3" cm="1">
        <f t="array" ref="K4464">IFERROR(_xlfn.IFS(B4464=2015,J4464*$P$4,B4464=2016,J4464*$P$5,B4464=2017,J4464*$P$6,B4464=2018,J4464*$P$7,B4464=2019,J4464*$P$8,B4464=2020,J4464*$P$9,B4464=2021,J4464*$P$10,B4464=2022,J4464*$P$11),"")</f>
        <v>103731.55315430039</v>
      </c>
      <c r="L4464" s="3">
        <f t="shared" si="70"/>
        <v>192327.55315430037</v>
      </c>
    </row>
    <row r="4465" spans="1:12">
      <c r="A4465">
        <v>4842870</v>
      </c>
      <c r="B4465">
        <v>2018</v>
      </c>
      <c r="D4465" t="s">
        <v>3220</v>
      </c>
      <c r="E4465" t="s">
        <v>3221</v>
      </c>
      <c r="F4465" t="s">
        <v>4101</v>
      </c>
      <c r="G4465" t="s">
        <v>3222</v>
      </c>
      <c r="H4465" s="5">
        <v>84663</v>
      </c>
      <c r="I4465">
        <f>IFERROR(VLOOKUP(G4465,'NCES Match'!$A$2:$B$1307,2,FALSE),"")</f>
        <v>4842870</v>
      </c>
      <c r="J4465" cm="1">
        <f t="array" ref="J4465">IFERROR(_xlfn.IFS(B4465=2015,H4465/$O$13,B4465=2016,H4465/$O$14,B4465=2017,H4465/$O$15,B4465=2018,H4465/$O$16,B4465=2019,H4465/$O$17,B4465=2020,H4465/$O$18,B4465=2021,H4465/$O$19,B4465=2022,H4465/$O$20),"")</f>
        <v>5.524758864289553E-5</v>
      </c>
      <c r="K4465" s="3" cm="1">
        <f t="array" ref="K4465">IFERROR(_xlfn.IFS(B4465=2015,J4465*$P$4,B4465=2016,J4465*$P$5,B4465=2017,J4465*$P$6,B4465=2018,J4465*$P$7,B4465=2019,J4465*$P$8,B4465=2020,J4465*$P$9,B4465=2021,J4465*$P$10,B4465=2022,J4465*$P$11),"")</f>
        <v>94852.004744898542</v>
      </c>
      <c r="L4465" s="3">
        <f t="shared" si="70"/>
        <v>179515.00474489853</v>
      </c>
    </row>
    <row r="4466" spans="1:12">
      <c r="A4466">
        <v>4842870</v>
      </c>
      <c r="B4466">
        <v>2019</v>
      </c>
      <c r="D4466" t="s">
        <v>3220</v>
      </c>
      <c r="E4466" t="s">
        <v>3221</v>
      </c>
      <c r="F4466" t="s">
        <v>4101</v>
      </c>
      <c r="G4466" t="s">
        <v>3222</v>
      </c>
      <c r="H4466" s="5">
        <v>101489</v>
      </c>
      <c r="I4466">
        <f>IFERROR(VLOOKUP(G4466,'NCES Match'!$A$2:$B$1307,2,FALSE),"")</f>
        <v>4842870</v>
      </c>
      <c r="J4466" cm="1">
        <f t="array" ref="J4466">IFERROR(_xlfn.IFS(B4466=2015,H4466/$O$13,B4466=2016,H4466/$O$14,B4466=2017,H4466/$O$15,B4466=2018,H4466/$O$16,B4466=2019,H4466/$O$17,B4466=2020,H4466/$O$18,B4466=2021,H4466/$O$19,B4466=2022,H4466/$O$20),"")</f>
        <v>6.4260807724231017E-5</v>
      </c>
      <c r="K4466" s="3" cm="1">
        <f t="array" ref="K4466">IFERROR(_xlfn.IFS(B4466=2015,J4466*$P$4,B4466=2016,J4466*$P$5,B4466=2017,J4466*$P$6,B4466=2018,J4466*$P$7,B4466=2019,J4466*$P$8,B4466=2020,J4466*$P$9,B4466=2021,J4466*$P$10,B4466=2022,J4466*$P$11),"")</f>
        <v>111680.52653285688</v>
      </c>
      <c r="L4466" s="3">
        <f t="shared" si="70"/>
        <v>213169.52653285686</v>
      </c>
    </row>
    <row r="4467" spans="1:12">
      <c r="A4467">
        <v>4842870</v>
      </c>
      <c r="B4467">
        <v>2020</v>
      </c>
      <c r="D4467" t="s">
        <v>3220</v>
      </c>
      <c r="E4467" t="s">
        <v>3221</v>
      </c>
      <c r="F4467" t="s">
        <v>4230</v>
      </c>
      <c r="G4467" t="s">
        <v>3222</v>
      </c>
      <c r="H4467" s="5">
        <v>119919</v>
      </c>
      <c r="I4467">
        <f>IFERROR(VLOOKUP(G4467,'NCES Match'!$A$2:$B$1307,2,FALSE),"")</f>
        <v>4842870</v>
      </c>
      <c r="J4467" cm="1">
        <f t="array" ref="J4467">IFERROR(_xlfn.IFS(B4467=2015,H4467/$O$13,B4467=2016,H4467/$O$14,B4467=2017,H4467/$O$15,B4467=2018,H4467/$O$16,B4467=2019,H4467/$O$17,B4467=2020,H4467/$O$18,B4467=2021,H4467/$O$19,B4467=2022,H4467/$O$20),"")</f>
        <v>6.498501301257431E-5</v>
      </c>
      <c r="K4467" s="3" cm="1">
        <f t="array" ref="K4467">IFERROR(_xlfn.IFS(B4467=2015,J4467*$P$4,B4467=2016,J4467*$P$5,B4467=2017,J4467*$P$6,B4467=2018,J4467*$P$7,B4467=2019,J4467*$P$8,B4467=2020,J4467*$P$9,B4467=2021,J4467*$P$10,B4467=2022,J4467*$P$11),"")</f>
        <v>136988.59036331828</v>
      </c>
      <c r="L4467" s="3">
        <f t="shared" si="70"/>
        <v>256907.59036331828</v>
      </c>
    </row>
    <row r="4468" spans="1:12">
      <c r="A4468">
        <v>4842870</v>
      </c>
      <c r="B4468">
        <v>2021</v>
      </c>
      <c r="D4468" t="s">
        <v>3220</v>
      </c>
      <c r="E4468" t="s">
        <v>3221</v>
      </c>
      <c r="F4468" t="s">
        <v>4101</v>
      </c>
      <c r="G4468" t="s">
        <v>3222</v>
      </c>
      <c r="H4468" s="5">
        <v>141462.25</v>
      </c>
      <c r="I4468">
        <f>IFERROR(VLOOKUP(G4468,'NCES Match'!$A$2:$B$1307,2,FALSE),"")</f>
        <v>4842870</v>
      </c>
      <c r="J4468" cm="1">
        <f t="array" ref="J4468">IFERROR(_xlfn.IFS(B4468=2015,H4468/$O$13,B4468=2016,H4468/$O$14,B4468=2017,H4468/$O$15,B4468=2018,H4468/$O$16,B4468=2019,H4468/$O$17,B4468=2020,H4468/$O$18,B4468=2021,H4468/$O$19,B4468=2022,H4468/$O$20),"")</f>
        <v>7.2378172196636687E-5</v>
      </c>
      <c r="K4468" s="3" cm="1">
        <f t="array" ref="K4468">IFERROR(_xlfn.IFS(B4468=2015,J4468*$P$4,B4468=2016,J4468*$P$5,B4468=2017,J4468*$P$6,B4468=2018,J4468*$P$7,B4468=2019,J4468*$P$8,B4468=2020,J4468*$P$9,B4468=2021,J4468*$P$10,B4468=2022,J4468*$P$11),"")</f>
        <v>154929.33483683169</v>
      </c>
      <c r="L4468" s="3">
        <f t="shared" si="70"/>
        <v>296391.58483683167</v>
      </c>
    </row>
    <row r="4469" spans="1:12">
      <c r="A4469">
        <v>4842870</v>
      </c>
      <c r="B4469">
        <v>2022</v>
      </c>
      <c r="D4469" t="s">
        <v>3220</v>
      </c>
      <c r="E4469" t="s">
        <v>3221</v>
      </c>
      <c r="F4469" t="s">
        <v>4101</v>
      </c>
      <c r="G4469" t="s">
        <v>3222</v>
      </c>
      <c r="H4469" s="5">
        <v>168419.61</v>
      </c>
      <c r="I4469">
        <f>IFERROR(VLOOKUP(G4469,'NCES Match'!$A$2:$B$1307,2,FALSE),"")</f>
        <v>4842870</v>
      </c>
      <c r="J4469" cm="1">
        <f t="array" ref="J4469">IFERROR(_xlfn.IFS(B4469=2015,H4469/$O$13,B4469=2016,H4469/$O$14,B4469=2017,H4469/$O$15,B4469=2018,H4469/$O$16,B4469=2019,H4469/$O$17,B4469=2020,H4469/$O$18,B4469=2021,H4469/$O$19,B4469=2022,H4469/$O$20),"")</f>
        <v>7.3975053545773591E-5</v>
      </c>
      <c r="K4469" s="3" cm="1">
        <f t="array" ref="K4469">IFERROR(_xlfn.IFS(B4469=2015,J4469*$P$4,B4469=2016,J4469*$P$5,B4469=2017,J4469*$P$6,B4469=2018,J4469*$P$7,B4469=2019,J4469*$P$8,B4469=2020,J4469*$P$9,B4469=2021,J4469*$P$10,B4469=2022,J4469*$P$11),"")</f>
        <v>159304.02067876348</v>
      </c>
      <c r="L4469" s="3">
        <f t="shared" si="70"/>
        <v>327723.6306787635</v>
      </c>
    </row>
    <row r="4470" spans="1:12">
      <c r="A4470">
        <v>4842870</v>
      </c>
      <c r="B4470">
        <v>2023</v>
      </c>
      <c r="D4470" t="s">
        <v>3220</v>
      </c>
      <c r="E4470" t="s">
        <v>3221</v>
      </c>
      <c r="F4470" t="s">
        <v>4101</v>
      </c>
      <c r="G4470" t="s">
        <v>3222</v>
      </c>
      <c r="H4470" s="5">
        <v>181446.37</v>
      </c>
      <c r="I4470">
        <f>IFERROR(VLOOKUP(G4470,'NCES Match'!$A$2:$B$1307,2,FALSE),"")</f>
        <v>4842870</v>
      </c>
      <c r="J4470" t="str" cm="1">
        <f t="array" ref="J4470">IFERROR(_xlfn.IFS(B4470=2015,H4470/$O$13,B4470=2016,H4470/$O$14,B4470=2017,H4470/$O$15,B4470=2018,H4470/$O$16,B4470=2019,H4470/$O$17,B4470=2020,H4470/$O$18,B4470=2021,H4470/$O$19,B4470=2022,H4470/$O$20),"")</f>
        <v/>
      </c>
      <c r="K4470" s="3" t="str" cm="1">
        <f t="array" ref="K4470">IFERROR(_xlfn.IFS(B4470=2015,J4470*$P$4,B4470=2016,J4470*$P$5,B4470=2017,J4470*$P$6,B4470=2018,J4470*$P$7,B4470=2019,J4470*$P$8,B4470=2020,J4470*$P$9,B4470=2021,J4470*$P$10,B4470=2022,J4470*$P$11),"")</f>
        <v/>
      </c>
      <c r="L4470" s="3">
        <f t="shared" si="70"/>
        <v>181446.37</v>
      </c>
    </row>
    <row r="4471" spans="1:12">
      <c r="A4471">
        <v>4843890</v>
      </c>
      <c r="B4471">
        <v>2015</v>
      </c>
      <c r="C4471" t="s">
        <v>381</v>
      </c>
      <c r="D4471" t="s">
        <v>3291</v>
      </c>
      <c r="E4471" t="s">
        <v>3292</v>
      </c>
      <c r="G4471" t="s">
        <v>3293</v>
      </c>
      <c r="H4471" s="5">
        <v>184003.94</v>
      </c>
      <c r="I4471">
        <f>IFERROR(VLOOKUP(G4471,'NCES Match'!$A$2:$B$1307,2,FALSE),"")</f>
        <v>4843890</v>
      </c>
      <c r="J4471" cm="1">
        <f t="array" ref="J4471">IFERROR(_xlfn.IFS(B4471=2015,H4471/$O$13,B4471=2016,H4471/$O$14,B4471=2017,H4471/$O$15,B4471=2018,H4471/$O$16,B4471=2019,H4471/$O$17,B4471=2020,H4471/$O$18,B4471=2021,H4471/$O$19,B4471=2022,H4471/$O$20),"")</f>
        <v>1.4414937788312019E-4</v>
      </c>
      <c r="K4471" s="3" cm="1">
        <f t="array" ref="K4471">IFERROR(_xlfn.IFS(B4471=2015,J4471*$P$4,B4471=2016,J4471*$P$5,B4471=2017,J4471*$P$6,B4471=2018,J4471*$P$7,B4471=2019,J4471*$P$8,B4471=2020,J4471*$P$9,B4471=2021,J4471*$P$10,B4471=2022,J4471*$P$11),"")</f>
        <v>229411.2826202373</v>
      </c>
      <c r="L4471" s="3">
        <f t="shared" si="70"/>
        <v>413415.22262023727</v>
      </c>
    </row>
    <row r="4472" spans="1:12">
      <c r="A4472">
        <v>4843890</v>
      </c>
      <c r="B4472">
        <v>2016</v>
      </c>
      <c r="C4472" t="s">
        <v>4102</v>
      </c>
      <c r="D4472" t="s">
        <v>3291</v>
      </c>
      <c r="E4472" t="s">
        <v>3292</v>
      </c>
      <c r="F4472" t="s">
        <v>4101</v>
      </c>
      <c r="G4472" t="s">
        <v>3293</v>
      </c>
      <c r="H4472" s="5">
        <v>191994</v>
      </c>
      <c r="I4472">
        <f>IFERROR(VLOOKUP(G4472,'NCES Match'!$A$2:$B$1307,2,FALSE),"")</f>
        <v>4843890</v>
      </c>
      <c r="J4472" cm="1">
        <f t="array" ref="J4472">IFERROR(_xlfn.IFS(B4472=2015,H4472/$O$13,B4472=2016,H4472/$O$14,B4472=2017,H4472/$O$15,B4472=2018,H4472/$O$16,B4472=2019,H4472/$O$17,B4472=2020,H4472/$O$18,B4472=2021,H4472/$O$19,B4472=2022,H4472/$O$20),"")</f>
        <v>1.3744215129620331E-4</v>
      </c>
      <c r="K4472" s="3" cm="1">
        <f t="array" ref="K4472">IFERROR(_xlfn.IFS(B4472=2015,J4472*$P$4,B4472=2016,J4472*$P$5,B4472=2017,J4472*$P$6,B4472=2018,J4472*$P$7,B4472=2019,J4472*$P$8,B4472=2020,J4472*$P$9,B4472=2021,J4472*$P$10,B4472=2022,J4472*$P$11),"")</f>
        <v>230302.36350426197</v>
      </c>
      <c r="L4472" s="3">
        <f t="shared" si="70"/>
        <v>422296.36350426194</v>
      </c>
    </row>
    <row r="4473" spans="1:12">
      <c r="A4473">
        <v>4843890</v>
      </c>
      <c r="B4473">
        <v>2017</v>
      </c>
      <c r="D4473" t="s">
        <v>3291</v>
      </c>
      <c r="E4473" t="s">
        <v>3292</v>
      </c>
      <c r="F4473" t="s">
        <v>4101</v>
      </c>
      <c r="G4473" t="s">
        <v>3293</v>
      </c>
      <c r="H4473" s="5">
        <v>212777</v>
      </c>
      <c r="I4473">
        <f>IFERROR(VLOOKUP(G4473,'NCES Match'!$A$2:$B$1307,2,FALSE),"")</f>
        <v>4843890</v>
      </c>
      <c r="J4473" cm="1">
        <f t="array" ref="J4473">IFERROR(_xlfn.IFS(B4473=2015,H4473/$O$13,B4473=2016,H4473/$O$14,B4473=2017,H4473/$O$15,B4473=2018,H4473/$O$16,B4473=2019,H4473/$O$17,B4473=2020,H4473/$O$18,B4473=2021,H4473/$O$19,B4473=2022,H4473/$O$20),"")</f>
        <v>1.46696712444886E-4</v>
      </c>
      <c r="K4473" s="3" cm="1">
        <f t="array" ref="K4473">IFERROR(_xlfn.IFS(B4473=2015,J4473*$P$4,B4473=2016,J4473*$P$5,B4473=2017,J4473*$P$6,B4473=2018,J4473*$P$7,B4473=2019,J4473*$P$8,B4473=2020,J4473*$P$9,B4473=2021,J4473*$P$10,B4473=2022,J4473*$P$11),"")</f>
        <v>249127.37240408795</v>
      </c>
      <c r="L4473" s="3">
        <f t="shared" si="70"/>
        <v>461904.37240408792</v>
      </c>
    </row>
    <row r="4474" spans="1:12">
      <c r="A4474">
        <v>4843890</v>
      </c>
      <c r="B4474">
        <v>2018</v>
      </c>
      <c r="D4474" t="s">
        <v>3291</v>
      </c>
      <c r="E4474" t="s">
        <v>3292</v>
      </c>
      <c r="F4474" t="s">
        <v>4101</v>
      </c>
      <c r="G4474" t="s">
        <v>3293</v>
      </c>
      <c r="H4474" s="5">
        <v>222595</v>
      </c>
      <c r="I4474">
        <f>IFERROR(VLOOKUP(G4474,'NCES Match'!$A$2:$B$1307,2,FALSE),"")</f>
        <v>4843890</v>
      </c>
      <c r="J4474" cm="1">
        <f t="array" ref="J4474">IFERROR(_xlfn.IFS(B4474=2015,H4474/$O$13,B4474=2016,H4474/$O$14,B4474=2017,H4474/$O$15,B4474=2018,H4474/$O$16,B4474=2019,H4474/$O$17,B4474=2020,H4474/$O$18,B4474=2021,H4474/$O$19,B4474=2022,H4474/$O$20),"")</f>
        <v>1.4525633386444292E-4</v>
      </c>
      <c r="K4474" s="3" cm="1">
        <f t="array" ref="K4474">IFERROR(_xlfn.IFS(B4474=2015,J4474*$P$4,B4474=2016,J4474*$P$5,B4474=2017,J4474*$P$6,B4474=2018,J4474*$P$7,B4474=2019,J4474*$P$8,B4474=2020,J4474*$P$9,B4474=2021,J4474*$P$10,B4474=2022,J4474*$P$11),"")</f>
        <v>249383.81578955025</v>
      </c>
      <c r="L4474" s="3">
        <f t="shared" si="70"/>
        <v>471978.81578955025</v>
      </c>
    </row>
    <row r="4475" spans="1:12">
      <c r="A4475">
        <v>4843890</v>
      </c>
      <c r="B4475">
        <v>2019</v>
      </c>
      <c r="D4475" t="s">
        <v>3291</v>
      </c>
      <c r="E4475" t="s">
        <v>3292</v>
      </c>
      <c r="F4475" t="s">
        <v>4101</v>
      </c>
      <c r="G4475" t="s">
        <v>3293</v>
      </c>
      <c r="H4475" s="5">
        <v>240729</v>
      </c>
      <c r="I4475">
        <f>IFERROR(VLOOKUP(G4475,'NCES Match'!$A$2:$B$1307,2,FALSE),"")</f>
        <v>4843890</v>
      </c>
      <c r="J4475" cm="1">
        <f t="array" ref="J4475">IFERROR(_xlfn.IFS(B4475=2015,H4475/$O$13,B4475=2016,H4475/$O$14,B4475=2017,H4475/$O$15,B4475=2018,H4475/$O$16,B4475=2019,H4475/$O$17,B4475=2020,H4475/$O$18,B4475=2021,H4475/$O$19,B4475=2022,H4475/$O$20),"")</f>
        <v>1.5242479463435849E-4</v>
      </c>
      <c r="K4475" s="3" cm="1">
        <f t="array" ref="K4475">IFERROR(_xlfn.IFS(B4475=2015,J4475*$P$4,B4475=2016,J4475*$P$5,B4475=2017,J4475*$P$6,B4475=2018,J4475*$P$7,B4475=2019,J4475*$P$8,B4475=2020,J4475*$P$9,B4475=2021,J4475*$P$10,B4475=2022,J4475*$P$11),"")</f>
        <v>264903.00891454349</v>
      </c>
      <c r="L4475" s="3">
        <f t="shared" si="70"/>
        <v>505632.00891454349</v>
      </c>
    </row>
    <row r="4476" spans="1:12">
      <c r="A4476">
        <v>4843890</v>
      </c>
      <c r="B4476">
        <v>2020</v>
      </c>
      <c r="D4476" t="s">
        <v>3291</v>
      </c>
      <c r="E4476" t="s">
        <v>3292</v>
      </c>
      <c r="F4476" t="s">
        <v>4230</v>
      </c>
      <c r="G4476" t="s">
        <v>3293</v>
      </c>
      <c r="H4476" s="5">
        <v>273639</v>
      </c>
      <c r="I4476">
        <f>IFERROR(VLOOKUP(G4476,'NCES Match'!$A$2:$B$1307,2,FALSE),"")</f>
        <v>4843890</v>
      </c>
      <c r="J4476" cm="1">
        <f t="array" ref="J4476">IFERROR(_xlfn.IFS(B4476=2015,H4476/$O$13,B4476=2016,H4476/$O$14,B4476=2017,H4476/$O$15,B4476=2018,H4476/$O$16,B4476=2019,H4476/$O$17,B4476=2020,H4476/$O$18,B4476=2021,H4476/$O$19,B4476=2022,H4476/$O$20),"")</f>
        <v>1.4828704355229633E-4</v>
      </c>
      <c r="K4476" s="3" cm="1">
        <f t="array" ref="K4476">IFERROR(_xlfn.IFS(B4476=2015,J4476*$P$4,B4476=2016,J4476*$P$5,B4476=2017,J4476*$P$6,B4476=2018,J4476*$P$7,B4476=2019,J4476*$P$8,B4476=2020,J4476*$P$9,B4476=2021,J4476*$P$10,B4476=2022,J4476*$P$11),"")</f>
        <v>312589.50523626828</v>
      </c>
      <c r="L4476" s="3">
        <f t="shared" si="70"/>
        <v>586228.50523626828</v>
      </c>
    </row>
    <row r="4477" spans="1:12">
      <c r="A4477">
        <v>4843890</v>
      </c>
      <c r="B4477">
        <v>2021</v>
      </c>
      <c r="D4477" t="s">
        <v>3291</v>
      </c>
      <c r="E4477" t="s">
        <v>3292</v>
      </c>
      <c r="F4477" t="s">
        <v>4230</v>
      </c>
      <c r="G4477" t="s">
        <v>3293</v>
      </c>
      <c r="H4477" s="5">
        <v>285587.73</v>
      </c>
      <c r="I4477">
        <f>IFERROR(VLOOKUP(G4477,'NCES Match'!$A$2:$B$1307,2,FALSE),"")</f>
        <v>4843890</v>
      </c>
      <c r="J4477" cm="1">
        <f t="array" ref="J4477">IFERROR(_xlfn.IFS(B4477=2015,H4477/$O$13,B4477=2016,H4477/$O$14,B4477=2017,H4477/$O$15,B4477=2018,H4477/$O$16,B4477=2019,H4477/$O$17,B4477=2020,H4477/$O$18,B4477=2021,H4477/$O$19,B4477=2022,H4477/$O$20),"")</f>
        <v>1.4611896742195593E-4</v>
      </c>
      <c r="K4477" s="3" cm="1">
        <f t="array" ref="K4477">IFERROR(_xlfn.IFS(B4477=2015,J4477*$P$4,B4477=2016,J4477*$P$5,B4477=2017,J4477*$P$6,B4477=2018,J4477*$P$7,B4477=2019,J4477*$P$8,B4477=2020,J4477*$P$9,B4477=2021,J4477*$P$10,B4477=2022,J4477*$P$11),"")</f>
        <v>312775.4368848275</v>
      </c>
      <c r="L4477" s="3">
        <f t="shared" si="70"/>
        <v>598363.16688482743</v>
      </c>
    </row>
    <row r="4478" spans="1:12">
      <c r="A4478">
        <v>4843890</v>
      </c>
      <c r="B4478">
        <v>2022</v>
      </c>
      <c r="D4478" t="s">
        <v>3291</v>
      </c>
      <c r="E4478" t="s">
        <v>3292</v>
      </c>
      <c r="F4478" t="s">
        <v>4101</v>
      </c>
      <c r="G4478" t="s">
        <v>3293</v>
      </c>
      <c r="H4478" s="5">
        <v>374453.15</v>
      </c>
      <c r="I4478">
        <f>IFERROR(VLOOKUP(G4478,'NCES Match'!$A$2:$B$1307,2,FALSE),"")</f>
        <v>4843890</v>
      </c>
      <c r="J4478" cm="1">
        <f t="array" ref="J4478">IFERROR(_xlfn.IFS(B4478=2015,H4478/$O$13,B4478=2016,H4478/$O$14,B4478=2017,H4478/$O$15,B4478=2018,H4478/$O$16,B4478=2019,H4478/$O$17,B4478=2020,H4478/$O$18,B4478=2021,H4478/$O$19,B4478=2022,H4478/$O$20),"")</f>
        <v>1.6447129774040917E-4</v>
      </c>
      <c r="K4478" s="3" cm="1">
        <f t="array" ref="K4478">IFERROR(_xlfn.IFS(B4478=2015,J4478*$P$4,B4478=2016,J4478*$P$5,B4478=2017,J4478*$P$6,B4478=2018,J4478*$P$7,B4478=2019,J4478*$P$8,B4478=2020,J4478*$P$9,B4478=2021,J4478*$P$10,B4478=2022,J4478*$P$11),"")</f>
        <v>354186.14465873735</v>
      </c>
      <c r="L4478" s="3">
        <f t="shared" si="70"/>
        <v>728639.29465873737</v>
      </c>
    </row>
    <row r="4479" spans="1:12">
      <c r="A4479">
        <v>4843890</v>
      </c>
      <c r="B4479">
        <v>2023</v>
      </c>
      <c r="D4479" t="s">
        <v>3291</v>
      </c>
      <c r="E4479" t="s">
        <v>3292</v>
      </c>
      <c r="F4479" t="s">
        <v>4101</v>
      </c>
      <c r="G4479" t="s">
        <v>3293</v>
      </c>
      <c r="H4479" s="5">
        <v>490333.02</v>
      </c>
      <c r="I4479">
        <f>IFERROR(VLOOKUP(G4479,'NCES Match'!$A$2:$B$1307,2,FALSE),"")</f>
        <v>4843890</v>
      </c>
      <c r="J4479" t="str" cm="1">
        <f t="array" ref="J4479">IFERROR(_xlfn.IFS(B4479=2015,H4479/$O$13,B4479=2016,H4479/$O$14,B4479=2017,H4479/$O$15,B4479=2018,H4479/$O$16,B4479=2019,H4479/$O$17,B4479=2020,H4479/$O$18,B4479=2021,H4479/$O$19,B4479=2022,H4479/$O$20),"")</f>
        <v/>
      </c>
      <c r="K4479" s="3" t="str" cm="1">
        <f t="array" ref="K4479">IFERROR(_xlfn.IFS(B4479=2015,J4479*$P$4,B4479=2016,J4479*$P$5,B4479=2017,J4479*$P$6,B4479=2018,J4479*$P$7,B4479=2019,J4479*$P$8,B4479=2020,J4479*$P$9,B4479=2021,J4479*$P$10,B4479=2022,J4479*$P$11),"")</f>
        <v/>
      </c>
      <c r="L4479" s="3">
        <f t="shared" si="70"/>
        <v>490333.02</v>
      </c>
    </row>
    <row r="4480" spans="1:12">
      <c r="A4480">
        <v>4845630</v>
      </c>
      <c r="B4480">
        <v>2015</v>
      </c>
      <c r="C4480" t="s">
        <v>381</v>
      </c>
      <c r="D4480" t="s">
        <v>3426</v>
      </c>
      <c r="E4480" t="s">
        <v>3427</v>
      </c>
      <c r="G4480" t="s">
        <v>3428</v>
      </c>
      <c r="H4480" s="5">
        <v>205892.73</v>
      </c>
      <c r="I4480">
        <f>IFERROR(VLOOKUP(G4480,'NCES Match'!$A$2:$B$1307,2,FALSE),"")</f>
        <v>4845630</v>
      </c>
      <c r="J4480" cm="1">
        <f t="array" ref="J4480">IFERROR(_xlfn.IFS(B4480=2015,H4480/$O$13,B4480=2016,H4480/$O$14,B4480=2017,H4480/$O$15,B4480=2018,H4480/$O$16,B4480=2019,H4480/$O$17,B4480=2020,H4480/$O$18,B4480=2021,H4480/$O$19,B4480=2022,H4480/$O$20),"")</f>
        <v>1.6129713820343865E-4</v>
      </c>
      <c r="K4480" s="3" cm="1">
        <f t="array" ref="K4480">IFERROR(_xlfn.IFS(B4480=2015,J4480*$P$4,B4480=2016,J4480*$P$5,B4480=2017,J4480*$P$6,B4480=2018,J4480*$P$7,B4480=2019,J4480*$P$8,B4480=2020,J4480*$P$9,B4480=2021,J4480*$P$10,B4480=2022,J4480*$P$11),"")</f>
        <v>256701.65145095374</v>
      </c>
      <c r="L4480" s="3">
        <f t="shared" si="70"/>
        <v>462594.38145095378</v>
      </c>
    </row>
    <row r="4481" spans="1:12">
      <c r="A4481">
        <v>4845630</v>
      </c>
      <c r="B4481">
        <v>2016</v>
      </c>
      <c r="C4481" t="s">
        <v>4102</v>
      </c>
      <c r="D4481" t="s">
        <v>3426</v>
      </c>
      <c r="E4481" t="s">
        <v>3427</v>
      </c>
      <c r="F4481" t="s">
        <v>4101</v>
      </c>
      <c r="G4481" t="s">
        <v>3428</v>
      </c>
      <c r="H4481" s="5">
        <v>200042</v>
      </c>
      <c r="I4481">
        <f>IFERROR(VLOOKUP(G4481,'NCES Match'!$A$2:$B$1307,2,FALSE),"")</f>
        <v>4845630</v>
      </c>
      <c r="J4481" cm="1">
        <f t="array" ref="J4481">IFERROR(_xlfn.IFS(B4481=2015,H4481/$O$13,B4481=2016,H4481/$O$14,B4481=2017,H4481/$O$15,B4481=2018,H4481/$O$16,B4481=2019,H4481/$O$17,B4481=2020,H4481/$O$18,B4481=2021,H4481/$O$19,B4481=2022,H4481/$O$20),"")</f>
        <v>1.4320344817856341E-4</v>
      </c>
      <c r="K4481" s="3" cm="1">
        <f t="array" ref="K4481">IFERROR(_xlfn.IFS(B4481=2015,J4481*$P$4,B4481=2016,J4481*$P$5,B4481=2017,J4481*$P$6,B4481=2018,J4481*$P$7,B4481=2019,J4481*$P$8,B4481=2020,J4481*$P$9,B4481=2021,J4481*$P$10,B4481=2022,J4481*$P$11),"")</f>
        <v>239956.17258934953</v>
      </c>
      <c r="L4481" s="3">
        <f t="shared" si="70"/>
        <v>439998.17258934956</v>
      </c>
    </row>
    <row r="4482" spans="1:12">
      <c r="A4482">
        <v>4845630</v>
      </c>
      <c r="B4482">
        <v>2017</v>
      </c>
      <c r="D4482" t="s">
        <v>3426</v>
      </c>
      <c r="E4482" t="s">
        <v>3427</v>
      </c>
      <c r="F4482" t="s">
        <v>4101</v>
      </c>
      <c r="G4482" t="s">
        <v>3428</v>
      </c>
      <c r="H4482" s="5">
        <v>227384</v>
      </c>
      <c r="I4482">
        <f>IFERROR(VLOOKUP(G4482,'NCES Match'!$A$2:$B$1307,2,FALSE),"")</f>
        <v>4845630</v>
      </c>
      <c r="J4482" cm="1">
        <f t="array" ref="J4482">IFERROR(_xlfn.IFS(B4482=2015,H4482/$O$13,B4482=2016,H4482/$O$14,B4482=2017,H4482/$O$15,B4482=2018,H4482/$O$16,B4482=2019,H4482/$O$17,B4482=2020,H4482/$O$18,B4482=2021,H4482/$O$19,B4482=2022,H4482/$O$20),"")</f>
        <v>1.5676734450888939E-4</v>
      </c>
      <c r="K4482" s="3" cm="1">
        <f t="array" ref="K4482">IFERROR(_xlfn.IFS(B4482=2015,J4482*$P$4,B4482=2016,J4482*$P$5,B4482=2017,J4482*$P$6,B4482=2018,J4482*$P$7,B4482=2019,J4482*$P$8,B4482=2020,J4482*$P$9,B4482=2021,J4482*$P$10,B4482=2022,J4482*$P$11),"")</f>
        <v>266229.80137294508</v>
      </c>
      <c r="L4482" s="3">
        <f t="shared" si="70"/>
        <v>493613.80137294508</v>
      </c>
    </row>
    <row r="4483" spans="1:12">
      <c r="A4483">
        <v>4845630</v>
      </c>
      <c r="B4483">
        <v>2018</v>
      </c>
      <c r="D4483" t="s">
        <v>3426</v>
      </c>
      <c r="E4483" t="s">
        <v>3427</v>
      </c>
      <c r="F4483" t="s">
        <v>4101</v>
      </c>
      <c r="G4483" t="s">
        <v>3428</v>
      </c>
      <c r="H4483" s="5">
        <v>246533</v>
      </c>
      <c r="I4483">
        <f>IFERROR(VLOOKUP(G4483,'NCES Match'!$A$2:$B$1307,2,FALSE),"")</f>
        <v>4845630</v>
      </c>
      <c r="J4483" cm="1">
        <f t="array" ref="J4483">IFERROR(_xlfn.IFS(B4483=2015,H4483/$O$13,B4483=2016,H4483/$O$14,B4483=2017,H4483/$O$15,B4483=2018,H4483/$O$16,B4483=2019,H4483/$O$17,B4483=2020,H4483/$O$18,B4483=2021,H4483/$O$19,B4483=2022,H4483/$O$20),"")</f>
        <v>1.6087728725534134E-4</v>
      </c>
      <c r="K4483" s="3" cm="1">
        <f t="array" ref="K4483">IFERROR(_xlfn.IFS(B4483=2015,J4483*$P$4,B4483=2016,J4483*$P$5,B4483=2017,J4483*$P$6,B4483=2018,J4483*$P$7,B4483=2019,J4483*$P$8,B4483=2020,J4483*$P$9,B4483=2021,J4483*$P$10,B4483=2022,J4483*$P$11),"")</f>
        <v>276202.70113005769</v>
      </c>
      <c r="L4483" s="3">
        <f t="shared" ref="L4483:L4546" si="71">SUM(H4483,K4483)</f>
        <v>522735.70113005769</v>
      </c>
    </row>
    <row r="4484" spans="1:12">
      <c r="A4484">
        <v>4845630</v>
      </c>
      <c r="B4484">
        <v>2019</v>
      </c>
      <c r="D4484" t="s">
        <v>3426</v>
      </c>
      <c r="E4484" t="s">
        <v>3427</v>
      </c>
      <c r="F4484" t="s">
        <v>4101</v>
      </c>
      <c r="G4484" t="s">
        <v>3428</v>
      </c>
      <c r="H4484" s="5">
        <v>256894</v>
      </c>
      <c r="I4484">
        <f>IFERROR(VLOOKUP(G4484,'NCES Match'!$A$2:$B$1307,2,FALSE),"")</f>
        <v>4845630</v>
      </c>
      <c r="J4484" cm="1">
        <f t="array" ref="J4484">IFERROR(_xlfn.IFS(B4484=2015,H4484/$O$13,B4484=2016,H4484/$O$14,B4484=2017,H4484/$O$15,B4484=2018,H4484/$O$16,B4484=2019,H4484/$O$17,B4484=2020,H4484/$O$18,B4484=2021,H4484/$O$19,B4484=2022,H4484/$O$20),"")</f>
        <v>1.6266014976508395E-4</v>
      </c>
      <c r="K4484" s="3" cm="1">
        <f t="array" ref="K4484">IFERROR(_xlfn.IFS(B4484=2015,J4484*$P$4,B4484=2016,J4484*$P$5,B4484=2017,J4484*$P$6,B4484=2018,J4484*$P$7,B4484=2019,J4484*$P$8,B4484=2020,J4484*$P$9,B4484=2021,J4484*$P$10,B4484=2022,J4484*$P$11),"")</f>
        <v>282691.29839816864</v>
      </c>
      <c r="L4484" s="3">
        <f t="shared" si="71"/>
        <v>539585.29839816864</v>
      </c>
    </row>
    <row r="4485" spans="1:12">
      <c r="A4485">
        <v>4845630</v>
      </c>
      <c r="B4485">
        <v>2020</v>
      </c>
      <c r="D4485" t="s">
        <v>3426</v>
      </c>
      <c r="E4485" t="s">
        <v>3427</v>
      </c>
      <c r="F4485" t="s">
        <v>4230</v>
      </c>
      <c r="G4485" t="s">
        <v>3428</v>
      </c>
      <c r="H4485" s="5">
        <v>264738</v>
      </c>
      <c r="I4485">
        <f>IFERROR(VLOOKUP(G4485,'NCES Match'!$A$2:$B$1307,2,FALSE),"")</f>
        <v>4845630</v>
      </c>
      <c r="J4485" cm="1">
        <f t="array" ref="J4485">IFERROR(_xlfn.IFS(B4485=2015,H4485/$O$13,B4485=2016,H4485/$O$14,B4485=2017,H4485/$O$15,B4485=2018,H4485/$O$16,B4485=2019,H4485/$O$17,B4485=2020,H4485/$O$18,B4485=2021,H4485/$O$19,B4485=2022,H4485/$O$20),"")</f>
        <v>1.4346352433661805E-4</v>
      </c>
      <c r="K4485" s="3" cm="1">
        <f t="array" ref="K4485">IFERROR(_xlfn.IFS(B4485=2015,J4485*$P$4,B4485=2016,J4485*$P$5,B4485=2017,J4485*$P$6,B4485=2018,J4485*$P$7,B4485=2019,J4485*$P$8,B4485=2020,J4485*$P$9,B4485=2021,J4485*$P$10,B4485=2022,J4485*$P$11),"")</f>
        <v>302421.51315141184</v>
      </c>
      <c r="L4485" s="3">
        <f t="shared" si="71"/>
        <v>567159.5131514119</v>
      </c>
    </row>
    <row r="4486" spans="1:12">
      <c r="A4486">
        <v>4845630</v>
      </c>
      <c r="B4486">
        <v>2021</v>
      </c>
      <c r="D4486" t="s">
        <v>3426</v>
      </c>
      <c r="E4486" t="s">
        <v>3427</v>
      </c>
      <c r="F4486" t="s">
        <v>4230</v>
      </c>
      <c r="G4486" t="s">
        <v>3428</v>
      </c>
      <c r="H4486" s="5">
        <v>296231.38</v>
      </c>
      <c r="I4486">
        <f>IFERROR(VLOOKUP(G4486,'NCES Match'!$A$2:$B$1307,2,FALSE),"")</f>
        <v>4845630</v>
      </c>
      <c r="J4486" cm="1">
        <f t="array" ref="J4486">IFERROR(_xlfn.IFS(B4486=2015,H4486/$O$13,B4486=2016,H4486/$O$14,B4486=2017,H4486/$O$15,B4486=2018,H4486/$O$16,B4486=2019,H4486/$O$17,B4486=2020,H4486/$O$18,B4486=2021,H4486/$O$19,B4486=2022,H4486/$O$20),"")</f>
        <v>1.5156471660593068E-4</v>
      </c>
      <c r="K4486" s="3" cm="1">
        <f t="array" ref="K4486">IFERROR(_xlfn.IFS(B4486=2015,J4486*$P$4,B4486=2016,J4486*$P$5,B4486=2017,J4486*$P$6,B4486=2018,J4486*$P$7,B4486=2019,J4486*$P$8,B4486=2020,J4486*$P$9,B4486=2021,J4486*$P$10,B4486=2022,J4486*$P$11),"")</f>
        <v>324432.3532334367</v>
      </c>
      <c r="L4486" s="3">
        <f t="shared" si="71"/>
        <v>620663.73323343671</v>
      </c>
    </row>
    <row r="4487" spans="1:12">
      <c r="A4487">
        <v>4845630</v>
      </c>
      <c r="B4487">
        <v>2022</v>
      </c>
      <c r="D4487" t="s">
        <v>3426</v>
      </c>
      <c r="E4487" t="s">
        <v>3427</v>
      </c>
      <c r="F4487" t="s">
        <v>4101</v>
      </c>
      <c r="G4487" t="s">
        <v>3428</v>
      </c>
      <c r="H4487" s="5">
        <v>342436.92</v>
      </c>
      <c r="I4487">
        <f>IFERROR(VLOOKUP(G4487,'NCES Match'!$A$2:$B$1307,2,FALSE),"")</f>
        <v>4845630</v>
      </c>
      <c r="J4487" cm="1">
        <f t="array" ref="J4487">IFERROR(_xlfn.IFS(B4487=2015,H4487/$O$13,B4487=2016,H4487/$O$14,B4487=2017,H4487/$O$15,B4487=2018,H4487/$O$16,B4487=2019,H4487/$O$17,B4487=2020,H4487/$O$18,B4487=2021,H4487/$O$19,B4487=2022,H4487/$O$20),"")</f>
        <v>1.5040878846026178E-4</v>
      </c>
      <c r="K4487" s="3" cm="1">
        <f t="array" ref="K4487">IFERROR(_xlfn.IFS(B4487=2015,J4487*$P$4,B4487=2016,J4487*$P$5,B4487=2017,J4487*$P$6,B4487=2018,J4487*$P$7,B4487=2019,J4487*$P$8,B4487=2020,J4487*$P$9,B4487=2021,J4487*$P$10,B4487=2022,J4487*$P$11),"")</f>
        <v>323902.76990222262</v>
      </c>
      <c r="L4487" s="3">
        <f t="shared" si="71"/>
        <v>666339.6899022226</v>
      </c>
    </row>
    <row r="4488" spans="1:12">
      <c r="A4488">
        <v>4845630</v>
      </c>
      <c r="B4488">
        <v>2023</v>
      </c>
      <c r="D4488" t="s">
        <v>3426</v>
      </c>
      <c r="E4488" t="s">
        <v>3427</v>
      </c>
      <c r="F4488" t="s">
        <v>4101</v>
      </c>
      <c r="G4488" t="s">
        <v>3428</v>
      </c>
      <c r="H4488" s="5">
        <v>421241.93</v>
      </c>
      <c r="I4488">
        <f>IFERROR(VLOOKUP(G4488,'NCES Match'!$A$2:$B$1307,2,FALSE),"")</f>
        <v>4845630</v>
      </c>
      <c r="J4488" t="str" cm="1">
        <f t="array" ref="J4488">IFERROR(_xlfn.IFS(B4488=2015,H4488/$O$13,B4488=2016,H4488/$O$14,B4488=2017,H4488/$O$15,B4488=2018,H4488/$O$16,B4488=2019,H4488/$O$17,B4488=2020,H4488/$O$18,B4488=2021,H4488/$O$19,B4488=2022,H4488/$O$20),"")</f>
        <v/>
      </c>
      <c r="K4488" s="3" t="str" cm="1">
        <f t="array" ref="K4488">IFERROR(_xlfn.IFS(B4488=2015,J4488*$P$4,B4488=2016,J4488*$P$5,B4488=2017,J4488*$P$6,B4488=2018,J4488*$P$7,B4488=2019,J4488*$P$8,B4488=2020,J4488*$P$9,B4488=2021,J4488*$P$10,B4488=2022,J4488*$P$11),"")</f>
        <v/>
      </c>
      <c r="L4488" s="3">
        <f t="shared" si="71"/>
        <v>421241.93</v>
      </c>
    </row>
    <row r="4489" spans="1:12">
      <c r="A4489">
        <v>4845670</v>
      </c>
      <c r="B4489">
        <v>2015</v>
      </c>
      <c r="C4489" t="s">
        <v>381</v>
      </c>
      <c r="D4489" t="s">
        <v>3429</v>
      </c>
      <c r="E4489" t="s">
        <v>3430</v>
      </c>
      <c r="G4489" t="s">
        <v>3431</v>
      </c>
      <c r="H4489" s="5">
        <v>116428.85</v>
      </c>
      <c r="I4489">
        <f>IFERROR(VLOOKUP(G4489,'NCES Match'!$A$2:$B$1307,2,FALSE),"")</f>
        <v>4845670</v>
      </c>
      <c r="J4489" cm="1">
        <f t="array" ref="J4489">IFERROR(_xlfn.IFS(B4489=2015,H4489/$O$13,B4489=2016,H4489/$O$14,B4489=2017,H4489/$O$15,B4489=2018,H4489/$O$16,B4489=2019,H4489/$O$17,B4489=2020,H4489/$O$18,B4489=2021,H4489/$O$19,B4489=2022,H4489/$O$20),"")</f>
        <v>9.1210798503266386E-5</v>
      </c>
      <c r="K4489" s="3" cm="1">
        <f t="array" ref="K4489">IFERROR(_xlfn.IFS(B4489=2015,J4489*$P$4,B4489=2016,J4489*$P$5,B4489=2017,J4489*$P$6,B4489=2018,J4489*$P$7,B4489=2019,J4489*$P$8,B4489=2020,J4489*$P$9,B4489=2021,J4489*$P$10,B4489=2022,J4489*$P$11),"")</f>
        <v>145160.43413254747</v>
      </c>
      <c r="L4489" s="3">
        <f t="shared" si="71"/>
        <v>261589.28413254747</v>
      </c>
    </row>
    <row r="4490" spans="1:12">
      <c r="A4490">
        <v>4845670</v>
      </c>
      <c r="B4490">
        <v>2016</v>
      </c>
      <c r="C4490" t="s">
        <v>4102</v>
      </c>
      <c r="D4490" t="s">
        <v>3429</v>
      </c>
      <c r="E4490" t="s">
        <v>3430</v>
      </c>
      <c r="F4490" t="s">
        <v>4101</v>
      </c>
      <c r="G4490" t="s">
        <v>3431</v>
      </c>
      <c r="H4490" s="5">
        <v>113928</v>
      </c>
      <c r="I4490">
        <f>IFERROR(VLOOKUP(G4490,'NCES Match'!$A$2:$B$1307,2,FALSE),"")</f>
        <v>4845670</v>
      </c>
      <c r="J4490" cm="1">
        <f t="array" ref="J4490">IFERROR(_xlfn.IFS(B4490=2015,H4490/$O$13,B4490=2016,H4490/$O$14,B4490=2017,H4490/$O$15,B4490=2018,H4490/$O$16,B4490=2019,H4490/$O$17,B4490=2020,H4490/$O$18,B4490=2021,H4490/$O$19,B4490=2022,H4490/$O$20),"")</f>
        <v>8.1557285190546843E-5</v>
      </c>
      <c r="K4490" s="3" cm="1">
        <f t="array" ref="K4490">IFERROR(_xlfn.IFS(B4490=2015,J4490*$P$4,B4490=2016,J4490*$P$5,B4490=2017,J4490*$P$6,B4490=2018,J4490*$P$7,B4490=2019,J4490*$P$8,B4490=2020,J4490*$P$9,B4490=2021,J4490*$P$10,B4490=2022,J4490*$P$11),"")</f>
        <v>136659.93556732792</v>
      </c>
      <c r="L4490" s="3">
        <f t="shared" si="71"/>
        <v>250587.93556732792</v>
      </c>
    </row>
    <row r="4491" spans="1:12">
      <c r="A4491">
        <v>4845670</v>
      </c>
      <c r="B4491">
        <v>2017</v>
      </c>
      <c r="D4491" t="s">
        <v>3429</v>
      </c>
      <c r="E4491" t="s">
        <v>3430</v>
      </c>
      <c r="F4491" t="s">
        <v>4101</v>
      </c>
      <c r="G4491" t="s">
        <v>3431</v>
      </c>
      <c r="H4491" s="5">
        <v>123156</v>
      </c>
      <c r="I4491">
        <f>IFERROR(VLOOKUP(G4491,'NCES Match'!$A$2:$B$1307,2,FALSE),"")</f>
        <v>4845670</v>
      </c>
      <c r="J4491" cm="1">
        <f t="array" ref="J4491">IFERROR(_xlfn.IFS(B4491=2015,H4491/$O$13,B4491=2016,H4491/$O$14,B4491=2017,H4491/$O$15,B4491=2018,H4491/$O$16,B4491=2019,H4491/$O$17,B4491=2020,H4491/$O$18,B4491=2021,H4491/$O$19,B4491=2022,H4491/$O$20),"")</f>
        <v>8.4908520741726684E-5</v>
      </c>
      <c r="K4491" s="3" cm="1">
        <f t="array" ref="K4491">IFERROR(_xlfn.IFS(B4491=2015,J4491*$P$4,B4491=2016,J4491*$P$5,B4491=2017,J4491*$P$6,B4491=2018,J4491*$P$7,B4491=2019,J4491*$P$8,B4491=2020,J4491*$P$9,B4491=2021,J4491*$P$10,B4491=2022,J4491*$P$11),"")</f>
        <v>144195.71041887917</v>
      </c>
      <c r="L4491" s="3">
        <f t="shared" si="71"/>
        <v>267351.71041887917</v>
      </c>
    </row>
    <row r="4492" spans="1:12">
      <c r="A4492">
        <v>4845670</v>
      </c>
      <c r="B4492">
        <v>2018</v>
      </c>
      <c r="D4492" t="s">
        <v>3429</v>
      </c>
      <c r="E4492" t="s">
        <v>3430</v>
      </c>
      <c r="F4492" t="s">
        <v>4101</v>
      </c>
      <c r="G4492" t="s">
        <v>3431</v>
      </c>
      <c r="H4492" s="5">
        <v>131042</v>
      </c>
      <c r="I4492">
        <f>IFERROR(VLOOKUP(G4492,'NCES Match'!$A$2:$B$1307,2,FALSE),"")</f>
        <v>4845670</v>
      </c>
      <c r="J4492" cm="1">
        <f t="array" ref="J4492">IFERROR(_xlfn.IFS(B4492=2015,H4492/$O$13,B4492=2016,H4492/$O$14,B4492=2017,H4492/$O$15,B4492=2018,H4492/$O$16,B4492=2019,H4492/$O$17,B4492=2020,H4492/$O$18,B4492=2021,H4492/$O$19,B4492=2022,H4492/$O$20),"")</f>
        <v>8.5512614848780658E-5</v>
      </c>
      <c r="K4492" s="3" cm="1">
        <f t="array" ref="K4492">IFERROR(_xlfn.IFS(B4492=2015,J4492*$P$4,B4492=2016,J4492*$P$5,B4492=2017,J4492*$P$6,B4492=2018,J4492*$P$7,B4492=2019,J4492*$P$8,B4492=2020,J4492*$P$9,B4492=2021,J4492*$P$10,B4492=2022,J4492*$P$11),"")</f>
        <v>146812.61478781753</v>
      </c>
      <c r="L4492" s="3">
        <f t="shared" si="71"/>
        <v>277854.61478781753</v>
      </c>
    </row>
    <row r="4493" spans="1:12">
      <c r="A4493">
        <v>4845670</v>
      </c>
      <c r="B4493">
        <v>2019</v>
      </c>
      <c r="D4493" t="s">
        <v>3429</v>
      </c>
      <c r="E4493" t="s">
        <v>3430</v>
      </c>
      <c r="F4493" t="s">
        <v>4101</v>
      </c>
      <c r="G4493" t="s">
        <v>3431</v>
      </c>
      <c r="H4493" s="5">
        <v>147109</v>
      </c>
      <c r="I4493">
        <f>IFERROR(VLOOKUP(G4493,'NCES Match'!$A$2:$B$1307,2,FALSE),"")</f>
        <v>4845670</v>
      </c>
      <c r="J4493" cm="1">
        <f t="array" ref="J4493">IFERROR(_xlfn.IFS(B4493=2015,H4493/$O$13,B4493=2016,H4493/$O$14,B4493=2017,H4493/$O$15,B4493=2018,H4493/$O$16,B4493=2019,H4493/$O$17,B4493=2020,H4493/$O$18,B4493=2021,H4493/$O$19,B4493=2022,H4493/$O$20),"")</f>
        <v>9.314648053980137E-5</v>
      </c>
      <c r="K4493" s="3" cm="1">
        <f t="array" ref="K4493">IFERROR(_xlfn.IFS(B4493=2015,J4493*$P$4,B4493=2016,J4493*$P$5,B4493=2017,J4493*$P$6,B4493=2018,J4493*$P$7,B4493=2019,J4493*$P$8,B4493=2020,J4493*$P$9,B4493=2021,J4493*$P$10,B4493=2022,J4493*$P$11),"")</f>
        <v>161881.68745107393</v>
      </c>
      <c r="L4493" s="3">
        <f t="shared" si="71"/>
        <v>308990.6874510739</v>
      </c>
    </row>
    <row r="4494" spans="1:12">
      <c r="A4494">
        <v>4845670</v>
      </c>
      <c r="B4494">
        <v>2020</v>
      </c>
      <c r="D4494" t="s">
        <v>3429</v>
      </c>
      <c r="E4494" t="s">
        <v>3430</v>
      </c>
      <c r="F4494" t="s">
        <v>4230</v>
      </c>
      <c r="G4494" t="s">
        <v>3431</v>
      </c>
      <c r="H4494" s="5">
        <v>163273</v>
      </c>
      <c r="I4494">
        <f>IFERROR(VLOOKUP(G4494,'NCES Match'!$A$2:$B$1307,2,FALSE),"")</f>
        <v>4845670</v>
      </c>
      <c r="J4494" cm="1">
        <f t="array" ref="J4494">IFERROR(_xlfn.IFS(B4494=2015,H4494/$O$13,B4494=2016,H4494/$O$14,B4494=2017,H4494/$O$15,B4494=2018,H4494/$O$16,B4494=2019,H4494/$O$17,B4494=2020,H4494/$O$18,B4494=2021,H4494/$O$19,B4494=2022,H4494/$O$20),"")</f>
        <v>8.8478873486286965E-5</v>
      </c>
      <c r="K4494" s="3" cm="1">
        <f t="array" ref="K4494">IFERROR(_xlfn.IFS(B4494=2015,J4494*$P$4,B4494=2016,J4494*$P$5,B4494=2017,J4494*$P$6,B4494=2018,J4494*$P$7,B4494=2019,J4494*$P$8,B4494=2020,J4494*$P$9,B4494=2021,J4494*$P$10,B4494=2022,J4494*$P$11),"")</f>
        <v>186513.7143771218</v>
      </c>
      <c r="L4494" s="3">
        <f t="shared" si="71"/>
        <v>349786.71437712177</v>
      </c>
    </row>
    <row r="4495" spans="1:12">
      <c r="A4495">
        <v>4845670</v>
      </c>
      <c r="B4495">
        <v>2021</v>
      </c>
      <c r="D4495" t="s">
        <v>3429</v>
      </c>
      <c r="E4495" t="s">
        <v>3430</v>
      </c>
      <c r="F4495" t="s">
        <v>4101</v>
      </c>
      <c r="G4495" t="s">
        <v>3431</v>
      </c>
      <c r="H4495" s="5">
        <v>167109.23000000001</v>
      </c>
      <c r="I4495">
        <f>IFERROR(VLOOKUP(G4495,'NCES Match'!$A$2:$B$1307,2,FALSE),"")</f>
        <v>4845670</v>
      </c>
      <c r="J4495" cm="1">
        <f t="array" ref="J4495">IFERROR(_xlfn.IFS(B4495=2015,H4495/$O$13,B4495=2016,H4495/$O$14,B4495=2017,H4495/$O$15,B4495=2018,H4495/$O$16,B4495=2019,H4495/$O$17,B4495=2020,H4495/$O$18,B4495=2021,H4495/$O$19,B4495=2022,H4495/$O$20),"")</f>
        <v>8.5500270387240177E-5</v>
      </c>
      <c r="K4495" s="3" cm="1">
        <f t="array" ref="K4495">IFERROR(_xlfn.IFS(B4495=2015,J4495*$P$4,B4495=2016,J4495*$P$5,B4495=2017,J4495*$P$6,B4495=2018,J4495*$P$7,B4495=2019,J4495*$P$8,B4495=2020,J4495*$P$9,B4495=2021,J4495*$P$10,B4495=2022,J4495*$P$11),"")</f>
        <v>183017.88532979734</v>
      </c>
      <c r="L4495" s="3">
        <f t="shared" si="71"/>
        <v>350127.11532979738</v>
      </c>
    </row>
    <row r="4496" spans="1:12">
      <c r="A4496">
        <v>4845670</v>
      </c>
      <c r="B4496">
        <v>2022</v>
      </c>
      <c r="D4496" t="s">
        <v>3429</v>
      </c>
      <c r="E4496" t="s">
        <v>3430</v>
      </c>
      <c r="F4496" t="s">
        <v>4101</v>
      </c>
      <c r="G4496" t="s">
        <v>3431</v>
      </c>
      <c r="H4496" s="5">
        <v>186943.35</v>
      </c>
      <c r="I4496">
        <f>IFERROR(VLOOKUP(G4496,'NCES Match'!$A$2:$B$1307,2,FALSE),"")</f>
        <v>4845670</v>
      </c>
      <c r="J4496" cm="1">
        <f t="array" ref="J4496">IFERROR(_xlfn.IFS(B4496=2015,H4496/$O$13,B4496=2016,H4496/$O$14,B4496=2017,H4496/$O$15,B4496=2018,H4496/$O$16,B4496=2019,H4496/$O$17,B4496=2020,H4496/$O$18,B4496=2021,H4496/$O$19,B4496=2022,H4496/$O$20),"")</f>
        <v>8.2111247771422195E-5</v>
      </c>
      <c r="K4496" s="3" cm="1">
        <f t="array" ref="K4496">IFERROR(_xlfn.IFS(B4496=2015,J4496*$P$4,B4496=2016,J4496*$P$5,B4496=2017,J4496*$P$6,B4496=2018,J4496*$P$7,B4496=2019,J4496*$P$8,B4496=2020,J4496*$P$9,B4496=2021,J4496*$P$10,B4496=2022,J4496*$P$11),"")</f>
        <v>176825.17667721308</v>
      </c>
      <c r="L4496" s="3">
        <f t="shared" si="71"/>
        <v>363768.52667721309</v>
      </c>
    </row>
    <row r="4497" spans="1:12">
      <c r="A4497">
        <v>4845670</v>
      </c>
      <c r="B4497">
        <v>2023</v>
      </c>
      <c r="D4497" t="s">
        <v>3429</v>
      </c>
      <c r="E4497" t="s">
        <v>3430</v>
      </c>
      <c r="F4497" t="s">
        <v>4101</v>
      </c>
      <c r="G4497" t="s">
        <v>3431</v>
      </c>
      <c r="H4497" s="5">
        <v>201003.76</v>
      </c>
      <c r="I4497">
        <f>IFERROR(VLOOKUP(G4497,'NCES Match'!$A$2:$B$1307,2,FALSE),"")</f>
        <v>4845670</v>
      </c>
      <c r="J4497" t="str" cm="1">
        <f t="array" ref="J4497">IFERROR(_xlfn.IFS(B4497=2015,H4497/$O$13,B4497=2016,H4497/$O$14,B4497=2017,H4497/$O$15,B4497=2018,H4497/$O$16,B4497=2019,H4497/$O$17,B4497=2020,H4497/$O$18,B4497=2021,H4497/$O$19,B4497=2022,H4497/$O$20),"")</f>
        <v/>
      </c>
      <c r="K4497" s="3" t="str" cm="1">
        <f t="array" ref="K4497">IFERROR(_xlfn.IFS(B4497=2015,J4497*$P$4,B4497=2016,J4497*$P$5,B4497=2017,J4497*$P$6,B4497=2018,J4497*$P$7,B4497=2019,J4497*$P$8,B4497=2020,J4497*$P$9,B4497=2021,J4497*$P$10,B4497=2022,J4497*$P$11),"")</f>
        <v/>
      </c>
      <c r="L4497" s="3">
        <f t="shared" si="71"/>
        <v>201003.76</v>
      </c>
    </row>
    <row r="4498" spans="1:12">
      <c r="A4498">
        <v>4835580</v>
      </c>
      <c r="B4498">
        <v>2015</v>
      </c>
      <c r="C4498" t="s">
        <v>381</v>
      </c>
      <c r="D4498" t="s">
        <v>2608</v>
      </c>
      <c r="E4498" t="s">
        <v>2609</v>
      </c>
      <c r="G4498" t="s">
        <v>2610</v>
      </c>
      <c r="H4498" s="5">
        <v>184445.8</v>
      </c>
      <c r="I4498">
        <f>IFERROR(VLOOKUP(G4498,'NCES Match'!$A$2:$B$1307,2,FALSE),"")</f>
        <v>4835580</v>
      </c>
      <c r="J4498" cm="1">
        <f t="array" ref="J4498">IFERROR(_xlfn.IFS(B4498=2015,H4498/$O$13,B4498=2016,H4498/$O$14,B4498=2017,H4498/$O$15,B4498=2018,H4498/$O$16,B4498=2019,H4498/$O$17,B4498=2020,H4498/$O$18,B4498=2021,H4498/$O$19,B4498=2022,H4498/$O$20),"")</f>
        <v>1.4449553266715053E-4</v>
      </c>
      <c r="K4498" s="3" cm="1">
        <f t="array" ref="K4498">IFERROR(_xlfn.IFS(B4498=2015,J4498*$P$4,B4498=2016,J4498*$P$5,B4498=2017,J4498*$P$6,B4498=2018,J4498*$P$7,B4498=2019,J4498*$P$8,B4498=2020,J4498*$P$9,B4498=2021,J4498*$P$10,B4498=2022,J4498*$P$11),"")</f>
        <v>229962.18207020871</v>
      </c>
      <c r="L4498" s="3">
        <f t="shared" si="71"/>
        <v>414407.9820702087</v>
      </c>
    </row>
    <row r="4499" spans="1:12">
      <c r="A4499">
        <v>4835580</v>
      </c>
      <c r="B4499">
        <v>2016</v>
      </c>
      <c r="C4499" t="s">
        <v>4102</v>
      </c>
      <c r="D4499" t="s">
        <v>2608</v>
      </c>
      <c r="E4499" t="s">
        <v>2609</v>
      </c>
      <c r="F4499" t="s">
        <v>4101</v>
      </c>
      <c r="G4499" t="s">
        <v>2610</v>
      </c>
      <c r="H4499" s="5">
        <v>178874</v>
      </c>
      <c r="I4499">
        <f>IFERROR(VLOOKUP(G4499,'NCES Match'!$A$2:$B$1307,2,FALSE),"")</f>
        <v>4835580</v>
      </c>
      <c r="J4499" cm="1">
        <f t="array" ref="J4499">IFERROR(_xlfn.IFS(B4499=2015,H4499/$O$13,B4499=2016,H4499/$O$14,B4499=2017,H4499/$O$15,B4499=2018,H4499/$O$16,B4499=2019,H4499/$O$17,B4499=2020,H4499/$O$18,B4499=2021,H4499/$O$19,B4499=2022,H4499/$O$20),"")</f>
        <v>1.280499774521968E-4</v>
      </c>
      <c r="K4499" s="3" cm="1">
        <f t="array" ref="K4499">IFERROR(_xlfn.IFS(B4499=2015,J4499*$P$4,B4499=2016,J4499*$P$5,B4499=2017,J4499*$P$6,B4499=2018,J4499*$P$7,B4499=2019,J4499*$P$8,B4499=2020,J4499*$P$9,B4499=2021,J4499*$P$10,B4499=2022,J4499*$P$11),"")</f>
        <v>214564.54352459637</v>
      </c>
      <c r="L4499" s="3">
        <f t="shared" si="71"/>
        <v>393438.54352459637</v>
      </c>
    </row>
    <row r="4500" spans="1:12">
      <c r="A4500">
        <v>4835580</v>
      </c>
      <c r="B4500">
        <v>2017</v>
      </c>
      <c r="D4500" t="s">
        <v>2608</v>
      </c>
      <c r="E4500" t="s">
        <v>2609</v>
      </c>
      <c r="F4500" t="s">
        <v>4101</v>
      </c>
      <c r="G4500" t="s">
        <v>2610</v>
      </c>
      <c r="H4500" s="5">
        <v>195644</v>
      </c>
      <c r="I4500">
        <f>IFERROR(VLOOKUP(G4500,'NCES Match'!$A$2:$B$1307,2,FALSE),"")</f>
        <v>4835580</v>
      </c>
      <c r="J4500" cm="1">
        <f t="array" ref="J4500">IFERROR(_xlfn.IFS(B4500=2015,H4500/$O$13,B4500=2016,H4500/$O$14,B4500=2017,H4500/$O$15,B4500=2018,H4500/$O$16,B4500=2019,H4500/$O$17,B4500=2020,H4500/$O$18,B4500=2021,H4500/$O$19,B4500=2022,H4500/$O$20),"")</f>
        <v>1.3488455805640305E-4</v>
      </c>
      <c r="K4500" s="3" cm="1">
        <f t="array" ref="K4500">IFERROR(_xlfn.IFS(B4500=2015,J4500*$P$4,B4500=2016,J4500*$P$5,B4500=2017,J4500*$P$6,B4500=2018,J4500*$P$7,B4500=2019,J4500*$P$8,B4500=2020,J4500*$P$9,B4500=2021,J4500*$P$10,B4500=2022,J4500*$P$11),"")</f>
        <v>229067.40694071905</v>
      </c>
      <c r="L4500" s="3">
        <f t="shared" si="71"/>
        <v>424711.40694071905</v>
      </c>
    </row>
    <row r="4501" spans="1:12">
      <c r="A4501">
        <v>4835580</v>
      </c>
      <c r="B4501">
        <v>2018</v>
      </c>
      <c r="D4501" t="s">
        <v>2608</v>
      </c>
      <c r="E4501" t="s">
        <v>2609</v>
      </c>
      <c r="F4501" t="s">
        <v>4101</v>
      </c>
      <c r="G4501" t="s">
        <v>2610</v>
      </c>
      <c r="H4501" s="5">
        <v>226563</v>
      </c>
      <c r="I4501">
        <f>IFERROR(VLOOKUP(G4501,'NCES Match'!$A$2:$B$1307,2,FALSE),"")</f>
        <v>4835580</v>
      </c>
      <c r="J4501" cm="1">
        <f t="array" ref="J4501">IFERROR(_xlfn.IFS(B4501=2015,H4501/$O$13,B4501=2016,H4501/$O$14,B4501=2017,H4501/$O$15,B4501=2018,H4501/$O$16,B4501=2019,H4501/$O$17,B4501=2020,H4501/$O$18,B4501=2021,H4501/$O$19,B4501=2022,H4501/$O$20),"")</f>
        <v>1.4784568732150219E-4</v>
      </c>
      <c r="K4501" s="3" cm="1">
        <f t="array" ref="K4501">IFERROR(_xlfn.IFS(B4501=2015,J4501*$P$4,B4501=2016,J4501*$P$5,B4501=2017,J4501*$P$6,B4501=2018,J4501*$P$7,B4501=2019,J4501*$P$8,B4501=2020,J4501*$P$9,B4501=2021,J4501*$P$10,B4501=2022,J4501*$P$11),"")</f>
        <v>253829.35581090263</v>
      </c>
      <c r="L4501" s="3">
        <f t="shared" si="71"/>
        <v>480392.35581090266</v>
      </c>
    </row>
    <row r="4502" spans="1:12">
      <c r="A4502">
        <v>4835580</v>
      </c>
      <c r="B4502">
        <v>2019</v>
      </c>
      <c r="D4502" t="s">
        <v>2608</v>
      </c>
      <c r="E4502" t="s">
        <v>2609</v>
      </c>
      <c r="F4502" t="s">
        <v>4101</v>
      </c>
      <c r="G4502" t="s">
        <v>2610</v>
      </c>
      <c r="H4502" s="5">
        <v>229750</v>
      </c>
      <c r="I4502">
        <f>IFERROR(VLOOKUP(G4502,'NCES Match'!$A$2:$B$1307,2,FALSE),"")</f>
        <v>4835580</v>
      </c>
      <c r="J4502" cm="1">
        <f t="array" ref="J4502">IFERROR(_xlfn.IFS(B4502=2015,H4502/$O$13,B4502=2016,H4502/$O$14,B4502=2017,H4502/$O$15,B4502=2018,H4502/$O$16,B4502=2019,H4502/$O$17,B4502=2020,H4502/$O$18,B4502=2021,H4502/$O$19,B4502=2022,H4502/$O$20),"")</f>
        <v>1.4547311112181693E-4</v>
      </c>
      <c r="K4502" s="3" cm="1">
        <f t="array" ref="K4502">IFERROR(_xlfn.IFS(B4502=2015,J4502*$P$4,B4502=2016,J4502*$P$5,B4502=2017,J4502*$P$6,B4502=2018,J4502*$P$7,B4502=2019,J4502*$P$8,B4502=2020,J4502*$P$9,B4502=2021,J4502*$P$10,B4502=2022,J4502*$P$11),"")</f>
        <v>252821.49760982837</v>
      </c>
      <c r="L4502" s="3">
        <f t="shared" si="71"/>
        <v>482571.49760982837</v>
      </c>
    </row>
    <row r="4503" spans="1:12">
      <c r="A4503">
        <v>4835580</v>
      </c>
      <c r="B4503">
        <v>2020</v>
      </c>
      <c r="D4503" t="s">
        <v>2608</v>
      </c>
      <c r="E4503" t="s">
        <v>2609</v>
      </c>
      <c r="F4503" t="s">
        <v>4230</v>
      </c>
      <c r="G4503" t="s">
        <v>2610</v>
      </c>
      <c r="H4503" s="5">
        <v>246753</v>
      </c>
      <c r="I4503">
        <f>IFERROR(VLOOKUP(G4503,'NCES Match'!$A$2:$B$1307,2,FALSE),"")</f>
        <v>4835580</v>
      </c>
      <c r="J4503" cm="1">
        <f t="array" ref="J4503">IFERROR(_xlfn.IFS(B4503=2015,H4503/$O$13,B4503=2016,H4503/$O$14,B4503=2017,H4503/$O$15,B4503=2018,H4503/$O$16,B4503=2019,H4503/$O$17,B4503=2020,H4503/$O$18,B4503=2021,H4503/$O$19,B4503=2022,H4503/$O$20),"")</f>
        <v>1.3371731682128562E-4</v>
      </c>
      <c r="K4503" s="3" cm="1">
        <f t="array" ref="K4503">IFERROR(_xlfn.IFS(B4503=2015,J4503*$P$4,B4503=2016,J4503*$P$5,B4503=2017,J4503*$P$6,B4503=2018,J4503*$P$7,B4503=2019,J4503*$P$8,B4503=2020,J4503*$P$9,B4503=2021,J4503*$P$10,B4503=2022,J4503*$P$11),"")</f>
        <v>281876.48027351691</v>
      </c>
      <c r="L4503" s="3">
        <f t="shared" si="71"/>
        <v>528629.48027351685</v>
      </c>
    </row>
    <row r="4504" spans="1:12">
      <c r="A4504">
        <v>4835580</v>
      </c>
      <c r="B4504">
        <v>2021</v>
      </c>
      <c r="D4504" t="s">
        <v>2608</v>
      </c>
      <c r="E4504" t="s">
        <v>2609</v>
      </c>
      <c r="F4504" t="s">
        <v>4101</v>
      </c>
      <c r="G4504" t="s">
        <v>2610</v>
      </c>
      <c r="H4504" s="5">
        <v>253963.47</v>
      </c>
      <c r="I4504">
        <f>IFERROR(VLOOKUP(G4504,'NCES Match'!$A$2:$B$1307,2,FALSE),"")</f>
        <v>4835580</v>
      </c>
      <c r="J4504" cm="1">
        <f t="array" ref="J4504">IFERROR(_xlfn.IFS(B4504=2015,H4504/$O$13,B4504=2016,H4504/$O$14,B4504=2017,H4504/$O$15,B4504=2018,H4504/$O$16,B4504=2019,H4504/$O$17,B4504=2020,H4504/$O$18,B4504=2021,H4504/$O$19,B4504=2022,H4504/$O$20),"")</f>
        <v>1.299386356665144E-4</v>
      </c>
      <c r="K4504" s="3" cm="1">
        <f t="array" ref="K4504">IFERROR(_xlfn.IFS(B4504=2015,J4504*$P$4,B4504=2016,J4504*$P$5,B4504=2017,J4504*$P$6,B4504=2018,J4504*$P$7,B4504=2019,J4504*$P$8,B4504=2020,J4504*$P$9,B4504=2021,J4504*$P$10,B4504=2022,J4504*$P$11),"")</f>
        <v>278140.57446388464</v>
      </c>
      <c r="L4504" s="3">
        <f t="shared" si="71"/>
        <v>532104.04446388467</v>
      </c>
    </row>
    <row r="4505" spans="1:12">
      <c r="A4505">
        <v>4835580</v>
      </c>
      <c r="B4505">
        <v>2022</v>
      </c>
      <c r="D4505" t="s">
        <v>2608</v>
      </c>
      <c r="E4505" t="s">
        <v>2609</v>
      </c>
      <c r="F4505" t="s">
        <v>4101</v>
      </c>
      <c r="G4505" t="s">
        <v>2610</v>
      </c>
      <c r="H4505" s="5">
        <v>278790.26</v>
      </c>
      <c r="I4505">
        <f>IFERROR(VLOOKUP(G4505,'NCES Match'!$A$2:$B$1307,2,FALSE),"")</f>
        <v>4835580</v>
      </c>
      <c r="J4505" cm="1">
        <f t="array" ref="J4505">IFERROR(_xlfn.IFS(B4505=2015,H4505/$O$13,B4505=2016,H4505/$O$14,B4505=2017,H4505/$O$15,B4505=2018,H4505/$O$16,B4505=2019,H4505/$O$17,B4505=2020,H4505/$O$18,B4505=2021,H4505/$O$19,B4505=2022,H4505/$O$20),"")</f>
        <v>1.2245322508192569E-4</v>
      </c>
      <c r="K4505" s="3" cm="1">
        <f t="array" ref="K4505">IFERROR(_xlfn.IFS(B4505=2015,J4505*$P$4,B4505=2016,J4505*$P$5,B4505=2017,J4505*$P$6,B4505=2018,J4505*$P$7,B4505=2019,J4505*$P$8,B4505=2020,J4505*$P$9,B4505=2021,J4505*$P$10,B4505=2022,J4505*$P$11),"")</f>
        <v>263700.93924381991</v>
      </c>
      <c r="L4505" s="3">
        <f t="shared" si="71"/>
        <v>542491.19924381992</v>
      </c>
    </row>
    <row r="4506" spans="1:12">
      <c r="A4506">
        <v>4835580</v>
      </c>
      <c r="B4506">
        <v>2023</v>
      </c>
      <c r="D4506" t="s">
        <v>2608</v>
      </c>
      <c r="E4506" t="s">
        <v>2609</v>
      </c>
      <c r="F4506" t="s">
        <v>4101</v>
      </c>
      <c r="G4506" t="s">
        <v>2610</v>
      </c>
      <c r="H4506" s="5">
        <v>318667.78000000003</v>
      </c>
      <c r="I4506">
        <f>IFERROR(VLOOKUP(G4506,'NCES Match'!$A$2:$B$1307,2,FALSE),"")</f>
        <v>4835580</v>
      </c>
      <c r="J4506" t="str" cm="1">
        <f t="array" ref="J4506">IFERROR(_xlfn.IFS(B4506=2015,H4506/$O$13,B4506=2016,H4506/$O$14,B4506=2017,H4506/$O$15,B4506=2018,H4506/$O$16,B4506=2019,H4506/$O$17,B4506=2020,H4506/$O$18,B4506=2021,H4506/$O$19,B4506=2022,H4506/$O$20),"")</f>
        <v/>
      </c>
      <c r="K4506" s="3" t="str" cm="1">
        <f t="array" ref="K4506">IFERROR(_xlfn.IFS(B4506=2015,J4506*$P$4,B4506=2016,J4506*$P$5,B4506=2017,J4506*$P$6,B4506=2018,J4506*$P$7,B4506=2019,J4506*$P$8,B4506=2020,J4506*$P$9,B4506=2021,J4506*$P$10,B4506=2022,J4506*$P$11),"")</f>
        <v/>
      </c>
      <c r="L4506" s="3">
        <f t="shared" si="71"/>
        <v>318667.78000000003</v>
      </c>
    </row>
    <row r="4507" spans="1:12">
      <c r="A4507">
        <v>4838400</v>
      </c>
      <c r="B4507">
        <v>2015</v>
      </c>
      <c r="C4507" t="s">
        <v>381</v>
      </c>
      <c r="D4507" t="s">
        <v>2860</v>
      </c>
      <c r="E4507" t="s">
        <v>2861</v>
      </c>
      <c r="G4507" t="s">
        <v>2862</v>
      </c>
      <c r="H4507" s="5">
        <v>126940.63</v>
      </c>
      <c r="I4507">
        <f>IFERROR(VLOOKUP(G4507,'NCES Match'!$A$2:$B$1307,2,FALSE),"")</f>
        <v>4838400</v>
      </c>
      <c r="J4507" cm="1">
        <f t="array" ref="J4507">IFERROR(_xlfn.IFS(B4507=2015,H4507/$O$13,B4507=2016,H4507/$O$14,B4507=2017,H4507/$O$15,B4507=2018,H4507/$O$16,B4507=2019,H4507/$O$17,B4507=2020,H4507/$O$18,B4507=2021,H4507/$O$19,B4507=2022,H4507/$O$20),"")</f>
        <v>9.944576644712794E-5</v>
      </c>
      <c r="K4507" s="3" cm="1">
        <f t="array" ref="K4507">IFERROR(_xlfn.IFS(B4507=2015,J4507*$P$4,B4507=2016,J4507*$P$5,B4507=2017,J4507*$P$6,B4507=2018,J4507*$P$7,B4507=2019,J4507*$P$8,B4507=2020,J4507*$P$9,B4507=2021,J4507*$P$10,B4507=2022,J4507*$P$11),"")</f>
        <v>158266.24552126965</v>
      </c>
      <c r="L4507" s="3">
        <f t="shared" si="71"/>
        <v>285206.87552126963</v>
      </c>
    </row>
    <row r="4508" spans="1:12">
      <c r="A4508">
        <v>4838400</v>
      </c>
      <c r="B4508">
        <v>2016</v>
      </c>
      <c r="C4508" t="s">
        <v>4102</v>
      </c>
      <c r="D4508" t="s">
        <v>2860</v>
      </c>
      <c r="E4508" t="s">
        <v>2861</v>
      </c>
      <c r="F4508" t="s">
        <v>4101</v>
      </c>
      <c r="G4508" t="s">
        <v>2862</v>
      </c>
      <c r="H4508" s="5">
        <v>128178</v>
      </c>
      <c r="I4508">
        <f>IFERROR(VLOOKUP(G4508,'NCES Match'!$A$2:$B$1307,2,FALSE),"")</f>
        <v>4838400</v>
      </c>
      <c r="J4508" cm="1">
        <f t="array" ref="J4508">IFERROR(_xlfn.IFS(B4508=2015,H4508/$O$13,B4508=2016,H4508/$O$14,B4508=2017,H4508/$O$15,B4508=2018,H4508/$O$16,B4508=2019,H4508/$O$17,B4508=2020,H4508/$O$18,B4508=2021,H4508/$O$19,B4508=2022,H4508/$O$20),"")</f>
        <v>9.175838864154478E-5</v>
      </c>
      <c r="K4508" s="3" cm="1">
        <f t="array" ref="K4508">IFERROR(_xlfn.IFS(B4508=2015,J4508*$P$4,B4508=2016,J4508*$P$5,B4508=2017,J4508*$P$6,B4508=2018,J4508*$P$7,B4508=2019,J4508*$P$8,B4508=2020,J4508*$P$9,B4508=2021,J4508*$P$10,B4508=2022,J4508*$P$11),"")</f>
        <v>153753.22327390072</v>
      </c>
      <c r="L4508" s="3">
        <f t="shared" si="71"/>
        <v>281931.22327390069</v>
      </c>
    </row>
    <row r="4509" spans="1:12">
      <c r="A4509">
        <v>4838400</v>
      </c>
      <c r="B4509">
        <v>2017</v>
      </c>
      <c r="D4509" t="s">
        <v>2860</v>
      </c>
      <c r="E4509" t="s">
        <v>2861</v>
      </c>
      <c r="F4509" t="s">
        <v>4101</v>
      </c>
      <c r="G4509" t="s">
        <v>2862</v>
      </c>
      <c r="H4509" s="5">
        <v>133402</v>
      </c>
      <c r="I4509">
        <f>IFERROR(VLOOKUP(G4509,'NCES Match'!$A$2:$B$1307,2,FALSE),"")</f>
        <v>4838400</v>
      </c>
      <c r="J4509" cm="1">
        <f t="array" ref="J4509">IFERROR(_xlfn.IFS(B4509=2015,H4509/$O$13,B4509=2016,H4509/$O$14,B4509=2017,H4509/$O$15,B4509=2018,H4509/$O$16,B4509=2019,H4509/$O$17,B4509=2020,H4509/$O$18,B4509=2021,H4509/$O$19,B4509=2022,H4509/$O$20),"")</f>
        <v>9.1972510344504713E-5</v>
      </c>
      <c r="K4509" s="3" cm="1">
        <f t="array" ref="K4509">IFERROR(_xlfn.IFS(B4509=2015,J4509*$P$4,B4509=2016,J4509*$P$5,B4509=2017,J4509*$P$6,B4509=2018,J4509*$P$7,B4509=2019,J4509*$P$8,B4509=2020,J4509*$P$9,B4509=2021,J4509*$P$10,B4509=2022,J4509*$P$11),"")</f>
        <v>156192.1153764276</v>
      </c>
      <c r="L4509" s="3">
        <f t="shared" si="71"/>
        <v>289594.1153764276</v>
      </c>
    </row>
    <row r="4510" spans="1:12">
      <c r="A4510">
        <v>4838400</v>
      </c>
      <c r="B4510">
        <v>2018</v>
      </c>
      <c r="D4510" t="s">
        <v>2860</v>
      </c>
      <c r="E4510" t="s">
        <v>2861</v>
      </c>
      <c r="F4510" t="s">
        <v>4101</v>
      </c>
      <c r="G4510" t="s">
        <v>2862</v>
      </c>
      <c r="H4510" s="5">
        <v>156329</v>
      </c>
      <c r="I4510">
        <f>IFERROR(VLOOKUP(G4510,'NCES Match'!$A$2:$B$1307,2,FALSE),"")</f>
        <v>4838400</v>
      </c>
      <c r="J4510" cm="1">
        <f t="array" ref="J4510">IFERROR(_xlfn.IFS(B4510=2015,H4510/$O$13,B4510=2016,H4510/$O$14,B4510=2017,H4510/$O$15,B4510=2018,H4510/$O$16,B4510=2019,H4510/$O$17,B4510=2020,H4510/$O$18,B4510=2021,H4510/$O$19,B4510=2022,H4510/$O$20),"")</f>
        <v>1.0201387010801904E-4</v>
      </c>
      <c r="K4510" s="3" cm="1">
        <f t="array" ref="K4510">IFERROR(_xlfn.IFS(B4510=2015,J4510*$P$4,B4510=2016,J4510*$P$5,B4510=2017,J4510*$P$6,B4510=2018,J4510*$P$7,B4510=2019,J4510*$P$8,B4510=2020,J4510*$P$9,B4510=2021,J4510*$P$10,B4510=2022,J4510*$P$11),"")</f>
        <v>175142.84929385027</v>
      </c>
      <c r="L4510" s="3">
        <f t="shared" si="71"/>
        <v>331471.84929385025</v>
      </c>
    </row>
    <row r="4511" spans="1:12">
      <c r="A4511">
        <v>4838400</v>
      </c>
      <c r="B4511">
        <v>2019</v>
      </c>
      <c r="D4511" t="s">
        <v>2860</v>
      </c>
      <c r="E4511" t="s">
        <v>2861</v>
      </c>
      <c r="F4511" t="s">
        <v>4101</v>
      </c>
      <c r="G4511" t="s">
        <v>2862</v>
      </c>
      <c r="H4511" s="5">
        <v>165934</v>
      </c>
      <c r="I4511">
        <f>IFERROR(VLOOKUP(G4511,'NCES Match'!$A$2:$B$1307,2,FALSE),"")</f>
        <v>4838400</v>
      </c>
      <c r="J4511" cm="1">
        <f t="array" ref="J4511">IFERROR(_xlfn.IFS(B4511=2015,H4511/$O$13,B4511=2016,H4511/$O$14,B4511=2017,H4511/$O$15,B4511=2018,H4511/$O$16,B4511=2019,H4511/$O$17,B4511=2020,H4511/$O$18,B4511=2021,H4511/$O$19,B4511=2022,H4511/$O$20),"")</f>
        <v>1.05066094541404E-4</v>
      </c>
      <c r="K4511" s="3" cm="1">
        <f t="array" ref="K4511">IFERROR(_xlfn.IFS(B4511=2015,J4511*$P$4,B4511=2016,J4511*$P$5,B4511=2017,J4511*$P$6,B4511=2018,J4511*$P$7,B4511=2019,J4511*$P$8,B4511=2020,J4511*$P$9,B4511=2021,J4511*$P$10,B4511=2022,J4511*$P$11),"")</f>
        <v>182597.09416491515</v>
      </c>
      <c r="L4511" s="3">
        <f t="shared" si="71"/>
        <v>348531.09416491515</v>
      </c>
    </row>
    <row r="4512" spans="1:12">
      <c r="A4512">
        <v>4838400</v>
      </c>
      <c r="B4512">
        <v>2020</v>
      </c>
      <c r="D4512" t="s">
        <v>2860</v>
      </c>
      <c r="E4512" t="s">
        <v>2861</v>
      </c>
      <c r="F4512" t="s">
        <v>4230</v>
      </c>
      <c r="G4512" t="s">
        <v>2862</v>
      </c>
      <c r="H4512" s="5">
        <v>191070</v>
      </c>
      <c r="I4512">
        <f>IFERROR(VLOOKUP(G4512,'NCES Match'!$A$2:$B$1307,2,FALSE),"")</f>
        <v>4838400</v>
      </c>
      <c r="J4512" cm="1">
        <f t="array" ref="J4512">IFERROR(_xlfn.IFS(B4512=2015,H4512/$O$13,B4512=2016,H4512/$O$14,B4512=2017,H4512/$O$15,B4512=2018,H4512/$O$16,B4512=2019,H4512/$O$17,B4512=2020,H4512/$O$18,B4512=2021,H4512/$O$19,B4512=2022,H4512/$O$20),"")</f>
        <v>1.0354227800692613E-4</v>
      </c>
      <c r="K4512" s="3" cm="1">
        <f t="array" ref="K4512">IFERROR(_xlfn.IFS(B4512=2015,J4512*$P$4,B4512=2016,J4512*$P$5,B4512=2017,J4512*$P$6,B4512=2018,J4512*$P$7,B4512=2019,J4512*$P$8,B4512=2020,J4512*$P$9,B4512=2021,J4512*$P$10,B4512=2022,J4512*$P$11),"")</f>
        <v>218267.41351011288</v>
      </c>
      <c r="L4512" s="3">
        <f t="shared" si="71"/>
        <v>409337.41351011291</v>
      </c>
    </row>
    <row r="4513" spans="1:12">
      <c r="A4513">
        <v>4838400</v>
      </c>
      <c r="B4513">
        <v>2021</v>
      </c>
      <c r="D4513" t="s">
        <v>2860</v>
      </c>
      <c r="E4513" t="s">
        <v>2861</v>
      </c>
      <c r="F4513" t="s">
        <v>4101</v>
      </c>
      <c r="G4513" t="s">
        <v>2862</v>
      </c>
      <c r="H4513" s="5">
        <v>206317.43</v>
      </c>
      <c r="I4513">
        <f>IFERROR(VLOOKUP(G4513,'NCES Match'!$A$2:$B$1307,2,FALSE),"")</f>
        <v>4838400</v>
      </c>
      <c r="J4513" cm="1">
        <f t="array" ref="J4513">IFERROR(_xlfn.IFS(B4513=2015,H4513/$O$13,B4513=2016,H4513/$O$14,B4513=2017,H4513/$O$15,B4513=2018,H4513/$O$16,B4513=2019,H4513/$O$17,B4513=2020,H4513/$O$18,B4513=2021,H4513/$O$19,B4513=2022,H4513/$O$20),"")</f>
        <v>1.0556087207511217E-4</v>
      </c>
      <c r="K4513" s="3" cm="1">
        <f t="array" ref="K4513">IFERROR(_xlfn.IFS(B4513=2015,J4513*$P$4,B4513=2016,J4513*$P$5,B4513=2017,J4513*$P$6,B4513=2018,J4513*$P$7,B4513=2019,J4513*$P$8,B4513=2020,J4513*$P$9,B4513=2021,J4513*$P$10,B4513=2022,J4513*$P$11),"")</f>
        <v>225958.67233233311</v>
      </c>
      <c r="L4513" s="3">
        <f t="shared" si="71"/>
        <v>432276.1023323331</v>
      </c>
    </row>
    <row r="4514" spans="1:12">
      <c r="A4514">
        <v>4838400</v>
      </c>
      <c r="B4514">
        <v>2022</v>
      </c>
      <c r="D4514" t="s">
        <v>2860</v>
      </c>
      <c r="E4514" t="s">
        <v>2861</v>
      </c>
      <c r="F4514" t="s">
        <v>4101</v>
      </c>
      <c r="G4514" t="s">
        <v>2862</v>
      </c>
      <c r="H4514" s="5">
        <v>234556.84</v>
      </c>
      <c r="I4514">
        <f>IFERROR(VLOOKUP(G4514,'NCES Match'!$A$2:$B$1307,2,FALSE),"")</f>
        <v>4838400</v>
      </c>
      <c r="J4514" cm="1">
        <f t="array" ref="J4514">IFERROR(_xlfn.IFS(B4514=2015,H4514/$O$13,B4514=2016,H4514/$O$14,B4514=2017,H4514/$O$15,B4514=2018,H4514/$O$16,B4514=2019,H4514/$O$17,B4514=2020,H4514/$O$18,B4514=2021,H4514/$O$19,B4514=2022,H4514/$O$20),"")</f>
        <v>1.0302455158593141E-4</v>
      </c>
      <c r="K4514" s="3" cm="1">
        <f t="array" ref="K4514">IFERROR(_xlfn.IFS(B4514=2015,J4514*$P$4,B4514=2016,J4514*$P$5,B4514=2017,J4514*$P$6,B4514=2018,J4514*$P$7,B4514=2019,J4514*$P$8,B4514=2020,J4514*$P$9,B4514=2021,J4514*$P$10,B4514=2022,J4514*$P$11),"")</f>
        <v>221861.62104107364</v>
      </c>
      <c r="L4514" s="3">
        <f t="shared" si="71"/>
        <v>456418.46104107366</v>
      </c>
    </row>
    <row r="4515" spans="1:12">
      <c r="A4515">
        <v>4838400</v>
      </c>
      <c r="B4515">
        <v>2023</v>
      </c>
      <c r="D4515" t="s">
        <v>2860</v>
      </c>
      <c r="E4515" t="s">
        <v>2861</v>
      </c>
      <c r="F4515" t="s">
        <v>4101</v>
      </c>
      <c r="G4515" t="s">
        <v>2862</v>
      </c>
      <c r="H4515" s="5">
        <v>265926.90999999997</v>
      </c>
      <c r="I4515">
        <f>IFERROR(VLOOKUP(G4515,'NCES Match'!$A$2:$B$1307,2,FALSE),"")</f>
        <v>4838400</v>
      </c>
      <c r="J4515" t="str" cm="1">
        <f t="array" ref="J4515">IFERROR(_xlfn.IFS(B4515=2015,H4515/$O$13,B4515=2016,H4515/$O$14,B4515=2017,H4515/$O$15,B4515=2018,H4515/$O$16,B4515=2019,H4515/$O$17,B4515=2020,H4515/$O$18,B4515=2021,H4515/$O$19,B4515=2022,H4515/$O$20),"")</f>
        <v/>
      </c>
      <c r="K4515" s="3" t="str" cm="1">
        <f t="array" ref="K4515">IFERROR(_xlfn.IFS(B4515=2015,J4515*$P$4,B4515=2016,J4515*$P$5,B4515=2017,J4515*$P$6,B4515=2018,J4515*$P$7,B4515=2019,J4515*$P$8,B4515=2020,J4515*$P$9,B4515=2021,J4515*$P$10,B4515=2022,J4515*$P$11),"")</f>
        <v/>
      </c>
      <c r="L4515" s="3">
        <f t="shared" si="71"/>
        <v>265926.90999999997</v>
      </c>
    </row>
    <row r="4516" spans="1:12">
      <c r="A4516">
        <v>4821960</v>
      </c>
      <c r="B4516">
        <v>2015</v>
      </c>
      <c r="C4516" t="s">
        <v>381</v>
      </c>
      <c r="D4516" t="s">
        <v>1535</v>
      </c>
      <c r="E4516" t="s">
        <v>1536</v>
      </c>
      <c r="G4516" t="s">
        <v>1537</v>
      </c>
      <c r="H4516" s="5">
        <v>280026.32</v>
      </c>
      <c r="I4516">
        <f>IFERROR(VLOOKUP(G4516,'NCES Match'!$A$2:$B$1307,2,FALSE),"")</f>
        <v>4821960</v>
      </c>
      <c r="J4516" cm="1">
        <f t="array" ref="J4516">IFERROR(_xlfn.IFS(B4516=2015,H4516/$O$13,B4516=2016,H4516/$O$14,B4516=2017,H4516/$O$15,B4516=2018,H4516/$O$16,B4516=2019,H4516/$O$17,B4516=2020,H4516/$O$18,B4516=2021,H4516/$O$19,B4516=2022,H4516/$O$20),"")</f>
        <v>2.1937367112301797E-4</v>
      </c>
      <c r="K4516" s="3" cm="1">
        <f t="array" ref="K4516">IFERROR(_xlfn.IFS(B4516=2015,J4516*$P$4,B4516=2016,J4516*$P$5,B4516=2017,J4516*$P$6,B4516=2018,J4516*$P$7,B4516=2019,J4516*$P$8,B4516=2020,J4516*$P$9,B4516=2021,J4516*$P$10,B4516=2022,J4516*$P$11),"")</f>
        <v>349129.46558984008</v>
      </c>
      <c r="L4516" s="3">
        <f t="shared" si="71"/>
        <v>629155.78558984003</v>
      </c>
    </row>
    <row r="4517" spans="1:12">
      <c r="A4517">
        <v>4821960</v>
      </c>
      <c r="B4517">
        <v>2016</v>
      </c>
      <c r="C4517" t="s">
        <v>4102</v>
      </c>
      <c r="D4517" t="s">
        <v>1535</v>
      </c>
      <c r="E4517" t="s">
        <v>1536</v>
      </c>
      <c r="F4517" t="s">
        <v>4101</v>
      </c>
      <c r="G4517" t="s">
        <v>1537</v>
      </c>
      <c r="H4517" s="5">
        <v>304573</v>
      </c>
      <c r="I4517">
        <f>IFERROR(VLOOKUP(G4517,'NCES Match'!$A$2:$B$1307,2,FALSE),"")</f>
        <v>4821960</v>
      </c>
      <c r="J4517" cm="1">
        <f t="array" ref="J4517">IFERROR(_xlfn.IFS(B4517=2015,H4517/$O$13,B4517=2016,H4517/$O$14,B4517=2017,H4517/$O$15,B4517=2018,H4517/$O$16,B4517=2019,H4517/$O$17,B4517=2020,H4517/$O$18,B4517=2021,H4517/$O$19,B4517=2022,H4517/$O$20),"")</f>
        <v>2.1803373202672235E-4</v>
      </c>
      <c r="K4517" s="3" cm="1">
        <f t="array" ref="K4517">IFERROR(_xlfn.IFS(B4517=2015,J4517*$P$4,B4517=2016,J4517*$P$5,B4517=2017,J4517*$P$6,B4517=2018,J4517*$P$7,B4517=2019,J4517*$P$8,B4517=2020,J4517*$P$9,B4517=2021,J4517*$P$10,B4517=2022,J4517*$P$11),"")</f>
        <v>365344.13450203434</v>
      </c>
      <c r="L4517" s="3">
        <f t="shared" si="71"/>
        <v>669917.1345020344</v>
      </c>
    </row>
    <row r="4518" spans="1:12">
      <c r="A4518">
        <v>4821960</v>
      </c>
      <c r="B4518">
        <v>2017</v>
      </c>
      <c r="D4518" t="s">
        <v>1535</v>
      </c>
      <c r="E4518" t="s">
        <v>1536</v>
      </c>
      <c r="F4518" t="s">
        <v>4101</v>
      </c>
      <c r="G4518" t="s">
        <v>1537</v>
      </c>
      <c r="H4518" s="5">
        <v>313005</v>
      </c>
      <c r="I4518">
        <f>IFERROR(VLOOKUP(G4518,'NCES Match'!$A$2:$B$1307,2,FALSE),"")</f>
        <v>4821960</v>
      </c>
      <c r="J4518" cm="1">
        <f t="array" ref="J4518">IFERROR(_xlfn.IFS(B4518=2015,H4518/$O$13,B4518=2016,H4518/$O$14,B4518=2017,H4518/$O$15,B4518=2018,H4518/$O$16,B4518=2019,H4518/$O$17,B4518=2020,H4518/$O$18,B4518=2021,H4518/$O$19,B4518=2022,H4518/$O$20),"")</f>
        <v>2.1579778114557278E-4</v>
      </c>
      <c r="K4518" s="3" cm="1">
        <f t="array" ref="K4518">IFERROR(_xlfn.IFS(B4518=2015,J4518*$P$4,B4518=2016,J4518*$P$5,B4518=2017,J4518*$P$6,B4518=2018,J4518*$P$7,B4518=2019,J4518*$P$8,B4518=2020,J4518*$P$9,B4518=2021,J4518*$P$10,B4518=2022,J4518*$P$11),"")</f>
        <v>366478.11182290164</v>
      </c>
      <c r="L4518" s="3">
        <f t="shared" si="71"/>
        <v>679483.11182290164</v>
      </c>
    </row>
    <row r="4519" spans="1:12">
      <c r="A4519">
        <v>4821960</v>
      </c>
      <c r="B4519">
        <v>2018</v>
      </c>
      <c r="D4519" t="s">
        <v>1535</v>
      </c>
      <c r="E4519" t="s">
        <v>1536</v>
      </c>
      <c r="F4519" t="s">
        <v>4101</v>
      </c>
      <c r="G4519" t="s">
        <v>1537</v>
      </c>
      <c r="H4519" s="5">
        <v>341615</v>
      </c>
      <c r="I4519">
        <f>IFERROR(VLOOKUP(G4519,'NCES Match'!$A$2:$B$1307,2,FALSE),"")</f>
        <v>4821960</v>
      </c>
      <c r="J4519" cm="1">
        <f t="array" ref="J4519">IFERROR(_xlfn.IFS(B4519=2015,H4519/$O$13,B4519=2016,H4519/$O$14,B4519=2017,H4519/$O$15,B4519=2018,H4519/$O$16,B4519=2019,H4519/$O$17,B4519=2020,H4519/$O$18,B4519=2021,H4519/$O$19,B4519=2022,H4519/$O$20),"")</f>
        <v>2.2292388639952231E-4</v>
      </c>
      <c r="K4519" s="3" cm="1">
        <f t="array" ref="K4519">IFERROR(_xlfn.IFS(B4519=2015,J4519*$P$4,B4519=2016,J4519*$P$5,B4519=2017,J4519*$P$6,B4519=2018,J4519*$P$7,B4519=2019,J4519*$P$8,B4519=2020,J4519*$P$9,B4519=2021,J4519*$P$10,B4519=2022,J4519*$P$11),"")</f>
        <v>382727.60947436915</v>
      </c>
      <c r="L4519" s="3">
        <f t="shared" si="71"/>
        <v>724342.60947436909</v>
      </c>
    </row>
    <row r="4520" spans="1:12">
      <c r="A4520">
        <v>4821960</v>
      </c>
      <c r="B4520">
        <v>2019</v>
      </c>
      <c r="D4520" t="s">
        <v>1535</v>
      </c>
      <c r="E4520" t="s">
        <v>1536</v>
      </c>
      <c r="F4520" t="s">
        <v>4101</v>
      </c>
      <c r="G4520" t="s">
        <v>1537</v>
      </c>
      <c r="H4520" s="5">
        <v>375316</v>
      </c>
      <c r="I4520">
        <f>IFERROR(VLOOKUP(G4520,'NCES Match'!$A$2:$B$1307,2,FALSE),"")</f>
        <v>4821960</v>
      </c>
      <c r="J4520" cm="1">
        <f t="array" ref="J4520">IFERROR(_xlfn.IFS(B4520=2015,H4520/$O$13,B4520=2016,H4520/$O$14,B4520=2017,H4520/$O$15,B4520=2018,H4520/$O$16,B4520=2019,H4520/$O$17,B4520=2020,H4520/$O$18,B4520=2021,H4520/$O$19,B4520=2022,H4520/$O$20),"")</f>
        <v>2.3764259488050419E-4</v>
      </c>
      <c r="K4520" s="3" cm="1">
        <f t="array" ref="K4520">IFERROR(_xlfn.IFS(B4520=2015,J4520*$P$4,B4520=2016,J4520*$P$5,B4520=2017,J4520*$P$6,B4520=2018,J4520*$P$7,B4520=2019,J4520*$P$8,B4520=2020,J4520*$P$9,B4520=2021,J4520*$P$10,B4520=2022,J4520*$P$11),"")</f>
        <v>413005.23698337469</v>
      </c>
      <c r="L4520" s="3">
        <f t="shared" si="71"/>
        <v>788321.23698337469</v>
      </c>
    </row>
    <row r="4521" spans="1:12">
      <c r="A4521">
        <v>4821960</v>
      </c>
      <c r="B4521">
        <v>2020</v>
      </c>
      <c r="D4521" t="s">
        <v>1535</v>
      </c>
      <c r="E4521" t="s">
        <v>1536</v>
      </c>
      <c r="F4521" t="s">
        <v>4230</v>
      </c>
      <c r="G4521" t="s">
        <v>1537</v>
      </c>
      <c r="H4521" s="5">
        <v>418875</v>
      </c>
      <c r="I4521">
        <f>IFERROR(VLOOKUP(G4521,'NCES Match'!$A$2:$B$1307,2,FALSE),"")</f>
        <v>4821960</v>
      </c>
      <c r="J4521" cm="1">
        <f t="array" ref="J4521">IFERROR(_xlfn.IFS(B4521=2015,H4521/$O$13,B4521=2016,H4521/$O$14,B4521=2017,H4521/$O$15,B4521=2018,H4521/$O$16,B4521=2019,H4521/$O$17,B4521=2020,H4521/$O$18,B4521=2021,H4521/$O$19,B4521=2022,H4521/$O$20),"")</f>
        <v>2.2699153032998997E-4</v>
      </c>
      <c r="K4521" s="3" cm="1">
        <f t="array" ref="K4521">IFERROR(_xlfn.IFS(B4521=2015,J4521*$P$4,B4521=2016,J4521*$P$5,B4521=2017,J4521*$P$6,B4521=2018,J4521*$P$7,B4521=2019,J4521*$P$8,B4521=2020,J4521*$P$9,B4521=2021,J4521*$P$10,B4521=2022,J4521*$P$11),"")</f>
        <v>478498.78491677676</v>
      </c>
      <c r="L4521" s="3">
        <f t="shared" si="71"/>
        <v>897373.7849167767</v>
      </c>
    </row>
    <row r="4522" spans="1:12">
      <c r="A4522">
        <v>4821960</v>
      </c>
      <c r="B4522">
        <v>2021</v>
      </c>
      <c r="D4522" t="s">
        <v>1535</v>
      </c>
      <c r="E4522" t="s">
        <v>1536</v>
      </c>
      <c r="F4522" t="s">
        <v>4230</v>
      </c>
      <c r="G4522" t="s">
        <v>1537</v>
      </c>
      <c r="H4522" s="5">
        <v>444645.58</v>
      </c>
      <c r="I4522">
        <f>IFERROR(VLOOKUP(G4522,'NCES Match'!$A$2:$B$1307,2,FALSE),"")</f>
        <v>4821960</v>
      </c>
      <c r="J4522" cm="1">
        <f t="array" ref="J4522">IFERROR(_xlfn.IFS(B4522=2015,H4522/$O$13,B4522=2016,H4522/$O$14,B4522=2017,H4522/$O$15,B4522=2018,H4522/$O$16,B4522=2019,H4522/$O$17,B4522=2020,H4522/$O$18,B4522=2021,H4522/$O$19,B4522=2022,H4522/$O$20),"")</f>
        <v>2.2749980546551041E-4</v>
      </c>
      <c r="K4522" s="3" cm="1">
        <f t="array" ref="K4522">IFERROR(_xlfn.IFS(B4522=2015,J4522*$P$4,B4522=2016,J4522*$P$5,B4522=2017,J4522*$P$6,B4522=2018,J4522*$P$7,B4522=2019,J4522*$P$8,B4522=2020,J4522*$P$9,B4522=2021,J4522*$P$10,B4522=2022,J4522*$P$11),"")</f>
        <v>486975.45774605771</v>
      </c>
      <c r="L4522" s="3">
        <f t="shared" si="71"/>
        <v>931621.03774605773</v>
      </c>
    </row>
    <row r="4523" spans="1:12">
      <c r="A4523">
        <v>4821960</v>
      </c>
      <c r="B4523">
        <v>2022</v>
      </c>
      <c r="D4523" t="s">
        <v>1535</v>
      </c>
      <c r="E4523" t="s">
        <v>1536</v>
      </c>
      <c r="F4523" t="s">
        <v>4101</v>
      </c>
      <c r="G4523" t="s">
        <v>1537</v>
      </c>
      <c r="H4523" s="5">
        <v>474827.7</v>
      </c>
      <c r="I4523">
        <f>IFERROR(VLOOKUP(G4523,'NCES Match'!$A$2:$B$1307,2,FALSE),"")</f>
        <v>4821960</v>
      </c>
      <c r="J4523" cm="1">
        <f t="array" ref="J4523">IFERROR(_xlfn.IFS(B4523=2015,H4523/$O$13,B4523=2016,H4523/$O$14,B4523=2017,H4523/$O$15,B4523=2018,H4523/$O$16,B4523=2019,H4523/$O$17,B4523=2020,H4523/$O$18,B4523=2021,H4523/$O$19,B4523=2022,H4523/$O$20),"")</f>
        <v>2.085588758489378E-4</v>
      </c>
      <c r="K4523" s="3" cm="1">
        <f t="array" ref="K4523">IFERROR(_xlfn.IFS(B4523=2015,J4523*$P$4,B4523=2016,J4523*$P$5,B4523=2017,J4523*$P$6,B4523=2018,J4523*$P$7,B4523=2019,J4523*$P$8,B4523=2020,J4523*$P$9,B4523=2021,J4523*$P$10,B4523=2022,J4523*$P$11),"")</f>
        <v>449127.99489115138</v>
      </c>
      <c r="L4523" s="3">
        <f t="shared" si="71"/>
        <v>923955.69489115139</v>
      </c>
    </row>
    <row r="4524" spans="1:12">
      <c r="A4524">
        <v>4821960</v>
      </c>
      <c r="B4524">
        <v>2023</v>
      </c>
      <c r="D4524" t="s">
        <v>1535</v>
      </c>
      <c r="E4524" t="s">
        <v>1536</v>
      </c>
      <c r="F4524" t="s">
        <v>4101</v>
      </c>
      <c r="G4524" t="s">
        <v>1537</v>
      </c>
      <c r="H4524" s="5">
        <v>579049.53</v>
      </c>
      <c r="I4524">
        <f>IFERROR(VLOOKUP(G4524,'NCES Match'!$A$2:$B$1307,2,FALSE),"")</f>
        <v>4821960</v>
      </c>
      <c r="J4524" t="str" cm="1">
        <f t="array" ref="J4524">IFERROR(_xlfn.IFS(B4524=2015,H4524/$O$13,B4524=2016,H4524/$O$14,B4524=2017,H4524/$O$15,B4524=2018,H4524/$O$16,B4524=2019,H4524/$O$17,B4524=2020,H4524/$O$18,B4524=2021,H4524/$O$19,B4524=2022,H4524/$O$20),"")</f>
        <v/>
      </c>
      <c r="K4524" s="3" t="str" cm="1">
        <f t="array" ref="K4524">IFERROR(_xlfn.IFS(B4524=2015,J4524*$P$4,B4524=2016,J4524*$P$5,B4524=2017,J4524*$P$6,B4524=2018,J4524*$P$7,B4524=2019,J4524*$P$8,B4524=2020,J4524*$P$9,B4524=2021,J4524*$P$10,B4524=2022,J4524*$P$11),"")</f>
        <v/>
      </c>
      <c r="L4524" s="3">
        <f t="shared" si="71"/>
        <v>579049.53</v>
      </c>
    </row>
    <row r="4525" spans="1:12">
      <c r="A4525">
        <v>4842930</v>
      </c>
      <c r="B4525">
        <v>2015</v>
      </c>
      <c r="C4525" t="s">
        <v>381</v>
      </c>
      <c r="D4525" t="s">
        <v>3226</v>
      </c>
      <c r="E4525" t="s">
        <v>3227</v>
      </c>
      <c r="G4525" t="s">
        <v>3228</v>
      </c>
      <c r="H4525" s="5">
        <v>93569.17</v>
      </c>
      <c r="I4525">
        <f>IFERROR(VLOOKUP(G4525,'NCES Match'!$A$2:$B$1307,2,FALSE),"")</f>
        <v>4842930</v>
      </c>
      <c r="J4525" cm="1">
        <f t="array" ref="J4525">IFERROR(_xlfn.IFS(B4525=2015,H4525/$O$13,B4525=2016,H4525/$O$14,B4525=2017,H4525/$O$15,B4525=2018,H4525/$O$16,B4525=2019,H4525/$O$17,B4525=2020,H4525/$O$18,B4525=2021,H4525/$O$19,B4525=2022,H4525/$O$20),"")</f>
        <v>7.3302439309396922E-5</v>
      </c>
      <c r="K4525" s="3" cm="1">
        <f t="array" ref="K4525">IFERROR(_xlfn.IFS(B4525=2015,J4525*$P$4,B4525=2016,J4525*$P$5,B4525=2017,J4525*$P$6,B4525=2018,J4525*$P$7,B4525=2019,J4525*$P$8,B4525=2020,J4525*$P$9,B4525=2021,J4525*$P$10,B4525=2022,J4525*$P$11),"")</f>
        <v>116659.58513394347</v>
      </c>
      <c r="L4525" s="3">
        <f t="shared" si="71"/>
        <v>210228.75513394346</v>
      </c>
    </row>
    <row r="4526" spans="1:12">
      <c r="A4526">
        <v>4842930</v>
      </c>
      <c r="B4526">
        <v>2016</v>
      </c>
      <c r="C4526" t="s">
        <v>4102</v>
      </c>
      <c r="D4526" t="s">
        <v>3226</v>
      </c>
      <c r="E4526" t="s">
        <v>3227</v>
      </c>
      <c r="F4526" t="s">
        <v>4101</v>
      </c>
      <c r="G4526" t="s">
        <v>3228</v>
      </c>
      <c r="H4526" s="5">
        <v>101653</v>
      </c>
      <c r="I4526">
        <f>IFERROR(VLOOKUP(G4526,'NCES Match'!$A$2:$B$1307,2,FALSE),"")</f>
        <v>4842930</v>
      </c>
      <c r="J4526" cm="1">
        <f t="array" ref="J4526">IFERROR(_xlfn.IFS(B4526=2015,H4526/$O$13,B4526=2016,H4526/$O$14,B4526=2017,H4526/$O$15,B4526=2018,H4526/$O$16,B4526=2019,H4526/$O$17,B4526=2020,H4526/$O$18,B4526=2021,H4526/$O$19,B4526=2022,H4526/$O$20),"")</f>
        <v>7.2770018884511789E-5</v>
      </c>
      <c r="K4526" s="3" cm="1">
        <f t="array" ref="K4526">IFERROR(_xlfn.IFS(B4526=2015,J4526*$P$4,B4526=2016,J4526*$P$5,B4526=2017,J4526*$P$6,B4526=2018,J4526*$P$7,B4526=2019,J4526*$P$8,B4526=2020,J4526*$P$9,B4526=2021,J4526*$P$10,B4526=2022,J4526*$P$11),"")</f>
        <v>121935.71756043806</v>
      </c>
      <c r="L4526" s="3">
        <f t="shared" si="71"/>
        <v>223588.71756043806</v>
      </c>
    </row>
    <row r="4527" spans="1:12">
      <c r="A4527">
        <v>4842930</v>
      </c>
      <c r="B4527">
        <v>2017</v>
      </c>
      <c r="D4527" t="s">
        <v>3226</v>
      </c>
      <c r="E4527" t="s">
        <v>3227</v>
      </c>
      <c r="F4527" t="s">
        <v>4101</v>
      </c>
      <c r="G4527" t="s">
        <v>3228</v>
      </c>
      <c r="H4527" s="5">
        <v>101315</v>
      </c>
      <c r="I4527">
        <f>IFERROR(VLOOKUP(G4527,'NCES Match'!$A$2:$B$1307,2,FALSE),"")</f>
        <v>4842930</v>
      </c>
      <c r="J4527" cm="1">
        <f t="array" ref="J4527">IFERROR(_xlfn.IFS(B4527=2015,H4527/$O$13,B4527=2016,H4527/$O$14,B4527=2017,H4527/$O$15,B4527=2018,H4527/$O$16,B4527=2019,H4527/$O$17,B4527=2020,H4527/$O$18,B4527=2021,H4527/$O$19,B4527=2022,H4527/$O$20),"")</f>
        <v>6.985048864000162E-5</v>
      </c>
      <c r="K4527" s="3" cm="1">
        <f t="array" ref="K4527">IFERROR(_xlfn.IFS(B4527=2015,J4527*$P$4,B4527=2016,J4527*$P$5,B4527=2017,J4527*$P$6,B4527=2018,J4527*$P$7,B4527=2019,J4527*$P$8,B4527=2020,J4527*$P$9,B4527=2021,J4527*$P$10,B4527=2022,J4527*$P$11),"")</f>
        <v>118623.4401985185</v>
      </c>
      <c r="L4527" s="3">
        <f t="shared" si="71"/>
        <v>219938.44019851851</v>
      </c>
    </row>
    <row r="4528" spans="1:12">
      <c r="A4528">
        <v>4842930</v>
      </c>
      <c r="B4528">
        <v>2018</v>
      </c>
      <c r="D4528" t="s">
        <v>3226</v>
      </c>
      <c r="E4528" t="s">
        <v>3227</v>
      </c>
      <c r="F4528" t="s">
        <v>4101</v>
      </c>
      <c r="G4528" t="s">
        <v>3228</v>
      </c>
      <c r="H4528" s="5">
        <v>91803</v>
      </c>
      <c r="I4528">
        <f>IFERROR(VLOOKUP(G4528,'NCES Match'!$A$2:$B$1307,2,FALSE),"")</f>
        <v>4842930</v>
      </c>
      <c r="J4528" cm="1">
        <f t="array" ref="J4528">IFERROR(_xlfn.IFS(B4528=2015,H4528/$O$13,B4528=2016,H4528/$O$14,B4528=2017,H4528/$O$15,B4528=2018,H4528/$O$16,B4528=2019,H4528/$O$17,B4528=2020,H4528/$O$18,B4528=2021,H4528/$O$19,B4528=2022,H4528/$O$20),"")</f>
        <v>5.9906858724398364E-5</v>
      </c>
      <c r="K4528" s="3" cm="1">
        <f t="array" ref="K4528">IFERROR(_xlfn.IFS(B4528=2015,J4528*$P$4,B4528=2016,J4528*$P$5,B4528=2017,J4528*$P$6,B4528=2018,J4528*$P$7,B4528=2019,J4528*$P$8,B4528=2020,J4528*$P$9,B4528=2021,J4528*$P$10,B4528=2022,J4528*$P$11),"")</f>
        <v>102851.28794864252</v>
      </c>
      <c r="L4528" s="3">
        <f t="shared" si="71"/>
        <v>194654.28794864251</v>
      </c>
    </row>
    <row r="4529" spans="1:12">
      <c r="A4529">
        <v>4842930</v>
      </c>
      <c r="B4529">
        <v>2019</v>
      </c>
      <c r="D4529" t="s">
        <v>3226</v>
      </c>
      <c r="E4529" t="s">
        <v>3227</v>
      </c>
      <c r="F4529" t="s">
        <v>4101</v>
      </c>
      <c r="G4529" t="s">
        <v>3228</v>
      </c>
      <c r="H4529" s="5">
        <v>96073</v>
      </c>
      <c r="I4529">
        <f>IFERROR(VLOOKUP(G4529,'NCES Match'!$A$2:$B$1307,2,FALSE),"")</f>
        <v>4842930</v>
      </c>
      <c r="J4529" cm="1">
        <f t="array" ref="J4529">IFERROR(_xlfn.IFS(B4529=2015,H4529/$O$13,B4529=2016,H4529/$O$14,B4529=2017,H4529/$O$15,B4529=2018,H4529/$O$16,B4529=2019,H4529/$O$17,B4529=2020,H4529/$O$18,B4529=2021,H4529/$O$19,B4529=2022,H4529/$O$20),"")</f>
        <v>6.0831504699918679E-5</v>
      </c>
      <c r="K4529" s="3" cm="1">
        <f t="array" ref="K4529">IFERROR(_xlfn.IFS(B4529=2015,J4529*$P$4,B4529=2016,J4529*$P$5,B4529=2017,J4529*$P$6,B4529=2018,J4529*$P$7,B4529=2019,J4529*$P$8,B4529=2020,J4529*$P$9,B4529=2021,J4529*$P$10,B4529=2022,J4529*$P$11),"")</f>
        <v>105720.65175133423</v>
      </c>
      <c r="L4529" s="3">
        <f t="shared" si="71"/>
        <v>201793.65175133423</v>
      </c>
    </row>
    <row r="4530" spans="1:12">
      <c r="A4530">
        <v>4842930</v>
      </c>
      <c r="B4530">
        <v>2020</v>
      </c>
      <c r="D4530" t="s">
        <v>3226</v>
      </c>
      <c r="E4530" t="s">
        <v>3227</v>
      </c>
      <c r="F4530" t="s">
        <v>4230</v>
      </c>
      <c r="G4530" t="s">
        <v>3228</v>
      </c>
      <c r="H4530" s="5">
        <v>110227</v>
      </c>
      <c r="I4530">
        <f>IFERROR(VLOOKUP(G4530,'NCES Match'!$A$2:$B$1307,2,FALSE),"")</f>
        <v>4842930</v>
      </c>
      <c r="J4530" cm="1">
        <f t="array" ref="J4530">IFERROR(_xlfn.IFS(B4530=2015,H4530/$O$13,B4530=2016,H4530/$O$14,B4530=2017,H4530/$O$15,B4530=2018,H4530/$O$16,B4530=2019,H4530/$O$17,B4530=2020,H4530/$O$18,B4530=2021,H4530/$O$19,B4530=2022,H4530/$O$20),"")</f>
        <v>5.9732844914792729E-5</v>
      </c>
      <c r="K4530" s="3" cm="1">
        <f t="array" ref="K4530">IFERROR(_xlfn.IFS(B4530=2015,J4530*$P$4,B4530=2016,J4530*$P$5,B4530=2017,J4530*$P$6,B4530=2018,J4530*$P$7,B4530=2019,J4530*$P$8,B4530=2020,J4530*$P$9,B4530=2021,J4530*$P$10,B4530=2022,J4530*$P$11),"")</f>
        <v>125917.00522834151</v>
      </c>
      <c r="L4530" s="3">
        <f t="shared" si="71"/>
        <v>236144.0052283415</v>
      </c>
    </row>
    <row r="4531" spans="1:12">
      <c r="A4531">
        <v>4842930</v>
      </c>
      <c r="B4531">
        <v>2021</v>
      </c>
      <c r="D4531" t="s">
        <v>3226</v>
      </c>
      <c r="E4531" t="s">
        <v>3227</v>
      </c>
      <c r="F4531" t="s">
        <v>4101</v>
      </c>
      <c r="G4531" t="s">
        <v>3228</v>
      </c>
      <c r="H4531" s="5">
        <v>113067.36</v>
      </c>
      <c r="I4531">
        <f>IFERROR(VLOOKUP(G4531,'NCES Match'!$A$2:$B$1307,2,FALSE),"")</f>
        <v>4842930</v>
      </c>
      <c r="J4531" cm="1">
        <f t="array" ref="J4531">IFERROR(_xlfn.IFS(B4531=2015,H4531/$O$13,B4531=2016,H4531/$O$14,B4531=2017,H4531/$O$15,B4531=2018,H4531/$O$16,B4531=2019,H4531/$O$17,B4531=2020,H4531/$O$18,B4531=2021,H4531/$O$19,B4531=2022,H4531/$O$20),"")</f>
        <v>5.7850125046781825E-5</v>
      </c>
      <c r="K4531" s="3" cm="1">
        <f t="array" ref="K4531">IFERROR(_xlfn.IFS(B4531=2015,J4531*$P$4,B4531=2016,J4531*$P$5,B4531=2017,J4531*$P$6,B4531=2018,J4531*$P$7,B4531=2019,J4531*$P$8,B4531=2020,J4531*$P$9,B4531=2021,J4531*$P$10,B4531=2022,J4531*$P$11),"")</f>
        <v>123831.27566935061</v>
      </c>
      <c r="L4531" s="3">
        <f t="shared" si="71"/>
        <v>236898.63566935062</v>
      </c>
    </row>
    <row r="4532" spans="1:12">
      <c r="A4532">
        <v>4842930</v>
      </c>
      <c r="B4532">
        <v>2022</v>
      </c>
      <c r="D4532" t="s">
        <v>3226</v>
      </c>
      <c r="E4532" t="s">
        <v>3227</v>
      </c>
      <c r="F4532" t="s">
        <v>4101</v>
      </c>
      <c r="G4532" t="s">
        <v>3228</v>
      </c>
      <c r="H4532" s="5">
        <v>149413.47</v>
      </c>
      <c r="I4532">
        <f>IFERROR(VLOOKUP(G4532,'NCES Match'!$A$2:$B$1307,2,FALSE),"")</f>
        <v>4842930</v>
      </c>
      <c r="J4532" cm="1">
        <f t="array" ref="J4532">IFERROR(_xlfn.IFS(B4532=2015,H4532/$O$13,B4532=2016,H4532/$O$14,B4532=2017,H4532/$O$15,B4532=2018,H4532/$O$16,B4532=2019,H4532/$O$17,B4532=2020,H4532/$O$18,B4532=2021,H4532/$O$19,B4532=2022,H4532/$O$20),"")</f>
        <v>6.5626974458080252E-5</v>
      </c>
      <c r="K4532" s="3" cm="1">
        <f t="array" ref="K4532">IFERROR(_xlfn.IFS(B4532=2015,J4532*$P$4,B4532=2016,J4532*$P$5,B4532=2017,J4532*$P$6,B4532=2018,J4532*$P$7,B4532=2019,J4532*$P$8,B4532=2020,J4532*$P$9,B4532=2021,J4532*$P$10,B4532=2022,J4532*$P$11),"")</f>
        <v>141326.57423067189</v>
      </c>
      <c r="L4532" s="3">
        <f t="shared" si="71"/>
        <v>290740.04423067189</v>
      </c>
    </row>
    <row r="4533" spans="1:12">
      <c r="A4533">
        <v>4842930</v>
      </c>
      <c r="B4533">
        <v>2023</v>
      </c>
      <c r="D4533" t="s">
        <v>3226</v>
      </c>
      <c r="E4533" t="s">
        <v>3227</v>
      </c>
      <c r="F4533" t="s">
        <v>4101</v>
      </c>
      <c r="G4533" t="s">
        <v>3228</v>
      </c>
      <c r="H4533" s="5">
        <v>208025.54</v>
      </c>
      <c r="I4533">
        <f>IFERROR(VLOOKUP(G4533,'NCES Match'!$A$2:$B$1307,2,FALSE),"")</f>
        <v>4842930</v>
      </c>
      <c r="J4533" t="str" cm="1">
        <f t="array" ref="J4533">IFERROR(_xlfn.IFS(B4533=2015,H4533/$O$13,B4533=2016,H4533/$O$14,B4533=2017,H4533/$O$15,B4533=2018,H4533/$O$16,B4533=2019,H4533/$O$17,B4533=2020,H4533/$O$18,B4533=2021,H4533/$O$19,B4533=2022,H4533/$O$20),"")</f>
        <v/>
      </c>
      <c r="K4533" s="3" t="str" cm="1">
        <f t="array" ref="K4533">IFERROR(_xlfn.IFS(B4533=2015,J4533*$P$4,B4533=2016,J4533*$P$5,B4533=2017,J4533*$P$6,B4533=2018,J4533*$P$7,B4533=2019,J4533*$P$8,B4533=2020,J4533*$P$9,B4533=2021,J4533*$P$10,B4533=2022,J4533*$P$11),"")</f>
        <v/>
      </c>
      <c r="L4533" s="3">
        <f t="shared" si="71"/>
        <v>208025.54</v>
      </c>
    </row>
    <row r="4534" spans="1:12">
      <c r="A4534" t="s">
        <v>4230</v>
      </c>
      <c r="B4534">
        <v>2015</v>
      </c>
      <c r="C4534" t="s">
        <v>230</v>
      </c>
      <c r="D4534" t="s">
        <v>285</v>
      </c>
      <c r="E4534" t="s">
        <v>286</v>
      </c>
      <c r="G4534" t="s">
        <v>287</v>
      </c>
      <c r="H4534" s="5">
        <v>364801.35</v>
      </c>
      <c r="I4534" t="str">
        <f>IFERROR(VLOOKUP(G4534,'NCES Match'!$A$2:$B$1307,2,FALSE),"")</f>
        <v/>
      </c>
      <c r="J4534" cm="1">
        <f t="array" ref="J4534">IFERROR(_xlfn.IFS(B4534=2015,H4534/$O$13,B4534=2016,H4534/$O$14,B4534=2017,H4534/$O$15,B4534=2018,H4534/$O$16,B4534=2019,H4534/$O$17,B4534=2020,H4534/$O$18,B4534=2021,H4534/$O$19,B4534=2022,H4534/$O$20),"")</f>
        <v>2.8578674811758042E-4</v>
      </c>
      <c r="K4534" s="3" cm="1">
        <f t="array" ref="K4534">IFERROR(_xlfn.IFS(B4534=2015,J4534*$P$4,B4534=2016,J4534*$P$5,B4534=2017,J4534*$P$6,B4534=2018,J4534*$P$7,B4534=2019,J4534*$P$8,B4534=2020,J4534*$P$9,B4534=2021,J4534*$P$10,B4534=2022,J4534*$P$11),"")</f>
        <v>454824.74780210736</v>
      </c>
      <c r="L4534" s="3">
        <f t="shared" si="71"/>
        <v>819626.09780210734</v>
      </c>
    </row>
    <row r="4535" spans="1:12">
      <c r="A4535" t="s">
        <v>4230</v>
      </c>
      <c r="B4535">
        <v>2016</v>
      </c>
      <c r="C4535" t="s">
        <v>4100</v>
      </c>
      <c r="D4535" t="s">
        <v>285</v>
      </c>
      <c r="E4535" t="s">
        <v>286</v>
      </c>
      <c r="F4535" t="s">
        <v>4101</v>
      </c>
      <c r="G4535" t="s">
        <v>287</v>
      </c>
      <c r="H4535" s="5">
        <v>444126</v>
      </c>
      <c r="I4535" t="str">
        <f>IFERROR(VLOOKUP(G4535,'NCES Match'!$A$2:$B$1307,2,FALSE),"")</f>
        <v/>
      </c>
      <c r="J4535" cm="1">
        <f t="array" ref="J4535">IFERROR(_xlfn.IFS(B4535=2015,H4535/$O$13,B4535=2016,H4535/$O$14,B4535=2017,H4535/$O$15,B4535=2018,H4535/$O$16,B4535=2019,H4535/$O$17,B4535=2020,H4535/$O$18,B4535=2021,H4535/$O$19,B4535=2022,H4535/$O$20),"")</f>
        <v>3.1793510675634442E-4</v>
      </c>
      <c r="K4535" s="3" cm="1">
        <f t="array" ref="K4535">IFERROR(_xlfn.IFS(B4535=2015,J4535*$P$4,B4535=2016,J4535*$P$5,B4535=2017,J4535*$P$6,B4535=2018,J4535*$P$7,B4535=2019,J4535*$P$8,B4535=2020,J4535*$P$9,B4535=2021,J4535*$P$10,B4535=2022,J4535*$P$11),"")</f>
        <v>532741.99971714662</v>
      </c>
      <c r="L4535" s="3">
        <f t="shared" si="71"/>
        <v>976867.99971714662</v>
      </c>
    </row>
    <row r="4536" spans="1:12">
      <c r="A4536" t="s">
        <v>4230</v>
      </c>
      <c r="B4536">
        <v>2017</v>
      </c>
      <c r="D4536" t="s">
        <v>285</v>
      </c>
      <c r="E4536" t="s">
        <v>286</v>
      </c>
      <c r="F4536" t="s">
        <v>4101</v>
      </c>
      <c r="G4536" t="s">
        <v>287</v>
      </c>
      <c r="H4536" s="5">
        <v>495958</v>
      </c>
      <c r="I4536" t="str">
        <f>IFERROR(VLOOKUP(G4536,'NCES Match'!$A$2:$B$1307,2,FALSE),"")</f>
        <v/>
      </c>
      <c r="J4536" cm="1">
        <f t="array" ref="J4536">IFERROR(_xlfn.IFS(B4536=2015,H4536/$O$13,B4536=2016,H4536/$O$14,B4536=2017,H4536/$O$15,B4536=2018,H4536/$O$16,B4536=2019,H4536/$O$17,B4536=2020,H4536/$O$18,B4536=2021,H4536/$O$19,B4536=2022,H4536/$O$20),"")</f>
        <v>3.4193267181481442E-4</v>
      </c>
      <c r="K4536" s="3" cm="1">
        <f t="array" ref="K4536">IFERROR(_xlfn.IFS(B4536=2015,J4536*$P$4,B4536=2016,J4536*$P$5,B4536=2017,J4536*$P$6,B4536=2018,J4536*$P$7,B4536=2019,J4536*$P$8,B4536=2020,J4536*$P$9,B4536=2021,J4536*$P$10,B4536=2022,J4536*$P$11),"")</f>
        <v>580686.41518014937</v>
      </c>
      <c r="L4536" s="3">
        <f t="shared" si="71"/>
        <v>1076644.4151801495</v>
      </c>
    </row>
    <row r="4537" spans="1:12">
      <c r="A4537" t="s">
        <v>4230</v>
      </c>
      <c r="B4537">
        <v>2018</v>
      </c>
      <c r="D4537" t="s">
        <v>285</v>
      </c>
      <c r="E4537" t="s">
        <v>286</v>
      </c>
      <c r="F4537">
        <v>963</v>
      </c>
      <c r="G4537" t="s">
        <v>287</v>
      </c>
      <c r="H4537" s="5">
        <v>514061</v>
      </c>
      <c r="I4537" t="str">
        <f>IFERROR(VLOOKUP(G4537,'NCES Match'!$A$2:$B$1307,2,FALSE),"")</f>
        <v/>
      </c>
      <c r="J4537" cm="1">
        <f t="array" ref="J4537">IFERROR(_xlfn.IFS(B4537=2015,H4537/$O$13,B4537=2016,H4537/$O$14,B4537=2017,H4537/$O$15,B4537=2018,H4537/$O$16,B4537=2019,H4537/$O$17,B4537=2020,H4537/$O$18,B4537=2021,H4537/$O$19,B4537=2022,H4537/$O$20),"")</f>
        <v>3.3545504725033984E-4</v>
      </c>
      <c r="K4537" s="3" cm="1">
        <f t="array" ref="K4537">IFERROR(_xlfn.IFS(B4537=2015,J4537*$P$4,B4537=2016,J4537*$P$5,B4537=2017,J4537*$P$6,B4537=2018,J4537*$P$7,B4537=2019,J4537*$P$8,B4537=2020,J4537*$P$9,B4537=2021,J4537*$P$10,B4537=2022,J4537*$P$11),"")</f>
        <v>575927.10406160064</v>
      </c>
      <c r="L4537" s="3">
        <f t="shared" si="71"/>
        <v>1089988.1040616008</v>
      </c>
    </row>
    <row r="4538" spans="1:12">
      <c r="A4538" t="s">
        <v>4230</v>
      </c>
      <c r="B4538">
        <v>2019</v>
      </c>
      <c r="D4538" t="s">
        <v>285</v>
      </c>
      <c r="E4538" t="s">
        <v>286</v>
      </c>
      <c r="F4538" t="s">
        <v>4183</v>
      </c>
      <c r="G4538" t="s">
        <v>287</v>
      </c>
      <c r="H4538" s="5">
        <v>463358</v>
      </c>
      <c r="I4538" t="str">
        <f>IFERROR(VLOOKUP(G4538,'NCES Match'!$A$2:$B$1307,2,FALSE),"")</f>
        <v/>
      </c>
      <c r="J4538" cm="1">
        <f t="array" ref="J4538">IFERROR(_xlfn.IFS(B4538=2015,H4538/$O$13,B4538=2016,H4538/$O$14,B4538=2017,H4538/$O$15,B4538=2018,H4538/$O$16,B4538=2019,H4538/$O$17,B4538=2020,H4538/$O$18,B4538=2021,H4538/$O$19,B4538=2022,H4538/$O$20),"")</f>
        <v>2.933890307864324E-4</v>
      </c>
      <c r="K4538" s="3" cm="1">
        <f t="array" ref="K4538">IFERROR(_xlfn.IFS(B4538=2015,J4538*$P$4,B4538=2016,J4538*$P$5,B4538=2017,J4538*$P$6,B4538=2018,J4538*$P$7,B4538=2019,J4538*$P$8,B4538=2020,J4538*$P$9,B4538=2021,J4538*$P$10,B4538=2022,J4538*$P$11),"")</f>
        <v>509888.41562348133</v>
      </c>
      <c r="L4538" s="3">
        <f t="shared" si="71"/>
        <v>973246.41562348139</v>
      </c>
    </row>
    <row r="4539" spans="1:12">
      <c r="A4539" t="s">
        <v>4230</v>
      </c>
      <c r="B4539">
        <v>2020</v>
      </c>
      <c r="D4539" t="s">
        <v>285</v>
      </c>
      <c r="E4539" t="s">
        <v>286</v>
      </c>
      <c r="F4539" t="s">
        <v>4183</v>
      </c>
      <c r="G4539" t="s">
        <v>287</v>
      </c>
      <c r="H4539" s="5">
        <v>577235</v>
      </c>
      <c r="I4539" t="str">
        <f>IFERROR(VLOOKUP(G4539,'NCES Match'!$A$2:$B$1307,2,FALSE),"")</f>
        <v/>
      </c>
      <c r="J4539" cm="1">
        <f t="array" ref="J4539">IFERROR(_xlfn.IFS(B4539=2015,H4539/$O$13,B4539=2016,H4539/$O$14,B4539=2017,H4539/$O$15,B4539=2018,H4539/$O$16,B4539=2019,H4539/$O$17,B4539=2020,H4539/$O$18,B4539=2021,H4539/$O$19,B4539=2022,H4539/$O$20),"")</f>
        <v>3.1280801196068459E-4</v>
      </c>
      <c r="K4539" s="3" cm="1">
        <f t="array" ref="K4539">IFERROR(_xlfn.IFS(B4539=2015,J4539*$P$4,B4539=2016,J4539*$P$5,B4539=2017,J4539*$P$6,B4539=2018,J4539*$P$7,B4539=2019,J4539*$P$8,B4539=2020,J4539*$P$9,B4539=2021,J4539*$P$10,B4539=2022,J4539*$P$11),"")</f>
        <v>659400.16976767674</v>
      </c>
      <c r="L4539" s="3">
        <f t="shared" si="71"/>
        <v>1236635.1697676769</v>
      </c>
    </row>
    <row r="4540" spans="1:12">
      <c r="A4540" t="s">
        <v>4230</v>
      </c>
      <c r="B4540">
        <v>2021</v>
      </c>
      <c r="D4540" t="s">
        <v>285</v>
      </c>
      <c r="E4540" t="s">
        <v>286</v>
      </c>
      <c r="F4540" t="s">
        <v>4183</v>
      </c>
      <c r="G4540" t="s">
        <v>287</v>
      </c>
      <c r="H4540" s="5">
        <v>595993.80000000005</v>
      </c>
      <c r="I4540" t="str">
        <f>IFERROR(VLOOKUP(G4540,'NCES Match'!$A$2:$B$1307,2,FALSE),"")</f>
        <v/>
      </c>
      <c r="J4540" cm="1">
        <f t="array" ref="J4540">IFERROR(_xlfn.IFS(B4540=2015,H4540/$O$13,B4540=2016,H4540/$O$14,B4540=2017,H4540/$O$15,B4540=2018,H4540/$O$16,B4540=2019,H4540/$O$17,B4540=2020,H4540/$O$18,B4540=2021,H4540/$O$19,B4540=2022,H4540/$O$20),"")</f>
        <v>3.0493606516599202E-4</v>
      </c>
      <c r="K4540" s="3" cm="1">
        <f t="array" ref="K4540">IFERROR(_xlfn.IFS(B4540=2015,J4540*$P$4,B4540=2016,J4540*$P$5,B4540=2017,J4540*$P$6,B4540=2018,J4540*$P$7,B4540=2019,J4540*$P$8,B4540=2020,J4540*$P$9,B4540=2021,J4540*$P$10,B4540=2022,J4540*$P$11),"")</f>
        <v>652731.89844552684</v>
      </c>
      <c r="L4540" s="3">
        <f t="shared" si="71"/>
        <v>1248725.6984455269</v>
      </c>
    </row>
    <row r="4541" spans="1:12">
      <c r="A4541" t="s">
        <v>4230</v>
      </c>
      <c r="B4541">
        <v>2022</v>
      </c>
      <c r="D4541" t="s">
        <v>285</v>
      </c>
      <c r="E4541" t="s">
        <v>286</v>
      </c>
      <c r="F4541" t="s">
        <v>4183</v>
      </c>
      <c r="G4541" t="s">
        <v>287</v>
      </c>
      <c r="H4541" s="5">
        <v>704032.52</v>
      </c>
      <c r="I4541" t="str">
        <f>IFERROR(VLOOKUP(G4541,'NCES Match'!$A$2:$B$1307,2,FALSE),"")</f>
        <v/>
      </c>
      <c r="J4541" cm="1">
        <f t="array" ref="J4541">IFERROR(_xlfn.IFS(B4541=2015,H4541/$O$13,B4541=2016,H4541/$O$14,B4541=2017,H4541/$O$15,B4541=2018,H4541/$O$16,B4541=2019,H4541/$O$17,B4541=2020,H4541/$O$18,B4541=2021,H4541/$O$19,B4541=2022,H4541/$O$20),"")</f>
        <v>3.0923265625045637E-4</v>
      </c>
      <c r="K4541" s="3" cm="1">
        <f t="array" ref="K4541">IFERROR(_xlfn.IFS(B4541=2015,J4541*$P$4,B4541=2016,J4541*$P$5,B4541=2017,J4541*$P$6,B4541=2018,J4541*$P$7,B4541=2019,J4541*$P$8,B4541=2020,J4541*$P$9,B4541=2021,J4541*$P$10,B4541=2022,J4541*$P$11),"")</f>
        <v>665927.27013559744</v>
      </c>
      <c r="L4541" s="3">
        <f t="shared" si="71"/>
        <v>1369959.7901355973</v>
      </c>
    </row>
    <row r="4542" spans="1:12">
      <c r="A4542" t="s">
        <v>4230</v>
      </c>
      <c r="B4542">
        <v>2023</v>
      </c>
      <c r="D4542" t="s">
        <v>285</v>
      </c>
      <c r="E4542" t="s">
        <v>286</v>
      </c>
      <c r="F4542" t="s">
        <v>4183</v>
      </c>
      <c r="G4542" t="s">
        <v>287</v>
      </c>
      <c r="H4542" s="5">
        <v>785418.4</v>
      </c>
      <c r="I4542" t="str">
        <f>IFERROR(VLOOKUP(G4542,'NCES Match'!$A$2:$B$1307,2,FALSE),"")</f>
        <v/>
      </c>
      <c r="J4542" t="str" cm="1">
        <f t="array" ref="J4542">IFERROR(_xlfn.IFS(B4542=2015,H4542/$O$13,B4542=2016,H4542/$O$14,B4542=2017,H4542/$O$15,B4542=2018,H4542/$O$16,B4542=2019,H4542/$O$17,B4542=2020,H4542/$O$18,B4542=2021,H4542/$O$19,B4542=2022,H4542/$O$20),"")</f>
        <v/>
      </c>
      <c r="K4542" s="3" t="str" cm="1">
        <f t="array" ref="K4542">IFERROR(_xlfn.IFS(B4542=2015,J4542*$P$4,B4542=2016,J4542*$P$5,B4542=2017,J4542*$P$6,B4542=2018,J4542*$P$7,B4542=2019,J4542*$P$8,B4542=2020,J4542*$P$9,B4542=2021,J4542*$P$10,B4542=2022,J4542*$P$11),"")</f>
        <v/>
      </c>
      <c r="L4542" s="3">
        <f t="shared" si="71"/>
        <v>785418.4</v>
      </c>
    </row>
    <row r="4543" spans="1:12">
      <c r="A4543" t="s">
        <v>4230</v>
      </c>
      <c r="B4543">
        <v>2021</v>
      </c>
      <c r="D4543" t="s">
        <v>4174</v>
      </c>
      <c r="E4543" t="s">
        <v>4354</v>
      </c>
      <c r="F4543" t="s">
        <v>4101</v>
      </c>
      <c r="G4543" t="s">
        <v>4176</v>
      </c>
      <c r="H4543" s="5">
        <v>25315.34</v>
      </c>
      <c r="I4543" t="str">
        <f>IFERROR(VLOOKUP(G4543,'NCES Match'!$A$2:$B$1307,2,FALSE),"")</f>
        <v/>
      </c>
      <c r="J4543" cm="1">
        <f t="array" ref="J4543">IFERROR(_xlfn.IFS(B4543=2015,H4543/$O$13,B4543=2016,H4543/$O$14,B4543=2017,H4543/$O$15,B4543=2018,H4543/$O$16,B4543=2019,H4543/$O$17,B4543=2020,H4543/$O$18,B4543=2021,H4543/$O$19,B4543=2022,H4543/$O$20),"")</f>
        <v>1.2952416900879244E-5</v>
      </c>
      <c r="K4543" s="3" cm="1">
        <f t="array" ref="K4543">IFERROR(_xlfn.IFS(B4543=2015,J4543*$P$4,B4543=2016,J4543*$P$5,B4543=2017,J4543*$P$6,B4543=2018,J4543*$P$7,B4543=2019,J4543*$P$8,B4543=2020,J4543*$P$9,B4543=2021,J4543*$P$10,B4543=2022,J4543*$P$11),"")</f>
        <v>27725.338649485919</v>
      </c>
      <c r="L4543" s="3">
        <f t="shared" si="71"/>
        <v>53040.678649485919</v>
      </c>
    </row>
    <row r="4544" spans="1:12">
      <c r="A4544" t="s">
        <v>4230</v>
      </c>
      <c r="B4544">
        <v>2021</v>
      </c>
      <c r="D4544" t="s">
        <v>4358</v>
      </c>
      <c r="E4544" t="s">
        <v>4354</v>
      </c>
      <c r="F4544" t="s">
        <v>4101</v>
      </c>
      <c r="G4544" t="s">
        <v>4359</v>
      </c>
      <c r="H4544" s="5">
        <v>2141.56</v>
      </c>
      <c r="I4544" t="str">
        <f>IFERROR(VLOOKUP(G4544,'NCES Match'!$A$2:$B$1307,2,FALSE),"")</f>
        <v/>
      </c>
      <c r="J4544" cm="1">
        <f t="array" ref="J4544">IFERROR(_xlfn.IFS(B4544=2015,H4544/$O$13,B4544=2016,H4544/$O$14,B4544=2017,H4544/$O$15,B4544=2018,H4544/$O$16,B4544=2019,H4544/$O$17,B4544=2020,H4544/$O$18,B4544=2021,H4544/$O$19,B4544=2022,H4544/$O$20),"")</f>
        <v>1.0957142166862839E-6</v>
      </c>
      <c r="K4544" s="3" cm="1">
        <f t="array" ref="K4544">IFERROR(_xlfn.IFS(B4544=2015,J4544*$P$4,B4544=2016,J4544*$P$5,B4544=2017,J4544*$P$6,B4544=2018,J4544*$P$7,B4544=2019,J4544*$P$8,B4544=2020,J4544*$P$9,B4544=2021,J4544*$P$10,B4544=2022,J4544*$P$11),"")</f>
        <v>2345.4346747147406</v>
      </c>
      <c r="L4544" s="3">
        <f t="shared" si="71"/>
        <v>4486.9946747147405</v>
      </c>
    </row>
    <row r="4545" spans="1:12">
      <c r="A4545" t="s">
        <v>4230</v>
      </c>
      <c r="B4545">
        <v>2022</v>
      </c>
      <c r="D4545" t="s">
        <v>4174</v>
      </c>
      <c r="E4545" t="s">
        <v>4354</v>
      </c>
      <c r="F4545" t="s">
        <v>4101</v>
      </c>
      <c r="G4545" t="s">
        <v>4176</v>
      </c>
      <c r="H4545" s="5">
        <v>27023.58</v>
      </c>
      <c r="I4545" t="str">
        <f>IFERROR(VLOOKUP(G4545,'NCES Match'!$A$2:$B$1307,2,FALSE),"")</f>
        <v/>
      </c>
      <c r="J4545" cm="1">
        <f t="array" ref="J4545">IFERROR(_xlfn.IFS(B4545=2015,H4545/$O$13,B4545=2016,H4545/$O$14,B4545=2017,H4545/$O$15,B4545=2018,H4545/$O$16,B4545=2019,H4545/$O$17,B4545=2020,H4545/$O$18,B4545=2021,H4545/$O$19,B4545=2022,H4545/$O$20),"")</f>
        <v>1.1869584411806301E-5</v>
      </c>
      <c r="K4545" s="3" cm="1">
        <f t="array" ref="K4545">IFERROR(_xlfn.IFS(B4545=2015,J4545*$P$4,B4545=2016,J4545*$P$5,B4545=2017,J4545*$P$6,B4545=2018,J4545*$P$7,B4545=2019,J4545*$P$8,B4545=2020,J4545*$P$9,B4545=2021,J4545*$P$10,B4545=2022,J4545*$P$11),"")</f>
        <v>25560.948319107374</v>
      </c>
      <c r="L4545" s="3">
        <f t="shared" si="71"/>
        <v>52584.528319107376</v>
      </c>
    </row>
    <row r="4546" spans="1:12">
      <c r="A4546" t="s">
        <v>4230</v>
      </c>
      <c r="B4546">
        <v>2022</v>
      </c>
      <c r="D4546" t="s">
        <v>4358</v>
      </c>
      <c r="E4546" t="s">
        <v>4354</v>
      </c>
      <c r="F4546" t="s">
        <v>4101</v>
      </c>
      <c r="G4546" t="s">
        <v>4359</v>
      </c>
      <c r="H4546" s="5">
        <v>7432.05</v>
      </c>
      <c r="I4546" t="str">
        <f>IFERROR(VLOOKUP(G4546,'NCES Match'!$A$2:$B$1307,2,FALSE),"")</f>
        <v/>
      </c>
      <c r="J4546" cm="1">
        <f t="array" ref="J4546">IFERROR(_xlfn.IFS(B4546=2015,H4546/$O$13,B4546=2016,H4546/$O$14,B4546=2017,H4546/$O$15,B4546=2018,H4546/$O$16,B4546=2019,H4546/$O$17,B4546=2020,H4546/$O$18,B4546=2021,H4546/$O$19,B4546=2022,H4546/$O$20),"")</f>
        <v>3.2643840981751869E-6</v>
      </c>
      <c r="K4546" s="3" cm="1">
        <f t="array" ref="K4546">IFERROR(_xlfn.IFS(B4546=2015,J4546*$P$4,B4546=2016,J4546*$P$5,B4546=2017,J4546*$P$6,B4546=2018,J4546*$P$7,B4546=2019,J4546*$P$8,B4546=2020,J4546*$P$9,B4546=2021,J4546*$P$10,B4546=2022,J4546*$P$11),"")</f>
        <v>7029.795680476901</v>
      </c>
      <c r="L4546" s="3">
        <f t="shared" si="71"/>
        <v>14461.845680476901</v>
      </c>
    </row>
    <row r="4547" spans="1:12">
      <c r="A4547" t="s">
        <v>4230</v>
      </c>
      <c r="B4547">
        <v>2023</v>
      </c>
      <c r="D4547" t="s">
        <v>4358</v>
      </c>
      <c r="E4547" t="s">
        <v>4354</v>
      </c>
      <c r="F4547" t="s">
        <v>4101</v>
      </c>
      <c r="G4547" t="s">
        <v>4359</v>
      </c>
      <c r="H4547" s="5">
        <v>8952.7900000000009</v>
      </c>
      <c r="I4547" t="str">
        <f>IFERROR(VLOOKUP(G4547,'NCES Match'!$A$2:$B$1307,2,FALSE),"")</f>
        <v/>
      </c>
      <c r="J4547" t="str" cm="1">
        <f t="array" ref="J4547">IFERROR(_xlfn.IFS(B4547=2015,H4547/$O$13,B4547=2016,H4547/$O$14,B4547=2017,H4547/$O$15,B4547=2018,H4547/$O$16,B4547=2019,H4547/$O$17,B4547=2020,H4547/$O$18,B4547=2021,H4547/$O$19,B4547=2022,H4547/$O$20),"")</f>
        <v/>
      </c>
      <c r="K4547" s="3" t="str" cm="1">
        <f t="array" ref="K4547">IFERROR(_xlfn.IFS(B4547=2015,J4547*$P$4,B4547=2016,J4547*$P$5,B4547=2017,J4547*$P$6,B4547=2018,J4547*$P$7,B4547=2019,J4547*$P$8,B4547=2020,J4547*$P$9,B4547=2021,J4547*$P$10,B4547=2022,J4547*$P$11),"")</f>
        <v/>
      </c>
      <c r="L4547" s="3">
        <f t="shared" ref="L4547:L4610" si="72">SUM(H4547,K4547)</f>
        <v>8952.7900000000009</v>
      </c>
    </row>
    <row r="4548" spans="1:12">
      <c r="A4548">
        <v>4800109</v>
      </c>
      <c r="B4548">
        <v>2015</v>
      </c>
      <c r="C4548" t="s">
        <v>3521</v>
      </c>
      <c r="D4548" t="s">
        <v>3654</v>
      </c>
      <c r="E4548" t="s">
        <v>3655</v>
      </c>
      <c r="G4548" t="s">
        <v>3656</v>
      </c>
      <c r="H4548" s="5">
        <v>13892.15</v>
      </c>
      <c r="I4548">
        <f>IFERROR(VLOOKUP(G4548,'NCES Match'!$A$2:$B$1307,2,FALSE),"")</f>
        <v>4800109</v>
      </c>
      <c r="J4548" cm="1">
        <f t="array" ref="J4548">IFERROR(_xlfn.IFS(B4548=2015,H4548/$O$13,B4548=2016,H4548/$O$14,B4548=2017,H4548/$O$15,B4548=2018,H4548/$O$16,B4548=2019,H4548/$O$17,B4548=2020,H4548/$O$18,B4548=2021,H4548/$O$19,B4548=2022,H4548/$O$20),"")</f>
        <v>1.088316250162354E-5</v>
      </c>
      <c r="K4548" s="3" cm="1">
        <f t="array" ref="K4548">IFERROR(_xlfn.IFS(B4548=2015,J4548*$P$4,B4548=2016,J4548*$P$5,B4548=2017,J4548*$P$6,B4548=2018,J4548*$P$7,B4548=2019,J4548*$P$8,B4548=2020,J4548*$P$9,B4548=2021,J4548*$P$10,B4548=2022,J4548*$P$11),"")</f>
        <v>17320.367976102734</v>
      </c>
      <c r="L4548" s="3">
        <f t="shared" si="72"/>
        <v>31212.517976102732</v>
      </c>
    </row>
    <row r="4549" spans="1:12">
      <c r="A4549">
        <v>4800109</v>
      </c>
      <c r="B4549">
        <v>2016</v>
      </c>
      <c r="C4549" t="s">
        <v>4104</v>
      </c>
      <c r="D4549" t="s">
        <v>3654</v>
      </c>
      <c r="E4549" t="s">
        <v>3655</v>
      </c>
      <c r="F4549" t="s">
        <v>4101</v>
      </c>
      <c r="G4549" t="s">
        <v>3656</v>
      </c>
      <c r="H4549" s="5">
        <v>12902</v>
      </c>
      <c r="I4549">
        <f>IFERROR(VLOOKUP(G4549,'NCES Match'!$A$2:$B$1307,2,FALSE),"")</f>
        <v>4800109</v>
      </c>
      <c r="J4549" cm="1">
        <f t="array" ref="J4549">IFERROR(_xlfn.IFS(B4549=2015,H4549/$O$13,B4549=2016,H4549/$O$14,B4549=2017,H4549/$O$15,B4549=2018,H4549/$O$16,B4549=2019,H4549/$O$17,B4549=2020,H4549/$O$18,B4549=2021,H4549/$O$19,B4549=2022,H4549/$O$20),"")</f>
        <v>9.2361148578789716E-6</v>
      </c>
      <c r="K4549" s="3" cm="1">
        <f t="array" ref="K4549">IFERROR(_xlfn.IFS(B4549=2015,J4549*$P$4,B4549=2016,J4549*$P$5,B4549=2017,J4549*$P$6,B4549=2018,J4549*$P$7,B4549=2019,J4549*$P$8,B4549=2020,J4549*$P$9,B4549=2021,J4549*$P$10,B4549=2022,J4549*$P$11),"")</f>
        <v>15476.322665979083</v>
      </c>
      <c r="L4549" s="3">
        <f t="shared" si="72"/>
        <v>28378.322665979082</v>
      </c>
    </row>
    <row r="4550" spans="1:12">
      <c r="A4550">
        <v>4800109</v>
      </c>
      <c r="B4550">
        <v>2017</v>
      </c>
      <c r="D4550" t="s">
        <v>3654</v>
      </c>
      <c r="E4550" t="s">
        <v>3655</v>
      </c>
      <c r="F4550" t="s">
        <v>4101</v>
      </c>
      <c r="G4550" t="s">
        <v>3656</v>
      </c>
      <c r="H4550" s="5">
        <v>14740</v>
      </c>
      <c r="I4550">
        <f>IFERROR(VLOOKUP(G4550,'NCES Match'!$A$2:$B$1307,2,FALSE),"")</f>
        <v>4800109</v>
      </c>
      <c r="J4550" cm="1">
        <f t="array" ref="J4550">IFERROR(_xlfn.IFS(B4550=2015,H4550/$O$13,B4550=2016,H4550/$O$14,B4550=2017,H4550/$O$15,B4550=2018,H4550/$O$16,B4550=2019,H4550/$O$17,B4550=2020,H4550/$O$18,B4550=2021,H4550/$O$19,B4550=2022,H4550/$O$20),"")</f>
        <v>1.0162327419963716E-5</v>
      </c>
      <c r="K4550" s="3" cm="1">
        <f t="array" ref="K4550">IFERROR(_xlfn.IFS(B4550=2015,J4550*$P$4,B4550=2016,J4550*$P$5,B4550=2017,J4550*$P$6,B4550=2018,J4550*$P$7,B4550=2019,J4550*$P$8,B4550=2020,J4550*$P$9,B4550=2021,J4550*$P$10,B4550=2022,J4550*$P$11),"")</f>
        <v>17258.15040740426</v>
      </c>
      <c r="L4550" s="3">
        <f t="shared" si="72"/>
        <v>31998.15040740426</v>
      </c>
    </row>
    <row r="4551" spans="1:12">
      <c r="A4551">
        <v>4800109</v>
      </c>
      <c r="B4551">
        <v>2018</v>
      </c>
      <c r="D4551" t="s">
        <v>3654</v>
      </c>
      <c r="E4551" t="s">
        <v>3655</v>
      </c>
      <c r="F4551" t="s">
        <v>4101</v>
      </c>
      <c r="G4551" t="s">
        <v>3656</v>
      </c>
      <c r="H4551" s="5">
        <v>14354</v>
      </c>
      <c r="I4551">
        <f>IFERROR(VLOOKUP(G4551,'NCES Match'!$A$2:$B$1307,2,FALSE),"")</f>
        <v>4800109</v>
      </c>
      <c r="J4551" cm="1">
        <f t="array" ref="J4551">IFERROR(_xlfn.IFS(B4551=2015,H4551/$O$13,B4551=2016,H4551/$O$14,B4551=2017,H4551/$O$15,B4551=2018,H4551/$O$16,B4551=2019,H4551/$O$17,B4551=2020,H4551/$O$18,B4551=2021,H4551/$O$19,B4551=2022,H4551/$O$20),"")</f>
        <v>9.3668295167915444E-6</v>
      </c>
      <c r="K4551" s="3" cm="1">
        <f t="array" ref="K4551">IFERROR(_xlfn.IFS(B4551=2015,J4551*$P$4,B4551=2016,J4551*$P$5,B4551=2017,J4551*$P$6,B4551=2018,J4551*$P$7,B4551=2019,J4551*$P$8,B4551=2020,J4551*$P$9,B4551=2021,J4551*$P$10,B4551=2022,J4551*$P$11),"")</f>
        <v>16081.472143773241</v>
      </c>
      <c r="L4551" s="3">
        <f t="shared" si="72"/>
        <v>30435.472143773241</v>
      </c>
    </row>
    <row r="4552" spans="1:12">
      <c r="A4552">
        <v>4800109</v>
      </c>
      <c r="B4552">
        <v>2019</v>
      </c>
      <c r="D4552" t="s">
        <v>3654</v>
      </c>
      <c r="E4552" t="s">
        <v>3655</v>
      </c>
      <c r="F4552" t="s">
        <v>4101</v>
      </c>
      <c r="G4552" t="s">
        <v>3656</v>
      </c>
      <c r="H4552" s="5">
        <v>15181</v>
      </c>
      <c r="I4552">
        <f>IFERROR(VLOOKUP(G4552,'NCES Match'!$A$2:$B$1307,2,FALSE),"")</f>
        <v>4800109</v>
      </c>
      <c r="J4552" cm="1">
        <f t="array" ref="J4552">IFERROR(_xlfn.IFS(B4552=2015,H4552/$O$13,B4552=2016,H4552/$O$14,B4552=2017,H4552/$O$15,B4552=2018,H4552/$O$16,B4552=2019,H4552/$O$17,B4552=2020,H4552/$O$18,B4552=2021,H4552/$O$19,B4552=2022,H4552/$O$20),"")</f>
        <v>9.6123059845062131E-6</v>
      </c>
      <c r="K4552" s="3" cm="1">
        <f t="array" ref="K4552">IFERROR(_xlfn.IFS(B4552=2015,J4552*$P$4,B4552=2016,J4552*$P$5,B4552=2017,J4552*$P$6,B4552=2018,J4552*$P$7,B4552=2019,J4552*$P$8,B4552=2020,J4552*$P$9,B4552=2021,J4552*$P$10,B4552=2022,J4552*$P$11),"")</f>
        <v>16705.476192447459</v>
      </c>
      <c r="L4552" s="3">
        <f t="shared" si="72"/>
        <v>31886.476192447459</v>
      </c>
    </row>
    <row r="4553" spans="1:12">
      <c r="A4553">
        <v>4800109</v>
      </c>
      <c r="B4553">
        <v>2020</v>
      </c>
      <c r="D4553" t="s">
        <v>3654</v>
      </c>
      <c r="E4553" t="s">
        <v>3655</v>
      </c>
      <c r="F4553" t="s">
        <v>4230</v>
      </c>
      <c r="G4553" t="s">
        <v>3656</v>
      </c>
      <c r="H4553" s="5">
        <v>31645</v>
      </c>
      <c r="I4553">
        <f>IFERROR(VLOOKUP(G4553,'NCES Match'!$A$2:$B$1307,2,FALSE),"")</f>
        <v>4800109</v>
      </c>
      <c r="J4553" cm="1">
        <f t="array" ref="J4553">IFERROR(_xlfn.IFS(B4553=2015,H4553/$O$13,B4553=2016,H4553/$O$14,B4553=2017,H4553/$O$15,B4553=2018,H4553/$O$16,B4553=2019,H4553/$O$17,B4553=2020,H4553/$O$18,B4553=2021,H4553/$O$19,B4553=2022,H4553/$O$20),"")</f>
        <v>1.7148664821945765E-5</v>
      </c>
      <c r="K4553" s="3" cm="1">
        <f t="array" ref="K4553">IFERROR(_xlfn.IFS(B4553=2015,J4553*$P$4,B4553=2016,J4553*$P$5,B4553=2017,J4553*$P$6,B4553=2018,J4553*$P$7,B4553=2019,J4553*$P$8,B4553=2020,J4553*$P$9,B4553=2021,J4553*$P$10,B4553=2022,J4553*$P$11),"")</f>
        <v>36149.433718153145</v>
      </c>
      <c r="L4553" s="3">
        <f t="shared" si="72"/>
        <v>67794.433718153145</v>
      </c>
    </row>
    <row r="4554" spans="1:12">
      <c r="A4554">
        <v>4800109</v>
      </c>
      <c r="B4554">
        <v>2021</v>
      </c>
      <c r="D4554" t="s">
        <v>3654</v>
      </c>
      <c r="E4554" t="s">
        <v>3655</v>
      </c>
      <c r="F4554" t="s">
        <v>4101</v>
      </c>
      <c r="G4554" t="s">
        <v>3656</v>
      </c>
      <c r="H4554" s="5">
        <v>35802.980000000003</v>
      </c>
      <c r="I4554">
        <f>IFERROR(VLOOKUP(G4554,'NCES Match'!$A$2:$B$1307,2,FALSE),"")</f>
        <v>4800109</v>
      </c>
      <c r="J4554" cm="1">
        <f t="array" ref="J4554">IFERROR(_xlfn.IFS(B4554=2015,H4554/$O$13,B4554=2016,H4554/$O$14,B4554=2017,H4554/$O$15,B4554=2018,H4554/$O$16,B4554=2019,H4554/$O$17,B4554=2020,H4554/$O$18,B4554=2021,H4554/$O$19,B4554=2022,H4554/$O$20),"")</f>
        <v>1.8318344657975821E-5</v>
      </c>
      <c r="K4554" s="3" cm="1">
        <f t="array" ref="K4554">IFERROR(_xlfn.IFS(B4554=2015,J4554*$P$4,B4554=2016,J4554*$P$5,B4554=2017,J4554*$P$6,B4554=2018,J4554*$P$7,B4554=2019,J4554*$P$8,B4554=2020,J4554*$P$9,B4554=2021,J4554*$P$10,B4554=2022,J4554*$P$11),"")</f>
        <v>39211.392979939104</v>
      </c>
      <c r="L4554" s="3">
        <f t="shared" si="72"/>
        <v>75014.3729799391</v>
      </c>
    </row>
    <row r="4555" spans="1:12">
      <c r="A4555">
        <v>4800109</v>
      </c>
      <c r="B4555">
        <v>2022</v>
      </c>
      <c r="D4555" t="s">
        <v>3654</v>
      </c>
      <c r="E4555" t="s">
        <v>3655</v>
      </c>
      <c r="F4555" t="s">
        <v>4101</v>
      </c>
      <c r="G4555" t="s">
        <v>3656</v>
      </c>
      <c r="H4555" s="5">
        <v>42752.66</v>
      </c>
      <c r="I4555">
        <f>IFERROR(VLOOKUP(G4555,'NCES Match'!$A$2:$B$1307,2,FALSE),"")</f>
        <v>4800109</v>
      </c>
      <c r="J4555" cm="1">
        <f t="array" ref="J4555">IFERROR(_xlfn.IFS(B4555=2015,H4555/$O$13,B4555=2016,H4555/$O$14,B4555=2017,H4555/$O$15,B4555=2018,H4555/$O$16,B4555=2019,H4555/$O$17,B4555=2020,H4555/$O$18,B4555=2021,H4555/$O$19,B4555=2022,H4555/$O$20),"")</f>
        <v>1.8778278329490571E-5</v>
      </c>
      <c r="K4555" s="3" cm="1">
        <f t="array" ref="K4555">IFERROR(_xlfn.IFS(B4555=2015,J4555*$P$4,B4555=2016,J4555*$P$5,B4555=2017,J4555*$P$6,B4555=2018,J4555*$P$7,B4555=2019,J4555*$P$8,B4555=2020,J4555*$P$9,B4555=2021,J4555*$P$10,B4555=2022,J4555*$P$11),"")</f>
        <v>40438.703264496013</v>
      </c>
      <c r="L4555" s="3">
        <f t="shared" si="72"/>
        <v>83191.363264496016</v>
      </c>
    </row>
    <row r="4556" spans="1:12">
      <c r="A4556">
        <v>4800109</v>
      </c>
      <c r="B4556">
        <v>2023</v>
      </c>
      <c r="D4556" t="s">
        <v>3654</v>
      </c>
      <c r="E4556" t="s">
        <v>3655</v>
      </c>
      <c r="F4556" t="s">
        <v>4101</v>
      </c>
      <c r="G4556" t="s">
        <v>3656</v>
      </c>
      <c r="H4556" s="5">
        <v>33823.08</v>
      </c>
      <c r="I4556">
        <f>IFERROR(VLOOKUP(G4556,'NCES Match'!$A$2:$B$1307,2,FALSE),"")</f>
        <v>4800109</v>
      </c>
      <c r="J4556" t="str" cm="1">
        <f t="array" ref="J4556">IFERROR(_xlfn.IFS(B4556=2015,H4556/$O$13,B4556=2016,H4556/$O$14,B4556=2017,H4556/$O$15,B4556=2018,H4556/$O$16,B4556=2019,H4556/$O$17,B4556=2020,H4556/$O$18,B4556=2021,H4556/$O$19,B4556=2022,H4556/$O$20),"")</f>
        <v/>
      </c>
      <c r="K4556" s="3" t="str" cm="1">
        <f t="array" ref="K4556">IFERROR(_xlfn.IFS(B4556=2015,J4556*$P$4,B4556=2016,J4556*$P$5,B4556=2017,J4556*$P$6,B4556=2018,J4556*$P$7,B4556=2019,J4556*$P$8,B4556=2020,J4556*$P$9,B4556=2021,J4556*$P$10,B4556=2022,J4556*$P$11),"")</f>
        <v/>
      </c>
      <c r="L4556" s="3">
        <f t="shared" si="72"/>
        <v>33823.08</v>
      </c>
    </row>
    <row r="4557" spans="1:12">
      <c r="A4557">
        <v>4820760</v>
      </c>
      <c r="B4557">
        <v>2015</v>
      </c>
      <c r="C4557" t="s">
        <v>381</v>
      </c>
      <c r="D4557" t="s">
        <v>1439</v>
      </c>
      <c r="E4557" t="s">
        <v>1440</v>
      </c>
      <c r="G4557" t="s">
        <v>1441</v>
      </c>
      <c r="H4557" s="5">
        <v>287828.90999999997</v>
      </c>
      <c r="I4557">
        <f>IFERROR(VLOOKUP(G4557,'NCES Match'!$A$2:$B$1307,2,FALSE),"")</f>
        <v>4820760</v>
      </c>
      <c r="J4557" cm="1">
        <f t="array" ref="J4557">IFERROR(_xlfn.IFS(B4557=2015,H4557/$O$13,B4557=2016,H4557/$O$14,B4557=2017,H4557/$O$15,B4557=2018,H4557/$O$16,B4557=2019,H4557/$O$17,B4557=2020,H4557/$O$18,B4557=2021,H4557/$O$19,B4557=2022,H4557/$O$20),"")</f>
        <v>2.2548624944268358E-4</v>
      </c>
      <c r="K4557" s="3" cm="1">
        <f t="array" ref="K4557">IFERROR(_xlfn.IFS(B4557=2015,J4557*$P$4,B4557=2016,J4557*$P$5,B4557=2017,J4557*$P$6,B4557=2018,J4557*$P$7,B4557=2019,J4557*$P$8,B4557=2020,J4557*$P$9,B4557=2021,J4557*$P$10,B4557=2022,J4557*$P$11),"")</f>
        <v>358857.52999791654</v>
      </c>
      <c r="L4557" s="3">
        <f t="shared" si="72"/>
        <v>646686.43999791658</v>
      </c>
    </row>
    <row r="4558" spans="1:12">
      <c r="A4558">
        <v>4820760</v>
      </c>
      <c r="B4558">
        <v>2016</v>
      </c>
      <c r="C4558" t="s">
        <v>4102</v>
      </c>
      <c r="D4558" t="s">
        <v>1439</v>
      </c>
      <c r="E4558" t="s">
        <v>1440</v>
      </c>
      <c r="F4558" t="s">
        <v>4101</v>
      </c>
      <c r="G4558" t="s">
        <v>1441</v>
      </c>
      <c r="H4558" s="5">
        <v>281789</v>
      </c>
      <c r="I4558">
        <f>IFERROR(VLOOKUP(G4558,'NCES Match'!$A$2:$B$1307,2,FALSE),"")</f>
        <v>4820760</v>
      </c>
      <c r="J4558" cm="1">
        <f t="array" ref="J4558">IFERROR(_xlfn.IFS(B4558=2015,H4558/$O$13,B4558=2016,H4558/$O$14,B4558=2017,H4558/$O$15,B4558=2018,H4558/$O$16,B4558=2019,H4558/$O$17,B4558=2020,H4558/$O$18,B4558=2021,H4558/$O$19,B4558=2022,H4558/$O$20),"")</f>
        <v>2.0172342037566714E-4</v>
      </c>
      <c r="K4558" s="3" cm="1">
        <f t="array" ref="K4558">IFERROR(_xlfn.IFS(B4558=2015,J4558*$P$4,B4558=2016,J4558*$P$5,B4558=2017,J4558*$P$6,B4558=2018,J4558*$P$7,B4558=2019,J4558*$P$8,B4558=2020,J4558*$P$9,B4558=2021,J4558*$P$10,B4558=2022,J4558*$P$11),"")</f>
        <v>338014.06663490774</v>
      </c>
      <c r="L4558" s="3">
        <f t="shared" si="72"/>
        <v>619803.06663490774</v>
      </c>
    </row>
    <row r="4559" spans="1:12">
      <c r="A4559">
        <v>4820760</v>
      </c>
      <c r="B4559">
        <v>2017</v>
      </c>
      <c r="D4559" t="s">
        <v>1439</v>
      </c>
      <c r="E4559" t="s">
        <v>1440</v>
      </c>
      <c r="F4559" t="s">
        <v>4101</v>
      </c>
      <c r="G4559" t="s">
        <v>1441</v>
      </c>
      <c r="H4559" s="5">
        <v>287284</v>
      </c>
      <c r="I4559">
        <f>IFERROR(VLOOKUP(G4559,'NCES Match'!$A$2:$B$1307,2,FALSE),"")</f>
        <v>4820760</v>
      </c>
      <c r="J4559" cm="1">
        <f t="array" ref="J4559">IFERROR(_xlfn.IFS(B4559=2015,H4559/$O$13,B4559=2016,H4559/$O$14,B4559=2017,H4559/$O$15,B4559=2018,H4559/$O$16,B4559=2019,H4559/$O$17,B4559=2020,H4559/$O$18,B4559=2021,H4559/$O$19,B4559=2022,H4559/$O$20),"")</f>
        <v>1.9806472662936607E-4</v>
      </c>
      <c r="K4559" s="3" cm="1">
        <f t="array" ref="K4559">IFERROR(_xlfn.IFS(B4559=2015,J4559*$P$4,B4559=2016,J4559*$P$5,B4559=2017,J4559*$P$6,B4559=2018,J4559*$P$7,B4559=2019,J4559*$P$8,B4559=2020,J4559*$P$9,B4559=2021,J4559*$P$10,B4559=2022,J4559*$P$11),"")</f>
        <v>336362.99061334634</v>
      </c>
      <c r="L4559" s="3">
        <f t="shared" si="72"/>
        <v>623646.99061334634</v>
      </c>
    </row>
    <row r="4560" spans="1:12">
      <c r="A4560">
        <v>4820760</v>
      </c>
      <c r="B4560">
        <v>2018</v>
      </c>
      <c r="D4560" t="s">
        <v>1439</v>
      </c>
      <c r="E4560" t="s">
        <v>1440</v>
      </c>
      <c r="F4560" t="s">
        <v>4101</v>
      </c>
      <c r="G4560" t="s">
        <v>1441</v>
      </c>
      <c r="H4560" s="5">
        <v>300537</v>
      </c>
      <c r="I4560">
        <f>IFERROR(VLOOKUP(G4560,'NCES Match'!$A$2:$B$1307,2,FALSE),"")</f>
        <v>4820760</v>
      </c>
      <c r="J4560" cm="1">
        <f t="array" ref="J4560">IFERROR(_xlfn.IFS(B4560=2015,H4560/$O$13,B4560=2016,H4560/$O$14,B4560=2017,H4560/$O$15,B4560=2018,H4560/$O$16,B4560=2019,H4560/$O$17,B4560=2020,H4560/$O$18,B4560=2021,H4560/$O$19,B4560=2022,H4560/$O$20),"")</f>
        <v>1.9611807457767732E-4</v>
      </c>
      <c r="K4560" s="3" cm="1">
        <f t="array" ref="K4560">IFERROR(_xlfn.IFS(B4560=2015,J4560*$P$4,B4560=2016,J4560*$P$5,B4560=2017,J4560*$P$6,B4560=2018,J4560*$P$7,B4560=2019,J4560*$P$8,B4560=2020,J4560*$P$9,B4560=2021,J4560*$P$10,B4560=2022,J4560*$P$11),"")</f>
        <v>336705.96305372566</v>
      </c>
      <c r="L4560" s="3">
        <f t="shared" si="72"/>
        <v>637242.96305372566</v>
      </c>
    </row>
    <row r="4561" spans="1:12">
      <c r="A4561">
        <v>4820760</v>
      </c>
      <c r="B4561">
        <v>2019</v>
      </c>
      <c r="D4561" t="s">
        <v>1439</v>
      </c>
      <c r="E4561" t="s">
        <v>1440</v>
      </c>
      <c r="F4561" t="s">
        <v>4101</v>
      </c>
      <c r="G4561" t="s">
        <v>1441</v>
      </c>
      <c r="H4561" s="5">
        <v>302951</v>
      </c>
      <c r="I4561">
        <f>IFERROR(VLOOKUP(G4561,'NCES Match'!$A$2:$B$1307,2,FALSE),"")</f>
        <v>4820760</v>
      </c>
      <c r="J4561" cm="1">
        <f t="array" ref="J4561">IFERROR(_xlfn.IFS(B4561=2015,H4561/$O$13,B4561=2016,H4561/$O$14,B4561=2017,H4561/$O$15,B4561=2018,H4561/$O$16,B4561=2019,H4561/$O$17,B4561=2020,H4561/$O$18,B4561=2021,H4561/$O$19,B4561=2022,H4561/$O$20),"")</f>
        <v>1.9182252225229839E-4</v>
      </c>
      <c r="K4561" s="3" cm="1">
        <f t="array" ref="K4561">IFERROR(_xlfn.IFS(B4561=2015,J4561*$P$4,B4561=2016,J4561*$P$5,B4561=2017,J4561*$P$6,B4561=2018,J4561*$P$7,B4561=2019,J4561*$P$8,B4561=2020,J4561*$P$9,B4561=2021,J4561*$P$10,B4561=2022,J4561*$P$11),"")</f>
        <v>333373.34286134975</v>
      </c>
      <c r="L4561" s="3">
        <f t="shared" si="72"/>
        <v>636324.34286134969</v>
      </c>
    </row>
    <row r="4562" spans="1:12">
      <c r="A4562">
        <v>4820760</v>
      </c>
      <c r="B4562">
        <v>2020</v>
      </c>
      <c r="D4562" t="s">
        <v>1439</v>
      </c>
      <c r="E4562" t="s">
        <v>1440</v>
      </c>
      <c r="F4562" t="s">
        <v>4230</v>
      </c>
      <c r="G4562" t="s">
        <v>1441</v>
      </c>
      <c r="H4562" s="5">
        <v>325656</v>
      </c>
      <c r="I4562">
        <f>IFERROR(VLOOKUP(G4562,'NCES Match'!$A$2:$B$1307,2,FALSE),"")</f>
        <v>4820760</v>
      </c>
      <c r="J4562" cm="1">
        <f t="array" ref="J4562">IFERROR(_xlfn.IFS(B4562=2015,H4562/$O$13,B4562=2016,H4562/$O$14,B4562=2017,H4562/$O$15,B4562=2018,H4562/$O$16,B4562=2019,H4562/$O$17,B4562=2020,H4562/$O$18,B4562=2021,H4562/$O$19,B4562=2022,H4562/$O$20),"")</f>
        <v>1.7647544924176238E-4</v>
      </c>
      <c r="K4562" s="3" cm="1">
        <f t="array" ref="K4562">IFERROR(_xlfn.IFS(B4562=2015,J4562*$P$4,B4562=2016,J4562*$P$5,B4562=2017,J4562*$P$6,B4562=2018,J4562*$P$7,B4562=2019,J4562*$P$8,B4562=2020,J4562*$P$9,B4562=2021,J4562*$P$10,B4562=2022,J4562*$P$11),"")</f>
        <v>372010.7437800247</v>
      </c>
      <c r="L4562" s="3">
        <f t="shared" si="72"/>
        <v>697666.7437800247</v>
      </c>
    </row>
    <row r="4563" spans="1:12">
      <c r="A4563">
        <v>4820760</v>
      </c>
      <c r="B4563">
        <v>2021</v>
      </c>
      <c r="D4563" t="s">
        <v>1439</v>
      </c>
      <c r="E4563" t="s">
        <v>1440</v>
      </c>
      <c r="F4563" t="s">
        <v>4230</v>
      </c>
      <c r="G4563" t="s">
        <v>1441</v>
      </c>
      <c r="H4563" s="5">
        <v>336526.22</v>
      </c>
      <c r="I4563">
        <f>IFERROR(VLOOKUP(G4563,'NCES Match'!$A$2:$B$1307,2,FALSE),"")</f>
        <v>4820760</v>
      </c>
      <c r="J4563" cm="1">
        <f t="array" ref="J4563">IFERROR(_xlfn.IFS(B4563=2015,H4563/$O$13,B4563=2016,H4563/$O$14,B4563=2017,H4563/$O$15,B4563=2018,H4563/$O$16,B4563=2019,H4563/$O$17,B4563=2020,H4563/$O$18,B4563=2021,H4563/$O$19,B4563=2022,H4563/$O$20),"")</f>
        <v>1.7218129006037471E-4</v>
      </c>
      <c r="K4563" s="3" cm="1">
        <f t="array" ref="K4563">IFERROR(_xlfn.IFS(B4563=2015,J4563*$P$4,B4563=2016,J4563*$P$5,B4563=2017,J4563*$P$6,B4563=2018,J4563*$P$7,B4563=2019,J4563*$P$8,B4563=2020,J4563*$P$9,B4563=2021,J4563*$P$10,B4563=2022,J4563*$P$11),"")</f>
        <v>368563.22743172327</v>
      </c>
      <c r="L4563" s="3">
        <f t="shared" si="72"/>
        <v>705089.44743172324</v>
      </c>
    </row>
    <row r="4564" spans="1:12">
      <c r="A4564">
        <v>4820760</v>
      </c>
      <c r="B4564">
        <v>2022</v>
      </c>
      <c r="D4564" t="s">
        <v>1439</v>
      </c>
      <c r="E4564" t="s">
        <v>1440</v>
      </c>
      <c r="F4564" t="s">
        <v>4101</v>
      </c>
      <c r="G4564" t="s">
        <v>1441</v>
      </c>
      <c r="H4564" s="5">
        <v>368069.07</v>
      </c>
      <c r="I4564">
        <f>IFERROR(VLOOKUP(G4564,'NCES Match'!$A$2:$B$1307,2,FALSE),"")</f>
        <v>4820760</v>
      </c>
      <c r="J4564" cm="1">
        <f t="array" ref="J4564">IFERROR(_xlfn.IFS(B4564=2015,H4564/$O$13,B4564=2016,H4564/$O$14,B4564=2017,H4564/$O$15,B4564=2018,H4564/$O$16,B4564=2019,H4564/$O$17,B4564=2020,H4564/$O$18,B4564=2021,H4564/$O$19,B4564=2022,H4564/$O$20),"")</f>
        <v>1.6166721417887794E-4</v>
      </c>
      <c r="K4564" s="3" cm="1">
        <f t="array" ref="K4564">IFERROR(_xlfn.IFS(B4564=2015,J4564*$P$4,B4564=2016,J4564*$P$5,B4564=2017,J4564*$P$6,B4564=2018,J4564*$P$7,B4564=2019,J4564*$P$8,B4564=2020,J4564*$P$9,B4564=2021,J4564*$P$10,B4564=2022,J4564*$P$11),"")</f>
        <v>348147.59836157592</v>
      </c>
      <c r="L4564" s="3">
        <f t="shared" si="72"/>
        <v>716216.66836157592</v>
      </c>
    </row>
    <row r="4565" spans="1:12">
      <c r="A4565">
        <v>4820760</v>
      </c>
      <c r="B4565">
        <v>2023</v>
      </c>
      <c r="D4565" t="s">
        <v>1439</v>
      </c>
      <c r="E4565" t="s">
        <v>1440</v>
      </c>
      <c r="F4565" t="s">
        <v>4101</v>
      </c>
      <c r="G4565" t="s">
        <v>1441</v>
      </c>
      <c r="H4565" s="5">
        <v>434276.17</v>
      </c>
      <c r="I4565">
        <f>IFERROR(VLOOKUP(G4565,'NCES Match'!$A$2:$B$1307,2,FALSE),"")</f>
        <v>4820760</v>
      </c>
      <c r="J4565" t="str" cm="1">
        <f t="array" ref="J4565">IFERROR(_xlfn.IFS(B4565=2015,H4565/$O$13,B4565=2016,H4565/$O$14,B4565=2017,H4565/$O$15,B4565=2018,H4565/$O$16,B4565=2019,H4565/$O$17,B4565=2020,H4565/$O$18,B4565=2021,H4565/$O$19,B4565=2022,H4565/$O$20),"")</f>
        <v/>
      </c>
      <c r="K4565" s="3" t="str" cm="1">
        <f t="array" ref="K4565">IFERROR(_xlfn.IFS(B4565=2015,J4565*$P$4,B4565=2016,J4565*$P$5,B4565=2017,J4565*$P$6,B4565=2018,J4565*$P$7,B4565=2019,J4565*$P$8,B4565=2020,J4565*$P$9,B4565=2021,J4565*$P$10,B4565=2022,J4565*$P$11),"")</f>
        <v/>
      </c>
      <c r="L4565" s="3">
        <f t="shared" si="72"/>
        <v>434276.17</v>
      </c>
    </row>
    <row r="4566" spans="1:12">
      <c r="A4566">
        <v>4825620</v>
      </c>
      <c r="B4566">
        <v>2015</v>
      </c>
      <c r="C4566" t="s">
        <v>381</v>
      </c>
      <c r="D4566" t="s">
        <v>1854</v>
      </c>
      <c r="E4566" t="s">
        <v>1855</v>
      </c>
      <c r="G4566" t="s">
        <v>1856</v>
      </c>
      <c r="H4566" s="5">
        <v>467297.42</v>
      </c>
      <c r="I4566">
        <f>IFERROR(VLOOKUP(G4566,'NCES Match'!$A$2:$B$1307,2,FALSE),"")</f>
        <v>4825620</v>
      </c>
      <c r="J4566" cm="1">
        <f t="array" ref="J4566">IFERROR(_xlfn.IFS(B4566=2015,H4566/$O$13,B4566=2016,H4566/$O$14,B4566=2017,H4566/$O$15,B4566=2018,H4566/$O$16,B4566=2019,H4566/$O$17,B4566=2020,H4566/$O$18,B4566=2021,H4566/$O$19,B4566=2022,H4566/$O$20),"")</f>
        <v>3.6608255442457981E-4</v>
      </c>
      <c r="K4566" s="3" cm="1">
        <f t="array" ref="K4566">IFERROR(_xlfn.IFS(B4566=2015,J4566*$P$4,B4566=2016,J4566*$P$5,B4566=2017,J4566*$P$6,B4566=2018,J4566*$P$7,B4566=2019,J4566*$P$8,B4566=2020,J4566*$P$9,B4566=2021,J4566*$P$10,B4566=2022,J4566*$P$11),"")</f>
        <v>582614.15754101635</v>
      </c>
      <c r="L4566" s="3">
        <f t="shared" si="72"/>
        <v>1049911.5775410163</v>
      </c>
    </row>
    <row r="4567" spans="1:12">
      <c r="A4567">
        <v>4825620</v>
      </c>
      <c r="B4567">
        <v>2016</v>
      </c>
      <c r="C4567" t="s">
        <v>4102</v>
      </c>
      <c r="D4567" t="s">
        <v>1854</v>
      </c>
      <c r="E4567" t="s">
        <v>1855</v>
      </c>
      <c r="F4567" t="s">
        <v>4101</v>
      </c>
      <c r="G4567" t="s">
        <v>1856</v>
      </c>
      <c r="H4567" s="5">
        <v>471577</v>
      </c>
      <c r="I4567">
        <f>IFERROR(VLOOKUP(G4567,'NCES Match'!$A$2:$B$1307,2,FALSE),"")</f>
        <v>4825620</v>
      </c>
      <c r="J4567" cm="1">
        <f t="array" ref="J4567">IFERROR(_xlfn.IFS(B4567=2015,H4567/$O$13,B4567=2016,H4567/$O$14,B4567=2017,H4567/$O$15,B4567=2018,H4567/$O$16,B4567=2019,H4567/$O$17,B4567=2020,H4567/$O$18,B4567=2021,H4567/$O$19,B4567=2022,H4567/$O$20),"")</f>
        <v>3.3758636927096511E-4</v>
      </c>
      <c r="K4567" s="3" cm="1">
        <f t="array" ref="K4567">IFERROR(_xlfn.IFS(B4567=2015,J4567*$P$4,B4567=2016,J4567*$P$5,B4567=2017,J4567*$P$6,B4567=2018,J4567*$P$7,B4567=2019,J4567*$P$8,B4567=2020,J4567*$P$9,B4567=2021,J4567*$P$10,B4567=2022,J4567*$P$11),"")</f>
        <v>565670.26924929617</v>
      </c>
      <c r="L4567" s="3">
        <f t="shared" si="72"/>
        <v>1037247.2692492962</v>
      </c>
    </row>
    <row r="4568" spans="1:12">
      <c r="A4568">
        <v>4825620</v>
      </c>
      <c r="B4568">
        <v>2017</v>
      </c>
      <c r="D4568" t="s">
        <v>1854</v>
      </c>
      <c r="E4568" t="s">
        <v>1855</v>
      </c>
      <c r="F4568" t="s">
        <v>4101</v>
      </c>
      <c r="G4568" t="s">
        <v>1856</v>
      </c>
      <c r="H4568" s="5">
        <v>493954</v>
      </c>
      <c r="I4568">
        <f>IFERROR(VLOOKUP(G4568,'NCES Match'!$A$2:$B$1307,2,FALSE),"")</f>
        <v>4825620</v>
      </c>
      <c r="J4568" cm="1">
        <f t="array" ref="J4568">IFERROR(_xlfn.IFS(B4568=2015,H4568/$O$13,B4568=2016,H4568/$O$14,B4568=2017,H4568/$O$15,B4568=2018,H4568/$O$16,B4568=2019,H4568/$O$17,B4568=2020,H4568/$O$18,B4568=2021,H4568/$O$19,B4568=2022,H4568/$O$20),"")</f>
        <v>3.4055103652650998E-4</v>
      </c>
      <c r="K4568" s="3" cm="1">
        <f t="array" ref="K4568">IFERROR(_xlfn.IFS(B4568=2015,J4568*$P$4,B4568=2016,J4568*$P$5,B4568=2017,J4568*$P$6,B4568=2018,J4568*$P$7,B4568=2019,J4568*$P$8,B4568=2020,J4568*$P$9,B4568=2021,J4568*$P$10,B4568=2022,J4568*$P$11),"")</f>
        <v>578340.05606098799</v>
      </c>
      <c r="L4568" s="3">
        <f t="shared" si="72"/>
        <v>1072294.056060988</v>
      </c>
    </row>
    <row r="4569" spans="1:12">
      <c r="A4569">
        <v>4825620</v>
      </c>
      <c r="B4569">
        <v>2018</v>
      </c>
      <c r="D4569" t="s">
        <v>1854</v>
      </c>
      <c r="E4569" t="s">
        <v>1855</v>
      </c>
      <c r="F4569" t="s">
        <v>4101</v>
      </c>
      <c r="G4569" t="s">
        <v>1856</v>
      </c>
      <c r="H4569" s="5">
        <v>517629</v>
      </c>
      <c r="I4569">
        <f>IFERROR(VLOOKUP(G4569,'NCES Match'!$A$2:$B$1307,2,FALSE),"")</f>
        <v>4825620</v>
      </c>
      <c r="J4569" cm="1">
        <f t="array" ref="J4569">IFERROR(_xlfn.IFS(B4569=2015,H4569/$O$13,B4569=2016,H4569/$O$14,B4569=2017,H4569/$O$15,B4569=2018,H4569/$O$16,B4569=2019,H4569/$O$17,B4569=2020,H4569/$O$18,B4569=2021,H4569/$O$19,B4569=2022,H4569/$O$20),"")</f>
        <v>3.3778337717342132E-4</v>
      </c>
      <c r="K4569" s="3" cm="1">
        <f t="array" ref="K4569">IFERROR(_xlfn.IFS(B4569=2015,J4569*$P$4,B4569=2016,J4569*$P$5,B4569=2017,J4569*$P$6,B4569=2018,J4569*$P$7,B4569=2019,J4569*$P$8,B4569=2020,J4569*$P$9,B4569=2021,J4569*$P$10,B4569=2022,J4569*$P$11),"")</f>
        <v>579924.50496789732</v>
      </c>
      <c r="L4569" s="3">
        <f t="shared" si="72"/>
        <v>1097553.5049678972</v>
      </c>
    </row>
    <row r="4570" spans="1:12">
      <c r="A4570">
        <v>4825620</v>
      </c>
      <c r="B4570">
        <v>2019</v>
      </c>
      <c r="D4570" t="s">
        <v>1854</v>
      </c>
      <c r="E4570" t="s">
        <v>1855</v>
      </c>
      <c r="F4570" t="s">
        <v>4101</v>
      </c>
      <c r="G4570" t="s">
        <v>1856</v>
      </c>
      <c r="H4570" s="5">
        <v>532782</v>
      </c>
      <c r="I4570">
        <f>IFERROR(VLOOKUP(G4570,'NCES Match'!$A$2:$B$1307,2,FALSE),"")</f>
        <v>4825620</v>
      </c>
      <c r="J4570" cm="1">
        <f t="array" ref="J4570">IFERROR(_xlfn.IFS(B4570=2015,H4570/$O$13,B4570=2016,H4570/$O$14,B4570=2017,H4570/$O$15,B4570=2018,H4570/$O$16,B4570=2019,H4570/$O$17,B4570=2020,H4570/$O$18,B4570=2021,H4570/$O$19,B4570=2022,H4570/$O$20),"")</f>
        <v>3.3734692095627362E-4</v>
      </c>
      <c r="K4570" s="3" cm="1">
        <f t="array" ref="K4570">IFERROR(_xlfn.IFS(B4570=2015,J4570*$P$4,B4570=2016,J4570*$P$5,B4570=2017,J4570*$P$6,B4570=2018,J4570*$P$7,B4570=2019,J4570*$P$8,B4570=2020,J4570*$P$9,B4570=2021,J4570*$P$10,B4570=2022,J4570*$P$11),"")</f>
        <v>586283.9744920982</v>
      </c>
      <c r="L4570" s="3">
        <f t="shared" si="72"/>
        <v>1119065.9744920982</v>
      </c>
    </row>
    <row r="4571" spans="1:12">
      <c r="A4571">
        <v>4825620</v>
      </c>
      <c r="B4571">
        <v>2020</v>
      </c>
      <c r="D4571" t="s">
        <v>1854</v>
      </c>
      <c r="E4571" t="s">
        <v>1855</v>
      </c>
      <c r="F4571" t="s">
        <v>4230</v>
      </c>
      <c r="G4571" t="s">
        <v>1856</v>
      </c>
      <c r="H4571" s="5">
        <v>608782</v>
      </c>
      <c r="I4571">
        <f>IFERROR(VLOOKUP(G4571,'NCES Match'!$A$2:$B$1307,2,FALSE),"")</f>
        <v>4825620</v>
      </c>
      <c r="J4571" cm="1">
        <f t="array" ref="J4571">IFERROR(_xlfn.IFS(B4571=2015,H4571/$O$13,B4571=2016,H4571/$O$14,B4571=2017,H4571/$O$15,B4571=2018,H4571/$O$16,B4571=2019,H4571/$O$17,B4571=2020,H4571/$O$18,B4571=2021,H4571/$O$19,B4571=2022,H4571/$O$20),"")</f>
        <v>3.2990356984148481E-4</v>
      </c>
      <c r="K4571" s="3" cm="1">
        <f t="array" ref="K4571">IFERROR(_xlfn.IFS(B4571=2015,J4571*$P$4,B4571=2016,J4571*$P$5,B4571=2017,J4571*$P$6,B4571=2018,J4571*$P$7,B4571=2019,J4571*$P$8,B4571=2020,J4571*$P$9,B4571=2021,J4571*$P$10,B4571=2022,J4571*$P$11),"")</f>
        <v>695437.65390439902</v>
      </c>
      <c r="L4571" s="3">
        <f t="shared" si="72"/>
        <v>1304219.6539043989</v>
      </c>
    </row>
    <row r="4572" spans="1:12">
      <c r="A4572">
        <v>4825620</v>
      </c>
      <c r="B4572">
        <v>2021</v>
      </c>
      <c r="D4572" t="s">
        <v>1854</v>
      </c>
      <c r="E4572" t="s">
        <v>1855</v>
      </c>
      <c r="F4572" t="s">
        <v>4101</v>
      </c>
      <c r="G4572" t="s">
        <v>1856</v>
      </c>
      <c r="H4572" s="5">
        <v>608272.16</v>
      </c>
      <c r="I4572">
        <f>IFERROR(VLOOKUP(G4572,'NCES Match'!$A$2:$B$1307,2,FALSE),"")</f>
        <v>4825620</v>
      </c>
      <c r="J4572" cm="1">
        <f t="array" ref="J4572">IFERROR(_xlfn.IFS(B4572=2015,H4572/$O$13,B4572=2016,H4572/$O$14,B4572=2017,H4572/$O$15,B4572=2018,H4572/$O$16,B4572=2019,H4572/$O$17,B4572=2020,H4572/$O$18,B4572=2021,H4572/$O$19,B4572=2022,H4572/$O$20),"")</f>
        <v>3.1121820230414933E-4</v>
      </c>
      <c r="K4572" s="3" cm="1">
        <f t="array" ref="K4572">IFERROR(_xlfn.IFS(B4572=2015,J4572*$P$4,B4572=2016,J4572*$P$5,B4572=2017,J4572*$P$6,B4572=2018,J4572*$P$7,B4572=2019,J4572*$P$8,B4572=2020,J4572*$P$9,B4572=2021,J4572*$P$10,B4572=2022,J4572*$P$11),"")</f>
        <v>666179.14778368699</v>
      </c>
      <c r="L4572" s="3">
        <f t="shared" si="72"/>
        <v>1274451.307783687</v>
      </c>
    </row>
    <row r="4573" spans="1:12">
      <c r="A4573">
        <v>4825620</v>
      </c>
      <c r="B4573">
        <v>2022</v>
      </c>
      <c r="D4573" t="s">
        <v>1854</v>
      </c>
      <c r="E4573" t="s">
        <v>1855</v>
      </c>
      <c r="F4573" t="s">
        <v>4101</v>
      </c>
      <c r="G4573" t="s">
        <v>1856</v>
      </c>
      <c r="H4573" s="5">
        <v>911365.19</v>
      </c>
      <c r="I4573">
        <f>IFERROR(VLOOKUP(G4573,'NCES Match'!$A$2:$B$1307,2,FALSE),"")</f>
        <v>4825620</v>
      </c>
      <c r="J4573" cm="1">
        <f t="array" ref="J4573">IFERROR(_xlfn.IFS(B4573=2015,H4573/$O$13,B4573=2016,H4573/$O$14,B4573=2017,H4573/$O$15,B4573=2018,H4573/$O$16,B4573=2019,H4573/$O$17,B4573=2020,H4573/$O$18,B4573=2021,H4573/$O$19,B4573=2022,H4573/$O$20),"")</f>
        <v>4.0029951814995964E-4</v>
      </c>
      <c r="K4573" s="3" cm="1">
        <f t="array" ref="K4573">IFERROR(_xlfn.IFS(B4573=2015,J4573*$P$4,B4573=2016,J4573*$P$5,B4573=2017,J4573*$P$6,B4573=2018,J4573*$P$7,B4573=2019,J4573*$P$8,B4573=2020,J4573*$P$9,B4573=2021,J4573*$P$10,B4573=2022,J4573*$P$11),"")</f>
        <v>862038.2096459266</v>
      </c>
      <c r="L4573" s="3">
        <f t="shared" si="72"/>
        <v>1773403.3996459264</v>
      </c>
    </row>
    <row r="4574" spans="1:12">
      <c r="A4574">
        <v>4825620</v>
      </c>
      <c r="B4574">
        <v>2023</v>
      </c>
      <c r="D4574" t="s">
        <v>1854</v>
      </c>
      <c r="E4574" t="s">
        <v>1855</v>
      </c>
      <c r="F4574" t="s">
        <v>4101</v>
      </c>
      <c r="G4574" t="s">
        <v>1856</v>
      </c>
      <c r="H4574" s="5">
        <v>1007854.21</v>
      </c>
      <c r="I4574">
        <f>IFERROR(VLOOKUP(G4574,'NCES Match'!$A$2:$B$1307,2,FALSE),"")</f>
        <v>4825620</v>
      </c>
      <c r="J4574" t="str" cm="1">
        <f t="array" ref="J4574">IFERROR(_xlfn.IFS(B4574=2015,H4574/$O$13,B4574=2016,H4574/$O$14,B4574=2017,H4574/$O$15,B4574=2018,H4574/$O$16,B4574=2019,H4574/$O$17,B4574=2020,H4574/$O$18,B4574=2021,H4574/$O$19,B4574=2022,H4574/$O$20),"")</f>
        <v/>
      </c>
      <c r="K4574" s="3" t="str" cm="1">
        <f t="array" ref="K4574">IFERROR(_xlfn.IFS(B4574=2015,J4574*$P$4,B4574=2016,J4574*$P$5,B4574=2017,J4574*$P$6,B4574=2018,J4574*$P$7,B4574=2019,J4574*$P$8,B4574=2020,J4574*$P$9,B4574=2021,J4574*$P$10,B4574=2022,J4574*$P$11),"")</f>
        <v/>
      </c>
      <c r="L4574" s="3">
        <f t="shared" si="72"/>
        <v>1007854.21</v>
      </c>
    </row>
    <row r="4575" spans="1:12">
      <c r="A4575">
        <v>4828110</v>
      </c>
      <c r="B4575">
        <v>2015</v>
      </c>
      <c r="C4575" t="s">
        <v>381</v>
      </c>
      <c r="D4575" t="s">
        <v>2055</v>
      </c>
      <c r="E4575" t="s">
        <v>2056</v>
      </c>
      <c r="G4575" t="s">
        <v>2057</v>
      </c>
      <c r="H4575" s="5">
        <v>1345741.17</v>
      </c>
      <c r="I4575">
        <f>IFERROR(VLOOKUP(G4575,'NCES Match'!$A$2:$B$1307,2,FALSE),"")</f>
        <v>4828110</v>
      </c>
      <c r="J4575" cm="1">
        <f t="array" ref="J4575">IFERROR(_xlfn.IFS(B4575=2015,H4575/$O$13,B4575=2016,H4575/$O$14,B4575=2017,H4575/$O$15,B4575=2018,H4575/$O$16,B4575=2019,H4575/$O$17,B4575=2020,H4575/$O$18,B4575=2021,H4575/$O$19,B4575=2022,H4575/$O$20),"")</f>
        <v>1.0542586884128801E-3</v>
      </c>
      <c r="K4575" s="3" cm="1">
        <f t="array" ref="K4575">IFERROR(_xlfn.IFS(B4575=2015,J4575*$P$4,B4575=2016,J4575*$P$5,B4575=2017,J4575*$P$6,B4575=2018,J4575*$P$7,B4575=2019,J4575*$P$8,B4575=2020,J4575*$P$9,B4575=2021,J4575*$P$10,B4575=2022,J4575*$P$11),"")</f>
        <v>1677834.7674759508</v>
      </c>
      <c r="L4575" s="3">
        <f t="shared" si="72"/>
        <v>3023575.9374759505</v>
      </c>
    </row>
    <row r="4576" spans="1:12">
      <c r="A4576">
        <v>4828110</v>
      </c>
      <c r="B4576">
        <v>2016</v>
      </c>
      <c r="C4576" t="s">
        <v>4102</v>
      </c>
      <c r="D4576" t="s">
        <v>2055</v>
      </c>
      <c r="E4576" t="s">
        <v>2056</v>
      </c>
      <c r="F4576" t="s">
        <v>4101</v>
      </c>
      <c r="G4576" t="s">
        <v>2057</v>
      </c>
      <c r="H4576" s="5">
        <v>1376228</v>
      </c>
      <c r="I4576">
        <f>IFERROR(VLOOKUP(G4576,'NCES Match'!$A$2:$B$1307,2,FALSE),"")</f>
        <v>4828110</v>
      </c>
      <c r="J4576" cm="1">
        <f t="array" ref="J4576">IFERROR(_xlfn.IFS(B4576=2015,H4576/$O$13,B4576=2016,H4576/$O$14,B4576=2017,H4576/$O$15,B4576=2018,H4576/$O$16,B4576=2019,H4576/$O$17,B4576=2020,H4576/$O$18,B4576=2021,H4576/$O$19,B4576=2022,H4576/$O$20),"")</f>
        <v>9.851960842217533E-4</v>
      </c>
      <c r="K4576" s="3" cm="1">
        <f t="array" ref="K4576">IFERROR(_xlfn.IFS(B4576=2015,J4576*$P$4,B4576=2016,J4576*$P$5,B4576=2017,J4576*$P$6,B4576=2018,J4576*$P$7,B4576=2019,J4576*$P$8,B4576=2020,J4576*$P$9,B4576=2021,J4576*$P$10,B4576=2022,J4576*$P$11),"")</f>
        <v>1650825.3441292096</v>
      </c>
      <c r="L4576" s="3">
        <f t="shared" si="72"/>
        <v>3027053.3441292094</v>
      </c>
    </row>
    <row r="4577" spans="1:12">
      <c r="A4577">
        <v>4828110</v>
      </c>
      <c r="B4577">
        <v>2017</v>
      </c>
      <c r="D4577" t="s">
        <v>2055</v>
      </c>
      <c r="E4577" t="s">
        <v>2056</v>
      </c>
      <c r="F4577" t="s">
        <v>4101</v>
      </c>
      <c r="G4577" t="s">
        <v>2057</v>
      </c>
      <c r="H4577" s="5">
        <v>1468865</v>
      </c>
      <c r="I4577">
        <f>IFERROR(VLOOKUP(G4577,'NCES Match'!$A$2:$B$1307,2,FALSE),"")</f>
        <v>4828110</v>
      </c>
      <c r="J4577" cm="1">
        <f t="array" ref="J4577">IFERROR(_xlfn.IFS(B4577=2015,H4577/$O$13,B4577=2016,H4577/$O$14,B4577=2017,H4577/$O$15,B4577=2018,H4577/$O$16,B4577=2019,H4577/$O$17,B4577=2020,H4577/$O$18,B4577=2021,H4577/$O$19,B4577=2022,H4577/$O$20),"")</f>
        <v>1.0126924739297832E-3</v>
      </c>
      <c r="K4577" s="3" cm="1">
        <f t="array" ref="K4577">IFERROR(_xlfn.IFS(B4577=2015,J4577*$P$4,B4577=2016,J4577*$P$5,B4577=2017,J4577*$P$6,B4577=2018,J4577*$P$7,B4577=2019,J4577*$P$8,B4577=2020,J4577*$P$9,B4577=2021,J4577*$P$10,B4577=2022,J4577*$P$11),"")</f>
        <v>1719802.788207046</v>
      </c>
      <c r="L4577" s="3">
        <f t="shared" si="72"/>
        <v>3188667.7882070458</v>
      </c>
    </row>
    <row r="4578" spans="1:12">
      <c r="A4578">
        <v>4828110</v>
      </c>
      <c r="B4578">
        <v>2018</v>
      </c>
      <c r="D4578" t="s">
        <v>2055</v>
      </c>
      <c r="E4578" t="s">
        <v>2056</v>
      </c>
      <c r="F4578" t="s">
        <v>4101</v>
      </c>
      <c r="G4578" t="s">
        <v>2057</v>
      </c>
      <c r="H4578" s="5">
        <v>1461863</v>
      </c>
      <c r="I4578">
        <f>IFERROR(VLOOKUP(G4578,'NCES Match'!$A$2:$B$1307,2,FALSE),"")</f>
        <v>4828110</v>
      </c>
      <c r="J4578" cm="1">
        <f t="array" ref="J4578">IFERROR(_xlfn.IFS(B4578=2015,H4578/$O$13,B4578=2016,H4578/$O$14,B4578=2017,H4578/$O$15,B4578=2018,H4578/$O$16,B4578=2019,H4578/$O$17,B4578=2020,H4578/$O$18,B4578=2021,H4578/$O$19,B4578=2022,H4578/$O$20),"")</f>
        <v>9.5395161612828736E-4</v>
      </c>
      <c r="K4578" s="3" cm="1">
        <f t="array" ref="K4578">IFERROR(_xlfn.IFS(B4578=2015,J4578*$P$4,B4578=2016,J4578*$P$5,B4578=2017,J4578*$P$6,B4578=2018,J4578*$P$7,B4578=2019,J4578*$P$8,B4578=2020,J4578*$P$9,B4578=2021,J4578*$P$10,B4578=2022,J4578*$P$11),"")</f>
        <v>1637794.9778816204</v>
      </c>
      <c r="L4578" s="3">
        <f t="shared" si="72"/>
        <v>3099657.9778816206</v>
      </c>
    </row>
    <row r="4579" spans="1:12">
      <c r="A4579">
        <v>4828110</v>
      </c>
      <c r="B4579">
        <v>2019</v>
      </c>
      <c r="D4579" t="s">
        <v>2055</v>
      </c>
      <c r="E4579" t="s">
        <v>2056</v>
      </c>
      <c r="F4579" t="s">
        <v>4101</v>
      </c>
      <c r="G4579" t="s">
        <v>2057</v>
      </c>
      <c r="H4579" s="5">
        <v>1655714</v>
      </c>
      <c r="I4579">
        <f>IFERROR(VLOOKUP(G4579,'NCES Match'!$A$2:$B$1307,2,FALSE),"")</f>
        <v>4828110</v>
      </c>
      <c r="J4579" cm="1">
        <f t="array" ref="J4579">IFERROR(_xlfn.IFS(B4579=2015,H4579/$O$13,B4579=2016,H4579/$O$14,B4579=2017,H4579/$O$15,B4579=2018,H4579/$O$16,B4579=2019,H4579/$O$17,B4579=2020,H4579/$O$18,B4579=2021,H4579/$O$19,B4579=2022,H4579/$O$20),"")</f>
        <v>1.0483650346374232E-3</v>
      </c>
      <c r="K4579" s="3" cm="1">
        <f t="array" ref="K4579">IFERROR(_xlfn.IFS(B4579=2015,J4579*$P$4,B4579=2016,J4579*$P$5,B4579=2017,J4579*$P$6,B4579=2018,J4579*$P$7,B4579=2019,J4579*$P$8,B4579=2020,J4579*$P$9,B4579=2021,J4579*$P$10,B4579=2022,J4579*$P$11),"")</f>
        <v>1821980.8186879624</v>
      </c>
      <c r="L4579" s="3">
        <f t="shared" si="72"/>
        <v>3477694.8186879624</v>
      </c>
    </row>
    <row r="4580" spans="1:12">
      <c r="A4580">
        <v>4828110</v>
      </c>
      <c r="B4580">
        <v>2020</v>
      </c>
      <c r="D4580" t="s">
        <v>2055</v>
      </c>
      <c r="E4580" t="s">
        <v>2056</v>
      </c>
      <c r="F4580" t="s">
        <v>4230</v>
      </c>
      <c r="G4580" t="s">
        <v>2057</v>
      </c>
      <c r="H4580" s="5">
        <v>2066966</v>
      </c>
      <c r="I4580">
        <f>IFERROR(VLOOKUP(G4580,'NCES Match'!$A$2:$B$1307,2,FALSE),"")</f>
        <v>4828110</v>
      </c>
      <c r="J4580" cm="1">
        <f t="array" ref="J4580">IFERROR(_xlfn.IFS(B4580=2015,H4580/$O$13,B4580=2016,H4580/$O$14,B4580=2017,H4580/$O$15,B4580=2018,H4580/$O$16,B4580=2019,H4580/$O$17,B4580=2020,H4580/$O$18,B4580=2021,H4580/$O$19,B4580=2022,H4580/$O$20),"")</f>
        <v>1.1201045072636419E-3</v>
      </c>
      <c r="K4580" s="3" cm="1">
        <f t="array" ref="K4580">IFERROR(_xlfn.IFS(B4580=2015,J4580*$P$4,B4580=2016,J4580*$P$5,B4580=2017,J4580*$P$6,B4580=2018,J4580*$P$7,B4580=2019,J4580*$P$8,B4580=2020,J4580*$P$9,B4580=2021,J4580*$P$10,B4580=2022,J4580*$P$11),"")</f>
        <v>2361183.4544059453</v>
      </c>
      <c r="L4580" s="3">
        <f t="shared" si="72"/>
        <v>4428149.4544059448</v>
      </c>
    </row>
    <row r="4581" spans="1:12">
      <c r="A4581">
        <v>4828110</v>
      </c>
      <c r="B4581">
        <v>2021</v>
      </c>
      <c r="D4581" t="s">
        <v>2055</v>
      </c>
      <c r="E4581" t="s">
        <v>2056</v>
      </c>
      <c r="F4581" t="s">
        <v>4101</v>
      </c>
      <c r="G4581" t="s">
        <v>2057</v>
      </c>
      <c r="H4581" s="5">
        <v>2351931.86</v>
      </c>
      <c r="I4581">
        <f>IFERROR(VLOOKUP(G4581,'NCES Match'!$A$2:$B$1307,2,FALSE),"")</f>
        <v>4828110</v>
      </c>
      <c r="J4581" cm="1">
        <f t="array" ref="J4581">IFERROR(_xlfn.IFS(B4581=2015,H4581/$O$13,B4581=2016,H4581/$O$14,B4581=2017,H4581/$O$15,B4581=2018,H4581/$O$16,B4581=2019,H4581/$O$17,B4581=2020,H4581/$O$18,B4581=2021,H4581/$O$19,B4581=2022,H4581/$O$20),"")</f>
        <v>1.2033495095535099E-3</v>
      </c>
      <c r="K4581" s="3" cm="1">
        <f t="array" ref="K4581">IFERROR(_xlfn.IFS(B4581=2015,J4581*$P$4,B4581=2016,J4581*$P$5,B4581=2017,J4581*$P$6,B4581=2018,J4581*$P$7,B4581=2019,J4581*$P$8,B4581=2020,J4581*$P$9,B4581=2021,J4581*$P$10,B4581=2022,J4581*$P$11),"")</f>
        <v>2575833.7553047007</v>
      </c>
      <c r="L4581" s="3">
        <f t="shared" si="72"/>
        <v>4927765.615304701</v>
      </c>
    </row>
    <row r="4582" spans="1:12">
      <c r="A4582">
        <v>4828110</v>
      </c>
      <c r="B4582">
        <v>2022</v>
      </c>
      <c r="D4582" t="s">
        <v>2055</v>
      </c>
      <c r="E4582" t="s">
        <v>2056</v>
      </c>
      <c r="F4582" t="s">
        <v>4101</v>
      </c>
      <c r="G4582" t="s">
        <v>2057</v>
      </c>
      <c r="H4582" s="5">
        <v>3112577.34</v>
      </c>
      <c r="I4582">
        <f>IFERROR(VLOOKUP(G4582,'NCES Match'!$A$2:$B$1307,2,FALSE),"")</f>
        <v>4828110</v>
      </c>
      <c r="J4582" cm="1">
        <f t="array" ref="J4582">IFERROR(_xlfn.IFS(B4582=2015,H4582/$O$13,B4582=2016,H4582/$O$14,B4582=2017,H4582/$O$15,B4582=2018,H4582/$O$16,B4582=2019,H4582/$O$17,B4582=2020,H4582/$O$18,B4582=2021,H4582/$O$19,B4582=2022,H4582/$O$20),"")</f>
        <v>1.3671393455421347E-3</v>
      </c>
      <c r="K4582" s="3" cm="1">
        <f t="array" ref="K4582">IFERROR(_xlfn.IFS(B4582=2015,J4582*$P$4,B4582=2016,J4582*$P$5,B4582=2017,J4582*$P$6,B4582=2018,J4582*$P$7,B4582=2019,J4582*$P$8,B4582=2020,J4582*$P$9,B4582=2021,J4582*$P$10,B4582=2022,J4582*$P$11),"")</f>
        <v>2944111.3474589488</v>
      </c>
      <c r="L4582" s="3">
        <f t="shared" si="72"/>
        <v>6056688.6874589492</v>
      </c>
    </row>
    <row r="4583" spans="1:12">
      <c r="A4583" t="s">
        <v>4230</v>
      </c>
      <c r="B4583">
        <v>2023</v>
      </c>
      <c r="D4583" t="s">
        <v>4174</v>
      </c>
      <c r="E4583" t="s">
        <v>2056</v>
      </c>
      <c r="F4583" t="s">
        <v>4101</v>
      </c>
      <c r="G4583" t="s">
        <v>4176</v>
      </c>
      <c r="H4583" s="5">
        <v>29493.71</v>
      </c>
      <c r="I4583" t="str">
        <f>IFERROR(VLOOKUP(G4583,'NCES Match'!$A$2:$B$1307,2,FALSE),"")</f>
        <v/>
      </c>
      <c r="J4583" t="str" cm="1">
        <f t="array" ref="J4583">IFERROR(_xlfn.IFS(B4583=2015,H4583/$O$13,B4583=2016,H4583/$O$14,B4583=2017,H4583/$O$15,B4583=2018,H4583/$O$16,B4583=2019,H4583/$O$17,B4583=2020,H4583/$O$18,B4583=2021,H4583/$O$19,B4583=2022,H4583/$O$20),"")</f>
        <v/>
      </c>
      <c r="K4583" s="3" t="str" cm="1">
        <f t="array" ref="K4583">IFERROR(_xlfn.IFS(B4583=2015,J4583*$P$4,B4583=2016,J4583*$P$5,B4583=2017,J4583*$P$6,B4583=2018,J4583*$P$7,B4583=2019,J4583*$P$8,B4583=2020,J4583*$P$9,B4583=2021,J4583*$P$10,B4583=2022,J4583*$P$11),"")</f>
        <v/>
      </c>
      <c r="L4583" s="3">
        <f t="shared" si="72"/>
        <v>29493.71</v>
      </c>
    </row>
    <row r="4584" spans="1:12">
      <c r="A4584">
        <v>4828110</v>
      </c>
      <c r="B4584">
        <v>2023</v>
      </c>
      <c r="D4584" t="s">
        <v>2055</v>
      </c>
      <c r="E4584" t="s">
        <v>2056</v>
      </c>
      <c r="F4584" t="s">
        <v>4101</v>
      </c>
      <c r="G4584" t="s">
        <v>2057</v>
      </c>
      <c r="H4584" s="5">
        <v>3185192.85</v>
      </c>
      <c r="I4584">
        <f>IFERROR(VLOOKUP(G4584,'NCES Match'!$A$2:$B$1307,2,FALSE),"")</f>
        <v>4828110</v>
      </c>
      <c r="J4584" t="str" cm="1">
        <f t="array" ref="J4584">IFERROR(_xlfn.IFS(B4584=2015,H4584/$O$13,B4584=2016,H4584/$O$14,B4584=2017,H4584/$O$15,B4584=2018,H4584/$O$16,B4584=2019,H4584/$O$17,B4584=2020,H4584/$O$18,B4584=2021,H4584/$O$19,B4584=2022,H4584/$O$20),"")</f>
        <v/>
      </c>
      <c r="K4584" s="3" t="str" cm="1">
        <f t="array" ref="K4584">IFERROR(_xlfn.IFS(B4584=2015,J4584*$P$4,B4584=2016,J4584*$P$5,B4584=2017,J4584*$P$6,B4584=2018,J4584*$P$7,B4584=2019,J4584*$P$8,B4584=2020,J4584*$P$9,B4584=2021,J4584*$P$10,B4584=2022,J4584*$P$11),"")</f>
        <v/>
      </c>
      <c r="L4584" s="3">
        <f t="shared" si="72"/>
        <v>3185192.85</v>
      </c>
    </row>
    <row r="4585" spans="1:12">
      <c r="A4585">
        <v>4834980</v>
      </c>
      <c r="B4585">
        <v>2015</v>
      </c>
      <c r="C4585" t="s">
        <v>381</v>
      </c>
      <c r="D4585" t="s">
        <v>2557</v>
      </c>
      <c r="E4585" t="s">
        <v>2558</v>
      </c>
      <c r="G4585" t="s">
        <v>2559</v>
      </c>
      <c r="H4585" s="5">
        <v>698617.73</v>
      </c>
      <c r="I4585">
        <f>IFERROR(VLOOKUP(G4585,'NCES Match'!$A$2:$B$1307,2,FALSE),"")</f>
        <v>4834980</v>
      </c>
      <c r="J4585" cm="1">
        <f t="array" ref="J4585">IFERROR(_xlfn.IFS(B4585=2015,H4585/$O$13,B4585=2016,H4585/$O$14,B4585=2017,H4585/$O$15,B4585=2018,H4585/$O$16,B4585=2019,H4585/$O$17,B4585=2020,H4585/$O$18,B4585=2021,H4585/$O$19,B4585=2022,H4585/$O$20),"")</f>
        <v>5.4729975432926941E-4</v>
      </c>
      <c r="K4585" s="3" cm="1">
        <f t="array" ref="K4585">IFERROR(_xlfn.IFS(B4585=2015,J4585*$P$4,B4585=2016,J4585*$P$5,B4585=2017,J4585*$P$6,B4585=2018,J4585*$P$7,B4585=2019,J4585*$P$8,B4585=2020,J4585*$P$9,B4585=2021,J4585*$P$10,B4585=2022,J4585*$P$11),"")</f>
        <v>871018.24830782763</v>
      </c>
      <c r="L4585" s="3">
        <f t="shared" si="72"/>
        <v>1569635.9783078276</v>
      </c>
    </row>
    <row r="4586" spans="1:12">
      <c r="A4586">
        <v>4834980</v>
      </c>
      <c r="B4586">
        <v>2016</v>
      </c>
      <c r="C4586" t="s">
        <v>4102</v>
      </c>
      <c r="D4586" t="s">
        <v>2557</v>
      </c>
      <c r="E4586" t="s">
        <v>2558</v>
      </c>
      <c r="F4586" t="s">
        <v>4101</v>
      </c>
      <c r="G4586" t="s">
        <v>2559</v>
      </c>
      <c r="H4586" s="5">
        <v>691136</v>
      </c>
      <c r="I4586">
        <f>IFERROR(VLOOKUP(G4586,'NCES Match'!$A$2:$B$1307,2,FALSE),"")</f>
        <v>4834980</v>
      </c>
      <c r="J4586" cm="1">
        <f t="array" ref="J4586">IFERROR(_xlfn.IFS(B4586=2015,H4586/$O$13,B4586=2016,H4586/$O$14,B4586=2017,H4586/$O$15,B4586=2018,H4586/$O$16,B4586=2019,H4586/$O$17,B4586=2020,H4586/$O$18,B4586=2021,H4586/$O$19,B4586=2022,H4586/$O$20),"")</f>
        <v>4.94761391909397E-4</v>
      </c>
      <c r="K4586" s="3" cm="1">
        <f t="array" ref="K4586">IFERROR(_xlfn.IFS(B4586=2015,J4586*$P$4,B4586=2016,J4586*$P$5,B4586=2017,J4586*$P$6,B4586=2018,J4586*$P$7,B4586=2019,J4586*$P$8,B4586=2020,J4586*$P$9,B4586=2021,J4586*$P$10,B4586=2022,J4586*$P$11),"")</f>
        <v>829037.64858736005</v>
      </c>
      <c r="L4586" s="3">
        <f t="shared" si="72"/>
        <v>1520173.64858736</v>
      </c>
    </row>
    <row r="4587" spans="1:12">
      <c r="A4587">
        <v>4834980</v>
      </c>
      <c r="B4587">
        <v>2017</v>
      </c>
      <c r="D4587" t="s">
        <v>2557</v>
      </c>
      <c r="E4587" t="s">
        <v>2558</v>
      </c>
      <c r="F4587" t="s">
        <v>4101</v>
      </c>
      <c r="G4587" t="s">
        <v>2559</v>
      </c>
      <c r="H4587" s="5">
        <v>679137</v>
      </c>
      <c r="I4587">
        <f>IFERROR(VLOOKUP(G4587,'NCES Match'!$A$2:$B$1307,2,FALSE),"")</f>
        <v>4834980</v>
      </c>
      <c r="J4587" cm="1">
        <f t="array" ref="J4587">IFERROR(_xlfn.IFS(B4587=2015,H4587/$O$13,B4587=2016,H4587/$O$14,B4587=2017,H4587/$O$15,B4587=2018,H4587/$O$16,B4587=2019,H4587/$O$17,B4587=2020,H4587/$O$18,B4587=2021,H4587/$O$19,B4587=2022,H4587/$O$20),"")</f>
        <v>4.6822337564531193E-4</v>
      </c>
      <c r="K4587" s="3" cm="1">
        <f t="array" ref="K4587">IFERROR(_xlfn.IFS(B4587=2015,J4587*$P$4,B4587=2016,J4587*$P$5,B4587=2017,J4587*$P$6,B4587=2018,J4587*$P$7,B4587=2019,J4587*$P$8,B4587=2020,J4587*$P$9,B4587=2021,J4587*$P$10,B4587=2022,J4587*$P$11),"")</f>
        <v>795159.32789913879</v>
      </c>
      <c r="L4587" s="3">
        <f t="shared" si="72"/>
        <v>1474296.3278991389</v>
      </c>
    </row>
    <row r="4588" spans="1:12">
      <c r="A4588">
        <v>4834980</v>
      </c>
      <c r="B4588">
        <v>2018</v>
      </c>
      <c r="D4588" t="s">
        <v>2557</v>
      </c>
      <c r="E4588" t="s">
        <v>2558</v>
      </c>
      <c r="F4588" t="s">
        <v>4101</v>
      </c>
      <c r="G4588" t="s">
        <v>2559</v>
      </c>
      <c r="H4588" s="5">
        <v>777208</v>
      </c>
      <c r="I4588">
        <f>IFERROR(VLOOKUP(G4588,'NCES Match'!$A$2:$B$1307,2,FALSE),"")</f>
        <v>4834980</v>
      </c>
      <c r="J4588" cm="1">
        <f t="array" ref="J4588">IFERROR(_xlfn.IFS(B4588=2015,H4588/$O$13,B4588=2016,H4588/$O$14,B4588=2017,H4588/$O$15,B4588=2018,H4588/$O$16,B4588=2019,H4588/$O$17,B4588=2020,H4588/$O$18,B4588=2021,H4588/$O$19,B4588=2022,H4588/$O$20),"")</f>
        <v>5.0717394698944701E-4</v>
      </c>
      <c r="K4588" s="3" cm="1">
        <f t="array" ref="K4588">IFERROR(_xlfn.IFS(B4588=2015,J4588*$P$4,B4588=2016,J4588*$P$5,B4588=2017,J4588*$P$6,B4588=2018,J4588*$P$7,B4588=2019,J4588*$P$8,B4588=2020,J4588*$P$9,B4588=2021,J4588*$P$10,B4588=2022,J4588*$P$11),"")</f>
        <v>870743.26333549619</v>
      </c>
      <c r="L4588" s="3">
        <f t="shared" si="72"/>
        <v>1647951.2633354962</v>
      </c>
    </row>
    <row r="4589" spans="1:12">
      <c r="A4589">
        <v>4834980</v>
      </c>
      <c r="B4589">
        <v>2019</v>
      </c>
      <c r="D4589" t="s">
        <v>2557</v>
      </c>
      <c r="E4589" t="s">
        <v>2558</v>
      </c>
      <c r="F4589" t="s">
        <v>4101</v>
      </c>
      <c r="G4589" t="s">
        <v>2559</v>
      </c>
      <c r="H4589" s="5">
        <v>849305</v>
      </c>
      <c r="I4589">
        <f>IFERROR(VLOOKUP(G4589,'NCES Match'!$A$2:$B$1307,2,FALSE),"")</f>
        <v>4834980</v>
      </c>
      <c r="J4589" cm="1">
        <f t="array" ref="J4589">IFERROR(_xlfn.IFS(B4589=2015,H4589/$O$13,B4589=2016,H4589/$O$14,B4589=2017,H4589/$O$15,B4589=2018,H4589/$O$16,B4589=2019,H4589/$O$17,B4589=2020,H4589/$O$18,B4589=2021,H4589/$O$19,B4589=2022,H4589/$O$20),"")</f>
        <v>5.377629625302055E-4</v>
      </c>
      <c r="K4589" s="3" cm="1">
        <f t="array" ref="K4589">IFERROR(_xlfn.IFS(B4589=2015,J4589*$P$4,B4589=2016,J4589*$P$5,B4589=2017,J4589*$P$6,B4589=2018,J4589*$P$7,B4589=2019,J4589*$P$8,B4589=2020,J4589*$P$9,B4589=2021,J4589*$P$10,B4589=2022,J4589*$P$11),"")</f>
        <v>934592.2177476181</v>
      </c>
      <c r="L4589" s="3">
        <f t="shared" si="72"/>
        <v>1783897.217747618</v>
      </c>
    </row>
    <row r="4590" spans="1:12">
      <c r="A4590">
        <v>4834980</v>
      </c>
      <c r="B4590">
        <v>2020</v>
      </c>
      <c r="D4590" t="s">
        <v>2557</v>
      </c>
      <c r="E4590" t="s">
        <v>2558</v>
      </c>
      <c r="F4590" t="s">
        <v>4230</v>
      </c>
      <c r="G4590" t="s">
        <v>2559</v>
      </c>
      <c r="H4590" s="5">
        <v>986403</v>
      </c>
      <c r="I4590">
        <f>IFERROR(VLOOKUP(G4590,'NCES Match'!$A$2:$B$1307,2,FALSE),"")</f>
        <v>4834980</v>
      </c>
      <c r="J4590" cm="1">
        <f t="array" ref="J4590">IFERROR(_xlfn.IFS(B4590=2015,H4590/$O$13,B4590=2016,H4590/$O$14,B4590=2017,H4590/$O$15,B4590=2018,H4590/$O$16,B4590=2019,H4590/$O$17,B4590=2020,H4590/$O$18,B4590=2021,H4590/$O$19,B4590=2022,H4590/$O$20),"")</f>
        <v>5.3453924557945228E-4</v>
      </c>
      <c r="K4590" s="3" cm="1">
        <f t="array" ref="K4590">IFERROR(_xlfn.IFS(B4590=2015,J4590*$P$4,B4590=2016,J4590*$P$5,B4590=2017,J4590*$P$6,B4590=2018,J4590*$P$7,B4590=2019,J4590*$P$8,B4590=2020,J4590*$P$9,B4590=2021,J4590*$P$10,B4590=2022,J4590*$P$11),"")</f>
        <v>1126810.2344094617</v>
      </c>
      <c r="L4590" s="3">
        <f t="shared" si="72"/>
        <v>2113213.2344094617</v>
      </c>
    </row>
    <row r="4591" spans="1:12">
      <c r="A4591">
        <v>4834980</v>
      </c>
      <c r="B4591">
        <v>2021</v>
      </c>
      <c r="D4591" t="s">
        <v>2557</v>
      </c>
      <c r="E4591" t="s">
        <v>2558</v>
      </c>
      <c r="F4591" t="s">
        <v>4101</v>
      </c>
      <c r="G4591" t="s">
        <v>2559</v>
      </c>
      <c r="H4591" s="5">
        <v>913482.53</v>
      </c>
      <c r="I4591">
        <f>IFERROR(VLOOKUP(G4591,'NCES Match'!$A$2:$B$1307,2,FALSE),"")</f>
        <v>4834980</v>
      </c>
      <c r="J4591" cm="1">
        <f t="array" ref="J4591">IFERROR(_xlfn.IFS(B4591=2015,H4591/$O$13,B4591=2016,H4591/$O$14,B4591=2017,H4591/$O$15,B4591=2018,H4591/$O$16,B4591=2019,H4591/$O$17,B4591=2020,H4591/$O$18,B4591=2021,H4591/$O$19,B4591=2022,H4591/$O$20),"")</f>
        <v>4.6737695643155221E-4</v>
      </c>
      <c r="K4591" s="3" cm="1">
        <f t="array" ref="K4591">IFERROR(_xlfn.IFS(B4591=2015,J4591*$P$4,B4591=2016,J4591*$P$5,B4591=2017,J4591*$P$6,B4591=2018,J4591*$P$7,B4591=2019,J4591*$P$8,B4591=2020,J4591*$P$9,B4591=2021,J4591*$P$10,B4591=2022,J4591*$P$11),"")</f>
        <v>1000445.2831618766</v>
      </c>
      <c r="L4591" s="3">
        <f t="shared" si="72"/>
        <v>1913927.8131618765</v>
      </c>
    </row>
    <row r="4592" spans="1:12">
      <c r="A4592">
        <v>4834980</v>
      </c>
      <c r="B4592">
        <v>2022</v>
      </c>
      <c r="D4592" t="s">
        <v>2557</v>
      </c>
      <c r="E4592" t="s">
        <v>2558</v>
      </c>
      <c r="F4592" t="s">
        <v>4101</v>
      </c>
      <c r="G4592" t="s">
        <v>2559</v>
      </c>
      <c r="H4592" s="5">
        <v>1150217.78</v>
      </c>
      <c r="I4592">
        <f>IFERROR(VLOOKUP(G4592,'NCES Match'!$A$2:$B$1307,2,FALSE),"")</f>
        <v>4834980</v>
      </c>
      <c r="J4592" cm="1">
        <f t="array" ref="J4592">IFERROR(_xlfn.IFS(B4592=2015,H4592/$O$13,B4592=2016,H4592/$O$14,B4592=2017,H4592/$O$15,B4592=2018,H4592/$O$16,B4592=2019,H4592/$O$17,B4592=2020,H4592/$O$18,B4592=2021,H4592/$O$19,B4592=2022,H4592/$O$20),"")</f>
        <v>5.0521089476932544E-4</v>
      </c>
      <c r="K4592" s="3" cm="1">
        <f t="array" ref="K4592">IFERROR(_xlfn.IFS(B4592=2015,J4592*$P$4,B4592=2016,J4592*$P$5,B4592=2017,J4592*$P$6,B4592=2018,J4592*$P$7,B4592=2019,J4592*$P$8,B4592=2020,J4592*$P$9,B4592=2021,J4592*$P$10,B4592=2022,J4592*$P$11),"")</f>
        <v>1087963.0763317966</v>
      </c>
      <c r="L4592" s="3">
        <f t="shared" si="72"/>
        <v>2238180.8563317964</v>
      </c>
    </row>
    <row r="4593" spans="1:12">
      <c r="A4593">
        <v>4834980</v>
      </c>
      <c r="B4593">
        <v>2023</v>
      </c>
      <c r="D4593" t="s">
        <v>2557</v>
      </c>
      <c r="E4593" t="s">
        <v>2558</v>
      </c>
      <c r="F4593" t="s">
        <v>4101</v>
      </c>
      <c r="G4593" t="s">
        <v>2559</v>
      </c>
      <c r="H4593" s="5">
        <v>1297770.51</v>
      </c>
      <c r="I4593">
        <f>IFERROR(VLOOKUP(G4593,'NCES Match'!$A$2:$B$1307,2,FALSE),"")</f>
        <v>4834980</v>
      </c>
      <c r="J4593" t="str" cm="1">
        <f t="array" ref="J4593">IFERROR(_xlfn.IFS(B4593=2015,H4593/$O$13,B4593=2016,H4593/$O$14,B4593=2017,H4593/$O$15,B4593=2018,H4593/$O$16,B4593=2019,H4593/$O$17,B4593=2020,H4593/$O$18,B4593=2021,H4593/$O$19,B4593=2022,H4593/$O$20),"")</f>
        <v/>
      </c>
      <c r="K4593" s="3" t="str" cm="1">
        <f t="array" ref="K4593">IFERROR(_xlfn.IFS(B4593=2015,J4593*$P$4,B4593=2016,J4593*$P$5,B4593=2017,J4593*$P$6,B4593=2018,J4593*$P$7,B4593=2019,J4593*$P$8,B4593=2020,J4593*$P$9,B4593=2021,J4593*$P$10,B4593=2022,J4593*$P$11),"")</f>
        <v/>
      </c>
      <c r="L4593" s="3">
        <f t="shared" si="72"/>
        <v>1297770.51</v>
      </c>
    </row>
    <row r="4594" spans="1:12">
      <c r="A4594">
        <v>4838460</v>
      </c>
      <c r="B4594">
        <v>2015</v>
      </c>
      <c r="C4594" t="s">
        <v>381</v>
      </c>
      <c r="D4594" t="s">
        <v>2866</v>
      </c>
      <c r="E4594" t="s">
        <v>2867</v>
      </c>
      <c r="G4594" t="s">
        <v>2868</v>
      </c>
      <c r="H4594" s="5">
        <v>209528.52</v>
      </c>
      <c r="I4594">
        <f>IFERROR(VLOOKUP(G4594,'NCES Match'!$A$2:$B$1307,2,FALSE),"")</f>
        <v>4838460</v>
      </c>
      <c r="J4594" cm="1">
        <f t="array" ref="J4594">IFERROR(_xlfn.IFS(B4594=2015,H4594/$O$13,B4594=2016,H4594/$O$14,B4594=2017,H4594/$O$15,B4594=2018,H4594/$O$16,B4594=2019,H4594/$O$17,B4594=2020,H4594/$O$18,B4594=2021,H4594/$O$19,B4594=2022,H4594/$O$20),"")</f>
        <v>1.6414542974879179E-4</v>
      </c>
      <c r="K4594" s="3" cm="1">
        <f t="array" ref="K4594">IFERROR(_xlfn.IFS(B4594=2015,J4594*$P$4,B4594=2016,J4594*$P$5,B4594=2017,J4594*$P$6,B4594=2018,J4594*$P$7,B4594=2019,J4594*$P$8,B4594=2020,J4594*$P$9,B4594=2021,J4594*$P$10,B4594=2022,J4594*$P$11),"")</f>
        <v>261234.65899001961</v>
      </c>
      <c r="L4594" s="3">
        <f t="shared" si="72"/>
        <v>470763.1789900196</v>
      </c>
    </row>
    <row r="4595" spans="1:12">
      <c r="A4595">
        <v>4838460</v>
      </c>
      <c r="B4595">
        <v>2016</v>
      </c>
      <c r="C4595" t="s">
        <v>4102</v>
      </c>
      <c r="D4595" t="s">
        <v>2866</v>
      </c>
      <c r="E4595" t="s">
        <v>2867</v>
      </c>
      <c r="F4595" t="s">
        <v>4101</v>
      </c>
      <c r="G4595" t="s">
        <v>2868</v>
      </c>
      <c r="H4595" s="5">
        <v>212143</v>
      </c>
      <c r="I4595">
        <f>IFERROR(VLOOKUP(G4595,'NCES Match'!$A$2:$B$1307,2,FALSE),"")</f>
        <v>4838460</v>
      </c>
      <c r="J4595" cm="1">
        <f t="array" ref="J4595">IFERROR(_xlfn.IFS(B4595=2015,H4595/$O$13,B4595=2016,H4595/$O$14,B4595=2017,H4595/$O$15,B4595=2018,H4595/$O$16,B4595=2019,H4595/$O$17,B4595=2020,H4595/$O$18,B4595=2021,H4595/$O$19,B4595=2022,H4595/$O$20),"")</f>
        <v>1.5186615364245999E-4</v>
      </c>
      <c r="K4595" s="3" cm="1">
        <f t="array" ref="K4595">IFERROR(_xlfn.IFS(B4595=2015,J4595*$P$4,B4595=2016,J4595*$P$5,B4595=2017,J4595*$P$6,B4595=2018,J4595*$P$7,B4595=2019,J4595*$P$8,B4595=2020,J4595*$P$9,B4595=2021,J4595*$P$10,B4595=2022,J4595*$P$11),"")</f>
        <v>254471.67255687498</v>
      </c>
      <c r="L4595" s="3">
        <f t="shared" si="72"/>
        <v>466614.67255687498</v>
      </c>
    </row>
    <row r="4596" spans="1:12">
      <c r="A4596">
        <v>4838460</v>
      </c>
      <c r="B4596">
        <v>2017</v>
      </c>
      <c r="D4596" t="s">
        <v>2866</v>
      </c>
      <c r="E4596" t="s">
        <v>2867</v>
      </c>
      <c r="F4596" t="s">
        <v>4101</v>
      </c>
      <c r="G4596" t="s">
        <v>2868</v>
      </c>
      <c r="H4596" s="5">
        <v>244565</v>
      </c>
      <c r="I4596">
        <f>IFERROR(VLOOKUP(G4596,'NCES Match'!$A$2:$B$1307,2,FALSE),"")</f>
        <v>4838460</v>
      </c>
      <c r="J4596" cm="1">
        <f t="array" ref="J4596">IFERROR(_xlfn.IFS(B4596=2015,H4596/$O$13,B4596=2016,H4596/$O$14,B4596=2017,H4596/$O$15,B4596=2018,H4596/$O$16,B4596=2019,H4596/$O$17,B4596=2020,H4596/$O$18,B4596=2021,H4596/$O$19,B4596=2022,H4596/$O$20),"")</f>
        <v>1.6861259195817001E-4</v>
      </c>
      <c r="K4596" s="3" cm="1">
        <f t="array" ref="K4596">IFERROR(_xlfn.IFS(B4596=2015,J4596*$P$4,B4596=2016,J4596*$P$5,B4596=2017,J4596*$P$6,B4596=2018,J4596*$P$7,B4596=2019,J4596*$P$8,B4596=2020,J4596*$P$9,B4596=2021,J4596*$P$10,B4596=2022,J4596*$P$11),"")</f>
        <v>286345.96705473692</v>
      </c>
      <c r="L4596" s="3">
        <f t="shared" si="72"/>
        <v>530910.96705473692</v>
      </c>
    </row>
    <row r="4597" spans="1:12">
      <c r="A4597">
        <v>4838460</v>
      </c>
      <c r="B4597">
        <v>2018</v>
      </c>
      <c r="D4597" t="s">
        <v>2866</v>
      </c>
      <c r="E4597" t="s">
        <v>2867</v>
      </c>
      <c r="F4597" t="s">
        <v>4101</v>
      </c>
      <c r="G4597" t="s">
        <v>2868</v>
      </c>
      <c r="H4597" s="5">
        <v>241854</v>
      </c>
      <c r="I4597">
        <f>IFERROR(VLOOKUP(G4597,'NCES Match'!$A$2:$B$1307,2,FALSE),"")</f>
        <v>4838460</v>
      </c>
      <c r="J4597" cm="1">
        <f t="array" ref="J4597">IFERROR(_xlfn.IFS(B4597=2015,H4597/$O$13,B4597=2016,H4597/$O$14,B4597=2017,H4597/$O$15,B4597=2018,H4597/$O$16,B4597=2019,H4597/$O$17,B4597=2020,H4597/$O$18,B4597=2021,H4597/$O$19,B4597=2022,H4597/$O$20),"")</f>
        <v>1.5782396446663662E-4</v>
      </c>
      <c r="K4597" s="3" cm="1">
        <f t="array" ref="K4597">IFERROR(_xlfn.IFS(B4597=2015,J4597*$P$4,B4597=2016,J4597*$P$5,B4597=2017,J4597*$P$6,B4597=2018,J4597*$P$7,B4597=2019,J4597*$P$8,B4597=2020,J4597*$P$9,B4597=2021,J4597*$P$10,B4597=2022,J4597*$P$11),"")</f>
        <v>270960.59383169381</v>
      </c>
      <c r="L4597" s="3">
        <f t="shared" si="72"/>
        <v>512814.59383169381</v>
      </c>
    </row>
    <row r="4598" spans="1:12">
      <c r="A4598">
        <v>4838460</v>
      </c>
      <c r="B4598">
        <v>2019</v>
      </c>
      <c r="D4598" t="s">
        <v>2866</v>
      </c>
      <c r="E4598" t="s">
        <v>2867</v>
      </c>
      <c r="F4598" t="s">
        <v>4101</v>
      </c>
      <c r="G4598" t="s">
        <v>2868</v>
      </c>
      <c r="H4598" s="5">
        <v>242846</v>
      </c>
      <c r="I4598">
        <f>IFERROR(VLOOKUP(G4598,'NCES Match'!$A$2:$B$1307,2,FALSE),"")</f>
        <v>4838460</v>
      </c>
      <c r="J4598" cm="1">
        <f t="array" ref="J4598">IFERROR(_xlfn.IFS(B4598=2015,H4598/$O$13,B4598=2016,H4598/$O$14,B4598=2017,H4598/$O$15,B4598=2018,H4598/$O$16,B4598=2019,H4598/$O$17,B4598=2020,H4598/$O$18,B4598=2021,H4598/$O$19,B4598=2022,H4598/$O$20),"")</f>
        <v>1.5376523675076715E-4</v>
      </c>
      <c r="K4598" s="3" cm="1">
        <f t="array" ref="K4598">IFERROR(_xlfn.IFS(B4598=2015,J4598*$P$4,B4598=2016,J4598*$P$5,B4598=2017,J4598*$P$6,B4598=2018,J4598*$P$7,B4598=2019,J4598*$P$8,B4598=2020,J4598*$P$9,B4598=2021,J4598*$P$10,B4598=2022,J4598*$P$11),"")</f>
        <v>267232.5980785914</v>
      </c>
      <c r="L4598" s="3">
        <f t="shared" si="72"/>
        <v>510078.5980785914</v>
      </c>
    </row>
    <row r="4599" spans="1:12">
      <c r="A4599">
        <v>4838460</v>
      </c>
      <c r="B4599">
        <v>2020</v>
      </c>
      <c r="D4599" t="s">
        <v>2866</v>
      </c>
      <c r="E4599" t="s">
        <v>2867</v>
      </c>
      <c r="F4599" t="s">
        <v>4230</v>
      </c>
      <c r="G4599" t="s">
        <v>2868</v>
      </c>
      <c r="H4599" s="5">
        <v>275388</v>
      </c>
      <c r="I4599">
        <f>IFERROR(VLOOKUP(G4599,'NCES Match'!$A$2:$B$1307,2,FALSE),"")</f>
        <v>4838460</v>
      </c>
      <c r="J4599" cm="1">
        <f t="array" ref="J4599">IFERROR(_xlfn.IFS(B4599=2015,H4599/$O$13,B4599=2016,H4599/$O$14,B4599=2017,H4599/$O$15,B4599=2018,H4599/$O$16,B4599=2019,H4599/$O$17,B4599=2020,H4599/$O$18,B4599=2021,H4599/$O$19,B4599=2022,H4599/$O$20),"")</f>
        <v>1.4923483987947544E-4</v>
      </c>
      <c r="K4599" s="3" cm="1">
        <f t="array" ref="K4599">IFERROR(_xlfn.IFS(B4599=2015,J4599*$P$4,B4599=2016,J4599*$P$5,B4599=2017,J4599*$P$6,B4599=2018,J4599*$P$7,B4599=2019,J4599*$P$8,B4599=2020,J4599*$P$9,B4599=2021,J4599*$P$10,B4599=2022,J4599*$P$11),"")</f>
        <v>314587.46256200847</v>
      </c>
      <c r="L4599" s="3">
        <f t="shared" si="72"/>
        <v>589975.46256200853</v>
      </c>
    </row>
    <row r="4600" spans="1:12">
      <c r="A4600">
        <v>4838460</v>
      </c>
      <c r="B4600">
        <v>2021</v>
      </c>
      <c r="D4600" t="s">
        <v>2866</v>
      </c>
      <c r="E4600" t="s">
        <v>2867</v>
      </c>
      <c r="F4600" t="s">
        <v>4101</v>
      </c>
      <c r="G4600" t="s">
        <v>2868</v>
      </c>
      <c r="H4600" s="5">
        <v>322507.32</v>
      </c>
      <c r="I4600">
        <f>IFERROR(VLOOKUP(G4600,'NCES Match'!$A$2:$B$1307,2,FALSE),"")</f>
        <v>4838460</v>
      </c>
      <c r="J4600" cm="1">
        <f t="array" ref="J4600">IFERROR(_xlfn.IFS(B4600=2015,H4600/$O$13,B4600=2016,H4600/$O$14,B4600=2017,H4600/$O$15,B4600=2018,H4600/$O$16,B4600=2019,H4600/$O$17,B4600=2020,H4600/$O$18,B4600=2021,H4600/$O$19,B4600=2022,H4600/$O$20),"")</f>
        <v>1.6500861778768409E-4</v>
      </c>
      <c r="K4600" s="3" cm="1">
        <f t="array" ref="K4600">IFERROR(_xlfn.IFS(B4600=2015,J4600*$P$4,B4600=2016,J4600*$P$5,B4600=2017,J4600*$P$6,B4600=2018,J4600*$P$7,B4600=2019,J4600*$P$8,B4600=2020,J4600*$P$9,B4600=2021,J4600*$P$10,B4600=2022,J4600*$P$11),"")</f>
        <v>353209.74017880554</v>
      </c>
      <c r="L4600" s="3">
        <f t="shared" si="72"/>
        <v>675717.06017880561</v>
      </c>
    </row>
    <row r="4601" spans="1:12">
      <c r="A4601">
        <v>4838460</v>
      </c>
      <c r="B4601">
        <v>2022</v>
      </c>
      <c r="D4601" t="s">
        <v>2866</v>
      </c>
      <c r="E4601" t="s">
        <v>2867</v>
      </c>
      <c r="F4601" t="s">
        <v>4101</v>
      </c>
      <c r="G4601" t="s">
        <v>2868</v>
      </c>
      <c r="H4601" s="5">
        <v>372964.92</v>
      </c>
      <c r="I4601">
        <f>IFERROR(VLOOKUP(G4601,'NCES Match'!$A$2:$B$1307,2,FALSE),"")</f>
        <v>4838460</v>
      </c>
      <c r="J4601" cm="1">
        <f t="array" ref="J4601">IFERROR(_xlfn.IFS(B4601=2015,H4601/$O$13,B4601=2016,H4601/$O$14,B4601=2017,H4601/$O$15,B4601=2018,H4601/$O$16,B4601=2019,H4601/$O$17,B4601=2020,H4601/$O$18,B4601=2021,H4601/$O$19,B4601=2022,H4601/$O$20),"")</f>
        <v>1.6381762152100439E-4</v>
      </c>
      <c r="K4601" s="3" cm="1">
        <f t="array" ref="K4601">IFERROR(_xlfn.IFS(B4601=2015,J4601*$P$4,B4601=2016,J4601*$P$5,B4601=2017,J4601*$P$6,B4601=2018,J4601*$P$7,B4601=2019,J4601*$P$8,B4601=2020,J4601*$P$9,B4601=2021,J4601*$P$10,B4601=2022,J4601*$P$11),"")</f>
        <v>352778.46402882284</v>
      </c>
      <c r="L4601" s="3">
        <f t="shared" si="72"/>
        <v>725743.38402882288</v>
      </c>
    </row>
    <row r="4602" spans="1:12">
      <c r="A4602">
        <v>4838460</v>
      </c>
      <c r="B4602">
        <v>2023</v>
      </c>
      <c r="D4602" t="s">
        <v>2866</v>
      </c>
      <c r="E4602" t="s">
        <v>2867</v>
      </c>
      <c r="F4602" t="s">
        <v>4101</v>
      </c>
      <c r="G4602" t="s">
        <v>2868</v>
      </c>
      <c r="H4602" s="5">
        <v>401325.42</v>
      </c>
      <c r="I4602">
        <f>IFERROR(VLOOKUP(G4602,'NCES Match'!$A$2:$B$1307,2,FALSE),"")</f>
        <v>4838460</v>
      </c>
      <c r="J4602" t="str" cm="1">
        <f t="array" ref="J4602">IFERROR(_xlfn.IFS(B4602=2015,H4602/$O$13,B4602=2016,H4602/$O$14,B4602=2017,H4602/$O$15,B4602=2018,H4602/$O$16,B4602=2019,H4602/$O$17,B4602=2020,H4602/$O$18,B4602=2021,H4602/$O$19,B4602=2022,H4602/$O$20),"")</f>
        <v/>
      </c>
      <c r="K4602" s="3" t="str" cm="1">
        <f t="array" ref="K4602">IFERROR(_xlfn.IFS(B4602=2015,J4602*$P$4,B4602=2016,J4602*$P$5,B4602=2017,J4602*$P$6,B4602=2018,J4602*$P$7,B4602=2019,J4602*$P$8,B4602=2020,J4602*$P$9,B4602=2021,J4602*$P$10,B4602=2022,J4602*$P$11),"")</f>
        <v/>
      </c>
      <c r="L4602" s="3">
        <f t="shared" si="72"/>
        <v>401325.42</v>
      </c>
    </row>
    <row r="4603" spans="1:12">
      <c r="A4603">
        <v>4841190</v>
      </c>
      <c r="B4603">
        <v>2015</v>
      </c>
      <c r="C4603" t="s">
        <v>381</v>
      </c>
      <c r="D4603" t="s">
        <v>3085</v>
      </c>
      <c r="E4603" t="s">
        <v>3086</v>
      </c>
      <c r="G4603" t="s">
        <v>3087</v>
      </c>
      <c r="H4603" s="5">
        <v>194546.33</v>
      </c>
      <c r="I4603">
        <f>IFERROR(VLOOKUP(G4603,'NCES Match'!$A$2:$B$1307,2,FALSE),"")</f>
        <v>4841190</v>
      </c>
      <c r="J4603" cm="1">
        <f t="array" ref="J4603">IFERROR(_xlfn.IFS(B4603=2015,H4603/$O$13,B4603=2016,H4603/$O$14,B4603=2017,H4603/$O$15,B4603=2018,H4603/$O$16,B4603=2019,H4603/$O$17,B4603=2020,H4603/$O$18,B4603=2021,H4603/$O$19,B4603=2022,H4603/$O$20),"")</f>
        <v>1.5240832581598089E-4</v>
      </c>
      <c r="K4603" s="3" cm="1">
        <f t="array" ref="K4603">IFERROR(_xlfn.IFS(B4603=2015,J4603*$P$4,B4603=2016,J4603*$P$5,B4603=2017,J4603*$P$6,B4603=2018,J4603*$P$7,B4603=2019,J4603*$P$8,B4603=2020,J4603*$P$9,B4603=2021,J4603*$P$10,B4603=2022,J4603*$P$11),"")</f>
        <v>242555.25775350214</v>
      </c>
      <c r="L4603" s="3">
        <f t="shared" si="72"/>
        <v>437101.58775350213</v>
      </c>
    </row>
    <row r="4604" spans="1:12">
      <c r="A4604">
        <v>4841190</v>
      </c>
      <c r="B4604">
        <v>2016</v>
      </c>
      <c r="C4604" t="s">
        <v>4102</v>
      </c>
      <c r="D4604" t="s">
        <v>3085</v>
      </c>
      <c r="E4604" t="s">
        <v>3086</v>
      </c>
      <c r="F4604" t="s">
        <v>4101</v>
      </c>
      <c r="G4604" t="s">
        <v>3087</v>
      </c>
      <c r="H4604" s="5">
        <v>233839</v>
      </c>
      <c r="I4604">
        <f>IFERROR(VLOOKUP(G4604,'NCES Match'!$A$2:$B$1307,2,FALSE),"")</f>
        <v>4841190</v>
      </c>
      <c r="J4604" cm="1">
        <f t="array" ref="J4604">IFERROR(_xlfn.IFS(B4604=2015,H4604/$O$13,B4604=2016,H4604/$O$14,B4604=2017,H4604/$O$15,B4604=2018,H4604/$O$16,B4604=2019,H4604/$O$17,B4604=2020,H4604/$O$18,B4604=2021,H4604/$O$19,B4604=2022,H4604/$O$20),"")</f>
        <v>1.6739760209669516E-4</v>
      </c>
      <c r="K4604" s="3" cm="1">
        <f t="array" ref="K4604">IFERROR(_xlfn.IFS(B4604=2015,J4604*$P$4,B4604=2016,J4604*$P$5,B4604=2017,J4604*$P$6,B4604=2018,J4604*$P$7,B4604=2019,J4604*$P$8,B4604=2020,J4604*$P$9,B4604=2021,J4604*$P$10,B4604=2022,J4604*$P$11),"")</f>
        <v>280496.6529134927</v>
      </c>
      <c r="L4604" s="3">
        <f t="shared" si="72"/>
        <v>514335.6529134927</v>
      </c>
    </row>
    <row r="4605" spans="1:12">
      <c r="A4605">
        <v>4841190</v>
      </c>
      <c r="B4605">
        <v>2017</v>
      </c>
      <c r="D4605" t="s">
        <v>3085</v>
      </c>
      <c r="E4605" t="s">
        <v>3086</v>
      </c>
      <c r="F4605" t="s">
        <v>4101</v>
      </c>
      <c r="G4605" t="s">
        <v>3087</v>
      </c>
      <c r="H4605" s="5">
        <v>234577</v>
      </c>
      <c r="I4605">
        <f>IFERROR(VLOOKUP(G4605,'NCES Match'!$A$2:$B$1307,2,FALSE),"")</f>
        <v>4841190</v>
      </c>
      <c r="J4605" cm="1">
        <f t="array" ref="J4605">IFERROR(_xlfn.IFS(B4605=2015,H4605/$O$13,B4605=2016,H4605/$O$14,B4605=2017,H4605/$O$15,B4605=2018,H4605/$O$16,B4605=2019,H4605/$O$17,B4605=2020,H4605/$O$18,B4605=2021,H4605/$O$19,B4605=2022,H4605/$O$20),"")</f>
        <v>1.6172647755717968E-4</v>
      </c>
      <c r="K4605" s="3" cm="1">
        <f t="array" ref="K4605">IFERROR(_xlfn.IFS(B4605=2015,J4605*$P$4,B4605=2016,J4605*$P$5,B4605=2017,J4605*$P$6,B4605=2018,J4605*$P$7,B4605=2019,J4605*$P$8,B4605=2020,J4605*$P$9,B4605=2021,J4605*$P$10,B4605=2022,J4605*$P$11),"")</f>
        <v>274651.63827121229</v>
      </c>
      <c r="L4605" s="3">
        <f t="shared" si="72"/>
        <v>509228.63827121229</v>
      </c>
    </row>
    <row r="4606" spans="1:12">
      <c r="A4606">
        <v>4841190</v>
      </c>
      <c r="B4606">
        <v>2018</v>
      </c>
      <c r="D4606" t="s">
        <v>3085</v>
      </c>
      <c r="E4606" t="s">
        <v>3086</v>
      </c>
      <c r="F4606" t="s">
        <v>4101</v>
      </c>
      <c r="G4606" t="s">
        <v>3087</v>
      </c>
      <c r="H4606" s="5">
        <v>250787</v>
      </c>
      <c r="I4606">
        <f>IFERROR(VLOOKUP(G4606,'NCES Match'!$A$2:$B$1307,2,FALSE),"")</f>
        <v>4841190</v>
      </c>
      <c r="J4606" cm="1">
        <f t="array" ref="J4606">IFERROR(_xlfn.IFS(B4606=2015,H4606/$O$13,B4606=2016,H4606/$O$14,B4606=2017,H4606/$O$15,B4606=2018,H4606/$O$16,B4606=2019,H4606/$O$17,B4606=2020,H4606/$O$18,B4606=2021,H4606/$O$19,B4606=2022,H4606/$O$20),"")</f>
        <v>1.636532725391947E-4</v>
      </c>
      <c r="K4606" s="3" cm="1">
        <f t="array" ref="K4606">IFERROR(_xlfn.IFS(B4606=2015,J4606*$P$4,B4606=2016,J4606*$P$5,B4606=2017,J4606*$P$6,B4606=2018,J4606*$P$7,B4606=2019,J4606*$P$8,B4606=2020,J4606*$P$9,B4606=2021,J4606*$P$10,B4606=2022,J4606*$P$11),"")</f>
        <v>280968.66061867488</v>
      </c>
      <c r="L4606" s="3">
        <f t="shared" si="72"/>
        <v>531755.66061867494</v>
      </c>
    </row>
    <row r="4607" spans="1:12">
      <c r="A4607">
        <v>4841190</v>
      </c>
      <c r="B4607">
        <v>2019</v>
      </c>
      <c r="D4607" t="s">
        <v>3085</v>
      </c>
      <c r="E4607" t="s">
        <v>3086</v>
      </c>
      <c r="F4607" t="s">
        <v>4101</v>
      </c>
      <c r="G4607" t="s">
        <v>3087</v>
      </c>
      <c r="H4607" s="5">
        <v>267078</v>
      </c>
      <c r="I4607">
        <f>IFERROR(VLOOKUP(G4607,'NCES Match'!$A$2:$B$1307,2,FALSE),"")</f>
        <v>4841190</v>
      </c>
      <c r="J4607" cm="1">
        <f t="array" ref="J4607">IFERROR(_xlfn.IFS(B4607=2015,H4607/$O$13,B4607=2016,H4607/$O$14,B4607=2017,H4607/$O$15,B4607=2018,H4607/$O$16,B4607=2019,H4607/$O$17,B4607=2020,H4607/$O$18,B4607=2021,H4607/$O$19,B4607=2022,H4607/$O$20),"")</f>
        <v>1.691084551564423E-4</v>
      </c>
      <c r="K4607" s="3" cm="1">
        <f t="array" ref="K4607">IFERROR(_xlfn.IFS(B4607=2015,J4607*$P$4,B4607=2016,J4607*$P$5,B4607=2017,J4607*$P$6,B4607=2018,J4607*$P$7,B4607=2019,J4607*$P$8,B4607=2020,J4607*$P$9,B4607=2021,J4607*$P$10,B4607=2022,J4607*$P$11),"")</f>
        <v>293897.97579385305</v>
      </c>
      <c r="L4607" s="3">
        <f t="shared" si="72"/>
        <v>560975.97579385305</v>
      </c>
    </row>
    <row r="4608" spans="1:12">
      <c r="A4608">
        <v>4841190</v>
      </c>
      <c r="B4608">
        <v>2020</v>
      </c>
      <c r="D4608" t="s">
        <v>3085</v>
      </c>
      <c r="E4608" t="s">
        <v>3086</v>
      </c>
      <c r="F4608" t="s">
        <v>4230</v>
      </c>
      <c r="G4608" t="s">
        <v>3087</v>
      </c>
      <c r="H4608" s="5">
        <v>293438</v>
      </c>
      <c r="I4608">
        <f>IFERROR(VLOOKUP(G4608,'NCES Match'!$A$2:$B$1307,2,FALSE),"")</f>
        <v>4841190</v>
      </c>
      <c r="J4608" cm="1">
        <f t="array" ref="J4608">IFERROR(_xlfn.IFS(B4608=2015,H4608/$O$13,B4608=2016,H4608/$O$14,B4608=2017,H4608/$O$15,B4608=2018,H4608/$O$16,B4608=2019,H4608/$O$17,B4608=2020,H4608/$O$18,B4608=2021,H4608/$O$19,B4608=2022,H4608/$O$20),"")</f>
        <v>1.5901627138638398E-4</v>
      </c>
      <c r="K4608" s="3" cm="1">
        <f t="array" ref="K4608">IFERROR(_xlfn.IFS(B4608=2015,J4608*$P$4,B4608=2016,J4608*$P$5,B4608=2017,J4608*$P$6,B4608=2018,J4608*$P$7,B4608=2019,J4608*$P$8,B4608=2020,J4608*$P$9,B4608=2021,J4608*$P$10,B4608=2022,J4608*$P$11),"")</f>
        <v>335206.74771330139</v>
      </c>
      <c r="L4608" s="3">
        <f t="shared" si="72"/>
        <v>628644.74771330133</v>
      </c>
    </row>
    <row r="4609" spans="1:12">
      <c r="A4609">
        <v>4841190</v>
      </c>
      <c r="B4609">
        <v>2021</v>
      </c>
      <c r="D4609" t="s">
        <v>3085</v>
      </c>
      <c r="E4609" t="s">
        <v>3086</v>
      </c>
      <c r="F4609" t="s">
        <v>4101</v>
      </c>
      <c r="G4609" t="s">
        <v>3087</v>
      </c>
      <c r="H4609" s="5">
        <v>303291.26</v>
      </c>
      <c r="I4609">
        <f>IFERROR(VLOOKUP(G4609,'NCES Match'!$A$2:$B$1307,2,FALSE),"")</f>
        <v>4841190</v>
      </c>
      <c r="J4609" cm="1">
        <f t="array" ref="J4609">IFERROR(_xlfn.IFS(B4609=2015,H4609/$O$13,B4609=2016,H4609/$O$14,B4609=2017,H4609/$O$15,B4609=2018,H4609/$O$16,B4609=2019,H4609/$O$17,B4609=2020,H4609/$O$18,B4609=2021,H4609/$O$19,B4609=2022,H4609/$O$20),"")</f>
        <v>1.5517685489955737E-4</v>
      </c>
      <c r="K4609" s="3" cm="1">
        <f t="array" ref="K4609">IFERROR(_xlfn.IFS(B4609=2015,J4609*$P$4,B4609=2016,J4609*$P$5,B4609=2017,J4609*$P$6,B4609=2018,J4609*$P$7,B4609=2019,J4609*$P$8,B4609=2020,J4609*$P$9,B4609=2021,J4609*$P$10,B4609=2022,J4609*$P$11),"")</f>
        <v>332164.32775263075</v>
      </c>
      <c r="L4609" s="3">
        <f t="shared" si="72"/>
        <v>635455.5877526307</v>
      </c>
    </row>
    <row r="4610" spans="1:12">
      <c r="A4610">
        <v>4841190</v>
      </c>
      <c r="B4610">
        <v>2022</v>
      </c>
      <c r="D4610" t="s">
        <v>3085</v>
      </c>
      <c r="E4610" t="s">
        <v>3086</v>
      </c>
      <c r="F4610" t="s">
        <v>4101</v>
      </c>
      <c r="G4610" t="s">
        <v>3087</v>
      </c>
      <c r="H4610" s="5">
        <v>326142.46000000002</v>
      </c>
      <c r="I4610">
        <f>IFERROR(VLOOKUP(G4610,'NCES Match'!$A$2:$B$1307,2,FALSE),"")</f>
        <v>4841190</v>
      </c>
      <c r="J4610" cm="1">
        <f t="array" ref="J4610">IFERROR(_xlfn.IFS(B4610=2015,H4610/$O$13,B4610=2016,H4610/$O$14,B4610=2017,H4610/$O$15,B4610=2018,H4610/$O$16,B4610=2019,H4610/$O$17,B4610=2020,H4610/$O$18,B4610=2021,H4610/$O$19,B4610=2022,H4610/$O$20),"")</f>
        <v>1.4325176232180044E-4</v>
      </c>
      <c r="K4610" s="3" cm="1">
        <f t="array" ref="K4610">IFERROR(_xlfn.IFS(B4610=2015,J4610*$P$4,B4610=2016,J4610*$P$5,B4610=2017,J4610*$P$6,B4610=2018,J4610*$P$7,B4610=2019,J4610*$P$8,B4610=2020,J4610*$P$9,B4610=2021,J4610*$P$10,B4610=2022,J4610*$P$11),"")</f>
        <v>308490.23573954834</v>
      </c>
      <c r="L4610" s="3">
        <f t="shared" si="72"/>
        <v>634632.69573954842</v>
      </c>
    </row>
    <row r="4611" spans="1:12">
      <c r="A4611">
        <v>4841190</v>
      </c>
      <c r="B4611">
        <v>2023</v>
      </c>
      <c r="D4611" t="s">
        <v>3085</v>
      </c>
      <c r="E4611" t="s">
        <v>3086</v>
      </c>
      <c r="F4611" t="s">
        <v>4101</v>
      </c>
      <c r="G4611" t="s">
        <v>3087</v>
      </c>
      <c r="H4611" s="5">
        <v>366272.52</v>
      </c>
      <c r="I4611">
        <f>IFERROR(VLOOKUP(G4611,'NCES Match'!$A$2:$B$1307,2,FALSE),"")</f>
        <v>4841190</v>
      </c>
      <c r="J4611" t="str" cm="1">
        <f t="array" ref="J4611">IFERROR(_xlfn.IFS(B4611=2015,H4611/$O$13,B4611=2016,H4611/$O$14,B4611=2017,H4611/$O$15,B4611=2018,H4611/$O$16,B4611=2019,H4611/$O$17,B4611=2020,H4611/$O$18,B4611=2021,H4611/$O$19,B4611=2022,H4611/$O$20),"")</f>
        <v/>
      </c>
      <c r="K4611" s="3" t="str" cm="1">
        <f t="array" ref="K4611">IFERROR(_xlfn.IFS(B4611=2015,J4611*$P$4,B4611=2016,J4611*$P$5,B4611=2017,J4611*$P$6,B4611=2018,J4611*$P$7,B4611=2019,J4611*$P$8,B4611=2020,J4611*$P$9,B4611=2021,J4611*$P$10,B4611=2022,J4611*$P$11),"")</f>
        <v/>
      </c>
      <c r="L4611" s="3">
        <f t="shared" ref="L4611:L4674" si="73">SUM(H4611,K4611)</f>
        <v>366272.52</v>
      </c>
    </row>
    <row r="4612" spans="1:12">
      <c r="A4612">
        <v>4845480</v>
      </c>
      <c r="B4612">
        <v>2015</v>
      </c>
      <c r="C4612" t="s">
        <v>381</v>
      </c>
      <c r="D4612" t="s">
        <v>3414</v>
      </c>
      <c r="E4612" t="s">
        <v>3415</v>
      </c>
      <c r="G4612" t="s">
        <v>3416</v>
      </c>
      <c r="H4612" s="5">
        <v>182638.09</v>
      </c>
      <c r="I4612">
        <f>IFERROR(VLOOKUP(G4612,'NCES Match'!$A$2:$B$1307,2,FALSE),"")</f>
        <v>4845480</v>
      </c>
      <c r="J4612" cm="1">
        <f t="array" ref="J4612">IFERROR(_xlfn.IFS(B4612=2015,H4612/$O$13,B4612=2016,H4612/$O$14,B4612=2017,H4612/$O$15,B4612=2018,H4612/$O$16,B4612=2019,H4612/$O$17,B4612=2020,H4612/$O$18,B4612=2021,H4612/$O$19,B4612=2022,H4612/$O$20),"")</f>
        <v>1.4307936586173813E-4</v>
      </c>
      <c r="K4612" s="3" cm="1">
        <f t="array" ref="K4612">IFERROR(_xlfn.IFS(B4612=2015,J4612*$P$4,B4612=2016,J4612*$P$5,B4612=2017,J4612*$P$6,B4612=2018,J4612*$P$7,B4612=2019,J4612*$P$8,B4612=2020,J4612*$P$9,B4612=2021,J4612*$P$10,B4612=2022,J4612*$P$11),"")</f>
        <v>227708.37669133785</v>
      </c>
      <c r="L4612" s="3">
        <f t="shared" si="73"/>
        <v>410346.46669133788</v>
      </c>
    </row>
    <row r="4613" spans="1:12">
      <c r="A4613">
        <v>4845480</v>
      </c>
      <c r="B4613">
        <v>2016</v>
      </c>
      <c r="C4613" t="s">
        <v>4102</v>
      </c>
      <c r="D4613" t="s">
        <v>3414</v>
      </c>
      <c r="E4613" t="s">
        <v>3415</v>
      </c>
      <c r="F4613" t="s">
        <v>4101</v>
      </c>
      <c r="G4613" t="s">
        <v>3416</v>
      </c>
      <c r="H4613" s="5">
        <v>183463</v>
      </c>
      <c r="I4613">
        <f>IFERROR(VLOOKUP(G4613,'NCES Match'!$A$2:$B$1307,2,FALSE),"")</f>
        <v>4845480</v>
      </c>
      <c r="J4613" cm="1">
        <f t="array" ref="J4613">IFERROR(_xlfn.IFS(B4613=2015,H4613/$O$13,B4613=2016,H4613/$O$14,B4613=2017,H4613/$O$15,B4613=2018,H4613/$O$16,B4613=2019,H4613/$O$17,B4613=2020,H4613/$O$18,B4613=2021,H4613/$O$19,B4613=2022,H4613/$O$20),"")</f>
        <v>1.3133509069687257E-4</v>
      </c>
      <c r="K4613" s="3" cm="1">
        <f t="array" ref="K4613">IFERROR(_xlfn.IFS(B4613=2015,J4613*$P$4,B4613=2016,J4613*$P$5,B4613=2017,J4613*$P$6,B4613=2018,J4613*$P$7,B4613=2019,J4613*$P$8,B4613=2020,J4613*$P$9,B4613=2021,J4613*$P$10,B4613=2022,J4613*$P$11),"")</f>
        <v>220069.18193059377</v>
      </c>
      <c r="L4613" s="3">
        <f t="shared" si="73"/>
        <v>403532.1819305938</v>
      </c>
    </row>
    <row r="4614" spans="1:12">
      <c r="A4614">
        <v>4845480</v>
      </c>
      <c r="B4614">
        <v>2017</v>
      </c>
      <c r="D4614" t="s">
        <v>3414</v>
      </c>
      <c r="E4614" t="s">
        <v>3415</v>
      </c>
      <c r="F4614" t="s">
        <v>4101</v>
      </c>
      <c r="G4614" t="s">
        <v>3416</v>
      </c>
      <c r="H4614" s="5">
        <v>190598</v>
      </c>
      <c r="I4614">
        <f>IFERROR(VLOOKUP(G4614,'NCES Match'!$A$2:$B$1307,2,FALSE),"")</f>
        <v>4845480</v>
      </c>
      <c r="J4614" cm="1">
        <f t="array" ref="J4614">IFERROR(_xlfn.IFS(B4614=2015,H4614/$O$13,B4614=2016,H4614/$O$14,B4614=2017,H4614/$O$15,B4614=2018,H4614/$O$16,B4614=2019,H4614/$O$17,B4614=2020,H4614/$O$18,B4614=2021,H4614/$O$19,B4614=2022,H4614/$O$20),"")</f>
        <v>1.314056500400437E-4</v>
      </c>
      <c r="K4614" s="3" cm="1">
        <f t="array" ref="K4614">IFERROR(_xlfn.IFS(B4614=2015,J4614*$P$4,B4614=2016,J4614*$P$5,B4614=2017,J4614*$P$6,B4614=2018,J4614*$P$7,B4614=2019,J4614*$P$8,B4614=2020,J4614*$P$9,B4614=2021,J4614*$P$10,B4614=2022,J4614*$P$11),"")</f>
        <v>223159.35897899844</v>
      </c>
      <c r="L4614" s="3">
        <f t="shared" si="73"/>
        <v>413757.35897899844</v>
      </c>
    </row>
    <row r="4615" spans="1:12">
      <c r="A4615">
        <v>4845480</v>
      </c>
      <c r="B4615">
        <v>2018</v>
      </c>
      <c r="D4615" t="s">
        <v>3414</v>
      </c>
      <c r="E4615" t="s">
        <v>3415</v>
      </c>
      <c r="F4615" t="s">
        <v>4101</v>
      </c>
      <c r="G4615" t="s">
        <v>3416</v>
      </c>
      <c r="H4615" s="5">
        <v>211316</v>
      </c>
      <c r="I4615">
        <f>IFERROR(VLOOKUP(G4615,'NCES Match'!$A$2:$B$1307,2,FALSE),"")</f>
        <v>4845480</v>
      </c>
      <c r="J4615" cm="1">
        <f t="array" ref="J4615">IFERROR(_xlfn.IFS(B4615=2015,H4615/$O$13,B4615=2016,H4615/$O$14,B4615=2017,H4615/$O$15,B4615=2018,H4615/$O$16,B4615=2019,H4615/$O$17,B4615=2020,H4615/$O$18,B4615=2021,H4615/$O$19,B4615=2022,H4615/$O$20),"")</f>
        <v>1.3789612276510533E-4</v>
      </c>
      <c r="K4615" s="3" cm="1">
        <f t="array" ref="K4615">IFERROR(_xlfn.IFS(B4615=2015,J4615*$P$4,B4615=2016,J4615*$P$5,B4615=2017,J4615*$P$6,B4615=2018,J4615*$P$7,B4615=2019,J4615*$P$8,B4615=2020,J4615*$P$9,B4615=2021,J4615*$P$10,B4615=2022,J4615*$P$11),"")</f>
        <v>236747.41309276759</v>
      </c>
      <c r="L4615" s="3">
        <f t="shared" si="73"/>
        <v>448063.41309276759</v>
      </c>
    </row>
    <row r="4616" spans="1:12">
      <c r="A4616">
        <v>4845480</v>
      </c>
      <c r="B4616">
        <v>2019</v>
      </c>
      <c r="D4616" t="s">
        <v>3414</v>
      </c>
      <c r="E4616" t="s">
        <v>3415</v>
      </c>
      <c r="F4616" t="s">
        <v>4101</v>
      </c>
      <c r="G4616" t="s">
        <v>3416</v>
      </c>
      <c r="H4616" s="5">
        <v>217358</v>
      </c>
      <c r="I4616">
        <f>IFERROR(VLOOKUP(G4616,'NCES Match'!$A$2:$B$1307,2,FALSE),"")</f>
        <v>4845480</v>
      </c>
      <c r="J4616" cm="1">
        <f t="array" ref="J4616">IFERROR(_xlfn.IFS(B4616=2015,H4616/$O$13,B4616=2016,H4616/$O$14,B4616=2017,H4616/$O$15,B4616=2018,H4616/$O$16,B4616=2019,H4616/$O$17,B4616=2020,H4616/$O$18,B4616=2021,H4616/$O$19,B4616=2022,H4616/$O$20),"")</f>
        <v>1.3762674423162515E-4</v>
      </c>
      <c r="K4616" s="3" cm="1">
        <f t="array" ref="K4616">IFERROR(_xlfn.IFS(B4616=2015,J4616*$P$4,B4616=2016,J4616*$P$5,B4616=2017,J4616*$P$6,B4616=2018,J4616*$P$7,B4616=2019,J4616*$P$8,B4616=2020,J4616*$P$9,B4616=2021,J4616*$P$10,B4616=2022,J4616*$P$11),"")</f>
        <v>239185.09282906231</v>
      </c>
      <c r="L4616" s="3">
        <f t="shared" si="73"/>
        <v>456543.09282906231</v>
      </c>
    </row>
    <row r="4617" spans="1:12">
      <c r="A4617">
        <v>4845480</v>
      </c>
      <c r="B4617">
        <v>2020</v>
      </c>
      <c r="D4617" t="s">
        <v>3414</v>
      </c>
      <c r="E4617" t="s">
        <v>3415</v>
      </c>
      <c r="F4617" t="s">
        <v>4230</v>
      </c>
      <c r="G4617" t="s">
        <v>3416</v>
      </c>
      <c r="H4617" s="5">
        <v>244520</v>
      </c>
      <c r="I4617">
        <f>IFERROR(VLOOKUP(G4617,'NCES Match'!$A$2:$B$1307,2,FALSE),"")</f>
        <v>4845480</v>
      </c>
      <c r="J4617" cm="1">
        <f t="array" ref="J4617">IFERROR(_xlfn.IFS(B4617=2015,H4617/$O$13,B4617=2016,H4617/$O$14,B4617=2017,H4617/$O$15,B4617=2018,H4617/$O$16,B4617=2019,H4617/$O$17,B4617=2020,H4617/$O$18,B4617=2021,H4617/$O$19,B4617=2022,H4617/$O$20),"")</f>
        <v>1.3250723723375504E-4</v>
      </c>
      <c r="K4617" s="3" cm="1">
        <f t="array" ref="K4617">IFERROR(_xlfn.IFS(B4617=2015,J4617*$P$4,B4617=2016,J4617*$P$5,B4617=2017,J4617*$P$6,B4617=2018,J4617*$P$7,B4617=2019,J4617*$P$8,B4617=2020,J4617*$P$9,B4617=2021,J4617*$P$10,B4617=2022,J4617*$P$11),"")</f>
        <v>279325.62909662846</v>
      </c>
      <c r="L4617" s="3">
        <f t="shared" si="73"/>
        <v>523845.62909662846</v>
      </c>
    </row>
    <row r="4618" spans="1:12">
      <c r="A4618">
        <v>4845480</v>
      </c>
      <c r="B4618">
        <v>2021</v>
      </c>
      <c r="D4618" t="s">
        <v>3414</v>
      </c>
      <c r="E4618" t="s">
        <v>3415</v>
      </c>
      <c r="F4618" t="s">
        <v>4101</v>
      </c>
      <c r="G4618" t="s">
        <v>3416</v>
      </c>
      <c r="H4618" s="5">
        <v>260483.27</v>
      </c>
      <c r="I4618">
        <f>IFERROR(VLOOKUP(G4618,'NCES Match'!$A$2:$B$1307,2,FALSE),"")</f>
        <v>4845480</v>
      </c>
      <c r="J4618" cm="1">
        <f t="array" ref="J4618">IFERROR(_xlfn.IFS(B4618=2015,H4618/$O$13,B4618=2016,H4618/$O$14,B4618=2017,H4618/$O$15,B4618=2018,H4618/$O$16,B4618=2019,H4618/$O$17,B4618=2020,H4618/$O$18,B4618=2021,H4618/$O$19,B4618=2022,H4618/$O$20),"")</f>
        <v>1.332744458002259E-4</v>
      </c>
      <c r="K4618" s="3" cm="1">
        <f t="array" ref="K4618">IFERROR(_xlfn.IFS(B4618=2015,J4618*$P$4,B4618=2016,J4618*$P$5,B4618=2017,J4618*$P$6,B4618=2018,J4618*$P$7,B4618=2019,J4618*$P$8,B4618=2020,J4618*$P$9,B4618=2021,J4618*$P$10,B4618=2022,J4618*$P$11),"")</f>
        <v>285281.05383042357</v>
      </c>
      <c r="L4618" s="3">
        <f t="shared" si="73"/>
        <v>545764.32383042353</v>
      </c>
    </row>
    <row r="4619" spans="1:12">
      <c r="A4619">
        <v>4845480</v>
      </c>
      <c r="B4619">
        <v>2022</v>
      </c>
      <c r="D4619" t="s">
        <v>3414</v>
      </c>
      <c r="E4619" t="s">
        <v>3415</v>
      </c>
      <c r="F4619" t="s">
        <v>4101</v>
      </c>
      <c r="G4619" t="s">
        <v>3416</v>
      </c>
      <c r="H4619" s="5">
        <v>296413.01</v>
      </c>
      <c r="I4619">
        <f>IFERROR(VLOOKUP(G4619,'NCES Match'!$A$2:$B$1307,2,FALSE),"")</f>
        <v>4845480</v>
      </c>
      <c r="J4619" cm="1">
        <f t="array" ref="J4619">IFERROR(_xlfn.IFS(B4619=2015,H4619/$O$13,B4619=2016,H4619/$O$14,B4619=2017,H4619/$O$15,B4619=2018,H4619/$O$16,B4619=2019,H4619/$O$17,B4619=2020,H4619/$O$18,B4619=2021,H4619/$O$19,B4619=2022,H4619/$O$20),"")</f>
        <v>1.3019367689079631E-4</v>
      </c>
      <c r="K4619" s="3" cm="1">
        <f t="array" ref="K4619">IFERROR(_xlfn.IFS(B4619=2015,J4619*$P$4,B4619=2016,J4619*$P$5,B4619=2017,J4619*$P$6,B4619=2018,J4619*$P$7,B4619=2019,J4619*$P$8,B4619=2020,J4619*$P$9,B4619=2021,J4619*$P$10,B4619=2022,J4619*$P$11),"")</f>
        <v>280369.87067298475</v>
      </c>
      <c r="L4619" s="3">
        <f t="shared" si="73"/>
        <v>576782.88067298476</v>
      </c>
    </row>
    <row r="4620" spans="1:12">
      <c r="A4620">
        <v>4845480</v>
      </c>
      <c r="B4620">
        <v>2023</v>
      </c>
      <c r="D4620" t="s">
        <v>3414</v>
      </c>
      <c r="E4620" t="s">
        <v>3415</v>
      </c>
      <c r="F4620" t="s">
        <v>4101</v>
      </c>
      <c r="G4620" t="s">
        <v>3416</v>
      </c>
      <c r="H4620" s="5">
        <v>380283.37</v>
      </c>
      <c r="I4620">
        <f>IFERROR(VLOOKUP(G4620,'NCES Match'!$A$2:$B$1307,2,FALSE),"")</f>
        <v>4845480</v>
      </c>
      <c r="J4620" t="str" cm="1">
        <f t="array" ref="J4620">IFERROR(_xlfn.IFS(B4620=2015,H4620/$O$13,B4620=2016,H4620/$O$14,B4620=2017,H4620/$O$15,B4620=2018,H4620/$O$16,B4620=2019,H4620/$O$17,B4620=2020,H4620/$O$18,B4620=2021,H4620/$O$19,B4620=2022,H4620/$O$20),"")</f>
        <v/>
      </c>
      <c r="K4620" s="3" t="str" cm="1">
        <f t="array" ref="K4620">IFERROR(_xlfn.IFS(B4620=2015,J4620*$P$4,B4620=2016,J4620*$P$5,B4620=2017,J4620*$P$6,B4620=2018,J4620*$P$7,B4620=2019,J4620*$P$8,B4620=2020,J4620*$P$9,B4620=2021,J4620*$P$10,B4620=2022,J4620*$P$11),"")</f>
        <v/>
      </c>
      <c r="L4620" s="3">
        <f t="shared" si="73"/>
        <v>380283.37</v>
      </c>
    </row>
    <row r="4621" spans="1:12">
      <c r="A4621">
        <v>4800110</v>
      </c>
      <c r="B4621">
        <v>2015</v>
      </c>
      <c r="C4621" t="s">
        <v>381</v>
      </c>
      <c r="D4621" t="s">
        <v>2707</v>
      </c>
      <c r="E4621" t="s">
        <v>2708</v>
      </c>
      <c r="G4621" t="s">
        <v>2709</v>
      </c>
      <c r="H4621" s="5">
        <v>683065.49</v>
      </c>
      <c r="I4621">
        <f>IFERROR(VLOOKUP(G4621,'NCES Match'!$A$2:$B$1307,2,FALSE),"")</f>
        <v>4800110</v>
      </c>
      <c r="J4621" cm="1">
        <f t="array" ref="J4621">IFERROR(_xlfn.IFS(B4621=2015,H4621/$O$13,B4621=2016,H4621/$O$14,B4621=2017,H4621/$O$15,B4621=2018,H4621/$O$16,B4621=2019,H4621/$O$17,B4621=2020,H4621/$O$18,B4621=2021,H4621/$O$19,B4621=2022,H4621/$O$20),"")</f>
        <v>5.3511607108482919E-4</v>
      </c>
      <c r="K4621" s="3" cm="1">
        <f t="array" ref="K4621">IFERROR(_xlfn.IFS(B4621=2015,J4621*$P$4,B4621=2016,J4621*$P$5,B4621=2017,J4621*$P$6,B4621=2018,J4621*$P$7,B4621=2019,J4621*$P$8,B4621=2020,J4621*$P$9,B4621=2021,J4621*$P$10,B4621=2022,J4621*$P$11),"")</f>
        <v>851628.12369409506</v>
      </c>
      <c r="L4621" s="3">
        <f t="shared" si="73"/>
        <v>1534693.6136940951</v>
      </c>
    </row>
    <row r="4622" spans="1:12">
      <c r="A4622">
        <v>4800110</v>
      </c>
      <c r="B4622">
        <v>2016</v>
      </c>
      <c r="C4622" t="s">
        <v>4102</v>
      </c>
      <c r="D4622" t="s">
        <v>2707</v>
      </c>
      <c r="E4622" t="s">
        <v>2708</v>
      </c>
      <c r="F4622" t="s">
        <v>4101</v>
      </c>
      <c r="G4622" t="s">
        <v>2709</v>
      </c>
      <c r="H4622" s="5">
        <v>712594</v>
      </c>
      <c r="I4622">
        <f>IFERROR(VLOOKUP(G4622,'NCES Match'!$A$2:$B$1307,2,FALSE),"")</f>
        <v>4800110</v>
      </c>
      <c r="J4622" cm="1">
        <f t="array" ref="J4622">IFERROR(_xlfn.IFS(B4622=2015,H4622/$O$13,B4622=2016,H4622/$O$14,B4622=2017,H4622/$O$15,B4622=2018,H4622/$O$16,B4622=2019,H4622/$O$17,B4622=2020,H4622/$O$18,B4622=2021,H4622/$O$19,B4622=2022,H4622/$O$20),"")</f>
        <v>5.101224640393278E-4</v>
      </c>
      <c r="K4622" s="3" cm="1">
        <f t="array" ref="K4622">IFERROR(_xlfn.IFS(B4622=2015,J4622*$P$4,B4622=2016,J4622*$P$5,B4622=2017,J4622*$P$6,B4622=2018,J4622*$P$7,B4622=2019,J4622*$P$8,B4622=2020,J4622*$P$9,B4622=2021,J4622*$P$10,B4622=2022,J4622*$P$11),"")</f>
        <v>854777.141051054</v>
      </c>
      <c r="L4622" s="3">
        <f t="shared" si="73"/>
        <v>1567371.141051054</v>
      </c>
    </row>
    <row r="4623" spans="1:12">
      <c r="A4623">
        <v>4800110</v>
      </c>
      <c r="B4623">
        <v>2017</v>
      </c>
      <c r="D4623" t="s">
        <v>2707</v>
      </c>
      <c r="E4623" t="s">
        <v>2708</v>
      </c>
      <c r="F4623" t="s">
        <v>4101</v>
      </c>
      <c r="G4623" t="s">
        <v>2709</v>
      </c>
      <c r="H4623" s="5">
        <v>757494</v>
      </c>
      <c r="I4623">
        <f>IFERROR(VLOOKUP(G4623,'NCES Match'!$A$2:$B$1307,2,FALSE),"")</f>
        <v>4800110</v>
      </c>
      <c r="J4623" cm="1">
        <f t="array" ref="J4623">IFERROR(_xlfn.IFS(B4623=2015,H4623/$O$13,B4623=2016,H4623/$O$14,B4623=2017,H4623/$O$15,B4623=2018,H4623/$O$16,B4623=2019,H4623/$O$17,B4623=2020,H4623/$O$18,B4623=2021,H4623/$O$19,B4623=2022,H4623/$O$20),"")</f>
        <v>5.2224572908127513E-4</v>
      </c>
      <c r="K4623" s="3" cm="1">
        <f t="array" ref="K4623">IFERROR(_xlfn.IFS(B4623=2015,J4623*$P$4,B4623=2016,J4623*$P$5,B4623=2017,J4623*$P$6,B4623=2018,J4623*$P$7,B4623=2019,J4623*$P$8,B4623=2020,J4623*$P$9,B4623=2021,J4623*$P$10,B4623=2022,J4623*$P$11),"")</f>
        <v>886902.67196107749</v>
      </c>
      <c r="L4623" s="3">
        <f t="shared" si="73"/>
        <v>1644396.6719610775</v>
      </c>
    </row>
    <row r="4624" spans="1:12">
      <c r="A4624">
        <v>4800110</v>
      </c>
      <c r="B4624">
        <v>2018</v>
      </c>
      <c r="D4624" t="s">
        <v>2707</v>
      </c>
      <c r="E4624" t="s">
        <v>2708</v>
      </c>
      <c r="F4624" t="s">
        <v>4101</v>
      </c>
      <c r="G4624" t="s">
        <v>2709</v>
      </c>
      <c r="H4624" s="5">
        <v>777200</v>
      </c>
      <c r="I4624">
        <f>IFERROR(VLOOKUP(G4624,'NCES Match'!$A$2:$B$1307,2,FALSE),"")</f>
        <v>4800110</v>
      </c>
      <c r="J4624" cm="1">
        <f t="array" ref="J4624">IFERROR(_xlfn.IFS(B4624=2015,H4624/$O$13,B4624=2016,H4624/$O$14,B4624=2017,H4624/$O$15,B4624=2018,H4624/$O$16,B4624=2019,H4624/$O$17,B4624=2020,H4624/$O$18,B4624=2021,H4624/$O$19,B4624=2022,H4624/$O$20),"")</f>
        <v>5.0716872651876746E-4</v>
      </c>
      <c r="K4624" s="3" cm="1">
        <f t="array" ref="K4624">IFERROR(_xlfn.IFS(B4624=2015,J4624*$P$4,B4624=2016,J4624*$P$5,B4624=2017,J4624*$P$6,B4624=2018,J4624*$P$7,B4624=2019,J4624*$P$8,B4624=2020,J4624*$P$9,B4624=2021,J4624*$P$10,B4624=2022,J4624*$P$11),"")</f>
        <v>870734.30055319506</v>
      </c>
      <c r="L4624" s="3">
        <f t="shared" si="73"/>
        <v>1647934.3005531952</v>
      </c>
    </row>
    <row r="4625" spans="1:12">
      <c r="A4625">
        <v>4800110</v>
      </c>
      <c r="B4625">
        <v>2019</v>
      </c>
      <c r="D4625" t="s">
        <v>2707</v>
      </c>
      <c r="E4625" t="s">
        <v>2708</v>
      </c>
      <c r="F4625" t="s">
        <v>4101</v>
      </c>
      <c r="G4625" t="s">
        <v>2709</v>
      </c>
      <c r="H4625" s="5">
        <v>805017</v>
      </c>
      <c r="I4625">
        <f>IFERROR(VLOOKUP(G4625,'NCES Match'!$A$2:$B$1307,2,FALSE),"")</f>
        <v>4800110</v>
      </c>
      <c r="J4625" cm="1">
        <f t="array" ref="J4625">IFERROR(_xlfn.IFS(B4625=2015,H4625/$O$13,B4625=2016,H4625/$O$14,B4625=2017,H4625/$O$15,B4625=2018,H4625/$O$16,B4625=2019,H4625/$O$17,B4625=2020,H4625/$O$18,B4625=2021,H4625/$O$19,B4625=2022,H4625/$O$20),"")</f>
        <v>5.0972068551012703E-4</v>
      </c>
      <c r="K4625" s="3" cm="1">
        <f t="array" ref="K4625">IFERROR(_xlfn.IFS(B4625=2015,J4625*$P$4,B4625=2016,J4625*$P$5,B4625=2017,J4625*$P$6,B4625=2018,J4625*$P$7,B4625=2019,J4625*$P$8,B4625=2020,J4625*$P$9,B4625=2021,J4625*$P$10,B4625=2022,J4625*$P$11),"")</f>
        <v>885856.81628453184</v>
      </c>
      <c r="L4625" s="3">
        <f t="shared" si="73"/>
        <v>1690873.8162845317</v>
      </c>
    </row>
    <row r="4626" spans="1:12">
      <c r="A4626">
        <v>4800110</v>
      </c>
      <c r="B4626">
        <v>2020</v>
      </c>
      <c r="D4626" t="s">
        <v>2707</v>
      </c>
      <c r="E4626" t="s">
        <v>2708</v>
      </c>
      <c r="F4626" t="s">
        <v>4230</v>
      </c>
      <c r="G4626" t="s">
        <v>4304</v>
      </c>
      <c r="H4626" s="5">
        <v>903249</v>
      </c>
      <c r="I4626">
        <f>IFERROR(VLOOKUP(G4626,'NCES Match'!$A$2:$B$1307,2,FALSE),"")</f>
        <v>4800110</v>
      </c>
      <c r="J4626" cm="1">
        <f t="array" ref="J4626">IFERROR(_xlfn.IFS(B4626=2015,H4626/$O$13,B4626=2016,H4626/$O$14,B4626=2017,H4626/$O$15,B4626=2018,H4626/$O$16,B4626=2019,H4626/$O$17,B4626=2020,H4626/$O$18,B4626=2021,H4626/$O$19,B4626=2022,H4626/$O$20),"")</f>
        <v>4.8947746410989699E-4</v>
      </c>
      <c r="K4626" s="3" cm="1">
        <f t="array" ref="K4626">IFERROR(_xlfn.IFS(B4626=2015,J4626*$P$4,B4626=2016,J4626*$P$5,B4626=2017,J4626*$P$6,B4626=2018,J4626*$P$7,B4626=2019,J4626*$P$8,B4626=2020,J4626*$P$9,B4626=2021,J4626*$P$10,B4626=2022,J4626*$P$11),"")</f>
        <v>1031819.8722227244</v>
      </c>
      <c r="L4626" s="3">
        <f t="shared" si="73"/>
        <v>1935068.8722227244</v>
      </c>
    </row>
    <row r="4627" spans="1:12">
      <c r="A4627">
        <v>4800110</v>
      </c>
      <c r="B4627">
        <v>2021</v>
      </c>
      <c r="D4627" t="s">
        <v>2707</v>
      </c>
      <c r="E4627" t="s">
        <v>2708</v>
      </c>
      <c r="F4627" t="s">
        <v>4101</v>
      </c>
      <c r="G4627" t="s">
        <v>4304</v>
      </c>
      <c r="H4627" s="5">
        <v>994118.16</v>
      </c>
      <c r="I4627">
        <f>IFERROR(VLOOKUP(G4627,'NCES Match'!$A$2:$B$1307,2,FALSE),"")</f>
        <v>4800110</v>
      </c>
      <c r="J4627" cm="1">
        <f t="array" ref="J4627">IFERROR(_xlfn.IFS(B4627=2015,H4627/$O$13,B4627=2016,H4627/$O$14,B4627=2017,H4627/$O$15,B4627=2018,H4627/$O$16,B4627=2019,H4627/$O$17,B4627=2020,H4627/$O$18,B4627=2021,H4627/$O$19,B4627=2022,H4627/$O$20),"")</f>
        <v>5.0863361333701137E-4</v>
      </c>
      <c r="K4627" s="3" cm="1">
        <f t="array" ref="K4627">IFERROR(_xlfn.IFS(B4627=2015,J4627*$P$4,B4627=2016,J4627*$P$5,B4627=2017,J4627*$P$6,B4627=2018,J4627*$P$7,B4627=2019,J4627*$P$8,B4627=2020,J4627*$P$9,B4627=2021,J4627*$P$10,B4627=2022,J4627*$P$11),"")</f>
        <v>1088757.3559590285</v>
      </c>
      <c r="L4627" s="3">
        <f t="shared" si="73"/>
        <v>2082875.5159590286</v>
      </c>
    </row>
    <row r="4628" spans="1:12">
      <c r="A4628">
        <v>4800110</v>
      </c>
      <c r="B4628">
        <v>2022</v>
      </c>
      <c r="D4628" t="s">
        <v>2707</v>
      </c>
      <c r="E4628" t="s">
        <v>2708</v>
      </c>
      <c r="F4628" t="s">
        <v>4101</v>
      </c>
      <c r="G4628" t="s">
        <v>4304</v>
      </c>
      <c r="H4628" s="5">
        <v>1196757.6399999999</v>
      </c>
      <c r="I4628">
        <f>IFERROR(VLOOKUP(G4628,'NCES Match'!$A$2:$B$1307,2,FALSE),"")</f>
        <v>4800110</v>
      </c>
      <c r="J4628" cm="1">
        <f t="array" ref="J4628">IFERROR(_xlfn.IFS(B4628=2015,H4628/$O$13,B4628=2016,H4628/$O$14,B4628=2017,H4628/$O$15,B4628=2018,H4628/$O$16,B4628=2019,H4628/$O$17,B4628=2020,H4628/$O$18,B4628=2021,H4628/$O$19,B4628=2022,H4628/$O$20),"")</f>
        <v>5.2565262738889869E-4</v>
      </c>
      <c r="K4628" s="3" cm="1">
        <f t="array" ref="K4628">IFERROR(_xlfn.IFS(B4628=2015,J4628*$P$4,B4628=2016,J4628*$P$5,B4628=2017,J4628*$P$6,B4628=2018,J4628*$P$7,B4628=2019,J4628*$P$8,B4628=2020,J4628*$P$9,B4628=2021,J4628*$P$10,B4628=2022,J4628*$P$11),"")</f>
        <v>1131984.0001412435</v>
      </c>
      <c r="L4628" s="3">
        <f t="shared" si="73"/>
        <v>2328741.6401412431</v>
      </c>
    </row>
    <row r="4629" spans="1:12">
      <c r="A4629">
        <v>4800110</v>
      </c>
      <c r="B4629">
        <v>2023</v>
      </c>
      <c r="D4629" t="s">
        <v>2707</v>
      </c>
      <c r="E4629" t="s">
        <v>2708</v>
      </c>
      <c r="F4629" t="s">
        <v>4101</v>
      </c>
      <c r="G4629" t="s">
        <v>2709</v>
      </c>
      <c r="H4629" s="5">
        <v>1293106.23</v>
      </c>
      <c r="I4629">
        <f>IFERROR(VLOOKUP(G4629,'NCES Match'!$A$2:$B$1307,2,FALSE),"")</f>
        <v>4800110</v>
      </c>
      <c r="J4629" t="str" cm="1">
        <f t="array" ref="J4629">IFERROR(_xlfn.IFS(B4629=2015,H4629/$O$13,B4629=2016,H4629/$O$14,B4629=2017,H4629/$O$15,B4629=2018,H4629/$O$16,B4629=2019,H4629/$O$17,B4629=2020,H4629/$O$18,B4629=2021,H4629/$O$19,B4629=2022,H4629/$O$20),"")</f>
        <v/>
      </c>
      <c r="K4629" s="3" t="str" cm="1">
        <f t="array" ref="K4629">IFERROR(_xlfn.IFS(B4629=2015,J4629*$P$4,B4629=2016,J4629*$P$5,B4629=2017,J4629*$P$6,B4629=2018,J4629*$P$7,B4629=2019,J4629*$P$8,B4629=2020,J4629*$P$9,B4629=2021,J4629*$P$10,B4629=2022,J4629*$P$11),"")</f>
        <v/>
      </c>
      <c r="L4629" s="3">
        <f t="shared" si="73"/>
        <v>1293106.23</v>
      </c>
    </row>
    <row r="4630" spans="1:12">
      <c r="A4630" t="s">
        <v>4230</v>
      </c>
      <c r="B4630">
        <v>2015</v>
      </c>
      <c r="C4630" t="s">
        <v>230</v>
      </c>
      <c r="D4630" t="s">
        <v>297</v>
      </c>
      <c r="E4630" t="s">
        <v>298</v>
      </c>
      <c r="G4630" t="s">
        <v>299</v>
      </c>
      <c r="H4630" s="5">
        <v>482895.83</v>
      </c>
      <c r="I4630" t="str">
        <f>IFERROR(VLOOKUP(G4630,'NCES Match'!$A$2:$B$1307,2,FALSE),"")</f>
        <v/>
      </c>
      <c r="J4630" cm="1">
        <f t="array" ref="J4630">IFERROR(_xlfn.IFS(B4630=2015,H4630/$O$13,B4630=2016,H4630/$O$14,B4630=2017,H4630/$O$15,B4630=2018,H4630/$O$16,B4630=2019,H4630/$O$17,B4630=2020,H4630/$O$18,B4630=2021,H4630/$O$19,B4630=2022,H4630/$O$20),"")</f>
        <v>3.7830240742047676E-4</v>
      </c>
      <c r="K4630" s="3" cm="1">
        <f t="array" ref="K4630">IFERROR(_xlfn.IFS(B4630=2015,J4630*$P$4,B4630=2016,J4630*$P$5,B4630=2017,J4630*$P$6,B4630=2018,J4630*$P$7,B4630=2019,J4630*$P$8,B4630=2020,J4630*$P$9,B4630=2021,J4630*$P$10,B4630=2022,J4630*$P$11),"")</f>
        <v>602061.84569886955</v>
      </c>
      <c r="L4630" s="3">
        <f t="shared" si="73"/>
        <v>1084957.6756988696</v>
      </c>
    </row>
    <row r="4631" spans="1:12">
      <c r="A4631" t="s">
        <v>4230</v>
      </c>
      <c r="B4631">
        <v>2016</v>
      </c>
      <c r="C4631" t="s">
        <v>4100</v>
      </c>
      <c r="D4631" t="s">
        <v>297</v>
      </c>
      <c r="E4631" t="s">
        <v>298</v>
      </c>
      <c r="F4631" t="s">
        <v>4101</v>
      </c>
      <c r="G4631" t="s">
        <v>299</v>
      </c>
      <c r="H4631" s="5">
        <v>468106</v>
      </c>
      <c r="I4631" t="str">
        <f>IFERROR(VLOOKUP(G4631,'NCES Match'!$A$2:$B$1307,2,FALSE),"")</f>
        <v/>
      </c>
      <c r="J4631" cm="1">
        <f t="array" ref="J4631">IFERROR(_xlfn.IFS(B4631=2015,H4631/$O$13,B4631=2016,H4631/$O$14,B4631=2017,H4631/$O$15,B4631=2018,H4631/$O$16,B4631=2019,H4631/$O$17,B4631=2020,H4631/$O$18,B4631=2021,H4631/$O$19,B4631=2022,H4631/$O$20),"")</f>
        <v>3.3510159523037462E-4</v>
      </c>
      <c r="K4631" s="3" cm="1">
        <f t="array" ref="K4631">IFERROR(_xlfn.IFS(B4631=2015,J4631*$P$4,B4631=2016,J4631*$P$5,B4631=2017,J4631*$P$6,B4631=2018,J4631*$P$7,B4631=2019,J4631*$P$8,B4631=2020,J4631*$P$9,B4631=2021,J4631*$P$10,B4631=2022,J4631*$P$11),"")</f>
        <v>561506.70422266342</v>
      </c>
      <c r="L4631" s="3">
        <f t="shared" si="73"/>
        <v>1029612.7042226634</v>
      </c>
    </row>
    <row r="4632" spans="1:12">
      <c r="A4632" t="s">
        <v>4230</v>
      </c>
      <c r="B4632">
        <v>2017</v>
      </c>
      <c r="D4632" t="s">
        <v>297</v>
      </c>
      <c r="E4632" t="s">
        <v>298</v>
      </c>
      <c r="F4632" t="s">
        <v>4101</v>
      </c>
      <c r="G4632" t="s">
        <v>299</v>
      </c>
      <c r="H4632" s="5">
        <v>468074</v>
      </c>
      <c r="I4632" t="str">
        <f>IFERROR(VLOOKUP(G4632,'NCES Match'!$A$2:$B$1307,2,FALSE),"")</f>
        <v/>
      </c>
      <c r="J4632" cm="1">
        <f t="array" ref="J4632">IFERROR(_xlfn.IFS(B4632=2015,H4632/$O$13,B4632=2016,H4632/$O$14,B4632=2017,H4632/$O$15,B4632=2018,H4632/$O$16,B4632=2019,H4632/$O$17,B4632=2020,H4632/$O$18,B4632=2021,H4632/$O$19,B4632=2022,H4632/$O$20),"")</f>
        <v>3.2270836124641088E-4</v>
      </c>
      <c r="K4632" s="3" cm="1">
        <f t="array" ref="K4632">IFERROR(_xlfn.IFS(B4632=2015,J4632*$P$4,B4632=2016,J4632*$P$5,B4632=2017,J4632*$P$6,B4632=2018,J4632*$P$7,B4632=2019,J4632*$P$8,B4632=2020,J4632*$P$9,B4632=2021,J4632*$P$10,B4632=2022,J4632*$P$11),"")</f>
        <v>548038.77162790648</v>
      </c>
      <c r="L4632" s="3">
        <f t="shared" si="73"/>
        <v>1016112.7716279065</v>
      </c>
    </row>
    <row r="4633" spans="1:12">
      <c r="A4633" t="s">
        <v>4230</v>
      </c>
      <c r="B4633">
        <v>2018</v>
      </c>
      <c r="D4633" t="s">
        <v>297</v>
      </c>
      <c r="E4633" t="s">
        <v>298</v>
      </c>
      <c r="F4633">
        <v>967</v>
      </c>
      <c r="G4633" t="s">
        <v>299</v>
      </c>
      <c r="H4633" s="5">
        <v>471974</v>
      </c>
      <c r="I4633" t="str">
        <f>IFERROR(VLOOKUP(G4633,'NCES Match'!$A$2:$B$1307,2,FALSE),"")</f>
        <v/>
      </c>
      <c r="J4633" cm="1">
        <f t="array" ref="J4633">IFERROR(_xlfn.IFS(B4633=2015,H4633/$O$13,B4633=2016,H4633/$O$14,B4633=2017,H4633/$O$15,B4633=2018,H4633/$O$16,B4633=2019,H4633/$O$17,B4633=2020,H4633/$O$18,B4633=2021,H4633/$O$19,B4633=2022,H4633/$O$20),"")</f>
        <v>3.0799080356403596E-4</v>
      </c>
      <c r="K4633" s="3" cm="1">
        <f t="array" ref="K4633">IFERROR(_xlfn.IFS(B4633=2015,J4633*$P$4,B4633=2016,J4633*$P$5,B4633=2017,J4633*$P$6,B4633=2018,J4633*$P$7,B4633=2019,J4633*$P$8,B4633=2020,J4633*$P$9,B4633=2021,J4633*$P$10,B4633=2022,J4633*$P$11),"")</f>
        <v>528775.02672322909</v>
      </c>
      <c r="L4633" s="3">
        <f t="shared" si="73"/>
        <v>1000749.0267232291</v>
      </c>
    </row>
    <row r="4634" spans="1:12">
      <c r="A4634" t="s">
        <v>4230</v>
      </c>
      <c r="B4634">
        <v>2019</v>
      </c>
      <c r="D4634" t="s">
        <v>297</v>
      </c>
      <c r="E4634" t="s">
        <v>298</v>
      </c>
      <c r="F4634" t="s">
        <v>4187</v>
      </c>
      <c r="G4634" t="s">
        <v>299</v>
      </c>
      <c r="H4634" s="5">
        <v>505923</v>
      </c>
      <c r="I4634" t="str">
        <f>IFERROR(VLOOKUP(G4634,'NCES Match'!$A$2:$B$1307,2,FALSE),"")</f>
        <v/>
      </c>
      <c r="J4634" cm="1">
        <f t="array" ref="J4634">IFERROR(_xlfn.IFS(B4634=2015,H4634/$O$13,B4634=2016,H4634/$O$14,B4634=2017,H4634/$O$15,B4634=2018,H4634/$O$16,B4634=2019,H4634/$O$17,B4634=2020,H4634/$O$18,B4634=2021,H4634/$O$19,B4634=2022,H4634/$O$20),"")</f>
        <v>3.2034033862060059E-4</v>
      </c>
      <c r="K4634" s="3" cm="1">
        <f t="array" ref="K4634">IFERROR(_xlfn.IFS(B4634=2015,J4634*$P$4,B4634=2016,J4634*$P$5,B4634=2017,J4634*$P$6,B4634=2018,J4634*$P$7,B4634=2019,J4634*$P$8,B4634=2020,J4634*$P$9,B4634=2021,J4634*$P$10,B4634=2022,J4634*$P$11),"")</f>
        <v>556727.79340699536</v>
      </c>
      <c r="L4634" s="3">
        <f t="shared" si="73"/>
        <v>1062650.7934069955</v>
      </c>
    </row>
    <row r="4635" spans="1:12">
      <c r="A4635" t="s">
        <v>4230</v>
      </c>
      <c r="B4635">
        <v>2020</v>
      </c>
      <c r="D4635" t="s">
        <v>297</v>
      </c>
      <c r="E4635" t="s">
        <v>298</v>
      </c>
      <c r="F4635" t="s">
        <v>4187</v>
      </c>
      <c r="G4635" t="s">
        <v>299</v>
      </c>
      <c r="H4635" s="5">
        <v>581953</v>
      </c>
      <c r="I4635" t="str">
        <f>IFERROR(VLOOKUP(G4635,'NCES Match'!$A$2:$B$1307,2,FALSE),"")</f>
        <v/>
      </c>
      <c r="J4635" cm="1">
        <f t="array" ref="J4635">IFERROR(_xlfn.IFS(B4635=2015,H4635/$O$13,B4635=2016,H4635/$O$14,B4635=2017,H4635/$O$15,B4635=2018,H4635/$O$16,B4635=2019,H4635/$O$17,B4635=2020,H4635/$O$18,B4635=2021,H4635/$O$19,B4635=2022,H4635/$O$20),"")</f>
        <v>3.1536473184154857E-4</v>
      </c>
      <c r="K4635" s="3" cm="1">
        <f t="array" ref="K4635">IFERROR(_xlfn.IFS(B4635=2015,J4635*$P$4,B4635=2016,J4635*$P$5,B4635=2017,J4635*$P$6,B4635=2018,J4635*$P$7,B4635=2019,J4635*$P$8,B4635=2020,J4635*$P$9,B4635=2021,J4635*$P$10,B4635=2022,J4635*$P$11),"")</f>
        <v>664789.74247370451</v>
      </c>
      <c r="L4635" s="3">
        <f t="shared" si="73"/>
        <v>1246742.7424737045</v>
      </c>
    </row>
    <row r="4636" spans="1:12">
      <c r="A4636" t="s">
        <v>4230</v>
      </c>
      <c r="B4636">
        <v>2021</v>
      </c>
      <c r="D4636" t="s">
        <v>297</v>
      </c>
      <c r="E4636" t="s">
        <v>298</v>
      </c>
      <c r="F4636" t="s">
        <v>4187</v>
      </c>
      <c r="G4636" t="s">
        <v>299</v>
      </c>
      <c r="H4636" s="5">
        <v>570097.18999999994</v>
      </c>
      <c r="I4636" t="str">
        <f>IFERROR(VLOOKUP(G4636,'NCES Match'!$A$2:$B$1307,2,FALSE),"")</f>
        <v/>
      </c>
      <c r="J4636" cm="1">
        <f t="array" ref="J4636">IFERROR(_xlfn.IFS(B4636=2015,H4636/$O$13,B4636=2016,H4636/$O$14,B4636=2017,H4636/$O$15,B4636=2018,H4636/$O$16,B4636=2019,H4636/$O$17,B4636=2020,H4636/$O$18,B4636=2021,H4636/$O$19,B4636=2022,H4636/$O$20),"")</f>
        <v>2.9168624552938115E-4</v>
      </c>
      <c r="K4636" s="3" cm="1">
        <f t="array" ref="K4636">IFERROR(_xlfn.IFS(B4636=2015,J4636*$P$4,B4636=2016,J4636*$P$5,B4636=2017,J4636*$P$6,B4636=2018,J4636*$P$7,B4636=2019,J4636*$P$8,B4636=2020,J4636*$P$9,B4636=2021,J4636*$P$10,B4636=2022,J4636*$P$11),"")</f>
        <v>624369.95339072333</v>
      </c>
      <c r="L4636" s="3">
        <f t="shared" si="73"/>
        <v>1194467.1433907233</v>
      </c>
    </row>
    <row r="4637" spans="1:12">
      <c r="A4637" t="s">
        <v>4230</v>
      </c>
      <c r="B4637">
        <v>2022</v>
      </c>
      <c r="D4637" t="s">
        <v>297</v>
      </c>
      <c r="E4637" t="s">
        <v>298</v>
      </c>
      <c r="F4637" t="s">
        <v>4187</v>
      </c>
      <c r="G4637" t="s">
        <v>299</v>
      </c>
      <c r="H4637" s="5">
        <v>656979.15</v>
      </c>
      <c r="I4637" t="str">
        <f>IFERROR(VLOOKUP(G4637,'NCES Match'!$A$2:$B$1307,2,FALSE),"")</f>
        <v/>
      </c>
      <c r="J4637" cm="1">
        <f t="array" ref="J4637">IFERROR(_xlfn.IFS(B4637=2015,H4637/$O$13,B4637=2016,H4637/$O$14,B4637=2017,H4637/$O$15,B4637=2018,H4637/$O$16,B4637=2019,H4637/$O$17,B4637=2020,H4637/$O$18,B4637=2021,H4637/$O$19,B4637=2022,H4637/$O$20),"")</f>
        <v>2.8856537430354358E-4</v>
      </c>
      <c r="K4637" s="3" cm="1">
        <f t="array" ref="K4637">IFERROR(_xlfn.IFS(B4637=2015,J4637*$P$4,B4637=2016,J4637*$P$5,B4637=2017,J4637*$P$6,B4637=2018,J4637*$P$7,B4637=2019,J4637*$P$8,B4637=2020,J4637*$P$9,B4637=2021,J4637*$P$10,B4637=2022,J4637*$P$11),"")</f>
        <v>621420.62968271016</v>
      </c>
      <c r="L4637" s="3">
        <f t="shared" si="73"/>
        <v>1278399.7796827103</v>
      </c>
    </row>
    <row r="4638" spans="1:12">
      <c r="A4638" t="s">
        <v>4230</v>
      </c>
      <c r="B4638">
        <v>2023</v>
      </c>
      <c r="D4638" t="s">
        <v>297</v>
      </c>
      <c r="E4638" t="s">
        <v>298</v>
      </c>
      <c r="F4638" t="s">
        <v>4187</v>
      </c>
      <c r="G4638" t="s">
        <v>299</v>
      </c>
      <c r="H4638" s="5">
        <v>757663.87</v>
      </c>
      <c r="I4638" t="str">
        <f>IFERROR(VLOOKUP(G4638,'NCES Match'!$A$2:$B$1307,2,FALSE),"")</f>
        <v/>
      </c>
      <c r="J4638" t="str" cm="1">
        <f t="array" ref="J4638">IFERROR(_xlfn.IFS(B4638=2015,H4638/$O$13,B4638=2016,H4638/$O$14,B4638=2017,H4638/$O$15,B4638=2018,H4638/$O$16,B4638=2019,H4638/$O$17,B4638=2020,H4638/$O$18,B4638=2021,H4638/$O$19,B4638=2022,H4638/$O$20),"")</f>
        <v/>
      </c>
      <c r="K4638" s="3" t="str" cm="1">
        <f t="array" ref="K4638">IFERROR(_xlfn.IFS(B4638=2015,J4638*$P$4,B4638=2016,J4638*$P$5,B4638=2017,J4638*$P$6,B4638=2018,J4638*$P$7,B4638=2019,J4638*$P$8,B4638=2020,J4638*$P$9,B4638=2021,J4638*$P$10,B4638=2022,J4638*$P$11),"")</f>
        <v/>
      </c>
      <c r="L4638" s="3">
        <f t="shared" si="73"/>
        <v>757663.87</v>
      </c>
    </row>
    <row r="4639" spans="1:12">
      <c r="A4639">
        <v>4808230</v>
      </c>
      <c r="B4639">
        <v>2015</v>
      </c>
      <c r="C4639" t="s">
        <v>381</v>
      </c>
      <c r="D4639" t="s">
        <v>451</v>
      </c>
      <c r="E4639" t="s">
        <v>452</v>
      </c>
      <c r="G4639" t="s">
        <v>453</v>
      </c>
      <c r="H4639" s="5">
        <v>138486.03</v>
      </c>
      <c r="I4639">
        <f>IFERROR(VLOOKUP(G4639,'NCES Match'!$A$2:$B$1307,2,FALSE),"")</f>
        <v>4808230</v>
      </c>
      <c r="J4639" cm="1">
        <f t="array" ref="J4639">IFERROR(_xlfn.IFS(B4639=2015,H4639/$O$13,B4639=2016,H4639/$O$14,B4639=2017,H4639/$O$15,B4639=2018,H4639/$O$16,B4639=2019,H4639/$O$17,B4639=2020,H4639/$O$18,B4639=2021,H4639/$O$19,B4639=2022,H4639/$O$20),"")</f>
        <v>1.0849047618221173E-4</v>
      </c>
      <c r="K4639" s="3" cm="1">
        <f t="array" ref="K4639">IFERROR(_xlfn.IFS(B4639=2015,J4639*$P$4,B4639=2016,J4639*$P$5,B4639=2017,J4639*$P$6,B4639=2018,J4639*$P$7,B4639=2019,J4639*$P$8,B4639=2020,J4639*$P$9,B4639=2021,J4639*$P$10,B4639=2022,J4639*$P$11),"")</f>
        <v>172660.74719532992</v>
      </c>
      <c r="L4639" s="3">
        <f t="shared" si="73"/>
        <v>311146.77719532989</v>
      </c>
    </row>
    <row r="4640" spans="1:12">
      <c r="A4640">
        <v>4808230</v>
      </c>
      <c r="B4640">
        <v>2016</v>
      </c>
      <c r="C4640" t="s">
        <v>4102</v>
      </c>
      <c r="D4640" t="s">
        <v>451</v>
      </c>
      <c r="E4640" t="s">
        <v>452</v>
      </c>
      <c r="F4640" t="s">
        <v>4101</v>
      </c>
      <c r="G4640" t="s">
        <v>453</v>
      </c>
      <c r="H4640" s="5">
        <v>141275</v>
      </c>
      <c r="I4640">
        <f>IFERROR(VLOOKUP(G4640,'NCES Match'!$A$2:$B$1307,2,FALSE),"")</f>
        <v>4808230</v>
      </c>
      <c r="J4640" cm="1">
        <f t="array" ref="J4640">IFERROR(_xlfn.IFS(B4640=2015,H4640/$O$13,B4640=2016,H4640/$O$14,B4640=2017,H4640/$O$15,B4640=2018,H4640/$O$16,B4640=2019,H4640/$O$17,B4640=2020,H4640/$O$18,B4640=2021,H4640/$O$19,B4640=2022,H4640/$O$20),"")</f>
        <v>1.0113409754664794E-4</v>
      </c>
      <c r="K4640" s="3" cm="1">
        <f t="array" ref="K4640">IFERROR(_xlfn.IFS(B4640=2015,J4640*$P$4,B4640=2016,J4640*$P$5,B4640=2017,J4640*$P$6,B4640=2018,J4640*$P$7,B4640=2019,J4640*$P$8,B4640=2020,J4640*$P$9,B4640=2021,J4640*$P$10,B4640=2022,J4640*$P$11),"")</f>
        <v>169463.45408744342</v>
      </c>
      <c r="L4640" s="3">
        <f t="shared" si="73"/>
        <v>310738.45408744342</v>
      </c>
    </row>
    <row r="4641" spans="1:12">
      <c r="A4641">
        <v>4808230</v>
      </c>
      <c r="B4641">
        <v>2017</v>
      </c>
      <c r="D4641" t="s">
        <v>451</v>
      </c>
      <c r="E4641" t="s">
        <v>452</v>
      </c>
      <c r="F4641" t="s">
        <v>4101</v>
      </c>
      <c r="G4641" t="s">
        <v>453</v>
      </c>
      <c r="H4641" s="5">
        <v>142903</v>
      </c>
      <c r="I4641">
        <f>IFERROR(VLOOKUP(G4641,'NCES Match'!$A$2:$B$1307,2,FALSE),"")</f>
        <v>4808230</v>
      </c>
      <c r="J4641" cm="1">
        <f t="array" ref="J4641">IFERROR(_xlfn.IFS(B4641=2015,H4641/$O$13,B4641=2016,H4641/$O$14,B4641=2017,H4641/$O$15,B4641=2018,H4641/$O$16,B4641=2019,H4641/$O$17,B4641=2020,H4641/$O$18,B4641=2021,H4641/$O$19,B4641=2022,H4641/$O$20),"")</f>
        <v>9.852286806615161E-5</v>
      </c>
      <c r="K4641" s="3" cm="1">
        <f t="array" ref="K4641">IFERROR(_xlfn.IFS(B4641=2015,J4641*$P$4,B4641=2016,J4641*$P$5,B4641=2017,J4641*$P$6,B4641=2018,J4641*$P$7,B4641=2019,J4641*$P$8,B4641=2020,J4641*$P$9,B4641=2021,J4641*$P$10,B4641=2022,J4641*$P$11),"")</f>
        <v>167316.24611053531</v>
      </c>
      <c r="L4641" s="3">
        <f t="shared" si="73"/>
        <v>310219.24611053534</v>
      </c>
    </row>
    <row r="4642" spans="1:12">
      <c r="A4642">
        <v>4808230</v>
      </c>
      <c r="B4642">
        <v>2018</v>
      </c>
      <c r="D4642" t="s">
        <v>451</v>
      </c>
      <c r="E4642" t="s">
        <v>452</v>
      </c>
      <c r="F4642" t="s">
        <v>4101</v>
      </c>
      <c r="G4642" t="s">
        <v>453</v>
      </c>
      <c r="H4642" s="5">
        <v>151359</v>
      </c>
      <c r="I4642">
        <f>IFERROR(VLOOKUP(G4642,'NCES Match'!$A$2:$B$1307,2,FALSE),"")</f>
        <v>4808230</v>
      </c>
      <c r="J4642" cm="1">
        <f t="array" ref="J4642">IFERROR(_xlfn.IFS(B4642=2015,H4642/$O$13,B4642=2016,H4642/$O$14,B4642=2017,H4642/$O$15,B4642=2018,H4642/$O$16,B4642=2019,H4642/$O$17,B4642=2020,H4642/$O$18,B4642=2021,H4642/$O$19,B4642=2022,H4642/$O$20),"")</f>
        <v>9.8770652698345504E-5</v>
      </c>
      <c r="K4642" s="3" cm="1">
        <f t="array" ref="K4642">IFERROR(_xlfn.IFS(B4642=2015,J4642*$P$4,B4642=2016,J4642*$P$5,B4642=2017,J4642*$P$6,B4642=2018,J4642*$P$7,B4642=2019,J4642*$P$8,B4642=2020,J4642*$P$9,B4642=2021,J4642*$P$10,B4642=2022,J4642*$P$11),"")</f>
        <v>169574.7207892834</v>
      </c>
      <c r="L4642" s="3">
        <f t="shared" si="73"/>
        <v>320933.7207892834</v>
      </c>
    </row>
    <row r="4643" spans="1:12">
      <c r="A4643">
        <v>4808230</v>
      </c>
      <c r="B4643">
        <v>2019</v>
      </c>
      <c r="D4643" t="s">
        <v>451</v>
      </c>
      <c r="E4643" t="s">
        <v>452</v>
      </c>
      <c r="F4643" t="s">
        <v>4101</v>
      </c>
      <c r="G4643" t="s">
        <v>453</v>
      </c>
      <c r="H4643" s="5">
        <v>144915</v>
      </c>
      <c r="I4643">
        <f>IFERROR(VLOOKUP(G4643,'NCES Match'!$A$2:$B$1307,2,FALSE),"")</f>
        <v>4808230</v>
      </c>
      <c r="J4643" cm="1">
        <f t="array" ref="J4643">IFERROR(_xlfn.IFS(B4643=2015,H4643/$O$13,B4643=2016,H4643/$O$14,B4643=2017,H4643/$O$15,B4643=2018,H4643/$O$16,B4643=2019,H4643/$O$17,B4643=2020,H4643/$O$18,B4643=2021,H4643/$O$19,B4643=2022,H4643/$O$20),"")</f>
        <v>9.1757283561341016E-5</v>
      </c>
      <c r="K4643" s="3" cm="1">
        <f t="array" ref="K4643">IFERROR(_xlfn.IFS(B4643=2015,J4643*$P$4,B4643=2016,J4643*$P$5,B4643=2017,J4643*$P$6,B4643=2018,J4643*$P$7,B4643=2019,J4643*$P$8,B4643=2020,J4643*$P$9,B4643=2021,J4643*$P$10,B4643=2022,J4643*$P$11),"")</f>
        <v>159467.36594615135</v>
      </c>
      <c r="L4643" s="3">
        <f t="shared" si="73"/>
        <v>304382.36594615132</v>
      </c>
    </row>
    <row r="4644" spans="1:12">
      <c r="A4644">
        <v>4808230</v>
      </c>
      <c r="B4644">
        <v>2020</v>
      </c>
      <c r="D4644" t="s">
        <v>451</v>
      </c>
      <c r="E4644" t="s">
        <v>452</v>
      </c>
      <c r="F4644" t="s">
        <v>4230</v>
      </c>
      <c r="G4644" t="s">
        <v>453</v>
      </c>
      <c r="H4644" s="5">
        <v>154829</v>
      </c>
      <c r="I4644">
        <f>IFERROR(VLOOKUP(G4644,'NCES Match'!$A$2:$B$1307,2,FALSE),"")</f>
        <v>4808230</v>
      </c>
      <c r="J4644" cm="1">
        <f t="array" ref="J4644">IFERROR(_xlfn.IFS(B4644=2015,H4644/$O$13,B4644=2016,H4644/$O$14,B4644=2017,H4644/$O$15,B4644=2018,H4644/$O$16,B4644=2019,H4644/$O$17,B4644=2020,H4644/$O$18,B4644=2021,H4644/$O$19,B4644=2022,H4644/$O$20),"")</f>
        <v>8.3903006026766976E-5</v>
      </c>
      <c r="K4644" s="3" cm="1">
        <f t="array" ref="K4644">IFERROR(_xlfn.IFS(B4644=2015,J4644*$P$4,B4644=2016,J4644*$P$5,B4644=2017,J4644*$P$6,B4644=2018,J4644*$P$7,B4644=2019,J4644*$P$8,B4644=2020,J4644*$P$9,B4644=2021,J4644*$P$10,B4644=2022,J4644*$P$11),"")</f>
        <v>176867.77289138676</v>
      </c>
      <c r="L4644" s="3">
        <f t="shared" si="73"/>
        <v>331696.77289138676</v>
      </c>
    </row>
    <row r="4645" spans="1:12">
      <c r="A4645">
        <v>4808230</v>
      </c>
      <c r="B4645">
        <v>2021</v>
      </c>
      <c r="D4645" t="s">
        <v>451</v>
      </c>
      <c r="E4645" t="s">
        <v>452</v>
      </c>
      <c r="F4645" t="s">
        <v>4230</v>
      </c>
      <c r="G4645" t="s">
        <v>453</v>
      </c>
      <c r="H4645" s="5">
        <v>174400.7</v>
      </c>
      <c r="I4645">
        <f>IFERROR(VLOOKUP(G4645,'NCES Match'!$A$2:$B$1307,2,FALSE),"")</f>
        <v>4808230</v>
      </c>
      <c r="J4645" cm="1">
        <f t="array" ref="J4645">IFERROR(_xlfn.IFS(B4645=2015,H4645/$O$13,B4645=2016,H4645/$O$14,B4645=2017,H4645/$O$15,B4645=2018,H4645/$O$16,B4645=2019,H4645/$O$17,B4645=2020,H4645/$O$18,B4645=2021,H4645/$O$19,B4645=2022,H4645/$O$20),"")</f>
        <v>8.9230900086871082E-5</v>
      </c>
      <c r="K4645" s="3" cm="1">
        <f t="array" ref="K4645">IFERROR(_xlfn.IFS(B4645=2015,J4645*$P$4,B4645=2016,J4645*$P$5,B4645=2017,J4645*$P$6,B4645=2018,J4645*$P$7,B4645=2019,J4645*$P$8,B4645=2020,J4645*$P$9,B4645=2021,J4645*$P$10,B4645=2022,J4645*$P$11),"")</f>
        <v>191003.49701830588</v>
      </c>
      <c r="L4645" s="3">
        <f t="shared" si="73"/>
        <v>365404.19701830589</v>
      </c>
    </row>
    <row r="4646" spans="1:12">
      <c r="A4646">
        <v>4808230</v>
      </c>
      <c r="B4646">
        <v>2022</v>
      </c>
      <c r="D4646" t="s">
        <v>451</v>
      </c>
      <c r="E4646" t="s">
        <v>452</v>
      </c>
      <c r="F4646" t="s">
        <v>4101</v>
      </c>
      <c r="G4646" t="s">
        <v>453</v>
      </c>
      <c r="H4646" s="5">
        <v>211486.24</v>
      </c>
      <c r="I4646">
        <f>IFERROR(VLOOKUP(G4646,'NCES Match'!$A$2:$B$1307,2,FALSE),"")</f>
        <v>4808230</v>
      </c>
      <c r="J4646" cm="1">
        <f t="array" ref="J4646">IFERROR(_xlfn.IFS(B4646=2015,H4646/$O$13,B4646=2016,H4646/$O$14,B4646=2017,H4646/$O$15,B4646=2018,H4646/$O$16,B4646=2019,H4646/$O$17,B4646=2020,H4646/$O$18,B4646=2021,H4646/$O$19,B4646=2022,H4646/$O$20),"")</f>
        <v>9.2891237120156764E-5</v>
      </c>
      <c r="K4646" s="3" cm="1">
        <f t="array" ref="K4646">IFERROR(_xlfn.IFS(B4646=2015,J4646*$P$4,B4646=2016,J4646*$P$5,B4646=2017,J4646*$P$6,B4646=2018,J4646*$P$7,B4646=2019,J4646*$P$8,B4646=2020,J4646*$P$9,B4646=2021,J4646*$P$10,B4646=2022,J4646*$P$11),"")</f>
        <v>200039.70054457398</v>
      </c>
      <c r="L4646" s="3">
        <f t="shared" si="73"/>
        <v>411525.94054457394</v>
      </c>
    </row>
    <row r="4647" spans="1:12">
      <c r="A4647">
        <v>4808230</v>
      </c>
      <c r="B4647">
        <v>2023</v>
      </c>
      <c r="D4647" t="s">
        <v>451</v>
      </c>
      <c r="E4647" t="s">
        <v>452</v>
      </c>
      <c r="F4647" t="s">
        <v>4101</v>
      </c>
      <c r="G4647" t="s">
        <v>453</v>
      </c>
      <c r="H4647" s="5">
        <v>241366.61</v>
      </c>
      <c r="I4647">
        <f>IFERROR(VLOOKUP(G4647,'NCES Match'!$A$2:$B$1307,2,FALSE),"")</f>
        <v>4808230</v>
      </c>
      <c r="J4647" t="str" cm="1">
        <f t="array" ref="J4647">IFERROR(_xlfn.IFS(B4647=2015,H4647/$O$13,B4647=2016,H4647/$O$14,B4647=2017,H4647/$O$15,B4647=2018,H4647/$O$16,B4647=2019,H4647/$O$17,B4647=2020,H4647/$O$18,B4647=2021,H4647/$O$19,B4647=2022,H4647/$O$20),"")</f>
        <v/>
      </c>
      <c r="K4647" s="3" t="str" cm="1">
        <f t="array" ref="K4647">IFERROR(_xlfn.IFS(B4647=2015,J4647*$P$4,B4647=2016,J4647*$P$5,B4647=2017,J4647*$P$6,B4647=2018,J4647*$P$7,B4647=2019,J4647*$P$8,B4647=2020,J4647*$P$9,B4647=2021,J4647*$P$10,B4647=2022,J4647*$P$11),"")</f>
        <v/>
      </c>
      <c r="L4647" s="3">
        <f t="shared" si="73"/>
        <v>241366.61</v>
      </c>
    </row>
    <row r="4648" spans="1:12">
      <c r="A4648">
        <v>4824240</v>
      </c>
      <c r="B4648">
        <v>2015</v>
      </c>
      <c r="C4648" t="s">
        <v>381</v>
      </c>
      <c r="D4648" t="s">
        <v>1737</v>
      </c>
      <c r="E4648" t="s">
        <v>1738</v>
      </c>
      <c r="G4648" t="s">
        <v>1739</v>
      </c>
      <c r="H4648" s="5">
        <v>70179.44</v>
      </c>
      <c r="I4648">
        <f>IFERROR(VLOOKUP(G4648,'NCES Match'!$A$2:$B$1307,2,FALSE),"")</f>
        <v>4824240</v>
      </c>
      <c r="J4648" cm="1">
        <f t="array" ref="J4648">IFERROR(_xlfn.IFS(B4648=2015,H4648/$O$13,B4648=2016,H4648/$O$14,B4648=2017,H4648/$O$15,B4648=2018,H4648/$O$16,B4648=2019,H4648/$O$17,B4648=2020,H4648/$O$18,B4648=2021,H4648/$O$19,B4648=2022,H4648/$O$20),"")</f>
        <v>5.4978836954174783E-5</v>
      </c>
      <c r="K4648" s="3" cm="1">
        <f t="array" ref="K4648">IFERROR(_xlfn.IFS(B4648=2015,J4648*$P$4,B4648=2016,J4648*$P$5,B4648=2017,J4648*$P$6,B4648=2018,J4648*$P$7,B4648=2019,J4648*$P$8,B4648=2020,J4648*$P$9,B4648=2021,J4648*$P$10,B4648=2022,J4648*$P$11),"")</f>
        <v>87497.883708196605</v>
      </c>
      <c r="L4648" s="3">
        <f t="shared" si="73"/>
        <v>157677.32370819661</v>
      </c>
    </row>
    <row r="4649" spans="1:12">
      <c r="A4649">
        <v>4824240</v>
      </c>
      <c r="B4649">
        <v>2016</v>
      </c>
      <c r="C4649" t="s">
        <v>4102</v>
      </c>
      <c r="D4649" t="s">
        <v>1737</v>
      </c>
      <c r="E4649" t="s">
        <v>1738</v>
      </c>
      <c r="F4649" t="s">
        <v>4101</v>
      </c>
      <c r="G4649" t="s">
        <v>1739</v>
      </c>
      <c r="H4649" s="5">
        <v>85853</v>
      </c>
      <c r="I4649">
        <f>IFERROR(VLOOKUP(G4649,'NCES Match'!$A$2:$B$1307,2,FALSE),"")</f>
        <v>4824240</v>
      </c>
      <c r="J4649" cm="1">
        <f t="array" ref="J4649">IFERROR(_xlfn.IFS(B4649=2015,H4649/$O$13,B4649=2016,H4649/$O$14,B4649=2017,H4649/$O$15,B4649=2018,H4649/$O$16,B4649=2019,H4649/$O$17,B4649=2020,H4649/$O$18,B4649=2021,H4649/$O$19,B4649=2022,H4649/$O$20),"")</f>
        <v>6.1459321724808817E-5</v>
      </c>
      <c r="K4649" s="3" cm="1">
        <f t="array" ref="K4649">IFERROR(_xlfn.IFS(B4649=2015,J4649*$P$4,B4649=2016,J4649*$P$5,B4649=2017,J4649*$P$6,B4649=2018,J4649*$P$7,B4649=2019,J4649*$P$8,B4649=2020,J4649*$P$9,B4649=2021,J4649*$P$10,B4649=2022,J4649*$P$11),"")</f>
        <v>102983.15996297491</v>
      </c>
      <c r="L4649" s="3">
        <f t="shared" si="73"/>
        <v>188836.1599629749</v>
      </c>
    </row>
    <row r="4650" spans="1:12">
      <c r="A4650">
        <v>4824240</v>
      </c>
      <c r="B4650">
        <v>2017</v>
      </c>
      <c r="D4650" t="s">
        <v>1737</v>
      </c>
      <c r="E4650" t="s">
        <v>1738</v>
      </c>
      <c r="F4650" t="s">
        <v>4101</v>
      </c>
      <c r="G4650" t="s">
        <v>1739</v>
      </c>
      <c r="H4650" s="5">
        <v>88281</v>
      </c>
      <c r="I4650">
        <f>IFERROR(VLOOKUP(G4650,'NCES Match'!$A$2:$B$1307,2,FALSE),"")</f>
        <v>4824240</v>
      </c>
      <c r="J4650" cm="1">
        <f t="array" ref="J4650">IFERROR(_xlfn.IFS(B4650=2015,H4650/$O$13,B4650=2016,H4650/$O$14,B4650=2017,H4650/$O$15,B4650=2018,H4650/$O$16,B4650=2019,H4650/$O$17,B4650=2020,H4650/$O$18,B4650=2021,H4650/$O$19,B4650=2022,H4650/$O$20),"")</f>
        <v>6.0864343755889875E-5</v>
      </c>
      <c r="K4650" s="3" cm="1">
        <f t="array" ref="K4650">IFERROR(_xlfn.IFS(B4650=2015,J4650*$P$4,B4650=2016,J4650*$P$5,B4650=2017,J4650*$P$6,B4650=2018,J4650*$P$7,B4650=2019,J4650*$P$8,B4650=2020,J4650*$P$9,B4650=2021,J4650*$P$10,B4650=2022,J4650*$P$11),"")</f>
        <v>103362.73922089928</v>
      </c>
      <c r="L4650" s="3">
        <f t="shared" si="73"/>
        <v>191643.7392208993</v>
      </c>
    </row>
    <row r="4651" spans="1:12">
      <c r="A4651">
        <v>4824240</v>
      </c>
      <c r="B4651">
        <v>2018</v>
      </c>
      <c r="D4651" t="s">
        <v>1737</v>
      </c>
      <c r="E4651" t="s">
        <v>1738</v>
      </c>
      <c r="F4651" t="s">
        <v>4101</v>
      </c>
      <c r="G4651" t="s">
        <v>1739</v>
      </c>
      <c r="H4651" s="5">
        <v>85715</v>
      </c>
      <c r="I4651">
        <f>IFERROR(VLOOKUP(G4651,'NCES Match'!$A$2:$B$1307,2,FALSE),"")</f>
        <v>4824240</v>
      </c>
      <c r="J4651" cm="1">
        <f t="array" ref="J4651">IFERROR(_xlfn.IFS(B4651=2015,H4651/$O$13,B4651=2016,H4651/$O$14,B4651=2017,H4651/$O$15,B4651=2018,H4651/$O$16,B4651=2019,H4651/$O$17,B4651=2020,H4651/$O$18,B4651=2021,H4651/$O$19,B4651=2022,H4651/$O$20),"")</f>
        <v>5.5934080537257016E-5</v>
      </c>
      <c r="K4651" s="3" cm="1">
        <f t="array" ref="K4651">IFERROR(_xlfn.IFS(B4651=2015,J4651*$P$4,B4651=2016,J4651*$P$5,B4651=2017,J4651*$P$6,B4651=2018,J4651*$P$7,B4651=2019,J4651*$P$8,B4651=2020,J4651*$P$9,B4651=2021,J4651*$P$10,B4651=2022,J4651*$P$11),"")</f>
        <v>96030.610617494996</v>
      </c>
      <c r="L4651" s="3">
        <f t="shared" si="73"/>
        <v>181745.610617495</v>
      </c>
    </row>
    <row r="4652" spans="1:12">
      <c r="A4652">
        <v>4824240</v>
      </c>
      <c r="B4652">
        <v>2019</v>
      </c>
      <c r="D4652" t="s">
        <v>1737</v>
      </c>
      <c r="E4652" t="s">
        <v>1738</v>
      </c>
      <c r="F4652" t="s">
        <v>4101</v>
      </c>
      <c r="G4652" t="s">
        <v>1739</v>
      </c>
      <c r="H4652" s="5">
        <v>74200</v>
      </c>
      <c r="I4652">
        <f>IFERROR(VLOOKUP(G4652,'NCES Match'!$A$2:$B$1307,2,FALSE),"")</f>
        <v>4824240</v>
      </c>
      <c r="J4652" cm="1">
        <f t="array" ref="J4652">IFERROR(_xlfn.IFS(B4652=2015,H4652/$O$13,B4652=2016,H4652/$O$14,B4652=2017,H4652/$O$15,B4652=2018,H4652/$O$16,B4652=2019,H4652/$O$17,B4652=2020,H4652/$O$18,B4652=2021,H4652/$O$19,B4652=2022,H4652/$O$20),"")</f>
        <v>4.6981957977100393E-5</v>
      </c>
      <c r="K4652" s="3" cm="1">
        <f t="array" ref="K4652">IFERROR(_xlfn.IFS(B4652=2015,J4652*$P$4,B4652=2016,J4652*$P$5,B4652=2017,J4652*$P$6,B4652=2018,J4652*$P$7,B4652=2019,J4652*$P$8,B4652=2020,J4652*$P$9,B4652=2021,J4652*$P$10,B4652=2022,J4652*$P$11),"")</f>
        <v>81651.164842869475</v>
      </c>
      <c r="L4652" s="3">
        <f t="shared" si="73"/>
        <v>155851.16484286948</v>
      </c>
    </row>
    <row r="4653" spans="1:12">
      <c r="A4653">
        <v>4824240</v>
      </c>
      <c r="B4653">
        <v>2020</v>
      </c>
      <c r="D4653" t="s">
        <v>1737</v>
      </c>
      <c r="E4653" t="s">
        <v>1738</v>
      </c>
      <c r="F4653" t="s">
        <v>4230</v>
      </c>
      <c r="G4653" t="s">
        <v>1739</v>
      </c>
      <c r="H4653" s="5">
        <v>81797</v>
      </c>
      <c r="I4653">
        <f>IFERROR(VLOOKUP(G4653,'NCES Match'!$A$2:$B$1307,2,FALSE),"")</f>
        <v>4824240</v>
      </c>
      <c r="J4653" cm="1">
        <f t="array" ref="J4653">IFERROR(_xlfn.IFS(B4653=2015,H4653/$O$13,B4653=2016,H4653/$O$14,B4653=2017,H4653/$O$15,B4653=2018,H4653/$O$16,B4653=2019,H4653/$O$17,B4653=2020,H4653/$O$18,B4653=2021,H4653/$O$19,B4653=2022,H4653/$O$20),"")</f>
        <v>4.4326412906958376E-5</v>
      </c>
      <c r="K4653" s="3" cm="1">
        <f t="array" ref="K4653">IFERROR(_xlfn.IFS(B4653=2015,J4653*$P$4,B4653=2016,J4653*$P$5,B4653=2017,J4653*$P$6,B4653=2018,J4653*$P$7,B4653=2019,J4653*$P$8,B4653=2020,J4653*$P$9,B4653=2021,J4653*$P$10,B4653=2022,J4653*$P$11),"")</f>
        <v>93440.203186720595</v>
      </c>
      <c r="L4653" s="3">
        <f t="shared" si="73"/>
        <v>175237.20318672061</v>
      </c>
    </row>
    <row r="4654" spans="1:12">
      <c r="A4654">
        <v>4824240</v>
      </c>
      <c r="B4654">
        <v>2021</v>
      </c>
      <c r="D4654" t="s">
        <v>1737</v>
      </c>
      <c r="E4654" t="s">
        <v>1738</v>
      </c>
      <c r="F4654" t="s">
        <v>4230</v>
      </c>
      <c r="G4654" t="s">
        <v>1739</v>
      </c>
      <c r="H4654" s="5">
        <v>81921.27</v>
      </c>
      <c r="I4654">
        <f>IFERROR(VLOOKUP(G4654,'NCES Match'!$A$2:$B$1307,2,FALSE),"")</f>
        <v>4824240</v>
      </c>
      <c r="J4654" cm="1">
        <f t="array" ref="J4654">IFERROR(_xlfn.IFS(B4654=2015,H4654/$O$13,B4654=2016,H4654/$O$14,B4654=2017,H4654/$O$15,B4654=2018,H4654/$O$16,B4654=2019,H4654/$O$17,B4654=2020,H4654/$O$18,B4654=2021,H4654/$O$19,B4654=2022,H4654/$O$20),"")</f>
        <v>4.1914445632153932E-5</v>
      </c>
      <c r="K4654" s="3" cm="1">
        <f t="array" ref="K4654">IFERROR(_xlfn.IFS(B4654=2015,J4654*$P$4,B4654=2016,J4654*$P$5,B4654=2017,J4654*$P$6,B4654=2018,J4654*$P$7,B4654=2019,J4654*$P$8,B4654=2020,J4654*$P$9,B4654=2021,J4654*$P$10,B4654=2022,J4654*$P$11),"")</f>
        <v>89720.104622176572</v>
      </c>
      <c r="L4654" s="3">
        <f t="shared" si="73"/>
        <v>171641.37462217658</v>
      </c>
    </row>
    <row r="4655" spans="1:12">
      <c r="A4655">
        <v>4824240</v>
      </c>
      <c r="B4655">
        <v>2022</v>
      </c>
      <c r="D4655" t="s">
        <v>1737</v>
      </c>
      <c r="E4655" t="s">
        <v>1738</v>
      </c>
      <c r="F4655" t="s">
        <v>4101</v>
      </c>
      <c r="G4655" t="s">
        <v>1739</v>
      </c>
      <c r="H4655" s="5">
        <v>119066.96</v>
      </c>
      <c r="I4655">
        <f>IFERROR(VLOOKUP(G4655,'NCES Match'!$A$2:$B$1307,2,FALSE),"")</f>
        <v>4824240</v>
      </c>
      <c r="J4655" cm="1">
        <f t="array" ref="J4655">IFERROR(_xlfn.IFS(B4655=2015,H4655/$O$13,B4655=2016,H4655/$O$14,B4655=2017,H4655/$O$15,B4655=2018,H4655/$O$16,B4655=2019,H4655/$O$17,B4655=2020,H4655/$O$18,B4655=2021,H4655/$O$19,B4655=2022,H4655/$O$20),"")</f>
        <v>5.2297857366683628E-5</v>
      </c>
      <c r="K4655" s="3" cm="1">
        <f t="array" ref="K4655">IFERROR(_xlfn.IFS(B4655=2015,J4655*$P$4,B4655=2016,J4655*$P$5,B4655=2017,J4655*$P$6,B4655=2018,J4655*$P$7,B4655=2019,J4655*$P$8,B4655=2020,J4655*$P$9,B4655=2021,J4655*$P$10,B4655=2022,J4655*$P$11),"")</f>
        <v>112622.54708936511</v>
      </c>
      <c r="L4655" s="3">
        <f t="shared" si="73"/>
        <v>231689.5070893651</v>
      </c>
    </row>
    <row r="4656" spans="1:12">
      <c r="A4656">
        <v>4824240</v>
      </c>
      <c r="B4656">
        <v>2023</v>
      </c>
      <c r="D4656" t="s">
        <v>1737</v>
      </c>
      <c r="E4656" t="s">
        <v>1738</v>
      </c>
      <c r="F4656" t="s">
        <v>4101</v>
      </c>
      <c r="G4656" t="s">
        <v>1739</v>
      </c>
      <c r="H4656" s="5">
        <v>182148.04</v>
      </c>
      <c r="I4656">
        <f>IFERROR(VLOOKUP(G4656,'NCES Match'!$A$2:$B$1307,2,FALSE),"")</f>
        <v>4824240</v>
      </c>
      <c r="J4656" t="str" cm="1">
        <f t="array" ref="J4656">IFERROR(_xlfn.IFS(B4656=2015,H4656/$O$13,B4656=2016,H4656/$O$14,B4656=2017,H4656/$O$15,B4656=2018,H4656/$O$16,B4656=2019,H4656/$O$17,B4656=2020,H4656/$O$18,B4656=2021,H4656/$O$19,B4656=2022,H4656/$O$20),"")</f>
        <v/>
      </c>
      <c r="K4656" s="3" t="str" cm="1">
        <f t="array" ref="K4656">IFERROR(_xlfn.IFS(B4656=2015,J4656*$P$4,B4656=2016,J4656*$P$5,B4656=2017,J4656*$P$6,B4656=2018,J4656*$P$7,B4656=2019,J4656*$P$8,B4656=2020,J4656*$P$9,B4656=2021,J4656*$P$10,B4656=2022,J4656*$P$11),"")</f>
        <v/>
      </c>
      <c r="L4656" s="3">
        <f t="shared" si="73"/>
        <v>182148.04</v>
      </c>
    </row>
    <row r="4657" spans="1:12">
      <c r="A4657">
        <v>4832190</v>
      </c>
      <c r="B4657">
        <v>2015</v>
      </c>
      <c r="C4657" t="s">
        <v>381</v>
      </c>
      <c r="D4657" t="s">
        <v>2348</v>
      </c>
      <c r="E4657" t="s">
        <v>2349</v>
      </c>
      <c r="G4657" t="s">
        <v>2350</v>
      </c>
      <c r="H4657" s="5">
        <v>509002.2</v>
      </c>
      <c r="I4657">
        <f>IFERROR(VLOOKUP(G4657,'NCES Match'!$A$2:$B$1307,2,FALSE),"")</f>
        <v>4832190</v>
      </c>
      <c r="J4657" cm="1">
        <f t="array" ref="J4657">IFERROR(_xlfn.IFS(B4657=2015,H4657/$O$13,B4657=2016,H4657/$O$14,B4657=2017,H4657/$O$15,B4657=2018,H4657/$O$16,B4657=2019,H4657/$O$17,B4657=2020,H4657/$O$18,B4657=2021,H4657/$O$19,B4657=2022,H4657/$O$20),"")</f>
        <v>3.9875423575788383E-4</v>
      </c>
      <c r="K4657" s="3" cm="1">
        <f t="array" ref="K4657">IFERROR(_xlfn.IFS(B4657=2015,J4657*$P$4,B4657=2016,J4657*$P$5,B4657=2017,J4657*$P$6,B4657=2018,J4657*$P$7,B4657=2019,J4657*$P$8,B4657=2020,J4657*$P$9,B4657=2021,J4657*$P$10,B4657=2022,J4657*$P$11),"")</f>
        <v>634610.58256971312</v>
      </c>
      <c r="L4657" s="3">
        <f t="shared" si="73"/>
        <v>1143612.7825697132</v>
      </c>
    </row>
    <row r="4658" spans="1:12">
      <c r="A4658">
        <v>4832190</v>
      </c>
      <c r="B4658">
        <v>2016</v>
      </c>
      <c r="C4658" t="s">
        <v>4102</v>
      </c>
      <c r="D4658" t="s">
        <v>2348</v>
      </c>
      <c r="E4658" t="s">
        <v>2349</v>
      </c>
      <c r="F4658" t="s">
        <v>4101</v>
      </c>
      <c r="G4658" t="s">
        <v>2350</v>
      </c>
      <c r="H4658" s="5">
        <v>484601</v>
      </c>
      <c r="I4658">
        <f>IFERROR(VLOOKUP(G4658,'NCES Match'!$A$2:$B$1307,2,FALSE),"")</f>
        <v>4832190</v>
      </c>
      <c r="J4658" cm="1">
        <f t="array" ref="J4658">IFERROR(_xlfn.IFS(B4658=2015,H4658/$O$13,B4658=2016,H4658/$O$14,B4658=2017,H4658/$O$15,B4658=2018,H4658/$O$16,B4658=2019,H4658/$O$17,B4658=2020,H4658/$O$18,B4658=2021,H4658/$O$19,B4658=2022,H4658/$O$20),"")</f>
        <v>3.4690981989172277E-4</v>
      </c>
      <c r="K4658" s="3" cm="1">
        <f t="array" ref="K4658">IFERROR(_xlfn.IFS(B4658=2015,J4658*$P$4,B4658=2016,J4658*$P$5,B4658=2017,J4658*$P$6,B4658=2018,J4658*$P$7,B4658=2019,J4658*$P$8,B4658=2020,J4658*$P$9,B4658=2021,J4658*$P$10,B4658=2022,J4658*$P$11),"")</f>
        <v>581292.93444862263</v>
      </c>
      <c r="L4658" s="3">
        <f t="shared" si="73"/>
        <v>1065893.9344486226</v>
      </c>
    </row>
    <row r="4659" spans="1:12">
      <c r="A4659">
        <v>4832190</v>
      </c>
      <c r="B4659">
        <v>2017</v>
      </c>
      <c r="D4659" t="s">
        <v>2348</v>
      </c>
      <c r="E4659" t="s">
        <v>2349</v>
      </c>
      <c r="F4659" t="s">
        <v>4101</v>
      </c>
      <c r="G4659" t="s">
        <v>2350</v>
      </c>
      <c r="H4659" s="5">
        <v>497466</v>
      </c>
      <c r="I4659">
        <f>IFERROR(VLOOKUP(G4659,'NCES Match'!$A$2:$B$1307,2,FALSE),"")</f>
        <v>4832190</v>
      </c>
      <c r="J4659" cm="1">
        <f t="array" ref="J4659">IFERROR(_xlfn.IFS(B4659=2015,H4659/$O$13,B4659=2016,H4659/$O$14,B4659=2017,H4659/$O$15,B4659=2018,H4659/$O$16,B4659=2019,H4659/$O$17,B4659=2020,H4659/$O$18,B4659=2021,H4659/$O$19,B4659=2022,H4659/$O$20),"")</f>
        <v>3.4297234547487585E-4</v>
      </c>
      <c r="K4659" s="3" cm="1">
        <f t="array" ref="K4659">IFERROR(_xlfn.IFS(B4659=2015,J4659*$P$4,B4659=2016,J4659*$P$5,B4659=2017,J4659*$P$6,B4659=2018,J4659*$P$7,B4659=2019,J4659*$P$8,B4659=2020,J4659*$P$9,B4659=2021,J4659*$P$10,B4659=2022,J4659*$P$11),"")</f>
        <v>582452.03870893945</v>
      </c>
      <c r="L4659" s="3">
        <f t="shared" si="73"/>
        <v>1079918.0387089394</v>
      </c>
    </row>
    <row r="4660" spans="1:12">
      <c r="A4660">
        <v>4832190</v>
      </c>
      <c r="B4660">
        <v>2018</v>
      </c>
      <c r="D4660" t="s">
        <v>2348</v>
      </c>
      <c r="E4660" t="s">
        <v>2349</v>
      </c>
      <c r="F4660" t="s">
        <v>4101</v>
      </c>
      <c r="G4660" t="s">
        <v>2350</v>
      </c>
      <c r="H4660" s="5">
        <v>507658</v>
      </c>
      <c r="I4660">
        <f>IFERROR(VLOOKUP(G4660,'NCES Match'!$A$2:$B$1307,2,FALSE),"")</f>
        <v>4832190</v>
      </c>
      <c r="J4660" cm="1">
        <f t="array" ref="J4660">IFERROR(_xlfn.IFS(B4660=2015,H4660/$O$13,B4660=2016,H4660/$O$14,B4660=2017,H4660/$O$15,B4660=2018,H4660/$O$16,B4660=2019,H4660/$O$17,B4660=2020,H4660/$O$18,B4660=2021,H4660/$O$19,B4660=2022,H4660/$O$20),"")</f>
        <v>3.3127671303019102E-4</v>
      </c>
      <c r="K4660" s="3" cm="1">
        <f t="array" ref="K4660">IFERROR(_xlfn.IFS(B4660=2015,J4660*$P$4,B4660=2016,J4660*$P$5,B4660=2017,J4660*$P$6,B4660=2018,J4660*$P$7,B4660=2019,J4660*$P$8,B4660=2020,J4660*$P$9,B4660=2021,J4660*$P$10,B4660=2022,J4660*$P$11),"")</f>
        <v>568753.51717734674</v>
      </c>
      <c r="L4660" s="3">
        <f t="shared" si="73"/>
        <v>1076411.5171773466</v>
      </c>
    </row>
    <row r="4661" spans="1:12">
      <c r="A4661">
        <v>4832190</v>
      </c>
      <c r="B4661">
        <v>2019</v>
      </c>
      <c r="D4661" t="s">
        <v>2348</v>
      </c>
      <c r="E4661" t="s">
        <v>2349</v>
      </c>
      <c r="F4661" t="s">
        <v>4101</v>
      </c>
      <c r="G4661" t="s">
        <v>2350</v>
      </c>
      <c r="H4661" s="5">
        <v>524730</v>
      </c>
      <c r="I4661">
        <f>IFERROR(VLOOKUP(G4661,'NCES Match'!$A$2:$B$1307,2,FALSE),"")</f>
        <v>4832190</v>
      </c>
      <c r="J4661" cm="1">
        <f t="array" ref="J4661">IFERROR(_xlfn.IFS(B4661=2015,H4661/$O$13,B4661=2016,H4661/$O$14,B4661=2017,H4661/$O$15,B4661=2018,H4661/$O$16,B4661=2019,H4661/$O$17,B4661=2020,H4661/$O$18,B4661=2021,H4661/$O$19,B4661=2022,H4661/$O$20),"")</f>
        <v>3.3224855538172357E-4</v>
      </c>
      <c r="K4661" s="3" cm="1">
        <f t="array" ref="K4661">IFERROR(_xlfn.IFS(B4661=2015,J4661*$P$4,B4661=2016,J4661*$P$5,B4661=2017,J4661*$P$6,B4661=2018,J4661*$P$7,B4661=2019,J4661*$P$8,B4661=2020,J4661*$P$9,B4661=2021,J4661*$P$10,B4661=2022,J4661*$P$11),"")</f>
        <v>577423.39256063208</v>
      </c>
      <c r="L4661" s="3">
        <f t="shared" si="73"/>
        <v>1102153.392560632</v>
      </c>
    </row>
    <row r="4662" spans="1:12">
      <c r="A4662">
        <v>4832190</v>
      </c>
      <c r="B4662">
        <v>2020</v>
      </c>
      <c r="D4662" t="s">
        <v>2348</v>
      </c>
      <c r="E4662" t="s">
        <v>2349</v>
      </c>
      <c r="F4662" t="s">
        <v>4230</v>
      </c>
      <c r="G4662" t="s">
        <v>2350</v>
      </c>
      <c r="H4662" s="5">
        <v>645623</v>
      </c>
      <c r="I4662">
        <f>IFERROR(VLOOKUP(G4662,'NCES Match'!$A$2:$B$1307,2,FALSE),"")</f>
        <v>4832190</v>
      </c>
      <c r="J4662" cm="1">
        <f t="array" ref="J4662">IFERROR(_xlfn.IFS(B4662=2015,H4662/$O$13,B4662=2016,H4662/$O$14,B4662=2017,H4662/$O$15,B4662=2018,H4662/$O$16,B4662=2019,H4662/$O$17,B4662=2020,H4662/$O$18,B4662=2021,H4662/$O$19,B4662=2022,H4662/$O$20),"")</f>
        <v>3.4986798635926972E-4</v>
      </c>
      <c r="K4662" s="3" cm="1">
        <f t="array" ref="K4662">IFERROR(_xlfn.IFS(B4662=2015,J4662*$P$4,B4662=2016,J4662*$P$5,B4662=2017,J4662*$P$6,B4662=2018,J4662*$P$7,B4662=2019,J4662*$P$8,B4662=2020,J4662*$P$9,B4662=2021,J4662*$P$10,B4662=2022,J4662*$P$11),"")</f>
        <v>737522.7001237222</v>
      </c>
      <c r="L4662" s="3">
        <f t="shared" si="73"/>
        <v>1383145.7001237222</v>
      </c>
    </row>
    <row r="4663" spans="1:12">
      <c r="A4663">
        <v>4832190</v>
      </c>
      <c r="B4663">
        <v>2021</v>
      </c>
      <c r="D4663" t="s">
        <v>2348</v>
      </c>
      <c r="E4663" t="s">
        <v>2349</v>
      </c>
      <c r="F4663" t="s">
        <v>4101</v>
      </c>
      <c r="G4663" t="s">
        <v>2350</v>
      </c>
      <c r="H4663" s="5">
        <v>690254</v>
      </c>
      <c r="I4663">
        <f>IFERROR(VLOOKUP(G4663,'NCES Match'!$A$2:$B$1307,2,FALSE),"")</f>
        <v>4832190</v>
      </c>
      <c r="J4663" cm="1">
        <f t="array" ref="J4663">IFERROR(_xlfn.IFS(B4663=2015,H4663/$O$13,B4663=2016,H4663/$O$14,B4663=2017,H4663/$O$15,B4663=2018,H4663/$O$16,B4663=2019,H4663/$O$17,B4663=2020,H4663/$O$18,B4663=2021,H4663/$O$19,B4663=2022,H4663/$O$20),"")</f>
        <v>3.5316363815376375E-4</v>
      </c>
      <c r="K4663" s="3" cm="1">
        <f t="array" ref="K4663">IFERROR(_xlfn.IFS(B4663=2015,J4663*$P$4,B4663=2016,J4663*$P$5,B4663=2017,J4663*$P$6,B4663=2018,J4663*$P$7,B4663=2019,J4663*$P$8,B4663=2020,J4663*$P$9,B4663=2021,J4663*$P$10,B4663=2022,J4663*$P$11),"")</f>
        <v>755965.58861789946</v>
      </c>
      <c r="L4663" s="3">
        <f t="shared" si="73"/>
        <v>1446219.5886178995</v>
      </c>
    </row>
    <row r="4664" spans="1:12">
      <c r="A4664">
        <v>4832190</v>
      </c>
      <c r="B4664">
        <v>2022</v>
      </c>
      <c r="D4664" t="s">
        <v>2348</v>
      </c>
      <c r="E4664" t="s">
        <v>2349</v>
      </c>
      <c r="F4664" t="s">
        <v>4101</v>
      </c>
      <c r="G4664" t="s">
        <v>2350</v>
      </c>
      <c r="H4664" s="5">
        <v>909811.03</v>
      </c>
      <c r="I4664">
        <f>IFERROR(VLOOKUP(G4664,'NCES Match'!$A$2:$B$1307,2,FALSE),"")</f>
        <v>4832190</v>
      </c>
      <c r="J4664" cm="1">
        <f t="array" ref="J4664">IFERROR(_xlfn.IFS(B4664=2015,H4664/$O$13,B4664=2016,H4664/$O$14,B4664=2017,H4664/$O$15,B4664=2018,H4664/$O$16,B4664=2019,H4664/$O$17,B4664=2020,H4664/$O$18,B4664=2021,H4664/$O$19,B4664=2022,H4664/$O$20),"")</f>
        <v>3.9961688345428086E-4</v>
      </c>
      <c r="K4664" s="3" cm="1">
        <f t="array" ref="K4664">IFERROR(_xlfn.IFS(B4664=2015,J4664*$P$4,B4664=2016,J4664*$P$5,B4664=2017,J4664*$P$6,B4664=2018,J4664*$P$7,B4664=2019,J4664*$P$8,B4664=2020,J4664*$P$9,B4664=2021,J4664*$P$10,B4664=2022,J4664*$P$11),"")</f>
        <v>860568.16742947639</v>
      </c>
      <c r="L4664" s="3">
        <f t="shared" si="73"/>
        <v>1770379.1974294763</v>
      </c>
    </row>
    <row r="4665" spans="1:12">
      <c r="A4665">
        <v>4832190</v>
      </c>
      <c r="B4665">
        <v>2023</v>
      </c>
      <c r="D4665" t="s">
        <v>2348</v>
      </c>
      <c r="E4665" t="s">
        <v>2349</v>
      </c>
      <c r="F4665" t="s">
        <v>4101</v>
      </c>
      <c r="G4665" t="s">
        <v>2350</v>
      </c>
      <c r="H4665" s="5">
        <v>826958.09</v>
      </c>
      <c r="I4665">
        <f>IFERROR(VLOOKUP(G4665,'NCES Match'!$A$2:$B$1307,2,FALSE),"")</f>
        <v>4832190</v>
      </c>
      <c r="J4665" t="str" cm="1">
        <f t="array" ref="J4665">IFERROR(_xlfn.IFS(B4665=2015,H4665/$O$13,B4665=2016,H4665/$O$14,B4665=2017,H4665/$O$15,B4665=2018,H4665/$O$16,B4665=2019,H4665/$O$17,B4665=2020,H4665/$O$18,B4665=2021,H4665/$O$19,B4665=2022,H4665/$O$20),"")</f>
        <v/>
      </c>
      <c r="K4665" s="3" t="str" cm="1">
        <f t="array" ref="K4665">IFERROR(_xlfn.IFS(B4665=2015,J4665*$P$4,B4665=2016,J4665*$P$5,B4665=2017,J4665*$P$6,B4665=2018,J4665*$P$7,B4665=2019,J4665*$P$8,B4665=2020,J4665*$P$9,B4665=2021,J4665*$P$10,B4665=2022,J4665*$P$11),"")</f>
        <v/>
      </c>
      <c r="L4665" s="3">
        <f t="shared" si="73"/>
        <v>826958.09</v>
      </c>
    </row>
    <row r="4666" spans="1:12">
      <c r="A4666">
        <v>4836990</v>
      </c>
      <c r="B4666">
        <v>2015</v>
      </c>
      <c r="C4666" t="s">
        <v>381</v>
      </c>
      <c r="D4666" t="s">
        <v>2758</v>
      </c>
      <c r="E4666" t="s">
        <v>2759</v>
      </c>
      <c r="G4666" t="s">
        <v>2760</v>
      </c>
      <c r="H4666" s="5">
        <v>28849.68</v>
      </c>
      <c r="I4666">
        <f>IFERROR(VLOOKUP(G4666,'NCES Match'!$A$2:$B$1307,2,FALSE),"")</f>
        <v>4836990</v>
      </c>
      <c r="J4666" cm="1">
        <f t="array" ref="J4666">IFERROR(_xlfn.IFS(B4666=2015,H4666/$O$13,B4666=2016,H4666/$O$14,B4666=2017,H4666/$O$15,B4666=2018,H4666/$O$16,B4666=2019,H4666/$O$17,B4666=2020,H4666/$O$18,B4666=2021,H4666/$O$19,B4666=2022,H4666/$O$20),"")</f>
        <v>2.2600947697788941E-5</v>
      </c>
      <c r="K4666" s="3" cm="1">
        <f t="array" ref="K4666">IFERROR(_xlfn.IFS(B4666=2015,J4666*$P$4,B4666=2016,J4666*$P$5,B4666=2017,J4666*$P$6,B4666=2018,J4666*$P$7,B4666=2019,J4666*$P$8,B4666=2020,J4666*$P$9,B4666=2021,J4666*$P$10,B4666=2022,J4666*$P$11),"")</f>
        <v>35969.023771900793</v>
      </c>
      <c r="L4666" s="3">
        <f t="shared" si="73"/>
        <v>64818.703771900793</v>
      </c>
    </row>
    <row r="4667" spans="1:12">
      <c r="A4667">
        <v>4836990</v>
      </c>
      <c r="B4667">
        <v>2016</v>
      </c>
      <c r="C4667" t="s">
        <v>4102</v>
      </c>
      <c r="D4667" t="s">
        <v>2758</v>
      </c>
      <c r="E4667" t="s">
        <v>2759</v>
      </c>
      <c r="F4667" t="s">
        <v>4101</v>
      </c>
      <c r="G4667" t="s">
        <v>2760</v>
      </c>
      <c r="H4667" s="5">
        <v>28322</v>
      </c>
      <c r="I4667">
        <f>IFERROR(VLOOKUP(G4667,'NCES Match'!$A$2:$B$1307,2,FALSE),"")</f>
        <v>4836990</v>
      </c>
      <c r="J4667" cm="1">
        <f t="array" ref="J4667">IFERROR(_xlfn.IFS(B4667=2015,H4667/$O$13,B4667=2016,H4667/$O$14,B4667=2017,H4667/$O$15,B4667=2018,H4667/$O$16,B4667=2019,H4667/$O$17,B4667=2020,H4667/$O$18,B4667=2021,H4667/$O$19,B4667=2022,H4667/$O$20),"")</f>
        <v>2.0274782592222E-5</v>
      </c>
      <c r="K4667" s="3" cm="1">
        <f t="array" ref="K4667">IFERROR(_xlfn.IFS(B4667=2015,J4667*$P$4,B4667=2016,J4667*$P$5,B4667=2017,J4667*$P$6,B4667=2018,J4667*$P$7,B4667=2019,J4667*$P$8,B4667=2020,J4667*$P$9,B4667=2021,J4667*$P$10,B4667=2022,J4667*$P$11),"")</f>
        <v>33973.059257933623</v>
      </c>
      <c r="L4667" s="3">
        <f t="shared" si="73"/>
        <v>62295.059257933623</v>
      </c>
    </row>
    <row r="4668" spans="1:12">
      <c r="A4668">
        <v>4836990</v>
      </c>
      <c r="B4668">
        <v>2017</v>
      </c>
      <c r="D4668" t="s">
        <v>2758</v>
      </c>
      <c r="E4668" t="s">
        <v>2759</v>
      </c>
      <c r="F4668" t="s">
        <v>4101</v>
      </c>
      <c r="G4668" t="s">
        <v>2760</v>
      </c>
      <c r="H4668" s="5">
        <v>26121</v>
      </c>
      <c r="I4668">
        <f>IFERROR(VLOOKUP(G4668,'NCES Match'!$A$2:$B$1307,2,FALSE),"")</f>
        <v>4836990</v>
      </c>
      <c r="J4668" cm="1">
        <f t="array" ref="J4668">IFERROR(_xlfn.IFS(B4668=2015,H4668/$O$13,B4668=2016,H4668/$O$14,B4668=2017,H4668/$O$15,B4668=2018,H4668/$O$16,B4668=2019,H4668/$O$17,B4668=2020,H4668/$O$18,B4668=2021,H4668/$O$19,B4668=2022,H4668/$O$20),"")</f>
        <v>1.8008830022854289E-5</v>
      </c>
      <c r="K4668" s="3" cm="1">
        <f t="array" ref="K4668">IFERROR(_xlfn.IFS(B4668=2015,J4668*$P$4,B4668=2016,J4668*$P$5,B4668=2017,J4668*$P$6,B4668=2018,J4668*$P$7,B4668=2019,J4668*$P$8,B4668=2020,J4668*$P$9,B4668=2021,J4668*$P$10,B4668=2022,J4668*$P$11),"")</f>
        <v>30583.456363080506</v>
      </c>
      <c r="L4668" s="3">
        <f t="shared" si="73"/>
        <v>56704.456363080506</v>
      </c>
    </row>
    <row r="4669" spans="1:12">
      <c r="A4669">
        <v>4836990</v>
      </c>
      <c r="B4669">
        <v>2018</v>
      </c>
      <c r="D4669" t="s">
        <v>2758</v>
      </c>
      <c r="E4669" t="s">
        <v>2759</v>
      </c>
      <c r="F4669" t="s">
        <v>4101</v>
      </c>
      <c r="G4669" t="s">
        <v>2760</v>
      </c>
      <c r="H4669" s="5">
        <v>23334</v>
      </c>
      <c r="I4669">
        <f>IFERROR(VLOOKUP(G4669,'NCES Match'!$A$2:$B$1307,2,FALSE),"")</f>
        <v>4836990</v>
      </c>
      <c r="J4669" cm="1">
        <f t="array" ref="J4669">IFERROR(_xlfn.IFS(B4669=2015,H4669/$O$13,B4669=2016,H4669/$O$14,B4669=2017,H4669/$O$15,B4669=2018,H4669/$O$16,B4669=2019,H4669/$O$17,B4669=2020,H4669/$O$18,B4669=2021,H4669/$O$19,B4669=2022,H4669/$O$20),"")</f>
        <v>1.5226807854592022E-5</v>
      </c>
      <c r="K4669" s="3" cm="1">
        <f t="array" ref="K4669">IFERROR(_xlfn.IFS(B4669=2015,J4669*$P$4,B4669=2016,J4669*$P$5,B4669=2017,J4669*$P$6,B4669=2018,J4669*$P$7,B4669=2019,J4669*$P$8,B4669=2020,J4669*$P$9,B4669=2021,J4669*$P$10,B4669=2022,J4669*$P$11),"")</f>
        <v>26142.195276773356</v>
      </c>
      <c r="L4669" s="3">
        <f t="shared" si="73"/>
        <v>49476.19527677336</v>
      </c>
    </row>
    <row r="4670" spans="1:12">
      <c r="A4670">
        <v>4836990</v>
      </c>
      <c r="B4670">
        <v>2019</v>
      </c>
      <c r="D4670" t="s">
        <v>2758</v>
      </c>
      <c r="E4670" t="s">
        <v>2759</v>
      </c>
      <c r="F4670" t="s">
        <v>4101</v>
      </c>
      <c r="G4670" t="s">
        <v>2760</v>
      </c>
      <c r="H4670" s="5">
        <v>25249</v>
      </c>
      <c r="I4670">
        <f>IFERROR(VLOOKUP(G4670,'NCES Match'!$A$2:$B$1307,2,FALSE),"")</f>
        <v>4836990</v>
      </c>
      <c r="J4670" cm="1">
        <f t="array" ref="J4670">IFERROR(_xlfn.IFS(B4670=2015,H4670/$O$13,B4670=2016,H4670/$O$14,B4670=2017,H4670/$O$15,B4670=2018,H4670/$O$16,B4670=2019,H4670/$O$17,B4670=2020,H4670/$O$18,B4670=2021,H4670/$O$19,B4670=2022,H4670/$O$20),"")</f>
        <v>1.598716249277369E-5</v>
      </c>
      <c r="K4670" s="3" cm="1">
        <f t="array" ref="K4670">IFERROR(_xlfn.IFS(B4670=2015,J4670*$P$4,B4670=2016,J4670*$P$5,B4670=2017,J4670*$P$6,B4670=2018,J4670*$P$7,B4670=2019,J4670*$P$8,B4670=2020,J4670*$P$9,B4670=2021,J4670*$P$10,B4670=2022,J4670*$P$11),"")</f>
        <v>27784.504866814172</v>
      </c>
      <c r="L4670" s="3">
        <f t="shared" si="73"/>
        <v>53033.504866814168</v>
      </c>
    </row>
    <row r="4671" spans="1:12">
      <c r="A4671">
        <v>4836990</v>
      </c>
      <c r="B4671">
        <v>2020</v>
      </c>
      <c r="D4671" t="s">
        <v>2758</v>
      </c>
      <c r="E4671" t="s">
        <v>2759</v>
      </c>
      <c r="F4671" t="s">
        <v>4230</v>
      </c>
      <c r="G4671" t="s">
        <v>2760</v>
      </c>
      <c r="H4671" s="5">
        <v>28354</v>
      </c>
      <c r="I4671">
        <f>IFERROR(VLOOKUP(G4671,'NCES Match'!$A$2:$B$1307,2,FALSE),"")</f>
        <v>4836990</v>
      </c>
      <c r="J4671" cm="1">
        <f t="array" ref="J4671">IFERROR(_xlfn.IFS(B4671=2015,H4671/$O$13,B4671=2016,H4671/$O$14,B4671=2017,H4671/$O$15,B4671=2018,H4671/$O$16,B4671=2019,H4671/$O$17,B4671=2020,H4671/$O$18,B4671=2021,H4671/$O$19,B4671=2022,H4671/$O$20),"")</f>
        <v>1.5365247033068422E-5</v>
      </c>
      <c r="K4671" s="3" cm="1">
        <f t="array" ref="K4671">IFERROR(_xlfn.IFS(B4671=2015,J4671*$P$4,B4671=2016,J4671*$P$5,B4671=2017,J4671*$P$6,B4671=2018,J4671*$P$7,B4671=2019,J4671*$P$8,B4671=2020,J4671*$P$9,B4671=2021,J4671*$P$10,B4671=2022,J4671*$P$11),"")</f>
        <v>32389.983998878633</v>
      </c>
      <c r="L4671" s="3">
        <f t="shared" si="73"/>
        <v>60743.983998878633</v>
      </c>
    </row>
    <row r="4672" spans="1:12">
      <c r="A4672">
        <v>4836990</v>
      </c>
      <c r="B4672">
        <v>2021</v>
      </c>
      <c r="D4672" t="s">
        <v>2758</v>
      </c>
      <c r="E4672" t="s">
        <v>2759</v>
      </c>
      <c r="F4672" t="s">
        <v>4230</v>
      </c>
      <c r="G4672" t="s">
        <v>2760</v>
      </c>
      <c r="H4672" s="5">
        <v>33104.120000000003</v>
      </c>
      <c r="I4672">
        <f>IFERROR(VLOOKUP(G4672,'NCES Match'!$A$2:$B$1307,2,FALSE),"")</f>
        <v>4836990</v>
      </c>
      <c r="J4672" cm="1">
        <f t="array" ref="J4672">IFERROR(_xlfn.IFS(B4672=2015,H4672/$O$13,B4672=2016,H4672/$O$14,B4672=2017,H4672/$O$15,B4672=2018,H4672/$O$16,B4672=2019,H4672/$O$17,B4672=2020,H4672/$O$18,B4672=2021,H4672/$O$19,B4672=2022,H4672/$O$20),"")</f>
        <v>1.6937491788644144E-5</v>
      </c>
      <c r="K4672" s="3" cm="1">
        <f t="array" ref="K4672">IFERROR(_xlfn.IFS(B4672=2015,J4672*$P$4,B4672=2016,J4672*$P$5,B4672=2017,J4672*$P$6,B4672=2018,J4672*$P$7,B4672=2019,J4672*$P$8,B4672=2020,J4672*$P$9,B4672=2021,J4672*$P$10,B4672=2022,J4672*$P$11),"")</f>
        <v>36255.603823342681</v>
      </c>
      <c r="L4672" s="3">
        <f t="shared" si="73"/>
        <v>69359.723823342676</v>
      </c>
    </row>
    <row r="4673" spans="1:12">
      <c r="A4673">
        <v>4836990</v>
      </c>
      <c r="B4673">
        <v>2022</v>
      </c>
      <c r="D4673" t="s">
        <v>2758</v>
      </c>
      <c r="E4673" t="s">
        <v>2759</v>
      </c>
      <c r="F4673" t="s">
        <v>4101</v>
      </c>
      <c r="G4673" t="s">
        <v>2760</v>
      </c>
      <c r="H4673" s="5">
        <v>64840.85</v>
      </c>
      <c r="I4673">
        <f>IFERROR(VLOOKUP(G4673,'NCES Match'!$A$2:$B$1307,2,FALSE),"")</f>
        <v>4836990</v>
      </c>
      <c r="J4673" cm="1">
        <f t="array" ref="J4673">IFERROR(_xlfn.IFS(B4673=2015,H4673/$O$13,B4673=2016,H4673/$O$14,B4673=2017,H4673/$O$15,B4673=2018,H4673/$O$16,B4673=2019,H4673/$O$17,B4673=2020,H4673/$O$18,B4673=2021,H4673/$O$19,B4673=2022,H4673/$O$20),"")</f>
        <v>2.8480088219557532E-5</v>
      </c>
      <c r="K4673" s="3" cm="1">
        <f t="array" ref="K4673">IFERROR(_xlfn.IFS(B4673=2015,J4673*$P$4,B4673=2016,J4673*$P$5,B4673=2017,J4673*$P$6,B4673=2018,J4673*$P$7,B4673=2019,J4673*$P$8,B4673=2020,J4673*$P$9,B4673=2021,J4673*$P$10,B4673=2022,J4673*$P$11),"")</f>
        <v>61331.385990197945</v>
      </c>
      <c r="L4673" s="3">
        <f t="shared" si="73"/>
        <v>126172.23599019795</v>
      </c>
    </row>
    <row r="4674" spans="1:12">
      <c r="A4674">
        <v>4836990</v>
      </c>
      <c r="B4674">
        <v>2023</v>
      </c>
      <c r="D4674" t="s">
        <v>2758</v>
      </c>
      <c r="E4674" t="s">
        <v>2759</v>
      </c>
      <c r="F4674" t="s">
        <v>4101</v>
      </c>
      <c r="G4674" t="s">
        <v>2760</v>
      </c>
      <c r="H4674" s="5">
        <v>57373.41</v>
      </c>
      <c r="I4674">
        <f>IFERROR(VLOOKUP(G4674,'NCES Match'!$A$2:$B$1307,2,FALSE),"")</f>
        <v>4836990</v>
      </c>
      <c r="J4674" t="str" cm="1">
        <f t="array" ref="J4674">IFERROR(_xlfn.IFS(B4674=2015,H4674/$O$13,B4674=2016,H4674/$O$14,B4674=2017,H4674/$O$15,B4674=2018,H4674/$O$16,B4674=2019,H4674/$O$17,B4674=2020,H4674/$O$18,B4674=2021,H4674/$O$19,B4674=2022,H4674/$O$20),"")</f>
        <v/>
      </c>
      <c r="K4674" s="3" t="str" cm="1">
        <f t="array" ref="K4674">IFERROR(_xlfn.IFS(B4674=2015,J4674*$P$4,B4674=2016,J4674*$P$5,B4674=2017,J4674*$P$6,B4674=2018,J4674*$P$7,B4674=2019,J4674*$P$8,B4674=2020,J4674*$P$9,B4674=2021,J4674*$P$10,B4674=2022,J4674*$P$11),"")</f>
        <v/>
      </c>
      <c r="L4674" s="3">
        <f t="shared" si="73"/>
        <v>57373.41</v>
      </c>
    </row>
    <row r="4675" spans="1:12">
      <c r="A4675">
        <v>4839690</v>
      </c>
      <c r="B4675">
        <v>2015</v>
      </c>
      <c r="C4675" t="s">
        <v>381</v>
      </c>
      <c r="D4675" t="s">
        <v>2968</v>
      </c>
      <c r="E4675" t="s">
        <v>2969</v>
      </c>
      <c r="G4675" t="s">
        <v>2970</v>
      </c>
      <c r="H4675" s="5">
        <v>1356110.54</v>
      </c>
      <c r="I4675">
        <f>IFERROR(VLOOKUP(G4675,'NCES Match'!$A$2:$B$1307,2,FALSE),"")</f>
        <v>4839690</v>
      </c>
      <c r="J4675" cm="1">
        <f t="array" ref="J4675">IFERROR(_xlfn.IFS(B4675=2015,H4675/$O$13,B4675=2016,H4675/$O$14,B4675=2017,H4675/$O$15,B4675=2018,H4675/$O$16,B4675=2019,H4675/$O$17,B4675=2020,H4675/$O$18,B4675=2021,H4675/$O$19,B4675=2022,H4675/$O$20),"")</f>
        <v>1.0623820918277194E-3</v>
      </c>
      <c r="K4675" s="3" cm="1">
        <f t="array" ref="K4675">IFERROR(_xlfn.IFS(B4675=2015,J4675*$P$4,B4675=2016,J4675*$P$5,B4675=2017,J4675*$P$6,B4675=2018,J4675*$P$7,B4675=2019,J4675*$P$8,B4675=2020,J4675*$P$9,B4675=2021,J4675*$P$10,B4675=2022,J4675*$P$11),"")</f>
        <v>1690763.0258146788</v>
      </c>
      <c r="L4675" s="3">
        <f t="shared" ref="L4675:L4738" si="74">SUM(H4675,K4675)</f>
        <v>3046873.5658146786</v>
      </c>
    </row>
    <row r="4676" spans="1:12">
      <c r="A4676">
        <v>4839690</v>
      </c>
      <c r="B4676">
        <v>2016</v>
      </c>
      <c r="C4676" t="s">
        <v>4102</v>
      </c>
      <c r="D4676" t="s">
        <v>2968</v>
      </c>
      <c r="E4676" t="s">
        <v>2969</v>
      </c>
      <c r="F4676" t="s">
        <v>4101</v>
      </c>
      <c r="G4676" t="s">
        <v>2970</v>
      </c>
      <c r="H4676" s="5">
        <v>1405486</v>
      </c>
      <c r="I4676">
        <f>IFERROR(VLOOKUP(G4676,'NCES Match'!$A$2:$B$1307,2,FALSE),"")</f>
        <v>4839690</v>
      </c>
      <c r="J4676" cm="1">
        <f t="array" ref="J4676">IFERROR(_xlfn.IFS(B4676=2015,H4676/$O$13,B4676=2016,H4676/$O$14,B4676=2017,H4676/$O$15,B4676=2018,H4676/$O$16,B4676=2019,H4676/$O$17,B4676=2020,H4676/$O$18,B4676=2021,H4676/$O$19,B4676=2022,H4676/$O$20),"")</f>
        <v>1.0061409182406513E-3</v>
      </c>
      <c r="K4676" s="3" cm="1">
        <f t="array" ref="K4676">IFERROR(_xlfn.IFS(B4676=2015,J4676*$P$4,B4676=2016,J4676*$P$5,B4676=2017,J4676*$P$6,B4676=2018,J4676*$P$7,B4676=2019,J4676*$P$8,B4676=2020,J4676*$P$9,B4676=2021,J4676*$P$10,B4676=2022,J4676*$P$11),"")</f>
        <v>1685921.1624954485</v>
      </c>
      <c r="L4676" s="3">
        <f t="shared" si="74"/>
        <v>3091407.1624954483</v>
      </c>
    </row>
    <row r="4677" spans="1:12">
      <c r="A4677">
        <v>4839690</v>
      </c>
      <c r="B4677">
        <v>2017</v>
      </c>
      <c r="D4677" t="s">
        <v>2968</v>
      </c>
      <c r="E4677" t="s">
        <v>2969</v>
      </c>
      <c r="F4677" t="s">
        <v>4101</v>
      </c>
      <c r="G4677" t="s">
        <v>2970</v>
      </c>
      <c r="H4677" s="5">
        <v>1491629</v>
      </c>
      <c r="I4677">
        <f>IFERROR(VLOOKUP(G4677,'NCES Match'!$A$2:$B$1307,2,FALSE),"")</f>
        <v>4839690</v>
      </c>
      <c r="J4677" cm="1">
        <f t="array" ref="J4677">IFERROR(_xlfn.IFS(B4677=2015,H4677/$O$13,B4677=2016,H4677/$O$14,B4677=2017,H4677/$O$15,B4677=2018,H4677/$O$16,B4677=2019,H4677/$O$17,B4677=2020,H4677/$O$18,B4677=2021,H4677/$O$19,B4677=2022,H4677/$O$20),"")</f>
        <v>1.0283868580130975E-3</v>
      </c>
      <c r="K4677" s="3" cm="1">
        <f t="array" ref="K4677">IFERROR(_xlfn.IFS(B4677=2015,J4677*$P$4,B4677=2016,J4677*$P$5,B4677=2017,J4677*$P$6,B4677=2018,J4677*$P$7,B4677=2019,J4677*$P$8,B4677=2020,J4677*$P$9,B4677=2021,J4677*$P$10,B4677=2022,J4677*$P$11),"")</f>
        <v>1746455.7417941659</v>
      </c>
      <c r="L4677" s="3">
        <f t="shared" si="74"/>
        <v>3238084.7417941662</v>
      </c>
    </row>
    <row r="4678" spans="1:12">
      <c r="A4678">
        <v>4839690</v>
      </c>
      <c r="B4678">
        <v>2018</v>
      </c>
      <c r="D4678" t="s">
        <v>2968</v>
      </c>
      <c r="E4678" t="s">
        <v>2969</v>
      </c>
      <c r="F4678" t="s">
        <v>4101</v>
      </c>
      <c r="G4678" t="s">
        <v>2970</v>
      </c>
      <c r="H4678" s="5">
        <v>1504612</v>
      </c>
      <c r="I4678">
        <f>IFERROR(VLOOKUP(G4678,'NCES Match'!$A$2:$B$1307,2,FALSE),"")</f>
        <v>4839690</v>
      </c>
      <c r="J4678" cm="1">
        <f t="array" ref="J4678">IFERROR(_xlfn.IFS(B4678=2015,H4678/$O$13,B4678=2016,H4678/$O$14,B4678=2017,H4678/$O$15,B4678=2018,H4678/$O$16,B4678=2019,H4678/$O$17,B4678=2020,H4678/$O$18,B4678=2021,H4678/$O$19,B4678=2022,H4678/$O$20),"")</f>
        <v>9.8184785376332446E-4</v>
      </c>
      <c r="K4678" s="3" cm="1">
        <f t="array" ref="K4678">IFERROR(_xlfn.IFS(B4678=2015,J4678*$P$4,B4678=2016,J4678*$P$5,B4678=2017,J4678*$P$6,B4678=2018,J4678*$P$7,B4678=2019,J4678*$P$8,B4678=2020,J4678*$P$9,B4678=2021,J4678*$P$10,B4678=2022,J4678*$P$11),"")</f>
        <v>1685688.7254554091</v>
      </c>
      <c r="L4678" s="3">
        <f t="shared" si="74"/>
        <v>3190300.7254554089</v>
      </c>
    </row>
    <row r="4679" spans="1:12">
      <c r="A4679">
        <v>4839690</v>
      </c>
      <c r="B4679">
        <v>2019</v>
      </c>
      <c r="D4679" t="s">
        <v>2968</v>
      </c>
      <c r="E4679" t="s">
        <v>2969</v>
      </c>
      <c r="F4679" t="s">
        <v>4101</v>
      </c>
      <c r="G4679" t="s">
        <v>2970</v>
      </c>
      <c r="H4679" s="5">
        <v>1565549</v>
      </c>
      <c r="I4679">
        <f>IFERROR(VLOOKUP(G4679,'NCES Match'!$A$2:$B$1307,2,FALSE),"")</f>
        <v>4839690</v>
      </c>
      <c r="J4679" cm="1">
        <f t="array" ref="J4679">IFERROR(_xlfn.IFS(B4679=2015,H4679/$O$13,B4679=2016,H4679/$O$14,B4679=2017,H4679/$O$15,B4679=2018,H4679/$O$16,B4679=2019,H4679/$O$17,B4679=2020,H4679/$O$18,B4679=2021,H4679/$O$19,B4679=2022,H4679/$O$20),"")</f>
        <v>9.9127435753492647E-4</v>
      </c>
      <c r="K4679" s="3" cm="1">
        <f t="array" ref="K4679">IFERROR(_xlfn.IFS(B4679=2015,J4679*$P$4,B4679=2016,J4679*$P$5,B4679=2017,J4679*$P$6,B4679=2018,J4679*$P$7,B4679=2019,J4679*$P$8,B4679=2020,J4679*$P$9,B4679=2021,J4679*$P$10,B4679=2022,J4679*$P$11),"")</f>
        <v>1722761.4483637395</v>
      </c>
      <c r="L4679" s="3">
        <f t="shared" si="74"/>
        <v>3288310.4483637395</v>
      </c>
    </row>
    <row r="4680" spans="1:12">
      <c r="A4680">
        <v>4839690</v>
      </c>
      <c r="B4680">
        <v>2020</v>
      </c>
      <c r="D4680" t="s">
        <v>2968</v>
      </c>
      <c r="E4680" t="s">
        <v>2969</v>
      </c>
      <c r="F4680" t="s">
        <v>4230</v>
      </c>
      <c r="G4680" t="s">
        <v>2970</v>
      </c>
      <c r="H4680" s="5">
        <v>1500175</v>
      </c>
      <c r="I4680">
        <f>IFERROR(VLOOKUP(G4680,'NCES Match'!$A$2:$B$1307,2,FALSE),"")</f>
        <v>4839690</v>
      </c>
      <c r="J4680" cm="1">
        <f t="array" ref="J4680">IFERROR(_xlfn.IFS(B4680=2015,H4680/$O$13,B4680=2016,H4680/$O$14,B4680=2017,H4680/$O$15,B4680=2018,H4680/$O$16,B4680=2019,H4680/$O$17,B4680=2020,H4680/$O$18,B4680=2021,H4680/$O$19,B4680=2022,H4680/$O$20),"")</f>
        <v>8.1295617788789667E-4</v>
      </c>
      <c r="K4680" s="3" cm="1">
        <f t="array" ref="K4680">IFERROR(_xlfn.IFS(B4680=2015,J4680*$P$4,B4680=2016,J4680*$P$5,B4680=2017,J4680*$P$6,B4680=2018,J4680*$P$7,B4680=2019,J4680*$P$8,B4680=2020,J4680*$P$9,B4680=2021,J4680*$P$10,B4680=2022,J4680*$P$11),"")</f>
        <v>1713713.911459327</v>
      </c>
      <c r="L4680" s="3">
        <f t="shared" si="74"/>
        <v>3213888.9114593267</v>
      </c>
    </row>
    <row r="4681" spans="1:12">
      <c r="A4681">
        <v>4839690</v>
      </c>
      <c r="B4681">
        <v>2021</v>
      </c>
      <c r="D4681" t="s">
        <v>2968</v>
      </c>
      <c r="E4681" t="s">
        <v>2969</v>
      </c>
      <c r="F4681" t="s">
        <v>4101</v>
      </c>
      <c r="G4681" t="s">
        <v>2970</v>
      </c>
      <c r="H4681" s="5">
        <v>1570655.09</v>
      </c>
      <c r="I4681">
        <f>IFERROR(VLOOKUP(G4681,'NCES Match'!$A$2:$B$1307,2,FALSE),"")</f>
        <v>4839690</v>
      </c>
      <c r="J4681" cm="1">
        <f t="array" ref="J4681">IFERROR(_xlfn.IFS(B4681=2015,H4681/$O$13,B4681=2016,H4681/$O$14,B4681=2017,H4681/$O$15,B4681=2018,H4681/$O$16,B4681=2019,H4681/$O$17,B4681=2020,H4681/$O$18,B4681=2021,H4681/$O$19,B4681=2022,H4681/$O$20),"")</f>
        <v>8.0361470686026771E-4</v>
      </c>
      <c r="K4681" s="3" cm="1">
        <f t="array" ref="K4681">IFERROR(_xlfn.IFS(B4681=2015,J4681*$P$4,B4681=2016,J4681*$P$5,B4681=2017,J4681*$P$6,B4681=2018,J4681*$P$7,B4681=2019,J4681*$P$8,B4681=2020,J4681*$P$9,B4681=2021,J4681*$P$10,B4681=2022,J4681*$P$11),"")</f>
        <v>1720180.1070729757</v>
      </c>
      <c r="L4681" s="3">
        <f t="shared" si="74"/>
        <v>3290835.1970729758</v>
      </c>
    </row>
    <row r="4682" spans="1:12">
      <c r="A4682">
        <v>4839690</v>
      </c>
      <c r="B4682">
        <v>2022</v>
      </c>
      <c r="D4682" t="s">
        <v>2968</v>
      </c>
      <c r="E4682" t="s">
        <v>2969</v>
      </c>
      <c r="F4682" t="s">
        <v>4101</v>
      </c>
      <c r="G4682" t="s">
        <v>2970</v>
      </c>
      <c r="H4682" s="5">
        <v>2078290.46</v>
      </c>
      <c r="I4682">
        <f>IFERROR(VLOOKUP(G4682,'NCES Match'!$A$2:$B$1307,2,FALSE),"")</f>
        <v>4839690</v>
      </c>
      <c r="J4682" cm="1">
        <f t="array" ref="J4682">IFERROR(_xlfn.IFS(B4682=2015,H4682/$O$13,B4682=2016,H4682/$O$14,B4682=2017,H4682/$O$15,B4682=2018,H4682/$O$16,B4682=2019,H4682/$O$17,B4682=2020,H4682/$O$18,B4682=2021,H4682/$O$19,B4682=2022,H4682/$O$20),"")</f>
        <v>9.1284885449010623E-4</v>
      </c>
      <c r="K4682" s="3" cm="1">
        <f t="array" ref="K4682">IFERROR(_xlfn.IFS(B4682=2015,J4682*$P$4,B4682=2016,J4682*$P$5,B4682=2017,J4682*$P$6,B4682=2018,J4682*$P$7,B4682=2019,J4682*$P$8,B4682=2020,J4682*$P$9,B4682=2021,J4682*$P$10,B4682=2022,J4682*$P$11),"")</f>
        <v>1965804.4951910106</v>
      </c>
      <c r="L4682" s="3">
        <f t="shared" si="74"/>
        <v>4044094.9551910106</v>
      </c>
    </row>
    <row r="4683" spans="1:12">
      <c r="A4683">
        <v>4839690</v>
      </c>
      <c r="B4683">
        <v>2023</v>
      </c>
      <c r="D4683" t="s">
        <v>2968</v>
      </c>
      <c r="E4683" t="s">
        <v>2969</v>
      </c>
      <c r="F4683" t="s">
        <v>4101</v>
      </c>
      <c r="G4683" t="s">
        <v>2970</v>
      </c>
      <c r="H4683" s="5">
        <v>2404309.4500000002</v>
      </c>
      <c r="I4683">
        <f>IFERROR(VLOOKUP(G4683,'NCES Match'!$A$2:$B$1307,2,FALSE),"")</f>
        <v>4839690</v>
      </c>
      <c r="J4683" t="str" cm="1">
        <f t="array" ref="J4683">IFERROR(_xlfn.IFS(B4683=2015,H4683/$O$13,B4683=2016,H4683/$O$14,B4683=2017,H4683/$O$15,B4683=2018,H4683/$O$16,B4683=2019,H4683/$O$17,B4683=2020,H4683/$O$18,B4683=2021,H4683/$O$19,B4683=2022,H4683/$O$20),"")</f>
        <v/>
      </c>
      <c r="K4683" s="3" t="str" cm="1">
        <f t="array" ref="K4683">IFERROR(_xlfn.IFS(B4683=2015,J4683*$P$4,B4683=2016,J4683*$P$5,B4683=2017,J4683*$P$6,B4683=2018,J4683*$P$7,B4683=2019,J4683*$P$8,B4683=2020,J4683*$P$9,B4683=2021,J4683*$P$10,B4683=2022,J4683*$P$11),"")</f>
        <v/>
      </c>
      <c r="L4683" s="3">
        <f t="shared" si="74"/>
        <v>2404309.4500000002</v>
      </c>
    </row>
    <row r="4684" spans="1:12">
      <c r="A4684">
        <v>4839480</v>
      </c>
      <c r="B4684">
        <v>2015</v>
      </c>
      <c r="C4684" t="s">
        <v>381</v>
      </c>
      <c r="D4684" t="s">
        <v>2950</v>
      </c>
      <c r="E4684" t="s">
        <v>2951</v>
      </c>
      <c r="G4684" t="s">
        <v>2952</v>
      </c>
      <c r="H4684" s="5">
        <v>2263975.13</v>
      </c>
      <c r="I4684">
        <f>IFERROR(VLOOKUP(G4684,'NCES Match'!$A$2:$B$1307,2,FALSE),"")</f>
        <v>4839480</v>
      </c>
      <c r="J4684" cm="1">
        <f t="array" ref="J4684">IFERROR(_xlfn.IFS(B4684=2015,H4684/$O$13,B4684=2016,H4684/$O$14,B4684=2017,H4684/$O$15,B4684=2018,H4684/$O$16,B4684=2019,H4684/$O$17,B4684=2020,H4684/$O$18,B4684=2021,H4684/$O$19,B4684=2022,H4684/$O$20),"")</f>
        <v>1.7736066224036079E-3</v>
      </c>
      <c r="K4684" s="3" cm="1">
        <f t="array" ref="K4684">IFERROR(_xlfn.IFS(B4684=2015,J4684*$P$4,B4684=2016,J4684*$P$5,B4684=2017,J4684*$P$6,B4684=2018,J4684*$P$7,B4684=2019,J4684*$P$8,B4684=2020,J4684*$P$9,B4684=2021,J4684*$P$10,B4684=2022,J4684*$P$11),"")</f>
        <v>2822664.766817593</v>
      </c>
      <c r="L4684" s="3">
        <f t="shared" si="74"/>
        <v>5086639.8968175929</v>
      </c>
    </row>
    <row r="4685" spans="1:12">
      <c r="A4685">
        <v>4839480</v>
      </c>
      <c r="B4685">
        <v>2016</v>
      </c>
      <c r="C4685" t="s">
        <v>4102</v>
      </c>
      <c r="D4685" t="s">
        <v>2950</v>
      </c>
      <c r="E4685" t="s">
        <v>2951</v>
      </c>
      <c r="F4685" t="s">
        <v>4101</v>
      </c>
      <c r="G4685" t="s">
        <v>2952</v>
      </c>
      <c r="H4685" s="5">
        <v>2442879</v>
      </c>
      <c r="I4685">
        <f>IFERROR(VLOOKUP(G4685,'NCES Match'!$A$2:$B$1307,2,FALSE),"")</f>
        <v>4839480</v>
      </c>
      <c r="J4685" cm="1">
        <f t="array" ref="J4685">IFERROR(_xlfn.IFS(B4685=2015,H4685/$O$13,B4685=2016,H4685/$O$14,B4685=2017,H4685/$O$15,B4685=2018,H4685/$O$16,B4685=2019,H4685/$O$17,B4685=2020,H4685/$O$18,B4685=2021,H4685/$O$19,B4685=2022,H4685/$O$20),"")</f>
        <v>1.7487762384049391E-3</v>
      </c>
      <c r="K4685" s="3" cm="1">
        <f t="array" ref="K4685">IFERROR(_xlfn.IFS(B4685=2015,J4685*$P$4,B4685=2016,J4685*$P$5,B4685=2017,J4685*$P$6,B4685=2018,J4685*$P$7,B4685=2019,J4685*$P$8,B4685=2020,J4685*$P$9,B4685=2021,J4685*$P$10,B4685=2022,J4685*$P$11),"")</f>
        <v>2930304.1108312136</v>
      </c>
      <c r="L4685" s="3">
        <f t="shared" si="74"/>
        <v>5373183.1108312141</v>
      </c>
    </row>
    <row r="4686" spans="1:12">
      <c r="A4686">
        <v>4839480</v>
      </c>
      <c r="B4686">
        <v>2017</v>
      </c>
      <c r="D4686" t="s">
        <v>2950</v>
      </c>
      <c r="E4686" t="s">
        <v>2951</v>
      </c>
      <c r="F4686" t="s">
        <v>4101</v>
      </c>
      <c r="G4686" t="s">
        <v>2952</v>
      </c>
      <c r="H4686" s="5">
        <v>2670211</v>
      </c>
      <c r="I4686">
        <f>IFERROR(VLOOKUP(G4686,'NCES Match'!$A$2:$B$1307,2,FALSE),"")</f>
        <v>4839480</v>
      </c>
      <c r="J4686" cm="1">
        <f t="array" ref="J4686">IFERROR(_xlfn.IFS(B4686=2015,H4686/$O$13,B4686=2016,H4686/$O$14,B4686=2017,H4686/$O$15,B4686=2018,H4686/$O$16,B4686=2019,H4686/$O$17,B4686=2020,H4686/$O$18,B4686=2021,H4686/$O$19,B4686=2022,H4686/$O$20),"")</f>
        <v>1.8409469784524241E-3</v>
      </c>
      <c r="K4686" s="3" cm="1">
        <f t="array" ref="K4686">IFERROR(_xlfn.IFS(B4686=2015,J4686*$P$4,B4686=2016,J4686*$P$5,B4686=2017,J4686*$P$6,B4686=2018,J4686*$P$7,B4686=2019,J4686*$P$8,B4686=2020,J4686*$P$9,B4686=2021,J4686*$P$10,B4686=2022,J4686*$P$11),"")</f>
        <v>3126384.1965743103</v>
      </c>
      <c r="L4686" s="3">
        <f t="shared" si="74"/>
        <v>5796595.1965743098</v>
      </c>
    </row>
    <row r="4687" spans="1:12">
      <c r="A4687">
        <v>4839480</v>
      </c>
      <c r="B4687">
        <v>2018</v>
      </c>
      <c r="D4687" t="s">
        <v>2950</v>
      </c>
      <c r="E4687" t="s">
        <v>2951</v>
      </c>
      <c r="F4687" t="s">
        <v>4101</v>
      </c>
      <c r="G4687" t="s">
        <v>2952</v>
      </c>
      <c r="H4687" s="5">
        <v>2745069</v>
      </c>
      <c r="I4687">
        <f>IFERROR(VLOOKUP(G4687,'NCES Match'!$A$2:$B$1307,2,FALSE),"")</f>
        <v>4839480</v>
      </c>
      <c r="J4687" cm="1">
        <f t="array" ref="J4687">IFERROR(_xlfn.IFS(B4687=2015,H4687/$O$13,B4687=2016,H4687/$O$14,B4687=2017,H4687/$O$15,B4687=2018,H4687/$O$16,B4687=2019,H4687/$O$17,B4687=2020,H4687/$O$18,B4687=2021,H4687/$O$19,B4687=2022,H4687/$O$20),"")</f>
        <v>1.7913190284819178E-3</v>
      </c>
      <c r="K4687" s="3" cm="1">
        <f t="array" ref="K4687">IFERROR(_xlfn.IFS(B4687=2015,J4687*$P$4,B4687=2016,J4687*$P$5,B4687=2017,J4687*$P$6,B4687=2018,J4687*$P$7,B4687=2019,J4687*$P$8,B4687=2020,J4687*$P$9,B4687=2021,J4687*$P$10,B4687=2022,J4687*$P$11),"")</f>
        <v>3075431.9810669823</v>
      </c>
      <c r="L4687" s="3">
        <f t="shared" si="74"/>
        <v>5820500.9810669823</v>
      </c>
    </row>
    <row r="4688" spans="1:12">
      <c r="A4688">
        <v>4839480</v>
      </c>
      <c r="B4688">
        <v>2019</v>
      </c>
      <c r="D4688" t="s">
        <v>2950</v>
      </c>
      <c r="E4688" t="s">
        <v>2951</v>
      </c>
      <c r="F4688" t="s">
        <v>4101</v>
      </c>
      <c r="G4688" t="s">
        <v>2952</v>
      </c>
      <c r="H4688" s="5">
        <v>2744503</v>
      </c>
      <c r="I4688">
        <f>IFERROR(VLOOKUP(G4688,'NCES Match'!$A$2:$B$1307,2,FALSE),"")</f>
        <v>4839480</v>
      </c>
      <c r="J4688" cm="1">
        <f t="array" ref="J4688">IFERROR(_xlfn.IFS(B4688=2015,H4688/$O$13,B4688=2016,H4688/$O$14,B4688=2017,H4688/$O$15,B4688=2018,H4688/$O$16,B4688=2019,H4688/$O$17,B4688=2020,H4688/$O$18,B4688=2021,H4688/$O$19,B4688=2022,H4688/$O$20),"")</f>
        <v>1.7377644826688135E-3</v>
      </c>
      <c r="K4688" s="3" cm="1">
        <f t="array" ref="K4688">IFERROR(_xlfn.IFS(B4688=2015,J4688*$P$4,B4688=2016,J4688*$P$5,B4688=2017,J4688*$P$6,B4688=2018,J4688*$P$7,B4688=2019,J4688*$P$8,B4688=2020,J4688*$P$9,B4688=2021,J4688*$P$10,B4688=2022,J4688*$P$11),"")</f>
        <v>3020106.0224359813</v>
      </c>
      <c r="L4688" s="3">
        <f t="shared" si="74"/>
        <v>5764609.0224359818</v>
      </c>
    </row>
    <row r="4689" spans="1:12">
      <c r="A4689">
        <v>4839480</v>
      </c>
      <c r="B4689">
        <v>2020</v>
      </c>
      <c r="D4689" t="s">
        <v>2950</v>
      </c>
      <c r="E4689" t="s">
        <v>2951</v>
      </c>
      <c r="F4689" t="s">
        <v>4230</v>
      </c>
      <c r="G4689" t="s">
        <v>2952</v>
      </c>
      <c r="H4689" s="5">
        <v>2867626</v>
      </c>
      <c r="I4689">
        <f>IFERROR(VLOOKUP(G4689,'NCES Match'!$A$2:$B$1307,2,FALSE),"")</f>
        <v>4839480</v>
      </c>
      <c r="J4689" cm="1">
        <f t="array" ref="J4689">IFERROR(_xlfn.IFS(B4689=2015,H4689/$O$13,B4689=2016,H4689/$O$14,B4689=2017,H4689/$O$15,B4689=2018,H4689/$O$16,B4689=2019,H4689/$O$17,B4689=2020,H4689/$O$18,B4689=2021,H4689/$O$19,B4689=2022,H4689/$O$20),"")</f>
        <v>1.5539882164227223E-3</v>
      </c>
      <c r="K4689" s="3" cm="1">
        <f t="array" ref="K4689">IFERROR(_xlfn.IFS(B4689=2015,J4689*$P$4,B4689=2016,J4689*$P$5,B4689=2017,J4689*$P$6,B4689=2018,J4689*$P$7,B4689=2019,J4689*$P$8,B4689=2020,J4689*$P$9,B4689=2021,J4689*$P$10,B4689=2022,J4689*$P$11),"")</f>
        <v>3275811.534695928</v>
      </c>
      <c r="L4689" s="3">
        <f t="shared" si="74"/>
        <v>6143437.534695928</v>
      </c>
    </row>
    <row r="4690" spans="1:12">
      <c r="A4690">
        <v>4839480</v>
      </c>
      <c r="B4690">
        <v>2021</v>
      </c>
      <c r="D4690" t="s">
        <v>2950</v>
      </c>
      <c r="E4690" t="s">
        <v>2951</v>
      </c>
      <c r="F4690" t="s">
        <v>4230</v>
      </c>
      <c r="G4690" t="s">
        <v>2952</v>
      </c>
      <c r="H4690" s="5">
        <v>2974999.01</v>
      </c>
      <c r="I4690">
        <f>IFERROR(VLOOKUP(G4690,'NCES Match'!$A$2:$B$1307,2,FALSE),"")</f>
        <v>4839480</v>
      </c>
      <c r="J4690" cm="1">
        <f t="array" ref="J4690">IFERROR(_xlfn.IFS(B4690=2015,H4690/$O$13,B4690=2016,H4690/$O$14,B4690=2017,H4690/$O$15,B4690=2018,H4690/$O$16,B4690=2019,H4690/$O$17,B4690=2020,H4690/$O$18,B4690=2021,H4690/$O$19,B4690=2022,H4690/$O$20),"")</f>
        <v>1.5221374651583986E-3</v>
      </c>
      <c r="K4690" s="3" cm="1">
        <f t="array" ref="K4690">IFERROR(_xlfn.IFS(B4690=2015,J4690*$P$4,B4690=2016,J4690*$P$5,B4690=2017,J4690*$P$6,B4690=2018,J4690*$P$7,B4690=2019,J4690*$P$8,B4690=2020,J4690*$P$9,B4690=2021,J4690*$P$10,B4690=2022,J4690*$P$11),"")</f>
        <v>3258216.3634434827</v>
      </c>
      <c r="L4690" s="3">
        <f t="shared" si="74"/>
        <v>6233215.3734434824</v>
      </c>
    </row>
    <row r="4691" spans="1:12">
      <c r="A4691">
        <v>4839480</v>
      </c>
      <c r="B4691">
        <v>2022</v>
      </c>
      <c r="D4691" t="s">
        <v>2950</v>
      </c>
      <c r="E4691" t="s">
        <v>2951</v>
      </c>
      <c r="F4691" t="s">
        <v>4101</v>
      </c>
      <c r="G4691" t="s">
        <v>2952</v>
      </c>
      <c r="H4691" s="5">
        <v>3187473.7</v>
      </c>
      <c r="I4691">
        <f>IFERROR(VLOOKUP(G4691,'NCES Match'!$A$2:$B$1307,2,FALSE),"")</f>
        <v>4839480</v>
      </c>
      <c r="J4691" cm="1">
        <f t="array" ref="J4691">IFERROR(_xlfn.IFS(B4691=2015,H4691/$O$13,B4691=2016,H4691/$O$14,B4691=2017,H4691/$O$15,B4691=2018,H4691/$O$16,B4691=2019,H4691/$O$17,B4691=2020,H4691/$O$18,B4691=2021,H4691/$O$19,B4691=2022,H4691/$O$20),"")</f>
        <v>1.4000361218817993E-3</v>
      </c>
      <c r="K4691" s="3" cm="1">
        <f t="array" ref="K4691">IFERROR(_xlfn.IFS(B4691=2015,J4691*$P$4,B4691=2016,J4691*$P$5,B4691=2017,J4691*$P$6,B4691=2018,J4691*$P$7,B4691=2019,J4691*$P$8,B4691=2020,J4691*$P$9,B4691=2021,J4691*$P$10,B4691=2022,J4691*$P$11),"")</f>
        <v>3014953.9962585992</v>
      </c>
      <c r="L4691" s="3">
        <f t="shared" si="74"/>
        <v>6202427.6962585989</v>
      </c>
    </row>
    <row r="4692" spans="1:12">
      <c r="A4692">
        <v>4839480</v>
      </c>
      <c r="B4692">
        <v>2023</v>
      </c>
      <c r="D4692" t="s">
        <v>2950</v>
      </c>
      <c r="E4692" t="s">
        <v>2951</v>
      </c>
      <c r="F4692" t="s">
        <v>4101</v>
      </c>
      <c r="G4692" t="s">
        <v>2952</v>
      </c>
      <c r="H4692" s="5">
        <v>3575012.85</v>
      </c>
      <c r="I4692">
        <f>IFERROR(VLOOKUP(G4692,'NCES Match'!$A$2:$B$1307,2,FALSE),"")</f>
        <v>4839480</v>
      </c>
      <c r="J4692" t="str" cm="1">
        <f t="array" ref="J4692">IFERROR(_xlfn.IFS(B4692=2015,H4692/$O$13,B4692=2016,H4692/$O$14,B4692=2017,H4692/$O$15,B4692=2018,H4692/$O$16,B4692=2019,H4692/$O$17,B4692=2020,H4692/$O$18,B4692=2021,H4692/$O$19,B4692=2022,H4692/$O$20),"")</f>
        <v/>
      </c>
      <c r="K4692" s="3" t="str" cm="1">
        <f t="array" ref="K4692">IFERROR(_xlfn.IFS(B4692=2015,J4692*$P$4,B4692=2016,J4692*$P$5,B4692=2017,J4692*$P$6,B4692=2018,J4692*$P$7,B4692=2019,J4692*$P$8,B4692=2020,J4692*$P$9,B4692=2021,J4692*$P$10,B4692=2022,J4692*$P$11),"")</f>
        <v/>
      </c>
      <c r="L4692" s="3">
        <f t="shared" si="74"/>
        <v>3575012.85</v>
      </c>
    </row>
    <row r="4693" spans="1:12">
      <c r="A4693">
        <v>4832160</v>
      </c>
      <c r="B4693">
        <v>2015</v>
      </c>
      <c r="C4693" t="s">
        <v>381</v>
      </c>
      <c r="D4693" t="s">
        <v>2345</v>
      </c>
      <c r="E4693" t="s">
        <v>2346</v>
      </c>
      <c r="G4693" t="s">
        <v>2347</v>
      </c>
      <c r="H4693" s="5">
        <v>221926.79</v>
      </c>
      <c r="I4693">
        <f>IFERROR(VLOOKUP(G4693,'NCES Match'!$A$2:$B$1307,2,FALSE),"")</f>
        <v>4832160</v>
      </c>
      <c r="J4693" cm="1">
        <f t="array" ref="J4693">IFERROR(_xlfn.IFS(B4693=2015,H4693/$O$13,B4693=2016,H4693/$O$14,B4693=2017,H4693/$O$15,B4693=2018,H4693/$O$16,B4693=2019,H4693/$O$17,B4693=2020,H4693/$O$18,B4693=2021,H4693/$O$19,B4693=2022,H4693/$O$20),"")</f>
        <v>1.7385828104603553E-4</v>
      </c>
      <c r="K4693" s="3" cm="1">
        <f t="array" ref="K4693">IFERROR(_xlfn.IFS(B4693=2015,J4693*$P$4,B4693=2016,J4693*$P$5,B4693=2017,J4693*$P$6,B4693=2018,J4693*$P$7,B4693=2019,J4693*$P$8,B4693=2020,J4693*$P$9,B4693=2021,J4693*$P$10,B4693=2022,J4693*$P$11),"")</f>
        <v>276692.49659377971</v>
      </c>
      <c r="L4693" s="3">
        <f t="shared" si="74"/>
        <v>498619.28659377969</v>
      </c>
    </row>
    <row r="4694" spans="1:12">
      <c r="A4694">
        <v>4832160</v>
      </c>
      <c r="B4694">
        <v>2016</v>
      </c>
      <c r="C4694" t="s">
        <v>4102</v>
      </c>
      <c r="D4694" t="s">
        <v>2345</v>
      </c>
      <c r="E4694" t="s">
        <v>2346</v>
      </c>
      <c r="F4694" t="s">
        <v>4101</v>
      </c>
      <c r="G4694" t="s">
        <v>2347</v>
      </c>
      <c r="H4694" s="5">
        <v>234061</v>
      </c>
      <c r="I4694">
        <f>IFERROR(VLOOKUP(G4694,'NCES Match'!$A$2:$B$1307,2,FALSE),"")</f>
        <v>4832160</v>
      </c>
      <c r="J4694" cm="1">
        <f t="array" ref="J4694">IFERROR(_xlfn.IFS(B4694=2015,H4694/$O$13,B4694=2016,H4694/$O$14,B4694=2017,H4694/$O$15,B4694=2018,H4694/$O$16,B4694=2019,H4694/$O$17,B4694=2020,H4694/$O$18,B4694=2021,H4694/$O$19,B4694=2022,H4694/$O$20),"")</f>
        <v>1.6755652455045805E-4</v>
      </c>
      <c r="K4694" s="3" cm="1">
        <f t="array" ref="K4694">IFERROR(_xlfn.IFS(B4694=2015,J4694*$P$4,B4694=2016,J4694*$P$5,B4694=2017,J4694*$P$6,B4694=2018,J4694*$P$7,B4694=2019,J4694*$P$8,B4694=2020,J4694*$P$9,B4694=2021,J4694*$P$10,B4694=2022,J4694*$P$11),"")</f>
        <v>280762.94834302668</v>
      </c>
      <c r="L4694" s="3">
        <f t="shared" si="74"/>
        <v>514823.94834302668</v>
      </c>
    </row>
    <row r="4695" spans="1:12">
      <c r="A4695">
        <v>4832160</v>
      </c>
      <c r="B4695">
        <v>2017</v>
      </c>
      <c r="D4695" t="s">
        <v>2345</v>
      </c>
      <c r="E4695" t="s">
        <v>2346</v>
      </c>
      <c r="F4695" t="s">
        <v>4101</v>
      </c>
      <c r="G4695" t="s">
        <v>2347</v>
      </c>
      <c r="H4695" s="5">
        <v>254732</v>
      </c>
      <c r="I4695">
        <f>IFERROR(VLOOKUP(G4695,'NCES Match'!$A$2:$B$1307,2,FALSE),"")</f>
        <v>4832160</v>
      </c>
      <c r="J4695" cm="1">
        <f t="array" ref="J4695">IFERROR(_xlfn.IFS(B4695=2015,H4695/$O$13,B4695=2016,H4695/$O$14,B4695=2017,H4695/$O$15,B4695=2018,H4695/$O$16,B4695=2019,H4695/$O$17,B4695=2020,H4695/$O$18,B4695=2021,H4695/$O$19,B4695=2022,H4695/$O$20),"")</f>
        <v>1.7562211589838516E-4</v>
      </c>
      <c r="K4695" s="3" cm="1">
        <f t="array" ref="K4695">IFERROR(_xlfn.IFS(B4695=2015,J4695*$P$4,B4695=2016,J4695*$P$5,B4695=2017,J4695*$P$6,B4695=2018,J4695*$P$7,B4695=2019,J4695*$P$8,B4695=2020,J4695*$P$9,B4695=2021,J4695*$P$10,B4695=2022,J4695*$P$11),"")</f>
        <v>298249.87581946416</v>
      </c>
      <c r="L4695" s="3">
        <f t="shared" si="74"/>
        <v>552981.87581946421</v>
      </c>
    </row>
    <row r="4696" spans="1:12">
      <c r="A4696">
        <v>4832160</v>
      </c>
      <c r="B4696">
        <v>2018</v>
      </c>
      <c r="D4696" t="s">
        <v>2345</v>
      </c>
      <c r="E4696" t="s">
        <v>2346</v>
      </c>
      <c r="F4696" t="s">
        <v>4101</v>
      </c>
      <c r="G4696" t="s">
        <v>2347</v>
      </c>
      <c r="H4696" s="5">
        <v>261659</v>
      </c>
      <c r="I4696">
        <f>IFERROR(VLOOKUP(G4696,'NCES Match'!$A$2:$B$1307,2,FALSE),"")</f>
        <v>4832160</v>
      </c>
      <c r="J4696" cm="1">
        <f t="array" ref="J4696">IFERROR(_xlfn.IFS(B4696=2015,H4696/$O$13,B4696=2016,H4696/$O$14,B4696=2017,H4696/$O$15,B4696=2018,H4696/$O$16,B4696=2019,H4696/$O$17,B4696=2020,H4696/$O$18,B4696=2021,H4696/$O$19,B4696=2022,H4696/$O$20),"")</f>
        <v>1.7074789219270994E-4</v>
      </c>
      <c r="K4696" s="3" cm="1">
        <f t="array" ref="K4696">IFERROR(_xlfn.IFS(B4696=2015,J4696*$P$4,B4696=2016,J4696*$P$5,B4696=2017,J4696*$P$6,B4696=2018,J4696*$P$7,B4696=2019,J4696*$P$8,B4696=2020,J4696*$P$9,B4696=2021,J4696*$P$10,B4696=2022,J4696*$P$11),"")</f>
        <v>293149.08176588838</v>
      </c>
      <c r="L4696" s="3">
        <f t="shared" si="74"/>
        <v>554808.08176588838</v>
      </c>
    </row>
    <row r="4697" spans="1:12">
      <c r="A4697">
        <v>4832160</v>
      </c>
      <c r="B4697">
        <v>2019</v>
      </c>
      <c r="D4697" t="s">
        <v>2345</v>
      </c>
      <c r="E4697" t="s">
        <v>2346</v>
      </c>
      <c r="F4697" t="s">
        <v>4101</v>
      </c>
      <c r="G4697" t="s">
        <v>2347</v>
      </c>
      <c r="H4697" s="5">
        <v>289334</v>
      </c>
      <c r="I4697">
        <f>IFERROR(VLOOKUP(G4697,'NCES Match'!$A$2:$B$1307,2,FALSE),"")</f>
        <v>4832160</v>
      </c>
      <c r="J4697" cm="1">
        <f t="array" ref="J4697">IFERROR(_xlfn.IFS(B4697=2015,H4697/$O$13,B4697=2016,H4697/$O$14,B4697=2017,H4697/$O$15,B4697=2018,H4697/$O$16,B4697=2019,H4697/$O$17,B4697=2020,H4697/$O$18,B4697=2021,H4697/$O$19,B4697=2022,H4697/$O$20),"")</f>
        <v>1.8320050982946584E-4</v>
      </c>
      <c r="K4697" s="3" cm="1">
        <f t="array" ref="K4697">IFERROR(_xlfn.IFS(B4697=2015,J4697*$P$4,B4697=2016,J4697*$P$5,B4697=2017,J4697*$P$6,B4697=2018,J4697*$P$7,B4697=2019,J4697*$P$8,B4697=2020,J4697*$P$9,B4697=2021,J4697*$P$10,B4697=2022,J4697*$P$11),"")</f>
        <v>318388.92356666847</v>
      </c>
      <c r="L4697" s="3">
        <f t="shared" si="74"/>
        <v>607722.92356666853</v>
      </c>
    </row>
    <row r="4698" spans="1:12">
      <c r="A4698">
        <v>4832160</v>
      </c>
      <c r="B4698">
        <v>2020</v>
      </c>
      <c r="D4698" t="s">
        <v>2345</v>
      </c>
      <c r="E4698" t="s">
        <v>2346</v>
      </c>
      <c r="F4698" t="s">
        <v>4230</v>
      </c>
      <c r="G4698" t="s">
        <v>2347</v>
      </c>
      <c r="H4698" s="5">
        <v>317360</v>
      </c>
      <c r="I4698">
        <f>IFERROR(VLOOKUP(G4698,'NCES Match'!$A$2:$B$1307,2,FALSE),"")</f>
        <v>4832160</v>
      </c>
      <c r="J4698" cm="1">
        <f t="array" ref="J4698">IFERROR(_xlfn.IFS(B4698=2015,H4698/$O$13,B4698=2016,H4698/$O$14,B4698=2017,H4698/$O$15,B4698=2018,H4698/$O$16,B4698=2019,H4698/$O$17,B4698=2020,H4698/$O$18,B4698=2021,H4698/$O$19,B4698=2022,H4698/$O$20),"")</f>
        <v>1.719797841015234E-4</v>
      </c>
      <c r="K4698" s="3" cm="1">
        <f t="array" ref="K4698">IFERROR(_xlfn.IFS(B4698=2015,J4698*$P$4,B4698=2016,J4698*$P$5,B4698=2017,J4698*$P$6,B4698=2018,J4698*$P$7,B4698=2019,J4698*$P$8,B4698=2020,J4698*$P$9,B4698=2021,J4698*$P$10,B4698=2022,J4698*$P$11),"")</f>
        <v>362533.86900910357</v>
      </c>
      <c r="L4698" s="3">
        <f t="shared" si="74"/>
        <v>679893.86900910363</v>
      </c>
    </row>
    <row r="4699" spans="1:12">
      <c r="A4699">
        <v>4832160</v>
      </c>
      <c r="B4699">
        <v>2021</v>
      </c>
      <c r="D4699" t="s">
        <v>2345</v>
      </c>
      <c r="E4699" t="s">
        <v>2346</v>
      </c>
      <c r="F4699" t="s">
        <v>4230</v>
      </c>
      <c r="G4699" t="s">
        <v>2347</v>
      </c>
      <c r="H4699" s="5">
        <v>336327.93</v>
      </c>
      <c r="I4699">
        <f>IFERROR(VLOOKUP(G4699,'NCES Match'!$A$2:$B$1307,2,FALSE),"")</f>
        <v>4832160</v>
      </c>
      <c r="J4699" cm="1">
        <f t="array" ref="J4699">IFERROR(_xlfn.IFS(B4699=2015,H4699/$O$13,B4699=2016,H4699/$O$14,B4699=2017,H4699/$O$15,B4699=2018,H4699/$O$16,B4699=2019,H4699/$O$17,B4699=2020,H4699/$O$18,B4699=2021,H4699/$O$19,B4699=2022,H4699/$O$20),"")</f>
        <v>1.7207983636679307E-4</v>
      </c>
      <c r="K4699" s="3" cm="1">
        <f t="array" ref="K4699">IFERROR(_xlfn.IFS(B4699=2015,J4699*$P$4,B4699=2016,J4699*$P$5,B4699=2017,J4699*$P$6,B4699=2018,J4699*$P$7,B4699=2019,J4699*$P$8,B4699=2020,J4699*$P$9,B4699=2021,J4699*$P$10,B4699=2022,J4699*$P$11),"")</f>
        <v>368346.06039384007</v>
      </c>
      <c r="L4699" s="3">
        <f t="shared" si="74"/>
        <v>704673.99039384001</v>
      </c>
    </row>
    <row r="4700" spans="1:12">
      <c r="A4700">
        <v>4832160</v>
      </c>
      <c r="B4700">
        <v>2022</v>
      </c>
      <c r="D4700" t="s">
        <v>2345</v>
      </c>
      <c r="E4700" t="s">
        <v>2346</v>
      </c>
      <c r="F4700" t="s">
        <v>4101</v>
      </c>
      <c r="G4700" t="s">
        <v>2347</v>
      </c>
      <c r="H4700" s="5">
        <v>401629.38</v>
      </c>
      <c r="I4700">
        <f>IFERROR(VLOOKUP(G4700,'NCES Match'!$A$2:$B$1307,2,FALSE),"")</f>
        <v>4832160</v>
      </c>
      <c r="J4700" cm="1">
        <f t="array" ref="J4700">IFERROR(_xlfn.IFS(B4700=2015,H4700/$O$13,B4700=2016,H4700/$O$14,B4700=2017,H4700/$O$15,B4700=2018,H4700/$O$16,B4700=2019,H4700/$O$17,B4700=2020,H4700/$O$18,B4700=2021,H4700/$O$19,B4700=2022,H4700/$O$20),"")</f>
        <v>1.7640793070982562E-4</v>
      </c>
      <c r="K4700" s="3" cm="1">
        <f t="array" ref="K4700">IFERROR(_xlfn.IFS(B4700=2015,J4700*$P$4,B4700=2016,J4700*$P$5,B4700=2017,J4700*$P$6,B4700=2018,J4700*$P$7,B4700=2019,J4700*$P$8,B4700=2020,J4700*$P$9,B4700=2021,J4700*$P$10,B4700=2022,J4700*$P$11),"")</f>
        <v>379891.480907235</v>
      </c>
      <c r="L4700" s="3">
        <f t="shared" si="74"/>
        <v>781520.86090723495</v>
      </c>
    </row>
    <row r="4701" spans="1:12">
      <c r="A4701">
        <v>4832160</v>
      </c>
      <c r="B4701">
        <v>2023</v>
      </c>
      <c r="D4701" t="s">
        <v>2345</v>
      </c>
      <c r="E4701" t="s">
        <v>2346</v>
      </c>
      <c r="F4701" t="s">
        <v>4101</v>
      </c>
      <c r="G4701" t="s">
        <v>2347</v>
      </c>
      <c r="H4701" s="5">
        <v>517870.66</v>
      </c>
      <c r="I4701">
        <f>IFERROR(VLOOKUP(G4701,'NCES Match'!$A$2:$B$1307,2,FALSE),"")</f>
        <v>4832160</v>
      </c>
      <c r="J4701" t="str" cm="1">
        <f t="array" ref="J4701">IFERROR(_xlfn.IFS(B4701=2015,H4701/$O$13,B4701=2016,H4701/$O$14,B4701=2017,H4701/$O$15,B4701=2018,H4701/$O$16,B4701=2019,H4701/$O$17,B4701=2020,H4701/$O$18,B4701=2021,H4701/$O$19,B4701=2022,H4701/$O$20),"")</f>
        <v/>
      </c>
      <c r="K4701" s="3" t="str" cm="1">
        <f t="array" ref="K4701">IFERROR(_xlfn.IFS(B4701=2015,J4701*$P$4,B4701=2016,J4701*$P$5,B4701=2017,J4701*$P$6,B4701=2018,J4701*$P$7,B4701=2019,J4701*$P$8,B4701=2020,J4701*$P$9,B4701=2021,J4701*$P$10,B4701=2022,J4701*$P$11),"")</f>
        <v/>
      </c>
      <c r="L4701" s="3">
        <f t="shared" si="74"/>
        <v>517870.66</v>
      </c>
    </row>
    <row r="4702" spans="1:12">
      <c r="A4702">
        <v>4829100</v>
      </c>
      <c r="B4702">
        <v>2015</v>
      </c>
      <c r="C4702" t="s">
        <v>381</v>
      </c>
      <c r="D4702" t="s">
        <v>2139</v>
      </c>
      <c r="E4702" t="s">
        <v>2140</v>
      </c>
      <c r="G4702" t="s">
        <v>2141</v>
      </c>
      <c r="H4702" s="5">
        <v>190857.60000000001</v>
      </c>
      <c r="I4702">
        <f>IFERROR(VLOOKUP(G4702,'NCES Match'!$A$2:$B$1307,2,FALSE),"")</f>
        <v>4829100</v>
      </c>
      <c r="J4702" cm="1">
        <f t="array" ref="J4702">IFERROR(_xlfn.IFS(B4702=2015,H4702/$O$13,B4702=2016,H4702/$O$14,B4702=2017,H4702/$O$15,B4702=2018,H4702/$O$16,B4702=2019,H4702/$O$17,B4702=2020,H4702/$O$18,B4702=2021,H4702/$O$19,B4702=2022,H4702/$O$20),"")</f>
        <v>1.4951856087573668E-4</v>
      </c>
      <c r="K4702" s="3" cm="1">
        <f t="array" ref="K4702">IFERROR(_xlfn.IFS(B4702=2015,J4702*$P$4,B4702=2016,J4702*$P$5,B4702=2017,J4702*$P$6,B4702=2018,J4702*$P$7,B4702=2019,J4702*$P$8,B4702=2020,J4702*$P$9,B4702=2021,J4702*$P$10,B4702=2022,J4702*$P$11),"")</f>
        <v>237956.24601201585</v>
      </c>
      <c r="L4702" s="3">
        <f t="shared" si="74"/>
        <v>428813.84601201583</v>
      </c>
    </row>
    <row r="4703" spans="1:12">
      <c r="A4703">
        <v>4829100</v>
      </c>
      <c r="B4703">
        <v>2016</v>
      </c>
      <c r="C4703" t="s">
        <v>4102</v>
      </c>
      <c r="D4703" t="s">
        <v>2139</v>
      </c>
      <c r="E4703" t="s">
        <v>2140</v>
      </c>
      <c r="F4703" t="s">
        <v>4101</v>
      </c>
      <c r="G4703" t="s">
        <v>2141</v>
      </c>
      <c r="H4703" s="5">
        <v>200565</v>
      </c>
      <c r="I4703">
        <f>IFERROR(VLOOKUP(G4703,'NCES Match'!$A$2:$B$1307,2,FALSE),"")</f>
        <v>4829100</v>
      </c>
      <c r="J4703" cm="1">
        <f t="array" ref="J4703">IFERROR(_xlfn.IFS(B4703=2015,H4703/$O$13,B4703=2016,H4703/$O$14,B4703=2017,H4703/$O$15,B4703=2018,H4703/$O$16,B4703=2019,H4703/$O$17,B4703=2020,H4703/$O$18,B4703=2021,H4703/$O$19,B4703=2022,H4703/$O$20),"")</f>
        <v>1.4357784657188777E-4</v>
      </c>
      <c r="K4703" s="3" cm="1">
        <f t="array" ref="K4703">IFERROR(_xlfn.IFS(B4703=2015,J4703*$P$4,B4703=2016,J4703*$P$5,B4703=2017,J4703*$P$6,B4703=2018,J4703*$P$7,B4703=2019,J4703*$P$8,B4703=2020,J4703*$P$9,B4703=2021,J4703*$P$10,B4703=2022,J4703*$P$11),"")</f>
        <v>240583.52623640484</v>
      </c>
      <c r="L4703" s="3">
        <f t="shared" si="74"/>
        <v>441148.52623640484</v>
      </c>
    </row>
    <row r="4704" spans="1:12">
      <c r="A4704">
        <v>4829100</v>
      </c>
      <c r="B4704">
        <v>2017</v>
      </c>
      <c r="D4704" t="s">
        <v>2139</v>
      </c>
      <c r="E4704" t="s">
        <v>2140</v>
      </c>
      <c r="F4704" t="s">
        <v>4101</v>
      </c>
      <c r="G4704" t="s">
        <v>2141</v>
      </c>
      <c r="H4704" s="5">
        <v>206743</v>
      </c>
      <c r="I4704">
        <f>IFERROR(VLOOKUP(G4704,'NCES Match'!$A$2:$B$1307,2,FALSE),"")</f>
        <v>4829100</v>
      </c>
      <c r="J4704" cm="1">
        <f t="array" ref="J4704">IFERROR(_xlfn.IFS(B4704=2015,H4704/$O$13,B4704=2016,H4704/$O$14,B4704=2017,H4704/$O$15,B4704=2018,H4704/$O$16,B4704=2019,H4704/$O$17,B4704=2020,H4704/$O$18,B4704=2021,H4704/$O$19,B4704=2022,H4704/$O$20),"")</f>
        <v>1.425366389271071E-4</v>
      </c>
      <c r="K4704" s="3" cm="1">
        <f t="array" ref="K4704">IFERROR(_xlfn.IFS(B4704=2015,J4704*$P$4,B4704=2016,J4704*$P$5,B4704=2017,J4704*$P$6,B4704=2018,J4704*$P$7,B4704=2019,J4704*$P$8,B4704=2020,J4704*$P$9,B4704=2021,J4704*$P$10,B4704=2022,J4704*$P$11),"")</f>
        <v>242062.53661316005</v>
      </c>
      <c r="L4704" s="3">
        <f t="shared" si="74"/>
        <v>448805.53661316005</v>
      </c>
    </row>
    <row r="4705" spans="1:12">
      <c r="A4705">
        <v>4829100</v>
      </c>
      <c r="B4705">
        <v>2018</v>
      </c>
      <c r="D4705" t="s">
        <v>2139</v>
      </c>
      <c r="E4705" t="s">
        <v>2140</v>
      </c>
      <c r="F4705" t="s">
        <v>4101</v>
      </c>
      <c r="G4705" t="s">
        <v>2141</v>
      </c>
      <c r="H4705" s="5">
        <v>220653</v>
      </c>
      <c r="I4705">
        <f>IFERROR(VLOOKUP(G4705,'NCES Match'!$A$2:$B$1307,2,FALSE),"")</f>
        <v>4829100</v>
      </c>
      <c r="J4705" cm="1">
        <f t="array" ref="J4705">IFERROR(_xlfn.IFS(B4705=2015,H4705/$O$13,B4705=2016,H4705/$O$14,B4705=2017,H4705/$O$15,B4705=2018,H4705/$O$16,B4705=2019,H4705/$O$17,B4705=2020,H4705/$O$18,B4705=2021,H4705/$O$19,B4705=2022,H4705/$O$20),"")</f>
        <v>1.4398906460698095E-4</v>
      </c>
      <c r="K4705" s="3" cm="1">
        <f t="array" ref="K4705">IFERROR(_xlfn.IFS(B4705=2015,J4705*$P$4,B4705=2016,J4705*$P$5,B4705=2017,J4705*$P$6,B4705=2018,J4705*$P$7,B4705=2019,J4705*$P$8,B4705=2020,J4705*$P$9,B4705=2021,J4705*$P$10,B4705=2022,J4705*$P$11),"")</f>
        <v>247208.10038595489</v>
      </c>
      <c r="L4705" s="3">
        <f t="shared" si="74"/>
        <v>467861.10038595489</v>
      </c>
    </row>
    <row r="4706" spans="1:12">
      <c r="A4706">
        <v>4829100</v>
      </c>
      <c r="B4706">
        <v>2019</v>
      </c>
      <c r="D4706" t="s">
        <v>2139</v>
      </c>
      <c r="E4706" t="s">
        <v>2140</v>
      </c>
      <c r="F4706" t="s">
        <v>4101</v>
      </c>
      <c r="G4706" t="s">
        <v>2141</v>
      </c>
      <c r="H4706" s="5">
        <v>227616</v>
      </c>
      <c r="I4706">
        <f>IFERROR(VLOOKUP(G4706,'NCES Match'!$A$2:$B$1307,2,FALSE),"")</f>
        <v>4829100</v>
      </c>
      <c r="J4706" cm="1">
        <f t="array" ref="J4706">IFERROR(_xlfn.IFS(B4706=2015,H4706/$O$13,B4706=2016,H4706/$O$14,B4706=2017,H4706/$O$15,B4706=2018,H4706/$O$16,B4706=2019,H4706/$O$17,B4706=2020,H4706/$O$18,B4706=2021,H4706/$O$19,B4706=2022,H4706/$O$20),"")</f>
        <v>1.441219049449553E-4</v>
      </c>
      <c r="K4706" s="3" cm="1">
        <f t="array" ref="K4706">IFERROR(_xlfn.IFS(B4706=2015,J4706*$P$4,B4706=2016,J4706*$P$5,B4706=2017,J4706*$P$6,B4706=2018,J4706*$P$7,B4706=2019,J4706*$P$8,B4706=2020,J4706*$P$9,B4706=2021,J4706*$P$10,B4706=2022,J4706*$P$11),"")</f>
        <v>250473.20130558734</v>
      </c>
      <c r="L4706" s="3">
        <f t="shared" si="74"/>
        <v>478089.20130558731</v>
      </c>
    </row>
    <row r="4707" spans="1:12">
      <c r="A4707">
        <v>4829100</v>
      </c>
      <c r="B4707">
        <v>2020</v>
      </c>
      <c r="D4707" t="s">
        <v>2139</v>
      </c>
      <c r="E4707" t="s">
        <v>2140</v>
      </c>
      <c r="F4707" t="s">
        <v>4230</v>
      </c>
      <c r="G4707" t="s">
        <v>2141</v>
      </c>
      <c r="H4707" s="5">
        <v>283532</v>
      </c>
      <c r="I4707">
        <f>IFERROR(VLOOKUP(G4707,'NCES Match'!$A$2:$B$1307,2,FALSE),"")</f>
        <v>4829100</v>
      </c>
      <c r="J4707" cm="1">
        <f t="array" ref="J4707">IFERROR(_xlfn.IFS(B4707=2015,H4707/$O$13,B4707=2016,H4707/$O$14,B4707=2017,H4707/$O$15,B4707=2018,H4707/$O$16,B4707=2019,H4707/$O$17,B4707=2020,H4707/$O$18,B4707=2021,H4707/$O$19,B4707=2022,H4707/$O$20),"")</f>
        <v>1.5364813507018254E-4</v>
      </c>
      <c r="K4707" s="3" cm="1">
        <f t="array" ref="K4707">IFERROR(_xlfn.IFS(B4707=2015,J4707*$P$4,B4707=2016,J4707*$P$5,B4707=2017,J4707*$P$6,B4707=2018,J4707*$P$7,B4707=2019,J4707*$P$8,B4707=2020,J4707*$P$9,B4707=2021,J4707*$P$10,B4707=2022,J4707*$P$11),"")</f>
        <v>323890.70124744502</v>
      </c>
      <c r="L4707" s="3">
        <f t="shared" si="74"/>
        <v>607422.70124744507</v>
      </c>
    </row>
    <row r="4708" spans="1:12">
      <c r="A4708">
        <v>4829100</v>
      </c>
      <c r="B4708">
        <v>2021</v>
      </c>
      <c r="D4708" t="s">
        <v>2139</v>
      </c>
      <c r="E4708" t="s">
        <v>2140</v>
      </c>
      <c r="F4708" t="s">
        <v>4101</v>
      </c>
      <c r="G4708" t="s">
        <v>2141</v>
      </c>
      <c r="H4708" s="5">
        <v>311474.42</v>
      </c>
      <c r="I4708">
        <f>IFERROR(VLOOKUP(G4708,'NCES Match'!$A$2:$B$1307,2,FALSE),"")</f>
        <v>4829100</v>
      </c>
      <c r="J4708" cm="1">
        <f t="array" ref="J4708">IFERROR(_xlfn.IFS(B4708=2015,H4708/$O$13,B4708=2016,H4708/$O$14,B4708=2017,H4708/$O$15,B4708=2018,H4708/$O$16,B4708=2019,H4708/$O$17,B4708=2020,H4708/$O$18,B4708=2021,H4708/$O$19,B4708=2022,H4708/$O$20),"")</f>
        <v>1.5936371155985104E-4</v>
      </c>
      <c r="K4708" s="3" cm="1">
        <f t="array" ref="K4708">IFERROR(_xlfn.IFS(B4708=2015,J4708*$P$4,B4708=2016,J4708*$P$5,B4708=2017,J4708*$P$6,B4708=2018,J4708*$P$7,B4708=2019,J4708*$P$8,B4708=2020,J4708*$P$9,B4708=2021,J4708*$P$10,B4708=2022,J4708*$P$11),"")</f>
        <v>341126.51756414131</v>
      </c>
      <c r="L4708" s="3">
        <f t="shared" si="74"/>
        <v>652600.93756414135</v>
      </c>
    </row>
    <row r="4709" spans="1:12">
      <c r="A4709">
        <v>4829100</v>
      </c>
      <c r="B4709">
        <v>2022</v>
      </c>
      <c r="D4709" t="s">
        <v>2139</v>
      </c>
      <c r="E4709" t="s">
        <v>2140</v>
      </c>
      <c r="F4709" t="s">
        <v>4101</v>
      </c>
      <c r="G4709" t="s">
        <v>2141</v>
      </c>
      <c r="H4709" s="5">
        <v>340485.51</v>
      </c>
      <c r="I4709">
        <f>IFERROR(VLOOKUP(G4709,'NCES Match'!$A$2:$B$1307,2,FALSE),"")</f>
        <v>4829100</v>
      </c>
      <c r="J4709" cm="1">
        <f t="array" ref="J4709">IFERROR(_xlfn.IFS(B4709=2015,H4709/$O$13,B4709=2016,H4709/$O$14,B4709=2017,H4709/$O$15,B4709=2018,H4709/$O$16,B4709=2019,H4709/$O$17,B4709=2020,H4709/$O$18,B4709=2021,H4709/$O$19,B4709=2022,H4709/$O$20),"")</f>
        <v>1.4955166939176521E-4</v>
      </c>
      <c r="K4709" s="3" cm="1">
        <f t="array" ref="K4709">IFERROR(_xlfn.IFS(B4709=2015,J4709*$P$4,B4709=2016,J4709*$P$5,B4709=2017,J4709*$P$6,B4709=2018,J4709*$P$7,B4709=2019,J4709*$P$8,B4709=2020,J4709*$P$9,B4709=2021,J4709*$P$10,B4709=2022,J4709*$P$11),"")</f>
        <v>322056.97855409671</v>
      </c>
      <c r="L4709" s="3">
        <f t="shared" si="74"/>
        <v>662542.48855409678</v>
      </c>
    </row>
    <row r="4710" spans="1:12">
      <c r="A4710">
        <v>4829100</v>
      </c>
      <c r="B4710">
        <v>2023</v>
      </c>
      <c r="D4710" t="s">
        <v>2139</v>
      </c>
      <c r="E4710" t="s">
        <v>2140</v>
      </c>
      <c r="F4710" t="s">
        <v>4101</v>
      </c>
      <c r="G4710" t="s">
        <v>2141</v>
      </c>
      <c r="H4710" s="5">
        <v>410008.73</v>
      </c>
      <c r="I4710">
        <f>IFERROR(VLOOKUP(G4710,'NCES Match'!$A$2:$B$1307,2,FALSE),"")</f>
        <v>4829100</v>
      </c>
      <c r="J4710" t="str" cm="1">
        <f t="array" ref="J4710">IFERROR(_xlfn.IFS(B4710=2015,H4710/$O$13,B4710=2016,H4710/$O$14,B4710=2017,H4710/$O$15,B4710=2018,H4710/$O$16,B4710=2019,H4710/$O$17,B4710=2020,H4710/$O$18,B4710=2021,H4710/$O$19,B4710=2022,H4710/$O$20),"")</f>
        <v/>
      </c>
      <c r="K4710" s="3" t="str" cm="1">
        <f t="array" ref="K4710">IFERROR(_xlfn.IFS(B4710=2015,J4710*$P$4,B4710=2016,J4710*$P$5,B4710=2017,J4710*$P$6,B4710=2018,J4710*$P$7,B4710=2019,J4710*$P$8,B4710=2020,J4710*$P$9,B4710=2021,J4710*$P$10,B4710=2022,J4710*$P$11),"")</f>
        <v/>
      </c>
      <c r="L4710" s="3">
        <f t="shared" si="74"/>
        <v>410008.73</v>
      </c>
    </row>
    <row r="4711" spans="1:12">
      <c r="A4711">
        <v>4807410</v>
      </c>
      <c r="B4711">
        <v>2015</v>
      </c>
      <c r="C4711" t="s">
        <v>381</v>
      </c>
      <c r="D4711" t="s">
        <v>385</v>
      </c>
      <c r="E4711" t="s">
        <v>386</v>
      </c>
      <c r="G4711" t="s">
        <v>387</v>
      </c>
      <c r="H4711" s="5">
        <v>121634.76</v>
      </c>
      <c r="I4711">
        <f>IFERROR(VLOOKUP(G4711,'NCES Match'!$A$2:$B$1307,2,FALSE),"")</f>
        <v>4807410</v>
      </c>
      <c r="J4711" cm="1">
        <f t="array" ref="J4711">IFERROR(_xlfn.IFS(B4711=2015,H4711/$O$13,B4711=2016,H4711/$O$14,B4711=2017,H4711/$O$15,B4711=2018,H4711/$O$16,B4711=2019,H4711/$O$17,B4711=2020,H4711/$O$18,B4711=2021,H4711/$O$19,B4711=2022,H4711/$O$20),"")</f>
        <v>9.5289127955426557E-5</v>
      </c>
      <c r="K4711" s="3" cm="1">
        <f t="array" ref="K4711">IFERROR(_xlfn.IFS(B4711=2015,J4711*$P$4,B4711=2016,J4711*$P$5,B4711=2017,J4711*$P$6,B4711=2018,J4711*$P$7,B4711=2019,J4711*$P$8,B4711=2020,J4711*$P$9,B4711=2021,J4711*$P$10,B4711=2022,J4711*$P$11),"")</f>
        <v>151651.02607479345</v>
      </c>
      <c r="L4711" s="3">
        <f t="shared" si="74"/>
        <v>273285.78607479343</v>
      </c>
    </row>
    <row r="4712" spans="1:12">
      <c r="A4712">
        <v>4807410</v>
      </c>
      <c r="B4712">
        <v>2016</v>
      </c>
      <c r="C4712" t="s">
        <v>4102</v>
      </c>
      <c r="D4712" t="s">
        <v>385</v>
      </c>
      <c r="E4712" t="s">
        <v>386</v>
      </c>
      <c r="F4712" t="s">
        <v>4101</v>
      </c>
      <c r="G4712" t="s">
        <v>387</v>
      </c>
      <c r="H4712" s="5">
        <v>119098</v>
      </c>
      <c r="I4712">
        <f>IFERROR(VLOOKUP(G4712,'NCES Match'!$A$2:$B$1307,2,FALSE),"")</f>
        <v>4807410</v>
      </c>
      <c r="J4712" cm="1">
        <f t="array" ref="J4712">IFERROR(_xlfn.IFS(B4712=2015,H4712/$O$13,B4712=2016,H4712/$O$14,B4712=2017,H4712/$O$15,B4712=2018,H4712/$O$16,B4712=2019,H4712/$O$17,B4712=2020,H4712/$O$18,B4712=2021,H4712/$O$19,B4712=2022,H4712/$O$20),"")</f>
        <v>8.5258317109259779E-5</v>
      </c>
      <c r="K4712" s="3" cm="1">
        <f t="array" ref="K4712">IFERROR(_xlfn.IFS(B4712=2015,J4712*$P$4,B4712=2016,J4712*$P$5,B4712=2017,J4712*$P$6,B4712=2018,J4712*$P$7,B4712=2019,J4712*$P$8,B4712=2020,J4712*$P$9,B4712=2021,J4712*$P$10,B4712=2022,J4712*$P$11),"")</f>
        <v>142861.50030016873</v>
      </c>
      <c r="L4712" s="3">
        <f t="shared" si="74"/>
        <v>261959.50030016873</v>
      </c>
    </row>
    <row r="4713" spans="1:12">
      <c r="A4713">
        <v>4807410</v>
      </c>
      <c r="B4713">
        <v>2017</v>
      </c>
      <c r="D4713" t="s">
        <v>385</v>
      </c>
      <c r="E4713" t="s">
        <v>386</v>
      </c>
      <c r="F4713" t="s">
        <v>4101</v>
      </c>
      <c r="G4713" t="s">
        <v>387</v>
      </c>
      <c r="H4713" s="5">
        <v>129150</v>
      </c>
      <c r="I4713">
        <f>IFERROR(VLOOKUP(G4713,'NCES Match'!$A$2:$B$1307,2,FALSE),"")</f>
        <v>4807410</v>
      </c>
      <c r="J4713" cm="1">
        <f t="array" ref="J4713">IFERROR(_xlfn.IFS(B4713=2015,H4713/$O$13,B4713=2016,H4713/$O$14,B4713=2017,H4713/$O$15,B4713=2018,H4713/$O$16,B4713=2019,H4713/$O$17,B4713=2020,H4713/$O$18,B4713=2021,H4713/$O$19,B4713=2022,H4713/$O$20),"")</f>
        <v>8.904101670884083E-5</v>
      </c>
      <c r="K4713" s="3" cm="1">
        <f t="array" ref="K4713">IFERROR(_xlfn.IFS(B4713=2015,J4713*$P$4,B4713=2016,J4713*$P$5,B4713=2017,J4713*$P$6,B4713=2018,J4713*$P$7,B4713=2019,J4713*$P$8,B4713=2020,J4713*$P$9,B4713=2021,J4713*$P$10,B4713=2022,J4713*$P$11),"")</f>
        <v>151213.71269445456</v>
      </c>
      <c r="L4713" s="3">
        <f t="shared" si="74"/>
        <v>280363.71269445459</v>
      </c>
    </row>
    <row r="4714" spans="1:12">
      <c r="A4714">
        <v>4807410</v>
      </c>
      <c r="B4714">
        <v>2018</v>
      </c>
      <c r="D4714" t="s">
        <v>385</v>
      </c>
      <c r="E4714" t="s">
        <v>386</v>
      </c>
      <c r="F4714" t="s">
        <v>4101</v>
      </c>
      <c r="G4714" t="s">
        <v>387</v>
      </c>
      <c r="H4714" s="5">
        <v>137053</v>
      </c>
      <c r="I4714">
        <f>IFERROR(VLOOKUP(G4714,'NCES Match'!$A$2:$B$1307,2,FALSE),"")</f>
        <v>4807410</v>
      </c>
      <c r="J4714" cm="1">
        <f t="array" ref="J4714">IFERROR(_xlfn.IFS(B4714=2015,H4714/$O$13,B4714=2016,H4714/$O$14,B4714=2017,H4714/$O$15,B4714=2018,H4714/$O$16,B4714=2019,H4714/$O$17,B4714=2020,H4714/$O$18,B4714=2021,H4714/$O$19,B4714=2022,H4714/$O$20),"")</f>
        <v>8.9435146005631278E-5</v>
      </c>
      <c r="K4714" s="3" cm="1">
        <f t="array" ref="K4714">IFERROR(_xlfn.IFS(B4714=2015,J4714*$P$4,B4714=2016,J4714*$P$5,B4714=2017,J4714*$P$6,B4714=2018,J4714*$P$7,B4714=2019,J4714*$P$8,B4714=2020,J4714*$P$9,B4714=2021,J4714*$P$10,B4714=2022,J4714*$P$11),"")</f>
        <v>153547.02533931681</v>
      </c>
      <c r="L4714" s="3">
        <f t="shared" si="74"/>
        <v>290600.02533931681</v>
      </c>
    </row>
    <row r="4715" spans="1:12">
      <c r="A4715">
        <v>4807410</v>
      </c>
      <c r="B4715">
        <v>2019</v>
      </c>
      <c r="D4715" t="s">
        <v>385</v>
      </c>
      <c r="E4715" t="s">
        <v>386</v>
      </c>
      <c r="F4715" t="s">
        <v>4101</v>
      </c>
      <c r="G4715" t="s">
        <v>387</v>
      </c>
      <c r="H4715" s="5">
        <v>137203</v>
      </c>
      <c r="I4715">
        <f>IFERROR(VLOOKUP(G4715,'NCES Match'!$A$2:$B$1307,2,FALSE),"")</f>
        <v>4807410</v>
      </c>
      <c r="J4715" cm="1">
        <f t="array" ref="J4715">IFERROR(_xlfn.IFS(B4715=2015,H4715/$O$13,B4715=2016,H4715/$O$14,B4715=2017,H4715/$O$15,B4715=2018,H4715/$O$16,B4715=2019,H4715/$O$17,B4715=2020,H4715/$O$18,B4715=2021,H4715/$O$19,B4715=2022,H4715/$O$20),"")</f>
        <v>8.687419919585047E-5</v>
      </c>
      <c r="K4715" s="3" cm="1">
        <f t="array" ref="K4715">IFERROR(_xlfn.IFS(B4715=2015,J4715*$P$4,B4715=2016,J4715*$P$5,B4715=2017,J4715*$P$6,B4715=2018,J4715*$P$7,B4715=2019,J4715*$P$8,B4715=2020,J4715*$P$9,B4715=2021,J4715*$P$10,B4715=2022,J4715*$P$11),"")</f>
        <v>150980.92681854745</v>
      </c>
      <c r="L4715" s="3">
        <f t="shared" si="74"/>
        <v>288183.92681854742</v>
      </c>
    </row>
    <row r="4716" spans="1:12">
      <c r="A4716">
        <v>4807410</v>
      </c>
      <c r="B4716">
        <v>2020</v>
      </c>
      <c r="D4716" t="s">
        <v>385</v>
      </c>
      <c r="E4716" t="s">
        <v>386</v>
      </c>
      <c r="F4716" t="s">
        <v>4230</v>
      </c>
      <c r="G4716" t="s">
        <v>387</v>
      </c>
      <c r="H4716" s="5">
        <v>128877</v>
      </c>
      <c r="I4716">
        <f>IFERROR(VLOOKUP(G4716,'NCES Match'!$A$2:$B$1307,2,FALSE),"")</f>
        <v>4807410</v>
      </c>
      <c r="J4716" cm="1">
        <f t="array" ref="J4716">IFERROR(_xlfn.IFS(B4716=2015,H4716/$O$13,B4716=2016,H4716/$O$14,B4716=2017,H4716/$O$15,B4716=2018,H4716/$O$16,B4716=2019,H4716/$O$17,B4716=2020,H4716/$O$18,B4716=2021,H4716/$O$19,B4716=2022,H4716/$O$20),"")</f>
        <v>6.9839420959327041E-5</v>
      </c>
      <c r="K4716" s="3" cm="1">
        <f t="array" ref="K4716">IFERROR(_xlfn.IFS(B4716=2015,J4716*$P$4,B4716=2016,J4716*$P$5,B4716=2017,J4716*$P$6,B4716=2018,J4716*$P$7,B4716=2019,J4716*$P$8,B4716=2020,J4716*$P$9,B4716=2021,J4716*$P$10,B4716=2022,J4716*$P$11),"")</f>
        <v>147221.69598023139</v>
      </c>
      <c r="L4716" s="3">
        <f t="shared" si="74"/>
        <v>276098.69598023139</v>
      </c>
    </row>
    <row r="4717" spans="1:12">
      <c r="A4717">
        <v>4807410</v>
      </c>
      <c r="B4717">
        <v>2021</v>
      </c>
      <c r="D4717" t="s">
        <v>385</v>
      </c>
      <c r="E4717" t="s">
        <v>386</v>
      </c>
      <c r="F4717" t="s">
        <v>4101</v>
      </c>
      <c r="G4717" t="s">
        <v>387</v>
      </c>
      <c r="H4717" s="5">
        <v>160837.49</v>
      </c>
      <c r="I4717">
        <f>IFERROR(VLOOKUP(G4717,'NCES Match'!$A$2:$B$1307,2,FALSE),"")</f>
        <v>4807410</v>
      </c>
      <c r="J4717" cm="1">
        <f t="array" ref="J4717">IFERROR(_xlfn.IFS(B4717=2015,H4717/$O$13,B4717=2016,H4717/$O$14,B4717=2017,H4717/$O$15,B4717=2018,H4717/$O$16,B4717=2019,H4717/$O$17,B4717=2020,H4717/$O$18,B4717=2021,H4717/$O$19,B4717=2022,H4717/$O$20),"")</f>
        <v>8.2291378420001324E-5</v>
      </c>
      <c r="K4717" s="3" cm="1">
        <f t="array" ref="K4717">IFERROR(_xlfn.IFS(B4717=2015,J4717*$P$4,B4717=2016,J4717*$P$5,B4717=2017,J4717*$P$6,B4717=2018,J4717*$P$7,B4717=2019,J4717*$P$8,B4717=2020,J4717*$P$9,B4717=2021,J4717*$P$10,B4717=2022,J4717*$P$11),"")</f>
        <v>176149.08106244297</v>
      </c>
      <c r="L4717" s="3">
        <f t="shared" si="74"/>
        <v>336986.57106244296</v>
      </c>
    </row>
    <row r="4718" spans="1:12">
      <c r="A4718">
        <v>4807410</v>
      </c>
      <c r="B4718">
        <v>2022</v>
      </c>
      <c r="D4718" t="s">
        <v>385</v>
      </c>
      <c r="E4718" t="s">
        <v>386</v>
      </c>
      <c r="F4718" t="s">
        <v>4101</v>
      </c>
      <c r="G4718" t="s">
        <v>387</v>
      </c>
      <c r="H4718" s="5">
        <v>197659.49</v>
      </c>
      <c r="I4718">
        <f>IFERROR(VLOOKUP(G4718,'NCES Match'!$A$2:$B$1307,2,FALSE),"")</f>
        <v>4807410</v>
      </c>
      <c r="J4718" cm="1">
        <f t="array" ref="J4718">IFERROR(_xlfn.IFS(B4718=2015,H4718/$O$13,B4718=2016,H4718/$O$14,B4718=2017,H4718/$O$15,B4718=2018,H4718/$O$16,B4718=2019,H4718/$O$17,B4718=2020,H4718/$O$18,B4718=2021,H4718/$O$19,B4718=2022,H4718/$O$20),"")</f>
        <v>8.6818104831024728E-5</v>
      </c>
      <c r="K4718" s="3" cm="1">
        <f t="array" ref="K4718">IFERROR(_xlfn.IFS(B4718=2015,J4718*$P$4,B4718=2016,J4718*$P$5,B4718=2017,J4718*$P$6,B4718=2018,J4718*$P$7,B4718=2019,J4718*$P$8,B4718=2020,J4718*$P$9,B4718=2021,J4718*$P$10,B4718=2022,J4718*$P$11),"")</f>
        <v>186961.31336673826</v>
      </c>
      <c r="L4718" s="3">
        <f t="shared" si="74"/>
        <v>384620.80336673826</v>
      </c>
    </row>
    <row r="4719" spans="1:12">
      <c r="A4719">
        <v>4807410</v>
      </c>
      <c r="B4719">
        <v>2023</v>
      </c>
      <c r="D4719" t="s">
        <v>385</v>
      </c>
      <c r="E4719" t="s">
        <v>386</v>
      </c>
      <c r="F4719" t="s">
        <v>4101</v>
      </c>
      <c r="G4719" t="s">
        <v>387</v>
      </c>
      <c r="H4719" s="5">
        <v>218050.1</v>
      </c>
      <c r="I4719">
        <f>IFERROR(VLOOKUP(G4719,'NCES Match'!$A$2:$B$1307,2,FALSE),"")</f>
        <v>4807410</v>
      </c>
      <c r="J4719" t="str" cm="1">
        <f t="array" ref="J4719">IFERROR(_xlfn.IFS(B4719=2015,H4719/$O$13,B4719=2016,H4719/$O$14,B4719=2017,H4719/$O$15,B4719=2018,H4719/$O$16,B4719=2019,H4719/$O$17,B4719=2020,H4719/$O$18,B4719=2021,H4719/$O$19,B4719=2022,H4719/$O$20),"")</f>
        <v/>
      </c>
      <c r="K4719" s="3" t="str" cm="1">
        <f t="array" ref="K4719">IFERROR(_xlfn.IFS(B4719=2015,J4719*$P$4,B4719=2016,J4719*$P$5,B4719=2017,J4719*$P$6,B4719=2018,J4719*$P$7,B4719=2019,J4719*$P$8,B4719=2020,J4719*$P$9,B4719=2021,J4719*$P$10,B4719=2022,J4719*$P$11),"")</f>
        <v/>
      </c>
      <c r="L4719" s="3">
        <f t="shared" si="74"/>
        <v>218050.1</v>
      </c>
    </row>
    <row r="4720" spans="1:12">
      <c r="A4720">
        <v>4815360</v>
      </c>
      <c r="B4720">
        <v>2015</v>
      </c>
      <c r="C4720" t="s">
        <v>381</v>
      </c>
      <c r="D4720" t="s">
        <v>1009</v>
      </c>
      <c r="E4720" t="s">
        <v>1010</v>
      </c>
      <c r="G4720" t="s">
        <v>1011</v>
      </c>
      <c r="H4720" s="5">
        <v>21199.08</v>
      </c>
      <c r="I4720">
        <f>IFERROR(VLOOKUP(G4720,'NCES Match'!$A$2:$B$1307,2,FALSE),"")</f>
        <v>4815360</v>
      </c>
      <c r="J4720" cm="1">
        <f t="array" ref="J4720">IFERROR(_xlfn.IFS(B4720=2015,H4720/$O$13,B4720=2016,H4720/$O$14,B4720=2017,H4720/$O$15,B4720=2018,H4720/$O$16,B4720=2019,H4720/$O$17,B4720=2020,H4720/$O$18,B4720=2021,H4720/$O$19,B4720=2022,H4720/$O$20),"")</f>
        <v>1.6607438915136792E-5</v>
      </c>
      <c r="K4720" s="3" cm="1">
        <f t="array" ref="K4720">IFERROR(_xlfn.IFS(B4720=2015,J4720*$P$4,B4720=2016,J4720*$P$5,B4720=2017,J4720*$P$6,B4720=2018,J4720*$P$7,B4720=2019,J4720*$P$8,B4720=2020,J4720*$P$9,B4720=2021,J4720*$P$10,B4720=2022,J4720*$P$11),"")</f>
        <v>26430.456506360784</v>
      </c>
      <c r="L4720" s="3">
        <f t="shared" si="74"/>
        <v>47629.53650636079</v>
      </c>
    </row>
    <row r="4721" spans="1:12">
      <c r="A4721">
        <v>4815360</v>
      </c>
      <c r="B4721">
        <v>2016</v>
      </c>
      <c r="C4721" t="s">
        <v>4102</v>
      </c>
      <c r="D4721" t="s">
        <v>1009</v>
      </c>
      <c r="E4721" t="s">
        <v>1010</v>
      </c>
      <c r="F4721" t="s">
        <v>4101</v>
      </c>
      <c r="G4721" t="s">
        <v>1011</v>
      </c>
      <c r="H4721" s="5">
        <v>24269</v>
      </c>
      <c r="I4721">
        <f>IFERROR(VLOOKUP(G4721,'NCES Match'!$A$2:$B$1307,2,FALSE),"")</f>
        <v>4815360</v>
      </c>
      <c r="J4721" cm="1">
        <f t="array" ref="J4721">IFERROR(_xlfn.IFS(B4721=2015,H4721/$O$13,B4721=2016,H4721/$O$14,B4721=2017,H4721/$O$15,B4721=2018,H4721/$O$16,B4721=2019,H4721/$O$17,B4721=2020,H4721/$O$18,B4721=2021,H4721/$O$19,B4721=2022,H4721/$O$20),"")</f>
        <v>1.7373374010685535E-5</v>
      </c>
      <c r="K4721" s="3" cm="1">
        <f t="array" ref="K4721">IFERROR(_xlfn.IFS(B4721=2015,J4721*$P$4,B4721=2016,J4721*$P$5,B4721=2017,J4721*$P$6,B4721=2018,J4721*$P$7,B4721=2019,J4721*$P$8,B4721=2020,J4721*$P$9,B4721=2021,J4721*$P$10,B4721=2022,J4721*$P$11),"")</f>
        <v>29111.368375495767</v>
      </c>
      <c r="L4721" s="3">
        <f t="shared" si="74"/>
        <v>53380.368375495767</v>
      </c>
    </row>
    <row r="4722" spans="1:12">
      <c r="A4722">
        <v>4815360</v>
      </c>
      <c r="B4722">
        <v>2017</v>
      </c>
      <c r="D4722" t="s">
        <v>1009</v>
      </c>
      <c r="E4722" t="s">
        <v>1010</v>
      </c>
      <c r="F4722" t="s">
        <v>4101</v>
      </c>
      <c r="G4722" t="s">
        <v>1011</v>
      </c>
      <c r="H4722" s="5">
        <v>26918</v>
      </c>
      <c r="I4722">
        <f>IFERROR(VLOOKUP(G4722,'NCES Match'!$A$2:$B$1307,2,FALSE),"")</f>
        <v>4815360</v>
      </c>
      <c r="J4722" cm="1">
        <f t="array" ref="J4722">IFERROR(_xlfn.IFS(B4722=2015,H4722/$O$13,B4722=2016,H4722/$O$14,B4722=2017,H4722/$O$15,B4722=2018,H4722/$O$16,B4722=2019,H4722/$O$17,B4722=2020,H4722/$O$18,B4722=2021,H4722/$O$19,B4722=2022,H4722/$O$20),"")</f>
        <v>1.8558312719849613E-5</v>
      </c>
      <c r="K4722" s="3" cm="1">
        <f t="array" ref="K4722">IFERROR(_xlfn.IFS(B4722=2015,J4722*$P$4,B4722=2016,J4722*$P$5,B4722=2017,J4722*$P$6,B4722=2018,J4722*$P$7,B4722=2019,J4722*$P$8,B4722=2020,J4722*$P$9,B4722=2021,J4722*$P$10,B4722=2022,J4722*$P$11),"")</f>
        <v>31516.6141564795</v>
      </c>
      <c r="L4722" s="3">
        <f t="shared" si="74"/>
        <v>58434.614156479496</v>
      </c>
    </row>
    <row r="4723" spans="1:12">
      <c r="A4723">
        <v>4815360</v>
      </c>
      <c r="B4723">
        <v>2018</v>
      </c>
      <c r="D4723" t="s">
        <v>1009</v>
      </c>
      <c r="E4723" t="s">
        <v>1010</v>
      </c>
      <c r="F4723" t="s">
        <v>4101</v>
      </c>
      <c r="G4723" t="s">
        <v>1011</v>
      </c>
      <c r="H4723" s="5">
        <v>32631</v>
      </c>
      <c r="I4723">
        <f>IFERROR(VLOOKUP(G4723,'NCES Match'!$A$2:$B$1307,2,FALSE),"")</f>
        <v>4815360</v>
      </c>
      <c r="J4723" cm="1">
        <f t="array" ref="J4723">IFERROR(_xlfn.IFS(B4723=2015,H4723/$O$13,B4723=2016,H4723/$O$14,B4723=2017,H4723/$O$15,B4723=2018,H4723/$O$16,B4723=2019,H4723/$O$17,B4723=2020,H4723/$O$18,B4723=2021,H4723/$O$19,B4723=2022,H4723/$O$20),"")</f>
        <v>2.1293647343069866E-5</v>
      </c>
      <c r="K4723" s="3" cm="1">
        <f t="array" ref="K4723">IFERROR(_xlfn.IFS(B4723=2015,J4723*$P$4,B4723=2016,J4723*$P$5,B4723=2017,J4723*$P$6,B4723=2018,J4723*$P$7,B4723=2019,J4723*$P$8,B4723=2020,J4723*$P$9,B4723=2021,J4723*$P$10,B4723=2022,J4723*$P$11),"")</f>
        <v>36558.0686584551</v>
      </c>
      <c r="L4723" s="3">
        <f t="shared" si="74"/>
        <v>69189.0686584551</v>
      </c>
    </row>
    <row r="4724" spans="1:12">
      <c r="A4724">
        <v>4815360</v>
      </c>
      <c r="B4724">
        <v>2019</v>
      </c>
      <c r="D4724" t="s">
        <v>1009</v>
      </c>
      <c r="E4724" t="s">
        <v>1010</v>
      </c>
      <c r="F4724" t="s">
        <v>4101</v>
      </c>
      <c r="G4724" t="s">
        <v>1011</v>
      </c>
      <c r="H4724" s="5">
        <v>29427</v>
      </c>
      <c r="I4724">
        <f>IFERROR(VLOOKUP(G4724,'NCES Match'!$A$2:$B$1307,2,FALSE),"")</f>
        <v>4815360</v>
      </c>
      <c r="J4724" cm="1">
        <f t="array" ref="J4724">IFERROR(_xlfn.IFS(B4724=2015,H4724/$O$13,B4724=2016,H4724/$O$14,B4724=2017,H4724/$O$15,B4724=2018,H4724/$O$16,B4724=2019,H4724/$O$17,B4724=2020,H4724/$O$18,B4724=2021,H4724/$O$19,B4724=2022,H4724/$O$20),"")</f>
        <v>1.8632588644098831E-5</v>
      </c>
      <c r="K4724" s="3" cm="1">
        <f t="array" ref="K4724">IFERROR(_xlfn.IFS(B4724=2015,J4724*$P$4,B4724=2016,J4724*$P$5,B4724=2017,J4724*$P$6,B4724=2018,J4724*$P$7,B4724=2019,J4724*$P$8,B4724=2020,J4724*$P$9,B4724=2021,J4724*$P$10,B4724=2022,J4724*$P$11),"")</f>
        <v>32382.059674273856</v>
      </c>
      <c r="L4724" s="3">
        <f t="shared" si="74"/>
        <v>61809.059674273856</v>
      </c>
    </row>
    <row r="4725" spans="1:12">
      <c r="A4725">
        <v>4815360</v>
      </c>
      <c r="B4725">
        <v>2020</v>
      </c>
      <c r="D4725" t="s">
        <v>1009</v>
      </c>
      <c r="E4725" t="s">
        <v>1010</v>
      </c>
      <c r="F4725" t="s">
        <v>4230</v>
      </c>
      <c r="G4725" t="s">
        <v>1011</v>
      </c>
      <c r="H4725" s="5">
        <v>28800</v>
      </c>
      <c r="I4725">
        <f>IFERROR(VLOOKUP(G4725,'NCES Match'!$A$2:$B$1307,2,FALSE),"")</f>
        <v>4815360</v>
      </c>
      <c r="J4725" cm="1">
        <f t="array" ref="J4725">IFERROR(_xlfn.IFS(B4725=2015,H4725/$O$13,B4725=2016,H4725/$O$14,B4725=2017,H4725/$O$15,B4725=2018,H4725/$O$16,B4725=2019,H4725/$O$17,B4725=2020,H4725/$O$18,B4725=2021,H4725/$O$19,B4725=2022,H4725/$O$20),"")</f>
        <v>1.5606937806036911E-5</v>
      </c>
      <c r="K4725" s="3" cm="1">
        <f t="array" ref="K4725">IFERROR(_xlfn.IFS(B4725=2015,J4725*$P$4,B4725=2016,J4725*$P$5,B4725=2017,J4725*$P$6,B4725=2018,J4725*$P$7,B4725=2019,J4725*$P$8,B4725=2020,J4725*$P$9,B4725=2021,J4725*$P$10,B4725=2022,J4725*$P$11),"")</f>
        <v>32899.468828655736</v>
      </c>
      <c r="L4725" s="3">
        <f t="shared" si="74"/>
        <v>61699.468828655736</v>
      </c>
    </row>
    <row r="4726" spans="1:12">
      <c r="A4726">
        <v>4815360</v>
      </c>
      <c r="B4726">
        <v>2021</v>
      </c>
      <c r="D4726" t="s">
        <v>1009</v>
      </c>
      <c r="E4726" t="s">
        <v>1010</v>
      </c>
      <c r="F4726" t="s">
        <v>4101</v>
      </c>
      <c r="G4726" t="s">
        <v>1011</v>
      </c>
      <c r="H4726" s="5">
        <v>29090.04</v>
      </c>
      <c r="I4726">
        <f>IFERROR(VLOOKUP(G4726,'NCES Match'!$A$2:$B$1307,2,FALSE),"")</f>
        <v>4815360</v>
      </c>
      <c r="J4726" cm="1">
        <f t="array" ref="J4726">IFERROR(_xlfn.IFS(B4726=2015,H4726/$O$13,B4726=2016,H4726/$O$14,B4726=2017,H4726/$O$15,B4726=2018,H4726/$O$16,B4726=2019,H4726/$O$17,B4726=2020,H4726/$O$18,B4726=2021,H4726/$O$19,B4726=2022,H4726/$O$20),"")</f>
        <v>1.4883715792213465E-5</v>
      </c>
      <c r="K4726" s="3" cm="1">
        <f t="array" ref="K4726">IFERROR(_xlfn.IFS(B4726=2015,J4726*$P$4,B4726=2016,J4726*$P$5,B4726=2017,J4726*$P$6,B4726=2018,J4726*$P$7,B4726=2019,J4726*$P$8,B4726=2020,J4726*$P$9,B4726=2021,J4726*$P$10,B4726=2022,J4726*$P$11),"")</f>
        <v>31859.386851098636</v>
      </c>
      <c r="L4726" s="3">
        <f t="shared" si="74"/>
        <v>60949.426851098637</v>
      </c>
    </row>
    <row r="4727" spans="1:12">
      <c r="A4727">
        <v>4815360</v>
      </c>
      <c r="B4727">
        <v>2022</v>
      </c>
      <c r="D4727" t="s">
        <v>1009</v>
      </c>
      <c r="E4727" t="s">
        <v>1010</v>
      </c>
      <c r="F4727" t="s">
        <v>4101</v>
      </c>
      <c r="G4727" t="s">
        <v>1011</v>
      </c>
      <c r="H4727" s="5">
        <v>41501.68</v>
      </c>
      <c r="I4727">
        <f>IFERROR(VLOOKUP(G4727,'NCES Match'!$A$2:$B$1307,2,FALSE),"")</f>
        <v>4815360</v>
      </c>
      <c r="J4727" cm="1">
        <f t="array" ref="J4727">IFERROR(_xlfn.IFS(B4727=2015,H4727/$O$13,B4727=2016,H4727/$O$14,B4727=2017,H4727/$O$15,B4727=2018,H4727/$O$16,B4727=2019,H4727/$O$17,B4727=2020,H4727/$O$18,B4727=2021,H4727/$O$19,B4727=2022,H4727/$O$20),"")</f>
        <v>1.8228809580069455E-5</v>
      </c>
      <c r="K4727" s="3" cm="1">
        <f t="array" ref="K4727">IFERROR(_xlfn.IFS(B4727=2015,J4727*$P$4,B4727=2016,J4727*$P$5,B4727=2017,J4727*$P$6,B4727=2018,J4727*$P$7,B4727=2019,J4727*$P$8,B4727=2020,J4727*$P$9,B4727=2021,J4727*$P$10,B4727=2022,J4727*$P$11),"")</f>
        <v>39255.431650289567</v>
      </c>
      <c r="L4727" s="3">
        <f t="shared" si="74"/>
        <v>80757.11165028956</v>
      </c>
    </row>
    <row r="4728" spans="1:12">
      <c r="A4728">
        <v>4815360</v>
      </c>
      <c r="B4728">
        <v>2023</v>
      </c>
      <c r="D4728" t="s">
        <v>1009</v>
      </c>
      <c r="E4728" t="s">
        <v>1010</v>
      </c>
      <c r="F4728" t="s">
        <v>4101</v>
      </c>
      <c r="G4728" t="s">
        <v>1011</v>
      </c>
      <c r="H4728" s="5">
        <v>64939.39</v>
      </c>
      <c r="I4728">
        <f>IFERROR(VLOOKUP(G4728,'NCES Match'!$A$2:$B$1307,2,FALSE),"")</f>
        <v>4815360</v>
      </c>
      <c r="J4728" t="str" cm="1">
        <f t="array" ref="J4728">IFERROR(_xlfn.IFS(B4728=2015,H4728/$O$13,B4728=2016,H4728/$O$14,B4728=2017,H4728/$O$15,B4728=2018,H4728/$O$16,B4728=2019,H4728/$O$17,B4728=2020,H4728/$O$18,B4728=2021,H4728/$O$19,B4728=2022,H4728/$O$20),"")</f>
        <v/>
      </c>
      <c r="K4728" s="3" t="str" cm="1">
        <f t="array" ref="K4728">IFERROR(_xlfn.IFS(B4728=2015,J4728*$P$4,B4728=2016,J4728*$P$5,B4728=2017,J4728*$P$6,B4728=2018,J4728*$P$7,B4728=2019,J4728*$P$8,B4728=2020,J4728*$P$9,B4728=2021,J4728*$P$10,B4728=2022,J4728*$P$11),"")</f>
        <v/>
      </c>
      <c r="L4728" s="3">
        <f t="shared" si="74"/>
        <v>64939.39</v>
      </c>
    </row>
    <row r="4729" spans="1:12">
      <c r="A4729">
        <v>4822050</v>
      </c>
      <c r="B4729">
        <v>2015</v>
      </c>
      <c r="C4729" t="s">
        <v>381</v>
      </c>
      <c r="D4729" t="s">
        <v>1544</v>
      </c>
      <c r="E4729" t="s">
        <v>1545</v>
      </c>
      <c r="G4729" t="s">
        <v>1546</v>
      </c>
      <c r="H4729" s="5">
        <v>89330.02</v>
      </c>
      <c r="I4729">
        <f>IFERROR(VLOOKUP(G4729,'NCES Match'!$A$2:$B$1307,2,FALSE),"")</f>
        <v>4822050</v>
      </c>
      <c r="J4729" cm="1">
        <f t="array" ref="J4729">IFERROR(_xlfn.IFS(B4729=2015,H4729/$O$13,B4729=2016,H4729/$O$14,B4729=2017,H4729/$O$15,B4729=2018,H4729/$O$16,B4729=2019,H4729/$O$17,B4729=2020,H4729/$O$18,B4729=2021,H4729/$O$19,B4729=2022,H4729/$O$20),"")</f>
        <v>6.9981473273271667E-5</v>
      </c>
      <c r="K4729" s="3" cm="1">
        <f t="array" ref="K4729">IFERROR(_xlfn.IFS(B4729=2015,J4729*$P$4,B4729=2016,J4729*$P$5,B4729=2017,J4729*$P$6,B4729=2018,J4729*$P$7,B4729=2019,J4729*$P$8,B4729=2020,J4729*$P$9,B4729=2021,J4729*$P$10,B4729=2022,J4729*$P$11),"")</f>
        <v>111374.32418399001</v>
      </c>
      <c r="L4729" s="3">
        <f t="shared" si="74"/>
        <v>200704.34418399003</v>
      </c>
    </row>
    <row r="4730" spans="1:12">
      <c r="A4730">
        <v>4822050</v>
      </c>
      <c r="B4730">
        <v>2016</v>
      </c>
      <c r="C4730" t="s">
        <v>4102</v>
      </c>
      <c r="D4730" t="s">
        <v>1544</v>
      </c>
      <c r="E4730" t="s">
        <v>1545</v>
      </c>
      <c r="F4730" t="s">
        <v>4101</v>
      </c>
      <c r="G4730" t="s">
        <v>1546</v>
      </c>
      <c r="H4730" s="5">
        <v>100357</v>
      </c>
      <c r="I4730">
        <f>IFERROR(VLOOKUP(G4730,'NCES Match'!$A$2:$B$1307,2,FALSE),"")</f>
        <v>4822050</v>
      </c>
      <c r="J4730" cm="1">
        <f t="array" ref="J4730">IFERROR(_xlfn.IFS(B4730=2015,H4730/$O$13,B4730=2016,H4730/$O$14,B4730=2017,H4730/$O$15,B4730=2018,H4730/$O$16,B4730=2019,H4730/$O$17,B4730=2020,H4730/$O$18,B4730=2021,H4730/$O$19,B4730=2022,H4730/$O$20),"")</f>
        <v>7.1842255370652611E-5</v>
      </c>
      <c r="K4730" s="3" cm="1">
        <f t="array" ref="K4730">IFERROR(_xlfn.IFS(B4730=2015,J4730*$P$4,B4730=2016,J4730*$P$5,B4730=2017,J4730*$P$6,B4730=2018,J4730*$P$7,B4730=2019,J4730*$P$8,B4730=2020,J4730*$P$9,B4730=2021,J4730*$P$10,B4730=2022,J4730*$P$11),"")</f>
        <v>120381.12802586134</v>
      </c>
      <c r="L4730" s="3">
        <f t="shared" si="74"/>
        <v>220738.12802586134</v>
      </c>
    </row>
    <row r="4731" spans="1:12">
      <c r="A4731">
        <v>4822050</v>
      </c>
      <c r="B4731">
        <v>2017</v>
      </c>
      <c r="D4731" t="s">
        <v>1544</v>
      </c>
      <c r="E4731" t="s">
        <v>1545</v>
      </c>
      <c r="F4731" t="s">
        <v>4101</v>
      </c>
      <c r="G4731" t="s">
        <v>1546</v>
      </c>
      <c r="H4731" s="5">
        <v>97120</v>
      </c>
      <c r="I4731">
        <f>IFERROR(VLOOKUP(G4731,'NCES Match'!$A$2:$B$1307,2,FALSE),"")</f>
        <v>4822050</v>
      </c>
      <c r="J4731" cm="1">
        <f t="array" ref="J4731">IFERROR(_xlfn.IFS(B4731=2015,H4731/$O$13,B4731=2016,H4731/$O$14,B4731=2017,H4731/$O$15,B4731=2018,H4731/$O$16,B4731=2019,H4731/$O$17,B4731=2020,H4731/$O$18,B4731=2021,H4731/$O$19,B4731=2022,H4731/$O$20),"")</f>
        <v>6.695829301403501E-5</v>
      </c>
      <c r="K4731" s="3" cm="1">
        <f t="array" ref="K4731">IFERROR(_xlfn.IFS(B4731=2015,J4731*$P$4,B4731=2016,J4731*$P$5,B4731=2017,J4731*$P$6,B4731=2018,J4731*$P$7,B4731=2019,J4731*$P$8,B4731=2020,J4731*$P$9,B4731=2021,J4731*$P$10,B4731=2022,J4731*$P$11),"")</f>
        <v>113711.77527592277</v>
      </c>
      <c r="L4731" s="3">
        <f t="shared" si="74"/>
        <v>210831.77527592279</v>
      </c>
    </row>
    <row r="4732" spans="1:12">
      <c r="A4732">
        <v>4822050</v>
      </c>
      <c r="B4732">
        <v>2018</v>
      </c>
      <c r="D4732" t="s">
        <v>1544</v>
      </c>
      <c r="E4732" t="s">
        <v>1545</v>
      </c>
      <c r="F4732" t="s">
        <v>4101</v>
      </c>
      <c r="G4732" t="s">
        <v>1546</v>
      </c>
      <c r="H4732" s="5">
        <v>117051</v>
      </c>
      <c r="I4732">
        <f>IFERROR(VLOOKUP(G4732,'NCES Match'!$A$2:$B$1307,2,FALSE),"")</f>
        <v>4822050</v>
      </c>
      <c r="J4732" cm="1">
        <f t="array" ref="J4732">IFERROR(_xlfn.IFS(B4732=2015,H4732/$O$13,B4732=2016,H4732/$O$14,B4732=2017,H4732/$O$15,B4732=2018,H4732/$O$16,B4732=2019,H4732/$O$17,B4732=2020,H4732/$O$18,B4732=2021,H4732/$O$19,B4732=2022,H4732/$O$20),"")</f>
        <v>7.6382664189073913E-5</v>
      </c>
      <c r="K4732" s="3" cm="1">
        <f t="array" ref="K4732">IFERROR(_xlfn.IFS(B4732=2015,J4732*$P$4,B4732=2016,J4732*$P$5,B4732=2017,J4732*$P$6,B4732=2018,J4732*$P$7,B4732=2019,J4732*$P$8,B4732=2020,J4732*$P$9,B4732=2021,J4732*$P$10,B4732=2022,J4732*$P$11),"")</f>
        <v>131137.82889095732</v>
      </c>
      <c r="L4732" s="3">
        <f t="shared" si="74"/>
        <v>248188.82889095732</v>
      </c>
    </row>
    <row r="4733" spans="1:12">
      <c r="A4733">
        <v>4822050</v>
      </c>
      <c r="B4733">
        <v>2019</v>
      </c>
      <c r="D4733" t="s">
        <v>1544</v>
      </c>
      <c r="E4733" t="s">
        <v>1545</v>
      </c>
      <c r="F4733" t="s">
        <v>4101</v>
      </c>
      <c r="G4733" t="s">
        <v>1546</v>
      </c>
      <c r="H4733" s="5">
        <v>117721</v>
      </c>
      <c r="I4733">
        <f>IFERROR(VLOOKUP(G4733,'NCES Match'!$A$2:$B$1307,2,FALSE),"")</f>
        <v>4822050</v>
      </c>
      <c r="J4733" cm="1">
        <f t="array" ref="J4733">IFERROR(_xlfn.IFS(B4733=2015,H4733/$O$13,B4733=2016,H4733/$O$14,B4733=2017,H4733/$O$15,B4733=2018,H4733/$O$16,B4733=2019,H4733/$O$17,B4733=2020,H4733/$O$18,B4733=2021,H4733/$O$19,B4733=2022,H4733/$O$20),"")</f>
        <v>7.4538585916741716E-5</v>
      </c>
      <c r="K4733" s="3" cm="1">
        <f t="array" ref="K4733">IFERROR(_xlfn.IFS(B4733=2015,J4733*$P$4,B4733=2016,J4733*$P$5,B4733=2017,J4733*$P$6,B4733=2018,J4733*$P$7,B4733=2019,J4733*$P$8,B4733=2020,J4733*$P$9,B4733=2021,J4733*$P$10,B4733=2022,J4733*$P$11),"")</f>
        <v>129542.5441572431</v>
      </c>
      <c r="L4733" s="3">
        <f t="shared" si="74"/>
        <v>247263.5441572431</v>
      </c>
    </row>
    <row r="4734" spans="1:12">
      <c r="A4734">
        <v>4822050</v>
      </c>
      <c r="B4734">
        <v>2020</v>
      </c>
      <c r="D4734" t="s">
        <v>1544</v>
      </c>
      <c r="E4734" t="s">
        <v>1545</v>
      </c>
      <c r="F4734" t="s">
        <v>4230</v>
      </c>
      <c r="G4734" t="s">
        <v>1546</v>
      </c>
      <c r="H4734" s="5">
        <v>133994</v>
      </c>
      <c r="I4734">
        <f>IFERROR(VLOOKUP(G4734,'NCES Match'!$A$2:$B$1307,2,FALSE),"")</f>
        <v>4822050</v>
      </c>
      <c r="J4734" cm="1">
        <f t="array" ref="J4734">IFERROR(_xlfn.IFS(B4734=2015,H4734/$O$13,B4734=2016,H4734/$O$14,B4734=2017,H4734/$O$15,B4734=2018,H4734/$O$16,B4734=2019,H4734/$O$17,B4734=2020,H4734/$O$18,B4734=2021,H4734/$O$19,B4734=2022,H4734/$O$20),"")</f>
        <v>7.261236195771215E-5</v>
      </c>
      <c r="K4734" s="3" cm="1">
        <f t="array" ref="K4734">IFERROR(_xlfn.IFS(B4734=2015,J4734*$P$4,B4734=2016,J4734*$P$5,B4734=2017,J4734*$P$6,B4734=2018,J4734*$P$7,B4734=2019,J4734*$P$8,B4734=2020,J4734*$P$9,B4734=2021,J4734*$P$10,B4734=2022,J4734*$P$11),"")</f>
        <v>153067.06341065612</v>
      </c>
      <c r="L4734" s="3">
        <f t="shared" si="74"/>
        <v>287061.06341065612</v>
      </c>
    </row>
    <row r="4735" spans="1:12">
      <c r="A4735">
        <v>4822050</v>
      </c>
      <c r="B4735">
        <v>2021</v>
      </c>
      <c r="D4735" t="s">
        <v>1544</v>
      </c>
      <c r="E4735" t="s">
        <v>1545</v>
      </c>
      <c r="F4735" t="s">
        <v>4230</v>
      </c>
      <c r="G4735" t="s">
        <v>1546</v>
      </c>
      <c r="H4735" s="5">
        <v>133347.28</v>
      </c>
      <c r="I4735">
        <f>IFERROR(VLOOKUP(G4735,'NCES Match'!$A$2:$B$1307,2,FALSE),"")</f>
        <v>4822050</v>
      </c>
      <c r="J4735" cm="1">
        <f t="array" ref="J4735">IFERROR(_xlfn.IFS(B4735=2015,H4735/$O$13,B4735=2016,H4735/$O$14,B4735=2017,H4735/$O$15,B4735=2018,H4735/$O$16,B4735=2019,H4735/$O$17,B4735=2020,H4735/$O$18,B4735=2021,H4735/$O$19,B4735=2022,H4735/$O$20),"")</f>
        <v>6.8226204473583078E-5</v>
      </c>
      <c r="K4735" s="3" cm="1">
        <f t="array" ref="K4735">IFERROR(_xlfn.IFS(B4735=2015,J4735*$P$4,B4735=2016,J4735*$P$5,B4735=2017,J4735*$P$6,B4735=2018,J4735*$P$7,B4735=2019,J4735*$P$8,B4735=2020,J4735*$P$9,B4735=2021,J4735*$P$10,B4735=2022,J4735*$P$11),"")</f>
        <v>146041.8266548196</v>
      </c>
      <c r="L4735" s="3">
        <f t="shared" si="74"/>
        <v>279389.10665481957</v>
      </c>
    </row>
    <row r="4736" spans="1:12">
      <c r="A4736">
        <v>4822050</v>
      </c>
      <c r="B4736">
        <v>2022</v>
      </c>
      <c r="D4736" t="s">
        <v>1544</v>
      </c>
      <c r="E4736" t="s">
        <v>1545</v>
      </c>
      <c r="F4736" t="s">
        <v>4101</v>
      </c>
      <c r="G4736" t="s">
        <v>1546</v>
      </c>
      <c r="H4736" s="5">
        <v>152827.29999999999</v>
      </c>
      <c r="I4736">
        <f>IFERROR(VLOOKUP(G4736,'NCES Match'!$A$2:$B$1307,2,FALSE),"")</f>
        <v>4822050</v>
      </c>
      <c r="J4736" cm="1">
        <f t="array" ref="J4736">IFERROR(_xlfn.IFS(B4736=2015,H4736/$O$13,B4736=2016,H4736/$O$14,B4736=2017,H4736/$O$15,B4736=2018,H4736/$O$16,B4736=2019,H4736/$O$17,B4736=2020,H4736/$O$18,B4736=2021,H4736/$O$19,B4736=2022,H4736/$O$20),"")</f>
        <v>6.7126433203093183E-5</v>
      </c>
      <c r="K4736" s="3" cm="1">
        <f t="array" ref="K4736">IFERROR(_xlfn.IFS(B4736=2015,J4736*$P$4,B4736=2016,J4736*$P$5,B4736=2017,J4736*$P$6,B4736=2018,J4736*$P$7,B4736=2019,J4736*$P$8,B4736=2020,J4736*$P$9,B4736=2021,J4736*$P$10,B4736=2022,J4736*$P$11),"")</f>
        <v>144555.63315625532</v>
      </c>
      <c r="L4736" s="3">
        <f t="shared" si="74"/>
        <v>297382.93315625528</v>
      </c>
    </row>
    <row r="4737" spans="1:12">
      <c r="A4737">
        <v>4822050</v>
      </c>
      <c r="B4737">
        <v>2023</v>
      </c>
      <c r="D4737" t="s">
        <v>1544</v>
      </c>
      <c r="E4737" t="s">
        <v>1545</v>
      </c>
      <c r="F4737" t="s">
        <v>4101</v>
      </c>
      <c r="G4737" t="s">
        <v>1546</v>
      </c>
      <c r="H4737" s="5">
        <v>185614.11</v>
      </c>
      <c r="I4737">
        <f>IFERROR(VLOOKUP(G4737,'NCES Match'!$A$2:$B$1307,2,FALSE),"")</f>
        <v>4822050</v>
      </c>
      <c r="J4737" t="str" cm="1">
        <f t="array" ref="J4737">IFERROR(_xlfn.IFS(B4737=2015,H4737/$O$13,B4737=2016,H4737/$O$14,B4737=2017,H4737/$O$15,B4737=2018,H4737/$O$16,B4737=2019,H4737/$O$17,B4737=2020,H4737/$O$18,B4737=2021,H4737/$O$19,B4737=2022,H4737/$O$20),"")</f>
        <v/>
      </c>
      <c r="K4737" s="3" t="str" cm="1">
        <f t="array" ref="K4737">IFERROR(_xlfn.IFS(B4737=2015,J4737*$P$4,B4737=2016,J4737*$P$5,B4737=2017,J4737*$P$6,B4737=2018,J4737*$P$7,B4737=2019,J4737*$P$8,B4737=2020,J4737*$P$9,B4737=2021,J4737*$P$10,B4737=2022,J4737*$P$11),"")</f>
        <v/>
      </c>
      <c r="L4737" s="3">
        <f t="shared" si="74"/>
        <v>185614.11</v>
      </c>
    </row>
    <row r="4738" spans="1:12">
      <c r="A4738">
        <v>4834680</v>
      </c>
      <c r="B4738">
        <v>2015</v>
      </c>
      <c r="C4738" t="s">
        <v>381</v>
      </c>
      <c r="D4738" t="s">
        <v>2536</v>
      </c>
      <c r="E4738" t="s">
        <v>2537</v>
      </c>
      <c r="G4738" t="s">
        <v>2538</v>
      </c>
      <c r="H4738" s="5">
        <v>51791.12</v>
      </c>
      <c r="I4738">
        <f>IFERROR(VLOOKUP(G4738,'NCES Match'!$A$2:$B$1307,2,FALSE),"")</f>
        <v>4834680</v>
      </c>
      <c r="J4738" cm="1">
        <f t="array" ref="J4738">IFERROR(_xlfn.IFS(B4738=2015,H4738/$O$13,B4738=2016,H4738/$O$14,B4738=2017,H4738/$O$15,B4738=2018,H4738/$O$16,B4738=2019,H4738/$O$17,B4738=2020,H4738/$O$18,B4738=2021,H4738/$O$19,B4738=2022,H4738/$O$20),"")</f>
        <v>4.0573357982823756E-5</v>
      </c>
      <c r="K4738" s="3" cm="1">
        <f t="array" ref="K4738">IFERROR(_xlfn.IFS(B4738=2015,J4738*$P$4,B4738=2016,J4738*$P$5,B4738=2017,J4738*$P$6,B4738=2018,J4738*$P$7,B4738=2019,J4738*$P$8,B4738=2020,J4738*$P$9,B4738=2021,J4738*$P$10,B4738=2022,J4738*$P$11),"")</f>
        <v>64571.808992452141</v>
      </c>
      <c r="L4738" s="3">
        <f t="shared" si="74"/>
        <v>116362.92899245214</v>
      </c>
    </row>
    <row r="4739" spans="1:12">
      <c r="A4739">
        <v>4834680</v>
      </c>
      <c r="B4739">
        <v>2016</v>
      </c>
      <c r="C4739" t="s">
        <v>4102</v>
      </c>
      <c r="D4739" t="s">
        <v>2536</v>
      </c>
      <c r="E4739" t="s">
        <v>2537</v>
      </c>
      <c r="F4739" t="s">
        <v>4101</v>
      </c>
      <c r="G4739" t="s">
        <v>2538</v>
      </c>
      <c r="H4739" s="5">
        <v>56173</v>
      </c>
      <c r="I4739">
        <f>IFERROR(VLOOKUP(G4739,'NCES Match'!$A$2:$B$1307,2,FALSE),"")</f>
        <v>4834680</v>
      </c>
      <c r="J4739" cm="1">
        <f t="array" ref="J4739">IFERROR(_xlfn.IFS(B4739=2015,H4739/$O$13,B4739=2016,H4739/$O$14,B4739=2017,H4739/$O$15,B4739=2018,H4739/$O$16,B4739=2019,H4739/$O$17,B4739=2020,H4739/$O$18,B4739=2021,H4739/$O$19,B4739=2022,H4739/$O$20),"")</f>
        <v>4.0212391870379435E-5</v>
      </c>
      <c r="K4739" s="3" cm="1">
        <f t="array" ref="K4739">IFERROR(_xlfn.IFS(B4739=2015,J4739*$P$4,B4739=2016,J4739*$P$5,B4739=2017,J4739*$P$6,B4739=2018,J4739*$P$7,B4739=2019,J4739*$P$8,B4739=2020,J4739*$P$9,B4739=2021,J4739*$P$10,B4739=2022,J4739*$P$11),"")</f>
        <v>67381.140374828945</v>
      </c>
      <c r="L4739" s="3">
        <f t="shared" ref="L4739:L4802" si="75">SUM(H4739,K4739)</f>
        <v>123554.14037482894</v>
      </c>
    </row>
    <row r="4740" spans="1:12">
      <c r="A4740">
        <v>4834680</v>
      </c>
      <c r="B4740">
        <v>2017</v>
      </c>
      <c r="D4740" t="s">
        <v>2536</v>
      </c>
      <c r="E4740" t="s">
        <v>2537</v>
      </c>
      <c r="F4740" t="s">
        <v>4101</v>
      </c>
      <c r="G4740" t="s">
        <v>2538</v>
      </c>
      <c r="H4740" s="5">
        <v>47704</v>
      </c>
      <c r="I4740">
        <f>IFERROR(VLOOKUP(G4740,'NCES Match'!$A$2:$B$1307,2,FALSE),"")</f>
        <v>4834680</v>
      </c>
      <c r="J4740" cm="1">
        <f t="array" ref="J4740">IFERROR(_xlfn.IFS(B4740=2015,H4740/$O$13,B4740=2016,H4740/$O$14,B4740=2017,H4740/$O$15,B4740=2018,H4740/$O$16,B4740=2019,H4740/$O$17,B4740=2020,H4740/$O$18,B4740=2021,H4740/$O$19,B4740=2022,H4740/$O$20),"")</f>
        <v>3.288898692279166E-5</v>
      </c>
      <c r="K4740" s="3" cm="1">
        <f t="array" ref="K4740">IFERROR(_xlfn.IFS(B4740=2015,J4740*$P$4,B4740=2016,J4740*$P$5,B4740=2017,J4740*$P$6,B4740=2018,J4740*$P$7,B4740=2019,J4740*$P$8,B4740=2020,J4740*$P$9,B4740=2021,J4740*$P$10,B4740=2022,J4740*$P$11),"")</f>
        <v>55853.650409417416</v>
      </c>
      <c r="L4740" s="3">
        <f t="shared" si="75"/>
        <v>103557.65040941742</v>
      </c>
    </row>
    <row r="4741" spans="1:12">
      <c r="A4741">
        <v>4834680</v>
      </c>
      <c r="B4741">
        <v>2018</v>
      </c>
      <c r="D4741" t="s">
        <v>2536</v>
      </c>
      <c r="E4741" t="s">
        <v>2537</v>
      </c>
      <c r="F4741" t="s">
        <v>4101</v>
      </c>
      <c r="G4741" t="s">
        <v>2538</v>
      </c>
      <c r="H4741" s="5">
        <v>55956</v>
      </c>
      <c r="I4741">
        <f>IFERROR(VLOOKUP(G4741,'NCES Match'!$A$2:$B$1307,2,FALSE),"")</f>
        <v>4834680</v>
      </c>
      <c r="J4741" cm="1">
        <f t="array" ref="J4741">IFERROR(_xlfn.IFS(B4741=2015,H4741/$O$13,B4741=2016,H4741/$O$14,B4741=2017,H4741/$O$15,B4741=2018,H4741/$O$16,B4741=2019,H4741/$O$17,B4741=2020,H4741/$O$18,B4741=2021,H4741/$O$19,B4741=2022,H4741/$O$20),"")</f>
        <v>3.6514582168147392E-5</v>
      </c>
      <c r="K4741" s="3" cm="1">
        <f t="array" ref="K4741">IFERROR(_xlfn.IFS(B4741=2015,J4741*$P$4,B4741=2016,J4741*$P$5,B4741=2017,J4741*$P$6,B4741=2018,J4741*$P$7,B4741=2019,J4741*$P$8,B4741=2020,J4741*$P$9,B4741=2021,J4741*$P$10,B4741=2022,J4741*$P$11),"")</f>
        <v>62690.180805139717</v>
      </c>
      <c r="L4741" s="3">
        <f t="shared" si="75"/>
        <v>118646.18080513971</v>
      </c>
    </row>
    <row r="4742" spans="1:12">
      <c r="A4742">
        <v>4834680</v>
      </c>
      <c r="B4742">
        <v>2019</v>
      </c>
      <c r="D4742" t="s">
        <v>2536</v>
      </c>
      <c r="E4742" t="s">
        <v>2537</v>
      </c>
      <c r="F4742" t="s">
        <v>4101</v>
      </c>
      <c r="G4742" t="s">
        <v>2538</v>
      </c>
      <c r="H4742" s="5">
        <v>63214</v>
      </c>
      <c r="I4742">
        <f>IFERROR(VLOOKUP(G4742,'NCES Match'!$A$2:$B$1307,2,FALSE),"")</f>
        <v>4834680</v>
      </c>
      <c r="J4742" cm="1">
        <f t="array" ref="J4742">IFERROR(_xlfn.IFS(B4742=2015,H4742/$O$13,B4742=2016,H4742/$O$14,B4742=2017,H4742/$O$15,B4742=2018,H4742/$O$16,B4742=2019,H4742/$O$17,B4742=2020,H4742/$O$18,B4742=2021,H4742/$O$19,B4742=2022,H4742/$O$20),"")</f>
        <v>4.0025842204372293E-5</v>
      </c>
      <c r="K4742" s="3" cm="1">
        <f t="array" ref="K4742">IFERROR(_xlfn.IFS(B4742=2015,J4742*$P$4,B4742=2016,J4742*$P$5,B4742=2017,J4742*$P$6,B4742=2018,J4742*$P$7,B4742=2019,J4742*$P$8,B4742=2020,J4742*$P$9,B4742=2021,J4742*$P$10,B4742=2022,J4742*$P$11),"")</f>
        <v>69561.950598074807</v>
      </c>
      <c r="L4742" s="3">
        <f t="shared" si="75"/>
        <v>132775.95059807482</v>
      </c>
    </row>
    <row r="4743" spans="1:12">
      <c r="A4743">
        <v>4834680</v>
      </c>
      <c r="B4743">
        <v>2020</v>
      </c>
      <c r="D4743" t="s">
        <v>2536</v>
      </c>
      <c r="E4743" t="s">
        <v>2537</v>
      </c>
      <c r="F4743" t="s">
        <v>4230</v>
      </c>
      <c r="G4743" t="s">
        <v>2538</v>
      </c>
      <c r="H4743" s="5">
        <v>76685</v>
      </c>
      <c r="I4743">
        <f>IFERROR(VLOOKUP(G4743,'NCES Match'!$A$2:$B$1307,2,FALSE),"")</f>
        <v>4834680</v>
      </c>
      <c r="J4743" cm="1">
        <f t="array" ref="J4743">IFERROR(_xlfn.IFS(B4743=2015,H4743/$O$13,B4743=2016,H4743/$O$14,B4743=2017,H4743/$O$15,B4743=2018,H4743/$O$16,B4743=2019,H4743/$O$17,B4743=2020,H4743/$O$18,B4743=2021,H4743/$O$19,B4743=2022,H4743/$O$20),"")</f>
        <v>4.1556181446386826E-5</v>
      </c>
      <c r="K4743" s="3" cm="1">
        <f t="array" ref="K4743">IFERROR(_xlfn.IFS(B4743=2015,J4743*$P$4,B4743=2016,J4743*$P$5,B4743=2017,J4743*$P$6,B4743=2018,J4743*$P$7,B4743=2019,J4743*$P$8,B4743=2020,J4743*$P$9,B4743=2021,J4743*$P$10,B4743=2022,J4743*$P$11),"")</f>
        <v>87600.547469634199</v>
      </c>
      <c r="L4743" s="3">
        <f t="shared" si="75"/>
        <v>164285.54746963421</v>
      </c>
    </row>
    <row r="4744" spans="1:12">
      <c r="A4744">
        <v>4834680</v>
      </c>
      <c r="B4744">
        <v>2021</v>
      </c>
      <c r="D4744" t="s">
        <v>2536</v>
      </c>
      <c r="E4744" t="s">
        <v>2537</v>
      </c>
      <c r="F4744" t="s">
        <v>4230</v>
      </c>
      <c r="G4744" t="s">
        <v>2538</v>
      </c>
      <c r="H4744" s="5">
        <v>76342.34</v>
      </c>
      <c r="I4744">
        <f>IFERROR(VLOOKUP(G4744,'NCES Match'!$A$2:$B$1307,2,FALSE),"")</f>
        <v>4834680</v>
      </c>
      <c r="J4744" cm="1">
        <f t="array" ref="J4744">IFERROR(_xlfn.IFS(B4744=2015,H4744/$O$13,B4744=2016,H4744/$O$14,B4744=2017,H4744/$O$15,B4744=2018,H4744/$O$16,B4744=2019,H4744/$O$17,B4744=2020,H4744/$O$18,B4744=2021,H4744/$O$19,B4744=2022,H4744/$O$20),"")</f>
        <v>3.9060025062616955E-5</v>
      </c>
      <c r="K4744" s="3" cm="1">
        <f t="array" ref="K4744">IFERROR(_xlfn.IFS(B4744=2015,J4744*$P$4,B4744=2016,J4744*$P$5,B4744=2017,J4744*$P$6,B4744=2018,J4744*$P$7,B4744=2019,J4744*$P$8,B4744=2020,J4744*$P$9,B4744=2021,J4744*$P$10,B4744=2022,J4744*$P$11),"")</f>
        <v>83610.06527244726</v>
      </c>
      <c r="L4744" s="3">
        <f t="shared" si="75"/>
        <v>159952.40527244727</v>
      </c>
    </row>
    <row r="4745" spans="1:12">
      <c r="A4745">
        <v>4834680</v>
      </c>
      <c r="B4745">
        <v>2022</v>
      </c>
      <c r="D4745" t="s">
        <v>2536</v>
      </c>
      <c r="E4745" t="s">
        <v>2537</v>
      </c>
      <c r="F4745" t="s">
        <v>4101</v>
      </c>
      <c r="G4745" t="s">
        <v>2538</v>
      </c>
      <c r="H4745" s="5">
        <v>91123.02</v>
      </c>
      <c r="I4745">
        <f>IFERROR(VLOOKUP(G4745,'NCES Match'!$A$2:$B$1307,2,FALSE),"")</f>
        <v>4834680</v>
      </c>
      <c r="J4745" cm="1">
        <f t="array" ref="J4745">IFERROR(_xlfn.IFS(B4745=2015,H4745/$O$13,B4745=2016,H4745/$O$14,B4745=2017,H4745/$O$15,B4745=2018,H4745/$O$16,B4745=2019,H4745/$O$17,B4745=2020,H4745/$O$18,B4745=2021,H4745/$O$19,B4745=2022,H4745/$O$20),"")</f>
        <v>4.0024022640549986E-5</v>
      </c>
      <c r="K4745" s="3" cm="1">
        <f t="array" ref="K4745">IFERROR(_xlfn.IFS(B4745=2015,J4745*$P$4,B4745=2016,J4745*$P$5,B4745=2017,J4745*$P$6,B4745=2018,J4745*$P$7,B4745=2019,J4745*$P$8,B4745=2020,J4745*$P$9,B4745=2021,J4745*$P$10,B4745=2022,J4745*$P$11),"")</f>
        <v>86191.052588183637</v>
      </c>
      <c r="L4745" s="3">
        <f t="shared" si="75"/>
        <v>177314.07258818363</v>
      </c>
    </row>
    <row r="4746" spans="1:12">
      <c r="A4746">
        <v>4834680</v>
      </c>
      <c r="B4746">
        <v>2023</v>
      </c>
      <c r="D4746" t="s">
        <v>2536</v>
      </c>
      <c r="E4746" t="s">
        <v>2537</v>
      </c>
      <c r="F4746" t="s">
        <v>4101</v>
      </c>
      <c r="G4746" t="s">
        <v>2538</v>
      </c>
      <c r="H4746" s="5">
        <v>92158.54</v>
      </c>
      <c r="I4746">
        <f>IFERROR(VLOOKUP(G4746,'NCES Match'!$A$2:$B$1307,2,FALSE),"")</f>
        <v>4834680</v>
      </c>
      <c r="J4746" t="str" cm="1">
        <f t="array" ref="J4746">IFERROR(_xlfn.IFS(B4746=2015,H4746/$O$13,B4746=2016,H4746/$O$14,B4746=2017,H4746/$O$15,B4746=2018,H4746/$O$16,B4746=2019,H4746/$O$17,B4746=2020,H4746/$O$18,B4746=2021,H4746/$O$19,B4746=2022,H4746/$O$20),"")</f>
        <v/>
      </c>
      <c r="K4746" s="3" t="str" cm="1">
        <f t="array" ref="K4746">IFERROR(_xlfn.IFS(B4746=2015,J4746*$P$4,B4746=2016,J4746*$P$5,B4746=2017,J4746*$P$6,B4746=2018,J4746*$P$7,B4746=2019,J4746*$P$8,B4746=2020,J4746*$P$9,B4746=2021,J4746*$P$10,B4746=2022,J4746*$P$11),"")</f>
        <v/>
      </c>
      <c r="L4746" s="3">
        <f t="shared" si="75"/>
        <v>92158.54</v>
      </c>
    </row>
    <row r="4747" spans="1:12">
      <c r="A4747">
        <v>4835070</v>
      </c>
      <c r="B4747">
        <v>2015</v>
      </c>
      <c r="C4747" t="s">
        <v>381</v>
      </c>
      <c r="D4747" t="s">
        <v>2566</v>
      </c>
      <c r="E4747" t="s">
        <v>2567</v>
      </c>
      <c r="G4747" t="s">
        <v>2568</v>
      </c>
      <c r="H4747" s="5">
        <v>900671.03</v>
      </c>
      <c r="I4747">
        <f>IFERROR(VLOOKUP(G4747,'NCES Match'!$A$2:$B$1307,2,FALSE),"")</f>
        <v>4835070</v>
      </c>
      <c r="J4747" cm="1">
        <f t="array" ref="J4747">IFERROR(_xlfn.IFS(B4747=2015,H4747/$O$13,B4747=2016,H4747/$O$14,B4747=2017,H4747/$O$15,B4747=2018,H4747/$O$16,B4747=2019,H4747/$O$17,B4747=2020,H4747/$O$18,B4747=2021,H4747/$O$19,B4747=2022,H4747/$O$20),"")</f>
        <v>7.0558906864629683E-4</v>
      </c>
      <c r="K4747" s="3" cm="1">
        <f t="array" ref="K4747">IFERROR(_xlfn.IFS(B4747=2015,J4747*$P$4,B4747=2016,J4747*$P$5,B4747=2017,J4747*$P$6,B4747=2018,J4747*$P$7,B4747=2019,J4747*$P$8,B4747=2020,J4747*$P$9,B4747=2021,J4747*$P$10,B4747=2022,J4747*$P$11),"")</f>
        <v>1122932.9992128985</v>
      </c>
      <c r="L4747" s="3">
        <f t="shared" si="75"/>
        <v>2023604.0292128986</v>
      </c>
    </row>
    <row r="4748" spans="1:12">
      <c r="A4748">
        <v>4835070</v>
      </c>
      <c r="B4748">
        <v>2016</v>
      </c>
      <c r="C4748" t="s">
        <v>4102</v>
      </c>
      <c r="D4748" t="s">
        <v>2566</v>
      </c>
      <c r="E4748" t="s">
        <v>2567</v>
      </c>
      <c r="F4748" t="s">
        <v>4101</v>
      </c>
      <c r="G4748" t="s">
        <v>2568</v>
      </c>
      <c r="H4748" s="5">
        <v>891695</v>
      </c>
      <c r="I4748">
        <f>IFERROR(VLOOKUP(G4748,'NCES Match'!$A$2:$B$1307,2,FALSE),"")</f>
        <v>4835070</v>
      </c>
      <c r="J4748" cm="1">
        <f t="array" ref="J4748">IFERROR(_xlfn.IFS(B4748=2015,H4748/$O$13,B4748=2016,H4748/$O$14,B4748=2017,H4748/$O$15,B4748=2018,H4748/$O$16,B4748=2019,H4748/$O$17,B4748=2020,H4748/$O$18,B4748=2021,H4748/$O$19,B4748=2022,H4748/$O$20),"")</f>
        <v>6.383349432798318E-4</v>
      </c>
      <c r="K4748" s="3" cm="1">
        <f t="array" ref="K4748">IFERROR(_xlfn.IFS(B4748=2015,J4748*$P$4,B4748=2016,J4748*$P$5,B4748=2017,J4748*$P$6,B4748=2018,J4748*$P$7,B4748=2019,J4748*$P$8,B4748=2020,J4748*$P$9,B4748=2021,J4748*$P$10,B4748=2022,J4748*$P$11),"")</f>
        <v>1069613.9776499937</v>
      </c>
      <c r="L4748" s="3">
        <f t="shared" si="75"/>
        <v>1961308.9776499937</v>
      </c>
    </row>
    <row r="4749" spans="1:12">
      <c r="A4749">
        <v>4835070</v>
      </c>
      <c r="B4749">
        <v>2017</v>
      </c>
      <c r="D4749" t="s">
        <v>2566</v>
      </c>
      <c r="E4749" t="s">
        <v>2567</v>
      </c>
      <c r="F4749" t="s">
        <v>4101</v>
      </c>
      <c r="G4749" t="s">
        <v>2568</v>
      </c>
      <c r="H4749" s="5">
        <v>868504</v>
      </c>
      <c r="I4749">
        <f>IFERROR(VLOOKUP(G4749,'NCES Match'!$A$2:$B$1307,2,FALSE),"")</f>
        <v>4835070</v>
      </c>
      <c r="J4749" cm="1">
        <f t="array" ref="J4749">IFERROR(_xlfn.IFS(B4749=2015,H4749/$O$13,B4749=2016,H4749/$O$14,B4749=2017,H4749/$O$15,B4749=2018,H4749/$O$16,B4749=2019,H4749/$O$17,B4749=2020,H4749/$O$18,B4749=2021,H4749/$O$19,B4749=2022,H4749/$O$20),"")</f>
        <v>5.9878032656364769E-4</v>
      </c>
      <c r="K4749" s="3" cm="1">
        <f t="array" ref="K4749">IFERROR(_xlfn.IFS(B4749=2015,J4749*$P$4,B4749=2016,J4749*$P$5,B4749=2017,J4749*$P$6,B4749=2018,J4749*$P$7,B4749=2019,J4749*$P$8,B4749=2020,J4749*$P$9,B4749=2021,J4749*$P$10,B4749=2022,J4749*$P$11),"")</f>
        <v>1016877.3854431635</v>
      </c>
      <c r="L4749" s="3">
        <f t="shared" si="75"/>
        <v>1885381.3854431636</v>
      </c>
    </row>
    <row r="4750" spans="1:12">
      <c r="A4750">
        <v>4835070</v>
      </c>
      <c r="B4750">
        <v>2018</v>
      </c>
      <c r="D4750" t="s">
        <v>2566</v>
      </c>
      <c r="E4750" t="s">
        <v>2567</v>
      </c>
      <c r="F4750" t="s">
        <v>4101</v>
      </c>
      <c r="G4750" t="s">
        <v>2568</v>
      </c>
      <c r="H4750" s="5">
        <v>901088</v>
      </c>
      <c r="I4750">
        <f>IFERROR(VLOOKUP(G4750,'NCES Match'!$A$2:$B$1307,2,FALSE),"")</f>
        <v>4835070</v>
      </c>
      <c r="J4750" cm="1">
        <f t="array" ref="J4750">IFERROR(_xlfn.IFS(B4750=2015,H4750/$O$13,B4750=2016,H4750/$O$14,B4750=2017,H4750/$O$15,B4750=2018,H4750/$O$16,B4750=2019,H4750/$O$17,B4750=2020,H4750/$O$18,B4750=2021,H4750/$O$19,B4750=2022,H4750/$O$20),"")</f>
        <v>5.8801293546235608E-4</v>
      </c>
      <c r="K4750" s="3" cm="1">
        <f t="array" ref="K4750">IFERROR(_xlfn.IFS(B4750=2015,J4750*$P$4,B4750=2016,J4750*$P$5,B4750=2017,J4750*$P$6,B4750=2018,J4750*$P$7,B4750=2019,J4750*$P$8,B4750=2020,J4750*$P$9,B4750=2021,J4750*$P$10,B4750=2022,J4750*$P$11),"")</f>
        <v>1009531.9472682417</v>
      </c>
      <c r="L4750" s="3">
        <f t="shared" si="75"/>
        <v>1910619.9472682416</v>
      </c>
    </row>
    <row r="4751" spans="1:12">
      <c r="A4751">
        <v>4835070</v>
      </c>
      <c r="B4751">
        <v>2019</v>
      </c>
      <c r="D4751" t="s">
        <v>2566</v>
      </c>
      <c r="E4751" t="s">
        <v>2567</v>
      </c>
      <c r="F4751" t="s">
        <v>4101</v>
      </c>
      <c r="G4751" t="s">
        <v>2568</v>
      </c>
      <c r="H4751" s="5">
        <v>885969</v>
      </c>
      <c r="I4751">
        <f>IFERROR(VLOOKUP(G4751,'NCES Match'!$A$2:$B$1307,2,FALSE),"")</f>
        <v>4835070</v>
      </c>
      <c r="J4751" cm="1">
        <f t="array" ref="J4751">IFERROR(_xlfn.IFS(B4751=2015,H4751/$O$13,B4751=2016,H4751/$O$14,B4751=2017,H4751/$O$15,B4751=2018,H4751/$O$16,B4751=2019,H4751/$O$17,B4751=2020,H4751/$O$18,B4751=2021,H4751/$O$19,B4751=2022,H4751/$O$20),"")</f>
        <v>5.6097787502713825E-4</v>
      </c>
      <c r="K4751" s="3" cm="1">
        <f t="array" ref="K4751">IFERROR(_xlfn.IFS(B4751=2015,J4751*$P$4,B4751=2016,J4751*$P$5,B4751=2017,J4751*$P$6,B4751=2018,J4751*$P$7,B4751=2019,J4751*$P$8,B4751=2020,J4751*$P$9,B4751=2021,J4751*$P$10,B4751=2022,J4751*$P$11),"")</f>
        <v>974938.0170441001</v>
      </c>
      <c r="L4751" s="3">
        <f t="shared" si="75"/>
        <v>1860907.0170441</v>
      </c>
    </row>
    <row r="4752" spans="1:12">
      <c r="A4752">
        <v>4835070</v>
      </c>
      <c r="B4752">
        <v>2020</v>
      </c>
      <c r="D4752" t="s">
        <v>2566</v>
      </c>
      <c r="E4752" t="s">
        <v>2567</v>
      </c>
      <c r="F4752" t="s">
        <v>4230</v>
      </c>
      <c r="G4752" t="s">
        <v>2568</v>
      </c>
      <c r="H4752" s="5">
        <v>888371</v>
      </c>
      <c r="I4752">
        <f>IFERROR(VLOOKUP(G4752,'NCES Match'!$A$2:$B$1307,2,FALSE),"")</f>
        <v>4835070</v>
      </c>
      <c r="J4752" cm="1">
        <f t="array" ref="J4752">IFERROR(_xlfn.IFS(B4752=2015,H4752/$O$13,B4752=2016,H4752/$O$14,B4752=2017,H4752/$O$15,B4752=2018,H4752/$O$16,B4752=2019,H4752/$O$17,B4752=2020,H4752/$O$18,B4752=2021,H4752/$O$19,B4752=2022,H4752/$O$20),"")</f>
        <v>4.8141496339190336E-4</v>
      </c>
      <c r="K4752" s="3" cm="1">
        <f t="array" ref="K4752">IFERROR(_xlfn.IFS(B4752=2015,J4752*$P$4,B4752=2016,J4752*$P$5,B4752=2017,J4752*$P$6,B4752=2018,J4752*$P$7,B4752=2019,J4752*$P$8,B4752=2020,J4752*$P$9,B4752=2021,J4752*$P$10,B4752=2022,J4752*$P$11),"")</f>
        <v>1014824.0980132542</v>
      </c>
      <c r="L4752" s="3">
        <f t="shared" si="75"/>
        <v>1903195.0980132543</v>
      </c>
    </row>
    <row r="4753" spans="1:12">
      <c r="A4753">
        <v>4835070</v>
      </c>
      <c r="B4753">
        <v>2021</v>
      </c>
      <c r="D4753" t="s">
        <v>2566</v>
      </c>
      <c r="E4753" t="s">
        <v>2567</v>
      </c>
      <c r="F4753" t="s">
        <v>4101</v>
      </c>
      <c r="G4753" t="s">
        <v>2568</v>
      </c>
      <c r="H4753" s="5">
        <v>938689.11</v>
      </c>
      <c r="I4753">
        <f>IFERROR(VLOOKUP(G4753,'NCES Match'!$A$2:$B$1307,2,FALSE),"")</f>
        <v>4835070</v>
      </c>
      <c r="J4753" cm="1">
        <f t="array" ref="J4753">IFERROR(_xlfn.IFS(B4753=2015,H4753/$O$13,B4753=2016,H4753/$O$14,B4753=2017,H4753/$O$15,B4753=2018,H4753/$O$16,B4753=2019,H4753/$O$17,B4753=2020,H4753/$O$18,B4753=2021,H4753/$O$19,B4753=2022,H4753/$O$20),"")</f>
        <v>4.802737270380447E-4</v>
      </c>
      <c r="K4753" s="3" cm="1">
        <f t="array" ref="K4753">IFERROR(_xlfn.IFS(B4753=2015,J4753*$P$4,B4753=2016,J4753*$P$5,B4753=2017,J4753*$P$6,B4753=2018,J4753*$P$7,B4753=2019,J4753*$P$8,B4753=2020,J4753*$P$9,B4753=2021,J4753*$P$10,B4753=2022,J4753*$P$11),"")</f>
        <v>1028051.5079526698</v>
      </c>
      <c r="L4753" s="3">
        <f t="shared" si="75"/>
        <v>1966740.6179526697</v>
      </c>
    </row>
    <row r="4754" spans="1:12">
      <c r="A4754">
        <v>4835070</v>
      </c>
      <c r="B4754">
        <v>2022</v>
      </c>
      <c r="D4754" t="s">
        <v>2566</v>
      </c>
      <c r="E4754" t="s">
        <v>2567</v>
      </c>
      <c r="F4754" t="s">
        <v>4101</v>
      </c>
      <c r="G4754" t="s">
        <v>2568</v>
      </c>
      <c r="H4754" s="5">
        <v>1468655.61</v>
      </c>
      <c r="I4754">
        <f>IFERROR(VLOOKUP(G4754,'NCES Match'!$A$2:$B$1307,2,FALSE),"")</f>
        <v>4835070</v>
      </c>
      <c r="J4754" cm="1">
        <f t="array" ref="J4754">IFERROR(_xlfn.IFS(B4754=2015,H4754/$O$13,B4754=2016,H4754/$O$14,B4754=2017,H4754/$O$15,B4754=2018,H4754/$O$16,B4754=2019,H4754/$O$17,B4754=2020,H4754/$O$18,B4754=2021,H4754/$O$19,B4754=2022,H4754/$O$20),"")</f>
        <v>6.4507854750436009E-4</v>
      </c>
      <c r="K4754" s="3" cm="1">
        <f t="array" ref="K4754">IFERROR(_xlfn.IFS(B4754=2015,J4754*$P$4,B4754=2016,J4754*$P$5,B4754=2017,J4754*$P$6,B4754=2018,J4754*$P$7,B4754=2019,J4754*$P$8,B4754=2020,J4754*$P$9,B4754=2021,J4754*$P$10,B4754=2022,J4754*$P$11),"")</f>
        <v>1389165.6895858031</v>
      </c>
      <c r="L4754" s="3">
        <f t="shared" si="75"/>
        <v>2857821.2995858034</v>
      </c>
    </row>
    <row r="4755" spans="1:12">
      <c r="A4755">
        <v>4835070</v>
      </c>
      <c r="B4755">
        <v>2023</v>
      </c>
      <c r="D4755" t="s">
        <v>2566</v>
      </c>
      <c r="E4755" t="s">
        <v>2567</v>
      </c>
      <c r="F4755" t="s">
        <v>4101</v>
      </c>
      <c r="G4755" t="s">
        <v>2568</v>
      </c>
      <c r="H4755" s="5">
        <v>1590003.13</v>
      </c>
      <c r="I4755">
        <f>IFERROR(VLOOKUP(G4755,'NCES Match'!$A$2:$B$1307,2,FALSE),"")</f>
        <v>4835070</v>
      </c>
      <c r="J4755" t="str" cm="1">
        <f t="array" ref="J4755">IFERROR(_xlfn.IFS(B4755=2015,H4755/$O$13,B4755=2016,H4755/$O$14,B4755=2017,H4755/$O$15,B4755=2018,H4755/$O$16,B4755=2019,H4755/$O$17,B4755=2020,H4755/$O$18,B4755=2021,H4755/$O$19,B4755=2022,H4755/$O$20),"")</f>
        <v/>
      </c>
      <c r="K4755" s="3" t="str" cm="1">
        <f t="array" ref="K4755">IFERROR(_xlfn.IFS(B4755=2015,J4755*$P$4,B4755=2016,J4755*$P$5,B4755=2017,J4755*$P$6,B4755=2018,J4755*$P$7,B4755=2019,J4755*$P$8,B4755=2020,J4755*$P$9,B4755=2021,J4755*$P$10,B4755=2022,J4755*$P$11),"")</f>
        <v/>
      </c>
      <c r="L4755" s="3">
        <f t="shared" si="75"/>
        <v>1590003.13</v>
      </c>
    </row>
    <row r="4756" spans="1:12">
      <c r="A4756">
        <v>4830180</v>
      </c>
      <c r="B4756">
        <v>2015</v>
      </c>
      <c r="C4756" t="s">
        <v>381</v>
      </c>
      <c r="D4756" t="s">
        <v>2211</v>
      </c>
      <c r="E4756" t="s">
        <v>2212</v>
      </c>
      <c r="G4756" t="s">
        <v>2213</v>
      </c>
      <c r="H4756" s="5">
        <v>118509.69</v>
      </c>
      <c r="I4756">
        <f>IFERROR(VLOOKUP(G4756,'NCES Match'!$A$2:$B$1307,2,FALSE),"")</f>
        <v>4830180</v>
      </c>
      <c r="J4756" cm="1">
        <f t="array" ref="J4756">IFERROR(_xlfn.IFS(B4756=2015,H4756/$O$13,B4756=2016,H4756/$O$14,B4756=2017,H4756/$O$15,B4756=2018,H4756/$O$16,B4756=2019,H4756/$O$17,B4756=2020,H4756/$O$18,B4756=2021,H4756/$O$19,B4756=2022,H4756/$O$20),"")</f>
        <v>9.284093637680491E-5</v>
      </c>
      <c r="K4756" s="3" cm="1">
        <f t="array" ref="K4756">IFERROR(_xlfn.IFS(B4756=2015,J4756*$P$4,B4756=2016,J4756*$P$5,B4756=2017,J4756*$P$6,B4756=2018,J4756*$P$7,B4756=2019,J4756*$P$8,B4756=2020,J4756*$P$9,B4756=2021,J4756*$P$10,B4756=2022,J4756*$P$11),"")</f>
        <v>147754.7708262481</v>
      </c>
      <c r="L4756" s="3">
        <f t="shared" si="75"/>
        <v>266264.46082624811</v>
      </c>
    </row>
    <row r="4757" spans="1:12">
      <c r="A4757">
        <v>4830180</v>
      </c>
      <c r="B4757">
        <v>2016</v>
      </c>
      <c r="C4757" t="s">
        <v>4102</v>
      </c>
      <c r="D4757" t="s">
        <v>2211</v>
      </c>
      <c r="E4757" t="s">
        <v>2212</v>
      </c>
      <c r="F4757" t="s">
        <v>4101</v>
      </c>
      <c r="G4757" t="s">
        <v>2213</v>
      </c>
      <c r="H4757" s="5">
        <v>118979</v>
      </c>
      <c r="I4757">
        <f>IFERROR(VLOOKUP(G4757,'NCES Match'!$A$2:$B$1307,2,FALSE),"")</f>
        <v>4830180</v>
      </c>
      <c r="J4757" cm="1">
        <f t="array" ref="J4757">IFERROR(_xlfn.IFS(B4757=2015,H4757/$O$13,B4757=2016,H4757/$O$14,B4757=2017,H4757/$O$15,B4757=2018,H4757/$O$16,B4757=2019,H4757/$O$17,B4757=2020,H4757/$O$18,B4757=2021,H4757/$O$19,B4757=2022,H4757/$O$20),"")</f>
        <v>8.5173128947107596E-5</v>
      </c>
      <c r="K4757" s="3" cm="1">
        <f t="array" ref="K4757">IFERROR(_xlfn.IFS(B4757=2015,J4757*$P$4,B4757=2016,J4757*$P$5,B4757=2017,J4757*$P$6,B4757=2018,J4757*$P$7,B4757=2019,J4757*$P$8,B4757=2020,J4757*$P$9,B4757=2021,J4757*$P$10,B4757=2022,J4757*$P$11),"")</f>
        <v>142718.75635370682</v>
      </c>
      <c r="L4757" s="3">
        <f t="shared" si="75"/>
        <v>261697.75635370682</v>
      </c>
    </row>
    <row r="4758" spans="1:12">
      <c r="A4758">
        <v>4830180</v>
      </c>
      <c r="B4758">
        <v>2017</v>
      </c>
      <c r="D4758" t="s">
        <v>2211</v>
      </c>
      <c r="E4758" t="s">
        <v>2212</v>
      </c>
      <c r="F4758" t="s">
        <v>4101</v>
      </c>
      <c r="G4758" t="s">
        <v>2213</v>
      </c>
      <c r="H4758" s="5">
        <v>122631</v>
      </c>
      <c r="I4758">
        <f>IFERROR(VLOOKUP(G4758,'NCES Match'!$A$2:$B$1307,2,FALSE),"")</f>
        <v>4830180</v>
      </c>
      <c r="J4758" cm="1">
        <f t="array" ref="J4758">IFERROR(_xlfn.IFS(B4758=2015,H4758/$O$13,B4758=2016,H4758/$O$14,B4758=2017,H4758/$O$15,B4758=2018,H4758/$O$16,B4758=2019,H4758/$O$17,B4758=2020,H4758/$O$18,B4758=2021,H4758/$O$19,B4758=2022,H4758/$O$20),"")</f>
        <v>8.454656538925172E-5</v>
      </c>
      <c r="K4758" s="3" cm="1">
        <f t="array" ref="K4758">IFERROR(_xlfn.IFS(B4758=2015,J4758*$P$4,B4758=2016,J4758*$P$5,B4758=2017,J4758*$P$6,B4758=2018,J4758*$P$7,B4758=2019,J4758*$P$8,B4758=2020,J4758*$P$9,B4758=2021,J4758*$P$10,B4758=2022,J4758*$P$11),"")</f>
        <v>143581.02052987731</v>
      </c>
      <c r="L4758" s="3">
        <f t="shared" si="75"/>
        <v>266212.02052987728</v>
      </c>
    </row>
    <row r="4759" spans="1:12">
      <c r="A4759">
        <v>4830180</v>
      </c>
      <c r="B4759">
        <v>2018</v>
      </c>
      <c r="D4759" t="s">
        <v>2211</v>
      </c>
      <c r="E4759" t="s">
        <v>2212</v>
      </c>
      <c r="F4759" t="s">
        <v>4101</v>
      </c>
      <c r="G4759" t="s">
        <v>2213</v>
      </c>
      <c r="H4759" s="5">
        <v>110298</v>
      </c>
      <c r="I4759">
        <f>IFERROR(VLOOKUP(G4759,'NCES Match'!$A$2:$B$1307,2,FALSE),"")</f>
        <v>4830180</v>
      </c>
      <c r="J4759" cm="1">
        <f t="array" ref="J4759">IFERROR(_xlfn.IFS(B4759=2015,H4759/$O$13,B4759=2016,H4759/$O$14,B4759=2017,H4759/$O$15,B4759=2018,H4759/$O$16,B4759=2019,H4759/$O$17,B4759=2020,H4759/$O$18,B4759=2021,H4759/$O$19,B4759=2022,H4759/$O$20),"")</f>
        <v>7.1975934376694562E-5</v>
      </c>
      <c r="K4759" s="3" cm="1">
        <f t="array" ref="K4759">IFERROR(_xlfn.IFS(B4759=2015,J4759*$P$4,B4759=2016,J4759*$P$5,B4759=2017,J4759*$P$6,B4759=2018,J4759*$P$7,B4759=2019,J4759*$P$8,B4759=2020,J4759*$P$9,B4759=2021,J4759*$P$10,B4759=2022,J4759*$P$11),"")</f>
        <v>123572.12028102974</v>
      </c>
      <c r="L4759" s="3">
        <f t="shared" si="75"/>
        <v>233870.12028102973</v>
      </c>
    </row>
    <row r="4760" spans="1:12">
      <c r="A4760">
        <v>4830180</v>
      </c>
      <c r="B4760">
        <v>2019</v>
      </c>
      <c r="D4760" t="s">
        <v>2211</v>
      </c>
      <c r="E4760" t="s">
        <v>2212</v>
      </c>
      <c r="F4760" t="s">
        <v>4101</v>
      </c>
      <c r="G4760" t="s">
        <v>2213</v>
      </c>
      <c r="H4760" s="5">
        <v>124787</v>
      </c>
      <c r="I4760">
        <f>IFERROR(VLOOKUP(G4760,'NCES Match'!$A$2:$B$1307,2,FALSE),"")</f>
        <v>4830180</v>
      </c>
      <c r="J4760" cm="1">
        <f t="array" ref="J4760">IFERROR(_xlfn.IFS(B4760=2015,H4760/$O$13,B4760=2016,H4760/$O$14,B4760=2017,H4760/$O$15,B4760=2018,H4760/$O$16,B4760=2019,H4760/$O$17,B4760=2020,H4760/$O$18,B4760=2021,H4760/$O$19,B4760=2022,H4760/$O$20),"")</f>
        <v>7.9012635985019228E-5</v>
      </c>
      <c r="K4760" s="3" cm="1">
        <f t="array" ref="K4760">IFERROR(_xlfn.IFS(B4760=2015,J4760*$P$4,B4760=2016,J4760*$P$5,B4760=2017,J4760*$P$6,B4760=2018,J4760*$P$7,B4760=2019,J4760*$P$8,B4760=2020,J4760*$P$9,B4760=2021,J4760*$P$10,B4760=2022,J4760*$P$11),"")</f>
        <v>137318.11195750881</v>
      </c>
      <c r="L4760" s="3">
        <f t="shared" si="75"/>
        <v>262105.11195750881</v>
      </c>
    </row>
    <row r="4761" spans="1:12">
      <c r="A4761">
        <v>4830180</v>
      </c>
      <c r="B4761">
        <v>2020</v>
      </c>
      <c r="D4761" t="s">
        <v>2211</v>
      </c>
      <c r="E4761" t="s">
        <v>2212</v>
      </c>
      <c r="F4761" t="s">
        <v>4230</v>
      </c>
      <c r="G4761" t="s">
        <v>2213</v>
      </c>
      <c r="H4761" s="5">
        <v>127971</v>
      </c>
      <c r="I4761">
        <f>IFERROR(VLOOKUP(G4761,'NCES Match'!$A$2:$B$1307,2,FALSE),"")</f>
        <v>4830180</v>
      </c>
      <c r="J4761" cm="1">
        <f t="array" ref="J4761">IFERROR(_xlfn.IFS(B4761=2015,H4761/$O$13,B4761=2016,H4761/$O$14,B4761=2017,H4761/$O$15,B4761=2018,H4761/$O$16,B4761=2019,H4761/$O$17,B4761=2020,H4761/$O$18,B4761=2021,H4761/$O$19,B4761=2022,H4761/$O$20),"")</f>
        <v>6.934845270751213E-5</v>
      </c>
      <c r="K4761" s="3" cm="1">
        <f t="array" ref="K4761">IFERROR(_xlfn.IFS(B4761=2015,J4761*$P$4,B4761=2016,J4761*$P$5,B4761=2017,J4761*$P$6,B4761=2018,J4761*$P$7,B4761=2019,J4761*$P$8,B4761=2020,J4761*$P$9,B4761=2021,J4761*$P$10,B4761=2022,J4761*$P$11),"")</f>
        <v>146186.73352332995</v>
      </c>
      <c r="L4761" s="3">
        <f t="shared" si="75"/>
        <v>274157.73352332995</v>
      </c>
    </row>
    <row r="4762" spans="1:12">
      <c r="A4762">
        <v>4830180</v>
      </c>
      <c r="B4762">
        <v>2021</v>
      </c>
      <c r="D4762" t="s">
        <v>2211</v>
      </c>
      <c r="E4762" t="s">
        <v>2212</v>
      </c>
      <c r="F4762" t="s">
        <v>4101</v>
      </c>
      <c r="G4762" t="s">
        <v>2213</v>
      </c>
      <c r="H4762" s="5">
        <v>132826.97</v>
      </c>
      <c r="I4762">
        <f>IFERROR(VLOOKUP(G4762,'NCES Match'!$A$2:$B$1307,2,FALSE),"")</f>
        <v>4830180</v>
      </c>
      <c r="J4762" cm="1">
        <f t="array" ref="J4762">IFERROR(_xlfn.IFS(B4762=2015,H4762/$O$13,B4762=2016,H4762/$O$14,B4762=2017,H4762/$O$15,B4762=2018,H4762/$O$16,B4762=2019,H4762/$O$17,B4762=2020,H4762/$O$18,B4762=2021,H4762/$O$19,B4762=2022,H4762/$O$20),"")</f>
        <v>6.7959991496088158E-5</v>
      </c>
      <c r="K4762" s="3" cm="1">
        <f t="array" ref="K4762">IFERROR(_xlfn.IFS(B4762=2015,J4762*$P$4,B4762=2016,J4762*$P$5,B4762=2017,J4762*$P$6,B4762=2018,J4762*$P$7,B4762=2019,J4762*$P$8,B4762=2020,J4762*$P$9,B4762=2021,J4762*$P$10,B4762=2022,J4762*$P$11),"")</f>
        <v>145471.9835892035</v>
      </c>
      <c r="L4762" s="3">
        <f t="shared" si="75"/>
        <v>278298.95358920353</v>
      </c>
    </row>
    <row r="4763" spans="1:12">
      <c r="A4763">
        <v>4830180</v>
      </c>
      <c r="B4763">
        <v>2022</v>
      </c>
      <c r="D4763" t="s">
        <v>2211</v>
      </c>
      <c r="E4763" t="s">
        <v>2212</v>
      </c>
      <c r="F4763" t="s">
        <v>4101</v>
      </c>
      <c r="G4763" t="s">
        <v>2213</v>
      </c>
      <c r="H4763" s="5">
        <v>158591.96</v>
      </c>
      <c r="I4763">
        <f>IFERROR(VLOOKUP(G4763,'NCES Match'!$A$2:$B$1307,2,FALSE),"")</f>
        <v>4830180</v>
      </c>
      <c r="J4763" cm="1">
        <f t="array" ref="J4763">IFERROR(_xlfn.IFS(B4763=2015,H4763/$O$13,B4763=2016,H4763/$O$14,B4763=2017,H4763/$O$15,B4763=2018,H4763/$O$16,B4763=2019,H4763/$O$17,B4763=2020,H4763/$O$18,B4763=2021,H4763/$O$19,B4763=2022,H4763/$O$20),"")</f>
        <v>6.965844851991514E-5</v>
      </c>
      <c r="K4763" s="3" cm="1">
        <f t="array" ref="K4763">IFERROR(_xlfn.IFS(B4763=2015,J4763*$P$4,B4763=2016,J4763*$P$5,B4763=2017,J4763*$P$6,B4763=2018,J4763*$P$7,B4763=2019,J4763*$P$8,B4763=2020,J4763*$P$9,B4763=2021,J4763*$P$10,B4763=2022,J4763*$P$11),"")</f>
        <v>150008.28511196311</v>
      </c>
      <c r="L4763" s="3">
        <f t="shared" si="75"/>
        <v>308600.24511196313</v>
      </c>
    </row>
    <row r="4764" spans="1:12">
      <c r="A4764">
        <v>4830180</v>
      </c>
      <c r="B4764">
        <v>2023</v>
      </c>
      <c r="D4764" t="s">
        <v>2211</v>
      </c>
      <c r="E4764" t="s">
        <v>2212</v>
      </c>
      <c r="F4764" t="s">
        <v>4101</v>
      </c>
      <c r="G4764" t="s">
        <v>2213</v>
      </c>
      <c r="H4764" s="5">
        <v>187227.01</v>
      </c>
      <c r="I4764">
        <f>IFERROR(VLOOKUP(G4764,'NCES Match'!$A$2:$B$1307,2,FALSE),"")</f>
        <v>4830180</v>
      </c>
      <c r="J4764" t="str" cm="1">
        <f t="array" ref="J4764">IFERROR(_xlfn.IFS(B4764=2015,H4764/$O$13,B4764=2016,H4764/$O$14,B4764=2017,H4764/$O$15,B4764=2018,H4764/$O$16,B4764=2019,H4764/$O$17,B4764=2020,H4764/$O$18,B4764=2021,H4764/$O$19,B4764=2022,H4764/$O$20),"")</f>
        <v/>
      </c>
      <c r="K4764" s="3" t="str" cm="1">
        <f t="array" ref="K4764">IFERROR(_xlfn.IFS(B4764=2015,J4764*$P$4,B4764=2016,J4764*$P$5,B4764=2017,J4764*$P$6,B4764=2018,J4764*$P$7,B4764=2019,J4764*$P$8,B4764=2020,J4764*$P$9,B4764=2021,J4764*$P$10,B4764=2022,J4764*$P$11),"")</f>
        <v/>
      </c>
      <c r="L4764" s="3">
        <f t="shared" si="75"/>
        <v>187227.01</v>
      </c>
    </row>
    <row r="4765" spans="1:12">
      <c r="A4765">
        <v>4843400</v>
      </c>
      <c r="B4765">
        <v>2015</v>
      </c>
      <c r="C4765" t="s">
        <v>381</v>
      </c>
      <c r="D4765" t="s">
        <v>3259</v>
      </c>
      <c r="E4765" t="s">
        <v>3260</v>
      </c>
      <c r="G4765" t="s">
        <v>3261</v>
      </c>
      <c r="H4765" s="5">
        <v>37744.050000000003</v>
      </c>
      <c r="I4765">
        <f>IFERROR(VLOOKUP(G4765,'NCES Match'!$A$2:$B$1307,2,FALSE),"")</f>
        <v>4843400</v>
      </c>
      <c r="J4765" cm="1">
        <f t="array" ref="J4765">IFERROR(_xlfn.IFS(B4765=2015,H4765/$O$13,B4765=2016,H4765/$O$14,B4765=2017,H4765/$O$15,B4765=2018,H4765/$O$16,B4765=2019,H4765/$O$17,B4765=2020,H4765/$O$18,B4765=2021,H4765/$O$19,B4765=2022,H4765/$O$20),"")</f>
        <v>2.9568830571178978E-5</v>
      </c>
      <c r="K4765" s="3" cm="1">
        <f t="array" ref="K4765">IFERROR(_xlfn.IFS(B4765=2015,J4765*$P$4,B4765=2016,J4765*$P$5,B4765=2017,J4765*$P$6,B4765=2018,J4765*$P$7,B4765=2019,J4765*$P$8,B4765=2020,J4765*$P$9,B4765=2021,J4765*$P$10,B4765=2022,J4765*$P$11),"")</f>
        <v>47058.290826720164</v>
      </c>
      <c r="L4765" s="3">
        <f t="shared" si="75"/>
        <v>84802.340826720174</v>
      </c>
    </row>
    <row r="4766" spans="1:12">
      <c r="A4766">
        <v>4843400</v>
      </c>
      <c r="B4766">
        <v>2016</v>
      </c>
      <c r="C4766" t="s">
        <v>4102</v>
      </c>
      <c r="D4766" t="s">
        <v>3259</v>
      </c>
      <c r="E4766" t="s">
        <v>3260</v>
      </c>
      <c r="F4766" t="s">
        <v>4101</v>
      </c>
      <c r="G4766" t="s">
        <v>3261</v>
      </c>
      <c r="H4766" s="5">
        <v>31080</v>
      </c>
      <c r="I4766">
        <f>IFERROR(VLOOKUP(G4766,'NCES Match'!$A$2:$B$1307,2,FALSE),"")</f>
        <v>4843400</v>
      </c>
      <c r="J4766" cm="1">
        <f t="array" ref="J4766">IFERROR(_xlfn.IFS(B4766=2015,H4766/$O$13,B4766=2016,H4766/$O$14,B4766=2017,H4766/$O$15,B4766=2018,H4766/$O$16,B4766=2019,H4766/$O$17,B4766=2020,H4766/$O$18,B4766=2021,H4766/$O$19,B4766=2022,H4766/$O$20),"")</f>
        <v>2.2249143526808124E-5</v>
      </c>
      <c r="K4766" s="3" cm="1">
        <f t="array" ref="K4766">IFERROR(_xlfn.IFS(B4766=2015,J4766*$P$4,B4766=2016,J4766*$P$5,B4766=2017,J4766*$P$6,B4766=2018,J4766*$P$7,B4766=2019,J4766*$P$8,B4766=2020,J4766*$P$9,B4766=2021,J4766*$P$10,B4766=2022,J4766*$P$11),"")</f>
        <v>37281.360134756622</v>
      </c>
      <c r="L4766" s="3">
        <f t="shared" si="75"/>
        <v>68361.360134756629</v>
      </c>
    </row>
    <row r="4767" spans="1:12">
      <c r="A4767">
        <v>4843400</v>
      </c>
      <c r="B4767">
        <v>2017</v>
      </c>
      <c r="D4767" t="s">
        <v>3259</v>
      </c>
      <c r="E4767" t="s">
        <v>3260</v>
      </c>
      <c r="F4767" t="s">
        <v>4101</v>
      </c>
      <c r="G4767" t="s">
        <v>3261</v>
      </c>
      <c r="H4767" s="5">
        <v>32929</v>
      </c>
      <c r="I4767">
        <f>IFERROR(VLOOKUP(G4767,'NCES Match'!$A$2:$B$1307,2,FALSE),"")</f>
        <v>4843400</v>
      </c>
      <c r="J4767" cm="1">
        <f t="array" ref="J4767">IFERROR(_xlfn.IFS(B4767=2015,H4767/$O$13,B4767=2016,H4767/$O$14,B4767=2017,H4767/$O$15,B4767=2018,H4767/$O$16,B4767=2019,H4767/$O$17,B4767=2020,H4767/$O$18,B4767=2021,H4767/$O$19,B4767=2022,H4767/$O$20),"")</f>
        <v>2.270252914599628E-5</v>
      </c>
      <c r="K4767" s="3" cm="1">
        <f t="array" ref="K4767">IFERROR(_xlfn.IFS(B4767=2015,J4767*$P$4,B4767=2016,J4767*$P$5,B4767=2017,J4767*$P$6,B4767=2018,J4767*$P$7,B4767=2019,J4767*$P$8,B4767=2020,J4767*$P$9,B4767=2021,J4767*$P$10,B4767=2022,J4767*$P$11),"")</f>
        <v>38554.520676079701</v>
      </c>
      <c r="L4767" s="3">
        <f t="shared" si="75"/>
        <v>71483.520676079701</v>
      </c>
    </row>
    <row r="4768" spans="1:12">
      <c r="A4768">
        <v>4843400</v>
      </c>
      <c r="B4768">
        <v>2018</v>
      </c>
      <c r="D4768" t="s">
        <v>3259</v>
      </c>
      <c r="E4768" t="s">
        <v>3260</v>
      </c>
      <c r="F4768" t="s">
        <v>4101</v>
      </c>
      <c r="G4768" t="s">
        <v>3261</v>
      </c>
      <c r="H4768" s="5">
        <v>31854</v>
      </c>
      <c r="I4768">
        <f>IFERROR(VLOOKUP(G4768,'NCES Match'!$A$2:$B$1307,2,FALSE),"")</f>
        <v>4843400</v>
      </c>
      <c r="J4768" cm="1">
        <f t="array" ref="J4768">IFERROR(_xlfn.IFS(B4768=2015,H4768/$O$13,B4768=2016,H4768/$O$14,B4768=2017,H4768/$O$15,B4768=2018,H4768/$O$16,B4768=2019,H4768/$O$17,B4768=2020,H4768/$O$18,B4768=2021,H4768/$O$19,B4768=2022,H4768/$O$20),"")</f>
        <v>2.0786609128318088E-5</v>
      </c>
      <c r="K4768" s="3" cm="1">
        <f t="array" ref="K4768">IFERROR(_xlfn.IFS(B4768=2015,J4768*$P$4,B4768=2016,J4768*$P$5,B4768=2017,J4768*$P$6,B4768=2018,J4768*$P$7,B4768=2019,J4768*$P$8,B4768=2020,J4768*$P$9,B4768=2021,J4768*$P$10,B4768=2022,J4768*$P$11),"")</f>
        <v>35687.558427459437</v>
      </c>
      <c r="L4768" s="3">
        <f t="shared" si="75"/>
        <v>67541.558427459444</v>
      </c>
    </row>
    <row r="4769" spans="1:12">
      <c r="A4769">
        <v>4843400</v>
      </c>
      <c r="B4769">
        <v>2019</v>
      </c>
      <c r="D4769" t="s">
        <v>3259</v>
      </c>
      <c r="E4769" t="s">
        <v>3260</v>
      </c>
      <c r="F4769" t="s">
        <v>4101</v>
      </c>
      <c r="G4769" t="s">
        <v>3261</v>
      </c>
      <c r="H4769" s="5">
        <v>35261</v>
      </c>
      <c r="I4769">
        <f>IFERROR(VLOOKUP(G4769,'NCES Match'!$A$2:$B$1307,2,FALSE),"")</f>
        <v>4843400</v>
      </c>
      <c r="J4769" cm="1">
        <f t="array" ref="J4769">IFERROR(_xlfn.IFS(B4769=2015,H4769/$O$13,B4769=2016,H4769/$O$14,B4769=2017,H4769/$O$15,B4769=2018,H4769/$O$16,B4769=2019,H4769/$O$17,B4769=2020,H4769/$O$18,B4769=2021,H4769/$O$19,B4769=2022,H4769/$O$20),"")</f>
        <v>2.2326560919549015E-5</v>
      </c>
      <c r="K4769" s="3" cm="1">
        <f t="array" ref="K4769">IFERROR(_xlfn.IFS(B4769=2015,J4769*$P$4,B4769=2016,J4769*$P$5,B4769=2017,J4769*$P$6,B4769=2018,J4769*$P$7,B4769=2019,J4769*$P$8,B4769=2020,J4769*$P$9,B4769=2021,J4769*$P$10,B4769=2022,J4769*$P$11),"")</f>
        <v>38801.910020544754</v>
      </c>
      <c r="L4769" s="3">
        <f t="shared" si="75"/>
        <v>74062.910020544747</v>
      </c>
    </row>
    <row r="4770" spans="1:12">
      <c r="A4770">
        <v>4843400</v>
      </c>
      <c r="B4770">
        <v>2020</v>
      </c>
      <c r="D4770" t="s">
        <v>3259</v>
      </c>
      <c r="E4770" t="s">
        <v>3260</v>
      </c>
      <c r="F4770" t="s">
        <v>4230</v>
      </c>
      <c r="G4770" t="s">
        <v>3261</v>
      </c>
      <c r="H4770" s="5">
        <v>42883</v>
      </c>
      <c r="I4770">
        <f>IFERROR(VLOOKUP(G4770,'NCES Match'!$A$2:$B$1307,2,FALSE),"")</f>
        <v>4843400</v>
      </c>
      <c r="J4770" cm="1">
        <f t="array" ref="J4770">IFERROR(_xlfn.IFS(B4770=2015,H4770/$O$13,B4770=2016,H4770/$O$14,B4770=2017,H4770/$O$15,B4770=2018,H4770/$O$16,B4770=2019,H4770/$O$17,B4770=2020,H4770/$O$18,B4770=2021,H4770/$O$19,B4770=2022,H4770/$O$20),"")</f>
        <v>2.3238622011676419E-5</v>
      </c>
      <c r="K4770" s="3" cm="1">
        <f t="array" ref="K4770">IFERROR(_xlfn.IFS(B4770=2015,J4770*$P$4,B4770=2016,J4770*$P$5,B4770=2017,J4770*$P$6,B4770=2018,J4770*$P$7,B4770=2019,J4770*$P$8,B4770=2020,J4770*$P$9,B4770=2021,J4770*$P$10,B4770=2022,J4770*$P$11),"")</f>
        <v>48987.080617334854</v>
      </c>
      <c r="L4770" s="3">
        <f t="shared" si="75"/>
        <v>91870.080617334854</v>
      </c>
    </row>
    <row r="4771" spans="1:12">
      <c r="A4771">
        <v>4843400</v>
      </c>
      <c r="B4771">
        <v>2021</v>
      </c>
      <c r="D4771" t="s">
        <v>3259</v>
      </c>
      <c r="E4771" t="s">
        <v>3260</v>
      </c>
      <c r="F4771" t="s">
        <v>4101</v>
      </c>
      <c r="G4771" t="s">
        <v>3261</v>
      </c>
      <c r="H4771" s="5">
        <v>44392.41</v>
      </c>
      <c r="I4771">
        <f>IFERROR(VLOOKUP(G4771,'NCES Match'!$A$2:$B$1307,2,FALSE),"")</f>
        <v>4843400</v>
      </c>
      <c r="J4771" cm="1">
        <f t="array" ref="J4771">IFERROR(_xlfn.IFS(B4771=2015,H4771/$O$13,B4771=2016,H4771/$O$14,B4771=2017,H4771/$O$15,B4771=2018,H4771/$O$16,B4771=2019,H4771/$O$17,B4771=2020,H4771/$O$18,B4771=2021,H4771/$O$19,B4771=2022,H4771/$O$20),"")</f>
        <v>2.2713066526254863E-5</v>
      </c>
      <c r="K4771" s="3" cm="1">
        <f t="array" ref="K4771">IFERROR(_xlfn.IFS(B4771=2015,J4771*$P$4,B4771=2016,J4771*$P$5,B4771=2017,J4771*$P$6,B4771=2018,J4771*$P$7,B4771=2019,J4771*$P$8,B4771=2020,J4771*$P$9,B4771=2021,J4771*$P$10,B4771=2022,J4771*$P$11),"")</f>
        <v>48618.52934690292</v>
      </c>
      <c r="L4771" s="3">
        <f t="shared" si="75"/>
        <v>93010.939346902916</v>
      </c>
    </row>
    <row r="4772" spans="1:12">
      <c r="A4772">
        <v>4843400</v>
      </c>
      <c r="B4772">
        <v>2022</v>
      </c>
      <c r="D4772" t="s">
        <v>3259</v>
      </c>
      <c r="E4772" t="s">
        <v>3260</v>
      </c>
      <c r="F4772" t="s">
        <v>4101</v>
      </c>
      <c r="G4772" t="s">
        <v>3261</v>
      </c>
      <c r="H4772" s="5">
        <v>52069.64</v>
      </c>
      <c r="I4772">
        <f>IFERROR(VLOOKUP(G4772,'NCES Match'!$A$2:$B$1307,2,FALSE),"")</f>
        <v>4843400</v>
      </c>
      <c r="J4772" cm="1">
        <f t="array" ref="J4772">IFERROR(_xlfn.IFS(B4772=2015,H4772/$O$13,B4772=2016,H4772/$O$14,B4772=2017,H4772/$O$15,B4772=2018,H4772/$O$16,B4772=2019,H4772/$O$17,B4772=2020,H4772/$O$18,B4772=2021,H4772/$O$19,B4772=2022,H4772/$O$20),"")</f>
        <v>2.2870581443034778E-5</v>
      </c>
      <c r="K4772" s="3" cm="1">
        <f t="array" ref="K4772">IFERROR(_xlfn.IFS(B4772=2015,J4772*$P$4,B4772=2016,J4772*$P$5,B4772=2017,J4772*$P$6,B4772=2018,J4772*$P$7,B4772=2019,J4772*$P$8,B4772=2020,J4772*$P$9,B4772=2021,J4772*$P$10,B4772=2022,J4772*$P$11),"")</f>
        <v>49251.408474914351</v>
      </c>
      <c r="L4772" s="3">
        <f t="shared" si="75"/>
        <v>101321.04847491435</v>
      </c>
    </row>
    <row r="4773" spans="1:12">
      <c r="A4773">
        <v>4843400</v>
      </c>
      <c r="B4773">
        <v>2023</v>
      </c>
      <c r="D4773" t="s">
        <v>3259</v>
      </c>
      <c r="E4773" t="s">
        <v>3260</v>
      </c>
      <c r="F4773" t="s">
        <v>4101</v>
      </c>
      <c r="G4773" t="s">
        <v>3261</v>
      </c>
      <c r="H4773" s="5">
        <v>53892.21</v>
      </c>
      <c r="I4773">
        <f>IFERROR(VLOOKUP(G4773,'NCES Match'!$A$2:$B$1307,2,FALSE),"")</f>
        <v>4843400</v>
      </c>
      <c r="J4773" t="str" cm="1">
        <f t="array" ref="J4773">IFERROR(_xlfn.IFS(B4773=2015,H4773/$O$13,B4773=2016,H4773/$O$14,B4773=2017,H4773/$O$15,B4773=2018,H4773/$O$16,B4773=2019,H4773/$O$17,B4773=2020,H4773/$O$18,B4773=2021,H4773/$O$19,B4773=2022,H4773/$O$20),"")</f>
        <v/>
      </c>
      <c r="K4773" s="3" t="str" cm="1">
        <f t="array" ref="K4773">IFERROR(_xlfn.IFS(B4773=2015,J4773*$P$4,B4773=2016,J4773*$P$5,B4773=2017,J4773*$P$6,B4773=2018,J4773*$P$7,B4773=2019,J4773*$P$8,B4773=2020,J4773*$P$9,B4773=2021,J4773*$P$10,B4773=2022,J4773*$P$11),"")</f>
        <v/>
      </c>
      <c r="L4773" s="3">
        <f t="shared" si="75"/>
        <v>53892.21</v>
      </c>
    </row>
    <row r="4774" spans="1:12">
      <c r="A4774">
        <v>4822230</v>
      </c>
      <c r="B4774">
        <v>2015</v>
      </c>
      <c r="C4774" t="s">
        <v>381</v>
      </c>
      <c r="D4774" t="s">
        <v>1556</v>
      </c>
      <c r="E4774" t="s">
        <v>1557</v>
      </c>
      <c r="G4774" t="s">
        <v>1558</v>
      </c>
      <c r="H4774" s="5">
        <v>106070.8</v>
      </c>
      <c r="I4774">
        <f>IFERROR(VLOOKUP(G4774,'NCES Match'!$A$2:$B$1307,2,FALSE),"")</f>
        <v>4822230</v>
      </c>
      <c r="J4774" cm="1">
        <f t="array" ref="J4774">IFERROR(_xlfn.IFS(B4774=2015,H4774/$O$13,B4774=2016,H4774/$O$14,B4774=2017,H4774/$O$15,B4774=2018,H4774/$O$16,B4774=2019,H4774/$O$17,B4774=2020,H4774/$O$18,B4774=2021,H4774/$O$19,B4774=2022,H4774/$O$20),"")</f>
        <v>8.3096263218955331E-5</v>
      </c>
      <c r="K4774" s="3" cm="1">
        <f t="array" ref="K4774">IFERROR(_xlfn.IFS(B4774=2015,J4774*$P$4,B4774=2016,J4774*$P$5,B4774=2017,J4774*$P$6,B4774=2018,J4774*$P$7,B4774=2019,J4774*$P$8,B4774=2020,J4774*$P$9,B4774=2021,J4774*$P$10,B4774=2022,J4774*$P$11),"")</f>
        <v>132246.28927268984</v>
      </c>
      <c r="L4774" s="3">
        <f t="shared" si="75"/>
        <v>238317.08927268983</v>
      </c>
    </row>
    <row r="4775" spans="1:12">
      <c r="A4775">
        <v>4822230</v>
      </c>
      <c r="B4775">
        <v>2016</v>
      </c>
      <c r="C4775" t="s">
        <v>4102</v>
      </c>
      <c r="D4775" t="s">
        <v>1556</v>
      </c>
      <c r="E4775" t="s">
        <v>1557</v>
      </c>
      <c r="F4775" t="s">
        <v>4101</v>
      </c>
      <c r="G4775" t="s">
        <v>1558</v>
      </c>
      <c r="H4775" s="5">
        <v>110957</v>
      </c>
      <c r="I4775">
        <f>IFERROR(VLOOKUP(G4775,'NCES Match'!$A$2:$B$1307,2,FALSE),"")</f>
        <v>4822230</v>
      </c>
      <c r="J4775" cm="1">
        <f t="array" ref="J4775">IFERROR(_xlfn.IFS(B4775=2015,H4775/$O$13,B4775=2016,H4775/$O$14,B4775=2017,H4775/$O$15,B4775=2018,H4775/$O$16,B4775=2019,H4775/$O$17,B4775=2020,H4775/$O$18,B4775=2021,H4775/$O$19,B4775=2022,H4775/$O$20),"")</f>
        <v>7.9430444604377379E-5</v>
      </c>
      <c r="K4775" s="3" cm="1">
        <f t="array" ref="K4775">IFERROR(_xlfn.IFS(B4775=2015,J4775*$P$4,B4775=2016,J4775*$P$5,B4775=2017,J4775*$P$6,B4775=2018,J4775*$P$7,B4775=2019,J4775*$P$8,B4775=2020,J4775*$P$9,B4775=2021,J4775*$P$10,B4775=2022,J4775*$P$11),"")</f>
        <v>133096.13502162774</v>
      </c>
      <c r="L4775" s="3">
        <f t="shared" si="75"/>
        <v>244053.13502162774</v>
      </c>
    </row>
    <row r="4776" spans="1:12">
      <c r="A4776">
        <v>4822230</v>
      </c>
      <c r="B4776">
        <v>2017</v>
      </c>
      <c r="D4776" t="s">
        <v>1556</v>
      </c>
      <c r="E4776" t="s">
        <v>1557</v>
      </c>
      <c r="F4776" t="s">
        <v>4101</v>
      </c>
      <c r="G4776" t="s">
        <v>1558</v>
      </c>
      <c r="H4776" s="5">
        <v>122401</v>
      </c>
      <c r="I4776">
        <f>IFERROR(VLOOKUP(G4776,'NCES Match'!$A$2:$B$1307,2,FALSE),"")</f>
        <v>4822230</v>
      </c>
      <c r="J4776" cm="1">
        <f t="array" ref="J4776">IFERROR(_xlfn.IFS(B4776=2015,H4776/$O$13,B4776=2016,H4776/$O$14,B4776=2017,H4776/$O$15,B4776=2018,H4776/$O$16,B4776=2019,H4776/$O$17,B4776=2020,H4776/$O$18,B4776=2021,H4776/$O$19,B4776=2022,H4776/$O$20),"")</f>
        <v>8.4387994472929356E-5</v>
      </c>
      <c r="K4776" s="3" cm="1">
        <f t="array" ref="K4776">IFERROR(_xlfn.IFS(B4776=2015,J4776*$P$4,B4776=2016,J4776*$P$5,B4776=2017,J4776*$P$6,B4776=2018,J4776*$P$7,B4776=2019,J4776*$P$8,B4776=2020,J4776*$P$9,B4776=2021,J4776*$P$10,B4776=2022,J4776*$P$11),"")</f>
        <v>143311.72781660032</v>
      </c>
      <c r="L4776" s="3">
        <f t="shared" si="75"/>
        <v>265712.72781660035</v>
      </c>
    </row>
    <row r="4777" spans="1:12">
      <c r="A4777">
        <v>4822230</v>
      </c>
      <c r="B4777">
        <v>2018</v>
      </c>
      <c r="D4777" t="s">
        <v>1556</v>
      </c>
      <c r="E4777" t="s">
        <v>1557</v>
      </c>
      <c r="F4777" t="s">
        <v>4101</v>
      </c>
      <c r="G4777" t="s">
        <v>1558</v>
      </c>
      <c r="H4777" s="5">
        <v>139453</v>
      </c>
      <c r="I4777">
        <f>IFERROR(VLOOKUP(G4777,'NCES Match'!$A$2:$B$1307,2,FALSE),"")</f>
        <v>4822230</v>
      </c>
      <c r="J4777" cm="1">
        <f t="array" ref="J4777">IFERROR(_xlfn.IFS(B4777=2015,H4777/$O$13,B4777=2016,H4777/$O$14,B4777=2017,H4777/$O$15,B4777=2018,H4777/$O$16,B4777=2019,H4777/$O$17,B4777=2020,H4777/$O$18,B4777=2021,H4777/$O$19,B4777=2022,H4777/$O$20),"")</f>
        <v>9.100128720949778E-5</v>
      </c>
      <c r="K4777" s="3" cm="1">
        <f t="array" ref="K4777">IFERROR(_xlfn.IFS(B4777=2015,J4777*$P$4,B4777=2016,J4777*$P$5,B4777=2017,J4777*$P$6,B4777=2018,J4777*$P$7,B4777=2019,J4777*$P$8,B4777=2020,J4777*$P$9,B4777=2021,J4777*$P$10,B4777=2022,J4777*$P$11),"")</f>
        <v>156235.86002965094</v>
      </c>
      <c r="L4777" s="3">
        <f t="shared" si="75"/>
        <v>295688.86002965097</v>
      </c>
    </row>
    <row r="4778" spans="1:12">
      <c r="A4778">
        <v>4822230</v>
      </c>
      <c r="B4778">
        <v>2019</v>
      </c>
      <c r="D4778" t="s">
        <v>1556</v>
      </c>
      <c r="E4778" t="s">
        <v>1557</v>
      </c>
      <c r="F4778" t="s">
        <v>4101</v>
      </c>
      <c r="G4778" t="s">
        <v>1558</v>
      </c>
      <c r="H4778" s="5">
        <v>154209</v>
      </c>
      <c r="I4778">
        <f>IFERROR(VLOOKUP(G4778,'NCES Match'!$A$2:$B$1307,2,FALSE),"")</f>
        <v>4822230</v>
      </c>
      <c r="J4778" cm="1">
        <f t="array" ref="J4778">IFERROR(_xlfn.IFS(B4778=2015,H4778/$O$13,B4778=2016,H4778/$O$14,B4778=2017,H4778/$O$15,B4778=2018,H4778/$O$16,B4778=2019,H4778/$O$17,B4778=2020,H4778/$O$18,B4778=2021,H4778/$O$19,B4778=2022,H4778/$O$20),"")</f>
        <v>9.7642058728984835E-5</v>
      </c>
      <c r="K4778" s="3" cm="1">
        <f t="array" ref="K4778">IFERROR(_xlfn.IFS(B4778=2015,J4778*$P$4,B4778=2016,J4778*$P$5,B4778=2017,J4778*$P$6,B4778=2018,J4778*$P$7,B4778=2019,J4778*$P$8,B4778=2020,J4778*$P$9,B4778=2021,J4778*$P$10,B4778=2022,J4778*$P$11),"")</f>
        <v>169694.66953172587</v>
      </c>
      <c r="L4778" s="3">
        <f t="shared" si="75"/>
        <v>323903.66953172587</v>
      </c>
    </row>
    <row r="4779" spans="1:12">
      <c r="A4779">
        <v>4822230</v>
      </c>
      <c r="B4779">
        <v>2020</v>
      </c>
      <c r="D4779" t="s">
        <v>1556</v>
      </c>
      <c r="E4779" t="s">
        <v>1557</v>
      </c>
      <c r="F4779" t="s">
        <v>4230</v>
      </c>
      <c r="G4779" t="s">
        <v>1558</v>
      </c>
      <c r="H4779" s="5">
        <v>169687</v>
      </c>
      <c r="I4779">
        <f>IFERROR(VLOOKUP(G4779,'NCES Match'!$A$2:$B$1307,2,FALSE),"")</f>
        <v>4822230</v>
      </c>
      <c r="J4779" cm="1">
        <f t="array" ref="J4779">IFERROR(_xlfn.IFS(B4779=2015,H4779/$O$13,B4779=2016,H4779/$O$14,B4779=2017,H4779/$O$15,B4779=2018,H4779/$O$16,B4779=2019,H4779/$O$17,B4779=2020,H4779/$O$18,B4779=2021,H4779/$O$19,B4779=2022,H4779/$O$20),"")</f>
        <v>9.195466859350644E-5</v>
      </c>
      <c r="K4779" s="3" cm="1">
        <f t="array" ref="K4779">IFERROR(_xlfn.IFS(B4779=2015,J4779*$P$4,B4779=2016,J4779*$P$5,B4779=2017,J4779*$P$6,B4779=2018,J4779*$P$7,B4779=2019,J4779*$P$8,B4779=2020,J4779*$P$9,B4779=2021,J4779*$P$10,B4779=2022,J4779*$P$11),"")</f>
        <v>193840.70024750367</v>
      </c>
      <c r="L4779" s="3">
        <f t="shared" si="75"/>
        <v>363527.7002475037</v>
      </c>
    </row>
    <row r="4780" spans="1:12">
      <c r="A4780">
        <v>4822230</v>
      </c>
      <c r="B4780">
        <v>2021</v>
      </c>
      <c r="D4780" t="s">
        <v>1556</v>
      </c>
      <c r="E4780" t="s">
        <v>1557</v>
      </c>
      <c r="F4780" t="s">
        <v>4230</v>
      </c>
      <c r="G4780" t="s">
        <v>1558</v>
      </c>
      <c r="H4780" s="5">
        <v>206077.36</v>
      </c>
      <c r="I4780">
        <f>IFERROR(VLOOKUP(G4780,'NCES Match'!$A$2:$B$1307,2,FALSE),"")</f>
        <v>4822230</v>
      </c>
      <c r="J4780" cm="1">
        <f t="array" ref="J4780">IFERROR(_xlfn.IFS(B4780=2015,H4780/$O$13,B4780=2016,H4780/$O$14,B4780=2017,H4780/$O$15,B4780=2018,H4780/$O$16,B4780=2019,H4780/$O$17,B4780=2020,H4780/$O$18,B4780=2021,H4780/$O$19,B4780=2022,H4780/$O$20),"")</f>
        <v>1.0543804193633489E-4</v>
      </c>
      <c r="K4780" s="3" cm="1">
        <f t="array" ref="K4780">IFERROR(_xlfn.IFS(B4780=2015,J4780*$P$4,B4780=2016,J4780*$P$5,B4780=2017,J4780*$P$6,B4780=2018,J4780*$P$7,B4780=2019,J4780*$P$8,B4780=2020,J4780*$P$9,B4780=2021,J4780*$P$10,B4780=2022,J4780*$P$11),"")</f>
        <v>225695.74787429374</v>
      </c>
      <c r="L4780" s="3">
        <f t="shared" si="75"/>
        <v>431773.1078742937</v>
      </c>
    </row>
    <row r="4781" spans="1:12">
      <c r="A4781">
        <v>4822230</v>
      </c>
      <c r="B4781">
        <v>2022</v>
      </c>
      <c r="D4781" t="s">
        <v>1556</v>
      </c>
      <c r="E4781" t="s">
        <v>1557</v>
      </c>
      <c r="F4781" t="s">
        <v>4101</v>
      </c>
      <c r="G4781" t="s">
        <v>1558</v>
      </c>
      <c r="H4781" s="5">
        <v>241791.74</v>
      </c>
      <c r="I4781">
        <f>IFERROR(VLOOKUP(G4781,'NCES Match'!$A$2:$B$1307,2,FALSE),"")</f>
        <v>4822230</v>
      </c>
      <c r="J4781" cm="1">
        <f t="array" ref="J4781">IFERROR(_xlfn.IFS(B4781=2015,H4781/$O$13,B4781=2016,H4781/$O$14,B4781=2017,H4781/$O$15,B4781=2018,H4781/$O$16,B4781=2019,H4781/$O$17,B4781=2020,H4781/$O$18,B4781=2021,H4781/$O$19,B4781=2022,H4781/$O$20),"")</f>
        <v>1.0620234136289572E-4</v>
      </c>
      <c r="K4781" s="3" cm="1">
        <f t="array" ref="K4781">IFERROR(_xlfn.IFS(B4781=2015,J4781*$P$4,B4781=2016,J4781*$P$5,B4781=2017,J4781*$P$6,B4781=2018,J4781*$P$7,B4781=2019,J4781*$P$8,B4781=2020,J4781*$P$9,B4781=2021,J4781*$P$10,B4781=2022,J4781*$P$11),"")</f>
        <v>228704.93732240683</v>
      </c>
      <c r="L4781" s="3">
        <f t="shared" si="75"/>
        <v>470496.67732240679</v>
      </c>
    </row>
    <row r="4782" spans="1:12">
      <c r="A4782">
        <v>4822230</v>
      </c>
      <c r="B4782">
        <v>2023</v>
      </c>
      <c r="D4782" t="s">
        <v>1556</v>
      </c>
      <c r="E4782" t="s">
        <v>1557</v>
      </c>
      <c r="F4782" t="s">
        <v>4101</v>
      </c>
      <c r="G4782" t="s">
        <v>1558</v>
      </c>
      <c r="H4782" s="5">
        <v>311283.94</v>
      </c>
      <c r="I4782">
        <f>IFERROR(VLOOKUP(G4782,'NCES Match'!$A$2:$B$1307,2,FALSE),"")</f>
        <v>4822230</v>
      </c>
      <c r="J4782" t="str" cm="1">
        <f t="array" ref="J4782">IFERROR(_xlfn.IFS(B4782=2015,H4782/$O$13,B4782=2016,H4782/$O$14,B4782=2017,H4782/$O$15,B4782=2018,H4782/$O$16,B4782=2019,H4782/$O$17,B4782=2020,H4782/$O$18,B4782=2021,H4782/$O$19,B4782=2022,H4782/$O$20),"")</f>
        <v/>
      </c>
      <c r="K4782" s="3" t="str" cm="1">
        <f t="array" ref="K4782">IFERROR(_xlfn.IFS(B4782=2015,J4782*$P$4,B4782=2016,J4782*$P$5,B4782=2017,J4782*$P$6,B4782=2018,J4782*$P$7,B4782=2019,J4782*$P$8,B4782=2020,J4782*$P$9,B4782=2021,J4782*$P$10,B4782=2022,J4782*$P$11),"")</f>
        <v/>
      </c>
      <c r="L4782" s="3">
        <f t="shared" si="75"/>
        <v>311283.94</v>
      </c>
    </row>
    <row r="4783" spans="1:12">
      <c r="A4783">
        <v>4823070</v>
      </c>
      <c r="B4783">
        <v>2015</v>
      </c>
      <c r="C4783" t="s">
        <v>381</v>
      </c>
      <c r="D4783" t="s">
        <v>1640</v>
      </c>
      <c r="E4783" t="s">
        <v>1641</v>
      </c>
      <c r="G4783" t="s">
        <v>1642</v>
      </c>
      <c r="H4783" s="5">
        <v>96217.46</v>
      </c>
      <c r="I4783">
        <f>IFERROR(VLOOKUP(G4783,'NCES Match'!$A$2:$B$1307,2,FALSE),"")</f>
        <v>4823070</v>
      </c>
      <c r="J4783" cm="1">
        <f t="array" ref="J4783">IFERROR(_xlfn.IFS(B4783=2015,H4783/$O$13,B4783=2016,H4783/$O$14,B4783=2017,H4783/$O$15,B4783=2018,H4783/$O$16,B4783=2019,H4783/$O$17,B4783=2020,H4783/$O$18,B4783=2021,H4783/$O$19,B4783=2022,H4783/$O$20),"")</f>
        <v>7.5377119644796749E-5</v>
      </c>
      <c r="K4783" s="3" cm="1">
        <f t="array" ref="K4783">IFERROR(_xlfn.IFS(B4783=2015,J4783*$P$4,B4783=2016,J4783*$P$5,B4783=2017,J4783*$P$6,B4783=2018,J4783*$P$7,B4783=2019,J4783*$P$8,B4783=2020,J4783*$P$9,B4783=2021,J4783*$P$10,B4783=2022,J4783*$P$11),"")</f>
        <v>119961.40359310446</v>
      </c>
      <c r="L4783" s="3">
        <f t="shared" si="75"/>
        <v>216178.86359310447</v>
      </c>
    </row>
    <row r="4784" spans="1:12">
      <c r="A4784">
        <v>4823070</v>
      </c>
      <c r="B4784">
        <v>2016</v>
      </c>
      <c r="C4784" t="s">
        <v>4102</v>
      </c>
      <c r="D4784" t="s">
        <v>1640</v>
      </c>
      <c r="E4784" t="s">
        <v>1641</v>
      </c>
      <c r="F4784" t="s">
        <v>4101</v>
      </c>
      <c r="G4784" t="s">
        <v>1642</v>
      </c>
      <c r="H4784" s="5">
        <v>88539</v>
      </c>
      <c r="I4784">
        <f>IFERROR(VLOOKUP(G4784,'NCES Match'!$A$2:$B$1307,2,FALSE),"")</f>
        <v>4823070</v>
      </c>
      <c r="J4784" cm="1">
        <f t="array" ref="J4784">IFERROR(_xlfn.IFS(B4784=2015,H4784/$O$13,B4784=2016,H4784/$O$14,B4784=2017,H4784/$O$15,B4784=2018,H4784/$O$16,B4784=2019,H4784/$O$17,B4784=2020,H4784/$O$18,B4784=2021,H4784/$O$19,B4784=2022,H4784/$O$20),"")</f>
        <v>6.3382140241958316E-5</v>
      </c>
      <c r="K4784" s="3" cm="1">
        <f t="array" ref="K4784">IFERROR(_xlfn.IFS(B4784=2015,J4784*$P$4,B4784=2016,J4784*$P$5,B4784=2017,J4784*$P$6,B4784=2018,J4784*$P$7,B4784=2019,J4784*$P$8,B4784=2020,J4784*$P$9,B4784=2021,J4784*$P$10,B4784=2022,J4784*$P$11),"")</f>
        <v>106205.09475454364</v>
      </c>
      <c r="L4784" s="3">
        <f t="shared" si="75"/>
        <v>194744.09475454362</v>
      </c>
    </row>
    <row r="4785" spans="1:12">
      <c r="A4785">
        <v>4823070</v>
      </c>
      <c r="B4785">
        <v>2017</v>
      </c>
      <c r="D4785" t="s">
        <v>1640</v>
      </c>
      <c r="E4785" t="s">
        <v>1641</v>
      </c>
      <c r="F4785" t="s">
        <v>4101</v>
      </c>
      <c r="G4785" t="s">
        <v>1642</v>
      </c>
      <c r="H4785" s="5">
        <v>88988</v>
      </c>
      <c r="I4785">
        <f>IFERROR(VLOOKUP(G4785,'NCES Match'!$A$2:$B$1307,2,FALSE),"")</f>
        <v>4823070</v>
      </c>
      <c r="J4785" cm="1">
        <f t="array" ref="J4785">IFERROR(_xlfn.IFS(B4785=2015,H4785/$O$13,B4785=2016,H4785/$O$14,B4785=2017,H4785/$O$15,B4785=2018,H4785/$O$16,B4785=2019,H4785/$O$17,B4785=2020,H4785/$O$18,B4785=2021,H4785/$O$19,B4785=2022,H4785/$O$20),"")</f>
        <v>6.1351776963889496E-5</v>
      </c>
      <c r="K4785" s="3" cm="1">
        <f t="array" ref="K4785">IFERROR(_xlfn.IFS(B4785=2015,J4785*$P$4,B4785=2016,J4785*$P$5,B4785=2017,J4785*$P$6,B4785=2018,J4785*$P$7,B4785=2019,J4785*$P$8,B4785=2020,J4785*$P$9,B4785=2021,J4785*$P$10,B4785=2022,J4785*$P$11),"")</f>
        <v>104190.52160475511</v>
      </c>
      <c r="L4785" s="3">
        <f t="shared" si="75"/>
        <v>193178.52160475511</v>
      </c>
    </row>
    <row r="4786" spans="1:12">
      <c r="A4786">
        <v>4823070</v>
      </c>
      <c r="B4786">
        <v>2018</v>
      </c>
      <c r="D4786" t="s">
        <v>1640</v>
      </c>
      <c r="E4786" t="s">
        <v>1641</v>
      </c>
      <c r="F4786" t="s">
        <v>4101</v>
      </c>
      <c r="G4786" t="s">
        <v>1642</v>
      </c>
      <c r="H4786" s="5">
        <v>94572</v>
      </c>
      <c r="I4786">
        <f>IFERROR(VLOOKUP(G4786,'NCES Match'!$A$2:$B$1307,2,FALSE),"")</f>
        <v>4823070</v>
      </c>
      <c r="J4786" cm="1">
        <f t="array" ref="J4786">IFERROR(_xlfn.IFS(B4786=2015,H4786/$O$13,B4786=2016,H4786/$O$14,B4786=2017,H4786/$O$15,B4786=2018,H4786/$O$16,B4786=2019,H4786/$O$17,B4786=2020,H4786/$O$18,B4786=2021,H4786/$O$19,B4786=2022,H4786/$O$20),"")</f>
        <v>6.1713794138359331E-5</v>
      </c>
      <c r="K4786" s="3" cm="1">
        <f t="array" ref="K4786">IFERROR(_xlfn.IFS(B4786=2015,J4786*$P$4,B4786=2016,J4786*$P$5,B4786=2017,J4786*$P$6,B4786=2018,J4786*$P$7,B4786=2019,J4786*$P$8,B4786=2020,J4786*$P$9,B4786=2021,J4786*$P$10,B4786=2022,J4786*$P$11),"")</f>
        <v>105953.53097261548</v>
      </c>
      <c r="L4786" s="3">
        <f t="shared" si="75"/>
        <v>200525.53097261547</v>
      </c>
    </row>
    <row r="4787" spans="1:12">
      <c r="A4787">
        <v>4823070</v>
      </c>
      <c r="B4787">
        <v>2019</v>
      </c>
      <c r="D4787" t="s">
        <v>1640</v>
      </c>
      <c r="E4787" t="s">
        <v>1641</v>
      </c>
      <c r="F4787" t="s">
        <v>4101</v>
      </c>
      <c r="G4787" t="s">
        <v>1642</v>
      </c>
      <c r="H4787" s="5">
        <v>99266</v>
      </c>
      <c r="I4787">
        <f>IFERROR(VLOOKUP(G4787,'NCES Match'!$A$2:$B$1307,2,FALSE),"")</f>
        <v>4823070</v>
      </c>
      <c r="J4787" cm="1">
        <f t="array" ref="J4787">IFERROR(_xlfn.IFS(B4787=2015,H4787/$O$13,B4787=2016,H4787/$O$14,B4787=2017,H4787/$O$15,B4787=2018,H4787/$O$16,B4787=2019,H4787/$O$17,B4787=2020,H4787/$O$18,B4787=2021,H4787/$O$19,B4787=2022,H4787/$O$20),"")</f>
        <v>6.2853248524997947E-5</v>
      </c>
      <c r="K4787" s="3" cm="1">
        <f t="array" ref="K4787">IFERROR(_xlfn.IFS(B4787=2015,J4787*$P$4,B4787=2016,J4787*$P$5,B4787=2017,J4787*$P$6,B4787=2018,J4787*$P$7,B4787=2019,J4787*$P$8,B4787=2020,J4787*$P$9,B4787=2021,J4787*$P$10,B4787=2022,J4787*$P$11),"")</f>
        <v>109234.29284760488</v>
      </c>
      <c r="L4787" s="3">
        <f t="shared" si="75"/>
        <v>208500.2928476049</v>
      </c>
    </row>
    <row r="4788" spans="1:12">
      <c r="A4788">
        <v>4823070</v>
      </c>
      <c r="B4788">
        <v>2020</v>
      </c>
      <c r="D4788" t="s">
        <v>1640</v>
      </c>
      <c r="E4788" t="s">
        <v>1641</v>
      </c>
      <c r="F4788" t="s">
        <v>4230</v>
      </c>
      <c r="G4788" t="s">
        <v>1642</v>
      </c>
      <c r="H4788" s="5">
        <v>103798</v>
      </c>
      <c r="I4788">
        <f>IFERROR(VLOOKUP(G4788,'NCES Match'!$A$2:$B$1307,2,FALSE),"")</f>
        <v>4823070</v>
      </c>
      <c r="J4788" cm="1">
        <f t="array" ref="J4788">IFERROR(_xlfn.IFS(B4788=2015,H4788/$O$13,B4788=2016,H4788/$O$14,B4788=2017,H4788/$O$15,B4788=2018,H4788/$O$16,B4788=2019,H4788/$O$17,B4788=2020,H4788/$O$18,B4788=2021,H4788/$O$19,B4788=2022,H4788/$O$20),"")</f>
        <v>5.6248921194132613E-5</v>
      </c>
      <c r="K4788" s="3" cm="1">
        <f t="array" ref="K4788">IFERROR(_xlfn.IFS(B4788=2015,J4788*$P$4,B4788=2016,J4788*$P$5,B4788=2017,J4788*$P$6,B4788=2018,J4788*$P$7,B4788=2019,J4788*$P$8,B4788=2020,J4788*$P$9,B4788=2021,J4788*$P$10,B4788=2022,J4788*$P$11),"")</f>
        <v>118572.88421794471</v>
      </c>
      <c r="L4788" s="3">
        <f t="shared" si="75"/>
        <v>222370.88421794469</v>
      </c>
    </row>
    <row r="4789" spans="1:12">
      <c r="A4789">
        <v>4823070</v>
      </c>
      <c r="B4789">
        <v>2021</v>
      </c>
      <c r="D4789" t="s">
        <v>1640</v>
      </c>
      <c r="E4789" t="s">
        <v>1641</v>
      </c>
      <c r="F4789" t="s">
        <v>4101</v>
      </c>
      <c r="G4789" t="s">
        <v>1642</v>
      </c>
      <c r="H4789" s="5">
        <v>121413.24</v>
      </c>
      <c r="I4789">
        <f>IFERROR(VLOOKUP(G4789,'NCES Match'!$A$2:$B$1307,2,FALSE),"")</f>
        <v>4823070</v>
      </c>
      <c r="J4789" cm="1">
        <f t="array" ref="J4789">IFERROR(_xlfn.IFS(B4789=2015,H4789/$O$13,B4789=2016,H4789/$O$14,B4789=2017,H4789/$O$15,B4789=2018,H4789/$O$16,B4789=2019,H4789/$O$17,B4789=2020,H4789/$O$18,B4789=2021,H4789/$O$19,B4789=2022,H4789/$O$20),"")</f>
        <v>6.2120236258588981E-5</v>
      </c>
      <c r="K4789" s="3" cm="1">
        <f t="array" ref="K4789">IFERROR(_xlfn.IFS(B4789=2015,J4789*$P$4,B4789=2016,J4789*$P$5,B4789=2017,J4789*$P$6,B4789=2018,J4789*$P$7,B4789=2019,J4789*$P$8,B4789=2020,J4789*$P$9,B4789=2021,J4789*$P$10,B4789=2022,J4789*$P$11),"")</f>
        <v>132971.67628526065</v>
      </c>
      <c r="L4789" s="3">
        <f t="shared" si="75"/>
        <v>254384.91628526064</v>
      </c>
    </row>
    <row r="4790" spans="1:12">
      <c r="A4790">
        <v>4823070</v>
      </c>
      <c r="B4790">
        <v>2022</v>
      </c>
      <c r="D4790" t="s">
        <v>1640</v>
      </c>
      <c r="E4790" t="s">
        <v>1641</v>
      </c>
      <c r="F4790" t="s">
        <v>4101</v>
      </c>
      <c r="G4790" t="s">
        <v>1642</v>
      </c>
      <c r="H4790" s="5">
        <v>151383.94</v>
      </c>
      <c r="I4790">
        <f>IFERROR(VLOOKUP(G4790,'NCES Match'!$A$2:$B$1307,2,FALSE),"")</f>
        <v>4823070</v>
      </c>
      <c r="J4790" cm="1">
        <f t="array" ref="J4790">IFERROR(_xlfn.IFS(B4790=2015,H4790/$O$13,B4790=2016,H4790/$O$14,B4790=2017,H4790/$O$15,B4790=2018,H4790/$O$16,B4790=2019,H4790/$O$17,B4790=2020,H4790/$O$18,B4790=2021,H4790/$O$19,B4790=2022,H4790/$O$20),"")</f>
        <v>6.6492465262626941E-5</v>
      </c>
      <c r="K4790" s="3" cm="1">
        <f t="array" ref="K4790">IFERROR(_xlfn.IFS(B4790=2015,J4790*$P$4,B4790=2016,J4790*$P$5,B4790=2017,J4790*$P$6,B4790=2018,J4790*$P$7,B4790=2019,J4790*$P$8,B4790=2020,J4790*$P$9,B4790=2021,J4790*$P$10,B4790=2022,J4790*$P$11),"")</f>
        <v>143190.39397011243</v>
      </c>
      <c r="L4790" s="3">
        <f t="shared" si="75"/>
        <v>294574.33397011244</v>
      </c>
    </row>
    <row r="4791" spans="1:12">
      <c r="A4791">
        <v>4823070</v>
      </c>
      <c r="B4791">
        <v>2023</v>
      </c>
      <c r="D4791" t="s">
        <v>1640</v>
      </c>
      <c r="E4791" t="s">
        <v>1641</v>
      </c>
      <c r="F4791" t="s">
        <v>4101</v>
      </c>
      <c r="G4791" t="s">
        <v>1642</v>
      </c>
      <c r="H4791" s="5">
        <v>159318.81</v>
      </c>
      <c r="I4791">
        <f>IFERROR(VLOOKUP(G4791,'NCES Match'!$A$2:$B$1307,2,FALSE),"")</f>
        <v>4823070</v>
      </c>
      <c r="J4791" t="str" cm="1">
        <f t="array" ref="J4791">IFERROR(_xlfn.IFS(B4791=2015,H4791/$O$13,B4791=2016,H4791/$O$14,B4791=2017,H4791/$O$15,B4791=2018,H4791/$O$16,B4791=2019,H4791/$O$17,B4791=2020,H4791/$O$18,B4791=2021,H4791/$O$19,B4791=2022,H4791/$O$20),"")</f>
        <v/>
      </c>
      <c r="K4791" s="3" t="str" cm="1">
        <f t="array" ref="K4791">IFERROR(_xlfn.IFS(B4791=2015,J4791*$P$4,B4791=2016,J4791*$P$5,B4791=2017,J4791*$P$6,B4791=2018,J4791*$P$7,B4791=2019,J4791*$P$8,B4791=2020,J4791*$P$9,B4791=2021,J4791*$P$10,B4791=2022,J4791*$P$11),"")</f>
        <v/>
      </c>
      <c r="L4791" s="3">
        <f t="shared" si="75"/>
        <v>159318.81</v>
      </c>
    </row>
    <row r="4792" spans="1:12">
      <c r="A4792">
        <v>4821930</v>
      </c>
      <c r="B4792">
        <v>2015</v>
      </c>
      <c r="C4792" t="s">
        <v>381</v>
      </c>
      <c r="D4792" t="s">
        <v>1532</v>
      </c>
      <c r="E4792" t="s">
        <v>1533</v>
      </c>
      <c r="G4792" t="s">
        <v>1534</v>
      </c>
      <c r="H4792" s="5">
        <v>75441.22</v>
      </c>
      <c r="I4792">
        <f>IFERROR(VLOOKUP(G4792,'NCES Match'!$A$2:$B$1307,2,FALSE),"")</f>
        <v>4821930</v>
      </c>
      <c r="J4792" cm="1">
        <f t="array" ref="J4792">IFERROR(_xlfn.IFS(B4792=2015,H4792/$O$13,B4792=2016,H4792/$O$14,B4792=2017,H4792/$O$15,B4792=2018,H4792/$O$16,B4792=2019,H4792/$O$17,B4792=2020,H4792/$O$18,B4792=2021,H4792/$O$19,B4792=2022,H4792/$O$20),"")</f>
        <v>5.9100935174233787E-5</v>
      </c>
      <c r="K4792" s="3" cm="1">
        <f t="array" ref="K4792">IFERROR(_xlfn.IFS(B4792=2015,J4792*$P$4,B4792=2016,J4792*$P$5,B4792=2017,J4792*$P$6,B4792=2018,J4792*$P$7,B4792=2019,J4792*$P$8,B4792=2020,J4792*$P$9,B4792=2021,J4792*$P$10,B4792=2022,J4792*$P$11),"")</f>
        <v>94058.132899955817</v>
      </c>
      <c r="L4792" s="3">
        <f t="shared" si="75"/>
        <v>169499.35289995582</v>
      </c>
    </row>
    <row r="4793" spans="1:12">
      <c r="A4793">
        <v>4821930</v>
      </c>
      <c r="B4793">
        <v>2016</v>
      </c>
      <c r="C4793" t="s">
        <v>4102</v>
      </c>
      <c r="D4793" t="s">
        <v>1532</v>
      </c>
      <c r="E4793" t="s">
        <v>1533</v>
      </c>
      <c r="F4793" t="s">
        <v>4101</v>
      </c>
      <c r="G4793" t="s">
        <v>1534</v>
      </c>
      <c r="H4793" s="5">
        <v>70482</v>
      </c>
      <c r="I4793">
        <f>IFERROR(VLOOKUP(G4793,'NCES Match'!$A$2:$B$1307,2,FALSE),"")</f>
        <v>4821930</v>
      </c>
      <c r="J4793" cm="1">
        <f t="array" ref="J4793">IFERROR(_xlfn.IFS(B4793=2015,H4793/$O$13,B4793=2016,H4793/$O$14,B4793=2017,H4793/$O$15,B4793=2018,H4793/$O$16,B4793=2019,H4793/$O$17,B4793=2020,H4793/$O$18,B4793=2021,H4793/$O$19,B4793=2022,H4793/$O$20),"")</f>
        <v>5.0455731468999043E-5</v>
      </c>
      <c r="K4793" s="3" cm="1">
        <f t="array" ref="K4793">IFERROR(_xlfn.IFS(B4793=2015,J4793*$P$4,B4793=2016,J4793*$P$5,B4793=2017,J4793*$P$6,B4793=2018,J4793*$P$7,B4793=2019,J4793*$P$8,B4793=2020,J4793*$P$9,B4793=2021,J4793*$P$10,B4793=2022,J4793*$P$11),"")</f>
        <v>84545.200290151741</v>
      </c>
      <c r="L4793" s="3">
        <f t="shared" si="75"/>
        <v>155027.20029015176</v>
      </c>
    </row>
    <row r="4794" spans="1:12">
      <c r="A4794">
        <v>4821930</v>
      </c>
      <c r="B4794">
        <v>2017</v>
      </c>
      <c r="D4794" t="s">
        <v>1532</v>
      </c>
      <c r="E4794" t="s">
        <v>1533</v>
      </c>
      <c r="F4794" t="s">
        <v>4101</v>
      </c>
      <c r="G4794" t="s">
        <v>1534</v>
      </c>
      <c r="H4794" s="5">
        <v>68824</v>
      </c>
      <c r="I4794">
        <f>IFERROR(VLOOKUP(G4794,'NCES Match'!$A$2:$B$1307,2,FALSE),"")</f>
        <v>4821930</v>
      </c>
      <c r="J4794" cm="1">
        <f t="array" ref="J4794">IFERROR(_xlfn.IFS(B4794=2015,H4794/$O$13,B4794=2016,H4794/$O$14,B4794=2017,H4794/$O$15,B4794=2018,H4794/$O$16,B4794=2019,H4794/$O$17,B4794=2020,H4794/$O$18,B4794=2021,H4794/$O$19,B4794=2022,H4794/$O$20),"")</f>
        <v>4.7449933673784445E-5</v>
      </c>
      <c r="K4794" s="3" cm="1">
        <f t="array" ref="K4794">IFERROR(_xlfn.IFS(B4794=2015,J4794*$P$4,B4794=2016,J4794*$P$5,B4794=2017,J4794*$P$6,B4794=2018,J4794*$P$7,B4794=2019,J4794*$P$8,B4794=2020,J4794*$P$9,B4794=2021,J4794*$P$10,B4794=2022,J4794*$P$11),"")</f>
        <v>80581.74651554889</v>
      </c>
      <c r="L4794" s="3">
        <f t="shared" si="75"/>
        <v>149405.7465155489</v>
      </c>
    </row>
    <row r="4795" spans="1:12">
      <c r="A4795">
        <v>4821930</v>
      </c>
      <c r="B4795">
        <v>2018</v>
      </c>
      <c r="D4795" t="s">
        <v>1532</v>
      </c>
      <c r="E4795" t="s">
        <v>1533</v>
      </c>
      <c r="F4795" t="s">
        <v>4101</v>
      </c>
      <c r="G4795" t="s">
        <v>1534</v>
      </c>
      <c r="H4795" s="5">
        <v>84236</v>
      </c>
      <c r="I4795">
        <f>IFERROR(VLOOKUP(G4795,'NCES Match'!$A$2:$B$1307,2,FALSE),"")</f>
        <v>4821930</v>
      </c>
      <c r="J4795" cm="1">
        <f t="array" ref="J4795">IFERROR(_xlfn.IFS(B4795=2015,H4795/$O$13,B4795=2016,H4795/$O$14,B4795=2017,H4795/$O$15,B4795=2018,H4795/$O$16,B4795=2019,H4795/$O$17,B4795=2020,H4795/$O$18,B4795=2021,H4795/$O$19,B4795=2022,H4795/$O$20),"")</f>
        <v>5.4968946020374287E-5</v>
      </c>
      <c r="K4795" s="3" cm="1">
        <f t="array" ref="K4795">IFERROR(_xlfn.IFS(B4795=2015,J4795*$P$4,B4795=2016,J4795*$P$5,B4795=2017,J4795*$P$6,B4795=2018,J4795*$P$7,B4795=2019,J4795*$P$8,B4795=2020,J4795*$P$9,B4795=2021,J4795*$P$10,B4795=2022,J4795*$P$11),"")</f>
        <v>94373.616239576615</v>
      </c>
      <c r="L4795" s="3">
        <f t="shared" si="75"/>
        <v>178609.6162395766</v>
      </c>
    </row>
    <row r="4796" spans="1:12">
      <c r="A4796">
        <v>4821930</v>
      </c>
      <c r="B4796">
        <v>2019</v>
      </c>
      <c r="D4796" t="s">
        <v>1532</v>
      </c>
      <c r="E4796" t="s">
        <v>1533</v>
      </c>
      <c r="F4796" t="s">
        <v>4101</v>
      </c>
      <c r="G4796" t="s">
        <v>1534</v>
      </c>
      <c r="H4796" s="5">
        <v>86918</v>
      </c>
      <c r="I4796">
        <f>IFERROR(VLOOKUP(G4796,'NCES Match'!$A$2:$B$1307,2,FALSE),"")</f>
        <v>4821930</v>
      </c>
      <c r="J4796" cm="1">
        <f t="array" ref="J4796">IFERROR(_xlfn.IFS(B4796=2015,H4796/$O$13,B4796=2016,H4796/$O$14,B4796=2017,H4796/$O$15,B4796=2018,H4796/$O$16,B4796=2019,H4796/$O$17,B4796=2020,H4796/$O$18,B4796=2021,H4796/$O$19,B4796=2022,H4796/$O$20),"")</f>
        <v>5.5034741555978599E-5</v>
      </c>
      <c r="K4796" s="3" cm="1">
        <f t="array" ref="K4796">IFERROR(_xlfn.IFS(B4796=2015,J4796*$P$4,B4796=2016,J4796*$P$5,B4796=2017,J4796*$P$6,B4796=2018,J4796*$P$7,B4796=2019,J4796*$P$8,B4796=2020,J4796*$P$9,B4796=2021,J4796*$P$10,B4796=2022,J4796*$P$11),"")</f>
        <v>95646.306547338667</v>
      </c>
      <c r="L4796" s="3">
        <f t="shared" si="75"/>
        <v>182564.30654733867</v>
      </c>
    </row>
    <row r="4797" spans="1:12">
      <c r="A4797">
        <v>4821930</v>
      </c>
      <c r="B4797">
        <v>2020</v>
      </c>
      <c r="D4797" t="s">
        <v>1532</v>
      </c>
      <c r="E4797" t="s">
        <v>1533</v>
      </c>
      <c r="F4797" t="s">
        <v>4230</v>
      </c>
      <c r="G4797" t="s">
        <v>1534</v>
      </c>
      <c r="H4797" s="5">
        <v>92850</v>
      </c>
      <c r="I4797">
        <f>IFERROR(VLOOKUP(G4797,'NCES Match'!$A$2:$B$1307,2,FALSE),"")</f>
        <v>4821930</v>
      </c>
      <c r="J4797" cm="1">
        <f t="array" ref="J4797">IFERROR(_xlfn.IFS(B4797=2015,H4797/$O$13,B4797=2016,H4797/$O$14,B4797=2017,H4797/$O$15,B4797=2018,H4797/$O$16,B4797=2019,H4797/$O$17,B4797=2020,H4797/$O$18,B4797=2021,H4797/$O$19,B4797=2022,H4797/$O$20),"")</f>
        <v>5.0316117197587746E-5</v>
      </c>
      <c r="K4797" s="3" cm="1">
        <f t="array" ref="K4797">IFERROR(_xlfn.IFS(B4797=2015,J4797*$P$4,B4797=2016,J4797*$P$5,B4797=2017,J4797*$P$6,B4797=2018,J4797*$P$7,B4797=2019,J4797*$P$8,B4797=2020,J4797*$P$9,B4797=2021,J4797*$P$10,B4797=2022,J4797*$P$11),"")</f>
        <v>106066.51669238487</v>
      </c>
      <c r="L4797" s="3">
        <f t="shared" si="75"/>
        <v>198916.51669238487</v>
      </c>
    </row>
    <row r="4798" spans="1:12">
      <c r="A4798">
        <v>4821930</v>
      </c>
      <c r="B4798">
        <v>2021</v>
      </c>
      <c r="D4798" t="s">
        <v>1532</v>
      </c>
      <c r="E4798" t="s">
        <v>1533</v>
      </c>
      <c r="F4798" t="s">
        <v>4230</v>
      </c>
      <c r="G4798" t="s">
        <v>1534</v>
      </c>
      <c r="H4798" s="5">
        <v>96198.28</v>
      </c>
      <c r="I4798">
        <f>IFERROR(VLOOKUP(G4798,'NCES Match'!$A$2:$B$1307,2,FALSE),"")</f>
        <v>4821930</v>
      </c>
      <c r="J4798" cm="1">
        <f t="array" ref="J4798">IFERROR(_xlfn.IFS(B4798=2015,H4798/$O$13,B4798=2016,H4798/$O$14,B4798=2017,H4798/$O$15,B4798=2018,H4798/$O$16,B4798=2019,H4798/$O$17,B4798=2020,H4798/$O$18,B4798=2021,H4798/$O$19,B4798=2022,H4798/$O$20),"")</f>
        <v>4.9219178083624938E-5</v>
      </c>
      <c r="K4798" s="3" cm="1">
        <f t="array" ref="K4798">IFERROR(_xlfn.IFS(B4798=2015,J4798*$P$4,B4798=2016,J4798*$P$5,B4798=2017,J4798*$P$6,B4798=2018,J4798*$P$7,B4798=2019,J4798*$P$8,B4798=2020,J4798*$P$9,B4798=2021,J4798*$P$10,B4798=2022,J4798*$P$11),"")</f>
        <v>105356.27372565679</v>
      </c>
      <c r="L4798" s="3">
        <f t="shared" si="75"/>
        <v>201554.55372565679</v>
      </c>
    </row>
    <row r="4799" spans="1:12">
      <c r="A4799">
        <v>4821930</v>
      </c>
      <c r="B4799">
        <v>2022</v>
      </c>
      <c r="D4799" t="s">
        <v>1532</v>
      </c>
      <c r="E4799" t="s">
        <v>1533</v>
      </c>
      <c r="F4799" t="s">
        <v>4101</v>
      </c>
      <c r="G4799" t="s">
        <v>1534</v>
      </c>
      <c r="H4799" s="5">
        <v>108237.44</v>
      </c>
      <c r="I4799">
        <f>IFERROR(VLOOKUP(G4799,'NCES Match'!$A$2:$B$1307,2,FALSE),"")</f>
        <v>4821930</v>
      </c>
      <c r="J4799" cm="1">
        <f t="array" ref="J4799">IFERROR(_xlfn.IFS(B4799=2015,H4799/$O$13,B4799=2016,H4799/$O$14,B4799=2017,H4799/$O$15,B4799=2018,H4799/$O$16,B4799=2019,H4799/$O$17,B4799=2020,H4799/$O$18,B4799=2021,H4799/$O$19,B4799=2022,H4799/$O$20),"")</f>
        <v>4.754120033681029E-5</v>
      </c>
      <c r="K4799" s="3" cm="1">
        <f t="array" ref="K4799">IFERROR(_xlfn.IFS(B4799=2015,J4799*$P$4,B4799=2016,J4799*$P$5,B4799=2017,J4799*$P$6,B4799=2018,J4799*$P$7,B4799=2019,J4799*$P$8,B4799=2020,J4799*$P$9,B4799=2021,J4799*$P$10,B4799=2022,J4799*$P$11),"")</f>
        <v>102379.16701016243</v>
      </c>
      <c r="L4799" s="3">
        <f t="shared" si="75"/>
        <v>210616.60701016244</v>
      </c>
    </row>
    <row r="4800" spans="1:12">
      <c r="A4800">
        <v>4821930</v>
      </c>
      <c r="B4800">
        <v>2023</v>
      </c>
      <c r="D4800" t="s">
        <v>1532</v>
      </c>
      <c r="E4800" t="s">
        <v>1533</v>
      </c>
      <c r="F4800" t="s">
        <v>4101</v>
      </c>
      <c r="G4800" t="s">
        <v>1534</v>
      </c>
      <c r="H4800" s="5">
        <v>126236.75</v>
      </c>
      <c r="I4800">
        <f>IFERROR(VLOOKUP(G4800,'NCES Match'!$A$2:$B$1307,2,FALSE),"")</f>
        <v>4821930</v>
      </c>
      <c r="J4800" t="str" cm="1">
        <f t="array" ref="J4800">IFERROR(_xlfn.IFS(B4800=2015,H4800/$O$13,B4800=2016,H4800/$O$14,B4800=2017,H4800/$O$15,B4800=2018,H4800/$O$16,B4800=2019,H4800/$O$17,B4800=2020,H4800/$O$18,B4800=2021,H4800/$O$19,B4800=2022,H4800/$O$20),"")</f>
        <v/>
      </c>
      <c r="K4800" s="3" t="str" cm="1">
        <f t="array" ref="K4800">IFERROR(_xlfn.IFS(B4800=2015,J4800*$P$4,B4800=2016,J4800*$P$5,B4800=2017,J4800*$P$6,B4800=2018,J4800*$P$7,B4800=2019,J4800*$P$8,B4800=2020,J4800*$P$9,B4800=2021,J4800*$P$10,B4800=2022,J4800*$P$11),"")</f>
        <v/>
      </c>
      <c r="L4800" s="3">
        <f t="shared" si="75"/>
        <v>126236.75</v>
      </c>
    </row>
    <row r="4801" spans="1:12">
      <c r="A4801">
        <v>4835890</v>
      </c>
      <c r="B4801">
        <v>2015</v>
      </c>
      <c r="C4801" t="s">
        <v>381</v>
      </c>
      <c r="D4801" t="s">
        <v>2632</v>
      </c>
      <c r="E4801" t="s">
        <v>2633</v>
      </c>
      <c r="G4801" t="s">
        <v>2634</v>
      </c>
      <c r="H4801" s="5">
        <v>31912.19</v>
      </c>
      <c r="I4801">
        <f>IFERROR(VLOOKUP(G4801,'NCES Match'!$A$2:$B$1307,2,FALSE),"")</f>
        <v>4835890</v>
      </c>
      <c r="J4801" cm="1">
        <f t="array" ref="J4801">IFERROR(_xlfn.IFS(B4801=2015,H4801/$O$13,B4801=2016,H4801/$O$14,B4801=2017,H4801/$O$15,B4801=2018,H4801/$O$16,B4801=2019,H4801/$O$17,B4801=2020,H4801/$O$18,B4801=2021,H4801/$O$19,B4801=2022,H4801/$O$20),"")</f>
        <v>2.5000129537377997E-5</v>
      </c>
      <c r="K4801" s="3" cm="1">
        <f t="array" ref="K4801">IFERROR(_xlfn.IFS(B4801=2015,J4801*$P$4,B4801=2016,J4801*$P$5,B4801=2017,J4801*$P$6,B4801=2018,J4801*$P$7,B4801=2019,J4801*$P$8,B4801=2020,J4801*$P$9,B4801=2021,J4801*$P$10,B4801=2022,J4801*$P$11),"")</f>
        <v>39787.280854533383</v>
      </c>
      <c r="L4801" s="3">
        <f t="shared" si="75"/>
        <v>71699.470854533385</v>
      </c>
    </row>
    <row r="4802" spans="1:12">
      <c r="A4802">
        <v>4835890</v>
      </c>
      <c r="B4802">
        <v>2016</v>
      </c>
      <c r="C4802" t="s">
        <v>4102</v>
      </c>
      <c r="D4802" t="s">
        <v>2632</v>
      </c>
      <c r="E4802" t="s">
        <v>2633</v>
      </c>
      <c r="F4802" t="s">
        <v>4101</v>
      </c>
      <c r="G4802" t="s">
        <v>2634</v>
      </c>
      <c r="H4802" s="5">
        <v>30489</v>
      </c>
      <c r="I4802">
        <f>IFERROR(VLOOKUP(G4802,'NCES Match'!$A$2:$B$1307,2,FALSE),"")</f>
        <v>4835890</v>
      </c>
      <c r="J4802" cm="1">
        <f t="array" ref="J4802">IFERROR(_xlfn.IFS(B4802=2015,H4802/$O$13,B4802=2016,H4802/$O$14,B4802=2017,H4802/$O$15,B4802=2018,H4802/$O$16,B4802=2019,H4802/$O$17,B4802=2020,H4802/$O$18,B4802=2021,H4802/$O$19,B4802=2022,H4802/$O$20),"")</f>
        <v>2.1826066183682525E-5</v>
      </c>
      <c r="K4802" s="3" cm="1">
        <f t="array" ref="K4802">IFERROR(_xlfn.IFS(B4802=2015,J4802*$P$4,B4802=2016,J4802*$P$5,B4802=2017,J4802*$P$6,B4802=2018,J4802*$P$7,B4802=2019,J4802*$P$8,B4802=2020,J4802*$P$9,B4802=2021,J4802*$P$10,B4802=2022,J4802*$P$11),"")</f>
        <v>36572.438518294548</v>
      </c>
      <c r="L4802" s="3">
        <f t="shared" si="75"/>
        <v>67061.438518294541</v>
      </c>
    </row>
    <row r="4803" spans="1:12">
      <c r="A4803">
        <v>4835890</v>
      </c>
      <c r="B4803">
        <v>2017</v>
      </c>
      <c r="D4803" t="s">
        <v>2632</v>
      </c>
      <c r="E4803" t="s">
        <v>2633</v>
      </c>
      <c r="F4803" t="s">
        <v>4101</v>
      </c>
      <c r="G4803" t="s">
        <v>2634</v>
      </c>
      <c r="H4803" s="5">
        <v>30432</v>
      </c>
      <c r="I4803">
        <f>IFERROR(VLOOKUP(G4803,'NCES Match'!$A$2:$B$1307,2,FALSE),"")</f>
        <v>4835890</v>
      </c>
      <c r="J4803" cm="1">
        <f t="array" ref="J4803">IFERROR(_xlfn.IFS(B4803=2015,H4803/$O$13,B4803=2016,H4803/$O$14,B4803=2017,H4803/$O$15,B4803=2018,H4803/$O$16,B4803=2019,H4803/$O$17,B4803=2020,H4803/$O$18,B4803=2021,H4803/$O$19,B4803=2022,H4803/$O$20),"")</f>
        <v>2.0981000545748696E-5</v>
      </c>
      <c r="K4803" s="3" cm="1">
        <f t="array" ref="K4803">IFERROR(_xlfn.IFS(B4803=2015,J4803*$P$4,B4803=2016,J4803*$P$5,B4803=2017,J4803*$P$6,B4803=2018,J4803*$P$7,B4803=2019,J4803*$P$8,B4803=2020,J4803*$P$9,B4803=2021,J4803*$P$10,B4803=2022,J4803*$P$11),"")</f>
        <v>35630.938480198536</v>
      </c>
      <c r="L4803" s="3">
        <f t="shared" ref="L4803:L4866" si="76">SUM(H4803,K4803)</f>
        <v>66062.938480198529</v>
      </c>
    </row>
    <row r="4804" spans="1:12">
      <c r="A4804">
        <v>4835890</v>
      </c>
      <c r="B4804">
        <v>2018</v>
      </c>
      <c r="D4804" t="s">
        <v>2632</v>
      </c>
      <c r="E4804" t="s">
        <v>2633</v>
      </c>
      <c r="F4804" t="s">
        <v>4101</v>
      </c>
      <c r="G4804" t="s">
        <v>2634</v>
      </c>
      <c r="H4804" s="5">
        <v>30448</v>
      </c>
      <c r="I4804">
        <f>IFERROR(VLOOKUP(G4804,'NCES Match'!$A$2:$B$1307,2,FALSE),"")</f>
        <v>4835890</v>
      </c>
      <c r="J4804" cm="1">
        <f t="array" ref="J4804">IFERROR(_xlfn.IFS(B4804=2015,H4804/$O$13,B4804=2016,H4804/$O$14,B4804=2017,H4804/$O$15,B4804=2018,H4804/$O$16,B4804=2019,H4804/$O$17,B4804=2020,H4804/$O$18,B4804=2021,H4804/$O$19,B4804=2022,H4804/$O$20),"")</f>
        <v>1.9869111406386299E-5</v>
      </c>
      <c r="K4804" s="3" cm="1">
        <f t="array" ref="K4804">IFERROR(_xlfn.IFS(B4804=2015,J4804*$P$4,B4804=2016,J4804*$P$5,B4804=2017,J4804*$P$6,B4804=2018,J4804*$P$7,B4804=2019,J4804*$P$8,B4804=2020,J4804*$P$9,B4804=2021,J4804*$P$10,B4804=2022,J4804*$P$11),"")</f>
        <v>34112.349438038706</v>
      </c>
      <c r="L4804" s="3">
        <f t="shared" si="76"/>
        <v>64560.349438038706</v>
      </c>
    </row>
    <row r="4805" spans="1:12">
      <c r="A4805">
        <v>4835890</v>
      </c>
      <c r="B4805">
        <v>2019</v>
      </c>
      <c r="D4805" t="s">
        <v>2632</v>
      </c>
      <c r="E4805" t="s">
        <v>2633</v>
      </c>
      <c r="F4805" t="s">
        <v>4101</v>
      </c>
      <c r="G4805" t="s">
        <v>2634</v>
      </c>
      <c r="H4805" s="5">
        <v>29892</v>
      </c>
      <c r="I4805">
        <f>IFERROR(VLOOKUP(G4805,'NCES Match'!$A$2:$B$1307,2,FALSE),"")</f>
        <v>4835890</v>
      </c>
      <c r="J4805" cm="1">
        <f t="array" ref="J4805">IFERROR(_xlfn.IFS(B4805=2015,H4805/$O$13,B4805=2016,H4805/$O$14,B4805=2017,H4805/$O$15,B4805=2018,H4805/$O$16,B4805=2019,H4805/$O$17,B4805=2020,H4805/$O$18,B4805=2021,H4805/$O$19,B4805=2022,H4805/$O$20),"")</f>
        <v>1.8927017356489015E-5</v>
      </c>
      <c r="K4805" s="3" cm="1">
        <f t="array" ref="K4805">IFERROR(_xlfn.IFS(B4805=2015,J4805*$P$4,B4805=2016,J4805*$P$5,B4805=2017,J4805*$P$6,B4805=2018,J4805*$P$7,B4805=2019,J4805*$P$8,B4805=2020,J4805*$P$9,B4805=2021,J4805*$P$10,B4805=2022,J4805*$P$11),"")</f>
        <v>32893.75497955599</v>
      </c>
      <c r="L4805" s="3">
        <f t="shared" si="76"/>
        <v>62785.75497955599</v>
      </c>
    </row>
    <row r="4806" spans="1:12">
      <c r="A4806">
        <v>4835890</v>
      </c>
      <c r="B4806">
        <v>2020</v>
      </c>
      <c r="D4806" t="s">
        <v>2632</v>
      </c>
      <c r="E4806" t="s">
        <v>2633</v>
      </c>
      <c r="F4806" t="s">
        <v>4230</v>
      </c>
      <c r="G4806" t="s">
        <v>2634</v>
      </c>
      <c r="H4806" s="5">
        <v>28309</v>
      </c>
      <c r="I4806">
        <f>IFERROR(VLOOKUP(G4806,'NCES Match'!$A$2:$B$1307,2,FALSE),"")</f>
        <v>4835890</v>
      </c>
      <c r="J4806" cm="1">
        <f t="array" ref="J4806">IFERROR(_xlfn.IFS(B4806=2015,H4806/$O$13,B4806=2016,H4806/$O$14,B4806=2017,H4806/$O$15,B4806=2018,H4806/$O$16,B4806=2019,H4806/$O$17,B4806=2020,H4806/$O$18,B4806=2021,H4806/$O$19,B4806=2022,H4806/$O$20),"")</f>
        <v>1.5340861192746488E-5</v>
      </c>
      <c r="K4806" s="3" cm="1">
        <f t="array" ref="K4806">IFERROR(_xlfn.IFS(B4806=2015,J4806*$P$4,B4806=2016,J4806*$P$5,B4806=2017,J4806*$P$6,B4806=2018,J4806*$P$7,B4806=2019,J4806*$P$8,B4806=2020,J4806*$P$9,B4806=2021,J4806*$P$10,B4806=2022,J4806*$P$11),"")</f>
        <v>32338.578578833854</v>
      </c>
      <c r="L4806" s="3">
        <f t="shared" si="76"/>
        <v>60647.578578833854</v>
      </c>
    </row>
    <row r="4807" spans="1:12">
      <c r="A4807">
        <v>4835890</v>
      </c>
      <c r="B4807">
        <v>2021</v>
      </c>
      <c r="D4807" t="s">
        <v>2632</v>
      </c>
      <c r="E4807" t="s">
        <v>2633</v>
      </c>
      <c r="F4807" t="s">
        <v>4230</v>
      </c>
      <c r="G4807" t="s">
        <v>2634</v>
      </c>
      <c r="H4807" s="5">
        <v>31223.4</v>
      </c>
      <c r="I4807">
        <f>IFERROR(VLOOKUP(G4807,'NCES Match'!$A$2:$B$1307,2,FALSE),"")</f>
        <v>4835890</v>
      </c>
      <c r="J4807" cm="1">
        <f t="array" ref="J4807">IFERROR(_xlfn.IFS(B4807=2015,H4807/$O$13,B4807=2016,H4807/$O$14,B4807=2017,H4807/$O$15,B4807=2018,H4807/$O$16,B4807=2019,H4807/$O$17,B4807=2020,H4807/$O$18,B4807=2021,H4807/$O$19,B4807=2022,H4807/$O$20),"")</f>
        <v>1.5975234536171072E-5</v>
      </c>
      <c r="K4807" s="3" cm="1">
        <f t="array" ref="K4807">IFERROR(_xlfn.IFS(B4807=2015,J4807*$P$4,B4807=2016,J4807*$P$5,B4807=2017,J4807*$P$6,B4807=2018,J4807*$P$7,B4807=2019,J4807*$P$8,B4807=2020,J4807*$P$9,B4807=2021,J4807*$P$10,B4807=2022,J4807*$P$11),"")</f>
        <v>34195.840892848319</v>
      </c>
      <c r="L4807" s="3">
        <f t="shared" si="76"/>
        <v>65419.24089284832</v>
      </c>
    </row>
    <row r="4808" spans="1:12">
      <c r="A4808">
        <v>4835890</v>
      </c>
      <c r="B4808">
        <v>2022</v>
      </c>
      <c r="D4808" t="s">
        <v>2632</v>
      </c>
      <c r="E4808" t="s">
        <v>2633</v>
      </c>
      <c r="F4808" t="s">
        <v>4101</v>
      </c>
      <c r="G4808" t="s">
        <v>2634</v>
      </c>
      <c r="H4808" s="5">
        <v>42450.57</v>
      </c>
      <c r="I4808">
        <f>IFERROR(VLOOKUP(G4808,'NCES Match'!$A$2:$B$1307,2,FALSE),"")</f>
        <v>4835890</v>
      </c>
      <c r="J4808" cm="1">
        <f t="array" ref="J4808">IFERROR(_xlfn.IFS(B4808=2015,H4808/$O$13,B4808=2016,H4808/$O$14,B4808=2017,H4808/$O$15,B4808=2018,H4808/$O$16,B4808=2019,H4808/$O$17,B4808=2020,H4808/$O$18,B4808=2021,H4808/$O$19,B4808=2022,H4808/$O$20),"")</f>
        <v>1.8645591144633398E-5</v>
      </c>
      <c r="K4808" s="3" cm="1">
        <f t="array" ref="K4808">IFERROR(_xlfn.IFS(B4808=2015,J4808*$P$4,B4808=2016,J4808*$P$5,B4808=2017,J4808*$P$6,B4808=2018,J4808*$P$7,B4808=2019,J4808*$P$8,B4808=2020,J4808*$P$9,B4808=2021,J4808*$P$10,B4808=2022,J4808*$P$11),"")</f>
        <v>40152.963666792115</v>
      </c>
      <c r="L4808" s="3">
        <f t="shared" si="76"/>
        <v>82603.533666792122</v>
      </c>
    </row>
    <row r="4809" spans="1:12">
      <c r="A4809">
        <v>4835890</v>
      </c>
      <c r="B4809">
        <v>2023</v>
      </c>
      <c r="D4809" t="s">
        <v>2632</v>
      </c>
      <c r="E4809" t="s">
        <v>2633</v>
      </c>
      <c r="F4809" t="s">
        <v>4101</v>
      </c>
      <c r="G4809" t="s">
        <v>2634</v>
      </c>
      <c r="H4809" s="5">
        <v>46561.18</v>
      </c>
      <c r="I4809">
        <f>IFERROR(VLOOKUP(G4809,'NCES Match'!$A$2:$B$1307,2,FALSE),"")</f>
        <v>4835890</v>
      </c>
      <c r="J4809" t="str" cm="1">
        <f t="array" ref="J4809">IFERROR(_xlfn.IFS(B4809=2015,H4809/$O$13,B4809=2016,H4809/$O$14,B4809=2017,H4809/$O$15,B4809=2018,H4809/$O$16,B4809=2019,H4809/$O$17,B4809=2020,H4809/$O$18,B4809=2021,H4809/$O$19,B4809=2022,H4809/$O$20),"")</f>
        <v/>
      </c>
      <c r="K4809" s="3" t="str" cm="1">
        <f t="array" ref="K4809">IFERROR(_xlfn.IFS(B4809=2015,J4809*$P$4,B4809=2016,J4809*$P$5,B4809=2017,J4809*$P$6,B4809=2018,J4809*$P$7,B4809=2019,J4809*$P$8,B4809=2020,J4809*$P$9,B4809=2021,J4809*$P$10,B4809=2022,J4809*$P$11),"")</f>
        <v/>
      </c>
      <c r="L4809" s="3">
        <f t="shared" si="76"/>
        <v>46561.18</v>
      </c>
    </row>
    <row r="4810" spans="1:12">
      <c r="A4810">
        <v>4841010</v>
      </c>
      <c r="B4810">
        <v>2015</v>
      </c>
      <c r="C4810" t="s">
        <v>381</v>
      </c>
      <c r="D4810" t="s">
        <v>3073</v>
      </c>
      <c r="E4810" t="s">
        <v>3074</v>
      </c>
      <c r="G4810" t="s">
        <v>3075</v>
      </c>
      <c r="H4810" s="5">
        <v>155809.93</v>
      </c>
      <c r="I4810">
        <f>IFERROR(VLOOKUP(G4810,'NCES Match'!$A$2:$B$1307,2,FALSE),"")</f>
        <v>4841010</v>
      </c>
      <c r="J4810" cm="1">
        <f t="array" ref="J4810">IFERROR(_xlfn.IFS(B4810=2015,H4810/$O$13,B4810=2016,H4810/$O$14,B4810=2017,H4810/$O$15,B4810=2018,H4810/$O$16,B4810=2019,H4810/$O$17,B4810=2020,H4810/$O$18,B4810=2021,H4810/$O$19,B4810=2022,H4810/$O$20),"")</f>
        <v>1.2206208452662754E-4</v>
      </c>
      <c r="K4810" s="3" cm="1">
        <f t="array" ref="K4810">IFERROR(_xlfn.IFS(B4810=2015,J4810*$P$4,B4810=2016,J4810*$P$5,B4810=2017,J4810*$P$6,B4810=2018,J4810*$P$7,B4810=2019,J4810*$P$8,B4810=2020,J4810*$P$9,B4810=2021,J4810*$P$10,B4810=2022,J4810*$P$11),"")</f>
        <v>194259.73099418081</v>
      </c>
      <c r="L4810" s="3">
        <f t="shared" si="76"/>
        <v>350069.66099418083</v>
      </c>
    </row>
    <row r="4811" spans="1:12">
      <c r="A4811">
        <v>4841010</v>
      </c>
      <c r="B4811">
        <v>2016</v>
      </c>
      <c r="C4811" t="s">
        <v>4102</v>
      </c>
      <c r="D4811" t="s">
        <v>3073</v>
      </c>
      <c r="E4811" t="s">
        <v>3074</v>
      </c>
      <c r="F4811" t="s">
        <v>4101</v>
      </c>
      <c r="G4811" t="s">
        <v>3075</v>
      </c>
      <c r="H4811" s="5">
        <v>146150</v>
      </c>
      <c r="I4811">
        <f>IFERROR(VLOOKUP(G4811,'NCES Match'!$A$2:$B$1307,2,FALSE),"")</f>
        <v>4841010</v>
      </c>
      <c r="J4811" cm="1">
        <f t="array" ref="J4811">IFERROR(_xlfn.IFS(B4811=2015,H4811/$O$13,B4811=2016,H4811/$O$14,B4811=2017,H4811/$O$15,B4811=2018,H4811/$O$16,B4811=2019,H4811/$O$17,B4811=2020,H4811/$O$18,B4811=2021,H4811/$O$19,B4811=2022,H4811/$O$20),"")</f>
        <v>1.046239487272525E-4</v>
      </c>
      <c r="K4811" s="3" cm="1">
        <f t="array" ref="K4811">IFERROR(_xlfn.IFS(B4811=2015,J4811*$P$4,B4811=2016,J4811*$P$5,B4811=2017,J4811*$P$6,B4811=2018,J4811*$P$7,B4811=2019,J4811*$P$8,B4811=2020,J4811*$P$9,B4811=2021,J4811*$P$10,B4811=2022,J4811*$P$11),"")</f>
        <v>175311.15777653412</v>
      </c>
      <c r="L4811" s="3">
        <f t="shared" si="76"/>
        <v>321461.15777653409</v>
      </c>
    </row>
    <row r="4812" spans="1:12">
      <c r="A4812">
        <v>4841010</v>
      </c>
      <c r="B4812">
        <v>2017</v>
      </c>
      <c r="D4812" t="s">
        <v>3073</v>
      </c>
      <c r="E4812" t="s">
        <v>3074</v>
      </c>
      <c r="F4812" t="s">
        <v>4101</v>
      </c>
      <c r="G4812" t="s">
        <v>3075</v>
      </c>
      <c r="H4812" s="5">
        <v>149839</v>
      </c>
      <c r="I4812">
        <f>IFERROR(VLOOKUP(G4812,'NCES Match'!$A$2:$B$1307,2,FALSE),"")</f>
        <v>4841010</v>
      </c>
      <c r="J4812" cm="1">
        <f t="array" ref="J4812">IFERROR(_xlfn.IFS(B4812=2015,H4812/$O$13,B4812=2016,H4812/$O$14,B4812=2017,H4812/$O$15,B4812=2018,H4812/$O$16,B4812=2019,H4812/$O$17,B4812=2020,H4812/$O$18,B4812=2021,H4812/$O$19,B4812=2022,H4812/$O$20),"")</f>
        <v>1.0330481535142083E-4</v>
      </c>
      <c r="K4812" s="3" cm="1">
        <f t="array" ref="K4812">IFERROR(_xlfn.IFS(B4812=2015,J4812*$P$4,B4812=2016,J4812*$P$5,B4812=2017,J4812*$P$6,B4812=2018,J4812*$P$7,B4812=2019,J4812*$P$8,B4812=2020,J4812*$P$9,B4812=2021,J4812*$P$10,B4812=2022,J4812*$P$11),"")</f>
        <v>175437.1776726626</v>
      </c>
      <c r="L4812" s="3">
        <f t="shared" si="76"/>
        <v>325276.1776726626</v>
      </c>
    </row>
    <row r="4813" spans="1:12">
      <c r="A4813">
        <v>4841010</v>
      </c>
      <c r="B4813">
        <v>2018</v>
      </c>
      <c r="D4813" t="s">
        <v>3073</v>
      </c>
      <c r="E4813" t="s">
        <v>3074</v>
      </c>
      <c r="F4813" t="s">
        <v>4101</v>
      </c>
      <c r="G4813" t="s">
        <v>3075</v>
      </c>
      <c r="H4813" s="5">
        <v>167852</v>
      </c>
      <c r="I4813">
        <f>IFERROR(VLOOKUP(G4813,'NCES Match'!$A$2:$B$1307,2,FALSE),"")</f>
        <v>4841010</v>
      </c>
      <c r="J4813" cm="1">
        <f t="array" ref="J4813">IFERROR(_xlfn.IFS(B4813=2015,H4813/$O$13,B4813=2016,H4813/$O$14,B4813=2017,H4813/$O$15,B4813=2018,H4813/$O$16,B4813=2019,H4813/$O$17,B4813=2020,H4813/$O$18,B4813=2021,H4813/$O$19,B4813=2022,H4813/$O$20),"")</f>
        <v>1.0953330556308305E-4</v>
      </c>
      <c r="K4813" s="3" cm="1">
        <f t="array" ref="K4813">IFERROR(_xlfn.IFS(B4813=2015,J4813*$P$4,B4813=2016,J4813*$P$5,B4813=2017,J4813*$P$6,B4813=2018,J4813*$P$7,B4813=2019,J4813*$P$8,B4813=2020,J4813*$P$9,B4813=2021,J4813*$P$10,B4813=2022,J4813*$P$11),"")</f>
        <v>188052.61685081688</v>
      </c>
      <c r="L4813" s="3">
        <f t="shared" si="76"/>
        <v>355904.61685081688</v>
      </c>
    </row>
    <row r="4814" spans="1:12">
      <c r="A4814">
        <v>4841010</v>
      </c>
      <c r="B4814">
        <v>2019</v>
      </c>
      <c r="D4814" t="s">
        <v>3073</v>
      </c>
      <c r="E4814" t="s">
        <v>3074</v>
      </c>
      <c r="F4814" t="s">
        <v>4101</v>
      </c>
      <c r="G4814" t="s">
        <v>3075</v>
      </c>
      <c r="H4814" s="5">
        <v>191824</v>
      </c>
      <c r="I4814">
        <f>IFERROR(VLOOKUP(G4814,'NCES Match'!$A$2:$B$1307,2,FALSE),"")</f>
        <v>4841010</v>
      </c>
      <c r="J4814" cm="1">
        <f t="array" ref="J4814">IFERROR(_xlfn.IFS(B4814=2015,H4814/$O$13,B4814=2016,H4814/$O$14,B4814=2017,H4814/$O$15,B4814=2018,H4814/$O$16,B4814=2019,H4814/$O$17,B4814=2020,H4814/$O$18,B4814=2021,H4814/$O$19,B4814=2022,H4814/$O$20),"")</f>
        <v>1.2145912543125749E-4</v>
      </c>
      <c r="K4814" s="3" cm="1">
        <f t="array" ref="K4814">IFERROR(_xlfn.IFS(B4814=2015,J4814*$P$4,B4814=2016,J4814*$P$5,B4814=2017,J4814*$P$6,B4814=2018,J4814*$P$7,B4814=2019,J4814*$P$8,B4814=2020,J4814*$P$9,B4814=2021,J4814*$P$10,B4814=2022,J4814*$P$11),"")</f>
        <v>211086.96825901073</v>
      </c>
      <c r="L4814" s="3">
        <f t="shared" si="76"/>
        <v>402910.9682590107</v>
      </c>
    </row>
    <row r="4815" spans="1:12">
      <c r="A4815">
        <v>4841010</v>
      </c>
      <c r="B4815">
        <v>2020</v>
      </c>
      <c r="D4815" t="s">
        <v>3073</v>
      </c>
      <c r="E4815" t="s">
        <v>3074</v>
      </c>
      <c r="F4815" t="s">
        <v>4230</v>
      </c>
      <c r="G4815" t="s">
        <v>3075</v>
      </c>
      <c r="H4815" s="5">
        <v>207062</v>
      </c>
      <c r="I4815">
        <f>IFERROR(VLOOKUP(G4815,'NCES Match'!$A$2:$B$1307,2,FALSE),"")</f>
        <v>4841010</v>
      </c>
      <c r="J4815" cm="1">
        <f t="array" ref="J4815">IFERROR(_xlfn.IFS(B4815=2015,H4815/$O$13,B4815=2016,H4815/$O$14,B4815=2017,H4815/$O$15,B4815=2018,H4815/$O$16,B4815=2019,H4815/$O$17,B4815=2020,H4815/$O$18,B4815=2021,H4815/$O$19,B4815=2022,H4815/$O$20),"")</f>
        <v>1.1220846374977829E-4</v>
      </c>
      <c r="K4815" s="3" cm="1">
        <f t="array" ref="K4815">IFERROR(_xlfn.IFS(B4815=2015,J4815*$P$4,B4815=2016,J4815*$P$5,B4815=2017,J4815*$P$6,B4815=2018,J4815*$P$7,B4815=2019,J4815*$P$8,B4815=2020,J4815*$P$9,B4815=2021,J4815*$P$10,B4815=2022,J4815*$P$11),"")</f>
        <v>236535.75745135811</v>
      </c>
      <c r="L4815" s="3">
        <f t="shared" si="76"/>
        <v>443597.75745135813</v>
      </c>
    </row>
    <row r="4816" spans="1:12">
      <c r="A4816">
        <v>4841010</v>
      </c>
      <c r="B4816">
        <v>2021</v>
      </c>
      <c r="D4816" t="s">
        <v>3073</v>
      </c>
      <c r="E4816" t="s">
        <v>3074</v>
      </c>
      <c r="F4816" t="s">
        <v>4230</v>
      </c>
      <c r="G4816" t="s">
        <v>3075</v>
      </c>
      <c r="H4816" s="5">
        <v>208765.17</v>
      </c>
      <c r="I4816">
        <f>IFERROR(VLOOKUP(G4816,'NCES Match'!$A$2:$B$1307,2,FALSE),"")</f>
        <v>4841010</v>
      </c>
      <c r="J4816" cm="1">
        <f t="array" ref="J4816">IFERROR(_xlfn.IFS(B4816=2015,H4816/$O$13,B4816=2016,H4816/$O$14,B4816=2017,H4816/$O$15,B4816=2018,H4816/$O$16,B4816=2019,H4816/$O$17,B4816=2020,H4816/$O$18,B4816=2021,H4816/$O$19,B4816=2022,H4816/$O$20),"")</f>
        <v>1.0681324115034318E-4</v>
      </c>
      <c r="K4816" s="3" cm="1">
        <f t="array" ref="K4816">IFERROR(_xlfn.IFS(B4816=2015,J4816*$P$4,B4816=2016,J4816*$P$5,B4816=2017,J4816*$P$6,B4816=2018,J4816*$P$7,B4816=2019,J4816*$P$8,B4816=2020,J4816*$P$9,B4816=2021,J4816*$P$10,B4816=2022,J4816*$P$11),"")</f>
        <v>228639.4350803702</v>
      </c>
      <c r="L4816" s="3">
        <f t="shared" si="76"/>
        <v>437404.60508037021</v>
      </c>
    </row>
    <row r="4817" spans="1:12">
      <c r="A4817">
        <v>4841010</v>
      </c>
      <c r="B4817">
        <v>2022</v>
      </c>
      <c r="D4817" t="s">
        <v>3073</v>
      </c>
      <c r="E4817" t="s">
        <v>3074</v>
      </c>
      <c r="F4817" t="s">
        <v>4101</v>
      </c>
      <c r="G4817" t="s">
        <v>3075</v>
      </c>
      <c r="H4817" s="5">
        <v>239907.8</v>
      </c>
      <c r="I4817">
        <f>IFERROR(VLOOKUP(G4817,'NCES Match'!$A$2:$B$1307,2,FALSE),"")</f>
        <v>4841010</v>
      </c>
      <c r="J4817" cm="1">
        <f t="array" ref="J4817">IFERROR(_xlfn.IFS(B4817=2015,H4817/$O$13,B4817=2016,H4817/$O$14,B4817=2017,H4817/$O$15,B4817=2018,H4817/$O$16,B4817=2019,H4817/$O$17,B4817=2020,H4817/$O$18,B4817=2021,H4817/$O$19,B4817=2022,H4817/$O$20),"")</f>
        <v>1.0537485718586299E-4</v>
      </c>
      <c r="K4817" s="3" cm="1">
        <f t="array" ref="K4817">IFERROR(_xlfn.IFS(B4817=2015,J4817*$P$4,B4817=2016,J4817*$P$5,B4817=2017,J4817*$P$6,B4817=2018,J4817*$P$7,B4817=2019,J4817*$P$8,B4817=2020,J4817*$P$9,B4817=2021,J4817*$P$10,B4817=2022,J4817*$P$11),"")</f>
        <v>226922.96420943295</v>
      </c>
      <c r="L4817" s="3">
        <f t="shared" si="76"/>
        <v>466830.76420943293</v>
      </c>
    </row>
    <row r="4818" spans="1:12">
      <c r="A4818">
        <v>4841010</v>
      </c>
      <c r="B4818">
        <v>2023</v>
      </c>
      <c r="D4818" t="s">
        <v>3073</v>
      </c>
      <c r="E4818" t="s">
        <v>3074</v>
      </c>
      <c r="F4818" t="s">
        <v>4101</v>
      </c>
      <c r="G4818" t="s">
        <v>3075</v>
      </c>
      <c r="H4818" s="5">
        <v>255072.85</v>
      </c>
      <c r="I4818">
        <f>IFERROR(VLOOKUP(G4818,'NCES Match'!$A$2:$B$1307,2,FALSE),"")</f>
        <v>4841010</v>
      </c>
      <c r="J4818" t="str" cm="1">
        <f t="array" ref="J4818">IFERROR(_xlfn.IFS(B4818=2015,H4818/$O$13,B4818=2016,H4818/$O$14,B4818=2017,H4818/$O$15,B4818=2018,H4818/$O$16,B4818=2019,H4818/$O$17,B4818=2020,H4818/$O$18,B4818=2021,H4818/$O$19,B4818=2022,H4818/$O$20),"")</f>
        <v/>
      </c>
      <c r="K4818" s="3" t="str" cm="1">
        <f t="array" ref="K4818">IFERROR(_xlfn.IFS(B4818=2015,J4818*$P$4,B4818=2016,J4818*$P$5,B4818=2017,J4818*$P$6,B4818=2018,J4818*$P$7,B4818=2019,J4818*$P$8,B4818=2020,J4818*$P$9,B4818=2021,J4818*$P$10,B4818=2022,J4818*$P$11),"")</f>
        <v/>
      </c>
      <c r="L4818" s="3">
        <f t="shared" si="76"/>
        <v>255072.85</v>
      </c>
    </row>
    <row r="4819" spans="1:12">
      <c r="A4819">
        <v>4813890</v>
      </c>
      <c r="B4819">
        <v>2015</v>
      </c>
      <c r="C4819" t="s">
        <v>381</v>
      </c>
      <c r="D4819" t="s">
        <v>883</v>
      </c>
      <c r="E4819" t="s">
        <v>884</v>
      </c>
      <c r="G4819" t="s">
        <v>885</v>
      </c>
      <c r="H4819" s="5">
        <v>40588.54</v>
      </c>
      <c r="I4819">
        <f>IFERROR(VLOOKUP(G4819,'NCES Match'!$A$2:$B$1307,2,FALSE),"")</f>
        <v>4813890</v>
      </c>
      <c r="J4819" cm="1">
        <f t="array" ref="J4819">IFERROR(_xlfn.IFS(B4819=2015,H4819/$O$13,B4819=2016,H4819/$O$14,B4819=2017,H4819/$O$15,B4819=2018,H4819/$O$16,B4819=2019,H4819/$O$17,B4819=2020,H4819/$O$18,B4819=2021,H4819/$O$19,B4819=2022,H4819/$O$20),"")</f>
        <v>3.1797214723685475E-5</v>
      </c>
      <c r="K4819" s="3" cm="1">
        <f t="array" ref="K4819">IFERROR(_xlfn.IFS(B4819=2015,J4819*$P$4,B4819=2016,J4819*$P$5,B4819=2017,J4819*$P$6,B4819=2018,J4819*$P$7,B4819=2019,J4819*$P$8,B4819=2020,J4819*$P$9,B4819=2021,J4819*$P$10,B4819=2022,J4819*$P$11),"")</f>
        <v>50604.726295984779</v>
      </c>
      <c r="L4819" s="3">
        <f t="shared" si="76"/>
        <v>91193.26629598478</v>
      </c>
    </row>
    <row r="4820" spans="1:12">
      <c r="A4820">
        <v>4813890</v>
      </c>
      <c r="B4820">
        <v>2016</v>
      </c>
      <c r="C4820" t="s">
        <v>4102</v>
      </c>
      <c r="D4820" t="s">
        <v>883</v>
      </c>
      <c r="E4820" t="s">
        <v>884</v>
      </c>
      <c r="F4820" t="s">
        <v>4101</v>
      </c>
      <c r="G4820" t="s">
        <v>885</v>
      </c>
      <c r="H4820" s="5">
        <v>43750</v>
      </c>
      <c r="I4820">
        <f>IFERROR(VLOOKUP(G4820,'NCES Match'!$A$2:$B$1307,2,FALSE),"")</f>
        <v>4813890</v>
      </c>
      <c r="J4820" cm="1">
        <f t="array" ref="J4820">IFERROR(_xlfn.IFS(B4820=2015,H4820/$O$13,B4820=2016,H4820/$O$14,B4820=2017,H4820/$O$15,B4820=2018,H4820/$O$16,B4820=2019,H4820/$O$17,B4820=2020,H4820/$O$18,B4820=2021,H4820/$O$19,B4820=2022,H4820/$O$20),"")</f>
        <v>3.131917726183576E-5</v>
      </c>
      <c r="K4820" s="3" cm="1">
        <f t="array" ref="K4820">IFERROR(_xlfn.IFS(B4820=2015,J4820*$P$4,B4820=2016,J4820*$P$5,B4820=2017,J4820*$P$6,B4820=2018,J4820*$P$7,B4820=2019,J4820*$P$8,B4820=2020,J4820*$P$9,B4820=2021,J4820*$P$10,B4820=2022,J4820*$P$11),"")</f>
        <v>52479.392081583079</v>
      </c>
      <c r="L4820" s="3">
        <f t="shared" si="76"/>
        <v>96229.392081583079</v>
      </c>
    </row>
    <row r="4821" spans="1:12">
      <c r="A4821">
        <v>4813890</v>
      </c>
      <c r="B4821">
        <v>2017</v>
      </c>
      <c r="D4821" t="s">
        <v>883</v>
      </c>
      <c r="E4821" t="s">
        <v>884</v>
      </c>
      <c r="F4821" t="s">
        <v>4101</v>
      </c>
      <c r="G4821" t="s">
        <v>885</v>
      </c>
      <c r="H4821" s="5">
        <v>43358</v>
      </c>
      <c r="I4821">
        <f>IFERROR(VLOOKUP(G4821,'NCES Match'!$A$2:$B$1307,2,FALSE),"")</f>
        <v>4813890</v>
      </c>
      <c r="J4821" cm="1">
        <f t="array" ref="J4821">IFERROR(_xlfn.IFS(B4821=2015,H4821/$O$13,B4821=2016,H4821/$O$14,B4821=2017,H4821/$O$15,B4821=2018,H4821/$O$16,B4821=2019,H4821/$O$17,B4821=2020,H4821/$O$18,B4821=2021,H4821/$O$19,B4821=2022,H4821/$O$20),"")</f>
        <v>2.9892686043065589E-5</v>
      </c>
      <c r="K4821" s="3" cm="1">
        <f t="array" ref="K4821">IFERROR(_xlfn.IFS(B4821=2015,J4821*$P$4,B4821=2016,J4821*$P$5,B4821=2017,J4821*$P$6,B4821=2018,J4821*$P$7,B4821=2019,J4821*$P$8,B4821=2020,J4821*$P$9,B4821=2021,J4821*$P$10,B4821=2022,J4821*$P$11),"")</f>
        <v>50765.188966365931</v>
      </c>
      <c r="L4821" s="3">
        <f t="shared" si="76"/>
        <v>94123.188966365939</v>
      </c>
    </row>
    <row r="4822" spans="1:12">
      <c r="A4822">
        <v>4813890</v>
      </c>
      <c r="B4822">
        <v>2018</v>
      </c>
      <c r="D4822" t="s">
        <v>883</v>
      </c>
      <c r="E4822" t="s">
        <v>884</v>
      </c>
      <c r="F4822" t="s">
        <v>4101</v>
      </c>
      <c r="G4822" t="s">
        <v>885</v>
      </c>
      <c r="H4822" s="5">
        <v>45107</v>
      </c>
      <c r="I4822">
        <f>IFERROR(VLOOKUP(G4822,'NCES Match'!$A$2:$B$1307,2,FALSE),"")</f>
        <v>4813890</v>
      </c>
      <c r="J4822" cm="1">
        <f t="array" ref="J4822">IFERROR(_xlfn.IFS(B4822=2015,H4822/$O$13,B4822=2016,H4822/$O$14,B4822=2017,H4822/$O$15,B4822=2018,H4822/$O$16,B4822=2019,H4822/$O$17,B4822=2020,H4822/$O$18,B4822=2021,H4822/$O$19,B4822=2022,H4822/$O$20),"")</f>
        <v>2.9434971367835874E-5</v>
      </c>
      <c r="K4822" s="3" cm="1">
        <f t="array" ref="K4822">IFERROR(_xlfn.IFS(B4822=2015,J4822*$P$4,B4822=2016,J4822*$P$5,B4822=2017,J4822*$P$6,B4822=2018,J4822*$P$7,B4822=2019,J4822*$P$8,B4822=2020,J4822*$P$9,B4822=2021,J4822*$P$10,B4822=2022,J4822*$P$11),"")</f>
        <v>50535.527657041901</v>
      </c>
      <c r="L4822" s="3">
        <f t="shared" si="76"/>
        <v>95642.527657041908</v>
      </c>
    </row>
    <row r="4823" spans="1:12">
      <c r="A4823">
        <v>4813890</v>
      </c>
      <c r="B4823">
        <v>2019</v>
      </c>
      <c r="D4823" t="s">
        <v>883</v>
      </c>
      <c r="E4823" t="s">
        <v>884</v>
      </c>
      <c r="F4823" t="s">
        <v>4101</v>
      </c>
      <c r="G4823" t="s">
        <v>885</v>
      </c>
      <c r="H4823" s="5">
        <v>46295</v>
      </c>
      <c r="I4823">
        <f>IFERROR(VLOOKUP(G4823,'NCES Match'!$A$2:$B$1307,2,FALSE),"")</f>
        <v>4813890</v>
      </c>
      <c r="J4823" cm="1">
        <f t="array" ref="J4823">IFERROR(_xlfn.IFS(B4823=2015,H4823/$O$13,B4823=2016,H4823/$O$14,B4823=2017,H4823/$O$15,B4823=2018,H4823/$O$16,B4823=2019,H4823/$O$17,B4823=2020,H4823/$O$18,B4823=2021,H4823/$O$19,B4823=2022,H4823/$O$20),"")</f>
        <v>2.93130693335561E-5</v>
      </c>
      <c r="K4823" s="3" cm="1">
        <f t="array" ref="K4823">IFERROR(_xlfn.IFS(B4823=2015,J4823*$P$4,B4823=2016,J4823*$P$5,B4823=2017,J4823*$P$6,B4823=2018,J4823*$P$7,B4823=2019,J4823*$P$8,B4823=2020,J4823*$P$9,B4823=2021,J4823*$P$10,B4823=2022,J4823*$P$11),"")</f>
        <v>50943.944425884671</v>
      </c>
      <c r="L4823" s="3">
        <f t="shared" si="76"/>
        <v>97238.944425884663</v>
      </c>
    </row>
    <row r="4824" spans="1:12">
      <c r="A4824">
        <v>4813890</v>
      </c>
      <c r="B4824">
        <v>2020</v>
      </c>
      <c r="D4824" t="s">
        <v>883</v>
      </c>
      <c r="E4824" t="s">
        <v>884</v>
      </c>
      <c r="F4824" t="s">
        <v>4230</v>
      </c>
      <c r="G4824" t="s">
        <v>885</v>
      </c>
      <c r="H4824" s="5">
        <v>51258</v>
      </c>
      <c r="I4824">
        <f>IFERROR(VLOOKUP(G4824,'NCES Match'!$A$2:$B$1307,2,FALSE),"")</f>
        <v>4813890</v>
      </c>
      <c r="J4824" cm="1">
        <f t="array" ref="J4824">IFERROR(_xlfn.IFS(B4824=2015,H4824/$O$13,B4824=2016,H4824/$O$14,B4824=2017,H4824/$O$15,B4824=2018,H4824/$O$16,B4824=2019,H4824/$O$17,B4824=2020,H4824/$O$18,B4824=2021,H4824/$O$19,B4824=2022,H4824/$O$20),"")</f>
        <v>2.7777097849369444E-5</v>
      </c>
      <c r="K4824" s="3" cm="1">
        <f t="array" ref="K4824">IFERROR(_xlfn.IFS(B4824=2015,J4824*$P$4,B4824=2016,J4824*$P$5,B4824=2017,J4824*$P$6,B4824=2018,J4824*$P$7,B4824=2019,J4824*$P$8,B4824=2020,J4824*$P$9,B4824=2021,J4824*$P$10,B4824=2022,J4824*$P$11),"")</f>
        <v>58554.200459001237</v>
      </c>
      <c r="L4824" s="3">
        <f t="shared" si="76"/>
        <v>109812.20045900124</v>
      </c>
    </row>
    <row r="4825" spans="1:12">
      <c r="A4825">
        <v>4813890</v>
      </c>
      <c r="B4825">
        <v>2021</v>
      </c>
      <c r="D4825" t="s">
        <v>883</v>
      </c>
      <c r="E4825" t="s">
        <v>884</v>
      </c>
      <c r="F4825" t="s">
        <v>4230</v>
      </c>
      <c r="G4825" t="s">
        <v>885</v>
      </c>
      <c r="H4825" s="5">
        <v>56327.35</v>
      </c>
      <c r="I4825">
        <f>IFERROR(VLOOKUP(G4825,'NCES Match'!$A$2:$B$1307,2,FALSE),"")</f>
        <v>4813890</v>
      </c>
      <c r="J4825" cm="1">
        <f t="array" ref="J4825">IFERROR(_xlfn.IFS(B4825=2015,H4825/$O$13,B4825=2016,H4825/$O$14,B4825=2017,H4825/$O$15,B4825=2018,H4825/$O$16,B4825=2019,H4825/$O$17,B4825=2020,H4825/$O$18,B4825=2021,H4825/$O$19,B4825=2022,H4825/$O$20),"")</f>
        <v>2.881949521996309E-5</v>
      </c>
      <c r="K4825" s="3" cm="1">
        <f t="array" ref="K4825">IFERROR(_xlfn.IFS(B4825=2015,J4825*$P$4,B4825=2016,J4825*$P$5,B4825=2017,J4825*$P$6,B4825=2018,J4825*$P$7,B4825=2019,J4825*$P$8,B4825=2020,J4825*$P$9,B4825=2021,J4825*$P$10,B4825=2022,J4825*$P$11),"")</f>
        <v>61689.66539568975</v>
      </c>
      <c r="L4825" s="3">
        <f t="shared" si="76"/>
        <v>118017.01539568976</v>
      </c>
    </row>
    <row r="4826" spans="1:12">
      <c r="A4826">
        <v>4813890</v>
      </c>
      <c r="B4826">
        <v>2022</v>
      </c>
      <c r="D4826" t="s">
        <v>883</v>
      </c>
      <c r="E4826" t="s">
        <v>884</v>
      </c>
      <c r="F4826" t="s">
        <v>4101</v>
      </c>
      <c r="G4826" t="s">
        <v>885</v>
      </c>
      <c r="H4826" s="5">
        <v>66278.39</v>
      </c>
      <c r="I4826">
        <f>IFERROR(VLOOKUP(G4826,'NCES Match'!$A$2:$B$1307,2,FALSE),"")</f>
        <v>4813890</v>
      </c>
      <c r="J4826" cm="1">
        <f t="array" ref="J4826">IFERROR(_xlfn.IFS(B4826=2015,H4826/$O$13,B4826=2016,H4826/$O$14,B4826=2017,H4826/$O$15,B4826=2018,H4826/$O$16,B4826=2019,H4826/$O$17,B4826=2020,H4826/$O$18,B4826=2021,H4826/$O$19,B4826=2022,H4826/$O$20),"")</f>
        <v>2.9111499837683185E-5</v>
      </c>
      <c r="K4826" s="3" cm="1">
        <f t="array" ref="K4826">IFERROR(_xlfn.IFS(B4826=2015,J4826*$P$4,B4826=2016,J4826*$P$5,B4826=2017,J4826*$P$6,B4826=2018,J4826*$P$7,B4826=2019,J4826*$P$8,B4826=2020,J4826*$P$9,B4826=2021,J4826*$P$10,B4826=2022,J4826*$P$11),"")</f>
        <v>62691.1201796225</v>
      </c>
      <c r="L4826" s="3">
        <f t="shared" si="76"/>
        <v>128969.51017962251</v>
      </c>
    </row>
    <row r="4827" spans="1:12">
      <c r="A4827">
        <v>4813890</v>
      </c>
      <c r="B4827">
        <v>2023</v>
      </c>
      <c r="D4827" t="s">
        <v>883</v>
      </c>
      <c r="E4827" t="s">
        <v>884</v>
      </c>
      <c r="F4827" t="s">
        <v>4101</v>
      </c>
      <c r="G4827" t="s">
        <v>885</v>
      </c>
      <c r="H4827" s="5">
        <v>84161.88</v>
      </c>
      <c r="I4827">
        <f>IFERROR(VLOOKUP(G4827,'NCES Match'!$A$2:$B$1307,2,FALSE),"")</f>
        <v>4813890</v>
      </c>
      <c r="J4827" t="str" cm="1">
        <f t="array" ref="J4827">IFERROR(_xlfn.IFS(B4827=2015,H4827/$O$13,B4827=2016,H4827/$O$14,B4827=2017,H4827/$O$15,B4827=2018,H4827/$O$16,B4827=2019,H4827/$O$17,B4827=2020,H4827/$O$18,B4827=2021,H4827/$O$19,B4827=2022,H4827/$O$20),"")</f>
        <v/>
      </c>
      <c r="K4827" s="3" t="str" cm="1">
        <f t="array" ref="K4827">IFERROR(_xlfn.IFS(B4827=2015,J4827*$P$4,B4827=2016,J4827*$P$5,B4827=2017,J4827*$P$6,B4827=2018,J4827*$P$7,B4827=2019,J4827*$P$8,B4827=2020,J4827*$P$9,B4827=2021,J4827*$P$10,B4827=2022,J4827*$P$11),"")</f>
        <v/>
      </c>
      <c r="L4827" s="3">
        <f t="shared" si="76"/>
        <v>84161.88</v>
      </c>
    </row>
    <row r="4828" spans="1:12">
      <c r="A4828">
        <v>4836180</v>
      </c>
      <c r="B4828">
        <v>2015</v>
      </c>
      <c r="C4828" t="s">
        <v>381</v>
      </c>
      <c r="D4828" t="s">
        <v>2641</v>
      </c>
      <c r="E4828" t="s">
        <v>2642</v>
      </c>
      <c r="G4828" t="s">
        <v>2643</v>
      </c>
      <c r="H4828" s="5">
        <v>121705.95</v>
      </c>
      <c r="I4828">
        <f>IFERROR(VLOOKUP(G4828,'NCES Match'!$A$2:$B$1307,2,FALSE),"")</f>
        <v>4836180</v>
      </c>
      <c r="J4828" cm="1">
        <f t="array" ref="J4828">IFERROR(_xlfn.IFS(B4828=2015,H4828/$O$13,B4828=2016,H4828/$O$14,B4828=2017,H4828/$O$15,B4828=2018,H4828/$O$16,B4828=2019,H4828/$O$17,B4828=2020,H4828/$O$18,B4828=2021,H4828/$O$19,B4828=2022,H4828/$O$20),"")</f>
        <v>9.5344898468881312E-5</v>
      </c>
      <c r="K4828" s="3" cm="1">
        <f t="array" ref="K4828">IFERROR(_xlfn.IFS(B4828=2015,J4828*$P$4,B4828=2016,J4828*$P$5,B4828=2017,J4828*$P$6,B4828=2018,J4828*$P$7,B4828=2019,J4828*$P$8,B4828=2020,J4828*$P$9,B4828=2021,J4828*$P$10,B4828=2022,J4828*$P$11),"")</f>
        <v>151739.78389818428</v>
      </c>
      <c r="L4828" s="3">
        <f t="shared" si="76"/>
        <v>273445.73389818426</v>
      </c>
    </row>
    <row r="4829" spans="1:12">
      <c r="A4829">
        <v>4836180</v>
      </c>
      <c r="B4829">
        <v>2016</v>
      </c>
      <c r="C4829" t="s">
        <v>4102</v>
      </c>
      <c r="D4829" t="s">
        <v>2641</v>
      </c>
      <c r="E4829" t="s">
        <v>2642</v>
      </c>
      <c r="F4829" t="s">
        <v>4101</v>
      </c>
      <c r="G4829" t="s">
        <v>2643</v>
      </c>
      <c r="H4829" s="5">
        <v>119300</v>
      </c>
      <c r="I4829">
        <f>IFERROR(VLOOKUP(G4829,'NCES Match'!$A$2:$B$1307,2,FALSE),"")</f>
        <v>4836180</v>
      </c>
      <c r="J4829" cm="1">
        <f t="array" ref="J4829">IFERROR(_xlfn.IFS(B4829=2015,H4829/$O$13,B4829=2016,H4829/$O$14,B4829=2017,H4829/$O$15,B4829=2018,H4829/$O$16,B4829=2019,H4829/$O$17,B4829=2020,H4829/$O$18,B4829=2021,H4829/$O$19,B4829=2022,H4829/$O$20),"")</f>
        <v>8.5402922224845853E-5</v>
      </c>
      <c r="K4829" s="3" cm="1">
        <f t="array" ref="K4829">IFERROR(_xlfn.IFS(B4829=2015,J4829*$P$4,B4829=2016,J4829*$P$5,B4829=2017,J4829*$P$6,B4829=2018,J4829*$P$7,B4829=2019,J4829*$P$8,B4829=2020,J4829*$P$9,B4829=2021,J4829*$P$10,B4829=2022,J4829*$P$11),"")</f>
        <v>143103.8051504654</v>
      </c>
      <c r="L4829" s="3">
        <f t="shared" si="76"/>
        <v>262403.8051504654</v>
      </c>
    </row>
    <row r="4830" spans="1:12">
      <c r="A4830">
        <v>4836180</v>
      </c>
      <c r="B4830">
        <v>2017</v>
      </c>
      <c r="D4830" t="s">
        <v>2641</v>
      </c>
      <c r="E4830" t="s">
        <v>2642</v>
      </c>
      <c r="F4830" t="s">
        <v>4101</v>
      </c>
      <c r="G4830" t="s">
        <v>2643</v>
      </c>
      <c r="H4830" s="5">
        <v>135196</v>
      </c>
      <c r="I4830">
        <f>IFERROR(VLOOKUP(G4830,'NCES Match'!$A$2:$B$1307,2,FALSE),"")</f>
        <v>4836180</v>
      </c>
      <c r="J4830" cm="1">
        <f t="array" ref="J4830">IFERROR(_xlfn.IFS(B4830=2015,H4830/$O$13,B4830=2016,H4830/$O$14,B4830=2017,H4830/$O$15,B4830=2018,H4830/$O$16,B4830=2019,H4830/$O$17,B4830=2020,H4830/$O$18,B4830=2021,H4830/$O$19,B4830=2022,H4830/$O$20),"")</f>
        <v>9.3209363491819158E-5</v>
      </c>
      <c r="K4830" s="3" cm="1">
        <f t="array" ref="K4830">IFERROR(_xlfn.IFS(B4830=2015,J4830*$P$4,B4830=2016,J4830*$P$5,B4830=2017,J4830*$P$6,B4830=2018,J4830*$P$7,B4830=2019,J4830*$P$8,B4830=2020,J4830*$P$9,B4830=2021,J4830*$P$10,B4830=2022,J4830*$P$11),"")</f>
        <v>158292.59853998819</v>
      </c>
      <c r="L4830" s="3">
        <f t="shared" si="76"/>
        <v>293488.59853998816</v>
      </c>
    </row>
    <row r="4831" spans="1:12">
      <c r="A4831">
        <v>4836180</v>
      </c>
      <c r="B4831">
        <v>2018</v>
      </c>
      <c r="D4831" t="s">
        <v>2641</v>
      </c>
      <c r="E4831" t="s">
        <v>2642</v>
      </c>
      <c r="F4831" t="s">
        <v>4101</v>
      </c>
      <c r="G4831" t="s">
        <v>2643</v>
      </c>
      <c r="H4831" s="5">
        <v>142554</v>
      </c>
      <c r="I4831">
        <f>IFERROR(VLOOKUP(G4831,'NCES Match'!$A$2:$B$1307,2,FALSE),"")</f>
        <v>4836180</v>
      </c>
      <c r="J4831" cm="1">
        <f t="array" ref="J4831">IFERROR(_xlfn.IFS(B4831=2015,H4831/$O$13,B4831=2016,H4831/$O$14,B4831=2017,H4831/$O$15,B4831=2018,H4831/$O$16,B4831=2019,H4831/$O$17,B4831=2020,H4831/$O$18,B4831=2021,H4831/$O$19,B4831=2022,H4831/$O$20),"")</f>
        <v>9.3024872156660283E-5</v>
      </c>
      <c r="K4831" s="3" cm="1">
        <f t="array" ref="K4831">IFERROR(_xlfn.IFS(B4831=2015,J4831*$P$4,B4831=2016,J4831*$P$5,B4831=2017,J4831*$P$6,B4831=2018,J4831*$P$7,B4831=2019,J4831*$P$8,B4831=2020,J4831*$P$9,B4831=2021,J4831*$P$10,B4831=2022,J4831*$P$11),"")</f>
        <v>159710.05851912012</v>
      </c>
      <c r="L4831" s="3">
        <f t="shared" si="76"/>
        <v>302264.0585191201</v>
      </c>
    </row>
    <row r="4832" spans="1:12">
      <c r="A4832">
        <v>4836180</v>
      </c>
      <c r="B4832">
        <v>2019</v>
      </c>
      <c r="D4832" t="s">
        <v>2641</v>
      </c>
      <c r="E4832" t="s">
        <v>2642</v>
      </c>
      <c r="F4832" t="s">
        <v>4101</v>
      </c>
      <c r="G4832" t="s">
        <v>2643</v>
      </c>
      <c r="H4832" s="5">
        <v>142627</v>
      </c>
      <c r="I4832">
        <f>IFERROR(VLOOKUP(G4832,'NCES Match'!$A$2:$B$1307,2,FALSE),"")</f>
        <v>4836180</v>
      </c>
      <c r="J4832" cm="1">
        <f t="array" ref="J4832">IFERROR(_xlfn.IFS(B4832=2015,H4832/$O$13,B4832=2016,H4832/$O$14,B4832=2017,H4832/$O$15,B4832=2018,H4832/$O$16,B4832=2019,H4832/$O$17,B4832=2020,H4832/$O$18,B4832=2021,H4832/$O$19,B4832=2022,H4832/$O$20),"")</f>
        <v>9.0308567660375984E-5</v>
      </c>
      <c r="K4832" s="3" cm="1">
        <f t="array" ref="K4832">IFERROR(_xlfn.IFS(B4832=2015,J4832*$P$4,B4832=2016,J4832*$P$5,B4832=2017,J4832*$P$6,B4832=2018,J4832*$P$7,B4832=2019,J4832*$P$8,B4832=2020,J4832*$P$9,B4832=2021,J4832*$P$10,B4832=2022,J4832*$P$11),"")</f>
        <v>156949.604960161</v>
      </c>
      <c r="L4832" s="3">
        <f t="shared" si="76"/>
        <v>299576.60496016103</v>
      </c>
    </row>
    <row r="4833" spans="1:12">
      <c r="A4833">
        <v>4836180</v>
      </c>
      <c r="B4833">
        <v>2020</v>
      </c>
      <c r="D4833" t="s">
        <v>2641</v>
      </c>
      <c r="E4833" t="s">
        <v>2642</v>
      </c>
      <c r="F4833" t="s">
        <v>4230</v>
      </c>
      <c r="G4833" t="s">
        <v>2643</v>
      </c>
      <c r="H4833" s="5">
        <v>188290</v>
      </c>
      <c r="I4833">
        <f>IFERROR(VLOOKUP(G4833,'NCES Match'!$A$2:$B$1307,2,FALSE),"")</f>
        <v>4836180</v>
      </c>
      <c r="J4833" cm="1">
        <f t="array" ref="J4833">IFERROR(_xlfn.IFS(B4833=2015,H4833/$O$13,B4833=2016,H4833/$O$14,B4833=2017,H4833/$O$15,B4833=2018,H4833/$O$16,B4833=2019,H4833/$O$17,B4833=2020,H4833/$O$18,B4833=2021,H4833/$O$19,B4833=2022,H4833/$O$20),"")</f>
        <v>1.0203577498259341E-4</v>
      </c>
      <c r="K4833" s="3" cm="1">
        <f t="array" ref="K4833">IFERROR(_xlfn.IFS(B4833=2015,J4833*$P$4,B4833=2016,J4833*$P$5,B4833=2017,J4833*$P$6,B4833=2018,J4833*$P$7,B4833=2019,J4833*$P$8,B4833=2020,J4833*$P$9,B4833=2021,J4833*$P$10,B4833=2022,J4833*$P$11),"")</f>
        <v>215091.70089401348</v>
      </c>
      <c r="L4833" s="3">
        <f t="shared" si="76"/>
        <v>403381.70089401351</v>
      </c>
    </row>
    <row r="4834" spans="1:12">
      <c r="A4834">
        <v>4836180</v>
      </c>
      <c r="B4834">
        <v>2021</v>
      </c>
      <c r="D4834" t="s">
        <v>2641</v>
      </c>
      <c r="E4834" t="s">
        <v>2642</v>
      </c>
      <c r="F4834" t="s">
        <v>4101</v>
      </c>
      <c r="G4834" t="s">
        <v>2643</v>
      </c>
      <c r="H4834" s="5">
        <v>219705.92</v>
      </c>
      <c r="I4834">
        <f>IFERROR(VLOOKUP(G4834,'NCES Match'!$A$2:$B$1307,2,FALSE),"")</f>
        <v>4836180</v>
      </c>
      <c r="J4834" cm="1">
        <f t="array" ref="J4834">IFERROR(_xlfn.IFS(B4834=2015,H4834/$O$13,B4834=2016,H4834/$O$14,B4834=2017,H4834/$O$15,B4834=2018,H4834/$O$16,B4834=2019,H4834/$O$17,B4834=2020,H4834/$O$18,B4834=2021,H4834/$O$19,B4834=2022,H4834/$O$20),"")</f>
        <v>1.1241099947428014E-4</v>
      </c>
      <c r="K4834" s="3" cm="1">
        <f t="array" ref="K4834">IFERROR(_xlfn.IFS(B4834=2015,J4834*$P$4,B4834=2016,J4834*$P$5,B4834=2017,J4834*$P$6,B4834=2018,J4834*$P$7,B4834=2019,J4834*$P$8,B4834=2020,J4834*$P$9,B4834=2021,J4834*$P$10,B4834=2022,J4834*$P$11),"")</f>
        <v>240621.73509409162</v>
      </c>
      <c r="L4834" s="3">
        <f t="shared" si="76"/>
        <v>460327.65509409166</v>
      </c>
    </row>
    <row r="4835" spans="1:12">
      <c r="A4835">
        <v>4836180</v>
      </c>
      <c r="B4835">
        <v>2022</v>
      </c>
      <c r="D4835" t="s">
        <v>2641</v>
      </c>
      <c r="E4835" t="s">
        <v>2642</v>
      </c>
      <c r="F4835" t="s">
        <v>4101</v>
      </c>
      <c r="G4835" t="s">
        <v>2643</v>
      </c>
      <c r="H4835" s="5">
        <v>296929.37</v>
      </c>
      <c r="I4835">
        <f>IFERROR(VLOOKUP(G4835,'NCES Match'!$A$2:$B$1307,2,FALSE),"")</f>
        <v>4836180</v>
      </c>
      <c r="J4835" cm="1">
        <f t="array" ref="J4835">IFERROR(_xlfn.IFS(B4835=2015,H4835/$O$13,B4835=2016,H4835/$O$14,B4835=2017,H4835/$O$15,B4835=2018,H4835/$O$16,B4835=2019,H4835/$O$17,B4835=2020,H4835/$O$18,B4835=2021,H4835/$O$19,B4835=2022,H4835/$O$20),"")</f>
        <v>1.3042047802546759E-4</v>
      </c>
      <c r="K4835" s="3" cm="1">
        <f t="array" ref="K4835">IFERROR(_xlfn.IFS(B4835=2015,J4835*$P$4,B4835=2016,J4835*$P$5,B4835=2017,J4835*$P$6,B4835=2018,J4835*$P$7,B4835=2019,J4835*$P$8,B4835=2020,J4835*$P$9,B4835=2021,J4835*$P$10,B4835=2022,J4835*$P$11),"")</f>
        <v>280858.28306224087</v>
      </c>
      <c r="L4835" s="3">
        <f t="shared" si="76"/>
        <v>577787.65306224092</v>
      </c>
    </row>
    <row r="4836" spans="1:12">
      <c r="A4836">
        <v>4836180</v>
      </c>
      <c r="B4836">
        <v>2023</v>
      </c>
      <c r="D4836" t="s">
        <v>2641</v>
      </c>
      <c r="E4836" t="s">
        <v>2642</v>
      </c>
      <c r="F4836" t="s">
        <v>4101</v>
      </c>
      <c r="G4836" t="s">
        <v>2643</v>
      </c>
      <c r="H4836" s="5">
        <v>249870.6</v>
      </c>
      <c r="I4836">
        <f>IFERROR(VLOOKUP(G4836,'NCES Match'!$A$2:$B$1307,2,FALSE),"")</f>
        <v>4836180</v>
      </c>
      <c r="J4836" t="str" cm="1">
        <f t="array" ref="J4836">IFERROR(_xlfn.IFS(B4836=2015,H4836/$O$13,B4836=2016,H4836/$O$14,B4836=2017,H4836/$O$15,B4836=2018,H4836/$O$16,B4836=2019,H4836/$O$17,B4836=2020,H4836/$O$18,B4836=2021,H4836/$O$19,B4836=2022,H4836/$O$20),"")</f>
        <v/>
      </c>
      <c r="K4836" s="3" t="str" cm="1">
        <f t="array" ref="K4836">IFERROR(_xlfn.IFS(B4836=2015,J4836*$P$4,B4836=2016,J4836*$P$5,B4836=2017,J4836*$P$6,B4836=2018,J4836*$P$7,B4836=2019,J4836*$P$8,B4836=2020,J4836*$P$9,B4836=2021,J4836*$P$10,B4836=2022,J4836*$P$11),"")</f>
        <v/>
      </c>
      <c r="L4836" s="3">
        <f t="shared" si="76"/>
        <v>249870.6</v>
      </c>
    </row>
    <row r="4837" spans="1:12">
      <c r="A4837">
        <v>4825920</v>
      </c>
      <c r="B4837">
        <v>2015</v>
      </c>
      <c r="C4837" t="s">
        <v>381</v>
      </c>
      <c r="D4837" t="s">
        <v>1881</v>
      </c>
      <c r="E4837" t="s">
        <v>1882</v>
      </c>
      <c r="G4837" t="s">
        <v>1883</v>
      </c>
      <c r="H4837" s="5">
        <v>154287.12</v>
      </c>
      <c r="I4837">
        <f>IFERROR(VLOOKUP(G4837,'NCES Match'!$A$2:$B$1307,2,FALSE),"")</f>
        <v>4825920</v>
      </c>
      <c r="J4837" cm="1">
        <f t="array" ref="J4837">IFERROR(_xlfn.IFS(B4837=2015,H4837/$O$13,B4837=2016,H4837/$O$14,B4837=2017,H4837/$O$15,B4837=2018,H4837/$O$16,B4837=2019,H4837/$O$17,B4837=2020,H4837/$O$18,B4837=2021,H4837/$O$19,B4837=2022,H4837/$O$20),"")</f>
        <v>1.2086910945156016E-4</v>
      </c>
      <c r="K4837" s="3" cm="1">
        <f t="array" ref="K4837">IFERROR(_xlfn.IFS(B4837=2015,J4837*$P$4,B4837=2016,J4837*$P$5,B4837=2017,J4837*$P$6,B4837=2018,J4837*$P$7,B4837=2019,J4837*$P$8,B4837=2020,J4837*$P$9,B4837=2021,J4837*$P$10,B4837=2022,J4837*$P$11),"")</f>
        <v>192361.13145719847</v>
      </c>
      <c r="L4837" s="3">
        <f t="shared" si="76"/>
        <v>346648.25145719846</v>
      </c>
    </row>
    <row r="4838" spans="1:12">
      <c r="A4838">
        <v>4825920</v>
      </c>
      <c r="B4838">
        <v>2016</v>
      </c>
      <c r="C4838" t="s">
        <v>4102</v>
      </c>
      <c r="D4838" t="s">
        <v>1881</v>
      </c>
      <c r="E4838" t="s">
        <v>1882</v>
      </c>
      <c r="F4838" t="s">
        <v>4101</v>
      </c>
      <c r="G4838" t="s">
        <v>1883</v>
      </c>
      <c r="H4838" s="5">
        <v>164842</v>
      </c>
      <c r="I4838">
        <f>IFERROR(VLOOKUP(G4838,'NCES Match'!$A$2:$B$1307,2,FALSE),"")</f>
        <v>4825920</v>
      </c>
      <c r="J4838" cm="1">
        <f t="array" ref="J4838">IFERROR(_xlfn.IFS(B4838=2015,H4838/$O$13,B4838=2016,H4838/$O$14,B4838=2017,H4838/$O$15,B4838=2018,H4838/$O$16,B4838=2019,H4838/$O$17,B4838=2020,H4838/$O$18,B4838=2021,H4838/$O$19,B4838=2022,H4838/$O$20),"")</f>
        <v>1.1800493298732641E-4</v>
      </c>
      <c r="K4838" s="3" cm="1">
        <f t="array" ref="K4838">IFERROR(_xlfn.IFS(B4838=2015,J4838*$P$4,B4838=2016,J4838*$P$5,B4838=2017,J4838*$P$6,B4838=2018,J4838*$P$7,B4838=2019,J4838*$P$8,B4838=2020,J4838*$P$9,B4838=2021,J4838*$P$10,B4838=2022,J4838*$P$11),"")</f>
        <v>197732.75313171011</v>
      </c>
      <c r="L4838" s="3">
        <f t="shared" si="76"/>
        <v>362574.75313171011</v>
      </c>
    </row>
    <row r="4839" spans="1:12">
      <c r="A4839">
        <v>4825920</v>
      </c>
      <c r="B4839">
        <v>2017</v>
      </c>
      <c r="D4839" t="s">
        <v>1881</v>
      </c>
      <c r="E4839" t="s">
        <v>1882</v>
      </c>
      <c r="F4839" t="s">
        <v>4101</v>
      </c>
      <c r="G4839" t="s">
        <v>1883</v>
      </c>
      <c r="H4839" s="5">
        <v>166353</v>
      </c>
      <c r="I4839">
        <f>IFERROR(VLOOKUP(G4839,'NCES Match'!$A$2:$B$1307,2,FALSE),"")</f>
        <v>4825920</v>
      </c>
      <c r="J4839" cm="1">
        <f t="array" ref="J4839">IFERROR(_xlfn.IFS(B4839=2015,H4839/$O$13,B4839=2016,H4839/$O$14,B4839=2017,H4839/$O$15,B4839=2018,H4839/$O$16,B4839=2019,H4839/$O$17,B4839=2020,H4839/$O$18,B4839=2021,H4839/$O$19,B4839=2022,H4839/$O$20),"")</f>
        <v>1.1469020714336662E-4</v>
      </c>
      <c r="K4839" s="3" cm="1">
        <f t="array" ref="K4839">IFERROR(_xlfn.IFS(B4839=2015,J4839*$P$4,B4839=2016,J4839*$P$5,B4839=2017,J4839*$P$6,B4839=2018,J4839*$P$7,B4839=2019,J4839*$P$8,B4839=2020,J4839*$P$9,B4839=2021,J4839*$P$10,B4839=2022,J4839*$P$11),"")</f>
        <v>194772.3944859512</v>
      </c>
      <c r="L4839" s="3">
        <f t="shared" si="76"/>
        <v>361125.39448595117</v>
      </c>
    </row>
    <row r="4840" spans="1:12">
      <c r="A4840">
        <v>4825920</v>
      </c>
      <c r="B4840">
        <v>2018</v>
      </c>
      <c r="D4840" t="s">
        <v>1881</v>
      </c>
      <c r="E4840" t="s">
        <v>1882</v>
      </c>
      <c r="F4840" t="s">
        <v>4101</v>
      </c>
      <c r="G4840" t="s">
        <v>1883</v>
      </c>
      <c r="H4840" s="5">
        <v>175708</v>
      </c>
      <c r="I4840">
        <f>IFERROR(VLOOKUP(G4840,'NCES Match'!$A$2:$B$1307,2,FALSE),"")</f>
        <v>4825920</v>
      </c>
      <c r="J4840" cm="1">
        <f t="array" ref="J4840">IFERROR(_xlfn.IFS(B4840=2015,H4840/$O$13,B4840=2016,H4840/$O$14,B4840=2017,H4840/$O$15,B4840=2018,H4840/$O$16,B4840=2019,H4840/$O$17,B4840=2020,H4840/$O$18,B4840=2021,H4840/$O$19,B4840=2022,H4840/$O$20),"")</f>
        <v>1.1465980777040605E-4</v>
      </c>
      <c r="K4840" s="3" cm="1">
        <f t="array" ref="K4840">IFERROR(_xlfn.IFS(B4840=2015,J4840*$P$4,B4840=2016,J4840*$P$5,B4840=2017,J4840*$P$6,B4840=2018,J4840*$P$7,B4840=2019,J4840*$P$8,B4840=2020,J4840*$P$9,B4840=2021,J4840*$P$10,B4840=2022,J4840*$P$11),"")</f>
        <v>196854.06907051054</v>
      </c>
      <c r="L4840" s="3">
        <f t="shared" si="76"/>
        <v>372562.06907051057</v>
      </c>
    </row>
    <row r="4841" spans="1:12">
      <c r="A4841">
        <v>4825920</v>
      </c>
      <c r="B4841">
        <v>2019</v>
      </c>
      <c r="D4841" t="s">
        <v>1881</v>
      </c>
      <c r="E4841" t="s">
        <v>1882</v>
      </c>
      <c r="F4841" t="s">
        <v>4101</v>
      </c>
      <c r="G4841" t="s">
        <v>1883</v>
      </c>
      <c r="H4841" s="5">
        <v>183174</v>
      </c>
      <c r="I4841">
        <f>IFERROR(VLOOKUP(G4841,'NCES Match'!$A$2:$B$1307,2,FALSE),"")</f>
        <v>4825920</v>
      </c>
      <c r="J4841" cm="1">
        <f t="array" ref="J4841">IFERROR(_xlfn.IFS(B4841=2015,H4841/$O$13,B4841=2016,H4841/$O$14,B4841=2017,H4841/$O$15,B4841=2018,H4841/$O$16,B4841=2019,H4841/$O$17,B4841=2020,H4841/$O$18,B4841=2021,H4841/$O$19,B4841=2022,H4841/$O$20),"")</f>
        <v>1.1598211820077342E-4</v>
      </c>
      <c r="K4841" s="3" cm="1">
        <f t="array" ref="K4841">IFERROR(_xlfn.IFS(B4841=2015,J4841*$P$4,B4841=2016,J4841*$P$5,B4841=2017,J4841*$P$6,B4841=2018,J4841*$P$7,B4841=2019,J4841*$P$8,B4841=2020,J4841*$P$9,B4841=2021,J4841*$P$10,B4841=2022,J4841*$P$11),"")</f>
        <v>201568.33516075168</v>
      </c>
      <c r="L4841" s="3">
        <f t="shared" si="76"/>
        <v>384742.33516075171</v>
      </c>
    </row>
    <row r="4842" spans="1:12">
      <c r="A4842">
        <v>4825920</v>
      </c>
      <c r="B4842">
        <v>2020</v>
      </c>
      <c r="D4842" t="s">
        <v>1881</v>
      </c>
      <c r="E4842" t="s">
        <v>1882</v>
      </c>
      <c r="F4842" t="s">
        <v>4230</v>
      </c>
      <c r="G4842" t="s">
        <v>1883</v>
      </c>
      <c r="H4842" s="5">
        <v>199564</v>
      </c>
      <c r="I4842">
        <f>IFERROR(VLOOKUP(G4842,'NCES Match'!$A$2:$B$1307,2,FALSE),"")</f>
        <v>4825920</v>
      </c>
      <c r="J4842" cm="1">
        <f t="array" ref="J4842">IFERROR(_xlfn.IFS(B4842=2015,H4842/$O$13,B4842=2016,H4842/$O$14,B4842=2017,H4842/$O$15,B4842=2018,H4842/$O$16,B4842=2019,H4842/$O$17,B4842=2020,H4842/$O$18,B4842=2021,H4842/$O$19,B4842=2022,H4842/$O$20),"")</f>
        <v>1.081452408445816E-4</v>
      </c>
      <c r="K4842" s="3" cm="1">
        <f t="array" ref="K4842">IFERROR(_xlfn.IFS(B4842=2015,J4842*$P$4,B4842=2016,J4842*$P$5,B4842=2017,J4842*$P$6,B4842=2018,J4842*$P$7,B4842=2019,J4842*$P$8,B4842=2020,J4842*$P$9,B4842=2021,J4842*$P$10,B4842=2022,J4842*$P$11),"")</f>
        <v>227970.472129231</v>
      </c>
      <c r="L4842" s="3">
        <f t="shared" si="76"/>
        <v>427534.47212923097</v>
      </c>
    </row>
    <row r="4843" spans="1:12">
      <c r="A4843">
        <v>4825920</v>
      </c>
      <c r="B4843">
        <v>2021</v>
      </c>
      <c r="D4843" t="s">
        <v>1881</v>
      </c>
      <c r="E4843" t="s">
        <v>1882</v>
      </c>
      <c r="F4843" t="s">
        <v>4230</v>
      </c>
      <c r="G4843" t="s">
        <v>1883</v>
      </c>
      <c r="H4843" s="5">
        <v>214452.19</v>
      </c>
      <c r="I4843">
        <f>IFERROR(VLOOKUP(G4843,'NCES Match'!$A$2:$B$1307,2,FALSE),"")</f>
        <v>4825920</v>
      </c>
      <c r="J4843" cm="1">
        <f t="array" ref="J4843">IFERROR(_xlfn.IFS(B4843=2015,H4843/$O$13,B4843=2016,H4843/$O$14,B4843=2017,H4843/$O$15,B4843=2018,H4843/$O$16,B4843=2019,H4843/$O$17,B4843=2020,H4843/$O$18,B4843=2021,H4843/$O$19,B4843=2022,H4843/$O$20),"")</f>
        <v>1.0972296521344634E-4</v>
      </c>
      <c r="K4843" s="3" cm="1">
        <f t="array" ref="K4843">IFERROR(_xlfn.IFS(B4843=2015,J4843*$P$4,B4843=2016,J4843*$P$5,B4843=2017,J4843*$P$6,B4843=2018,J4843*$P$7,B4843=2019,J4843*$P$8,B4843=2020,J4843*$P$9,B4843=2021,J4843*$P$10,B4843=2022,J4843*$P$11),"")</f>
        <v>234867.85450536699</v>
      </c>
      <c r="L4843" s="3">
        <f t="shared" si="76"/>
        <v>449320.044505367</v>
      </c>
    </row>
    <row r="4844" spans="1:12">
      <c r="A4844">
        <v>4825920</v>
      </c>
      <c r="B4844">
        <v>2022</v>
      </c>
      <c r="D4844" t="s">
        <v>1881</v>
      </c>
      <c r="E4844" t="s">
        <v>1882</v>
      </c>
      <c r="F4844" t="s">
        <v>4101</v>
      </c>
      <c r="G4844" t="s">
        <v>1883</v>
      </c>
      <c r="H4844" s="5">
        <v>264456.95</v>
      </c>
      <c r="I4844">
        <f>IFERROR(VLOOKUP(G4844,'NCES Match'!$A$2:$B$1307,2,FALSE),"")</f>
        <v>4825920</v>
      </c>
      <c r="J4844" cm="1">
        <f t="array" ref="J4844">IFERROR(_xlfn.IFS(B4844=2015,H4844/$O$13,B4844=2016,H4844/$O$14,B4844=2017,H4844/$O$15,B4844=2018,H4844/$O$16,B4844=2019,H4844/$O$17,B4844=2020,H4844/$O$18,B4844=2021,H4844/$O$19,B4844=2022,H4844/$O$20),"")</f>
        <v>1.1615759611842096E-4</v>
      </c>
      <c r="K4844" s="3" cm="1">
        <f t="array" ref="K4844">IFERROR(_xlfn.IFS(B4844=2015,J4844*$P$4,B4844=2016,J4844*$P$5,B4844=2017,J4844*$P$6,B4844=2018,J4844*$P$7,B4844=2019,J4844*$P$8,B4844=2020,J4844*$P$9,B4844=2021,J4844*$P$10,B4844=2022,J4844*$P$11),"")</f>
        <v>250143.40925883112</v>
      </c>
      <c r="L4844" s="3">
        <f t="shared" si="76"/>
        <v>514600.35925883113</v>
      </c>
    </row>
    <row r="4845" spans="1:12">
      <c r="A4845">
        <v>4825920</v>
      </c>
      <c r="B4845">
        <v>2023</v>
      </c>
      <c r="D4845" t="s">
        <v>1881</v>
      </c>
      <c r="E4845" t="s">
        <v>1882</v>
      </c>
      <c r="F4845" t="s">
        <v>4101</v>
      </c>
      <c r="G4845" t="s">
        <v>1883</v>
      </c>
      <c r="H4845" s="5">
        <v>290573.65999999997</v>
      </c>
      <c r="I4845">
        <f>IFERROR(VLOOKUP(G4845,'NCES Match'!$A$2:$B$1307,2,FALSE),"")</f>
        <v>4825920</v>
      </c>
      <c r="J4845" t="str" cm="1">
        <f t="array" ref="J4845">IFERROR(_xlfn.IFS(B4845=2015,H4845/$O$13,B4845=2016,H4845/$O$14,B4845=2017,H4845/$O$15,B4845=2018,H4845/$O$16,B4845=2019,H4845/$O$17,B4845=2020,H4845/$O$18,B4845=2021,H4845/$O$19,B4845=2022,H4845/$O$20),"")</f>
        <v/>
      </c>
      <c r="K4845" s="3" t="str" cm="1">
        <f t="array" ref="K4845">IFERROR(_xlfn.IFS(B4845=2015,J4845*$P$4,B4845=2016,J4845*$P$5,B4845=2017,J4845*$P$6,B4845=2018,J4845*$P$7,B4845=2019,J4845*$P$8,B4845=2020,J4845*$P$9,B4845=2021,J4845*$P$10,B4845=2022,J4845*$P$11),"")</f>
        <v/>
      </c>
      <c r="L4845" s="3">
        <f t="shared" si="76"/>
        <v>290573.65999999997</v>
      </c>
    </row>
    <row r="4846" spans="1:12">
      <c r="A4846">
        <v>4840230</v>
      </c>
      <c r="B4846">
        <v>2015</v>
      </c>
      <c r="C4846" t="s">
        <v>381</v>
      </c>
      <c r="D4846" t="s">
        <v>3007</v>
      </c>
      <c r="E4846" t="s">
        <v>3008</v>
      </c>
      <c r="G4846" t="s">
        <v>3009</v>
      </c>
      <c r="H4846" s="5">
        <v>409966.24</v>
      </c>
      <c r="I4846">
        <f>IFERROR(VLOOKUP(G4846,'NCES Match'!$A$2:$B$1307,2,FALSE),"")</f>
        <v>4840230</v>
      </c>
      <c r="J4846" cm="1">
        <f t="array" ref="J4846">IFERROR(_xlfn.IFS(B4846=2015,H4846/$O$13,B4846=2016,H4846/$O$14,B4846=2017,H4846/$O$15,B4846=2018,H4846/$O$16,B4846=2019,H4846/$O$17,B4846=2020,H4846/$O$18,B4846=2021,H4846/$O$19,B4846=2022,H4846/$O$20),"")</f>
        <v>3.211690926242228E-4</v>
      </c>
      <c r="K4846" s="3" cm="1">
        <f t="array" ref="K4846">IFERROR(_xlfn.IFS(B4846=2015,J4846*$P$4,B4846=2016,J4846*$P$5,B4846=2017,J4846*$P$6,B4846=2018,J4846*$P$7,B4846=2019,J4846*$P$8,B4846=2020,J4846*$P$9,B4846=2021,J4846*$P$10,B4846=2022,J4846*$P$11),"")</f>
        <v>511135.14715715335</v>
      </c>
      <c r="L4846" s="3">
        <f t="shared" si="76"/>
        <v>921101.38715715334</v>
      </c>
    </row>
    <row r="4847" spans="1:12">
      <c r="A4847">
        <v>4840230</v>
      </c>
      <c r="B4847">
        <v>2016</v>
      </c>
      <c r="C4847" t="s">
        <v>4102</v>
      </c>
      <c r="D4847" t="s">
        <v>3007</v>
      </c>
      <c r="E4847" t="s">
        <v>3008</v>
      </c>
      <c r="F4847" t="s">
        <v>4101</v>
      </c>
      <c r="G4847" t="s">
        <v>3009</v>
      </c>
      <c r="H4847" s="5">
        <v>416562</v>
      </c>
      <c r="I4847">
        <f>IFERROR(VLOOKUP(G4847,'NCES Match'!$A$2:$B$1307,2,FALSE),"")</f>
        <v>4840230</v>
      </c>
      <c r="J4847" cm="1">
        <f t="array" ref="J4847">IFERROR(_xlfn.IFS(B4847=2015,H4847/$O$13,B4847=2016,H4847/$O$14,B4847=2017,H4847/$O$15,B4847=2018,H4847/$O$16,B4847=2019,H4847/$O$17,B4847=2020,H4847/$O$18,B4847=2021,H4847/$O$19,B4847=2022,H4847/$O$20),"")</f>
        <v>2.9820295128102467E-4</v>
      </c>
      <c r="K4847" s="3" cm="1">
        <f t="array" ref="K4847">IFERROR(_xlfn.IFS(B4847=2015,J4847*$P$4,B4847=2016,J4847*$P$5,B4847=2017,J4847*$P$6,B4847=2018,J4847*$P$7,B4847=2019,J4847*$P$8,B4847=2020,J4847*$P$9,B4847=2021,J4847*$P$10,B4847=2022,J4847*$P$11),"")</f>
        <v>499678.18341230659</v>
      </c>
      <c r="L4847" s="3">
        <f t="shared" si="76"/>
        <v>916240.18341230659</v>
      </c>
    </row>
    <row r="4848" spans="1:12">
      <c r="A4848">
        <v>4840230</v>
      </c>
      <c r="B4848">
        <v>2017</v>
      </c>
      <c r="D4848" t="s">
        <v>3007</v>
      </c>
      <c r="E4848" t="s">
        <v>3008</v>
      </c>
      <c r="F4848" t="s">
        <v>4101</v>
      </c>
      <c r="G4848" t="s">
        <v>3009</v>
      </c>
      <c r="H4848" s="5">
        <v>457748</v>
      </c>
      <c r="I4848">
        <f>IFERROR(VLOOKUP(G4848,'NCES Match'!$A$2:$B$1307,2,FALSE),"")</f>
        <v>4840230</v>
      </c>
      <c r="J4848" cm="1">
        <f t="array" ref="J4848">IFERROR(_xlfn.IFS(B4848=2015,H4848/$O$13,B4848=2016,H4848/$O$14,B4848=2017,H4848/$O$15,B4848=2018,H4848/$O$16,B4848=2019,H4848/$O$17,B4848=2020,H4848/$O$18,B4848=2021,H4848/$O$19,B4848=2022,H4848/$O$20),"")</f>
        <v>3.1558921654230331E-4</v>
      </c>
      <c r="K4848" s="3" cm="1">
        <f t="array" ref="K4848">IFERROR(_xlfn.IFS(B4848=2015,J4848*$P$4,B4848=2016,J4848*$P$5,B4848=2017,J4848*$P$6,B4848=2018,J4848*$P$7,B4848=2019,J4848*$P$8,B4848=2020,J4848*$P$9,B4848=2021,J4848*$P$10,B4848=2022,J4848*$P$11),"")</f>
        <v>535948.69963965297</v>
      </c>
      <c r="L4848" s="3">
        <f t="shared" si="76"/>
        <v>993696.69963965297</v>
      </c>
    </row>
    <row r="4849" spans="1:12">
      <c r="A4849">
        <v>4840230</v>
      </c>
      <c r="B4849">
        <v>2018</v>
      </c>
      <c r="D4849" t="s">
        <v>3007</v>
      </c>
      <c r="E4849" t="s">
        <v>3008</v>
      </c>
      <c r="F4849" t="s">
        <v>4101</v>
      </c>
      <c r="G4849" t="s">
        <v>3009</v>
      </c>
      <c r="H4849" s="5">
        <v>480547</v>
      </c>
      <c r="I4849">
        <f>IFERROR(VLOOKUP(G4849,'NCES Match'!$A$2:$B$1307,2,FALSE),"")</f>
        <v>4840230</v>
      </c>
      <c r="J4849" cm="1">
        <f t="array" ref="J4849">IFERROR(_xlfn.IFS(B4849=2015,H4849/$O$13,B4849=2016,H4849/$O$14,B4849=2017,H4849/$O$15,B4849=2018,H4849/$O$16,B4849=2019,H4849/$O$17,B4849=2020,H4849/$O$18,B4849=2021,H4849/$O$19,B4849=2022,H4849/$O$20),"")</f>
        <v>3.1358519045601409E-4</v>
      </c>
      <c r="K4849" s="3" cm="1">
        <f t="array" ref="K4849">IFERROR(_xlfn.IFS(B4849=2015,J4849*$P$4,B4849=2016,J4849*$P$5,B4849=2017,J4849*$P$6,B4849=2018,J4849*$P$7,B4849=2019,J4849*$P$8,B4849=2020,J4849*$P$9,B4849=2021,J4849*$P$10,B4849=2022,J4849*$P$11),"")</f>
        <v>538379.76830666012</v>
      </c>
      <c r="L4849" s="3">
        <f t="shared" si="76"/>
        <v>1018926.7683066601</v>
      </c>
    </row>
    <row r="4850" spans="1:12">
      <c r="A4850">
        <v>4840230</v>
      </c>
      <c r="B4850">
        <v>2019</v>
      </c>
      <c r="D4850" t="s">
        <v>3007</v>
      </c>
      <c r="E4850" t="s">
        <v>3008</v>
      </c>
      <c r="F4850" t="s">
        <v>4101</v>
      </c>
      <c r="G4850" t="s">
        <v>3009</v>
      </c>
      <c r="H4850" s="5">
        <v>467857</v>
      </c>
      <c r="I4850">
        <f>IFERROR(VLOOKUP(G4850,'NCES Match'!$A$2:$B$1307,2,FALSE),"")</f>
        <v>4840230</v>
      </c>
      <c r="J4850" cm="1">
        <f t="array" ref="J4850">IFERROR(_xlfn.IFS(B4850=2015,H4850/$O$13,B4850=2016,H4850/$O$14,B4850=2017,H4850/$O$15,B4850=2018,H4850/$O$16,B4850=2019,H4850/$O$17,B4850=2020,H4850/$O$18,B4850=2021,H4850/$O$19,B4850=2022,H4850/$O$20),"")</f>
        <v>2.9623770772631075E-4</v>
      </c>
      <c r="K4850" s="3" cm="1">
        <f t="array" ref="K4850">IFERROR(_xlfn.IFS(B4850=2015,J4850*$P$4,B4850=2016,J4850*$P$5,B4850=2017,J4850*$P$6,B4850=2018,J4850*$P$7,B4850=2019,J4850*$P$8,B4850=2020,J4850*$P$9,B4850=2021,J4850*$P$10,B4850=2022,J4850*$P$11),"")</f>
        <v>514839.2052545874</v>
      </c>
      <c r="L4850" s="3">
        <f t="shared" si="76"/>
        <v>982696.20525458734</v>
      </c>
    </row>
    <row r="4851" spans="1:12">
      <c r="A4851">
        <v>4840230</v>
      </c>
      <c r="B4851">
        <v>2020</v>
      </c>
      <c r="D4851" t="s">
        <v>3007</v>
      </c>
      <c r="E4851" t="s">
        <v>3008</v>
      </c>
      <c r="F4851" t="s">
        <v>4230</v>
      </c>
      <c r="G4851" t="s">
        <v>3009</v>
      </c>
      <c r="H4851" s="5">
        <v>534920</v>
      </c>
      <c r="I4851">
        <f>IFERROR(VLOOKUP(G4851,'NCES Match'!$A$2:$B$1307,2,FALSE),"")</f>
        <v>4840230</v>
      </c>
      <c r="J4851" cm="1">
        <f t="array" ref="J4851">IFERROR(_xlfn.IFS(B4851=2015,H4851/$O$13,B4851=2016,H4851/$O$14,B4851=2017,H4851/$O$15,B4851=2018,H4851/$O$16,B4851=2019,H4851/$O$17,B4851=2020,H4851/$O$18,B4851=2021,H4851/$O$19,B4851=2022,H4851/$O$20),"")</f>
        <v>2.8987719344462725E-4</v>
      </c>
      <c r="K4851" s="3" cm="1">
        <f t="array" ref="K4851">IFERROR(_xlfn.IFS(B4851=2015,J4851*$P$4,B4851=2016,J4851*$P$5,B4851=2017,J4851*$P$6,B4851=2018,J4851*$P$7,B4851=2019,J4851*$P$8,B4851=2020,J4851*$P$9,B4851=2021,J4851*$P$10,B4851=2022,J4851*$P$11),"")</f>
        <v>611061.93978557375</v>
      </c>
      <c r="L4851" s="3">
        <f t="shared" si="76"/>
        <v>1145981.9397855736</v>
      </c>
    </row>
    <row r="4852" spans="1:12">
      <c r="A4852">
        <v>4840230</v>
      </c>
      <c r="B4852">
        <v>2021</v>
      </c>
      <c r="D4852" t="s">
        <v>3007</v>
      </c>
      <c r="E4852" t="s">
        <v>3008</v>
      </c>
      <c r="F4852" t="s">
        <v>4230</v>
      </c>
      <c r="G4852" t="s">
        <v>3009</v>
      </c>
      <c r="H4852" s="5">
        <v>560456.86</v>
      </c>
      <c r="I4852">
        <f>IFERROR(VLOOKUP(G4852,'NCES Match'!$A$2:$B$1307,2,FALSE),"")</f>
        <v>4840230</v>
      </c>
      <c r="J4852" cm="1">
        <f t="array" ref="J4852">IFERROR(_xlfn.IFS(B4852=2015,H4852/$O$13,B4852=2016,H4852/$O$14,B4852=2017,H4852/$O$15,B4852=2018,H4852/$O$16,B4852=2019,H4852/$O$17,B4852=2020,H4852/$O$18,B4852=2021,H4852/$O$19,B4852=2022,H4852/$O$20),"")</f>
        <v>2.86753838015911E-4</v>
      </c>
      <c r="K4852" s="3" cm="1">
        <f t="array" ref="K4852">IFERROR(_xlfn.IFS(B4852=2015,J4852*$P$4,B4852=2016,J4852*$P$5,B4852=2017,J4852*$P$6,B4852=2018,J4852*$P$7,B4852=2019,J4852*$P$8,B4852=2020,J4852*$P$9,B4852=2021,J4852*$P$10,B4852=2022,J4852*$P$11),"")</f>
        <v>613811.87224534689</v>
      </c>
      <c r="L4852" s="3">
        <f t="shared" si="76"/>
        <v>1174268.732245347</v>
      </c>
    </row>
    <row r="4853" spans="1:12">
      <c r="A4853">
        <v>4840230</v>
      </c>
      <c r="B4853">
        <v>2022</v>
      </c>
      <c r="D4853" t="s">
        <v>3007</v>
      </c>
      <c r="E4853" t="s">
        <v>3008</v>
      </c>
      <c r="F4853" t="s">
        <v>4101</v>
      </c>
      <c r="G4853" t="s">
        <v>3009</v>
      </c>
      <c r="H4853" s="5">
        <v>642332.43000000005</v>
      </c>
      <c r="I4853">
        <f>IFERROR(VLOOKUP(G4853,'NCES Match'!$A$2:$B$1307,2,FALSE),"")</f>
        <v>4840230</v>
      </c>
      <c r="J4853" cm="1">
        <f t="array" ref="J4853">IFERROR(_xlfn.IFS(B4853=2015,H4853/$O$13,B4853=2016,H4853/$O$14,B4853=2017,H4853/$O$15,B4853=2018,H4853/$O$16,B4853=2019,H4853/$O$17,B4853=2020,H4853/$O$18,B4853=2021,H4853/$O$19,B4853=2022,H4853/$O$20),"")</f>
        <v>2.8213208606430617E-4</v>
      </c>
      <c r="K4853" s="3" cm="1">
        <f t="array" ref="K4853">IFERROR(_xlfn.IFS(B4853=2015,J4853*$P$4,B4853=2016,J4853*$P$5,B4853=2017,J4853*$P$6,B4853=2018,J4853*$P$7,B4853=2019,J4853*$P$8,B4853=2020,J4853*$P$9,B4853=2021,J4853*$P$10,B4853=2022,J4853*$P$11),"")</f>
        <v>607566.65278681275</v>
      </c>
      <c r="L4853" s="3">
        <f t="shared" si="76"/>
        <v>1249899.0827868129</v>
      </c>
    </row>
    <row r="4854" spans="1:12">
      <c r="A4854">
        <v>4840230</v>
      </c>
      <c r="B4854">
        <v>2023</v>
      </c>
      <c r="D4854" t="s">
        <v>3007</v>
      </c>
      <c r="E4854" t="s">
        <v>3008</v>
      </c>
      <c r="F4854" t="s">
        <v>4101</v>
      </c>
      <c r="G4854" t="s">
        <v>3009</v>
      </c>
      <c r="H4854" s="5">
        <v>817757.26</v>
      </c>
      <c r="I4854">
        <f>IFERROR(VLOOKUP(G4854,'NCES Match'!$A$2:$B$1307,2,FALSE),"")</f>
        <v>4840230</v>
      </c>
      <c r="J4854" t="str" cm="1">
        <f t="array" ref="J4854">IFERROR(_xlfn.IFS(B4854=2015,H4854/$O$13,B4854=2016,H4854/$O$14,B4854=2017,H4854/$O$15,B4854=2018,H4854/$O$16,B4854=2019,H4854/$O$17,B4854=2020,H4854/$O$18,B4854=2021,H4854/$O$19,B4854=2022,H4854/$O$20),"")</f>
        <v/>
      </c>
      <c r="K4854" s="3" t="str" cm="1">
        <f t="array" ref="K4854">IFERROR(_xlfn.IFS(B4854=2015,J4854*$P$4,B4854=2016,J4854*$P$5,B4854=2017,J4854*$P$6,B4854=2018,J4854*$P$7,B4854=2019,J4854*$P$8,B4854=2020,J4854*$P$9,B4854=2021,J4854*$P$10,B4854=2022,J4854*$P$11),"")</f>
        <v/>
      </c>
      <c r="L4854" s="3">
        <f t="shared" si="76"/>
        <v>817757.26</v>
      </c>
    </row>
    <row r="4855" spans="1:12">
      <c r="A4855">
        <v>4822410</v>
      </c>
      <c r="B4855">
        <v>2015</v>
      </c>
      <c r="C4855" t="s">
        <v>381</v>
      </c>
      <c r="D4855" t="s">
        <v>1571</v>
      </c>
      <c r="E4855" t="s">
        <v>1572</v>
      </c>
      <c r="G4855" t="s">
        <v>1573</v>
      </c>
      <c r="H4855" s="5">
        <v>302839.59000000003</v>
      </c>
      <c r="I4855">
        <f>IFERROR(VLOOKUP(G4855,'NCES Match'!$A$2:$B$1307,2,FALSE),"")</f>
        <v>4822410</v>
      </c>
      <c r="J4855" cm="1">
        <f t="array" ref="J4855">IFERROR(_xlfn.IFS(B4855=2015,H4855/$O$13,B4855=2016,H4855/$O$14,B4855=2017,H4855/$O$15,B4855=2018,H4855/$O$16,B4855=2019,H4855/$O$17,B4855=2020,H4855/$O$18,B4855=2021,H4855/$O$19,B4855=2022,H4855/$O$20),"")</f>
        <v>2.3724567254852904E-4</v>
      </c>
      <c r="K4855" s="3" cm="1">
        <f t="array" ref="K4855">IFERROR(_xlfn.IFS(B4855=2015,J4855*$P$4,B4855=2016,J4855*$P$5,B4855=2017,J4855*$P$6,B4855=2018,J4855*$P$7,B4855=2019,J4855*$P$8,B4855=2020,J4855*$P$9,B4855=2021,J4855*$P$10,B4855=2022,J4855*$P$11),"")</f>
        <v>377572.45181862294</v>
      </c>
      <c r="L4855" s="3">
        <f t="shared" si="76"/>
        <v>680412.04181862297</v>
      </c>
    </row>
    <row r="4856" spans="1:12">
      <c r="A4856">
        <v>4822410</v>
      </c>
      <c r="B4856">
        <v>2016</v>
      </c>
      <c r="C4856" t="s">
        <v>4102</v>
      </c>
      <c r="D4856" t="s">
        <v>1571</v>
      </c>
      <c r="E4856" t="s">
        <v>1572</v>
      </c>
      <c r="F4856" t="s">
        <v>4101</v>
      </c>
      <c r="G4856" t="s">
        <v>1573</v>
      </c>
      <c r="H4856" s="5">
        <v>317398</v>
      </c>
      <c r="I4856">
        <f>IFERROR(VLOOKUP(G4856,'NCES Match'!$A$2:$B$1307,2,FALSE),"")</f>
        <v>4822410</v>
      </c>
      <c r="J4856" cm="1">
        <f t="array" ref="J4856">IFERROR(_xlfn.IFS(B4856=2015,H4856/$O$13,B4856=2016,H4856/$O$14,B4856=2017,H4856/$O$15,B4856=2018,H4856/$O$16,B4856=2019,H4856/$O$17,B4856=2020,H4856/$O$18,B4856=2021,H4856/$O$19,B4856=2022,H4856/$O$20),"")</f>
        <v>2.272147251326205E-4</v>
      </c>
      <c r="K4856" s="3" cm="1">
        <f t="array" ref="K4856">IFERROR(_xlfn.IFS(B4856=2015,J4856*$P$4,B4856=2016,J4856*$P$5,B4856=2017,J4856*$P$6,B4856=2018,J4856*$P$7,B4856=2019,J4856*$P$8,B4856=2020,J4856*$P$9,B4856=2021,J4856*$P$10,B4856=2022,J4856*$P$11),"")</f>
        <v>380728.09343794984</v>
      </c>
      <c r="L4856" s="3">
        <f t="shared" si="76"/>
        <v>698126.09343794989</v>
      </c>
    </row>
    <row r="4857" spans="1:12">
      <c r="A4857">
        <v>4822410</v>
      </c>
      <c r="B4857">
        <v>2017</v>
      </c>
      <c r="D4857" t="s">
        <v>1571</v>
      </c>
      <c r="E4857" t="s">
        <v>1572</v>
      </c>
      <c r="F4857" t="s">
        <v>4101</v>
      </c>
      <c r="G4857" t="s">
        <v>1573</v>
      </c>
      <c r="H4857" s="5">
        <v>306791</v>
      </c>
      <c r="I4857">
        <f>IFERROR(VLOOKUP(G4857,'NCES Match'!$A$2:$B$1307,2,FALSE),"")</f>
        <v>4822410</v>
      </c>
      <c r="J4857" cm="1">
        <f t="array" ref="J4857">IFERROR(_xlfn.IFS(B4857=2015,H4857/$O$13,B4857=2016,H4857/$O$14,B4857=2017,H4857/$O$15,B4857=2018,H4857/$O$16,B4857=2019,H4857/$O$17,B4857=2020,H4857/$O$18,B4857=2021,H4857/$O$19,B4857=2022,H4857/$O$20),"")</f>
        <v>2.1151360864980247E-4</v>
      </c>
      <c r="K4857" s="3" cm="1">
        <f t="array" ref="K4857">IFERROR(_xlfn.IFS(B4857=2015,J4857*$P$4,B4857=2016,J4857*$P$5,B4857=2017,J4857*$P$6,B4857=2018,J4857*$P$7,B4857=2019,J4857*$P$8,B4857=2020,J4857*$P$9,B4857=2021,J4857*$P$10,B4857=2022,J4857*$P$11),"")</f>
        <v>359202.52521288738</v>
      </c>
      <c r="L4857" s="3">
        <f t="shared" si="76"/>
        <v>665993.52521288744</v>
      </c>
    </row>
    <row r="4858" spans="1:12">
      <c r="A4858">
        <v>4822410</v>
      </c>
      <c r="B4858">
        <v>2018</v>
      </c>
      <c r="D4858" t="s">
        <v>1571</v>
      </c>
      <c r="E4858" t="s">
        <v>1572</v>
      </c>
      <c r="F4858" t="s">
        <v>4101</v>
      </c>
      <c r="G4858" t="s">
        <v>1573</v>
      </c>
      <c r="H4858" s="5">
        <v>321095</v>
      </c>
      <c r="I4858">
        <f>IFERROR(VLOOKUP(G4858,'NCES Match'!$A$2:$B$1307,2,FALSE),"")</f>
        <v>4822410</v>
      </c>
      <c r="J4858" cm="1">
        <f t="array" ref="J4858">IFERROR(_xlfn.IFS(B4858=2015,H4858/$O$13,B4858=2016,H4858/$O$14,B4858=2017,H4858/$O$15,B4858=2018,H4858/$O$16,B4858=2019,H4858/$O$17,B4858=2020,H4858/$O$18,B4858=2021,H4858/$O$19,B4858=2022,H4858/$O$20),"")</f>
        <v>2.0953337910646375E-4</v>
      </c>
      <c r="K4858" s="3" cm="1">
        <f t="array" ref="K4858">IFERROR(_xlfn.IFS(B4858=2015,J4858*$P$4,B4858=2016,J4858*$P$5,B4858=2017,J4858*$P$6,B4858=2018,J4858*$P$7,B4858=2019,J4858*$P$8,B4858=2020,J4858*$P$9,B4858=2021,J4858*$P$10,B4858=2022,J4858*$P$11),"")</f>
        <v>359738.07287201256</v>
      </c>
      <c r="L4858" s="3">
        <f t="shared" si="76"/>
        <v>680833.07287201262</v>
      </c>
    </row>
    <row r="4859" spans="1:12">
      <c r="A4859">
        <v>4822410</v>
      </c>
      <c r="B4859">
        <v>2019</v>
      </c>
      <c r="D4859" t="s">
        <v>1571</v>
      </c>
      <c r="E4859" t="s">
        <v>1572</v>
      </c>
      <c r="F4859" t="s">
        <v>4101</v>
      </c>
      <c r="G4859" t="s">
        <v>1573</v>
      </c>
      <c r="H4859" s="5">
        <v>348160</v>
      </c>
      <c r="I4859">
        <f>IFERROR(VLOOKUP(G4859,'NCES Match'!$A$2:$B$1307,2,FALSE),"")</f>
        <v>4822410</v>
      </c>
      <c r="J4859" cm="1">
        <f t="array" ref="J4859">IFERROR(_xlfn.IFS(B4859=2015,H4859/$O$13,B4859=2016,H4859/$O$14,B4859=2017,H4859/$O$15,B4859=2018,H4859/$O$16,B4859=2019,H4859/$O$17,B4859=2020,H4859/$O$18,B4859=2021,H4859/$O$19,B4859=2022,H4859/$O$20),"")</f>
        <v>2.2044795807691741E-4</v>
      </c>
      <c r="K4859" s="3" cm="1">
        <f t="array" ref="K4859">IFERROR(_xlfn.IFS(B4859=2015,J4859*$P$4,B4859=2016,J4859*$P$5,B4859=2017,J4859*$P$6,B4859=2018,J4859*$P$7,B4859=2019,J4859*$P$8,B4859=2020,J4859*$P$9,B4859=2021,J4859*$P$10,B4859=2022,J4859*$P$11),"")</f>
        <v>383122.23115489807</v>
      </c>
      <c r="L4859" s="3">
        <f t="shared" si="76"/>
        <v>731282.23115489807</v>
      </c>
    </row>
    <row r="4860" spans="1:12">
      <c r="A4860">
        <v>4822410</v>
      </c>
      <c r="B4860">
        <v>2020</v>
      </c>
      <c r="D4860" t="s">
        <v>1571</v>
      </c>
      <c r="E4860" t="s">
        <v>1572</v>
      </c>
      <c r="F4860" t="s">
        <v>4230</v>
      </c>
      <c r="G4860" t="s">
        <v>1573</v>
      </c>
      <c r="H4860" s="5">
        <v>369146</v>
      </c>
      <c r="I4860">
        <f>IFERROR(VLOOKUP(G4860,'NCES Match'!$A$2:$B$1307,2,FALSE),"")</f>
        <v>4822410</v>
      </c>
      <c r="J4860" cm="1">
        <f t="array" ref="J4860">IFERROR(_xlfn.IFS(B4860=2015,H4860/$O$13,B4860=2016,H4860/$O$14,B4860=2017,H4860/$O$15,B4860=2018,H4860/$O$16,B4860=2019,H4860/$O$17,B4860=2020,H4860/$O$18,B4860=2021,H4860/$O$19,B4860=2022,H4860/$O$20),"")</f>
        <v>2.0004300914400352E-4</v>
      </c>
      <c r="K4860" s="3" cm="1">
        <f t="array" ref="K4860">IFERROR(_xlfn.IFS(B4860=2015,J4860*$P$4,B4860=2016,J4860*$P$5,B4860=2017,J4860*$P$6,B4860=2018,J4860*$P$7,B4860=2019,J4860*$P$8,B4860=2020,J4860*$P$9,B4860=2021,J4860*$P$10,B4860=2022,J4860*$P$11),"")</f>
        <v>421691.22639663017</v>
      </c>
      <c r="L4860" s="3">
        <f t="shared" si="76"/>
        <v>790837.22639663017</v>
      </c>
    </row>
    <row r="4861" spans="1:12">
      <c r="A4861">
        <v>4822410</v>
      </c>
      <c r="B4861">
        <v>2021</v>
      </c>
      <c r="D4861" t="s">
        <v>1571</v>
      </c>
      <c r="E4861" t="s">
        <v>1572</v>
      </c>
      <c r="F4861" t="s">
        <v>4101</v>
      </c>
      <c r="G4861" t="s">
        <v>1573</v>
      </c>
      <c r="H4861" s="5">
        <v>442231.14</v>
      </c>
      <c r="I4861">
        <f>IFERROR(VLOOKUP(G4861,'NCES Match'!$A$2:$B$1307,2,FALSE),"")</f>
        <v>4822410</v>
      </c>
      <c r="J4861" cm="1">
        <f t="array" ref="J4861">IFERROR(_xlfn.IFS(B4861=2015,H4861/$O$13,B4861=2016,H4861/$O$14,B4861=2017,H4861/$O$15,B4861=2018,H4861/$O$16,B4861=2019,H4861/$O$17,B4861=2020,H4861/$O$18,B4861=2021,H4861/$O$19,B4861=2022,H4861/$O$20),"")</f>
        <v>2.2626447410270195E-4</v>
      </c>
      <c r="K4861" s="3" cm="1">
        <f t="array" ref="K4861">IFERROR(_xlfn.IFS(B4861=2015,J4861*$P$4,B4861=2016,J4861*$P$5,B4861=2017,J4861*$P$6,B4861=2018,J4861*$P$7,B4861=2019,J4861*$P$8,B4861=2020,J4861*$P$9,B4861=2021,J4861*$P$10,B4861=2022,J4861*$P$11),"")</f>
        <v>484331.1651294519</v>
      </c>
      <c r="L4861" s="3">
        <f t="shared" si="76"/>
        <v>926562.30512945191</v>
      </c>
    </row>
    <row r="4862" spans="1:12">
      <c r="A4862">
        <v>4822410</v>
      </c>
      <c r="B4862">
        <v>2022</v>
      </c>
      <c r="D4862" t="s">
        <v>1571</v>
      </c>
      <c r="E4862" t="s">
        <v>1572</v>
      </c>
      <c r="F4862" t="s">
        <v>4101</v>
      </c>
      <c r="G4862" t="s">
        <v>1573</v>
      </c>
      <c r="H4862" s="5">
        <v>535496.21</v>
      </c>
      <c r="I4862">
        <f>IFERROR(VLOOKUP(G4862,'NCES Match'!$A$2:$B$1307,2,FALSE),"")</f>
        <v>4822410</v>
      </c>
      <c r="J4862" cm="1">
        <f t="array" ref="J4862">IFERROR(_xlfn.IFS(B4862=2015,H4862/$O$13,B4862=2016,H4862/$O$14,B4862=2017,H4862/$O$15,B4862=2018,H4862/$O$16,B4862=2019,H4862/$O$17,B4862=2020,H4862/$O$18,B4862=2021,H4862/$O$19,B4862=2022,H4862/$O$20),"")</f>
        <v>2.3520634448867813E-4</v>
      </c>
      <c r="K4862" s="3" cm="1">
        <f t="array" ref="K4862">IFERROR(_xlfn.IFS(B4862=2015,J4862*$P$4,B4862=2016,J4862*$P$5,B4862=2017,J4862*$P$6,B4862=2018,J4862*$P$7,B4862=2019,J4862*$P$8,B4862=2020,J4862*$P$9,B4862=2021,J4862*$P$10,B4862=2022,J4862*$P$11),"")</f>
        <v>506512.86575975013</v>
      </c>
      <c r="L4862" s="3">
        <f t="shared" si="76"/>
        <v>1042009.0757597501</v>
      </c>
    </row>
    <row r="4863" spans="1:12">
      <c r="A4863">
        <v>4822410</v>
      </c>
      <c r="B4863">
        <v>2023</v>
      </c>
      <c r="D4863" t="s">
        <v>1571</v>
      </c>
      <c r="E4863" t="s">
        <v>1572</v>
      </c>
      <c r="F4863" t="s">
        <v>4101</v>
      </c>
      <c r="G4863" t="s">
        <v>1573</v>
      </c>
      <c r="H4863" s="5">
        <v>614628.97</v>
      </c>
      <c r="I4863">
        <f>IFERROR(VLOOKUP(G4863,'NCES Match'!$A$2:$B$1307,2,FALSE),"")</f>
        <v>4822410</v>
      </c>
      <c r="J4863" t="str" cm="1">
        <f t="array" ref="J4863">IFERROR(_xlfn.IFS(B4863=2015,H4863/$O$13,B4863=2016,H4863/$O$14,B4863=2017,H4863/$O$15,B4863=2018,H4863/$O$16,B4863=2019,H4863/$O$17,B4863=2020,H4863/$O$18,B4863=2021,H4863/$O$19,B4863=2022,H4863/$O$20),"")</f>
        <v/>
      </c>
      <c r="K4863" s="3" t="str" cm="1">
        <f t="array" ref="K4863">IFERROR(_xlfn.IFS(B4863=2015,J4863*$P$4,B4863=2016,J4863*$P$5,B4863=2017,J4863*$P$6,B4863=2018,J4863*$P$7,B4863=2019,J4863*$P$8,B4863=2020,J4863*$P$9,B4863=2021,J4863*$P$10,B4863=2022,J4863*$P$11),"")</f>
        <v/>
      </c>
      <c r="L4863" s="3">
        <f t="shared" si="76"/>
        <v>614628.97</v>
      </c>
    </row>
    <row r="4864" spans="1:12">
      <c r="A4864">
        <v>4813530</v>
      </c>
      <c r="B4864">
        <v>2015</v>
      </c>
      <c r="C4864" t="s">
        <v>381</v>
      </c>
      <c r="D4864" t="s">
        <v>2097</v>
      </c>
      <c r="E4864" t="s">
        <v>2098</v>
      </c>
      <c r="G4864" t="s">
        <v>2099</v>
      </c>
      <c r="H4864" s="5">
        <v>465101.22</v>
      </c>
      <c r="I4864">
        <f>IFERROR(VLOOKUP(G4864,'NCES Match'!$A$2:$B$1307,2,FALSE),"")</f>
        <v>4813530</v>
      </c>
      <c r="J4864" cm="1">
        <f t="array" ref="J4864">IFERROR(_xlfn.IFS(B4864=2015,H4864/$O$13,B4864=2016,H4864/$O$14,B4864=2017,H4864/$O$15,B4864=2018,H4864/$O$16,B4864=2019,H4864/$O$17,B4864=2020,H4864/$O$18,B4864=2021,H4864/$O$19,B4864=2022,H4864/$O$20),"")</f>
        <v>3.6436204309364358E-4</v>
      </c>
      <c r="K4864" s="3" cm="1">
        <f t="array" ref="K4864">IFERROR(_xlfn.IFS(B4864=2015,J4864*$P$4,B4864=2016,J4864*$P$5,B4864=2017,J4864*$P$6,B4864=2018,J4864*$P$7,B4864=2019,J4864*$P$8,B4864=2020,J4864*$P$9,B4864=2021,J4864*$P$10,B4864=2022,J4864*$P$11),"")</f>
        <v>579875.99302730768</v>
      </c>
      <c r="L4864" s="3">
        <f t="shared" si="76"/>
        <v>1044977.2130273076</v>
      </c>
    </row>
    <row r="4865" spans="1:12">
      <c r="A4865">
        <v>4813530</v>
      </c>
      <c r="B4865">
        <v>2016</v>
      </c>
      <c r="C4865" t="s">
        <v>4102</v>
      </c>
      <c r="D4865" t="s">
        <v>2097</v>
      </c>
      <c r="E4865" t="s">
        <v>2098</v>
      </c>
      <c r="F4865" t="s">
        <v>4101</v>
      </c>
      <c r="G4865" t="s">
        <v>2099</v>
      </c>
      <c r="H4865" s="5">
        <v>505983</v>
      </c>
      <c r="I4865">
        <f>IFERROR(VLOOKUP(G4865,'NCES Match'!$A$2:$B$1307,2,FALSE),"")</f>
        <v>4813530</v>
      </c>
      <c r="J4865" cm="1">
        <f t="array" ref="J4865">IFERROR(_xlfn.IFS(B4865=2015,H4865/$O$13,B4865=2016,H4865/$O$14,B4865=2017,H4865/$O$15,B4865=2018,H4865/$O$16,B4865=2019,H4865/$O$17,B4865=2020,H4865/$O$18,B4865=2021,H4865/$O$19,B4865=2022,H4865/$O$20),"")</f>
        <v>3.6221648613658157E-4</v>
      </c>
      <c r="K4865" s="3" cm="1">
        <f t="array" ref="K4865">IFERROR(_xlfn.IFS(B4865=2015,J4865*$P$4,B4865=2016,J4865*$P$5,B4865=2017,J4865*$P$6,B4865=2018,J4865*$P$7,B4865=2019,J4865*$P$8,B4865=2020,J4865*$P$9,B4865=2021,J4865*$P$10,B4865=2022,J4865*$P$11),"")</f>
        <v>606941.26271121483</v>
      </c>
      <c r="L4865" s="3">
        <f t="shared" si="76"/>
        <v>1112924.2627112148</v>
      </c>
    </row>
    <row r="4866" spans="1:12">
      <c r="A4866">
        <v>4813530</v>
      </c>
      <c r="B4866">
        <v>2017</v>
      </c>
      <c r="D4866" t="s">
        <v>2097</v>
      </c>
      <c r="E4866" t="s">
        <v>2098</v>
      </c>
      <c r="F4866" t="s">
        <v>4101</v>
      </c>
      <c r="G4866" t="s">
        <v>2099</v>
      </c>
      <c r="H4866" s="5">
        <v>510770</v>
      </c>
      <c r="I4866">
        <f>IFERROR(VLOOKUP(G4866,'NCES Match'!$A$2:$B$1307,2,FALSE),"")</f>
        <v>4813530</v>
      </c>
      <c r="J4866" cm="1">
        <f t="array" ref="J4866">IFERROR(_xlfn.IFS(B4866=2015,H4866/$O$13,B4866=2016,H4866/$O$14,B4866=2017,H4866/$O$15,B4866=2018,H4866/$O$16,B4866=2019,H4866/$O$17,B4866=2020,H4866/$O$18,B4866=2021,H4866/$O$19,B4866=2022,H4866/$O$20),"")</f>
        <v>3.5214463882597469E-4</v>
      </c>
      <c r="K4866" s="3" cm="1">
        <f t="array" ref="K4866">IFERROR(_xlfn.IFS(B4866=2015,J4866*$P$4,B4866=2016,J4866*$P$5,B4866=2017,J4866*$P$6,B4866=2018,J4866*$P$7,B4866=2019,J4866*$P$8,B4866=2020,J4866*$P$9,B4866=2021,J4866*$P$10,B4866=2022,J4866*$P$11),"")</f>
        <v>598028.8659151881</v>
      </c>
      <c r="L4866" s="3">
        <f t="shared" si="76"/>
        <v>1108798.8659151881</v>
      </c>
    </row>
    <row r="4867" spans="1:12">
      <c r="A4867">
        <v>4813530</v>
      </c>
      <c r="B4867">
        <v>2018</v>
      </c>
      <c r="D4867" t="s">
        <v>2097</v>
      </c>
      <c r="E4867" t="s">
        <v>2098</v>
      </c>
      <c r="F4867" t="s">
        <v>4101</v>
      </c>
      <c r="G4867" t="s">
        <v>2099</v>
      </c>
      <c r="H4867" s="5">
        <v>518743</v>
      </c>
      <c r="I4867">
        <f>IFERROR(VLOOKUP(G4867,'NCES Match'!$A$2:$B$1307,2,FALSE),"")</f>
        <v>4813530</v>
      </c>
      <c r="J4867" cm="1">
        <f t="array" ref="J4867">IFERROR(_xlfn.IFS(B4867=2015,H4867/$O$13,B4867=2016,H4867/$O$14,B4867=2017,H4867/$O$15,B4867=2018,H4867/$O$16,B4867=2019,H4867/$O$17,B4867=2020,H4867/$O$18,B4867=2021,H4867/$O$19,B4867=2022,H4867/$O$20),"")</f>
        <v>3.385103277155494E-4</v>
      </c>
      <c r="K4867" s="3" cm="1">
        <f t="array" ref="K4867">IFERROR(_xlfn.IFS(B4867=2015,J4867*$P$4,B4867=2016,J4867*$P$5,B4867=2017,J4867*$P$6,B4867=2018,J4867*$P$7,B4867=2019,J4867*$P$8,B4867=2020,J4867*$P$9,B4867=2021,J4867*$P$10,B4867=2022,J4867*$P$11),"")</f>
        <v>581172.57240332745</v>
      </c>
      <c r="L4867" s="3">
        <f t="shared" ref="L4867:L4930" si="77">SUM(H4867,K4867)</f>
        <v>1099915.5724033276</v>
      </c>
    </row>
    <row r="4868" spans="1:12">
      <c r="A4868">
        <v>4813530</v>
      </c>
      <c r="B4868">
        <v>2019</v>
      </c>
      <c r="D4868" t="s">
        <v>2097</v>
      </c>
      <c r="E4868" t="s">
        <v>2098</v>
      </c>
      <c r="F4868" t="s">
        <v>4101</v>
      </c>
      <c r="G4868" t="s">
        <v>2099</v>
      </c>
      <c r="H4868" s="5">
        <v>534930</v>
      </c>
      <c r="I4868">
        <f>IFERROR(VLOOKUP(G4868,'NCES Match'!$A$2:$B$1307,2,FALSE),"")</f>
        <v>4813530</v>
      </c>
      <c r="J4868" cm="1">
        <f t="array" ref="J4868">IFERROR(_xlfn.IFS(B4868=2015,H4868/$O$13,B4868=2016,H4868/$O$14,B4868=2017,H4868/$O$15,B4868=2018,H4868/$O$16,B4868=2019,H4868/$O$17,B4868=2020,H4868/$O$18,B4868=2021,H4868/$O$19,B4868=2022,H4868/$O$20),"")</f>
        <v>3.3870699165350826E-4</v>
      </c>
      <c r="K4868" s="3" cm="1">
        <f t="array" ref="K4868">IFERROR(_xlfn.IFS(B4868=2015,J4868*$P$4,B4868=2016,J4868*$P$5,B4868=2017,J4868*$P$6,B4868=2018,J4868*$P$7,B4868=2019,J4868*$P$8,B4868=2020,J4868*$P$9,B4868=2021,J4868*$P$10,B4868=2022,J4868*$P$11),"")</f>
        <v>588647.67667649826</v>
      </c>
      <c r="L4868" s="3">
        <f t="shared" si="77"/>
        <v>1123577.6766764983</v>
      </c>
    </row>
    <row r="4869" spans="1:12">
      <c r="A4869">
        <v>4813530</v>
      </c>
      <c r="B4869">
        <v>2020</v>
      </c>
      <c r="D4869" t="s">
        <v>2097</v>
      </c>
      <c r="E4869" t="s">
        <v>2098</v>
      </c>
      <c r="F4869" t="s">
        <v>4230</v>
      </c>
      <c r="G4869" t="s">
        <v>2099</v>
      </c>
      <c r="H4869" s="5">
        <v>622250</v>
      </c>
      <c r="I4869">
        <f>IFERROR(VLOOKUP(G4869,'NCES Match'!$A$2:$B$1307,2,FALSE),"")</f>
        <v>4813530</v>
      </c>
      <c r="J4869" cm="1">
        <f t="array" ref="J4869">IFERROR(_xlfn.IFS(B4869=2015,H4869/$O$13,B4869=2016,H4869/$O$14,B4869=2017,H4869/$O$15,B4869=2018,H4869/$O$16,B4869=2019,H4869/$O$17,B4869=2020,H4869/$O$18,B4869=2021,H4869/$O$19,B4869=2022,H4869/$O$20),"")</f>
        <v>3.3720198089605793E-4</v>
      </c>
      <c r="K4869" s="3" cm="1">
        <f t="array" ref="K4869">IFERROR(_xlfn.IFS(B4869=2015,J4869*$P$4,B4869=2016,J4869*$P$5,B4869=2017,J4869*$P$6,B4869=2018,J4869*$P$7,B4869=2019,J4869*$P$8,B4869=2020,J4869*$P$9,B4869=2021,J4869*$P$10,B4869=2022,J4869*$P$11),"")</f>
        <v>710822.72495246632</v>
      </c>
      <c r="L4869" s="3">
        <f t="shared" si="77"/>
        <v>1333072.7249524663</v>
      </c>
    </row>
    <row r="4870" spans="1:12">
      <c r="A4870">
        <v>4813530</v>
      </c>
      <c r="B4870">
        <v>2021</v>
      </c>
      <c r="D4870" t="s">
        <v>2097</v>
      </c>
      <c r="E4870" t="s">
        <v>2098</v>
      </c>
      <c r="F4870" t="s">
        <v>4101</v>
      </c>
      <c r="G4870" t="s">
        <v>2099</v>
      </c>
      <c r="H4870" s="5">
        <v>654707.75</v>
      </c>
      <c r="I4870">
        <f>IFERROR(VLOOKUP(G4870,'NCES Match'!$A$2:$B$1307,2,FALSE),"")</f>
        <v>4813530</v>
      </c>
      <c r="J4870" cm="1">
        <f t="array" ref="J4870">IFERROR(_xlfn.IFS(B4870=2015,H4870/$O$13,B4870=2016,H4870/$O$14,B4870=2017,H4870/$O$15,B4870=2018,H4870/$O$16,B4870=2019,H4870/$O$17,B4870=2020,H4870/$O$18,B4870=2021,H4870/$O$19,B4870=2022,H4870/$O$20),"")</f>
        <v>3.3497664760720664E-4</v>
      </c>
      <c r="K4870" s="3" cm="1">
        <f t="array" ref="K4870">IFERROR(_xlfn.IFS(B4870=2015,J4870*$P$4,B4870=2016,J4870*$P$5,B4870=2017,J4870*$P$6,B4870=2018,J4870*$P$7,B4870=2019,J4870*$P$8,B4870=2020,J4870*$P$9,B4870=2021,J4870*$P$10,B4870=2022,J4870*$P$11),"")</f>
        <v>717035.36611370672</v>
      </c>
      <c r="L4870" s="3">
        <f t="shared" si="77"/>
        <v>1371743.1161137067</v>
      </c>
    </row>
    <row r="4871" spans="1:12">
      <c r="A4871">
        <v>4813530</v>
      </c>
      <c r="B4871">
        <v>2022</v>
      </c>
      <c r="D4871" t="s">
        <v>2097</v>
      </c>
      <c r="E4871" t="s">
        <v>2098</v>
      </c>
      <c r="F4871" t="s">
        <v>4101</v>
      </c>
      <c r="G4871" t="s">
        <v>2099</v>
      </c>
      <c r="H4871" s="5">
        <v>767039.94</v>
      </c>
      <c r="I4871">
        <f>IFERROR(VLOOKUP(G4871,'NCES Match'!$A$2:$B$1307,2,FALSE),"")</f>
        <v>4813530</v>
      </c>
      <c r="J4871" cm="1">
        <f t="array" ref="J4871">IFERROR(_xlfn.IFS(B4871=2015,H4871/$O$13,B4871=2016,H4871/$O$14,B4871=2017,H4871/$O$15,B4871=2018,H4871/$O$16,B4871=2019,H4871/$O$17,B4871=2020,H4871/$O$18,B4871=2021,H4871/$O$19,B4871=2022,H4871/$O$20),"")</f>
        <v>3.3690744583274459E-4</v>
      </c>
      <c r="K4871" s="3" cm="1">
        <f t="array" ref="K4871">IFERROR(_xlfn.IFS(B4871=2015,J4871*$P$4,B4871=2016,J4871*$P$5,B4871=2017,J4871*$P$6,B4871=2018,J4871*$P$7,B4871=2019,J4871*$P$8,B4871=2020,J4871*$P$9,B4871=2021,J4871*$P$10,B4871=2022,J4871*$P$11),"")</f>
        <v>725524.45919568103</v>
      </c>
      <c r="L4871" s="3">
        <f t="shared" si="77"/>
        <v>1492564.3991956809</v>
      </c>
    </row>
    <row r="4872" spans="1:12">
      <c r="A4872">
        <v>4813530</v>
      </c>
      <c r="B4872">
        <v>2023</v>
      </c>
      <c r="D4872" t="s">
        <v>2097</v>
      </c>
      <c r="E4872" t="s">
        <v>2098</v>
      </c>
      <c r="F4872" t="s">
        <v>4101</v>
      </c>
      <c r="G4872" t="s">
        <v>2099</v>
      </c>
      <c r="H4872" s="5">
        <v>893007.28</v>
      </c>
      <c r="I4872">
        <f>IFERROR(VLOOKUP(G4872,'NCES Match'!$A$2:$B$1307,2,FALSE),"")</f>
        <v>4813530</v>
      </c>
      <c r="J4872" t="str" cm="1">
        <f t="array" ref="J4872">IFERROR(_xlfn.IFS(B4872=2015,H4872/$O$13,B4872=2016,H4872/$O$14,B4872=2017,H4872/$O$15,B4872=2018,H4872/$O$16,B4872=2019,H4872/$O$17,B4872=2020,H4872/$O$18,B4872=2021,H4872/$O$19,B4872=2022,H4872/$O$20),"")</f>
        <v/>
      </c>
      <c r="K4872" s="3" t="str" cm="1">
        <f t="array" ref="K4872">IFERROR(_xlfn.IFS(B4872=2015,J4872*$P$4,B4872=2016,J4872*$P$5,B4872=2017,J4872*$P$6,B4872=2018,J4872*$P$7,B4872=2019,J4872*$P$8,B4872=2020,J4872*$P$9,B4872=2021,J4872*$P$10,B4872=2022,J4872*$P$11),"")</f>
        <v/>
      </c>
      <c r="L4872" s="3">
        <f t="shared" si="77"/>
        <v>893007.28</v>
      </c>
    </row>
    <row r="4873" spans="1:12">
      <c r="A4873">
        <v>4845000</v>
      </c>
      <c r="B4873">
        <v>2015</v>
      </c>
      <c r="C4873" t="s">
        <v>381</v>
      </c>
      <c r="D4873" t="s">
        <v>3375</v>
      </c>
      <c r="E4873" t="s">
        <v>3376</v>
      </c>
      <c r="G4873" t="s">
        <v>3377</v>
      </c>
      <c r="H4873" s="5">
        <v>79598.69</v>
      </c>
      <c r="I4873">
        <f>IFERROR(VLOOKUP(G4873,'NCES Match'!$A$2:$B$1307,2,FALSE),"")</f>
        <v>4845000</v>
      </c>
      <c r="J4873" cm="1">
        <f t="array" ref="J4873">IFERROR(_xlfn.IFS(B4873=2015,H4873/$O$13,B4873=2016,H4873/$O$14,B4873=2017,H4873/$O$15,B4873=2018,H4873/$O$16,B4873=2019,H4873/$O$17,B4873=2020,H4873/$O$18,B4873=2021,H4873/$O$19,B4873=2022,H4873/$O$20),"")</f>
        <v>6.2357912791494245E-5</v>
      </c>
      <c r="K4873" s="3" cm="1">
        <f t="array" ref="K4873">IFERROR(_xlfn.IFS(B4873=2015,J4873*$P$4,B4873=2016,J4873*$P$5,B4873=2017,J4873*$P$6,B4873=2018,J4873*$P$7,B4873=2019,J4873*$P$8,B4873=2020,J4873*$P$9,B4873=2021,J4873*$P$10,B4873=2022,J4873*$P$11),"")</f>
        <v>99241.557369862057</v>
      </c>
      <c r="L4873" s="3">
        <f t="shared" si="77"/>
        <v>178840.24736986205</v>
      </c>
    </row>
    <row r="4874" spans="1:12">
      <c r="A4874">
        <v>4845000</v>
      </c>
      <c r="B4874">
        <v>2016</v>
      </c>
      <c r="C4874" t="s">
        <v>4102</v>
      </c>
      <c r="D4874" t="s">
        <v>3375</v>
      </c>
      <c r="E4874" t="s">
        <v>3376</v>
      </c>
      <c r="F4874" t="s">
        <v>4101</v>
      </c>
      <c r="G4874" t="s">
        <v>3377</v>
      </c>
      <c r="H4874" s="5">
        <v>71953</v>
      </c>
      <c r="I4874">
        <f>IFERROR(VLOOKUP(G4874,'NCES Match'!$A$2:$B$1307,2,FALSE),"")</f>
        <v>4845000</v>
      </c>
      <c r="J4874" cm="1">
        <f t="array" ref="J4874">IFERROR(_xlfn.IFS(B4874=2015,H4874/$O$13,B4874=2016,H4874/$O$14,B4874=2017,H4874/$O$15,B4874=2018,H4874/$O$16,B4874=2019,H4874/$O$17,B4874=2020,H4874/$O$18,B4874=2021,H4874/$O$19,B4874=2022,H4874/$O$20),"")</f>
        <v>5.1508771691905569E-5</v>
      </c>
      <c r="K4874" s="3" cm="1">
        <f t="array" ref="K4874">IFERROR(_xlfn.IFS(B4874=2015,J4874*$P$4,B4874=2016,J4874*$P$5,B4874=2017,J4874*$P$6,B4874=2018,J4874*$P$7,B4874=2019,J4874*$P$8,B4874=2020,J4874*$P$9,B4874=2021,J4874*$P$10,B4874=2022,J4874*$P$11),"")</f>
        <v>86309.707393054807</v>
      </c>
      <c r="L4874" s="3">
        <f t="shared" si="77"/>
        <v>158262.70739305479</v>
      </c>
    </row>
    <row r="4875" spans="1:12">
      <c r="A4875">
        <v>4845000</v>
      </c>
      <c r="B4875">
        <v>2017</v>
      </c>
      <c r="D4875" t="s">
        <v>3375</v>
      </c>
      <c r="E4875" t="s">
        <v>3376</v>
      </c>
      <c r="F4875" t="s">
        <v>4101</v>
      </c>
      <c r="G4875" t="s">
        <v>3377</v>
      </c>
      <c r="H4875" s="5">
        <v>75317</v>
      </c>
      <c r="I4875">
        <f>IFERROR(VLOOKUP(G4875,'NCES Match'!$A$2:$B$1307,2,FALSE),"")</f>
        <v>4845000</v>
      </c>
      <c r="J4875" cm="1">
        <f t="array" ref="J4875">IFERROR(_xlfn.IFS(B4875=2015,H4875/$O$13,B4875=2016,H4875/$O$14,B4875=2017,H4875/$O$15,B4875=2018,H4875/$O$16,B4875=2019,H4875/$O$17,B4875=2020,H4875/$O$18,B4875=2021,H4875/$O$19,B4875=2022,H4875/$O$20),"")</f>
        <v>5.1926459585441464E-5</v>
      </c>
      <c r="K4875" s="3" cm="1">
        <f t="array" ref="K4875">IFERROR(_xlfn.IFS(B4875=2015,J4875*$P$4,B4875=2016,J4875*$P$5,B4875=2017,J4875*$P$6,B4875=2018,J4875*$P$7,B4875=2019,J4875*$P$8,B4875=2020,J4875*$P$9,B4875=2021,J4875*$P$10,B4875=2022,J4875*$P$11),"")</f>
        <v>88183.996895146993</v>
      </c>
      <c r="L4875" s="3">
        <f t="shared" si="77"/>
        <v>163500.99689514699</v>
      </c>
    </row>
    <row r="4876" spans="1:12">
      <c r="A4876">
        <v>4845000</v>
      </c>
      <c r="B4876">
        <v>2018</v>
      </c>
      <c r="D4876" t="s">
        <v>3375</v>
      </c>
      <c r="E4876" t="s">
        <v>3376</v>
      </c>
      <c r="F4876" t="s">
        <v>4101</v>
      </c>
      <c r="G4876" t="s">
        <v>3377</v>
      </c>
      <c r="H4876" s="5">
        <v>88940</v>
      </c>
      <c r="I4876">
        <f>IFERROR(VLOOKUP(G4876,'NCES Match'!$A$2:$B$1307,2,FALSE),"")</f>
        <v>4845000</v>
      </c>
      <c r="J4876" cm="1">
        <f t="array" ref="J4876">IFERROR(_xlfn.IFS(B4876=2015,H4876/$O$13,B4876=2016,H4876/$O$14,B4876=2017,H4876/$O$15,B4876=2018,H4876/$O$16,B4876=2019,H4876/$O$17,B4876=2020,H4876/$O$18,B4876=2021,H4876/$O$19,B4876=2022,H4876/$O$20),"")</f>
        <v>5.8038582779952621E-5</v>
      </c>
      <c r="K4876" s="3" cm="1">
        <f t="array" ref="K4876">IFERROR(_xlfn.IFS(B4876=2015,J4876*$P$4,B4876=2016,J4876*$P$5,B4876=2017,J4876*$P$6,B4876=2018,J4876*$P$7,B4876=2019,J4876*$P$8,B4876=2020,J4876*$P$9,B4876=2021,J4876*$P$10,B4876=2022,J4876*$P$11),"")</f>
        <v>99643.732232631461</v>
      </c>
      <c r="L4876" s="3">
        <f t="shared" si="77"/>
        <v>188583.73223263148</v>
      </c>
    </row>
    <row r="4877" spans="1:12">
      <c r="A4877">
        <v>4845000</v>
      </c>
      <c r="B4877">
        <v>2019</v>
      </c>
      <c r="D4877" t="s">
        <v>3375</v>
      </c>
      <c r="E4877" t="s">
        <v>3376</v>
      </c>
      <c r="F4877" t="s">
        <v>4101</v>
      </c>
      <c r="G4877" t="s">
        <v>3377</v>
      </c>
      <c r="H4877" s="5">
        <v>103517</v>
      </c>
      <c r="I4877">
        <f>IFERROR(VLOOKUP(G4877,'NCES Match'!$A$2:$B$1307,2,FALSE),"")</f>
        <v>4845000</v>
      </c>
      <c r="J4877" cm="1">
        <f t="array" ref="J4877">IFERROR(_xlfn.IFS(B4877=2015,H4877/$O$13,B4877=2016,H4877/$O$14,B4877=2017,H4877/$O$15,B4877=2018,H4877/$O$16,B4877=2019,H4877/$O$17,B4877=2020,H4877/$O$18,B4877=2021,H4877/$O$19,B4877=2022,H4877/$O$20),"")</f>
        <v>6.5544896818268216E-5</v>
      </c>
      <c r="K4877" s="3" cm="1">
        <f t="array" ref="K4877">IFERROR(_xlfn.IFS(B4877=2015,J4877*$P$4,B4877=2016,J4877*$P$5,B4877=2017,J4877*$P$6,B4877=2018,J4877*$P$7,B4877=2019,J4877*$P$8,B4877=2020,J4877*$P$9,B4877=2021,J4877*$P$10,B4877=2022,J4877*$P$11),"")</f>
        <v>113912.17831589381</v>
      </c>
      <c r="L4877" s="3">
        <f t="shared" si="77"/>
        <v>217429.17831589381</v>
      </c>
    </row>
    <row r="4878" spans="1:12">
      <c r="A4878">
        <v>4845000</v>
      </c>
      <c r="B4878">
        <v>2020</v>
      </c>
      <c r="D4878" t="s">
        <v>3375</v>
      </c>
      <c r="E4878" t="s">
        <v>3376</v>
      </c>
      <c r="F4878" t="s">
        <v>4230</v>
      </c>
      <c r="G4878" t="s">
        <v>3377</v>
      </c>
      <c r="H4878" s="5">
        <v>118268</v>
      </c>
      <c r="I4878">
        <f>IFERROR(VLOOKUP(G4878,'NCES Match'!$A$2:$B$1307,2,FALSE),"")</f>
        <v>4845000</v>
      </c>
      <c r="J4878" cm="1">
        <f t="array" ref="J4878">IFERROR(_xlfn.IFS(B4878=2015,H4878/$O$13,B4878=2016,H4878/$O$14,B4878=2017,H4878/$O$15,B4878=2018,H4878/$O$16,B4878=2019,H4878/$O$17,B4878=2020,H4878/$O$18,B4878=2021,H4878/$O$19,B4878=2022,H4878/$O$20),"")</f>
        <v>6.4090323626540745E-5</v>
      </c>
      <c r="K4878" s="3" cm="1">
        <f t="array" ref="K4878">IFERROR(_xlfn.IFS(B4878=2015,J4878*$P$4,B4878=2016,J4878*$P$5,B4878=2017,J4878*$P$6,B4878=2018,J4878*$P$7,B4878=2019,J4878*$P$8,B4878=2020,J4878*$P$9,B4878=2021,J4878*$P$10,B4878=2022,J4878*$P$11),"")</f>
        <v>135102.5826190089</v>
      </c>
      <c r="L4878" s="3">
        <f t="shared" si="77"/>
        <v>253370.5826190089</v>
      </c>
    </row>
    <row r="4879" spans="1:12">
      <c r="A4879">
        <v>4845000</v>
      </c>
      <c r="B4879">
        <v>2021</v>
      </c>
      <c r="D4879" t="s">
        <v>3375</v>
      </c>
      <c r="E4879" t="s">
        <v>3376</v>
      </c>
      <c r="F4879" t="s">
        <v>4230</v>
      </c>
      <c r="G4879" t="s">
        <v>3377</v>
      </c>
      <c r="H4879" s="5">
        <v>126794.7</v>
      </c>
      <c r="I4879">
        <f>IFERROR(VLOOKUP(G4879,'NCES Match'!$A$2:$B$1307,2,FALSE),"")</f>
        <v>4845000</v>
      </c>
      <c r="J4879" cm="1">
        <f t="array" ref="J4879">IFERROR(_xlfn.IFS(B4879=2015,H4879/$O$13,B4879=2016,H4879/$O$14,B4879=2017,H4879/$O$15,B4879=2018,H4879/$O$16,B4879=2019,H4879/$O$17,B4879=2020,H4879/$O$18,B4879=2021,H4879/$O$19,B4879=2022,H4879/$O$20),"")</f>
        <v>6.487362268181716E-5</v>
      </c>
      <c r="K4879" s="3" cm="1">
        <f t="array" ref="K4879">IFERROR(_xlfn.IFS(B4879=2015,J4879*$P$4,B4879=2016,J4879*$P$5,B4879=2017,J4879*$P$6,B4879=2018,J4879*$P$7,B4879=2019,J4879*$P$8,B4879=2020,J4879*$P$9,B4879=2021,J4879*$P$10,B4879=2022,J4879*$P$11),"")</f>
        <v>138865.44666040322</v>
      </c>
      <c r="L4879" s="3">
        <f t="shared" si="77"/>
        <v>265660.14666040323</v>
      </c>
    </row>
    <row r="4880" spans="1:12">
      <c r="A4880">
        <v>4845000</v>
      </c>
      <c r="B4880">
        <v>2022</v>
      </c>
      <c r="D4880" t="s">
        <v>3375</v>
      </c>
      <c r="E4880" t="s">
        <v>3376</v>
      </c>
      <c r="F4880" t="s">
        <v>4101</v>
      </c>
      <c r="G4880" t="s">
        <v>3377</v>
      </c>
      <c r="H4880" s="5">
        <v>163410.18</v>
      </c>
      <c r="I4880">
        <f>IFERROR(VLOOKUP(G4880,'NCES Match'!$A$2:$B$1307,2,FALSE),"")</f>
        <v>4845000</v>
      </c>
      <c r="J4880" cm="1">
        <f t="array" ref="J4880">IFERROR(_xlfn.IFS(B4880=2015,H4880/$O$13,B4880=2016,H4880/$O$14,B4880=2017,H4880/$O$15,B4880=2018,H4880/$O$16,B4880=2019,H4880/$O$17,B4880=2020,H4880/$O$18,B4880=2021,H4880/$O$19,B4880=2022,H4880/$O$20),"")</f>
        <v>7.1774758387247784E-5</v>
      </c>
      <c r="K4880" s="3" cm="1">
        <f t="array" ref="K4880">IFERROR(_xlfn.IFS(B4880=2015,J4880*$P$4,B4880=2016,J4880*$P$5,B4880=2017,J4880*$P$6,B4880=2018,J4880*$P$7,B4880=2019,J4880*$P$8,B4880=2020,J4880*$P$9,B4880=2021,J4880*$P$10,B4880=2022,J4880*$P$11),"")</f>
        <v>154565.72244669407</v>
      </c>
      <c r="L4880" s="3">
        <f t="shared" si="77"/>
        <v>317975.90244669409</v>
      </c>
    </row>
    <row r="4881" spans="1:12">
      <c r="A4881">
        <v>4845000</v>
      </c>
      <c r="B4881">
        <v>2023</v>
      </c>
      <c r="D4881" t="s">
        <v>3375</v>
      </c>
      <c r="E4881" t="s">
        <v>3376</v>
      </c>
      <c r="F4881" t="s">
        <v>4101</v>
      </c>
      <c r="G4881" t="s">
        <v>3377</v>
      </c>
      <c r="H4881" s="5">
        <v>189563.54</v>
      </c>
      <c r="I4881">
        <f>IFERROR(VLOOKUP(G4881,'NCES Match'!$A$2:$B$1307,2,FALSE),"")</f>
        <v>4845000</v>
      </c>
      <c r="J4881" t="str" cm="1">
        <f t="array" ref="J4881">IFERROR(_xlfn.IFS(B4881=2015,H4881/$O$13,B4881=2016,H4881/$O$14,B4881=2017,H4881/$O$15,B4881=2018,H4881/$O$16,B4881=2019,H4881/$O$17,B4881=2020,H4881/$O$18,B4881=2021,H4881/$O$19,B4881=2022,H4881/$O$20),"")</f>
        <v/>
      </c>
      <c r="K4881" s="3" t="str" cm="1">
        <f t="array" ref="K4881">IFERROR(_xlfn.IFS(B4881=2015,J4881*$P$4,B4881=2016,J4881*$P$5,B4881=2017,J4881*$P$6,B4881=2018,J4881*$P$7,B4881=2019,J4881*$P$8,B4881=2020,J4881*$P$9,B4881=2021,J4881*$P$10,B4881=2022,J4881*$P$11),"")</f>
        <v/>
      </c>
      <c r="L4881" s="3">
        <f t="shared" si="77"/>
        <v>189563.54</v>
      </c>
    </row>
    <row r="4882" spans="1:12">
      <c r="A4882">
        <v>4800261</v>
      </c>
      <c r="B4882">
        <v>2015</v>
      </c>
      <c r="C4882" t="s">
        <v>381</v>
      </c>
      <c r="D4882" t="s">
        <v>1589</v>
      </c>
      <c r="E4882" t="s">
        <v>1590</v>
      </c>
      <c r="G4882" t="s">
        <v>1591</v>
      </c>
      <c r="H4882" s="5">
        <v>691949.48</v>
      </c>
      <c r="I4882">
        <f>IFERROR(VLOOKUP(G4882,'NCES Match'!$A$2:$B$1307,2,FALSE),"")</f>
        <v>4800261</v>
      </c>
      <c r="J4882" cm="1">
        <f t="array" ref="J4882">IFERROR(_xlfn.IFS(B4882=2015,H4882/$O$13,B4882=2016,H4882/$O$14,B4882=2017,H4882/$O$15,B4882=2018,H4882/$O$16,B4882=2019,H4882/$O$17,B4882=2020,H4882/$O$18,B4882=2021,H4882/$O$19,B4882=2022,H4882/$O$20),"")</f>
        <v>5.4207582222722244E-4</v>
      </c>
      <c r="K4882" s="3" cm="1">
        <f t="array" ref="K4882">IFERROR(_xlfn.IFS(B4882=2015,J4882*$P$4,B4882=2016,J4882*$P$5,B4882=2017,J4882*$P$6,B4882=2018,J4882*$P$7,B4882=2019,J4882*$P$8,B4882=2020,J4882*$P$9,B4882=2021,J4882*$P$10,B4882=2022,J4882*$P$11),"")</f>
        <v>862704.44923737075</v>
      </c>
      <c r="L4882" s="3">
        <f t="shared" si="77"/>
        <v>1554653.9292373708</v>
      </c>
    </row>
    <row r="4883" spans="1:12">
      <c r="A4883">
        <v>4800261</v>
      </c>
      <c r="B4883">
        <v>2016</v>
      </c>
      <c r="C4883" t="s">
        <v>4102</v>
      </c>
      <c r="D4883" t="s">
        <v>1589</v>
      </c>
      <c r="E4883" t="s">
        <v>1590</v>
      </c>
      <c r="F4883" t="s">
        <v>4101</v>
      </c>
      <c r="G4883" t="s">
        <v>1591</v>
      </c>
      <c r="H4883" s="5">
        <v>739422</v>
      </c>
      <c r="I4883">
        <f>IFERROR(VLOOKUP(G4883,'NCES Match'!$A$2:$B$1307,2,FALSE),"")</f>
        <v>4800261</v>
      </c>
      <c r="J4883" cm="1">
        <f t="array" ref="J4883">IFERROR(_xlfn.IFS(B4883=2015,H4883/$O$13,B4883=2016,H4883/$O$14,B4883=2017,H4883/$O$15,B4883=2018,H4883/$O$16,B4883=2019,H4883/$O$17,B4883=2020,H4883/$O$18,B4883=2021,H4883/$O$19,B4883=2022,H4883/$O$20),"")</f>
        <v>5.2932774146973989E-4</v>
      </c>
      <c r="K4883" s="3" cm="1">
        <f t="array" ref="K4883">IFERROR(_xlfn.IFS(B4883=2015,J4883*$P$4,B4883=2016,J4883*$P$5,B4883=2017,J4883*$P$6,B4883=2018,J4883*$P$7,B4883=2019,J4883*$P$8,B4883=2020,J4883*$P$9,B4883=2021,J4883*$P$10,B4883=2022,J4883*$P$11),"")</f>
        <v>886958.10403996159</v>
      </c>
      <c r="L4883" s="3">
        <f t="shared" si="77"/>
        <v>1626380.1040399615</v>
      </c>
    </row>
    <row r="4884" spans="1:12">
      <c r="A4884">
        <v>4800261</v>
      </c>
      <c r="B4884">
        <v>2017</v>
      </c>
      <c r="D4884" t="s">
        <v>1589</v>
      </c>
      <c r="E4884" t="s">
        <v>1590</v>
      </c>
      <c r="F4884" t="s">
        <v>4101</v>
      </c>
      <c r="G4884" t="s">
        <v>1591</v>
      </c>
      <c r="H4884" s="5">
        <v>795696</v>
      </c>
      <c r="I4884">
        <f>IFERROR(VLOOKUP(G4884,'NCES Match'!$A$2:$B$1307,2,FALSE),"")</f>
        <v>4800261</v>
      </c>
      <c r="J4884" cm="1">
        <f t="array" ref="J4884">IFERROR(_xlfn.IFS(B4884=2015,H4884/$O$13,B4884=2016,H4884/$O$14,B4884=2017,H4884/$O$15,B4884=2018,H4884/$O$16,B4884=2019,H4884/$O$17,B4884=2020,H4884/$O$18,B4884=2021,H4884/$O$19,B4884=2022,H4884/$O$20),"")</f>
        <v>5.4858366884365326E-4</v>
      </c>
      <c r="K4884" s="3" cm="1">
        <f t="array" ref="K4884">IFERROR(_xlfn.IFS(B4884=2015,J4884*$P$4,B4884=2016,J4884*$P$5,B4884=2017,J4884*$P$6,B4884=2018,J4884*$P$7,B4884=2019,J4884*$P$8,B4884=2020,J4884*$P$9,B4884=2021,J4884*$P$10,B4884=2022,J4884*$P$11),"")</f>
        <v>931631.02079850342</v>
      </c>
      <c r="L4884" s="3">
        <f t="shared" si="77"/>
        <v>1727327.0207985034</v>
      </c>
    </row>
    <row r="4885" spans="1:12">
      <c r="A4885">
        <v>4800261</v>
      </c>
      <c r="B4885">
        <v>2018</v>
      </c>
      <c r="D4885" t="s">
        <v>1589</v>
      </c>
      <c r="E4885" t="s">
        <v>1590</v>
      </c>
      <c r="F4885" t="s">
        <v>4101</v>
      </c>
      <c r="G4885" t="s">
        <v>1591</v>
      </c>
      <c r="H4885" s="5">
        <v>801376</v>
      </c>
      <c r="I4885">
        <f>IFERROR(VLOOKUP(G4885,'NCES Match'!$A$2:$B$1307,2,FALSE),"")</f>
        <v>4800261</v>
      </c>
      <c r="J4885" cm="1">
        <f t="array" ref="J4885">IFERROR(_xlfn.IFS(B4885=2015,H4885/$O$13,B4885=2016,H4885/$O$14,B4885=2017,H4885/$O$15,B4885=2018,H4885/$O$16,B4885=2019,H4885/$O$17,B4885=2020,H4885/$O$18,B4885=2021,H4885/$O$19,B4885=2022,H4885/$O$20),"")</f>
        <v>5.2294498891238266E-4</v>
      </c>
      <c r="K4885" s="3" cm="1">
        <f t="array" ref="K4885">IFERROR(_xlfn.IFS(B4885=2015,J4885*$P$4,B4885=2016,J4885*$P$5,B4885=2017,J4885*$P$6,B4885=2018,J4885*$P$7,B4885=2019,J4885*$P$8,B4885=2020,J4885*$P$9,B4885=2021,J4885*$P$10,B4885=2022,J4885*$P$11),"")</f>
        <v>897819.82866716071</v>
      </c>
      <c r="L4885" s="3">
        <f t="shared" si="77"/>
        <v>1699195.8286671606</v>
      </c>
    </row>
    <row r="4886" spans="1:12">
      <c r="A4886">
        <v>4800261</v>
      </c>
      <c r="B4886">
        <v>2019</v>
      </c>
      <c r="D4886" t="s">
        <v>1589</v>
      </c>
      <c r="E4886" t="s">
        <v>1590</v>
      </c>
      <c r="F4886" t="s">
        <v>4101</v>
      </c>
      <c r="G4886" t="s">
        <v>1591</v>
      </c>
      <c r="H4886" s="5">
        <v>869573</v>
      </c>
      <c r="I4886">
        <f>IFERROR(VLOOKUP(G4886,'NCES Match'!$A$2:$B$1307,2,FALSE),"")</f>
        <v>4800261</v>
      </c>
      <c r="J4886" cm="1">
        <f t="array" ref="J4886">IFERROR(_xlfn.IFS(B4886=2015,H4886/$O$13,B4886=2016,H4886/$O$14,B4886=2017,H4886/$O$15,B4886=2018,H4886/$O$16,B4886=2019,H4886/$O$17,B4886=2020,H4886/$O$18,B4886=2021,H4886/$O$19,B4886=2022,H4886/$O$20),"")</f>
        <v>5.5059625531025773E-4</v>
      </c>
      <c r="K4886" s="3" cm="1">
        <f t="array" ref="K4886">IFERROR(_xlfn.IFS(B4886=2015,J4886*$P$4,B4886=2016,J4886*$P$5,B4886=2017,J4886*$P$6,B4886=2018,J4886*$P$7,B4886=2019,J4886*$P$8,B4886=2020,J4886*$P$9,B4886=2021,J4886*$P$10,B4886=2022,J4886*$P$11),"")</f>
        <v>956895.53053785104</v>
      </c>
      <c r="L4886" s="3">
        <f t="shared" si="77"/>
        <v>1826468.5305378512</v>
      </c>
    </row>
    <row r="4887" spans="1:12">
      <c r="A4887">
        <v>4800261</v>
      </c>
      <c r="B4887">
        <v>2020</v>
      </c>
      <c r="D4887" t="s">
        <v>1589</v>
      </c>
      <c r="E4887" t="s">
        <v>1590</v>
      </c>
      <c r="F4887" t="s">
        <v>4230</v>
      </c>
      <c r="G4887" t="s">
        <v>1591</v>
      </c>
      <c r="H4887" s="5">
        <v>1597745</v>
      </c>
      <c r="I4887">
        <f>IFERROR(VLOOKUP(G4887,'NCES Match'!$A$2:$B$1307,2,FALSE),"")</f>
        <v>4800261</v>
      </c>
      <c r="J4887" cm="1">
        <f t="array" ref="J4887">IFERROR(_xlfn.IFS(B4887=2015,H4887/$O$13,B4887=2016,H4887/$O$14,B4887=2017,H4887/$O$15,B4887=2018,H4887/$O$16,B4887=2019,H4887/$O$17,B4887=2020,H4887/$O$18,B4887=2021,H4887/$O$19,B4887=2022,H4887/$O$20),"")</f>
        <v>8.6583009878147372E-4</v>
      </c>
      <c r="K4887" s="3" cm="1">
        <f t="array" ref="K4887">IFERROR(_xlfn.IFS(B4887=2015,J4887*$P$4,B4887=2016,J4887*$P$5,B4887=2017,J4887*$P$6,B4887=2018,J4887*$P$7,B4887=2019,J4887*$P$8,B4887=2020,J4887*$P$9,B4887=2021,J4887*$P$10,B4887=2022,J4887*$P$11),"")</f>
        <v>1825172.2855430746</v>
      </c>
      <c r="L4887" s="3">
        <f t="shared" si="77"/>
        <v>3422917.2855430748</v>
      </c>
    </row>
    <row r="4888" spans="1:12">
      <c r="A4888">
        <v>4800261</v>
      </c>
      <c r="B4888">
        <v>2021</v>
      </c>
      <c r="D4888" t="s">
        <v>1589</v>
      </c>
      <c r="E4888" t="s">
        <v>1590</v>
      </c>
      <c r="F4888" t="s">
        <v>4101</v>
      </c>
      <c r="G4888" t="s">
        <v>1591</v>
      </c>
      <c r="H4888" s="5">
        <v>1626155.63</v>
      </c>
      <c r="I4888">
        <f>IFERROR(VLOOKUP(G4888,'NCES Match'!$A$2:$B$1307,2,FALSE),"")</f>
        <v>4800261</v>
      </c>
      <c r="J4888" cm="1">
        <f t="array" ref="J4888">IFERROR(_xlfn.IFS(B4888=2015,H4888/$O$13,B4888=2016,H4888/$O$14,B4888=2017,H4888/$O$15,B4888=2018,H4888/$O$16,B4888=2019,H4888/$O$17,B4888=2020,H4888/$O$18,B4888=2021,H4888/$O$19,B4888=2022,H4888/$O$20),"")</f>
        <v>8.3201117051842611E-4</v>
      </c>
      <c r="K4888" s="3" cm="1">
        <f t="array" ref="K4888">IFERROR(_xlfn.IFS(B4888=2015,J4888*$P$4,B4888=2016,J4888*$P$5,B4888=2017,J4888*$P$6,B4888=2018,J4888*$P$7,B4888=2019,J4888*$P$8,B4888=2020,J4888*$P$9,B4888=2021,J4888*$P$10,B4888=2022,J4888*$P$11),"")</f>
        <v>1780964.2508660015</v>
      </c>
      <c r="L4888" s="3">
        <f t="shared" si="77"/>
        <v>3407119.8808660014</v>
      </c>
    </row>
    <row r="4889" spans="1:12">
      <c r="A4889">
        <v>4800261</v>
      </c>
      <c r="B4889">
        <v>2022</v>
      </c>
      <c r="D4889" t="s">
        <v>1589</v>
      </c>
      <c r="E4889" t="s">
        <v>1590</v>
      </c>
      <c r="F4889" t="s">
        <v>4101</v>
      </c>
      <c r="G4889" t="s">
        <v>1591</v>
      </c>
      <c r="H4889" s="5">
        <v>1811703.18</v>
      </c>
      <c r="I4889">
        <f>IFERROR(VLOOKUP(G4889,'NCES Match'!$A$2:$B$1307,2,FALSE),"")</f>
        <v>4800261</v>
      </c>
      <c r="J4889" cm="1">
        <f t="array" ref="J4889">IFERROR(_xlfn.IFS(B4889=2015,H4889/$O$13,B4889=2016,H4889/$O$14,B4889=2017,H4889/$O$15,B4889=2018,H4889/$O$16,B4889=2019,H4889/$O$17,B4889=2020,H4889/$O$18,B4889=2021,H4889/$O$19,B4889=2022,H4889/$O$20),"")</f>
        <v>7.9575555215659452E-4</v>
      </c>
      <c r="K4889" s="3" cm="1">
        <f t="array" ref="K4889">IFERROR(_xlfn.IFS(B4889=2015,J4889*$P$4,B4889=2016,J4889*$P$5,B4889=2017,J4889*$P$6,B4889=2018,J4889*$P$7,B4889=2019,J4889*$P$8,B4889=2020,J4889*$P$9,B4889=2021,J4889*$P$10,B4889=2022,J4889*$P$11),"")</f>
        <v>1713646.058499373</v>
      </c>
      <c r="L4889" s="3">
        <f t="shared" si="77"/>
        <v>3525349.2384993732</v>
      </c>
    </row>
    <row r="4890" spans="1:12">
      <c r="A4890">
        <v>4800261</v>
      </c>
      <c r="B4890">
        <v>2023</v>
      </c>
      <c r="D4890" t="s">
        <v>1589</v>
      </c>
      <c r="E4890" t="s">
        <v>1590</v>
      </c>
      <c r="F4890" t="s">
        <v>4101</v>
      </c>
      <c r="G4890" t="s">
        <v>1591</v>
      </c>
      <c r="H4890" s="5">
        <v>2073413.74</v>
      </c>
      <c r="I4890">
        <f>IFERROR(VLOOKUP(G4890,'NCES Match'!$A$2:$B$1307,2,FALSE),"")</f>
        <v>4800261</v>
      </c>
      <c r="J4890" t="str" cm="1">
        <f t="array" ref="J4890">IFERROR(_xlfn.IFS(B4890=2015,H4890/$O$13,B4890=2016,H4890/$O$14,B4890=2017,H4890/$O$15,B4890=2018,H4890/$O$16,B4890=2019,H4890/$O$17,B4890=2020,H4890/$O$18,B4890=2021,H4890/$O$19,B4890=2022,H4890/$O$20),"")</f>
        <v/>
      </c>
      <c r="K4890" s="3" t="str" cm="1">
        <f t="array" ref="K4890">IFERROR(_xlfn.IFS(B4890=2015,J4890*$P$4,B4890=2016,J4890*$P$5,B4890=2017,J4890*$P$6,B4890=2018,J4890*$P$7,B4890=2019,J4890*$P$8,B4890=2020,J4890*$P$9,B4890=2021,J4890*$P$10,B4890=2022,J4890*$P$11),"")</f>
        <v/>
      </c>
      <c r="L4890" s="3">
        <f t="shared" si="77"/>
        <v>2073413.74</v>
      </c>
    </row>
    <row r="4891" spans="1:12">
      <c r="A4891" t="s">
        <v>4230</v>
      </c>
      <c r="B4891">
        <v>2015</v>
      </c>
      <c r="C4891" t="s">
        <v>1</v>
      </c>
      <c r="D4891" t="s">
        <v>206</v>
      </c>
      <c r="E4891" t="s">
        <v>207</v>
      </c>
      <c r="F4891" t="s">
        <v>208</v>
      </c>
      <c r="G4891" t="s">
        <v>209</v>
      </c>
      <c r="H4891" s="5">
        <v>79368215.989999995</v>
      </c>
      <c r="I4891" t="str">
        <f>IFERROR(VLOOKUP(G4891,'NCES Match'!$A$2:$B$1307,2,FALSE),"")</f>
        <v/>
      </c>
      <c r="J4891" cm="1">
        <f t="array" ref="J4891">IFERROR(_xlfn.IFS(B4891=2015,H4891/$O$13,B4891=2016,H4891/$O$14,B4891=2017,H4891/$O$15,B4891=2018,H4891/$O$16,B4891=2019,H4891/$O$17,B4891=2020,H4891/$O$18,B4891=2021,H4891/$O$19,B4891=2022,H4891/$O$20),"")</f>
        <v>6.2177358586189023E-2</v>
      </c>
      <c r="K4891" s="3" cm="1">
        <f t="array" ref="K4891">IFERROR(_xlfn.IFS(B4891=2015,J4891*$P$4,B4891=2016,J4891*$P$5,B4891=2017,J4891*$P$6,B4891=2018,J4891*$P$7,B4891=2019,J4891*$P$8,B4891=2020,J4891*$P$9,B4891=2021,J4891*$P$10,B4891=2022,J4891*$P$11),"")</f>
        <v>98954208.423721373</v>
      </c>
      <c r="L4891" s="3">
        <f t="shared" si="77"/>
        <v>178322424.41372138</v>
      </c>
    </row>
    <row r="4892" spans="1:12">
      <c r="A4892" t="s">
        <v>4230</v>
      </c>
      <c r="B4892">
        <v>2016</v>
      </c>
      <c r="C4892" t="s">
        <v>4096</v>
      </c>
      <c r="D4892" t="s">
        <v>206</v>
      </c>
      <c r="E4892" t="s">
        <v>207</v>
      </c>
      <c r="F4892">
        <v>506</v>
      </c>
      <c r="G4892" t="s">
        <v>209</v>
      </c>
      <c r="H4892" s="5">
        <f>88724639-1</f>
        <v>88724638</v>
      </c>
      <c r="I4892" t="str">
        <f>IFERROR(VLOOKUP(G4892,'NCES Match'!$A$2:$B$1307,2,FALSE),"")</f>
        <v/>
      </c>
      <c r="J4892" cm="1">
        <f t="array" ref="J4892">IFERROR(_xlfn.IFS(B4892=2015,H4892/$O$13,B4892=2016,H4892/$O$14,B4892=2017,H4892/$O$15,B4892=2018,H4892/$O$16,B4892=2019,H4892/$O$17,B4892=2020,H4892/$O$18,B4892=2021,H4892/$O$19,B4892=2022,H4892/$O$20),"")</f>
        <v>6.3515032343181926E-2</v>
      </c>
      <c r="K4892" s="3" cm="1">
        <f t="array" ref="K4892">IFERROR(_xlfn.IFS(B4892=2015,J4892*$P$4,B4892=2016,J4892*$P$5,B4892=2017,J4892*$P$6,B4892=2018,J4892*$P$7,B4892=2019,J4892*$P$8,B4892=2020,J4892*$P$9,B4892=2021,J4892*$P$10,B4892=2022,J4892*$P$11),"")</f>
        <v>106427772.91196629</v>
      </c>
      <c r="L4892" s="3">
        <f t="shared" si="77"/>
        <v>195152410.91196629</v>
      </c>
    </row>
    <row r="4893" spans="1:12">
      <c r="A4893" t="s">
        <v>4230</v>
      </c>
      <c r="B4893">
        <v>2017</v>
      </c>
      <c r="D4893" t="s">
        <v>206</v>
      </c>
      <c r="E4893" t="s">
        <v>207</v>
      </c>
      <c r="F4893">
        <v>506</v>
      </c>
      <c r="G4893" t="s">
        <v>209</v>
      </c>
      <c r="H4893" s="5">
        <v>87695670</v>
      </c>
      <c r="I4893" t="str">
        <f>IFERROR(VLOOKUP(G4893,'NCES Match'!$A$2:$B$1307,2,FALSE),"")</f>
        <v/>
      </c>
      <c r="J4893" cm="1">
        <f t="array" ref="J4893">IFERROR(_xlfn.IFS(B4893=2015,H4893/$O$13,B4893=2016,H4893/$O$14,B4893=2017,H4893/$O$15,B4893=2018,H4893/$O$16,B4893=2019,H4893/$O$17,B4893=2020,H4893/$O$18,B4893=2021,H4893/$O$19,B4893=2022,H4893/$O$20),"")</f>
        <v>6.0460794562624792E-2</v>
      </c>
      <c r="K4893" s="3" cm="1">
        <f t="array" ref="K4893">IFERROR(_xlfn.IFS(B4893=2015,J4893*$P$4,B4893=2016,J4893*$P$5,B4893=2017,J4893*$P$6,B4893=2018,J4893*$P$7,B4893=2019,J4893*$P$8,B4893=2020,J4893*$P$9,B4893=2021,J4893*$P$10,B4893=2022,J4893*$P$11),"")</f>
        <v>102677412.682367</v>
      </c>
      <c r="L4893" s="3">
        <f t="shared" si="77"/>
        <v>190373082.682367</v>
      </c>
    </row>
    <row r="4894" spans="1:12">
      <c r="A4894" t="s">
        <v>4230</v>
      </c>
      <c r="B4894">
        <v>2018</v>
      </c>
      <c r="D4894" t="s">
        <v>206</v>
      </c>
      <c r="E4894" t="s">
        <v>207</v>
      </c>
      <c r="F4894">
        <v>506</v>
      </c>
      <c r="G4894" t="s">
        <v>209</v>
      </c>
      <c r="H4894" s="5">
        <v>87876469</v>
      </c>
      <c r="I4894" t="str">
        <f>IFERROR(VLOOKUP(G4894,'NCES Match'!$A$2:$B$1307,2,FALSE),"")</f>
        <v/>
      </c>
      <c r="J4894" cm="1">
        <f t="array" ref="J4894">IFERROR(_xlfn.IFS(B4894=2015,H4894/$O$13,B4894=2016,H4894/$O$14,B4894=2017,H4894/$O$15,B4894=2018,H4894/$O$16,B4894=2019,H4894/$O$17,B4894=2020,H4894/$O$18,B4894=2021,H4894/$O$19,B4894=2022,H4894/$O$20),"")</f>
        <v>5.7344566229665397E-2</v>
      </c>
      <c r="K4894" s="3" cm="1">
        <f t="array" ref="K4894">IFERROR(_xlfn.IFS(B4894=2015,J4894*$P$4,B4894=2016,J4894*$P$5,B4894=2017,J4894*$P$6,B4894=2018,J4894*$P$7,B4894=2019,J4894*$P$8,B4894=2020,J4894*$P$9,B4894=2021,J4894*$P$10,B4894=2022,J4894*$P$11),"")</f>
        <v>98452207.629695743</v>
      </c>
      <c r="L4894" s="3">
        <f t="shared" si="77"/>
        <v>186328676.62969574</v>
      </c>
    </row>
    <row r="4895" spans="1:12">
      <c r="A4895" t="s">
        <v>4230</v>
      </c>
      <c r="B4895">
        <v>2019</v>
      </c>
      <c r="D4895" t="s">
        <v>206</v>
      </c>
      <c r="E4895" t="s">
        <v>207</v>
      </c>
      <c r="F4895" t="s">
        <v>208</v>
      </c>
      <c r="G4895" t="s">
        <v>209</v>
      </c>
      <c r="H4895" s="5">
        <v>95831599</v>
      </c>
      <c r="I4895" t="str">
        <f>IFERROR(VLOOKUP(G4895,'NCES Match'!$A$2:$B$1307,2,FALSE),"")</f>
        <v/>
      </c>
      <c r="J4895" cm="1">
        <f t="array" ref="J4895">IFERROR(_xlfn.IFS(B4895=2015,H4895/$O$13,B4895=2016,H4895/$O$14,B4895=2017,H4895/$O$15,B4895=2018,H4895/$O$16,B4895=2019,H4895/$O$17,B4895=2020,H4895/$O$18,B4895=2021,H4895/$O$19,B4895=2022,H4895/$O$20),"")</f>
        <v>6.0678654408306415E-2</v>
      </c>
      <c r="K4895" s="3" cm="1">
        <f t="array" ref="K4895">IFERROR(_xlfn.IFS(B4895=2015,J4895*$P$4,B4895=2016,J4895*$P$5,B4895=2017,J4895*$P$6,B4895=2018,J4895*$P$7,B4895=2019,J4895*$P$8,B4895=2020,J4895*$P$9,B4895=2021,J4895*$P$10,B4895=2022,J4895*$P$11),"")</f>
        <v>105455009.26017205</v>
      </c>
      <c r="L4895" s="3">
        <f t="shared" si="77"/>
        <v>201286608.26017207</v>
      </c>
    </row>
    <row r="4896" spans="1:12">
      <c r="A4896" t="s">
        <v>4230</v>
      </c>
      <c r="B4896">
        <v>2020</v>
      </c>
      <c r="D4896" t="s">
        <v>206</v>
      </c>
      <c r="E4896" t="s">
        <v>207</v>
      </c>
      <c r="F4896" t="s">
        <v>208</v>
      </c>
      <c r="G4896" t="s">
        <v>4345</v>
      </c>
      <c r="H4896" s="5">
        <v>117768939</v>
      </c>
      <c r="I4896" t="str">
        <f>IFERROR(VLOOKUP(G4896,'NCES Match'!$A$2:$B$1307,2,FALSE),"")</f>
        <v/>
      </c>
      <c r="J4896" cm="1">
        <f t="array" ref="J4896">IFERROR(_xlfn.IFS(B4896=2015,H4896/$O$13,B4896=2016,H4896/$O$14,B4896=2017,H4896/$O$15,B4896=2018,H4896/$O$16,B4896=2019,H4896/$O$17,B4896=2020,H4896/$O$18,B4896=2021,H4896/$O$19,B4896=2022,H4896/$O$20),"")</f>
        <v>6.3819878696387319E-2</v>
      </c>
      <c r="K4896" s="3" cm="1">
        <f t="array" ref="K4896">IFERROR(_xlfn.IFS(B4896=2015,J4896*$P$4,B4896=2016,J4896*$P$5,B4896=2017,J4896*$P$6,B4896=2018,J4896*$P$7,B4896=2019,J4896*$P$8,B4896=2020,J4896*$P$9,B4896=2021,J4896*$P$10,B4896=2022,J4896*$P$11),"")</f>
        <v>134532483.94494301</v>
      </c>
      <c r="L4896" s="3">
        <f t="shared" si="77"/>
        <v>252301422.94494301</v>
      </c>
    </row>
    <row r="4897" spans="1:12">
      <c r="A4897" t="s">
        <v>4230</v>
      </c>
      <c r="B4897">
        <v>2021</v>
      </c>
      <c r="D4897" t="s">
        <v>206</v>
      </c>
      <c r="E4897" t="s">
        <v>207</v>
      </c>
      <c r="F4897" t="s">
        <v>208</v>
      </c>
      <c r="G4897" t="s">
        <v>4345</v>
      </c>
      <c r="H4897" s="5">
        <v>116418355.58</v>
      </c>
      <c r="I4897" t="str">
        <f>IFERROR(VLOOKUP(G4897,'NCES Match'!$A$2:$B$1307,2,FALSE),"")</f>
        <v/>
      </c>
      <c r="J4897" cm="1">
        <f t="array" ref="J4897">IFERROR(_xlfn.IFS(B4897=2015,H4897/$O$13,B4897=2016,H4897/$O$14,B4897=2017,H4897/$O$15,B4897=2018,H4897/$O$16,B4897=2019,H4897/$O$17,B4897=2020,H4897/$O$18,B4897=2021,H4897/$O$19,B4897=2022,H4897/$O$20),"")</f>
        <v>5.9564638530905031E-2</v>
      </c>
      <c r="K4897" s="3" cm="1">
        <f t="array" ref="K4897">IFERROR(_xlfn.IFS(B4897=2015,J4897*$P$4,B4897=2016,J4897*$P$5,B4897=2017,J4897*$P$6,B4897=2018,J4897*$P$7,B4897=2019,J4897*$P$8,B4897=2020,J4897*$P$9,B4897=2021,J4897*$P$10,B4897=2022,J4897*$P$11),"")</f>
        <v>127501283.15368345</v>
      </c>
      <c r="L4897" s="3">
        <f t="shared" si="77"/>
        <v>243919638.73368347</v>
      </c>
    </row>
    <row r="4898" spans="1:12">
      <c r="A4898" t="s">
        <v>4230</v>
      </c>
      <c r="B4898">
        <v>2022</v>
      </c>
      <c r="D4898" t="s">
        <v>206</v>
      </c>
      <c r="E4898" t="s">
        <v>207</v>
      </c>
      <c r="F4898" t="s">
        <v>208</v>
      </c>
      <c r="G4898" t="s">
        <v>4345</v>
      </c>
      <c r="H4898" s="5">
        <v>130554006.02</v>
      </c>
      <c r="I4898" t="str">
        <f>IFERROR(VLOOKUP(G4898,'NCES Match'!$A$2:$B$1307,2,FALSE),"")</f>
        <v/>
      </c>
      <c r="J4898" cm="1">
        <f t="array" ref="J4898">IFERROR(_xlfn.IFS(B4898=2015,H4898/$O$13,B4898=2016,H4898/$O$14,B4898=2017,H4898/$O$15,B4898=2018,H4898/$O$16,B4898=2019,H4898/$O$17,B4898=2020,H4898/$O$18,B4898=2021,H4898/$O$19,B4898=2022,H4898/$O$20),"")</f>
        <v>5.7343319972922087E-2</v>
      </c>
      <c r="K4898" s="3" cm="1">
        <f t="array" ref="K4898">IFERROR(_xlfn.IFS(B4898=2015,J4898*$P$4,B4898=2016,J4898*$P$5,B4898=2017,J4898*$P$6,B4898=2018,J4898*$P$7,B4898=2019,J4898*$P$8,B4898=2020,J4898*$P$9,B4898=2021,J4898*$P$10,B4898=2022,J4898*$P$11),"")</f>
        <v>123487865.06930809</v>
      </c>
      <c r="L4898" s="3">
        <f t="shared" si="77"/>
        <v>254041871.08930808</v>
      </c>
    </row>
    <row r="4899" spans="1:12">
      <c r="A4899" t="s">
        <v>4230</v>
      </c>
      <c r="B4899">
        <v>2023</v>
      </c>
      <c r="D4899" t="s">
        <v>206</v>
      </c>
      <c r="E4899" t="s">
        <v>207</v>
      </c>
      <c r="F4899" t="s">
        <v>208</v>
      </c>
      <c r="G4899" t="s">
        <v>209</v>
      </c>
      <c r="H4899" s="5">
        <v>151239479.06</v>
      </c>
      <c r="I4899" t="str">
        <f>IFERROR(VLOOKUP(G4899,'NCES Match'!$A$2:$B$1307,2,FALSE),"")</f>
        <v/>
      </c>
      <c r="J4899" t="str" cm="1">
        <f t="array" ref="J4899">IFERROR(_xlfn.IFS(B4899=2015,H4899/$O$13,B4899=2016,H4899/$O$14,B4899=2017,H4899/$O$15,B4899=2018,H4899/$O$16,B4899=2019,H4899/$O$17,B4899=2020,H4899/$O$18,B4899=2021,H4899/$O$19,B4899=2022,H4899/$O$20),"")</f>
        <v/>
      </c>
      <c r="K4899" s="3" t="str" cm="1">
        <f t="array" ref="K4899">IFERROR(_xlfn.IFS(B4899=2015,J4899*$P$4,B4899=2016,J4899*$P$5,B4899=2017,J4899*$P$6,B4899=2018,J4899*$P$7,B4899=2019,J4899*$P$8,B4899=2020,J4899*$P$9,B4899=2021,J4899*$P$10,B4899=2022,J4899*$P$11),"")</f>
        <v/>
      </c>
      <c r="L4899" s="3">
        <f t="shared" si="77"/>
        <v>151239479.06</v>
      </c>
    </row>
    <row r="4900" spans="1:12">
      <c r="A4900" t="s">
        <v>4230</v>
      </c>
      <c r="B4900">
        <v>2015</v>
      </c>
      <c r="C4900" t="s">
        <v>1</v>
      </c>
      <c r="D4900" t="s">
        <v>118</v>
      </c>
      <c r="E4900" t="s">
        <v>119</v>
      </c>
      <c r="F4900" t="s">
        <v>120</v>
      </c>
      <c r="G4900" t="s">
        <v>121</v>
      </c>
      <c r="H4900" s="5">
        <v>1694645.09</v>
      </c>
      <c r="I4900" t="str">
        <f>IFERROR(VLOOKUP(G4900,'NCES Match'!$A$2:$B$1307,2,FALSE),"")</f>
        <v/>
      </c>
      <c r="J4900" cm="1">
        <f t="array" ref="J4900">IFERROR(_xlfn.IFS(B4900=2015,H4900/$O$13,B4900=2016,H4900/$O$14,B4900=2017,H4900/$O$15,B4900=2018,H4900/$O$16,B4900=2019,H4900/$O$17,B4900=2020,H4900/$O$18,B4900=2021,H4900/$O$19,B4900=2022,H4900/$O$20),"")</f>
        <v>1.327591330143171E-3</v>
      </c>
      <c r="K4900" s="3" cm="1">
        <f t="array" ref="K4900">IFERROR(_xlfn.IFS(B4900=2015,J4900*$P$4,B4900=2016,J4900*$P$5,B4900=2017,J4900*$P$6,B4900=2018,J4900*$P$7,B4900=2019,J4900*$P$8,B4900=2020,J4900*$P$9,B4900=2021,J4900*$P$10,B4900=2022,J4900*$P$11),"")</f>
        <v>2112839.0168329412</v>
      </c>
      <c r="L4900" s="3">
        <f t="shared" si="77"/>
        <v>3807484.1068329411</v>
      </c>
    </row>
    <row r="4901" spans="1:12">
      <c r="A4901" t="s">
        <v>4230</v>
      </c>
      <c r="B4901">
        <v>2016</v>
      </c>
      <c r="C4901" t="s">
        <v>4096</v>
      </c>
      <c r="D4901" t="s">
        <v>118</v>
      </c>
      <c r="E4901" t="s">
        <v>119</v>
      </c>
      <c r="F4901">
        <v>717</v>
      </c>
      <c r="G4901" t="s">
        <v>121</v>
      </c>
      <c r="H4901" s="5">
        <v>1785158</v>
      </c>
      <c r="I4901" t="str">
        <f>IFERROR(VLOOKUP(G4901,'NCES Match'!$A$2:$B$1307,2,FALSE),"")</f>
        <v/>
      </c>
      <c r="J4901" cm="1">
        <f t="array" ref="J4901">IFERROR(_xlfn.IFS(B4901=2015,H4901/$O$13,B4901=2016,H4901/$O$14,B4901=2017,H4901/$O$15,B4901=2018,H4901/$O$16,B4901=2019,H4901/$O$17,B4901=2020,H4901/$O$18,B4901=2021,H4901/$O$19,B4901=2022,H4901/$O$20),"")</f>
        <v>1.2779355392544961E-3</v>
      </c>
      <c r="K4901" s="3" cm="1">
        <f t="array" ref="K4901">IFERROR(_xlfn.IFS(B4901=2015,J4901*$P$4,B4901=2016,J4901*$P$5,B4901=2017,J4901*$P$6,B4901=2018,J4901*$P$7,B4901=2019,J4901*$P$8,B4901=2020,J4901*$P$9,B4901=2021,J4901*$P$10,B4901=2022,J4901*$P$11),"")</f>
        <v>2141348.7225045641</v>
      </c>
      <c r="L4901" s="3">
        <f t="shared" si="77"/>
        <v>3926506.7225045641</v>
      </c>
    </row>
    <row r="4902" spans="1:12">
      <c r="A4902" t="s">
        <v>4230</v>
      </c>
      <c r="B4902">
        <v>2017</v>
      </c>
      <c r="D4902" t="s">
        <v>118</v>
      </c>
      <c r="E4902" t="s">
        <v>119</v>
      </c>
      <c r="F4902">
        <v>717</v>
      </c>
      <c r="G4902" t="s">
        <v>121</v>
      </c>
      <c r="H4902" s="5">
        <v>1935839</v>
      </c>
      <c r="I4902" t="str">
        <f>IFERROR(VLOOKUP(G4902,'NCES Match'!$A$2:$B$1307,2,FALSE),"")</f>
        <v/>
      </c>
      <c r="J4902" cm="1">
        <f t="array" ref="J4902">IFERROR(_xlfn.IFS(B4902=2015,H4902/$O$13,B4902=2016,H4902/$O$14,B4902=2017,H4902/$O$15,B4902=2018,H4902/$O$16,B4902=2019,H4902/$O$17,B4902=2020,H4902/$O$18,B4902=2021,H4902/$O$19,B4902=2022,H4902/$O$20),"")</f>
        <v>1.3346424525329131E-3</v>
      </c>
      <c r="K4902" s="3" cm="1">
        <f t="array" ref="K4902">IFERROR(_xlfn.IFS(B4902=2015,J4902*$P$4,B4902=2016,J4902*$P$5,B4902=2017,J4902*$P$6,B4902=2018,J4902*$P$7,B4902=2019,J4902*$P$8,B4902=2020,J4902*$P$9,B4902=2021,J4902*$P$10,B4902=2022,J4902*$P$11),"")</f>
        <v>2266553.6381627582</v>
      </c>
      <c r="L4902" s="3">
        <f t="shared" si="77"/>
        <v>4202392.6381627582</v>
      </c>
    </row>
    <row r="4903" spans="1:12">
      <c r="A4903" t="s">
        <v>4230</v>
      </c>
      <c r="B4903">
        <v>2018</v>
      </c>
      <c r="D4903" t="s">
        <v>118</v>
      </c>
      <c r="E4903" t="s">
        <v>119</v>
      </c>
      <c r="F4903">
        <v>717</v>
      </c>
      <c r="G4903" t="s">
        <v>121</v>
      </c>
      <c r="H4903" s="5">
        <v>2431944</v>
      </c>
      <c r="I4903" t="str">
        <f>IFERROR(VLOOKUP(G4903,'NCES Match'!$A$2:$B$1307,2,FALSE),"")</f>
        <v/>
      </c>
      <c r="J4903" cm="1">
        <f t="array" ref="J4903">IFERROR(_xlfn.IFS(B4903=2015,H4903/$O$13,B4903=2016,H4903/$O$14,B4903=2017,H4903/$O$15,B4903=2018,H4903/$O$16,B4903=2019,H4903/$O$17,B4903=2020,H4903/$O$18,B4903=2021,H4903/$O$19,B4903=2022,H4903/$O$20),"")</f>
        <v>1.5869865432899606E-3</v>
      </c>
      <c r="K4903" s="3" cm="1">
        <f t="array" ref="K4903">IFERROR(_xlfn.IFS(B4903=2015,J4903*$P$4,B4903=2016,J4903*$P$5,B4903=2017,J4903*$P$6,B4903=2018,J4903*$P$7,B4903=2019,J4903*$P$8,B4903=2020,J4903*$P$9,B4903=2021,J4903*$P$10,B4903=2022,J4903*$P$11),"")</f>
        <v>2724623.0800624541</v>
      </c>
      <c r="L4903" s="3">
        <f t="shared" si="77"/>
        <v>5156567.0800624546</v>
      </c>
    </row>
    <row r="4904" spans="1:12">
      <c r="A4904" t="s">
        <v>4230</v>
      </c>
      <c r="B4904">
        <v>2019</v>
      </c>
      <c r="D4904" t="s">
        <v>118</v>
      </c>
      <c r="E4904" t="s">
        <v>119</v>
      </c>
      <c r="F4904" t="s">
        <v>120</v>
      </c>
      <c r="G4904" t="s">
        <v>121</v>
      </c>
      <c r="H4904" s="5">
        <v>2500240</v>
      </c>
      <c r="I4904" t="str">
        <f>IFERROR(VLOOKUP(G4904,'NCES Match'!$A$2:$B$1307,2,FALSE),"")</f>
        <v/>
      </c>
      <c r="J4904" cm="1">
        <f t="array" ref="J4904">IFERROR(_xlfn.IFS(B4904=2015,H4904/$O$13,B4904=2016,H4904/$O$14,B4904=2017,H4904/$O$15,B4904=2018,H4904/$O$16,B4904=2019,H4904/$O$17,B4904=2020,H4904/$O$18,B4904=2021,H4904/$O$19,B4904=2022,H4904/$O$20),"")</f>
        <v>1.5831020298202895E-3</v>
      </c>
      <c r="K4904" s="3" cm="1">
        <f t="array" ref="K4904">IFERROR(_xlfn.IFS(B4904=2015,J4904*$P$4,B4904=2016,J4904*$P$5,B4904=2017,J4904*$P$6,B4904=2018,J4904*$P$7,B4904=2019,J4904*$P$8,B4904=2020,J4904*$P$9,B4904=2021,J4904*$P$10,B4904=2022,J4904*$P$11),"")</f>
        <v>2751314.1292012935</v>
      </c>
      <c r="L4904" s="3">
        <f t="shared" si="77"/>
        <v>5251554.129201293</v>
      </c>
    </row>
    <row r="4905" spans="1:12">
      <c r="A4905" t="s">
        <v>4230</v>
      </c>
      <c r="B4905">
        <v>2020</v>
      </c>
      <c r="D4905" t="s">
        <v>118</v>
      </c>
      <c r="E4905" t="s">
        <v>119</v>
      </c>
      <c r="F4905">
        <v>717</v>
      </c>
      <c r="G4905" t="s">
        <v>121</v>
      </c>
      <c r="H4905" s="5">
        <v>3321730</v>
      </c>
      <c r="I4905" t="str">
        <f>IFERROR(VLOOKUP(G4905,'NCES Match'!$A$2:$B$1307,2,FALSE),"")</f>
        <v/>
      </c>
      <c r="J4905" cm="1">
        <f t="array" ref="J4905">IFERROR(_xlfn.IFS(B4905=2015,H4905/$O$13,B4905=2016,H4905/$O$14,B4905=2017,H4905/$O$15,B4905=2018,H4905/$O$16,B4905=2019,H4905/$O$17,B4905=2020,H4905/$O$18,B4905=2021,H4905/$O$19,B4905=2022,H4905/$O$20),"")</f>
        <v>1.8000706082794092E-3</v>
      </c>
      <c r="K4905" s="3" cm="1">
        <f t="array" ref="K4905">IFERROR(_xlfn.IFS(B4905=2015,J4905*$P$4,B4905=2016,J4905*$P$5,B4905=2017,J4905*$P$6,B4905=2018,J4905*$P$7,B4905=2019,J4905*$P$8,B4905=2020,J4905*$P$9,B4905=2021,J4905*$P$10,B4905=2022,J4905*$P$11),"")</f>
        <v>3794553.9094517571</v>
      </c>
      <c r="L4905" s="3">
        <f t="shared" si="77"/>
        <v>7116283.9094517566</v>
      </c>
    </row>
    <row r="4906" spans="1:12">
      <c r="A4906" t="s">
        <v>4230</v>
      </c>
      <c r="B4906">
        <v>2021</v>
      </c>
      <c r="D4906" t="s">
        <v>118</v>
      </c>
      <c r="E4906" t="s">
        <v>119</v>
      </c>
      <c r="F4906" t="s">
        <v>120</v>
      </c>
      <c r="G4906" t="s">
        <v>121</v>
      </c>
      <c r="H4906" s="5">
        <v>3130449.77</v>
      </c>
      <c r="I4906" t="str">
        <f>IFERROR(VLOOKUP(G4906,'NCES Match'!$A$2:$B$1307,2,FALSE),"")</f>
        <v/>
      </c>
      <c r="J4906" cm="1">
        <f t="array" ref="J4906">IFERROR(_xlfn.IFS(B4906=2015,H4906/$O$13,B4906=2016,H4906/$O$14,B4906=2017,H4906/$O$15,B4906=2018,H4906/$O$16,B4906=2019,H4906/$O$17,B4906=2020,H4906/$O$18,B4906=2021,H4906/$O$19,B4906=2022,H4906/$O$20),"")</f>
        <v>1.6016727607964791E-3</v>
      </c>
      <c r="K4906" s="3" cm="1">
        <f t="array" ref="K4906">IFERROR(_xlfn.IFS(B4906=2015,J4906*$P$4,B4906=2016,J4906*$P$5,B4906=2017,J4906*$P$6,B4906=2018,J4906*$P$7,B4906=2019,J4906*$P$8,B4906=2020,J4906*$P$9,B4906=2021,J4906*$P$10,B4906=2022,J4906*$P$11),"")</f>
        <v>3428465.9024313046</v>
      </c>
      <c r="L4906" s="3">
        <f t="shared" si="77"/>
        <v>6558915.6724313051</v>
      </c>
    </row>
    <row r="4907" spans="1:12">
      <c r="A4907" t="s">
        <v>4230</v>
      </c>
      <c r="B4907">
        <v>2022</v>
      </c>
      <c r="D4907" t="s">
        <v>118</v>
      </c>
      <c r="E4907" t="s">
        <v>119</v>
      </c>
      <c r="F4907" t="s">
        <v>120</v>
      </c>
      <c r="G4907" t="s">
        <v>121</v>
      </c>
      <c r="H4907" s="5">
        <v>2223036.2200000002</v>
      </c>
      <c r="I4907" t="str">
        <f>IFERROR(VLOOKUP(G4907,'NCES Match'!$A$2:$B$1307,2,FALSE),"")</f>
        <v/>
      </c>
      <c r="J4907" cm="1">
        <f t="array" ref="J4907">IFERROR(_xlfn.IFS(B4907=2015,H4907/$O$13,B4907=2016,H4907/$O$14,B4907=2017,H4907/$O$15,B4907=2018,H4907/$O$16,B4907=2019,H4907/$O$17,B4907=2020,H4907/$O$18,B4907=2021,H4907/$O$19,B4907=2022,H4907/$O$20),"")</f>
        <v>9.7642562768488872E-4</v>
      </c>
      <c r="K4907" s="3" cm="1">
        <f t="array" ref="K4907">IFERROR(_xlfn.IFS(B4907=2015,J4907*$P$4,B4907=2016,J4907*$P$5,B4907=2017,J4907*$P$6,B4907=2018,J4907*$P$7,B4907=2019,J4907*$P$8,B4907=2020,J4907*$P$9,B4907=2021,J4907*$P$10,B4907=2022,J4907*$P$11),"")</f>
        <v>2102715.995842291</v>
      </c>
      <c r="L4907" s="3">
        <f t="shared" si="77"/>
        <v>4325752.2158422917</v>
      </c>
    </row>
    <row r="4908" spans="1:12">
      <c r="A4908" t="s">
        <v>4230</v>
      </c>
      <c r="B4908">
        <v>2023</v>
      </c>
      <c r="D4908" t="s">
        <v>118</v>
      </c>
      <c r="E4908" t="s">
        <v>119</v>
      </c>
      <c r="F4908" t="s">
        <v>120</v>
      </c>
      <c r="G4908" t="s">
        <v>121</v>
      </c>
      <c r="H4908" s="5">
        <v>2403371.27</v>
      </c>
      <c r="I4908" t="str">
        <f>IFERROR(VLOOKUP(G4908,'NCES Match'!$A$2:$B$1307,2,FALSE),"")</f>
        <v/>
      </c>
      <c r="J4908" t="str" cm="1">
        <f t="array" ref="J4908">IFERROR(_xlfn.IFS(B4908=2015,H4908/$O$13,B4908=2016,H4908/$O$14,B4908=2017,H4908/$O$15,B4908=2018,H4908/$O$16,B4908=2019,H4908/$O$17,B4908=2020,H4908/$O$18,B4908=2021,H4908/$O$19,B4908=2022,H4908/$O$20),"")</f>
        <v/>
      </c>
      <c r="K4908" s="3" t="str" cm="1">
        <f t="array" ref="K4908">IFERROR(_xlfn.IFS(B4908=2015,J4908*$P$4,B4908=2016,J4908*$P$5,B4908=2017,J4908*$P$6,B4908=2018,J4908*$P$7,B4908=2019,J4908*$P$8,B4908=2020,J4908*$P$9,B4908=2021,J4908*$P$10,B4908=2022,J4908*$P$11),"")</f>
        <v/>
      </c>
      <c r="L4908" s="3">
        <f t="shared" si="77"/>
        <v>2403371.27</v>
      </c>
    </row>
    <row r="4909" spans="1:12">
      <c r="A4909" t="s">
        <v>4230</v>
      </c>
      <c r="B4909">
        <v>2015</v>
      </c>
      <c r="C4909" t="s">
        <v>1</v>
      </c>
      <c r="D4909" t="s">
        <v>150</v>
      </c>
      <c r="E4909" t="s">
        <v>151</v>
      </c>
      <c r="F4909" t="s">
        <v>152</v>
      </c>
      <c r="G4909" t="s">
        <v>153</v>
      </c>
      <c r="H4909" s="5">
        <v>14853640.210000001</v>
      </c>
      <c r="I4909" t="str">
        <f>IFERROR(VLOOKUP(G4909,'NCES Match'!$A$2:$B$1307,2,FALSE),"")</f>
        <v/>
      </c>
      <c r="J4909" cm="1">
        <f t="array" ref="J4909">IFERROR(_xlfn.IFS(B4909=2015,H4909/$O$13,B4909=2016,H4909/$O$14,B4909=2017,H4909/$O$15,B4909=2018,H4909/$O$16,B4909=2019,H4909/$O$17,B4909=2020,H4909/$O$18,B4909=2021,H4909/$O$19,B4909=2022,H4909/$O$20),"")</f>
        <v>1.1636397544374314E-2</v>
      </c>
      <c r="K4909" s="3" cm="1">
        <f t="array" ref="K4909">IFERROR(_xlfn.IFS(B4909=2015,J4909*$P$4,B4909=2016,J4909*$P$5,B4909=2017,J4909*$P$6,B4909=2018,J4909*$P$7,B4909=2019,J4909*$P$8,B4909=2020,J4909*$P$9,B4909=2021,J4909*$P$10,B4909=2022,J4909*$P$11),"")</f>
        <v>18519128.732545786</v>
      </c>
      <c r="L4909" s="3">
        <f t="shared" si="77"/>
        <v>33372768.942545786</v>
      </c>
    </row>
    <row r="4910" spans="1:12">
      <c r="A4910" t="s">
        <v>4230</v>
      </c>
      <c r="B4910">
        <v>2016</v>
      </c>
      <c r="C4910" t="s">
        <v>4096</v>
      </c>
      <c r="D4910" t="s">
        <v>150</v>
      </c>
      <c r="E4910" t="s">
        <v>151</v>
      </c>
      <c r="F4910">
        <v>730</v>
      </c>
      <c r="G4910" t="s">
        <v>153</v>
      </c>
      <c r="H4910" s="5">
        <v>16236972</v>
      </c>
      <c r="I4910" t="str">
        <f>IFERROR(VLOOKUP(G4910,'NCES Match'!$A$2:$B$1307,2,FALSE),"")</f>
        <v/>
      </c>
      <c r="J4910" cm="1">
        <f t="array" ref="J4910">IFERROR(_xlfn.IFS(B4910=2015,H4910/$O$13,B4910=2016,H4910/$O$14,B4910=2017,H4910/$O$15,B4910=2018,H4910/$O$16,B4910=2019,H4910/$O$17,B4910=2020,H4910/$O$18,B4910=2021,H4910/$O$19,B4910=2022,H4910/$O$20),"")</f>
        <v>1.1623510954593462E-2</v>
      </c>
      <c r="K4910" s="3" cm="1">
        <f t="array" ref="K4910">IFERROR(_xlfn.IFS(B4910=2015,J4910*$P$4,B4910=2016,J4910*$P$5,B4910=2017,J4910*$P$6,B4910=2018,J4910*$P$7,B4910=2019,J4910*$P$8,B4910=2020,J4910*$P$9,B4910=2021,J4910*$P$10,B4910=2022,J4910*$P$11),"")</f>
        <v>19476718.166987114</v>
      </c>
      <c r="L4910" s="3">
        <f t="shared" si="77"/>
        <v>35713690.166987114</v>
      </c>
    </row>
    <row r="4911" spans="1:12">
      <c r="A4911" t="s">
        <v>4230</v>
      </c>
      <c r="B4911">
        <v>2017</v>
      </c>
      <c r="D4911" t="s">
        <v>150</v>
      </c>
      <c r="E4911" t="s">
        <v>151</v>
      </c>
      <c r="F4911">
        <v>730</v>
      </c>
      <c r="G4911" t="s">
        <v>153</v>
      </c>
      <c r="H4911" s="5">
        <v>16058489</v>
      </c>
      <c r="I4911" t="str">
        <f>IFERROR(VLOOKUP(G4911,'NCES Match'!$A$2:$B$1307,2,FALSE),"")</f>
        <v/>
      </c>
      <c r="J4911" cm="1">
        <f t="array" ref="J4911">IFERROR(_xlfn.IFS(B4911=2015,H4911/$O$13,B4911=2016,H4911/$O$14,B4911=2017,H4911/$O$15,B4911=2018,H4911/$O$16,B4911=2019,H4911/$O$17,B4911=2020,H4911/$O$18,B4911=2021,H4911/$O$19,B4911=2022,H4911/$O$20),"")</f>
        <v>1.1071344849924404E-2</v>
      </c>
      <c r="K4911" s="3" cm="1">
        <f t="array" ref="K4911">IFERROR(_xlfn.IFS(B4911=2015,J4911*$P$4,B4911=2016,J4911*$P$5,B4911=2017,J4911*$P$6,B4911=2018,J4911*$P$7,B4911=2019,J4911*$P$8,B4911=2020,J4911*$P$9,B4911=2021,J4911*$P$10,B4911=2022,J4911*$P$11),"")</f>
        <v>18801887.277995035</v>
      </c>
      <c r="L4911" s="3">
        <f t="shared" si="77"/>
        <v>34860376.277995035</v>
      </c>
    </row>
    <row r="4912" spans="1:12">
      <c r="A4912" t="s">
        <v>4230</v>
      </c>
      <c r="B4912">
        <v>2018</v>
      </c>
      <c r="D4912" t="s">
        <v>150</v>
      </c>
      <c r="E4912" t="s">
        <v>151</v>
      </c>
      <c r="F4912">
        <v>730</v>
      </c>
      <c r="G4912" t="s">
        <v>153</v>
      </c>
      <c r="H4912" s="5">
        <v>24947062</v>
      </c>
      <c r="I4912" t="str">
        <f>IFERROR(VLOOKUP(G4912,'NCES Match'!$A$2:$B$1307,2,FALSE),"")</f>
        <v/>
      </c>
      <c r="J4912" cm="1">
        <f t="array" ref="J4912">IFERROR(_xlfn.IFS(B4912=2015,H4912/$O$13,B4912=2016,H4912/$O$14,B4912=2017,H4912/$O$15,B4912=2018,H4912/$O$16,B4912=2019,H4912/$O$17,B4912=2020,H4912/$O$18,B4912=2021,H4912/$O$19,B4912=2022,H4912/$O$20),"")</f>
        <v>1.6279425714005064E-2</v>
      </c>
      <c r="K4912" s="3" cm="1">
        <f t="array" ref="K4912">IFERROR(_xlfn.IFS(B4912=2015,J4912*$P$4,B4912=2016,J4912*$P$5,B4912=2017,J4912*$P$6,B4912=2018,J4912*$P$7,B4912=2019,J4912*$P$8,B4912=2020,J4912*$P$9,B4912=2021,J4912*$P$10,B4912=2022,J4912*$P$11),"")</f>
        <v>27949385.719798237</v>
      </c>
      <c r="L4912" s="3">
        <f t="shared" si="77"/>
        <v>52896447.719798237</v>
      </c>
    </row>
    <row r="4913" spans="1:12">
      <c r="A4913" t="s">
        <v>4230</v>
      </c>
      <c r="B4913">
        <v>2019</v>
      </c>
      <c r="D4913" t="s">
        <v>150</v>
      </c>
      <c r="E4913" t="s">
        <v>151</v>
      </c>
      <c r="F4913" t="s">
        <v>152</v>
      </c>
      <c r="G4913" t="s">
        <v>153</v>
      </c>
      <c r="H4913" s="5">
        <v>22078579</v>
      </c>
      <c r="I4913" t="str">
        <f>IFERROR(VLOOKUP(G4913,'NCES Match'!$A$2:$B$1307,2,FALSE),"")</f>
        <v/>
      </c>
      <c r="J4913" cm="1">
        <f t="array" ref="J4913">IFERROR(_xlfn.IFS(B4913=2015,H4913/$O$13,B4913=2016,H4913/$O$14,B4913=2017,H4913/$O$15,B4913=2018,H4913/$O$16,B4913=2019,H4913/$O$17,B4913=2020,H4913/$O$18,B4913=2021,H4913/$O$19,B4913=2022,H4913/$O$20),"")</f>
        <v>1.3979715239516055E-2</v>
      </c>
      <c r="K4913" s="3" cm="1">
        <f t="array" ref="K4913">IFERROR(_xlfn.IFS(B4913=2015,J4913*$P$4,B4913=2016,J4913*$P$5,B4913=2017,J4913*$P$6,B4913=2018,J4913*$P$7,B4913=2019,J4913*$P$8,B4913=2020,J4913*$P$9,B4913=2021,J4913*$P$10,B4913=2022,J4913*$P$11),"")</f>
        <v>24295710.153980006</v>
      </c>
      <c r="L4913" s="3">
        <f t="shared" si="77"/>
        <v>46374289.153980002</v>
      </c>
    </row>
    <row r="4914" spans="1:12">
      <c r="A4914" t="s">
        <v>4230</v>
      </c>
      <c r="B4914">
        <v>2020</v>
      </c>
      <c r="D4914" t="s">
        <v>150</v>
      </c>
      <c r="E4914" t="s">
        <v>151</v>
      </c>
      <c r="F4914">
        <v>730</v>
      </c>
      <c r="G4914" t="s">
        <v>4332</v>
      </c>
      <c r="H4914" s="5">
        <v>24673325</v>
      </c>
      <c r="I4914" t="str">
        <f>IFERROR(VLOOKUP(G4914,'NCES Match'!$A$2:$B$1307,2,FALSE),"")</f>
        <v/>
      </c>
      <c r="J4914" cm="1">
        <f t="array" ref="J4914">IFERROR(_xlfn.IFS(B4914=2015,H4914/$O$13,B4914=2016,H4914/$O$14,B4914=2017,H4914/$O$15,B4914=2018,H4914/$O$16,B4914=2019,H4914/$O$17,B4914=2020,H4914/$O$18,B4914=2021,H4914/$O$19,B4914=2022,H4914/$O$20),"")</f>
        <v>1.337066141469221E-2</v>
      </c>
      <c r="K4914" s="3" cm="1">
        <f t="array" ref="K4914">IFERROR(_xlfn.IFS(B4914=2015,J4914*$P$4,B4914=2016,J4914*$P$5,B4914=2017,J4914*$P$6,B4914=2018,J4914*$P$7,B4914=2019,J4914*$P$8,B4914=2020,J4914*$P$9,B4914=2021,J4914*$P$10,B4914=2022,J4914*$P$11),"")</f>
        <v>28185391.900583062</v>
      </c>
      <c r="L4914" s="3">
        <f t="shared" si="77"/>
        <v>52858716.900583059</v>
      </c>
    </row>
    <row r="4915" spans="1:12">
      <c r="A4915" t="s">
        <v>4230</v>
      </c>
      <c r="B4915">
        <v>2021</v>
      </c>
      <c r="D4915" t="s">
        <v>150</v>
      </c>
      <c r="E4915" t="s">
        <v>151</v>
      </c>
      <c r="F4915" t="s">
        <v>152</v>
      </c>
      <c r="G4915" t="s">
        <v>4332</v>
      </c>
      <c r="H4915" s="5">
        <v>26033104.210000001</v>
      </c>
      <c r="I4915" t="str">
        <f>IFERROR(VLOOKUP(G4915,'NCES Match'!$A$2:$B$1307,2,FALSE),"")</f>
        <v/>
      </c>
      <c r="J4915" cm="1">
        <f t="array" ref="J4915">IFERROR(_xlfn.IFS(B4915=2015,H4915/$O$13,B4915=2016,H4915/$O$14,B4915=2017,H4915/$O$15,B4915=2018,H4915/$O$16,B4915=2019,H4915/$O$17,B4915=2020,H4915/$O$18,B4915=2021,H4915/$O$19,B4915=2022,H4915/$O$20),"")</f>
        <v>1.331965594583974E-2</v>
      </c>
      <c r="K4915" s="3" cm="1">
        <f t="array" ref="K4915">IFERROR(_xlfn.IFS(B4915=2015,J4915*$P$4,B4915=2016,J4915*$P$5,B4915=2017,J4915*$P$6,B4915=2018,J4915*$P$7,B4915=2019,J4915*$P$8,B4915=2020,J4915*$P$9,B4915=2021,J4915*$P$10,B4915=2022,J4915*$P$11),"")</f>
        <v>28511433.396494284</v>
      </c>
      <c r="L4915" s="3">
        <f t="shared" si="77"/>
        <v>54544537.606494285</v>
      </c>
    </row>
    <row r="4916" spans="1:12">
      <c r="A4916" t="s">
        <v>4230</v>
      </c>
      <c r="B4916">
        <v>2022</v>
      </c>
      <c r="D4916" t="s">
        <v>150</v>
      </c>
      <c r="E4916" t="s">
        <v>151</v>
      </c>
      <c r="F4916" t="s">
        <v>152</v>
      </c>
      <c r="G4916" t="s">
        <v>4332</v>
      </c>
      <c r="H4916" s="5">
        <v>22758320.739999998</v>
      </c>
      <c r="I4916" t="str">
        <f>IFERROR(VLOOKUP(G4916,'NCES Match'!$A$2:$B$1307,2,FALSE),"")</f>
        <v/>
      </c>
      <c r="J4916" cm="1">
        <f t="array" ref="J4916">IFERROR(_xlfn.IFS(B4916=2015,H4916/$O$13,B4916=2016,H4916/$O$14,B4916=2017,H4916/$O$15,B4916=2018,H4916/$O$16,B4916=2019,H4916/$O$17,B4916=2020,H4916/$O$18,B4916=2021,H4916/$O$19,B4916=2022,H4916/$O$20),"")</f>
        <v>9.996151845698905E-3</v>
      </c>
      <c r="K4916" s="3" cm="1">
        <f t="array" ref="K4916">IFERROR(_xlfn.IFS(B4916=2015,J4916*$P$4,B4916=2016,J4916*$P$5,B4916=2017,J4916*$P$6,B4916=2018,J4916*$P$7,B4916=2019,J4916*$P$8,B4916=2020,J4916*$P$9,B4916=2021,J4916*$P$10,B4916=2022,J4916*$P$11),"")</f>
        <v>21526543.125108127</v>
      </c>
      <c r="L4916" s="3">
        <f t="shared" si="77"/>
        <v>44284863.865108125</v>
      </c>
    </row>
    <row r="4917" spans="1:12">
      <c r="A4917" t="s">
        <v>4230</v>
      </c>
      <c r="B4917">
        <v>2023</v>
      </c>
      <c r="D4917" t="s">
        <v>150</v>
      </c>
      <c r="E4917" t="s">
        <v>151</v>
      </c>
      <c r="F4917" t="s">
        <v>152</v>
      </c>
      <c r="G4917" t="s">
        <v>153</v>
      </c>
      <c r="H4917" s="5">
        <v>24165027.739999998</v>
      </c>
      <c r="I4917" t="str">
        <f>IFERROR(VLOOKUP(G4917,'NCES Match'!$A$2:$B$1307,2,FALSE),"")</f>
        <v/>
      </c>
      <c r="J4917" t="str" cm="1">
        <f t="array" ref="J4917">IFERROR(_xlfn.IFS(B4917=2015,H4917/$O$13,B4917=2016,H4917/$O$14,B4917=2017,H4917/$O$15,B4917=2018,H4917/$O$16,B4917=2019,H4917/$O$17,B4917=2020,H4917/$O$18,B4917=2021,H4917/$O$19,B4917=2022,H4917/$O$20),"")</f>
        <v/>
      </c>
      <c r="K4917" s="3" t="str" cm="1">
        <f t="array" ref="K4917">IFERROR(_xlfn.IFS(B4917=2015,J4917*$P$4,B4917=2016,J4917*$P$5,B4917=2017,J4917*$P$6,B4917=2018,J4917*$P$7,B4917=2019,J4917*$P$8,B4917=2020,J4917*$P$9,B4917=2021,J4917*$P$10,B4917=2022,J4917*$P$11),"")</f>
        <v/>
      </c>
      <c r="L4917" s="3">
        <f t="shared" si="77"/>
        <v>24165027.739999998</v>
      </c>
    </row>
    <row r="4918" spans="1:12">
      <c r="A4918" t="s">
        <v>4230</v>
      </c>
      <c r="B4918">
        <v>2015</v>
      </c>
      <c r="C4918" t="s">
        <v>1</v>
      </c>
      <c r="D4918" t="s">
        <v>198</v>
      </c>
      <c r="E4918" t="s">
        <v>199</v>
      </c>
      <c r="F4918" t="s">
        <v>200</v>
      </c>
      <c r="G4918" t="s">
        <v>201</v>
      </c>
      <c r="H4918" s="5">
        <v>14849314.550000001</v>
      </c>
      <c r="I4918" t="str">
        <f>IFERROR(VLOOKUP(G4918,'NCES Match'!$A$2:$B$1307,2,FALSE),"")</f>
        <v/>
      </c>
      <c r="J4918" cm="1">
        <f t="array" ref="J4918">IFERROR(_xlfn.IFS(B4918=2015,H4918/$O$13,B4918=2016,H4918/$O$14,B4918=2017,H4918/$O$15,B4918=2018,H4918/$O$16,B4918=2019,H4918/$O$17,B4918=2020,H4918/$O$18,B4918=2021,H4918/$O$19,B4918=2022,H4918/$O$20),"")</f>
        <v>1.1633008806079178E-2</v>
      </c>
      <c r="K4918" s="3" cm="1">
        <f t="array" ref="K4918">IFERROR(_xlfn.IFS(B4918=2015,J4918*$P$4,B4918=2016,J4918*$P$5,B4918=2017,J4918*$P$6,B4918=2018,J4918*$P$7,B4918=2019,J4918*$P$8,B4918=2020,J4918*$P$9,B4918=2021,J4918*$P$10,B4918=2022,J4918*$P$11),"")</f>
        <v>18513735.613198563</v>
      </c>
      <c r="L4918" s="3">
        <f t="shared" si="77"/>
        <v>33363050.163198564</v>
      </c>
    </row>
    <row r="4919" spans="1:12">
      <c r="A4919" t="s">
        <v>4230</v>
      </c>
      <c r="B4919">
        <v>2016</v>
      </c>
      <c r="C4919" t="s">
        <v>4096</v>
      </c>
      <c r="D4919" t="s">
        <v>198</v>
      </c>
      <c r="E4919" t="s">
        <v>199</v>
      </c>
      <c r="F4919">
        <v>744</v>
      </c>
      <c r="G4919" t="s">
        <v>201</v>
      </c>
      <c r="H4919" s="5">
        <v>18192599</v>
      </c>
      <c r="I4919" t="str">
        <f>IFERROR(VLOOKUP(G4919,'NCES Match'!$A$2:$B$1307,2,FALSE),"")</f>
        <v/>
      </c>
      <c r="J4919" cm="1">
        <f t="array" ref="J4919">IFERROR(_xlfn.IFS(B4919=2015,H4919/$O$13,B4919=2016,H4919/$O$14,B4919=2017,H4919/$O$15,B4919=2018,H4919/$O$16,B4919=2019,H4919/$O$17,B4919=2020,H4919/$O$18,B4919=2021,H4919/$O$19,B4919=2022,H4919/$O$20),"")</f>
        <v>1.3023479609931337E-2</v>
      </c>
      <c r="K4919" s="3" cm="1">
        <f t="array" ref="K4919">IFERROR(_xlfn.IFS(B4919=2015,J4919*$P$4,B4919=2016,J4919*$P$5,B4919=2017,J4919*$P$6,B4919=2018,J4919*$P$7,B4919=2019,J4919*$P$8,B4919=2020,J4919*$P$9,B4919=2021,J4919*$P$10,B4919=2022,J4919*$P$11),"")</f>
        <v>21822549.3920918</v>
      </c>
      <c r="L4919" s="3">
        <f t="shared" si="77"/>
        <v>40015148.392091796</v>
      </c>
    </row>
    <row r="4920" spans="1:12">
      <c r="A4920" t="s">
        <v>4230</v>
      </c>
      <c r="B4920">
        <v>2017</v>
      </c>
      <c r="D4920" t="s">
        <v>198</v>
      </c>
      <c r="E4920" t="s">
        <v>199</v>
      </c>
      <c r="F4920">
        <v>744</v>
      </c>
      <c r="G4920" t="s">
        <v>201</v>
      </c>
      <c r="H4920" s="5">
        <v>20146397</v>
      </c>
      <c r="I4920" t="str">
        <f>IFERROR(VLOOKUP(G4920,'NCES Match'!$A$2:$B$1307,2,FALSE),"")</f>
        <v/>
      </c>
      <c r="J4920" cm="1">
        <f t="array" ref="J4920">IFERROR(_xlfn.IFS(B4920=2015,H4920/$O$13,B4920=2016,H4920/$O$14,B4920=2017,H4920/$O$15,B4920=2018,H4920/$O$16,B4920=2019,H4920/$O$17,B4920=2020,H4920/$O$18,B4920=2021,H4920/$O$19,B4920=2022,H4920/$O$20),"")</f>
        <v>1.3889707099496251E-2</v>
      </c>
      <c r="K4920" s="3" cm="1">
        <f t="array" ref="K4920">IFERROR(_xlfn.IFS(B4920=2015,J4920*$P$4,B4920=2016,J4920*$P$5,B4920=2017,J4920*$P$6,B4920=2018,J4920*$P$7,B4920=2019,J4920*$P$8,B4920=2020,J4920*$P$9,B4920=2021,J4920*$P$10,B4920=2022,J4920*$P$11),"")</f>
        <v>23588164.829937447</v>
      </c>
      <c r="L4920" s="3">
        <f t="shared" si="77"/>
        <v>43734561.829937443</v>
      </c>
    </row>
    <row r="4921" spans="1:12">
      <c r="A4921" t="s">
        <v>4230</v>
      </c>
      <c r="B4921">
        <v>2018</v>
      </c>
      <c r="D4921" t="s">
        <v>198</v>
      </c>
      <c r="E4921" t="s">
        <v>199</v>
      </c>
      <c r="F4921">
        <v>744</v>
      </c>
      <c r="G4921" t="s">
        <v>201</v>
      </c>
      <c r="H4921" s="5">
        <v>19524830</v>
      </c>
      <c r="I4921" t="str">
        <f>IFERROR(VLOOKUP(G4921,'NCES Match'!$A$2:$B$1307,2,FALSE),"")</f>
        <v/>
      </c>
      <c r="J4921" cm="1">
        <f t="array" ref="J4921">IFERROR(_xlfn.IFS(B4921=2015,H4921/$O$13,B4921=2016,H4921/$O$14,B4921=2017,H4921/$O$15,B4921=2018,H4921/$O$16,B4921=2019,H4921/$O$17,B4921=2020,H4921/$O$18,B4921=2021,H4921/$O$19,B4921=2022,H4921/$O$20),"")</f>
        <v>1.2741100317286961E-2</v>
      </c>
      <c r="K4921" s="3" cm="1">
        <f t="array" ref="K4921">IFERROR(_xlfn.IFS(B4921=2015,J4921*$P$4,B4921=2016,J4921*$P$5,B4921=2017,J4921*$P$6,B4921=2018,J4921*$P$7,B4921=2019,J4921*$P$8,B4921=2020,J4921*$P$9,B4921=2021,J4921*$P$10,B4921=2022,J4921*$P$11),"")</f>
        <v>21874600.0945317</v>
      </c>
      <c r="L4921" s="3">
        <f t="shared" si="77"/>
        <v>41399430.0945317</v>
      </c>
    </row>
    <row r="4922" spans="1:12">
      <c r="A4922" t="s">
        <v>4230</v>
      </c>
      <c r="B4922">
        <v>2019</v>
      </c>
      <c r="D4922" t="s">
        <v>198</v>
      </c>
      <c r="E4922" t="s">
        <v>199</v>
      </c>
      <c r="F4922" t="s">
        <v>200</v>
      </c>
      <c r="G4922" t="s">
        <v>201</v>
      </c>
      <c r="H4922" s="5">
        <v>21022381</v>
      </c>
      <c r="I4922" t="str">
        <f>IFERROR(VLOOKUP(G4922,'NCES Match'!$A$2:$B$1307,2,FALSE),"")</f>
        <v/>
      </c>
      <c r="J4922" cm="1">
        <f t="array" ref="J4922">IFERROR(_xlfn.IFS(B4922=2015,H4922/$O$13,B4922=2016,H4922/$O$14,B4922=2017,H4922/$O$15,B4922=2018,H4922/$O$16,B4922=2019,H4922/$O$17,B4922=2020,H4922/$O$18,B4922=2021,H4922/$O$19,B4922=2022,H4922/$O$20),"")</f>
        <v>1.3310951761733069E-2</v>
      </c>
      <c r="K4922" s="3" cm="1">
        <f t="array" ref="K4922">IFERROR(_xlfn.IFS(B4922=2015,J4922*$P$4,B4922=2016,J4922*$P$5,B4922=2017,J4922*$P$6,B4922=2018,J4922*$P$7,B4922=2019,J4922*$P$8,B4922=2020,J4922*$P$9,B4922=2021,J4922*$P$10,B4922=2022,J4922*$P$11),"")</f>
        <v>23133448.738822199</v>
      </c>
      <c r="L4922" s="3">
        <f t="shared" si="77"/>
        <v>44155829.738822199</v>
      </c>
    </row>
    <row r="4923" spans="1:12">
      <c r="A4923" t="s">
        <v>4230</v>
      </c>
      <c r="B4923">
        <v>2020</v>
      </c>
      <c r="D4923" t="s">
        <v>198</v>
      </c>
      <c r="E4923" t="s">
        <v>199</v>
      </c>
      <c r="F4923" t="s">
        <v>200</v>
      </c>
      <c r="G4923" t="s">
        <v>4343</v>
      </c>
      <c r="H4923" s="5">
        <v>26854092</v>
      </c>
      <c r="I4923" t="str">
        <f>IFERROR(VLOOKUP(G4923,'NCES Match'!$A$2:$B$1307,2,FALSE),"")</f>
        <v/>
      </c>
      <c r="J4923" cm="1">
        <f t="array" ref="J4923">IFERROR(_xlfn.IFS(B4923=2015,H4923/$O$13,B4923=2016,H4923/$O$14,B4923=2017,H4923/$O$15,B4923=2018,H4923/$O$16,B4923=2019,H4923/$O$17,B4923=2020,H4923/$O$18,B4923=2021,H4923/$O$19,B4923=2022,H4923/$O$20),"")</f>
        <v>1.4552435544499769E-2</v>
      </c>
      <c r="K4923" s="3" cm="1">
        <f t="array" ref="K4923">IFERROR(_xlfn.IFS(B4923=2015,J4923*$P$4,B4923=2016,J4923*$P$5,B4923=2017,J4923*$P$6,B4923=2018,J4923*$P$7,B4923=2019,J4923*$P$8,B4923=2020,J4923*$P$9,B4923=2021,J4923*$P$10,B4923=2022,J4923*$P$11),"")</f>
        <v>30676575.092911571</v>
      </c>
      <c r="L4923" s="3">
        <f t="shared" si="77"/>
        <v>57530667.092911571</v>
      </c>
    </row>
    <row r="4924" spans="1:12">
      <c r="A4924" t="s">
        <v>4230</v>
      </c>
      <c r="B4924">
        <v>2021</v>
      </c>
      <c r="D4924" t="s">
        <v>198</v>
      </c>
      <c r="E4924" t="s">
        <v>199</v>
      </c>
      <c r="F4924" t="s">
        <v>200</v>
      </c>
      <c r="G4924" t="s">
        <v>4343</v>
      </c>
      <c r="H4924" s="5">
        <v>29500364.440000001</v>
      </c>
      <c r="I4924" t="str">
        <f>IFERROR(VLOOKUP(G4924,'NCES Match'!$A$2:$B$1307,2,FALSE),"")</f>
        <v/>
      </c>
      <c r="J4924" cm="1">
        <f t="array" ref="J4924">IFERROR(_xlfn.IFS(B4924=2015,H4924/$O$13,B4924=2016,H4924/$O$14,B4924=2017,H4924/$O$15,B4924=2018,H4924/$O$16,B4924=2019,H4924/$O$17,B4924=2020,H4924/$O$18,B4924=2021,H4924/$O$19,B4924=2022,H4924/$O$20),"")</f>
        <v>1.5093655426107374E-2</v>
      </c>
      <c r="K4924" s="3" cm="1">
        <f t="array" ref="K4924">IFERROR(_xlfn.IFS(B4924=2015,J4924*$P$4,B4924=2016,J4924*$P$5,B4924=2017,J4924*$P$6,B4924=2018,J4924*$P$7,B4924=2019,J4924*$P$8,B4924=2020,J4924*$P$9,B4924=2021,J4924*$P$10,B4924=2022,J4924*$P$11),"")</f>
        <v>32308773.82576146</v>
      </c>
      <c r="L4924" s="3">
        <f t="shared" si="77"/>
        <v>61809138.265761465</v>
      </c>
    </row>
    <row r="4925" spans="1:12">
      <c r="A4925" t="s">
        <v>4230</v>
      </c>
      <c r="B4925">
        <v>2022</v>
      </c>
      <c r="D4925" t="s">
        <v>198</v>
      </c>
      <c r="E4925" t="s">
        <v>199</v>
      </c>
      <c r="F4925" t="s">
        <v>200</v>
      </c>
      <c r="G4925" t="s">
        <v>4343</v>
      </c>
      <c r="H4925" s="5">
        <v>35799601.670000002</v>
      </c>
      <c r="I4925" t="str">
        <f>IFERROR(VLOOKUP(G4925,'NCES Match'!$A$2:$B$1307,2,FALSE),"")</f>
        <v/>
      </c>
      <c r="J4925" cm="1">
        <f t="array" ref="J4925">IFERROR(_xlfn.IFS(B4925=2015,H4925/$O$13,B4925=2016,H4925/$O$14,B4925=2017,H4925/$O$15,B4925=2018,H4925/$O$16,B4925=2019,H4925/$O$17,B4925=2020,H4925/$O$18,B4925=2021,H4925/$O$19,B4925=2022,H4925/$O$20),"")</f>
        <v>1.5724282050383658E-2</v>
      </c>
      <c r="K4925" s="3" cm="1">
        <f t="array" ref="K4925">IFERROR(_xlfn.IFS(B4925=2015,J4925*$P$4,B4925=2016,J4925*$P$5,B4925=2017,J4925*$P$6,B4925=2018,J4925*$P$7,B4925=2019,J4925*$P$8,B4925=2020,J4925*$P$9,B4925=2021,J4925*$P$10,B4925=2022,J4925*$P$11),"")</f>
        <v>33861974.177052043</v>
      </c>
      <c r="L4925" s="3">
        <f t="shared" si="77"/>
        <v>69661575.847052038</v>
      </c>
    </row>
    <row r="4926" spans="1:12">
      <c r="A4926" t="s">
        <v>4230</v>
      </c>
      <c r="B4926">
        <v>2023</v>
      </c>
      <c r="D4926" t="s">
        <v>198</v>
      </c>
      <c r="E4926" t="s">
        <v>199</v>
      </c>
      <c r="F4926" t="s">
        <v>200</v>
      </c>
      <c r="G4926" t="s">
        <v>201</v>
      </c>
      <c r="H4926" s="5">
        <v>43844785.020000003</v>
      </c>
      <c r="I4926" t="str">
        <f>IFERROR(VLOOKUP(G4926,'NCES Match'!$A$2:$B$1307,2,FALSE),"")</f>
        <v/>
      </c>
      <c r="J4926" t="str" cm="1">
        <f t="array" ref="J4926">IFERROR(_xlfn.IFS(B4926=2015,H4926/$O$13,B4926=2016,H4926/$O$14,B4926=2017,H4926/$O$15,B4926=2018,H4926/$O$16,B4926=2019,H4926/$O$17,B4926=2020,H4926/$O$18,B4926=2021,H4926/$O$19,B4926=2022,H4926/$O$20),"")</f>
        <v/>
      </c>
      <c r="K4926" s="3" t="str" cm="1">
        <f t="array" ref="K4926">IFERROR(_xlfn.IFS(B4926=2015,J4926*$P$4,B4926=2016,J4926*$P$5,B4926=2017,J4926*$P$6,B4926=2018,J4926*$P$7,B4926=2019,J4926*$P$8,B4926=2020,J4926*$P$9,B4926=2021,J4926*$P$10,B4926=2022,J4926*$P$11),"")</f>
        <v/>
      </c>
      <c r="L4926" s="3">
        <f t="shared" si="77"/>
        <v>43844785.020000003</v>
      </c>
    </row>
    <row r="4927" spans="1:12">
      <c r="A4927">
        <v>4800017</v>
      </c>
      <c r="B4927">
        <v>2015</v>
      </c>
      <c r="C4927" t="s">
        <v>3521</v>
      </c>
      <c r="D4927" t="s">
        <v>3834</v>
      </c>
      <c r="E4927" t="s">
        <v>3835</v>
      </c>
      <c r="G4927" t="s">
        <v>3836</v>
      </c>
      <c r="H4927" s="5">
        <v>22895.75</v>
      </c>
      <c r="I4927">
        <f>IFERROR(VLOOKUP(G4927,'NCES Match'!$A$2:$B$1307,2,FALSE),"")</f>
        <v>4800017</v>
      </c>
      <c r="J4927" cm="1">
        <f t="array" ref="J4927">IFERROR(_xlfn.IFS(B4927=2015,H4927/$O$13,B4927=2016,H4927/$O$14,B4927=2017,H4927/$O$15,B4927=2018,H4927/$O$16,B4927=2019,H4927/$O$17,B4927=2020,H4927/$O$18,B4927=2021,H4927/$O$19,B4927=2022,H4927/$O$20),"")</f>
        <v>1.7936616567381378E-5</v>
      </c>
      <c r="K4927" s="3" cm="1">
        <f t="array" ref="K4927">IFERROR(_xlfn.IFS(B4927=2015,J4927*$P$4,B4927=2016,J4927*$P$5,B4927=2017,J4927*$P$6,B4927=2018,J4927*$P$7,B4927=2019,J4927*$P$8,B4927=2020,J4927*$P$9,B4927=2021,J4927*$P$10,B4927=2022,J4927*$P$11),"")</f>
        <v>28545.820127831492</v>
      </c>
      <c r="L4927" s="3">
        <f t="shared" si="77"/>
        <v>51441.570127831495</v>
      </c>
    </row>
    <row r="4928" spans="1:12">
      <c r="A4928">
        <v>4800018</v>
      </c>
      <c r="B4928">
        <v>2015</v>
      </c>
      <c r="C4928" t="s">
        <v>3521</v>
      </c>
      <c r="D4928" t="s">
        <v>3948</v>
      </c>
      <c r="E4928" t="s">
        <v>3949</v>
      </c>
      <c r="G4928" t="s">
        <v>3950</v>
      </c>
      <c r="H4928" s="5">
        <v>122599.27</v>
      </c>
      <c r="I4928">
        <f>IFERROR(VLOOKUP(G4928,'NCES Match'!$A$2:$B$1307,2,FALSE),"")</f>
        <v>4800018</v>
      </c>
      <c r="J4928" cm="1">
        <f t="array" ref="J4928">IFERROR(_xlfn.IFS(B4928=2015,H4928/$O$13,B4928=2016,H4928/$O$14,B4928=2017,H4928/$O$15,B4928=2018,H4928/$O$16,B4928=2019,H4928/$O$17,B4928=2020,H4928/$O$18,B4928=2021,H4928/$O$19,B4928=2022,H4928/$O$20),"")</f>
        <v>9.6044728713008424E-5</v>
      </c>
      <c r="K4928" s="3" cm="1">
        <f t="array" ref="K4928">IFERROR(_xlfn.IFS(B4928=2015,J4928*$P$4,B4928=2016,J4928*$P$5,B4928=2017,J4928*$P$6,B4928=2018,J4928*$P$7,B4928=2019,J4928*$P$8,B4928=2020,J4928*$P$9,B4928=2021,J4928*$P$10,B4928=2022,J4928*$P$11),"")</f>
        <v>152853.55182614448</v>
      </c>
      <c r="L4928" s="3">
        <f t="shared" si="77"/>
        <v>275452.82182614447</v>
      </c>
    </row>
    <row r="4929" spans="1:12">
      <c r="A4929">
        <v>4800018</v>
      </c>
      <c r="B4929">
        <v>2016</v>
      </c>
      <c r="C4929" t="s">
        <v>4104</v>
      </c>
      <c r="D4929" t="s">
        <v>3948</v>
      </c>
      <c r="E4929" t="s">
        <v>3949</v>
      </c>
      <c r="F4929" t="s">
        <v>4101</v>
      </c>
      <c r="G4929" t="s">
        <v>3950</v>
      </c>
      <c r="H4929" s="5">
        <v>114764</v>
      </c>
      <c r="I4929">
        <f>IFERROR(VLOOKUP(G4929,'NCES Match'!$A$2:$B$1307,2,FALSE),"")</f>
        <v>4800018</v>
      </c>
      <c r="J4929" cm="1">
        <f t="array" ref="J4929">IFERROR(_xlfn.IFS(B4929=2015,H4929/$O$13,B4929=2016,H4929/$O$14,B4929=2017,H4929/$O$15,B4929=2018,H4929/$O$16,B4929=2019,H4929/$O$17,B4929=2020,H4929/$O$18,B4929=2021,H4929/$O$19,B4929=2022,H4929/$O$20),"")</f>
        <v>8.2155749926338722E-5</v>
      </c>
      <c r="K4929" s="3" cm="1">
        <f t="array" ref="K4929">IFERROR(_xlfn.IFS(B4929=2015,J4929*$P$4,B4929=2016,J4929*$P$5,B4929=2017,J4929*$P$6,B4929=2018,J4929*$P$7,B4929=2019,J4929*$P$8,B4929=2020,J4929*$P$9,B4929=2021,J4929*$P$10,B4929=2022,J4929*$P$11),"")</f>
        <v>137662.74177944686</v>
      </c>
      <c r="L4929" s="3">
        <f t="shared" si="77"/>
        <v>252426.74177944686</v>
      </c>
    </row>
    <row r="4930" spans="1:12">
      <c r="A4930">
        <v>4800018</v>
      </c>
      <c r="B4930">
        <v>2017</v>
      </c>
      <c r="D4930" t="s">
        <v>3948</v>
      </c>
      <c r="E4930" t="s">
        <v>3949</v>
      </c>
      <c r="F4930" t="s">
        <v>4101</v>
      </c>
      <c r="G4930" t="s">
        <v>3950</v>
      </c>
      <c r="H4930" s="5">
        <v>121308</v>
      </c>
      <c r="I4930">
        <f>IFERROR(VLOOKUP(G4930,'NCES Match'!$A$2:$B$1307,2,FALSE),"")</f>
        <v>4800018</v>
      </c>
      <c r="J4930" cm="1">
        <f t="array" ref="J4930">IFERROR(_xlfn.IFS(B4930=2015,H4930/$O$13,B4930=2016,H4930/$O$14,B4930=2017,H4930/$O$15,B4930=2018,H4930/$O$16,B4930=2019,H4930/$O$17,B4930=2020,H4930/$O$18,B4930=2021,H4930/$O$19,B4930=2022,H4930/$O$20),"")</f>
        <v>8.3634437901014812E-5</v>
      </c>
      <c r="K4930" s="3" cm="1">
        <f t="array" ref="K4930">IFERROR(_xlfn.IFS(B4930=2015,J4930*$P$4,B4930=2016,J4930*$P$5,B4930=2017,J4930*$P$6,B4930=2018,J4930*$P$7,B4930=2019,J4930*$P$8,B4930=2020,J4930*$P$9,B4930=2021,J4930*$P$10,B4930=2022,J4930*$P$11),"")</f>
        <v>142032.00200959266</v>
      </c>
      <c r="L4930" s="3">
        <f t="shared" si="77"/>
        <v>263340.00200959266</v>
      </c>
    </row>
    <row r="4931" spans="1:12">
      <c r="A4931">
        <v>4800018</v>
      </c>
      <c r="B4931">
        <v>2018</v>
      </c>
      <c r="D4931" t="s">
        <v>3948</v>
      </c>
      <c r="E4931" t="s">
        <v>3949</v>
      </c>
      <c r="F4931" t="s">
        <v>4101</v>
      </c>
      <c r="G4931" t="s">
        <v>3950</v>
      </c>
      <c r="H4931" s="5">
        <v>134926</v>
      </c>
      <c r="I4931">
        <f>IFERROR(VLOOKUP(G4931,'NCES Match'!$A$2:$B$1307,2,FALSE),"")</f>
        <v>4800018</v>
      </c>
      <c r="J4931" cm="1">
        <f t="array" ref="J4931">IFERROR(_xlfn.IFS(B4931=2015,H4931/$O$13,B4931=2016,H4931/$O$14,B4931=2017,H4931/$O$15,B4931=2018,H4931/$O$16,B4931=2019,H4931/$O$17,B4931=2020,H4931/$O$18,B4931=2021,H4931/$O$19,B4931=2022,H4931/$O$20),"")</f>
        <v>8.8047153363704595E-5</v>
      </c>
      <c r="K4931" s="3" cm="1">
        <f t="array" ref="K4931">IFERROR(_xlfn.IFS(B4931=2015,J4931*$P$4,B4931=2016,J4931*$P$5,B4931=2017,J4931*$P$6,B4931=2018,J4931*$P$7,B4931=2019,J4931*$P$8,B4931=2020,J4931*$P$9,B4931=2021,J4931*$P$10,B4931=2022,J4931*$P$11),"")</f>
        <v>151164.04559500821</v>
      </c>
      <c r="L4931" s="3">
        <f t="shared" ref="L4931:L4994" si="78">SUM(H4931,K4931)</f>
        <v>286090.04559500818</v>
      </c>
    </row>
    <row r="4932" spans="1:12">
      <c r="A4932">
        <v>4800018</v>
      </c>
      <c r="B4932">
        <v>2019</v>
      </c>
      <c r="D4932" t="s">
        <v>3948</v>
      </c>
      <c r="E4932" t="s">
        <v>3949</v>
      </c>
      <c r="F4932" t="s">
        <v>4101</v>
      </c>
      <c r="G4932" t="s">
        <v>3950</v>
      </c>
      <c r="H4932" s="5">
        <v>143924</v>
      </c>
      <c r="I4932">
        <f>IFERROR(VLOOKUP(G4932,'NCES Match'!$A$2:$B$1307,2,FALSE),"")</f>
        <v>4800018</v>
      </c>
      <c r="J4932" cm="1">
        <f t="array" ref="J4932">IFERROR(_xlfn.IFS(B4932=2015,H4932/$O$13,B4932=2016,H4932/$O$14,B4932=2017,H4932/$O$15,B4932=2018,H4932/$O$16,B4932=2019,H4932/$O$17,B4932=2020,H4932/$O$18,B4932=2021,H4932/$O$19,B4932=2022,H4932/$O$20),"")</f>
        <v>9.1129802154935264E-5</v>
      </c>
      <c r="K4932" s="3" cm="1">
        <f t="array" ref="K4932">IFERROR(_xlfn.IFS(B4932=2015,J4932*$P$4,B4932=2016,J4932*$P$5,B4932=2017,J4932*$P$6,B4932=2018,J4932*$P$7,B4932=2019,J4932*$P$8,B4932=2020,J4932*$P$9,B4932=2021,J4932*$P$10,B4932=2022,J4932*$P$11),"")</f>
        <v>158376.84971489417</v>
      </c>
      <c r="L4932" s="3">
        <f t="shared" si="78"/>
        <v>302300.8497148942</v>
      </c>
    </row>
    <row r="4933" spans="1:12">
      <c r="A4933">
        <v>4800018</v>
      </c>
      <c r="B4933">
        <v>2020</v>
      </c>
      <c r="D4933" t="s">
        <v>3948</v>
      </c>
      <c r="E4933" t="s">
        <v>3949</v>
      </c>
      <c r="F4933" t="s">
        <v>4230</v>
      </c>
      <c r="G4933" t="s">
        <v>3950</v>
      </c>
      <c r="H4933" s="5">
        <v>308697</v>
      </c>
      <c r="I4933">
        <f>IFERROR(VLOOKUP(G4933,'NCES Match'!$A$2:$B$1307,2,FALSE),"")</f>
        <v>4800018</v>
      </c>
      <c r="J4933" cm="1">
        <f t="array" ref="J4933">IFERROR(_xlfn.IFS(B4933=2015,H4933/$O$13,B4933=2016,H4933/$O$14,B4933=2017,H4933/$O$15,B4933=2018,H4933/$O$16,B4933=2019,H4933/$O$17,B4933=2020,H4933/$O$18,B4933=2021,H4933/$O$19,B4933=2022,H4933/$O$20),"")</f>
        <v>1.6728523888577001E-4</v>
      </c>
      <c r="K4933" s="3" cm="1">
        <f t="array" ref="K4933">IFERROR(_xlfn.IFS(B4933=2015,J4933*$P$4,B4933=2016,J4933*$P$5,B4933=2017,J4933*$P$6,B4933=2018,J4933*$P$7,B4933=2019,J4933*$P$8,B4933=2020,J4933*$P$9,B4933=2021,J4933*$P$10,B4933=2022,J4933*$P$11),"")</f>
        <v>352637.75447915064</v>
      </c>
      <c r="L4933" s="3">
        <f t="shared" si="78"/>
        <v>661334.75447915064</v>
      </c>
    </row>
    <row r="4934" spans="1:12">
      <c r="A4934">
        <v>4800018</v>
      </c>
      <c r="B4934">
        <v>2021</v>
      </c>
      <c r="D4934" t="s">
        <v>3948</v>
      </c>
      <c r="E4934" t="s">
        <v>3949</v>
      </c>
      <c r="F4934" t="s">
        <v>4101</v>
      </c>
      <c r="G4934" t="s">
        <v>3950</v>
      </c>
      <c r="H4934" s="5">
        <v>285836.49</v>
      </c>
      <c r="I4934">
        <f>IFERROR(VLOOKUP(G4934,'NCES Match'!$A$2:$B$1307,2,FALSE),"")</f>
        <v>4800018</v>
      </c>
      <c r="J4934" cm="1">
        <f t="array" ref="J4934">IFERROR(_xlfn.IFS(B4934=2015,H4934/$O$13,B4934=2016,H4934/$O$14,B4934=2017,H4934/$O$15,B4934=2018,H4934/$O$16,B4934=2019,H4934/$O$17,B4934=2020,H4934/$O$18,B4934=2021,H4934/$O$19,B4934=2022,H4934/$O$20),"")</f>
        <v>1.462462437385396E-4</v>
      </c>
      <c r="K4934" s="3" cm="1">
        <f t="array" ref="K4934">IFERROR(_xlfn.IFS(B4934=2015,J4934*$P$4,B4934=2016,J4934*$P$5,B4934=2017,J4934*$P$6,B4934=2018,J4934*$P$7,B4934=2019,J4934*$P$8,B4934=2020,J4934*$P$9,B4934=2021,J4934*$P$10,B4934=2022,J4934*$P$11),"")</f>
        <v>313047.87862341158</v>
      </c>
      <c r="L4934" s="3">
        <f t="shared" si="78"/>
        <v>598884.36862341152</v>
      </c>
    </row>
    <row r="4935" spans="1:12">
      <c r="A4935">
        <v>4800018</v>
      </c>
      <c r="B4935">
        <v>2022</v>
      </c>
      <c r="D4935" t="s">
        <v>3948</v>
      </c>
      <c r="E4935" t="s">
        <v>3949</v>
      </c>
      <c r="F4935" t="s">
        <v>4101</v>
      </c>
      <c r="G4935" t="s">
        <v>3950</v>
      </c>
      <c r="H4935" s="5">
        <v>305959.06</v>
      </c>
      <c r="I4935">
        <f>IFERROR(VLOOKUP(G4935,'NCES Match'!$A$2:$B$1307,2,FALSE),"")</f>
        <v>4800018</v>
      </c>
      <c r="J4935" cm="1">
        <f t="array" ref="J4935">IFERROR(_xlfn.IFS(B4935=2015,H4935/$O$13,B4935=2016,H4935/$O$14,B4935=2017,H4935/$O$15,B4935=2018,H4935/$O$16,B4935=2019,H4935/$O$17,B4935=2020,H4935/$O$18,B4935=2021,H4935/$O$19,B4935=2022,H4935/$O$20),"")</f>
        <v>1.3438659456766679E-4</v>
      </c>
      <c r="K4935" s="3" cm="1">
        <f t="array" ref="K4935">IFERROR(_xlfn.IFS(B4935=2015,J4935*$P$4,B4935=2016,J4935*$P$5,B4935=2017,J4935*$P$6,B4935=2018,J4935*$P$7,B4935=2019,J4935*$P$8,B4935=2020,J4935*$P$9,B4935=2021,J4935*$P$10,B4935=2022,J4935*$P$11),"")</f>
        <v>289399.24763568235</v>
      </c>
      <c r="L4935" s="3">
        <f t="shared" si="78"/>
        <v>595358.3076356824</v>
      </c>
    </row>
    <row r="4936" spans="1:12">
      <c r="A4936">
        <v>4800018</v>
      </c>
      <c r="B4936">
        <v>2023</v>
      </c>
      <c r="D4936" t="s">
        <v>3948</v>
      </c>
      <c r="E4936" t="s">
        <v>3949</v>
      </c>
      <c r="F4936" t="s">
        <v>4101</v>
      </c>
      <c r="G4936" t="s">
        <v>3950</v>
      </c>
      <c r="H4936" s="5">
        <v>437176.08</v>
      </c>
      <c r="I4936">
        <f>IFERROR(VLOOKUP(G4936,'NCES Match'!$A$2:$B$1307,2,FALSE),"")</f>
        <v>4800018</v>
      </c>
      <c r="J4936" t="str" cm="1">
        <f t="array" ref="J4936">IFERROR(_xlfn.IFS(B4936=2015,H4936/$O$13,B4936=2016,H4936/$O$14,B4936=2017,H4936/$O$15,B4936=2018,H4936/$O$16,B4936=2019,H4936/$O$17,B4936=2020,H4936/$O$18,B4936=2021,H4936/$O$19,B4936=2022,H4936/$O$20),"")</f>
        <v/>
      </c>
      <c r="K4936" s="3" t="str" cm="1">
        <f t="array" ref="K4936">IFERROR(_xlfn.IFS(B4936=2015,J4936*$P$4,B4936=2016,J4936*$P$5,B4936=2017,J4936*$P$6,B4936=2018,J4936*$P$7,B4936=2019,J4936*$P$8,B4936=2020,J4936*$P$9,B4936=2021,J4936*$P$10,B4936=2022,J4936*$P$11),"")</f>
        <v/>
      </c>
      <c r="L4936" s="3">
        <f t="shared" si="78"/>
        <v>437176.08</v>
      </c>
    </row>
    <row r="4937" spans="1:12">
      <c r="A4937">
        <v>4800019</v>
      </c>
      <c r="B4937">
        <v>2015</v>
      </c>
      <c r="C4937" t="s">
        <v>3521</v>
      </c>
      <c r="D4937" t="s">
        <v>3552</v>
      </c>
      <c r="E4937" t="s">
        <v>3553</v>
      </c>
      <c r="G4937" t="s">
        <v>3554</v>
      </c>
      <c r="H4937" s="5">
        <v>39821.81</v>
      </c>
      <c r="I4937">
        <f>IFERROR(VLOOKUP(G4937,'NCES Match'!$A$2:$B$1307,2,FALSE),"")</f>
        <v>4800019</v>
      </c>
      <c r="J4937" cm="1">
        <f t="array" ref="J4937">IFERROR(_xlfn.IFS(B4937=2015,H4937/$O$13,B4937=2016,H4937/$O$14,B4937=2017,H4937/$O$15,B4937=2018,H4937/$O$16,B4937=2019,H4937/$O$17,B4937=2020,H4937/$O$18,B4937=2021,H4937/$O$19,B4937=2022,H4937/$O$20),"")</f>
        <v>3.1196555561146211E-5</v>
      </c>
      <c r="K4937" s="3" cm="1">
        <f t="array" ref="K4937">IFERROR(_xlfn.IFS(B4937=2015,J4937*$P$4,B4937=2016,J4937*$P$5,B4937=2017,J4937*$P$6,B4937=2018,J4937*$P$7,B4937=2019,J4937*$P$8,B4937=2020,J4937*$P$9,B4937=2021,J4937*$P$10,B4937=2022,J4937*$P$11),"")</f>
        <v>49648.787457265265</v>
      </c>
      <c r="L4937" s="3">
        <f t="shared" si="78"/>
        <v>89470.597457265263</v>
      </c>
    </row>
    <row r="4938" spans="1:12">
      <c r="A4938">
        <v>4800019</v>
      </c>
      <c r="B4938">
        <v>2016</v>
      </c>
      <c r="C4938" t="s">
        <v>4104</v>
      </c>
      <c r="D4938" t="s">
        <v>3552</v>
      </c>
      <c r="E4938" t="s">
        <v>3553</v>
      </c>
      <c r="F4938" t="s">
        <v>4101</v>
      </c>
      <c r="G4938" t="s">
        <v>3554</v>
      </c>
      <c r="H4938" s="5">
        <v>51923</v>
      </c>
      <c r="I4938">
        <f>IFERROR(VLOOKUP(G4938,'NCES Match'!$A$2:$B$1307,2,FALSE),"")</f>
        <v>4800019</v>
      </c>
      <c r="J4938" cm="1">
        <f t="array" ref="J4938">IFERROR(_xlfn.IFS(B4938=2015,H4938/$O$13,B4938=2016,H4938/$O$14,B4938=2017,H4938/$O$15,B4938=2018,H4938/$O$16,B4938=2019,H4938/$O$17,B4938=2020,H4938/$O$18,B4938=2021,H4938/$O$19,B4938=2022,H4938/$O$20),"")</f>
        <v>3.7169957507801104E-5</v>
      </c>
      <c r="K4938" s="3" cm="1">
        <f t="array" ref="K4938">IFERROR(_xlfn.IFS(B4938=2015,J4938*$P$4,B4938=2016,J4938*$P$5,B4938=2017,J4938*$P$6,B4938=2018,J4938*$P$7,B4938=2019,J4938*$P$8,B4938=2020,J4938*$P$9,B4938=2021,J4938*$P$10,B4938=2022,J4938*$P$11),"")</f>
        <v>62283.142286903734</v>
      </c>
      <c r="L4938" s="3">
        <f t="shared" si="78"/>
        <v>114206.14228690373</v>
      </c>
    </row>
    <row r="4939" spans="1:12">
      <c r="A4939">
        <v>4800019</v>
      </c>
      <c r="B4939">
        <v>2017</v>
      </c>
      <c r="D4939" t="s">
        <v>3552</v>
      </c>
      <c r="E4939" t="s">
        <v>3553</v>
      </c>
      <c r="F4939" t="s">
        <v>4101</v>
      </c>
      <c r="G4939" t="s">
        <v>3554</v>
      </c>
      <c r="H4939" s="5">
        <v>63514</v>
      </c>
      <c r="I4939">
        <f>IFERROR(VLOOKUP(G4939,'NCES Match'!$A$2:$B$1307,2,FALSE),"")</f>
        <v>4800019</v>
      </c>
      <c r="J4939" cm="1">
        <f t="array" ref="J4939">IFERROR(_xlfn.IFS(B4939=2015,H4939/$O$13,B4939=2016,H4939/$O$14,B4939=2017,H4939/$O$15,B4939=2018,H4939/$O$16,B4939=2019,H4939/$O$17,B4939=2020,H4939/$O$18,B4939=2021,H4939/$O$19,B4939=2022,H4939/$O$20),"")</f>
        <v>4.3789013823037682E-5</v>
      </c>
      <c r="K4939" s="3" cm="1">
        <f t="array" ref="K4939">IFERROR(_xlfn.IFS(B4939=2015,J4939*$P$4,B4939=2016,J4939*$P$5,B4939=2017,J4939*$P$6,B4939=2018,J4939*$P$7,B4939=2019,J4939*$P$8,B4939=2020,J4939*$P$9,B4939=2021,J4939*$P$10,B4939=2022,J4939*$P$11),"")</f>
        <v>74364.597352501631</v>
      </c>
      <c r="L4939" s="3">
        <f t="shared" si="78"/>
        <v>137878.59735250165</v>
      </c>
    </row>
    <row r="4940" spans="1:12">
      <c r="A4940">
        <v>4800019</v>
      </c>
      <c r="B4940">
        <v>2018</v>
      </c>
      <c r="D4940" t="s">
        <v>3552</v>
      </c>
      <c r="E4940" t="s">
        <v>3553</v>
      </c>
      <c r="F4940" t="s">
        <v>4101</v>
      </c>
      <c r="G4940" t="s">
        <v>3554</v>
      </c>
      <c r="H4940" s="5">
        <v>67327</v>
      </c>
      <c r="I4940">
        <f>IFERROR(VLOOKUP(G4940,'NCES Match'!$A$2:$B$1307,2,FALSE),"")</f>
        <v>4800019</v>
      </c>
      <c r="J4940" cm="1">
        <f t="array" ref="J4940">IFERROR(_xlfn.IFS(B4940=2015,H4940/$O$13,B4940=2016,H4940/$O$14,B4940=2017,H4940/$O$15,B4940=2018,H4940/$O$16,B4940=2019,H4940/$O$17,B4940=2020,H4940/$O$18,B4940=2021,H4940/$O$19,B4940=2022,H4940/$O$20),"")</f>
        <v>4.3934828680299866E-5</v>
      </c>
      <c r="K4940" s="3" cm="1">
        <f t="array" ref="K4940">IFERROR(_xlfn.IFS(B4940=2015,J4940*$P$4,B4940=2016,J4940*$P$5,B4940=2017,J4940*$P$6,B4940=2018,J4940*$P$7,B4940=2019,J4940*$P$8,B4940=2020,J4940*$P$9,B4940=2021,J4940*$P$10,B4940=2022,J4940*$P$11),"")</f>
        <v>75429.655498385182</v>
      </c>
      <c r="L4940" s="3">
        <f t="shared" si="78"/>
        <v>142756.6554983852</v>
      </c>
    </row>
    <row r="4941" spans="1:12">
      <c r="A4941">
        <v>4800019</v>
      </c>
      <c r="B4941">
        <v>2019</v>
      </c>
      <c r="D4941" t="s">
        <v>3552</v>
      </c>
      <c r="E4941" t="s">
        <v>3553</v>
      </c>
      <c r="F4941" t="s">
        <v>4101</v>
      </c>
      <c r="G4941" t="s">
        <v>3554</v>
      </c>
      <c r="H4941" s="5">
        <v>88489</v>
      </c>
      <c r="I4941">
        <f>IFERROR(VLOOKUP(G4941,'NCES Match'!$A$2:$B$1307,2,FALSE),"")</f>
        <v>4800019</v>
      </c>
      <c r="J4941" cm="1">
        <f t="array" ref="J4941">IFERROR(_xlfn.IFS(B4941=2015,H4941/$O$13,B4941=2016,H4941/$O$14,B4941=2017,H4941/$O$15,B4941=2018,H4941/$O$16,B4941=2019,H4941/$O$17,B4941=2020,H4941/$O$18,B4941=2021,H4941/$O$19,B4941=2022,H4941/$O$20),"")</f>
        <v>5.6029467377838771E-5</v>
      </c>
      <c r="K4941" s="3" cm="1">
        <f t="array" ref="K4941">IFERROR(_xlfn.IFS(B4941=2015,J4941*$P$4,B4941=2016,J4941*$P$5,B4941=2017,J4941*$P$6,B4941=2018,J4941*$P$7,B4941=2019,J4941*$P$8,B4941=2020,J4941*$P$9,B4941=2021,J4941*$P$10,B4941=2022,J4941*$P$11),"")</f>
        <v>97375.066385184342</v>
      </c>
      <c r="L4941" s="3">
        <f t="shared" si="78"/>
        <v>185864.06638518436</v>
      </c>
    </row>
    <row r="4942" spans="1:12">
      <c r="A4942">
        <v>4800019</v>
      </c>
      <c r="B4942">
        <v>2020</v>
      </c>
      <c r="D4942" t="s">
        <v>3552</v>
      </c>
      <c r="E4942" t="s">
        <v>3553</v>
      </c>
      <c r="F4942" t="s">
        <v>4230</v>
      </c>
      <c r="G4942" t="s">
        <v>3554</v>
      </c>
      <c r="H4942" s="5">
        <v>187642</v>
      </c>
      <c r="I4942">
        <f>IFERROR(VLOOKUP(G4942,'NCES Match'!$A$2:$B$1307,2,FALSE),"")</f>
        <v>4800019</v>
      </c>
      <c r="J4942" cm="1">
        <f t="array" ref="J4942">IFERROR(_xlfn.IFS(B4942=2015,H4942/$O$13,B4942=2016,H4942/$O$14,B4942=2017,H4942/$O$15,B4942=2018,H4942/$O$16,B4942=2019,H4942/$O$17,B4942=2020,H4942/$O$18,B4942=2021,H4942/$O$19,B4942=2022,H4942/$O$20),"")</f>
        <v>1.0168461888195757E-4</v>
      </c>
      <c r="K4942" s="3" cm="1">
        <f t="array" ref="K4942">IFERROR(_xlfn.IFS(B4942=2015,J4942*$P$4,B4942=2016,J4942*$P$5,B4942=2017,J4942*$P$6,B4942=2018,J4942*$P$7,B4942=2019,J4942*$P$8,B4942=2020,J4942*$P$9,B4942=2021,J4942*$P$10,B4942=2022,J4942*$P$11),"")</f>
        <v>214351.46284536872</v>
      </c>
      <c r="L4942" s="3">
        <f t="shared" si="78"/>
        <v>401993.46284536872</v>
      </c>
    </row>
    <row r="4943" spans="1:12">
      <c r="A4943">
        <v>4800019</v>
      </c>
      <c r="B4943">
        <v>2021</v>
      </c>
      <c r="D4943" t="s">
        <v>3552</v>
      </c>
      <c r="E4943" t="s">
        <v>3553</v>
      </c>
      <c r="F4943" t="s">
        <v>4101</v>
      </c>
      <c r="G4943" t="s">
        <v>3554</v>
      </c>
      <c r="H4943" s="5">
        <v>196528.18</v>
      </c>
      <c r="I4943">
        <f>IFERROR(VLOOKUP(G4943,'NCES Match'!$A$2:$B$1307,2,FALSE),"")</f>
        <v>4800019</v>
      </c>
      <c r="J4943" cm="1">
        <f t="array" ref="J4943">IFERROR(_xlfn.IFS(B4943=2015,H4943/$O$13,B4943=2016,H4943/$O$14,B4943=2017,H4943/$O$15,B4943=2018,H4943/$O$16,B4943=2019,H4943/$O$17,B4943=2020,H4943/$O$18,B4943=2021,H4943/$O$19,B4943=2022,H4943/$O$20),"")</f>
        <v>1.0055227068374504E-4</v>
      </c>
      <c r="K4943" s="3" cm="1">
        <f t="array" ref="K4943">IFERROR(_xlfn.IFS(B4943=2015,J4943*$P$4,B4943=2016,J4943*$P$5,B4943=2017,J4943*$P$6,B4943=2018,J4943*$P$7,B4943=2019,J4943*$P$8,B4943=2020,J4943*$P$9,B4943=2021,J4943*$P$10,B4943=2022,J4943*$P$11),"")</f>
        <v>215237.49413071779</v>
      </c>
      <c r="L4943" s="3">
        <f t="shared" si="78"/>
        <v>411765.67413071776</v>
      </c>
    </row>
    <row r="4944" spans="1:12">
      <c r="A4944">
        <v>4800019</v>
      </c>
      <c r="B4944">
        <v>2022</v>
      </c>
      <c r="D4944" t="s">
        <v>3552</v>
      </c>
      <c r="E4944" t="s">
        <v>3553</v>
      </c>
      <c r="F4944" t="s">
        <v>4101</v>
      </c>
      <c r="G4944" t="s">
        <v>3554</v>
      </c>
      <c r="H4944" s="5">
        <v>262754.62</v>
      </c>
      <c r="I4944">
        <f>IFERROR(VLOOKUP(G4944,'NCES Match'!$A$2:$B$1307,2,FALSE),"")</f>
        <v>4800019</v>
      </c>
      <c r="J4944" cm="1">
        <f t="array" ref="J4944">IFERROR(_xlfn.IFS(B4944=2015,H4944/$O$13,B4944=2016,H4944/$O$14,B4944=2017,H4944/$O$15,B4944=2018,H4944/$O$16,B4944=2019,H4944/$O$17,B4944=2020,H4944/$O$18,B4944=2021,H4944/$O$19,B4944=2022,H4944/$O$20),"")</f>
        <v>1.1540988061841133E-4</v>
      </c>
      <c r="K4944" s="3" cm="1">
        <f t="array" ref="K4944">IFERROR(_xlfn.IFS(B4944=2015,J4944*$P$4,B4944=2016,J4944*$P$5,B4944=2017,J4944*$P$6,B4944=2018,J4944*$P$7,B4944=2019,J4944*$P$8,B4944=2020,J4944*$P$9,B4944=2021,J4944*$P$10,B4944=2022,J4944*$P$11),"")</f>
        <v>248533.21663623757</v>
      </c>
      <c r="L4944" s="3">
        <f t="shared" si="78"/>
        <v>511287.83663623757</v>
      </c>
    </row>
    <row r="4945" spans="1:12">
      <c r="A4945">
        <v>4800019</v>
      </c>
      <c r="B4945">
        <v>2023</v>
      </c>
      <c r="D4945" t="s">
        <v>3552</v>
      </c>
      <c r="E4945" t="s">
        <v>3553</v>
      </c>
      <c r="F4945" t="s">
        <v>4101</v>
      </c>
      <c r="G4945" t="s">
        <v>3554</v>
      </c>
      <c r="H4945" s="5">
        <v>341734.54</v>
      </c>
      <c r="I4945">
        <f>IFERROR(VLOOKUP(G4945,'NCES Match'!$A$2:$B$1307,2,FALSE),"")</f>
        <v>4800019</v>
      </c>
      <c r="J4945" t="str" cm="1">
        <f t="array" ref="J4945">IFERROR(_xlfn.IFS(B4945=2015,H4945/$O$13,B4945=2016,H4945/$O$14,B4945=2017,H4945/$O$15,B4945=2018,H4945/$O$16,B4945=2019,H4945/$O$17,B4945=2020,H4945/$O$18,B4945=2021,H4945/$O$19,B4945=2022,H4945/$O$20),"")</f>
        <v/>
      </c>
      <c r="K4945" s="3" t="str" cm="1">
        <f t="array" ref="K4945">IFERROR(_xlfn.IFS(B4945=2015,J4945*$P$4,B4945=2016,J4945*$P$5,B4945=2017,J4945*$P$6,B4945=2018,J4945*$P$7,B4945=2019,J4945*$P$8,B4945=2020,J4945*$P$9,B4945=2021,J4945*$P$10,B4945=2022,J4945*$P$11),"")</f>
        <v/>
      </c>
      <c r="L4945" s="3">
        <f t="shared" si="78"/>
        <v>341734.54</v>
      </c>
    </row>
    <row r="4946" spans="1:12">
      <c r="A4946">
        <v>4800020</v>
      </c>
      <c r="B4946">
        <v>2015</v>
      </c>
      <c r="C4946" t="s">
        <v>3521</v>
      </c>
      <c r="D4946" t="s">
        <v>3705</v>
      </c>
      <c r="E4946" t="s">
        <v>3706</v>
      </c>
      <c r="G4946" t="s">
        <v>3707</v>
      </c>
      <c r="H4946" s="5">
        <v>119211.74</v>
      </c>
      <c r="I4946">
        <f>IFERROR(VLOOKUP(G4946,'NCES Match'!$A$2:$B$1307,2,FALSE),"")</f>
        <v>4800020</v>
      </c>
      <c r="J4946" cm="1">
        <f t="array" ref="J4946">IFERROR(_xlfn.IFS(B4946=2015,H4946/$O$13,B4946=2016,H4946/$O$14,B4946=2017,H4946/$O$15,B4946=2018,H4946/$O$16,B4946=2019,H4946/$O$17,B4946=2020,H4946/$O$18,B4946=2021,H4946/$O$19,B4946=2022,H4946/$O$20),"")</f>
        <v>9.3390924984346928E-5</v>
      </c>
      <c r="K4946" s="3" cm="1">
        <f t="array" ref="K4946">IFERROR(_xlfn.IFS(B4946=2015,J4946*$P$4,B4946=2016,J4946*$P$5,B4946=2017,J4946*$P$6,B4946=2018,J4946*$P$7,B4946=2019,J4946*$P$8,B4946=2020,J4946*$P$9,B4946=2021,J4946*$P$10,B4946=2022,J4946*$P$11),"")</f>
        <v>148630.06833870104</v>
      </c>
      <c r="L4946" s="3">
        <f t="shared" si="78"/>
        <v>267841.80833870103</v>
      </c>
    </row>
    <row r="4947" spans="1:12">
      <c r="A4947">
        <v>4800020</v>
      </c>
      <c r="B4947">
        <v>2016</v>
      </c>
      <c r="C4947" t="s">
        <v>4104</v>
      </c>
      <c r="D4947" t="s">
        <v>3705</v>
      </c>
      <c r="E4947" t="s">
        <v>3706</v>
      </c>
      <c r="F4947" t="s">
        <v>4101</v>
      </c>
      <c r="G4947" t="s">
        <v>3707</v>
      </c>
      <c r="H4947" s="5">
        <v>130859</v>
      </c>
      <c r="I4947">
        <f>IFERROR(VLOOKUP(G4947,'NCES Match'!$A$2:$B$1307,2,FALSE),"")</f>
        <v>4800020</v>
      </c>
      <c r="J4947" cm="1">
        <f t="array" ref="J4947">IFERROR(_xlfn.IFS(B4947=2015,H4947/$O$13,B4947=2016,H4947/$O$14,B4947=2017,H4947/$O$15,B4947=2018,H4947/$O$16,B4947=2019,H4947/$O$17,B4947=2020,H4947/$O$18,B4947=2021,H4947/$O$19,B4947=2022,H4947/$O$20),"")</f>
        <v>9.3677627824150081E-5</v>
      </c>
      <c r="K4947" s="3" cm="1">
        <f t="array" ref="K4947">IFERROR(_xlfn.IFS(B4947=2015,J4947*$P$4,B4947=2016,J4947*$P$5,B4947=2017,J4947*$P$6,B4947=2018,J4947*$P$7,B4947=2019,J4947*$P$8,B4947=2020,J4947*$P$9,B4947=2021,J4947*$P$10,B4947=2022,J4947*$P$11),"")</f>
        <v>156969.16042066013</v>
      </c>
      <c r="L4947" s="3">
        <f t="shared" si="78"/>
        <v>287828.16042066016</v>
      </c>
    </row>
    <row r="4948" spans="1:12">
      <c r="A4948">
        <v>4800020</v>
      </c>
      <c r="B4948">
        <v>2017</v>
      </c>
      <c r="D4948" t="s">
        <v>3705</v>
      </c>
      <c r="E4948" t="s">
        <v>3706</v>
      </c>
      <c r="F4948" t="s">
        <v>4101</v>
      </c>
      <c r="G4948" t="s">
        <v>3707</v>
      </c>
      <c r="H4948" s="5">
        <v>144016</v>
      </c>
      <c r="I4948">
        <f>IFERROR(VLOOKUP(G4948,'NCES Match'!$A$2:$B$1307,2,FALSE),"")</f>
        <v>4800020</v>
      </c>
      <c r="J4948" cm="1">
        <f t="array" ref="J4948">IFERROR(_xlfn.IFS(B4948=2015,H4948/$O$13,B4948=2016,H4948/$O$14,B4948=2017,H4948/$O$15,B4948=2018,H4948/$O$16,B4948=2019,H4948/$O$17,B4948=2020,H4948/$O$18,B4948=2021,H4948/$O$19,B4948=2022,H4948/$O$20),"")</f>
        <v>9.9290213413398532E-5</v>
      </c>
      <c r="K4948" s="3" cm="1">
        <f t="array" ref="K4948">IFERROR(_xlfn.IFS(B4948=2015,J4948*$P$4,B4948=2016,J4948*$P$5,B4948=2017,J4948*$P$6,B4948=2018,J4948*$P$7,B4948=2019,J4948*$P$8,B4948=2020,J4948*$P$9,B4948=2021,J4948*$P$10,B4948=2022,J4948*$P$11),"")</f>
        <v>168619.38867521923</v>
      </c>
      <c r="L4948" s="3">
        <f t="shared" si="78"/>
        <v>312635.38867521926</v>
      </c>
    </row>
    <row r="4949" spans="1:12">
      <c r="A4949">
        <v>4800020</v>
      </c>
      <c r="B4949">
        <v>2018</v>
      </c>
      <c r="D4949" t="s">
        <v>3705</v>
      </c>
      <c r="E4949" t="s">
        <v>3706</v>
      </c>
      <c r="F4949" t="s">
        <v>4101</v>
      </c>
      <c r="G4949" t="s">
        <v>3707</v>
      </c>
      <c r="H4949" s="5">
        <v>173966</v>
      </c>
      <c r="I4949">
        <f>IFERROR(VLOOKUP(G4949,'NCES Match'!$A$2:$B$1307,2,FALSE),"")</f>
        <v>4800020</v>
      </c>
      <c r="J4949" cm="1">
        <f t="array" ref="J4949">IFERROR(_xlfn.IFS(B4949=2015,H4949/$O$13,B4949=2016,H4949/$O$14,B4949=2017,H4949/$O$15,B4949=2018,H4949/$O$16,B4949=2019,H4949/$O$17,B4949=2020,H4949/$O$18,B4949=2021,H4949/$O$19,B4949=2022,H4949/$O$20),"")</f>
        <v>1.1352305027993296E-4</v>
      </c>
      <c r="K4949" s="3" cm="1">
        <f t="array" ref="K4949">IFERROR(_xlfn.IFS(B4949=2015,J4949*$P$4,B4949=2016,J4949*$P$5,B4949=2017,J4949*$P$6,B4949=2018,J4949*$P$7,B4949=2019,J4949*$P$8,B4949=2020,J4949*$P$9,B4949=2021,J4949*$P$10,B4949=2022,J4949*$P$11),"")</f>
        <v>194902.42322444305</v>
      </c>
      <c r="L4949" s="3">
        <f t="shared" si="78"/>
        <v>368868.42322444305</v>
      </c>
    </row>
    <row r="4950" spans="1:12">
      <c r="A4950">
        <v>4800020</v>
      </c>
      <c r="B4950">
        <v>2019</v>
      </c>
      <c r="D4950" t="s">
        <v>3705</v>
      </c>
      <c r="E4950" t="s">
        <v>3706</v>
      </c>
      <c r="F4950" t="s">
        <v>4101</v>
      </c>
      <c r="G4950" t="s">
        <v>3707</v>
      </c>
      <c r="H4950" s="5">
        <v>192140</v>
      </c>
      <c r="I4950">
        <f>IFERROR(VLOOKUP(G4950,'NCES Match'!$A$2:$B$1307,2,FALSE),"")</f>
        <v>4800020</v>
      </c>
      <c r="J4950" cm="1">
        <f t="array" ref="J4950">IFERROR(_xlfn.IFS(B4950=2015,H4950/$O$13,B4950=2016,H4950/$O$14,B4950=2017,H4950/$O$15,B4950=2018,H4950/$O$16,B4950=2019,H4950/$O$17,B4950=2020,H4950/$O$18,B4950=2021,H4950/$O$19,B4950=2022,H4950/$O$20),"")</f>
        <v>1.2165921031967748E-4</v>
      </c>
      <c r="K4950" s="3" cm="1">
        <f t="array" ref="K4950">IFERROR(_xlfn.IFS(B4950=2015,J4950*$P$4,B4950=2016,J4950*$P$5,B4950=2017,J4950*$P$6,B4950=2018,J4950*$P$7,B4950=2019,J4950*$P$8,B4950=2020,J4950*$P$9,B4950=2021,J4950*$P$10,B4950=2022,J4950*$P$11),"")</f>
        <v>211434.70098260028</v>
      </c>
      <c r="L4950" s="3">
        <f t="shared" si="78"/>
        <v>403574.70098260028</v>
      </c>
    </row>
    <row r="4951" spans="1:12">
      <c r="A4951">
        <v>4800020</v>
      </c>
      <c r="B4951">
        <v>2020</v>
      </c>
      <c r="D4951" t="s">
        <v>3705</v>
      </c>
      <c r="E4951" t="s">
        <v>3706</v>
      </c>
      <c r="F4951" t="s">
        <v>4230</v>
      </c>
      <c r="G4951" t="s">
        <v>3707</v>
      </c>
      <c r="H4951" s="5">
        <v>441395</v>
      </c>
      <c r="I4951">
        <f>IFERROR(VLOOKUP(G4951,'NCES Match'!$A$2:$B$1307,2,FALSE),"")</f>
        <v>4800020</v>
      </c>
      <c r="J4951" cm="1">
        <f t="array" ref="J4951">IFERROR(_xlfn.IFS(B4951=2015,H4951/$O$13,B4951=2016,H4951/$O$14,B4951=2017,H4951/$O$15,B4951=2018,H4951/$O$16,B4951=2019,H4951/$O$17,B4951=2020,H4951/$O$18,B4951=2021,H4951/$O$19,B4951=2022,H4951/$O$20),"")</f>
        <v>2.3919528864221049E-4</v>
      </c>
      <c r="K4951" s="3" cm="1">
        <f t="array" ref="K4951">IFERROR(_xlfn.IFS(B4951=2015,J4951*$P$4,B4951=2016,J4951*$P$5,B4951=2017,J4951*$P$6,B4951=2018,J4951*$P$7,B4951=2019,J4951*$P$8,B4951=2020,J4951*$P$9,B4951=2021,J4951*$P$10,B4951=2022,J4951*$P$11),"")</f>
        <v>504224.34179251723</v>
      </c>
      <c r="L4951" s="3">
        <f t="shared" si="78"/>
        <v>945619.34179251723</v>
      </c>
    </row>
    <row r="4952" spans="1:12">
      <c r="A4952">
        <v>4800020</v>
      </c>
      <c r="B4952">
        <v>2021</v>
      </c>
      <c r="D4952" t="s">
        <v>3705</v>
      </c>
      <c r="E4952" t="s">
        <v>3706</v>
      </c>
      <c r="F4952" t="s">
        <v>4101</v>
      </c>
      <c r="G4952" t="s">
        <v>3707</v>
      </c>
      <c r="H4952" s="5">
        <v>361842.49</v>
      </c>
      <c r="I4952">
        <f>IFERROR(VLOOKUP(G4952,'NCES Match'!$A$2:$B$1307,2,FALSE),"")</f>
        <v>4800020</v>
      </c>
      <c r="J4952" cm="1">
        <f t="array" ref="J4952">IFERROR(_xlfn.IFS(B4952=2015,H4952/$O$13,B4952=2016,H4952/$O$14,B4952=2017,H4952/$O$15,B4952=2018,H4952/$O$16,B4952=2019,H4952/$O$17,B4952=2020,H4952/$O$18,B4952=2021,H4952/$O$19,B4952=2022,H4952/$O$20),"")</f>
        <v>1.8513418278925855E-4</v>
      </c>
      <c r="K4952" s="3" cm="1">
        <f t="array" ref="K4952">IFERROR(_xlfn.IFS(B4952=2015,J4952*$P$4,B4952=2016,J4952*$P$5,B4952=2017,J4952*$P$6,B4952=2018,J4952*$P$7,B4952=2019,J4952*$P$8,B4952=2020,J4952*$P$9,B4952=2021,J4952*$P$10,B4952=2022,J4952*$P$11),"")</f>
        <v>396289.5846164113</v>
      </c>
      <c r="L4952" s="3">
        <f t="shared" si="78"/>
        <v>758132.07461641124</v>
      </c>
    </row>
    <row r="4953" spans="1:12">
      <c r="A4953">
        <v>4800020</v>
      </c>
      <c r="B4953">
        <v>2022</v>
      </c>
      <c r="D4953" t="s">
        <v>3705</v>
      </c>
      <c r="E4953" t="s">
        <v>3706</v>
      </c>
      <c r="F4953" t="s">
        <v>4101</v>
      </c>
      <c r="G4953" t="s">
        <v>3707</v>
      </c>
      <c r="H4953" s="5">
        <v>388298.05</v>
      </c>
      <c r="I4953">
        <f>IFERROR(VLOOKUP(G4953,'NCES Match'!$A$2:$B$1307,2,FALSE),"")</f>
        <v>4800020</v>
      </c>
      <c r="J4953" cm="1">
        <f t="array" ref="J4953">IFERROR(_xlfn.IFS(B4953=2015,H4953/$O$13,B4953=2016,H4953/$O$14,B4953=2017,H4953/$O$15,B4953=2018,H4953/$O$16,B4953=2019,H4953/$O$17,B4953=2020,H4953/$O$18,B4953=2021,H4953/$O$19,B4953=2022,H4953/$O$20),"")</f>
        <v>1.7055240206570644E-4</v>
      </c>
      <c r="K4953" s="3" cm="1">
        <f t="array" ref="K4953">IFERROR(_xlfn.IFS(B4953=2015,J4953*$P$4,B4953=2016,J4953*$P$5,B4953=2017,J4953*$P$6,B4953=2018,J4953*$P$7,B4953=2019,J4953*$P$8,B4953=2020,J4953*$P$9,B4953=2021,J4953*$P$10,B4953=2022,J4953*$P$11),"")</f>
        <v>367281.69948097813</v>
      </c>
      <c r="L4953" s="3">
        <f t="shared" si="78"/>
        <v>755579.74948097812</v>
      </c>
    </row>
    <row r="4954" spans="1:12">
      <c r="A4954">
        <v>4800020</v>
      </c>
      <c r="B4954">
        <v>2023</v>
      </c>
      <c r="D4954" t="s">
        <v>3705</v>
      </c>
      <c r="E4954" t="s">
        <v>3706</v>
      </c>
      <c r="F4954" t="s">
        <v>4101</v>
      </c>
      <c r="G4954" t="s">
        <v>3707</v>
      </c>
      <c r="H4954" s="5">
        <v>431858.96</v>
      </c>
      <c r="I4954">
        <f>IFERROR(VLOOKUP(G4954,'NCES Match'!$A$2:$B$1307,2,FALSE),"")</f>
        <v>4800020</v>
      </c>
      <c r="J4954" t="str" cm="1">
        <f t="array" ref="J4954">IFERROR(_xlfn.IFS(B4954=2015,H4954/$O$13,B4954=2016,H4954/$O$14,B4954=2017,H4954/$O$15,B4954=2018,H4954/$O$16,B4954=2019,H4954/$O$17,B4954=2020,H4954/$O$18,B4954=2021,H4954/$O$19,B4954=2022,H4954/$O$20),"")</f>
        <v/>
      </c>
      <c r="K4954" s="3" t="str" cm="1">
        <f t="array" ref="K4954">IFERROR(_xlfn.IFS(B4954=2015,J4954*$P$4,B4954=2016,J4954*$P$5,B4954=2017,J4954*$P$6,B4954=2018,J4954*$P$7,B4954=2019,J4954*$P$8,B4954=2020,J4954*$P$9,B4954=2021,J4954*$P$10,B4954=2022,J4954*$P$11),"")</f>
        <v/>
      </c>
      <c r="L4954" s="3">
        <f t="shared" si="78"/>
        <v>431858.96</v>
      </c>
    </row>
    <row r="4955" spans="1:12">
      <c r="A4955">
        <v>4800021</v>
      </c>
      <c r="B4955">
        <v>2015</v>
      </c>
      <c r="C4955" t="s">
        <v>3521</v>
      </c>
      <c r="D4955" t="s">
        <v>3708</v>
      </c>
      <c r="E4955" t="s">
        <v>3709</v>
      </c>
      <c r="G4955" t="s">
        <v>3710</v>
      </c>
      <c r="H4955" s="5">
        <v>95992.15</v>
      </c>
      <c r="I4955">
        <f>IFERROR(VLOOKUP(G4955,'NCES Match'!$A$2:$B$1307,2,FALSE),"")</f>
        <v>4800021</v>
      </c>
      <c r="J4955" cm="1">
        <f t="array" ref="J4955">IFERROR(_xlfn.IFS(B4955=2015,H4955/$O$13,B4955=2016,H4955/$O$14,B4955=2017,H4955/$O$15,B4955=2018,H4955/$O$16,B4955=2019,H4955/$O$17,B4955=2020,H4955/$O$18,B4955=2021,H4955/$O$19,B4955=2022,H4955/$O$20),"")</f>
        <v>7.5200610944326269E-5</v>
      </c>
      <c r="K4955" s="3" cm="1">
        <f t="array" ref="K4955">IFERROR(_xlfn.IFS(B4955=2015,J4955*$P$4,B4955=2016,J4955*$P$5,B4955=2017,J4955*$P$6,B4955=2018,J4955*$P$7,B4955=2019,J4955*$P$8,B4955=2020,J4955*$P$9,B4955=2021,J4955*$P$10,B4955=2022,J4955*$P$11),"")</f>
        <v>119680.49299908582</v>
      </c>
      <c r="L4955" s="3">
        <f t="shared" si="78"/>
        <v>215672.64299908583</v>
      </c>
    </row>
    <row r="4956" spans="1:12">
      <c r="A4956">
        <v>4800022</v>
      </c>
      <c r="B4956">
        <v>2015</v>
      </c>
      <c r="C4956" t="s">
        <v>3521</v>
      </c>
      <c r="D4956" t="s">
        <v>3921</v>
      </c>
      <c r="E4956" t="s">
        <v>3922</v>
      </c>
      <c r="G4956" t="s">
        <v>3923</v>
      </c>
      <c r="H4956" s="5">
        <v>199155.24</v>
      </c>
      <c r="I4956">
        <f>IFERROR(VLOOKUP(G4956,'NCES Match'!$A$2:$B$1307,2,FALSE),"")</f>
        <v>4800022</v>
      </c>
      <c r="J4956" cm="1">
        <f t="array" ref="J4956">IFERROR(_xlfn.IFS(B4956=2015,H4956/$O$13,B4956=2016,H4956/$O$14,B4956=2017,H4956/$O$15,B4956=2018,H4956/$O$16,B4956=2019,H4956/$O$17,B4956=2020,H4956/$O$18,B4956=2021,H4956/$O$19,B4956=2022,H4956/$O$20),"")</f>
        <v>1.5601896322526293E-4</v>
      </c>
      <c r="K4956" s="3" cm="1">
        <f t="array" ref="K4956">IFERROR(_xlfn.IFS(B4956=2015,J4956*$P$4,B4956=2016,J4956*$P$5,B4956=2017,J4956*$P$6,B4956=2018,J4956*$P$7,B4956=2019,J4956*$P$8,B4956=2020,J4956*$P$9,B4956=2021,J4956*$P$10,B4956=2022,J4956*$P$11),"")</f>
        <v>248301.52576592207</v>
      </c>
      <c r="L4956" s="3">
        <f t="shared" si="78"/>
        <v>447456.76576592203</v>
      </c>
    </row>
    <row r="4957" spans="1:12">
      <c r="A4957">
        <v>4800022</v>
      </c>
      <c r="B4957">
        <v>2016</v>
      </c>
      <c r="C4957" t="s">
        <v>4104</v>
      </c>
      <c r="D4957" t="s">
        <v>3921</v>
      </c>
      <c r="E4957" t="s">
        <v>3922</v>
      </c>
      <c r="F4957" t="s">
        <v>4101</v>
      </c>
      <c r="G4957" t="s">
        <v>3923</v>
      </c>
      <c r="H4957" s="5">
        <v>193976</v>
      </c>
      <c r="I4957">
        <f>IFERROR(VLOOKUP(G4957,'NCES Match'!$A$2:$B$1307,2,FALSE),"")</f>
        <v>4800022</v>
      </c>
      <c r="J4957" cm="1">
        <f t="array" ref="J4957">IFERROR(_xlfn.IFS(B4957=2015,H4957/$O$13,B4957=2016,H4957/$O$14,B4957=2017,H4957/$O$15,B4957=2018,H4957/$O$16,B4957=2019,H4957/$O$17,B4957=2020,H4957/$O$18,B4957=2021,H4957/$O$19,B4957=2022,H4957/$O$20),"")</f>
        <v>1.3886099950952808E-4</v>
      </c>
      <c r="K4957" s="3" cm="1">
        <f t="array" ref="K4957">IFERROR(_xlfn.IFS(B4957=2015,J4957*$P$4,B4957=2016,J4957*$P$5,B4957=2017,J4957*$P$6,B4957=2018,J4957*$P$7,B4957=2019,J4957*$P$8,B4957=2020,J4957*$P$9,B4957=2021,J4957*$P$10,B4957=2022,J4957*$P$11),"")</f>
        <v>232679.82990667791</v>
      </c>
      <c r="L4957" s="3">
        <f t="shared" si="78"/>
        <v>426655.82990667794</v>
      </c>
    </row>
    <row r="4958" spans="1:12">
      <c r="A4958">
        <v>4800022</v>
      </c>
      <c r="B4958">
        <v>2017</v>
      </c>
      <c r="D4958" t="s">
        <v>3921</v>
      </c>
      <c r="E4958" t="s">
        <v>3922</v>
      </c>
      <c r="F4958" t="s">
        <v>4101</v>
      </c>
      <c r="G4958" t="s">
        <v>3923</v>
      </c>
      <c r="H4958" s="5">
        <v>230923</v>
      </c>
      <c r="I4958">
        <f>IFERROR(VLOOKUP(G4958,'NCES Match'!$A$2:$B$1307,2,FALSE),"")</f>
        <v>4800022</v>
      </c>
      <c r="J4958" cm="1">
        <f t="array" ref="J4958">IFERROR(_xlfn.IFS(B4958=2015,H4958/$O$13,B4958=2016,H4958/$O$14,B4958=2017,H4958/$O$15,B4958=2018,H4958/$O$16,B4958=2019,H4958/$O$17,B4958=2020,H4958/$O$18,B4958=2021,H4958/$O$19,B4958=2022,H4958/$O$20),"")</f>
        <v>1.5920726830395395E-4</v>
      </c>
      <c r="K4958" s="3" cm="1">
        <f t="array" ref="K4958">IFERROR(_xlfn.IFS(B4958=2015,J4958*$P$4,B4958=2016,J4958*$P$5,B4958=2017,J4958*$P$6,B4958=2018,J4958*$P$7,B4958=2019,J4958*$P$8,B4958=2020,J4958*$P$9,B4958=2021,J4958*$P$10,B4958=2022,J4958*$P$11),"")</f>
        <v>270373.39664375945</v>
      </c>
      <c r="L4958" s="3">
        <f t="shared" si="78"/>
        <v>501296.39664375945</v>
      </c>
    </row>
    <row r="4959" spans="1:12">
      <c r="A4959">
        <v>4800022</v>
      </c>
      <c r="B4959">
        <v>2018</v>
      </c>
      <c r="D4959" t="s">
        <v>3921</v>
      </c>
      <c r="E4959" t="s">
        <v>3922</v>
      </c>
      <c r="F4959" t="s">
        <v>4101</v>
      </c>
      <c r="G4959" t="s">
        <v>3923</v>
      </c>
      <c r="H4959" s="5">
        <v>194771</v>
      </c>
      <c r="I4959">
        <f>IFERROR(VLOOKUP(G4959,'NCES Match'!$A$2:$B$1307,2,FALSE),"")</f>
        <v>4800022</v>
      </c>
      <c r="J4959" cm="1">
        <f t="array" ref="J4959">IFERROR(_xlfn.IFS(B4959=2015,H4959/$O$13,B4959=2016,H4959/$O$14,B4959=2017,H4959/$O$15,B4959=2018,H4959/$O$16,B4959=2019,H4959/$O$17,B4959=2020,H4959/$O$18,B4959=2021,H4959/$O$19,B4959=2022,H4959/$O$20),"")</f>
        <v>1.2709953684095066E-4</v>
      </c>
      <c r="K4959" s="3" cm="1">
        <f t="array" ref="K4959">IFERROR(_xlfn.IFS(B4959=2015,J4959*$P$4,B4959=2016,J4959*$P$5,B4959=2017,J4959*$P$6,B4959=2018,J4959*$P$7,B4959=2019,J4959*$P$8,B4959=2020,J4959*$P$9,B4959=2021,J4959*$P$10,B4959=2022,J4959*$P$11),"")</f>
        <v>218211.25894627682</v>
      </c>
      <c r="L4959" s="3">
        <f t="shared" si="78"/>
        <v>412982.25894627685</v>
      </c>
    </row>
    <row r="4960" spans="1:12">
      <c r="A4960">
        <v>4800022</v>
      </c>
      <c r="B4960">
        <v>2019</v>
      </c>
      <c r="D4960" t="s">
        <v>3921</v>
      </c>
      <c r="E4960" t="s">
        <v>3922</v>
      </c>
      <c r="F4960" t="s">
        <v>4101</v>
      </c>
      <c r="G4960" t="s">
        <v>3923</v>
      </c>
      <c r="H4960" s="5">
        <v>220522</v>
      </c>
      <c r="I4960">
        <f>IFERROR(VLOOKUP(G4960,'NCES Match'!$A$2:$B$1307,2,FALSE),"")</f>
        <v>4800022</v>
      </c>
      <c r="J4960" cm="1">
        <f t="array" ref="J4960">IFERROR(_xlfn.IFS(B4960=2015,H4960/$O$13,B4960=2016,H4960/$O$14,B4960=2017,H4960/$O$15,B4960=2018,H4960/$O$16,B4960=2019,H4960/$O$17,B4960=2020,H4960/$O$18,B4960=2021,H4960/$O$19,B4960=2022,H4960/$O$20),"")</f>
        <v>1.396301258359317E-4</v>
      </c>
      <c r="K4960" s="3" cm="1">
        <f t="array" ref="K4960">IFERROR(_xlfn.IFS(B4960=2015,J4960*$P$4,B4960=2016,J4960*$P$5,B4960=2017,J4960*$P$6,B4960=2018,J4960*$P$7,B4960=2019,J4960*$P$8,B4960=2020,J4960*$P$9,B4960=2021,J4960*$P$10,B4960=2022,J4960*$P$11),"")</f>
        <v>242666.82174500354</v>
      </c>
      <c r="L4960" s="3">
        <f t="shared" si="78"/>
        <v>463188.82174500357</v>
      </c>
    </row>
    <row r="4961" spans="1:12">
      <c r="A4961">
        <v>4800022</v>
      </c>
      <c r="B4961">
        <v>2020</v>
      </c>
      <c r="D4961" t="s">
        <v>3921</v>
      </c>
      <c r="E4961" t="s">
        <v>3922</v>
      </c>
      <c r="F4961" t="s">
        <v>4230</v>
      </c>
      <c r="G4961" t="s">
        <v>3923</v>
      </c>
      <c r="H4961" s="5">
        <v>314694</v>
      </c>
      <c r="I4961">
        <f>IFERROR(VLOOKUP(G4961,'NCES Match'!$A$2:$B$1307,2,FALSE),"")</f>
        <v>4800022</v>
      </c>
      <c r="J4961" cm="1">
        <f t="array" ref="J4961">IFERROR(_xlfn.IFS(B4961=2015,H4961/$O$13,B4961=2016,H4961/$O$14,B4961=2017,H4961/$O$15,B4961=2018,H4961/$O$16,B4961=2019,H4961/$O$17,B4961=2020,H4961/$O$18,B4961=2021,H4961/$O$19,B4961=2022,H4961/$O$20),"")</f>
        <v>1.7053505853933956E-4</v>
      </c>
      <c r="K4961" s="3" cm="1">
        <f t="array" ref="K4961">IFERROR(_xlfn.IFS(B4961=2015,J4961*$P$4,B4961=2016,J4961*$P$5,B4961=2017,J4961*$P$6,B4961=2018,J4961*$P$7,B4961=2019,J4961*$P$8,B4961=2020,J4961*$P$9,B4961=2021,J4961*$P$10,B4961=2022,J4961*$P$11),"")</f>
        <v>359488.3834571176</v>
      </c>
      <c r="L4961" s="3">
        <f t="shared" si="78"/>
        <v>674182.3834571176</v>
      </c>
    </row>
    <row r="4962" spans="1:12">
      <c r="A4962">
        <v>4800022</v>
      </c>
      <c r="B4962">
        <v>2021</v>
      </c>
      <c r="D4962" t="s">
        <v>3921</v>
      </c>
      <c r="E4962" t="s">
        <v>3922</v>
      </c>
      <c r="F4962" t="s">
        <v>4101</v>
      </c>
      <c r="G4962" t="s">
        <v>3923</v>
      </c>
      <c r="H4962" s="5">
        <v>416874.66000000003</v>
      </c>
      <c r="I4962">
        <f>IFERROR(VLOOKUP(G4962,'NCES Match'!$A$2:$B$1307,2,FALSE),"")</f>
        <v>4800022</v>
      </c>
      <c r="J4962" cm="1">
        <f t="array" ref="J4962">IFERROR(_xlfn.IFS(B4962=2015,H4962/$O$13,B4962=2016,H4962/$O$14,B4962=2017,H4962/$O$15,B4962=2018,H4962/$O$16,B4962=2019,H4962/$O$17,B4962=2020,H4962/$O$18,B4962=2021,H4962/$O$19,B4962=2022,H4962/$O$20),"")</f>
        <v>2.1329100820815714E-4</v>
      </c>
      <c r="K4962" s="3" cm="1">
        <f t="array" ref="K4962">IFERROR(_xlfn.IFS(B4962=2015,J4962*$P$4,B4962=2016,J4962*$P$5,B4962=2017,J4962*$P$6,B4962=2018,J4962*$P$7,B4962=2019,J4962*$P$8,B4962=2020,J4962*$P$9,B4962=2021,J4962*$P$10,B4962=2022,J4962*$P$11),"")</f>
        <v>456560.76998726081</v>
      </c>
      <c r="L4962" s="3">
        <f t="shared" si="78"/>
        <v>873435.42998726084</v>
      </c>
    </row>
    <row r="4963" spans="1:12">
      <c r="A4963">
        <v>4800022</v>
      </c>
      <c r="B4963">
        <v>2022</v>
      </c>
      <c r="D4963" t="s">
        <v>3921</v>
      </c>
      <c r="E4963" t="s">
        <v>3922</v>
      </c>
      <c r="F4963" t="s">
        <v>4101</v>
      </c>
      <c r="G4963" t="s">
        <v>3923</v>
      </c>
      <c r="H4963" s="5">
        <v>516971.75</v>
      </c>
      <c r="I4963">
        <f>IFERROR(VLOOKUP(G4963,'NCES Match'!$A$2:$B$1307,2,FALSE),"")</f>
        <v>4800022</v>
      </c>
      <c r="J4963" cm="1">
        <f t="array" ref="J4963">IFERROR(_xlfn.IFS(B4963=2015,H4963/$O$13,B4963=2016,H4963/$O$14,B4963=2017,H4963/$O$15,B4963=2018,H4963/$O$16,B4963=2019,H4963/$O$17,B4963=2020,H4963/$O$18,B4963=2021,H4963/$O$19,B4963=2022,H4963/$O$20),"")</f>
        <v>2.2706983401696681E-4</v>
      </c>
      <c r="K4963" s="3" cm="1">
        <f t="array" ref="K4963">IFERROR(_xlfn.IFS(B4963=2015,J4963*$P$4,B4963=2016,J4963*$P$5,B4963=2017,J4963*$P$6,B4963=2018,J4963*$P$7,B4963=2019,J4963*$P$8,B4963=2020,J4963*$P$9,B4963=2021,J4963*$P$10,B4963=2022,J4963*$P$11),"")</f>
        <v>488991.02873077872</v>
      </c>
      <c r="L4963" s="3">
        <f t="shared" si="78"/>
        <v>1005962.7787307787</v>
      </c>
    </row>
    <row r="4964" spans="1:12">
      <c r="A4964">
        <v>4800022</v>
      </c>
      <c r="B4964">
        <v>2023</v>
      </c>
      <c r="D4964" t="s">
        <v>3921</v>
      </c>
      <c r="E4964" t="s">
        <v>3922</v>
      </c>
      <c r="F4964" t="s">
        <v>4101</v>
      </c>
      <c r="G4964" t="s">
        <v>3923</v>
      </c>
      <c r="H4964" s="5">
        <v>559275.53</v>
      </c>
      <c r="I4964">
        <f>IFERROR(VLOOKUP(G4964,'NCES Match'!$A$2:$B$1307,2,FALSE),"")</f>
        <v>4800022</v>
      </c>
      <c r="J4964" t="str" cm="1">
        <f t="array" ref="J4964">IFERROR(_xlfn.IFS(B4964=2015,H4964/$O$13,B4964=2016,H4964/$O$14,B4964=2017,H4964/$O$15,B4964=2018,H4964/$O$16,B4964=2019,H4964/$O$17,B4964=2020,H4964/$O$18,B4964=2021,H4964/$O$19,B4964=2022,H4964/$O$20),"")</f>
        <v/>
      </c>
      <c r="K4964" s="3" t="str" cm="1">
        <f t="array" ref="K4964">IFERROR(_xlfn.IFS(B4964=2015,J4964*$P$4,B4964=2016,J4964*$P$5,B4964=2017,J4964*$P$6,B4964=2018,J4964*$P$7,B4964=2019,J4964*$P$8,B4964=2020,J4964*$P$9,B4964=2021,J4964*$P$10,B4964=2022,J4964*$P$11),"")</f>
        <v/>
      </c>
      <c r="L4964" s="3">
        <f t="shared" si="78"/>
        <v>559275.53</v>
      </c>
    </row>
    <row r="4965" spans="1:12">
      <c r="A4965">
        <v>4800043</v>
      </c>
      <c r="B4965">
        <v>2015</v>
      </c>
      <c r="C4965" t="s">
        <v>3521</v>
      </c>
      <c r="D4965" t="s">
        <v>3567</v>
      </c>
      <c r="E4965" t="s">
        <v>3568</v>
      </c>
      <c r="G4965" t="s">
        <v>3569</v>
      </c>
      <c r="H4965" s="5">
        <v>40685.230000000003</v>
      </c>
      <c r="I4965">
        <f>IFERROR(VLOOKUP(G4965,'NCES Match'!$A$2:$B$1307,2,FALSE),"")</f>
        <v>4800043</v>
      </c>
      <c r="J4965" cm="1">
        <f t="array" ref="J4965">IFERROR(_xlfn.IFS(B4965=2015,H4965/$O$13,B4965=2016,H4965/$O$14,B4965=2017,H4965/$O$15,B4965=2018,H4965/$O$16,B4965=2019,H4965/$O$17,B4965=2020,H4965/$O$18,B4965=2021,H4965/$O$19,B4965=2022,H4965/$O$20),"")</f>
        <v>3.1872962032941566E-5</v>
      </c>
      <c r="K4965" s="3" cm="1">
        <f t="array" ref="K4965">IFERROR(_xlfn.IFS(B4965=2015,J4965*$P$4,B4965=2016,J4965*$P$5,B4965=2017,J4965*$P$6,B4965=2018,J4965*$P$7,B4965=2019,J4965*$P$8,B4965=2020,J4965*$P$9,B4965=2021,J4965*$P$10,B4965=2022,J4965*$P$11),"")</f>
        <v>50725.276850046561</v>
      </c>
      <c r="L4965" s="3">
        <f t="shared" si="78"/>
        <v>91410.506850046571</v>
      </c>
    </row>
    <row r="4966" spans="1:12">
      <c r="A4966">
        <v>4800032</v>
      </c>
      <c r="B4966">
        <v>2015</v>
      </c>
      <c r="C4966" t="s">
        <v>3521</v>
      </c>
      <c r="D4966" t="s">
        <v>3528</v>
      </c>
      <c r="E4966" t="s">
        <v>3529</v>
      </c>
      <c r="G4966" t="s">
        <v>3530</v>
      </c>
      <c r="H4966" s="5">
        <v>60190</v>
      </c>
      <c r="I4966">
        <f>IFERROR(VLOOKUP(G4966,'NCES Match'!$A$2:$B$1307,2,FALSE),"")</f>
        <v>4800032</v>
      </c>
      <c r="J4966" cm="1">
        <f t="array" ref="J4966">IFERROR(_xlfn.IFS(B4966=2015,H4966/$O$13,B4966=2016,H4966/$O$14,B4966=2017,H4966/$O$15,B4966=2018,H4966/$O$16,B4966=2019,H4966/$O$17,B4966=2020,H4966/$O$18,B4966=2021,H4966/$O$19,B4966=2022,H4966/$O$20),"")</f>
        <v>4.7153072128700088E-5</v>
      </c>
      <c r="K4966" s="3" cm="1">
        <f t="array" ref="K4966">IFERROR(_xlfn.IFS(B4966=2015,J4966*$P$4,B4966=2016,J4966*$P$5,B4966=2017,J4966*$P$6,B4966=2018,J4966*$P$7,B4966=2019,J4966*$P$8,B4966=2020,J4966*$P$9,B4966=2021,J4966*$P$10,B4966=2022,J4966*$P$11),"")</f>
        <v>75043.3121209909</v>
      </c>
      <c r="L4966" s="3">
        <f t="shared" si="78"/>
        <v>135233.31212099089</v>
      </c>
    </row>
    <row r="4967" spans="1:12">
      <c r="A4967">
        <v>4800032</v>
      </c>
      <c r="B4967">
        <v>2016</v>
      </c>
      <c r="C4967" t="s">
        <v>4104</v>
      </c>
      <c r="D4967" t="s">
        <v>3528</v>
      </c>
      <c r="E4967" t="s">
        <v>3529</v>
      </c>
      <c r="F4967" t="s">
        <v>4101</v>
      </c>
      <c r="G4967" t="s">
        <v>3530</v>
      </c>
      <c r="H4967" s="5">
        <v>60279</v>
      </c>
      <c r="I4967">
        <f>IFERROR(VLOOKUP(G4967,'NCES Match'!$A$2:$B$1307,2,FALSE),"")</f>
        <v>4800032</v>
      </c>
      <c r="J4967" cm="1">
        <f t="array" ref="J4967">IFERROR(_xlfn.IFS(B4967=2015,H4967/$O$13,B4967=2016,H4967/$O$14,B4967=2017,H4967/$O$15,B4967=2018,H4967/$O$16,B4967=2019,H4967/$O$17,B4967=2020,H4967/$O$18,B4967=2021,H4967/$O$19,B4967=2022,H4967/$O$20),"")</f>
        <v>4.3151741398084521E-5</v>
      </c>
      <c r="K4967" s="3" cm="1">
        <f t="array" ref="K4967">IFERROR(_xlfn.IFS(B4967=2015,J4967*$P$4,B4967=2016,J4967*$P$5,B4967=2017,J4967*$P$6,B4967=2018,J4967*$P$7,B4967=2019,J4967*$P$8,B4967=2020,J4967*$P$9,B4967=2021,J4967*$P$10,B4967=2022,J4967*$P$11),"")</f>
        <v>72306.406292245636</v>
      </c>
      <c r="L4967" s="3">
        <f t="shared" si="78"/>
        <v>132585.40629224564</v>
      </c>
    </row>
    <row r="4968" spans="1:12">
      <c r="A4968">
        <v>4800032</v>
      </c>
      <c r="B4968">
        <v>2017</v>
      </c>
      <c r="D4968" t="s">
        <v>3528</v>
      </c>
      <c r="E4968" t="s">
        <v>3529</v>
      </c>
      <c r="F4968" t="s">
        <v>4101</v>
      </c>
      <c r="G4968" t="s">
        <v>3530</v>
      </c>
      <c r="H4968" s="5">
        <v>66832</v>
      </c>
      <c r="I4968">
        <f>IFERROR(VLOOKUP(G4968,'NCES Match'!$A$2:$B$1307,2,FALSE),"")</f>
        <v>4800032</v>
      </c>
      <c r="J4968" cm="1">
        <f t="array" ref="J4968">IFERROR(_xlfn.IFS(B4968=2015,H4968/$O$13,B4968=2016,H4968/$O$14,B4968=2017,H4968/$O$15,B4968=2018,H4968/$O$16,B4968=2019,H4968/$O$17,B4968=2020,H4968/$O$18,B4968=2021,H4968/$O$19,B4968=2022,H4968/$O$20),"")</f>
        <v>4.6076571650679447E-5</v>
      </c>
      <c r="K4968" s="3" cm="1">
        <f t="array" ref="K4968">IFERROR(_xlfn.IFS(B4968=2015,J4968*$P$4,B4968=2016,J4968*$P$5,B4968=2017,J4968*$P$6,B4968=2018,J4968*$P$7,B4968=2019,J4968*$P$8,B4968=2020,J4968*$P$9,B4968=2021,J4968*$P$10,B4968=2022,J4968*$P$11),"")</f>
        <v>78249.437450993311</v>
      </c>
      <c r="L4968" s="3">
        <f t="shared" si="78"/>
        <v>145081.43745099331</v>
      </c>
    </row>
    <row r="4969" spans="1:12">
      <c r="A4969">
        <v>4800032</v>
      </c>
      <c r="B4969">
        <v>2018</v>
      </c>
      <c r="D4969" t="s">
        <v>3528</v>
      </c>
      <c r="E4969" t="s">
        <v>3529</v>
      </c>
      <c r="F4969" t="s">
        <v>4101</v>
      </c>
      <c r="G4969" t="s">
        <v>3530</v>
      </c>
      <c r="H4969" s="5">
        <v>78469</v>
      </c>
      <c r="I4969">
        <f>IFERROR(VLOOKUP(G4969,'NCES Match'!$A$2:$B$1307,2,FALSE),"")</f>
        <v>4800032</v>
      </c>
      <c r="J4969" cm="1">
        <f t="array" ref="J4969">IFERROR(_xlfn.IFS(B4969=2015,H4969/$O$13,B4969=2016,H4969/$O$14,B4969=2017,H4969/$O$15,B4969=2018,H4969/$O$16,B4969=2019,H4969/$O$17,B4969=2020,H4969/$O$18,B4969=2021,H4969/$O$19,B4969=2022,H4969/$O$20),"")</f>
        <v>5.1205639219250077E-5</v>
      </c>
      <c r="K4969" s="3" cm="1">
        <f t="array" ref="K4969">IFERROR(_xlfn.IFS(B4969=2015,J4969*$P$4,B4969=2016,J4969*$P$5,B4969=2017,J4969*$P$6,B4969=2018,J4969*$P$7,B4969=2019,J4969*$P$8,B4969=2020,J4969*$P$9,B4969=2021,J4969*$P$10,B4969=2022,J4969*$P$11),"")</f>
        <v>87912.570548261268</v>
      </c>
      <c r="L4969" s="3">
        <f t="shared" si="78"/>
        <v>166381.57054826128</v>
      </c>
    </row>
    <row r="4970" spans="1:12">
      <c r="A4970">
        <v>4800032</v>
      </c>
      <c r="B4970">
        <v>2019</v>
      </c>
      <c r="D4970" t="s">
        <v>3528</v>
      </c>
      <c r="E4970" t="s">
        <v>3529</v>
      </c>
      <c r="F4970" t="s">
        <v>4101</v>
      </c>
      <c r="G4970" t="s">
        <v>3530</v>
      </c>
      <c r="H4970" s="5">
        <v>70833</v>
      </c>
      <c r="I4970">
        <f>IFERROR(VLOOKUP(G4970,'NCES Match'!$A$2:$B$1307,2,FALSE),"")</f>
        <v>4800032</v>
      </c>
      <c r="J4970" cm="1">
        <f t="array" ref="J4970">IFERROR(_xlfn.IFS(B4970=2015,H4970/$O$13,B4970=2016,H4970/$O$14,B4970=2017,H4970/$O$15,B4970=2018,H4970/$O$16,B4970=2019,H4970/$O$17,B4970=2020,H4970/$O$18,B4970=2021,H4970/$O$19,B4970=2022,H4970/$O$20),"")</f>
        <v>4.48500408273848E-5</v>
      </c>
      <c r="K4970" s="3" cm="1">
        <f t="array" ref="K4970">IFERROR(_xlfn.IFS(B4970=2015,J4970*$P$4,B4970=2016,J4970*$P$5,B4970=2017,J4970*$P$6,B4970=2018,J4970*$P$7,B4970=2019,J4970*$P$8,B4970=2020,J4970*$P$9,B4970=2021,J4970*$P$10,B4970=2022,J4970*$P$11),"")</f>
        <v>77946.050664622293</v>
      </c>
      <c r="L4970" s="3">
        <f t="shared" si="78"/>
        <v>148779.05066462228</v>
      </c>
    </row>
    <row r="4971" spans="1:12">
      <c r="A4971">
        <v>4800032</v>
      </c>
      <c r="B4971">
        <v>2020</v>
      </c>
      <c r="D4971" t="s">
        <v>3528</v>
      </c>
      <c r="E4971" t="s">
        <v>3529</v>
      </c>
      <c r="F4971" t="s">
        <v>4230</v>
      </c>
      <c r="G4971" t="s">
        <v>3530</v>
      </c>
      <c r="H4971" s="5">
        <v>127464</v>
      </c>
      <c r="I4971">
        <f>IFERROR(VLOOKUP(G4971,'NCES Match'!$A$2:$B$1307,2,FALSE),"")</f>
        <v>4800032</v>
      </c>
      <c r="J4971" cm="1">
        <f t="array" ref="J4971">IFERROR(_xlfn.IFS(B4971=2015,H4971/$O$13,B4971=2016,H4971/$O$14,B4971=2017,H4971/$O$15,B4971=2018,H4971/$O$16,B4971=2019,H4971/$O$17,B4971=2020,H4971/$O$18,B4971=2021,H4971/$O$19,B4971=2022,H4971/$O$20),"")</f>
        <v>6.9073705573218362E-5</v>
      </c>
      <c r="K4971" s="3" cm="1">
        <f t="array" ref="K4971">IFERROR(_xlfn.IFS(B4971=2015,J4971*$P$4,B4971=2016,J4971*$P$5,B4971=2017,J4971*$P$6,B4971=2018,J4971*$P$7,B4971=2019,J4971*$P$8,B4971=2020,J4971*$P$9,B4971=2021,J4971*$P$10,B4971=2022,J4971*$P$11),"")</f>
        <v>145607.56579082549</v>
      </c>
      <c r="L4971" s="3">
        <f t="shared" si="78"/>
        <v>273071.56579082552</v>
      </c>
    </row>
    <row r="4972" spans="1:12">
      <c r="A4972">
        <v>4800032</v>
      </c>
      <c r="B4972">
        <v>2021</v>
      </c>
      <c r="D4972" t="s">
        <v>3528</v>
      </c>
      <c r="E4972" t="s">
        <v>3529</v>
      </c>
      <c r="F4972" t="s">
        <v>4101</v>
      </c>
      <c r="G4972" t="s">
        <v>3530</v>
      </c>
      <c r="H4972" s="5">
        <v>142060.78</v>
      </c>
      <c r="I4972">
        <f>IFERROR(VLOOKUP(G4972,'NCES Match'!$A$2:$B$1307,2,FALSE),"")</f>
        <v>4800032</v>
      </c>
      <c r="J4972" cm="1">
        <f t="array" ref="J4972">IFERROR(_xlfn.IFS(B4972=2015,H4972/$O$13,B4972=2016,H4972/$O$14,B4972=2017,H4972/$O$15,B4972=2018,H4972/$O$16,B4972=2019,H4972/$O$17,B4972=2020,H4972/$O$18,B4972=2021,H4972/$O$19,B4972=2022,H4972/$O$20),"")</f>
        <v>7.2684405890819081E-5</v>
      </c>
      <c r="K4972" s="3" cm="1">
        <f t="array" ref="K4972">IFERROR(_xlfn.IFS(B4972=2015,J4972*$P$4,B4972=2016,J4972*$P$5,B4972=2017,J4972*$P$6,B4972=2018,J4972*$P$7,B4972=2019,J4972*$P$8,B4972=2020,J4972*$P$9,B4972=2021,J4972*$P$10,B4972=2022,J4972*$P$11),"")</f>
        <v>155584.84437934138</v>
      </c>
      <c r="L4972" s="3">
        <f t="shared" si="78"/>
        <v>297645.62437934137</v>
      </c>
    </row>
    <row r="4973" spans="1:12">
      <c r="A4973">
        <v>4800032</v>
      </c>
      <c r="B4973">
        <v>2022</v>
      </c>
      <c r="D4973" t="s">
        <v>3528</v>
      </c>
      <c r="E4973" t="s">
        <v>3529</v>
      </c>
      <c r="F4973" t="s">
        <v>4101</v>
      </c>
      <c r="G4973" t="s">
        <v>3530</v>
      </c>
      <c r="H4973" s="5">
        <v>162875.37</v>
      </c>
      <c r="I4973">
        <f>IFERROR(VLOOKUP(G4973,'NCES Match'!$A$2:$B$1307,2,FALSE),"")</f>
        <v>4800032</v>
      </c>
      <c r="J4973" cm="1">
        <f t="array" ref="J4973">IFERROR(_xlfn.IFS(B4973=2015,H4973/$O$13,B4973=2016,H4973/$O$14,B4973=2017,H4973/$O$15,B4973=2018,H4973/$O$16,B4973=2019,H4973/$O$17,B4973=2020,H4973/$O$18,B4973=2021,H4973/$O$19,B4973=2022,H4973/$O$20),"")</f>
        <v>7.1539853447218448E-5</v>
      </c>
      <c r="K4973" s="3" cm="1">
        <f t="array" ref="K4973">IFERROR(_xlfn.IFS(B4973=2015,J4973*$P$4,B4973=2016,J4973*$P$5,B4973=2017,J4973*$P$6,B4973=2018,J4973*$P$7,B4973=2019,J4973*$P$8,B4973=2020,J4973*$P$9,B4973=2021,J4973*$P$10,B4973=2022,J4973*$P$11),"")</f>
        <v>154059.85865031544</v>
      </c>
      <c r="L4973" s="3">
        <f t="shared" si="78"/>
        <v>316935.22865031543</v>
      </c>
    </row>
    <row r="4974" spans="1:12">
      <c r="A4974">
        <v>4800032</v>
      </c>
      <c r="B4974">
        <v>2023</v>
      </c>
      <c r="D4974" t="s">
        <v>3528</v>
      </c>
      <c r="E4974" t="s">
        <v>3529</v>
      </c>
      <c r="F4974" t="s">
        <v>4101</v>
      </c>
      <c r="G4974" t="s">
        <v>3530</v>
      </c>
      <c r="H4974" s="5">
        <v>181005.06</v>
      </c>
      <c r="I4974">
        <f>IFERROR(VLOOKUP(G4974,'NCES Match'!$A$2:$B$1307,2,FALSE),"")</f>
        <v>4800032</v>
      </c>
      <c r="J4974" t="str" cm="1">
        <f t="array" ref="J4974">IFERROR(_xlfn.IFS(B4974=2015,H4974/$O$13,B4974=2016,H4974/$O$14,B4974=2017,H4974/$O$15,B4974=2018,H4974/$O$16,B4974=2019,H4974/$O$17,B4974=2020,H4974/$O$18,B4974=2021,H4974/$O$19,B4974=2022,H4974/$O$20),"")</f>
        <v/>
      </c>
      <c r="K4974" s="3" t="str" cm="1">
        <f t="array" ref="K4974">IFERROR(_xlfn.IFS(B4974=2015,J4974*$P$4,B4974=2016,J4974*$P$5,B4974=2017,J4974*$P$6,B4974=2018,J4974*$P$7,B4974=2019,J4974*$P$8,B4974=2020,J4974*$P$9,B4974=2021,J4974*$P$10,B4974=2022,J4974*$P$11),"")</f>
        <v/>
      </c>
      <c r="L4974" s="3">
        <f t="shared" si="78"/>
        <v>181005.06</v>
      </c>
    </row>
    <row r="4975" spans="1:12">
      <c r="A4975">
        <v>4800054</v>
      </c>
      <c r="B4975">
        <v>2015</v>
      </c>
      <c r="C4975" t="s">
        <v>3521</v>
      </c>
      <c r="D4975" t="s">
        <v>3798</v>
      </c>
      <c r="E4975" t="s">
        <v>3799</v>
      </c>
      <c r="G4975" t="s">
        <v>3800</v>
      </c>
      <c r="H4975" s="5">
        <v>1386709.37</v>
      </c>
      <c r="I4975">
        <f>IFERROR(VLOOKUP(G4975,'NCES Match'!$A$2:$B$1307,2,FALSE),"")</f>
        <v>4800054</v>
      </c>
      <c r="J4975" cm="1">
        <f t="array" ref="J4975">IFERROR(_xlfn.IFS(B4975=2015,H4975/$O$13,B4975=2016,H4975/$O$14,B4975=2017,H4975/$O$15,B4975=2018,H4975/$O$16,B4975=2019,H4975/$O$17,B4975=2020,H4975/$O$18,B4975=2021,H4975/$O$19,B4975=2022,H4975/$O$20),"")</f>
        <v>1.0863533302069158E-3</v>
      </c>
      <c r="K4975" s="3" cm="1">
        <f t="array" ref="K4975">IFERROR(_xlfn.IFS(B4975=2015,J4975*$P$4,B4975=2016,J4975*$P$5,B4975=2017,J4975*$P$6,B4975=2018,J4975*$P$7,B4975=2019,J4975*$P$8,B4975=2020,J4975*$P$9,B4975=2021,J4975*$P$10,B4975=2022,J4975*$P$11),"")</f>
        <v>1728912.8438945448</v>
      </c>
      <c r="L4975" s="3">
        <f t="shared" si="78"/>
        <v>3115622.2138945451</v>
      </c>
    </row>
    <row r="4976" spans="1:12">
      <c r="A4976">
        <v>4800054</v>
      </c>
      <c r="B4976">
        <v>2016</v>
      </c>
      <c r="C4976" t="s">
        <v>4104</v>
      </c>
      <c r="D4976" t="s">
        <v>3798</v>
      </c>
      <c r="E4976" t="s">
        <v>3799</v>
      </c>
      <c r="F4976" t="s">
        <v>4101</v>
      </c>
      <c r="G4976" t="s">
        <v>3800</v>
      </c>
      <c r="H4976" s="5">
        <v>1681641</v>
      </c>
      <c r="I4976">
        <f>IFERROR(VLOOKUP(G4976,'NCES Match'!$A$2:$B$1307,2,FALSE),"")</f>
        <v>4800054</v>
      </c>
      <c r="J4976" cm="1">
        <f t="array" ref="J4976">IFERROR(_xlfn.IFS(B4976=2015,H4976/$O$13,B4976=2016,H4976/$O$14,B4976=2017,H4976/$O$15,B4976=2018,H4976/$O$16,B4976=2019,H4976/$O$17,B4976=2020,H4976/$O$18,B4976=2021,H4976/$O$19,B4976=2022,H4976/$O$20),"")</f>
        <v>1.203831144451903E-3</v>
      </c>
      <c r="K4976" s="3" cm="1">
        <f t="array" ref="K4976">IFERROR(_xlfn.IFS(B4976=2015,J4976*$P$4,B4976=2016,J4976*$P$5,B4976=2017,J4976*$P$6,B4976=2018,J4976*$P$7,B4976=2019,J4976*$P$8,B4976=2020,J4976*$P$9,B4976=2021,J4976*$P$10,B4976=2022,J4976*$P$11),"")</f>
        <v>2017177.0829592105</v>
      </c>
      <c r="L4976" s="3">
        <f t="shared" si="78"/>
        <v>3698818.0829592105</v>
      </c>
    </row>
    <row r="4977" spans="1:12">
      <c r="A4977">
        <v>4800054</v>
      </c>
      <c r="B4977">
        <v>2017</v>
      </c>
      <c r="D4977" t="s">
        <v>3798</v>
      </c>
      <c r="E4977" t="s">
        <v>3799</v>
      </c>
      <c r="F4977" t="s">
        <v>4101</v>
      </c>
      <c r="G4977" t="s">
        <v>3800</v>
      </c>
      <c r="H4977" s="5">
        <v>1814227</v>
      </c>
      <c r="I4977">
        <f>IFERROR(VLOOKUP(G4977,'NCES Match'!$A$2:$B$1307,2,FALSE),"")</f>
        <v>4800054</v>
      </c>
      <c r="J4977" cm="1">
        <f t="array" ref="J4977">IFERROR(_xlfn.IFS(B4977=2015,H4977/$O$13,B4977=2016,H4977/$O$14,B4977=2017,H4977/$O$15,B4977=2018,H4977/$O$16,B4977=2019,H4977/$O$17,B4977=2020,H4977/$O$18,B4977=2021,H4977/$O$19,B4977=2022,H4977/$O$20),"")</f>
        <v>1.250798425246846E-3</v>
      </c>
      <c r="K4977" s="3" cm="1">
        <f t="array" ref="K4977">IFERROR(_xlfn.IFS(B4977=2015,J4977*$P$4,B4977=2016,J4977*$P$5,B4977=2017,J4977*$P$6,B4977=2018,J4977*$P$7,B4977=2019,J4977*$P$8,B4977=2020,J4977*$P$9,B4977=2021,J4977*$P$10,B4977=2022,J4977*$P$11),"")</f>
        <v>2124165.7014364861</v>
      </c>
      <c r="L4977" s="3">
        <f t="shared" si="78"/>
        <v>3938392.7014364861</v>
      </c>
    </row>
    <row r="4978" spans="1:12">
      <c r="A4978">
        <v>4800054</v>
      </c>
      <c r="B4978">
        <v>2018</v>
      </c>
      <c r="D4978" t="s">
        <v>3798</v>
      </c>
      <c r="E4978" t="s">
        <v>3799</v>
      </c>
      <c r="F4978" t="s">
        <v>4101</v>
      </c>
      <c r="G4978" t="s">
        <v>3800</v>
      </c>
      <c r="H4978" s="5">
        <v>1881803</v>
      </c>
      <c r="I4978">
        <f>IFERROR(VLOOKUP(G4978,'NCES Match'!$A$2:$B$1307,2,FALSE),"")</f>
        <v>4800054</v>
      </c>
      <c r="J4978" cm="1">
        <f t="array" ref="J4978">IFERROR(_xlfn.IFS(B4978=2015,H4978/$O$13,B4978=2016,H4978/$O$14,B4978=2017,H4978/$O$15,B4978=2018,H4978/$O$16,B4978=2019,H4978/$O$17,B4978=2020,H4978/$O$18,B4978=2021,H4978/$O$19,B4978=2022,H4978/$O$20),"")</f>
        <v>1.2279871732748277E-3</v>
      </c>
      <c r="K4978" s="3" cm="1">
        <f t="array" ref="K4978">IFERROR(_xlfn.IFS(B4978=2015,J4978*$P$4,B4978=2016,J4978*$P$5,B4978=2017,J4978*$P$6,B4978=2018,J4978*$P$7,B4978=2019,J4978*$P$8,B4978=2020,J4978*$P$9,B4978=2021,J4978*$P$10,B4978=2022,J4978*$P$11),"")</f>
        <v>2108273.8278228305</v>
      </c>
      <c r="L4978" s="3">
        <f t="shared" si="78"/>
        <v>3990076.8278228305</v>
      </c>
    </row>
    <row r="4979" spans="1:12">
      <c r="A4979" t="s">
        <v>4230</v>
      </c>
      <c r="B4979">
        <v>2015</v>
      </c>
      <c r="C4979" t="s">
        <v>3521</v>
      </c>
      <c r="D4979" t="s">
        <v>4056</v>
      </c>
      <c r="E4979" t="s">
        <v>4057</v>
      </c>
      <c r="G4979" t="s">
        <v>4058</v>
      </c>
      <c r="H4979" s="5">
        <v>197571.99</v>
      </c>
      <c r="I4979" t="str">
        <f>IFERROR(VLOOKUP(G4979,'NCES Match'!$A$2:$B$1307,2,FALSE),"")</f>
        <v/>
      </c>
      <c r="J4979" cm="1">
        <f t="array" ref="J4979">IFERROR(_xlfn.IFS(B4979=2015,H4979/$O$13,B4979=2016,H4979/$O$14,B4979=2017,H4979/$O$15,B4979=2018,H4979/$O$16,B4979=2019,H4979/$O$17,B4979=2020,H4979/$O$18,B4979=2021,H4979/$O$19,B4979=2022,H4979/$O$20),"")</f>
        <v>1.5477863922712764E-4</v>
      </c>
      <c r="K4979" s="3" cm="1">
        <f t="array" ref="K4979">IFERROR(_xlfn.IFS(B4979=2015,J4979*$P$4,B4979=2016,J4979*$P$5,B4979=2017,J4979*$P$6,B4979=2018,J4979*$P$7,B4979=2019,J4979*$P$8,B4979=2020,J4979*$P$9,B4979=2021,J4979*$P$10,B4979=2022,J4979*$P$11),"")</f>
        <v>246327.57122338083</v>
      </c>
      <c r="L4979" s="3">
        <f t="shared" si="78"/>
        <v>443899.56122338085</v>
      </c>
    </row>
    <row r="4980" spans="1:12">
      <c r="A4980" t="s">
        <v>4230</v>
      </c>
      <c r="B4980">
        <v>2016</v>
      </c>
      <c r="C4980" t="s">
        <v>4104</v>
      </c>
      <c r="D4980" t="s">
        <v>4056</v>
      </c>
      <c r="E4980" t="s">
        <v>4057</v>
      </c>
      <c r="F4980" t="s">
        <v>4101</v>
      </c>
      <c r="G4980" t="s">
        <v>4058</v>
      </c>
      <c r="H4980" s="5">
        <v>221753</v>
      </c>
      <c r="I4980" t="str">
        <f>IFERROR(VLOOKUP(G4980,'NCES Match'!$A$2:$B$1307,2,FALSE),"")</f>
        <v/>
      </c>
      <c r="J4980" cm="1">
        <f t="array" ref="J4980">IFERROR(_xlfn.IFS(B4980=2015,H4980/$O$13,B4980=2016,H4980/$O$14,B4980=2017,H4980/$O$15,B4980=2018,H4980/$O$16,B4980=2019,H4980/$O$17,B4980=2020,H4980/$O$18,B4980=2021,H4980/$O$19,B4980=2022,H4980/$O$20),"")</f>
        <v>1.587456346364312E-4</v>
      </c>
      <c r="K4980" s="3" cm="1">
        <f t="array" ref="K4980">IFERROR(_xlfn.IFS(B4980=2015,J4980*$P$4,B4980=2016,J4980*$P$5,B4980=2017,J4980*$P$6,B4980=2018,J4980*$P$7,B4980=2019,J4980*$P$8,B4980=2020,J4980*$P$9,B4980=2021,J4980*$P$10,B4980=2022,J4980*$P$11),"")</f>
        <v>265999.14588039526</v>
      </c>
      <c r="L4980" s="3">
        <f t="shared" si="78"/>
        <v>487752.14588039526</v>
      </c>
    </row>
    <row r="4981" spans="1:12">
      <c r="A4981" t="s">
        <v>4230</v>
      </c>
      <c r="B4981">
        <v>2017</v>
      </c>
      <c r="D4981" t="s">
        <v>4056</v>
      </c>
      <c r="E4981" t="s">
        <v>4057</v>
      </c>
      <c r="F4981" t="s">
        <v>4101</v>
      </c>
      <c r="G4981" t="s">
        <v>4058</v>
      </c>
      <c r="H4981" s="5">
        <v>256596</v>
      </c>
      <c r="I4981" t="str">
        <f>IFERROR(VLOOKUP(G4981,'NCES Match'!$A$2:$B$1307,2,FALSE),"")</f>
        <v/>
      </c>
      <c r="J4981" cm="1">
        <f t="array" ref="J4981">IFERROR(_xlfn.IFS(B4981=2015,H4981/$O$13,B4981=2016,H4981/$O$14,B4981=2017,H4981/$O$15,B4981=2018,H4981/$O$16,B4981=2019,H4981/$O$17,B4981=2020,H4981/$O$18,B4981=2021,H4981/$O$19,B4981=2022,H4981/$O$20),"")</f>
        <v>1.7690722975936292E-4</v>
      </c>
      <c r="K4981" s="3" cm="1">
        <f t="array" ref="K4981">IFERROR(_xlfn.IFS(B4981=2015,J4981*$P$4,B4981=2016,J4981*$P$5,B4981=2017,J4981*$P$6,B4981=2018,J4981*$P$7,B4981=2019,J4981*$P$8,B4981=2020,J4981*$P$9,B4981=2021,J4981*$P$10,B4981=2022,J4981*$P$11),"")</f>
        <v>300432.31763489166</v>
      </c>
      <c r="L4981" s="3">
        <f t="shared" si="78"/>
        <v>557028.31763489172</v>
      </c>
    </row>
    <row r="4982" spans="1:12">
      <c r="A4982" t="s">
        <v>4230</v>
      </c>
      <c r="B4982">
        <v>2018</v>
      </c>
      <c r="D4982" t="s">
        <v>4056</v>
      </c>
      <c r="E4982" t="s">
        <v>4057</v>
      </c>
      <c r="F4982" t="s">
        <v>4101</v>
      </c>
      <c r="G4982" t="s">
        <v>4058</v>
      </c>
      <c r="H4982" s="5">
        <v>254829</v>
      </c>
      <c r="I4982" t="str">
        <f>IFERROR(VLOOKUP(G4982,'NCES Match'!$A$2:$B$1307,2,FALSE),"")</f>
        <v/>
      </c>
      <c r="J4982" cm="1">
        <f t="array" ref="J4982">IFERROR(_xlfn.IFS(B4982=2015,H4982/$O$13,B4982=2016,H4982/$O$14,B4982=2017,H4982/$O$15,B4982=2018,H4982/$O$16,B4982=2019,H4982/$O$17,B4982=2020,H4982/$O$18,B4982=2021,H4982/$O$19,B4982=2022,H4982/$O$20),"")</f>
        <v>1.6629091535003986E-4</v>
      </c>
      <c r="K4982" s="3" cm="1">
        <f t="array" ref="K4982">IFERROR(_xlfn.IFS(B4982=2015,J4982*$P$4,B4982=2016,J4982*$P$5,B4982=2017,J4982*$P$6,B4982=2018,J4982*$P$7,B4982=2019,J4982*$P$8,B4982=2020,J4982*$P$9,B4982=2021,J4982*$P$10,B4982=2022,J4982*$P$11),"")</f>
        <v>285497.10637631256</v>
      </c>
      <c r="L4982" s="3">
        <f t="shared" si="78"/>
        <v>540326.10637631256</v>
      </c>
    </row>
    <row r="4983" spans="1:12">
      <c r="A4983" t="s">
        <v>4230</v>
      </c>
      <c r="B4983">
        <v>2019</v>
      </c>
      <c r="D4983" t="s">
        <v>4056</v>
      </c>
      <c r="E4983" t="s">
        <v>4057</v>
      </c>
      <c r="F4983" t="s">
        <v>4101</v>
      </c>
      <c r="G4983" t="s">
        <v>4058</v>
      </c>
      <c r="H4983" s="5">
        <v>202430</v>
      </c>
      <c r="I4983" t="str">
        <f>IFERROR(VLOOKUP(G4983,'NCES Match'!$A$2:$B$1307,2,FALSE),"")</f>
        <v/>
      </c>
      <c r="J4983" cm="1">
        <f t="array" ref="J4983">IFERROR(_xlfn.IFS(B4983=2015,H4983/$O$13,B4983=2016,H4983/$O$14,B4983=2017,H4983/$O$15,B4983=2018,H4983/$O$16,B4983=2019,H4983/$O$17,B4983=2020,H4983/$O$18,B4983=2021,H4983/$O$19,B4983=2022,H4983/$O$20),"")</f>
        <v>1.2817463279386028E-4</v>
      </c>
      <c r="K4983" s="3" cm="1">
        <f t="array" ref="K4983">IFERROR(_xlfn.IFS(B4983=2015,J4983*$P$4,B4983=2016,J4983*$P$5,B4983=2017,J4983*$P$6,B4983=2018,J4983*$P$7,B4983=2019,J4983*$P$8,B4983=2020,J4983*$P$9,B4983=2021,J4983*$P$10,B4983=2022,J4983*$P$11),"")</f>
        <v>222758.0228994888</v>
      </c>
      <c r="L4983" s="3">
        <f t="shared" si="78"/>
        <v>425188.0228994888</v>
      </c>
    </row>
    <row r="4984" spans="1:12">
      <c r="A4984" t="s">
        <v>4230</v>
      </c>
      <c r="B4984">
        <v>2020</v>
      </c>
      <c r="D4984" t="s">
        <v>4056</v>
      </c>
      <c r="E4984" t="s">
        <v>4057</v>
      </c>
      <c r="F4984" t="s">
        <v>4230</v>
      </c>
      <c r="G4984" t="s">
        <v>4058</v>
      </c>
      <c r="H4984" s="5">
        <v>417323</v>
      </c>
      <c r="I4984" t="str">
        <f>IFERROR(VLOOKUP(G4984,'NCES Match'!$A$2:$B$1307,2,FALSE),"")</f>
        <v/>
      </c>
      <c r="J4984" cm="1">
        <f t="array" ref="J4984">IFERROR(_xlfn.IFS(B4984=2015,H4984/$O$13,B4984=2016,H4984/$O$14,B4984=2017,H4984/$O$15,B4984=2018,H4984/$O$16,B4984=2019,H4984/$O$17,B4984=2020,H4984/$O$18,B4984=2021,H4984/$O$19,B4984=2022,H4984/$O$20),"")</f>
        <v>2.2615048979266465E-4</v>
      </c>
      <c r="K4984" s="3" cm="1">
        <f t="array" ref="K4984">IFERROR(_xlfn.IFS(B4984=2015,J4984*$P$4,B4984=2016,J4984*$P$5,B4984=2017,J4984*$P$6,B4984=2018,J4984*$P$7,B4984=2019,J4984*$P$8,B4984=2020,J4984*$P$9,B4984=2021,J4984*$P$10,B4984=2022,J4984*$P$11),"")</f>
        <v>476725.86909656582</v>
      </c>
      <c r="L4984" s="3">
        <f t="shared" si="78"/>
        <v>894048.86909656576</v>
      </c>
    </row>
    <row r="4985" spans="1:12">
      <c r="A4985" t="s">
        <v>4230</v>
      </c>
      <c r="B4985">
        <v>2021</v>
      </c>
      <c r="D4985" t="s">
        <v>4056</v>
      </c>
      <c r="E4985" t="s">
        <v>4057</v>
      </c>
      <c r="F4985" t="s">
        <v>4101</v>
      </c>
      <c r="G4985" t="s">
        <v>4058</v>
      </c>
      <c r="H4985" s="5">
        <v>360204.41</v>
      </c>
      <c r="I4985" t="str">
        <f>IFERROR(VLOOKUP(G4985,'NCES Match'!$A$2:$B$1307,2,FALSE),"")</f>
        <v/>
      </c>
      <c r="J4985" cm="1">
        <f t="array" ref="J4985">IFERROR(_xlfn.IFS(B4985=2015,H4985/$O$13,B4985=2016,H4985/$O$14,B4985=2017,H4985/$O$15,B4985=2018,H4985/$O$16,B4985=2019,H4985/$O$17,B4985=2020,H4985/$O$18,B4985=2021,H4985/$O$19,B4985=2022,H4985/$O$20),"")</f>
        <v>1.8429607059811307E-4</v>
      </c>
      <c r="K4985" s="3" cm="1">
        <f t="array" ref="K4985">IFERROR(_xlfn.IFS(B4985=2015,J4985*$P$4,B4985=2016,J4985*$P$5,B4985=2017,J4985*$P$6,B4985=2018,J4985*$P$7,B4985=2019,J4985*$P$8,B4985=2020,J4985*$P$9,B4985=2021,J4985*$P$10,B4985=2022,J4985*$P$11),"")</f>
        <v>394495.56080575142</v>
      </c>
      <c r="L4985" s="3">
        <f t="shared" si="78"/>
        <v>754699.97080575139</v>
      </c>
    </row>
    <row r="4986" spans="1:12">
      <c r="A4986" t="s">
        <v>4230</v>
      </c>
      <c r="B4986">
        <v>2022</v>
      </c>
      <c r="D4986" t="s">
        <v>4056</v>
      </c>
      <c r="E4986" t="s">
        <v>4057</v>
      </c>
      <c r="F4986" t="s">
        <v>4101</v>
      </c>
      <c r="G4986" t="s">
        <v>4058</v>
      </c>
      <c r="H4986" s="5">
        <v>586659.81000000006</v>
      </c>
      <c r="I4986" t="str">
        <f>IFERROR(VLOOKUP(G4986,'NCES Match'!$A$2:$B$1307,2,FALSE),"")</f>
        <v/>
      </c>
      <c r="J4986" cm="1">
        <f t="array" ref="J4986">IFERROR(_xlfn.IFS(B4986=2015,H4986/$O$13,B4986=2016,H4986/$O$14,B4986=2017,H4986/$O$15,B4986=2018,H4986/$O$16,B4986=2019,H4986/$O$17,B4986=2020,H4986/$O$18,B4986=2021,H4986/$O$19,B4986=2022,H4986/$O$20),"")</f>
        <v>2.5767896540018927E-4</v>
      </c>
      <c r="K4986" s="3" cm="1">
        <f t="array" ref="K4986">IFERROR(_xlfn.IFS(B4986=2015,J4986*$P$4,B4986=2016,J4986*$P$5,B4986=2017,J4986*$P$6,B4986=2018,J4986*$P$7,B4986=2019,J4986*$P$8,B4986=2020,J4986*$P$9,B4986=2021,J4986*$P$10,B4986=2022,J4986*$P$11),"")</f>
        <v>554907.27299296961</v>
      </c>
      <c r="L4986" s="3">
        <f t="shared" si="78"/>
        <v>1141567.0829929695</v>
      </c>
    </row>
    <row r="4987" spans="1:12">
      <c r="A4987" t="s">
        <v>4230</v>
      </c>
      <c r="B4987">
        <v>2023</v>
      </c>
      <c r="D4987" t="s">
        <v>4056</v>
      </c>
      <c r="E4987" t="s">
        <v>4057</v>
      </c>
      <c r="F4987" t="s">
        <v>4101</v>
      </c>
      <c r="G4987" t="s">
        <v>4058</v>
      </c>
      <c r="H4987" s="5">
        <v>508745.22</v>
      </c>
      <c r="I4987" t="str">
        <f>IFERROR(VLOOKUP(G4987,'NCES Match'!$A$2:$B$1307,2,FALSE),"")</f>
        <v/>
      </c>
      <c r="J4987" t="str" cm="1">
        <f t="array" ref="J4987">IFERROR(_xlfn.IFS(B4987=2015,H4987/$O$13,B4987=2016,H4987/$O$14,B4987=2017,H4987/$O$15,B4987=2018,H4987/$O$16,B4987=2019,H4987/$O$17,B4987=2020,H4987/$O$18,B4987=2021,H4987/$O$19,B4987=2022,H4987/$O$20),"")</f>
        <v/>
      </c>
      <c r="K4987" s="3" t="str" cm="1">
        <f t="array" ref="K4987">IFERROR(_xlfn.IFS(B4987=2015,J4987*$P$4,B4987=2016,J4987*$P$5,B4987=2017,J4987*$P$6,B4987=2018,J4987*$P$7,B4987=2019,J4987*$P$8,B4987=2020,J4987*$P$9,B4987=2021,J4987*$P$10,B4987=2022,J4987*$P$11),"")</f>
        <v/>
      </c>
      <c r="L4987" s="3">
        <f t="shared" si="78"/>
        <v>508745.22</v>
      </c>
    </row>
    <row r="4988" spans="1:12">
      <c r="A4988">
        <v>4800035</v>
      </c>
      <c r="B4988">
        <v>2015</v>
      </c>
      <c r="C4988" t="s">
        <v>3521</v>
      </c>
      <c r="D4988" t="s">
        <v>3540</v>
      </c>
      <c r="E4988" t="s">
        <v>3541</v>
      </c>
      <c r="G4988" t="s">
        <v>3542</v>
      </c>
      <c r="H4988" s="5">
        <v>30510.959999999999</v>
      </c>
      <c r="I4988">
        <f>IFERROR(VLOOKUP(G4988,'NCES Match'!$A$2:$B$1307,2,FALSE),"")</f>
        <v>4800035</v>
      </c>
      <c r="J4988" cm="1">
        <f t="array" ref="J4988">IFERROR(_xlfn.IFS(B4988=2015,H4988/$O$13,B4988=2016,H4988/$O$14,B4988=2017,H4988/$O$15,B4988=2018,H4988/$O$16,B4988=2019,H4988/$O$17,B4988=2020,H4988/$O$18,B4988=2021,H4988/$O$19,B4988=2022,H4988/$O$20),"")</f>
        <v>2.3902400691076313E-5</v>
      </c>
      <c r="K4988" s="3" cm="1">
        <f t="array" ref="K4988">IFERROR(_xlfn.IFS(B4988=2015,J4988*$P$4,B4988=2016,J4988*$P$5,B4988=2017,J4988*$P$6,B4988=2018,J4988*$P$7,B4988=2019,J4988*$P$8,B4988=2020,J4988*$P$9,B4988=2021,J4988*$P$10,B4988=2022,J4988*$P$11),"")</f>
        <v>38040.264070295205</v>
      </c>
      <c r="L4988" s="3">
        <f t="shared" si="78"/>
        <v>68551.224070295197</v>
      </c>
    </row>
    <row r="4989" spans="1:12">
      <c r="A4989">
        <v>4800035</v>
      </c>
      <c r="B4989">
        <v>2016</v>
      </c>
      <c r="C4989" t="s">
        <v>4104</v>
      </c>
      <c r="D4989" t="s">
        <v>3540</v>
      </c>
      <c r="E4989" t="s">
        <v>3541</v>
      </c>
      <c r="F4989" t="s">
        <v>4101</v>
      </c>
      <c r="G4989" t="s">
        <v>3542</v>
      </c>
      <c r="H4989" s="5">
        <v>28020</v>
      </c>
      <c r="I4989">
        <f>IFERROR(VLOOKUP(G4989,'NCES Match'!$A$2:$B$1307,2,FALSE),"")</f>
        <v>4800035</v>
      </c>
      <c r="J4989" cm="1">
        <f t="array" ref="J4989">IFERROR(_xlfn.IFS(B4989=2015,H4989/$O$13,B4989=2016,H4989/$O$14,B4989=2017,H4989/$O$15,B4989=2018,H4989/$O$16,B4989=2019,H4989/$O$17,B4989=2020,H4989/$O$18,B4989=2021,H4989/$O$19,B4989=2022,H4989/$O$20),"")</f>
        <v>2.0058590785751727E-5</v>
      </c>
      <c r="K4989" s="3" cm="1">
        <f t="array" ref="K4989">IFERROR(_xlfn.IFS(B4989=2015,J4989*$P$4,B4989=2016,J4989*$P$5,B4989=2017,J4989*$P$6,B4989=2018,J4989*$P$7,B4989=2019,J4989*$P$8,B4989=2020,J4989*$P$9,B4989=2021,J4989*$P$10,B4989=2022,J4989*$P$11),"")</f>
        <v>33610.801511450467</v>
      </c>
      <c r="L4989" s="3">
        <f t="shared" si="78"/>
        <v>61630.801511450467</v>
      </c>
    </row>
    <row r="4990" spans="1:12">
      <c r="A4990">
        <v>4800035</v>
      </c>
      <c r="B4990">
        <v>2017</v>
      </c>
      <c r="D4990" t="s">
        <v>3540</v>
      </c>
      <c r="E4990" t="s">
        <v>3541</v>
      </c>
      <c r="F4990" t="s">
        <v>4101</v>
      </c>
      <c r="G4990" t="s">
        <v>3542</v>
      </c>
      <c r="H4990" s="5">
        <v>25208</v>
      </c>
      <c r="I4990">
        <f>IFERROR(VLOOKUP(G4990,'NCES Match'!$A$2:$B$1307,2,FALSE),"")</f>
        <v>4800035</v>
      </c>
      <c r="J4990" cm="1">
        <f t="array" ref="J4990">IFERROR(_xlfn.IFS(B4990=2015,H4990/$O$13,B4990=2016,H4990/$O$14,B4990=2017,H4990/$O$15,B4990=2018,H4990/$O$16,B4990=2019,H4990/$O$17,B4990=2020,H4990/$O$18,B4990=2021,H4990/$O$19,B4990=2022,H4990/$O$20),"")</f>
        <v>1.7379372428931164E-5</v>
      </c>
      <c r="K4990" s="3" cm="1">
        <f t="array" ref="K4990">IFERROR(_xlfn.IFS(B4990=2015,J4990*$P$4,B4990=2016,J4990*$P$5,B4990=2017,J4990*$P$6,B4990=2018,J4990*$P$7,B4990=2019,J4990*$P$8,B4990=2020,J4990*$P$9,B4990=2021,J4990*$P$10,B4990=2022,J4990*$P$11),"")</f>
        <v>29514.481375159197</v>
      </c>
      <c r="L4990" s="3">
        <f t="shared" si="78"/>
        <v>54722.481375159201</v>
      </c>
    </row>
    <row r="4991" spans="1:12">
      <c r="A4991">
        <v>4800035</v>
      </c>
      <c r="B4991">
        <v>2018</v>
      </c>
      <c r="D4991" t="s">
        <v>3540</v>
      </c>
      <c r="E4991" t="s">
        <v>3541</v>
      </c>
      <c r="F4991" t="s">
        <v>4101</v>
      </c>
      <c r="G4991" t="s">
        <v>3542</v>
      </c>
      <c r="H4991" s="5">
        <v>28166</v>
      </c>
      <c r="I4991">
        <f>IFERROR(VLOOKUP(G4991,'NCES Match'!$A$2:$B$1307,2,FALSE),"")</f>
        <v>4800035</v>
      </c>
      <c r="J4991" cm="1">
        <f t="array" ref="J4991">IFERROR(_xlfn.IFS(B4991=2015,H4991/$O$13,B4991=2016,H4991/$O$14,B4991=2017,H4991/$O$15,B4991=2018,H4991/$O$16,B4991=2019,H4991/$O$17,B4991=2020,H4991/$O$18,B4991=2021,H4991/$O$19,B4991=2022,H4991/$O$20),"")</f>
        <v>1.8379972145043235E-5</v>
      </c>
      <c r="K4991" s="3" cm="1">
        <f t="array" ref="K4991">IFERROR(_xlfn.IFS(B4991=2015,J4991*$P$4,B4991=2016,J4991*$P$5,B4991=2017,J4991*$P$6,B4991=2018,J4991*$P$7,B4991=2019,J4991*$P$8,B4991=2020,J4991*$P$9,B4991=2021,J4991*$P$10,B4991=2022,J4991*$P$11),"")</f>
        <v>31555.715786646022</v>
      </c>
      <c r="L4991" s="3">
        <f t="shared" si="78"/>
        <v>59721.715786646018</v>
      </c>
    </row>
    <row r="4992" spans="1:12">
      <c r="A4992">
        <v>4800035</v>
      </c>
      <c r="B4992">
        <v>2019</v>
      </c>
      <c r="D4992" t="s">
        <v>3540</v>
      </c>
      <c r="E4992" t="s">
        <v>3541</v>
      </c>
      <c r="F4992" t="s">
        <v>4101</v>
      </c>
      <c r="G4992" t="s">
        <v>3542</v>
      </c>
      <c r="H4992" s="5">
        <v>26289</v>
      </c>
      <c r="I4992">
        <f>IFERROR(VLOOKUP(G4992,'NCES Match'!$A$2:$B$1307,2,FALSE),"")</f>
        <v>4800035</v>
      </c>
      <c r="J4992" cm="1">
        <f t="array" ref="J4992">IFERROR(_xlfn.IFS(B4992=2015,H4992/$O$13,B4992=2016,H4992/$O$14,B4992=2017,H4992/$O$15,B4992=2018,H4992/$O$16,B4992=2019,H4992/$O$17,B4992=2020,H4992/$O$18,B4992=2021,H4992/$O$19,B4992=2022,H4992/$O$20),"")</f>
        <v>1.664566972048507E-5</v>
      </c>
      <c r="K4992" s="3" cm="1">
        <f t="array" ref="K4992">IFERROR(_xlfn.IFS(B4992=2015,J4992*$P$4,B4992=2016,J4992*$P$5,B4992=2017,J4992*$P$6,B4992=2018,J4992*$P$7,B4992=2019,J4992*$P$8,B4992=2020,J4992*$P$9,B4992=2021,J4992*$P$10,B4992=2022,J4992*$P$11),"")</f>
        <v>28928.941678627976</v>
      </c>
      <c r="L4992" s="3">
        <f t="shared" si="78"/>
        <v>55217.941678627976</v>
      </c>
    </row>
    <row r="4993" spans="1:12">
      <c r="A4993">
        <v>4800035</v>
      </c>
      <c r="B4993">
        <v>2020</v>
      </c>
      <c r="D4993" t="s">
        <v>3540</v>
      </c>
      <c r="E4993" t="s">
        <v>3541</v>
      </c>
      <c r="F4993" t="s">
        <v>4230</v>
      </c>
      <c r="G4993" t="s">
        <v>3542</v>
      </c>
      <c r="H4993" s="5">
        <v>45039</v>
      </c>
      <c r="I4993">
        <f>IFERROR(VLOOKUP(G4993,'NCES Match'!$A$2:$B$1307,2,FALSE),"")</f>
        <v>4800035</v>
      </c>
      <c r="J4993" cm="1">
        <f t="array" ref="J4993">IFERROR(_xlfn.IFS(B4993=2015,H4993/$O$13,B4993=2016,H4993/$O$14,B4993=2017,H4993/$O$15,B4993=2018,H4993/$O$16,B4993=2019,H4993/$O$17,B4993=2020,H4993/$O$18,B4993=2021,H4993/$O$19,B4993=2022,H4993/$O$20),"")</f>
        <v>2.4406974716878347E-5</v>
      </c>
      <c r="K4993" s="3" cm="1">
        <f t="array" ref="K4993">IFERROR(_xlfn.IFS(B4993=2015,J4993*$P$4,B4993=2016,J4993*$P$5,B4993=2017,J4993*$P$6,B4993=2018,J4993*$P$7,B4993=2019,J4993*$P$8,B4993=2020,J4993*$P$9,B4993=2021,J4993*$P$10,B4993=2022,J4993*$P$11),"")</f>
        <v>51449.971408813384</v>
      </c>
      <c r="L4993" s="3">
        <f t="shared" si="78"/>
        <v>96488.971408813377</v>
      </c>
    </row>
    <row r="4994" spans="1:12">
      <c r="A4994">
        <v>4800035</v>
      </c>
      <c r="B4994">
        <v>2021</v>
      </c>
      <c r="D4994" t="s">
        <v>3540</v>
      </c>
      <c r="E4994" t="s">
        <v>3541</v>
      </c>
      <c r="F4994" t="s">
        <v>4101</v>
      </c>
      <c r="G4994" t="s">
        <v>3542</v>
      </c>
      <c r="H4994" s="5">
        <v>49712.83</v>
      </c>
      <c r="I4994">
        <f>IFERROR(VLOOKUP(G4994,'NCES Match'!$A$2:$B$1307,2,FALSE),"")</f>
        <v>4800035</v>
      </c>
      <c r="J4994" cm="1">
        <f t="array" ref="J4994">IFERROR(_xlfn.IFS(B4994=2015,H4994/$O$13,B4994=2016,H4994/$O$14,B4994=2017,H4994/$O$15,B4994=2018,H4994/$O$16,B4994=2019,H4994/$O$17,B4994=2020,H4994/$O$18,B4994=2021,H4994/$O$19,B4994=2022,H4994/$O$20),"")</f>
        <v>2.5435222259805188E-5</v>
      </c>
      <c r="K4994" s="3" cm="1">
        <f t="array" ref="K4994">IFERROR(_xlfn.IFS(B4994=2015,J4994*$P$4,B4994=2016,J4994*$P$5,B4994=2017,J4994*$P$6,B4994=2018,J4994*$P$7,B4994=2019,J4994*$P$8,B4994=2020,J4994*$P$9,B4994=2021,J4994*$P$10,B4994=2022,J4994*$P$11),"")</f>
        <v>54445.448766412897</v>
      </c>
      <c r="L4994" s="3">
        <f t="shared" si="78"/>
        <v>104158.2787664129</v>
      </c>
    </row>
    <row r="4995" spans="1:12">
      <c r="A4995">
        <v>4800035</v>
      </c>
      <c r="B4995">
        <v>2022</v>
      </c>
      <c r="D4995" t="s">
        <v>3540</v>
      </c>
      <c r="E4995" t="s">
        <v>3541</v>
      </c>
      <c r="F4995" t="s">
        <v>4101</v>
      </c>
      <c r="G4995" t="s">
        <v>3542</v>
      </c>
      <c r="H4995" s="5">
        <v>63064.31</v>
      </c>
      <c r="I4995">
        <f>IFERROR(VLOOKUP(G4995,'NCES Match'!$A$2:$B$1307,2,FALSE),"")</f>
        <v>4800035</v>
      </c>
      <c r="J4995" cm="1">
        <f t="array" ref="J4995">IFERROR(_xlfn.IFS(B4995=2015,H4995/$O$13,B4995=2016,H4995/$O$14,B4995=2017,H4995/$O$15,B4995=2018,H4995/$O$16,B4995=2019,H4995/$O$17,B4995=2020,H4995/$O$18,B4995=2021,H4995/$O$19,B4995=2022,H4995/$O$20),"")</f>
        <v>2.769977741355217E-5</v>
      </c>
      <c r="K4995" s="3" cm="1">
        <f t="array" ref="K4995">IFERROR(_xlfn.IFS(B4995=2015,J4995*$P$4,B4995=2016,J4995*$P$5,B4995=2017,J4995*$P$6,B4995=2018,J4995*$P$7,B4995=2019,J4995*$P$8,B4995=2020,J4995*$P$9,B4995=2021,J4995*$P$10,B4995=2022,J4995*$P$11),"")</f>
        <v>59650.999930067235</v>
      </c>
      <c r="L4995" s="3">
        <f t="shared" ref="L4995:L5058" si="79">SUM(H4995,K4995)</f>
        <v>122715.30993006723</v>
      </c>
    </row>
    <row r="4996" spans="1:12">
      <c r="A4996">
        <v>4800035</v>
      </c>
      <c r="B4996">
        <v>2023</v>
      </c>
      <c r="D4996" t="s">
        <v>3540</v>
      </c>
      <c r="E4996" t="s">
        <v>3541</v>
      </c>
      <c r="F4996" t="s">
        <v>4101</v>
      </c>
      <c r="G4996" t="s">
        <v>3542</v>
      </c>
      <c r="H4996" s="5">
        <v>91088.43</v>
      </c>
      <c r="I4996">
        <f>IFERROR(VLOOKUP(G4996,'NCES Match'!$A$2:$B$1307,2,FALSE),"")</f>
        <v>4800035</v>
      </c>
      <c r="J4996" t="str" cm="1">
        <f t="array" ref="J4996">IFERROR(_xlfn.IFS(B4996=2015,H4996/$O$13,B4996=2016,H4996/$O$14,B4996=2017,H4996/$O$15,B4996=2018,H4996/$O$16,B4996=2019,H4996/$O$17,B4996=2020,H4996/$O$18,B4996=2021,H4996/$O$19,B4996=2022,H4996/$O$20),"")</f>
        <v/>
      </c>
      <c r="K4996" s="3" t="str" cm="1">
        <f t="array" ref="K4996">IFERROR(_xlfn.IFS(B4996=2015,J4996*$P$4,B4996=2016,J4996*$P$5,B4996=2017,J4996*$P$6,B4996=2018,J4996*$P$7,B4996=2019,J4996*$P$8,B4996=2020,J4996*$P$9,B4996=2021,J4996*$P$10,B4996=2022,J4996*$P$11),"")</f>
        <v/>
      </c>
      <c r="L4996" s="3">
        <f t="shared" si="79"/>
        <v>91088.43</v>
      </c>
    </row>
    <row r="4997" spans="1:12">
      <c r="A4997">
        <v>4800113</v>
      </c>
      <c r="B4997">
        <v>2015</v>
      </c>
      <c r="C4997" t="s">
        <v>3521</v>
      </c>
      <c r="D4997" t="s">
        <v>3549</v>
      </c>
      <c r="E4997" t="s">
        <v>3550</v>
      </c>
      <c r="G4997" t="s">
        <v>3551</v>
      </c>
      <c r="H4997" s="5">
        <v>56432.7</v>
      </c>
      <c r="I4997">
        <f>IFERROR(VLOOKUP(G4997,'NCES Match'!$A$2:$B$1307,2,FALSE),"")</f>
        <v>4800113</v>
      </c>
      <c r="J4997" cm="1">
        <f t="array" ref="J4997">IFERROR(_xlfn.IFS(B4997=2015,H4997/$O$13,B4997=2016,H4997/$O$14,B4997=2017,H4997/$O$15,B4997=2018,H4997/$O$16,B4997=2019,H4997/$O$17,B4997=2020,H4997/$O$18,B4997=2021,H4997/$O$19,B4997=2022,H4997/$O$20),"")</f>
        <v>4.4209589192844216E-5</v>
      </c>
      <c r="K4997" s="3" cm="1">
        <f t="array" ref="K4997">IFERROR(_xlfn.IFS(B4997=2015,J4997*$P$4,B4997=2016,J4997*$P$5,B4997=2017,J4997*$P$6,B4997=2018,J4997*$P$7,B4997=2019,J4997*$P$8,B4997=2020,J4997*$P$9,B4997=2021,J4997*$P$10,B4997=2022,J4997*$P$11),"")</f>
        <v>70358.809103343461</v>
      </c>
      <c r="L4997" s="3">
        <f t="shared" si="79"/>
        <v>126791.50910334346</v>
      </c>
    </row>
    <row r="4998" spans="1:12">
      <c r="A4998">
        <v>4800113</v>
      </c>
      <c r="B4998">
        <v>2016</v>
      </c>
      <c r="C4998" t="s">
        <v>4104</v>
      </c>
      <c r="D4998" t="s">
        <v>3549</v>
      </c>
      <c r="E4998" t="s">
        <v>3550</v>
      </c>
      <c r="F4998" t="s">
        <v>4101</v>
      </c>
      <c r="G4998" t="s">
        <v>3551</v>
      </c>
      <c r="H4998" s="5">
        <v>58345</v>
      </c>
      <c r="I4998">
        <f>IFERROR(VLOOKUP(G4998,'NCES Match'!$A$2:$B$1307,2,FALSE),"")</f>
        <v>4800113</v>
      </c>
      <c r="J4998" cm="1">
        <f t="array" ref="J4998">IFERROR(_xlfn.IFS(B4998=2015,H4998/$O$13,B4998=2016,H4998/$O$14,B4998=2017,H4998/$O$15,B4998=2018,H4998/$O$16,B4998=2019,H4998/$O$17,B4998=2020,H4998/$O$18,B4998=2021,H4998/$O$19,B4998=2022,H4998/$O$20),"")</f>
        <v>4.1767254796384168E-5</v>
      </c>
      <c r="K4998" s="3" cm="1">
        <f t="array" ref="K4998">IFERROR(_xlfn.IFS(B4998=2015,J4998*$P$4,B4998=2016,J4998*$P$5,B4998=2017,J4998*$P$6,B4998=2018,J4998*$P$7,B4998=2019,J4998*$P$8,B4998=2020,J4998*$P$9,B4998=2021,J4998*$P$10,B4998=2022,J4998*$P$11),"")</f>
        <v>69986.517279999185</v>
      </c>
      <c r="L4998" s="3">
        <f t="shared" si="79"/>
        <v>128331.51727999919</v>
      </c>
    </row>
    <row r="4999" spans="1:12">
      <c r="A4999">
        <v>4800113</v>
      </c>
      <c r="B4999">
        <v>2017</v>
      </c>
      <c r="D4999" t="s">
        <v>3549</v>
      </c>
      <c r="E4999" t="s">
        <v>3550</v>
      </c>
      <c r="F4999" t="s">
        <v>4101</v>
      </c>
      <c r="G4999" t="s">
        <v>3551</v>
      </c>
      <c r="H4999" s="5">
        <v>53616</v>
      </c>
      <c r="I4999">
        <f>IFERROR(VLOOKUP(G4999,'NCES Match'!$A$2:$B$1307,2,FALSE),"")</f>
        <v>4800113</v>
      </c>
      <c r="J4999" cm="1">
        <f t="array" ref="J4999">IFERROR(_xlfn.IFS(B4999=2015,H4999/$O$13,B4999=2016,H4999/$O$14,B4999=2017,H4999/$O$15,B4999=2018,H4999/$O$16,B4999=2019,H4999/$O$17,B4999=2020,H4999/$O$18,B4999=2021,H4999/$O$19,B4999=2022,H4999/$O$20),"")</f>
        <v>3.6964948911043051E-5</v>
      </c>
      <c r="K4999" s="3" cm="1">
        <f t="array" ref="K4999">IFERROR(_xlfn.IFS(B4999=2015,J4999*$P$4,B4999=2016,J4999*$P$5,B4999=2017,J4999*$P$6,B4999=2018,J4999*$P$7,B4999=2019,J4999*$P$8,B4999=2020,J4999*$P$9,B4999=2021,J4999*$P$10,B4999=2022,J4999*$P$11),"")</f>
        <v>62775.643978520136</v>
      </c>
      <c r="L4999" s="3">
        <f t="shared" si="79"/>
        <v>116391.64397852014</v>
      </c>
    </row>
    <row r="5000" spans="1:12">
      <c r="A5000">
        <v>4800113</v>
      </c>
      <c r="B5000">
        <v>2018</v>
      </c>
      <c r="D5000" t="s">
        <v>3549</v>
      </c>
      <c r="E5000" t="s">
        <v>3550</v>
      </c>
      <c r="F5000" t="s">
        <v>4101</v>
      </c>
      <c r="G5000" t="s">
        <v>3551</v>
      </c>
      <c r="H5000" s="5">
        <v>64887</v>
      </c>
      <c r="I5000">
        <f>IFERROR(VLOOKUP(G5000,'NCES Match'!$A$2:$B$1307,2,FALSE),"")</f>
        <v>4800113</v>
      </c>
      <c r="J5000" cm="1">
        <f t="array" ref="J5000">IFERROR(_xlfn.IFS(B5000=2015,H5000/$O$13,B5000=2016,H5000/$O$14,B5000=2017,H5000/$O$15,B5000=2018,H5000/$O$16,B5000=2019,H5000/$O$17,B5000=2020,H5000/$O$18,B5000=2021,H5000/$O$19,B5000=2022,H5000/$O$20),"")</f>
        <v>4.234258512303559E-5</v>
      </c>
      <c r="K5000" s="3" cm="1">
        <f t="array" ref="K5000">IFERROR(_xlfn.IFS(B5000=2015,J5000*$P$4,B5000=2016,J5000*$P$5,B5000=2017,J5000*$P$6,B5000=2018,J5000*$P$7,B5000=2019,J5000*$P$8,B5000=2020,J5000*$P$9,B5000=2021,J5000*$P$10,B5000=2022,J5000*$P$11),"")</f>
        <v>72696.006896545499</v>
      </c>
      <c r="L5000" s="3">
        <f t="shared" si="79"/>
        <v>137583.0068965455</v>
      </c>
    </row>
    <row r="5001" spans="1:12">
      <c r="A5001">
        <v>4800113</v>
      </c>
      <c r="B5001">
        <v>2019</v>
      </c>
      <c r="D5001" t="s">
        <v>3549</v>
      </c>
      <c r="E5001" t="s">
        <v>3550</v>
      </c>
      <c r="F5001" t="s">
        <v>4101</v>
      </c>
      <c r="G5001" t="s">
        <v>3551</v>
      </c>
      <c r="H5001" s="5">
        <v>59026</v>
      </c>
      <c r="I5001">
        <f>IFERROR(VLOOKUP(G5001,'NCES Match'!$A$2:$B$1307,2,FALSE),"")</f>
        <v>4800113</v>
      </c>
      <c r="J5001" cm="1">
        <f t="array" ref="J5001">IFERROR(_xlfn.IFS(B5001=2015,H5001/$O$13,B5001=2016,H5001/$O$14,B5001=2017,H5001/$O$15,B5001=2018,H5001/$O$16,B5001=2019,H5001/$O$17,B5001=2020,H5001/$O$18,B5001=2021,H5001/$O$19,B5001=2022,H5001/$O$20),"")</f>
        <v>3.7374084252780701E-5</v>
      </c>
      <c r="K5001" s="3" cm="1">
        <f t="array" ref="K5001">IFERROR(_xlfn.IFS(B5001=2015,J5001*$P$4,B5001=2016,J5001*$P$5,B5001=2017,J5001*$P$6,B5001=2018,J5001*$P$7,B5001=2019,J5001*$P$8,B5001=2020,J5001*$P$9,B5001=2021,J5001*$P$10,B5001=2022,J5001*$P$11),"")</f>
        <v>64953.391590501538</v>
      </c>
      <c r="L5001" s="3">
        <f t="shared" si="79"/>
        <v>123979.39159050153</v>
      </c>
    </row>
    <row r="5002" spans="1:12">
      <c r="A5002">
        <v>4800113</v>
      </c>
      <c r="B5002">
        <v>2020</v>
      </c>
      <c r="D5002" t="s">
        <v>3549</v>
      </c>
      <c r="E5002" t="s">
        <v>3550</v>
      </c>
      <c r="F5002" t="s">
        <v>4230</v>
      </c>
      <c r="G5002" t="s">
        <v>4265</v>
      </c>
      <c r="H5002" s="5">
        <v>122666</v>
      </c>
      <c r="I5002">
        <f>IFERROR(VLOOKUP(G5002,'NCES Match'!$A$2:$B$1307,2,FALSE),"")</f>
        <v>4800113</v>
      </c>
      <c r="J5002" cm="1">
        <f t="array" ref="J5002">IFERROR(_xlfn.IFS(B5002=2015,H5002/$O$13,B5002=2016,H5002/$O$14,B5002=2017,H5002/$O$15,B5002=2018,H5002/$O$16,B5002=2019,H5002/$O$17,B5002=2020,H5002/$O$18,B5002=2021,H5002/$O$19,B5002=2022,H5002/$O$20),"")</f>
        <v>6.6473633087337625E-5</v>
      </c>
      <c r="K5002" s="3" cm="1">
        <f t="array" ref="K5002">IFERROR(_xlfn.IFS(B5002=2015,J5002*$P$4,B5002=2016,J5002*$P$5,B5002=2017,J5002*$P$6,B5002=2018,J5002*$P$7,B5002=2019,J5002*$P$8,B5002=2020,J5002*$P$9,B5002=2021,J5002*$P$10,B5002=2022,J5002*$P$11),"")</f>
        <v>140126.60567138487</v>
      </c>
      <c r="L5002" s="3">
        <f t="shared" si="79"/>
        <v>262792.60567138484</v>
      </c>
    </row>
    <row r="5003" spans="1:12">
      <c r="A5003">
        <v>4800113</v>
      </c>
      <c r="B5003">
        <v>2021</v>
      </c>
      <c r="D5003" t="s">
        <v>3549</v>
      </c>
      <c r="E5003" t="s">
        <v>3550</v>
      </c>
      <c r="F5003" t="s">
        <v>4101</v>
      </c>
      <c r="G5003" t="s">
        <v>4265</v>
      </c>
      <c r="H5003" s="5">
        <v>134008.84</v>
      </c>
      <c r="I5003">
        <f>IFERROR(VLOOKUP(G5003,'NCES Match'!$A$2:$B$1307,2,FALSE),"")</f>
        <v>4800113</v>
      </c>
      <c r="J5003" cm="1">
        <f t="array" ref="J5003">IFERROR(_xlfn.IFS(B5003=2015,H5003/$O$13,B5003=2016,H5003/$O$14,B5003=2017,H5003/$O$15,B5003=2018,H5003/$O$16,B5003=2019,H5003/$O$17,B5003=2020,H5003/$O$18,B5003=2021,H5003/$O$19,B5003=2022,H5003/$O$20),"")</f>
        <v>6.8564687027044565E-5</v>
      </c>
      <c r="K5003" s="3" cm="1">
        <f t="array" ref="K5003">IFERROR(_xlfn.IFS(B5003=2015,J5003*$P$4,B5003=2016,J5003*$P$5,B5003=2017,J5003*$P$6,B5003=2018,J5003*$P$7,B5003=2019,J5003*$P$8,B5003=2020,J5003*$P$9,B5003=2021,J5003*$P$10,B5003=2022,J5003*$P$11),"")</f>
        <v>146766.36659925463</v>
      </c>
      <c r="L5003" s="3">
        <f t="shared" si="79"/>
        <v>280775.20659925463</v>
      </c>
    </row>
    <row r="5004" spans="1:12">
      <c r="A5004">
        <v>4800113</v>
      </c>
      <c r="B5004">
        <v>2022</v>
      </c>
      <c r="D5004" t="s">
        <v>3549</v>
      </c>
      <c r="E5004" t="s">
        <v>3550</v>
      </c>
      <c r="F5004" t="s">
        <v>4101</v>
      </c>
      <c r="G5004" t="s">
        <v>4265</v>
      </c>
      <c r="H5004" s="5">
        <v>145853.32</v>
      </c>
      <c r="I5004">
        <f>IFERROR(VLOOKUP(G5004,'NCES Match'!$A$2:$B$1307,2,FALSE),"")</f>
        <v>4800113</v>
      </c>
      <c r="J5004" cm="1">
        <f t="array" ref="J5004">IFERROR(_xlfn.IFS(B5004=2015,H5004/$O$13,B5004=2016,H5004/$O$14,B5004=2017,H5004/$O$15,B5004=2018,H5004/$O$16,B5004=2019,H5004/$O$17,B5004=2020,H5004/$O$18,B5004=2021,H5004/$O$19,B5004=2022,H5004/$O$20),"")</f>
        <v>6.4063247485425545E-5</v>
      </c>
      <c r="K5004" s="3" cm="1">
        <f t="array" ref="K5004">IFERROR(_xlfn.IFS(B5004=2015,J5004*$P$4,B5004=2016,J5004*$P$5,B5004=2017,J5004*$P$6,B5004=2018,J5004*$P$7,B5004=2019,J5004*$P$8,B5004=2020,J5004*$P$9,B5004=2021,J5004*$P$10,B5004=2022,J5004*$P$11),"")</f>
        <v>137959.11476903615</v>
      </c>
      <c r="L5004" s="3">
        <f t="shared" si="79"/>
        <v>283812.43476903613</v>
      </c>
    </row>
    <row r="5005" spans="1:12">
      <c r="A5005">
        <v>4800113</v>
      </c>
      <c r="B5005">
        <v>2023</v>
      </c>
      <c r="D5005" t="s">
        <v>3549</v>
      </c>
      <c r="E5005" t="s">
        <v>3550</v>
      </c>
      <c r="F5005" t="s">
        <v>4101</v>
      </c>
      <c r="G5005" t="s">
        <v>3551</v>
      </c>
      <c r="H5005" s="5">
        <v>160804.32999999999</v>
      </c>
      <c r="I5005">
        <f>IFERROR(VLOOKUP(G5005,'NCES Match'!$A$2:$B$1307,2,FALSE),"")</f>
        <v>4800113</v>
      </c>
      <c r="J5005" t="str" cm="1">
        <f t="array" ref="J5005">IFERROR(_xlfn.IFS(B5005=2015,H5005/$O$13,B5005=2016,H5005/$O$14,B5005=2017,H5005/$O$15,B5005=2018,H5005/$O$16,B5005=2019,H5005/$O$17,B5005=2020,H5005/$O$18,B5005=2021,H5005/$O$19,B5005=2022,H5005/$O$20),"")</f>
        <v/>
      </c>
      <c r="K5005" s="3" t="str" cm="1">
        <f t="array" ref="K5005">IFERROR(_xlfn.IFS(B5005=2015,J5005*$P$4,B5005=2016,J5005*$P$5,B5005=2017,J5005*$P$6,B5005=2018,J5005*$P$7,B5005=2019,J5005*$P$8,B5005=2020,J5005*$P$9,B5005=2021,J5005*$P$10,B5005=2022,J5005*$P$11),"")</f>
        <v/>
      </c>
      <c r="L5005" s="3">
        <f t="shared" si="79"/>
        <v>160804.32999999999</v>
      </c>
    </row>
    <row r="5006" spans="1:12">
      <c r="A5006">
        <v>4800115</v>
      </c>
      <c r="B5006">
        <v>2015</v>
      </c>
      <c r="C5006" t="s">
        <v>3521</v>
      </c>
      <c r="D5006" t="s">
        <v>3759</v>
      </c>
      <c r="E5006" t="s">
        <v>3760</v>
      </c>
      <c r="G5006" t="s">
        <v>3761</v>
      </c>
      <c r="H5006" s="5">
        <v>19256.599999999999</v>
      </c>
      <c r="I5006">
        <f>IFERROR(VLOOKUP(G5006,'NCES Match'!$A$2:$B$1307,2,FALSE),"")</f>
        <v>4800115</v>
      </c>
      <c r="J5006" cm="1">
        <f t="array" ref="J5006">IFERROR(_xlfn.IFS(B5006=2015,H5006/$O$13,B5006=2016,H5006/$O$14,B5006=2017,H5006/$O$15,B5006=2018,H5006/$O$16,B5006=2019,H5006/$O$17,B5006=2020,H5006/$O$18,B5006=2021,H5006/$O$19,B5006=2022,H5006/$O$20),"")</f>
        <v>1.5085692785404985E-5</v>
      </c>
      <c r="K5006" s="3" cm="1">
        <f t="array" ref="K5006">IFERROR(_xlfn.IFS(B5006=2015,J5006*$P$4,B5006=2016,J5006*$P$5,B5006=2017,J5006*$P$6,B5006=2018,J5006*$P$7,B5006=2019,J5006*$P$8,B5006=2020,J5006*$P$9,B5006=2021,J5006*$P$10,B5006=2022,J5006*$P$11),"")</f>
        <v>24008.623428959512</v>
      </c>
      <c r="L5006" s="3">
        <f t="shared" si="79"/>
        <v>43265.223428959507</v>
      </c>
    </row>
    <row r="5007" spans="1:12">
      <c r="A5007">
        <v>4800115</v>
      </c>
      <c r="B5007">
        <v>2016</v>
      </c>
      <c r="C5007" t="s">
        <v>4104</v>
      </c>
      <c r="D5007" t="s">
        <v>3759</v>
      </c>
      <c r="E5007" t="s">
        <v>3760</v>
      </c>
      <c r="F5007" t="s">
        <v>4101</v>
      </c>
      <c r="G5007" t="s">
        <v>3761</v>
      </c>
      <c r="H5007" s="5">
        <v>19128</v>
      </c>
      <c r="I5007">
        <f>IFERROR(VLOOKUP(G5007,'NCES Match'!$A$2:$B$1307,2,FALSE),"")</f>
        <v>4800115</v>
      </c>
      <c r="J5007" cm="1">
        <f t="array" ref="J5007">IFERROR(_xlfn.IFS(B5007=2015,H5007/$O$13,B5007=2016,H5007/$O$14,B5007=2017,H5007/$O$15,B5007=2018,H5007/$O$16,B5007=2019,H5007/$O$17,B5007=2020,H5007/$O$18,B5007=2021,H5007/$O$19,B5007=2022,H5007/$O$20),"")</f>
        <v>1.3693102232329016E-5</v>
      </c>
      <c r="K5007" s="3" cm="1">
        <f t="array" ref="K5007">IFERROR(_xlfn.IFS(B5007=2015,J5007*$P$4,B5007=2016,J5007*$P$5,B5007=2017,J5007*$P$6,B5007=2018,J5007*$P$7,B5007=2019,J5007*$P$8,B5007=2020,J5007*$P$9,B5007=2021,J5007*$P$10,B5007=2022,J5007*$P$11),"")</f>
        <v>22944.589982549056</v>
      </c>
      <c r="L5007" s="3">
        <f t="shared" si="79"/>
        <v>42072.589982549056</v>
      </c>
    </row>
    <row r="5008" spans="1:12">
      <c r="A5008">
        <v>4800115</v>
      </c>
      <c r="B5008">
        <v>2017</v>
      </c>
      <c r="D5008" t="s">
        <v>3759</v>
      </c>
      <c r="E5008" t="s">
        <v>3760</v>
      </c>
      <c r="F5008" t="s">
        <v>4101</v>
      </c>
      <c r="G5008" t="s">
        <v>3761</v>
      </c>
      <c r="H5008" s="5">
        <v>20359</v>
      </c>
      <c r="I5008">
        <f>IFERROR(VLOOKUP(G5008,'NCES Match'!$A$2:$B$1307,2,FALSE),"")</f>
        <v>4800115</v>
      </c>
      <c r="J5008" cm="1">
        <f t="array" ref="J5008">IFERROR(_xlfn.IFS(B5008=2015,H5008/$O$13,B5008=2016,H5008/$O$14,B5008=2017,H5008/$O$15,B5008=2018,H5008/$O$16,B5008=2019,H5008/$O$17,B5008=2020,H5008/$O$18,B5008=2021,H5008/$O$19,B5008=2022,H5008/$O$20),"")</f>
        <v>1.4036283849595745E-5</v>
      </c>
      <c r="K5008" s="3" cm="1">
        <f t="array" ref="K5008">IFERROR(_xlfn.IFS(B5008=2015,J5008*$P$4,B5008=2016,J5008*$P$5,B5008=2017,J5008*$P$6,B5008=2018,J5008*$P$7,B5008=2019,J5008*$P$8,B5008=2020,J5008*$P$9,B5008=2021,J5008*$P$10,B5008=2022,J5008*$P$11),"")</f>
        <v>23837.08847654975</v>
      </c>
      <c r="L5008" s="3">
        <f t="shared" si="79"/>
        <v>44196.088476549747</v>
      </c>
    </row>
    <row r="5009" spans="1:12">
      <c r="A5009">
        <v>4800115</v>
      </c>
      <c r="B5009">
        <v>2018</v>
      </c>
      <c r="D5009" t="s">
        <v>3759</v>
      </c>
      <c r="E5009" t="s">
        <v>3760</v>
      </c>
      <c r="F5009" t="s">
        <v>4101</v>
      </c>
      <c r="G5009" t="s">
        <v>3761</v>
      </c>
      <c r="H5009" s="5">
        <v>21262</v>
      </c>
      <c r="I5009">
        <f>IFERROR(VLOOKUP(G5009,'NCES Match'!$A$2:$B$1307,2,FALSE),"")</f>
        <v>4800115</v>
      </c>
      <c r="J5009" cm="1">
        <f t="array" ref="J5009">IFERROR(_xlfn.IFS(B5009=2015,H5009/$O$13,B5009=2016,H5009/$O$14,B5009=2017,H5009/$O$15,B5009=2018,H5009/$O$16,B5009=2019,H5009/$O$17,B5009=2020,H5009/$O$18,B5009=2021,H5009/$O$19,B5009=2022,H5009/$O$20),"")</f>
        <v>1.387470594858728E-5</v>
      </c>
      <c r="K5009" s="3" cm="1">
        <f t="array" ref="K5009">IFERROR(_xlfn.IFS(B5009=2015,J5009*$P$4,B5009=2016,J5009*$P$5,B5009=2017,J5009*$P$6,B5009=2018,J5009*$P$7,B5009=2019,J5009*$P$8,B5009=2020,J5009*$P$9,B5009=2021,J5009*$P$10,B5009=2022,J5009*$P$11),"")</f>
        <v>23820.834660784913</v>
      </c>
      <c r="L5009" s="3">
        <f t="shared" si="79"/>
        <v>45082.834660784909</v>
      </c>
    </row>
    <row r="5010" spans="1:12">
      <c r="A5010">
        <v>4800115</v>
      </c>
      <c r="B5010">
        <v>2019</v>
      </c>
      <c r="D5010" t="s">
        <v>3759</v>
      </c>
      <c r="E5010" t="s">
        <v>3760</v>
      </c>
      <c r="F5010" t="s">
        <v>4101</v>
      </c>
      <c r="G5010" t="s">
        <v>3761</v>
      </c>
      <c r="H5010" s="5">
        <v>21326</v>
      </c>
      <c r="I5010">
        <f>IFERROR(VLOOKUP(G5010,'NCES Match'!$A$2:$B$1307,2,FALSE),"")</f>
        <v>4800115</v>
      </c>
      <c r="J5010" cm="1">
        <f t="array" ref="J5010">IFERROR(_xlfn.IFS(B5010=2015,H5010/$O$13,B5010=2016,H5010/$O$14,B5010=2017,H5010/$O$15,B5010=2018,H5010/$O$16,B5010=2019,H5010/$O$17,B5010=2020,H5010/$O$18,B5010=2021,H5010/$O$19,B5010=2022,H5010/$O$20),"")</f>
        <v>1.3503197248243168E-5</v>
      </c>
      <c r="K5010" s="3" cm="1">
        <f t="array" ref="K5010">IFERROR(_xlfn.IFS(B5010=2015,J5010*$P$4,B5010=2016,J5010*$P$5,B5010=2017,J5010*$P$6,B5010=2018,J5010*$P$7,B5010=2019,J5010*$P$8,B5010=2020,J5010*$P$9,B5010=2021,J5010*$P$10,B5010=2022,J5010*$P$11),"")</f>
        <v>23467.557162251142</v>
      </c>
      <c r="L5010" s="3">
        <f t="shared" si="79"/>
        <v>44793.557162251142</v>
      </c>
    </row>
    <row r="5011" spans="1:12">
      <c r="A5011">
        <v>4800115</v>
      </c>
      <c r="B5011">
        <v>2020</v>
      </c>
      <c r="D5011" t="s">
        <v>3759</v>
      </c>
      <c r="E5011" t="s">
        <v>3760</v>
      </c>
      <c r="F5011" t="s">
        <v>4230</v>
      </c>
      <c r="G5011" t="s">
        <v>3761</v>
      </c>
      <c r="H5011" s="5">
        <v>30679</v>
      </c>
      <c r="I5011">
        <f>IFERROR(VLOOKUP(G5011,'NCES Match'!$A$2:$B$1307,2,FALSE),"")</f>
        <v>4800115</v>
      </c>
      <c r="J5011" cm="1">
        <f t="array" ref="J5011">IFERROR(_xlfn.IFS(B5011=2015,H5011/$O$13,B5011=2016,H5011/$O$14,B5011=2017,H5011/$O$15,B5011=2018,H5011/$O$16,B5011=2019,H5011/$O$17,B5011=2020,H5011/$O$18,B5011=2021,H5011/$O$19,B5011=2022,H5011/$O$20),"")</f>
        <v>1.6625182116368278E-5</v>
      </c>
      <c r="K5011" s="3" cm="1">
        <f t="array" ref="K5011">IFERROR(_xlfn.IFS(B5011=2015,J5011*$P$4,B5011=2016,J5011*$P$5,B5011=2017,J5011*$P$6,B5011=2018,J5011*$P$7,B5011=2019,J5011*$P$8,B5011=2020,J5011*$P$9,B5011=2021,J5011*$P$10,B5011=2022,J5011*$P$11),"")</f>
        <v>35045.930701191988</v>
      </c>
      <c r="L5011" s="3">
        <f t="shared" si="79"/>
        <v>65724.930701191988</v>
      </c>
    </row>
    <row r="5012" spans="1:12">
      <c r="A5012">
        <v>4800115</v>
      </c>
      <c r="B5012">
        <v>2021</v>
      </c>
      <c r="D5012" t="s">
        <v>3759</v>
      </c>
      <c r="E5012" t="s">
        <v>3760</v>
      </c>
      <c r="F5012" t="s">
        <v>4101</v>
      </c>
      <c r="G5012" t="s">
        <v>3761</v>
      </c>
      <c r="H5012" s="5">
        <v>30646.94</v>
      </c>
      <c r="I5012">
        <f>IFERROR(VLOOKUP(G5012,'NCES Match'!$A$2:$B$1307,2,FALSE),"")</f>
        <v>4800115</v>
      </c>
      <c r="J5012" cm="1">
        <f t="array" ref="J5012">IFERROR(_xlfn.IFS(B5012=2015,H5012/$O$13,B5012=2016,H5012/$O$14,B5012=2017,H5012/$O$15,B5012=2018,H5012/$O$16,B5012=2019,H5012/$O$17,B5012=2020,H5012/$O$18,B5012=2021,H5012/$O$19,B5012=2022,H5012/$O$20),"")</f>
        <v>1.5680292803345012E-5</v>
      </c>
      <c r="K5012" s="3" cm="1">
        <f t="array" ref="K5012">IFERROR(_xlfn.IFS(B5012=2015,J5012*$P$4,B5012=2016,J5012*$P$5,B5012=2017,J5012*$P$6,B5012=2018,J5012*$P$7,B5012=2019,J5012*$P$8,B5012=2020,J5012*$P$9,B5012=2021,J5012*$P$10,B5012=2022,J5012*$P$11),"")</f>
        <v>33564.502395404365</v>
      </c>
      <c r="L5012" s="3">
        <f t="shared" si="79"/>
        <v>64211.44239540436</v>
      </c>
    </row>
    <row r="5013" spans="1:12">
      <c r="A5013">
        <v>4800115</v>
      </c>
      <c r="B5013">
        <v>2022</v>
      </c>
      <c r="D5013" t="s">
        <v>3759</v>
      </c>
      <c r="E5013" t="s">
        <v>3760</v>
      </c>
      <c r="F5013" t="s">
        <v>4101</v>
      </c>
      <c r="G5013" t="s">
        <v>3761</v>
      </c>
      <c r="H5013" s="5">
        <v>45758.7</v>
      </c>
      <c r="I5013">
        <f>IFERROR(VLOOKUP(G5013,'NCES Match'!$A$2:$B$1307,2,FALSE),"")</f>
        <v>4800115</v>
      </c>
      <c r="J5013" cm="1">
        <f t="array" ref="J5013">IFERROR(_xlfn.IFS(B5013=2015,H5013/$O$13,B5013=2016,H5013/$O$14,B5013=2017,H5013/$O$15,B5013=2018,H5013/$O$16,B5013=2019,H5013/$O$17,B5013=2020,H5013/$O$18,B5013=2021,H5013/$O$19,B5013=2022,H5013/$O$20),"")</f>
        <v>2.0098623210711569E-5</v>
      </c>
      <c r="K5013" s="3" cm="1">
        <f t="array" ref="K5013">IFERROR(_xlfn.IFS(B5013=2015,J5013*$P$4,B5013=2016,J5013*$P$5,B5013=2017,J5013*$P$6,B5013=2018,J5013*$P$7,B5013=2019,J5013*$P$8,B5013=2020,J5013*$P$9,B5013=2021,J5013*$P$10,B5013=2022,J5013*$P$11),"")</f>
        <v>43282.043528264519</v>
      </c>
      <c r="L5013" s="3">
        <f t="shared" si="79"/>
        <v>89040.743528264516</v>
      </c>
    </row>
    <row r="5014" spans="1:12">
      <c r="A5014">
        <v>4800115</v>
      </c>
      <c r="B5014">
        <v>2023</v>
      </c>
      <c r="D5014" t="s">
        <v>3759</v>
      </c>
      <c r="E5014" t="s">
        <v>3760</v>
      </c>
      <c r="F5014" t="s">
        <v>4101</v>
      </c>
      <c r="G5014" t="s">
        <v>3761</v>
      </c>
      <c r="H5014" s="5">
        <v>47457.760000000002</v>
      </c>
      <c r="I5014">
        <f>IFERROR(VLOOKUP(G5014,'NCES Match'!$A$2:$B$1307,2,FALSE),"")</f>
        <v>4800115</v>
      </c>
      <c r="J5014" t="str" cm="1">
        <f t="array" ref="J5014">IFERROR(_xlfn.IFS(B5014=2015,H5014/$O$13,B5014=2016,H5014/$O$14,B5014=2017,H5014/$O$15,B5014=2018,H5014/$O$16,B5014=2019,H5014/$O$17,B5014=2020,H5014/$O$18,B5014=2021,H5014/$O$19,B5014=2022,H5014/$O$20),"")</f>
        <v/>
      </c>
      <c r="K5014" s="3" t="str" cm="1">
        <f t="array" ref="K5014">IFERROR(_xlfn.IFS(B5014=2015,J5014*$P$4,B5014=2016,J5014*$P$5,B5014=2017,J5014*$P$6,B5014=2018,J5014*$P$7,B5014=2019,J5014*$P$8,B5014=2020,J5014*$P$9,B5014=2021,J5014*$P$10,B5014=2022,J5014*$P$11),"")</f>
        <v/>
      </c>
      <c r="L5014" s="3">
        <f t="shared" si="79"/>
        <v>47457.760000000002</v>
      </c>
    </row>
    <row r="5015" spans="1:12">
      <c r="A5015">
        <v>4800118</v>
      </c>
      <c r="B5015">
        <v>2015</v>
      </c>
      <c r="C5015" t="s">
        <v>3521</v>
      </c>
      <c r="D5015" t="s">
        <v>3756</v>
      </c>
      <c r="E5015" t="s">
        <v>3757</v>
      </c>
      <c r="G5015" t="s">
        <v>3758</v>
      </c>
      <c r="H5015" s="5">
        <v>175272.36</v>
      </c>
      <c r="I5015">
        <f>IFERROR(VLOOKUP(G5015,'NCES Match'!$A$2:$B$1307,2,FALSE),"")</f>
        <v>4800118</v>
      </c>
      <c r="J5015" cm="1">
        <f t="array" ref="J5015">IFERROR(_xlfn.IFS(B5015=2015,H5015/$O$13,B5015=2016,H5015/$O$14,B5015=2017,H5015/$O$15,B5015=2018,H5015/$O$16,B5015=2019,H5015/$O$17,B5015=2020,H5015/$O$18,B5015=2021,H5015/$O$19,B5015=2022,H5015/$O$20),"")</f>
        <v>1.3730902530731829E-4</v>
      </c>
      <c r="K5015" s="3" cm="1">
        <f t="array" ref="K5015">IFERROR(_xlfn.IFS(B5015=2015,J5015*$P$4,B5015=2016,J5015*$P$5,B5015=2017,J5015*$P$6,B5015=2018,J5015*$P$7,B5015=2019,J5015*$P$8,B5015=2020,J5015*$P$9,B5015=2021,J5015*$P$10,B5015=2022,J5015*$P$11),"")</f>
        <v>218524.97786447383</v>
      </c>
      <c r="L5015" s="3">
        <f t="shared" si="79"/>
        <v>393797.33786447381</v>
      </c>
    </row>
    <row r="5016" spans="1:12">
      <c r="A5016">
        <v>4800118</v>
      </c>
      <c r="B5016">
        <v>2016</v>
      </c>
      <c r="C5016" t="s">
        <v>4104</v>
      </c>
      <c r="D5016" t="s">
        <v>3756</v>
      </c>
      <c r="E5016" t="s">
        <v>3757</v>
      </c>
      <c r="F5016" t="s">
        <v>4101</v>
      </c>
      <c r="G5016" t="s">
        <v>3758</v>
      </c>
      <c r="H5016" s="5">
        <v>206577</v>
      </c>
      <c r="I5016">
        <f>IFERROR(VLOOKUP(G5016,'NCES Match'!$A$2:$B$1307,2,FALSE),"")</f>
        <v>4800118</v>
      </c>
      <c r="J5016" cm="1">
        <f t="array" ref="J5016">IFERROR(_xlfn.IFS(B5016=2015,H5016/$O$13,B5016=2016,H5016/$O$14,B5016=2017,H5016/$O$15,B5016=2018,H5016/$O$16,B5016=2019,H5016/$O$17,B5016=2020,H5016/$O$18,B5016=2021,H5016/$O$19,B5016=2022,H5016/$O$20),"")</f>
        <v>1.4788163842784563E-4</v>
      </c>
      <c r="K5016" s="3" cm="1">
        <f t="array" ref="K5016">IFERROR(_xlfn.IFS(B5016=2015,J5016*$P$4,B5016=2016,J5016*$P$5,B5016=2017,J5016*$P$6,B5016=2018,J5016*$P$7,B5016=2019,J5016*$P$8,B5016=2020,J5016*$P$9,B5016=2021,J5016*$P$10,B5016=2022,J5016*$P$11),"")</f>
        <v>247795.09435513572</v>
      </c>
      <c r="L5016" s="3">
        <f t="shared" si="79"/>
        <v>454372.09435513569</v>
      </c>
    </row>
    <row r="5017" spans="1:12">
      <c r="A5017">
        <v>4800118</v>
      </c>
      <c r="B5017">
        <v>2017</v>
      </c>
      <c r="D5017" t="s">
        <v>3756</v>
      </c>
      <c r="E5017" t="s">
        <v>3757</v>
      </c>
      <c r="F5017" t="s">
        <v>4101</v>
      </c>
      <c r="G5017" t="s">
        <v>3758</v>
      </c>
      <c r="H5017" s="5">
        <v>221433</v>
      </c>
      <c r="I5017">
        <f>IFERROR(VLOOKUP(G5017,'NCES Match'!$A$2:$B$1307,2,FALSE),"")</f>
        <v>4800118</v>
      </c>
      <c r="J5017" cm="1">
        <f t="array" ref="J5017">IFERROR(_xlfn.IFS(B5017=2015,H5017/$O$13,B5017=2016,H5017/$O$14,B5017=2017,H5017/$O$15,B5017=2018,H5017/$O$16,B5017=2019,H5017/$O$17,B5017=2020,H5017/$O$18,B5017=2021,H5017/$O$19,B5017=2022,H5017/$O$20),"")</f>
        <v>1.5266449440873986E-4</v>
      </c>
      <c r="K5017" s="3" cm="1">
        <f t="array" ref="K5017">IFERROR(_xlfn.IFS(B5017=2015,J5017*$P$4,B5017=2016,J5017*$P$5,B5017=2017,J5017*$P$6,B5017=2018,J5017*$P$7,B5017=2019,J5017*$P$8,B5017=2020,J5017*$P$9,B5017=2021,J5017*$P$10,B5017=2022,J5017*$P$11),"")</f>
        <v>259262.14512637365</v>
      </c>
      <c r="L5017" s="3">
        <f t="shared" si="79"/>
        <v>480695.14512637362</v>
      </c>
    </row>
    <row r="5018" spans="1:12">
      <c r="A5018">
        <v>4800118</v>
      </c>
      <c r="B5018">
        <v>2018</v>
      </c>
      <c r="D5018" t="s">
        <v>3756</v>
      </c>
      <c r="E5018" t="s">
        <v>3757</v>
      </c>
      <c r="F5018" t="s">
        <v>4101</v>
      </c>
      <c r="G5018" t="s">
        <v>3758</v>
      </c>
      <c r="H5018" s="5">
        <v>298496</v>
      </c>
      <c r="I5018">
        <f>IFERROR(VLOOKUP(G5018,'NCES Match'!$A$2:$B$1307,2,FALSE),"")</f>
        <v>4800118</v>
      </c>
      <c r="J5018" cm="1">
        <f t="array" ref="J5018">IFERROR(_xlfn.IFS(B5018=2015,H5018/$O$13,B5018=2016,H5018/$O$14,B5018=2017,H5018/$O$15,B5018=2018,H5018/$O$16,B5018=2019,H5018/$O$17,B5018=2020,H5018/$O$18,B5018=2021,H5018/$O$19,B5018=2022,H5018/$O$20),"")</f>
        <v>1.9478620199555585E-4</v>
      </c>
      <c r="K5018" s="3" cm="1">
        <f t="array" ref="K5018">IFERROR(_xlfn.IFS(B5018=2015,J5018*$P$4,B5018=2016,J5018*$P$5,B5018=2017,J5018*$P$6,B5018=2018,J5018*$P$7,B5018=2019,J5018*$P$8,B5018=2020,J5018*$P$9,B5018=2021,J5018*$P$10,B5018=2022,J5018*$P$11),"")</f>
        <v>334419.33321915404</v>
      </c>
      <c r="L5018" s="3">
        <f t="shared" si="79"/>
        <v>632915.33321915404</v>
      </c>
    </row>
    <row r="5019" spans="1:12">
      <c r="A5019">
        <v>4800118</v>
      </c>
      <c r="B5019">
        <v>2019</v>
      </c>
      <c r="D5019" t="s">
        <v>3756</v>
      </c>
      <c r="E5019" t="s">
        <v>3757</v>
      </c>
      <c r="F5019" t="s">
        <v>4101</v>
      </c>
      <c r="G5019" t="s">
        <v>3758</v>
      </c>
      <c r="H5019" s="5">
        <v>292301</v>
      </c>
      <c r="I5019">
        <f>IFERROR(VLOOKUP(G5019,'NCES Match'!$A$2:$B$1307,2,FALSE),"")</f>
        <v>4800118</v>
      </c>
      <c r="J5019" cm="1">
        <f t="array" ref="J5019">IFERROR(_xlfn.IFS(B5019=2015,H5019/$O$13,B5019=2016,H5019/$O$14,B5019=2017,H5019/$O$15,B5019=2018,H5019/$O$16,B5019=2019,H5019/$O$17,B5019=2020,H5019/$O$18,B5019=2021,H5019/$O$19,B5019=2022,H5019/$O$20),"")</f>
        <v>1.850791549685232E-4</v>
      </c>
      <c r="K5019" s="3" cm="1">
        <f t="array" ref="K5019">IFERROR(_xlfn.IFS(B5019=2015,J5019*$P$4,B5019=2016,J5019*$P$5,B5019=2017,J5019*$P$6,B5019=2018,J5019*$P$7,B5019=2019,J5019*$P$8,B5019=2020,J5019*$P$9,B5019=2021,J5019*$P$10,B5019=2022,J5019*$P$11),"")</f>
        <v>321653.86974037183</v>
      </c>
      <c r="L5019" s="3">
        <f t="shared" si="79"/>
        <v>613954.86974037183</v>
      </c>
    </row>
    <row r="5020" spans="1:12">
      <c r="A5020">
        <v>4800118</v>
      </c>
      <c r="B5020">
        <v>2020</v>
      </c>
      <c r="D5020" t="s">
        <v>3756</v>
      </c>
      <c r="E5020" t="s">
        <v>3757</v>
      </c>
      <c r="F5020" t="s">
        <v>4230</v>
      </c>
      <c r="G5020" t="s">
        <v>3758</v>
      </c>
      <c r="H5020" s="5">
        <v>392967</v>
      </c>
      <c r="I5020">
        <f>IFERROR(VLOOKUP(G5020,'NCES Match'!$A$2:$B$1307,2,FALSE),"")</f>
        <v>4800118</v>
      </c>
      <c r="J5020" cm="1">
        <f t="array" ref="J5020">IFERROR(_xlfn.IFS(B5020=2015,H5020/$O$13,B5020=2016,H5020/$O$14,B5020=2017,H5020/$O$15,B5020=2018,H5020/$O$16,B5020=2019,H5020/$O$17,B5020=2020,H5020/$O$18,B5020=2021,H5020/$O$19,B5020=2022,H5020/$O$20),"")</f>
        <v>2.1295178919530927E-4</v>
      </c>
      <c r="K5020" s="3" cm="1">
        <f t="array" ref="K5020">IFERROR(_xlfn.IFS(B5020=2015,J5020*$P$4,B5020=2016,J5020*$P$5,B5020=2017,J5020*$P$6,B5020=2018,J5020*$P$7,B5020=2019,J5020*$P$8,B5020=2020,J5020*$P$9,B5020=2021,J5020*$P$10,B5020=2022,J5020*$P$11),"")</f>
        <v>448902.9710829985</v>
      </c>
      <c r="L5020" s="3">
        <f t="shared" si="79"/>
        <v>841869.97108299844</v>
      </c>
    </row>
    <row r="5021" spans="1:12">
      <c r="A5021">
        <v>4800118</v>
      </c>
      <c r="B5021">
        <v>2021</v>
      </c>
      <c r="D5021" t="s">
        <v>3756</v>
      </c>
      <c r="E5021" t="s">
        <v>3757</v>
      </c>
      <c r="F5021" t="s">
        <v>4230</v>
      </c>
      <c r="G5021" t="s">
        <v>3758</v>
      </c>
      <c r="H5021" s="5">
        <v>335437.28000000003</v>
      </c>
      <c r="I5021">
        <f>IFERROR(VLOOKUP(G5021,'NCES Match'!$A$2:$B$1307,2,FALSE),"")</f>
        <v>4800118</v>
      </c>
      <c r="J5021" cm="1">
        <f t="array" ref="J5021">IFERROR(_xlfn.IFS(B5021=2015,H5021/$O$13,B5021=2016,H5021/$O$14,B5021=2017,H5021/$O$15,B5021=2018,H5021/$O$16,B5021=2019,H5021/$O$17,B5021=2020,H5021/$O$18,B5021=2021,H5021/$O$19,B5021=2022,H5021/$O$20),"")</f>
        <v>1.7162414151486661E-4</v>
      </c>
      <c r="K5021" s="3" cm="1">
        <f t="array" ref="K5021">IFERROR(_xlfn.IFS(B5021=2015,J5021*$P$4,B5021=2016,J5021*$P$5,B5021=2017,J5021*$P$6,B5021=2018,J5021*$P$7,B5021=2019,J5021*$P$8,B5021=2020,J5021*$P$9,B5021=2021,J5021*$P$10,B5021=2022,J5021*$P$11),"")</f>
        <v>367370.6212779457</v>
      </c>
      <c r="L5021" s="3">
        <f t="shared" si="79"/>
        <v>702807.90127794573</v>
      </c>
    </row>
    <row r="5022" spans="1:12">
      <c r="A5022">
        <v>4800118</v>
      </c>
      <c r="B5022">
        <v>2022</v>
      </c>
      <c r="D5022" t="s">
        <v>3756</v>
      </c>
      <c r="E5022" t="s">
        <v>3757</v>
      </c>
      <c r="F5022" t="s">
        <v>4101</v>
      </c>
      <c r="G5022" t="s">
        <v>3758</v>
      </c>
      <c r="H5022" s="5">
        <v>361095.74</v>
      </c>
      <c r="I5022">
        <f>IFERROR(VLOOKUP(G5022,'NCES Match'!$A$2:$B$1307,2,FALSE),"")</f>
        <v>4800118</v>
      </c>
      <c r="J5022" cm="1">
        <f t="array" ref="J5022">IFERROR(_xlfn.IFS(B5022=2015,H5022/$O$13,B5022=2016,H5022/$O$14,B5022=2017,H5022/$O$15,B5022=2018,H5022/$O$16,B5022=2019,H5022/$O$17,B5022=2020,H5022/$O$18,B5022=2021,H5022/$O$19,B5022=2022,H5022/$O$20),"")</f>
        <v>1.5860431396112805E-4</v>
      </c>
      <c r="K5022" s="3" cm="1">
        <f t="array" ref="K5022">IFERROR(_xlfn.IFS(B5022=2015,J5022*$P$4,B5022=2016,J5022*$P$5,B5022=2017,J5022*$P$6,B5022=2018,J5022*$P$7,B5022=2019,J5022*$P$8,B5022=2020,J5022*$P$9,B5022=2021,J5022*$P$10,B5022=2022,J5022*$P$11),"")</f>
        <v>341551.69479357783</v>
      </c>
      <c r="L5022" s="3">
        <f t="shared" si="79"/>
        <v>702647.43479357776</v>
      </c>
    </row>
    <row r="5023" spans="1:12">
      <c r="A5023">
        <v>4800118</v>
      </c>
      <c r="B5023">
        <v>2023</v>
      </c>
      <c r="D5023" t="s">
        <v>3756</v>
      </c>
      <c r="E5023" t="s">
        <v>3757</v>
      </c>
      <c r="F5023" t="s">
        <v>4101</v>
      </c>
      <c r="G5023" t="s">
        <v>3758</v>
      </c>
      <c r="H5023" s="5">
        <v>339325.52</v>
      </c>
      <c r="I5023">
        <f>IFERROR(VLOOKUP(G5023,'NCES Match'!$A$2:$B$1307,2,FALSE),"")</f>
        <v>4800118</v>
      </c>
      <c r="J5023" t="str" cm="1">
        <f t="array" ref="J5023">IFERROR(_xlfn.IFS(B5023=2015,H5023/$O$13,B5023=2016,H5023/$O$14,B5023=2017,H5023/$O$15,B5023=2018,H5023/$O$16,B5023=2019,H5023/$O$17,B5023=2020,H5023/$O$18,B5023=2021,H5023/$O$19,B5023=2022,H5023/$O$20),"")</f>
        <v/>
      </c>
      <c r="K5023" s="3" t="str" cm="1">
        <f t="array" ref="K5023">IFERROR(_xlfn.IFS(B5023=2015,J5023*$P$4,B5023=2016,J5023*$P$5,B5023=2017,J5023*$P$6,B5023=2018,J5023*$P$7,B5023=2019,J5023*$P$8,B5023=2020,J5023*$P$9,B5023=2021,J5023*$P$10,B5023=2022,J5023*$P$11),"")</f>
        <v/>
      </c>
      <c r="L5023" s="3">
        <f t="shared" si="79"/>
        <v>339325.52</v>
      </c>
    </row>
    <row r="5024" spans="1:12">
      <c r="A5024">
        <v>4800115</v>
      </c>
      <c r="B5024">
        <v>2015</v>
      </c>
      <c r="C5024" t="s">
        <v>3521</v>
      </c>
      <c r="D5024" t="s">
        <v>3762</v>
      </c>
      <c r="E5024" t="s">
        <v>3763</v>
      </c>
      <c r="G5024" t="s">
        <v>3764</v>
      </c>
      <c r="H5024" s="5">
        <v>15496.94</v>
      </c>
      <c r="I5024">
        <f>IFERROR(VLOOKUP(G5024,'NCES Match'!$A$2:$B$1307,2,FALSE),"")</f>
        <v>4800115</v>
      </c>
      <c r="J5024" cm="1">
        <f t="array" ref="J5024">IFERROR(_xlfn.IFS(B5024=2015,H5024/$O$13,B5024=2016,H5024/$O$14,B5024=2017,H5024/$O$15,B5024=2018,H5024/$O$16,B5024=2019,H5024/$O$17,B5024=2020,H5024/$O$18,B5024=2021,H5024/$O$19,B5024=2022,H5024/$O$20),"")</f>
        <v>1.2140361016682798E-5</v>
      </c>
      <c r="K5024" s="3" cm="1">
        <f t="array" ref="K5024">IFERROR(_xlfn.IFS(B5024=2015,J5024*$P$4,B5024=2016,J5024*$P$5,B5024=2017,J5024*$P$6,B5024=2018,J5024*$P$7,B5024=2019,J5024*$P$8,B5024=2020,J5024*$P$9,B5024=2021,J5024*$P$10,B5024=2022,J5024*$P$11),"")</f>
        <v>19321.178025257828</v>
      </c>
      <c r="L5024" s="3">
        <f t="shared" si="79"/>
        <v>34818.118025257827</v>
      </c>
    </row>
    <row r="5025" spans="1:12">
      <c r="A5025">
        <v>4800115</v>
      </c>
      <c r="B5025">
        <v>2016</v>
      </c>
      <c r="C5025" t="s">
        <v>4104</v>
      </c>
      <c r="D5025" t="s">
        <v>3762</v>
      </c>
      <c r="E5025" t="s">
        <v>3763</v>
      </c>
      <c r="F5025" t="s">
        <v>4101</v>
      </c>
      <c r="G5025" t="s">
        <v>3764</v>
      </c>
      <c r="H5025" s="5">
        <v>13341</v>
      </c>
      <c r="I5025">
        <f>IFERROR(VLOOKUP(G5025,'NCES Match'!$A$2:$B$1307,2,FALSE),"")</f>
        <v>4800115</v>
      </c>
      <c r="J5025" cm="1">
        <f t="array" ref="J5025">IFERROR(_xlfn.IFS(B5025=2015,H5025/$O$13,B5025=2016,H5025/$O$14,B5025=2017,H5025/$O$15,B5025=2018,H5025/$O$16,B5025=2019,H5025/$O$17,B5025=2020,H5025/$O$18,B5025=2021,H5025/$O$19,B5025=2022,H5025/$O$20),"")</f>
        <v>9.550380430860591E-6</v>
      </c>
      <c r="K5025" s="3" cm="1">
        <f t="array" ref="K5025">IFERROR(_xlfn.IFS(B5025=2015,J5025*$P$4,B5025=2016,J5025*$P$5,B5025=2017,J5025*$P$6,B5025=2018,J5025*$P$7,B5025=2019,J5025*$P$8,B5025=2020,J5025*$P$9,B5025=2021,J5025*$P$10,B5025=2022,J5025*$P$11),"")</f>
        <v>16002.91588023771</v>
      </c>
      <c r="L5025" s="3">
        <f t="shared" si="79"/>
        <v>29343.91588023771</v>
      </c>
    </row>
    <row r="5026" spans="1:12">
      <c r="A5026">
        <v>4800115</v>
      </c>
      <c r="B5026">
        <v>2017</v>
      </c>
      <c r="D5026" t="s">
        <v>3762</v>
      </c>
      <c r="E5026" t="s">
        <v>3763</v>
      </c>
      <c r="F5026" t="s">
        <v>4101</v>
      </c>
      <c r="G5026" t="s">
        <v>3764</v>
      </c>
      <c r="H5026" s="5">
        <v>0</v>
      </c>
      <c r="I5026">
        <f>IFERROR(VLOOKUP(G5026,'NCES Match'!$A$2:$B$1307,2,FALSE),"")</f>
        <v>4800115</v>
      </c>
      <c r="J5026" cm="1">
        <f t="array" ref="J5026">IFERROR(_xlfn.IFS(B5026=2015,H5026/$O$13,B5026=2016,H5026/$O$14,B5026=2017,H5026/$O$15,B5026=2018,H5026/$O$16,B5026=2019,H5026/$O$17,B5026=2020,H5026/$O$18,B5026=2021,H5026/$O$19,B5026=2022,H5026/$O$20),"")</f>
        <v>0</v>
      </c>
      <c r="K5026" s="3" cm="1">
        <f t="array" ref="K5026">IFERROR(_xlfn.IFS(B5026=2015,J5026*$P$4,B5026=2016,J5026*$P$5,B5026=2017,J5026*$P$6,B5026=2018,J5026*$P$7,B5026=2019,J5026*$P$8,B5026=2020,J5026*$P$9,B5026=2021,J5026*$P$10,B5026=2022,J5026*$P$11),"")</f>
        <v>0</v>
      </c>
      <c r="L5026" s="3">
        <f t="shared" si="79"/>
        <v>0</v>
      </c>
    </row>
    <row r="5027" spans="1:12">
      <c r="A5027">
        <v>4800121</v>
      </c>
      <c r="B5027">
        <v>2015</v>
      </c>
      <c r="C5027" t="s">
        <v>3521</v>
      </c>
      <c r="D5027" t="s">
        <v>3807</v>
      </c>
      <c r="E5027" t="s">
        <v>3808</v>
      </c>
      <c r="G5027" t="s">
        <v>3809</v>
      </c>
      <c r="H5027" s="5">
        <v>25301.4</v>
      </c>
      <c r="I5027">
        <f>IFERROR(VLOOKUP(G5027,'NCES Match'!$A$2:$B$1307,2,FALSE),"")</f>
        <v>4800121</v>
      </c>
      <c r="J5027" cm="1">
        <f t="array" ref="J5027">IFERROR(_xlfn.IFS(B5027=2015,H5027/$O$13,B5027=2016,H5027/$O$14,B5027=2017,H5027/$O$15,B5027=2018,H5027/$O$16,B5027=2019,H5027/$O$17,B5027=2020,H5027/$O$18,B5027=2021,H5027/$O$19,B5027=2022,H5027/$O$20),"")</f>
        <v>1.9821211815203397E-5</v>
      </c>
      <c r="K5027" s="3" cm="1">
        <f t="array" ref="K5027">IFERROR(_xlfn.IFS(B5027=2015,J5027*$P$4,B5027=2016,J5027*$P$5,B5027=2017,J5027*$P$6,B5027=2018,J5027*$P$7,B5027=2019,J5027*$P$8,B5027=2020,J5027*$P$9,B5027=2021,J5027*$P$10,B5027=2022,J5027*$P$11),"")</f>
        <v>31545.121403855112</v>
      </c>
      <c r="L5027" s="3">
        <f t="shared" si="79"/>
        <v>56846.521403855113</v>
      </c>
    </row>
    <row r="5028" spans="1:12">
      <c r="A5028">
        <v>4800121</v>
      </c>
      <c r="B5028">
        <v>2016</v>
      </c>
      <c r="C5028" t="s">
        <v>4104</v>
      </c>
      <c r="D5028" t="s">
        <v>3807</v>
      </c>
      <c r="E5028" t="s">
        <v>3808</v>
      </c>
      <c r="F5028" t="s">
        <v>4101</v>
      </c>
      <c r="G5028" t="s">
        <v>3809</v>
      </c>
      <c r="H5028" s="5">
        <v>28784</v>
      </c>
      <c r="I5028">
        <f>IFERROR(VLOOKUP(G5028,'NCES Match'!$A$2:$B$1307,2,FALSE),"")</f>
        <v>4800121</v>
      </c>
      <c r="J5028" cm="1">
        <f t="array" ref="J5028">IFERROR(_xlfn.IFS(B5028=2015,H5028/$O$13,B5028=2016,H5028/$O$14,B5028=2017,H5028/$O$15,B5028=2018,H5028/$O$16,B5028=2019,H5028/$O$17,B5028=2020,H5028/$O$18,B5028=2021,H5028/$O$19,B5028=2022,H5028/$O$20),"")</f>
        <v>2.0605513104106983E-5</v>
      </c>
      <c r="K5028" s="3" cm="1">
        <f t="array" ref="K5028">IFERROR(_xlfn.IFS(B5028=2015,J5028*$P$4,B5028=2016,J5028*$P$5,B5028=2017,J5028*$P$6,B5028=2018,J5028*$P$7,B5028=2019,J5028*$P$8,B5028=2020,J5028*$P$9,B5028=2021,J5028*$P$10,B5028=2022,J5028*$P$11),"")</f>
        <v>34527.241638315136</v>
      </c>
      <c r="L5028" s="3">
        <f t="shared" si="79"/>
        <v>63311.241638315136</v>
      </c>
    </row>
    <row r="5029" spans="1:12">
      <c r="A5029">
        <v>4800121</v>
      </c>
      <c r="B5029">
        <v>2017</v>
      </c>
      <c r="D5029" t="s">
        <v>3807</v>
      </c>
      <c r="E5029" t="s">
        <v>3808</v>
      </c>
      <c r="F5029" t="s">
        <v>4101</v>
      </c>
      <c r="G5029" t="s">
        <v>3809</v>
      </c>
      <c r="H5029" s="5">
        <v>0</v>
      </c>
      <c r="I5029">
        <f>IFERROR(VLOOKUP(G5029,'NCES Match'!$A$2:$B$1307,2,FALSE),"")</f>
        <v>4800121</v>
      </c>
      <c r="J5029" cm="1">
        <f t="array" ref="J5029">IFERROR(_xlfn.IFS(B5029=2015,H5029/$O$13,B5029=2016,H5029/$O$14,B5029=2017,H5029/$O$15,B5029=2018,H5029/$O$16,B5029=2019,H5029/$O$17,B5029=2020,H5029/$O$18,B5029=2021,H5029/$O$19,B5029=2022,H5029/$O$20),"")</f>
        <v>0</v>
      </c>
      <c r="K5029" s="3" cm="1">
        <f t="array" ref="K5029">IFERROR(_xlfn.IFS(B5029=2015,J5029*$P$4,B5029=2016,J5029*$P$5,B5029=2017,J5029*$P$6,B5029=2018,J5029*$P$7,B5029=2019,J5029*$P$8,B5029=2020,J5029*$P$9,B5029=2021,J5029*$P$10,B5029=2022,J5029*$P$11),"")</f>
        <v>0</v>
      </c>
      <c r="L5029" s="3">
        <f t="shared" si="79"/>
        <v>0</v>
      </c>
    </row>
    <row r="5030" spans="1:12">
      <c r="A5030">
        <v>4800124</v>
      </c>
      <c r="B5030">
        <v>2015</v>
      </c>
      <c r="C5030" t="s">
        <v>3521</v>
      </c>
      <c r="D5030" t="s">
        <v>3600</v>
      </c>
      <c r="E5030" t="s">
        <v>3601</v>
      </c>
      <c r="G5030" t="s">
        <v>3602</v>
      </c>
      <c r="H5030" s="5">
        <v>26361.73</v>
      </c>
      <c r="I5030">
        <f>IFERROR(VLOOKUP(G5030,'NCES Match'!$A$2:$B$1307,2,FALSE),"")</f>
        <v>4800124</v>
      </c>
      <c r="J5030" cm="1">
        <f t="array" ref="J5030">IFERROR(_xlfn.IFS(B5030=2015,H5030/$O$13,B5030=2016,H5030/$O$14,B5030=2017,H5030/$O$15,B5030=2018,H5030/$O$16,B5030=2019,H5030/$O$17,B5030=2020,H5030/$O$18,B5030=2021,H5030/$O$19,B5030=2022,H5030/$O$20),"")</f>
        <v>2.0651878320772835E-5</v>
      </c>
      <c r="K5030" s="3" cm="1">
        <f t="array" ref="K5030">IFERROR(_xlfn.IFS(B5030=2015,J5030*$P$4,B5030=2016,J5030*$P$5,B5030=2017,J5030*$P$6,B5030=2018,J5030*$P$7,B5030=2019,J5030*$P$8,B5030=2020,J5030*$P$9,B5030=2021,J5030*$P$10,B5030=2022,J5030*$P$11),"")</f>
        <v>32867.113016103824</v>
      </c>
      <c r="L5030" s="3">
        <f t="shared" si="79"/>
        <v>59228.843016103827</v>
      </c>
    </row>
    <row r="5031" spans="1:12">
      <c r="A5031">
        <v>4800124</v>
      </c>
      <c r="B5031">
        <v>2016</v>
      </c>
      <c r="C5031" t="s">
        <v>4104</v>
      </c>
      <c r="D5031" t="s">
        <v>3600</v>
      </c>
      <c r="E5031" t="s">
        <v>3601</v>
      </c>
      <c r="F5031" t="s">
        <v>4101</v>
      </c>
      <c r="G5031" t="s">
        <v>3602</v>
      </c>
      <c r="H5031" s="5">
        <v>23505</v>
      </c>
      <c r="I5031">
        <f>IFERROR(VLOOKUP(G5031,'NCES Match'!$A$2:$B$1307,2,FALSE),"")</f>
        <v>4800124</v>
      </c>
      <c r="J5031" cm="1">
        <f t="array" ref="J5031">IFERROR(_xlfn.IFS(B5031=2015,H5031/$O$13,B5031=2016,H5031/$O$14,B5031=2017,H5031/$O$15,B5031=2018,H5031/$O$16,B5031=2019,H5031/$O$17,B5031=2020,H5031/$O$18,B5031=2021,H5031/$O$19,B5031=2022,H5031/$O$20),"")</f>
        <v>1.6826451692330275E-5</v>
      </c>
      <c r="K5031" s="3" cm="1">
        <f t="array" ref="K5031">IFERROR(_xlfn.IFS(B5031=2015,J5031*$P$4,B5031=2016,J5031*$P$5,B5031=2017,J5031*$P$6,B5031=2018,J5031*$P$7,B5031=2019,J5031*$P$8,B5031=2020,J5031*$P$9,B5031=2021,J5031*$P$10,B5031=2022,J5031*$P$11),"")</f>
        <v>28194.928248631091</v>
      </c>
      <c r="L5031" s="3">
        <f t="shared" si="79"/>
        <v>51699.928248631091</v>
      </c>
    </row>
    <row r="5032" spans="1:12">
      <c r="A5032">
        <v>4800124</v>
      </c>
      <c r="B5032">
        <v>2017</v>
      </c>
      <c r="D5032" t="s">
        <v>3600</v>
      </c>
      <c r="E5032" t="s">
        <v>3601</v>
      </c>
      <c r="F5032" t="s">
        <v>4101</v>
      </c>
      <c r="G5032" t="s">
        <v>3602</v>
      </c>
      <c r="H5032" s="5">
        <v>28418</v>
      </c>
      <c r="I5032">
        <f>IFERROR(VLOOKUP(G5032,'NCES Match'!$A$2:$B$1307,2,FALSE),"")</f>
        <v>4800124</v>
      </c>
      <c r="J5032" cm="1">
        <f t="array" ref="J5032">IFERROR(_xlfn.IFS(B5032=2015,H5032/$O$13,B5032=2016,H5032/$O$14,B5032=2017,H5032/$O$15,B5032=2018,H5032/$O$16,B5032=2019,H5032/$O$17,B5032=2020,H5032/$O$18,B5032=2021,H5032/$O$19,B5032=2022,H5032/$O$20),"")</f>
        <v>1.9592470869778076E-5</v>
      </c>
      <c r="K5032" s="3" cm="1">
        <f t="array" ref="K5032">IFERROR(_xlfn.IFS(B5032=2015,J5032*$P$4,B5032=2016,J5032*$P$5,B5032=2017,J5032*$P$6,B5032=2018,J5032*$P$7,B5032=2019,J5032*$P$8,B5032=2020,J5032*$P$9,B5032=2021,J5032*$P$10,B5032=2022,J5032*$P$11),"")</f>
        <v>33272.870982199063</v>
      </c>
      <c r="L5032" s="3">
        <f t="shared" si="79"/>
        <v>61690.870982199063</v>
      </c>
    </row>
    <row r="5033" spans="1:12">
      <c r="A5033">
        <v>4800124</v>
      </c>
      <c r="B5033">
        <v>2018</v>
      </c>
      <c r="D5033" t="s">
        <v>3600</v>
      </c>
      <c r="E5033" t="s">
        <v>3601</v>
      </c>
      <c r="F5033" t="s">
        <v>4101</v>
      </c>
      <c r="G5033" t="s">
        <v>3602</v>
      </c>
      <c r="H5033" s="5">
        <v>24767</v>
      </c>
      <c r="I5033">
        <f>IFERROR(VLOOKUP(G5033,'NCES Match'!$A$2:$B$1307,2,FALSE),"")</f>
        <v>4800124</v>
      </c>
      <c r="J5033" cm="1">
        <f t="array" ref="J5033">IFERROR(_xlfn.IFS(B5033=2015,H5033/$O$13,B5033=2016,H5033/$O$14,B5033=2017,H5033/$O$15,B5033=2018,H5033/$O$16,B5033=2019,H5033/$O$17,B5033=2020,H5033/$O$18,B5033=2021,H5033/$O$19,B5033=2022,H5033/$O$20),"")</f>
        <v>1.616192466506731E-5</v>
      </c>
      <c r="K5033" s="3" cm="1">
        <f t="array" ref="K5033">IFERROR(_xlfn.IFS(B5033=2015,J5033*$P$4,B5033=2016,J5033*$P$5,B5033=2017,J5033*$P$6,B5033=2018,J5033*$P$7,B5033=2019,J5033*$P$8,B5033=2020,J5033*$P$9,B5033=2021,J5033*$P$10,B5033=2022,J5033*$P$11),"")</f>
        <v>27747.653656460345</v>
      </c>
      <c r="L5033" s="3">
        <f t="shared" si="79"/>
        <v>52514.653656460345</v>
      </c>
    </row>
    <row r="5034" spans="1:12">
      <c r="A5034">
        <v>4800124</v>
      </c>
      <c r="B5034">
        <v>2019</v>
      </c>
      <c r="D5034" t="s">
        <v>3600</v>
      </c>
      <c r="E5034" t="s">
        <v>3601</v>
      </c>
      <c r="F5034" t="s">
        <v>4101</v>
      </c>
      <c r="G5034" t="s">
        <v>3602</v>
      </c>
      <c r="H5034" s="5">
        <v>26372</v>
      </c>
      <c r="I5034">
        <f>IFERROR(VLOOKUP(G5034,'NCES Match'!$A$2:$B$1307,2,FALSE),"")</f>
        <v>4800124</v>
      </c>
      <c r="J5034" cm="1">
        <f t="array" ref="J5034">IFERROR(_xlfn.IFS(B5034=2015,H5034/$O$13,B5034=2016,H5034/$O$14,B5034=2017,H5034/$O$15,B5034=2018,H5034/$O$16,B5034=2019,H5034/$O$17,B5034=2020,H5034/$O$18,B5034=2021,H5034/$O$19,B5034=2022,H5034/$O$20),"")</f>
        <v>1.6698223662696652E-5</v>
      </c>
      <c r="K5034" s="3" cm="1">
        <f t="array" ref="K5034">IFERROR(_xlfn.IFS(B5034=2015,J5034*$P$4,B5034=2016,J5034*$P$5,B5034=2017,J5034*$P$6,B5034=2018,J5034*$P$7,B5034=2019,J5034*$P$8,B5034=2020,J5034*$P$9,B5034=2021,J5034*$P$10,B5034=2022,J5034*$P$11),"")</f>
        <v>29020.276539570808</v>
      </c>
      <c r="L5034" s="3">
        <f t="shared" si="79"/>
        <v>55392.276539570812</v>
      </c>
    </row>
    <row r="5035" spans="1:12">
      <c r="A5035">
        <v>4800124</v>
      </c>
      <c r="B5035">
        <v>2020</v>
      </c>
      <c r="D5035" t="s">
        <v>3600</v>
      </c>
      <c r="E5035" t="s">
        <v>3601</v>
      </c>
      <c r="F5035" t="s">
        <v>4230</v>
      </c>
      <c r="G5035" t="s">
        <v>3602</v>
      </c>
      <c r="H5035" s="5">
        <v>72816</v>
      </c>
      <c r="I5035">
        <f>IFERROR(VLOOKUP(G5035,'NCES Match'!$A$2:$B$1307,2,FALSE),"")</f>
        <v>4800124</v>
      </c>
      <c r="J5035" cm="1">
        <f t="array" ref="J5035">IFERROR(_xlfn.IFS(B5035=2015,H5035/$O$13,B5035=2016,H5035/$O$14,B5035=2017,H5035/$O$15,B5035=2018,H5035/$O$16,B5035=2019,H5035/$O$17,B5035=2020,H5035/$O$18,B5035=2021,H5035/$O$19,B5035=2022,H5035/$O$20),"")</f>
        <v>3.9459541086263322E-5</v>
      </c>
      <c r="K5035" s="3" cm="1">
        <f t="array" ref="K5035">IFERROR(_xlfn.IFS(B5035=2015,J5035*$P$4,B5035=2016,J5035*$P$5,B5035=2017,J5035*$P$6,B5035=2018,J5035*$P$7,B5035=2019,J5035*$P$8,B5035=2020,J5035*$P$9,B5035=2021,J5035*$P$10,B5035=2022,J5035*$P$11),"")</f>
        <v>83180.823688451244</v>
      </c>
      <c r="L5035" s="3">
        <f t="shared" si="79"/>
        <v>155996.82368845126</v>
      </c>
    </row>
    <row r="5036" spans="1:12">
      <c r="A5036">
        <v>4800124</v>
      </c>
      <c r="B5036">
        <v>2021</v>
      </c>
      <c r="D5036" t="s">
        <v>3600</v>
      </c>
      <c r="E5036" t="s">
        <v>3601</v>
      </c>
      <c r="F5036" t="s">
        <v>4101</v>
      </c>
      <c r="G5036" t="s">
        <v>3602</v>
      </c>
      <c r="H5036" s="5">
        <v>60644.56</v>
      </c>
      <c r="I5036">
        <f>IFERROR(VLOOKUP(G5036,'NCES Match'!$A$2:$B$1307,2,FALSE),"")</f>
        <v>4800124</v>
      </c>
      <c r="J5036" cm="1">
        <f t="array" ref="J5036">IFERROR(_xlfn.IFS(B5036=2015,H5036/$O$13,B5036=2016,H5036/$O$14,B5036=2017,H5036/$O$15,B5036=2018,H5036/$O$16,B5036=2019,H5036/$O$17,B5036=2020,H5036/$O$18,B5036=2021,H5036/$O$19,B5036=2022,H5036/$O$20),"")</f>
        <v>3.1028365563740617E-5</v>
      </c>
      <c r="K5036" s="3" cm="1">
        <f t="array" ref="K5036">IFERROR(_xlfn.IFS(B5036=2015,J5036*$P$4,B5036=2016,J5036*$P$5,B5036=2017,J5036*$P$6,B5036=2018,J5036*$P$7,B5036=2019,J5036*$P$8,B5036=2020,J5036*$P$9,B5036=2021,J5036*$P$10,B5036=2022,J5036*$P$11),"")</f>
        <v>66417.870083872782</v>
      </c>
      <c r="L5036" s="3">
        <f t="shared" si="79"/>
        <v>127062.43008387278</v>
      </c>
    </row>
    <row r="5037" spans="1:12">
      <c r="A5037">
        <v>4800124</v>
      </c>
      <c r="B5037">
        <v>2022</v>
      </c>
      <c r="D5037" t="s">
        <v>3600</v>
      </c>
      <c r="E5037" t="s">
        <v>3601</v>
      </c>
      <c r="F5037" t="s">
        <v>4101</v>
      </c>
      <c r="G5037" t="s">
        <v>3602</v>
      </c>
      <c r="H5037" s="5">
        <v>68251.98</v>
      </c>
      <c r="I5037">
        <f>IFERROR(VLOOKUP(G5037,'NCES Match'!$A$2:$B$1307,2,FALSE),"")</f>
        <v>4800124</v>
      </c>
      <c r="J5037" cm="1">
        <f t="array" ref="J5037">IFERROR(_xlfn.IFS(B5037=2015,H5037/$O$13,B5037=2016,H5037/$O$14,B5037=2017,H5037/$O$15,B5037=2018,H5037/$O$16,B5037=2019,H5037/$O$17,B5037=2020,H5037/$O$18,B5037=2021,H5037/$O$19,B5037=2022,H5037/$O$20),"")</f>
        <v>2.9978361041835144E-5</v>
      </c>
      <c r="K5037" s="3" cm="1">
        <f t="array" ref="K5037">IFERROR(_xlfn.IFS(B5037=2015,J5037*$P$4,B5037=2016,J5037*$P$5,B5037=2017,J5037*$P$6,B5037=2018,J5037*$P$7,B5037=2019,J5037*$P$8,B5037=2020,J5037*$P$9,B5037=2021,J5037*$P$10,B5037=2022,J5037*$P$11),"")</f>
        <v>64557.891051324441</v>
      </c>
      <c r="L5037" s="3">
        <f t="shared" si="79"/>
        <v>132809.87105132444</v>
      </c>
    </row>
    <row r="5038" spans="1:12">
      <c r="A5038">
        <v>4800124</v>
      </c>
      <c r="B5038">
        <v>2023</v>
      </c>
      <c r="D5038" t="s">
        <v>3600</v>
      </c>
      <c r="E5038" t="s">
        <v>3601</v>
      </c>
      <c r="F5038" t="s">
        <v>4101</v>
      </c>
      <c r="G5038" t="s">
        <v>3602</v>
      </c>
      <c r="H5038" s="5">
        <v>75002.02</v>
      </c>
      <c r="I5038">
        <f>IFERROR(VLOOKUP(G5038,'NCES Match'!$A$2:$B$1307,2,FALSE),"")</f>
        <v>4800124</v>
      </c>
      <c r="J5038" t="str" cm="1">
        <f t="array" ref="J5038">IFERROR(_xlfn.IFS(B5038=2015,H5038/$O$13,B5038=2016,H5038/$O$14,B5038=2017,H5038/$O$15,B5038=2018,H5038/$O$16,B5038=2019,H5038/$O$17,B5038=2020,H5038/$O$18,B5038=2021,H5038/$O$19,B5038=2022,H5038/$O$20),"")</f>
        <v/>
      </c>
      <c r="K5038" s="3" t="str" cm="1">
        <f t="array" ref="K5038">IFERROR(_xlfn.IFS(B5038=2015,J5038*$P$4,B5038=2016,J5038*$P$5,B5038=2017,J5038*$P$6,B5038=2018,J5038*$P$7,B5038=2019,J5038*$P$8,B5038=2020,J5038*$P$9,B5038=2021,J5038*$P$10,B5038=2022,J5038*$P$11),"")</f>
        <v/>
      </c>
      <c r="L5038" s="3">
        <f t="shared" si="79"/>
        <v>75002.02</v>
      </c>
    </row>
    <row r="5039" spans="1:12">
      <c r="A5039">
        <v>4800125</v>
      </c>
      <c r="B5039">
        <v>2015</v>
      </c>
      <c r="C5039" t="s">
        <v>3521</v>
      </c>
      <c r="D5039" t="s">
        <v>3960</v>
      </c>
      <c r="E5039" t="s">
        <v>3961</v>
      </c>
      <c r="G5039" t="s">
        <v>3962</v>
      </c>
      <c r="H5039" s="5">
        <v>183898.3</v>
      </c>
      <c r="I5039">
        <f>IFERROR(VLOOKUP(G5039,'NCES Match'!$A$2:$B$1307,2,FALSE),"")</f>
        <v>4800125</v>
      </c>
      <c r="J5039" cm="1">
        <f t="array" ref="J5039">IFERROR(_xlfn.IFS(B5039=2015,H5039/$O$13,B5039=2016,H5039/$O$14,B5039=2017,H5039/$O$15,B5039=2018,H5039/$O$16,B5039=2019,H5039/$O$17,B5039=2020,H5039/$O$18,B5039=2021,H5039/$O$19,B5039=2022,H5039/$O$20),"")</f>
        <v>1.440666191102397E-4</v>
      </c>
      <c r="K5039" s="3" cm="1">
        <f t="array" ref="K5039">IFERROR(_xlfn.IFS(B5039=2015,J5039*$P$4,B5039=2016,J5039*$P$5,B5039=2017,J5039*$P$6,B5039=2018,J5039*$P$7,B5039=2019,J5039*$P$8,B5039=2020,J5039*$P$9,B5039=2021,J5039*$P$10,B5039=2022,J5039*$P$11),"")</f>
        <v>229279.57344109687</v>
      </c>
      <c r="L5039" s="3">
        <f t="shared" si="79"/>
        <v>413177.87344109686</v>
      </c>
    </row>
    <row r="5040" spans="1:12">
      <c r="A5040">
        <v>4800125</v>
      </c>
      <c r="B5040">
        <v>2016</v>
      </c>
      <c r="C5040" t="s">
        <v>4104</v>
      </c>
      <c r="D5040" t="s">
        <v>3960</v>
      </c>
      <c r="E5040" t="s">
        <v>3961</v>
      </c>
      <c r="F5040" t="s">
        <v>4101</v>
      </c>
      <c r="G5040" t="s">
        <v>3962</v>
      </c>
      <c r="H5040" s="5">
        <v>192179</v>
      </c>
      <c r="I5040">
        <f>IFERROR(VLOOKUP(G5040,'NCES Match'!$A$2:$B$1307,2,FALSE),"")</f>
        <v>4800125</v>
      </c>
      <c r="J5040" cm="1">
        <f t="array" ref="J5040">IFERROR(_xlfn.IFS(B5040=2015,H5040/$O$13,B5040=2016,H5040/$O$14,B5040=2017,H5040/$O$15,B5040=2018,H5040/$O$16,B5040=2019,H5040/$O$17,B5040=2020,H5040/$O$18,B5040=2021,H5040/$O$19,B5040=2022,H5040/$O$20),"")</f>
        <v>1.3757458667433908E-4</v>
      </c>
      <c r="K5040" s="3" cm="1">
        <f t="array" ref="K5040">IFERROR(_xlfn.IFS(B5040=2015,J5040*$P$4,B5040=2016,J5040*$P$5,B5040=2017,J5040*$P$6,B5040=2018,J5040*$P$7,B5040=2019,J5040*$P$8,B5040=2020,J5040*$P$9,B5040=2021,J5040*$P$10,B5040=2022,J5040*$P$11),"")</f>
        <v>230524.27636220696</v>
      </c>
      <c r="L5040" s="3">
        <f t="shared" si="79"/>
        <v>422703.27636220696</v>
      </c>
    </row>
    <row r="5041" spans="1:12">
      <c r="A5041">
        <v>4800125</v>
      </c>
      <c r="B5041">
        <v>2017</v>
      </c>
      <c r="D5041" t="s">
        <v>3960</v>
      </c>
      <c r="E5041" t="s">
        <v>3961</v>
      </c>
      <c r="F5041" t="s">
        <v>4101</v>
      </c>
      <c r="G5041" t="s">
        <v>3962</v>
      </c>
      <c r="H5041" s="5">
        <v>198578</v>
      </c>
      <c r="I5041">
        <f>IFERROR(VLOOKUP(G5041,'NCES Match'!$A$2:$B$1307,2,FALSE),"")</f>
        <v>4800125</v>
      </c>
      <c r="J5041" cm="1">
        <f t="array" ref="J5041">IFERROR(_xlfn.IFS(B5041=2015,H5041/$O$13,B5041=2016,H5041/$O$14,B5041=2017,H5041/$O$15,B5041=2018,H5041/$O$16,B5041=2019,H5041/$O$17,B5041=2020,H5041/$O$18,B5041=2021,H5041/$O$19,B5041=2022,H5041/$O$20),"")</f>
        <v>1.3690737139766313E-4</v>
      </c>
      <c r="K5041" s="3" cm="1">
        <f t="array" ref="K5041">IFERROR(_xlfn.IFS(B5041=2015,J5041*$P$4,B5041=2016,J5041*$P$5,B5041=2017,J5041*$P$6,B5041=2018,J5041*$P$7,B5041=2019,J5041*$P$8,B5041=2020,J5041*$P$9,B5041=2021,J5041*$P$10,B5041=2022,J5041*$P$11),"")</f>
        <v>232502.64529182651</v>
      </c>
      <c r="L5041" s="3">
        <f t="shared" si="79"/>
        <v>431080.64529182651</v>
      </c>
    </row>
    <row r="5042" spans="1:12">
      <c r="A5042">
        <v>4800125</v>
      </c>
      <c r="B5042">
        <v>2018</v>
      </c>
      <c r="D5042" t="s">
        <v>3960</v>
      </c>
      <c r="E5042" t="s">
        <v>3961</v>
      </c>
      <c r="F5042" t="s">
        <v>4101</v>
      </c>
      <c r="G5042" t="s">
        <v>3962</v>
      </c>
      <c r="H5042" s="5">
        <v>218218</v>
      </c>
      <c r="I5042">
        <f>IFERROR(VLOOKUP(G5042,'NCES Match'!$A$2:$B$1307,2,FALSE),"")</f>
        <v>4800125</v>
      </c>
      <c r="J5042" cm="1">
        <f t="array" ref="J5042">IFERROR(_xlfn.IFS(B5042=2015,H5042/$O$13,B5042=2016,H5042/$O$14,B5042=2017,H5042/$O$15,B5042=2018,H5042/$O$16,B5042=2019,H5042/$O$17,B5042=2020,H5042/$O$18,B5042=2021,H5042/$O$19,B5042=2022,H5042/$O$20),"")</f>
        <v>1.424000838438914E-4</v>
      </c>
      <c r="K5042" s="3" cm="1">
        <f t="array" ref="K5042">IFERROR(_xlfn.IFS(B5042=2015,J5042*$P$4,B5042=2016,J5042*$P$5,B5042=2017,J5042*$P$6,B5042=2018,J5042*$P$7,B5042=2019,J5042*$P$8,B5042=2020,J5042*$P$9,B5042=2021,J5042*$P$10,B5042=2022,J5042*$P$11),"")</f>
        <v>244480.05352305342</v>
      </c>
      <c r="L5042" s="3">
        <f t="shared" si="79"/>
        <v>462698.05352305342</v>
      </c>
    </row>
    <row r="5043" spans="1:12">
      <c r="A5043">
        <v>4800125</v>
      </c>
      <c r="B5043">
        <v>2019</v>
      </c>
      <c r="D5043" t="s">
        <v>3960</v>
      </c>
      <c r="E5043" t="s">
        <v>3961</v>
      </c>
      <c r="F5043" t="s">
        <v>4101</v>
      </c>
      <c r="G5043" t="s">
        <v>3962</v>
      </c>
      <c r="H5043" s="5">
        <v>225662</v>
      </c>
      <c r="I5043">
        <f>IFERROR(VLOOKUP(G5043,'NCES Match'!$A$2:$B$1307,2,FALSE),"")</f>
        <v>4800125</v>
      </c>
      <c r="J5043" cm="1">
        <f t="array" ref="J5043">IFERROR(_xlfn.IFS(B5043=2015,H5043/$O$13,B5043=2016,H5043/$O$14,B5043=2017,H5043/$O$15,B5043=2018,H5043/$O$16,B5043=2019,H5043/$O$17,B5043=2020,H5043/$O$18,B5043=2021,H5043/$O$19,B5043=2022,H5043/$O$20),"")</f>
        <v>1.4288467117288989E-4</v>
      </c>
      <c r="K5043" s="3" cm="1">
        <f t="array" ref="K5043">IFERROR(_xlfn.IFS(B5043=2015,J5043*$P$4,B5043=2016,J5043*$P$5,B5043=2017,J5043*$P$6,B5043=2018,J5043*$P$7,B5043=2019,J5043*$P$8,B5043=2020,J5043*$P$9,B5043=2021,J5043*$P$10,B5043=2022,J5043*$P$11),"")</f>
        <v>248322.98060339101</v>
      </c>
      <c r="L5043" s="3">
        <f t="shared" si="79"/>
        <v>473984.98060339101</v>
      </c>
    </row>
    <row r="5044" spans="1:12">
      <c r="A5044">
        <v>4800125</v>
      </c>
      <c r="B5044">
        <v>2020</v>
      </c>
      <c r="D5044" t="s">
        <v>3960</v>
      </c>
      <c r="E5044" t="s">
        <v>3961</v>
      </c>
      <c r="F5044" t="s">
        <v>4230</v>
      </c>
      <c r="G5044" t="s">
        <v>3962</v>
      </c>
      <c r="H5044" s="5">
        <v>430356</v>
      </c>
      <c r="I5044">
        <f>IFERROR(VLOOKUP(G5044,'NCES Match'!$A$2:$B$1307,2,FALSE),"")</f>
        <v>4800125</v>
      </c>
      <c r="J5044" cm="1">
        <f t="array" ref="J5044">IFERROR(_xlfn.IFS(B5044=2015,H5044/$O$13,B5044=2016,H5044/$O$14,B5044=2017,H5044/$O$15,B5044=2018,H5044/$O$16,B5044=2019,H5044/$O$17,B5044=2020,H5044/$O$18,B5044=2021,H5044/$O$19,B5044=2022,H5044/$O$20),"")</f>
        <v>2.3321317105745907E-4</v>
      </c>
      <c r="K5044" s="3" cm="1">
        <f t="array" ref="K5044">IFERROR(_xlfn.IFS(B5044=2015,J5044*$P$4,B5044=2016,J5044*$P$5,B5044=2017,J5044*$P$6,B5044=2018,J5044*$P$7,B5044=2019,J5044*$P$8,B5044=2020,J5044*$P$9,B5044=2021,J5044*$P$10,B5044=2022,J5044*$P$11),"")</f>
        <v>491614.02108420024</v>
      </c>
      <c r="L5044" s="3">
        <f t="shared" si="79"/>
        <v>921970.02108420024</v>
      </c>
    </row>
    <row r="5045" spans="1:12">
      <c r="A5045">
        <v>4800125</v>
      </c>
      <c r="B5045">
        <v>2021</v>
      </c>
      <c r="D5045" t="s">
        <v>3960</v>
      </c>
      <c r="E5045" t="s">
        <v>3961</v>
      </c>
      <c r="F5045" t="s">
        <v>4101</v>
      </c>
      <c r="G5045" t="s">
        <v>3962</v>
      </c>
      <c r="H5045" s="5">
        <v>511520.44</v>
      </c>
      <c r="I5045">
        <f>IFERROR(VLOOKUP(G5045,'NCES Match'!$A$2:$B$1307,2,FALSE),"")</f>
        <v>4800125</v>
      </c>
      <c r="J5045" cm="1">
        <f t="array" ref="J5045">IFERROR(_xlfn.IFS(B5045=2015,H5045/$O$13,B5045=2016,H5045/$O$14,B5045=2017,H5045/$O$15,B5045=2018,H5045/$O$16,B5045=2019,H5045/$O$17,B5045=2020,H5045/$O$18,B5045=2021,H5045/$O$19,B5045=2022,H5045/$O$20),"")</f>
        <v>2.6171586050991954E-4</v>
      </c>
      <c r="K5045" s="3" cm="1">
        <f t="array" ref="K5045">IFERROR(_xlfn.IFS(B5045=2015,J5045*$P$4,B5045=2016,J5045*$P$5,B5045=2017,J5045*$P$6,B5045=2018,J5045*$P$7,B5045=2019,J5045*$P$8,B5045=2020,J5045*$P$9,B5045=2021,J5045*$P$10,B5045=2022,J5045*$P$11),"")</f>
        <v>560216.74704483699</v>
      </c>
      <c r="L5045" s="3">
        <f t="shared" si="79"/>
        <v>1071737.187044837</v>
      </c>
    </row>
    <row r="5046" spans="1:12">
      <c r="A5046">
        <v>4800125</v>
      </c>
      <c r="B5046">
        <v>2022</v>
      </c>
      <c r="D5046" t="s">
        <v>3960</v>
      </c>
      <c r="E5046" t="s">
        <v>3961</v>
      </c>
      <c r="F5046" t="s">
        <v>4101</v>
      </c>
      <c r="G5046" t="s">
        <v>3962</v>
      </c>
      <c r="H5046" s="5">
        <v>560660.79</v>
      </c>
      <c r="I5046">
        <f>IFERROR(VLOOKUP(G5046,'NCES Match'!$A$2:$B$1307,2,FALSE),"")</f>
        <v>4800125</v>
      </c>
      <c r="J5046" cm="1">
        <f t="array" ref="J5046">IFERROR(_xlfn.IFS(B5046=2015,H5046/$O$13,B5046=2016,H5046/$O$14,B5046=2017,H5046/$O$15,B5046=2018,H5046/$O$16,B5046=2019,H5046/$O$17,B5046=2020,H5046/$O$18,B5046=2021,H5046/$O$19,B5046=2022,H5046/$O$20),"")</f>
        <v>2.4625939913568097E-4</v>
      </c>
      <c r="K5046" s="3" cm="1">
        <f t="array" ref="K5046">IFERROR(_xlfn.IFS(B5046=2015,J5046*$P$4,B5046=2016,J5046*$P$5,B5046=2017,J5046*$P$6,B5046=2018,J5046*$P$7,B5046=2019,J5046*$P$8,B5046=2020,J5046*$P$9,B5046=2021,J5046*$P$10,B5046=2022,J5046*$P$11),"")</f>
        <v>530315.43110646005</v>
      </c>
      <c r="L5046" s="3">
        <f t="shared" si="79"/>
        <v>1090976.2211064601</v>
      </c>
    </row>
    <row r="5047" spans="1:12">
      <c r="A5047">
        <v>4800125</v>
      </c>
      <c r="B5047">
        <v>2023</v>
      </c>
      <c r="D5047" t="s">
        <v>3960</v>
      </c>
      <c r="E5047" t="s">
        <v>3961</v>
      </c>
      <c r="F5047" t="s">
        <v>4101</v>
      </c>
      <c r="G5047" t="s">
        <v>3962</v>
      </c>
      <c r="H5047" s="5">
        <v>693220.01</v>
      </c>
      <c r="I5047">
        <f>IFERROR(VLOOKUP(G5047,'NCES Match'!$A$2:$B$1307,2,FALSE),"")</f>
        <v>4800125</v>
      </c>
      <c r="J5047" t="str" cm="1">
        <f t="array" ref="J5047">IFERROR(_xlfn.IFS(B5047=2015,H5047/$O$13,B5047=2016,H5047/$O$14,B5047=2017,H5047/$O$15,B5047=2018,H5047/$O$16,B5047=2019,H5047/$O$17,B5047=2020,H5047/$O$18,B5047=2021,H5047/$O$19,B5047=2022,H5047/$O$20),"")</f>
        <v/>
      </c>
      <c r="K5047" s="3" t="str" cm="1">
        <f t="array" ref="K5047">IFERROR(_xlfn.IFS(B5047=2015,J5047*$P$4,B5047=2016,J5047*$P$5,B5047=2017,J5047*$P$6,B5047=2018,J5047*$P$7,B5047=2019,J5047*$P$8,B5047=2020,J5047*$P$9,B5047=2021,J5047*$P$10,B5047=2022,J5047*$P$11),"")</f>
        <v/>
      </c>
      <c r="L5047" s="3">
        <f t="shared" si="79"/>
        <v>693220.01</v>
      </c>
    </row>
    <row r="5048" spans="1:12">
      <c r="A5048">
        <v>4800069</v>
      </c>
      <c r="B5048">
        <v>2015</v>
      </c>
      <c r="C5048" t="s">
        <v>3521</v>
      </c>
      <c r="D5048" t="s">
        <v>4044</v>
      </c>
      <c r="E5048" t="s">
        <v>4045</v>
      </c>
      <c r="G5048" t="s">
        <v>4046</v>
      </c>
      <c r="H5048" s="5">
        <v>74266.42</v>
      </c>
      <c r="I5048">
        <f>IFERROR(VLOOKUP(G5048,'NCES Match'!$A$2:$B$1307,2,FALSE),"")</f>
        <v>4800069</v>
      </c>
      <c r="J5048" cm="1">
        <f t="array" ref="J5048">IFERROR(_xlfn.IFS(B5048=2015,H5048/$O$13,B5048=2016,H5048/$O$14,B5048=2017,H5048/$O$15,B5048=2018,H5048/$O$16,B5048=2019,H5048/$O$17,B5048=2020,H5048/$O$18,B5048=2021,H5048/$O$19,B5048=2022,H5048/$O$20),"")</f>
        <v>5.8180592440610311E-5</v>
      </c>
      <c r="K5048" s="3" cm="1">
        <f t="array" ref="K5048">IFERROR(_xlfn.IFS(B5048=2015,J5048*$P$4,B5048=2016,J5048*$P$5,B5048=2017,J5048*$P$6,B5048=2018,J5048*$P$7,B5048=2019,J5048*$P$8,B5048=2020,J5048*$P$9,B5048=2021,J5048*$P$10,B5048=2022,J5048*$P$11),"")</f>
        <v>92593.423096338272</v>
      </c>
      <c r="L5048" s="3">
        <f t="shared" si="79"/>
        <v>166859.84309633827</v>
      </c>
    </row>
    <row r="5049" spans="1:12">
      <c r="A5049">
        <v>4800069</v>
      </c>
      <c r="B5049">
        <v>2016</v>
      </c>
      <c r="C5049" t="s">
        <v>4104</v>
      </c>
      <c r="D5049" t="s">
        <v>4044</v>
      </c>
      <c r="E5049" t="s">
        <v>4045</v>
      </c>
      <c r="F5049" t="s">
        <v>4101</v>
      </c>
      <c r="G5049" t="s">
        <v>4046</v>
      </c>
      <c r="H5049" s="5">
        <v>54188</v>
      </c>
      <c r="I5049">
        <f>IFERROR(VLOOKUP(G5049,'NCES Match'!$A$2:$B$1307,2,FALSE),"")</f>
        <v>4800069</v>
      </c>
      <c r="J5049" cm="1">
        <f t="array" ref="J5049">IFERROR(_xlfn.IFS(B5049=2015,H5049/$O$13,B5049=2016,H5049/$O$14,B5049=2017,H5049/$O$15,B5049=2018,H5049/$O$16,B5049=2019,H5049/$O$17,B5049=2020,H5049/$O$18,B5049=2021,H5049/$O$19,B5049=2022,H5049/$O$20),"")</f>
        <v>3.8791396056328143E-5</v>
      </c>
      <c r="K5049" s="3" cm="1">
        <f t="array" ref="K5049">IFERROR(_xlfn.IFS(B5049=2015,J5049*$P$4,B5049=2016,J5049*$P$5,B5049=2017,J5049*$P$6,B5049=2018,J5049*$P$7,B5049=2019,J5049*$P$8,B5049=2020,J5049*$P$9,B5049=2021,J5049*$P$10,B5049=2022,J5049*$P$11),"")</f>
        <v>65000.075385527402</v>
      </c>
      <c r="L5049" s="3">
        <f t="shared" si="79"/>
        <v>119188.07538552739</v>
      </c>
    </row>
    <row r="5050" spans="1:12">
      <c r="A5050">
        <v>4800069</v>
      </c>
      <c r="B5050">
        <v>2017</v>
      </c>
      <c r="D5050" t="s">
        <v>4044</v>
      </c>
      <c r="E5050" t="s">
        <v>4045</v>
      </c>
      <c r="F5050" t="s">
        <v>4101</v>
      </c>
      <c r="G5050" t="s">
        <v>4046</v>
      </c>
      <c r="H5050" s="5">
        <v>64664</v>
      </c>
      <c r="I5050">
        <f>IFERROR(VLOOKUP(G5050,'NCES Match'!$A$2:$B$1307,2,FALSE),"")</f>
        <v>4800069</v>
      </c>
      <c r="J5050" cm="1">
        <f t="array" ref="J5050">IFERROR(_xlfn.IFS(B5050=2015,H5050/$O$13,B5050=2016,H5050/$O$14,B5050=2017,H5050/$O$15,B5050=2018,H5050/$O$16,B5050=2019,H5050/$O$17,B5050=2020,H5050/$O$18,B5050=2021,H5050/$O$19,B5050=2022,H5050/$O$20),"")</f>
        <v>4.4581868404649506E-5</v>
      </c>
      <c r="K5050" s="3" cm="1">
        <f t="array" ref="K5050">IFERROR(_xlfn.IFS(B5050=2015,J5050*$P$4,B5050=2016,J5050*$P$5,B5050=2017,J5050*$P$6,B5050=2018,J5050*$P$7,B5050=2019,J5050*$P$8,B5050=2020,J5050*$P$9,B5050=2021,J5050*$P$10,B5050=2022,J5050*$P$11),"")</f>
        <v>75711.060918886637</v>
      </c>
      <c r="L5050" s="3">
        <f t="shared" si="79"/>
        <v>140375.06091888662</v>
      </c>
    </row>
    <row r="5051" spans="1:12">
      <c r="A5051">
        <v>4800069</v>
      </c>
      <c r="B5051">
        <v>2018</v>
      </c>
      <c r="D5051" t="s">
        <v>4044</v>
      </c>
      <c r="E5051" t="s">
        <v>4045</v>
      </c>
      <c r="F5051" t="s">
        <v>4101</v>
      </c>
      <c r="G5051" t="s">
        <v>4046</v>
      </c>
      <c r="H5051" s="5">
        <v>74306</v>
      </c>
      <c r="I5051">
        <f>IFERROR(VLOOKUP(G5051,'NCES Match'!$A$2:$B$1307,2,FALSE),"")</f>
        <v>4800069</v>
      </c>
      <c r="J5051" cm="1">
        <f t="array" ref="J5051">IFERROR(_xlfn.IFS(B5051=2015,H5051/$O$13,B5051=2016,H5051/$O$14,B5051=2017,H5051/$O$15,B5051=2018,H5051/$O$16,B5051=2019,H5051/$O$17,B5051=2020,H5051/$O$18,B5051=2021,H5051/$O$19,B5051=2022,H5051/$O$20),"")</f>
        <v>4.8489036789376649E-5</v>
      </c>
      <c r="K5051" s="3" cm="1">
        <f t="array" ref="K5051">IFERROR(_xlfn.IFS(B5051=2015,J5051*$P$4,B5051=2016,J5051*$P$5,B5051=2017,J5051*$P$6,B5051=2018,J5051*$P$7,B5051=2019,J5051*$P$8,B5051=2020,J5051*$P$9,B5051=2021,J5051*$P$10,B5051=2022,J5051*$P$11),"")</f>
        <v>83248.562708319238</v>
      </c>
      <c r="L5051" s="3">
        <f t="shared" si="79"/>
        <v>157554.56270831922</v>
      </c>
    </row>
    <row r="5052" spans="1:12">
      <c r="A5052">
        <v>4800069</v>
      </c>
      <c r="B5052">
        <v>2019</v>
      </c>
      <c r="D5052" t="s">
        <v>4044</v>
      </c>
      <c r="E5052" t="s">
        <v>4045</v>
      </c>
      <c r="F5052" t="s">
        <v>4101</v>
      </c>
      <c r="G5052" t="s">
        <v>4046</v>
      </c>
      <c r="H5052" s="5">
        <v>66891</v>
      </c>
      <c r="I5052">
        <f>IFERROR(VLOOKUP(G5052,'NCES Match'!$A$2:$B$1307,2,FALSE),"")</f>
        <v>4800069</v>
      </c>
      <c r="J5052" cm="1">
        <f t="array" ref="J5052">IFERROR(_xlfn.IFS(B5052=2015,H5052/$O$13,B5052=2016,H5052/$O$14,B5052=2017,H5052/$O$15,B5052=2018,H5052/$O$16,B5052=2019,H5052/$O$17,B5052=2020,H5052/$O$18,B5052=2021,H5052/$O$19,B5052=2022,H5052/$O$20),"")</f>
        <v>4.2354045162348011E-5</v>
      </c>
      <c r="K5052" s="3" cm="1">
        <f t="array" ref="K5052">IFERROR(_xlfn.IFS(B5052=2015,J5052*$P$4,B5052=2016,J5052*$P$5,B5052=2017,J5052*$P$6,B5052=2018,J5052*$P$7,B5052=2019,J5052*$P$8,B5052=2020,J5052*$P$9,B5052=2021,J5052*$P$10,B5052=2022,J5052*$P$11),"")</f>
        <v>73608.194979843436</v>
      </c>
      <c r="L5052" s="3">
        <f t="shared" si="79"/>
        <v>140499.19497984345</v>
      </c>
    </row>
    <row r="5053" spans="1:12">
      <c r="A5053">
        <v>4800069</v>
      </c>
      <c r="B5053">
        <v>2020</v>
      </c>
      <c r="D5053" t="s">
        <v>4044</v>
      </c>
      <c r="E5053" t="s">
        <v>4045</v>
      </c>
      <c r="F5053" t="s">
        <v>4230</v>
      </c>
      <c r="G5053" t="s">
        <v>4329</v>
      </c>
      <c r="H5053" s="5">
        <v>124110</v>
      </c>
      <c r="I5053">
        <f>IFERROR(VLOOKUP(G5053,'NCES Match'!$A$2:$B$1307,2,FALSE),"")</f>
        <v>4800069</v>
      </c>
      <c r="J5053" cm="1">
        <f t="array" ref="J5053">IFERROR(_xlfn.IFS(B5053=2015,H5053/$O$13,B5053=2016,H5053/$O$14,B5053=2017,H5053/$O$15,B5053=2018,H5053/$O$16,B5053=2019,H5053/$O$17,B5053=2020,H5053/$O$18,B5053=2021,H5053/$O$19,B5053=2022,H5053/$O$20),"")</f>
        <v>6.7256147607890315E-5</v>
      </c>
      <c r="K5053" s="3" cm="1">
        <f t="array" ref="K5053">IFERROR(_xlfn.IFS(B5053=2015,J5053*$P$4,B5053=2016,J5053*$P$5,B5053=2017,J5053*$P$6,B5053=2018,J5053*$P$7,B5053=2019,J5053*$P$8,B5053=2020,J5053*$P$9,B5053=2021,J5053*$P$10,B5053=2022,J5053*$P$11),"")</f>
        <v>141776.1484834883</v>
      </c>
      <c r="L5053" s="3">
        <f t="shared" si="79"/>
        <v>265886.1484834883</v>
      </c>
    </row>
    <row r="5054" spans="1:12">
      <c r="A5054">
        <v>4800069</v>
      </c>
      <c r="B5054">
        <v>2021</v>
      </c>
      <c r="D5054" t="s">
        <v>4044</v>
      </c>
      <c r="E5054" t="s">
        <v>4045</v>
      </c>
      <c r="F5054" t="s">
        <v>4101</v>
      </c>
      <c r="G5054" t="s">
        <v>4329</v>
      </c>
      <c r="H5054" s="5">
        <v>156011.93</v>
      </c>
      <c r="I5054">
        <f>IFERROR(VLOOKUP(G5054,'NCES Match'!$A$2:$B$1307,2,FALSE),"")</f>
        <v>4800069</v>
      </c>
      <c r="J5054" cm="1">
        <f t="array" ref="J5054">IFERROR(_xlfn.IFS(B5054=2015,H5054/$O$13,B5054=2016,H5054/$O$14,B5054=2017,H5054/$O$15,B5054=2018,H5054/$O$16,B5054=2019,H5054/$O$17,B5054=2020,H5054/$O$18,B5054=2021,H5054/$O$19,B5054=2022,H5054/$O$20),"")</f>
        <v>7.9822414349196551E-5</v>
      </c>
      <c r="K5054" s="3" cm="1">
        <f t="array" ref="K5054">IFERROR(_xlfn.IFS(B5054=2015,J5054*$P$4,B5054=2016,J5054*$P$5,B5054=2017,J5054*$P$6,B5054=2018,J5054*$P$7,B5054=2019,J5054*$P$8,B5054=2020,J5054*$P$9,B5054=2021,J5054*$P$10,B5054=2022,J5054*$P$11),"")</f>
        <v>170864.13189038314</v>
      </c>
      <c r="L5054" s="3">
        <f t="shared" si="79"/>
        <v>326876.06189038313</v>
      </c>
    </row>
    <row r="5055" spans="1:12">
      <c r="A5055">
        <v>4800069</v>
      </c>
      <c r="B5055">
        <v>2022</v>
      </c>
      <c r="D5055" t="s">
        <v>4044</v>
      </c>
      <c r="E5055" t="s">
        <v>4045</v>
      </c>
      <c r="F5055" t="s">
        <v>4101</v>
      </c>
      <c r="G5055" t="s">
        <v>4329</v>
      </c>
      <c r="H5055" s="5">
        <v>155426.42000000001</v>
      </c>
      <c r="I5055">
        <f>IFERROR(VLOOKUP(G5055,'NCES Match'!$A$2:$B$1307,2,FALSE),"")</f>
        <v>4800069</v>
      </c>
      <c r="J5055" cm="1">
        <f t="array" ref="J5055">IFERROR(_xlfn.IFS(B5055=2015,H5055/$O$13,B5055=2016,H5055/$O$14,B5055=2017,H5055/$O$15,B5055=2018,H5055/$O$16,B5055=2019,H5055/$O$17,B5055=2020,H5055/$O$18,B5055=2021,H5055/$O$19,B5055=2022,H5055/$O$20),"")</f>
        <v>6.8268046351181415E-5</v>
      </c>
      <c r="K5055" s="3" cm="1">
        <f t="array" ref="K5055">IFERROR(_xlfn.IFS(B5055=2015,J5055*$P$4,B5055=2016,J5055*$P$5,B5055=2017,J5055*$P$6,B5055=2018,J5055*$P$7,B5055=2019,J5055*$P$8,B5055=2020,J5055*$P$9,B5055=2021,J5055*$P$10,B5055=2022,J5055*$P$11),"")</f>
        <v>147014.07767008949</v>
      </c>
      <c r="L5055" s="3">
        <f t="shared" si="79"/>
        <v>302440.49767008948</v>
      </c>
    </row>
    <row r="5056" spans="1:12">
      <c r="A5056">
        <v>4800069</v>
      </c>
      <c r="B5056">
        <v>2023</v>
      </c>
      <c r="D5056" t="s">
        <v>4044</v>
      </c>
      <c r="E5056" t="s">
        <v>4045</v>
      </c>
      <c r="F5056" t="s">
        <v>4101</v>
      </c>
      <c r="G5056" t="s">
        <v>4046</v>
      </c>
      <c r="H5056" s="5">
        <v>170073.78</v>
      </c>
      <c r="I5056">
        <f>IFERROR(VLOOKUP(G5056,'NCES Match'!$A$2:$B$1307,2,FALSE),"")</f>
        <v>4800069</v>
      </c>
      <c r="J5056" t="str" cm="1">
        <f t="array" ref="J5056">IFERROR(_xlfn.IFS(B5056=2015,H5056/$O$13,B5056=2016,H5056/$O$14,B5056=2017,H5056/$O$15,B5056=2018,H5056/$O$16,B5056=2019,H5056/$O$17,B5056=2020,H5056/$O$18,B5056=2021,H5056/$O$19,B5056=2022,H5056/$O$20),"")</f>
        <v/>
      </c>
      <c r="K5056" s="3" t="str" cm="1">
        <f t="array" ref="K5056">IFERROR(_xlfn.IFS(B5056=2015,J5056*$P$4,B5056=2016,J5056*$P$5,B5056=2017,J5056*$P$6,B5056=2018,J5056*$P$7,B5056=2019,J5056*$P$8,B5056=2020,J5056*$P$9,B5056=2021,J5056*$P$10,B5056=2022,J5056*$P$11),"")</f>
        <v/>
      </c>
      <c r="L5056" s="3">
        <f t="shared" si="79"/>
        <v>170073.78</v>
      </c>
    </row>
    <row r="5057" spans="1:12">
      <c r="A5057">
        <v>4800127</v>
      </c>
      <c r="B5057">
        <v>2015</v>
      </c>
      <c r="C5057" t="s">
        <v>3521</v>
      </c>
      <c r="D5057" t="s">
        <v>3624</v>
      </c>
      <c r="E5057" t="s">
        <v>3625</v>
      </c>
      <c r="G5057" t="s">
        <v>3626</v>
      </c>
      <c r="H5057" s="5">
        <v>6621.18</v>
      </c>
      <c r="I5057">
        <f>IFERROR(VLOOKUP(G5057,'NCES Match'!$A$2:$B$1307,2,FALSE),"")</f>
        <v>4800127</v>
      </c>
      <c r="J5057" cm="1">
        <f t="array" ref="J5057">IFERROR(_xlfn.IFS(B5057=2015,H5057/$O$13,B5057=2016,H5057/$O$14,B5057=2017,H5057/$O$15,B5057=2018,H5057/$O$16,B5057=2019,H5057/$O$17,B5057=2020,H5057/$O$18,B5057=2021,H5057/$O$19,B5057=2022,H5057/$O$20),"")</f>
        <v>5.1870572872089465E-6</v>
      </c>
      <c r="K5057" s="3" cm="1">
        <f t="array" ref="K5057">IFERROR(_xlfn.IFS(B5057=2015,J5057*$P$4,B5057=2016,J5057*$P$5,B5057=2017,J5057*$P$6,B5057=2018,J5057*$P$7,B5057=2019,J5057*$P$8,B5057=2020,J5057*$P$9,B5057=2021,J5057*$P$10,B5057=2022,J5057*$P$11),"")</f>
        <v>8255.1134299595051</v>
      </c>
      <c r="L5057" s="3">
        <f t="shared" si="79"/>
        <v>14876.293429959505</v>
      </c>
    </row>
    <row r="5058" spans="1:12">
      <c r="A5058">
        <v>4800127</v>
      </c>
      <c r="B5058">
        <v>2016</v>
      </c>
      <c r="C5058" t="s">
        <v>4104</v>
      </c>
      <c r="D5058" t="s">
        <v>3624</v>
      </c>
      <c r="E5058" t="s">
        <v>3625</v>
      </c>
      <c r="F5058" t="s">
        <v>4101</v>
      </c>
      <c r="G5058" t="s">
        <v>3626</v>
      </c>
      <c r="H5058" s="5">
        <v>4922</v>
      </c>
      <c r="I5058">
        <f>IFERROR(VLOOKUP(G5058,'NCES Match'!$A$2:$B$1307,2,FALSE),"")</f>
        <v>4800127</v>
      </c>
      <c r="J5058" cm="1">
        <f t="array" ref="J5058">IFERROR(_xlfn.IFS(B5058=2015,H5058/$O$13,B5058=2016,H5058/$O$14,B5058=2017,H5058/$O$15,B5058=2018,H5058/$O$16,B5058=2019,H5058/$O$17,B5058=2020,H5058/$O$18,B5058=2021,H5058/$O$19,B5058=2022,H5058/$O$20),"")</f>
        <v>3.5234969253201285E-6</v>
      </c>
      <c r="K5058" s="3" cm="1">
        <f t="array" ref="K5058">IFERROR(_xlfn.IFS(B5058=2015,J5058*$P$4,B5058=2016,J5058*$P$5,B5058=2017,J5058*$P$6,B5058=2018,J5058*$P$7,B5058=2019,J5058*$P$8,B5058=2020,J5058*$P$9,B5058=2021,J5058*$P$10,B5058=2022,J5058*$P$11),"")</f>
        <v>5904.0815502983296</v>
      </c>
      <c r="L5058" s="3">
        <f t="shared" si="79"/>
        <v>10826.08155029833</v>
      </c>
    </row>
    <row r="5059" spans="1:12">
      <c r="A5059">
        <v>4800127</v>
      </c>
      <c r="B5059">
        <v>2017</v>
      </c>
      <c r="D5059" t="s">
        <v>3624</v>
      </c>
      <c r="E5059" t="s">
        <v>3625</v>
      </c>
      <c r="F5059" t="s">
        <v>4101</v>
      </c>
      <c r="G5059" t="s">
        <v>3626</v>
      </c>
      <c r="H5059" s="5">
        <v>7547</v>
      </c>
      <c r="I5059">
        <f>IFERROR(VLOOKUP(G5059,'NCES Match'!$A$2:$B$1307,2,FALSE),"")</f>
        <v>4800127</v>
      </c>
      <c r="J5059" cm="1">
        <f t="array" ref="J5059">IFERROR(_xlfn.IFS(B5059=2015,H5059/$O$13,B5059=2016,H5059/$O$14,B5059=2017,H5059/$O$15,B5059=2018,H5059/$O$16,B5059=2019,H5059/$O$17,B5059=2020,H5059/$O$18,B5059=2021,H5059/$O$19,B5059=2022,H5059/$O$20),"")</f>
        <v>5.2031943716734162E-6</v>
      </c>
      <c r="K5059" s="3" cm="1">
        <f t="array" ref="K5059">IFERROR(_xlfn.IFS(B5059=2015,J5059*$P$4,B5059=2016,J5059*$P$5,B5059=2017,J5059*$P$6,B5059=2018,J5059*$P$7,B5059=2019,J5059*$P$8,B5059=2020,J5059*$P$9,B5059=2021,J5059*$P$10,B5059=2022,J5059*$P$11),"")</f>
        <v>8836.3135091370368</v>
      </c>
      <c r="L5059" s="3">
        <f t="shared" ref="L5059:L5122" si="80">SUM(H5059,K5059)</f>
        <v>16383.313509137037</v>
      </c>
    </row>
    <row r="5060" spans="1:12">
      <c r="A5060">
        <v>4800127</v>
      </c>
      <c r="B5060">
        <v>2018</v>
      </c>
      <c r="D5060" t="s">
        <v>3624</v>
      </c>
      <c r="E5060" t="s">
        <v>3625</v>
      </c>
      <c r="F5060" t="s">
        <v>4101</v>
      </c>
      <c r="G5060" t="s">
        <v>3626</v>
      </c>
      <c r="H5060" s="5">
        <v>7905</v>
      </c>
      <c r="I5060">
        <f>IFERROR(VLOOKUP(G5060,'NCES Match'!$A$2:$B$1307,2,FALSE),"")</f>
        <v>4800127</v>
      </c>
      <c r="J5060" cm="1">
        <f t="array" ref="J5060">IFERROR(_xlfn.IFS(B5060=2015,H5060/$O$13,B5060=2016,H5060/$O$14,B5060=2017,H5060/$O$15,B5060=2018,H5060/$O$16,B5060=2019,H5060/$O$17,B5060=2020,H5060/$O$18,B5060=2021,H5060/$O$19,B5060=2022,H5060/$O$20),"")</f>
        <v>5.1584775902352762E-6</v>
      </c>
      <c r="K5060" s="3" cm="1">
        <f t="array" ref="K5060">IFERROR(_xlfn.IFS(B5060=2015,J5060*$P$4,B5060=2016,J5060*$P$5,B5060=2017,J5060*$P$6,B5060=2018,J5060*$P$7,B5060=2019,J5060*$P$8,B5060=2020,J5060*$P$9,B5060=2021,J5060*$P$10,B5060=2022,J5060*$P$11),"")</f>
        <v>8856.3492612879654</v>
      </c>
      <c r="L5060" s="3">
        <f t="shared" si="80"/>
        <v>16761.349261287964</v>
      </c>
    </row>
    <row r="5061" spans="1:12">
      <c r="A5061">
        <v>4800127</v>
      </c>
      <c r="B5061">
        <v>2019</v>
      </c>
      <c r="D5061" t="s">
        <v>3624</v>
      </c>
      <c r="E5061" t="s">
        <v>3625</v>
      </c>
      <c r="F5061" t="s">
        <v>4101</v>
      </c>
      <c r="G5061" t="s">
        <v>3626</v>
      </c>
      <c r="H5061" s="5">
        <v>12008</v>
      </c>
      <c r="I5061">
        <f>IFERROR(VLOOKUP(G5061,'NCES Match'!$A$2:$B$1307,2,FALSE),"")</f>
        <v>4800127</v>
      </c>
      <c r="J5061" cm="1">
        <f t="array" ref="J5061">IFERROR(_xlfn.IFS(B5061=2015,H5061/$O$13,B5061=2016,H5061/$O$14,B5061=2017,H5061/$O$15,B5061=2018,H5061/$O$16,B5061=2019,H5061/$O$17,B5061=2020,H5061/$O$18,B5061=2021,H5061/$O$19,B5061=2022,H5061/$O$20),"")</f>
        <v>7.6032257599598589E-6</v>
      </c>
      <c r="K5061" s="3" cm="1">
        <f t="array" ref="K5061">IFERROR(_xlfn.IFS(B5061=2015,J5061*$P$4,B5061=2016,J5061*$P$5,B5061=2017,J5061*$P$6,B5061=2018,J5061*$P$7,B5061=2019,J5061*$P$8,B5061=2020,J5061*$P$9,B5061=2021,J5061*$P$10,B5061=2022,J5061*$P$11),"")</f>
        <v>13213.843496403999</v>
      </c>
      <c r="L5061" s="3">
        <f t="shared" si="80"/>
        <v>25221.843496403999</v>
      </c>
    </row>
    <row r="5062" spans="1:12">
      <c r="A5062">
        <v>4800127</v>
      </c>
      <c r="B5062">
        <v>2020</v>
      </c>
      <c r="D5062" t="s">
        <v>3624</v>
      </c>
      <c r="E5062" t="s">
        <v>3625</v>
      </c>
      <c r="F5062" t="s">
        <v>4230</v>
      </c>
      <c r="G5062" t="s">
        <v>3626</v>
      </c>
      <c r="H5062" s="5">
        <v>14588</v>
      </c>
      <c r="I5062">
        <f>IFERROR(VLOOKUP(G5062,'NCES Match'!$A$2:$B$1307,2,FALSE),"")</f>
        <v>4800127</v>
      </c>
      <c r="J5062" cm="1">
        <f t="array" ref="J5062">IFERROR(_xlfn.IFS(B5062=2015,H5062/$O$13,B5062=2016,H5062/$O$14,B5062=2017,H5062/$O$15,B5062=2018,H5062/$O$16,B5062=2019,H5062/$O$17,B5062=2020,H5062/$O$18,B5062=2021,H5062/$O$19,B5062=2022,H5062/$O$20),"")</f>
        <v>7.9053475248078623E-6</v>
      </c>
      <c r="K5062" s="3" cm="1">
        <f t="array" ref="K5062">IFERROR(_xlfn.IFS(B5062=2015,J5062*$P$4,B5062=2016,J5062*$P$5,B5062=2017,J5062*$P$6,B5062=2018,J5062*$P$7,B5062=2019,J5062*$P$8,B5062=2020,J5062*$P$9,B5062=2021,J5062*$P$10,B5062=2022,J5062*$P$11),"")</f>
        <v>16664.494835848254</v>
      </c>
      <c r="L5062" s="3">
        <f t="shared" si="80"/>
        <v>31252.494835848254</v>
      </c>
    </row>
    <row r="5063" spans="1:12">
      <c r="A5063">
        <v>4800127</v>
      </c>
      <c r="B5063">
        <v>2021</v>
      </c>
      <c r="D5063" t="s">
        <v>3624</v>
      </c>
      <c r="E5063" t="s">
        <v>3625</v>
      </c>
      <c r="F5063" t="s">
        <v>4101</v>
      </c>
      <c r="G5063" t="s">
        <v>3626</v>
      </c>
      <c r="H5063" s="5">
        <v>15414.47</v>
      </c>
      <c r="I5063">
        <f>IFERROR(VLOOKUP(G5063,'NCES Match'!$A$2:$B$1307,2,FALSE),"")</f>
        <v>4800127</v>
      </c>
      <c r="J5063" cm="1">
        <f t="array" ref="J5063">IFERROR(_xlfn.IFS(B5063=2015,H5063/$O$13,B5063=2016,H5063/$O$14,B5063=2017,H5063/$O$15,B5063=2018,H5063/$O$16,B5063=2019,H5063/$O$17,B5063=2020,H5063/$O$18,B5063=2021,H5063/$O$19,B5063=2022,H5063/$O$20),"")</f>
        <v>7.8867059161005175E-6</v>
      </c>
      <c r="K5063" s="3" cm="1">
        <f t="array" ref="K5063">IFERROR(_xlfn.IFS(B5063=2015,J5063*$P$4,B5063=2016,J5063*$P$5,B5063=2017,J5063*$P$6,B5063=2018,J5063*$P$7,B5063=2019,J5063*$P$8,B5063=2020,J5063*$P$9,B5063=2021,J5063*$P$10,B5063=2022,J5063*$P$11),"")</f>
        <v>16881.914319631545</v>
      </c>
      <c r="L5063" s="3">
        <f t="shared" si="80"/>
        <v>32296.384319631543</v>
      </c>
    </row>
    <row r="5064" spans="1:12">
      <c r="A5064">
        <v>4800127</v>
      </c>
      <c r="B5064">
        <v>2022</v>
      </c>
      <c r="D5064" t="s">
        <v>3624</v>
      </c>
      <c r="E5064" t="s">
        <v>3625</v>
      </c>
      <c r="F5064" t="s">
        <v>4101</v>
      </c>
      <c r="G5064" t="s">
        <v>3626</v>
      </c>
      <c r="H5064" s="5">
        <v>8160.52</v>
      </c>
      <c r="I5064">
        <f>IFERROR(VLOOKUP(G5064,'NCES Match'!$A$2:$B$1307,2,FALSE),"")</f>
        <v>4800127</v>
      </c>
      <c r="J5064" cm="1">
        <f t="array" ref="J5064">IFERROR(_xlfn.IFS(B5064=2015,H5064/$O$13,B5064=2016,H5064/$O$14,B5064=2017,H5064/$O$15,B5064=2018,H5064/$O$16,B5064=2019,H5064/$O$17,B5064=2020,H5064/$O$18,B5064=2021,H5064/$O$19,B5064=2022,H5064/$O$20),"")</f>
        <v>3.5843504444723295E-6</v>
      </c>
      <c r="K5064" s="3" cm="1">
        <f t="array" ref="K5064">IFERROR(_xlfn.IFS(B5064=2015,J5064*$P$4,B5064=2016,J5064*$P$5,B5064=2017,J5064*$P$6,B5064=2018,J5064*$P$7,B5064=2019,J5064*$P$8,B5064=2020,J5064*$P$9,B5064=2021,J5064*$P$10,B5064=2022,J5064*$P$11),"")</f>
        <v>7718.8377697197084</v>
      </c>
      <c r="L5064" s="3">
        <f t="shared" si="80"/>
        <v>15879.357769719709</v>
      </c>
    </row>
    <row r="5065" spans="1:12">
      <c r="A5065">
        <v>4800127</v>
      </c>
      <c r="B5065">
        <v>2023</v>
      </c>
      <c r="D5065" t="s">
        <v>3624</v>
      </c>
      <c r="E5065" t="s">
        <v>3625</v>
      </c>
      <c r="F5065" t="s">
        <v>4101</v>
      </c>
      <c r="G5065" t="s">
        <v>3626</v>
      </c>
      <c r="H5065" s="5">
        <v>7858.14</v>
      </c>
      <c r="I5065">
        <f>IFERROR(VLOOKUP(G5065,'NCES Match'!$A$2:$B$1307,2,FALSE),"")</f>
        <v>4800127</v>
      </c>
      <c r="J5065" t="str" cm="1">
        <f t="array" ref="J5065">IFERROR(_xlfn.IFS(B5065=2015,H5065/$O$13,B5065=2016,H5065/$O$14,B5065=2017,H5065/$O$15,B5065=2018,H5065/$O$16,B5065=2019,H5065/$O$17,B5065=2020,H5065/$O$18,B5065=2021,H5065/$O$19,B5065=2022,H5065/$O$20),"")</f>
        <v/>
      </c>
      <c r="K5065" s="3" t="str" cm="1">
        <f t="array" ref="K5065">IFERROR(_xlfn.IFS(B5065=2015,J5065*$P$4,B5065=2016,J5065*$P$5,B5065=2017,J5065*$P$6,B5065=2018,J5065*$P$7,B5065=2019,J5065*$P$8,B5065=2020,J5065*$P$9,B5065=2021,J5065*$P$10,B5065=2022,J5065*$P$11),"")</f>
        <v/>
      </c>
      <c r="L5065" s="3">
        <f t="shared" si="80"/>
        <v>7858.14</v>
      </c>
    </row>
    <row r="5066" spans="1:12">
      <c r="A5066">
        <v>4800209</v>
      </c>
      <c r="B5066">
        <v>2015</v>
      </c>
      <c r="C5066" t="s">
        <v>3521</v>
      </c>
      <c r="D5066" t="s">
        <v>4083</v>
      </c>
      <c r="E5066" t="s">
        <v>4084</v>
      </c>
      <c r="G5066" t="s">
        <v>4085</v>
      </c>
      <c r="H5066" s="5">
        <v>1085272.1599999999</v>
      </c>
      <c r="I5066">
        <f>IFERROR(VLOOKUP(G5066,'NCES Match'!$A$2:$B$1307,2,FALSE),"")</f>
        <v>4800209</v>
      </c>
      <c r="J5066" cm="1">
        <f t="array" ref="J5066">IFERROR(_xlfn.IFS(B5066=2015,H5066/$O$13,B5066=2016,H5066/$O$14,B5066=2017,H5066/$O$15,B5066=2018,H5066/$O$16,B5066=2019,H5066/$O$17,B5066=2020,H5066/$O$18,B5066=2021,H5066/$O$19,B5066=2022,H5066/$O$20),"")</f>
        <v>8.5020628741900878E-4</v>
      </c>
      <c r="K5066" s="3" cm="1">
        <f t="array" ref="K5066">IFERROR(_xlfn.IFS(B5066=2015,J5066*$P$4,B5066=2016,J5066*$P$5,B5066=2017,J5066*$P$6,B5066=2018,J5066*$P$7,B5066=2019,J5066*$P$8,B5066=2020,J5066*$P$9,B5066=2021,J5066*$P$10,B5066=2022,J5066*$P$11),"")</f>
        <v>1353088.8426499744</v>
      </c>
      <c r="L5066" s="3">
        <f t="shared" si="80"/>
        <v>2438361.0026499741</v>
      </c>
    </row>
    <row r="5067" spans="1:12">
      <c r="A5067">
        <v>4800209</v>
      </c>
      <c r="B5067">
        <v>2016</v>
      </c>
      <c r="C5067" t="s">
        <v>4104</v>
      </c>
      <c r="D5067" t="s">
        <v>4083</v>
      </c>
      <c r="E5067" t="s">
        <v>4084</v>
      </c>
      <c r="F5067" t="s">
        <v>4101</v>
      </c>
      <c r="G5067" t="s">
        <v>4085</v>
      </c>
      <c r="H5067" s="5">
        <v>1164988</v>
      </c>
      <c r="I5067">
        <f>IFERROR(VLOOKUP(G5067,'NCES Match'!$A$2:$B$1307,2,FALSE),"")</f>
        <v>4800209</v>
      </c>
      <c r="J5067" cm="1">
        <f t="array" ref="J5067">IFERROR(_xlfn.IFS(B5067=2015,H5067/$O$13,B5067=2016,H5067/$O$14,B5067=2017,H5067/$O$15,B5067=2018,H5067/$O$16,B5067=2019,H5067/$O$17,B5067=2020,H5067/$O$18,B5067=2021,H5067/$O$19,B5067=2022,H5067/$O$20),"")</f>
        <v>8.3397635839797758E-4</v>
      </c>
      <c r="K5067" s="3" cm="1">
        <f t="array" ref="K5067">IFERROR(_xlfn.IFS(B5067=2015,J5067*$P$4,B5067=2016,J5067*$P$5,B5067=2017,J5067*$P$6,B5067=2018,J5067*$P$7,B5067=2019,J5067*$P$8,B5067=2020,J5067*$P$9,B5067=2021,J5067*$P$10,B5067=2022,J5067*$P$11),"")</f>
        <v>1397436.8462248985</v>
      </c>
      <c r="L5067" s="3">
        <f t="shared" si="80"/>
        <v>2562424.8462248985</v>
      </c>
    </row>
    <row r="5068" spans="1:12">
      <c r="A5068">
        <v>4800209</v>
      </c>
      <c r="B5068">
        <v>2017</v>
      </c>
      <c r="D5068" t="s">
        <v>4083</v>
      </c>
      <c r="E5068" t="s">
        <v>4084</v>
      </c>
      <c r="F5068" t="s">
        <v>4101</v>
      </c>
      <c r="G5068" t="s">
        <v>4085</v>
      </c>
      <c r="H5068" s="5">
        <v>1317002</v>
      </c>
      <c r="I5068">
        <f>IFERROR(VLOOKUP(G5068,'NCES Match'!$A$2:$B$1307,2,FALSE),"")</f>
        <v>4800209</v>
      </c>
      <c r="J5068" cm="1">
        <f t="array" ref="J5068">IFERROR(_xlfn.IFS(B5068=2015,H5068/$O$13,B5068=2016,H5068/$O$14,B5068=2017,H5068/$O$15,B5068=2018,H5068/$O$16,B5068=2019,H5068/$O$17,B5068=2020,H5068/$O$18,B5068=2021,H5068/$O$19,B5068=2022,H5068/$O$20),"")</f>
        <v>9.079922345147255E-4</v>
      </c>
      <c r="K5068" s="3" cm="1">
        <f t="array" ref="K5068">IFERROR(_xlfn.IFS(B5068=2015,J5068*$P$4,B5068=2016,J5068*$P$5,B5068=2017,J5068*$P$6,B5068=2018,J5068*$P$7,B5068=2019,J5068*$P$8,B5068=2020,J5068*$P$9,B5068=2021,J5068*$P$10,B5068=2022,J5068*$P$11),"")</f>
        <v>1541995.8346575459</v>
      </c>
      <c r="L5068" s="3">
        <f t="shared" si="80"/>
        <v>2858997.8346575461</v>
      </c>
    </row>
    <row r="5069" spans="1:12">
      <c r="A5069">
        <v>4800209</v>
      </c>
      <c r="B5069">
        <v>2018</v>
      </c>
      <c r="D5069" t="s">
        <v>4083</v>
      </c>
      <c r="E5069" t="s">
        <v>4084</v>
      </c>
      <c r="F5069" t="s">
        <v>4101</v>
      </c>
      <c r="G5069" t="s">
        <v>4085</v>
      </c>
      <c r="H5069" s="5">
        <v>1407641</v>
      </c>
      <c r="I5069">
        <f>IFERROR(VLOOKUP(G5069,'NCES Match'!$A$2:$B$1307,2,FALSE),"")</f>
        <v>4800209</v>
      </c>
      <c r="J5069" cm="1">
        <f t="array" ref="J5069">IFERROR(_xlfn.IFS(B5069=2015,H5069/$O$13,B5069=2016,H5069/$O$14,B5069=2017,H5069/$O$15,B5069=2018,H5069/$O$16,B5069=2019,H5069/$O$17,B5069=2020,H5069/$O$18,B5069=2021,H5069/$O$19,B5069=2022,H5069/$O$20),"")</f>
        <v>9.1856857097993351E-4</v>
      </c>
      <c r="K5069" s="3" cm="1">
        <f t="array" ref="K5069">IFERROR(_xlfn.IFS(B5069=2015,J5069*$P$4,B5069=2016,J5069*$P$5,B5069=2017,J5069*$P$6,B5069=2018,J5069*$P$7,B5069=2019,J5069*$P$8,B5069=2020,J5069*$P$9,B5069=2021,J5069*$P$10,B5069=2022,J5069*$P$11),"")</f>
        <v>1577047.4801402471</v>
      </c>
      <c r="L5069" s="3">
        <f t="shared" si="80"/>
        <v>2984688.4801402474</v>
      </c>
    </row>
    <row r="5070" spans="1:12">
      <c r="A5070">
        <v>4800209</v>
      </c>
      <c r="B5070">
        <v>2019</v>
      </c>
      <c r="D5070" t="s">
        <v>4083</v>
      </c>
      <c r="E5070" t="s">
        <v>4084</v>
      </c>
      <c r="F5070" t="s">
        <v>4101</v>
      </c>
      <c r="G5070" t="s">
        <v>4085</v>
      </c>
      <c r="H5070" s="5">
        <v>1527572</v>
      </c>
      <c r="I5070">
        <f>IFERROR(VLOOKUP(G5070,'NCES Match'!$A$2:$B$1307,2,FALSE),"")</f>
        <v>4800209</v>
      </c>
      <c r="J5070" cm="1">
        <f t="array" ref="J5070">IFERROR(_xlfn.IFS(B5070=2015,H5070/$O$13,B5070=2016,H5070/$O$14,B5070=2017,H5070/$O$15,B5070=2018,H5070/$O$16,B5070=2019,H5070/$O$17,B5070=2020,H5070/$O$18,B5070=2021,H5070/$O$19,B5070=2022,H5070/$O$20),"")</f>
        <v>9.6722807966300817E-4</v>
      </c>
      <c r="K5070" s="3" cm="1">
        <f t="array" ref="K5070">IFERROR(_xlfn.IFS(B5070=2015,J5070*$P$4,B5070=2016,J5070*$P$5,B5070=2017,J5070*$P$6,B5070=2018,J5070*$P$7,B5070=2019,J5070*$P$8,B5070=2020,J5070*$P$9,B5070=2021,J5070*$P$10,B5070=2022,J5070*$P$11),"")</f>
        <v>1680970.7975923426</v>
      </c>
      <c r="L5070" s="3">
        <f t="shared" si="80"/>
        <v>3208542.7975923428</v>
      </c>
    </row>
    <row r="5071" spans="1:12">
      <c r="A5071">
        <v>4800209</v>
      </c>
      <c r="B5071">
        <v>2020</v>
      </c>
      <c r="D5071" t="s">
        <v>4083</v>
      </c>
      <c r="E5071" t="s">
        <v>4084</v>
      </c>
      <c r="F5071" t="s">
        <v>4230</v>
      </c>
      <c r="G5071" t="s">
        <v>4085</v>
      </c>
      <c r="H5071" s="5">
        <v>3844287</v>
      </c>
      <c r="I5071">
        <f>IFERROR(VLOOKUP(G5071,'NCES Match'!$A$2:$B$1307,2,FALSE),"")</f>
        <v>4800209</v>
      </c>
      <c r="J5071" cm="1">
        <f t="array" ref="J5071">IFERROR(_xlfn.IFS(B5071=2015,H5071/$O$13,B5071=2016,H5071/$O$14,B5071=2017,H5071/$O$15,B5071=2018,H5071/$O$16,B5071=2019,H5071/$O$17,B5071=2020,H5071/$O$18,B5071=2021,H5071/$O$19,B5071=2022,H5071/$O$20),"")</f>
        <v>2.0832481985262577E-3</v>
      </c>
      <c r="K5071" s="3" cm="1">
        <f t="array" ref="K5071">IFERROR(_xlfn.IFS(B5071=2015,J5071*$P$4,B5071=2016,J5071*$P$5,B5071=2017,J5071*$P$6,B5071=2018,J5071*$P$7,B5071=2019,J5071*$P$8,B5071=2020,J5071*$P$9,B5071=2021,J5071*$P$10,B5071=2022,J5071*$P$11),"")</f>
        <v>4391493.0668370305</v>
      </c>
      <c r="L5071" s="3">
        <f t="shared" si="80"/>
        <v>8235780.0668370305</v>
      </c>
    </row>
    <row r="5072" spans="1:12">
      <c r="A5072">
        <v>4800209</v>
      </c>
      <c r="B5072">
        <v>2021</v>
      </c>
      <c r="D5072" t="s">
        <v>4083</v>
      </c>
      <c r="E5072" t="s">
        <v>4084</v>
      </c>
      <c r="F5072" t="s">
        <v>4101</v>
      </c>
      <c r="G5072" t="s">
        <v>4085</v>
      </c>
      <c r="H5072" s="5">
        <v>4442069.82</v>
      </c>
      <c r="I5072">
        <f>IFERROR(VLOOKUP(G5072,'NCES Match'!$A$2:$B$1307,2,FALSE),"")</f>
        <v>4800209</v>
      </c>
      <c r="J5072" cm="1">
        <f t="array" ref="J5072">IFERROR(_xlfn.IFS(B5072=2015,H5072/$O$13,B5072=2016,H5072/$O$14,B5072=2017,H5072/$O$15,B5072=2018,H5072/$O$16,B5072=2019,H5072/$O$17,B5072=2020,H5072/$O$18,B5072=2021,H5072/$O$19,B5072=2022,H5072/$O$20),"")</f>
        <v>2.2727539986211374E-3</v>
      </c>
      <c r="K5072" s="3" cm="1">
        <f t="array" ref="K5072">IFERROR(_xlfn.IFS(B5072=2015,J5072*$P$4,B5072=2016,J5072*$P$5,B5072=2017,J5072*$P$6,B5072=2018,J5072*$P$7,B5072=2019,J5072*$P$8,B5072=2020,J5072*$P$9,B5072=2021,J5072*$P$10,B5072=2022,J5072*$P$11),"")</f>
        <v>4864951.055927393</v>
      </c>
      <c r="L5072" s="3">
        <f t="shared" si="80"/>
        <v>9307020.8759273924</v>
      </c>
    </row>
    <row r="5073" spans="1:12">
      <c r="A5073">
        <v>4800209</v>
      </c>
      <c r="B5073">
        <v>2022</v>
      </c>
      <c r="D5073" t="s">
        <v>4083</v>
      </c>
      <c r="E5073" t="s">
        <v>4084</v>
      </c>
      <c r="F5073" t="s">
        <v>4101</v>
      </c>
      <c r="G5073" t="s">
        <v>4085</v>
      </c>
      <c r="H5073" s="5">
        <v>5640246.6100000003</v>
      </c>
      <c r="I5073">
        <f>IFERROR(VLOOKUP(G5073,'NCES Match'!$A$2:$B$1307,2,FALSE),"")</f>
        <v>4800209</v>
      </c>
      <c r="J5073" cm="1">
        <f t="array" ref="J5073">IFERROR(_xlfn.IFS(B5073=2015,H5073/$O$13,B5073=2016,H5073/$O$14,B5073=2017,H5073/$O$15,B5073=2018,H5073/$O$16,B5073=2019,H5073/$O$17,B5073=2020,H5073/$O$18,B5073=2021,H5073/$O$19,B5073=2022,H5073/$O$20),"")</f>
        <v>2.4773691435701463E-3</v>
      </c>
      <c r="K5073" s="3" cm="1">
        <f t="array" ref="K5073">IFERROR(_xlfn.IFS(B5073=2015,J5073*$P$4,B5073=2016,J5073*$P$5,B5073=2017,J5073*$P$6,B5073=2018,J5073*$P$7,B5073=2019,J5073*$P$8,B5073=2020,J5073*$P$9,B5073=2021,J5073*$P$10,B5073=2022,J5073*$P$11),"")</f>
        <v>5334972.3502670843</v>
      </c>
      <c r="L5073" s="3">
        <f t="shared" si="80"/>
        <v>10975218.960267086</v>
      </c>
    </row>
    <row r="5074" spans="1:12">
      <c r="A5074">
        <v>4800209</v>
      </c>
      <c r="B5074">
        <v>2023</v>
      </c>
      <c r="D5074" t="s">
        <v>4083</v>
      </c>
      <c r="E5074" t="s">
        <v>4084</v>
      </c>
      <c r="F5074" t="s">
        <v>4101</v>
      </c>
      <c r="G5074" t="s">
        <v>4085</v>
      </c>
      <c r="H5074" s="5">
        <v>7030594.7300000004</v>
      </c>
      <c r="I5074">
        <f>IFERROR(VLOOKUP(G5074,'NCES Match'!$A$2:$B$1307,2,FALSE),"")</f>
        <v>4800209</v>
      </c>
      <c r="J5074" t="str" cm="1">
        <f t="array" ref="J5074">IFERROR(_xlfn.IFS(B5074=2015,H5074/$O$13,B5074=2016,H5074/$O$14,B5074=2017,H5074/$O$15,B5074=2018,H5074/$O$16,B5074=2019,H5074/$O$17,B5074=2020,H5074/$O$18,B5074=2021,H5074/$O$19,B5074=2022,H5074/$O$20),"")</f>
        <v/>
      </c>
      <c r="K5074" s="3" t="str" cm="1">
        <f t="array" ref="K5074">IFERROR(_xlfn.IFS(B5074=2015,J5074*$P$4,B5074=2016,J5074*$P$5,B5074=2017,J5074*$P$6,B5074=2018,J5074*$P$7,B5074=2019,J5074*$P$8,B5074=2020,J5074*$P$9,B5074=2021,J5074*$P$10,B5074=2022,J5074*$P$11),"")</f>
        <v/>
      </c>
      <c r="L5074" s="3">
        <f t="shared" si="80"/>
        <v>7030594.7300000004</v>
      </c>
    </row>
    <row r="5075" spans="1:12">
      <c r="A5075">
        <v>4801405</v>
      </c>
      <c r="B5075">
        <v>2015</v>
      </c>
      <c r="C5075" t="s">
        <v>3521</v>
      </c>
      <c r="D5075" t="s">
        <v>3738</v>
      </c>
      <c r="E5075" t="s">
        <v>3739</v>
      </c>
      <c r="G5075" t="s">
        <v>3740</v>
      </c>
      <c r="H5075" s="5">
        <v>527734.43000000005</v>
      </c>
      <c r="I5075">
        <f>IFERROR(VLOOKUP(G5075,'NCES Match'!$A$2:$B$1307,2,FALSE),"")</f>
        <v>4801405</v>
      </c>
      <c r="J5075" cm="1">
        <f t="array" ref="J5075">IFERROR(_xlfn.IFS(B5075=2015,H5075/$O$13,B5075=2016,H5075/$O$14,B5075=2017,H5075/$O$15,B5075=2018,H5075/$O$16,B5075=2019,H5075/$O$17,B5075=2020,H5075/$O$18,B5075=2021,H5075/$O$19,B5075=2022,H5075/$O$20),"")</f>
        <v>4.1342913511527546E-4</v>
      </c>
      <c r="K5075" s="3" cm="1">
        <f t="array" ref="K5075">IFERROR(_xlfn.IFS(B5075=2015,J5075*$P$4,B5075=2016,J5075*$P$5,B5075=2017,J5075*$P$6,B5075=2018,J5075*$P$7,B5075=2019,J5075*$P$8,B5075=2020,J5075*$P$9,B5075=2021,J5075*$P$10,B5075=2022,J5075*$P$11),"")</f>
        <v>657965.43524644</v>
      </c>
      <c r="L5075" s="3">
        <f t="shared" si="80"/>
        <v>1185699.8652464401</v>
      </c>
    </row>
    <row r="5076" spans="1:12">
      <c r="A5076">
        <v>4801405</v>
      </c>
      <c r="B5076">
        <v>2016</v>
      </c>
      <c r="C5076" t="s">
        <v>4104</v>
      </c>
      <c r="D5076" t="s">
        <v>3738</v>
      </c>
      <c r="E5076" t="s">
        <v>3739</v>
      </c>
      <c r="F5076" t="s">
        <v>4101</v>
      </c>
      <c r="G5076" t="s">
        <v>3740</v>
      </c>
      <c r="H5076" s="5">
        <v>603155</v>
      </c>
      <c r="I5076">
        <f>IFERROR(VLOOKUP(G5076,'NCES Match'!$A$2:$B$1307,2,FALSE),"")</f>
        <v>4801405</v>
      </c>
      <c r="J5076" cm="1">
        <f t="array" ref="J5076">IFERROR(_xlfn.IFS(B5076=2015,H5076/$O$13,B5076=2016,H5076/$O$14,B5076=2017,H5076/$O$15,B5076=2018,H5076/$O$16,B5076=2019,H5076/$O$17,B5076=2020,H5076/$O$18,B5076=2021,H5076/$O$19,B5076=2022,H5076/$O$20),"")</f>
        <v>4.3177870540257252E-4</v>
      </c>
      <c r="K5076" s="3" cm="1">
        <f t="array" ref="K5076">IFERROR(_xlfn.IFS(B5076=2015,J5076*$P$4,B5076=2016,J5076*$P$5,B5076=2017,J5076*$P$6,B5076=2018,J5076*$P$7,B5076=2019,J5076*$P$8,B5076=2020,J5076*$P$9,B5076=2021,J5076*$P$10,B5076=2022,J5076*$P$11),"")</f>
        <v>723501.89099353692</v>
      </c>
      <c r="L5076" s="3">
        <f t="shared" si="80"/>
        <v>1326656.8909935369</v>
      </c>
    </row>
    <row r="5077" spans="1:12">
      <c r="A5077">
        <v>4801405</v>
      </c>
      <c r="B5077">
        <v>2017</v>
      </c>
      <c r="D5077" t="s">
        <v>3738</v>
      </c>
      <c r="E5077" t="s">
        <v>3739</v>
      </c>
      <c r="F5077" t="s">
        <v>4101</v>
      </c>
      <c r="G5077" t="s">
        <v>3740</v>
      </c>
      <c r="H5077" s="5">
        <v>656328</v>
      </c>
      <c r="I5077">
        <f>IFERROR(VLOOKUP(G5077,'NCES Match'!$A$2:$B$1307,2,FALSE),"")</f>
        <v>4801405</v>
      </c>
      <c r="J5077" cm="1">
        <f t="array" ref="J5077">IFERROR(_xlfn.IFS(B5077=2015,H5077/$O$13,B5077=2016,H5077/$O$14,B5077=2017,H5077/$O$15,B5077=2018,H5077/$O$16,B5077=2019,H5077/$O$17,B5077=2020,H5077/$O$18,B5077=2021,H5077/$O$19,B5077=2022,H5077/$O$20),"")</f>
        <v>4.524979668174997E-4</v>
      </c>
      <c r="K5077" s="3" cm="1">
        <f t="array" ref="K5077">IFERROR(_xlfn.IFS(B5077=2015,J5077*$P$4,B5077=2016,J5077*$P$5,B5077=2017,J5077*$P$6,B5077=2018,J5077*$P$7,B5077=2019,J5077*$P$8,B5077=2020,J5077*$P$9,B5077=2021,J5077*$P$10,B5077=2022,J5077*$P$11),"")</f>
        <v>768453.6866072471</v>
      </c>
      <c r="L5077" s="3">
        <f t="shared" si="80"/>
        <v>1424781.6866072472</v>
      </c>
    </row>
    <row r="5078" spans="1:12">
      <c r="A5078">
        <v>4801405</v>
      </c>
      <c r="B5078">
        <v>2018</v>
      </c>
      <c r="D5078" t="s">
        <v>3738</v>
      </c>
      <c r="E5078" t="s">
        <v>3739</v>
      </c>
      <c r="F5078" t="s">
        <v>4101</v>
      </c>
      <c r="G5078" t="s">
        <v>3740</v>
      </c>
      <c r="H5078" s="5">
        <v>622410</v>
      </c>
      <c r="I5078">
        <f>IFERROR(VLOOKUP(G5078,'NCES Match'!$A$2:$B$1307,2,FALSE),"")</f>
        <v>4801405</v>
      </c>
      <c r="J5078" cm="1">
        <f t="array" ref="J5078">IFERROR(_xlfn.IFS(B5078=2015,H5078/$O$13,B5078=2016,H5078/$O$14,B5078=2017,H5078/$O$15,B5078=2018,H5078/$O$16,B5078=2019,H5078/$O$17,B5078=2020,H5078/$O$18,B5078=2021,H5078/$O$19,B5078=2022,H5078/$O$20),"")</f>
        <v>4.061591444577278E-4</v>
      </c>
      <c r="K5078" s="3" cm="1">
        <f t="array" ref="K5078">IFERROR(_xlfn.IFS(B5078=2015,J5078*$P$4,B5078=2016,J5078*$P$5,B5078=2017,J5078*$P$6,B5078=2018,J5078*$P$7,B5078=2019,J5078*$P$8,B5078=2020,J5078*$P$9,B5078=2021,J5078*$P$10,B5078=2022,J5078*$P$11),"")</f>
        <v>697315.6665045215</v>
      </c>
      <c r="L5078" s="3">
        <f t="shared" si="80"/>
        <v>1319725.6665045214</v>
      </c>
    </row>
    <row r="5079" spans="1:12">
      <c r="A5079">
        <v>4801405</v>
      </c>
      <c r="B5079">
        <v>2019</v>
      </c>
      <c r="D5079" t="s">
        <v>3738</v>
      </c>
      <c r="E5079" t="s">
        <v>3739</v>
      </c>
      <c r="F5079" t="s">
        <v>4101</v>
      </c>
      <c r="G5079" t="s">
        <v>3740</v>
      </c>
      <c r="H5079" s="5">
        <v>655580</v>
      </c>
      <c r="I5079">
        <f>IFERROR(VLOOKUP(G5079,'NCES Match'!$A$2:$B$1307,2,FALSE),"")</f>
        <v>4801405</v>
      </c>
      <c r="J5079" cm="1">
        <f t="array" ref="J5079">IFERROR(_xlfn.IFS(B5079=2015,H5079/$O$13,B5079=2016,H5079/$O$14,B5079=2017,H5079/$O$15,B5079=2018,H5079/$O$16,B5079=2019,H5079/$O$17,B5079=2020,H5079/$O$18,B5079=2021,H5079/$O$19,B5079=2022,H5079/$O$20),"")</f>
        <v>4.1510016186829482E-4</v>
      </c>
      <c r="K5079" s="3" cm="1">
        <f t="array" ref="K5079">IFERROR(_xlfn.IFS(B5079=2015,J5079*$P$4,B5079=2016,J5079*$P$5,B5079=2017,J5079*$P$6,B5079=2018,J5079*$P$7,B5079=2019,J5079*$P$8,B5079=2020,J5079*$P$9,B5079=2021,J5079*$P$10,B5079=2022,J5079*$P$11),"")</f>
        <v>721413.35104701307</v>
      </c>
      <c r="L5079" s="3">
        <f t="shared" si="80"/>
        <v>1376993.351047013</v>
      </c>
    </row>
    <row r="5080" spans="1:12">
      <c r="A5080">
        <v>4801405</v>
      </c>
      <c r="B5080">
        <v>2020</v>
      </c>
      <c r="D5080" t="s">
        <v>3738</v>
      </c>
      <c r="E5080" t="s">
        <v>3739</v>
      </c>
      <c r="F5080" t="s">
        <v>4230</v>
      </c>
      <c r="G5080" t="s">
        <v>3740</v>
      </c>
      <c r="H5080" s="5">
        <v>1563996</v>
      </c>
      <c r="I5080">
        <f>IFERROR(VLOOKUP(G5080,'NCES Match'!$A$2:$B$1307,2,FALSE),"")</f>
        <v>4801405</v>
      </c>
      <c r="J5080" cm="1">
        <f t="array" ref="J5080">IFERROR(_xlfn.IFS(B5080=2015,H5080/$O$13,B5080=2016,H5080/$O$14,B5080=2017,H5080/$O$15,B5080=2018,H5080/$O$16,B5080=2019,H5080/$O$17,B5080=2020,H5080/$O$18,B5080=2021,H5080/$O$19,B5080=2022,H5080/$O$20),"")</f>
        <v>8.4754126044758694E-4</v>
      </c>
      <c r="K5080" s="3" cm="1">
        <f t="array" ref="K5080">IFERROR(_xlfn.IFS(B5080=2015,J5080*$P$4,B5080=2016,J5080*$P$5,B5080=2017,J5080*$P$6,B5080=2018,J5080*$P$7,B5080=2019,J5080*$P$8,B5080=2020,J5080*$P$9,B5080=2021,J5080*$P$10,B5080=2022,J5080*$P$11),"")</f>
        <v>1786619.3628521615</v>
      </c>
      <c r="L5080" s="3">
        <f t="shared" si="80"/>
        <v>3350615.3628521618</v>
      </c>
    </row>
    <row r="5081" spans="1:12">
      <c r="A5081">
        <v>4801405</v>
      </c>
      <c r="B5081">
        <v>2021</v>
      </c>
      <c r="D5081" t="s">
        <v>3738</v>
      </c>
      <c r="E5081" t="s">
        <v>3739</v>
      </c>
      <c r="F5081" t="s">
        <v>4230</v>
      </c>
      <c r="G5081" t="s">
        <v>3740</v>
      </c>
      <c r="H5081" s="5">
        <v>1749491.45</v>
      </c>
      <c r="I5081">
        <f>IFERROR(VLOOKUP(G5081,'NCES Match'!$A$2:$B$1307,2,FALSE),"")</f>
        <v>4801405</v>
      </c>
      <c r="J5081" cm="1">
        <f t="array" ref="J5081">IFERROR(_xlfn.IFS(B5081=2015,H5081/$O$13,B5081=2016,H5081/$O$14,B5081=2017,H5081/$O$15,B5081=2018,H5081/$O$16,B5081=2019,H5081/$O$17,B5081=2020,H5081/$O$18,B5081=2021,H5081/$O$19,B5081=2022,H5081/$O$20),"")</f>
        <v>8.9511508140612504E-4</v>
      </c>
      <c r="K5081" s="3" cm="1">
        <f t="array" ref="K5081">IFERROR(_xlfn.IFS(B5081=2015,J5081*$P$4,B5081=2016,J5081*$P$5,B5081=2017,J5081*$P$6,B5081=2018,J5081*$P$7,B5081=2019,J5081*$P$8,B5081=2020,J5081*$P$9,B5081=2021,J5081*$P$10,B5081=2022,J5081*$P$11),"")</f>
        <v>1916041.5351178441</v>
      </c>
      <c r="L5081" s="3">
        <f t="shared" si="80"/>
        <v>3665532.9851178443</v>
      </c>
    </row>
    <row r="5082" spans="1:12">
      <c r="A5082">
        <v>4801405</v>
      </c>
      <c r="B5082">
        <v>2022</v>
      </c>
      <c r="D5082" t="s">
        <v>3738</v>
      </c>
      <c r="E5082" t="s">
        <v>3739</v>
      </c>
      <c r="F5082" t="s">
        <v>4101</v>
      </c>
      <c r="G5082" t="s">
        <v>3740</v>
      </c>
      <c r="H5082" s="5">
        <v>2316114.98</v>
      </c>
      <c r="I5082">
        <f>IFERROR(VLOOKUP(G5082,'NCES Match'!$A$2:$B$1307,2,FALSE),"")</f>
        <v>4801405</v>
      </c>
      <c r="J5082" cm="1">
        <f t="array" ref="J5082">IFERROR(_xlfn.IFS(B5082=2015,H5082/$O$13,B5082=2016,H5082/$O$14,B5082=2017,H5082/$O$15,B5082=2018,H5082/$O$16,B5082=2019,H5082/$O$17,B5082=2020,H5082/$O$18,B5082=2021,H5082/$O$19,B5082=2022,H5082/$O$20),"")</f>
        <v>1.0173086712626182E-3</v>
      </c>
      <c r="K5082" s="3" cm="1">
        <f t="array" ref="K5082">IFERROR(_xlfn.IFS(B5082=2015,J5082*$P$4,B5082=2016,J5082*$P$5,B5082=2017,J5082*$P$6,B5082=2018,J5082*$P$7,B5082=2019,J5082*$P$8,B5082=2020,J5082*$P$9,B5082=2021,J5082*$P$10,B5082=2022,J5082*$P$11),"")</f>
        <v>2190756.9354204889</v>
      </c>
      <c r="L5082" s="3">
        <f t="shared" si="80"/>
        <v>4506871.9154204894</v>
      </c>
    </row>
    <row r="5083" spans="1:12">
      <c r="A5083">
        <v>4801405</v>
      </c>
      <c r="B5083">
        <v>2023</v>
      </c>
      <c r="D5083" t="s">
        <v>3738</v>
      </c>
      <c r="E5083" t="s">
        <v>3739</v>
      </c>
      <c r="F5083" t="s">
        <v>4101</v>
      </c>
      <c r="G5083" t="s">
        <v>3740</v>
      </c>
      <c r="H5083" s="5">
        <v>2605170.77</v>
      </c>
      <c r="I5083">
        <f>IFERROR(VLOOKUP(G5083,'NCES Match'!$A$2:$B$1307,2,FALSE),"")</f>
        <v>4801405</v>
      </c>
      <c r="J5083" t="str" cm="1">
        <f t="array" ref="J5083">IFERROR(_xlfn.IFS(B5083=2015,H5083/$O$13,B5083=2016,H5083/$O$14,B5083=2017,H5083/$O$15,B5083=2018,H5083/$O$16,B5083=2019,H5083/$O$17,B5083=2020,H5083/$O$18,B5083=2021,H5083/$O$19,B5083=2022,H5083/$O$20),"")</f>
        <v/>
      </c>
      <c r="K5083" s="3" t="str" cm="1">
        <f t="array" ref="K5083">IFERROR(_xlfn.IFS(B5083=2015,J5083*$P$4,B5083=2016,J5083*$P$5,B5083=2017,J5083*$P$6,B5083=2018,J5083*$P$7,B5083=2019,J5083*$P$8,B5083=2020,J5083*$P$9,B5083=2021,J5083*$P$10,B5083=2022,J5083*$P$11),"")</f>
        <v/>
      </c>
      <c r="L5083" s="3">
        <f t="shared" si="80"/>
        <v>2605170.77</v>
      </c>
    </row>
    <row r="5084" spans="1:12">
      <c r="A5084">
        <v>4800190</v>
      </c>
      <c r="B5084">
        <v>2015</v>
      </c>
      <c r="C5084" t="s">
        <v>3521</v>
      </c>
      <c r="D5084" t="s">
        <v>3570</v>
      </c>
      <c r="E5084" t="s">
        <v>3571</v>
      </c>
      <c r="G5084" t="s">
        <v>3572</v>
      </c>
      <c r="H5084" s="5">
        <v>52698.99</v>
      </c>
      <c r="I5084">
        <f>IFERROR(VLOOKUP(G5084,'NCES Match'!$A$2:$B$1307,2,FALSE),"")</f>
        <v>4800190</v>
      </c>
      <c r="J5084" cm="1">
        <f t="array" ref="J5084">IFERROR(_xlfn.IFS(B5084=2015,H5084/$O$13,B5084=2016,H5084/$O$14,B5084=2017,H5084/$O$15,B5084=2018,H5084/$O$16,B5084=2019,H5084/$O$17,B5084=2020,H5084/$O$18,B5084=2021,H5084/$O$19,B5084=2022,H5084/$O$20),"")</f>
        <v>4.1284586751613964E-5</v>
      </c>
      <c r="K5084" s="3" cm="1">
        <f t="array" ref="K5084">IFERROR(_xlfn.IFS(B5084=2015,J5084*$P$4,B5084=2016,J5084*$P$5,B5084=2017,J5084*$P$6,B5084=2018,J5084*$P$7,B5084=2019,J5084*$P$8,B5084=2020,J5084*$P$9,B5084=2021,J5084*$P$10,B5084=2022,J5084*$P$11),"")</f>
        <v>65703.717478501043</v>
      </c>
      <c r="L5084" s="3">
        <f t="shared" si="80"/>
        <v>118402.70747850105</v>
      </c>
    </row>
    <row r="5085" spans="1:12">
      <c r="A5085">
        <v>4800190</v>
      </c>
      <c r="B5085">
        <v>2016</v>
      </c>
      <c r="C5085" t="s">
        <v>4104</v>
      </c>
      <c r="D5085" t="s">
        <v>3570</v>
      </c>
      <c r="E5085" t="s">
        <v>3571</v>
      </c>
      <c r="F5085" t="s">
        <v>4101</v>
      </c>
      <c r="G5085" t="s">
        <v>3572</v>
      </c>
      <c r="H5085" s="5">
        <v>54326</v>
      </c>
      <c r="I5085">
        <f>IFERROR(VLOOKUP(G5085,'NCES Match'!$A$2:$B$1307,2,FALSE),"")</f>
        <v>4800190</v>
      </c>
      <c r="J5085" cm="1">
        <f t="array" ref="J5085">IFERROR(_xlfn.IFS(B5085=2015,H5085/$O$13,B5085=2016,H5085/$O$14,B5085=2017,H5085/$O$15,B5085=2018,H5085/$O$16,B5085=2019,H5085/$O$17,B5085=2020,H5085/$O$18,B5085=2021,H5085/$O$19,B5085=2022,H5085/$O$20),"")</f>
        <v>3.8890185689748336E-5</v>
      </c>
      <c r="K5085" s="3" cm="1">
        <f t="array" ref="K5085">IFERROR(_xlfn.IFS(B5085=2015,J5085*$P$4,B5085=2016,J5085*$P$5,B5085=2017,J5085*$P$6,B5085=2018,J5085*$P$7,B5085=2019,J5085*$P$8,B5085=2020,J5085*$P$9,B5085=2021,J5085*$P$10,B5085=2022,J5085*$P$11),"")</f>
        <v>65165.610382264742</v>
      </c>
      <c r="L5085" s="3">
        <f t="shared" si="80"/>
        <v>119491.61038226474</v>
      </c>
    </row>
    <row r="5086" spans="1:12">
      <c r="A5086">
        <v>4800190</v>
      </c>
      <c r="B5086">
        <v>2017</v>
      </c>
      <c r="D5086" t="s">
        <v>3570</v>
      </c>
      <c r="E5086" t="s">
        <v>3571</v>
      </c>
      <c r="F5086" t="s">
        <v>4101</v>
      </c>
      <c r="G5086" t="s">
        <v>3572</v>
      </c>
      <c r="H5086" s="5">
        <v>47463</v>
      </c>
      <c r="I5086">
        <f>IFERROR(VLOOKUP(G5086,'NCES Match'!$A$2:$B$1307,2,FALSE),"")</f>
        <v>4800190</v>
      </c>
      <c r="J5086" cm="1">
        <f t="array" ref="J5086">IFERROR(_xlfn.IFS(B5086=2015,H5086/$O$13,B5086=2016,H5086/$O$14,B5086=2017,H5086/$O$15,B5086=2018,H5086/$O$16,B5086=2019,H5086/$O$17,B5086=2020,H5086/$O$18,B5086=2021,H5086/$O$19,B5086=2022,H5086/$O$20),"")</f>
        <v>3.2722832180036486E-5</v>
      </c>
      <c r="K5086" s="3" cm="1">
        <f t="array" ref="K5086">IFERROR(_xlfn.IFS(B5086=2015,J5086*$P$4,B5086=2016,J5086*$P$5,B5086=2017,J5086*$P$6,B5086=2018,J5086*$P$7,B5086=2019,J5086*$P$8,B5086=2020,J5086*$P$9,B5086=2021,J5086*$P$10,B5086=2022,J5086*$P$11),"")</f>
        <v>55571.478479418474</v>
      </c>
      <c r="L5086" s="3">
        <f t="shared" si="80"/>
        <v>103034.47847941847</v>
      </c>
    </row>
    <row r="5087" spans="1:12">
      <c r="A5087">
        <v>4800190</v>
      </c>
      <c r="B5087">
        <v>2018</v>
      </c>
      <c r="D5087" t="s">
        <v>3570</v>
      </c>
      <c r="E5087" t="s">
        <v>3571</v>
      </c>
      <c r="F5087" t="s">
        <v>4101</v>
      </c>
      <c r="G5087" t="s">
        <v>3572</v>
      </c>
      <c r="H5087" s="5">
        <v>57568</v>
      </c>
      <c r="I5087">
        <f>IFERROR(VLOOKUP(G5087,'NCES Match'!$A$2:$B$1307,2,FALSE),"")</f>
        <v>4800190</v>
      </c>
      <c r="J5087" cm="1">
        <f t="array" ref="J5087">IFERROR(_xlfn.IFS(B5087=2015,H5087/$O$13,B5087=2016,H5087/$O$14,B5087=2017,H5087/$O$15,B5087=2018,H5087/$O$16,B5087=2019,H5087/$O$17,B5087=2020,H5087/$O$18,B5087=2021,H5087/$O$19,B5087=2022,H5087/$O$20),"")</f>
        <v>3.756650701007772E-5</v>
      </c>
      <c r="K5087" s="3" cm="1">
        <f t="array" ref="K5087">IFERROR(_xlfn.IFS(B5087=2015,J5087*$P$4,B5087=2016,J5087*$P$5,B5087=2017,J5087*$P$6,B5087=2018,J5087*$P$7,B5087=2019,J5087*$P$8,B5087=2020,J5087*$P$9,B5087=2021,J5087*$P$10,B5087=2022,J5087*$P$11),"")</f>
        <v>64496.181438814114</v>
      </c>
      <c r="L5087" s="3">
        <f t="shared" si="80"/>
        <v>122064.18143881412</v>
      </c>
    </row>
    <row r="5088" spans="1:12">
      <c r="A5088">
        <v>4800190</v>
      </c>
      <c r="B5088">
        <v>2019</v>
      </c>
      <c r="D5088" t="s">
        <v>3570</v>
      </c>
      <c r="E5088" t="s">
        <v>3571</v>
      </c>
      <c r="F5088" t="s">
        <v>4101</v>
      </c>
      <c r="G5088" t="s">
        <v>3572</v>
      </c>
      <c r="H5088" s="5">
        <v>68085</v>
      </c>
      <c r="I5088">
        <f>IFERROR(VLOOKUP(G5088,'NCES Match'!$A$2:$B$1307,2,FALSE),"")</f>
        <v>4800190</v>
      </c>
      <c r="J5088" cm="1">
        <f t="array" ref="J5088">IFERROR(_xlfn.IFS(B5088=2015,H5088/$O$13,B5088=2016,H5088/$O$14,B5088=2017,H5088/$O$15,B5088=2018,H5088/$O$16,B5088=2019,H5088/$O$17,B5088=2020,H5088/$O$18,B5088=2021,H5088/$O$19,B5088=2022,H5088/$O$20),"")</f>
        <v>4.3110062114162804E-5</v>
      </c>
      <c r="K5088" s="3" cm="1">
        <f t="array" ref="K5088">IFERROR(_xlfn.IFS(B5088=2015,J5088*$P$4,B5088=2016,J5088*$P$5,B5088=2017,J5088*$P$6,B5088=2018,J5088*$P$7,B5088=2019,J5088*$P$8,B5088=2020,J5088*$P$9,B5088=2021,J5088*$P$10,B5088=2022,J5088*$P$11),"")</f>
        <v>74922.096473406578</v>
      </c>
      <c r="L5088" s="3">
        <f t="shared" si="80"/>
        <v>143007.09647340659</v>
      </c>
    </row>
    <row r="5089" spans="1:12">
      <c r="A5089">
        <v>4800190</v>
      </c>
      <c r="B5089">
        <v>2020</v>
      </c>
      <c r="D5089" t="s">
        <v>3570</v>
      </c>
      <c r="E5089" t="s">
        <v>3571</v>
      </c>
      <c r="F5089" t="s">
        <v>4230</v>
      </c>
      <c r="G5089" t="s">
        <v>3572</v>
      </c>
      <c r="H5089" s="5">
        <v>85606</v>
      </c>
      <c r="I5089">
        <f>IFERROR(VLOOKUP(G5089,'NCES Match'!$A$2:$B$1307,2,FALSE),"")</f>
        <v>4800190</v>
      </c>
      <c r="J5089" cm="1">
        <f t="array" ref="J5089">IFERROR(_xlfn.IFS(B5089=2015,H5089/$O$13,B5089=2016,H5089/$O$14,B5089=2017,H5089/$O$15,B5089=2018,H5089/$O$16,B5089=2019,H5089/$O$17,B5089=2020,H5089/$O$18,B5089=2021,H5089/$O$19,B5089=2022,H5089/$O$20),"")</f>
        <v>4.6390538813319301E-5</v>
      </c>
      <c r="K5089" s="3" cm="1">
        <f t="array" ref="K5089">IFERROR(_xlfn.IFS(B5089=2015,J5089*$P$4,B5089=2016,J5089*$P$5,B5089=2017,J5089*$P$6,B5089=2018,J5089*$P$7,B5089=2019,J5089*$P$8,B5089=2020,J5089*$P$9,B5089=2021,J5089*$P$10,B5089=2022,J5089*$P$11),"")</f>
        <v>97791.386407843849</v>
      </c>
      <c r="L5089" s="3">
        <f t="shared" si="80"/>
        <v>183397.38640784385</v>
      </c>
    </row>
    <row r="5090" spans="1:12">
      <c r="A5090">
        <v>4800190</v>
      </c>
      <c r="B5090">
        <v>2021</v>
      </c>
      <c r="D5090" t="s">
        <v>3570</v>
      </c>
      <c r="E5090" t="s">
        <v>3571</v>
      </c>
      <c r="F5090" t="s">
        <v>4101</v>
      </c>
      <c r="G5090" t="s">
        <v>3572</v>
      </c>
      <c r="H5090" s="5">
        <v>54779.93</v>
      </c>
      <c r="I5090">
        <f>IFERROR(VLOOKUP(G5090,'NCES Match'!$A$2:$B$1307,2,FALSE),"")</f>
        <v>4800190</v>
      </c>
      <c r="J5090" cm="1">
        <f t="array" ref="J5090">IFERROR(_xlfn.IFS(B5090=2015,H5090/$O$13,B5090=2016,H5090/$O$14,B5090=2017,H5090/$O$15,B5090=2018,H5090/$O$16,B5090=2019,H5090/$O$17,B5090=2020,H5090/$O$18,B5090=2021,H5090/$O$19,B5090=2022,H5090/$O$20),"")</f>
        <v>2.8027768584620309E-5</v>
      </c>
      <c r="K5090" s="3" cm="1">
        <f t="array" ref="K5090">IFERROR(_xlfn.IFS(B5090=2015,J5090*$P$4,B5090=2016,J5090*$P$5,B5090=2017,J5090*$P$6,B5090=2018,J5090*$P$7,B5090=2019,J5090*$P$8,B5090=2020,J5090*$P$9,B5090=2021,J5090*$P$10,B5090=2022,J5090*$P$11),"")</f>
        <v>59994.932339250954</v>
      </c>
      <c r="L5090" s="3">
        <f t="shared" si="80"/>
        <v>114774.86233925095</v>
      </c>
    </row>
    <row r="5091" spans="1:12">
      <c r="A5091">
        <v>4800190</v>
      </c>
      <c r="B5091">
        <v>2022</v>
      </c>
      <c r="D5091" t="s">
        <v>3570</v>
      </c>
      <c r="E5091" t="s">
        <v>3571</v>
      </c>
      <c r="F5091" t="s">
        <v>4101</v>
      </c>
      <c r="G5091" t="s">
        <v>3572</v>
      </c>
      <c r="H5091" s="5">
        <v>82777.38</v>
      </c>
      <c r="I5091">
        <f>IFERROR(VLOOKUP(G5091,'NCES Match'!$A$2:$B$1307,2,FALSE),"")</f>
        <v>4800190</v>
      </c>
      <c r="J5091" cm="1">
        <f t="array" ref="J5091">IFERROR(_xlfn.IFS(B5091=2015,H5091/$O$13,B5091=2016,H5091/$O$14,B5091=2017,H5091/$O$15,B5091=2018,H5091/$O$16,B5091=2019,H5091/$O$17,B5091=2020,H5091/$O$18,B5091=2021,H5091/$O$19,B5091=2022,H5091/$O$20),"")</f>
        <v>3.6358361819498624E-5</v>
      </c>
      <c r="K5091" s="3" cm="1">
        <f t="array" ref="K5091">IFERROR(_xlfn.IFS(B5091=2015,J5091*$P$4,B5091=2016,J5091*$P$5,B5091=2017,J5091*$P$6,B5091=2018,J5091*$P$7,B5091=2019,J5091*$P$8,B5091=2020,J5091*$P$9,B5091=2021,J5091*$P$10,B5091=2022,J5091*$P$11),"")</f>
        <v>78297.114304289527</v>
      </c>
      <c r="L5091" s="3">
        <f t="shared" si="80"/>
        <v>161074.49430428952</v>
      </c>
    </row>
    <row r="5092" spans="1:12">
      <c r="A5092">
        <v>4800190</v>
      </c>
      <c r="B5092">
        <v>2023</v>
      </c>
      <c r="D5092" t="s">
        <v>3570</v>
      </c>
      <c r="E5092" t="s">
        <v>3571</v>
      </c>
      <c r="F5092" t="s">
        <v>4101</v>
      </c>
      <c r="G5092" t="s">
        <v>3572</v>
      </c>
      <c r="H5092" s="5">
        <v>76006.600000000006</v>
      </c>
      <c r="I5092">
        <f>IFERROR(VLOOKUP(G5092,'NCES Match'!$A$2:$B$1307,2,FALSE),"")</f>
        <v>4800190</v>
      </c>
      <c r="J5092" t="str" cm="1">
        <f t="array" ref="J5092">IFERROR(_xlfn.IFS(B5092=2015,H5092/$O$13,B5092=2016,H5092/$O$14,B5092=2017,H5092/$O$15,B5092=2018,H5092/$O$16,B5092=2019,H5092/$O$17,B5092=2020,H5092/$O$18,B5092=2021,H5092/$O$19,B5092=2022,H5092/$O$20),"")</f>
        <v/>
      </c>
      <c r="K5092" s="3" t="str" cm="1">
        <f t="array" ref="K5092">IFERROR(_xlfn.IFS(B5092=2015,J5092*$P$4,B5092=2016,J5092*$P$5,B5092=2017,J5092*$P$6,B5092=2018,J5092*$P$7,B5092=2019,J5092*$P$8,B5092=2020,J5092*$P$9,B5092=2021,J5092*$P$10,B5092=2022,J5092*$P$11),"")</f>
        <v/>
      </c>
      <c r="L5092" s="3">
        <f t="shared" si="80"/>
        <v>76006.600000000006</v>
      </c>
    </row>
    <row r="5093" spans="1:12">
      <c r="A5093">
        <v>4800191</v>
      </c>
      <c r="B5093">
        <v>2015</v>
      </c>
      <c r="C5093" t="s">
        <v>3521</v>
      </c>
      <c r="D5093" t="s">
        <v>3861</v>
      </c>
      <c r="E5093" t="s">
        <v>3862</v>
      </c>
      <c r="G5093" t="s">
        <v>3863</v>
      </c>
      <c r="H5093" s="5">
        <v>30814.49</v>
      </c>
      <c r="I5093">
        <f>IFERROR(VLOOKUP(G5093,'NCES Match'!$A$2:$B$1307,2,FALSE),"")</f>
        <v>4800191</v>
      </c>
      <c r="J5093" cm="1">
        <f t="array" ref="J5093">IFERROR(_xlfn.IFS(B5093=2015,H5093/$O$13,B5093=2016,H5093/$O$14,B5093=2017,H5093/$O$15,B5093=2018,H5093/$O$16,B5093=2019,H5093/$O$17,B5093=2020,H5093/$O$18,B5093=2021,H5093/$O$19,B5093=2022,H5093/$O$20),"")</f>
        <v>2.4140187233412655E-5</v>
      </c>
      <c r="K5093" s="3" cm="1">
        <f t="array" ref="K5093">IFERROR(_xlfn.IFS(B5093=2015,J5093*$P$4,B5093=2016,J5093*$P$5,B5093=2017,J5093*$P$6,B5093=2018,J5093*$P$7,B5093=2019,J5093*$P$8,B5093=2020,J5093*$P$9,B5093=2021,J5093*$P$10,B5093=2022,J5093*$P$11),"")</f>
        <v>38418.697307179813</v>
      </c>
      <c r="L5093" s="3">
        <f t="shared" si="80"/>
        <v>69233.187307179818</v>
      </c>
    </row>
    <row r="5094" spans="1:12">
      <c r="A5094">
        <v>4800192</v>
      </c>
      <c r="B5094">
        <v>2015</v>
      </c>
      <c r="C5094" t="s">
        <v>3521</v>
      </c>
      <c r="D5094" t="s">
        <v>3537</v>
      </c>
      <c r="E5094" t="s">
        <v>3538</v>
      </c>
      <c r="G5094" t="s">
        <v>3539</v>
      </c>
      <c r="H5094" s="5">
        <v>49312.23</v>
      </c>
      <c r="I5094">
        <f>IFERROR(VLOOKUP(G5094,'NCES Match'!$A$2:$B$1307,2,FALSE),"")</f>
        <v>4800192</v>
      </c>
      <c r="J5094" cm="1">
        <f t="array" ref="J5094">IFERROR(_xlfn.IFS(B5094=2015,H5094/$O$13,B5094=2016,H5094/$O$14,B5094=2017,H5094/$O$15,B5094=2018,H5094/$O$16,B5094=2019,H5094/$O$17,B5094=2020,H5094/$O$18,B5094=2021,H5094/$O$19,B5094=2022,H5094/$O$20),"")</f>
        <v>3.8631386243845301E-5</v>
      </c>
      <c r="K5094" s="3" cm="1">
        <f t="array" ref="K5094">IFERROR(_xlfn.IFS(B5094=2015,J5094*$P$4,B5094=2016,J5094*$P$5,B5094=2017,J5094*$P$6,B5094=2018,J5094*$P$7,B5094=2019,J5094*$P$8,B5094=2020,J5094*$P$9,B5094=2021,J5094*$P$10,B5094=2022,J5094*$P$11),"")</f>
        <v>61481.194006846505</v>
      </c>
      <c r="L5094" s="3">
        <f t="shared" si="80"/>
        <v>110793.4240068465</v>
      </c>
    </row>
    <row r="5095" spans="1:12">
      <c r="A5095">
        <v>4800192</v>
      </c>
      <c r="B5095">
        <v>2016</v>
      </c>
      <c r="C5095" t="s">
        <v>4104</v>
      </c>
      <c r="D5095" t="s">
        <v>3537</v>
      </c>
      <c r="E5095" t="s">
        <v>3538</v>
      </c>
      <c r="F5095" t="s">
        <v>4101</v>
      </c>
      <c r="G5095" t="s">
        <v>3539</v>
      </c>
      <c r="H5095" s="5">
        <v>49513</v>
      </c>
      <c r="I5095">
        <f>IFERROR(VLOOKUP(G5095,'NCES Match'!$A$2:$B$1307,2,FALSE),"")</f>
        <v>4800192</v>
      </c>
      <c r="J5095" cm="1">
        <f t="array" ref="J5095">IFERROR(_xlfn.IFS(B5095=2015,H5095/$O$13,B5095=2016,H5095/$O$14,B5095=2017,H5095/$O$15,B5095=2018,H5095/$O$16,B5095=2019,H5095/$O$17,B5095=2020,H5095/$O$18,B5095=2021,H5095/$O$19,B5095=2022,H5095/$O$20),"")</f>
        <v>3.5444718257491977E-5</v>
      </c>
      <c r="K5095" s="3" cm="1">
        <f t="array" ref="K5095">IFERROR(_xlfn.IFS(B5095=2015,J5095*$P$4,B5095=2016,J5095*$P$5,B5095=2017,J5095*$P$6,B5095=2018,J5095*$P$7,B5095=2019,J5095*$P$8,B5095=2020,J5095*$P$9,B5095=2021,J5095*$P$10,B5095=2022,J5095*$P$11),"")</f>
        <v>59392.277488809668</v>
      </c>
      <c r="L5095" s="3">
        <f t="shared" si="80"/>
        <v>108905.27748880966</v>
      </c>
    </row>
    <row r="5096" spans="1:12">
      <c r="A5096">
        <v>4800192</v>
      </c>
      <c r="B5096">
        <v>2017</v>
      </c>
      <c r="D5096" t="s">
        <v>3537</v>
      </c>
      <c r="E5096" t="s">
        <v>3538</v>
      </c>
      <c r="F5096" t="s">
        <v>4101</v>
      </c>
      <c r="G5096" t="s">
        <v>3539</v>
      </c>
      <c r="H5096" s="5">
        <v>42167</v>
      </c>
      <c r="I5096">
        <f>IFERROR(VLOOKUP(G5096,'NCES Match'!$A$2:$B$1307,2,FALSE),"")</f>
        <v>4800192</v>
      </c>
      <c r="J5096" cm="1">
        <f t="array" ref="J5096">IFERROR(_xlfn.IFS(B5096=2015,H5096/$O$13,B5096=2016,H5096/$O$14,B5096=2017,H5096/$O$15,B5096=2018,H5096/$O$16,B5096=2019,H5096/$O$17,B5096=2020,H5096/$O$18,B5096=2021,H5096/$O$19,B5096=2022,H5096/$O$20),"")</f>
        <v>2.9071564472022387E-5</v>
      </c>
      <c r="K5096" s="3" cm="1">
        <f t="array" ref="K5096">IFERROR(_xlfn.IFS(B5096=2015,J5096*$P$4,B5096=2016,J5096*$P$5,B5096=2017,J5096*$P$6,B5096=2018,J5096*$P$7,B5096=2019,J5096*$P$8,B5096=2020,J5096*$P$9,B5096=2021,J5096*$P$10,B5096=2022,J5096*$P$11),"")</f>
        <v>49370.721046744598</v>
      </c>
      <c r="L5096" s="3">
        <f t="shared" si="80"/>
        <v>91537.721046744598</v>
      </c>
    </row>
    <row r="5097" spans="1:12">
      <c r="A5097">
        <v>4800192</v>
      </c>
      <c r="B5097">
        <v>2018</v>
      </c>
      <c r="D5097" t="s">
        <v>3537</v>
      </c>
      <c r="E5097" t="s">
        <v>3538</v>
      </c>
      <c r="F5097" t="s">
        <v>4101</v>
      </c>
      <c r="G5097" t="s">
        <v>3539</v>
      </c>
      <c r="H5097" s="5">
        <v>43843</v>
      </c>
      <c r="I5097">
        <f>IFERROR(VLOOKUP(G5097,'NCES Match'!$A$2:$B$1307,2,FALSE),"")</f>
        <v>4800192</v>
      </c>
      <c r="J5097" cm="1">
        <f t="array" ref="J5097">IFERROR(_xlfn.IFS(B5097=2015,H5097/$O$13,B5097=2016,H5097/$O$14,B5097=2017,H5097/$O$15,B5097=2018,H5097/$O$16,B5097=2019,H5097/$O$17,B5097=2020,H5097/$O$18,B5097=2021,H5097/$O$19,B5097=2022,H5097/$O$20),"")</f>
        <v>2.8610137000466187E-5</v>
      </c>
      <c r="K5097" s="3" cm="1">
        <f t="array" ref="K5097">IFERROR(_xlfn.IFS(B5097=2015,J5097*$P$4,B5097=2016,J5097*$P$5,B5097=2017,J5097*$P$6,B5097=2018,J5097*$P$7,B5097=2019,J5097*$P$8,B5097=2020,J5097*$P$9,B5097=2021,J5097*$P$10,B5097=2022,J5097*$P$11),"")</f>
        <v>49119.408053465944</v>
      </c>
      <c r="L5097" s="3">
        <f t="shared" si="80"/>
        <v>92962.408053465944</v>
      </c>
    </row>
    <row r="5098" spans="1:12">
      <c r="A5098">
        <v>4800192</v>
      </c>
      <c r="B5098">
        <v>2019</v>
      </c>
      <c r="D5098" t="s">
        <v>3537</v>
      </c>
      <c r="E5098" t="s">
        <v>3538</v>
      </c>
      <c r="F5098" t="s">
        <v>4101</v>
      </c>
      <c r="G5098" t="s">
        <v>3539</v>
      </c>
      <c r="H5098" s="5">
        <v>40527</v>
      </c>
      <c r="I5098">
        <f>IFERROR(VLOOKUP(G5098,'NCES Match'!$A$2:$B$1307,2,FALSE),"")</f>
        <v>4800192</v>
      </c>
      <c r="J5098" cm="1">
        <f t="array" ref="J5098">IFERROR(_xlfn.IFS(B5098=2015,H5098/$O$13,B5098=2016,H5098/$O$14,B5098=2017,H5098/$O$15,B5098=2018,H5098/$O$16,B5098=2019,H5098/$O$17,B5098=2020,H5098/$O$18,B5098=2021,H5098/$O$19,B5098=2022,H5098/$O$20),"")</f>
        <v>2.5660886939864525E-5</v>
      </c>
      <c r="K5098" s="3" cm="1">
        <f t="array" ref="K5098">IFERROR(_xlfn.IFS(B5098=2015,J5098*$P$4,B5098=2016,J5098*$P$5,B5098=2017,J5098*$P$6,B5098=2018,J5098*$P$7,B5098=2019,J5098*$P$8,B5098=2020,J5098*$P$9,B5098=2021,J5098*$P$10,B5098=2022,J5098*$P$11),"")</f>
        <v>44596.721800363499</v>
      </c>
      <c r="L5098" s="3">
        <f t="shared" si="80"/>
        <v>85123.721800363506</v>
      </c>
    </row>
    <row r="5099" spans="1:12">
      <c r="A5099">
        <v>4800192</v>
      </c>
      <c r="B5099">
        <v>2020</v>
      </c>
      <c r="D5099" t="s">
        <v>3537</v>
      </c>
      <c r="E5099" t="s">
        <v>3538</v>
      </c>
      <c r="F5099" t="s">
        <v>4230</v>
      </c>
      <c r="G5099" t="s">
        <v>3539</v>
      </c>
      <c r="H5099" s="5">
        <v>70478</v>
      </c>
      <c r="I5099">
        <f>IFERROR(VLOOKUP(G5099,'NCES Match'!$A$2:$B$1307,2,FALSE),"")</f>
        <v>4800192</v>
      </c>
      <c r="J5099" cm="1">
        <f t="array" ref="J5099">IFERROR(_xlfn.IFS(B5099=2015,H5099/$O$13,B5099=2016,H5099/$O$14,B5099=2017,H5099/$O$15,B5099=2018,H5099/$O$16,B5099=2019,H5099/$O$17,B5099=2020,H5099/$O$18,B5099=2021,H5099/$O$19,B5099=2022,H5099/$O$20),"")</f>
        <v>3.819256120464824E-5</v>
      </c>
      <c r="K5099" s="3" cm="1">
        <f t="array" ref="K5099">IFERROR(_xlfn.IFS(B5099=2015,J5099*$P$4,B5099=2016,J5099*$P$5,B5099=2017,J5099*$P$6,B5099=2018,J5099*$P$7,B5099=2019,J5099*$P$8,B5099=2020,J5099*$P$9,B5099=2021,J5099*$P$10,B5099=2022,J5099*$P$11),"")</f>
        <v>80510.026531458279</v>
      </c>
      <c r="L5099" s="3">
        <f t="shared" si="80"/>
        <v>150988.02653145828</v>
      </c>
    </row>
    <row r="5100" spans="1:12">
      <c r="A5100">
        <v>4800192</v>
      </c>
      <c r="B5100">
        <v>2021</v>
      </c>
      <c r="D5100" t="s">
        <v>3537</v>
      </c>
      <c r="E5100" t="s">
        <v>3538</v>
      </c>
      <c r="F5100" t="s">
        <v>4230</v>
      </c>
      <c r="G5100" t="s">
        <v>3539</v>
      </c>
      <c r="H5100" s="5">
        <v>65784.67</v>
      </c>
      <c r="I5100">
        <f>IFERROR(VLOOKUP(G5100,'NCES Match'!$A$2:$B$1307,2,FALSE),"")</f>
        <v>4800192</v>
      </c>
      <c r="J5100" cm="1">
        <f t="array" ref="J5100">IFERROR(_xlfn.IFS(B5100=2015,H5100/$O$13,B5100=2016,H5100/$O$14,B5100=2017,H5100/$O$15,B5100=2018,H5100/$O$16,B5100=2019,H5100/$O$17,B5100=2020,H5100/$O$18,B5100=2021,H5100/$O$19,B5100=2022,H5100/$O$20),"")</f>
        <v>3.3658266945131441E-5</v>
      </c>
      <c r="K5100" s="3" cm="1">
        <f t="array" ref="K5100">IFERROR(_xlfn.IFS(B5100=2015,J5100*$P$4,B5100=2016,J5100*$P$5,B5100=2017,J5100*$P$6,B5100=2018,J5100*$P$7,B5100=2019,J5100*$P$8,B5100=2020,J5100*$P$9,B5100=2021,J5100*$P$10,B5100=2022,J5100*$P$11),"")</f>
        <v>72047.314146074161</v>
      </c>
      <c r="L5100" s="3">
        <f t="shared" si="80"/>
        <v>137831.98414607416</v>
      </c>
    </row>
    <row r="5101" spans="1:12">
      <c r="A5101">
        <v>4800192</v>
      </c>
      <c r="B5101">
        <v>2022</v>
      </c>
      <c r="D5101" t="s">
        <v>3537</v>
      </c>
      <c r="E5101" t="s">
        <v>3538</v>
      </c>
      <c r="F5101" t="s">
        <v>4101</v>
      </c>
      <c r="G5101" t="s">
        <v>3539</v>
      </c>
      <c r="H5101" s="5">
        <v>87892.77</v>
      </c>
      <c r="I5101">
        <f>IFERROR(VLOOKUP(G5101,'NCES Match'!$A$2:$B$1307,2,FALSE),"")</f>
        <v>4800192</v>
      </c>
      <c r="J5101" cm="1">
        <f t="array" ref="J5101">IFERROR(_xlfn.IFS(B5101=2015,H5101/$O$13,B5101=2016,H5101/$O$14,B5101=2017,H5101/$O$15,B5101=2018,H5101/$O$16,B5101=2019,H5101/$O$17,B5101=2020,H5101/$O$18,B5101=2021,H5101/$O$19,B5101=2022,H5101/$O$20),"")</f>
        <v>3.8605197856926305E-5</v>
      </c>
      <c r="K5101" s="3" cm="1">
        <f t="array" ref="K5101">IFERROR(_xlfn.IFS(B5101=2015,J5101*$P$4,B5101=2016,J5101*$P$5,B5101=2017,J5101*$P$6,B5101=2018,J5101*$P$7,B5101=2019,J5101*$P$8,B5101=2020,J5101*$P$9,B5101=2021,J5101*$P$10,B5101=2022,J5101*$P$11),"")</f>
        <v>83135.637528158419</v>
      </c>
      <c r="L5101" s="3">
        <f t="shared" si="80"/>
        <v>171028.40752815842</v>
      </c>
    </row>
    <row r="5102" spans="1:12">
      <c r="A5102">
        <v>4800192</v>
      </c>
      <c r="B5102">
        <v>2023</v>
      </c>
      <c r="D5102" t="s">
        <v>3537</v>
      </c>
      <c r="E5102" t="s">
        <v>3538</v>
      </c>
      <c r="F5102" t="s">
        <v>4101</v>
      </c>
      <c r="G5102" t="s">
        <v>3539</v>
      </c>
      <c r="H5102" s="5">
        <v>71202.850000000006</v>
      </c>
      <c r="I5102">
        <f>IFERROR(VLOOKUP(G5102,'NCES Match'!$A$2:$B$1307,2,FALSE),"")</f>
        <v>4800192</v>
      </c>
      <c r="J5102" t="str" cm="1">
        <f t="array" ref="J5102">IFERROR(_xlfn.IFS(B5102=2015,H5102/$O$13,B5102=2016,H5102/$O$14,B5102=2017,H5102/$O$15,B5102=2018,H5102/$O$16,B5102=2019,H5102/$O$17,B5102=2020,H5102/$O$18,B5102=2021,H5102/$O$19,B5102=2022,H5102/$O$20),"")</f>
        <v/>
      </c>
      <c r="K5102" s="3" t="str" cm="1">
        <f t="array" ref="K5102">IFERROR(_xlfn.IFS(B5102=2015,J5102*$P$4,B5102=2016,J5102*$P$5,B5102=2017,J5102*$P$6,B5102=2018,J5102*$P$7,B5102=2019,J5102*$P$8,B5102=2020,J5102*$P$9,B5102=2021,J5102*$P$10,B5102=2022,J5102*$P$11),"")</f>
        <v/>
      </c>
      <c r="L5102" s="3">
        <f t="shared" si="80"/>
        <v>71202.850000000006</v>
      </c>
    </row>
    <row r="5103" spans="1:12">
      <c r="A5103">
        <v>4800193</v>
      </c>
      <c r="B5103">
        <v>2015</v>
      </c>
      <c r="C5103" t="s">
        <v>3521</v>
      </c>
      <c r="D5103" t="s">
        <v>4086</v>
      </c>
      <c r="E5103" t="s">
        <v>4087</v>
      </c>
      <c r="G5103" t="s">
        <v>4088</v>
      </c>
      <c r="H5103" s="5">
        <v>54407.25</v>
      </c>
      <c r="I5103">
        <f>IFERROR(VLOOKUP(G5103,'NCES Match'!$A$2:$B$1307,2,FALSE),"")</f>
        <v>4800193</v>
      </c>
      <c r="J5103" cm="1">
        <f t="array" ref="J5103">IFERROR(_xlfn.IFS(B5103=2015,H5103/$O$13,B5103=2016,H5103/$O$14,B5103=2017,H5103/$O$15,B5103=2018,H5103/$O$16,B5103=2019,H5103/$O$17,B5103=2020,H5103/$O$18,B5103=2021,H5103/$O$19,B5103=2022,H5103/$O$20),"")</f>
        <v>4.2622844053401194E-5</v>
      </c>
      <c r="K5103" s="3" cm="1">
        <f t="array" ref="K5103">IFERROR(_xlfn.IFS(B5103=2015,J5103*$P$4,B5103=2016,J5103*$P$5,B5103=2017,J5103*$P$6,B5103=2018,J5103*$P$7,B5103=2019,J5103*$P$8,B5103=2020,J5103*$P$9,B5103=2021,J5103*$P$10,B5103=2022,J5103*$P$11),"")</f>
        <v>67833.531207755135</v>
      </c>
      <c r="L5103" s="3">
        <f t="shared" si="80"/>
        <v>122240.78120775514</v>
      </c>
    </row>
    <row r="5104" spans="1:12">
      <c r="A5104">
        <v>4800193</v>
      </c>
      <c r="B5104">
        <v>2016</v>
      </c>
      <c r="C5104" t="s">
        <v>4104</v>
      </c>
      <c r="D5104" t="s">
        <v>4086</v>
      </c>
      <c r="E5104" t="s">
        <v>4087</v>
      </c>
      <c r="F5104" t="s">
        <v>4101</v>
      </c>
      <c r="G5104" t="s">
        <v>4088</v>
      </c>
      <c r="H5104" s="5">
        <v>42721</v>
      </c>
      <c r="I5104">
        <f>IFERROR(VLOOKUP(G5104,'NCES Match'!$A$2:$B$1307,2,FALSE),"")</f>
        <v>4800193</v>
      </c>
      <c r="J5104" cm="1">
        <f t="array" ref="J5104">IFERROR(_xlfn.IFS(B5104=2015,H5104/$O$13,B5104=2016,H5104/$O$14,B5104=2017,H5104/$O$15,B5104=2018,H5104/$O$16,B5104=2019,H5104/$O$17,B5104=2020,H5104/$O$18,B5104=2021,H5104/$O$19,B5104=2022,H5104/$O$20),"")</f>
        <v>3.0582550212637387E-5</v>
      </c>
      <c r="K5104" s="3" cm="1">
        <f t="array" ref="K5104">IFERROR(_xlfn.IFS(B5104=2015,J5104*$P$4,B5104=2016,J5104*$P$5,B5104=2017,J5104*$P$6,B5104=2018,J5104*$P$7,B5104=2019,J5104*$P$8,B5104=2020,J5104*$P$9,B5104=2021,J5104*$P$10,B5104=2022,J5104*$P$11),"")</f>
        <v>51245.076779824252</v>
      </c>
      <c r="L5104" s="3">
        <f t="shared" si="80"/>
        <v>93966.076779824245</v>
      </c>
    </row>
    <row r="5105" spans="1:12">
      <c r="A5105">
        <v>4800193</v>
      </c>
      <c r="B5105">
        <v>2017</v>
      </c>
      <c r="D5105" t="s">
        <v>4086</v>
      </c>
      <c r="E5105" t="s">
        <v>4087</v>
      </c>
      <c r="F5105" t="s">
        <v>4101</v>
      </c>
      <c r="G5105" t="s">
        <v>4088</v>
      </c>
      <c r="H5105" s="5">
        <v>42653</v>
      </c>
      <c r="I5105">
        <f>IFERROR(VLOOKUP(G5105,'NCES Match'!$A$2:$B$1307,2,FALSE),"")</f>
        <v>4800193</v>
      </c>
      <c r="J5105" cm="1">
        <f t="array" ref="J5105">IFERROR(_xlfn.IFS(B5105=2015,H5105/$O$13,B5105=2016,H5105/$O$14,B5105=2017,H5105/$O$15,B5105=2018,H5105/$O$16,B5105=2019,H5105/$O$17,B5105=2020,H5105/$O$18,B5105=2021,H5105/$O$19,B5105=2022,H5105/$O$20),"")</f>
        <v>2.9406631712599209E-5</v>
      </c>
      <c r="K5105" s="3" cm="1">
        <f t="array" ref="K5105">IFERROR(_xlfn.IFS(B5105=2015,J5105*$P$4,B5105=2016,J5105*$P$5,B5105=2017,J5105*$P$6,B5105=2018,J5105*$P$7,B5105=2019,J5105*$P$8,B5105=2020,J5105*$P$9,B5105=2021,J5105*$P$10,B5105=2022,J5105*$P$11),"")</f>
        <v>49939.748258277737</v>
      </c>
      <c r="L5105" s="3">
        <f t="shared" si="80"/>
        <v>92592.748258277745</v>
      </c>
    </row>
    <row r="5106" spans="1:12">
      <c r="A5106">
        <v>4800240</v>
      </c>
      <c r="B5106">
        <v>2015</v>
      </c>
      <c r="C5106" t="s">
        <v>3521</v>
      </c>
      <c r="D5106" t="s">
        <v>3909</v>
      </c>
      <c r="E5106" t="s">
        <v>3910</v>
      </c>
      <c r="G5106" t="s">
        <v>3911</v>
      </c>
      <c r="H5106" s="5">
        <v>1063427.32</v>
      </c>
      <c r="I5106">
        <f>IFERROR(VLOOKUP(G5106,'NCES Match'!$A$2:$B$1307,2,FALSE),"")</f>
        <v>4800240</v>
      </c>
      <c r="J5106" cm="1">
        <f t="array" ref="J5106">IFERROR(_xlfn.IFS(B5106=2015,H5106/$O$13,B5106=2016,H5106/$O$14,B5106=2017,H5106/$O$15,B5106=2018,H5106/$O$16,B5106=2019,H5106/$O$17,B5106=2020,H5106/$O$18,B5106=2021,H5106/$O$19,B5106=2022,H5106/$O$20),"")</f>
        <v>8.3309295769380687E-4</v>
      </c>
      <c r="K5106" s="3" cm="1">
        <f t="array" ref="K5106">IFERROR(_xlfn.IFS(B5106=2015,J5106*$P$4,B5106=2016,J5106*$P$5,B5106=2017,J5106*$P$6,B5106=2018,J5106*$P$7,B5106=2019,J5106*$P$8,B5106=2020,J5106*$P$9,B5106=2021,J5106*$P$10,B5106=2022,J5106*$P$11),"")</f>
        <v>1325853.26952565</v>
      </c>
      <c r="L5106" s="3">
        <f t="shared" si="80"/>
        <v>2389280.5895256503</v>
      </c>
    </row>
    <row r="5107" spans="1:12">
      <c r="A5107">
        <v>4800240</v>
      </c>
      <c r="B5107">
        <v>2016</v>
      </c>
      <c r="C5107" t="s">
        <v>4104</v>
      </c>
      <c r="D5107" t="s">
        <v>3909</v>
      </c>
      <c r="E5107" t="s">
        <v>3910</v>
      </c>
      <c r="F5107" t="s">
        <v>4101</v>
      </c>
      <c r="G5107" t="s">
        <v>3911</v>
      </c>
      <c r="H5107" s="5">
        <v>1112127</v>
      </c>
      <c r="I5107">
        <f>IFERROR(VLOOKUP(G5107,'NCES Match'!$A$2:$B$1307,2,FALSE),"")</f>
        <v>4800240</v>
      </c>
      <c r="J5107" cm="1">
        <f t="array" ref="J5107">IFERROR(_xlfn.IFS(B5107=2015,H5107/$O$13,B5107=2016,H5107/$O$14,B5107=2017,H5107/$O$15,B5107=2018,H5107/$O$16,B5107=2019,H5107/$O$17,B5107=2020,H5107/$O$18,B5107=2021,H5107/$O$19,B5107=2022,H5107/$O$20),"")</f>
        <v>7.9613491772968271E-4</v>
      </c>
      <c r="K5107" s="3" cm="1">
        <f t="array" ref="K5107">IFERROR(_xlfn.IFS(B5107=2015,J5107*$P$4,B5107=2016,J5107*$P$5,B5107=2017,J5107*$P$6,B5107=2018,J5107*$P$7,B5107=2019,J5107*$P$8,B5107=2020,J5107*$P$9,B5107=2021,J5107*$P$10,B5107=2022,J5107*$P$11),"")</f>
        <v>1334028.5457717655</v>
      </c>
      <c r="L5107" s="3">
        <f t="shared" si="80"/>
        <v>2446155.5457717655</v>
      </c>
    </row>
    <row r="5108" spans="1:12">
      <c r="A5108">
        <v>4800240</v>
      </c>
      <c r="B5108">
        <v>2017</v>
      </c>
      <c r="D5108" t="s">
        <v>3909</v>
      </c>
      <c r="E5108" t="s">
        <v>3910</v>
      </c>
      <c r="F5108" t="s">
        <v>4101</v>
      </c>
      <c r="G5108" t="s">
        <v>3911</v>
      </c>
      <c r="H5108" s="5">
        <v>1135882</v>
      </c>
      <c r="I5108">
        <f>IFERROR(VLOOKUP(G5108,'NCES Match'!$A$2:$B$1307,2,FALSE),"")</f>
        <v>4800240</v>
      </c>
      <c r="J5108" cm="1">
        <f t="array" ref="J5108">IFERROR(_xlfn.IFS(B5108=2015,H5108/$O$13,B5108=2016,H5108/$O$14,B5108=2017,H5108/$O$15,B5108=2018,H5108/$O$16,B5108=2019,H5108/$O$17,B5108=2020,H5108/$O$18,B5108=2021,H5108/$O$19,B5108=2022,H5108/$O$20),"")</f>
        <v>7.8312108510469641E-4</v>
      </c>
      <c r="K5108" s="3" cm="1">
        <f t="array" ref="K5108">IFERROR(_xlfn.IFS(B5108=2015,J5108*$P$4,B5108=2016,J5108*$P$5,B5108=2017,J5108*$P$6,B5108=2018,J5108*$P$7,B5108=2019,J5108*$P$8,B5108=2020,J5108*$P$9,B5108=2021,J5108*$P$10,B5108=2022,J5108*$P$11),"")</f>
        <v>1329933.6771413274</v>
      </c>
      <c r="L5108" s="3">
        <f t="shared" si="80"/>
        <v>2465815.6771413274</v>
      </c>
    </row>
    <row r="5109" spans="1:12">
      <c r="A5109">
        <v>4800240</v>
      </c>
      <c r="B5109">
        <v>2018</v>
      </c>
      <c r="D5109" t="s">
        <v>3909</v>
      </c>
      <c r="E5109" t="s">
        <v>3910</v>
      </c>
      <c r="F5109" t="s">
        <v>4101</v>
      </c>
      <c r="G5109" t="s">
        <v>3911</v>
      </c>
      <c r="H5109" s="5">
        <v>1098131</v>
      </c>
      <c r="I5109">
        <f>IFERROR(VLOOKUP(G5109,'NCES Match'!$A$2:$B$1307,2,FALSE),"")</f>
        <v>4800240</v>
      </c>
      <c r="J5109" cm="1">
        <f t="array" ref="J5109">IFERROR(_xlfn.IFS(B5109=2015,H5109/$O$13,B5109=2016,H5109/$O$14,B5109=2017,H5109/$O$15,B5109=2018,H5109/$O$16,B5109=2019,H5109/$O$17,B5109=2020,H5109/$O$18,B5109=2021,H5109/$O$19,B5109=2022,H5109/$O$20),"")</f>
        <v>7.1659508597630029E-4</v>
      </c>
      <c r="K5109" s="3" cm="1">
        <f t="array" ref="K5109">IFERROR(_xlfn.IFS(B5109=2015,J5109*$P$4,B5109=2016,J5109*$P$5,B5109=2017,J5109*$P$6,B5109=2018,J5109*$P$7,B5109=2019,J5109*$P$8,B5109=2020,J5109*$P$9,B5109=2021,J5109*$P$10,B5109=2022,J5109*$P$11),"")</f>
        <v>1230288.6363880348</v>
      </c>
      <c r="L5109" s="3">
        <f t="shared" si="80"/>
        <v>2328419.6363880346</v>
      </c>
    </row>
    <row r="5110" spans="1:12">
      <c r="A5110">
        <v>4800240</v>
      </c>
      <c r="B5110">
        <v>2019</v>
      </c>
      <c r="D5110" t="s">
        <v>3909</v>
      </c>
      <c r="E5110" t="s">
        <v>3910</v>
      </c>
      <c r="F5110" t="s">
        <v>4101</v>
      </c>
      <c r="G5110" t="s">
        <v>3911</v>
      </c>
      <c r="H5110" s="5">
        <v>1182250</v>
      </c>
      <c r="I5110">
        <f>IFERROR(VLOOKUP(G5110,'NCES Match'!$A$2:$B$1307,2,FALSE),"")</f>
        <v>4800240</v>
      </c>
      <c r="J5110" cm="1">
        <f t="array" ref="J5110">IFERROR(_xlfn.IFS(B5110=2015,H5110/$O$13,B5110=2016,H5110/$O$14,B5110=2017,H5110/$O$15,B5110=2018,H5110/$O$16,B5110=2019,H5110/$O$17,B5110=2020,H5110/$O$18,B5110=2021,H5110/$O$19,B5110=2022,H5110/$O$20),"")</f>
        <v>7.485770865017108E-4</v>
      </c>
      <c r="K5110" s="3" cm="1">
        <f t="array" ref="K5110">IFERROR(_xlfn.IFS(B5110=2015,J5110*$P$4,B5110=2016,J5110*$P$5,B5110=2017,J5110*$P$6,B5110=2018,J5110*$P$7,B5110=2019,J5110*$P$8,B5110=2020,J5110*$P$9,B5110=2021,J5110*$P$10,B5110=2022,J5110*$P$11),"")</f>
        <v>1300971.5584296826</v>
      </c>
      <c r="L5110" s="3">
        <f t="shared" si="80"/>
        <v>2483221.5584296826</v>
      </c>
    </row>
    <row r="5111" spans="1:12">
      <c r="A5111">
        <v>4800240</v>
      </c>
      <c r="B5111">
        <v>2020</v>
      </c>
      <c r="D5111" t="s">
        <v>3909</v>
      </c>
      <c r="E5111" t="s">
        <v>3910</v>
      </c>
      <c r="F5111" t="s">
        <v>4230</v>
      </c>
      <c r="G5111" t="s">
        <v>3911</v>
      </c>
      <c r="H5111" s="5">
        <v>1476035</v>
      </c>
      <c r="I5111">
        <f>IFERROR(VLOOKUP(G5111,'NCES Match'!$A$2:$B$1307,2,FALSE),"")</f>
        <v>4800240</v>
      </c>
      <c r="J5111" cm="1">
        <f t="array" ref="J5111">IFERROR(_xlfn.IFS(B5111=2015,H5111/$O$13,B5111=2016,H5111/$O$14,B5111=2017,H5111/$O$15,B5111=2018,H5111/$O$16,B5111=2019,H5111/$O$17,B5111=2020,H5111/$O$18,B5111=2021,H5111/$O$19,B5111=2022,H5111/$O$20),"")</f>
        <v>7.9987452932408652E-4</v>
      </c>
      <c r="K5111" s="3" cm="1">
        <f t="array" ref="K5111">IFERROR(_xlfn.IFS(B5111=2015,J5111*$P$4,B5111=2016,J5111*$P$5,B5111=2017,J5111*$P$6,B5111=2018,J5111*$P$7,B5111=2019,J5111*$P$8,B5111=2020,J5111*$P$9,B5111=2021,J5111*$P$10,B5111=2022,J5111*$P$11),"")</f>
        <v>1686137.7594619745</v>
      </c>
      <c r="L5111" s="3">
        <f t="shared" si="80"/>
        <v>3162172.7594619747</v>
      </c>
    </row>
    <row r="5112" spans="1:12">
      <c r="A5112">
        <v>4800240</v>
      </c>
      <c r="B5112">
        <v>2021</v>
      </c>
      <c r="D5112" t="s">
        <v>3909</v>
      </c>
      <c r="E5112" t="s">
        <v>3910</v>
      </c>
      <c r="F5112" t="s">
        <v>4101</v>
      </c>
      <c r="G5112" t="s">
        <v>3911</v>
      </c>
      <c r="H5112" s="5">
        <v>1567972.1</v>
      </c>
      <c r="I5112">
        <f>IFERROR(VLOOKUP(G5112,'NCES Match'!$A$2:$B$1307,2,FALSE),"")</f>
        <v>4800240</v>
      </c>
      <c r="J5112" cm="1">
        <f t="array" ref="J5112">IFERROR(_xlfn.IFS(B5112=2015,H5112/$O$13,B5112=2016,H5112/$O$14,B5112=2017,H5112/$O$15,B5112=2018,H5112/$O$16,B5112=2019,H5112/$O$17,B5112=2020,H5112/$O$18,B5112=2021,H5112/$O$19,B5112=2022,H5112/$O$20),"")</f>
        <v>8.0224197376559515E-4</v>
      </c>
      <c r="K5112" s="3" cm="1">
        <f t="array" ref="K5112">IFERROR(_xlfn.IFS(B5112=2015,J5112*$P$4,B5112=2016,J5112*$P$5,B5112=2017,J5112*$P$6,B5112=2018,J5112*$P$7,B5112=2019,J5112*$P$8,B5112=2020,J5112*$P$9,B5112=2021,J5112*$P$10,B5112=2022,J5112*$P$11),"")</f>
        <v>1717241.6987267644</v>
      </c>
      <c r="L5112" s="3">
        <f t="shared" si="80"/>
        <v>3285213.7987267645</v>
      </c>
    </row>
    <row r="5113" spans="1:12">
      <c r="A5113">
        <v>4800240</v>
      </c>
      <c r="B5113">
        <v>2022</v>
      </c>
      <c r="D5113" t="s">
        <v>3909</v>
      </c>
      <c r="E5113" t="s">
        <v>3910</v>
      </c>
      <c r="F5113" t="s">
        <v>4101</v>
      </c>
      <c r="G5113" t="s">
        <v>3911</v>
      </c>
      <c r="H5113" s="5">
        <v>1632934.85</v>
      </c>
      <c r="I5113">
        <f>IFERROR(VLOOKUP(G5113,'NCES Match'!$A$2:$B$1307,2,FALSE),"")</f>
        <v>4800240</v>
      </c>
      <c r="J5113" cm="1">
        <f t="array" ref="J5113">IFERROR(_xlfn.IFS(B5113=2015,H5113/$O$13,B5113=2016,H5113/$O$14,B5113=2017,H5113/$O$15,B5113=2018,H5113/$O$16,B5113=2019,H5113/$O$17,B5113=2020,H5113/$O$18,B5113=2021,H5113/$O$19,B5113=2022,H5113/$O$20),"")</f>
        <v>7.1723502367396403E-4</v>
      </c>
      <c r="K5113" s="3" cm="1">
        <f t="array" ref="K5113">IFERROR(_xlfn.IFS(B5113=2015,J5113*$P$4,B5113=2016,J5113*$P$5,B5113=2017,J5113*$P$6,B5113=2018,J5113*$P$7,B5113=2019,J5113*$P$8,B5113=2020,J5113*$P$9,B5113=2021,J5113*$P$10,B5113=2022,J5113*$P$11),"")</f>
        <v>1544553.4347898893</v>
      </c>
      <c r="L5113" s="3">
        <f t="shared" si="80"/>
        <v>3177488.2847898891</v>
      </c>
    </row>
    <row r="5114" spans="1:12">
      <c r="A5114">
        <v>4800240</v>
      </c>
      <c r="B5114">
        <v>2023</v>
      </c>
      <c r="D5114" t="s">
        <v>3909</v>
      </c>
      <c r="E5114" t="s">
        <v>3910</v>
      </c>
      <c r="F5114" t="s">
        <v>4101</v>
      </c>
      <c r="G5114" t="s">
        <v>3911</v>
      </c>
      <c r="H5114" s="5">
        <v>1707004.07</v>
      </c>
      <c r="I5114">
        <f>IFERROR(VLOOKUP(G5114,'NCES Match'!$A$2:$B$1307,2,FALSE),"")</f>
        <v>4800240</v>
      </c>
      <c r="J5114" t="str" cm="1">
        <f t="array" ref="J5114">IFERROR(_xlfn.IFS(B5114=2015,H5114/$O$13,B5114=2016,H5114/$O$14,B5114=2017,H5114/$O$15,B5114=2018,H5114/$O$16,B5114=2019,H5114/$O$17,B5114=2020,H5114/$O$18,B5114=2021,H5114/$O$19,B5114=2022,H5114/$O$20),"")</f>
        <v/>
      </c>
      <c r="K5114" s="3" t="str" cm="1">
        <f t="array" ref="K5114">IFERROR(_xlfn.IFS(B5114=2015,J5114*$P$4,B5114=2016,J5114*$P$5,B5114=2017,J5114*$P$6,B5114=2018,J5114*$P$7,B5114=2019,J5114*$P$8,B5114=2020,J5114*$P$9,B5114=2021,J5114*$P$10,B5114=2022,J5114*$P$11),"")</f>
        <v/>
      </c>
      <c r="L5114" s="3">
        <f t="shared" si="80"/>
        <v>1707004.07</v>
      </c>
    </row>
    <row r="5115" spans="1:12">
      <c r="A5115">
        <v>4800262</v>
      </c>
      <c r="B5115">
        <v>2015</v>
      </c>
      <c r="C5115" t="s">
        <v>3521</v>
      </c>
      <c r="D5115" t="s">
        <v>3840</v>
      </c>
      <c r="E5115" t="s">
        <v>3841</v>
      </c>
      <c r="G5115" t="s">
        <v>3842</v>
      </c>
      <c r="H5115" s="5">
        <v>20446.37</v>
      </c>
      <c r="I5115">
        <f>IFERROR(VLOOKUP(G5115,'NCES Match'!$A$2:$B$1307,2,FALSE),"")</f>
        <v>4800262</v>
      </c>
      <c r="J5115" cm="1">
        <f t="array" ref="J5115">IFERROR(_xlfn.IFS(B5115=2015,H5115/$O$13,B5115=2016,H5115/$O$14,B5115=2017,H5115/$O$15,B5115=2018,H5115/$O$16,B5115=2019,H5115/$O$17,B5115=2020,H5115/$O$18,B5115=2021,H5115/$O$19,B5115=2022,H5115/$O$20),"")</f>
        <v>1.6017763073269475E-5</v>
      </c>
      <c r="K5115" s="3" cm="1">
        <f t="array" ref="K5115">IFERROR(_xlfn.IFS(B5115=2015,J5115*$P$4,B5115=2016,J5115*$P$5,B5115=2017,J5115*$P$6,B5115=2018,J5115*$P$7,B5115=2019,J5115*$P$8,B5115=2020,J5115*$P$9,B5115=2021,J5115*$P$10,B5115=2022,J5115*$P$11),"")</f>
        <v>25491.997435641548</v>
      </c>
      <c r="L5115" s="3">
        <f t="shared" si="80"/>
        <v>45938.367435641543</v>
      </c>
    </row>
    <row r="5116" spans="1:12">
      <c r="A5116">
        <v>4800262</v>
      </c>
      <c r="B5116">
        <v>2016</v>
      </c>
      <c r="C5116" t="s">
        <v>4104</v>
      </c>
      <c r="D5116" t="s">
        <v>3840</v>
      </c>
      <c r="E5116" t="s">
        <v>3841</v>
      </c>
      <c r="F5116" t="s">
        <v>4101</v>
      </c>
      <c r="G5116" t="s">
        <v>3842</v>
      </c>
      <c r="H5116" s="5">
        <v>23774</v>
      </c>
      <c r="I5116">
        <f>IFERROR(VLOOKUP(G5116,'NCES Match'!$A$2:$B$1307,2,FALSE),"")</f>
        <v>4800262</v>
      </c>
      <c r="J5116" cm="1">
        <f t="array" ref="J5116">IFERROR(_xlfn.IFS(B5116=2015,H5116/$O$13,B5116=2016,H5116/$O$14,B5116=2017,H5116/$O$15,B5116=2018,H5116/$O$16,B5116=2019,H5116/$O$17,B5116=2020,H5116/$O$18,B5116=2021,H5116/$O$19,B5116=2022,H5116/$O$20),"")</f>
        <v>1.7019019890808765E-5</v>
      </c>
      <c r="K5116" s="3" cm="1">
        <f t="array" ref="K5116">IFERROR(_xlfn.IFS(B5116=2015,J5116*$P$4,B5116=2016,J5116*$P$5,B5116=2017,J5116*$P$6,B5116=2018,J5116*$P$7,B5116=2019,J5116*$P$8,B5116=2020,J5116*$P$9,B5116=2021,J5116*$P$10,B5116=2022,J5116*$P$11),"")</f>
        <v>28517.601539372714</v>
      </c>
      <c r="L5116" s="3">
        <f t="shared" si="80"/>
        <v>52291.601539372714</v>
      </c>
    </row>
    <row r="5117" spans="1:12">
      <c r="A5117">
        <v>4800262</v>
      </c>
      <c r="B5117">
        <v>2017</v>
      </c>
      <c r="D5117" t="s">
        <v>3840</v>
      </c>
      <c r="E5117" t="s">
        <v>3841</v>
      </c>
      <c r="F5117" t="s">
        <v>4101</v>
      </c>
      <c r="G5117" t="s">
        <v>3842</v>
      </c>
      <c r="H5117" s="5">
        <v>31383</v>
      </c>
      <c r="I5117">
        <f>IFERROR(VLOOKUP(G5117,'NCES Match'!$A$2:$B$1307,2,FALSE),"")</f>
        <v>4800262</v>
      </c>
      <c r="J5117" cm="1">
        <f t="array" ref="J5117">IFERROR(_xlfn.IFS(B5117=2015,H5117/$O$13,B5117=2016,H5117/$O$14,B5117=2017,H5117/$O$15,B5117=2018,H5117/$O$16,B5117=2019,H5117/$O$17,B5117=2020,H5117/$O$18,B5117=2021,H5117/$O$19,B5117=2022,H5117/$O$20),"")</f>
        <v>2.1636656812803345E-5</v>
      </c>
      <c r="K5117" s="3" cm="1">
        <f t="array" ref="K5117">IFERROR(_xlfn.IFS(B5117=2015,J5117*$P$4,B5117=2016,J5117*$P$5,B5117=2017,J5117*$P$6,B5117=2018,J5117*$P$7,B5117=2019,J5117*$P$8,B5117=2020,J5117*$P$9,B5117=2021,J5117*$P$10,B5117=2022,J5117*$P$11),"")</f>
        <v>36744.405307704743</v>
      </c>
      <c r="L5117" s="3">
        <f t="shared" si="80"/>
        <v>68127.405307704743</v>
      </c>
    </row>
    <row r="5118" spans="1:12">
      <c r="A5118">
        <v>4800262</v>
      </c>
      <c r="B5118">
        <v>2018</v>
      </c>
      <c r="D5118" t="s">
        <v>3840</v>
      </c>
      <c r="E5118" t="s">
        <v>3841</v>
      </c>
      <c r="F5118" t="s">
        <v>4101</v>
      </c>
      <c r="G5118" t="s">
        <v>3842</v>
      </c>
      <c r="H5118" s="5">
        <v>27299</v>
      </c>
      <c r="I5118">
        <f>IFERROR(VLOOKUP(G5118,'NCES Match'!$A$2:$B$1307,2,FALSE),"")</f>
        <v>4800262</v>
      </c>
      <c r="J5118" cm="1">
        <f t="array" ref="J5118">IFERROR(_xlfn.IFS(B5118=2015,H5118/$O$13,B5118=2016,H5118/$O$14,B5118=2017,H5118/$O$15,B5118=2018,H5118/$O$16,B5118=2019,H5118/$O$17,B5118=2020,H5118/$O$18,B5118=2021,H5118/$O$19,B5118=2022,H5118/$O$20),"")</f>
        <v>1.7814203635146464E-5</v>
      </c>
      <c r="K5118" s="3" cm="1">
        <f t="array" ref="K5118">IFERROR(_xlfn.IFS(B5118=2015,J5118*$P$4,B5118=2016,J5118*$P$5,B5118=2017,J5118*$P$6,B5118=2018,J5118*$P$7,B5118=2019,J5118*$P$8,B5118=2020,J5118*$P$9,B5118=2021,J5118*$P$10,B5118=2022,J5118*$P$11),"")</f>
        <v>30584.374254762828</v>
      </c>
      <c r="L5118" s="3">
        <f t="shared" si="80"/>
        <v>57883.374254762828</v>
      </c>
    </row>
    <row r="5119" spans="1:12">
      <c r="A5119">
        <v>4800262</v>
      </c>
      <c r="B5119">
        <v>2019</v>
      </c>
      <c r="D5119" t="s">
        <v>3840</v>
      </c>
      <c r="E5119" t="s">
        <v>3841</v>
      </c>
      <c r="F5119" t="s">
        <v>4101</v>
      </c>
      <c r="G5119" t="s">
        <v>3842</v>
      </c>
      <c r="H5119" s="5">
        <v>35581</v>
      </c>
      <c r="I5119">
        <f>IFERROR(VLOOKUP(G5119,'NCES Match'!$A$2:$B$1307,2,FALSE),"")</f>
        <v>4800262</v>
      </c>
      <c r="J5119" cm="1">
        <f t="array" ref="J5119">IFERROR(_xlfn.IFS(B5119=2015,H5119/$O$13,B5119=2016,H5119/$O$14,B5119=2017,H5119/$O$15,B5119=2018,H5119/$O$16,B5119=2019,H5119/$O$17,B5119=2020,H5119/$O$18,B5119=2021,H5119/$O$19,B5119=2022,H5119/$O$20),"")</f>
        <v>2.2529178528075594E-5</v>
      </c>
      <c r="K5119" s="3" cm="1">
        <f t="array" ref="K5119">IFERROR(_xlfn.IFS(B5119=2015,J5119*$P$4,B5119=2016,J5119*$P$5,B5119=2017,J5119*$P$6,B5119=2018,J5119*$P$7,B5119=2019,J5119*$P$8,B5119=2020,J5119*$P$9,B5119=2021,J5119*$P$10,B5119=2022,J5119*$P$11),"")</f>
        <v>39154.044424179767</v>
      </c>
      <c r="L5119" s="3">
        <f t="shared" si="80"/>
        <v>74735.044424179767</v>
      </c>
    </row>
    <row r="5120" spans="1:12">
      <c r="A5120">
        <v>4800262</v>
      </c>
      <c r="B5120">
        <v>2020</v>
      </c>
      <c r="D5120" t="s">
        <v>3840</v>
      </c>
      <c r="E5120" t="s">
        <v>3841</v>
      </c>
      <c r="F5120" t="s">
        <v>4230</v>
      </c>
      <c r="G5120" t="s">
        <v>3842</v>
      </c>
      <c r="H5120" s="5">
        <v>61592</v>
      </c>
      <c r="I5120">
        <f>IFERROR(VLOOKUP(G5120,'NCES Match'!$A$2:$B$1307,2,FALSE),"")</f>
        <v>4800262</v>
      </c>
      <c r="J5120" cm="1">
        <f t="array" ref="J5120">IFERROR(_xlfn.IFS(B5120=2015,H5120/$O$13,B5120=2016,H5120/$O$14,B5120=2017,H5120/$O$15,B5120=2018,H5120/$O$16,B5120=2019,H5120/$O$17,B5120=2020,H5120/$O$18,B5120=2021,H5120/$O$19,B5120=2022,H5120/$O$20),"")</f>
        <v>3.3377170602410605E-5</v>
      </c>
      <c r="K5120" s="3" cm="1">
        <f t="array" ref="K5120">IFERROR(_xlfn.IFS(B5120=2015,J5120*$P$4,B5120=2016,J5120*$P$5,B5120=2017,J5120*$P$6,B5120=2018,J5120*$P$7,B5120=2019,J5120*$P$8,B5120=2020,J5120*$P$9,B5120=2021,J5120*$P$10,B5120=2022,J5120*$P$11),"")</f>
        <v>70359.169586616801</v>
      </c>
      <c r="L5120" s="3">
        <f t="shared" si="80"/>
        <v>131951.1695866168</v>
      </c>
    </row>
    <row r="5121" spans="1:12">
      <c r="A5121">
        <v>4800262</v>
      </c>
      <c r="B5121">
        <v>2021</v>
      </c>
      <c r="D5121" t="s">
        <v>3840</v>
      </c>
      <c r="E5121" t="s">
        <v>3841</v>
      </c>
      <c r="F5121" t="s">
        <v>4101</v>
      </c>
      <c r="G5121" t="s">
        <v>3842</v>
      </c>
      <c r="H5121" s="5">
        <v>65661.8</v>
      </c>
      <c r="I5121">
        <f>IFERROR(VLOOKUP(G5121,'NCES Match'!$A$2:$B$1307,2,FALSE),"")</f>
        <v>4800262</v>
      </c>
      <c r="J5121" cm="1">
        <f t="array" ref="J5121">IFERROR(_xlfn.IFS(B5121=2015,H5121/$O$13,B5121=2016,H5121/$O$14,B5121=2017,H5121/$O$15,B5121=2018,H5121/$O$16,B5121=2019,H5121/$O$17,B5121=2020,H5121/$O$18,B5121=2021,H5121/$O$19,B5121=2022,H5121/$O$20),"")</f>
        <v>3.359540136779331E-5</v>
      </c>
      <c r="K5121" s="3" cm="1">
        <f t="array" ref="K5121">IFERROR(_xlfn.IFS(B5121=2015,J5121*$P$4,B5121=2016,J5121*$P$5,B5121=2017,J5121*$P$6,B5121=2018,J5121*$P$7,B5121=2019,J5121*$P$8,B5121=2020,J5121*$P$9,B5121=2021,J5121*$P$10,B5121=2022,J5121*$P$11),"")</f>
        <v>71912.747027486679</v>
      </c>
      <c r="L5121" s="3">
        <f t="shared" si="80"/>
        <v>137574.54702748667</v>
      </c>
    </row>
    <row r="5122" spans="1:12">
      <c r="A5122">
        <v>4800262</v>
      </c>
      <c r="B5122">
        <v>2022</v>
      </c>
      <c r="D5122" t="s">
        <v>3840</v>
      </c>
      <c r="E5122" t="s">
        <v>3841</v>
      </c>
      <c r="F5122" t="s">
        <v>4101</v>
      </c>
      <c r="G5122" t="s">
        <v>3842</v>
      </c>
      <c r="H5122" s="5">
        <v>90060.83</v>
      </c>
      <c r="I5122">
        <f>IFERROR(VLOOKUP(G5122,'NCES Match'!$A$2:$B$1307,2,FALSE),"")</f>
        <v>4800262</v>
      </c>
      <c r="J5122" cm="1">
        <f t="array" ref="J5122">IFERROR(_xlfn.IFS(B5122=2015,H5122/$O$13,B5122=2016,H5122/$O$14,B5122=2017,H5122/$O$15,B5122=2018,H5122/$O$16,B5122=2019,H5122/$O$17,B5122=2020,H5122/$O$18,B5122=2021,H5122/$O$19,B5122=2022,H5122/$O$20),"")</f>
        <v>3.9557476244166656E-5</v>
      </c>
      <c r="K5122" s="3" cm="1">
        <f t="array" ref="K5122">IFERROR(_xlfn.IFS(B5122=2015,J5122*$P$4,B5122=2016,J5122*$P$5,B5122=2017,J5122*$P$6,B5122=2018,J5122*$P$7,B5122=2019,J5122*$P$8,B5122=2020,J5122*$P$9,B5122=2021,J5122*$P$10,B5122=2022,J5122*$P$11),"")</f>
        <v>85186.352852061595</v>
      </c>
      <c r="L5122" s="3">
        <f t="shared" si="80"/>
        <v>175247.18285206158</v>
      </c>
    </row>
    <row r="5123" spans="1:12">
      <c r="A5123">
        <v>4800262</v>
      </c>
      <c r="B5123">
        <v>2023</v>
      </c>
      <c r="D5123" t="s">
        <v>3840</v>
      </c>
      <c r="E5123" t="s">
        <v>3841</v>
      </c>
      <c r="F5123" t="s">
        <v>4101</v>
      </c>
      <c r="G5123" t="s">
        <v>3842</v>
      </c>
      <c r="H5123" s="5">
        <v>97712.31</v>
      </c>
      <c r="I5123">
        <f>IFERROR(VLOOKUP(G5123,'NCES Match'!$A$2:$B$1307,2,FALSE),"")</f>
        <v>4800262</v>
      </c>
      <c r="J5123" t="str" cm="1">
        <f t="array" ref="J5123">IFERROR(_xlfn.IFS(B5123=2015,H5123/$O$13,B5123=2016,H5123/$O$14,B5123=2017,H5123/$O$15,B5123=2018,H5123/$O$16,B5123=2019,H5123/$O$17,B5123=2020,H5123/$O$18,B5123=2021,H5123/$O$19,B5123=2022,H5123/$O$20),"")</f>
        <v/>
      </c>
      <c r="K5123" s="3" t="str" cm="1">
        <f t="array" ref="K5123">IFERROR(_xlfn.IFS(B5123=2015,J5123*$P$4,B5123=2016,J5123*$P$5,B5123=2017,J5123*$P$6,B5123=2018,J5123*$P$7,B5123=2019,J5123*$P$8,B5123=2020,J5123*$P$9,B5123=2021,J5123*$P$10,B5123=2022,J5123*$P$11),"")</f>
        <v/>
      </c>
      <c r="L5123" s="3">
        <f t="shared" ref="L5123:L5186" si="81">SUM(H5123,K5123)</f>
        <v>97712.31</v>
      </c>
    </row>
    <row r="5124" spans="1:12">
      <c r="A5124">
        <v>4800263</v>
      </c>
      <c r="B5124">
        <v>2015</v>
      </c>
      <c r="C5124" t="s">
        <v>3521</v>
      </c>
      <c r="D5124" t="s">
        <v>3645</v>
      </c>
      <c r="E5124" t="s">
        <v>3646</v>
      </c>
      <c r="G5124" t="s">
        <v>3647</v>
      </c>
      <c r="H5124" s="5">
        <v>59678.239999999998</v>
      </c>
      <c r="I5124">
        <f>IFERROR(VLOOKUP(G5124,'NCES Match'!$A$2:$B$1307,2,FALSE),"")</f>
        <v>4800263</v>
      </c>
      <c r="J5124" cm="1">
        <f t="array" ref="J5124">IFERROR(_xlfn.IFS(B5124=2015,H5124/$O$13,B5124=2016,H5124/$O$14,B5124=2017,H5124/$O$15,B5124=2018,H5124/$O$16,B5124=2019,H5124/$O$17,B5124=2020,H5124/$O$18,B5124=2021,H5124/$O$19,B5124=2022,H5124/$O$20),"")</f>
        <v>4.6752157422061385E-5</v>
      </c>
      <c r="K5124" s="3" cm="1">
        <f t="array" ref="K5124">IFERROR(_xlfn.IFS(B5124=2015,J5124*$P$4,B5124=2016,J5124*$P$5,B5124=2017,J5124*$P$6,B5124=2018,J5124*$P$7,B5124=2019,J5124*$P$8,B5124=2020,J5124*$P$9,B5124=2021,J5124*$P$10,B5124=2022,J5124*$P$11),"")</f>
        <v>74405.263185768461</v>
      </c>
      <c r="L5124" s="3">
        <f t="shared" si="81"/>
        <v>134083.50318576847</v>
      </c>
    </row>
    <row r="5125" spans="1:12">
      <c r="A5125">
        <v>4800263</v>
      </c>
      <c r="B5125">
        <v>2016</v>
      </c>
      <c r="C5125" t="s">
        <v>4104</v>
      </c>
      <c r="D5125" t="s">
        <v>3645</v>
      </c>
      <c r="E5125" t="s">
        <v>3646</v>
      </c>
      <c r="F5125" t="s">
        <v>4101</v>
      </c>
      <c r="G5125" t="s">
        <v>3647</v>
      </c>
      <c r="H5125" s="5">
        <v>71638</v>
      </c>
      <c r="I5125">
        <f>IFERROR(VLOOKUP(G5125,'NCES Match'!$A$2:$B$1307,2,FALSE),"")</f>
        <v>4800263</v>
      </c>
      <c r="J5125" cm="1">
        <f t="array" ref="J5125">IFERROR(_xlfn.IFS(B5125=2015,H5125/$O$13,B5125=2016,H5125/$O$14,B5125=2017,H5125/$O$15,B5125=2018,H5125/$O$16,B5125=2019,H5125/$O$17,B5125=2020,H5125/$O$18,B5125=2021,H5125/$O$19,B5125=2022,H5125/$O$20),"")</f>
        <v>5.1283273615620351E-5</v>
      </c>
      <c r="K5125" s="3" cm="1">
        <f t="array" ref="K5125">IFERROR(_xlfn.IFS(B5125=2015,J5125*$P$4,B5125=2016,J5125*$P$5,B5125=2017,J5125*$P$6,B5125=2018,J5125*$P$7,B5125=2019,J5125*$P$8,B5125=2020,J5125*$P$9,B5125=2021,J5125*$P$10,B5125=2022,J5125*$P$11),"")</f>
        <v>85931.855770067399</v>
      </c>
      <c r="L5125" s="3">
        <f t="shared" si="81"/>
        <v>157569.8557700674</v>
      </c>
    </row>
    <row r="5126" spans="1:12">
      <c r="A5126">
        <v>4800263</v>
      </c>
      <c r="B5126">
        <v>2017</v>
      </c>
      <c r="D5126" t="s">
        <v>3645</v>
      </c>
      <c r="E5126" t="s">
        <v>3646</v>
      </c>
      <c r="F5126" t="s">
        <v>4101</v>
      </c>
      <c r="G5126" t="s">
        <v>3647</v>
      </c>
      <c r="H5126" s="5">
        <v>78524</v>
      </c>
      <c r="I5126">
        <f>IFERROR(VLOOKUP(G5126,'NCES Match'!$A$2:$B$1307,2,FALSE),"")</f>
        <v>4800263</v>
      </c>
      <c r="J5126" cm="1">
        <f t="array" ref="J5126">IFERROR(_xlfn.IFS(B5126=2015,H5126/$O$13,B5126=2016,H5126/$O$14,B5126=2017,H5126/$O$15,B5126=2018,H5126/$O$16,B5126=2019,H5126/$O$17,B5126=2020,H5126/$O$18,B5126=2021,H5126/$O$19,B5126=2022,H5126/$O$20),"")</f>
        <v>5.4137489709988523E-5</v>
      </c>
      <c r="K5126" s="3" cm="1">
        <f t="array" ref="K5126">IFERROR(_xlfn.IFS(B5126=2015,J5126*$P$4,B5126=2016,J5126*$P$5,B5126=2017,J5126*$P$6,B5126=2018,J5126*$P$7,B5126=2019,J5126*$P$8,B5126=2020,J5126*$P$9,B5126=2021,J5126*$P$10,B5126=2022,J5126*$P$11),"")</f>
        <v>91938.873988535415</v>
      </c>
      <c r="L5126" s="3">
        <f t="shared" si="81"/>
        <v>170462.87398853543</v>
      </c>
    </row>
    <row r="5127" spans="1:12">
      <c r="A5127">
        <v>4800263</v>
      </c>
      <c r="B5127">
        <v>2018</v>
      </c>
      <c r="D5127" t="s">
        <v>3645</v>
      </c>
      <c r="E5127" t="s">
        <v>3646</v>
      </c>
      <c r="F5127" t="s">
        <v>4101</v>
      </c>
      <c r="G5127" t="s">
        <v>3647</v>
      </c>
      <c r="H5127" s="5">
        <v>86933</v>
      </c>
      <c r="I5127">
        <f>IFERROR(VLOOKUP(G5127,'NCES Match'!$A$2:$B$1307,2,FALSE),"")</f>
        <v>4800263</v>
      </c>
      <c r="J5127" cm="1">
        <f t="array" ref="J5127">IFERROR(_xlfn.IFS(B5127=2015,H5127/$O$13,B5127=2016,H5127/$O$14,B5127=2017,H5127/$O$15,B5127=2018,H5127/$O$16,B5127=2019,H5127/$O$17,B5127=2020,H5127/$O$18,B5127=2021,H5127/$O$19,B5127=2022,H5127/$O$20),"")</f>
        <v>5.6728897198219259E-5</v>
      </c>
      <c r="K5127" s="3" cm="1">
        <f t="array" ref="K5127">IFERROR(_xlfn.IFS(B5127=2015,J5127*$P$4,B5127=2016,J5127*$P$5,B5127=2017,J5127*$P$6,B5127=2018,J5127*$P$7,B5127=2019,J5127*$P$8,B5127=2020,J5127*$P$9,B5127=2021,J5127*$P$10,B5127=2022,J5127*$P$11),"")</f>
        <v>97395.194222839549</v>
      </c>
      <c r="L5127" s="3">
        <f t="shared" si="81"/>
        <v>184328.19422283955</v>
      </c>
    </row>
    <row r="5128" spans="1:12">
      <c r="A5128">
        <v>4800263</v>
      </c>
      <c r="B5128">
        <v>2019</v>
      </c>
      <c r="D5128" t="s">
        <v>3645</v>
      </c>
      <c r="E5128" t="s">
        <v>3646</v>
      </c>
      <c r="F5128" t="s">
        <v>4101</v>
      </c>
      <c r="G5128" t="s">
        <v>3647</v>
      </c>
      <c r="H5128" s="5">
        <v>88544</v>
      </c>
      <c r="I5128">
        <f>IFERROR(VLOOKUP(G5128,'NCES Match'!$A$2:$B$1307,2,FALSE),"")</f>
        <v>4800263</v>
      </c>
      <c r="J5128" cm="1">
        <f t="array" ref="J5128">IFERROR(_xlfn.IFS(B5128=2015,H5128/$O$13,B5128=2016,H5128/$O$14,B5128=2017,H5128/$O$15,B5128=2018,H5128/$O$16,B5128=2019,H5128/$O$17,B5128=2020,H5128/$O$18,B5128=2021,H5128/$O$19,B5128=2022,H5128/$O$20),"")</f>
        <v>5.6064292279304272E-5</v>
      </c>
      <c r="K5128" s="3" cm="1">
        <f t="array" ref="K5128">IFERROR(_xlfn.IFS(B5128=2015,J5128*$P$4,B5128=2016,J5128*$P$5,B5128=2017,J5128*$P$6,B5128=2018,J5128*$P$7,B5128=2019,J5128*$P$8,B5128=2020,J5128*$P$9,B5128=2021,J5128*$P$10,B5128=2022,J5128*$P$11),"")</f>
        <v>97435.589485809091</v>
      </c>
      <c r="L5128" s="3">
        <f t="shared" si="81"/>
        <v>185979.58948580909</v>
      </c>
    </row>
    <row r="5129" spans="1:12">
      <c r="A5129">
        <v>4800263</v>
      </c>
      <c r="B5129">
        <v>2020</v>
      </c>
      <c r="D5129" t="s">
        <v>3645</v>
      </c>
      <c r="E5129" t="s">
        <v>3646</v>
      </c>
      <c r="F5129" t="s">
        <v>4230</v>
      </c>
      <c r="G5129" t="s">
        <v>3647</v>
      </c>
      <c r="H5129" s="5">
        <v>146252</v>
      </c>
      <c r="I5129">
        <f>IFERROR(VLOOKUP(G5129,'NCES Match'!$A$2:$B$1307,2,FALSE),"")</f>
        <v>4800263</v>
      </c>
      <c r="J5129" cm="1">
        <f t="array" ref="J5129">IFERROR(_xlfn.IFS(B5129=2015,H5129/$O$13,B5129=2016,H5129/$O$14,B5129=2017,H5129/$O$15,B5129=2018,H5129/$O$16,B5129=2019,H5129/$O$17,B5129=2020,H5129/$O$18,B5129=2021,H5129/$O$19,B5129=2022,H5129/$O$20),"")</f>
        <v>7.925506486140661E-5</v>
      </c>
      <c r="K5129" s="3" cm="1">
        <f t="array" ref="K5129">IFERROR(_xlfn.IFS(B5129=2015,J5129*$P$4,B5129=2016,J5129*$P$5,B5129=2017,J5129*$P$6,B5129=2018,J5129*$P$7,B5129=2019,J5129*$P$8,B5129=2020,J5129*$P$9,B5129=2021,J5129*$P$10,B5129=2022,J5129*$P$11),"")</f>
        <v>167069.89983085272</v>
      </c>
      <c r="L5129" s="3">
        <f t="shared" si="81"/>
        <v>313321.89983085275</v>
      </c>
    </row>
    <row r="5130" spans="1:12">
      <c r="A5130">
        <v>4800263</v>
      </c>
      <c r="B5130">
        <v>2021</v>
      </c>
      <c r="D5130" t="s">
        <v>3645</v>
      </c>
      <c r="E5130" t="s">
        <v>3646</v>
      </c>
      <c r="F5130" t="s">
        <v>4230</v>
      </c>
      <c r="G5130" t="s">
        <v>3647</v>
      </c>
      <c r="H5130" s="5">
        <v>173727.53</v>
      </c>
      <c r="I5130">
        <f>IFERROR(VLOOKUP(G5130,'NCES Match'!$A$2:$B$1307,2,FALSE),"")</f>
        <v>4800263</v>
      </c>
      <c r="J5130" cm="1">
        <f t="array" ref="J5130">IFERROR(_xlfn.IFS(B5130=2015,H5130/$O$13,B5130=2016,H5130/$O$14,B5130=2017,H5130/$O$15,B5130=2018,H5130/$O$16,B5130=2019,H5130/$O$17,B5130=2020,H5130/$O$18,B5130=2021,H5130/$O$19,B5130=2022,H5130/$O$20),"")</f>
        <v>8.8886477357997398E-5</v>
      </c>
      <c r="K5130" s="3" cm="1">
        <f t="array" ref="K5130">IFERROR(_xlfn.IFS(B5130=2015,J5130*$P$4,B5130=2016,J5130*$P$5,B5130=2017,J5130*$P$6,B5130=2018,J5130*$P$7,B5130=2019,J5130*$P$8,B5130=2020,J5130*$P$9,B5130=2021,J5130*$P$10,B5130=2022,J5130*$P$11),"")</f>
        <v>190266.24181183128</v>
      </c>
      <c r="L5130" s="3">
        <f t="shared" si="81"/>
        <v>363993.77181183128</v>
      </c>
    </row>
    <row r="5131" spans="1:12">
      <c r="A5131">
        <v>4800263</v>
      </c>
      <c r="B5131">
        <v>2022</v>
      </c>
      <c r="D5131" t="s">
        <v>3645</v>
      </c>
      <c r="E5131" t="s">
        <v>3646</v>
      </c>
      <c r="F5131" t="s">
        <v>4101</v>
      </c>
      <c r="G5131" t="s">
        <v>3647</v>
      </c>
      <c r="H5131" s="5">
        <v>208148.17</v>
      </c>
      <c r="I5131">
        <f>IFERROR(VLOOKUP(G5131,'NCES Match'!$A$2:$B$1307,2,FALSE),"")</f>
        <v>4800263</v>
      </c>
      <c r="J5131" cm="1">
        <f t="array" ref="J5131">IFERROR(_xlfn.IFS(B5131=2015,H5131/$O$13,B5131=2016,H5131/$O$14,B5131=2017,H5131/$O$15,B5131=2018,H5131/$O$16,B5131=2019,H5131/$O$17,B5131=2020,H5131/$O$18,B5131=2021,H5131/$O$19,B5131=2022,H5131/$O$20),"")</f>
        <v>9.1425054488635771E-5</v>
      </c>
      <c r="K5131" s="3" cm="1">
        <f t="array" ref="K5131">IFERROR(_xlfn.IFS(B5131=2015,J5131*$P$4,B5131=2016,J5131*$P$5,B5131=2017,J5131*$P$6,B5131=2018,J5131*$P$7,B5131=2019,J5131*$P$8,B5131=2020,J5131*$P$9,B5131=2021,J5131*$P$10,B5131=2022,J5131*$P$11),"")</f>
        <v>196882.30116390117</v>
      </c>
      <c r="L5131" s="3">
        <f t="shared" si="81"/>
        <v>405030.47116390115</v>
      </c>
    </row>
    <row r="5132" spans="1:12">
      <c r="A5132">
        <v>4800263</v>
      </c>
      <c r="B5132">
        <v>2023</v>
      </c>
      <c r="D5132" t="s">
        <v>3645</v>
      </c>
      <c r="E5132" t="s">
        <v>3646</v>
      </c>
      <c r="F5132" t="s">
        <v>4101</v>
      </c>
      <c r="G5132" t="s">
        <v>3647</v>
      </c>
      <c r="H5132" s="5">
        <v>306450.53000000003</v>
      </c>
      <c r="I5132">
        <f>IFERROR(VLOOKUP(G5132,'NCES Match'!$A$2:$B$1307,2,FALSE),"")</f>
        <v>4800263</v>
      </c>
      <c r="J5132" t="str" cm="1">
        <f t="array" ref="J5132">IFERROR(_xlfn.IFS(B5132=2015,H5132/$O$13,B5132=2016,H5132/$O$14,B5132=2017,H5132/$O$15,B5132=2018,H5132/$O$16,B5132=2019,H5132/$O$17,B5132=2020,H5132/$O$18,B5132=2021,H5132/$O$19,B5132=2022,H5132/$O$20),"")</f>
        <v/>
      </c>
      <c r="K5132" s="3" t="str" cm="1">
        <f t="array" ref="K5132">IFERROR(_xlfn.IFS(B5132=2015,J5132*$P$4,B5132=2016,J5132*$P$5,B5132=2017,J5132*$P$6,B5132=2018,J5132*$P$7,B5132=2019,J5132*$P$8,B5132=2020,J5132*$P$9,B5132=2021,J5132*$P$10,B5132=2022,J5132*$P$11),"")</f>
        <v/>
      </c>
      <c r="L5132" s="3">
        <f t="shared" si="81"/>
        <v>306450.53000000003</v>
      </c>
    </row>
    <row r="5133" spans="1:12">
      <c r="A5133">
        <v>4800274</v>
      </c>
      <c r="B5133">
        <v>2015</v>
      </c>
      <c r="C5133" t="s">
        <v>3521</v>
      </c>
      <c r="D5133" t="s">
        <v>3726</v>
      </c>
      <c r="E5133" t="s">
        <v>3727</v>
      </c>
      <c r="G5133" t="s">
        <v>3728</v>
      </c>
      <c r="H5133" s="5">
        <v>360245.04</v>
      </c>
      <c r="I5133">
        <f>IFERROR(VLOOKUP(G5133,'NCES Match'!$A$2:$B$1307,2,FALSE),"")</f>
        <v>4800274</v>
      </c>
      <c r="J5133" cm="1">
        <f t="array" ref="J5133">IFERROR(_xlfn.IFS(B5133=2015,H5133/$O$13,B5133=2016,H5133/$O$14,B5133=2017,H5133/$O$15,B5133=2018,H5133/$O$16,B5133=2019,H5133/$O$17,B5133=2020,H5133/$O$18,B5133=2021,H5133/$O$19,B5133=2022,H5133/$O$20),"")</f>
        <v>2.8221731774591207E-4</v>
      </c>
      <c r="K5133" s="3" cm="1">
        <f t="array" ref="K5133">IFERROR(_xlfn.IFS(B5133=2015,J5133*$P$4,B5133=2016,J5133*$P$5,B5133=2017,J5133*$P$6,B5133=2018,J5133*$P$7,B5133=2019,J5133*$P$8,B5133=2020,J5133*$P$9,B5133=2021,J5133*$P$10,B5133=2022,J5133*$P$11),"")</f>
        <v>449144.06008903222</v>
      </c>
      <c r="L5133" s="3">
        <f t="shared" si="81"/>
        <v>809389.1000890322</v>
      </c>
    </row>
    <row r="5134" spans="1:12">
      <c r="A5134">
        <v>4800274</v>
      </c>
      <c r="B5134">
        <v>2016</v>
      </c>
      <c r="C5134" t="s">
        <v>4104</v>
      </c>
      <c r="D5134" t="s">
        <v>3726</v>
      </c>
      <c r="E5134" t="s">
        <v>3727</v>
      </c>
      <c r="F5134" t="s">
        <v>4101</v>
      </c>
      <c r="G5134" t="s">
        <v>3728</v>
      </c>
      <c r="H5134" s="5">
        <v>464433</v>
      </c>
      <c r="I5134">
        <f>IFERROR(VLOOKUP(G5134,'NCES Match'!$A$2:$B$1307,2,FALSE),"")</f>
        <v>4800274</v>
      </c>
      <c r="J5134" cm="1">
        <f t="array" ref="J5134">IFERROR(_xlfn.IFS(B5134=2015,H5134/$O$13,B5134=2016,H5134/$O$14,B5134=2017,H5134/$O$15,B5134=2018,H5134/$O$16,B5134=2019,H5134/$O$17,B5134=2020,H5134/$O$18,B5134=2021,H5134/$O$19,B5134=2022,H5134/$O$20),"")</f>
        <v>3.3247221607419814E-4</v>
      </c>
      <c r="K5134" s="3" cm="1">
        <f t="array" ref="K5134">IFERROR(_xlfn.IFS(B5134=2015,J5134*$P$4,B5134=2016,J5134*$P$5,B5134=2017,J5134*$P$6,B5134=2018,J5134*$P$7,B5134=2019,J5134*$P$8,B5134=2020,J5134*$P$9,B5134=2021,J5134*$P$10,B5134=2022,J5134*$P$11),"")</f>
        <v>557100.83434573433</v>
      </c>
      <c r="L5134" s="3">
        <f t="shared" si="81"/>
        <v>1021533.8343457343</v>
      </c>
    </row>
    <row r="5135" spans="1:12">
      <c r="A5135">
        <v>4800274</v>
      </c>
      <c r="B5135">
        <v>2017</v>
      </c>
      <c r="D5135" t="s">
        <v>3726</v>
      </c>
      <c r="E5135" t="s">
        <v>3727</v>
      </c>
      <c r="F5135" t="s">
        <v>4101</v>
      </c>
      <c r="G5135" t="s">
        <v>3728</v>
      </c>
      <c r="H5135" s="5">
        <v>513536</v>
      </c>
      <c r="I5135">
        <f>IFERROR(VLOOKUP(G5135,'NCES Match'!$A$2:$B$1307,2,FALSE),"")</f>
        <v>4800274</v>
      </c>
      <c r="J5135" cm="1">
        <f t="array" ref="J5135">IFERROR(_xlfn.IFS(B5135=2015,H5135/$O$13,B5135=2016,H5135/$O$14,B5135=2017,H5135/$O$15,B5135=2018,H5135/$O$16,B5135=2019,H5135/$O$17,B5135=2020,H5135/$O$18,B5135=2021,H5135/$O$19,B5135=2022,H5135/$O$20),"")</f>
        <v>3.5405162645444277E-4</v>
      </c>
      <c r="K5135" s="3" cm="1">
        <f t="array" ref="K5135">IFERROR(_xlfn.IFS(B5135=2015,J5135*$P$4,B5135=2016,J5135*$P$5,B5135=2017,J5135*$P$6,B5135=2018,J5135*$P$7,B5135=2019,J5135*$P$8,B5135=2020,J5135*$P$9,B5135=2021,J5135*$P$10,B5135=2022,J5135*$P$11),"")</f>
        <v>601267.40350181505</v>
      </c>
      <c r="L5135" s="3">
        <f t="shared" si="81"/>
        <v>1114803.4035018152</v>
      </c>
    </row>
    <row r="5136" spans="1:12">
      <c r="A5136">
        <v>4800274</v>
      </c>
      <c r="B5136">
        <v>2018</v>
      </c>
      <c r="D5136" t="s">
        <v>3726</v>
      </c>
      <c r="E5136" t="s">
        <v>3727</v>
      </c>
      <c r="F5136" t="s">
        <v>4101</v>
      </c>
      <c r="G5136" t="s">
        <v>3728</v>
      </c>
      <c r="H5136" s="5">
        <v>544760</v>
      </c>
      <c r="I5136">
        <f>IFERROR(VLOOKUP(G5136,'NCES Match'!$A$2:$B$1307,2,FALSE),"")</f>
        <v>4800274</v>
      </c>
      <c r="J5136" cm="1">
        <f t="array" ref="J5136">IFERROR(_xlfn.IFS(B5136=2015,H5136/$O$13,B5136=2016,H5136/$O$14,B5136=2017,H5136/$O$15,B5136=2018,H5136/$O$16,B5136=2019,H5136/$O$17,B5136=2020,H5136/$O$18,B5136=2021,H5136/$O$19,B5136=2022,H5136/$O$20),"")</f>
        <v>3.5548795092429713E-4</v>
      </c>
      <c r="K5136" s="3" cm="1">
        <f t="array" ref="K5136">IFERROR(_xlfn.IFS(B5136=2015,J5136*$P$4,B5136=2016,J5136*$P$5,B5136=2017,J5136*$P$6,B5136=2018,J5136*$P$7,B5136=2019,J5136*$P$8,B5136=2020,J5136*$P$9,B5136=2021,J5136*$P$10,B5136=2022,J5136*$P$11),"")</f>
        <v>610320.6607943367</v>
      </c>
      <c r="L5136" s="3">
        <f t="shared" si="81"/>
        <v>1155080.6607943368</v>
      </c>
    </row>
    <row r="5137" spans="1:12">
      <c r="A5137">
        <v>4800274</v>
      </c>
      <c r="B5137">
        <v>2019</v>
      </c>
      <c r="D5137" t="s">
        <v>3726</v>
      </c>
      <c r="E5137" t="s">
        <v>3727</v>
      </c>
      <c r="F5137" t="s">
        <v>4101</v>
      </c>
      <c r="G5137" t="s">
        <v>3728</v>
      </c>
      <c r="H5137" s="5">
        <v>583361</v>
      </c>
      <c r="I5137">
        <f>IFERROR(VLOOKUP(G5137,'NCES Match'!$A$2:$B$1307,2,FALSE),"")</f>
        <v>4800274</v>
      </c>
      <c r="J5137" cm="1">
        <f t="array" ref="J5137">IFERROR(_xlfn.IFS(B5137=2015,H5137/$O$13,B5137=2016,H5137/$O$14,B5137=2017,H5137/$O$15,B5137=2018,H5137/$O$16,B5137=2019,H5137/$O$17,B5137=2020,H5137/$O$18,B5137=2021,H5137/$O$19,B5137=2022,H5137/$O$20),"")</f>
        <v>3.6937253352397925E-4</v>
      </c>
      <c r="K5137" s="3" cm="1">
        <f t="array" ref="K5137">IFERROR(_xlfn.IFS(B5137=2015,J5137*$P$4,B5137=2016,J5137*$P$5,B5137=2017,J5137*$P$6,B5137=2018,J5137*$P$7,B5137=2019,J5137*$P$8,B5137=2020,J5137*$P$9,B5137=2021,J5137*$P$10,B5137=2022,J5137*$P$11),"")</f>
        <v>641942.1182466466</v>
      </c>
      <c r="L5137" s="3">
        <f t="shared" si="81"/>
        <v>1225303.1182466466</v>
      </c>
    </row>
    <row r="5138" spans="1:12">
      <c r="A5138">
        <v>4800274</v>
      </c>
      <c r="B5138">
        <v>2020</v>
      </c>
      <c r="D5138" t="s">
        <v>3726</v>
      </c>
      <c r="E5138" t="s">
        <v>3727</v>
      </c>
      <c r="F5138" t="s">
        <v>4230</v>
      </c>
      <c r="G5138" t="s">
        <v>3728</v>
      </c>
      <c r="H5138" s="5">
        <v>1391138</v>
      </c>
      <c r="I5138">
        <f>IFERROR(VLOOKUP(G5138,'NCES Match'!$A$2:$B$1307,2,FALSE),"")</f>
        <v>4800274</v>
      </c>
      <c r="J5138" cm="1">
        <f t="array" ref="J5138">IFERROR(_xlfn.IFS(B5138=2015,H5138/$O$13,B5138=2016,H5138/$O$14,B5138=2017,H5138/$O$15,B5138=2018,H5138/$O$16,B5138=2019,H5138/$O$17,B5138=2020,H5138/$O$18,B5138=2021,H5138/$O$19,B5138=2022,H5138/$O$20),"")</f>
        <v>7.5386820297272835E-4</v>
      </c>
      <c r="K5138" s="3" cm="1">
        <f t="array" ref="K5138">IFERROR(_xlfn.IFS(B5138=2015,J5138*$P$4,B5138=2016,J5138*$P$5,B5138=2017,J5138*$P$6,B5138=2018,J5138*$P$7,B5138=2019,J5138*$P$8,B5138=2020,J5138*$P$9,B5138=2021,J5138*$P$10,B5138=2022,J5138*$P$11),"")</f>
        <v>1589156.2940055027</v>
      </c>
      <c r="L5138" s="3">
        <f t="shared" si="81"/>
        <v>2980294.2940055029</v>
      </c>
    </row>
    <row r="5139" spans="1:12">
      <c r="A5139">
        <v>4800274</v>
      </c>
      <c r="B5139">
        <v>2021</v>
      </c>
      <c r="D5139" t="s">
        <v>3726</v>
      </c>
      <c r="E5139" t="s">
        <v>3727</v>
      </c>
      <c r="F5139" t="s">
        <v>4230</v>
      </c>
      <c r="G5139" t="s">
        <v>3728</v>
      </c>
      <c r="H5139" s="5">
        <v>1496941.44</v>
      </c>
      <c r="I5139">
        <f>IFERROR(VLOOKUP(G5139,'NCES Match'!$A$2:$B$1307,2,FALSE),"")</f>
        <v>4800274</v>
      </c>
      <c r="J5139" cm="1">
        <f t="array" ref="J5139">IFERROR(_xlfn.IFS(B5139=2015,H5139/$O$13,B5139=2016,H5139/$O$14,B5139=2017,H5139/$O$15,B5139=2018,H5139/$O$16,B5139=2019,H5139/$O$17,B5139=2020,H5139/$O$18,B5139=2021,H5139/$O$19,B5139=2022,H5139/$O$20),"")</f>
        <v>7.658996326765713E-4</v>
      </c>
      <c r="K5139" s="3" cm="1">
        <f t="array" ref="K5139">IFERROR(_xlfn.IFS(B5139=2015,J5139*$P$4,B5139=2016,J5139*$P$5,B5139=2017,J5139*$P$6,B5139=2018,J5139*$P$7,B5139=2019,J5139*$P$8,B5139=2020,J5139*$P$9,B5139=2021,J5139*$P$10,B5139=2022,J5139*$P$11),"")</f>
        <v>1639448.9808333251</v>
      </c>
      <c r="L5139" s="3">
        <f t="shared" si="81"/>
        <v>3136390.420833325</v>
      </c>
    </row>
    <row r="5140" spans="1:12">
      <c r="A5140">
        <v>4800274</v>
      </c>
      <c r="B5140">
        <v>2022</v>
      </c>
      <c r="D5140" t="s">
        <v>3726</v>
      </c>
      <c r="E5140" t="s">
        <v>3727</v>
      </c>
      <c r="F5140" t="s">
        <v>4101</v>
      </c>
      <c r="G5140" t="s">
        <v>3728</v>
      </c>
      <c r="H5140" s="5">
        <v>2419999.96</v>
      </c>
      <c r="I5140">
        <f>IFERROR(VLOOKUP(G5140,'NCES Match'!$A$2:$B$1307,2,FALSE),"")</f>
        <v>4800274</v>
      </c>
      <c r="J5140" cm="1">
        <f t="array" ref="J5140">IFERROR(_xlfn.IFS(B5140=2015,H5140/$O$13,B5140=2016,H5140/$O$14,B5140=2017,H5140/$O$15,B5140=2018,H5140/$O$16,B5140=2019,H5140/$O$17,B5140=2020,H5140/$O$18,B5140=2021,H5140/$O$19,B5140=2022,H5140/$O$20),"")</f>
        <v>1.0629381377962458E-3</v>
      </c>
      <c r="K5140" s="3" cm="1">
        <f t="array" ref="K5140">IFERROR(_xlfn.IFS(B5140=2015,J5140*$P$4,B5140=2016,J5140*$P$5,B5140=2017,J5140*$P$6,B5140=2018,J5140*$P$7,B5140=2019,J5140*$P$8,B5140=2020,J5140*$P$9,B5140=2021,J5140*$P$10,B5140=2022,J5140*$P$11),"")</f>
        <v>2289019.2161735017</v>
      </c>
      <c r="L5140" s="3">
        <f t="shared" si="81"/>
        <v>4709019.1761735016</v>
      </c>
    </row>
    <row r="5141" spans="1:12">
      <c r="A5141">
        <v>4800274</v>
      </c>
      <c r="B5141">
        <v>2023</v>
      </c>
      <c r="D5141" t="s">
        <v>3726</v>
      </c>
      <c r="E5141" t="s">
        <v>3727</v>
      </c>
      <c r="F5141" t="s">
        <v>4101</v>
      </c>
      <c r="G5141" t="s">
        <v>3728</v>
      </c>
      <c r="H5141" s="5">
        <v>2866588.84</v>
      </c>
      <c r="I5141">
        <f>IFERROR(VLOOKUP(G5141,'NCES Match'!$A$2:$B$1307,2,FALSE),"")</f>
        <v>4800274</v>
      </c>
      <c r="J5141" t="str" cm="1">
        <f t="array" ref="J5141">IFERROR(_xlfn.IFS(B5141=2015,H5141/$O$13,B5141=2016,H5141/$O$14,B5141=2017,H5141/$O$15,B5141=2018,H5141/$O$16,B5141=2019,H5141/$O$17,B5141=2020,H5141/$O$18,B5141=2021,H5141/$O$19,B5141=2022,H5141/$O$20),"")</f>
        <v/>
      </c>
      <c r="K5141" s="3" t="str" cm="1">
        <f t="array" ref="K5141">IFERROR(_xlfn.IFS(B5141=2015,J5141*$P$4,B5141=2016,J5141*$P$5,B5141=2017,J5141*$P$6,B5141=2018,J5141*$P$7,B5141=2019,J5141*$P$8,B5141=2020,J5141*$P$9,B5141=2021,J5141*$P$10,B5141=2022,J5141*$P$11),"")</f>
        <v/>
      </c>
      <c r="L5141" s="3">
        <f t="shared" si="81"/>
        <v>2866588.84</v>
      </c>
    </row>
    <row r="5142" spans="1:12">
      <c r="A5142" t="s">
        <v>4230</v>
      </c>
      <c r="B5142">
        <v>2015</v>
      </c>
      <c r="C5142" t="s">
        <v>3521</v>
      </c>
      <c r="D5142" t="s">
        <v>3972</v>
      </c>
      <c r="E5142" t="s">
        <v>3973</v>
      </c>
      <c r="G5142" t="s">
        <v>3974</v>
      </c>
      <c r="H5142" s="5">
        <v>40079.85</v>
      </c>
      <c r="I5142" t="str">
        <f>IFERROR(VLOOKUP(G5142,'NCES Match'!$A$2:$B$1307,2,FALSE),"")</f>
        <v/>
      </c>
      <c r="J5142" cm="1">
        <f t="array" ref="J5142">IFERROR(_xlfn.IFS(B5142=2015,H5142/$O$13,B5142=2016,H5142/$O$14,B5142=2017,H5142/$O$15,B5142=2018,H5142/$O$16,B5142=2019,H5142/$O$17,B5142=2020,H5142/$O$18,B5142=2021,H5142/$O$19,B5142=2022,H5142/$O$20),"")</f>
        <v>3.1398705066580498E-5</v>
      </c>
      <c r="K5142" s="3" cm="1">
        <f t="array" ref="K5142">IFERROR(_xlfn.IFS(B5142=2015,J5142*$P$4,B5142=2016,J5142*$P$5,B5142=2017,J5142*$P$6,B5142=2018,J5142*$P$7,B5142=2019,J5142*$P$8,B5142=2020,J5142*$P$9,B5142=2021,J5142*$P$10,B5142=2022,J5142*$P$11),"")</f>
        <v>49970.504956180375</v>
      </c>
      <c r="L5142" s="3">
        <f t="shared" si="81"/>
        <v>90050.354956180381</v>
      </c>
    </row>
    <row r="5143" spans="1:12">
      <c r="A5143" t="s">
        <v>4230</v>
      </c>
      <c r="B5143">
        <v>2016</v>
      </c>
      <c r="C5143" t="s">
        <v>4104</v>
      </c>
      <c r="D5143" t="s">
        <v>3972</v>
      </c>
      <c r="E5143" t="s">
        <v>3973</v>
      </c>
      <c r="F5143" t="s">
        <v>4101</v>
      </c>
      <c r="G5143" t="s">
        <v>3974</v>
      </c>
      <c r="H5143" s="5">
        <v>44331</v>
      </c>
      <c r="I5143" t="str">
        <f>IFERROR(VLOOKUP(G5143,'NCES Match'!$A$2:$B$1307,2,FALSE),"")</f>
        <v/>
      </c>
      <c r="J5143" cm="1">
        <f t="array" ref="J5143">IFERROR(_xlfn.IFS(B5143=2015,H5143/$O$13,B5143=2016,H5143/$O$14,B5143=2017,H5143/$O$15,B5143=2018,H5143/$O$16,B5143=2019,H5143/$O$17,B5143=2020,H5143/$O$18,B5143=2021,H5143/$O$19,B5143=2022,H5143/$O$20),"")</f>
        <v>3.1735095935872941E-5</v>
      </c>
      <c r="K5143" s="3" cm="1">
        <f t="array" ref="K5143">IFERROR(_xlfn.IFS(B5143=2015,J5143*$P$4,B5143=2016,J5143*$P$5,B5143=2017,J5143*$P$6,B5143=2018,J5143*$P$7,B5143=2019,J5143*$P$8,B5143=2020,J5143*$P$9,B5143=2021,J5143*$P$10,B5143=2022,J5143*$P$11),"")</f>
        <v>53176.318408426501</v>
      </c>
      <c r="L5143" s="3">
        <f t="shared" si="81"/>
        <v>97507.318408426509</v>
      </c>
    </row>
    <row r="5144" spans="1:12">
      <c r="A5144" t="s">
        <v>4230</v>
      </c>
      <c r="B5144">
        <v>2017</v>
      </c>
      <c r="D5144" t="s">
        <v>3972</v>
      </c>
      <c r="E5144" t="s">
        <v>3973</v>
      </c>
      <c r="F5144" t="s">
        <v>4101</v>
      </c>
      <c r="G5144" t="s">
        <v>3974</v>
      </c>
      <c r="H5144" s="5">
        <v>62339</v>
      </c>
      <c r="I5144" t="str">
        <f>IFERROR(VLOOKUP(G5144,'NCES Match'!$A$2:$B$1307,2,FALSE),"")</f>
        <v/>
      </c>
      <c r="J5144" cm="1">
        <f t="array" ref="J5144">IFERROR(_xlfn.IFS(B5144=2015,H5144/$O$13,B5144=2016,H5144/$O$14,B5144=2017,H5144/$O$15,B5144=2018,H5144/$O$16,B5144=2019,H5144/$O$17,B5144=2020,H5144/$O$18,B5144=2021,H5144/$O$19,B5144=2022,H5144/$O$20),"")</f>
        <v>4.2978923272260383E-5</v>
      </c>
      <c r="K5144" s="3" cm="1">
        <f t="array" ref="K5144">IFERROR(_xlfn.IFS(B5144=2015,J5144*$P$4,B5144=2016,J5144*$P$5,B5144=2017,J5144*$P$6,B5144=2018,J5144*$P$7,B5144=2019,J5144*$P$8,B5144=2020,J5144*$P$9,B5144=2021,J5144*$P$10,B5144=2022,J5144*$P$11),"")</f>
        <v>72988.862839021313</v>
      </c>
      <c r="L5144" s="3">
        <f t="shared" si="81"/>
        <v>135327.86283902131</v>
      </c>
    </row>
    <row r="5145" spans="1:12">
      <c r="A5145" t="s">
        <v>4230</v>
      </c>
      <c r="B5145">
        <v>2018</v>
      </c>
      <c r="D5145" t="s">
        <v>3972</v>
      </c>
      <c r="E5145" t="s">
        <v>3973</v>
      </c>
      <c r="F5145" t="s">
        <v>4101</v>
      </c>
      <c r="G5145" t="s">
        <v>3974</v>
      </c>
      <c r="H5145" s="5">
        <v>61701</v>
      </c>
      <c r="I5145" t="str">
        <f>IFERROR(VLOOKUP(G5145,'NCES Match'!$A$2:$B$1307,2,FALSE),"")</f>
        <v/>
      </c>
      <c r="J5145" cm="1">
        <f t="array" ref="J5145">IFERROR(_xlfn.IFS(B5145=2015,H5145/$O$13,B5145=2016,H5145/$O$14,B5145=2017,H5145/$O$15,B5145=2018,H5145/$O$16,B5145=2019,H5145/$O$17,B5145=2020,H5145/$O$18,B5145=2021,H5145/$O$19,B5145=2022,H5145/$O$20),"")</f>
        <v>4.0263532674902821E-5</v>
      </c>
      <c r="K5145" s="3" cm="1">
        <f t="array" ref="K5145">IFERROR(_xlfn.IFS(B5145=2015,J5145*$P$4,B5145=2016,J5145*$P$5,B5145=2017,J5145*$P$6,B5145=2018,J5145*$P$7,B5145=2019,J5145*$P$8,B5145=2020,J5145*$P$9,B5145=2021,J5145*$P$10,B5145=2022,J5145*$P$11),"")</f>
        <v>69126.578845126976</v>
      </c>
      <c r="L5145" s="3">
        <f t="shared" si="81"/>
        <v>130827.57884512698</v>
      </c>
    </row>
    <row r="5146" spans="1:12">
      <c r="A5146" t="s">
        <v>4230</v>
      </c>
      <c r="B5146">
        <v>2019</v>
      </c>
      <c r="D5146" t="s">
        <v>3972</v>
      </c>
      <c r="E5146" t="s">
        <v>3973</v>
      </c>
      <c r="F5146" t="s">
        <v>4101</v>
      </c>
      <c r="G5146" t="s">
        <v>3974</v>
      </c>
      <c r="H5146" s="5">
        <v>68762</v>
      </c>
      <c r="I5146" t="str">
        <f>IFERROR(VLOOKUP(G5146,'NCES Match'!$A$2:$B$1307,2,FALSE),"")</f>
        <v/>
      </c>
      <c r="J5146" cm="1">
        <f t="array" ref="J5146">IFERROR(_xlfn.IFS(B5146=2015,H5146/$O$13,B5146=2016,H5146/$O$14,B5146=2017,H5146/$O$15,B5146=2018,H5146/$O$16,B5146=2019,H5146/$O$17,B5146=2020,H5146/$O$18,B5146=2021,H5146/$O$19,B5146=2022,H5146/$O$20),"")</f>
        <v>4.3538724992201848E-5</v>
      </c>
      <c r="K5146" s="3" cm="1">
        <f t="array" ref="K5146">IFERROR(_xlfn.IFS(B5146=2015,J5146*$P$4,B5146=2016,J5146*$P$5,B5146=2017,J5146*$P$6,B5146=2018,J5146*$P$7,B5146=2019,J5146*$P$8,B5146=2020,J5146*$P$9,B5146=2021,J5146*$P$10,B5146=2022,J5146*$P$11),"")</f>
        <v>75667.080821096912</v>
      </c>
      <c r="L5146" s="3">
        <f t="shared" si="81"/>
        <v>144429.0808210969</v>
      </c>
    </row>
    <row r="5147" spans="1:12">
      <c r="A5147" t="s">
        <v>4230</v>
      </c>
      <c r="B5147">
        <v>2020</v>
      </c>
      <c r="D5147" t="s">
        <v>3972</v>
      </c>
      <c r="E5147" t="s">
        <v>3973</v>
      </c>
      <c r="F5147" t="s">
        <v>4230</v>
      </c>
      <c r="G5147" t="s">
        <v>3974</v>
      </c>
      <c r="H5147" s="5">
        <v>171413</v>
      </c>
      <c r="I5147" t="str">
        <f>IFERROR(VLOOKUP(G5147,'NCES Match'!$A$2:$B$1307,2,FALSE),"")</f>
        <v/>
      </c>
      <c r="J5147" cm="1">
        <f t="array" ref="J5147">IFERROR(_xlfn.IFS(B5147=2015,H5147/$O$13,B5147=2016,H5147/$O$14,B5147=2017,H5147/$O$15,B5147=2018,H5147/$O$16,B5147=2019,H5147/$O$17,B5147=2020,H5147/$O$18,B5147=2021,H5147/$O$19,B5147=2022,H5147/$O$20),"")</f>
        <v>9.2890001046743231E-5</v>
      </c>
      <c r="K5147" s="3" cm="1">
        <f t="array" ref="K5147">IFERROR(_xlfn.IFS(B5147=2015,J5147*$P$4,B5147=2016,J5147*$P$5,B5147=2017,J5147*$P$6,B5147=2018,J5147*$P$7,B5147=2019,J5147*$P$8,B5147=2020,J5147*$P$9,B5147=2021,J5147*$P$10,B5147=2022,J5147*$P$11),"")</f>
        <v>195812.38369188769</v>
      </c>
      <c r="L5147" s="3">
        <f t="shared" si="81"/>
        <v>367225.38369188772</v>
      </c>
    </row>
    <row r="5148" spans="1:12">
      <c r="A5148" t="s">
        <v>4230</v>
      </c>
      <c r="B5148">
        <v>2021</v>
      </c>
      <c r="D5148" t="s">
        <v>3972</v>
      </c>
      <c r="E5148" t="s">
        <v>3973</v>
      </c>
      <c r="F5148" t="s">
        <v>4101</v>
      </c>
      <c r="G5148" t="s">
        <v>3974</v>
      </c>
      <c r="H5148" s="5">
        <v>150689.04999999999</v>
      </c>
      <c r="I5148" t="str">
        <f>IFERROR(VLOOKUP(G5148,'NCES Match'!$A$2:$B$1307,2,FALSE),"")</f>
        <v/>
      </c>
      <c r="J5148" cm="1">
        <f t="array" ref="J5148">IFERROR(_xlfn.IFS(B5148=2015,H5148/$O$13,B5148=2016,H5148/$O$14,B5148=2017,H5148/$O$15,B5148=2018,H5148/$O$16,B5148=2019,H5148/$O$17,B5148=2020,H5148/$O$18,B5148=2021,H5148/$O$19,B5148=2022,H5148/$O$20),"")</f>
        <v>7.7098999973827619E-5</v>
      </c>
      <c r="K5148" s="3" cm="1">
        <f t="array" ref="K5148">IFERROR(_xlfn.IFS(B5148=2015,J5148*$P$4,B5148=2016,J5148*$P$5,B5148=2017,J5148*$P$6,B5148=2018,J5148*$P$7,B5148=2019,J5148*$P$8,B5148=2020,J5148*$P$9,B5148=2021,J5148*$P$10,B5148=2022,J5148*$P$11),"")</f>
        <v>165034.51828098361</v>
      </c>
      <c r="L5148" s="3">
        <f t="shared" si="81"/>
        <v>315723.5682809836</v>
      </c>
    </row>
    <row r="5149" spans="1:12">
      <c r="A5149" t="s">
        <v>4230</v>
      </c>
      <c r="B5149">
        <v>2022</v>
      </c>
      <c r="D5149" t="s">
        <v>3972</v>
      </c>
      <c r="E5149" t="s">
        <v>3973</v>
      </c>
      <c r="F5149" t="s">
        <v>4101</v>
      </c>
      <c r="G5149" t="s">
        <v>3974</v>
      </c>
      <c r="H5149" s="5">
        <v>209973.2</v>
      </c>
      <c r="I5149" t="str">
        <f>IFERROR(VLOOKUP(G5149,'NCES Match'!$A$2:$B$1307,2,FALSE),"")</f>
        <v/>
      </c>
      <c r="J5149" cm="1">
        <f t="array" ref="J5149">IFERROR(_xlfn.IFS(B5149=2015,H5149/$O$13,B5149=2016,H5149/$O$14,B5149=2017,H5149/$O$15,B5149=2018,H5149/$O$16,B5149=2019,H5149/$O$17,B5149=2020,H5149/$O$18,B5149=2021,H5149/$O$19,B5149=2022,H5149/$O$20),"")</f>
        <v>9.2226663588506296E-5</v>
      </c>
      <c r="K5149" s="3" cm="1">
        <f t="array" ref="K5149">IFERROR(_xlfn.IFS(B5149=2015,J5149*$P$4,B5149=2016,J5149*$P$5,B5149=2017,J5149*$P$6,B5149=2018,J5149*$P$7,B5149=2019,J5149*$P$8,B5149=2020,J5149*$P$9,B5149=2021,J5149*$P$10,B5149=2022,J5149*$P$11),"")</f>
        <v>198608.5527379273</v>
      </c>
      <c r="L5149" s="3">
        <f t="shared" si="81"/>
        <v>408581.75273792731</v>
      </c>
    </row>
    <row r="5150" spans="1:12">
      <c r="A5150" t="s">
        <v>4230</v>
      </c>
      <c r="B5150">
        <v>2023</v>
      </c>
      <c r="D5150" t="s">
        <v>3972</v>
      </c>
      <c r="E5150" t="s">
        <v>3973</v>
      </c>
      <c r="F5150" t="s">
        <v>4101</v>
      </c>
      <c r="G5150" t="s">
        <v>3974</v>
      </c>
      <c r="H5150" s="5">
        <v>273072.71000000002</v>
      </c>
      <c r="I5150" t="str">
        <f>IFERROR(VLOOKUP(G5150,'NCES Match'!$A$2:$B$1307,2,FALSE),"")</f>
        <v/>
      </c>
      <c r="J5150" t="str" cm="1">
        <f t="array" ref="J5150">IFERROR(_xlfn.IFS(B5150=2015,H5150/$O$13,B5150=2016,H5150/$O$14,B5150=2017,H5150/$O$15,B5150=2018,H5150/$O$16,B5150=2019,H5150/$O$17,B5150=2020,H5150/$O$18,B5150=2021,H5150/$O$19,B5150=2022,H5150/$O$20),"")</f>
        <v/>
      </c>
      <c r="K5150" s="3" t="str" cm="1">
        <f t="array" ref="K5150">IFERROR(_xlfn.IFS(B5150=2015,J5150*$P$4,B5150=2016,J5150*$P$5,B5150=2017,J5150*$P$6,B5150=2018,J5150*$P$7,B5150=2019,J5150*$P$8,B5150=2020,J5150*$P$9,B5150=2021,J5150*$P$10,B5150=2022,J5150*$P$11),"")</f>
        <v/>
      </c>
      <c r="L5150" s="3">
        <f t="shared" si="81"/>
        <v>273072.71000000002</v>
      </c>
    </row>
    <row r="5151" spans="1:12">
      <c r="A5151">
        <v>4800283</v>
      </c>
      <c r="B5151">
        <v>2015</v>
      </c>
      <c r="C5151" t="s">
        <v>3521</v>
      </c>
      <c r="D5151" t="s">
        <v>4023</v>
      </c>
      <c r="E5151" t="s">
        <v>4024</v>
      </c>
      <c r="G5151" t="s">
        <v>4025</v>
      </c>
      <c r="H5151" s="5">
        <v>70911.89</v>
      </c>
      <c r="I5151">
        <f>IFERROR(VLOOKUP(G5151,'NCES Match'!$A$2:$B$1307,2,FALSE),"")</f>
        <v>4800283</v>
      </c>
      <c r="J5151" cm="1">
        <f t="array" ref="J5151">IFERROR(_xlfn.IFS(B5151=2015,H5151/$O$13,B5151=2016,H5151/$O$14,B5151=2017,H5151/$O$15,B5151=2018,H5151/$O$16,B5151=2019,H5151/$O$17,B5151=2020,H5151/$O$18,B5151=2021,H5151/$O$19,B5151=2022,H5151/$O$20),"")</f>
        <v>5.5552641035927004E-5</v>
      </c>
      <c r="K5151" s="3" cm="1">
        <f t="array" ref="K5151">IFERROR(_xlfn.IFS(B5151=2015,J5151*$P$4,B5151=2016,J5151*$P$5,B5151=2017,J5151*$P$6,B5151=2018,J5151*$P$7,B5151=2019,J5151*$P$8,B5151=2020,J5151*$P$9,B5151=2021,J5151*$P$10,B5151=2022,J5151*$P$11),"")</f>
        <v>88411.083142704316</v>
      </c>
      <c r="L5151" s="3">
        <f t="shared" si="81"/>
        <v>159322.97314270432</v>
      </c>
    </row>
    <row r="5152" spans="1:12">
      <c r="A5152">
        <v>4800283</v>
      </c>
      <c r="B5152">
        <v>2016</v>
      </c>
      <c r="C5152" t="s">
        <v>4104</v>
      </c>
      <c r="D5152" t="s">
        <v>4023</v>
      </c>
      <c r="E5152" t="s">
        <v>4024</v>
      </c>
      <c r="F5152" t="s">
        <v>4101</v>
      </c>
      <c r="G5152" t="s">
        <v>4025</v>
      </c>
      <c r="H5152" s="5">
        <v>114087</v>
      </c>
      <c r="I5152">
        <f>IFERROR(VLOOKUP(G5152,'NCES Match'!$A$2:$B$1307,2,FALSE),"")</f>
        <v>4800283</v>
      </c>
      <c r="J5152" cm="1">
        <f t="array" ref="J5152">IFERROR(_xlfn.IFS(B5152=2015,H5152/$O$13,B5152=2016,H5152/$O$14,B5152=2017,H5152/$O$15,B5152=2018,H5152/$O$16,B5152=2019,H5152/$O$17,B5152=2020,H5152/$O$18,B5152=2021,H5152/$O$19,B5152=2022,H5152/$O$20),"")</f>
        <v>8.1671108029052715E-5</v>
      </c>
      <c r="K5152" s="3" cm="1">
        <f t="array" ref="K5152">IFERROR(_xlfn.IFS(B5152=2015,J5152*$P$4,B5152=2016,J5152*$P$5,B5152=2017,J5152*$P$6,B5152=2018,J5152*$P$7,B5152=2019,J5152*$P$8,B5152=2020,J5152*$P$9,B5152=2021,J5152*$P$10,B5152=2022,J5152*$P$11),"")</f>
        <v>136850.66067226444</v>
      </c>
      <c r="L5152" s="3">
        <f t="shared" si="81"/>
        <v>250937.66067226444</v>
      </c>
    </row>
    <row r="5153" spans="1:12">
      <c r="A5153">
        <v>4800283</v>
      </c>
      <c r="B5153">
        <v>2017</v>
      </c>
      <c r="D5153" t="s">
        <v>4023</v>
      </c>
      <c r="E5153" t="s">
        <v>4024</v>
      </c>
      <c r="F5153" t="s">
        <v>4101</v>
      </c>
      <c r="G5153" t="s">
        <v>4025</v>
      </c>
      <c r="H5153" s="5">
        <v>161403</v>
      </c>
      <c r="I5153">
        <f>IFERROR(VLOOKUP(G5153,'NCES Match'!$A$2:$B$1307,2,FALSE),"")</f>
        <v>4800283</v>
      </c>
      <c r="J5153" cm="1">
        <f t="array" ref="J5153">IFERROR(_xlfn.IFS(B5153=2015,H5153/$O$13,B5153=2016,H5153/$O$14,B5153=2017,H5153/$O$15,B5153=2018,H5153/$O$16,B5153=2019,H5153/$O$17,B5153=2020,H5153/$O$18,B5153=2021,H5153/$O$19,B5153=2022,H5153/$O$20),"")</f>
        <v>1.1127748524860268E-4</v>
      </c>
      <c r="K5153" s="3" cm="1">
        <f t="array" ref="K5153">IFERROR(_xlfn.IFS(B5153=2015,J5153*$P$4,B5153=2016,J5153*$P$5,B5153=2017,J5153*$P$6,B5153=2018,J5153*$P$7,B5153=2019,J5153*$P$8,B5153=2020,J5153*$P$9,B5153=2021,J5153*$P$10,B5153=2022,J5153*$P$11),"")</f>
        <v>188976.74696107663</v>
      </c>
      <c r="L5153" s="3">
        <f t="shared" si="81"/>
        <v>350379.74696107663</v>
      </c>
    </row>
    <row r="5154" spans="1:12">
      <c r="A5154">
        <v>4800283</v>
      </c>
      <c r="B5154">
        <v>2018</v>
      </c>
      <c r="D5154" t="s">
        <v>4023</v>
      </c>
      <c r="E5154" t="s">
        <v>4024</v>
      </c>
      <c r="F5154" t="s">
        <v>4101</v>
      </c>
      <c r="G5154" t="s">
        <v>4025</v>
      </c>
      <c r="H5154" s="5">
        <v>179335</v>
      </c>
      <c r="I5154">
        <f>IFERROR(VLOOKUP(G5154,'NCES Match'!$A$2:$B$1307,2,FALSE),"")</f>
        <v>4800283</v>
      </c>
      <c r="J5154" cm="1">
        <f t="array" ref="J5154">IFERROR(_xlfn.IFS(B5154=2015,H5154/$O$13,B5154=2016,H5154/$O$14,B5154=2017,H5154/$O$15,B5154=2018,H5154/$O$16,B5154=2019,H5154/$O$17,B5154=2020,H5154/$O$18,B5154=2021,H5154/$O$19,B5154=2022,H5154/$O$20),"")</f>
        <v>1.170266386647493E-4</v>
      </c>
      <c r="K5154" s="3" cm="1">
        <f t="array" ref="K5154">IFERROR(_xlfn.IFS(B5154=2015,J5154*$P$4,B5154=2016,J5154*$P$5,B5154=2017,J5154*$P$6,B5154=2018,J5154*$P$7,B5154=2019,J5154*$P$8,B5154=2020,J5154*$P$9,B5154=2021,J5154*$P$10,B5154=2022,J5154*$P$11),"")</f>
        <v>200917.57049627797</v>
      </c>
      <c r="L5154" s="3">
        <f t="shared" si="81"/>
        <v>380252.570496278</v>
      </c>
    </row>
    <row r="5155" spans="1:12">
      <c r="A5155">
        <v>4800283</v>
      </c>
      <c r="B5155">
        <v>2019</v>
      </c>
      <c r="D5155" t="s">
        <v>4023</v>
      </c>
      <c r="E5155" t="s">
        <v>4024</v>
      </c>
      <c r="F5155" t="s">
        <v>4101</v>
      </c>
      <c r="G5155" t="s">
        <v>4025</v>
      </c>
      <c r="H5155" s="5">
        <v>171170</v>
      </c>
      <c r="I5155">
        <f>IFERROR(VLOOKUP(G5155,'NCES Match'!$A$2:$B$1307,2,FALSE),"")</f>
        <v>4800283</v>
      </c>
      <c r="J5155" cm="1">
        <f t="array" ref="J5155">IFERROR(_xlfn.IFS(B5155=2015,H5155/$O$13,B5155=2016,H5155/$O$14,B5155=2017,H5155/$O$15,B5155=2018,H5155/$O$16,B5155=2019,H5155/$O$17,B5155=2020,H5155/$O$18,B5155=2021,H5155/$O$19,B5155=2022,H5155/$O$20),"")</f>
        <v>1.0838142516092013E-4</v>
      </c>
      <c r="K5155" s="3" cm="1">
        <f t="array" ref="K5155">IFERROR(_xlfn.IFS(B5155=2015,J5155*$P$4,B5155=2016,J5155*$P$5,B5155=2017,J5155*$P$6,B5155=2018,J5155*$P$7,B5155=2019,J5155*$P$8,B5155=2020,J5155*$P$9,B5155=2021,J5155*$P$10,B5155=2022,J5155*$P$11),"")</f>
        <v>188358.89334439312</v>
      </c>
      <c r="L5155" s="3">
        <f t="shared" si="81"/>
        <v>359528.89334439312</v>
      </c>
    </row>
    <row r="5156" spans="1:12">
      <c r="A5156">
        <v>4800283</v>
      </c>
      <c r="B5156">
        <v>2020</v>
      </c>
      <c r="D5156" t="s">
        <v>4023</v>
      </c>
      <c r="E5156" t="s">
        <v>4024</v>
      </c>
      <c r="F5156" t="s">
        <v>4230</v>
      </c>
      <c r="G5156" t="s">
        <v>4025</v>
      </c>
      <c r="H5156" s="5">
        <v>226713</v>
      </c>
      <c r="I5156">
        <f>IFERROR(VLOOKUP(G5156,'NCES Match'!$A$2:$B$1307,2,FALSE),"")</f>
        <v>4800283</v>
      </c>
      <c r="J5156" cm="1">
        <f t="array" ref="J5156">IFERROR(_xlfn.IFS(B5156=2015,H5156/$O$13,B5156=2016,H5156/$O$14,B5156=2017,H5156/$O$15,B5156=2018,H5156/$O$16,B5156=2019,H5156/$O$17,B5156=2020,H5156/$O$18,B5156=2021,H5156/$O$19,B5156=2022,H5156/$O$20),"")</f>
        <v>1.2285748926458493E-4</v>
      </c>
      <c r="K5156" s="3" cm="1">
        <f t="array" ref="K5156">IFERROR(_xlfn.IFS(B5156=2015,J5156*$P$4,B5156=2016,J5156*$P$5,B5156=2017,J5156*$P$6,B5156=2018,J5156*$P$7,B5156=2019,J5156*$P$8,B5156=2020,J5156*$P$9,B5156=2021,J5156*$P$10,B5156=2022,J5156*$P$11),"")</f>
        <v>258983.93321357731</v>
      </c>
      <c r="L5156" s="3">
        <f t="shared" si="81"/>
        <v>485696.93321357731</v>
      </c>
    </row>
    <row r="5157" spans="1:12">
      <c r="A5157">
        <v>4800283</v>
      </c>
      <c r="B5157">
        <v>2021</v>
      </c>
      <c r="D5157" t="s">
        <v>4023</v>
      </c>
      <c r="E5157" t="s">
        <v>4024</v>
      </c>
      <c r="F5157" t="s">
        <v>4101</v>
      </c>
      <c r="G5157" t="s">
        <v>4025</v>
      </c>
      <c r="H5157" s="5">
        <v>207417.55</v>
      </c>
      <c r="I5157">
        <f>IFERROR(VLOOKUP(G5157,'NCES Match'!$A$2:$B$1307,2,FALSE),"")</f>
        <v>4800283</v>
      </c>
      <c r="J5157" cm="1">
        <f t="array" ref="J5157">IFERROR(_xlfn.IFS(B5157=2015,H5157/$O$13,B5157=2016,H5157/$O$14,B5157=2017,H5157/$O$15,B5157=2018,H5157/$O$16,B5157=2019,H5157/$O$17,B5157=2020,H5157/$O$18,B5157=2021,H5157/$O$19,B5157=2022,H5157/$O$20),"")</f>
        <v>1.0612374078953573E-4</v>
      </c>
      <c r="K5157" s="3" cm="1">
        <f t="array" ref="K5157">IFERROR(_xlfn.IFS(B5157=2015,J5157*$P$4,B5157=2016,J5157*$P$5,B5157=2017,J5157*$P$6,B5157=2018,J5157*$P$7,B5157=2019,J5157*$P$8,B5157=2020,J5157*$P$9,B5157=2021,J5157*$P$10,B5157=2022,J5157*$P$11),"")</f>
        <v>227163.52281251911</v>
      </c>
      <c r="L5157" s="3">
        <f t="shared" si="81"/>
        <v>434581.07281251909</v>
      </c>
    </row>
    <row r="5158" spans="1:12">
      <c r="A5158">
        <v>4800283</v>
      </c>
      <c r="B5158">
        <v>2022</v>
      </c>
      <c r="D5158" t="s">
        <v>4023</v>
      </c>
      <c r="E5158" t="s">
        <v>4024</v>
      </c>
      <c r="F5158" t="s">
        <v>4101</v>
      </c>
      <c r="G5158" t="s">
        <v>4025</v>
      </c>
      <c r="H5158" s="5">
        <v>216143.72</v>
      </c>
      <c r="I5158">
        <f>IFERROR(VLOOKUP(G5158,'NCES Match'!$A$2:$B$1307,2,FALSE),"")</f>
        <v>4800283</v>
      </c>
      <c r="J5158" cm="1">
        <f t="array" ref="J5158">IFERROR(_xlfn.IFS(B5158=2015,H5158/$O$13,B5158=2016,H5158/$O$14,B5158=2017,H5158/$O$15,B5158=2018,H5158/$O$16,B5158=2019,H5158/$O$17,B5158=2020,H5158/$O$18,B5158=2021,H5158/$O$19,B5158=2022,H5158/$O$20),"")</f>
        <v>9.4936945053979735E-5</v>
      </c>
      <c r="K5158" s="3" cm="1">
        <f t="array" ref="K5158">IFERROR(_xlfn.IFS(B5158=2015,J5158*$P$4,B5158=2016,J5158*$P$5,B5158=2017,J5158*$P$6,B5158=2018,J5158*$P$7,B5158=2019,J5158*$P$8,B5158=2020,J5158*$P$9,B5158=2021,J5158*$P$10,B5158=2022,J5158*$P$11),"")</f>
        <v>204445.09781530112</v>
      </c>
      <c r="L5158" s="3">
        <f t="shared" si="81"/>
        <v>420588.81781530112</v>
      </c>
    </row>
    <row r="5159" spans="1:12">
      <c r="A5159">
        <v>4800283</v>
      </c>
      <c r="B5159">
        <v>2023</v>
      </c>
      <c r="D5159" t="s">
        <v>4023</v>
      </c>
      <c r="E5159" t="s">
        <v>4024</v>
      </c>
      <c r="F5159" t="s">
        <v>4101</v>
      </c>
      <c r="G5159" t="s">
        <v>4025</v>
      </c>
      <c r="H5159" s="5">
        <v>324193.52</v>
      </c>
      <c r="I5159">
        <f>IFERROR(VLOOKUP(G5159,'NCES Match'!$A$2:$B$1307,2,FALSE),"")</f>
        <v>4800283</v>
      </c>
      <c r="J5159" t="str" cm="1">
        <f t="array" ref="J5159">IFERROR(_xlfn.IFS(B5159=2015,H5159/$O$13,B5159=2016,H5159/$O$14,B5159=2017,H5159/$O$15,B5159=2018,H5159/$O$16,B5159=2019,H5159/$O$17,B5159=2020,H5159/$O$18,B5159=2021,H5159/$O$19,B5159=2022,H5159/$O$20),"")</f>
        <v/>
      </c>
      <c r="K5159" s="3" t="str" cm="1">
        <f t="array" ref="K5159">IFERROR(_xlfn.IFS(B5159=2015,J5159*$P$4,B5159=2016,J5159*$P$5,B5159=2017,J5159*$P$6,B5159=2018,J5159*$P$7,B5159=2019,J5159*$P$8,B5159=2020,J5159*$P$9,B5159=2021,J5159*$P$10,B5159=2022,J5159*$P$11),"")</f>
        <v/>
      </c>
      <c r="L5159" s="3">
        <f t="shared" si="81"/>
        <v>324193.52</v>
      </c>
    </row>
    <row r="5160" spans="1:12">
      <c r="A5160">
        <v>4801405</v>
      </c>
      <c r="B5160">
        <v>2015</v>
      </c>
      <c r="C5160" t="s">
        <v>3521</v>
      </c>
      <c r="D5160" t="s">
        <v>3729</v>
      </c>
      <c r="E5160" t="s">
        <v>3730</v>
      </c>
      <c r="G5160" t="s">
        <v>3731</v>
      </c>
      <c r="H5160" s="5">
        <v>253737.15</v>
      </c>
      <c r="I5160">
        <f>IFERROR(VLOOKUP(G5160,'NCES Match'!$A$2:$B$1307,2,FALSE),"")</f>
        <v>4801405</v>
      </c>
      <c r="J5160" cm="1">
        <f t="array" ref="J5160">IFERROR(_xlfn.IFS(B5160=2015,H5160/$O$13,B5160=2016,H5160/$O$14,B5160=2017,H5160/$O$15,B5160=2018,H5160/$O$16,B5160=2019,H5160/$O$17,B5160=2020,H5160/$O$18,B5160=2021,H5160/$O$19,B5160=2022,H5160/$O$20),"")</f>
        <v>1.9877863657884689E-4</v>
      </c>
      <c r="K5160" s="3" cm="1">
        <f t="array" ref="K5160">IFERROR(_xlfn.IFS(B5160=2015,J5160*$P$4,B5160=2016,J5160*$P$5,B5160=2017,J5160*$P$6,B5160=2018,J5160*$P$7,B5160=2019,J5160*$P$8,B5160=2020,J5160*$P$9,B5160=2021,J5160*$P$10,B5160=2022,J5160*$P$11),"")</f>
        <v>316352.81847716705</v>
      </c>
      <c r="L5160" s="3">
        <f t="shared" si="81"/>
        <v>570089.96847716707</v>
      </c>
    </row>
    <row r="5161" spans="1:12">
      <c r="A5161">
        <v>4801405</v>
      </c>
      <c r="B5161">
        <v>2016</v>
      </c>
      <c r="C5161" t="s">
        <v>4104</v>
      </c>
      <c r="D5161" t="s">
        <v>3729</v>
      </c>
      <c r="E5161" t="s">
        <v>3730</v>
      </c>
      <c r="F5161" t="s">
        <v>4101</v>
      </c>
      <c r="G5161" t="s">
        <v>3731</v>
      </c>
      <c r="H5161" s="5">
        <v>340211</v>
      </c>
      <c r="I5161">
        <f>IFERROR(VLOOKUP(G5161,'NCES Match'!$A$2:$B$1307,2,FALSE),"")</f>
        <v>4801405</v>
      </c>
      <c r="J5161" cm="1">
        <f t="array" ref="J5161">IFERROR(_xlfn.IFS(B5161=2015,H5161/$O$13,B5161=2016,H5161/$O$14,B5161=2017,H5161/$O$15,B5161=2018,H5161/$O$16,B5161=2019,H5161/$O$17,B5161=2020,H5161/$O$18,B5161=2021,H5161/$O$19,B5161=2022,H5161/$O$20),"")</f>
        <v>2.4354579692403215E-4</v>
      </c>
      <c r="K5161" s="3" cm="1">
        <f t="array" ref="K5161">IFERROR(_xlfn.IFS(B5161=2015,J5161*$P$4,B5161=2016,J5161*$P$5,B5161=2017,J5161*$P$6,B5161=2018,J5161*$P$7,B5161=2019,J5161*$P$8,B5161=2020,J5161*$P$9,B5161=2021,J5161*$P$10,B5161=2022,J5161*$P$11),"")</f>
        <v>408092.94764497055</v>
      </c>
      <c r="L5161" s="3">
        <f t="shared" si="81"/>
        <v>748303.94764497061</v>
      </c>
    </row>
    <row r="5162" spans="1:12">
      <c r="A5162">
        <v>4801405</v>
      </c>
      <c r="B5162">
        <v>2017</v>
      </c>
      <c r="D5162" t="s">
        <v>3729</v>
      </c>
      <c r="E5162" t="s">
        <v>3730</v>
      </c>
      <c r="F5162" t="s">
        <v>4101</v>
      </c>
      <c r="G5162" t="s">
        <v>3731</v>
      </c>
      <c r="H5162" s="5">
        <v>394621</v>
      </c>
      <c r="I5162">
        <f>IFERROR(VLOOKUP(G5162,'NCES Match'!$A$2:$B$1307,2,FALSE),"")</f>
        <v>4801405</v>
      </c>
      <c r="J5162" cm="1">
        <f t="array" ref="J5162">IFERROR(_xlfn.IFS(B5162=2015,H5162/$O$13,B5162=2016,H5162/$O$14,B5162=2017,H5162/$O$15,B5162=2018,H5162/$O$16,B5162=2019,H5162/$O$17,B5162=2020,H5162/$O$18,B5162=2021,H5162/$O$19,B5162=2022,H5162/$O$20),"")</f>
        <v>2.7206701552194719E-4</v>
      </c>
      <c r="K5162" s="3" cm="1">
        <f t="array" ref="K5162">IFERROR(_xlfn.IFS(B5162=2015,J5162*$P$4,B5162=2016,J5162*$P$5,B5162=2017,J5162*$P$6,B5162=2018,J5162*$P$7,B5162=2019,J5162*$P$8,B5162=2020,J5162*$P$9,B5162=2021,J5162*$P$10,B5162=2022,J5162*$P$11),"")</f>
        <v>462037.21654818702</v>
      </c>
      <c r="L5162" s="3">
        <f t="shared" si="81"/>
        <v>856658.21654818696</v>
      </c>
    </row>
    <row r="5163" spans="1:12">
      <c r="A5163">
        <v>4801405</v>
      </c>
      <c r="B5163">
        <v>2018</v>
      </c>
      <c r="D5163" t="s">
        <v>3729</v>
      </c>
      <c r="E5163" t="s">
        <v>3730</v>
      </c>
      <c r="F5163" t="s">
        <v>4101</v>
      </c>
      <c r="G5163" t="s">
        <v>3731</v>
      </c>
      <c r="H5163" s="5">
        <v>383660</v>
      </c>
      <c r="I5163">
        <f>IFERROR(VLOOKUP(G5163,'NCES Match'!$A$2:$B$1307,2,FALSE),"")</f>
        <v>4801405</v>
      </c>
      <c r="J5163" cm="1">
        <f t="array" ref="J5163">IFERROR(_xlfn.IFS(B5163=2015,H5163/$O$13,B5163=2016,H5163/$O$14,B5163=2017,H5163/$O$15,B5163=2018,H5163/$O$16,B5163=2019,H5163/$O$17,B5163=2020,H5163/$O$18,B5163=2021,H5163/$O$19,B5163=2022,H5163/$O$20),"")</f>
        <v>2.5036072261475854E-4</v>
      </c>
      <c r="K5163" s="3" cm="1">
        <f t="array" ref="K5163">IFERROR(_xlfn.IFS(B5163=2015,J5163*$P$4,B5163=2016,J5163*$P$5,B5163=2017,J5163*$P$6,B5163=2018,J5163*$P$7,B5163=2019,J5163*$P$8,B5163=2020,J5163*$P$9,B5163=2021,J5163*$P$10,B5163=2022,J5163*$P$11),"")</f>
        <v>429832.63220565987</v>
      </c>
      <c r="L5163" s="3">
        <f t="shared" si="81"/>
        <v>813492.63220565987</v>
      </c>
    </row>
    <row r="5164" spans="1:12">
      <c r="A5164">
        <v>4801405</v>
      </c>
      <c r="B5164">
        <v>2019</v>
      </c>
      <c r="D5164" t="s">
        <v>3729</v>
      </c>
      <c r="E5164" t="s">
        <v>3730</v>
      </c>
      <c r="F5164" t="s">
        <v>4101</v>
      </c>
      <c r="G5164" t="s">
        <v>3731</v>
      </c>
      <c r="H5164" s="5">
        <v>433190</v>
      </c>
      <c r="I5164">
        <f>IFERROR(VLOOKUP(G5164,'NCES Match'!$A$2:$B$1307,2,FALSE),"")</f>
        <v>4801405</v>
      </c>
      <c r="J5164" cm="1">
        <f t="array" ref="J5164">IFERROR(_xlfn.IFS(B5164=2015,H5164/$O$13,B5164=2016,H5164/$O$14,B5164=2017,H5164/$O$15,B5164=2018,H5164/$O$16,B5164=2019,H5164/$O$17,B5164=2020,H5164/$O$18,B5164=2021,H5164/$O$19,B5164=2022,H5164/$O$20),"")</f>
        <v>2.7428725574258923E-4</v>
      </c>
      <c r="K5164" s="3" cm="1">
        <f t="array" ref="K5164">IFERROR(_xlfn.IFS(B5164=2015,J5164*$P$4,B5164=2016,J5164*$P$5,B5164=2017,J5164*$P$6,B5164=2018,J5164*$P$7,B5164=2019,J5164*$P$8,B5164=2020,J5164*$P$9,B5164=2021,J5164*$P$10,B5164=2022,J5164*$P$11),"")</f>
        <v>476690.9447207902</v>
      </c>
      <c r="L5164" s="3">
        <f t="shared" si="81"/>
        <v>909880.94472079026</v>
      </c>
    </row>
    <row r="5165" spans="1:12">
      <c r="A5165">
        <v>4801405</v>
      </c>
      <c r="B5165">
        <v>2020</v>
      </c>
      <c r="D5165" t="s">
        <v>3729</v>
      </c>
      <c r="E5165" t="s">
        <v>3730</v>
      </c>
      <c r="F5165" t="s">
        <v>4230</v>
      </c>
      <c r="G5165" t="s">
        <v>4282</v>
      </c>
      <c r="H5165" s="5">
        <v>973995</v>
      </c>
      <c r="I5165">
        <f>IFERROR(VLOOKUP(G5165,'NCES Match'!$A$2:$B$1307,2,FALSE),"")</f>
        <v>4801405</v>
      </c>
      <c r="J5165" cm="1">
        <f t="array" ref="J5165">IFERROR(_xlfn.IFS(B5165=2015,H5165/$O$13,B5165=2016,H5165/$O$14,B5165=2017,H5165/$O$15,B5165=2018,H5165/$O$16,B5165=2019,H5165/$O$17,B5165=2020,H5165/$O$18,B5165=2021,H5165/$O$19,B5165=2022,H5165/$O$20),"")</f>
        <v>5.2781525654135148E-4</v>
      </c>
      <c r="K5165" s="3" cm="1">
        <f t="array" ref="K5165">IFERROR(_xlfn.IFS(B5165=2015,J5165*$P$4,B5165=2016,J5165*$P$5,B5165=2017,J5165*$P$6,B5165=2018,J5165*$P$7,B5165=2019,J5165*$P$8,B5165=2020,J5165*$P$9,B5165=2021,J5165*$P$10,B5165=2022,J5165*$P$11),"")</f>
        <v>1112636.0465891161</v>
      </c>
      <c r="L5165" s="3">
        <f t="shared" si="81"/>
        <v>2086631.0465891161</v>
      </c>
    </row>
    <row r="5166" spans="1:12">
      <c r="A5166">
        <v>4801405</v>
      </c>
      <c r="B5166">
        <v>2021</v>
      </c>
      <c r="D5166" t="s">
        <v>3729</v>
      </c>
      <c r="E5166" t="s">
        <v>3730</v>
      </c>
      <c r="F5166" t="s">
        <v>4230</v>
      </c>
      <c r="G5166" t="s">
        <v>4282</v>
      </c>
      <c r="H5166" s="5">
        <v>1047357.85</v>
      </c>
      <c r="I5166">
        <f>IFERROR(VLOOKUP(G5166,'NCES Match'!$A$2:$B$1307,2,FALSE),"")</f>
        <v>4801405</v>
      </c>
      <c r="J5166" cm="1">
        <f t="array" ref="J5166">IFERROR(_xlfn.IFS(B5166=2015,H5166/$O$13,B5166=2016,H5166/$O$14,B5166=2017,H5166/$O$15,B5166=2018,H5166/$O$16,B5166=2019,H5166/$O$17,B5166=2020,H5166/$O$18,B5166=2021,H5166/$O$19,B5166=2022,H5166/$O$20),"")</f>
        <v>5.358733288831415E-4</v>
      </c>
      <c r="K5166" s="3" cm="1">
        <f t="array" ref="K5166">IFERROR(_xlfn.IFS(B5166=2015,J5166*$P$4,B5166=2016,J5166*$P$5,B5166=2017,J5166*$P$6,B5166=2018,J5166*$P$7,B5166=2019,J5166*$P$8,B5166=2020,J5166*$P$9,B5166=2021,J5166*$P$10,B5166=2022,J5166*$P$11),"")</f>
        <v>1147065.4187716804</v>
      </c>
      <c r="L5166" s="3">
        <f t="shared" si="81"/>
        <v>2194423.2687716805</v>
      </c>
    </row>
    <row r="5167" spans="1:12">
      <c r="A5167">
        <v>4801405</v>
      </c>
      <c r="B5167">
        <v>2022</v>
      </c>
      <c r="D5167" t="s">
        <v>3729</v>
      </c>
      <c r="E5167" t="s">
        <v>3730</v>
      </c>
      <c r="F5167" t="s">
        <v>4101</v>
      </c>
      <c r="G5167" t="s">
        <v>4282</v>
      </c>
      <c r="H5167" s="5">
        <v>1620827.42</v>
      </c>
      <c r="I5167">
        <f>IFERROR(VLOOKUP(G5167,'NCES Match'!$A$2:$B$1307,2,FALSE),"")</f>
        <v>4801405</v>
      </c>
      <c r="J5167" cm="1">
        <f t="array" ref="J5167">IFERROR(_xlfn.IFS(B5167=2015,H5167/$O$13,B5167=2016,H5167/$O$14,B5167=2017,H5167/$O$15,B5167=2018,H5167/$O$16,B5167=2019,H5167/$O$17,B5167=2020,H5167/$O$18,B5167=2021,H5167/$O$19,B5167=2022,H5167/$O$20),"")</f>
        <v>7.1191706941346126E-4</v>
      </c>
      <c r="K5167" s="3" cm="1">
        <f t="array" ref="K5167">IFERROR(_xlfn.IFS(B5167=2015,J5167*$P$4,B5167=2016,J5167*$P$5,B5167=2017,J5167*$P$6,B5167=2018,J5167*$P$7,B5167=2019,J5167*$P$8,B5167=2020,J5167*$P$9,B5167=2021,J5167*$P$10,B5167=2022,J5167*$P$11),"")</f>
        <v>1533101.3106632112</v>
      </c>
      <c r="L5167" s="3">
        <f t="shared" si="81"/>
        <v>3153928.7306632111</v>
      </c>
    </row>
    <row r="5168" spans="1:12">
      <c r="A5168">
        <v>4801405</v>
      </c>
      <c r="B5168">
        <v>2023</v>
      </c>
      <c r="D5168" t="s">
        <v>3729</v>
      </c>
      <c r="E5168" t="s">
        <v>3730</v>
      </c>
      <c r="F5168" t="s">
        <v>4101</v>
      </c>
      <c r="G5168" t="s">
        <v>3731</v>
      </c>
      <c r="H5168" s="5">
        <v>2100989.7999999998</v>
      </c>
      <c r="I5168">
        <f>IFERROR(VLOOKUP(G5168,'NCES Match'!$A$2:$B$1307,2,FALSE),"")</f>
        <v>4801405</v>
      </c>
      <c r="J5168" t="str" cm="1">
        <f t="array" ref="J5168">IFERROR(_xlfn.IFS(B5168=2015,H5168/$O$13,B5168=2016,H5168/$O$14,B5168=2017,H5168/$O$15,B5168=2018,H5168/$O$16,B5168=2019,H5168/$O$17,B5168=2020,H5168/$O$18,B5168=2021,H5168/$O$19,B5168=2022,H5168/$O$20),"")</f>
        <v/>
      </c>
      <c r="K5168" s="3" t="str" cm="1">
        <f t="array" ref="K5168">IFERROR(_xlfn.IFS(B5168=2015,J5168*$P$4,B5168=2016,J5168*$P$5,B5168=2017,J5168*$P$6,B5168=2018,J5168*$P$7,B5168=2019,J5168*$P$8,B5168=2020,J5168*$P$9,B5168=2021,J5168*$P$10,B5168=2022,J5168*$P$11),"")</f>
        <v/>
      </c>
      <c r="L5168" s="3">
        <f t="shared" si="81"/>
        <v>2100989.7999999998</v>
      </c>
    </row>
    <row r="5169" spans="1:12">
      <c r="A5169" t="s">
        <v>4230</v>
      </c>
      <c r="B5169">
        <v>2015</v>
      </c>
      <c r="C5169" t="s">
        <v>3521</v>
      </c>
      <c r="D5169" t="s">
        <v>4071</v>
      </c>
      <c r="E5169" t="s">
        <v>4072</v>
      </c>
      <c r="G5169" t="s">
        <v>4073</v>
      </c>
      <c r="H5169" s="5">
        <v>34760.83</v>
      </c>
      <c r="I5169" t="str">
        <f>IFERROR(VLOOKUP(G5169,'NCES Match'!$A$2:$B$1307,2,FALSE),"")</f>
        <v/>
      </c>
      <c r="J5169" cm="1">
        <f t="array" ref="J5169">IFERROR(_xlfn.IFS(B5169=2015,H5169/$O$13,B5169=2016,H5169/$O$14,B5169=2017,H5169/$O$15,B5169=2018,H5169/$O$16,B5169=2019,H5169/$O$17,B5169=2020,H5169/$O$18,B5169=2021,H5169/$O$19,B5169=2022,H5169/$O$20),"")</f>
        <v>2.7231764815475695E-5</v>
      </c>
      <c r="K5169" s="3" cm="1">
        <f t="array" ref="K5169">IFERROR(_xlfn.IFS(B5169=2015,J5169*$P$4,B5169=2016,J5169*$P$5,B5169=2017,J5169*$P$6,B5169=2018,J5169*$P$7,B5169=2019,J5169*$P$8,B5169=2020,J5169*$P$9,B5169=2021,J5169*$P$10,B5169=2022,J5169*$P$11),"")</f>
        <v>43338.890434867986</v>
      </c>
      <c r="L5169" s="3">
        <f t="shared" si="81"/>
        <v>78099.720434867981</v>
      </c>
    </row>
    <row r="5170" spans="1:12">
      <c r="A5170" t="s">
        <v>4230</v>
      </c>
      <c r="B5170">
        <v>2016</v>
      </c>
      <c r="C5170" t="s">
        <v>4104</v>
      </c>
      <c r="D5170" t="s">
        <v>4071</v>
      </c>
      <c r="E5170" t="s">
        <v>4072</v>
      </c>
      <c r="F5170" t="s">
        <v>4101</v>
      </c>
      <c r="G5170" t="s">
        <v>4073</v>
      </c>
      <c r="H5170" s="5">
        <v>35707</v>
      </c>
      <c r="I5170" t="str">
        <f>IFERROR(VLOOKUP(G5170,'NCES Match'!$A$2:$B$1307,2,FALSE),"")</f>
        <v/>
      </c>
      <c r="J5170" cm="1">
        <f t="array" ref="J5170">IFERROR(_xlfn.IFS(B5170=2015,H5170/$O$13,B5170=2016,H5170/$O$14,B5170=2017,H5170/$O$15,B5170=2018,H5170/$O$16,B5170=2019,H5170/$O$17,B5170=2020,H5170/$O$18,B5170=2021,H5170/$O$19,B5170=2022,H5170/$O$20),"")</f>
        <v>2.5561459714019874E-5</v>
      </c>
      <c r="K5170" s="3" cm="1">
        <f t="array" ref="K5170">IFERROR(_xlfn.IFS(B5170=2015,J5170*$P$4,B5170=2016,J5170*$P$5,B5170=2017,J5170*$P$6,B5170=2018,J5170*$P$7,B5170=2019,J5170*$P$8,B5170=2020,J5170*$P$9,B5170=2021,J5170*$P$10,B5170=2022,J5170*$P$11),"")</f>
        <v>42831.580641304841</v>
      </c>
      <c r="L5170" s="3">
        <f t="shared" si="81"/>
        <v>78538.580641304841</v>
      </c>
    </row>
    <row r="5171" spans="1:12">
      <c r="A5171" t="s">
        <v>4230</v>
      </c>
      <c r="B5171">
        <v>2017</v>
      </c>
      <c r="D5171" t="s">
        <v>4071</v>
      </c>
      <c r="E5171" t="s">
        <v>4072</v>
      </c>
      <c r="F5171" t="s">
        <v>4101</v>
      </c>
      <c r="G5171" t="s">
        <v>4073</v>
      </c>
      <c r="H5171" s="5">
        <v>44221</v>
      </c>
      <c r="I5171" t="str">
        <f>IFERROR(VLOOKUP(G5171,'NCES Match'!$A$2:$B$1307,2,FALSE),"")</f>
        <v/>
      </c>
      <c r="J5171" cm="1">
        <f t="array" ref="J5171">IFERROR(_xlfn.IFS(B5171=2015,H5171/$O$13,B5171=2016,H5171/$O$14,B5171=2017,H5171/$O$15,B5171=2018,H5171/$O$16,B5171=2019,H5171/$O$17,B5171=2020,H5171/$O$18,B5171=2021,H5171/$O$19,B5171=2022,H5171/$O$20),"")</f>
        <v>3.0487671698657766E-5</v>
      </c>
      <c r="K5171" s="3" cm="1">
        <f t="array" ref="K5171">IFERROR(_xlfn.IFS(B5171=2015,J5171*$P$4,B5171=2016,J5171*$P$5,B5171=2017,J5171*$P$6,B5171=2018,J5171*$P$7,B5171=2019,J5171*$P$8,B5171=2020,J5171*$P$9,B5171=2021,J5171*$P$10,B5171=2022,J5171*$P$11),"")</f>
        <v>51775.62206009659</v>
      </c>
      <c r="L5171" s="3">
        <f t="shared" si="81"/>
        <v>95996.62206009659</v>
      </c>
    </row>
    <row r="5172" spans="1:12">
      <c r="A5172" t="s">
        <v>4230</v>
      </c>
      <c r="B5172">
        <v>2018</v>
      </c>
      <c r="D5172" t="s">
        <v>4071</v>
      </c>
      <c r="E5172" t="s">
        <v>4072</v>
      </c>
      <c r="F5172" t="s">
        <v>4101</v>
      </c>
      <c r="G5172" t="s">
        <v>4073</v>
      </c>
      <c r="H5172" s="5">
        <v>46420</v>
      </c>
      <c r="I5172" t="str">
        <f>IFERROR(VLOOKUP(G5172,'NCES Match'!$A$2:$B$1307,2,FALSE),"")</f>
        <v/>
      </c>
      <c r="J5172" cm="1">
        <f t="array" ref="J5172">IFERROR(_xlfn.IFS(B5172=2015,H5172/$O$13,B5172=2016,H5172/$O$14,B5172=2017,H5172/$O$15,B5172=2018,H5172/$O$16,B5172=2019,H5172/$O$17,B5172=2020,H5172/$O$18,B5172=2021,H5172/$O$19,B5172=2022,H5172/$O$20),"")</f>
        <v>3.0291781118117838E-5</v>
      </c>
      <c r="K5172" s="3" cm="1">
        <f t="array" ref="K5172">IFERROR(_xlfn.IFS(B5172=2015,J5172*$P$4,B5172=2016,J5172*$P$5,B5172=2017,J5172*$P$6,B5172=2018,J5172*$P$7,B5172=2019,J5172*$P$8,B5172=2020,J5172*$P$9,B5172=2021,J5172*$P$10,B5172=2022,J5172*$P$11),"")</f>
        <v>52006.544302212191</v>
      </c>
      <c r="L5172" s="3">
        <f t="shared" si="81"/>
        <v>98426.544302212191</v>
      </c>
    </row>
    <row r="5173" spans="1:12">
      <c r="A5173" t="s">
        <v>4230</v>
      </c>
      <c r="B5173">
        <v>2019</v>
      </c>
      <c r="D5173" t="s">
        <v>4071</v>
      </c>
      <c r="E5173" t="s">
        <v>4072</v>
      </c>
      <c r="F5173" t="s">
        <v>4101</v>
      </c>
      <c r="G5173" t="s">
        <v>4073</v>
      </c>
      <c r="H5173" s="5">
        <v>50690</v>
      </c>
      <c r="I5173" t="str">
        <f>IFERROR(VLOOKUP(G5173,'NCES Match'!$A$2:$B$1307,2,FALSE),"")</f>
        <v/>
      </c>
      <c r="J5173" cm="1">
        <f t="array" ref="J5173">IFERROR(_xlfn.IFS(B5173=2015,H5173/$O$13,B5173=2016,H5173/$O$14,B5173=2017,H5173/$O$15,B5173=2018,H5173/$O$16,B5173=2019,H5173/$O$17,B5173=2020,H5173/$O$18,B5173=2021,H5173/$O$19,B5173=2022,H5173/$O$20),"")</f>
        <v>3.2095895550663327E-5</v>
      </c>
      <c r="K5173" s="3" cm="1">
        <f t="array" ref="K5173">IFERROR(_xlfn.IFS(B5173=2015,J5173*$P$4,B5173=2016,J5173*$P$5,B5173=2017,J5173*$P$6,B5173=2018,J5173*$P$7,B5173=2019,J5173*$P$8,B5173=2020,J5173*$P$9,B5173=2021,J5173*$P$10,B5173=2022,J5173*$P$11),"")</f>
        <v>55780.290375809353</v>
      </c>
      <c r="L5173" s="3">
        <f t="shared" si="81"/>
        <v>106470.29037580936</v>
      </c>
    </row>
    <row r="5174" spans="1:12">
      <c r="A5174">
        <v>4801418</v>
      </c>
      <c r="B5174">
        <v>2020</v>
      </c>
      <c r="D5174" t="s">
        <v>4071</v>
      </c>
      <c r="E5174" t="s">
        <v>4072</v>
      </c>
      <c r="F5174" t="s">
        <v>4230</v>
      </c>
      <c r="G5174" t="s">
        <v>4324</v>
      </c>
      <c r="H5174" s="5">
        <v>64298</v>
      </c>
      <c r="I5174">
        <f>IFERROR(VLOOKUP(G5174,'NCES Match'!$A$2:$B$1307,2,FALSE),"")</f>
        <v>4801418</v>
      </c>
      <c r="J5174" cm="1">
        <f t="array" ref="J5174">IFERROR(_xlfn.IFS(B5174=2015,H5174/$O$13,B5174=2016,H5174/$O$14,B5174=2017,H5174/$O$15,B5174=2018,H5174/$O$16,B5174=2019,H5174/$O$17,B5174=2020,H5174/$O$18,B5174=2021,H5174/$O$19,B5174=2022,H5174/$O$20),"")</f>
        <v>3.484357246710282E-5</v>
      </c>
      <c r="K5174" s="3" cm="1">
        <f t="array" ref="K5174">IFERROR(_xlfn.IFS(B5174=2015,J5174*$P$4,B5174=2016,J5174*$P$5,B5174=2017,J5174*$P$6,B5174=2018,J5174*$P$7,B5174=2019,J5174*$P$8,B5174=2020,J5174*$P$9,B5174=2021,J5174*$P$10,B5174=2022,J5174*$P$11),"")</f>
        <v>73450.348845309243</v>
      </c>
      <c r="L5174" s="3">
        <f t="shared" si="81"/>
        <v>137748.34884530923</v>
      </c>
    </row>
    <row r="5175" spans="1:12">
      <c r="A5175">
        <v>4801418</v>
      </c>
      <c r="B5175">
        <v>2021</v>
      </c>
      <c r="D5175" t="s">
        <v>4071</v>
      </c>
      <c r="E5175" t="s">
        <v>4072</v>
      </c>
      <c r="F5175" t="s">
        <v>4101</v>
      </c>
      <c r="G5175" t="s">
        <v>4324</v>
      </c>
      <c r="H5175" s="5">
        <v>68330.399999999994</v>
      </c>
      <c r="I5175">
        <f>IFERROR(VLOOKUP(G5175,'NCES Match'!$A$2:$B$1307,2,FALSE),"")</f>
        <v>4801418</v>
      </c>
      <c r="J5175" cm="1">
        <f t="array" ref="J5175">IFERROR(_xlfn.IFS(B5175=2015,H5175/$O$13,B5175=2016,H5175/$O$14,B5175=2017,H5175/$O$15,B5175=2018,H5175/$O$16,B5175=2019,H5175/$O$17,B5175=2020,H5175/$O$18,B5175=2021,H5175/$O$19,B5175=2022,H5175/$O$20),"")</f>
        <v>3.4960771919470134E-5</v>
      </c>
      <c r="K5175" s="3" cm="1">
        <f t="array" ref="K5175">IFERROR(_xlfn.IFS(B5175=2015,J5175*$P$4,B5175=2016,J5175*$P$5,B5175=2017,J5175*$P$6,B5175=2018,J5175*$P$7,B5175=2019,J5175*$P$8,B5175=2020,J5175*$P$9,B5175=2021,J5175*$P$10,B5175=2022,J5175*$P$11),"")</f>
        <v>74835.395458043728</v>
      </c>
      <c r="L5175" s="3">
        <f t="shared" si="81"/>
        <v>143165.79545804372</v>
      </c>
    </row>
    <row r="5176" spans="1:12">
      <c r="A5176">
        <v>4801418</v>
      </c>
      <c r="B5176">
        <v>2022</v>
      </c>
      <c r="D5176" t="s">
        <v>4071</v>
      </c>
      <c r="E5176" t="s">
        <v>4072</v>
      </c>
      <c r="F5176" t="s">
        <v>4101</v>
      </c>
      <c r="G5176" t="s">
        <v>4324</v>
      </c>
      <c r="H5176" s="5">
        <v>88169.3</v>
      </c>
      <c r="I5176">
        <f>IFERROR(VLOOKUP(G5176,'NCES Match'!$A$2:$B$1307,2,FALSE),"")</f>
        <v>4801418</v>
      </c>
      <c r="J5176" cm="1">
        <f t="array" ref="J5176">IFERROR(_xlfn.IFS(B5176=2015,H5176/$O$13,B5176=2016,H5176/$O$14,B5176=2017,H5176/$O$15,B5176=2018,H5176/$O$16,B5176=2019,H5176/$O$17,B5176=2020,H5176/$O$18,B5176=2021,H5176/$O$19,B5176=2022,H5176/$O$20),"")</f>
        <v>3.8726658306555726E-5</v>
      </c>
      <c r="K5176" s="3" cm="1">
        <f t="array" ref="K5176">IFERROR(_xlfn.IFS(B5176=2015,J5176*$P$4,B5176=2016,J5176*$P$5,B5176=2017,J5176*$P$6,B5176=2018,J5176*$P$7,B5176=2019,J5176*$P$8,B5176=2020,J5176*$P$9,B5176=2021,J5176*$P$10,B5176=2022,J5176*$P$11),"")</f>
        <v>83397.20054233649</v>
      </c>
      <c r="L5176" s="3">
        <f t="shared" si="81"/>
        <v>171566.50054233649</v>
      </c>
    </row>
    <row r="5177" spans="1:12">
      <c r="A5177">
        <v>4801418</v>
      </c>
      <c r="B5177">
        <v>2023</v>
      </c>
      <c r="D5177" t="s">
        <v>4071</v>
      </c>
      <c r="E5177" t="s">
        <v>4072</v>
      </c>
      <c r="F5177" t="s">
        <v>4101</v>
      </c>
      <c r="G5177" t="s">
        <v>4413</v>
      </c>
      <c r="H5177" s="5">
        <v>66126.59</v>
      </c>
      <c r="I5177">
        <f>IFERROR(VLOOKUP(G5177,'NCES Match'!$A$2:$B$1307,2,FALSE),"")</f>
        <v>4801418</v>
      </c>
      <c r="J5177" t="str" cm="1">
        <f t="array" ref="J5177">IFERROR(_xlfn.IFS(B5177=2015,H5177/$O$13,B5177=2016,H5177/$O$14,B5177=2017,H5177/$O$15,B5177=2018,H5177/$O$16,B5177=2019,H5177/$O$17,B5177=2020,H5177/$O$18,B5177=2021,H5177/$O$19,B5177=2022,H5177/$O$20),"")</f>
        <v/>
      </c>
      <c r="K5177" s="3" t="str" cm="1">
        <f t="array" ref="K5177">IFERROR(_xlfn.IFS(B5177=2015,J5177*$P$4,B5177=2016,J5177*$P$5,B5177=2017,J5177*$P$6,B5177=2018,J5177*$P$7,B5177=2019,J5177*$P$8,B5177=2020,J5177*$P$9,B5177=2021,J5177*$P$10,B5177=2022,J5177*$P$11),"")</f>
        <v/>
      </c>
      <c r="L5177" s="3">
        <f t="shared" si="81"/>
        <v>66126.59</v>
      </c>
    </row>
    <row r="5178" spans="1:12">
      <c r="A5178">
        <v>4801419</v>
      </c>
      <c r="B5178">
        <v>2015</v>
      </c>
      <c r="C5178" t="s">
        <v>3521</v>
      </c>
      <c r="D5178" t="s">
        <v>4059</v>
      </c>
      <c r="E5178" t="s">
        <v>4060</v>
      </c>
      <c r="G5178" t="s">
        <v>4061</v>
      </c>
      <c r="H5178" s="5">
        <v>63061.27</v>
      </c>
      <c r="I5178">
        <f>IFERROR(VLOOKUP(G5178,'NCES Match'!$A$2:$B$1307,2,FALSE),"")</f>
        <v>4801419</v>
      </c>
      <c r="J5178" cm="1">
        <f t="array" ref="J5178">IFERROR(_xlfn.IFS(B5178=2015,H5178/$O$13,B5178=2016,H5178/$O$14,B5178=2017,H5178/$O$15,B5178=2018,H5178/$O$16,B5178=2019,H5178/$O$17,B5178=2020,H5178/$O$18,B5178=2021,H5178/$O$19,B5178=2022,H5178/$O$20),"")</f>
        <v>4.9402435833816762E-5</v>
      </c>
      <c r="K5178" s="3" cm="1">
        <f t="array" ref="K5178">IFERROR(_xlfn.IFS(B5178=2015,J5178*$P$4,B5178=2016,J5178*$P$5,B5178=2017,J5178*$P$6,B5178=2018,J5178*$P$7,B5178=2019,J5178*$P$8,B5178=2020,J5178*$P$9,B5178=2021,J5178*$P$10,B5178=2022,J5178*$P$11),"")</f>
        <v>78623.136191328784</v>
      </c>
      <c r="L5178" s="3">
        <f t="shared" si="81"/>
        <v>141684.40619132877</v>
      </c>
    </row>
    <row r="5179" spans="1:12">
      <c r="A5179">
        <v>4801419</v>
      </c>
      <c r="B5179">
        <v>2016</v>
      </c>
      <c r="C5179" t="s">
        <v>4104</v>
      </c>
      <c r="D5179" t="s">
        <v>4059</v>
      </c>
      <c r="E5179" t="s">
        <v>4060</v>
      </c>
      <c r="F5179" t="s">
        <v>4101</v>
      </c>
      <c r="G5179" t="s">
        <v>4061</v>
      </c>
      <c r="H5179" s="5">
        <v>85713</v>
      </c>
      <c r="I5179">
        <f>IFERROR(VLOOKUP(G5179,'NCES Match'!$A$2:$B$1307,2,FALSE),"")</f>
        <v>4801419</v>
      </c>
      <c r="J5179" cm="1">
        <f t="array" ref="J5179">IFERROR(_xlfn.IFS(B5179=2015,H5179/$O$13,B5179=2016,H5179/$O$14,B5179=2017,H5179/$O$15,B5179=2018,H5179/$O$16,B5179=2019,H5179/$O$17,B5179=2020,H5179/$O$18,B5179=2021,H5179/$O$19,B5179=2022,H5179/$O$20),"")</f>
        <v>6.1359100357570934E-5</v>
      </c>
      <c r="K5179" s="3" cm="1">
        <f t="array" ref="K5179">IFERROR(_xlfn.IFS(B5179=2015,J5179*$P$4,B5179=2016,J5179*$P$5,B5179=2017,J5179*$P$6,B5179=2018,J5179*$P$7,B5179=2019,J5179*$P$8,B5179=2020,J5179*$P$9,B5179=2021,J5179*$P$10,B5179=2022,J5179*$P$11),"")</f>
        <v>102815.22590831383</v>
      </c>
      <c r="L5179" s="3">
        <f t="shared" si="81"/>
        <v>188528.22590831382</v>
      </c>
    </row>
    <row r="5180" spans="1:12">
      <c r="A5180">
        <v>4801419</v>
      </c>
      <c r="B5180">
        <v>2017</v>
      </c>
      <c r="D5180" t="s">
        <v>4059</v>
      </c>
      <c r="E5180" t="s">
        <v>4060</v>
      </c>
      <c r="F5180" t="s">
        <v>4101</v>
      </c>
      <c r="G5180" t="s">
        <v>4061</v>
      </c>
      <c r="H5180" s="5">
        <v>0</v>
      </c>
      <c r="I5180">
        <f>IFERROR(VLOOKUP(G5180,'NCES Match'!$A$2:$B$1307,2,FALSE),"")</f>
        <v>4801419</v>
      </c>
      <c r="J5180" cm="1">
        <f t="array" ref="J5180">IFERROR(_xlfn.IFS(B5180=2015,H5180/$O$13,B5180=2016,H5180/$O$14,B5180=2017,H5180/$O$15,B5180=2018,H5180/$O$16,B5180=2019,H5180/$O$17,B5180=2020,H5180/$O$18,B5180=2021,H5180/$O$19,B5180=2022,H5180/$O$20),"")</f>
        <v>0</v>
      </c>
      <c r="K5180" s="3" cm="1">
        <f t="array" ref="K5180">IFERROR(_xlfn.IFS(B5180=2015,J5180*$P$4,B5180=2016,J5180*$P$5,B5180=2017,J5180*$P$6,B5180=2018,J5180*$P$7,B5180=2019,J5180*$P$8,B5180=2020,J5180*$P$9,B5180=2021,J5180*$P$10,B5180=2022,J5180*$P$11),"")</f>
        <v>0</v>
      </c>
      <c r="L5180" s="3">
        <f t="shared" si="81"/>
        <v>0</v>
      </c>
    </row>
    <row r="5181" spans="1:12">
      <c r="A5181">
        <v>4801424</v>
      </c>
      <c r="B5181">
        <v>2015</v>
      </c>
      <c r="C5181" t="s">
        <v>3521</v>
      </c>
      <c r="D5181" t="s">
        <v>3711</v>
      </c>
      <c r="E5181" t="s">
        <v>3712</v>
      </c>
      <c r="G5181" t="s">
        <v>3713</v>
      </c>
      <c r="H5181" s="5">
        <v>9503.51</v>
      </c>
      <c r="I5181">
        <f>IFERROR(VLOOKUP(G5181,'NCES Match'!$A$2:$B$1307,2,FALSE),"")</f>
        <v>4801424</v>
      </c>
      <c r="J5181" cm="1">
        <f t="array" ref="J5181">IFERROR(_xlfn.IFS(B5181=2015,H5181/$O$13,B5181=2016,H5181/$O$14,B5181=2017,H5181/$O$15,B5181=2018,H5181/$O$16,B5181=2019,H5181/$O$17,B5181=2020,H5181/$O$18,B5181=2021,H5181/$O$19,B5181=2022,H5181/$O$20),"")</f>
        <v>7.4450854378770989E-6</v>
      </c>
      <c r="K5181" s="3" cm="1">
        <f t="array" ref="K5181">IFERROR(_xlfn.IFS(B5181=2015,J5181*$P$4,B5181=2016,J5181*$P$5,B5181=2017,J5181*$P$6,B5181=2018,J5181*$P$7,B5181=2019,J5181*$P$8,B5181=2020,J5181*$P$9,B5181=2021,J5181*$P$10,B5181=2022,J5181*$P$11),"")</f>
        <v>11848.726817992327</v>
      </c>
      <c r="L5181" s="3">
        <f t="shared" si="81"/>
        <v>21352.236817992329</v>
      </c>
    </row>
    <row r="5182" spans="1:12">
      <c r="A5182">
        <v>4801424</v>
      </c>
      <c r="B5182">
        <v>2016</v>
      </c>
      <c r="C5182" t="s">
        <v>4104</v>
      </c>
      <c r="D5182" t="s">
        <v>3711</v>
      </c>
      <c r="E5182" t="s">
        <v>3712</v>
      </c>
      <c r="F5182" t="s">
        <v>4101</v>
      </c>
      <c r="G5182" t="s">
        <v>3713</v>
      </c>
      <c r="H5182" s="5">
        <v>21519</v>
      </c>
      <c r="I5182">
        <f>IFERROR(VLOOKUP(G5182,'NCES Match'!$A$2:$B$1307,2,FALSE),"")</f>
        <v>4801424</v>
      </c>
      <c r="J5182" cm="1">
        <f t="array" ref="J5182">IFERROR(_xlfn.IFS(B5182=2015,H5182/$O$13,B5182=2016,H5182/$O$14,B5182=2017,H5182/$O$15,B5182=2018,H5182/$O$16,B5182=2019,H5182/$O$17,B5182=2020,H5182/$O$18,B5182=2021,H5182/$O$19,B5182=2022,H5182/$O$20),"")</f>
        <v>1.5404740011370141E-5</v>
      </c>
      <c r="K5182" s="3" cm="1">
        <f t="array" ref="K5182">IFERROR(_xlfn.IFS(B5182=2015,J5182*$P$4,B5182=2016,J5182*$P$5,B5182=2017,J5182*$P$6,B5182=2018,J5182*$P$7,B5182=2019,J5182*$P$8,B5182=2020,J5182*$P$9,B5182=2021,J5182*$P$10,B5182=2022,J5182*$P$11),"")</f>
        <v>25812.663730367683</v>
      </c>
      <c r="L5182" s="3">
        <f t="shared" si="81"/>
        <v>47331.663730367683</v>
      </c>
    </row>
    <row r="5183" spans="1:12">
      <c r="A5183">
        <v>4801424</v>
      </c>
      <c r="B5183">
        <v>2017</v>
      </c>
      <c r="D5183" t="s">
        <v>3711</v>
      </c>
      <c r="E5183" t="s">
        <v>3712</v>
      </c>
      <c r="F5183" t="s">
        <v>4101</v>
      </c>
      <c r="G5183" t="s">
        <v>3713</v>
      </c>
      <c r="H5183" s="5">
        <v>0</v>
      </c>
      <c r="I5183">
        <f>IFERROR(VLOOKUP(G5183,'NCES Match'!$A$2:$B$1307,2,FALSE),"")</f>
        <v>4801424</v>
      </c>
      <c r="J5183" cm="1">
        <f t="array" ref="J5183">IFERROR(_xlfn.IFS(B5183=2015,H5183/$O$13,B5183=2016,H5183/$O$14,B5183=2017,H5183/$O$15,B5183=2018,H5183/$O$16,B5183=2019,H5183/$O$17,B5183=2020,H5183/$O$18,B5183=2021,H5183/$O$19,B5183=2022,H5183/$O$20),"")</f>
        <v>0</v>
      </c>
      <c r="K5183" s="3" cm="1">
        <f t="array" ref="K5183">IFERROR(_xlfn.IFS(B5183=2015,J5183*$P$4,B5183=2016,J5183*$P$5,B5183=2017,J5183*$P$6,B5183=2018,J5183*$P$7,B5183=2019,J5183*$P$8,B5183=2020,J5183*$P$9,B5183=2021,J5183*$P$10,B5183=2022,J5183*$P$11),"")</f>
        <v>0</v>
      </c>
      <c r="L5183" s="3">
        <f t="shared" si="81"/>
        <v>0</v>
      </c>
    </row>
    <row r="5184" spans="1:12">
      <c r="A5184">
        <v>4801426</v>
      </c>
      <c r="B5184">
        <v>2015</v>
      </c>
      <c r="C5184" t="s">
        <v>3521</v>
      </c>
      <c r="D5184" t="s">
        <v>3687</v>
      </c>
      <c r="E5184" t="s">
        <v>3688</v>
      </c>
      <c r="G5184" t="s">
        <v>3689</v>
      </c>
      <c r="H5184" s="5">
        <v>69475.17</v>
      </c>
      <c r="I5184">
        <f>IFERROR(VLOOKUP(G5184,'NCES Match'!$A$2:$B$1307,2,FALSE),"")</f>
        <v>4801426</v>
      </c>
      <c r="J5184" cm="1">
        <f t="array" ref="J5184">IFERROR(_xlfn.IFS(B5184=2015,H5184/$O$13,B5184=2016,H5184/$O$14,B5184=2017,H5184/$O$15,B5184=2018,H5184/$O$16,B5184=2019,H5184/$O$17,B5184=2020,H5184/$O$18,B5184=2021,H5184/$O$19,B5184=2022,H5184/$O$20),"")</f>
        <v>5.4427109190292413E-5</v>
      </c>
      <c r="K5184" s="3" cm="1">
        <f t="array" ref="K5184">IFERROR(_xlfn.IFS(B5184=2015,J5184*$P$4,B5184=2016,J5184*$P$5,B5184=2017,J5184*$P$6,B5184=2018,J5184*$P$7,B5184=2019,J5184*$P$8,B5184=2020,J5184*$P$9,B5184=2021,J5184*$P$10,B5184=2022,J5184*$P$11),"")</f>
        <v>86619.818358014672</v>
      </c>
      <c r="L5184" s="3">
        <f t="shared" si="81"/>
        <v>156094.98835801467</v>
      </c>
    </row>
    <row r="5185" spans="1:12">
      <c r="A5185">
        <v>4801426</v>
      </c>
      <c r="B5185">
        <v>2016</v>
      </c>
      <c r="C5185" t="s">
        <v>4104</v>
      </c>
      <c r="D5185" t="s">
        <v>3687</v>
      </c>
      <c r="E5185" t="s">
        <v>3688</v>
      </c>
      <c r="F5185" t="s">
        <v>4101</v>
      </c>
      <c r="G5185" t="s">
        <v>3689</v>
      </c>
      <c r="H5185" s="5">
        <v>60890</v>
      </c>
      <c r="I5185">
        <f>IFERROR(VLOOKUP(G5185,'NCES Match'!$A$2:$B$1307,2,FALSE),"")</f>
        <v>4801426</v>
      </c>
      <c r="J5185" cm="1">
        <f t="array" ref="J5185">IFERROR(_xlfn.IFS(B5185=2015,H5185/$O$13,B5185=2016,H5185/$O$14,B5185=2017,H5185/$O$15,B5185=2018,H5185/$O$16,B5185=2019,H5185/$O$17,B5185=2020,H5185/$O$18,B5185=2021,H5185/$O$19,B5185=2022,H5185/$O$20),"")</f>
        <v>4.3589136079386961E-5</v>
      </c>
      <c r="K5185" s="3" cm="1">
        <f t="array" ref="K5185">IFERROR(_xlfn.IFS(B5185=2015,J5185*$P$4,B5185=2016,J5185*$P$5,B5185=2017,J5185*$P$6,B5185=2018,J5185*$P$7,B5185=2019,J5185*$P$8,B5185=2020,J5185*$P$9,B5185=2021,J5185*$P$10,B5185=2022,J5185*$P$11),"")</f>
        <v>73039.318487944998</v>
      </c>
      <c r="L5185" s="3">
        <f t="shared" si="81"/>
        <v>133929.31848794501</v>
      </c>
    </row>
    <row r="5186" spans="1:12">
      <c r="A5186">
        <v>4801426</v>
      </c>
      <c r="B5186">
        <v>2017</v>
      </c>
      <c r="D5186" t="s">
        <v>3687</v>
      </c>
      <c r="E5186" t="s">
        <v>3688</v>
      </c>
      <c r="F5186" t="s">
        <v>4101</v>
      </c>
      <c r="G5186" t="s">
        <v>3689</v>
      </c>
      <c r="H5186" s="5">
        <v>0</v>
      </c>
      <c r="I5186">
        <f>IFERROR(VLOOKUP(G5186,'NCES Match'!$A$2:$B$1307,2,FALSE),"")</f>
        <v>4801426</v>
      </c>
      <c r="J5186" cm="1">
        <f t="array" ref="J5186">IFERROR(_xlfn.IFS(B5186=2015,H5186/$O$13,B5186=2016,H5186/$O$14,B5186=2017,H5186/$O$15,B5186=2018,H5186/$O$16,B5186=2019,H5186/$O$17,B5186=2020,H5186/$O$18,B5186=2021,H5186/$O$19,B5186=2022,H5186/$O$20),"")</f>
        <v>0</v>
      </c>
      <c r="K5186" s="3" cm="1">
        <f t="array" ref="K5186">IFERROR(_xlfn.IFS(B5186=2015,J5186*$P$4,B5186=2016,J5186*$P$5,B5186=2017,J5186*$P$6,B5186=2018,J5186*$P$7,B5186=2019,J5186*$P$8,B5186=2020,J5186*$P$9,B5186=2021,J5186*$P$10,B5186=2022,J5186*$P$11),"")</f>
        <v>0</v>
      </c>
      <c r="L5186" s="3">
        <f t="shared" si="81"/>
        <v>0</v>
      </c>
    </row>
    <row r="5187" spans="1:12">
      <c r="A5187">
        <v>4801434</v>
      </c>
      <c r="B5187">
        <v>2015</v>
      </c>
      <c r="C5187" t="s">
        <v>3521</v>
      </c>
      <c r="D5187" t="s">
        <v>4020</v>
      </c>
      <c r="E5187" t="s">
        <v>4021</v>
      </c>
      <c r="G5187" t="s">
        <v>4022</v>
      </c>
      <c r="H5187" s="5">
        <v>47840.19</v>
      </c>
      <c r="I5187">
        <f>IFERROR(VLOOKUP(G5187,'NCES Match'!$A$2:$B$1307,2,FALSE),"")</f>
        <v>4801434</v>
      </c>
      <c r="J5187" cm="1">
        <f t="array" ref="J5187">IFERROR(_xlfn.IFS(B5187=2015,H5187/$O$13,B5187=2016,H5187/$O$14,B5187=2017,H5187/$O$15,B5187=2018,H5187/$O$16,B5187=2019,H5187/$O$17,B5187=2020,H5187/$O$18,B5187=2021,H5187/$O$19,B5187=2022,H5187/$O$20),"")</f>
        <v>3.7478184577516475E-5</v>
      </c>
      <c r="K5187" s="3" cm="1">
        <f t="array" ref="K5187">IFERROR(_xlfn.IFS(B5187=2015,J5187*$P$4,B5187=2016,J5187*$P$5,B5187=2017,J5187*$P$6,B5187=2018,J5187*$P$7,B5187=2019,J5187*$P$8,B5187=2020,J5187*$P$9,B5187=2021,J5187*$P$10,B5187=2022,J5187*$P$11),"")</f>
        <v>59645.893173243188</v>
      </c>
      <c r="L5187" s="3">
        <f t="shared" ref="L5187:L5250" si="82">SUM(H5187,K5187)</f>
        <v>107486.08317324318</v>
      </c>
    </row>
    <row r="5188" spans="1:12">
      <c r="A5188">
        <v>4801434</v>
      </c>
      <c r="B5188">
        <v>2016</v>
      </c>
      <c r="C5188" t="s">
        <v>4104</v>
      </c>
      <c r="D5188" t="s">
        <v>4020</v>
      </c>
      <c r="E5188" t="s">
        <v>4021</v>
      </c>
      <c r="F5188" t="s">
        <v>4101</v>
      </c>
      <c r="G5188" t="s">
        <v>4022</v>
      </c>
      <c r="H5188" s="5">
        <v>50516</v>
      </c>
      <c r="I5188">
        <f>IFERROR(VLOOKUP(G5188,'NCES Match'!$A$2:$B$1307,2,FALSE),"")</f>
        <v>4801434</v>
      </c>
      <c r="J5188" cm="1">
        <f t="array" ref="J5188">IFERROR(_xlfn.IFS(B5188=2015,H5188/$O$13,B5188=2016,H5188/$O$14,B5188=2017,H5188/$O$15,B5188=2018,H5188/$O$16,B5188=2019,H5188/$O$17,B5188=2020,H5188/$O$18,B5188=2021,H5188/$O$19,B5188=2022,H5188/$O$20),"")</f>
        <v>3.6162732767060466E-5</v>
      </c>
      <c r="K5188" s="3" cm="1">
        <f t="array" ref="K5188">IFERROR(_xlfn.IFS(B5188=2015,J5188*$P$4,B5188=2016,J5188*$P$5,B5188=2017,J5188*$P$6,B5188=2018,J5188*$P$7,B5188=2019,J5188*$P$8,B5188=2020,J5188*$P$9,B5188=2021,J5188*$P$10,B5188=2022,J5188*$P$11),"")</f>
        <v>60595.40503756002</v>
      </c>
      <c r="L5188" s="3">
        <f t="shared" si="82"/>
        <v>111111.40503756002</v>
      </c>
    </row>
    <row r="5189" spans="1:12">
      <c r="A5189">
        <v>4801434</v>
      </c>
      <c r="B5189">
        <v>2017</v>
      </c>
      <c r="D5189" t="s">
        <v>4020</v>
      </c>
      <c r="E5189" t="s">
        <v>4021</v>
      </c>
      <c r="F5189" t="s">
        <v>4101</v>
      </c>
      <c r="G5189" t="s">
        <v>4022</v>
      </c>
      <c r="H5189" s="5">
        <v>59744</v>
      </c>
      <c r="I5189">
        <f>IFERROR(VLOOKUP(G5189,'NCES Match'!$A$2:$B$1307,2,FALSE),"")</f>
        <v>4801434</v>
      </c>
      <c r="J5189" cm="1">
        <f t="array" ref="J5189">IFERROR(_xlfn.IFS(B5189=2015,H5189/$O$13,B5189=2016,H5189/$O$14,B5189=2017,H5189/$O$15,B5189=2018,H5189/$O$16,B5189=2019,H5189/$O$17,B5189=2020,H5189/$O$18,B5189=2021,H5189/$O$19,B5189=2022,H5189/$O$20),"")</f>
        <v>4.1189829672884141E-5</v>
      </c>
      <c r="K5189" s="3" cm="1">
        <f t="array" ref="K5189">IFERROR(_xlfn.IFS(B5189=2015,J5189*$P$4,B5189=2016,J5189*$P$5,B5189=2017,J5189*$P$6,B5189=2018,J5189*$P$7,B5189=2019,J5189*$P$8,B5189=2020,J5189*$P$9,B5189=2021,J5189*$P$10,B5189=2022,J5189*$P$11),"")</f>
        <v>69950.538530526464</v>
      </c>
      <c r="L5189" s="3">
        <f t="shared" si="82"/>
        <v>129694.53853052646</v>
      </c>
    </row>
    <row r="5190" spans="1:12">
      <c r="A5190">
        <v>4801434</v>
      </c>
      <c r="B5190">
        <v>2018</v>
      </c>
      <c r="D5190" t="s">
        <v>4020</v>
      </c>
      <c r="E5190" t="s">
        <v>4021</v>
      </c>
      <c r="F5190" t="s">
        <v>4101</v>
      </c>
      <c r="G5190" t="s">
        <v>4022</v>
      </c>
      <c r="H5190" s="5">
        <v>62609</v>
      </c>
      <c r="I5190">
        <f>IFERROR(VLOOKUP(G5190,'NCES Match'!$A$2:$B$1307,2,FALSE),"")</f>
        <v>4801434</v>
      </c>
      <c r="J5190" cm="1">
        <f t="array" ref="J5190">IFERROR(_xlfn.IFS(B5190=2015,H5190/$O$13,B5190=2016,H5190/$O$14,B5190=2017,H5190/$O$15,B5190=2018,H5190/$O$16,B5190=2019,H5190/$O$17,B5190=2020,H5190/$O$18,B5190=2021,H5190/$O$19,B5190=2022,H5190/$O$20),"")</f>
        <v>4.085605609703231E-5</v>
      </c>
      <c r="K5190" s="3" cm="1">
        <f t="array" ref="K5190">IFERROR(_xlfn.IFS(B5190=2015,J5190*$P$4,B5190=2016,J5190*$P$5,B5190=2017,J5190*$P$6,B5190=2018,J5190*$P$7,B5190=2019,J5190*$P$8,B5190=2020,J5190*$P$9,B5190=2021,J5190*$P$10,B5190=2022,J5190*$P$11),"")</f>
        <v>70143.854636303382</v>
      </c>
      <c r="L5190" s="3">
        <f t="shared" si="82"/>
        <v>132752.85463630338</v>
      </c>
    </row>
    <row r="5191" spans="1:12">
      <c r="A5191">
        <v>4801434</v>
      </c>
      <c r="B5191">
        <v>2019</v>
      </c>
      <c r="D5191" t="s">
        <v>4020</v>
      </c>
      <c r="E5191" t="s">
        <v>4021</v>
      </c>
      <c r="F5191" t="s">
        <v>4101</v>
      </c>
      <c r="G5191" t="s">
        <v>4022</v>
      </c>
      <c r="H5191" s="5">
        <v>70271</v>
      </c>
      <c r="I5191">
        <f>IFERROR(VLOOKUP(G5191,'NCES Match'!$A$2:$B$1307,2,FALSE),"")</f>
        <v>4801434</v>
      </c>
      <c r="J5191" cm="1">
        <f t="array" ref="J5191">IFERROR(_xlfn.IFS(B5191=2015,H5191/$O$13,B5191=2016,H5191/$O$14,B5191=2017,H5191/$O$15,B5191=2018,H5191/$O$16,B5191=2019,H5191/$O$17,B5191=2020,H5191/$O$18,B5191=2021,H5191/$O$19,B5191=2022,H5191/$O$20),"")</f>
        <v>4.4494193652409996E-5</v>
      </c>
      <c r="K5191" s="3" cm="1">
        <f t="array" ref="K5191">IFERROR(_xlfn.IFS(B5191=2015,J5191*$P$4,B5191=2016,J5191*$P$5,B5191=2017,J5191*$P$6,B5191=2018,J5191*$P$7,B5191=2019,J5191*$P$8,B5191=2020,J5191*$P$9,B5191=2021,J5191*$P$10,B5191=2022,J5191*$P$11),"")</f>
        <v>77327.614618238294</v>
      </c>
      <c r="L5191" s="3">
        <f t="shared" si="82"/>
        <v>147598.61461823829</v>
      </c>
    </row>
    <row r="5192" spans="1:12">
      <c r="A5192">
        <v>4801434</v>
      </c>
      <c r="B5192">
        <v>2020</v>
      </c>
      <c r="D5192" t="s">
        <v>4020</v>
      </c>
      <c r="E5192" t="s">
        <v>4021</v>
      </c>
      <c r="F5192" t="s">
        <v>4230</v>
      </c>
      <c r="G5192" t="s">
        <v>4022</v>
      </c>
      <c r="H5192" s="5">
        <v>160824</v>
      </c>
      <c r="I5192">
        <f>IFERROR(VLOOKUP(G5192,'NCES Match'!$A$2:$B$1307,2,FALSE),"")</f>
        <v>4801434</v>
      </c>
      <c r="J5192" cm="1">
        <f t="array" ref="J5192">IFERROR(_xlfn.IFS(B5192=2015,H5192/$O$13,B5192=2016,H5192/$O$14,B5192=2017,H5192/$O$15,B5192=2018,H5192/$O$16,B5192=2019,H5192/$O$17,B5192=2020,H5192/$O$18,B5192=2021,H5192/$O$19,B5192=2022,H5192/$O$20),"")</f>
        <v>8.7151741865211114E-5</v>
      </c>
      <c r="K5192" s="3" cm="1">
        <f t="array" ref="K5192">IFERROR(_xlfn.IFS(B5192=2015,J5192*$P$4,B5192=2016,J5192*$P$5,B5192=2017,J5192*$P$6,B5192=2018,J5192*$P$7,B5192=2019,J5192*$P$8,B5192=2020,J5192*$P$9,B5192=2021,J5192*$P$10,B5192=2022,J5192*$P$11),"")</f>
        <v>183716.11718401837</v>
      </c>
      <c r="L5192" s="3">
        <f t="shared" si="82"/>
        <v>344540.11718401837</v>
      </c>
    </row>
    <row r="5193" spans="1:12">
      <c r="A5193">
        <v>4801434</v>
      </c>
      <c r="B5193">
        <v>2021</v>
      </c>
      <c r="D5193" t="s">
        <v>4020</v>
      </c>
      <c r="E5193" t="s">
        <v>4021</v>
      </c>
      <c r="F5193" t="s">
        <v>4230</v>
      </c>
      <c r="G5193" t="s">
        <v>4022</v>
      </c>
      <c r="H5193" s="5">
        <v>83111.929999999993</v>
      </c>
      <c r="I5193">
        <f>IFERROR(VLOOKUP(G5193,'NCES Match'!$A$2:$B$1307,2,FALSE),"")</f>
        <v>4801434</v>
      </c>
      <c r="J5193" cm="1">
        <f t="array" ref="J5193">IFERROR(_xlfn.IFS(B5193=2015,H5193/$O$13,B5193=2016,H5193/$O$14,B5193=2017,H5193/$O$15,B5193=2018,H5193/$O$16,B5193=2019,H5193/$O$17,B5193=2020,H5193/$O$18,B5193=2021,H5193/$O$19,B5193=2022,H5193/$O$20),"")</f>
        <v>4.2523638505218281E-5</v>
      </c>
      <c r="K5193" s="3" cm="1">
        <f t="array" ref="K5193">IFERROR(_xlfn.IFS(B5193=2015,J5193*$P$4,B5193=2016,J5193*$P$5,B5193=2017,J5193*$P$6,B5193=2018,J5193*$P$7,B5193=2019,J5193*$P$8,B5193=2020,J5193*$P$9,B5193=2021,J5193*$P$10,B5193=2022,J5193*$P$11),"")</f>
        <v>91024.114432686591</v>
      </c>
      <c r="L5193" s="3">
        <f t="shared" si="82"/>
        <v>174136.04443268658</v>
      </c>
    </row>
    <row r="5194" spans="1:12">
      <c r="A5194">
        <v>4801434</v>
      </c>
      <c r="B5194">
        <v>2022</v>
      </c>
      <c r="D5194" t="s">
        <v>4020</v>
      </c>
      <c r="E5194" t="s">
        <v>4021</v>
      </c>
      <c r="F5194" t="s">
        <v>4101</v>
      </c>
      <c r="G5194" t="s">
        <v>4022</v>
      </c>
      <c r="H5194" s="5">
        <v>222587.29</v>
      </c>
      <c r="I5194">
        <f>IFERROR(VLOOKUP(G5194,'NCES Match'!$A$2:$B$1307,2,FALSE),"")</f>
        <v>4801434</v>
      </c>
      <c r="J5194" cm="1">
        <f t="array" ref="J5194">IFERROR(_xlfn.IFS(B5194=2015,H5194/$O$13,B5194=2016,H5194/$O$14,B5194=2017,H5194/$O$15,B5194=2018,H5194/$O$16,B5194=2019,H5194/$O$17,B5194=2020,H5194/$O$18,B5194=2021,H5194/$O$19,B5194=2022,H5194/$O$20),"")</f>
        <v>9.7767158446445974E-5</v>
      </c>
      <c r="K5194" s="3" cm="1">
        <f t="array" ref="K5194">IFERROR(_xlfn.IFS(B5194=2015,J5194*$P$4,B5194=2016,J5194*$P$5,B5194=2017,J5194*$P$6,B5194=2018,J5194*$P$7,B5194=2019,J5194*$P$8,B5194=2020,J5194*$P$9,B5194=2021,J5194*$P$10,B5194=2022,J5194*$P$11),"")</f>
        <v>210539.91425933078</v>
      </c>
      <c r="L5194" s="3">
        <f t="shared" si="82"/>
        <v>433127.20425933076</v>
      </c>
    </row>
    <row r="5195" spans="1:12">
      <c r="A5195">
        <v>4801434</v>
      </c>
      <c r="B5195">
        <v>2023</v>
      </c>
      <c r="D5195" t="s">
        <v>4020</v>
      </c>
      <c r="E5195" t="s">
        <v>4021</v>
      </c>
      <c r="F5195" t="s">
        <v>4101</v>
      </c>
      <c r="G5195" t="s">
        <v>4022</v>
      </c>
      <c r="H5195" s="5">
        <v>209111.35</v>
      </c>
      <c r="I5195">
        <f>IFERROR(VLOOKUP(G5195,'NCES Match'!$A$2:$B$1307,2,FALSE),"")</f>
        <v>4801434</v>
      </c>
      <c r="J5195" t="str" cm="1">
        <f t="array" ref="J5195">IFERROR(_xlfn.IFS(B5195=2015,H5195/$O$13,B5195=2016,H5195/$O$14,B5195=2017,H5195/$O$15,B5195=2018,H5195/$O$16,B5195=2019,H5195/$O$17,B5195=2020,H5195/$O$18,B5195=2021,H5195/$O$19,B5195=2022,H5195/$O$20),"")</f>
        <v/>
      </c>
      <c r="K5195" s="3" t="str" cm="1">
        <f t="array" ref="K5195">IFERROR(_xlfn.IFS(B5195=2015,J5195*$P$4,B5195=2016,J5195*$P$5,B5195=2017,J5195*$P$6,B5195=2018,J5195*$P$7,B5195=2019,J5195*$P$8,B5195=2020,J5195*$P$9,B5195=2021,J5195*$P$10,B5195=2022,J5195*$P$11),"")</f>
        <v/>
      </c>
      <c r="L5195" s="3">
        <f t="shared" si="82"/>
        <v>209111.35</v>
      </c>
    </row>
    <row r="5196" spans="1:12">
      <c r="A5196" t="s">
        <v>4230</v>
      </c>
      <c r="B5196">
        <v>2015</v>
      </c>
      <c r="C5196" t="s">
        <v>3521</v>
      </c>
      <c r="D5196" t="s">
        <v>3627</v>
      </c>
      <c r="E5196" t="s">
        <v>3628</v>
      </c>
      <c r="G5196" t="s">
        <v>3629</v>
      </c>
      <c r="H5196" s="5">
        <v>44817.11</v>
      </c>
      <c r="I5196" t="str">
        <f>IFERROR(VLOOKUP(G5196,'NCES Match'!$A$2:$B$1307,2,FALSE),"")</f>
        <v/>
      </c>
      <c r="J5196" cm="1">
        <f t="array" ref="J5196">IFERROR(_xlfn.IFS(B5196=2015,H5196/$O$13,B5196=2016,H5196/$O$14,B5196=2017,H5196/$O$15,B5196=2018,H5196/$O$16,B5196=2019,H5196/$O$17,B5196=2020,H5196/$O$18,B5196=2021,H5196/$O$19,B5196=2022,H5196/$O$20),"")</f>
        <v>3.5109892348062567E-5</v>
      </c>
      <c r="K5196" s="3" cm="1">
        <f t="array" ref="K5196">IFERROR(_xlfn.IFS(B5196=2015,J5196*$P$4,B5196=2016,J5196*$P$5,B5196=2017,J5196*$P$6,B5196=2018,J5196*$P$7,B5196=2019,J5196*$P$8,B5196=2020,J5196*$P$9,B5196=2021,J5196*$P$10,B5196=2022,J5196*$P$11),"")</f>
        <v>55876.796379644162</v>
      </c>
      <c r="L5196" s="3">
        <f t="shared" si="82"/>
        <v>100693.90637964416</v>
      </c>
    </row>
    <row r="5197" spans="1:12">
      <c r="A5197" t="s">
        <v>4230</v>
      </c>
      <c r="B5197">
        <v>2016</v>
      </c>
      <c r="C5197" t="s">
        <v>4104</v>
      </c>
      <c r="D5197" t="s">
        <v>3627</v>
      </c>
      <c r="E5197" t="s">
        <v>3628</v>
      </c>
      <c r="F5197" t="s">
        <v>4101</v>
      </c>
      <c r="G5197" t="s">
        <v>3629</v>
      </c>
      <c r="H5197" s="5">
        <v>52720</v>
      </c>
      <c r="I5197" t="str">
        <f>IFERROR(VLOOKUP(G5197,'NCES Match'!$A$2:$B$1307,2,FALSE),"")</f>
        <v/>
      </c>
      <c r="J5197" cm="1">
        <f t="array" ref="J5197">IFERROR(_xlfn.IFS(B5197=2015,H5197/$O$13,B5197=2016,H5197/$O$14,B5197=2017,H5197/$O$15,B5197=2018,H5197/$O$16,B5197=2019,H5197/$O$17,B5197=2020,H5197/$O$18,B5197=2021,H5197/$O$19,B5197=2022,H5197/$O$20),"")</f>
        <v>3.7740503434148144E-5</v>
      </c>
      <c r="K5197" s="3" cm="1">
        <f t="array" ref="K5197">IFERROR(_xlfn.IFS(B5197=2015,J5197*$P$4,B5197=2016,J5197*$P$5,B5197=2017,J5197*$P$6,B5197=2018,J5197*$P$7,B5197=2019,J5197*$P$8,B5197=2020,J5197*$P$9,B5197=2021,J5197*$P$10,B5197=2022,J5197*$P$11),"")</f>
        <v>63239.166869509943</v>
      </c>
      <c r="L5197" s="3">
        <f t="shared" si="82"/>
        <v>115959.16686950994</v>
      </c>
    </row>
    <row r="5198" spans="1:12">
      <c r="A5198" t="s">
        <v>4230</v>
      </c>
      <c r="B5198">
        <v>2017</v>
      </c>
      <c r="D5198" t="s">
        <v>3627</v>
      </c>
      <c r="E5198" t="s">
        <v>3628</v>
      </c>
      <c r="F5198" t="s">
        <v>4101</v>
      </c>
      <c r="G5198" t="s">
        <v>3629</v>
      </c>
      <c r="H5198" s="5">
        <v>0</v>
      </c>
      <c r="I5198" t="str">
        <f>IFERROR(VLOOKUP(G5198,'NCES Match'!$A$2:$B$1307,2,FALSE),"")</f>
        <v/>
      </c>
      <c r="J5198" cm="1">
        <f t="array" ref="J5198">IFERROR(_xlfn.IFS(B5198=2015,H5198/$O$13,B5198=2016,H5198/$O$14,B5198=2017,H5198/$O$15,B5198=2018,H5198/$O$16,B5198=2019,H5198/$O$17,B5198=2020,H5198/$O$18,B5198=2021,H5198/$O$19,B5198=2022,H5198/$O$20),"")</f>
        <v>0</v>
      </c>
      <c r="K5198" s="3" cm="1">
        <f t="array" ref="K5198">IFERROR(_xlfn.IFS(B5198=2015,J5198*$P$4,B5198=2016,J5198*$P$5,B5198=2017,J5198*$P$6,B5198=2018,J5198*$P$7,B5198=2019,J5198*$P$8,B5198=2020,J5198*$P$9,B5198=2021,J5198*$P$10,B5198=2022,J5198*$P$11),"")</f>
        <v>0</v>
      </c>
      <c r="L5198" s="3">
        <f t="shared" si="82"/>
        <v>0</v>
      </c>
    </row>
    <row r="5199" spans="1:12">
      <c r="A5199">
        <v>4801446</v>
      </c>
      <c r="B5199">
        <v>2015</v>
      </c>
      <c r="C5199" t="s">
        <v>3521</v>
      </c>
      <c r="D5199" t="s">
        <v>3573</v>
      </c>
      <c r="E5199" t="s">
        <v>3574</v>
      </c>
      <c r="G5199" t="s">
        <v>3575</v>
      </c>
      <c r="H5199" s="5">
        <v>13325.77</v>
      </c>
      <c r="I5199">
        <f>IFERROR(VLOOKUP(G5199,'NCES Match'!$A$2:$B$1307,2,FALSE),"")</f>
        <v>4801446</v>
      </c>
      <c r="J5199" cm="1">
        <f t="array" ref="J5199">IFERROR(_xlfn.IFS(B5199=2015,H5199/$O$13,B5199=2016,H5199/$O$14,B5199=2017,H5199/$O$15,B5199=2018,H5199/$O$16,B5199=2019,H5199/$O$17,B5199=2020,H5199/$O$18,B5199=2021,H5199/$O$19,B5199=2022,H5199/$O$20),"")</f>
        <v>1.0439458281782153E-5</v>
      </c>
      <c r="K5199" s="3" cm="1">
        <f t="array" ref="K5199">IFERROR(_xlfn.IFS(B5199=2015,J5199*$P$4,B5199=2016,J5199*$P$5,B5199=2017,J5199*$P$6,B5199=2018,J5199*$P$7,B5199=2019,J5199*$P$8,B5199=2020,J5199*$P$9,B5199=2021,J5199*$P$10,B5199=2022,J5199*$P$11),"")</f>
        <v>16614.220258556852</v>
      </c>
      <c r="L5199" s="3">
        <f t="shared" si="82"/>
        <v>29939.990258556852</v>
      </c>
    </row>
    <row r="5200" spans="1:12">
      <c r="A5200">
        <v>4801446</v>
      </c>
      <c r="B5200">
        <v>2016</v>
      </c>
      <c r="C5200" t="s">
        <v>4104</v>
      </c>
      <c r="D5200" t="s">
        <v>3573</v>
      </c>
      <c r="E5200" t="s">
        <v>3574</v>
      </c>
      <c r="F5200" t="s">
        <v>4101</v>
      </c>
      <c r="G5200" t="s">
        <v>3575</v>
      </c>
      <c r="H5200" s="5">
        <v>50128</v>
      </c>
      <c r="I5200">
        <f>IFERROR(VLOOKUP(G5200,'NCES Match'!$A$2:$B$1307,2,FALSE),"")</f>
        <v>4801446</v>
      </c>
      <c r="J5200" cm="1">
        <f t="array" ref="J5200">IFERROR(_xlfn.IFS(B5200=2015,H5200/$O$13,B5200=2016,H5200/$O$14,B5200=2017,H5200/$O$15,B5200=2018,H5200/$O$16,B5200=2019,H5200/$O$17,B5200=2020,H5200/$O$18,B5200=2021,H5200/$O$19,B5200=2022,H5200/$O$20),"")</f>
        <v>3.5884976406429787E-5</v>
      </c>
      <c r="K5200" s="3" cm="1">
        <f t="array" ref="K5200">IFERROR(_xlfn.IFS(B5200=2015,J5200*$P$4,B5200=2016,J5200*$P$5,B5200=2017,J5200*$P$6,B5200=2018,J5200*$P$7,B5200=2019,J5200*$P$8,B5200=2020,J5200*$P$9,B5200=2021,J5200*$P$10,B5200=2022,J5200*$P$11),"")</f>
        <v>60129.987800356495</v>
      </c>
      <c r="L5200" s="3">
        <f t="shared" si="82"/>
        <v>110257.9878003565</v>
      </c>
    </row>
    <row r="5201" spans="1:12">
      <c r="A5201">
        <v>4801446</v>
      </c>
      <c r="B5201">
        <v>2017</v>
      </c>
      <c r="D5201" t="s">
        <v>3573</v>
      </c>
      <c r="E5201" t="s">
        <v>3574</v>
      </c>
      <c r="F5201" t="s">
        <v>4101</v>
      </c>
      <c r="G5201" t="s">
        <v>3575</v>
      </c>
      <c r="H5201" s="5">
        <v>59456</v>
      </c>
      <c r="I5201">
        <f>IFERROR(VLOOKUP(G5201,'NCES Match'!$A$2:$B$1307,2,FALSE),"")</f>
        <v>4801446</v>
      </c>
      <c r="J5201" cm="1">
        <f t="array" ref="J5201">IFERROR(_xlfn.IFS(B5201=2015,H5201/$O$13,B5201=2016,H5201/$O$14,B5201=2017,H5201/$O$15,B5201=2018,H5201/$O$16,B5201=2019,H5201/$O$17,B5201=2020,H5201/$O$18,B5201=2021,H5201/$O$19,B5201=2022,H5201/$O$20),"")</f>
        <v>4.0991271308097876E-5</v>
      </c>
      <c r="K5201" s="3" cm="1">
        <f t="array" ref="K5201">IFERROR(_xlfn.IFS(B5201=2015,J5201*$P$4,B5201=2016,J5201*$P$5,B5201=2017,J5201*$P$6,B5201=2018,J5201*$P$7,B5201=2019,J5201*$P$8,B5201=2020,J5201*$P$9,B5201=2021,J5201*$P$10,B5201=2022,J5201*$P$11),"")</f>
        <v>69613.337219988316</v>
      </c>
      <c r="L5201" s="3">
        <f t="shared" si="82"/>
        <v>129069.33721998832</v>
      </c>
    </row>
    <row r="5202" spans="1:12">
      <c r="A5202">
        <v>4801446</v>
      </c>
      <c r="B5202">
        <v>2018</v>
      </c>
      <c r="D5202" t="s">
        <v>3573</v>
      </c>
      <c r="E5202" t="s">
        <v>3574</v>
      </c>
      <c r="F5202" t="s">
        <v>4101</v>
      </c>
      <c r="G5202" t="s">
        <v>3575</v>
      </c>
      <c r="H5202" s="5">
        <v>76246</v>
      </c>
      <c r="I5202">
        <f>IFERROR(VLOOKUP(G5202,'NCES Match'!$A$2:$B$1307,2,FALSE),"")</f>
        <v>4801446</v>
      </c>
      <c r="J5202" cm="1">
        <f t="array" ref="J5202">IFERROR(_xlfn.IFS(B5202=2015,H5202/$O$13,B5202=2016,H5202/$O$14,B5202=2017,H5202/$O$15,B5202=2018,H5202/$O$16,B5202=2019,H5202/$O$17,B5202=2020,H5202/$O$18,B5202=2021,H5202/$O$19,B5202=2022,H5202/$O$20),"")</f>
        <v>4.9755000929168737E-5</v>
      </c>
      <c r="K5202" s="3" cm="1">
        <f t="array" ref="K5202">IFERROR(_xlfn.IFS(B5202=2015,J5202*$P$4,B5202=2016,J5202*$P$5,B5202=2017,J5202*$P$6,B5202=2018,J5202*$P$7,B5202=2019,J5202*$P$8,B5202=2020,J5202*$P$9,B5202=2021,J5202*$P$10,B5202=2022,J5202*$P$11),"")</f>
        <v>85422.037416339299</v>
      </c>
      <c r="L5202" s="3">
        <f t="shared" si="82"/>
        <v>161668.0374163393</v>
      </c>
    </row>
    <row r="5203" spans="1:12">
      <c r="A5203">
        <v>4801446</v>
      </c>
      <c r="B5203">
        <v>2019</v>
      </c>
      <c r="D5203" t="s">
        <v>3573</v>
      </c>
      <c r="E5203" t="s">
        <v>3574</v>
      </c>
      <c r="F5203" t="s">
        <v>4101</v>
      </c>
      <c r="G5203" t="s">
        <v>3575</v>
      </c>
      <c r="H5203" s="5">
        <v>55373</v>
      </c>
      <c r="I5203">
        <f>IFERROR(VLOOKUP(G5203,'NCES Match'!$A$2:$B$1307,2,FALSE),"")</f>
        <v>4801446</v>
      </c>
      <c r="J5203" cm="1">
        <f t="array" ref="J5203">IFERROR(_xlfn.IFS(B5203=2015,H5203/$O$13,B5203=2016,H5203/$O$14,B5203=2017,H5203/$O$15,B5203=2018,H5203/$O$16,B5203=2019,H5203/$O$17,B5203=2020,H5203/$O$18,B5203=2021,H5203/$O$19,B5203=2022,H5203/$O$20),"")</f>
        <v>3.5061077615444476E-5</v>
      </c>
      <c r="K5203" s="3" cm="1">
        <f t="array" ref="K5203">IFERROR(_xlfn.IFS(B5203=2015,J5203*$P$4,B5203=2016,J5203*$P$5,B5203=2017,J5203*$P$6,B5203=2018,J5203*$P$7,B5203=2019,J5203*$P$8,B5203=2020,J5203*$P$9,B5203=2021,J5203*$P$10,B5203=2022,J5203*$P$11),"")</f>
        <v>60933.557289005548</v>
      </c>
      <c r="L5203" s="3">
        <f t="shared" si="82"/>
        <v>116306.55728900555</v>
      </c>
    </row>
    <row r="5204" spans="1:12">
      <c r="A5204">
        <v>4801446</v>
      </c>
      <c r="B5204">
        <v>2020</v>
      </c>
      <c r="D5204" t="s">
        <v>3573</v>
      </c>
      <c r="E5204" t="s">
        <v>3574</v>
      </c>
      <c r="F5204" t="s">
        <v>4230</v>
      </c>
      <c r="G5204" t="s">
        <v>3575</v>
      </c>
      <c r="H5204" s="5">
        <v>193658</v>
      </c>
      <c r="I5204">
        <f>IFERROR(VLOOKUP(G5204,'NCES Match'!$A$2:$B$1307,2,FALSE),"")</f>
        <v>4801446</v>
      </c>
      <c r="J5204" cm="1">
        <f t="array" ref="J5204">IFERROR(_xlfn.IFS(B5204=2015,H5204/$O$13,B5204=2016,H5204/$O$14,B5204=2017,H5204/$O$15,B5204=2018,H5204/$O$16,B5204=2019,H5204/$O$17,B5204=2020,H5204/$O$18,B5204=2021,H5204/$O$19,B5204=2022,H5204/$O$20),"")</f>
        <v>1.0494473477921862E-4</v>
      </c>
      <c r="K5204" s="3" cm="1">
        <f t="array" ref="K5204">IFERROR(_xlfn.IFS(B5204=2015,J5204*$P$4,B5204=2016,J5204*$P$5,B5204=2017,J5204*$P$6,B5204=2018,J5204*$P$7,B5204=2019,J5204*$P$8,B5204=2020,J5204*$P$9,B5204=2021,J5204*$P$10,B5204=2022,J5204*$P$11),"")</f>
        <v>221223.79633402126</v>
      </c>
      <c r="L5204" s="3">
        <f t="shared" si="82"/>
        <v>414881.79633402126</v>
      </c>
    </row>
    <row r="5205" spans="1:12">
      <c r="A5205">
        <v>4801446</v>
      </c>
      <c r="B5205">
        <v>2021</v>
      </c>
      <c r="D5205" t="s">
        <v>3573</v>
      </c>
      <c r="E5205" t="s">
        <v>3574</v>
      </c>
      <c r="F5205" t="s">
        <v>4101</v>
      </c>
      <c r="G5205" t="s">
        <v>3575</v>
      </c>
      <c r="H5205" s="5">
        <v>314374.19</v>
      </c>
      <c r="I5205">
        <f>IFERROR(VLOOKUP(G5205,'NCES Match'!$A$2:$B$1307,2,FALSE),"")</f>
        <v>4801446</v>
      </c>
      <c r="J5205" cm="1">
        <f t="array" ref="J5205">IFERROR(_xlfn.IFS(B5205=2015,H5205/$O$13,B5205=2016,H5205/$O$14,B5205=2017,H5205/$O$15,B5205=2018,H5205/$O$16,B5205=2019,H5205/$O$17,B5205=2020,H5205/$O$18,B5205=2021,H5205/$O$19,B5205=2022,H5205/$O$20),"")</f>
        <v>1.6084735862746549E-4</v>
      </c>
      <c r="K5205" s="3" cm="1">
        <f t="array" ref="K5205">IFERROR(_xlfn.IFS(B5205=2015,J5205*$P$4,B5205=2016,J5205*$P$5,B5205=2017,J5205*$P$6,B5205=2018,J5205*$P$7,B5205=2019,J5205*$P$8,B5205=2020,J5205*$P$9,B5205=2021,J5205*$P$10,B5205=2022,J5205*$P$11),"")</f>
        <v>344302.34318037319</v>
      </c>
      <c r="L5205" s="3">
        <f t="shared" si="82"/>
        <v>658676.53318037326</v>
      </c>
    </row>
    <row r="5206" spans="1:12">
      <c r="A5206">
        <v>4801446</v>
      </c>
      <c r="B5206">
        <v>2022</v>
      </c>
      <c r="D5206" t="s">
        <v>3573</v>
      </c>
      <c r="E5206" t="s">
        <v>3574</v>
      </c>
      <c r="F5206" t="s">
        <v>4101</v>
      </c>
      <c r="G5206" t="s">
        <v>3575</v>
      </c>
      <c r="H5206" s="5">
        <v>314409.21000000002</v>
      </c>
      <c r="I5206">
        <f>IFERROR(VLOOKUP(G5206,'NCES Match'!$A$2:$B$1307,2,FALSE),"")</f>
        <v>4801446</v>
      </c>
      <c r="J5206" cm="1">
        <f t="array" ref="J5206">IFERROR(_xlfn.IFS(B5206=2015,H5206/$O$13,B5206=2016,H5206/$O$14,B5206=2017,H5206/$O$15,B5206=2018,H5206/$O$16,B5206=2019,H5206/$O$17,B5206=2020,H5206/$O$18,B5206=2021,H5206/$O$19,B5206=2022,H5206/$O$20),"")</f>
        <v>1.3809815938318809E-4</v>
      </c>
      <c r="K5206" s="3" cm="1">
        <f t="array" ref="K5206">IFERROR(_xlfn.IFS(B5206=2015,J5206*$P$4,B5206=2016,J5206*$P$5,B5206=2017,J5206*$P$6,B5206=2018,J5206*$P$7,B5206=2019,J5206*$P$8,B5206=2020,J5206*$P$9,B5206=2021,J5206*$P$10,B5206=2022,J5206*$P$11),"")</f>
        <v>297392.03939157497</v>
      </c>
      <c r="L5206" s="3">
        <f t="shared" si="82"/>
        <v>611801.24939157499</v>
      </c>
    </row>
    <row r="5207" spans="1:12">
      <c r="A5207">
        <v>4801446</v>
      </c>
      <c r="B5207">
        <v>2023</v>
      </c>
      <c r="D5207" t="s">
        <v>3573</v>
      </c>
      <c r="E5207" t="s">
        <v>3574</v>
      </c>
      <c r="F5207" t="s">
        <v>4101</v>
      </c>
      <c r="G5207" t="s">
        <v>3575</v>
      </c>
      <c r="H5207" s="5">
        <v>361815.26</v>
      </c>
      <c r="I5207">
        <f>IFERROR(VLOOKUP(G5207,'NCES Match'!$A$2:$B$1307,2,FALSE),"")</f>
        <v>4801446</v>
      </c>
      <c r="J5207" t="str" cm="1">
        <f t="array" ref="J5207">IFERROR(_xlfn.IFS(B5207=2015,H5207/$O$13,B5207=2016,H5207/$O$14,B5207=2017,H5207/$O$15,B5207=2018,H5207/$O$16,B5207=2019,H5207/$O$17,B5207=2020,H5207/$O$18,B5207=2021,H5207/$O$19,B5207=2022,H5207/$O$20),"")</f>
        <v/>
      </c>
      <c r="K5207" s="3" t="str" cm="1">
        <f t="array" ref="K5207">IFERROR(_xlfn.IFS(B5207=2015,J5207*$P$4,B5207=2016,J5207*$P$5,B5207=2017,J5207*$P$6,B5207=2018,J5207*$P$7,B5207=2019,J5207*$P$8,B5207=2020,J5207*$P$9,B5207=2021,J5207*$P$10,B5207=2022,J5207*$P$11),"")</f>
        <v/>
      </c>
      <c r="L5207" s="3">
        <f t="shared" si="82"/>
        <v>361815.26</v>
      </c>
    </row>
    <row r="5208" spans="1:12">
      <c r="A5208">
        <v>4801453</v>
      </c>
      <c r="B5208">
        <v>2016</v>
      </c>
      <c r="C5208" t="s">
        <v>4104</v>
      </c>
      <c r="D5208" t="s">
        <v>4105</v>
      </c>
      <c r="E5208" t="s">
        <v>4106</v>
      </c>
      <c r="F5208" t="s">
        <v>4101</v>
      </c>
      <c r="G5208" t="s">
        <v>4107</v>
      </c>
      <c r="H5208" s="5">
        <v>3395</v>
      </c>
      <c r="I5208">
        <f>IFERROR(VLOOKUP(G5208,'NCES Match'!$A$2:$B$1307,2,FALSE),"")</f>
        <v>4801453</v>
      </c>
      <c r="J5208" cm="1">
        <f t="array" ref="J5208">IFERROR(_xlfn.IFS(B5208=2015,H5208/$O$13,B5208=2016,H5208/$O$14,B5208=2017,H5208/$O$15,B5208=2018,H5208/$O$16,B5208=2019,H5208/$O$17,B5208=2020,H5208/$O$18,B5208=2021,H5208/$O$19,B5208=2022,H5208/$O$20),"")</f>
        <v>2.4303681555184552E-6</v>
      </c>
      <c r="K5208" s="3" cm="1">
        <f t="array" ref="K5208">IFERROR(_xlfn.IFS(B5208=2015,J5208*$P$4,B5208=2016,J5208*$P$5,B5208=2017,J5208*$P$6,B5208=2018,J5208*$P$7,B5208=2019,J5208*$P$8,B5208=2020,J5208*$P$9,B5208=2021,J5208*$P$10,B5208=2022,J5208*$P$11),"")</f>
        <v>4072.4008255308472</v>
      </c>
      <c r="L5208" s="3">
        <f t="shared" si="82"/>
        <v>7467.4008255308472</v>
      </c>
    </row>
    <row r="5209" spans="1:12">
      <c r="A5209">
        <v>4801453</v>
      </c>
      <c r="B5209">
        <v>2017</v>
      </c>
      <c r="D5209" t="s">
        <v>4105</v>
      </c>
      <c r="E5209" t="s">
        <v>4106</v>
      </c>
      <c r="F5209" t="s">
        <v>4101</v>
      </c>
      <c r="G5209" t="s">
        <v>4107</v>
      </c>
      <c r="H5209" s="5">
        <v>10784</v>
      </c>
      <c r="I5209">
        <f>IFERROR(VLOOKUP(G5209,'NCES Match'!$A$2:$B$1307,2,FALSE),"")</f>
        <v>4801453</v>
      </c>
      <c r="J5209" cm="1">
        <f t="array" ref="J5209">IFERROR(_xlfn.IFS(B5209=2015,H5209/$O$13,B5209=2016,H5209/$O$14,B5209=2017,H5209/$O$15,B5209=2018,H5209/$O$16,B5209=2019,H5209/$O$17,B5209=2020,H5209/$O$18,B5209=2021,H5209/$O$19,B5209=2022,H5209/$O$20),"")</f>
        <v>7.4349076592190441E-6</v>
      </c>
      <c r="K5209" s="3" cm="1">
        <f t="array" ref="K5209">IFERROR(_xlfn.IFS(B5209=2015,J5209*$P$4,B5209=2016,J5209*$P$5,B5209=2017,J5209*$P$6,B5209=2018,J5209*$P$7,B5209=2019,J5209*$P$8,B5209=2020,J5209*$P$9,B5209=2021,J5209*$P$10,B5209=2022,J5209*$P$11),"")</f>
        <v>12626.315739039859</v>
      </c>
      <c r="L5209" s="3">
        <f t="shared" si="82"/>
        <v>23410.315739039859</v>
      </c>
    </row>
    <row r="5210" spans="1:12">
      <c r="A5210">
        <v>4801453</v>
      </c>
      <c r="B5210">
        <v>2018</v>
      </c>
      <c r="D5210" t="s">
        <v>4105</v>
      </c>
      <c r="E5210" t="s">
        <v>4106</v>
      </c>
      <c r="F5210" t="s">
        <v>4101</v>
      </c>
      <c r="G5210" t="s">
        <v>4107</v>
      </c>
      <c r="H5210" s="5">
        <v>12449</v>
      </c>
      <c r="I5210">
        <f>IFERROR(VLOOKUP(G5210,'NCES Match'!$A$2:$B$1307,2,FALSE),"")</f>
        <v>4801453</v>
      </c>
      <c r="J5210" cm="1">
        <f t="array" ref="J5210">IFERROR(_xlfn.IFS(B5210=2015,H5210/$O$13,B5210=2016,H5210/$O$14,B5210=2017,H5210/$O$15,B5210=2018,H5210/$O$16,B5210=2019,H5210/$O$17,B5210=2020,H5210/$O$18,B5210=2021,H5210/$O$19,B5210=2022,H5210/$O$20),"")</f>
        <v>8.1237049362225121E-6</v>
      </c>
      <c r="K5210" s="3" cm="1">
        <f t="array" ref="K5210">IFERROR(_xlfn.IFS(B5210=2015,J5210*$P$4,B5210=2016,J5210*$P$5,B5210=2017,J5210*$P$6,B5210=2018,J5210*$P$7,B5210=2019,J5210*$P$8,B5210=2020,J5210*$P$9,B5210=2021,J5210*$P$10,B5210=2022,J5210*$P$11),"")</f>
        <v>13947.209608320543</v>
      </c>
      <c r="L5210" s="3">
        <f t="shared" si="82"/>
        <v>26396.209608320543</v>
      </c>
    </row>
    <row r="5211" spans="1:12">
      <c r="A5211">
        <v>4801453</v>
      </c>
      <c r="B5211">
        <v>2019</v>
      </c>
      <c r="D5211" t="s">
        <v>4105</v>
      </c>
      <c r="E5211" t="s">
        <v>4106</v>
      </c>
      <c r="F5211" t="s">
        <v>4101</v>
      </c>
      <c r="G5211" t="s">
        <v>4107</v>
      </c>
      <c r="H5211" s="5">
        <v>29424</v>
      </c>
      <c r="I5211">
        <f>IFERROR(VLOOKUP(G5211,'NCES Match'!$A$2:$B$1307,2,FALSE),"")</f>
        <v>4801453</v>
      </c>
      <c r="J5211" cm="1">
        <f t="array" ref="J5211">IFERROR(_xlfn.IFS(B5211=2015,H5211/$O$13,B5211=2016,H5211/$O$14,B5211=2017,H5211/$O$15,B5211=2018,H5211/$O$16,B5211=2019,H5211/$O$17,B5211=2020,H5211/$O$18,B5211=2021,H5211/$O$19,B5211=2022,H5211/$O$20),"")</f>
        <v>1.8630689104018896E-5</v>
      </c>
      <c r="K5211" s="3" cm="1">
        <f t="array" ref="K5211">IFERROR(_xlfn.IFS(B5211=2015,J5211*$P$4,B5211=2016,J5211*$P$5,B5211=2017,J5211*$P$6,B5211=2018,J5211*$P$7,B5211=2019,J5211*$P$8,B5211=2020,J5211*$P$9,B5211=2021,J5211*$P$10,B5211=2022,J5211*$P$11),"")</f>
        <v>32378.758414239783</v>
      </c>
      <c r="L5211" s="3">
        <f t="shared" si="82"/>
        <v>61802.758414239783</v>
      </c>
    </row>
    <row r="5212" spans="1:12">
      <c r="A5212">
        <v>4801453</v>
      </c>
      <c r="B5212">
        <v>2020</v>
      </c>
      <c r="D5212" t="s">
        <v>4105</v>
      </c>
      <c r="E5212" t="s">
        <v>4106</v>
      </c>
      <c r="F5212" t="s">
        <v>4230</v>
      </c>
      <c r="G5212" t="s">
        <v>4107</v>
      </c>
      <c r="H5212" s="5">
        <v>37698</v>
      </c>
      <c r="I5212">
        <f>IFERROR(VLOOKUP(G5212,'NCES Match'!$A$2:$B$1307,2,FALSE),"")</f>
        <v>4801453</v>
      </c>
      <c r="J5212" cm="1">
        <f t="array" ref="J5212">IFERROR(_xlfn.IFS(B5212=2015,H5212/$O$13,B5212=2016,H5212/$O$14,B5212=2017,H5212/$O$15,B5212=2018,H5212/$O$16,B5212=2019,H5212/$O$17,B5212=2020,H5212/$O$18,B5212=2021,H5212/$O$19,B5212=2022,H5212/$O$20),"")</f>
        <v>2.0428831299027064E-5</v>
      </c>
      <c r="K5212" s="3" cm="1">
        <f t="array" ref="K5212">IFERROR(_xlfn.IFS(B5212=2015,J5212*$P$4,B5212=2016,J5212*$P$5,B5212=2017,J5212*$P$6,B5212=2018,J5212*$P$7,B5212=2019,J5212*$P$8,B5212=2020,J5212*$P$9,B5212=2021,J5212*$P$10,B5212=2022,J5212*$P$11),"")</f>
        <v>43064.033885509154</v>
      </c>
      <c r="L5212" s="3">
        <f t="shared" si="82"/>
        <v>80762.033885509154</v>
      </c>
    </row>
    <row r="5213" spans="1:12">
      <c r="A5213">
        <v>4801453</v>
      </c>
      <c r="B5213">
        <v>2021</v>
      </c>
      <c r="D5213" t="s">
        <v>4105</v>
      </c>
      <c r="E5213" t="s">
        <v>4106</v>
      </c>
      <c r="F5213" t="s">
        <v>4101</v>
      </c>
      <c r="G5213" t="s">
        <v>4107</v>
      </c>
      <c r="H5213" s="5">
        <v>49107.49</v>
      </c>
      <c r="I5213">
        <f>IFERROR(VLOOKUP(G5213,'NCES Match'!$A$2:$B$1307,2,FALSE),"")</f>
        <v>4801453</v>
      </c>
      <c r="J5213" cm="1">
        <f t="array" ref="J5213">IFERROR(_xlfn.IFS(B5213=2015,H5213/$O$13,B5213=2016,H5213/$O$14,B5213=2017,H5213/$O$15,B5213=2018,H5213/$O$16,B5213=2019,H5213/$O$17,B5213=2020,H5213/$O$18,B5213=2021,H5213/$O$19,B5213=2022,H5213/$O$20),"")</f>
        <v>2.5125504276685931E-5</v>
      </c>
      <c r="K5213" s="3" cm="1">
        <f t="array" ref="K5213">IFERROR(_xlfn.IFS(B5213=2015,J5213*$P$4,B5213=2016,J5213*$P$5,B5213=2017,J5213*$P$6,B5213=2018,J5213*$P$7,B5213=2019,J5213*$P$8,B5213=2020,J5213*$P$9,B5213=2021,J5213*$P$10,B5213=2022,J5213*$P$11),"")</f>
        <v>53782.480917745655</v>
      </c>
      <c r="L5213" s="3">
        <f t="shared" si="82"/>
        <v>102889.97091774565</v>
      </c>
    </row>
    <row r="5214" spans="1:12">
      <c r="A5214">
        <v>4801453</v>
      </c>
      <c r="B5214">
        <v>2022</v>
      </c>
      <c r="D5214" t="s">
        <v>4105</v>
      </c>
      <c r="E5214" t="s">
        <v>4106</v>
      </c>
      <c r="F5214" t="s">
        <v>4101</v>
      </c>
      <c r="G5214" t="s">
        <v>4107</v>
      </c>
      <c r="H5214" s="5">
        <v>82585.77</v>
      </c>
      <c r="I5214">
        <f>IFERROR(VLOOKUP(G5214,'NCES Match'!$A$2:$B$1307,2,FALSE),"")</f>
        <v>4801453</v>
      </c>
      <c r="J5214" cm="1">
        <f t="array" ref="J5214">IFERROR(_xlfn.IFS(B5214=2015,H5214/$O$13,B5214=2016,H5214/$O$14,B5214=2017,H5214/$O$15,B5214=2018,H5214/$O$16,B5214=2019,H5214/$O$17,B5214=2020,H5214/$O$18,B5214=2021,H5214/$O$19,B5214=2022,H5214/$O$20),"")</f>
        <v>3.6274200836048386E-5</v>
      </c>
      <c r="K5214" s="3" cm="1">
        <f t="array" ref="K5214">IFERROR(_xlfn.IFS(B5214=2015,J5214*$P$4,B5214=2016,J5214*$P$5,B5214=2017,J5214*$P$6,B5214=2018,J5214*$P$7,B5214=2019,J5214*$P$8,B5214=2020,J5214*$P$9,B5214=2021,J5214*$P$10,B5214=2022,J5214*$P$11),"")</f>
        <v>78115.875056661185</v>
      </c>
      <c r="L5214" s="3">
        <f t="shared" si="82"/>
        <v>160701.64505666119</v>
      </c>
    </row>
    <row r="5215" spans="1:12">
      <c r="A5215">
        <v>4801453</v>
      </c>
      <c r="B5215">
        <v>2023</v>
      </c>
      <c r="D5215" t="s">
        <v>4105</v>
      </c>
      <c r="E5215" t="s">
        <v>4106</v>
      </c>
      <c r="F5215" t="s">
        <v>4101</v>
      </c>
      <c r="G5215" t="s">
        <v>4107</v>
      </c>
      <c r="H5215" s="5">
        <v>88493.43</v>
      </c>
      <c r="I5215">
        <f>IFERROR(VLOOKUP(G5215,'NCES Match'!$A$2:$B$1307,2,FALSE),"")</f>
        <v>4801453</v>
      </c>
      <c r="J5215" t="str" cm="1">
        <f t="array" ref="J5215">IFERROR(_xlfn.IFS(B5215=2015,H5215/$O$13,B5215=2016,H5215/$O$14,B5215=2017,H5215/$O$15,B5215=2018,H5215/$O$16,B5215=2019,H5215/$O$17,B5215=2020,H5215/$O$18,B5215=2021,H5215/$O$19,B5215=2022,H5215/$O$20),"")</f>
        <v/>
      </c>
      <c r="K5215" s="3" t="str" cm="1">
        <f t="array" ref="K5215">IFERROR(_xlfn.IFS(B5215=2015,J5215*$P$4,B5215=2016,J5215*$P$5,B5215=2017,J5215*$P$6,B5215=2018,J5215*$P$7,B5215=2019,J5215*$P$8,B5215=2020,J5215*$P$9,B5215=2021,J5215*$P$10,B5215=2022,J5215*$P$11),"")</f>
        <v/>
      </c>
      <c r="L5215" s="3">
        <f t="shared" si="82"/>
        <v>88493.43</v>
      </c>
    </row>
    <row r="5216" spans="1:12">
      <c r="A5216">
        <v>4801460</v>
      </c>
      <c r="B5216">
        <v>2018</v>
      </c>
      <c r="D5216" t="s">
        <v>4134</v>
      </c>
      <c r="E5216" t="s">
        <v>4135</v>
      </c>
      <c r="F5216" t="s">
        <v>4101</v>
      </c>
      <c r="G5216" t="s">
        <v>4136</v>
      </c>
      <c r="H5216" s="5">
        <v>8890</v>
      </c>
      <c r="I5216">
        <f>IFERROR(VLOOKUP(G5216,'NCES Match'!$A$2:$B$1307,2,FALSE),"")</f>
        <v>4801460</v>
      </c>
      <c r="J5216" cm="1">
        <f t="array" ref="J5216">IFERROR(_xlfn.IFS(B5216=2015,H5216/$O$13,B5216=2016,H5216/$O$14,B5216=2017,H5216/$O$15,B5216=2018,H5216/$O$16,B5216=2019,H5216/$O$17,B5216=2020,H5216/$O$18,B5216=2021,H5216/$O$19,B5216=2022,H5216/$O$20),"")</f>
        <v>5.8012480426554841E-6</v>
      </c>
      <c r="K5216" s="3" cm="1">
        <f t="array" ref="K5216">IFERROR(_xlfn.IFS(B5216=2015,J5216*$P$4,B5216=2016,J5216*$P$5,B5216=2017,J5216*$P$6,B5216=2018,J5216*$P$7,B5216=2019,J5216*$P$8,B5216=2020,J5216*$P$9,B5216=2021,J5216*$P$10,B5216=2022,J5216*$P$11),"")</f>
        <v>9959.8918321125875</v>
      </c>
      <c r="L5216" s="3">
        <f t="shared" si="82"/>
        <v>18849.891832112589</v>
      </c>
    </row>
    <row r="5217" spans="1:12">
      <c r="A5217">
        <v>4801460</v>
      </c>
      <c r="B5217">
        <v>2019</v>
      </c>
      <c r="D5217" t="s">
        <v>4134</v>
      </c>
      <c r="E5217" t="s">
        <v>4135</v>
      </c>
      <c r="F5217" t="s">
        <v>4101</v>
      </c>
      <c r="G5217" t="s">
        <v>4136</v>
      </c>
      <c r="H5217" s="5">
        <v>12371</v>
      </c>
      <c r="I5217">
        <f>IFERROR(VLOOKUP(G5217,'NCES Match'!$A$2:$B$1307,2,FALSE),"")</f>
        <v>4801460</v>
      </c>
      <c r="J5217" cm="1">
        <f t="array" ref="J5217">IFERROR(_xlfn.IFS(B5217=2015,H5217/$O$13,B5217=2016,H5217/$O$14,B5217=2017,H5217/$O$15,B5217=2018,H5217/$O$16,B5217=2019,H5217/$O$17,B5217=2020,H5217/$O$18,B5217=2021,H5217/$O$19,B5217=2022,H5217/$O$20),"")</f>
        <v>7.8330701096321969E-6</v>
      </c>
      <c r="K5217" s="3" cm="1">
        <f t="array" ref="K5217">IFERROR(_xlfn.IFS(B5217=2015,J5217*$P$4,B5217=2016,J5217*$P$5,B5217=2017,J5217*$P$6,B5217=2018,J5217*$P$7,B5217=2019,J5217*$P$8,B5217=2020,J5217*$P$9,B5217=2021,J5217*$P$10,B5217=2022,J5217*$P$11),"")</f>
        <v>13613.295960527472</v>
      </c>
      <c r="L5217" s="3">
        <f t="shared" si="82"/>
        <v>25984.295960527474</v>
      </c>
    </row>
    <row r="5218" spans="1:12">
      <c r="A5218">
        <v>4801460</v>
      </c>
      <c r="B5218">
        <v>2020</v>
      </c>
      <c r="D5218" t="s">
        <v>4134</v>
      </c>
      <c r="E5218" t="s">
        <v>4135</v>
      </c>
      <c r="F5218" t="s">
        <v>4230</v>
      </c>
      <c r="G5218" t="s">
        <v>4136</v>
      </c>
      <c r="H5218" s="5">
        <v>39336</v>
      </c>
      <c r="I5218">
        <f>IFERROR(VLOOKUP(G5218,'NCES Match'!$A$2:$B$1307,2,FALSE),"")</f>
        <v>4801460</v>
      </c>
      <c r="J5218" cm="1">
        <f t="array" ref="J5218">IFERROR(_xlfn.IFS(B5218=2015,H5218/$O$13,B5218=2016,H5218/$O$14,B5218=2017,H5218/$O$15,B5218=2018,H5218/$O$16,B5218=2019,H5218/$O$17,B5218=2020,H5218/$O$18,B5218=2021,H5218/$O$19,B5218=2022,H5218/$O$20),"")</f>
        <v>2.1316475886745413E-5</v>
      </c>
      <c r="K5218" s="3" cm="1">
        <f t="array" ref="K5218">IFERROR(_xlfn.IFS(B5218=2015,J5218*$P$4,B5218=2016,J5218*$P$5,B5218=2017,J5218*$P$6,B5218=2018,J5218*$P$7,B5218=2019,J5218*$P$8,B5218=2020,J5218*$P$9,B5218=2021,J5218*$P$10,B5218=2022,J5218*$P$11),"")</f>
        <v>44935.191175138949</v>
      </c>
      <c r="L5218" s="3">
        <f t="shared" si="82"/>
        <v>84271.191175138956</v>
      </c>
    </row>
    <row r="5219" spans="1:12">
      <c r="A5219">
        <v>4801460</v>
      </c>
      <c r="B5219">
        <v>2021</v>
      </c>
      <c r="D5219" t="s">
        <v>4134</v>
      </c>
      <c r="E5219" t="s">
        <v>4135</v>
      </c>
      <c r="F5219" t="s">
        <v>4101</v>
      </c>
      <c r="G5219" t="s">
        <v>4136</v>
      </c>
      <c r="H5219" s="5">
        <v>64745.49</v>
      </c>
      <c r="I5219">
        <f>IFERROR(VLOOKUP(G5219,'NCES Match'!$A$2:$B$1307,2,FALSE),"")</f>
        <v>4801460</v>
      </c>
      <c r="J5219" cm="1">
        <f t="array" ref="J5219">IFERROR(_xlfn.IFS(B5219=2015,H5219/$O$13,B5219=2016,H5219/$O$14,B5219=2017,H5219/$O$15,B5219=2018,H5219/$O$16,B5219=2019,H5219/$O$17,B5219=2020,H5219/$O$18,B5219=2021,H5219/$O$19,B5219=2022,H5219/$O$20),"")</f>
        <v>3.312657775608418E-5</v>
      </c>
      <c r="K5219" s="3" cm="1">
        <f t="array" ref="K5219">IFERROR(_xlfn.IFS(B5219=2015,J5219*$P$4,B5219=2016,J5219*$P$5,B5219=2017,J5219*$P$6,B5219=2018,J5219*$P$7,B5219=2019,J5219*$P$8,B5219=2020,J5219*$P$9,B5219=2021,J5219*$P$10,B5219=2022,J5219*$P$11),"")</f>
        <v>70909.205101606538</v>
      </c>
      <c r="L5219" s="3">
        <f t="shared" si="82"/>
        <v>135654.69510160654</v>
      </c>
    </row>
    <row r="5220" spans="1:12">
      <c r="A5220">
        <v>4801460</v>
      </c>
      <c r="B5220">
        <v>2022</v>
      </c>
      <c r="D5220" t="s">
        <v>4134</v>
      </c>
      <c r="E5220" t="s">
        <v>4135</v>
      </c>
      <c r="F5220" t="s">
        <v>4101</v>
      </c>
      <c r="G5220" t="s">
        <v>4136</v>
      </c>
      <c r="H5220" s="5">
        <v>167227.60999999999</v>
      </c>
      <c r="I5220">
        <f>IFERROR(VLOOKUP(G5220,'NCES Match'!$A$2:$B$1307,2,FALSE),"")</f>
        <v>4801460</v>
      </c>
      <c r="J5220" cm="1">
        <f t="array" ref="J5220">IFERROR(_xlfn.IFS(B5220=2015,H5220/$O$13,B5220=2016,H5220/$O$14,B5220=2017,H5220/$O$15,B5220=2018,H5220/$O$16,B5220=2019,H5220/$O$17,B5220=2020,H5220/$O$18,B5220=2021,H5220/$O$19,B5220=2022,H5220/$O$20),"")</f>
        <v>7.3451490619659698E-5</v>
      </c>
      <c r="K5220" s="3" cm="1">
        <f t="array" ref="K5220">IFERROR(_xlfn.IFS(B5220=2015,J5220*$P$4,B5220=2016,J5220*$P$5,B5220=2017,J5220*$P$6,B5220=2018,J5220*$P$7,B5220=2019,J5220*$P$8,B5220=2020,J5220*$P$9,B5220=2021,J5220*$P$10,B5220=2022,J5220*$P$11),"")</f>
        <v>158176.53681480556</v>
      </c>
      <c r="L5220" s="3">
        <f t="shared" si="82"/>
        <v>325404.14681480557</v>
      </c>
    </row>
    <row r="5221" spans="1:12">
      <c r="A5221">
        <v>4801460</v>
      </c>
      <c r="B5221">
        <v>2023</v>
      </c>
      <c r="D5221" t="s">
        <v>4134</v>
      </c>
      <c r="E5221" t="s">
        <v>4135</v>
      </c>
      <c r="F5221" t="s">
        <v>4101</v>
      </c>
      <c r="G5221" t="s">
        <v>4136</v>
      </c>
      <c r="H5221" s="5">
        <v>328992.75</v>
      </c>
      <c r="I5221">
        <f>IFERROR(VLOOKUP(G5221,'NCES Match'!$A$2:$B$1307,2,FALSE),"")</f>
        <v>4801460</v>
      </c>
      <c r="J5221" t="str" cm="1">
        <f t="array" ref="J5221">IFERROR(_xlfn.IFS(B5221=2015,H5221/$O$13,B5221=2016,H5221/$O$14,B5221=2017,H5221/$O$15,B5221=2018,H5221/$O$16,B5221=2019,H5221/$O$17,B5221=2020,H5221/$O$18,B5221=2021,H5221/$O$19,B5221=2022,H5221/$O$20),"")</f>
        <v/>
      </c>
      <c r="K5221" s="3" t="str" cm="1">
        <f t="array" ref="K5221">IFERROR(_xlfn.IFS(B5221=2015,J5221*$P$4,B5221=2016,J5221*$P$5,B5221=2017,J5221*$P$6,B5221=2018,J5221*$P$7,B5221=2019,J5221*$P$8,B5221=2020,J5221*$P$9,B5221=2021,J5221*$P$10,B5221=2022,J5221*$P$11),"")</f>
        <v/>
      </c>
      <c r="L5221" s="3">
        <f t="shared" si="82"/>
        <v>328992.75</v>
      </c>
    </row>
    <row r="5222" spans="1:12">
      <c r="A5222">
        <v>4801463</v>
      </c>
      <c r="B5222">
        <v>2018</v>
      </c>
      <c r="D5222" t="s">
        <v>4146</v>
      </c>
      <c r="E5222" t="s">
        <v>4147</v>
      </c>
      <c r="F5222" t="s">
        <v>4101</v>
      </c>
      <c r="G5222" t="s">
        <v>4148</v>
      </c>
      <c r="H5222" s="5">
        <v>9694</v>
      </c>
      <c r="I5222">
        <f>IFERROR(VLOOKUP(G5222,'NCES Match'!$A$2:$B$1307,2,FALSE),"")</f>
        <v>4801463</v>
      </c>
      <c r="J5222" cm="1">
        <f t="array" ref="J5222">IFERROR(_xlfn.IFS(B5222=2015,H5222/$O$13,B5222=2016,H5222/$O$14,B5222=2017,H5222/$O$15,B5222=2018,H5222/$O$16,B5222=2019,H5222/$O$17,B5222=2020,H5222/$O$18,B5222=2021,H5222/$O$19,B5222=2022,H5222/$O$20),"")</f>
        <v>6.3259053459507615E-6</v>
      </c>
      <c r="K5222" s="3" cm="1">
        <f t="array" ref="K5222">IFERROR(_xlfn.IFS(B5222=2015,J5222*$P$4,B5222=2016,J5222*$P$5,B5222=2017,J5222*$P$6,B5222=2018,J5222*$P$7,B5222=2019,J5222*$P$8,B5222=2020,J5222*$P$9,B5222=2021,J5222*$P$10,B5222=2022,J5222*$P$11),"")</f>
        <v>10860.651453374516</v>
      </c>
      <c r="L5222" s="3">
        <f t="shared" si="82"/>
        <v>20554.651453374514</v>
      </c>
    </row>
    <row r="5223" spans="1:12">
      <c r="A5223">
        <v>4801463</v>
      </c>
      <c r="B5223">
        <v>2019</v>
      </c>
      <c r="D5223" t="s">
        <v>4146</v>
      </c>
      <c r="E5223" t="s">
        <v>4147</v>
      </c>
      <c r="F5223" t="s">
        <v>4101</v>
      </c>
      <c r="G5223" t="s">
        <v>4148</v>
      </c>
      <c r="H5223" s="5">
        <v>47043</v>
      </c>
      <c r="I5223">
        <f>IFERROR(VLOOKUP(G5223,'NCES Match'!$A$2:$B$1307,2,FALSE),"")</f>
        <v>4801463</v>
      </c>
      <c r="J5223" cm="1">
        <f t="array" ref="J5223">IFERROR(_xlfn.IFS(B5223=2015,H5223/$O$13,B5223=2016,H5223/$O$14,B5223=2017,H5223/$O$15,B5223=2018,H5223/$O$16,B5223=2019,H5223/$O$17,B5223=2020,H5223/$O$18,B5223=2021,H5223/$O$19,B5223=2022,H5223/$O$20),"")</f>
        <v>2.9786687993486978E-5</v>
      </c>
      <c r="K5223" s="3" cm="1">
        <f t="array" ref="K5223">IFERROR(_xlfn.IFS(B5223=2015,J5223*$P$4,B5223=2016,J5223*$P$5,B5223=2017,J5223*$P$6,B5223=2018,J5223*$P$7,B5223=2019,J5223*$P$8,B5223=2020,J5223*$P$9,B5223=2021,J5223*$P$10,B5223=2022,J5223*$P$11),"")</f>
        <v>51767.058594381524</v>
      </c>
      <c r="L5223" s="3">
        <f t="shared" si="82"/>
        <v>98810.058594381524</v>
      </c>
    </row>
    <row r="5224" spans="1:12">
      <c r="A5224">
        <v>4801463</v>
      </c>
      <c r="B5224">
        <v>2020</v>
      </c>
      <c r="D5224" t="s">
        <v>4146</v>
      </c>
      <c r="E5224" t="s">
        <v>4147</v>
      </c>
      <c r="F5224" t="s">
        <v>4230</v>
      </c>
      <c r="G5224" t="s">
        <v>4148</v>
      </c>
      <c r="H5224" s="5">
        <v>66061</v>
      </c>
      <c r="I5224">
        <f>IFERROR(VLOOKUP(G5224,'NCES Match'!$A$2:$B$1307,2,FALSE),"")</f>
        <v>4801463</v>
      </c>
      <c r="J5224" cm="1">
        <f t="array" ref="J5224">IFERROR(_xlfn.IFS(B5224=2015,H5224/$O$13,B5224=2016,H5224/$O$14,B5224=2017,H5224/$O$15,B5224=2018,H5224/$O$16,B5224=2019,H5224/$O$17,B5224=2020,H5224/$O$18,B5224=2021,H5224/$O$19,B5224=2022,H5224/$O$20),"")</f>
        <v>3.5798955500159875E-5</v>
      </c>
      <c r="K5224" s="3" cm="1">
        <f t="array" ref="K5224">IFERROR(_xlfn.IFS(B5224=2015,J5224*$P$4,B5224=2016,J5224*$P$5,B5224=2017,J5224*$P$6,B5224=2018,J5224*$P$7,B5224=2019,J5224*$P$8,B5224=2020,J5224*$P$9,B5224=2021,J5224*$P$10,B5224=2022,J5224*$P$11),"")</f>
        <v>75464.298968396746</v>
      </c>
      <c r="L5224" s="3">
        <f t="shared" si="82"/>
        <v>141525.29896839673</v>
      </c>
    </row>
    <row r="5225" spans="1:12">
      <c r="A5225">
        <v>4801463</v>
      </c>
      <c r="B5225">
        <v>2021</v>
      </c>
      <c r="D5225" t="s">
        <v>4146</v>
      </c>
      <c r="E5225" t="s">
        <v>4147</v>
      </c>
      <c r="F5225" t="s">
        <v>4101</v>
      </c>
      <c r="G5225" t="s">
        <v>4148</v>
      </c>
      <c r="H5225" s="5">
        <v>93643.83</v>
      </c>
      <c r="I5225">
        <f>IFERROR(VLOOKUP(G5225,'NCES Match'!$A$2:$B$1307,2,FALSE),"")</f>
        <v>4801463</v>
      </c>
      <c r="J5225" cm="1">
        <f t="array" ref="J5225">IFERROR(_xlfn.IFS(B5225=2015,H5225/$O$13,B5225=2016,H5225/$O$14,B5225=2017,H5225/$O$15,B5225=2018,H5225/$O$16,B5225=2019,H5225/$O$17,B5225=2020,H5225/$O$18,B5225=2021,H5225/$O$19,B5225=2022,H5225/$O$20),"")</f>
        <v>4.7912211582189402E-5</v>
      </c>
      <c r="K5225" s="3" cm="1">
        <f t="array" ref="K5225">IFERROR(_xlfn.IFS(B5225=2015,J5225*$P$4,B5225=2016,J5225*$P$5,B5225=2017,J5225*$P$6,B5225=2018,J5225*$P$7,B5225=2019,J5225*$P$8,B5225=2020,J5225*$P$9,B5225=2021,J5225*$P$10,B5225=2022,J5225*$P$11),"")</f>
        <v>102558.64227716827</v>
      </c>
      <c r="L5225" s="3">
        <f t="shared" si="82"/>
        <v>196202.47227716827</v>
      </c>
    </row>
    <row r="5226" spans="1:12">
      <c r="A5226">
        <v>4801463</v>
      </c>
      <c r="B5226">
        <v>2022</v>
      </c>
      <c r="D5226" t="s">
        <v>4146</v>
      </c>
      <c r="E5226" t="s">
        <v>4147</v>
      </c>
      <c r="F5226" t="s">
        <v>4101</v>
      </c>
      <c r="G5226" t="s">
        <v>4148</v>
      </c>
      <c r="H5226" s="5">
        <v>93045.59</v>
      </c>
      <c r="I5226">
        <f>IFERROR(VLOOKUP(G5226,'NCES Match'!$A$2:$B$1307,2,FALSE),"")</f>
        <v>4801463</v>
      </c>
      <c r="J5226" cm="1">
        <f t="array" ref="J5226">IFERROR(_xlfn.IFS(B5226=2015,H5226/$O$13,B5226=2016,H5226/$O$14,B5226=2017,H5226/$O$15,B5226=2018,H5226/$O$16,B5226=2019,H5226/$O$17,B5226=2020,H5226/$O$18,B5226=2021,H5226/$O$19,B5226=2022,H5226/$O$20),"")</f>
        <v>4.0868474297310725E-5</v>
      </c>
      <c r="K5226" s="3" cm="1">
        <f t="array" ref="K5226">IFERROR(_xlfn.IFS(B5226=2015,J5226*$P$4,B5226=2016,J5226*$P$5,B5226=2017,J5226*$P$6,B5226=2018,J5226*$P$7,B5226=2019,J5226*$P$8,B5226=2020,J5226*$P$9,B5226=2021,J5226*$P$10,B5226=2022,J5226*$P$11),"")</f>
        <v>88009.56488040644</v>
      </c>
      <c r="L5226" s="3">
        <f t="shared" si="82"/>
        <v>181055.15488040645</v>
      </c>
    </row>
    <row r="5227" spans="1:12">
      <c r="A5227">
        <v>4801463</v>
      </c>
      <c r="B5227">
        <v>2023</v>
      </c>
      <c r="D5227" t="s">
        <v>4146</v>
      </c>
      <c r="E5227" t="s">
        <v>4147</v>
      </c>
      <c r="F5227" t="s">
        <v>4101</v>
      </c>
      <c r="G5227" t="s">
        <v>4148</v>
      </c>
      <c r="H5227" s="5">
        <v>78239.44</v>
      </c>
      <c r="I5227">
        <f>IFERROR(VLOOKUP(G5227,'NCES Match'!$A$2:$B$1307,2,FALSE),"")</f>
        <v>4801463</v>
      </c>
      <c r="J5227" t="str" cm="1">
        <f t="array" ref="J5227">IFERROR(_xlfn.IFS(B5227=2015,H5227/$O$13,B5227=2016,H5227/$O$14,B5227=2017,H5227/$O$15,B5227=2018,H5227/$O$16,B5227=2019,H5227/$O$17,B5227=2020,H5227/$O$18,B5227=2021,H5227/$O$19,B5227=2022,H5227/$O$20),"")</f>
        <v/>
      </c>
      <c r="K5227" s="3" t="str" cm="1">
        <f t="array" ref="K5227">IFERROR(_xlfn.IFS(B5227=2015,J5227*$P$4,B5227=2016,J5227*$P$5,B5227=2017,J5227*$P$6,B5227=2018,J5227*$P$7,B5227=2019,J5227*$P$8,B5227=2020,J5227*$P$9,B5227=2021,J5227*$P$10,B5227=2022,J5227*$P$11),"")</f>
        <v/>
      </c>
      <c r="L5227" s="3">
        <f t="shared" si="82"/>
        <v>78239.44</v>
      </c>
    </row>
    <row r="5228" spans="1:12">
      <c r="A5228">
        <v>4801459</v>
      </c>
      <c r="B5228">
        <v>2018</v>
      </c>
      <c r="D5228" t="s">
        <v>4137</v>
      </c>
      <c r="E5228" t="s">
        <v>4138</v>
      </c>
      <c r="F5228" t="s">
        <v>4101</v>
      </c>
      <c r="G5228" t="s">
        <v>4139</v>
      </c>
      <c r="H5228" s="5">
        <v>25490</v>
      </c>
      <c r="I5228">
        <f>IFERROR(VLOOKUP(G5228,'NCES Match'!$A$2:$B$1307,2,FALSE),"")</f>
        <v>4801459</v>
      </c>
      <c r="J5228" cm="1">
        <f t="array" ref="J5228">IFERROR(_xlfn.IFS(B5228=2015,H5228/$O$13,B5228=2016,H5228/$O$14,B5228=2017,H5228/$O$15,B5228=2018,H5228/$O$16,B5228=2019,H5228/$O$17,B5228=2020,H5228/$O$18,B5228=2021,H5228/$O$19,B5228=2022,H5228/$O$20),"")</f>
        <v>1.6633724702732091E-5</v>
      </c>
      <c r="K5228" s="3" cm="1">
        <f t="array" ref="K5228">IFERROR(_xlfn.IFS(B5228=2015,J5228*$P$4,B5228=2016,J5228*$P$5,B5228=2017,J5228*$P$6,B5228=2018,J5228*$P$7,B5228=2019,J5228*$P$8,B5228=2020,J5228*$P$9,B5228=2021,J5228*$P$10,B5228=2022,J5228*$P$11),"")</f>
        <v>28557.665106923494</v>
      </c>
      <c r="L5228" s="3">
        <f t="shared" si="82"/>
        <v>54047.665106923494</v>
      </c>
    </row>
    <row r="5229" spans="1:12">
      <c r="A5229">
        <v>4801459</v>
      </c>
      <c r="B5229">
        <v>2019</v>
      </c>
      <c r="D5229" t="s">
        <v>4137</v>
      </c>
      <c r="E5229" t="s">
        <v>4138</v>
      </c>
      <c r="F5229" t="s">
        <v>4101</v>
      </c>
      <c r="G5229" t="s">
        <v>4139</v>
      </c>
      <c r="H5229" s="5">
        <v>39579</v>
      </c>
      <c r="I5229">
        <f>IFERROR(VLOOKUP(G5229,'NCES Match'!$A$2:$B$1307,2,FALSE),"")</f>
        <v>4801459</v>
      </c>
      <c r="J5229" cm="1">
        <f t="array" ref="J5229">IFERROR(_xlfn.IFS(B5229=2015,H5229/$O$13,B5229=2016,H5229/$O$14,B5229=2017,H5229/$O$15,B5229=2018,H5229/$O$16,B5229=2019,H5229/$O$17,B5229=2020,H5229/$O$18,B5229=2021,H5229/$O$19,B5229=2022,H5229/$O$20),"")</f>
        <v>2.5060632274604534E-5</v>
      </c>
      <c r="K5229" s="3" cm="1">
        <f t="array" ref="K5229">IFERROR(_xlfn.IFS(B5229=2015,J5229*$P$4,B5229=2016,J5229*$P$5,B5229=2017,J5229*$P$6,B5229=2018,J5229*$P$7,B5229=2019,J5229*$P$8,B5229=2020,J5229*$P$9,B5229=2021,J5229*$P$10,B5229=2022,J5229*$P$11),"")</f>
        <v>43553.523629594762</v>
      </c>
      <c r="L5229" s="3">
        <f t="shared" si="82"/>
        <v>83132.523629594769</v>
      </c>
    </row>
    <row r="5230" spans="1:12">
      <c r="A5230">
        <v>4801459</v>
      </c>
      <c r="B5230">
        <v>2020</v>
      </c>
      <c r="D5230" t="s">
        <v>4137</v>
      </c>
      <c r="E5230" t="s">
        <v>4138</v>
      </c>
      <c r="F5230" t="s">
        <v>4230</v>
      </c>
      <c r="G5230" t="s">
        <v>4139</v>
      </c>
      <c r="H5230" s="5">
        <v>81628</v>
      </c>
      <c r="I5230">
        <f>IFERROR(VLOOKUP(G5230,'NCES Match'!$A$2:$B$1307,2,FALSE),"")</f>
        <v>4801459</v>
      </c>
      <c r="J5230" cm="1">
        <f t="array" ref="J5230">IFERROR(_xlfn.IFS(B5230=2015,H5230/$O$13,B5230=2016,H5230/$O$14,B5230=2017,H5230/$O$15,B5230=2018,H5230/$O$16,B5230=2019,H5230/$O$17,B5230=2020,H5230/$O$18,B5230=2021,H5230/$O$19,B5230=2022,H5230/$O$20),"")</f>
        <v>4.4234830528860451E-5</v>
      </c>
      <c r="K5230" s="3" cm="1">
        <f t="array" ref="K5230">IFERROR(_xlfn.IFS(B5230=2015,J5230*$P$4,B5230=2016,J5230*$P$5,B5230=2017,J5230*$P$6,B5230=2018,J5230*$P$7,B5230=2019,J5230*$P$8,B5230=2020,J5230*$P$9,B5230=2021,J5230*$P$10,B5230=2022,J5230*$P$11),"")</f>
        <v>93247.147275885771</v>
      </c>
      <c r="L5230" s="3">
        <f t="shared" si="82"/>
        <v>174875.14727588577</v>
      </c>
    </row>
    <row r="5231" spans="1:12">
      <c r="A5231">
        <v>4801459</v>
      </c>
      <c r="B5231">
        <v>2021</v>
      </c>
      <c r="D5231" t="s">
        <v>4137</v>
      </c>
      <c r="E5231" t="s">
        <v>4138</v>
      </c>
      <c r="F5231" t="s">
        <v>4101</v>
      </c>
      <c r="G5231" t="s">
        <v>4139</v>
      </c>
      <c r="H5231" s="5">
        <v>132677.71</v>
      </c>
      <c r="I5231">
        <f>IFERROR(VLOOKUP(G5231,'NCES Match'!$A$2:$B$1307,2,FALSE),"")</f>
        <v>4801459</v>
      </c>
      <c r="J5231" cm="1">
        <f t="array" ref="J5231">IFERROR(_xlfn.IFS(B5231=2015,H5231/$O$13,B5231=2016,H5231/$O$14,B5231=2017,H5231/$O$15,B5231=2018,H5231/$O$16,B5231=2019,H5231/$O$17,B5231=2020,H5231/$O$18,B5231=2021,H5231/$O$19,B5231=2022,H5231/$O$20),"")</f>
        <v>6.7883623659565899E-5</v>
      </c>
      <c r="K5231" s="3" cm="1">
        <f t="array" ref="K5231">IFERROR(_xlfn.IFS(B5231=2015,J5231*$P$4,B5231=2016,J5231*$P$5,B5231=2017,J5231*$P$6,B5231=2018,J5231*$P$7,B5231=2019,J5231*$P$8,B5231=2020,J5231*$P$9,B5231=2021,J5231*$P$10,B5231=2022,J5231*$P$11),"")</f>
        <v>145308.51416525649</v>
      </c>
      <c r="L5231" s="3">
        <f t="shared" si="82"/>
        <v>277986.22416525648</v>
      </c>
    </row>
    <row r="5232" spans="1:12">
      <c r="A5232">
        <v>4801459</v>
      </c>
      <c r="B5232">
        <v>2022</v>
      </c>
      <c r="D5232" t="s">
        <v>4137</v>
      </c>
      <c r="E5232" t="s">
        <v>4138</v>
      </c>
      <c r="F5232" t="s">
        <v>4101</v>
      </c>
      <c r="G5232" t="s">
        <v>4139</v>
      </c>
      <c r="H5232" s="5">
        <v>128989.26</v>
      </c>
      <c r="I5232">
        <f>IFERROR(VLOOKUP(G5232,'NCES Match'!$A$2:$B$1307,2,FALSE),"")</f>
        <v>4801459</v>
      </c>
      <c r="J5232" cm="1">
        <f t="array" ref="J5232">IFERROR(_xlfn.IFS(B5232=2015,H5232/$O$13,B5232=2016,H5232/$O$14,B5232=2017,H5232/$O$15,B5232=2018,H5232/$O$16,B5232=2019,H5232/$O$17,B5232=2020,H5232/$O$18,B5232=2021,H5232/$O$19,B5232=2022,H5232/$O$20),"")</f>
        <v>5.6656035572874867E-5</v>
      </c>
      <c r="K5232" s="3" cm="1">
        <f t="array" ref="K5232">IFERROR(_xlfn.IFS(B5232=2015,J5232*$P$4,B5232=2016,J5232*$P$5,B5232=2017,J5232*$P$6,B5232=2018,J5232*$P$7,B5232=2019,J5232*$P$8,B5232=2020,J5232*$P$9,B5232=2021,J5232*$P$10,B5232=2022,J5232*$P$11),"")</f>
        <v>122007.8097935175</v>
      </c>
      <c r="L5232" s="3">
        <f t="shared" si="82"/>
        <v>250997.0697935175</v>
      </c>
    </row>
    <row r="5233" spans="1:12">
      <c r="A5233">
        <v>4801459</v>
      </c>
      <c r="B5233">
        <v>2023</v>
      </c>
      <c r="D5233" t="s">
        <v>4137</v>
      </c>
      <c r="E5233" t="s">
        <v>4138</v>
      </c>
      <c r="F5233" t="s">
        <v>4101</v>
      </c>
      <c r="G5233" t="s">
        <v>4139</v>
      </c>
      <c r="H5233" s="5">
        <v>126006.63</v>
      </c>
      <c r="I5233">
        <f>IFERROR(VLOOKUP(G5233,'NCES Match'!$A$2:$B$1307,2,FALSE),"")</f>
        <v>4801459</v>
      </c>
      <c r="J5233" t="str" cm="1">
        <f t="array" ref="J5233">IFERROR(_xlfn.IFS(B5233=2015,H5233/$O$13,B5233=2016,H5233/$O$14,B5233=2017,H5233/$O$15,B5233=2018,H5233/$O$16,B5233=2019,H5233/$O$17,B5233=2020,H5233/$O$18,B5233=2021,H5233/$O$19,B5233=2022,H5233/$O$20),"")</f>
        <v/>
      </c>
      <c r="K5233" s="3" t="str" cm="1">
        <f t="array" ref="K5233">IFERROR(_xlfn.IFS(B5233=2015,J5233*$P$4,B5233=2016,J5233*$P$5,B5233=2017,J5233*$P$6,B5233=2018,J5233*$P$7,B5233=2019,J5233*$P$8,B5233=2020,J5233*$P$9,B5233=2021,J5233*$P$10,B5233=2022,J5233*$P$11),"")</f>
        <v/>
      </c>
      <c r="L5233" s="3">
        <f t="shared" si="82"/>
        <v>126006.63</v>
      </c>
    </row>
    <row r="5234" spans="1:12">
      <c r="A5234">
        <v>4801466</v>
      </c>
      <c r="B5234">
        <v>2019</v>
      </c>
      <c r="D5234" t="s">
        <v>4157</v>
      </c>
      <c r="E5234" t="s">
        <v>4158</v>
      </c>
      <c r="G5234" t="s">
        <v>4159</v>
      </c>
      <c r="H5234" s="5">
        <v>9767</v>
      </c>
      <c r="I5234">
        <f>IFERROR(VLOOKUP(G5234,'NCES Match'!$A$2:$B$1307,2,FALSE),"")</f>
        <v>4801466</v>
      </c>
      <c r="J5234" cm="1">
        <f t="array" ref="J5234">IFERROR(_xlfn.IFS(B5234=2015,H5234/$O$13,B5234=2016,H5234/$O$14,B5234=2017,H5234/$O$15,B5234=2018,H5234/$O$16,B5234=2019,H5234/$O$17,B5234=2020,H5234/$O$18,B5234=2021,H5234/$O$19,B5234=2022,H5234/$O$20),"")</f>
        <v>6.1842693202471633E-6</v>
      </c>
      <c r="K5234" s="3" cm="1">
        <f t="array" ref="K5234">IFERROR(_xlfn.IFS(B5234=2015,J5234*$P$4,B5234=2016,J5234*$P$5,B5234=2017,J5234*$P$6,B5234=2018,J5234*$P$7,B5234=2019,J5234*$P$8,B5234=2020,J5234*$P$9,B5234=2021,J5234*$P$10,B5234=2022,J5234*$P$11),"")</f>
        <v>10747.802250947523</v>
      </c>
      <c r="L5234" s="3">
        <f t="shared" si="82"/>
        <v>20514.802250947523</v>
      </c>
    </row>
    <row r="5235" spans="1:12">
      <c r="A5235">
        <v>4801466</v>
      </c>
      <c r="B5235">
        <v>2020</v>
      </c>
      <c r="D5235" t="s">
        <v>4157</v>
      </c>
      <c r="E5235" t="s">
        <v>4158</v>
      </c>
      <c r="F5235" t="s">
        <v>4230</v>
      </c>
      <c r="G5235" t="s">
        <v>4159</v>
      </c>
      <c r="H5235" s="5">
        <v>13613</v>
      </c>
      <c r="I5235">
        <f>IFERROR(VLOOKUP(G5235,'NCES Match'!$A$2:$B$1307,2,FALSE),"")</f>
        <v>4801466</v>
      </c>
      <c r="J5235" cm="1">
        <f t="array" ref="J5235">IFERROR(_xlfn.IFS(B5235=2015,H5235/$O$13,B5235=2016,H5235/$O$14,B5235=2017,H5235/$O$15,B5235=2018,H5235/$O$16,B5235=2019,H5235/$O$17,B5235=2020,H5235/$O$18,B5235=2021,H5235/$O$19,B5235=2022,H5235/$O$20),"")</f>
        <v>7.3769876511659889E-6</v>
      </c>
      <c r="K5235" s="3" cm="1">
        <f t="array" ref="K5235">IFERROR(_xlfn.IFS(B5235=2015,J5235*$P$4,B5235=2016,J5235*$P$5,B5235=2017,J5235*$P$6,B5235=2018,J5235*$P$7,B5235=2019,J5235*$P$8,B5235=2020,J5235*$P$9,B5235=2021,J5235*$P$10,B5235=2022,J5235*$P$11),"")</f>
        <v>15550.710734878143</v>
      </c>
      <c r="L5235" s="3">
        <f t="shared" si="82"/>
        <v>29163.710734878143</v>
      </c>
    </row>
    <row r="5236" spans="1:12">
      <c r="A5236">
        <v>4801466</v>
      </c>
      <c r="B5236">
        <v>2021</v>
      </c>
      <c r="D5236" t="s">
        <v>4157</v>
      </c>
      <c r="E5236" t="s">
        <v>4158</v>
      </c>
      <c r="F5236" t="s">
        <v>4101</v>
      </c>
      <c r="G5236" t="s">
        <v>4159</v>
      </c>
      <c r="H5236" s="5">
        <v>20732.349999999999</v>
      </c>
      <c r="I5236">
        <f>IFERROR(VLOOKUP(G5236,'NCES Match'!$A$2:$B$1307,2,FALSE),"")</f>
        <v>4801466</v>
      </c>
      <c r="J5236" cm="1">
        <f t="array" ref="J5236">IFERROR(_xlfn.IFS(B5236=2015,H5236/$O$13,B5236=2016,H5236/$O$14,B5236=2017,H5236/$O$15,B5236=2018,H5236/$O$16,B5236=2019,H5236/$O$17,B5236=2020,H5236/$O$18,B5236=2021,H5236/$O$19,B5236=2022,H5236/$O$20),"")</f>
        <v>1.0607562076390985E-5</v>
      </c>
      <c r="K5236" s="3" cm="1">
        <f t="array" ref="K5236">IFERROR(_xlfn.IFS(B5236=2015,J5236*$P$4,B5236=2016,J5236*$P$5,B5236=2017,J5236*$P$6,B5236=2018,J5236*$P$7,B5236=2019,J5236*$P$8,B5236=2020,J5236*$P$9,B5236=2021,J5236*$P$10,B5236=2022,J5236*$P$11),"")</f>
        <v>22706.051933320639</v>
      </c>
      <c r="L5236" s="3">
        <f t="shared" si="82"/>
        <v>43438.401933320638</v>
      </c>
    </row>
    <row r="5237" spans="1:12">
      <c r="A5237">
        <v>4801466</v>
      </c>
      <c r="B5237">
        <v>2022</v>
      </c>
      <c r="D5237" t="s">
        <v>4157</v>
      </c>
      <c r="E5237" t="s">
        <v>4158</v>
      </c>
      <c r="F5237" t="s">
        <v>4101</v>
      </c>
      <c r="G5237" t="s">
        <v>4159</v>
      </c>
      <c r="H5237" s="5">
        <v>80472.100000000006</v>
      </c>
      <c r="I5237">
        <f>IFERROR(VLOOKUP(G5237,'NCES Match'!$A$2:$B$1307,2,FALSE),"")</f>
        <v>4801466</v>
      </c>
      <c r="J5237" cm="1">
        <f t="array" ref="J5237">IFERROR(_xlfn.IFS(B5237=2015,H5237/$O$13,B5237=2016,H5237/$O$14,B5237=2017,H5237/$O$15,B5237=2018,H5237/$O$16,B5237=2019,H5237/$O$17,B5237=2020,H5237/$O$18,B5237=2021,H5237/$O$19,B5237=2022,H5237/$O$20),"")</f>
        <v>3.534581220346519E-5</v>
      </c>
      <c r="K5237" s="3" cm="1">
        <f t="array" ref="K5237">IFERROR(_xlfn.IFS(B5237=2015,J5237*$P$4,B5237=2016,J5237*$P$5,B5237=2017,J5237*$P$6,B5237=2018,J5237*$P$7,B5237=2019,J5237*$P$8,B5237=2020,J5237*$P$9,B5237=2021,J5237*$P$10,B5237=2022,J5237*$P$11),"")</f>
        <v>76116.605913429696</v>
      </c>
      <c r="L5237" s="3">
        <f t="shared" si="82"/>
        <v>156588.7059134297</v>
      </c>
    </row>
    <row r="5238" spans="1:12">
      <c r="A5238">
        <v>4801466</v>
      </c>
      <c r="B5238">
        <v>2023</v>
      </c>
      <c r="D5238" t="s">
        <v>4157</v>
      </c>
      <c r="E5238" t="s">
        <v>4158</v>
      </c>
      <c r="F5238" t="s">
        <v>4101</v>
      </c>
      <c r="G5238" t="s">
        <v>4159</v>
      </c>
      <c r="H5238" s="5">
        <v>106630.48</v>
      </c>
      <c r="I5238">
        <f>IFERROR(VLOOKUP(G5238,'NCES Match'!$A$2:$B$1307,2,FALSE),"")</f>
        <v>4801466</v>
      </c>
      <c r="J5238" t="str" cm="1">
        <f t="array" ref="J5238">IFERROR(_xlfn.IFS(B5238=2015,H5238/$O$13,B5238=2016,H5238/$O$14,B5238=2017,H5238/$O$15,B5238=2018,H5238/$O$16,B5238=2019,H5238/$O$17,B5238=2020,H5238/$O$18,B5238=2021,H5238/$O$19,B5238=2022,H5238/$O$20),"")</f>
        <v/>
      </c>
      <c r="K5238" s="3" t="str" cm="1">
        <f t="array" ref="K5238">IFERROR(_xlfn.IFS(B5238=2015,J5238*$P$4,B5238=2016,J5238*$P$5,B5238=2017,J5238*$P$6,B5238=2018,J5238*$P$7,B5238=2019,J5238*$P$8,B5238=2020,J5238*$P$9,B5238=2021,J5238*$P$10,B5238=2022,J5238*$P$11),"")</f>
        <v/>
      </c>
      <c r="L5238" s="3">
        <f t="shared" si="82"/>
        <v>106630.48</v>
      </c>
    </row>
    <row r="5239" spans="1:12">
      <c r="A5239">
        <v>4801465</v>
      </c>
      <c r="B5239">
        <v>2019</v>
      </c>
      <c r="D5239" t="s">
        <v>4208</v>
      </c>
      <c r="E5239" t="s">
        <v>4209</v>
      </c>
      <c r="F5239" t="s">
        <v>4101</v>
      </c>
      <c r="G5239" t="s">
        <v>4210</v>
      </c>
      <c r="H5239" s="5">
        <v>10278</v>
      </c>
      <c r="I5239">
        <f>IFERROR(VLOOKUP(G5239,'NCES Match'!$A$2:$B$1307,2,FALSE),"")</f>
        <v>4801465</v>
      </c>
      <c r="J5239" cm="1">
        <f t="array" ref="J5239">IFERROR(_xlfn.IFS(B5239=2015,H5239/$O$13,B5239=2016,H5239/$O$14,B5239=2017,H5239/$O$15,B5239=2018,H5239/$O$16,B5239=2019,H5239/$O$17,B5239=2020,H5239/$O$18,B5239=2021,H5239/$O$19,B5239=2022,H5239/$O$20),"")</f>
        <v>6.5078243138630437E-6</v>
      </c>
      <c r="K5239" s="3" cm="1">
        <f t="array" ref="K5239">IFERROR(_xlfn.IFS(B5239=2015,J5239*$P$4,B5239=2016,J5239*$P$5,B5239=2017,J5239*$P$6,B5239=2018,J5239*$P$7,B5239=2019,J5239*$P$8,B5239=2020,J5239*$P$9,B5239=2021,J5239*$P$10,B5239=2022,J5239*$P$11),"")</f>
        <v>11310.11687675219</v>
      </c>
      <c r="L5239" s="3">
        <f t="shared" si="82"/>
        <v>21588.116876752189</v>
      </c>
    </row>
    <row r="5240" spans="1:12">
      <c r="A5240">
        <v>4801465</v>
      </c>
      <c r="B5240">
        <v>2020</v>
      </c>
      <c r="D5240" t="s">
        <v>4208</v>
      </c>
      <c r="E5240" t="s">
        <v>4209</v>
      </c>
      <c r="F5240" t="s">
        <v>4230</v>
      </c>
      <c r="G5240" t="s">
        <v>4210</v>
      </c>
      <c r="H5240" s="5">
        <v>21537</v>
      </c>
      <c r="I5240">
        <f>IFERROR(VLOOKUP(G5240,'NCES Match'!$A$2:$B$1307,2,FALSE),"")</f>
        <v>4801465</v>
      </c>
      <c r="J5240" cm="1">
        <f t="array" ref="J5240">IFERROR(_xlfn.IFS(B5240=2015,H5240/$O$13,B5240=2016,H5240/$O$14,B5240=2017,H5240/$O$15,B5240=2018,H5240/$O$16,B5240=2019,H5240/$O$17,B5240=2020,H5240/$O$18,B5240=2021,H5240/$O$19,B5240=2022,H5240/$O$20),"")</f>
        <v>1.1671063178076978E-5</v>
      </c>
      <c r="K5240" s="3" cm="1">
        <f t="array" ref="K5240">IFERROR(_xlfn.IFS(B5240=2015,J5240*$P$4,B5240=2016,J5240*$P$5,B5240=2017,J5240*$P$6,B5240=2018,J5240*$P$7,B5240=2019,J5240*$P$8,B5240=2020,J5240*$P$9,B5240=2021,J5240*$P$10,B5240=2022,J5240*$P$11),"")</f>
        <v>24602.634033429116</v>
      </c>
      <c r="L5240" s="3">
        <f t="shared" si="82"/>
        <v>46139.634033429116</v>
      </c>
    </row>
    <row r="5241" spans="1:12">
      <c r="A5241">
        <v>4801465</v>
      </c>
      <c r="B5241">
        <v>2021</v>
      </c>
      <c r="D5241" t="s">
        <v>4208</v>
      </c>
      <c r="E5241" t="s">
        <v>4209</v>
      </c>
      <c r="F5241" t="s">
        <v>4101</v>
      </c>
      <c r="G5241" t="s">
        <v>4210</v>
      </c>
      <c r="H5241" s="5">
        <v>57502.22</v>
      </c>
      <c r="I5241">
        <f>IFERROR(VLOOKUP(G5241,'NCES Match'!$A$2:$B$1307,2,FALSE),"")</f>
        <v>4801465</v>
      </c>
      <c r="J5241" cm="1">
        <f t="array" ref="J5241">IFERROR(_xlfn.IFS(B5241=2015,H5241/$O$13,B5241=2016,H5241/$O$14,B5241=2017,H5241/$O$15,B5241=2018,H5241/$O$16,B5241=2019,H5241/$O$17,B5241=2020,H5241/$O$18,B5241=2021,H5241/$O$19,B5241=2022,H5241/$O$20),"")</f>
        <v>2.9420609249809659E-5</v>
      </c>
      <c r="K5241" s="3" cm="1">
        <f t="array" ref="K5241">IFERROR(_xlfn.IFS(B5241=2015,J5241*$P$4,B5241=2016,J5241*$P$5,B5241=2017,J5241*$P$6,B5241=2018,J5241*$P$7,B5241=2019,J5241*$P$8,B5241=2020,J5241*$P$9,B5241=2021,J5241*$P$10,B5241=2022,J5241*$P$11),"")</f>
        <v>62976.382011746326</v>
      </c>
      <c r="L5241" s="3">
        <f t="shared" si="82"/>
        <v>120478.60201174632</v>
      </c>
    </row>
    <row r="5242" spans="1:12">
      <c r="A5242">
        <v>4801465</v>
      </c>
      <c r="B5242">
        <v>2022</v>
      </c>
      <c r="D5242" t="s">
        <v>4208</v>
      </c>
      <c r="E5242" t="s">
        <v>4209</v>
      </c>
      <c r="F5242" t="s">
        <v>4101</v>
      </c>
      <c r="G5242" t="s">
        <v>4210</v>
      </c>
      <c r="H5242" s="5">
        <v>95202.11</v>
      </c>
      <c r="I5242">
        <f>IFERROR(VLOOKUP(G5242,'NCES Match'!$A$2:$B$1307,2,FALSE),"")</f>
        <v>4801465</v>
      </c>
      <c r="J5242" cm="1">
        <f t="array" ref="J5242">IFERROR(_xlfn.IFS(B5242=2015,H5242/$O$13,B5242=2016,H5242/$O$14,B5242=2017,H5242/$O$15,B5242=2018,H5242/$O$16,B5242=2019,H5242/$O$17,B5242=2020,H5242/$O$18,B5242=2021,H5242/$O$19,B5242=2022,H5242/$O$20),"")</f>
        <v>4.1815683962934173E-5</v>
      </c>
      <c r="K5242" s="3" cm="1">
        <f t="array" ref="K5242">IFERROR(_xlfn.IFS(B5242=2015,J5242*$P$4,B5242=2016,J5242*$P$5,B5242=2017,J5242*$P$6,B5242=2018,J5242*$P$7,B5242=2019,J5242*$P$8,B5242=2020,J5242*$P$9,B5242=2021,J5242*$P$10,B5242=2022,J5242*$P$11),"")</f>
        <v>90049.364798445473</v>
      </c>
      <c r="L5242" s="3">
        <f t="shared" si="82"/>
        <v>185251.47479844547</v>
      </c>
    </row>
    <row r="5243" spans="1:12">
      <c r="A5243">
        <v>4801465</v>
      </c>
      <c r="B5243">
        <v>2023</v>
      </c>
      <c r="D5243" t="s">
        <v>4208</v>
      </c>
      <c r="E5243" t="s">
        <v>4209</v>
      </c>
      <c r="F5243" t="s">
        <v>4101</v>
      </c>
      <c r="G5243" t="s">
        <v>4210</v>
      </c>
      <c r="H5243" s="5">
        <v>87009.94</v>
      </c>
      <c r="I5243">
        <f>IFERROR(VLOOKUP(G5243,'NCES Match'!$A$2:$B$1307,2,FALSE),"")</f>
        <v>4801465</v>
      </c>
      <c r="J5243" t="str" cm="1">
        <f t="array" ref="J5243">IFERROR(_xlfn.IFS(B5243=2015,H5243/$O$13,B5243=2016,H5243/$O$14,B5243=2017,H5243/$O$15,B5243=2018,H5243/$O$16,B5243=2019,H5243/$O$17,B5243=2020,H5243/$O$18,B5243=2021,H5243/$O$19,B5243=2022,H5243/$O$20),"")</f>
        <v/>
      </c>
      <c r="K5243" s="3" t="str" cm="1">
        <f t="array" ref="K5243">IFERROR(_xlfn.IFS(B5243=2015,J5243*$P$4,B5243=2016,J5243*$P$5,B5243=2017,J5243*$P$6,B5243=2018,J5243*$P$7,B5243=2019,J5243*$P$8,B5243=2020,J5243*$P$9,B5243=2021,J5243*$P$10,B5243=2022,J5243*$P$11),"")</f>
        <v/>
      </c>
      <c r="L5243" s="3">
        <f t="shared" si="82"/>
        <v>87009.94</v>
      </c>
    </row>
    <row r="5244" spans="1:12">
      <c r="A5244">
        <v>4801470</v>
      </c>
      <c r="B5244">
        <v>2020</v>
      </c>
      <c r="D5244" t="s">
        <v>4237</v>
      </c>
      <c r="E5244" t="s">
        <v>4238</v>
      </c>
      <c r="F5244" t="s">
        <v>4230</v>
      </c>
      <c r="G5244" t="s">
        <v>4239</v>
      </c>
      <c r="H5244" s="5">
        <v>3938</v>
      </c>
      <c r="I5244">
        <f>IFERROR(VLOOKUP(G5244,'NCES Match'!$A$2:$B$1307,2,FALSE),"")</f>
        <v>4801470</v>
      </c>
      <c r="J5244" cm="1">
        <f t="array" ref="J5244">IFERROR(_xlfn.IFS(B5244=2015,H5244/$O$13,B5244=2016,H5244/$O$14,B5244=2017,H5244/$O$15,B5244=2018,H5244/$O$16,B5244=2019,H5244/$O$17,B5244=2020,H5244/$O$18,B5244=2021,H5244/$O$19,B5244=2022,H5244/$O$20),"")</f>
        <v>2.1340319819504638E-6</v>
      </c>
      <c r="K5244" s="3" cm="1">
        <f t="array" ref="K5244">IFERROR(_xlfn.IFS(B5244=2015,J5244*$P$4,B5244=2016,J5244*$P$5,B5244=2017,J5244*$P$6,B5244=2018,J5244*$P$7,B5244=2019,J5244*$P$8,B5244=2020,J5244*$P$9,B5244=2021,J5244*$P$10,B5244=2022,J5244*$P$11),"")</f>
        <v>4498.5454252516065</v>
      </c>
      <c r="L5244" s="3">
        <f t="shared" si="82"/>
        <v>8436.5454252516065</v>
      </c>
    </row>
    <row r="5245" spans="1:12">
      <c r="A5245">
        <v>4801470</v>
      </c>
      <c r="B5245">
        <v>2021</v>
      </c>
      <c r="D5245" t="s">
        <v>4237</v>
      </c>
      <c r="E5245" t="s">
        <v>4238</v>
      </c>
      <c r="F5245" t="s">
        <v>4101</v>
      </c>
      <c r="G5245" t="s">
        <v>4239</v>
      </c>
      <c r="H5245" s="5">
        <v>14377.09</v>
      </c>
      <c r="I5245">
        <f>IFERROR(VLOOKUP(G5245,'NCES Match'!$A$2:$B$1307,2,FALSE),"")</f>
        <v>4801470</v>
      </c>
      <c r="J5245" cm="1">
        <f t="array" ref="J5245">IFERROR(_xlfn.IFS(B5245=2015,H5245/$O$13,B5245=2016,H5245/$O$14,B5245=2017,H5245/$O$15,B5245=2018,H5245/$O$16,B5245=2019,H5245/$O$17,B5245=2020,H5245/$O$18,B5245=2021,H5245/$O$19,B5245=2022,H5245/$O$20),"")</f>
        <v>7.3559376844815027E-6</v>
      </c>
      <c r="K5245" s="3" cm="1">
        <f t="array" ref="K5245">IFERROR(_xlfn.IFS(B5245=2015,J5245*$P$4,B5245=2016,J5245*$P$5,B5245=2017,J5245*$P$6,B5245=2018,J5245*$P$7,B5245=2019,J5245*$P$8,B5245=2020,J5245*$P$9,B5245=2021,J5245*$P$10,B5245=2022,J5245*$P$11),"")</f>
        <v>15745.776633619676</v>
      </c>
      <c r="L5245" s="3">
        <f t="shared" si="82"/>
        <v>30122.866633619677</v>
      </c>
    </row>
    <row r="5246" spans="1:12">
      <c r="A5246">
        <v>4801470</v>
      </c>
      <c r="B5246">
        <v>2022</v>
      </c>
      <c r="D5246" t="s">
        <v>4237</v>
      </c>
      <c r="E5246" t="s">
        <v>4238</v>
      </c>
      <c r="F5246" t="s">
        <v>4101</v>
      </c>
      <c r="G5246" t="s">
        <v>4239</v>
      </c>
      <c r="H5246" s="5">
        <v>16284.6</v>
      </c>
      <c r="I5246">
        <f>IFERROR(VLOOKUP(G5246,'NCES Match'!$A$2:$B$1307,2,FALSE),"")</f>
        <v>4801470</v>
      </c>
      <c r="J5246" cm="1">
        <f t="array" ref="J5246">IFERROR(_xlfn.IFS(B5246=2015,H5246/$O$13,B5246=2016,H5246/$O$14,B5246=2017,H5246/$O$15,B5246=2018,H5246/$O$16,B5246=2019,H5246/$O$17,B5246=2020,H5246/$O$18,B5246=2021,H5246/$O$19,B5246=2022,H5246/$O$20),"")</f>
        <v>7.1526953243241973E-6</v>
      </c>
      <c r="K5246" s="3" cm="1">
        <f t="array" ref="K5246">IFERROR(_xlfn.IFS(B5246=2015,J5246*$P$4,B5246=2016,J5246*$P$5,B5246=2017,J5246*$P$6,B5246=2018,J5246*$P$7,B5246=2019,J5246*$P$8,B5246=2020,J5246*$P$9,B5246=2021,J5246*$P$10,B5246=2022,J5246*$P$11),"")</f>
        <v>15403.207828027817</v>
      </c>
      <c r="L5246" s="3">
        <f t="shared" si="82"/>
        <v>31687.807828027817</v>
      </c>
    </row>
    <row r="5247" spans="1:12">
      <c r="A5247">
        <v>4801470</v>
      </c>
      <c r="B5247">
        <v>2023</v>
      </c>
      <c r="D5247" t="s">
        <v>4237</v>
      </c>
      <c r="E5247" t="s">
        <v>4238</v>
      </c>
      <c r="F5247" t="s">
        <v>4101</v>
      </c>
      <c r="G5247" t="s">
        <v>4239</v>
      </c>
      <c r="H5247" s="5">
        <v>42700.5</v>
      </c>
      <c r="I5247">
        <f>IFERROR(VLOOKUP(G5247,'NCES Match'!$A$2:$B$1307,2,FALSE),"")</f>
        <v>4801470</v>
      </c>
      <c r="J5247" t="str" cm="1">
        <f t="array" ref="J5247">IFERROR(_xlfn.IFS(B5247=2015,H5247/$O$13,B5247=2016,H5247/$O$14,B5247=2017,H5247/$O$15,B5247=2018,H5247/$O$16,B5247=2019,H5247/$O$17,B5247=2020,H5247/$O$18,B5247=2021,H5247/$O$19,B5247=2022,H5247/$O$20),"")</f>
        <v/>
      </c>
      <c r="K5247" s="3" t="str" cm="1">
        <f t="array" ref="K5247">IFERROR(_xlfn.IFS(B5247=2015,J5247*$P$4,B5247=2016,J5247*$P$5,B5247=2017,J5247*$P$6,B5247=2018,J5247*$P$7,B5247=2019,J5247*$P$8,B5247=2020,J5247*$P$9,B5247=2021,J5247*$P$10,B5247=2022,J5247*$P$11),"")</f>
        <v/>
      </c>
      <c r="L5247" s="3">
        <f t="shared" si="82"/>
        <v>42700.5</v>
      </c>
    </row>
    <row r="5248" spans="1:12">
      <c r="A5248">
        <v>4801469</v>
      </c>
      <c r="B5248">
        <v>2020</v>
      </c>
      <c r="D5248" t="s">
        <v>4240</v>
      </c>
      <c r="E5248" t="s">
        <v>4241</v>
      </c>
      <c r="F5248" t="s">
        <v>4230</v>
      </c>
      <c r="G5248" t="s">
        <v>4242</v>
      </c>
      <c r="H5248" s="5">
        <v>8475</v>
      </c>
      <c r="I5248">
        <f>IFERROR(VLOOKUP(G5248,'NCES Match'!$A$2:$B$1307,2,FALSE),"")</f>
        <v>4801469</v>
      </c>
      <c r="J5248" cm="1">
        <f t="array" ref="J5248">IFERROR(_xlfn.IFS(B5248=2015,H5248/$O$13,B5248=2016,H5248/$O$14,B5248=2017,H5248/$O$15,B5248=2018,H5248/$O$16,B5248=2019,H5248/$O$17,B5248=2020,H5248/$O$18,B5248=2021,H5248/$O$19,B5248=2022,H5248/$O$20),"")</f>
        <v>4.5926665939639865E-6</v>
      </c>
      <c r="K5248" s="3" cm="1">
        <f t="array" ref="K5248">IFERROR(_xlfn.IFS(B5248=2015,J5248*$P$4,B5248=2016,J5248*$P$5,B5248=2017,J5248*$P$6,B5248=2018,J5248*$P$7,B5248=2019,J5248*$P$8,B5248=2020,J5248*$P$9,B5248=2021,J5248*$P$10,B5248=2022,J5248*$P$11),"")</f>
        <v>9681.3541084325461</v>
      </c>
      <c r="L5248" s="3">
        <f t="shared" si="82"/>
        <v>18156.354108432548</v>
      </c>
    </row>
    <row r="5249" spans="1:12">
      <c r="A5249">
        <v>4801469</v>
      </c>
      <c r="B5249">
        <v>2021</v>
      </c>
      <c r="D5249" t="s">
        <v>4240</v>
      </c>
      <c r="E5249" t="s">
        <v>4241</v>
      </c>
      <c r="F5249" t="s">
        <v>4101</v>
      </c>
      <c r="G5249" t="s">
        <v>4242</v>
      </c>
      <c r="H5249" s="5">
        <v>9207.02</v>
      </c>
      <c r="I5249">
        <f>IFERROR(VLOOKUP(G5249,'NCES Match'!$A$2:$B$1307,2,FALSE),"")</f>
        <v>4801469</v>
      </c>
      <c r="J5249" cm="1">
        <f t="array" ref="J5249">IFERROR(_xlfn.IFS(B5249=2015,H5249/$O$13,B5249=2016,H5249/$O$14,B5249=2017,H5249/$O$15,B5249=2018,H5249/$O$16,B5249=2019,H5249/$O$17,B5249=2020,H5249/$O$18,B5249=2021,H5249/$O$19,B5249=2022,H5249/$O$20),"")</f>
        <v>4.7107074783405325E-6</v>
      </c>
      <c r="K5249" s="3" cm="1">
        <f t="array" ref="K5249">IFERROR(_xlfn.IFS(B5249=2015,J5249*$P$4,B5249=2016,J5249*$P$5,B5249=2017,J5249*$P$6,B5249=2018,J5249*$P$7,B5249=2019,J5249*$P$8,B5249=2020,J5249*$P$9,B5249=2021,J5249*$P$10,B5249=2022,J5249*$P$11),"")</f>
        <v>10083.520405121553</v>
      </c>
      <c r="L5249" s="3">
        <f t="shared" si="82"/>
        <v>19290.540405121552</v>
      </c>
    </row>
    <row r="5250" spans="1:12">
      <c r="A5250">
        <v>4801469</v>
      </c>
      <c r="B5250">
        <v>2022</v>
      </c>
      <c r="D5250" t="s">
        <v>4240</v>
      </c>
      <c r="E5250" t="s">
        <v>4241</v>
      </c>
      <c r="F5250" t="s">
        <v>4101</v>
      </c>
      <c r="G5250" t="s">
        <v>4242</v>
      </c>
      <c r="H5250" s="5">
        <v>65142.44</v>
      </c>
      <c r="I5250">
        <f>IFERROR(VLOOKUP(G5250,'NCES Match'!$A$2:$B$1307,2,FALSE),"")</f>
        <v>4801469</v>
      </c>
      <c r="J5250" cm="1">
        <f t="array" ref="J5250">IFERROR(_xlfn.IFS(B5250=2015,H5250/$O$13,B5250=2016,H5250/$O$14,B5250=2017,H5250/$O$15,B5250=2018,H5250/$O$16,B5250=2019,H5250/$O$17,B5250=2020,H5250/$O$18,B5250=2021,H5250/$O$19,B5250=2022,H5250/$O$20),"")</f>
        <v>2.8612555789093351E-5</v>
      </c>
      <c r="K5250" s="3" cm="1">
        <f t="array" ref="K5250">IFERROR(_xlfn.IFS(B5250=2015,J5250*$P$4,B5250=2016,J5250*$P$5,B5250=2017,J5250*$P$6,B5250=2018,J5250*$P$7,B5250=2019,J5250*$P$8,B5250=2020,J5250*$P$9,B5250=2021,J5250*$P$10,B5250=2022,J5250*$P$11),"")</f>
        <v>61616.652650039454</v>
      </c>
      <c r="L5250" s="3">
        <f t="shared" si="82"/>
        <v>126759.09265003946</v>
      </c>
    </row>
    <row r="5251" spans="1:12">
      <c r="A5251">
        <v>4801469</v>
      </c>
      <c r="B5251">
        <v>2023</v>
      </c>
      <c r="D5251" t="s">
        <v>4240</v>
      </c>
      <c r="E5251" t="s">
        <v>4241</v>
      </c>
      <c r="F5251" t="s">
        <v>4101</v>
      </c>
      <c r="G5251" t="s">
        <v>4242</v>
      </c>
      <c r="H5251" s="5">
        <v>103884.88</v>
      </c>
      <c r="I5251">
        <f>IFERROR(VLOOKUP(G5251,'NCES Match'!$A$2:$B$1307,2,FALSE),"")</f>
        <v>4801469</v>
      </c>
      <c r="J5251" t="str" cm="1">
        <f t="array" ref="J5251">IFERROR(_xlfn.IFS(B5251=2015,H5251/$O$13,B5251=2016,H5251/$O$14,B5251=2017,H5251/$O$15,B5251=2018,H5251/$O$16,B5251=2019,H5251/$O$17,B5251=2020,H5251/$O$18,B5251=2021,H5251/$O$19,B5251=2022,H5251/$O$20),"")</f>
        <v/>
      </c>
      <c r="K5251" s="3" t="str" cm="1">
        <f t="array" ref="K5251">IFERROR(_xlfn.IFS(B5251=2015,J5251*$P$4,B5251=2016,J5251*$P$5,B5251=2017,J5251*$P$6,B5251=2018,J5251*$P$7,B5251=2019,J5251*$P$8,B5251=2020,J5251*$P$9,B5251=2021,J5251*$P$10,B5251=2022,J5251*$P$11),"")</f>
        <v/>
      </c>
      <c r="L5251" s="3">
        <f t="shared" ref="L5251:L5314" si="83">SUM(H5251,K5251)</f>
        <v>103884.88</v>
      </c>
    </row>
    <row r="5252" spans="1:12">
      <c r="A5252">
        <v>4807710</v>
      </c>
      <c r="B5252">
        <v>2015</v>
      </c>
      <c r="C5252" t="s">
        <v>381</v>
      </c>
      <c r="D5252" t="s">
        <v>409</v>
      </c>
      <c r="E5252" t="s">
        <v>410</v>
      </c>
      <c r="G5252" t="s">
        <v>411</v>
      </c>
      <c r="H5252" s="5">
        <v>14031265.619999999</v>
      </c>
      <c r="I5252">
        <f>IFERROR(VLOOKUP(G5252,'NCES Match'!$A$2:$B$1307,2,FALSE),"")</f>
        <v>4807710</v>
      </c>
      <c r="J5252" cm="1">
        <f t="array" ref="J5252">IFERROR(_xlfn.IFS(B5252=2015,H5252/$O$13,B5252=2016,H5252/$O$14,B5252=2017,H5252/$O$15,B5252=2018,H5252/$O$16,B5252=2019,H5252/$O$17,B5252=2020,H5252/$O$18,B5252=2021,H5252/$O$19,B5252=2022,H5252/$O$20),"")</f>
        <v>1.0992146200977068E-2</v>
      </c>
      <c r="K5252" s="3" cm="1">
        <f t="array" ref="K5252">IFERROR(_xlfn.IFS(B5252=2015,J5252*$P$4,B5252=2016,J5252*$P$5,B5252=2017,J5252*$P$6,B5252=2018,J5252*$P$7,B5252=2019,J5252*$P$8,B5252=2020,J5252*$P$9,B5252=2021,J5252*$P$10,B5252=2022,J5252*$P$11),"")</f>
        <v>17493813.679584462</v>
      </c>
      <c r="L5252" s="3">
        <f t="shared" si="83"/>
        <v>31525079.299584463</v>
      </c>
    </row>
    <row r="5253" spans="1:12">
      <c r="A5253">
        <v>4807710</v>
      </c>
      <c r="B5253">
        <v>2016</v>
      </c>
      <c r="C5253" t="s">
        <v>4102</v>
      </c>
      <c r="D5253" t="s">
        <v>409</v>
      </c>
      <c r="E5253" t="s">
        <v>410</v>
      </c>
      <c r="F5253" t="s">
        <v>4101</v>
      </c>
      <c r="G5253" t="s">
        <v>411</v>
      </c>
      <c r="H5253" s="5">
        <v>15853521</v>
      </c>
      <c r="I5253">
        <f>IFERROR(VLOOKUP(G5253,'NCES Match'!$A$2:$B$1307,2,FALSE),"")</f>
        <v>4807710</v>
      </c>
      <c r="J5253" cm="1">
        <f t="array" ref="J5253">IFERROR(_xlfn.IFS(B5253=2015,H5253/$O$13,B5253=2016,H5253/$O$14,B5253=2017,H5253/$O$15,B5253=2018,H5253/$O$16,B5253=2019,H5253/$O$17,B5253=2020,H5253/$O$18,B5253=2021,H5253/$O$19,B5253=2022,H5253/$O$20),"")</f>
        <v>1.1349011072531102E-2</v>
      </c>
      <c r="K5253" s="3" cm="1">
        <f t="array" ref="K5253">IFERROR(_xlfn.IFS(B5253=2015,J5253*$P$4,B5253=2016,J5253*$P$5,B5253=2017,J5253*$P$6,B5253=2018,J5253*$P$7,B5253=2019,J5253*$P$8,B5253=2020,J5253*$P$9,B5253=2021,J5253*$P$10,B5253=2022,J5253*$P$11),"")</f>
        <v>19016757.587031107</v>
      </c>
      <c r="L5253" s="3">
        <f t="shared" si="83"/>
        <v>34870278.587031111</v>
      </c>
    </row>
    <row r="5254" spans="1:12">
      <c r="A5254">
        <v>4807710</v>
      </c>
      <c r="B5254">
        <v>2017</v>
      </c>
      <c r="D5254" t="s">
        <v>409</v>
      </c>
      <c r="E5254" t="s">
        <v>410</v>
      </c>
      <c r="F5254" t="s">
        <v>4101</v>
      </c>
      <c r="G5254" t="s">
        <v>411</v>
      </c>
      <c r="H5254" s="5">
        <v>17148842</v>
      </c>
      <c r="I5254">
        <f>IFERROR(VLOOKUP(G5254,'NCES Match'!$A$2:$B$1307,2,FALSE),"")</f>
        <v>4807710</v>
      </c>
      <c r="J5254" cm="1">
        <f t="array" ref="J5254">IFERROR(_xlfn.IFS(B5254=2015,H5254/$O$13,B5254=2016,H5254/$O$14,B5254=2017,H5254/$O$15,B5254=2018,H5254/$O$16,B5254=2019,H5254/$O$17,B5254=2020,H5254/$O$18,B5254=2021,H5254/$O$19,B5254=2022,H5254/$O$20),"")</f>
        <v>1.1823076477423705E-2</v>
      </c>
      <c r="K5254" s="3" cm="1">
        <f t="array" ref="K5254">IFERROR(_xlfn.IFS(B5254=2015,J5254*$P$4,B5254=2016,J5254*$P$5,B5254=2017,J5254*$P$6,B5254=2018,J5254*$P$7,B5254=2019,J5254*$P$8,B5254=2020,J5254*$P$9,B5254=2021,J5254*$P$10,B5254=2022,J5254*$P$11),"")</f>
        <v>20078513.877124239</v>
      </c>
      <c r="L5254" s="3">
        <f t="shared" si="83"/>
        <v>37227355.877124235</v>
      </c>
    </row>
    <row r="5255" spans="1:12">
      <c r="A5255">
        <v>4807710</v>
      </c>
      <c r="B5255">
        <v>2018</v>
      </c>
      <c r="D5255" t="s">
        <v>409</v>
      </c>
      <c r="E5255" t="s">
        <v>410</v>
      </c>
      <c r="F5255" t="s">
        <v>4101</v>
      </c>
      <c r="G5255" t="s">
        <v>411</v>
      </c>
      <c r="H5255" s="5">
        <v>15602897</v>
      </c>
      <c r="I5255">
        <f>IFERROR(VLOOKUP(G5255,'NCES Match'!$A$2:$B$1307,2,FALSE),"")</f>
        <v>4807710</v>
      </c>
      <c r="J5255" cm="1">
        <f t="array" ref="J5255">IFERROR(_xlfn.IFS(B5255=2015,H5255/$O$13,B5255=2016,H5255/$O$14,B5255=2017,H5255/$O$15,B5255=2018,H5255/$O$16,B5255=2019,H5255/$O$17,B5255=2020,H5255/$O$18,B5255=2021,H5255/$O$19,B5255=2022,H5255/$O$20),"")</f>
        <v>1.0181808288077068E-2</v>
      </c>
      <c r="K5255" s="3" cm="1">
        <f t="array" ref="K5255">IFERROR(_xlfn.IFS(B5255=2015,J5255*$P$4,B5255=2016,J5255*$P$5,B5255=2017,J5255*$P$6,B5255=2018,J5255*$P$7,B5255=2019,J5255*$P$8,B5255=2020,J5255*$P$9,B5255=2021,J5255*$P$10,B5255=2022,J5255*$P$11),"")</f>
        <v>17480671.134712487</v>
      </c>
      <c r="L5255" s="3">
        <f t="shared" si="83"/>
        <v>33083568.134712487</v>
      </c>
    </row>
    <row r="5256" spans="1:12">
      <c r="A5256">
        <v>4807710</v>
      </c>
      <c r="B5256">
        <v>2019</v>
      </c>
      <c r="D5256" t="s">
        <v>409</v>
      </c>
      <c r="E5256" t="s">
        <v>410</v>
      </c>
      <c r="F5256" t="s">
        <v>4101</v>
      </c>
      <c r="G5256" t="s">
        <v>411</v>
      </c>
      <c r="H5256" s="5">
        <v>13915792</v>
      </c>
      <c r="I5256">
        <f>IFERROR(VLOOKUP(G5256,'NCES Match'!$A$2:$B$1307,2,FALSE),"")</f>
        <v>4807710</v>
      </c>
      <c r="J5256" cm="1">
        <f t="array" ref="J5256">IFERROR(_xlfn.IFS(B5256=2015,H5256/$O$13,B5256=2016,H5256/$O$14,B5256=2017,H5256/$O$15,B5256=2018,H5256/$O$16,B5256=2019,H5256/$O$17,B5256=2020,H5256/$O$18,B5256=2021,H5256/$O$19,B5256=2022,H5256/$O$20),"")</f>
        <v>8.8112015493540408E-3</v>
      </c>
      <c r="K5256" s="3" cm="1">
        <f t="array" ref="K5256">IFERROR(_xlfn.IFS(B5256=2015,J5256*$P$4,B5256=2016,J5256*$P$5,B5256=2017,J5256*$P$6,B5256=2018,J5256*$P$7,B5256=2019,J5256*$P$8,B5256=2020,J5256*$P$9,B5256=2021,J5256*$P$10,B5256=2022,J5256*$P$11),"")</f>
        <v>15313215.990715424</v>
      </c>
      <c r="L5256" s="3">
        <f t="shared" si="83"/>
        <v>29229007.990715422</v>
      </c>
    </row>
    <row r="5257" spans="1:12">
      <c r="A5257">
        <v>4807710</v>
      </c>
      <c r="B5257">
        <v>2020</v>
      </c>
      <c r="D5257" t="s">
        <v>409</v>
      </c>
      <c r="E5257" t="s">
        <v>410</v>
      </c>
      <c r="F5257" t="s">
        <v>4230</v>
      </c>
      <c r="G5257" t="s">
        <v>411</v>
      </c>
      <c r="H5257" s="5">
        <v>14634565</v>
      </c>
      <c r="I5257">
        <f>IFERROR(VLOOKUP(G5257,'NCES Match'!$A$2:$B$1307,2,FALSE),"")</f>
        <v>4807710</v>
      </c>
      <c r="J5257" cm="1">
        <f t="array" ref="J5257">IFERROR(_xlfn.IFS(B5257=2015,H5257/$O$13,B5257=2016,H5257/$O$14,B5257=2017,H5257/$O$15,B5257=2018,H5257/$O$16,B5257=2019,H5257/$O$17,B5257=2020,H5257/$O$18,B5257=2021,H5257/$O$19,B5257=2022,H5257/$O$20),"")</f>
        <v>7.9305814504654366E-3</v>
      </c>
      <c r="K5257" s="3" cm="1">
        <f t="array" ref="K5257">IFERROR(_xlfn.IFS(B5257=2015,J5257*$P$4,B5257=2016,J5257*$P$5,B5257=2017,J5257*$P$6,B5257=2018,J5257*$P$7,B5257=2019,J5257*$P$8,B5257=2020,J5257*$P$9,B5257=2021,J5257*$P$10,B5257=2022,J5257*$P$11),"")</f>
        <v>16717688.022167923</v>
      </c>
      <c r="L5257" s="3">
        <f t="shared" si="83"/>
        <v>31352253.022167921</v>
      </c>
    </row>
    <row r="5258" spans="1:12">
      <c r="A5258">
        <v>4807710</v>
      </c>
      <c r="B5258">
        <v>2021</v>
      </c>
      <c r="D5258" t="s">
        <v>409</v>
      </c>
      <c r="E5258" t="s">
        <v>410</v>
      </c>
      <c r="F5258" t="s">
        <v>4230</v>
      </c>
      <c r="G5258" t="s">
        <v>411</v>
      </c>
      <c r="H5258" s="5">
        <v>16784107.510000002</v>
      </c>
      <c r="I5258">
        <f>IFERROR(VLOOKUP(G5258,'NCES Match'!$A$2:$B$1307,2,FALSE),"")</f>
        <v>4807710</v>
      </c>
      <c r="J5258" cm="1">
        <f t="array" ref="J5258">IFERROR(_xlfn.IFS(B5258=2015,H5258/$O$13,B5258=2016,H5258/$O$14,B5258=2017,H5258/$O$15,B5258=2018,H5258/$O$16,B5258=2019,H5258/$O$17,B5258=2020,H5258/$O$18,B5258=2021,H5258/$O$19,B5258=2022,H5258/$O$20),"")</f>
        <v>8.5874713821223921E-3</v>
      </c>
      <c r="K5258" s="3" cm="1">
        <f t="array" ref="K5258">IFERROR(_xlfn.IFS(B5258=2015,J5258*$P$4,B5258=2016,J5258*$P$5,B5258=2017,J5258*$P$6,B5258=2018,J5258*$P$7,B5258=2019,J5258*$P$8,B5258=2020,J5258*$P$9,B5258=2021,J5258*$P$10,B5258=2022,J5258*$P$11),"")</f>
        <v>18381940.145545349</v>
      </c>
      <c r="L5258" s="3">
        <f t="shared" si="83"/>
        <v>35166047.655545354</v>
      </c>
    </row>
    <row r="5259" spans="1:12">
      <c r="A5259">
        <v>4807710</v>
      </c>
      <c r="B5259">
        <v>2022</v>
      </c>
      <c r="D5259" t="s">
        <v>409</v>
      </c>
      <c r="E5259" t="s">
        <v>410</v>
      </c>
      <c r="F5259" t="s">
        <v>4101</v>
      </c>
      <c r="G5259" t="s">
        <v>411</v>
      </c>
      <c r="H5259" s="5">
        <v>21572166.449999999</v>
      </c>
      <c r="I5259">
        <f>IFERROR(VLOOKUP(G5259,'NCES Match'!$A$2:$B$1307,2,FALSE),"")</f>
        <v>4807710</v>
      </c>
      <c r="J5259" cm="1">
        <f t="array" ref="J5259">IFERROR(_xlfn.IFS(B5259=2015,H5259/$O$13,B5259=2016,H5259/$O$14,B5259=2017,H5259/$O$15,B5259=2018,H5259/$O$16,B5259=2019,H5259/$O$17,B5259=2020,H5259/$O$18,B5259=2021,H5259/$O$19,B5259=2022,H5259/$O$20),"")</f>
        <v>9.4751565345454168E-3</v>
      </c>
      <c r="K5259" s="3" cm="1">
        <f t="array" ref="K5259">IFERROR(_xlfn.IFS(B5259=2015,J5259*$P$4,B5259=2016,J5259*$P$5,B5259=2017,J5259*$P$6,B5259=2018,J5259*$P$7,B5259=2019,J5259*$P$8,B5259=2020,J5259*$P$9,B5259=2021,J5259*$P$10,B5259=2022,J5259*$P$11),"")</f>
        <v>20404588.576333407</v>
      </c>
      <c r="L5259" s="3">
        <f t="shared" si="83"/>
        <v>41976755.026333407</v>
      </c>
    </row>
    <row r="5260" spans="1:12">
      <c r="A5260">
        <v>4807710</v>
      </c>
      <c r="B5260">
        <v>2023</v>
      </c>
      <c r="D5260" t="s">
        <v>409</v>
      </c>
      <c r="E5260" t="s">
        <v>410</v>
      </c>
      <c r="F5260" t="s">
        <v>4101</v>
      </c>
      <c r="G5260" t="s">
        <v>411</v>
      </c>
      <c r="H5260" s="5">
        <v>22025751.5</v>
      </c>
      <c r="I5260">
        <f>IFERROR(VLOOKUP(G5260,'NCES Match'!$A$2:$B$1307,2,FALSE),"")</f>
        <v>4807710</v>
      </c>
      <c r="J5260" t="str" cm="1">
        <f t="array" ref="J5260">IFERROR(_xlfn.IFS(B5260=2015,H5260/$O$13,B5260=2016,H5260/$O$14,B5260=2017,H5260/$O$15,B5260=2018,H5260/$O$16,B5260=2019,H5260/$O$17,B5260=2020,H5260/$O$18,B5260=2021,H5260/$O$19,B5260=2022,H5260/$O$20),"")</f>
        <v/>
      </c>
      <c r="K5260" s="3" t="str" cm="1">
        <f t="array" ref="K5260">IFERROR(_xlfn.IFS(B5260=2015,J5260*$P$4,B5260=2016,J5260*$P$5,B5260=2017,J5260*$P$6,B5260=2018,J5260*$P$7,B5260=2019,J5260*$P$8,B5260=2020,J5260*$P$9,B5260=2021,J5260*$P$10,B5260=2022,J5260*$P$11),"")</f>
        <v/>
      </c>
      <c r="L5260" s="3">
        <f t="shared" si="83"/>
        <v>22025751.5</v>
      </c>
    </row>
    <row r="5261" spans="1:12">
      <c r="A5261">
        <v>4807830</v>
      </c>
      <c r="B5261">
        <v>2015</v>
      </c>
      <c r="C5261" t="s">
        <v>381</v>
      </c>
      <c r="D5261" t="s">
        <v>418</v>
      </c>
      <c r="E5261" t="s">
        <v>419</v>
      </c>
      <c r="G5261" t="s">
        <v>420</v>
      </c>
      <c r="H5261" s="5">
        <v>9898053.9700000007</v>
      </c>
      <c r="I5261">
        <f>IFERROR(VLOOKUP(G5261,'NCES Match'!$A$2:$B$1307,2,FALSE),"")</f>
        <v>4807830</v>
      </c>
      <c r="J5261" cm="1">
        <f t="array" ref="J5261">IFERROR(_xlfn.IFS(B5261=2015,H5261/$O$13,B5261=2016,H5261/$O$14,B5261=2017,H5261/$O$15,B5261=2018,H5261/$O$16,B5261=2019,H5261/$O$17,B5261=2020,H5261/$O$18,B5261=2021,H5261/$O$19,B5261=2022,H5261/$O$20),"")</f>
        <v>7.7541726662431684E-3</v>
      </c>
      <c r="K5261" s="3" cm="1">
        <f t="array" ref="K5261">IFERROR(_xlfn.IFS(B5261=2015,J5261*$P$4,B5261=2016,J5261*$P$5,B5261=2017,J5261*$P$6,B5261=2018,J5261*$P$7,B5261=2019,J5261*$P$8,B5261=2020,J5261*$P$9,B5261=2021,J5261*$P$10,B5261=2022,J5261*$P$11),"")</f>
        <v>12340633.883720271</v>
      </c>
      <c r="L5261" s="3">
        <f t="shared" si="83"/>
        <v>22238687.85372027</v>
      </c>
    </row>
    <row r="5262" spans="1:12">
      <c r="A5262">
        <v>4807830</v>
      </c>
      <c r="B5262">
        <v>2016</v>
      </c>
      <c r="C5262" t="s">
        <v>4102</v>
      </c>
      <c r="D5262" t="s">
        <v>418</v>
      </c>
      <c r="E5262" t="s">
        <v>419</v>
      </c>
      <c r="F5262" t="s">
        <v>4101</v>
      </c>
      <c r="G5262" t="s">
        <v>420</v>
      </c>
      <c r="H5262" s="5">
        <v>10838454</v>
      </c>
      <c r="I5262">
        <f>IFERROR(VLOOKUP(G5262,'NCES Match'!$A$2:$B$1307,2,FALSE),"")</f>
        <v>4807830</v>
      </c>
      <c r="J5262" cm="1">
        <f t="array" ref="J5262">IFERROR(_xlfn.IFS(B5262=2015,H5262/$O$13,B5262=2016,H5262/$O$14,B5262=2017,H5262/$O$15,B5262=2018,H5262/$O$16,B5262=2019,H5262/$O$17,B5262=2020,H5262/$O$18,B5262=2021,H5262/$O$19,B5262=2022,H5262/$O$20),"")</f>
        <v>7.7588905616057793E-3</v>
      </c>
      <c r="K5262" s="3" cm="1">
        <f t="array" ref="K5262">IFERROR(_xlfn.IFS(B5262=2015,J5262*$P$4,B5262=2016,J5262*$P$5,B5262=2017,J5262*$P$6,B5262=2018,J5262*$P$7,B5262=2019,J5262*$P$8,B5262=2020,J5262*$P$9,B5262=2021,J5262*$P$10,B5262=2022,J5262*$P$11),"")</f>
        <v>13001039.474838912</v>
      </c>
      <c r="L5262" s="3">
        <f t="shared" si="83"/>
        <v>23839493.474838912</v>
      </c>
    </row>
    <row r="5263" spans="1:12">
      <c r="A5263">
        <v>4807830</v>
      </c>
      <c r="B5263">
        <v>2017</v>
      </c>
      <c r="D5263" t="s">
        <v>418</v>
      </c>
      <c r="E5263" t="s">
        <v>419</v>
      </c>
      <c r="F5263" t="s">
        <v>4101</v>
      </c>
      <c r="G5263" t="s">
        <v>420</v>
      </c>
      <c r="H5263" s="5">
        <v>11339407</v>
      </c>
      <c r="I5263">
        <f>IFERROR(VLOOKUP(G5263,'NCES Match'!$A$2:$B$1307,2,FALSE),"")</f>
        <v>4807830</v>
      </c>
      <c r="J5263" cm="1">
        <f t="array" ref="J5263">IFERROR(_xlfn.IFS(B5263=2015,H5263/$O$13,B5263=2016,H5263/$O$14,B5263=2017,H5263/$O$15,B5263=2018,H5263/$O$16,B5263=2019,H5263/$O$17,B5263=2020,H5263/$O$18,B5263=2021,H5263/$O$19,B5263=2022,H5263/$O$20),"")</f>
        <v>7.8178267762705894E-3</v>
      </c>
      <c r="K5263" s="3" cm="1">
        <f t="array" ref="K5263">IFERROR(_xlfn.IFS(B5263=2015,J5263*$P$4,B5263=2016,J5263*$P$5,B5263=2017,J5263*$P$6,B5263=2018,J5263*$P$7,B5263=2019,J5263*$P$8,B5263=2020,J5263*$P$9,B5263=2021,J5263*$P$10,B5263=2022,J5263*$P$11),"")</f>
        <v>13276607.29557481</v>
      </c>
      <c r="L5263" s="3">
        <f t="shared" si="83"/>
        <v>24616014.29557481</v>
      </c>
    </row>
    <row r="5264" spans="1:12">
      <c r="A5264">
        <v>4807830</v>
      </c>
      <c r="B5264">
        <v>2018</v>
      </c>
      <c r="D5264" t="s">
        <v>418</v>
      </c>
      <c r="E5264" t="s">
        <v>419</v>
      </c>
      <c r="F5264" t="s">
        <v>4101</v>
      </c>
      <c r="G5264" t="s">
        <v>420</v>
      </c>
      <c r="H5264" s="5">
        <v>11184469</v>
      </c>
      <c r="I5264">
        <f>IFERROR(VLOOKUP(G5264,'NCES Match'!$A$2:$B$1307,2,FALSE),"")</f>
        <v>4807830</v>
      </c>
      <c r="J5264" cm="1">
        <f t="array" ref="J5264">IFERROR(_xlfn.IFS(B5264=2015,H5264/$O$13,B5264=2016,H5264/$O$14,B5264=2017,H5264/$O$15,B5264=2018,H5264/$O$16,B5264=2019,H5264/$O$17,B5264=2020,H5264/$O$18,B5264=2021,H5264/$O$19,B5264=2022,H5264/$O$20),"")</f>
        <v>7.2985240601114668E-3</v>
      </c>
      <c r="K5264" s="3" cm="1">
        <f t="array" ref="K5264">IFERROR(_xlfn.IFS(B5264=2015,J5264*$P$4,B5264=2016,J5264*$P$5,B5264=2017,J5264*$P$6,B5264=2018,J5264*$P$7,B5264=2019,J5264*$P$8,B5264=2020,J5264*$P$9,B5264=2021,J5264*$P$10,B5264=2022,J5264*$P$11),"")</f>
        <v>12530495.100069342</v>
      </c>
      <c r="L5264" s="3">
        <f t="shared" si="83"/>
        <v>23714964.100069344</v>
      </c>
    </row>
    <row r="5265" spans="1:12">
      <c r="A5265">
        <v>4807830</v>
      </c>
      <c r="B5265">
        <v>2019</v>
      </c>
      <c r="D5265" t="s">
        <v>418</v>
      </c>
      <c r="E5265" t="s">
        <v>419</v>
      </c>
      <c r="F5265" t="s">
        <v>4101</v>
      </c>
      <c r="G5265" t="s">
        <v>420</v>
      </c>
      <c r="H5265" s="5">
        <v>11099229</v>
      </c>
      <c r="I5265">
        <f>IFERROR(VLOOKUP(G5265,'NCES Match'!$A$2:$B$1307,2,FALSE),"")</f>
        <v>4807830</v>
      </c>
      <c r="J5265" cm="1">
        <f t="array" ref="J5265">IFERROR(_xlfn.IFS(B5265=2015,H5265/$O$13,B5265=2016,H5265/$O$14,B5265=2017,H5265/$O$15,B5265=2018,H5265/$O$16,B5265=2019,H5265/$O$17,B5265=2020,H5265/$O$18,B5265=2021,H5265/$O$19,B5265=2022,H5265/$O$20),"")</f>
        <v>7.0278101139651487E-3</v>
      </c>
      <c r="K5265" s="3" cm="1">
        <f t="array" ref="K5265">IFERROR(_xlfn.IFS(B5265=2015,J5265*$P$4,B5265=2016,J5265*$P$5,B5265=2017,J5265*$P$6,B5265=2018,J5265*$P$7,B5265=2019,J5265*$P$8,B5265=2020,J5265*$P$9,B5265=2021,J5265*$P$10,B5265=2022,J5265*$P$11),"")</f>
        <v>12213813.702260882</v>
      </c>
      <c r="L5265" s="3">
        <f t="shared" si="83"/>
        <v>23313042.702260882</v>
      </c>
    </row>
    <row r="5266" spans="1:12">
      <c r="A5266">
        <v>4807830</v>
      </c>
      <c r="B5266">
        <v>2020</v>
      </c>
      <c r="D5266" t="s">
        <v>418</v>
      </c>
      <c r="E5266" t="s">
        <v>419</v>
      </c>
      <c r="F5266" t="s">
        <v>4230</v>
      </c>
      <c r="G5266" t="s">
        <v>420</v>
      </c>
      <c r="H5266" s="5">
        <v>12720484</v>
      </c>
      <c r="I5266">
        <f>IFERROR(VLOOKUP(G5266,'NCES Match'!$A$2:$B$1307,2,FALSE),"")</f>
        <v>4807830</v>
      </c>
      <c r="J5266" cm="1">
        <f t="array" ref="J5266">IFERROR(_xlfn.IFS(B5266=2015,H5266/$O$13,B5266=2016,H5266/$O$14,B5266=2017,H5266/$O$15,B5266=2018,H5266/$O$16,B5266=2019,H5266/$O$17,B5266=2020,H5266/$O$18,B5266=2021,H5266/$O$19,B5266=2022,H5266/$O$20),"")</f>
        <v>6.8933264809266535E-3</v>
      </c>
      <c r="K5266" s="3" cm="1">
        <f t="array" ref="K5266">IFERROR(_xlfn.IFS(B5266=2015,J5266*$P$4,B5266=2016,J5266*$P$5,B5266=2017,J5266*$P$6,B5266=2018,J5266*$P$7,B5266=2019,J5266*$P$8,B5266=2020,J5266*$P$9,B5266=2021,J5266*$P$10,B5266=2022,J5266*$P$11),"")</f>
        <v>14531151.626507429</v>
      </c>
      <c r="L5266" s="3">
        <f t="shared" si="83"/>
        <v>27251635.626507431</v>
      </c>
    </row>
    <row r="5267" spans="1:12">
      <c r="A5267">
        <v>4807830</v>
      </c>
      <c r="B5267">
        <v>2021</v>
      </c>
      <c r="D5267" t="s">
        <v>418</v>
      </c>
      <c r="E5267" t="s">
        <v>419</v>
      </c>
      <c r="F5267" t="s">
        <v>4101</v>
      </c>
      <c r="G5267" t="s">
        <v>420</v>
      </c>
      <c r="H5267" s="5">
        <v>12807726.27</v>
      </c>
      <c r="I5267">
        <f>IFERROR(VLOOKUP(G5267,'NCES Match'!$A$2:$B$1307,2,FALSE),"")</f>
        <v>4807830</v>
      </c>
      <c r="J5267" cm="1">
        <f t="array" ref="J5267">IFERROR(_xlfn.IFS(B5267=2015,H5267/$O$13,B5267=2016,H5267/$O$14,B5267=2017,H5267/$O$15,B5267=2018,H5267/$O$16,B5267=2019,H5267/$O$17,B5267=2020,H5267/$O$18,B5267=2021,H5267/$O$19,B5267=2022,H5267/$O$20),"")</f>
        <v>6.5529836929459793E-3</v>
      </c>
      <c r="K5267" s="3" cm="1">
        <f t="array" ref="K5267">IFERROR(_xlfn.IFS(B5267=2015,J5267*$P$4,B5267=2016,J5267*$P$5,B5267=2017,J5267*$P$6,B5267=2018,J5267*$P$7,B5267=2019,J5267*$P$8,B5267=2020,J5267*$P$9,B5267=2021,J5267*$P$10,B5267=2022,J5267*$P$11),"")</f>
        <v>14027010.822910817</v>
      </c>
      <c r="L5267" s="3">
        <f t="shared" si="83"/>
        <v>26834737.092910819</v>
      </c>
    </row>
    <row r="5268" spans="1:12">
      <c r="A5268">
        <v>4807830</v>
      </c>
      <c r="B5268">
        <v>2022</v>
      </c>
      <c r="D5268" t="s">
        <v>418</v>
      </c>
      <c r="E5268" t="s">
        <v>419</v>
      </c>
      <c r="F5268" t="s">
        <v>4101</v>
      </c>
      <c r="G5268" t="s">
        <v>420</v>
      </c>
      <c r="H5268" s="5">
        <v>14870244.720000001</v>
      </c>
      <c r="I5268">
        <f>IFERROR(VLOOKUP(G5268,'NCES Match'!$A$2:$B$1307,2,FALSE),"")</f>
        <v>4807830</v>
      </c>
      <c r="J5268" cm="1">
        <f t="array" ref="J5268">IFERROR(_xlfn.IFS(B5268=2015,H5268/$O$13,B5268=2016,H5268/$O$14,B5268=2017,H5268/$O$15,B5268=2018,H5268/$O$16,B5268=2019,H5268/$O$17,B5268=2020,H5268/$O$18,B5268=2021,H5268/$O$19,B5268=2022,H5268/$O$20),"")</f>
        <v>6.5314671456652654E-3</v>
      </c>
      <c r="K5268" s="3" cm="1">
        <f t="array" ref="K5268">IFERROR(_xlfn.IFS(B5268=2015,J5268*$P$4,B5268=2016,J5268*$P$5,B5268=2017,J5268*$P$6,B5268=2018,J5268*$P$7,B5268=2019,J5268*$P$8,B5268=2020,J5268*$P$9,B5268=2021,J5268*$P$10,B5268=2022,J5268*$P$11),"")</f>
        <v>14065403.502437476</v>
      </c>
      <c r="L5268" s="3">
        <f t="shared" si="83"/>
        <v>28935648.222437479</v>
      </c>
    </row>
    <row r="5269" spans="1:12">
      <c r="A5269">
        <v>4807830</v>
      </c>
      <c r="B5269">
        <v>2023</v>
      </c>
      <c r="D5269" t="s">
        <v>418</v>
      </c>
      <c r="E5269" t="s">
        <v>419</v>
      </c>
      <c r="F5269" t="s">
        <v>4101</v>
      </c>
      <c r="G5269" t="s">
        <v>420</v>
      </c>
      <c r="H5269" s="5">
        <v>15074366.689999999</v>
      </c>
      <c r="I5269">
        <f>IFERROR(VLOOKUP(G5269,'NCES Match'!$A$2:$B$1307,2,FALSE),"")</f>
        <v>4807830</v>
      </c>
      <c r="J5269" t="str" cm="1">
        <f t="array" ref="J5269">IFERROR(_xlfn.IFS(B5269=2015,H5269/$O$13,B5269=2016,H5269/$O$14,B5269=2017,H5269/$O$15,B5269=2018,H5269/$O$16,B5269=2019,H5269/$O$17,B5269=2020,H5269/$O$18,B5269=2021,H5269/$O$19,B5269=2022,H5269/$O$20),"")</f>
        <v/>
      </c>
      <c r="K5269" s="3" t="str" cm="1">
        <f t="array" ref="K5269">IFERROR(_xlfn.IFS(B5269=2015,J5269*$P$4,B5269=2016,J5269*$P$5,B5269=2017,J5269*$P$6,B5269=2018,J5269*$P$7,B5269=2019,J5269*$P$8,B5269=2020,J5269*$P$9,B5269=2021,J5269*$P$10,B5269=2022,J5269*$P$11),"")</f>
        <v/>
      </c>
      <c r="L5269" s="3">
        <f t="shared" si="83"/>
        <v>15074366.689999999</v>
      </c>
    </row>
    <row r="5270" spans="1:12">
      <c r="A5270">
        <v>4813590</v>
      </c>
      <c r="B5270">
        <v>2015</v>
      </c>
      <c r="C5270" t="s">
        <v>381</v>
      </c>
      <c r="D5270" t="s">
        <v>857</v>
      </c>
      <c r="E5270" t="s">
        <v>858</v>
      </c>
      <c r="G5270" t="s">
        <v>859</v>
      </c>
      <c r="H5270" s="5">
        <v>1659530.13</v>
      </c>
      <c r="I5270">
        <f>IFERROR(VLOOKUP(G5270,'NCES Match'!$A$2:$B$1307,2,FALSE),"")</f>
        <v>4813590</v>
      </c>
      <c r="J5270" cm="1">
        <f t="array" ref="J5270">IFERROR(_xlfn.IFS(B5270=2015,H5270/$O$13,B5270=2016,H5270/$O$14,B5270=2017,H5270/$O$15,B5270=2018,H5270/$O$16,B5270=2019,H5270/$O$17,B5270=2020,H5270/$O$18,B5270=2021,H5270/$O$19,B5270=2022,H5270/$O$20),"")</f>
        <v>1.3000821385552588E-3</v>
      </c>
      <c r="K5270" s="3" cm="1">
        <f t="array" ref="K5270">IFERROR(_xlfn.IFS(B5270=2015,J5270*$P$4,B5270=2016,J5270*$P$5,B5270=2017,J5270*$P$6,B5270=2018,J5270*$P$7,B5270=2019,J5270*$P$8,B5270=2020,J5270*$P$9,B5270=2021,J5270*$P$10,B5270=2022,J5270*$P$11),"")</f>
        <v>2069058.6064093467</v>
      </c>
      <c r="L5270" s="3">
        <f t="shared" si="83"/>
        <v>3728588.7364093466</v>
      </c>
    </row>
    <row r="5271" spans="1:12">
      <c r="A5271">
        <v>4813590</v>
      </c>
      <c r="B5271">
        <v>2016</v>
      </c>
      <c r="C5271" t="s">
        <v>4102</v>
      </c>
      <c r="D5271" t="s">
        <v>857</v>
      </c>
      <c r="E5271" t="s">
        <v>858</v>
      </c>
      <c r="F5271" t="s">
        <v>4101</v>
      </c>
      <c r="G5271" t="s">
        <v>859</v>
      </c>
      <c r="H5271" s="5">
        <v>1795158</v>
      </c>
      <c r="I5271">
        <f>IFERROR(VLOOKUP(G5271,'NCES Match'!$A$2:$B$1307,2,FALSE),"")</f>
        <v>4813590</v>
      </c>
      <c r="J5271" cm="1">
        <f t="array" ref="J5271">IFERROR(_xlfn.IFS(B5271=2015,H5271/$O$13,B5271=2016,H5271/$O$14,B5271=2017,H5271/$O$15,B5271=2018,H5271/$O$16,B5271=2019,H5271/$O$17,B5271=2020,H5271/$O$18,B5271=2021,H5271/$O$19,B5271=2022,H5271/$O$20),"")</f>
        <v>1.2850942083429157E-3</v>
      </c>
      <c r="K5271" s="3" cm="1">
        <f t="array" ref="K5271">IFERROR(_xlfn.IFS(B5271=2015,J5271*$P$4,B5271=2016,J5271*$P$5,B5271=2017,J5271*$P$6,B5271=2018,J5271*$P$7,B5271=2019,J5271*$P$8,B5271=2020,J5271*$P$9,B5271=2021,J5271*$P$10,B5271=2022,J5271*$P$11),"")</f>
        <v>2153344.0121232118</v>
      </c>
      <c r="L5271" s="3">
        <f t="shared" si="83"/>
        <v>3948502.0121232118</v>
      </c>
    </row>
    <row r="5272" spans="1:12">
      <c r="A5272">
        <v>4813590</v>
      </c>
      <c r="B5272">
        <v>2017</v>
      </c>
      <c r="D5272" t="s">
        <v>857</v>
      </c>
      <c r="E5272" t="s">
        <v>858</v>
      </c>
      <c r="F5272" t="s">
        <v>4101</v>
      </c>
      <c r="G5272" t="s">
        <v>859</v>
      </c>
      <c r="H5272" s="5">
        <v>1941024</v>
      </c>
      <c r="I5272">
        <f>IFERROR(VLOOKUP(G5272,'NCES Match'!$A$2:$B$1307,2,FALSE),"")</f>
        <v>4813590</v>
      </c>
      <c r="J5272" cm="1">
        <f t="array" ref="J5272">IFERROR(_xlfn.IFS(B5272=2015,H5272/$O$13,B5272=2016,H5272/$O$14,B5272=2017,H5272/$O$15,B5272=2018,H5272/$O$16,B5272=2019,H5272/$O$17,B5272=2020,H5272/$O$18,B5272=2021,H5272/$O$19,B5272=2022,H5272/$O$20),"")</f>
        <v>1.3382171925378325E-3</v>
      </c>
      <c r="K5272" s="3" cm="1">
        <f t="array" ref="K5272">IFERROR(_xlfn.IFS(B5272=2015,J5272*$P$4,B5272=2016,J5272*$P$5,B5272=2017,J5272*$P$6,B5272=2018,J5272*$P$7,B5272=2019,J5272*$P$8,B5272=2020,J5272*$P$9,B5272=2021,J5272*$P$10,B5272=2022,J5272*$P$11),"")</f>
        <v>2272624.4325903286</v>
      </c>
      <c r="L5272" s="3">
        <f t="shared" si="83"/>
        <v>4213648.4325903282</v>
      </c>
    </row>
    <row r="5273" spans="1:12">
      <c r="A5273">
        <v>4813590</v>
      </c>
      <c r="B5273">
        <v>2018</v>
      </c>
      <c r="D5273" t="s">
        <v>857</v>
      </c>
      <c r="E5273" t="s">
        <v>858</v>
      </c>
      <c r="F5273" t="s">
        <v>4101</v>
      </c>
      <c r="G5273" t="s">
        <v>859</v>
      </c>
      <c r="H5273" s="5">
        <v>1990079</v>
      </c>
      <c r="I5273">
        <f>IFERROR(VLOOKUP(G5273,'NCES Match'!$A$2:$B$1307,2,FALSE),"")</f>
        <v>4813590</v>
      </c>
      <c r="J5273" cm="1">
        <f t="array" ref="J5273">IFERROR(_xlfn.IFS(B5273=2015,H5273/$O$13,B5273=2016,H5273/$O$14,B5273=2017,H5273/$O$15,B5273=2018,H5273/$O$16,B5273=2019,H5273/$O$17,B5273=2020,H5273/$O$18,B5273=2021,H5273/$O$19,B5273=2022,H5273/$O$20),"")</f>
        <v>1.2986436336872647E-3</v>
      </c>
      <c r="K5273" s="3" cm="1">
        <f t="array" ref="K5273">IFERROR(_xlfn.IFS(B5273=2015,J5273*$P$4,B5273=2016,J5273*$P$5,B5273=2017,J5273*$P$6,B5273=2018,J5273*$P$7,B5273=2019,J5273*$P$8,B5273=2020,J5273*$P$9,B5273=2021,J5273*$P$10,B5273=2022,J5273*$P$11),"")</f>
        <v>2229580.604877254</v>
      </c>
      <c r="L5273" s="3">
        <f t="shared" si="83"/>
        <v>4219659.604877254</v>
      </c>
    </row>
    <row r="5274" spans="1:12">
      <c r="A5274">
        <v>4813590</v>
      </c>
      <c r="B5274">
        <v>2019</v>
      </c>
      <c r="D5274" t="s">
        <v>857</v>
      </c>
      <c r="E5274" t="s">
        <v>858</v>
      </c>
      <c r="F5274" t="s">
        <v>4101</v>
      </c>
      <c r="G5274" t="s">
        <v>859</v>
      </c>
      <c r="H5274" s="5">
        <v>2052134</v>
      </c>
      <c r="I5274">
        <f>IFERROR(VLOOKUP(G5274,'NCES Match'!$A$2:$B$1307,2,FALSE),"")</f>
        <v>4813590</v>
      </c>
      <c r="J5274" cm="1">
        <f t="array" ref="J5274">IFERROR(_xlfn.IFS(B5274=2015,H5274/$O$13,B5274=2016,H5274/$O$14,B5274=2017,H5274/$O$15,B5274=2018,H5274/$O$16,B5274=2019,H5274/$O$17,B5274=2020,H5274/$O$18,B5274=2021,H5274/$O$19,B5274=2022,H5274/$O$20),"")</f>
        <v>1.2993702608002553E-3</v>
      </c>
      <c r="K5274" s="3" cm="1">
        <f t="array" ref="K5274">IFERROR(_xlfn.IFS(B5274=2015,J5274*$P$4,B5274=2016,J5274*$P$5,B5274=2017,J5274*$P$6,B5274=2018,J5274*$P$7,B5274=2019,J5274*$P$8,B5274=2020,J5274*$P$9,B5274=2021,J5274*$P$10,B5274=2022,J5274*$P$11),"")</f>
        <v>2258209.3195910663</v>
      </c>
      <c r="L5274" s="3">
        <f t="shared" si="83"/>
        <v>4310343.3195910659</v>
      </c>
    </row>
    <row r="5275" spans="1:12">
      <c r="A5275">
        <v>4813590</v>
      </c>
      <c r="B5275">
        <v>2020</v>
      </c>
      <c r="D5275" t="s">
        <v>857</v>
      </c>
      <c r="E5275" t="s">
        <v>858</v>
      </c>
      <c r="F5275" t="s">
        <v>4230</v>
      </c>
      <c r="G5275" t="s">
        <v>859</v>
      </c>
      <c r="H5275" s="5">
        <v>2177824</v>
      </c>
      <c r="I5275">
        <f>IFERROR(VLOOKUP(G5275,'NCES Match'!$A$2:$B$1307,2,FALSE),"")</f>
        <v>4813590</v>
      </c>
      <c r="J5275" cm="1">
        <f t="array" ref="J5275">IFERROR(_xlfn.IFS(B5275=2015,H5275/$O$13,B5275=2016,H5275/$O$14,B5275=2017,H5275/$O$15,B5275=2018,H5275/$O$16,B5275=2019,H5275/$O$17,B5275=2020,H5275/$O$18,B5275=2021,H5275/$O$19,B5275=2022,H5275/$O$20),"")</f>
        <v>1.1801792958505044E-3</v>
      </c>
      <c r="K5275" s="3" cm="1">
        <f t="array" ref="K5275">IFERROR(_xlfn.IFS(B5275=2015,J5275*$P$4,B5275=2016,J5275*$P$5,B5275=2017,J5275*$P$6,B5275=2018,J5275*$P$7,B5275=2019,J5275*$P$8,B5275=2020,J5275*$P$9,B5275=2021,J5275*$P$10,B5275=2022,J5275*$P$11),"")</f>
        <v>2487821.2778575812</v>
      </c>
      <c r="L5275" s="3">
        <f t="shared" si="83"/>
        <v>4665645.2778575812</v>
      </c>
    </row>
    <row r="5276" spans="1:12">
      <c r="A5276">
        <v>4813590</v>
      </c>
      <c r="B5276">
        <v>2021</v>
      </c>
      <c r="D5276" t="s">
        <v>857</v>
      </c>
      <c r="E5276" t="s">
        <v>858</v>
      </c>
      <c r="F5276" t="s">
        <v>4101</v>
      </c>
      <c r="G5276" t="s">
        <v>859</v>
      </c>
      <c r="H5276" s="5">
        <v>2376334.9500000002</v>
      </c>
      <c r="I5276">
        <f>IFERROR(VLOOKUP(G5276,'NCES Match'!$A$2:$B$1307,2,FALSE),"")</f>
        <v>4813590</v>
      </c>
      <c r="J5276" cm="1">
        <f t="array" ref="J5276">IFERROR(_xlfn.IFS(B5276=2015,H5276/$O$13,B5276=2016,H5276/$O$14,B5276=2017,H5276/$O$15,B5276=2018,H5276/$O$16,B5276=2019,H5276/$O$17,B5276=2020,H5276/$O$18,B5276=2021,H5276/$O$19,B5276=2022,H5276/$O$20),"")</f>
        <v>1.215835180113324E-3</v>
      </c>
      <c r="K5276" s="3" cm="1">
        <f t="array" ref="K5276">IFERROR(_xlfn.IFS(B5276=2015,J5276*$P$4,B5276=2016,J5276*$P$5,B5276=2017,J5276*$P$6,B5276=2018,J5276*$P$7,B5276=2019,J5276*$P$8,B5276=2020,J5276*$P$9,B5276=2021,J5276*$P$10,B5276=2022,J5276*$P$11),"")</f>
        <v>2602559.9985368238</v>
      </c>
      <c r="L5276" s="3">
        <f t="shared" si="83"/>
        <v>4978894.9485368244</v>
      </c>
    </row>
    <row r="5277" spans="1:12">
      <c r="A5277">
        <v>4813590</v>
      </c>
      <c r="B5277">
        <v>2022</v>
      </c>
      <c r="D5277" t="s">
        <v>857</v>
      </c>
      <c r="E5277" t="s">
        <v>858</v>
      </c>
      <c r="F5277" t="s">
        <v>4101</v>
      </c>
      <c r="G5277" t="s">
        <v>859</v>
      </c>
      <c r="H5277" s="5">
        <v>2949765.42</v>
      </c>
      <c r="I5277">
        <f>IFERROR(VLOOKUP(G5277,'NCES Match'!$A$2:$B$1307,2,FALSE),"")</f>
        <v>4813590</v>
      </c>
      <c r="J5277" cm="1">
        <f t="array" ref="J5277">IFERROR(_xlfn.IFS(B5277=2015,H5277/$O$13,B5277=2016,H5277/$O$14,B5277=2017,H5277/$O$15,B5277=2018,H5277/$O$16,B5277=2019,H5277/$O$17,B5277=2020,H5277/$O$18,B5277=2021,H5277/$O$19,B5277=2022,H5277/$O$20),"")</f>
        <v>1.2956273612791964E-3</v>
      </c>
      <c r="K5277" s="3" cm="1">
        <f t="array" ref="K5277">IFERROR(_xlfn.IFS(B5277=2015,J5277*$P$4,B5277=2016,J5277*$P$5,B5277=2017,J5277*$P$6,B5277=2018,J5277*$P$7,B5277=2019,J5277*$P$8,B5277=2020,J5277*$P$9,B5277=2021,J5277*$P$10,B5277=2022,J5277*$P$11),"")</f>
        <v>2790111.5046233716</v>
      </c>
      <c r="L5277" s="3">
        <f t="shared" si="83"/>
        <v>5739876.924623372</v>
      </c>
    </row>
    <row r="5278" spans="1:12">
      <c r="A5278">
        <v>4813590</v>
      </c>
      <c r="B5278">
        <v>2023</v>
      </c>
      <c r="D5278" t="s">
        <v>857</v>
      </c>
      <c r="E5278" t="s">
        <v>858</v>
      </c>
      <c r="F5278" t="s">
        <v>4101</v>
      </c>
      <c r="G5278" t="s">
        <v>859</v>
      </c>
      <c r="H5278" s="5">
        <v>3840634.26</v>
      </c>
      <c r="I5278">
        <f>IFERROR(VLOOKUP(G5278,'NCES Match'!$A$2:$B$1307,2,FALSE),"")</f>
        <v>4813590</v>
      </c>
      <c r="J5278" t="str" cm="1">
        <f t="array" ref="J5278">IFERROR(_xlfn.IFS(B5278=2015,H5278/$O$13,B5278=2016,H5278/$O$14,B5278=2017,H5278/$O$15,B5278=2018,H5278/$O$16,B5278=2019,H5278/$O$17,B5278=2020,H5278/$O$18,B5278=2021,H5278/$O$19,B5278=2022,H5278/$O$20),"")</f>
        <v/>
      </c>
      <c r="K5278" s="3" t="str" cm="1">
        <f t="array" ref="K5278">IFERROR(_xlfn.IFS(B5278=2015,J5278*$P$4,B5278=2016,J5278*$P$5,B5278=2017,J5278*$P$6,B5278=2018,J5278*$P$7,B5278=2019,J5278*$P$8,B5278=2020,J5278*$P$9,B5278=2021,J5278*$P$10,B5278=2022,J5278*$P$11),"")</f>
        <v/>
      </c>
      <c r="L5278" s="3">
        <f t="shared" si="83"/>
        <v>3840634.26</v>
      </c>
    </row>
    <row r="5279" spans="1:12">
      <c r="A5279">
        <v>4815750</v>
      </c>
      <c r="B5279">
        <v>2015</v>
      </c>
      <c r="C5279" t="s">
        <v>381</v>
      </c>
      <c r="D5279" t="s">
        <v>1039</v>
      </c>
      <c r="E5279" t="s">
        <v>1040</v>
      </c>
      <c r="G5279" t="s">
        <v>1041</v>
      </c>
      <c r="H5279" s="5">
        <v>957378.42</v>
      </c>
      <c r="I5279">
        <f>IFERROR(VLOOKUP(G5279,'NCES Match'!$A$2:$B$1307,2,FALSE),"")</f>
        <v>4815750</v>
      </c>
      <c r="J5279" cm="1">
        <f t="array" ref="J5279">IFERROR(_xlfn.IFS(B5279=2015,H5279/$O$13,B5279=2016,H5279/$O$14,B5279=2017,H5279/$O$15,B5279=2018,H5279/$O$16,B5279=2019,H5279/$O$17,B5279=2020,H5279/$O$18,B5279=2021,H5279/$O$19,B5279=2022,H5279/$O$20),"")</f>
        <v>7.5001385101712797E-4</v>
      </c>
      <c r="K5279" s="3" cm="1">
        <f t="array" ref="K5279">IFERROR(_xlfn.IFS(B5279=2015,J5279*$P$4,B5279=2016,J5279*$P$5,B5279=2017,J5279*$P$6,B5279=2018,J5279*$P$7,B5279=2019,J5279*$P$8,B5279=2020,J5279*$P$9,B5279=2021,J5279*$P$10,B5279=2022,J5279*$P$11),"")</f>
        <v>1193634.2845981247</v>
      </c>
      <c r="L5279" s="3">
        <f t="shared" si="83"/>
        <v>2151012.7045981246</v>
      </c>
    </row>
    <row r="5280" spans="1:12">
      <c r="A5280">
        <v>4815750</v>
      </c>
      <c r="B5280">
        <v>2016</v>
      </c>
      <c r="C5280" t="s">
        <v>4102</v>
      </c>
      <c r="D5280" t="s">
        <v>1039</v>
      </c>
      <c r="E5280" t="s">
        <v>1040</v>
      </c>
      <c r="F5280" t="s">
        <v>4101</v>
      </c>
      <c r="G5280" t="s">
        <v>1041</v>
      </c>
      <c r="H5280" s="5">
        <v>1066831</v>
      </c>
      <c r="I5280">
        <f>IFERROR(VLOOKUP(G5280,'NCES Match'!$A$2:$B$1307,2,FALSE),"")</f>
        <v>4815750</v>
      </c>
      <c r="J5280" cm="1">
        <f t="array" ref="J5280">IFERROR(_xlfn.IFS(B5280=2015,H5280/$O$13,B5280=2016,H5280/$O$14,B5280=2017,H5280/$O$15,B5280=2018,H5280/$O$16,B5280=2019,H5280/$O$17,B5280=2020,H5280/$O$18,B5280=2021,H5280/$O$19,B5280=2022,H5280/$O$20),"")</f>
        <v>7.6370901022677733E-4</v>
      </c>
      <c r="K5280" s="3" cm="1">
        <f t="array" ref="K5280">IFERROR(_xlfn.IFS(B5280=2015,J5280*$P$4,B5280=2016,J5280*$P$5,B5280=2017,J5280*$P$6,B5280=2018,J5280*$P$7,B5280=2019,J5280*$P$8,B5280=2020,J5280*$P$9,B5280=2021,J5280*$P$10,B5280=2022,J5280*$P$11),"")</f>
        <v>1279694.6819151395</v>
      </c>
      <c r="L5280" s="3">
        <f t="shared" si="83"/>
        <v>2346525.6819151398</v>
      </c>
    </row>
    <row r="5281" spans="1:12">
      <c r="A5281">
        <v>4815750</v>
      </c>
      <c r="B5281">
        <v>2017</v>
      </c>
      <c r="D5281" t="s">
        <v>1039</v>
      </c>
      <c r="E5281" t="s">
        <v>1040</v>
      </c>
      <c r="F5281" t="s">
        <v>4101</v>
      </c>
      <c r="G5281" t="s">
        <v>1041</v>
      </c>
      <c r="H5281" s="5">
        <v>1225246</v>
      </c>
      <c r="I5281">
        <f>IFERROR(VLOOKUP(G5281,'NCES Match'!$A$2:$B$1307,2,FALSE),"")</f>
        <v>4815750</v>
      </c>
      <c r="J5281" cm="1">
        <f t="array" ref="J5281">IFERROR(_xlfn.IFS(B5281=2015,H5281/$O$13,B5281=2016,H5281/$O$14,B5281=2017,H5281/$O$15,B5281=2018,H5281/$O$16,B5281=2019,H5281/$O$17,B5281=2020,H5281/$O$18,B5281=2021,H5281/$O$19,B5281=2022,H5281/$O$20),"")</f>
        <v>8.447320910448346E-4</v>
      </c>
      <c r="K5281" s="3" cm="1">
        <f t="array" ref="K5281">IFERROR(_xlfn.IFS(B5281=2015,J5281*$P$4,B5281=2016,J5281*$P$5,B5281=2017,J5281*$P$6,B5281=2018,J5281*$P$7,B5281=2019,J5281*$P$8,B5281=2020,J5281*$P$9,B5281=2021,J5281*$P$10,B5281=2022,J5281*$P$11),"")</f>
        <v>1434564.433790396</v>
      </c>
      <c r="L5281" s="3">
        <f t="shared" si="83"/>
        <v>2659810.433790396</v>
      </c>
    </row>
    <row r="5282" spans="1:12">
      <c r="A5282">
        <v>4815750</v>
      </c>
      <c r="B5282">
        <v>2018</v>
      </c>
      <c r="D5282" t="s">
        <v>1039</v>
      </c>
      <c r="E5282" t="s">
        <v>1040</v>
      </c>
      <c r="F5282" t="s">
        <v>4101</v>
      </c>
      <c r="G5282" t="s">
        <v>1041</v>
      </c>
      <c r="H5282" s="5">
        <v>1377114</v>
      </c>
      <c r="I5282">
        <f>IFERROR(VLOOKUP(G5282,'NCES Match'!$A$2:$B$1307,2,FALSE),"")</f>
        <v>4815750</v>
      </c>
      <c r="J5282" cm="1">
        <f t="array" ref="J5282">IFERROR(_xlfn.IFS(B5282=2015,H5282/$O$13,B5282=2016,H5282/$O$14,B5282=2017,H5282/$O$15,B5282=2018,H5282/$O$16,B5282=2019,H5282/$O$17,B5282=2020,H5282/$O$18,B5282=2021,H5282/$O$19,B5282=2022,H5282/$O$20),"")</f>
        <v>8.9864790742558663E-4</v>
      </c>
      <c r="K5282" s="3" cm="1">
        <f t="array" ref="K5282">IFERROR(_xlfn.IFS(B5282=2015,J5282*$P$4,B5282=2016,J5282*$P$5,B5282=2017,J5282*$P$6,B5282=2018,J5282*$P$7,B5282=2019,J5282*$P$8,B5282=2020,J5282*$P$9,B5282=2021,J5282*$P$10,B5282=2022,J5282*$P$11),"")</f>
        <v>1542846.6232269849</v>
      </c>
      <c r="L5282" s="3">
        <f t="shared" si="83"/>
        <v>2919960.6232269849</v>
      </c>
    </row>
    <row r="5283" spans="1:12">
      <c r="A5283">
        <v>4815750</v>
      </c>
      <c r="B5283">
        <v>2019</v>
      </c>
      <c r="D5283" t="s">
        <v>1039</v>
      </c>
      <c r="E5283" t="s">
        <v>1040</v>
      </c>
      <c r="F5283" t="s">
        <v>4101</v>
      </c>
      <c r="G5283" t="s">
        <v>1041</v>
      </c>
      <c r="H5283" s="5">
        <v>1260430</v>
      </c>
      <c r="I5283">
        <f>IFERROR(VLOOKUP(G5283,'NCES Match'!$A$2:$B$1307,2,FALSE),"")</f>
        <v>4815750</v>
      </c>
      <c r="J5283" cm="1">
        <f t="array" ref="J5283">IFERROR(_xlfn.IFS(B5283=2015,H5283/$O$13,B5283=2016,H5283/$O$14,B5283=2017,H5283/$O$15,B5283=2018,H5283/$O$16,B5283=2019,H5283/$O$17,B5283=2020,H5283/$O$18,B5283=2021,H5283/$O$19,B5283=2022,H5283/$O$20),"")</f>
        <v>7.9807910098486049E-4</v>
      </c>
      <c r="K5283" s="3" cm="1">
        <f t="array" ref="K5283">IFERROR(_xlfn.IFS(B5283=2015,J5283*$P$4,B5283=2016,J5283*$P$5,B5283=2017,J5283*$P$6,B5283=2018,J5283*$P$7,B5283=2019,J5283*$P$8,B5283=2020,J5283*$P$9,B5283=2021,J5283*$P$10,B5283=2022,J5283*$P$11),"")</f>
        <v>1387002.3949177626</v>
      </c>
      <c r="L5283" s="3">
        <f t="shared" si="83"/>
        <v>2647432.3949177628</v>
      </c>
    </row>
    <row r="5284" spans="1:12">
      <c r="A5284">
        <v>4815750</v>
      </c>
      <c r="B5284">
        <v>2020</v>
      </c>
      <c r="D5284" t="s">
        <v>1039</v>
      </c>
      <c r="E5284" t="s">
        <v>1040</v>
      </c>
      <c r="F5284" t="s">
        <v>4230</v>
      </c>
      <c r="G5284" t="s">
        <v>1041</v>
      </c>
      <c r="H5284" s="5">
        <v>1458795</v>
      </c>
      <c r="I5284">
        <f>IFERROR(VLOOKUP(G5284,'NCES Match'!$A$2:$B$1307,2,FALSE),"")</f>
        <v>4815750</v>
      </c>
      <c r="J5284" cm="1">
        <f t="array" ref="J5284">IFERROR(_xlfn.IFS(B5284=2015,H5284/$O$13,B5284=2016,H5284/$O$14,B5284=2017,H5284/$O$15,B5284=2018,H5284/$O$16,B5284=2019,H5284/$O$17,B5284=2020,H5284/$O$18,B5284=2021,H5284/$O$19,B5284=2022,H5284/$O$20),"")</f>
        <v>7.9053204294297279E-4</v>
      </c>
      <c r="K5284" s="3" cm="1">
        <f t="array" ref="K5284">IFERROR(_xlfn.IFS(B5284=2015,J5284*$P$4,B5284=2016,J5284*$P$5,B5284=2017,J5284*$P$6,B5284=2018,J5284*$P$7,B5284=2019,J5284*$P$8,B5284=2020,J5284*$P$9,B5284=2021,J5284*$P$10,B5284=2022,J5284*$P$11),"")</f>
        <v>1666443.7718714876</v>
      </c>
      <c r="L5284" s="3">
        <f t="shared" si="83"/>
        <v>3125238.7718714876</v>
      </c>
    </row>
    <row r="5285" spans="1:12">
      <c r="A5285">
        <v>4815750</v>
      </c>
      <c r="B5285">
        <v>2021</v>
      </c>
      <c r="D5285" t="s">
        <v>1039</v>
      </c>
      <c r="E5285" t="s">
        <v>1040</v>
      </c>
      <c r="F5285" t="s">
        <v>4101</v>
      </c>
      <c r="G5285" t="s">
        <v>1041</v>
      </c>
      <c r="H5285" s="5">
        <v>1537097.28</v>
      </c>
      <c r="I5285">
        <f>IFERROR(VLOOKUP(G5285,'NCES Match'!$A$2:$B$1307,2,FALSE),"")</f>
        <v>4815750</v>
      </c>
      <c r="J5285" cm="1">
        <f t="array" ref="J5285">IFERROR(_xlfn.IFS(B5285=2015,H5285/$O$13,B5285=2016,H5285/$O$14,B5285=2017,H5285/$O$15,B5285=2018,H5285/$O$16,B5285=2019,H5285/$O$17,B5285=2020,H5285/$O$18,B5285=2021,H5285/$O$19,B5285=2022,H5285/$O$20),"")</f>
        <v>7.864450877518341E-4</v>
      </c>
      <c r="K5285" s="3" cm="1">
        <f t="array" ref="K5285">IFERROR(_xlfn.IFS(B5285=2015,J5285*$P$4,B5285=2016,J5285*$P$5,B5285=2017,J5285*$P$6,B5285=2018,J5285*$P$7,B5285=2019,J5285*$P$8,B5285=2020,J5285*$P$9,B5285=2021,J5285*$P$10,B5285=2022,J5285*$P$11),"")</f>
        <v>1683427.6223508625</v>
      </c>
      <c r="L5285" s="3">
        <f t="shared" si="83"/>
        <v>3220524.9023508625</v>
      </c>
    </row>
    <row r="5286" spans="1:12">
      <c r="A5286">
        <v>4815750</v>
      </c>
      <c r="B5286">
        <v>2022</v>
      </c>
      <c r="D5286" t="s">
        <v>1039</v>
      </c>
      <c r="E5286" t="s">
        <v>1040</v>
      </c>
      <c r="F5286" t="s">
        <v>4101</v>
      </c>
      <c r="G5286" t="s">
        <v>1041</v>
      </c>
      <c r="H5286" s="5">
        <v>1798261.52</v>
      </c>
      <c r="I5286">
        <f>IFERROR(VLOOKUP(G5286,'NCES Match'!$A$2:$B$1307,2,FALSE),"")</f>
        <v>4815750</v>
      </c>
      <c r="J5286" cm="1">
        <f t="array" ref="J5286">IFERROR(_xlfn.IFS(B5286=2015,H5286/$O$13,B5286=2016,H5286/$O$14,B5286=2017,H5286/$O$15,B5286=2018,H5286/$O$16,B5286=2019,H5286/$O$17,B5286=2020,H5286/$O$18,B5286=2021,H5286/$O$19,B5286=2022,H5286/$O$20),"")</f>
        <v>7.8985156319566485E-4</v>
      </c>
      <c r="K5286" s="3" cm="1">
        <f t="array" ref="K5286">IFERROR(_xlfn.IFS(B5286=2015,J5286*$P$4,B5286=2016,J5286*$P$5,B5286=2017,J5286*$P$6,B5286=2018,J5286*$P$7,B5286=2019,J5286*$P$8,B5286=2020,J5286*$P$9,B5286=2021,J5286*$P$10,B5286=2022,J5286*$P$11),"")</f>
        <v>1700931.9186043993</v>
      </c>
      <c r="L5286" s="3">
        <f t="shared" si="83"/>
        <v>3499193.4386043996</v>
      </c>
    </row>
    <row r="5287" spans="1:12">
      <c r="A5287">
        <v>4815750</v>
      </c>
      <c r="B5287">
        <v>2023</v>
      </c>
      <c r="D5287" t="s">
        <v>1039</v>
      </c>
      <c r="E5287" t="s">
        <v>1040</v>
      </c>
      <c r="F5287" t="s">
        <v>4101</v>
      </c>
      <c r="G5287" t="s">
        <v>1041</v>
      </c>
      <c r="H5287" s="5">
        <v>1920155.97</v>
      </c>
      <c r="I5287">
        <f>IFERROR(VLOOKUP(G5287,'NCES Match'!$A$2:$B$1307,2,FALSE),"")</f>
        <v>4815750</v>
      </c>
      <c r="J5287" t="str" cm="1">
        <f t="array" ref="J5287">IFERROR(_xlfn.IFS(B5287=2015,H5287/$O$13,B5287=2016,H5287/$O$14,B5287=2017,H5287/$O$15,B5287=2018,H5287/$O$16,B5287=2019,H5287/$O$17,B5287=2020,H5287/$O$18,B5287=2021,H5287/$O$19,B5287=2022,H5287/$O$20),"")</f>
        <v/>
      </c>
      <c r="K5287" s="3" t="str" cm="1">
        <f t="array" ref="K5287">IFERROR(_xlfn.IFS(B5287=2015,J5287*$P$4,B5287=2016,J5287*$P$5,B5287=2017,J5287*$P$6,B5287=2018,J5287*$P$7,B5287=2019,J5287*$P$8,B5287=2020,J5287*$P$9,B5287=2021,J5287*$P$10,B5287=2022,J5287*$P$11),"")</f>
        <v/>
      </c>
      <c r="L5287" s="3">
        <f t="shared" si="83"/>
        <v>1920155.97</v>
      </c>
    </row>
    <row r="5288" spans="1:12">
      <c r="A5288">
        <v>4816110</v>
      </c>
      <c r="B5288">
        <v>2015</v>
      </c>
      <c r="C5288" t="s">
        <v>381</v>
      </c>
      <c r="D5288" t="s">
        <v>1072</v>
      </c>
      <c r="E5288" t="s">
        <v>1073</v>
      </c>
      <c r="G5288" t="s">
        <v>1074</v>
      </c>
      <c r="H5288" s="5">
        <v>19162383.82</v>
      </c>
      <c r="I5288">
        <f>IFERROR(VLOOKUP(G5288,'NCES Match'!$A$2:$B$1307,2,FALSE),"")</f>
        <v>4816110</v>
      </c>
      <c r="J5288" cm="1">
        <f t="array" ref="J5288">IFERROR(_xlfn.IFS(B5288=2015,H5288/$O$13,B5288=2016,H5288/$O$14,B5288=2017,H5288/$O$15,B5288=2018,H5288/$O$16,B5288=2019,H5288/$O$17,B5288=2020,H5288/$O$18,B5288=2021,H5288/$O$19,B5288=2022,H5288/$O$20),"")</f>
        <v>1.5011883476030828E-2</v>
      </c>
      <c r="K5288" s="3" cm="1">
        <f t="array" ref="K5288">IFERROR(_xlfn.IFS(B5288=2015,J5288*$P$4,B5288=2016,J5288*$P$5,B5288=2017,J5288*$P$6,B5288=2018,J5288*$P$7,B5288=2019,J5288*$P$8,B5288=2020,J5288*$P$9,B5288=2021,J5288*$P$10,B5288=2022,J5288*$P$11),"")</f>
        <v>23891157.168740418</v>
      </c>
      <c r="L5288" s="3">
        <f t="shared" si="83"/>
        <v>43053540.988740414</v>
      </c>
    </row>
    <row r="5289" spans="1:12">
      <c r="A5289">
        <v>4816110</v>
      </c>
      <c r="B5289">
        <v>2016</v>
      </c>
      <c r="C5289" t="s">
        <v>4102</v>
      </c>
      <c r="D5289" t="s">
        <v>1072</v>
      </c>
      <c r="E5289" t="s">
        <v>1073</v>
      </c>
      <c r="F5289" t="s">
        <v>4101</v>
      </c>
      <c r="G5289" t="s">
        <v>1074</v>
      </c>
      <c r="H5289" s="5">
        <v>21503878</v>
      </c>
      <c r="I5289">
        <f>IFERROR(VLOOKUP(G5289,'NCES Match'!$A$2:$B$1307,2,FALSE),"")</f>
        <v>4816110</v>
      </c>
      <c r="J5289" cm="1">
        <f t="array" ref="J5289">IFERROR(_xlfn.IFS(B5289=2015,H5289/$O$13,B5289=2016,H5289/$O$14,B5289=2017,H5289/$O$15,B5289=2018,H5289/$O$16,B5289=2019,H5289/$O$17,B5289=2020,H5289/$O$18,B5289=2021,H5289/$O$19,B5289=2022,H5289/$O$20),"")</f>
        <v>1.5393914671974634E-2</v>
      </c>
      <c r="K5289" s="3" cm="1">
        <f t="array" ref="K5289">IFERROR(_xlfn.IFS(B5289=2015,J5289*$P$4,B5289=2016,J5289*$P$5,B5289=2017,J5289*$P$6,B5289=2018,J5289*$P$7,B5289=2019,J5289*$P$8,B5289=2020,J5289*$P$9,B5289=2021,J5289*$P$10,B5289=2022,J5289*$P$11),"")</f>
        <v>25794524.453406367</v>
      </c>
      <c r="L5289" s="3">
        <f t="shared" si="83"/>
        <v>47298402.453406364</v>
      </c>
    </row>
    <row r="5290" spans="1:12">
      <c r="A5290">
        <v>4816110</v>
      </c>
      <c r="B5290">
        <v>2017</v>
      </c>
      <c r="D5290" t="s">
        <v>1072</v>
      </c>
      <c r="E5290" t="s">
        <v>1073</v>
      </c>
      <c r="F5290" t="s">
        <v>4101</v>
      </c>
      <c r="G5290" t="s">
        <v>1074</v>
      </c>
      <c r="H5290" s="5">
        <v>21595939</v>
      </c>
      <c r="I5290">
        <f>IFERROR(VLOOKUP(G5290,'NCES Match'!$A$2:$B$1307,2,FALSE),"")</f>
        <v>4816110</v>
      </c>
      <c r="J5290" cm="1">
        <f t="array" ref="J5290">IFERROR(_xlfn.IFS(B5290=2015,H5290/$O$13,B5290=2016,H5290/$O$14,B5290=2017,H5290/$O$15,B5290=2018,H5290/$O$16,B5290=2019,H5290/$O$17,B5290=2020,H5290/$O$18,B5290=2021,H5290/$O$19,B5290=2022,H5290/$O$20),"")</f>
        <v>1.4889077548138655E-2</v>
      </c>
      <c r="K5290" s="3" cm="1">
        <f t="array" ref="K5290">IFERROR(_xlfn.IFS(B5290=2015,J5290*$P$4,B5290=2016,J5290*$P$5,B5290=2017,J5290*$P$6,B5290=2018,J5290*$P$7,B5290=2019,J5290*$P$8,B5290=2020,J5290*$P$9,B5290=2021,J5290*$P$10,B5290=2022,J5290*$P$11),"")</f>
        <v>25285343.51771557</v>
      </c>
      <c r="L5290" s="3">
        <f t="shared" si="83"/>
        <v>46881282.517715573</v>
      </c>
    </row>
    <row r="5291" spans="1:12">
      <c r="A5291">
        <v>4816110</v>
      </c>
      <c r="B5291">
        <v>2018</v>
      </c>
      <c r="D5291" t="s">
        <v>1072</v>
      </c>
      <c r="E5291" t="s">
        <v>1073</v>
      </c>
      <c r="F5291" t="s">
        <v>4101</v>
      </c>
      <c r="G5291" t="s">
        <v>1074</v>
      </c>
      <c r="H5291" s="5">
        <v>22827382</v>
      </c>
      <c r="I5291">
        <f>IFERROR(VLOOKUP(G5291,'NCES Match'!$A$2:$B$1307,2,FALSE),"")</f>
        <v>4816110</v>
      </c>
      <c r="J5291" cm="1">
        <f t="array" ref="J5291">IFERROR(_xlfn.IFS(B5291=2015,H5291/$O$13,B5291=2016,H5291/$O$14,B5291=2017,H5291/$O$15,B5291=2018,H5291/$O$16,B5291=2019,H5291/$O$17,B5291=2020,H5291/$O$18,B5291=2021,H5291/$O$19,B5291=2022,H5291/$O$20),"")</f>
        <v>1.4896209802750172E-2</v>
      </c>
      <c r="K5291" s="3" cm="1">
        <f t="array" ref="K5291">IFERROR(_xlfn.IFS(B5291=2015,J5291*$P$4,B5291=2016,J5291*$P$5,B5291=2017,J5291*$P$6,B5291=2018,J5291*$P$7,B5291=2019,J5291*$P$8,B5291=2020,J5291*$P$9,B5291=2021,J5291*$P$10,B5291=2022,J5291*$P$11),"")</f>
        <v>25574606.921295155</v>
      </c>
      <c r="L5291" s="3">
        <f t="shared" si="83"/>
        <v>48401988.921295151</v>
      </c>
    </row>
    <row r="5292" spans="1:12">
      <c r="A5292">
        <v>4816110</v>
      </c>
      <c r="B5292">
        <v>2019</v>
      </c>
      <c r="D5292" t="s">
        <v>1072</v>
      </c>
      <c r="E5292" t="s">
        <v>1073</v>
      </c>
      <c r="F5292" t="s">
        <v>4101</v>
      </c>
      <c r="G5292" t="s">
        <v>1074</v>
      </c>
      <c r="H5292" s="5">
        <v>23897480</v>
      </c>
      <c r="I5292">
        <f>IFERROR(VLOOKUP(G5292,'NCES Match'!$A$2:$B$1307,2,FALSE),"")</f>
        <v>4816110</v>
      </c>
      <c r="J5292" cm="1">
        <f t="array" ref="J5292">IFERROR(_xlfn.IFS(B5292=2015,H5292/$O$13,B5292=2016,H5292/$O$14,B5292=2017,H5292/$O$15,B5292=2018,H5292/$O$16,B5292=2019,H5292/$O$17,B5292=2020,H5292/$O$18,B5292=2021,H5292/$O$19,B5292=2022,H5292/$O$20),"")</f>
        <v>1.5131407023161686E-2</v>
      </c>
      <c r="K5292" s="3" cm="1">
        <f t="array" ref="K5292">IFERROR(_xlfn.IFS(B5292=2015,J5292*$P$4,B5292=2016,J5292*$P$5,B5292=2017,J5292*$P$6,B5292=2018,J5292*$P$7,B5292=2019,J5292*$P$8,B5292=2020,J5292*$P$9,B5292=2021,J5292*$P$10,B5292=2022,J5292*$P$11),"")</f>
        <v>26297265.213061679</v>
      </c>
      <c r="L5292" s="3">
        <f t="shared" si="83"/>
        <v>50194745.213061675</v>
      </c>
    </row>
    <row r="5293" spans="1:12">
      <c r="A5293">
        <v>4816110</v>
      </c>
      <c r="B5293">
        <v>2020</v>
      </c>
      <c r="D5293" t="s">
        <v>1072</v>
      </c>
      <c r="E5293" t="s">
        <v>1073</v>
      </c>
      <c r="F5293" t="s">
        <v>4230</v>
      </c>
      <c r="G5293" t="s">
        <v>1074</v>
      </c>
      <c r="H5293" s="5">
        <v>26817021</v>
      </c>
      <c r="I5293">
        <f>IFERROR(VLOOKUP(G5293,'NCES Match'!$A$2:$B$1307,2,FALSE),"")</f>
        <v>4816110</v>
      </c>
      <c r="J5293" cm="1">
        <f t="array" ref="J5293">IFERROR(_xlfn.IFS(B5293=2015,H5293/$O$13,B5293=2016,H5293/$O$14,B5293=2017,H5293/$O$15,B5293=2018,H5293/$O$16,B5293=2019,H5293/$O$17,B5293=2020,H5293/$O$18,B5293=2021,H5293/$O$19,B5293=2022,H5293/$O$20),"")</f>
        <v>1.4532346489242561E-2</v>
      </c>
      <c r="K5293" s="3" cm="1">
        <f t="array" ref="K5293">IFERROR(_xlfn.IFS(B5293=2015,J5293*$P$4,B5293=2016,J5293*$P$5,B5293=2017,J5293*$P$6,B5293=2018,J5293*$P$7,B5293=2019,J5293*$P$8,B5293=2020,J5293*$P$9,B5293=2021,J5293*$P$10,B5293=2022,J5293*$P$11),"")</f>
        <v>30634227.307878688</v>
      </c>
      <c r="L5293" s="3">
        <f t="shared" si="83"/>
        <v>57451248.307878688</v>
      </c>
    </row>
    <row r="5294" spans="1:12">
      <c r="A5294">
        <v>4816110</v>
      </c>
      <c r="B5294">
        <v>2021</v>
      </c>
      <c r="D5294" t="s">
        <v>1072</v>
      </c>
      <c r="E5294" t="s">
        <v>1073</v>
      </c>
      <c r="F5294" t="s">
        <v>4230</v>
      </c>
      <c r="G5294" t="s">
        <v>1074</v>
      </c>
      <c r="H5294" s="5">
        <v>28412838.239999998</v>
      </c>
      <c r="I5294">
        <f>IFERROR(VLOOKUP(G5294,'NCES Match'!$A$2:$B$1307,2,FALSE),"")</f>
        <v>4816110</v>
      </c>
      <c r="J5294" cm="1">
        <f t="array" ref="J5294">IFERROR(_xlfn.IFS(B5294=2015,H5294/$O$13,B5294=2016,H5294/$O$14,B5294=2017,H5294/$O$15,B5294=2018,H5294/$O$16,B5294=2019,H5294/$O$17,B5294=2020,H5294/$O$18,B5294=2021,H5294/$O$19,B5294=2022,H5294/$O$20),"")</f>
        <v>1.4537230241494841E-2</v>
      </c>
      <c r="K5294" s="3" cm="1">
        <f t="array" ref="K5294">IFERROR(_xlfn.IFS(B5294=2015,J5294*$P$4,B5294=2016,J5294*$P$5,B5294=2017,J5294*$P$6,B5294=2018,J5294*$P$7,B5294=2019,J5294*$P$8,B5294=2020,J5294*$P$9,B5294=2021,J5294*$P$10,B5294=2022,J5294*$P$11),"")</f>
        <v>31117716.064530969</v>
      </c>
      <c r="L5294" s="3">
        <f t="shared" si="83"/>
        <v>59530554.304530963</v>
      </c>
    </row>
    <row r="5295" spans="1:12">
      <c r="A5295">
        <v>4816110</v>
      </c>
      <c r="B5295">
        <v>2022</v>
      </c>
      <c r="D5295" t="s">
        <v>1072</v>
      </c>
      <c r="E5295" t="s">
        <v>1073</v>
      </c>
      <c r="F5295" t="s">
        <v>4101</v>
      </c>
      <c r="G5295" t="s">
        <v>1074</v>
      </c>
      <c r="H5295" s="5">
        <v>32771827.32</v>
      </c>
      <c r="I5295">
        <f>IFERROR(VLOOKUP(G5295,'NCES Match'!$A$2:$B$1307,2,FALSE),"")</f>
        <v>4816110</v>
      </c>
      <c r="J5295" cm="1">
        <f t="array" ref="J5295">IFERROR(_xlfn.IFS(B5295=2015,H5295/$O$13,B5295=2016,H5295/$O$14,B5295=2017,H5295/$O$15,B5295=2018,H5295/$O$16,B5295=2019,H5295/$O$17,B5295=2020,H5295/$O$18,B5295=2021,H5295/$O$19,B5295=2022,H5295/$O$20),"")</f>
        <v>1.4394390776643208E-2</v>
      </c>
      <c r="K5295" s="3" cm="1">
        <f t="array" ref="K5295">IFERROR(_xlfn.IFS(B5295=2015,J5295*$P$4,B5295=2016,J5295*$P$5,B5295=2017,J5295*$P$6,B5295=2018,J5295*$P$7,B5295=2019,J5295*$P$8,B5295=2020,J5295*$P$9,B5295=2021,J5295*$P$10,B5295=2022,J5295*$P$11),"")</f>
        <v>30998075.919224292</v>
      </c>
      <c r="L5295" s="3">
        <f t="shared" si="83"/>
        <v>63769903.239224292</v>
      </c>
    </row>
    <row r="5296" spans="1:12">
      <c r="A5296">
        <v>4816110</v>
      </c>
      <c r="B5296">
        <v>2023</v>
      </c>
      <c r="D5296" t="s">
        <v>1072</v>
      </c>
      <c r="E5296" t="s">
        <v>1073</v>
      </c>
      <c r="F5296" t="s">
        <v>4101</v>
      </c>
      <c r="G5296" t="s">
        <v>1074</v>
      </c>
      <c r="H5296" s="5">
        <v>36724006.520000003</v>
      </c>
      <c r="I5296">
        <f>IFERROR(VLOOKUP(G5296,'NCES Match'!$A$2:$B$1307,2,FALSE),"")</f>
        <v>4816110</v>
      </c>
      <c r="J5296" t="str" cm="1">
        <f t="array" ref="J5296">IFERROR(_xlfn.IFS(B5296=2015,H5296/$O$13,B5296=2016,H5296/$O$14,B5296=2017,H5296/$O$15,B5296=2018,H5296/$O$16,B5296=2019,H5296/$O$17,B5296=2020,H5296/$O$18,B5296=2021,H5296/$O$19,B5296=2022,H5296/$O$20),"")</f>
        <v/>
      </c>
      <c r="K5296" s="3" t="str" cm="1">
        <f t="array" ref="K5296">IFERROR(_xlfn.IFS(B5296=2015,J5296*$P$4,B5296=2016,J5296*$P$5,B5296=2017,J5296*$P$6,B5296=2018,J5296*$P$7,B5296=2019,J5296*$P$8,B5296=2020,J5296*$P$9,B5296=2021,J5296*$P$10,B5296=2022,J5296*$P$11),"")</f>
        <v/>
      </c>
      <c r="L5296" s="3">
        <f t="shared" si="83"/>
        <v>36724006.520000003</v>
      </c>
    </row>
    <row r="5297" spans="1:12">
      <c r="A5297">
        <v>4816530</v>
      </c>
      <c r="B5297">
        <v>2015</v>
      </c>
      <c r="C5297" t="s">
        <v>381</v>
      </c>
      <c r="D5297" t="s">
        <v>1119</v>
      </c>
      <c r="E5297" t="s">
        <v>1120</v>
      </c>
      <c r="G5297" t="s">
        <v>1121</v>
      </c>
      <c r="H5297" s="5">
        <v>2061192.35</v>
      </c>
      <c r="I5297">
        <f>IFERROR(VLOOKUP(G5297,'NCES Match'!$A$2:$B$1307,2,FALSE),"")</f>
        <v>4816530</v>
      </c>
      <c r="J5297" cm="1">
        <f t="array" ref="J5297">IFERROR(_xlfn.IFS(B5297=2015,H5297/$O$13,B5297=2016,H5297/$O$14,B5297=2017,H5297/$O$15,B5297=2018,H5297/$O$16,B5297=2019,H5297/$O$17,B5297=2020,H5297/$O$18,B5297=2021,H5297/$O$19,B5297=2022,H5297/$O$20),"")</f>
        <v>1.6147458307139864E-3</v>
      </c>
      <c r="K5297" s="3" cm="1">
        <f t="array" ref="K5297">IFERROR(_xlfn.IFS(B5297=2015,J5297*$P$4,B5297=2016,J5297*$P$5,B5297=2017,J5297*$P$6,B5297=2018,J5297*$P$7,B5297=2019,J5297*$P$8,B5297=2020,J5297*$P$9,B5297=2021,J5297*$P$10,B5297=2022,J5297*$P$11),"")</f>
        <v>2569840.5193960578</v>
      </c>
      <c r="L5297" s="3">
        <f t="shared" si="83"/>
        <v>4631032.8693960579</v>
      </c>
    </row>
    <row r="5298" spans="1:12">
      <c r="A5298">
        <v>4816530</v>
      </c>
      <c r="B5298">
        <v>2016</v>
      </c>
      <c r="C5298" t="s">
        <v>4102</v>
      </c>
      <c r="D5298" t="s">
        <v>1119</v>
      </c>
      <c r="E5298" t="s">
        <v>1120</v>
      </c>
      <c r="F5298" t="s">
        <v>4101</v>
      </c>
      <c r="G5298" t="s">
        <v>1121</v>
      </c>
      <c r="H5298" s="5">
        <v>2463402</v>
      </c>
      <c r="I5298">
        <f>IFERROR(VLOOKUP(G5298,'NCES Match'!$A$2:$B$1307,2,FALSE),"")</f>
        <v>4816530</v>
      </c>
      <c r="J5298" cm="1">
        <f t="array" ref="J5298">IFERROR(_xlfn.IFS(B5298=2015,H5298/$O$13,B5298=2016,H5298/$O$14,B5298=2017,H5298/$O$15,B5298=2018,H5298/$O$16,B5298=2019,H5298/$O$17,B5298=2020,H5298/$O$18,B5298=2021,H5298/$O$19,B5298=2022,H5298/$O$20),"")</f>
        <v>1.7634679749751025E-3</v>
      </c>
      <c r="K5298" s="3" cm="1">
        <f t="array" ref="K5298">IFERROR(_xlfn.IFS(B5298=2015,J5298*$P$4,B5298=2016,J5298*$P$5,B5298=2017,J5298*$P$6,B5298=2018,J5298*$P$7,B5298=2019,J5298*$P$8,B5298=2020,J5298*$P$9,B5298=2021,J5298*$P$10,B5298=2022,J5298*$P$11),"")</f>
        <v>2954922.0437155636</v>
      </c>
      <c r="L5298" s="3">
        <f t="shared" si="83"/>
        <v>5418324.0437155636</v>
      </c>
    </row>
    <row r="5299" spans="1:12">
      <c r="A5299">
        <v>4816530</v>
      </c>
      <c r="B5299">
        <v>2017</v>
      </c>
      <c r="D5299" t="s">
        <v>1119</v>
      </c>
      <c r="E5299" t="s">
        <v>1120</v>
      </c>
      <c r="F5299" t="s">
        <v>4101</v>
      </c>
      <c r="G5299" t="s">
        <v>1121</v>
      </c>
      <c r="H5299" s="5">
        <v>2561174</v>
      </c>
      <c r="I5299">
        <f>IFERROR(VLOOKUP(G5299,'NCES Match'!$A$2:$B$1307,2,FALSE),"")</f>
        <v>4816530</v>
      </c>
      <c r="J5299" cm="1">
        <f t="array" ref="J5299">IFERROR(_xlfn.IFS(B5299=2015,H5299/$O$13,B5299=2016,H5299/$O$14,B5299=2017,H5299/$O$15,B5299=2018,H5299/$O$16,B5299=2019,H5299/$O$17,B5299=2020,H5299/$O$18,B5299=2021,H5299/$O$19,B5299=2022,H5299/$O$20),"")</f>
        <v>1.7657726436565908E-3</v>
      </c>
      <c r="K5299" s="3" cm="1">
        <f t="array" ref="K5299">IFERROR(_xlfn.IFS(B5299=2015,J5299*$P$4,B5299=2016,J5299*$P$5,B5299=2017,J5299*$P$6,B5299=2018,J5299*$P$7,B5299=2019,J5299*$P$8,B5299=2020,J5299*$P$9,B5299=2021,J5299*$P$10,B5299=2022,J5299*$P$11),"")</f>
        <v>2998719.5462369872</v>
      </c>
      <c r="L5299" s="3">
        <f t="shared" si="83"/>
        <v>5559893.5462369872</v>
      </c>
    </row>
    <row r="5300" spans="1:12">
      <c r="A5300">
        <v>4816530</v>
      </c>
      <c r="B5300">
        <v>2018</v>
      </c>
      <c r="D5300" t="s">
        <v>1119</v>
      </c>
      <c r="E5300" t="s">
        <v>1120</v>
      </c>
      <c r="F5300" t="s">
        <v>4101</v>
      </c>
      <c r="G5300" t="s">
        <v>1121</v>
      </c>
      <c r="H5300" s="5">
        <v>2724474</v>
      </c>
      <c r="I5300">
        <f>IFERROR(VLOOKUP(G5300,'NCES Match'!$A$2:$B$1307,2,FALSE),"")</f>
        <v>4816530</v>
      </c>
      <c r="J5300" cm="1">
        <f t="array" ref="J5300">IFERROR(_xlfn.IFS(B5300=2015,H5300/$O$13,B5300=2016,H5300/$O$14,B5300=2017,H5300/$O$15,B5300=2018,H5300/$O$16,B5300=2019,H5300/$O$17,B5300=2020,H5300/$O$18,B5300=2021,H5300/$O$19,B5300=2022,H5300/$O$20),"")</f>
        <v>1.7778795792762383E-3</v>
      </c>
      <c r="K5300" s="3" cm="1">
        <f t="array" ref="K5300">IFERROR(_xlfn.IFS(B5300=2015,J5300*$P$4,B5300=2016,J5300*$P$5,B5300=2017,J5300*$P$6,B5300=2018,J5300*$P$7,B5300=2019,J5300*$P$8,B5300=2020,J5300*$P$9,B5300=2021,J5300*$P$10,B5300=2022,J5300*$P$11),"")</f>
        <v>3052358.4183805524</v>
      </c>
      <c r="L5300" s="3">
        <f t="shared" si="83"/>
        <v>5776832.4183805529</v>
      </c>
    </row>
    <row r="5301" spans="1:12">
      <c r="A5301">
        <v>4816530</v>
      </c>
      <c r="B5301">
        <v>2019</v>
      </c>
      <c r="D5301" t="s">
        <v>1119</v>
      </c>
      <c r="E5301" t="s">
        <v>1120</v>
      </c>
      <c r="F5301" t="s">
        <v>4101</v>
      </c>
      <c r="G5301" t="s">
        <v>1121</v>
      </c>
      <c r="H5301" s="5">
        <v>2833261</v>
      </c>
      <c r="I5301">
        <f>IFERROR(VLOOKUP(G5301,'NCES Match'!$A$2:$B$1307,2,FALSE),"")</f>
        <v>4816530</v>
      </c>
      <c r="J5301" cm="1">
        <f t="array" ref="J5301">IFERROR(_xlfn.IFS(B5301=2015,H5301/$O$13,B5301=2016,H5301/$O$14,B5301=2017,H5301/$O$15,B5301=2018,H5301/$O$16,B5301=2019,H5301/$O$17,B5301=2020,H5301/$O$18,B5301=2021,H5301/$O$19,B5301=2022,H5301/$O$20),"")</f>
        <v>1.7939642754738199E-3</v>
      </c>
      <c r="K5301" s="3" cm="1">
        <f t="array" ref="K5301">IFERROR(_xlfn.IFS(B5301=2015,J5301*$P$4,B5301=2016,J5301*$P$5,B5301=2017,J5301*$P$6,B5301=2018,J5301*$P$7,B5301=2019,J5301*$P$8,B5301=2020,J5301*$P$9,B5301=2021,J5301*$P$10,B5301=2022,J5301*$P$11),"")</f>
        <v>3117777.1018042215</v>
      </c>
      <c r="L5301" s="3">
        <f t="shared" si="83"/>
        <v>5951038.101804221</v>
      </c>
    </row>
    <row r="5302" spans="1:12">
      <c r="A5302">
        <v>4816530</v>
      </c>
      <c r="B5302">
        <v>2020</v>
      </c>
      <c r="D5302" t="s">
        <v>1119</v>
      </c>
      <c r="E5302" t="s">
        <v>1120</v>
      </c>
      <c r="F5302" t="s">
        <v>4230</v>
      </c>
      <c r="G5302" t="s">
        <v>1121</v>
      </c>
      <c r="H5302" s="5">
        <v>3103567</v>
      </c>
      <c r="I5302">
        <f>IFERROR(VLOOKUP(G5302,'NCES Match'!$A$2:$B$1307,2,FALSE),"")</f>
        <v>4816530</v>
      </c>
      <c r="J5302" cm="1">
        <f t="array" ref="J5302">IFERROR(_xlfn.IFS(B5302=2015,H5302/$O$13,B5302=2016,H5302/$O$14,B5302=2017,H5302/$O$15,B5302=2018,H5302/$O$16,B5302=2019,H5302/$O$17,B5302=2020,H5302/$O$18,B5302=2021,H5302/$O$19,B5302=2022,H5302/$O$20),"")</f>
        <v>1.6818464286759915E-3</v>
      </c>
      <c r="K5302" s="3" cm="1">
        <f t="array" ref="K5302">IFERROR(_xlfn.IFS(B5302=2015,J5302*$P$4,B5302=2016,J5302*$P$5,B5302=2017,J5302*$P$6,B5302=2018,J5302*$P$7,B5302=2019,J5302*$P$8,B5302=2020,J5302*$P$9,B5302=2021,J5302*$P$10,B5302=2022,J5302*$P$11),"")</f>
        <v>3545337.0060466868</v>
      </c>
      <c r="L5302" s="3">
        <f t="shared" si="83"/>
        <v>6648904.0060466863</v>
      </c>
    </row>
    <row r="5303" spans="1:12">
      <c r="A5303">
        <v>4816530</v>
      </c>
      <c r="B5303">
        <v>2021</v>
      </c>
      <c r="D5303" t="s">
        <v>1119</v>
      </c>
      <c r="E5303" t="s">
        <v>1120</v>
      </c>
      <c r="F5303" t="s">
        <v>4101</v>
      </c>
      <c r="G5303" t="s">
        <v>1121</v>
      </c>
      <c r="H5303" s="5">
        <v>3281647.8</v>
      </c>
      <c r="I5303">
        <f>IFERROR(VLOOKUP(G5303,'NCES Match'!$A$2:$B$1307,2,FALSE),"")</f>
        <v>4816530</v>
      </c>
      <c r="J5303" cm="1">
        <f t="array" ref="J5303">IFERROR(_xlfn.IFS(B5303=2015,H5303/$O$13,B5303=2016,H5303/$O$14,B5303=2017,H5303/$O$15,B5303=2018,H5303/$O$16,B5303=2019,H5303/$O$17,B5303=2020,H5303/$O$18,B5303=2021,H5303/$O$19,B5303=2022,H5303/$O$20),"")</f>
        <v>1.6790321768324339E-3</v>
      </c>
      <c r="K5303" s="3" cm="1">
        <f t="array" ref="K5303">IFERROR(_xlfn.IFS(B5303=2015,J5303*$P$4,B5303=2016,J5303*$P$5,B5303=2017,J5303*$P$6,B5303=2018,J5303*$P$7,B5303=2019,J5303*$P$8,B5303=2020,J5303*$P$9,B5303=2021,J5303*$P$10,B5303=2022,J5303*$P$11),"")</f>
        <v>3594057.8551716246</v>
      </c>
      <c r="L5303" s="3">
        <f t="shared" si="83"/>
        <v>6875705.6551716244</v>
      </c>
    </row>
    <row r="5304" spans="1:12">
      <c r="A5304">
        <v>4816530</v>
      </c>
      <c r="B5304">
        <v>2022</v>
      </c>
      <c r="D5304" t="s">
        <v>1119</v>
      </c>
      <c r="E5304" t="s">
        <v>1120</v>
      </c>
      <c r="F5304" t="s">
        <v>4101</v>
      </c>
      <c r="G5304" t="s">
        <v>1121</v>
      </c>
      <c r="H5304" s="5">
        <v>3735513.82</v>
      </c>
      <c r="I5304">
        <f>IFERROR(VLOOKUP(G5304,'NCES Match'!$A$2:$B$1307,2,FALSE),"")</f>
        <v>4816530</v>
      </c>
      <c r="J5304" cm="1">
        <f t="array" ref="J5304">IFERROR(_xlfn.IFS(B5304=2015,H5304/$O$13,B5304=2016,H5304/$O$14,B5304=2017,H5304/$O$15,B5304=2018,H5304/$O$16,B5304=2019,H5304/$O$17,B5304=2020,H5304/$O$18,B5304=2021,H5304/$O$19,B5304=2022,H5304/$O$20),"")</f>
        <v>1.6407521360219115E-3</v>
      </c>
      <c r="K5304" s="3" cm="1">
        <f t="array" ref="K5304">IFERROR(_xlfn.IFS(B5304=2015,J5304*$P$4,B5304=2016,J5304*$P$5,B5304=2017,J5304*$P$6,B5304=2018,J5304*$P$7,B5304=2019,J5304*$P$8,B5304=2020,J5304*$P$9,B5304=2021,J5304*$P$10,B5304=2022,J5304*$P$11),"")</f>
        <v>3533331.8419813868</v>
      </c>
      <c r="L5304" s="3">
        <f t="shared" si="83"/>
        <v>7268845.6619813871</v>
      </c>
    </row>
    <row r="5305" spans="1:12">
      <c r="A5305">
        <v>4816530</v>
      </c>
      <c r="B5305">
        <v>2023</v>
      </c>
      <c r="D5305" t="s">
        <v>1119</v>
      </c>
      <c r="E5305" t="s">
        <v>1120</v>
      </c>
      <c r="F5305" t="s">
        <v>4101</v>
      </c>
      <c r="G5305" t="s">
        <v>1121</v>
      </c>
      <c r="H5305" s="5">
        <v>4760669.6500000004</v>
      </c>
      <c r="I5305">
        <f>IFERROR(VLOOKUP(G5305,'NCES Match'!$A$2:$B$1307,2,FALSE),"")</f>
        <v>4816530</v>
      </c>
      <c r="J5305" t="str" cm="1">
        <f t="array" ref="J5305">IFERROR(_xlfn.IFS(B5305=2015,H5305/$O$13,B5305=2016,H5305/$O$14,B5305=2017,H5305/$O$15,B5305=2018,H5305/$O$16,B5305=2019,H5305/$O$17,B5305=2020,H5305/$O$18,B5305=2021,H5305/$O$19,B5305=2022,H5305/$O$20),"")</f>
        <v/>
      </c>
      <c r="K5305" s="3" t="str" cm="1">
        <f t="array" ref="K5305">IFERROR(_xlfn.IFS(B5305=2015,J5305*$P$4,B5305=2016,J5305*$P$5,B5305=2017,J5305*$P$6,B5305=2018,J5305*$P$7,B5305=2019,J5305*$P$8,B5305=2020,J5305*$P$9,B5305=2021,J5305*$P$10,B5305=2022,J5305*$P$11),"")</f>
        <v/>
      </c>
      <c r="L5305" s="3">
        <f t="shared" si="83"/>
        <v>4760669.6500000004</v>
      </c>
    </row>
    <row r="5306" spans="1:12">
      <c r="A5306">
        <v>4820250</v>
      </c>
      <c r="B5306">
        <v>2015</v>
      </c>
      <c r="C5306" t="s">
        <v>381</v>
      </c>
      <c r="D5306" t="s">
        <v>1397</v>
      </c>
      <c r="E5306" t="s">
        <v>1398</v>
      </c>
      <c r="G5306" t="s">
        <v>1399</v>
      </c>
      <c r="H5306" s="5">
        <v>4137549.5</v>
      </c>
      <c r="I5306">
        <f>IFERROR(VLOOKUP(G5306,'NCES Match'!$A$2:$B$1307,2,FALSE),"")</f>
        <v>4820250</v>
      </c>
      <c r="J5306" cm="1">
        <f t="array" ref="J5306">IFERROR(_xlfn.IFS(B5306=2015,H5306/$O$13,B5306=2016,H5306/$O$14,B5306=2017,H5306/$O$15,B5306=2018,H5306/$O$16,B5306=2019,H5306/$O$17,B5306=2020,H5306/$O$18,B5306=2021,H5306/$O$19,B5306=2022,H5306/$O$20),"")</f>
        <v>3.241371822720834E-3</v>
      </c>
      <c r="K5306" s="3" cm="1">
        <f t="array" ref="K5306">IFERROR(_xlfn.IFS(B5306=2015,J5306*$P$4,B5306=2016,J5306*$P$5,B5306=2017,J5306*$P$6,B5306=2018,J5306*$P$7,B5306=2019,J5306*$P$8,B5306=2020,J5306*$P$9,B5306=2021,J5306*$P$10,B5306=2022,J5306*$P$11),"")</f>
        <v>5158588.1133834496</v>
      </c>
      <c r="L5306" s="3">
        <f t="shared" si="83"/>
        <v>9296137.6133834496</v>
      </c>
    </row>
    <row r="5307" spans="1:12">
      <c r="A5307">
        <v>4820250</v>
      </c>
      <c r="B5307">
        <v>2016</v>
      </c>
      <c r="C5307" t="s">
        <v>4102</v>
      </c>
      <c r="D5307" t="s">
        <v>1397</v>
      </c>
      <c r="E5307" t="s">
        <v>1398</v>
      </c>
      <c r="F5307" t="s">
        <v>4101</v>
      </c>
      <c r="G5307" t="s">
        <v>1399</v>
      </c>
      <c r="H5307" s="5">
        <v>4714247</v>
      </c>
      <c r="I5307">
        <f>IFERROR(VLOOKUP(G5307,'NCES Match'!$A$2:$B$1307,2,FALSE),"")</f>
        <v>4820250</v>
      </c>
      <c r="J5307" cm="1">
        <f t="array" ref="J5307">IFERROR(_xlfn.IFS(B5307=2015,H5307/$O$13,B5307=2016,H5307/$O$14,B5307=2017,H5307/$O$15,B5307=2018,H5307/$O$16,B5307=2019,H5307/$O$17,B5307=2020,H5307/$O$18,B5307=2021,H5307/$O$19,B5307=2022,H5307/$O$20),"")</f>
        <v>3.3747734274074846E-3</v>
      </c>
      <c r="K5307" s="3" cm="1">
        <f t="array" ref="K5307">IFERROR(_xlfn.IFS(B5307=2015,J5307*$P$4,B5307=2016,J5307*$P$5,B5307=2017,J5307*$P$6,B5307=2018,J5307*$P$7,B5307=2019,J5307*$P$8,B5307=2020,J5307*$P$9,B5307=2021,J5307*$P$10,B5307=2022,J5307*$P$11),"")</f>
        <v>5654875.8098840406</v>
      </c>
      <c r="L5307" s="3">
        <f t="shared" si="83"/>
        <v>10369122.809884042</v>
      </c>
    </row>
    <row r="5308" spans="1:12">
      <c r="A5308">
        <v>4820250</v>
      </c>
      <c r="B5308">
        <v>2017</v>
      </c>
      <c r="D5308" t="s">
        <v>1397</v>
      </c>
      <c r="E5308" t="s">
        <v>1398</v>
      </c>
      <c r="F5308" t="s">
        <v>4101</v>
      </c>
      <c r="G5308" t="s">
        <v>1399</v>
      </c>
      <c r="H5308" s="5">
        <v>5000919</v>
      </c>
      <c r="I5308">
        <f>IFERROR(VLOOKUP(G5308,'NCES Match'!$A$2:$B$1307,2,FALSE),"")</f>
        <v>4820250</v>
      </c>
      <c r="J5308" cm="1">
        <f t="array" ref="J5308">IFERROR(_xlfn.IFS(B5308=2015,H5308/$O$13,B5308=2016,H5308/$O$14,B5308=2017,H5308/$O$15,B5308=2018,H5308/$O$16,B5308=2019,H5308/$O$17,B5308=2020,H5308/$O$18,B5308=2021,H5308/$O$19,B5308=2022,H5308/$O$20),"")</f>
        <v>3.4478274273214058E-3</v>
      </c>
      <c r="K5308" s="3" cm="1">
        <f t="array" ref="K5308">IFERROR(_xlfn.IFS(B5308=2015,J5308*$P$4,B5308=2016,J5308*$P$5,B5308=2017,J5308*$P$6,B5308=2018,J5308*$P$7,B5308=2019,J5308*$P$8,B5308=2020,J5308*$P$9,B5308=2021,J5308*$P$10,B5308=2022,J5308*$P$11),"")</f>
        <v>5855265.4190804409</v>
      </c>
      <c r="L5308" s="3">
        <f t="shared" si="83"/>
        <v>10856184.41908044</v>
      </c>
    </row>
    <row r="5309" spans="1:12">
      <c r="A5309">
        <v>4820250</v>
      </c>
      <c r="B5309">
        <v>2018</v>
      </c>
      <c r="D5309" t="s">
        <v>1397</v>
      </c>
      <c r="E5309" t="s">
        <v>1398</v>
      </c>
      <c r="F5309" t="s">
        <v>4101</v>
      </c>
      <c r="G5309" t="s">
        <v>1399</v>
      </c>
      <c r="H5309" s="5">
        <v>5211932</v>
      </c>
      <c r="I5309">
        <f>IFERROR(VLOOKUP(G5309,'NCES Match'!$A$2:$B$1307,2,FALSE),"")</f>
        <v>4820250</v>
      </c>
      <c r="J5309" cm="1">
        <f t="array" ref="J5309">IFERROR(_xlfn.IFS(B5309=2015,H5309/$O$13,B5309=2016,H5309/$O$14,B5309=2017,H5309/$O$15,B5309=2018,H5309/$O$16,B5309=2019,H5309/$O$17,B5309=2020,H5309/$O$18,B5309=2021,H5309/$O$19,B5309=2022,H5309/$O$20),"")</f>
        <v>3.401092273729301E-3</v>
      </c>
      <c r="K5309" s="3" cm="1">
        <f t="array" ref="K5309">IFERROR(_xlfn.IFS(B5309=2015,J5309*$P$4,B5309=2016,J5309*$P$5,B5309=2017,J5309*$P$6,B5309=2018,J5309*$P$7,B5309=2019,J5309*$P$8,B5309=2020,J5309*$P$9,B5309=2021,J5309*$P$10,B5309=2022,J5309*$P$11),"")</f>
        <v>5839176.4855260104</v>
      </c>
      <c r="L5309" s="3">
        <f t="shared" si="83"/>
        <v>11051108.48552601</v>
      </c>
    </row>
    <row r="5310" spans="1:12">
      <c r="A5310">
        <v>4820250</v>
      </c>
      <c r="B5310">
        <v>2019</v>
      </c>
      <c r="D5310" t="s">
        <v>1397</v>
      </c>
      <c r="E5310" t="s">
        <v>1398</v>
      </c>
      <c r="F5310" t="s">
        <v>4101</v>
      </c>
      <c r="G5310" t="s">
        <v>1399</v>
      </c>
      <c r="H5310" s="5">
        <v>5485670</v>
      </c>
      <c r="I5310">
        <f>IFERROR(VLOOKUP(G5310,'NCES Match'!$A$2:$B$1307,2,FALSE),"")</f>
        <v>4820250</v>
      </c>
      <c r="J5310" cm="1">
        <f t="array" ref="J5310">IFERROR(_xlfn.IFS(B5310=2015,H5310/$O$13,B5310=2016,H5310/$O$14,B5310=2017,H5310/$O$15,B5310=2018,H5310/$O$16,B5310=2019,H5310/$O$17,B5310=2020,H5310/$O$18,B5310=2021,H5310/$O$19,B5310=2022,H5310/$O$20),"")</f>
        <v>3.4734166767687374E-3</v>
      </c>
      <c r="K5310" s="3" cm="1">
        <f t="array" ref="K5310">IFERROR(_xlfn.IFS(B5310=2015,J5310*$P$4,B5310=2016,J5310*$P$5,B5310=2017,J5310*$P$6,B5310=2018,J5310*$P$7,B5310=2019,J5310*$P$8,B5310=2020,J5310*$P$9,B5310=2021,J5310*$P$10,B5310=2022,J5310*$P$11),"")</f>
        <v>6036541.0437140679</v>
      </c>
      <c r="L5310" s="3">
        <f t="shared" si="83"/>
        <v>11522211.043714069</v>
      </c>
    </row>
    <row r="5311" spans="1:12">
      <c r="A5311">
        <v>4820250</v>
      </c>
      <c r="B5311">
        <v>2020</v>
      </c>
      <c r="D5311" t="s">
        <v>1397</v>
      </c>
      <c r="E5311" t="s">
        <v>1398</v>
      </c>
      <c r="F5311" t="s">
        <v>4230</v>
      </c>
      <c r="G5311" t="s">
        <v>1399</v>
      </c>
      <c r="H5311" s="5">
        <v>6136182</v>
      </c>
      <c r="I5311">
        <f>IFERROR(VLOOKUP(G5311,'NCES Match'!$A$2:$B$1307,2,FALSE),"")</f>
        <v>4820250</v>
      </c>
      <c r="J5311" cm="1">
        <f t="array" ref="J5311">IFERROR(_xlfn.IFS(B5311=2015,H5311/$O$13,B5311=2016,H5311/$O$14,B5311=2017,H5311/$O$15,B5311=2018,H5311/$O$16,B5311=2019,H5311/$O$17,B5311=2020,H5311/$O$18,B5311=2021,H5311/$O$19,B5311=2022,H5311/$O$20),"")</f>
        <v>3.3252434319626105E-3</v>
      </c>
      <c r="K5311" s="3" cm="1">
        <f t="array" ref="K5311">IFERROR(_xlfn.IFS(B5311=2015,J5311*$P$4,B5311=2016,J5311*$P$5,B5311=2017,J5311*$P$6,B5311=2018,J5311*$P$7,B5311=2019,J5311*$P$8,B5311=2020,J5311*$P$9,B5311=2021,J5311*$P$10,B5311=2022,J5311*$P$11),"")</f>
        <v>7009622.5151374443</v>
      </c>
      <c r="L5311" s="3">
        <f t="shared" si="83"/>
        <v>13145804.515137445</v>
      </c>
    </row>
    <row r="5312" spans="1:12">
      <c r="A5312">
        <v>4820250</v>
      </c>
      <c r="B5312">
        <v>2021</v>
      </c>
      <c r="D5312" t="s">
        <v>1397</v>
      </c>
      <c r="E5312" t="s">
        <v>1398</v>
      </c>
      <c r="F5312" t="s">
        <v>4101</v>
      </c>
      <c r="G5312" t="s">
        <v>1399</v>
      </c>
      <c r="H5312" s="5">
        <v>6424686.4100000001</v>
      </c>
      <c r="I5312">
        <f>IFERROR(VLOOKUP(G5312,'NCES Match'!$A$2:$B$1307,2,FALSE),"")</f>
        <v>4820250</v>
      </c>
      <c r="J5312" cm="1">
        <f t="array" ref="J5312">IFERROR(_xlfn.IFS(B5312=2015,H5312/$O$13,B5312=2016,H5312/$O$14,B5312=2017,H5312/$O$15,B5312=2018,H5312/$O$16,B5312=2019,H5312/$O$17,B5312=2020,H5312/$O$18,B5312=2021,H5312/$O$19,B5312=2022,H5312/$O$20),"")</f>
        <v>3.2871459296905828E-3</v>
      </c>
      <c r="K5312" s="3" cm="1">
        <f t="array" ref="K5312">IFERROR(_xlfn.IFS(B5312=2015,J5312*$P$4,B5312=2016,J5312*$P$5,B5312=2017,J5312*$P$6,B5312=2018,J5312*$P$7,B5312=2019,J5312*$P$8,B5312=2020,J5312*$P$9,B5312=2021,J5312*$P$10,B5312=2022,J5312*$P$11),"")</f>
        <v>7036311.044370723</v>
      </c>
      <c r="L5312" s="3">
        <f t="shared" si="83"/>
        <v>13460997.454370722</v>
      </c>
    </row>
    <row r="5313" spans="1:12">
      <c r="A5313">
        <v>4820250</v>
      </c>
      <c r="B5313">
        <v>2022</v>
      </c>
      <c r="D5313" t="s">
        <v>1397</v>
      </c>
      <c r="E5313" t="s">
        <v>1398</v>
      </c>
      <c r="F5313" t="s">
        <v>4101</v>
      </c>
      <c r="G5313" t="s">
        <v>1399</v>
      </c>
      <c r="H5313" s="5">
        <v>7423776.6399999997</v>
      </c>
      <c r="I5313">
        <f>IFERROR(VLOOKUP(G5313,'NCES Match'!$A$2:$B$1307,2,FALSE),"")</f>
        <v>4820250</v>
      </c>
      <c r="J5313" cm="1">
        <f t="array" ref="J5313">IFERROR(_xlfn.IFS(B5313=2015,H5313/$O$13,B5313=2016,H5313/$O$14,B5313=2017,H5313/$O$15,B5313=2018,H5313/$O$16,B5313=2019,H5313/$O$17,B5313=2020,H5313/$O$18,B5313=2021,H5313/$O$19,B5313=2022,H5313/$O$20),"")</f>
        <v>3.2607501849449905E-3</v>
      </c>
      <c r="K5313" s="3" cm="1">
        <f t="array" ref="K5313">IFERROR(_xlfn.IFS(B5313=2015,J5313*$P$4,B5313=2016,J5313*$P$5,B5313=2017,J5313*$P$6,B5313=2018,J5313*$P$7,B5313=2019,J5313*$P$8,B5313=2020,J5313*$P$9,B5313=2021,J5313*$P$10,B5313=2022,J5313*$P$11),"")</f>
        <v>7021970.1100903945</v>
      </c>
      <c r="L5313" s="3">
        <f t="shared" si="83"/>
        <v>14445746.750090394</v>
      </c>
    </row>
    <row r="5314" spans="1:12">
      <c r="A5314">
        <v>4820250</v>
      </c>
      <c r="B5314">
        <v>2023</v>
      </c>
      <c r="D5314" t="s">
        <v>1397</v>
      </c>
      <c r="E5314" t="s">
        <v>1398</v>
      </c>
      <c r="F5314" t="s">
        <v>4101</v>
      </c>
      <c r="G5314" t="s">
        <v>1399</v>
      </c>
      <c r="H5314" s="5">
        <v>8424096.5399999991</v>
      </c>
      <c r="I5314">
        <f>IFERROR(VLOOKUP(G5314,'NCES Match'!$A$2:$B$1307,2,FALSE),"")</f>
        <v>4820250</v>
      </c>
      <c r="J5314" t="str" cm="1">
        <f t="array" ref="J5314">IFERROR(_xlfn.IFS(B5314=2015,H5314/$O$13,B5314=2016,H5314/$O$14,B5314=2017,H5314/$O$15,B5314=2018,H5314/$O$16,B5314=2019,H5314/$O$17,B5314=2020,H5314/$O$18,B5314=2021,H5314/$O$19,B5314=2022,H5314/$O$20),"")</f>
        <v/>
      </c>
      <c r="K5314" s="3" t="str" cm="1">
        <f t="array" ref="K5314">IFERROR(_xlfn.IFS(B5314=2015,J5314*$P$4,B5314=2016,J5314*$P$5,B5314=2017,J5314*$P$6,B5314=2018,J5314*$P$7,B5314=2019,J5314*$P$8,B5314=2020,J5314*$P$9,B5314=2021,J5314*$P$10,B5314=2022,J5314*$P$11),"")</f>
        <v/>
      </c>
      <c r="L5314" s="3">
        <f t="shared" si="83"/>
        <v>8424096.5399999991</v>
      </c>
    </row>
    <row r="5315" spans="1:12">
      <c r="A5315">
        <v>4821150</v>
      </c>
      <c r="B5315">
        <v>2015</v>
      </c>
      <c r="C5315" t="s">
        <v>381</v>
      </c>
      <c r="D5315" t="s">
        <v>1466</v>
      </c>
      <c r="E5315" t="s">
        <v>1467</v>
      </c>
      <c r="G5315" t="s">
        <v>1468</v>
      </c>
      <c r="H5315" s="5">
        <v>4821149.46</v>
      </c>
      <c r="I5315">
        <f>IFERROR(VLOOKUP(G5315,'NCES Match'!$A$2:$B$1307,2,FALSE),"")</f>
        <v>4821150</v>
      </c>
      <c r="J5315" cm="1">
        <f t="array" ref="J5315">IFERROR(_xlfn.IFS(B5315=2015,H5315/$O$13,B5315=2016,H5315/$O$14,B5315=2017,H5315/$O$15,B5315=2018,H5315/$O$16,B5315=2019,H5315/$O$17,B5315=2020,H5315/$O$18,B5315=2021,H5315/$O$19,B5315=2022,H5315/$O$20),"")</f>
        <v>3.7769065996116212E-3</v>
      </c>
      <c r="K5315" s="3" cm="1">
        <f t="array" ref="K5315">IFERROR(_xlfn.IFS(B5315=2015,J5315*$P$4,B5315=2016,J5315*$P$5,B5315=2017,J5315*$P$6,B5315=2018,J5315*$P$7,B5315=2019,J5315*$P$8,B5315=2020,J5315*$P$9,B5315=2021,J5315*$P$10,B5315=2022,J5315*$P$11),"")</f>
        <v>6010882.6002446702</v>
      </c>
      <c r="L5315" s="3">
        <f t="shared" ref="L5315:L5378" si="84">SUM(H5315,K5315)</f>
        <v>10832032.06024467</v>
      </c>
    </row>
    <row r="5316" spans="1:12">
      <c r="A5316">
        <v>4821150</v>
      </c>
      <c r="B5316">
        <v>2016</v>
      </c>
      <c r="C5316" t="s">
        <v>4102</v>
      </c>
      <c r="D5316" t="s">
        <v>1466</v>
      </c>
      <c r="E5316" t="s">
        <v>1467</v>
      </c>
      <c r="F5316" t="s">
        <v>4101</v>
      </c>
      <c r="G5316" t="s">
        <v>1468</v>
      </c>
      <c r="H5316" s="5">
        <v>4811423</v>
      </c>
      <c r="I5316">
        <f>IFERROR(VLOOKUP(G5316,'NCES Match'!$A$2:$B$1307,2,FALSE),"")</f>
        <v>4821150</v>
      </c>
      <c r="J5316" cm="1">
        <f t="array" ref="J5316">IFERROR(_xlfn.IFS(B5316=2015,H5316/$O$13,B5316=2016,H5316/$O$14,B5316=2017,H5316/$O$15,B5316=2018,H5316/$O$16,B5316=2019,H5316/$O$17,B5316=2020,H5316/$O$18,B5316=2021,H5316/$O$19,B5316=2022,H5316/$O$20),"")</f>
        <v>3.4443385101411111E-3</v>
      </c>
      <c r="K5316" s="3" cm="1">
        <f t="array" ref="K5316">IFERROR(_xlfn.IFS(B5316=2015,J5316*$P$4,B5316=2016,J5316*$P$5,B5316=2017,J5316*$P$6,B5316=2018,J5316*$P$7,B5316=2019,J5316*$P$8,B5316=2020,J5316*$P$9,B5316=2021,J5316*$P$10,B5316=2022,J5316*$P$11),"")</f>
        <v>5771441.2362822108</v>
      </c>
      <c r="L5316" s="3">
        <f t="shared" si="84"/>
        <v>10582864.236282211</v>
      </c>
    </row>
    <row r="5317" spans="1:12">
      <c r="A5317">
        <v>4821150</v>
      </c>
      <c r="B5317">
        <v>2017</v>
      </c>
      <c r="D5317" t="s">
        <v>1466</v>
      </c>
      <c r="E5317" t="s">
        <v>1467</v>
      </c>
      <c r="F5317" t="s">
        <v>4101</v>
      </c>
      <c r="G5317" t="s">
        <v>1468</v>
      </c>
      <c r="H5317" s="5">
        <v>4754544</v>
      </c>
      <c r="I5317">
        <f>IFERROR(VLOOKUP(G5317,'NCES Match'!$A$2:$B$1307,2,FALSE),"")</f>
        <v>4821150</v>
      </c>
      <c r="J5317" cm="1">
        <f t="array" ref="J5317">IFERROR(_xlfn.IFS(B5317=2015,H5317/$O$13,B5317=2016,H5317/$O$14,B5317=2017,H5317/$O$15,B5317=2018,H5317/$O$16,B5317=2019,H5317/$O$17,B5317=2020,H5317/$O$18,B5317=2021,H5317/$O$19,B5317=2022,H5317/$O$20),"")</f>
        <v>3.2779669511956554E-3</v>
      </c>
      <c r="K5317" s="3" cm="1">
        <f t="array" ref="K5317">IFERROR(_xlfn.IFS(B5317=2015,J5317*$P$4,B5317=2016,J5317*$P$5,B5317=2017,J5317*$P$6,B5317=2018,J5317*$P$7,B5317=2019,J5317*$P$8,B5317=2020,J5317*$P$9,B5317=2021,J5317*$P$10,B5317=2022,J5317*$P$11),"")</f>
        <v>5566800.2354560019</v>
      </c>
      <c r="L5317" s="3">
        <f t="shared" si="84"/>
        <v>10321344.235456001</v>
      </c>
    </row>
    <row r="5318" spans="1:12">
      <c r="A5318">
        <v>4821150</v>
      </c>
      <c r="B5318">
        <v>2018</v>
      </c>
      <c r="D5318" t="s">
        <v>1466</v>
      </c>
      <c r="E5318" t="s">
        <v>1467</v>
      </c>
      <c r="F5318" t="s">
        <v>4101</v>
      </c>
      <c r="G5318" t="s">
        <v>1468</v>
      </c>
      <c r="H5318" s="5">
        <v>5277315</v>
      </c>
      <c r="I5318">
        <f>IFERROR(VLOOKUP(G5318,'NCES Match'!$A$2:$B$1307,2,FALSE),"")</f>
        <v>4821150</v>
      </c>
      <c r="J5318" cm="1">
        <f t="array" ref="J5318">IFERROR(_xlfn.IFS(B5318=2015,H5318/$O$13,B5318=2016,H5318/$O$14,B5318=2017,H5318/$O$15,B5318=2018,H5318/$O$16,B5318=2019,H5318/$O$17,B5318=2020,H5318/$O$18,B5318=2021,H5318/$O$19,B5318=2022,H5318/$O$20),"")</f>
        <v>3.4437585280344689E-3</v>
      </c>
      <c r="K5318" s="3" cm="1">
        <f t="array" ref="K5318">IFERROR(_xlfn.IFS(B5318=2015,J5318*$P$4,B5318=2016,J5318*$P$5,B5318=2017,J5318*$P$6,B5318=2018,J5318*$P$7,B5318=2019,J5318*$P$8,B5318=2020,J5318*$P$9,B5318=2021,J5318*$P$10,B5318=2022,J5318*$P$11),"")</f>
        <v>5912428.1849252246</v>
      </c>
      <c r="L5318" s="3">
        <f t="shared" si="84"/>
        <v>11189743.184925225</v>
      </c>
    </row>
    <row r="5319" spans="1:12">
      <c r="A5319">
        <v>4821150</v>
      </c>
      <c r="B5319">
        <v>2019</v>
      </c>
      <c r="D5319" t="s">
        <v>1466</v>
      </c>
      <c r="E5319" t="s">
        <v>1467</v>
      </c>
      <c r="F5319" t="s">
        <v>4101</v>
      </c>
      <c r="G5319" t="s">
        <v>1468</v>
      </c>
      <c r="H5319" s="5">
        <v>5712541</v>
      </c>
      <c r="I5319">
        <f>IFERROR(VLOOKUP(G5319,'NCES Match'!$A$2:$B$1307,2,FALSE),"")</f>
        <v>4821150</v>
      </c>
      <c r="J5319" cm="1">
        <f t="array" ref="J5319">IFERROR(_xlfn.IFS(B5319=2015,H5319/$O$13,B5319=2016,H5319/$O$14,B5319=2017,H5319/$O$15,B5319=2018,H5319/$O$16,B5319=2019,H5319/$O$17,B5319=2020,H5319/$O$18,B5319=2021,H5319/$O$19,B5319=2022,H5319/$O$20),"")</f>
        <v>3.6170668625938418E-3</v>
      </c>
      <c r="K5319" s="3" cm="1">
        <f t="array" ref="K5319">IFERROR(_xlfn.IFS(B5319=2015,J5319*$P$4,B5319=2016,J5319*$P$5,B5319=2017,J5319*$P$6,B5319=2018,J5319*$P$7,B5319=2019,J5319*$P$8,B5319=2020,J5319*$P$9,B5319=2021,J5319*$P$10,B5319=2022,J5319*$P$11),"")</f>
        <v>6286194.4321111925</v>
      </c>
      <c r="L5319" s="3">
        <f t="shared" si="84"/>
        <v>11998735.432111192</v>
      </c>
    </row>
    <row r="5320" spans="1:12">
      <c r="A5320">
        <v>4821150</v>
      </c>
      <c r="B5320">
        <v>2020</v>
      </c>
      <c r="D5320" t="s">
        <v>1466</v>
      </c>
      <c r="E5320" t="s">
        <v>1467</v>
      </c>
      <c r="F5320" t="s">
        <v>4230</v>
      </c>
      <c r="G5320" t="s">
        <v>1468</v>
      </c>
      <c r="H5320" s="5">
        <v>6332067</v>
      </c>
      <c r="I5320">
        <f>IFERROR(VLOOKUP(G5320,'NCES Match'!$A$2:$B$1307,2,FALSE),"")</f>
        <v>4821150</v>
      </c>
      <c r="J5320" cm="1">
        <f t="array" ref="J5320">IFERROR(_xlfn.IFS(B5320=2015,H5320/$O$13,B5320=2016,H5320/$O$14,B5320=2017,H5320/$O$15,B5320=2018,H5320/$O$16,B5320=2019,H5320/$O$17,B5320=2020,H5320/$O$18,B5320=2021,H5320/$O$19,B5320=2022,H5320/$O$20),"")</f>
        <v>3.4313949948839833E-3</v>
      </c>
      <c r="K5320" s="3" cm="1">
        <f t="array" ref="K5320">IFERROR(_xlfn.IFS(B5320=2015,J5320*$P$4,B5320=2016,J5320*$P$5,B5320=2017,J5320*$P$6,B5320=2018,J5320*$P$7,B5320=2019,J5320*$P$8,B5320=2020,J5320*$P$9,B5320=2021,J5320*$P$10,B5320=2022,J5320*$P$11),"")</f>
        <v>7233390.3085923474</v>
      </c>
      <c r="L5320" s="3">
        <f t="shared" si="84"/>
        <v>13565457.308592347</v>
      </c>
    </row>
    <row r="5321" spans="1:12">
      <c r="A5321">
        <v>4821150</v>
      </c>
      <c r="B5321">
        <v>2021</v>
      </c>
      <c r="D5321" t="s">
        <v>1466</v>
      </c>
      <c r="E5321" t="s">
        <v>1467</v>
      </c>
      <c r="F5321" t="s">
        <v>4101</v>
      </c>
      <c r="G5321" t="s">
        <v>1468</v>
      </c>
      <c r="H5321" s="5">
        <v>6686377.3899999997</v>
      </c>
      <c r="I5321">
        <f>IFERROR(VLOOKUP(G5321,'NCES Match'!$A$2:$B$1307,2,FALSE),"")</f>
        <v>4821150</v>
      </c>
      <c r="J5321" cm="1">
        <f t="array" ref="J5321">IFERROR(_xlfn.IFS(B5321=2015,H5321/$O$13,B5321=2016,H5321/$O$14,B5321=2017,H5321/$O$15,B5321=2018,H5321/$O$16,B5321=2019,H5321/$O$17,B5321=2020,H5321/$O$18,B5321=2021,H5321/$O$19,B5321=2022,H5321/$O$20),"")</f>
        <v>3.4210382918772901E-3</v>
      </c>
      <c r="K5321" s="3" cm="1">
        <f t="array" ref="K5321">IFERROR(_xlfn.IFS(B5321=2015,J5321*$P$4,B5321=2016,J5321*$P$5,B5321=2017,J5321*$P$6,B5321=2018,J5321*$P$7,B5321=2019,J5321*$P$8,B5321=2020,J5321*$P$9,B5321=2021,J5321*$P$10,B5321=2022,J5321*$P$11),"")</f>
        <v>7322914.7811570289</v>
      </c>
      <c r="L5321" s="3">
        <f t="shared" si="84"/>
        <v>14009292.171157029</v>
      </c>
    </row>
    <row r="5322" spans="1:12">
      <c r="A5322">
        <v>4821150</v>
      </c>
      <c r="B5322">
        <v>2022</v>
      </c>
      <c r="D5322" t="s">
        <v>1466</v>
      </c>
      <c r="E5322" t="s">
        <v>1467</v>
      </c>
      <c r="F5322" t="s">
        <v>4101</v>
      </c>
      <c r="G5322" t="s">
        <v>1468</v>
      </c>
      <c r="H5322" s="5">
        <v>7423354.4500000002</v>
      </c>
      <c r="I5322">
        <f>IFERROR(VLOOKUP(G5322,'NCES Match'!$A$2:$B$1307,2,FALSE),"")</f>
        <v>4821150</v>
      </c>
      <c r="J5322" cm="1">
        <f t="array" ref="J5322">IFERROR(_xlfn.IFS(B5322=2015,H5322/$O$13,B5322=2016,H5322/$O$14,B5322=2017,H5322/$O$15,B5322=2018,H5322/$O$16,B5322=2019,H5322/$O$17,B5322=2020,H5322/$O$18,B5322=2021,H5322/$O$19,B5322=2022,H5322/$O$20),"")</f>
        <v>3.2605647461599438E-3</v>
      </c>
      <c r="K5322" s="3" cm="1">
        <f t="array" ref="K5322">IFERROR(_xlfn.IFS(B5322=2015,J5322*$P$4,B5322=2016,J5322*$P$5,B5322=2017,J5322*$P$6,B5322=2018,J5322*$P$7,B5322=2019,J5322*$P$8,B5322=2020,J5322*$P$9,B5322=2021,J5322*$P$10,B5322=2022,J5322*$P$11),"")</f>
        <v>7021570.7708181432</v>
      </c>
      <c r="L5322" s="3">
        <f t="shared" si="84"/>
        <v>14444925.220818143</v>
      </c>
    </row>
    <row r="5323" spans="1:12">
      <c r="A5323">
        <v>4821150</v>
      </c>
      <c r="B5323">
        <v>2023</v>
      </c>
      <c r="D5323" t="s">
        <v>1466</v>
      </c>
      <c r="E5323" t="s">
        <v>1467</v>
      </c>
      <c r="F5323" t="s">
        <v>4101</v>
      </c>
      <c r="G5323" t="s">
        <v>1468</v>
      </c>
      <c r="H5323" s="5">
        <v>9100827.5</v>
      </c>
      <c r="I5323">
        <f>IFERROR(VLOOKUP(G5323,'NCES Match'!$A$2:$B$1307,2,FALSE),"")</f>
        <v>4821150</v>
      </c>
      <c r="J5323" t="str" cm="1">
        <f t="array" ref="J5323">IFERROR(_xlfn.IFS(B5323=2015,H5323/$O$13,B5323=2016,H5323/$O$14,B5323=2017,H5323/$O$15,B5323=2018,H5323/$O$16,B5323=2019,H5323/$O$17,B5323=2020,H5323/$O$18,B5323=2021,H5323/$O$19,B5323=2022,H5323/$O$20),"")</f>
        <v/>
      </c>
      <c r="K5323" s="3" t="str" cm="1">
        <f t="array" ref="K5323">IFERROR(_xlfn.IFS(B5323=2015,J5323*$P$4,B5323=2016,J5323*$P$5,B5323=2017,J5323*$P$6,B5323=2018,J5323*$P$7,B5323=2019,J5323*$P$8,B5323=2020,J5323*$P$9,B5323=2021,J5323*$P$10,B5323=2022,J5323*$P$11),"")</f>
        <v/>
      </c>
      <c r="L5323" s="3">
        <f t="shared" si="84"/>
        <v>9100827.5</v>
      </c>
    </row>
    <row r="5324" spans="1:12">
      <c r="A5324">
        <v>4823640</v>
      </c>
      <c r="B5324">
        <v>2015</v>
      </c>
      <c r="C5324" t="s">
        <v>381</v>
      </c>
      <c r="D5324" t="s">
        <v>1681</v>
      </c>
      <c r="E5324" t="s">
        <v>1682</v>
      </c>
      <c r="G5324" t="s">
        <v>1683</v>
      </c>
      <c r="H5324" s="5">
        <v>25106855.620000001</v>
      </c>
      <c r="I5324">
        <f>IFERROR(VLOOKUP(G5324,'NCES Match'!$A$2:$B$1307,2,FALSE),"")</f>
        <v>4823640</v>
      </c>
      <c r="J5324" cm="1">
        <f t="array" ref="J5324">IFERROR(_xlfn.IFS(B5324=2015,H5324/$O$13,B5324=2016,H5324/$O$14,B5324=2017,H5324/$O$15,B5324=2018,H5324/$O$16,B5324=2019,H5324/$O$17,B5324=2020,H5324/$O$18,B5324=2021,H5324/$O$19,B5324=2022,H5324/$O$20),"")</f>
        <v>1.9668805017024744E-2</v>
      </c>
      <c r="K5324" s="3" cm="1">
        <f t="array" ref="K5324">IFERROR(_xlfn.IFS(B5324=2015,J5324*$P$4,B5324=2016,J5324*$P$5,B5324=2017,J5324*$P$6,B5324=2018,J5324*$P$7,B5324=2019,J5324*$P$8,B5324=2020,J5324*$P$9,B5324=2021,J5324*$P$10,B5324=2022,J5324*$P$11),"")</f>
        <v>31302568.577310428</v>
      </c>
      <c r="L5324" s="3">
        <f t="shared" si="84"/>
        <v>56409424.197310433</v>
      </c>
    </row>
    <row r="5325" spans="1:12">
      <c r="A5325">
        <v>4823640</v>
      </c>
      <c r="B5325">
        <v>2016</v>
      </c>
      <c r="C5325" t="s">
        <v>4102</v>
      </c>
      <c r="D5325" t="s">
        <v>1681</v>
      </c>
      <c r="E5325" t="s">
        <v>1682</v>
      </c>
      <c r="F5325" t="s">
        <v>4101</v>
      </c>
      <c r="G5325" t="s">
        <v>1683</v>
      </c>
      <c r="H5325" s="5">
        <f>55853824-1</f>
        <v>55853823</v>
      </c>
      <c r="I5325">
        <f>IFERROR(VLOOKUP(G5325,'NCES Match'!$A$2:$B$1307,2,FALSE),"")</f>
        <v>4823640</v>
      </c>
      <c r="J5325" cm="1">
        <f t="array" ref="J5325">IFERROR(_xlfn.IFS(B5325=2015,H5325/$O$13,B5325=2016,H5325/$O$14,B5325=2017,H5325/$O$15,B5325=2018,H5325/$O$16,B5325=2019,H5325/$O$17,B5325=2020,H5325/$O$18,B5325=2021,H5325/$O$19,B5325=2022,H5325/$O$20),"")</f>
        <v>3.998390361801598E-2</v>
      </c>
      <c r="K5325" s="3" cm="1">
        <f t="array" ref="K5325">IFERROR(_xlfn.IFS(B5325=2015,J5325*$P$4,B5325=2016,J5325*$P$5,B5325=2017,J5325*$P$6,B5325=2018,J5325*$P$7,B5325=2019,J5325*$P$8,B5325=2020,J5325*$P$9,B5325=2021,J5325*$P$10,B5325=2022,J5325*$P$11),"")</f>
        <v>66998278.319367833</v>
      </c>
      <c r="L5325" s="3">
        <f t="shared" si="84"/>
        <v>122852101.31936783</v>
      </c>
    </row>
    <row r="5326" spans="1:12">
      <c r="A5326">
        <v>4823640</v>
      </c>
      <c r="B5326">
        <v>2017</v>
      </c>
      <c r="D5326" t="s">
        <v>1681</v>
      </c>
      <c r="E5326" t="s">
        <v>1682</v>
      </c>
      <c r="F5326" t="s">
        <v>4101</v>
      </c>
      <c r="G5326" t="s">
        <v>1683</v>
      </c>
      <c r="H5326" s="5">
        <v>47629199</v>
      </c>
      <c r="I5326">
        <f>IFERROR(VLOOKUP(G5326,'NCES Match'!$A$2:$B$1307,2,FALSE),"")</f>
        <v>4823640</v>
      </c>
      <c r="J5326" cm="1">
        <f t="array" ref="J5326">IFERROR(_xlfn.IFS(B5326=2015,H5326/$O$13,B5326=2016,H5326/$O$14,B5326=2017,H5326/$O$15,B5326=2018,H5326/$O$16,B5326=2019,H5326/$O$17,B5326=2020,H5326/$O$18,B5326=2021,H5326/$O$19,B5326=2022,H5326/$O$20),"")</f>
        <v>3.2837416213609798E-2</v>
      </c>
      <c r="K5326" s="3" cm="1">
        <f t="array" ref="K5326">IFERROR(_xlfn.IFS(B5326=2015,J5326*$P$4,B5326=2016,J5326*$P$5,B5326=2017,J5326*$P$6,B5326=2018,J5326*$P$7,B5326=2019,J5326*$P$8,B5326=2020,J5326*$P$9,B5326=2021,J5326*$P$10,B5326=2022,J5326*$P$11),"")</f>
        <v>55766070.564870328</v>
      </c>
      <c r="L5326" s="3">
        <f t="shared" si="84"/>
        <v>103395269.56487033</v>
      </c>
    </row>
    <row r="5327" spans="1:12">
      <c r="A5327">
        <v>4823640</v>
      </c>
      <c r="B5327">
        <v>2018</v>
      </c>
      <c r="D5327" t="s">
        <v>1681</v>
      </c>
      <c r="E5327" t="s">
        <v>1682</v>
      </c>
      <c r="F5327" t="s">
        <v>4101</v>
      </c>
      <c r="G5327" t="s">
        <v>1683</v>
      </c>
      <c r="H5327" s="5">
        <v>41262602</v>
      </c>
      <c r="I5327">
        <f>IFERROR(VLOOKUP(G5327,'NCES Match'!$A$2:$B$1307,2,FALSE),"")</f>
        <v>4823640</v>
      </c>
      <c r="J5327" cm="1">
        <f t="array" ref="J5327">IFERROR(_xlfn.IFS(B5327=2015,H5327/$O$13,B5327=2016,H5327/$O$14,B5327=2017,H5327/$O$15,B5327=2018,H5327/$O$16,B5327=2019,H5327/$O$17,B5327=2020,H5327/$O$18,B5327=2021,H5327/$O$19,B5327=2022,H5327/$O$20),"")</f>
        <v>2.6926275487893395E-2</v>
      </c>
      <c r="K5327" s="3" cm="1">
        <f t="array" ref="K5327">IFERROR(_xlfn.IFS(B5327=2015,J5327*$P$4,B5327=2016,J5327*$P$5,B5327=2017,J5327*$P$6,B5327=2018,J5327*$P$7,B5327=2019,J5327*$P$8,B5327=2020,J5327*$P$9,B5327=2021,J5327*$P$10,B5327=2022,J5327*$P$11),"")</f>
        <v>46228464.862937294</v>
      </c>
      <c r="L5327" s="3">
        <f t="shared" si="84"/>
        <v>87491066.862937301</v>
      </c>
    </row>
    <row r="5328" spans="1:12">
      <c r="A5328">
        <v>4823640</v>
      </c>
      <c r="B5328">
        <v>2019</v>
      </c>
      <c r="D5328" t="s">
        <v>1681</v>
      </c>
      <c r="E5328" t="s">
        <v>1682</v>
      </c>
      <c r="F5328" t="s">
        <v>4101</v>
      </c>
      <c r="G5328" t="s">
        <v>1683</v>
      </c>
      <c r="H5328" s="5">
        <v>40013205</v>
      </c>
      <c r="I5328">
        <f>IFERROR(VLOOKUP(G5328,'NCES Match'!$A$2:$B$1307,2,FALSE),"")</f>
        <v>4823640</v>
      </c>
      <c r="J5328" cm="1">
        <f t="array" ref="J5328">IFERROR(_xlfn.IFS(B5328=2015,H5328/$O$13,B5328=2016,H5328/$O$14,B5328=2017,H5328/$O$15,B5328=2018,H5328/$O$16,B5328=2019,H5328/$O$17,B5328=2020,H5328/$O$18,B5328=2021,H5328/$O$19,B5328=2022,H5328/$O$20),"")</f>
        <v>2.5335562208074168E-2</v>
      </c>
      <c r="K5328" s="3" cm="1">
        <f t="array" ref="K5328">IFERROR(_xlfn.IFS(B5328=2015,J5328*$P$4,B5328=2016,J5328*$P$5,B5328=2017,J5328*$P$6,B5328=2018,J5328*$P$7,B5328=2019,J5328*$P$8,B5328=2020,J5328*$P$9,B5328=2021,J5328*$P$10,B5328=2022,J5328*$P$11),"")</f>
        <v>44031331.500627078</v>
      </c>
      <c r="L5328" s="3">
        <f t="shared" si="84"/>
        <v>84044536.500627071</v>
      </c>
    </row>
    <row r="5329" spans="1:12">
      <c r="A5329">
        <v>4823640</v>
      </c>
      <c r="B5329">
        <v>2020</v>
      </c>
      <c r="D5329" t="s">
        <v>1681</v>
      </c>
      <c r="E5329" t="s">
        <v>1682</v>
      </c>
      <c r="F5329" t="s">
        <v>4230</v>
      </c>
      <c r="G5329" t="s">
        <v>1683</v>
      </c>
      <c r="H5329" s="5">
        <v>42861145</v>
      </c>
      <c r="I5329">
        <f>IFERROR(VLOOKUP(G5329,'NCES Match'!$A$2:$B$1307,2,FALSE),"")</f>
        <v>4823640</v>
      </c>
      <c r="J5329" cm="1">
        <f t="array" ref="J5329">IFERROR(_xlfn.IFS(B5329=2015,H5329/$O$13,B5329=2016,H5329/$O$14,B5329=2017,H5329/$O$15,B5329=2018,H5329/$O$16,B5329=2019,H5329/$O$17,B5329=2020,H5329/$O$18,B5329=2021,H5329/$O$19,B5329=2022,H5329/$O$20),"")</f>
        <v>2.3226778621893401E-2</v>
      </c>
      <c r="K5329" s="3" cm="1">
        <f t="array" ref="K5329">IFERROR(_xlfn.IFS(B5329=2015,J5329*$P$4,B5329=2016,J5329*$P$5,B5329=2017,J5329*$P$6,B5329=2018,J5329*$P$7,B5329=2019,J5329*$P$8,B5329=2020,J5329*$P$9,B5329=2021,J5329*$P$10,B5329=2022,J5329*$P$11),"")</f>
        <v>48962114.71833311</v>
      </c>
      <c r="L5329" s="3">
        <f t="shared" si="84"/>
        <v>91823259.71833311</v>
      </c>
    </row>
    <row r="5330" spans="1:12">
      <c r="A5330">
        <v>4823640</v>
      </c>
      <c r="B5330">
        <v>2021</v>
      </c>
      <c r="D5330" t="s">
        <v>1681</v>
      </c>
      <c r="E5330" t="s">
        <v>1682</v>
      </c>
      <c r="F5330" t="s">
        <v>4101</v>
      </c>
      <c r="G5330" t="s">
        <v>1683</v>
      </c>
      <c r="H5330" s="5">
        <v>43849818.479999997</v>
      </c>
      <c r="I5330">
        <f>IFERROR(VLOOKUP(G5330,'NCES Match'!$A$2:$B$1307,2,FALSE),"")</f>
        <v>4823640</v>
      </c>
      <c r="J5330" cm="1">
        <f t="array" ref="J5330">IFERROR(_xlfn.IFS(B5330=2015,H5330/$O$13,B5330=2016,H5330/$O$14,B5330=2017,H5330/$O$15,B5330=2018,H5330/$O$16,B5330=2019,H5330/$O$17,B5330=2020,H5330/$O$18,B5330=2021,H5330/$O$19,B5330=2022,H5330/$O$20),"")</f>
        <v>2.2435453364672918E-2</v>
      </c>
      <c r="K5330" s="3" cm="1">
        <f t="array" ref="K5330">IFERROR(_xlfn.IFS(B5330=2015,J5330*$P$4,B5330=2016,J5330*$P$5,B5330=2017,J5330*$P$6,B5330=2018,J5330*$P$7,B5330=2019,J5330*$P$8,B5330=2020,J5330*$P$9,B5330=2021,J5330*$P$10,B5330=2022,J5330*$P$11),"")</f>
        <v>48024283.579698548</v>
      </c>
      <c r="L5330" s="3">
        <f t="shared" si="84"/>
        <v>91874102.059698552</v>
      </c>
    </row>
    <row r="5331" spans="1:12">
      <c r="A5331">
        <v>4823640</v>
      </c>
      <c r="B5331">
        <v>2022</v>
      </c>
      <c r="D5331" t="s">
        <v>1681</v>
      </c>
      <c r="E5331" t="s">
        <v>1682</v>
      </c>
      <c r="F5331" t="s">
        <v>4101</v>
      </c>
      <c r="G5331" t="s">
        <v>1683</v>
      </c>
      <c r="H5331" s="5">
        <v>55796737.950000003</v>
      </c>
      <c r="I5331">
        <f>IFERROR(VLOOKUP(G5331,'NCES Match'!$A$2:$B$1307,2,FALSE),"")</f>
        <v>4823640</v>
      </c>
      <c r="J5331" cm="1">
        <f t="array" ref="J5331">IFERROR(_xlfn.IFS(B5331=2015,H5331/$O$13,B5331=2016,H5331/$O$14,B5331=2017,H5331/$O$15,B5331=2018,H5331/$O$16,B5331=2019,H5331/$O$17,B5331=2020,H5331/$O$18,B5331=2021,H5331/$O$19,B5331=2022,H5331/$O$20),"")</f>
        <v>2.4507637071067602E-2</v>
      </c>
      <c r="K5331" s="3" cm="1">
        <f t="array" ref="K5331">IFERROR(_xlfn.IFS(B5331=2015,J5331*$P$4,B5331=2016,J5331*$P$5,B5331=2017,J5331*$P$6,B5331=2018,J5331*$P$7,B5331=2019,J5331*$P$8,B5331=2020,J5331*$P$9,B5331=2021,J5331*$P$10,B5331=2022,J5331*$P$11),"")</f>
        <v>52776779.949759692</v>
      </c>
      <c r="L5331" s="3">
        <f t="shared" si="84"/>
        <v>108573517.89975969</v>
      </c>
    </row>
    <row r="5332" spans="1:12">
      <c r="A5332">
        <v>4823640</v>
      </c>
      <c r="B5332">
        <v>2023</v>
      </c>
      <c r="D5332" t="s">
        <v>1681</v>
      </c>
      <c r="E5332" t="s">
        <v>1682</v>
      </c>
      <c r="F5332" t="s">
        <v>4101</v>
      </c>
      <c r="G5332" t="s">
        <v>1683</v>
      </c>
      <c r="H5332" s="5">
        <v>73733552.709999993</v>
      </c>
      <c r="I5332">
        <f>IFERROR(VLOOKUP(G5332,'NCES Match'!$A$2:$B$1307,2,FALSE),"")</f>
        <v>4823640</v>
      </c>
      <c r="J5332" t="str" cm="1">
        <f t="array" ref="J5332">IFERROR(_xlfn.IFS(B5332=2015,H5332/$O$13,B5332=2016,H5332/$O$14,B5332=2017,H5332/$O$15,B5332=2018,H5332/$O$16,B5332=2019,H5332/$O$17,B5332=2020,H5332/$O$18,B5332=2021,H5332/$O$19,B5332=2022,H5332/$O$20),"")</f>
        <v/>
      </c>
      <c r="K5332" s="3" t="str" cm="1">
        <f t="array" ref="K5332">IFERROR(_xlfn.IFS(B5332=2015,J5332*$P$4,B5332=2016,J5332*$P$5,B5332=2017,J5332*$P$6,B5332=2018,J5332*$P$7,B5332=2019,J5332*$P$8,B5332=2020,J5332*$P$9,B5332=2021,J5332*$P$10,B5332=2022,J5332*$P$11),"")</f>
        <v/>
      </c>
      <c r="L5332" s="3">
        <f t="shared" si="84"/>
        <v>73733552.709999993</v>
      </c>
    </row>
    <row r="5333" spans="1:12">
      <c r="A5333">
        <v>4823910</v>
      </c>
      <c r="B5333">
        <v>2015</v>
      </c>
      <c r="C5333" t="s">
        <v>381</v>
      </c>
      <c r="D5333" t="s">
        <v>1707</v>
      </c>
      <c r="E5333" t="s">
        <v>1708</v>
      </c>
      <c r="G5333" t="s">
        <v>1709</v>
      </c>
      <c r="H5333" s="5">
        <v>6483576.9900000002</v>
      </c>
      <c r="I5333">
        <f>IFERROR(VLOOKUP(G5333,'NCES Match'!$A$2:$B$1307,2,FALSE),"")</f>
        <v>4823910</v>
      </c>
      <c r="J5333" cm="1">
        <f t="array" ref="J5333">IFERROR(_xlfn.IFS(B5333=2015,H5333/$O$13,B5333=2016,H5333/$O$14,B5333=2017,H5333/$O$15,B5333=2018,H5333/$O$16,B5333=2019,H5333/$O$17,B5333=2020,H5333/$O$18,B5333=2021,H5333/$O$19,B5333=2022,H5333/$O$20),"")</f>
        <v>5.0792585722121654E-3</v>
      </c>
      <c r="K5333" s="3" cm="1">
        <f t="array" ref="K5333">IFERROR(_xlfn.IFS(B5333=2015,J5333*$P$4,B5333=2016,J5333*$P$5,B5333=2017,J5333*$P$6,B5333=2018,J5333*$P$7,B5333=2019,J5333*$P$8,B5333=2020,J5333*$P$9,B5333=2021,J5333*$P$10,B5333=2022,J5333*$P$11),"")</f>
        <v>8083553.6089224909</v>
      </c>
      <c r="L5333" s="3">
        <f t="shared" si="84"/>
        <v>14567130.598922491</v>
      </c>
    </row>
    <row r="5334" spans="1:12">
      <c r="A5334">
        <v>4823910</v>
      </c>
      <c r="B5334">
        <v>2016</v>
      </c>
      <c r="C5334" t="s">
        <v>4102</v>
      </c>
      <c r="D5334" t="s">
        <v>1707</v>
      </c>
      <c r="E5334" t="s">
        <v>1708</v>
      </c>
      <c r="F5334" t="s">
        <v>4101</v>
      </c>
      <c r="G5334" t="s">
        <v>1709</v>
      </c>
      <c r="H5334" s="5">
        <v>7049554</v>
      </c>
      <c r="I5334">
        <f>IFERROR(VLOOKUP(G5334,'NCES Match'!$A$2:$B$1307,2,FALSE),"")</f>
        <v>4823910</v>
      </c>
      <c r="J5334" cm="1">
        <f t="array" ref="J5334">IFERROR(_xlfn.IFS(B5334=2015,H5334/$O$13,B5334=2016,H5334/$O$14,B5334=2017,H5334/$O$15,B5334=2018,H5334/$O$16,B5334=2019,H5334/$O$17,B5334=2020,H5334/$O$18,B5334=2021,H5334/$O$19,B5334=2022,H5334/$O$20),"")</f>
        <v>5.046542430694476E-3</v>
      </c>
      <c r="K5334" s="3" cm="1">
        <f t="array" ref="K5334">IFERROR(_xlfn.IFS(B5334=2015,J5334*$P$4,B5334=2016,J5334*$P$5,B5334=2017,J5334*$P$6,B5334=2018,J5334*$P$7,B5334=2019,J5334*$P$8,B5334=2020,J5334*$P$9,B5334=2021,J5334*$P$10,B5334=2022,J5334*$P$11),"")</f>
        <v>8456144.191229539</v>
      </c>
      <c r="L5334" s="3">
        <f t="shared" si="84"/>
        <v>15505698.191229539</v>
      </c>
    </row>
    <row r="5335" spans="1:12">
      <c r="A5335">
        <v>4823910</v>
      </c>
      <c r="B5335">
        <v>2017</v>
      </c>
      <c r="D5335" t="s">
        <v>1707</v>
      </c>
      <c r="E5335" t="s">
        <v>1708</v>
      </c>
      <c r="F5335" t="s">
        <v>4101</v>
      </c>
      <c r="G5335" t="s">
        <v>1709</v>
      </c>
      <c r="H5335" s="5">
        <v>7624120</v>
      </c>
      <c r="I5335">
        <f>IFERROR(VLOOKUP(G5335,'NCES Match'!$A$2:$B$1307,2,FALSE),"")</f>
        <v>4823910</v>
      </c>
      <c r="J5335" cm="1">
        <f t="array" ref="J5335">IFERROR(_xlfn.IFS(B5335=2015,H5335/$O$13,B5335=2016,H5335/$O$14,B5335=2017,H5335/$O$15,B5335=2018,H5335/$O$16,B5335=2019,H5335/$O$17,B5335=2020,H5335/$O$18,B5335=2021,H5335/$O$19,B5335=2022,H5335/$O$20),"")</f>
        <v>5.2563638893550722E-3</v>
      </c>
      <c r="K5335" s="3" cm="1">
        <f t="array" ref="K5335">IFERROR(_xlfn.IFS(B5335=2015,J5335*$P$4,B5335=2016,J5335*$P$5,B5335=2017,J5335*$P$6,B5335=2018,J5335*$P$7,B5335=2019,J5335*$P$8,B5335=2020,J5335*$P$9,B5335=2021,J5335*$P$10,B5335=2022,J5335*$P$11),"")</f>
        <v>8926608.5267367009</v>
      </c>
      <c r="L5335" s="3">
        <f t="shared" si="84"/>
        <v>16550728.526736701</v>
      </c>
    </row>
    <row r="5336" spans="1:12">
      <c r="A5336">
        <v>4823910</v>
      </c>
      <c r="B5336">
        <v>2018</v>
      </c>
      <c r="D5336" t="s">
        <v>1707</v>
      </c>
      <c r="E5336" t="s">
        <v>1708</v>
      </c>
      <c r="F5336" t="s">
        <v>4101</v>
      </c>
      <c r="G5336" t="s">
        <v>1709</v>
      </c>
      <c r="H5336" s="5">
        <v>7803470</v>
      </c>
      <c r="I5336">
        <f>IFERROR(VLOOKUP(G5336,'NCES Match'!$A$2:$B$1307,2,FALSE),"")</f>
        <v>4823910</v>
      </c>
      <c r="J5336" cm="1">
        <f t="array" ref="J5336">IFERROR(_xlfn.IFS(B5336=2015,H5336/$O$13,B5336=2016,H5336/$O$14,B5336=2017,H5336/$O$15,B5336=2018,H5336/$O$16,B5336=2019,H5336/$O$17,B5336=2020,H5336/$O$18,B5336=2021,H5336/$O$19,B5336=2022,H5336/$O$20),"")</f>
        <v>5.0922232917233736E-3</v>
      </c>
      <c r="K5336" s="3" cm="1">
        <f t="array" ref="K5336">IFERROR(_xlfn.IFS(B5336=2015,J5336*$P$4,B5336=2016,J5336*$P$5,B5336=2017,J5336*$P$6,B5336=2018,J5336*$P$7,B5336=2019,J5336*$P$8,B5336=2020,J5336*$P$9,B5336=2021,J5336*$P$10,B5336=2022,J5336*$P$11),"")</f>
        <v>8742600.3504089564</v>
      </c>
      <c r="L5336" s="3">
        <f t="shared" si="84"/>
        <v>16546070.350408956</v>
      </c>
    </row>
    <row r="5337" spans="1:12">
      <c r="A5337">
        <v>4823910</v>
      </c>
      <c r="B5337">
        <v>2019</v>
      </c>
      <c r="D5337" t="s">
        <v>1707</v>
      </c>
      <c r="E5337" t="s">
        <v>1708</v>
      </c>
      <c r="F5337" t="s">
        <v>4101</v>
      </c>
      <c r="G5337" t="s">
        <v>1709</v>
      </c>
      <c r="H5337" s="5">
        <v>8208185</v>
      </c>
      <c r="I5337">
        <f>IFERROR(VLOOKUP(G5337,'NCES Match'!$A$2:$B$1307,2,FALSE),"")</f>
        <v>4823910</v>
      </c>
      <c r="J5337" cm="1">
        <f t="array" ref="J5337">IFERROR(_xlfn.IFS(B5337=2015,H5337/$O$13,B5337=2016,H5337/$O$14,B5337=2017,H5337/$O$15,B5337=2018,H5337/$O$16,B5337=2019,H5337/$O$17,B5337=2020,H5337/$O$18,B5337=2021,H5337/$O$19,B5337=2022,H5337/$O$20),"")</f>
        <v>5.1972587970116682E-3</v>
      </c>
      <c r="K5337" s="3" cm="1">
        <f t="array" ref="K5337">IFERROR(_xlfn.IFS(B5337=2015,J5337*$P$4,B5337=2016,J5337*$P$5,B5337=2017,J5337*$P$6,B5337=2018,J5337*$P$7,B5337=2019,J5337*$P$8,B5337=2020,J5337*$P$9,B5337=2021,J5337*$P$10,B5337=2022,J5337*$P$11),"")</f>
        <v>9032451.0309402775</v>
      </c>
      <c r="L5337" s="3">
        <f t="shared" si="84"/>
        <v>17240636.030940279</v>
      </c>
    </row>
    <row r="5338" spans="1:12">
      <c r="A5338">
        <v>4823910</v>
      </c>
      <c r="B5338">
        <v>2020</v>
      </c>
      <c r="D5338" t="s">
        <v>1707</v>
      </c>
      <c r="E5338" t="s">
        <v>1708</v>
      </c>
      <c r="F5338" t="s">
        <v>4230</v>
      </c>
      <c r="G5338" t="s">
        <v>1709</v>
      </c>
      <c r="H5338" s="5">
        <v>9623871</v>
      </c>
      <c r="I5338">
        <f>IFERROR(VLOOKUP(G5338,'NCES Match'!$A$2:$B$1307,2,FALSE),"")</f>
        <v>4823910</v>
      </c>
      <c r="J5338" cm="1">
        <f t="array" ref="J5338">IFERROR(_xlfn.IFS(B5338=2015,H5338/$O$13,B5338=2016,H5338/$O$14,B5338=2017,H5338/$O$15,B5338=2018,H5338/$O$16,B5338=2019,H5338/$O$17,B5338=2020,H5338/$O$18,B5338=2021,H5338/$O$19,B5338=2022,H5338/$O$20),"")</f>
        <v>5.2152484774417446E-3</v>
      </c>
      <c r="K5338" s="3" cm="1">
        <f t="array" ref="K5338">IFERROR(_xlfn.IFS(B5338=2015,J5338*$P$4,B5338=2016,J5338*$P$5,B5338=2017,J5338*$P$6,B5338=2018,J5338*$P$7,B5338=2019,J5338*$P$8,B5338=2020,J5338*$P$9,B5338=2021,J5338*$P$10,B5338=2022,J5338*$P$11),"")</f>
        <v>10993758.471371662</v>
      </c>
      <c r="L5338" s="3">
        <f t="shared" si="84"/>
        <v>20617629.471371662</v>
      </c>
    </row>
    <row r="5339" spans="1:12">
      <c r="A5339">
        <v>4823910</v>
      </c>
      <c r="B5339">
        <v>2021</v>
      </c>
      <c r="D5339" t="s">
        <v>1707</v>
      </c>
      <c r="E5339" t="s">
        <v>1708</v>
      </c>
      <c r="F5339" t="s">
        <v>4101</v>
      </c>
      <c r="G5339" t="s">
        <v>1709</v>
      </c>
      <c r="H5339" s="5">
        <v>9346723.2300000004</v>
      </c>
      <c r="I5339">
        <f>IFERROR(VLOOKUP(G5339,'NCES Match'!$A$2:$B$1307,2,FALSE),"")</f>
        <v>4823910</v>
      </c>
      <c r="J5339" cm="1">
        <f t="array" ref="J5339">IFERROR(_xlfn.IFS(B5339=2015,H5339/$O$13,B5339=2016,H5339/$O$14,B5339=2017,H5339/$O$15,B5339=2018,H5339/$O$16,B5339=2019,H5339/$O$17,B5339=2020,H5339/$O$18,B5339=2021,H5339/$O$19,B5339=2022,H5339/$O$20),"")</f>
        <v>4.7821856602397062E-3</v>
      </c>
      <c r="K5339" s="3" cm="1">
        <f t="array" ref="K5339">IFERROR(_xlfn.IFS(B5339=2015,J5339*$P$4,B5339=2016,J5339*$P$5,B5339=2017,J5339*$P$6,B5339=2018,J5339*$P$7,B5339=2019,J5339*$P$8,B5339=2020,J5339*$P$9,B5339=2021,J5339*$P$10,B5339=2022,J5339*$P$11),"")</f>
        <v>10236523.262763482</v>
      </c>
      <c r="L5339" s="3">
        <f t="shared" si="84"/>
        <v>19583246.492763482</v>
      </c>
    </row>
    <row r="5340" spans="1:12">
      <c r="A5340">
        <v>4823910</v>
      </c>
      <c r="B5340">
        <v>2022</v>
      </c>
      <c r="D5340" t="s">
        <v>1707</v>
      </c>
      <c r="E5340" t="s">
        <v>1708</v>
      </c>
      <c r="F5340" t="s">
        <v>4101</v>
      </c>
      <c r="G5340" t="s">
        <v>1709</v>
      </c>
      <c r="H5340" s="5">
        <v>11569499.470000001</v>
      </c>
      <c r="I5340">
        <f>IFERROR(VLOOKUP(G5340,'NCES Match'!$A$2:$B$1307,2,FALSE),"")</f>
        <v>4823910</v>
      </c>
      <c r="J5340" cm="1">
        <f t="array" ref="J5340">IFERROR(_xlfn.IFS(B5340=2015,H5340/$O$13,B5340=2016,H5340/$O$14,B5340=2017,H5340/$O$15,B5340=2018,H5340/$O$16,B5340=2019,H5340/$O$17,B5340=2020,H5340/$O$18,B5340=2021,H5340/$O$19,B5340=2022,H5340/$O$20),"")</f>
        <v>5.081678688075868E-3</v>
      </c>
      <c r="K5340" s="3" cm="1">
        <f t="array" ref="K5340">IFERROR(_xlfn.IFS(B5340=2015,J5340*$P$4,B5340=2016,J5340*$P$5,B5340=2017,J5340*$P$6,B5340=2018,J5340*$P$7,B5340=2019,J5340*$P$8,B5340=2020,J5340*$P$9,B5340=2021,J5340*$P$10,B5340=2022,J5340*$P$11),"")</f>
        <v>10943308.696723757</v>
      </c>
      <c r="L5340" s="3">
        <f t="shared" si="84"/>
        <v>22512808.166723758</v>
      </c>
    </row>
    <row r="5341" spans="1:12">
      <c r="A5341">
        <v>4823910</v>
      </c>
      <c r="B5341">
        <v>2023</v>
      </c>
      <c r="D5341" t="s">
        <v>1707</v>
      </c>
      <c r="E5341" t="s">
        <v>1708</v>
      </c>
      <c r="F5341" t="s">
        <v>4101</v>
      </c>
      <c r="G5341" t="s">
        <v>1709</v>
      </c>
      <c r="H5341" s="5">
        <v>13219136.24</v>
      </c>
      <c r="I5341">
        <f>IFERROR(VLOOKUP(G5341,'NCES Match'!$A$2:$B$1307,2,FALSE),"")</f>
        <v>4823910</v>
      </c>
      <c r="J5341" t="str" cm="1">
        <f t="array" ref="J5341">IFERROR(_xlfn.IFS(B5341=2015,H5341/$O$13,B5341=2016,H5341/$O$14,B5341=2017,H5341/$O$15,B5341=2018,H5341/$O$16,B5341=2019,H5341/$O$17,B5341=2020,H5341/$O$18,B5341=2021,H5341/$O$19,B5341=2022,H5341/$O$20),"")</f>
        <v/>
      </c>
      <c r="K5341" s="3" t="str" cm="1">
        <f t="array" ref="K5341">IFERROR(_xlfn.IFS(B5341=2015,J5341*$P$4,B5341=2016,J5341*$P$5,B5341=2017,J5341*$P$6,B5341=2018,J5341*$P$7,B5341=2019,J5341*$P$8,B5341=2020,J5341*$P$9,B5341=2021,J5341*$P$10,B5341=2022,J5341*$P$11),"")</f>
        <v/>
      </c>
      <c r="L5341" s="3">
        <f t="shared" si="84"/>
        <v>13219136.24</v>
      </c>
    </row>
    <row r="5342" spans="1:12">
      <c r="A5342">
        <v>4825170</v>
      </c>
      <c r="B5342">
        <v>2015</v>
      </c>
      <c r="C5342" t="s">
        <v>381</v>
      </c>
      <c r="D5342" t="s">
        <v>1815</v>
      </c>
      <c r="E5342" t="s">
        <v>1816</v>
      </c>
      <c r="G5342" t="s">
        <v>1817</v>
      </c>
      <c r="H5342" s="5">
        <v>11833876</v>
      </c>
      <c r="I5342">
        <f>IFERROR(VLOOKUP(G5342,'NCES Match'!$A$2:$B$1307,2,FALSE),"")</f>
        <v>4825170</v>
      </c>
      <c r="J5342" cm="1">
        <f t="array" ref="J5342">IFERROR(_xlfn.IFS(B5342=2015,H5342/$O$13,B5342=2016,H5342/$O$14,B5342=2017,H5342/$O$15,B5342=2018,H5342/$O$16,B5342=2019,H5342/$O$17,B5342=2020,H5342/$O$18,B5342=2021,H5342/$O$19,B5342=2022,H5342/$O$20),"")</f>
        <v>9.2707029172635468E-3</v>
      </c>
      <c r="K5342" s="3" cm="1">
        <f t="array" ref="K5342">IFERROR(_xlfn.IFS(B5342=2015,J5342*$P$4,B5342=2016,J5342*$P$5,B5342=2017,J5342*$P$6,B5342=2018,J5342*$P$7,B5342=2019,J5342*$P$8,B5342=2020,J5342*$P$9,B5342=2021,J5342*$P$10,B5342=2022,J5342*$P$11),"")</f>
        <v>14754165.97888525</v>
      </c>
      <c r="L5342" s="3">
        <f t="shared" si="84"/>
        <v>26588041.978885248</v>
      </c>
    </row>
    <row r="5343" spans="1:12">
      <c r="A5343">
        <v>4825170</v>
      </c>
      <c r="B5343">
        <v>2016</v>
      </c>
      <c r="C5343" t="s">
        <v>4102</v>
      </c>
      <c r="D5343" t="s">
        <v>1815</v>
      </c>
      <c r="E5343" t="s">
        <v>1816</v>
      </c>
      <c r="F5343" t="s">
        <v>4101</v>
      </c>
      <c r="G5343" t="s">
        <v>1817</v>
      </c>
      <c r="H5343" s="5">
        <v>12454587</v>
      </c>
      <c r="I5343">
        <f>IFERROR(VLOOKUP(G5343,'NCES Match'!$A$2:$B$1307,2,FALSE),"")</f>
        <v>4825170</v>
      </c>
      <c r="J5343" cm="1">
        <f t="array" ref="J5343">IFERROR(_xlfn.IFS(B5343=2015,H5343/$O$13,B5343=2016,H5343/$O$14,B5343=2017,H5343/$O$15,B5343=2018,H5343/$O$16,B5343=2019,H5343/$O$17,B5343=2020,H5343/$O$18,B5343=2021,H5343/$O$19,B5343=2022,H5343/$O$20),"")</f>
        <v>8.9158266965932639E-3</v>
      </c>
      <c r="K5343" s="3" cm="1">
        <f t="array" ref="K5343">IFERROR(_xlfn.IFS(B5343=2015,J5343*$P$4,B5343=2016,J5343*$P$5,B5343=2017,J5343*$P$6,B5343=2018,J5343*$P$7,B5343=2019,J5343*$P$8,B5343=2020,J5343*$P$9,B5343=2021,J5343*$P$10,B5343=2022,J5343*$P$11),"")</f>
        <v>14939637.814564288</v>
      </c>
      <c r="L5343" s="3">
        <f t="shared" si="84"/>
        <v>27394224.814564288</v>
      </c>
    </row>
    <row r="5344" spans="1:12">
      <c r="A5344">
        <v>4825170</v>
      </c>
      <c r="B5344">
        <v>2017</v>
      </c>
      <c r="D5344" t="s">
        <v>1815</v>
      </c>
      <c r="E5344" t="s">
        <v>1816</v>
      </c>
      <c r="F5344" t="s">
        <v>4101</v>
      </c>
      <c r="G5344" t="s">
        <v>1817</v>
      </c>
      <c r="H5344" s="5">
        <v>13273105</v>
      </c>
      <c r="I5344">
        <f>IFERROR(VLOOKUP(G5344,'NCES Match'!$A$2:$B$1307,2,FALSE),"")</f>
        <v>4825170</v>
      </c>
      <c r="J5344" cm="1">
        <f t="array" ref="J5344">IFERROR(_xlfn.IFS(B5344=2015,H5344/$O$13,B5344=2016,H5344/$O$14,B5344=2017,H5344/$O$15,B5344=2018,H5344/$O$16,B5344=2019,H5344/$O$17,B5344=2020,H5344/$O$18,B5344=2021,H5344/$O$19,B5344=2022,H5344/$O$20),"")</f>
        <v>9.1509931404041723E-3</v>
      </c>
      <c r="K5344" s="3" cm="1">
        <f t="array" ref="K5344">IFERROR(_xlfn.IFS(B5344=2015,J5344*$P$4,B5344=2016,J5344*$P$5,B5344=2017,J5344*$P$6,B5344=2018,J5344*$P$7,B5344=2019,J5344*$P$8,B5344=2020,J5344*$P$9,B5344=2021,J5344*$P$10,B5344=2022,J5344*$P$11),"")</f>
        <v>15540654.169828326</v>
      </c>
      <c r="L5344" s="3">
        <f t="shared" si="84"/>
        <v>28813759.169828326</v>
      </c>
    </row>
    <row r="5345" spans="1:12">
      <c r="A5345">
        <v>4825170</v>
      </c>
      <c r="B5345">
        <v>2018</v>
      </c>
      <c r="D5345" t="s">
        <v>1815</v>
      </c>
      <c r="E5345" t="s">
        <v>1816</v>
      </c>
      <c r="F5345" t="s">
        <v>4101</v>
      </c>
      <c r="G5345" t="s">
        <v>1817</v>
      </c>
      <c r="H5345" s="5">
        <v>14498982</v>
      </c>
      <c r="I5345">
        <f>IFERROR(VLOOKUP(G5345,'NCES Match'!$A$2:$B$1307,2,FALSE),"")</f>
        <v>4825170</v>
      </c>
      <c r="J5345" cm="1">
        <f t="array" ref="J5345">IFERROR(_xlfn.IFS(B5345=2015,H5345/$O$13,B5345=2016,H5345/$O$14,B5345=2017,H5345/$O$15,B5345=2018,H5345/$O$16,B5345=2019,H5345/$O$17,B5345=2020,H5345/$O$18,B5345=2021,H5345/$O$19,B5345=2022,H5345/$O$20),"")</f>
        <v>9.4614388017994489E-3</v>
      </c>
      <c r="K5345" s="3" cm="1">
        <f t="array" ref="K5345">IFERROR(_xlfn.IFS(B5345=2015,J5345*$P$4,B5345=2016,J5345*$P$5,B5345=2017,J5345*$P$6,B5345=2018,J5345*$P$7,B5345=2019,J5345*$P$8,B5345=2020,J5345*$P$9,B5345=2021,J5345*$P$10,B5345=2022,J5345*$P$11),"")</f>
        <v>16243902.406720746</v>
      </c>
      <c r="L5345" s="3">
        <f t="shared" si="84"/>
        <v>30742884.406720746</v>
      </c>
    </row>
    <row r="5346" spans="1:12">
      <c r="A5346">
        <v>4825170</v>
      </c>
      <c r="B5346">
        <v>2019</v>
      </c>
      <c r="D5346" t="s">
        <v>1815</v>
      </c>
      <c r="E5346" t="s">
        <v>1816</v>
      </c>
      <c r="F5346" t="s">
        <v>4101</v>
      </c>
      <c r="G5346" t="s">
        <v>1817</v>
      </c>
      <c r="H5346" s="5">
        <v>15068641</v>
      </c>
      <c r="I5346">
        <f>IFERROR(VLOOKUP(G5346,'NCES Match'!$A$2:$B$1307,2,FALSE),"")</f>
        <v>4825170</v>
      </c>
      <c r="J5346" cm="1">
        <f t="array" ref="J5346">IFERROR(_xlfn.IFS(B5346=2015,H5346/$O$13,B5346=2016,H5346/$O$14,B5346=2017,H5346/$O$15,B5346=2018,H5346/$O$16,B5346=2019,H5346/$O$17,B5346=2020,H5346/$O$18,B5346=2021,H5346/$O$19,B5346=2022,H5346/$O$20),"")</f>
        <v>9.541162509892346E-3</v>
      </c>
      <c r="K5346" s="3" cm="1">
        <f t="array" ref="K5346">IFERROR(_xlfn.IFS(B5346=2015,J5346*$P$4,B5346=2016,J5346*$P$5,B5346=2017,J5346*$P$6,B5346=2018,J5346*$P$7,B5346=2019,J5346*$P$8,B5346=2020,J5346*$P$9,B5346=2021,J5346*$P$10,B5346=2022,J5346*$P$11),"")</f>
        <v>16581834.100391127</v>
      </c>
      <c r="L5346" s="3">
        <f t="shared" si="84"/>
        <v>31650475.100391127</v>
      </c>
    </row>
    <row r="5347" spans="1:12">
      <c r="A5347">
        <v>4825170</v>
      </c>
      <c r="B5347">
        <v>2020</v>
      </c>
      <c r="D5347" t="s">
        <v>1815</v>
      </c>
      <c r="E5347" t="s">
        <v>1816</v>
      </c>
      <c r="F5347" t="s">
        <v>4230</v>
      </c>
      <c r="G5347" t="s">
        <v>1817</v>
      </c>
      <c r="H5347" s="5">
        <v>18488321</v>
      </c>
      <c r="I5347">
        <f>IFERROR(VLOOKUP(G5347,'NCES Match'!$A$2:$B$1307,2,FALSE),"")</f>
        <v>4825170</v>
      </c>
      <c r="J5347" cm="1">
        <f t="array" ref="J5347">IFERROR(_xlfn.IFS(B5347=2015,H5347/$O$13,B5347=2016,H5347/$O$14,B5347=2017,H5347/$O$15,B5347=2018,H5347/$O$16,B5347=2019,H5347/$O$17,B5347=2020,H5347/$O$18,B5347=2021,H5347/$O$19,B5347=2022,H5347/$O$20),"")</f>
        <v>1.0018960971702991E-2</v>
      </c>
      <c r="K5347" s="3" cm="1">
        <f t="array" ref="K5347">IFERROR(_xlfn.IFS(B5347=2015,J5347*$P$4,B5347=2016,J5347*$P$5,B5347=2017,J5347*$P$6,B5347=2018,J5347*$P$7,B5347=2019,J5347*$P$8,B5347=2020,J5347*$P$9,B5347=2021,J5347*$P$10,B5347=2022,J5347*$P$11),"")</f>
        <v>21119997.93172504</v>
      </c>
      <c r="L5347" s="3">
        <f t="shared" si="84"/>
        <v>39608318.93172504</v>
      </c>
    </row>
    <row r="5348" spans="1:12">
      <c r="A5348">
        <v>4825170</v>
      </c>
      <c r="B5348">
        <v>2021</v>
      </c>
      <c r="D5348" t="s">
        <v>1815</v>
      </c>
      <c r="E5348" t="s">
        <v>1816</v>
      </c>
      <c r="F5348" t="s">
        <v>4101</v>
      </c>
      <c r="G5348" t="s">
        <v>1817</v>
      </c>
      <c r="H5348" s="5">
        <v>20207799.879999999</v>
      </c>
      <c r="I5348">
        <f>IFERROR(VLOOKUP(G5348,'NCES Match'!$A$2:$B$1307,2,FALSE),"")</f>
        <v>4825170</v>
      </c>
      <c r="J5348" cm="1">
        <f t="array" ref="J5348">IFERROR(_xlfn.IFS(B5348=2015,H5348/$O$13,B5348=2016,H5348/$O$14,B5348=2017,H5348/$O$15,B5348=2018,H5348/$O$16,B5348=2019,H5348/$O$17,B5348=2020,H5348/$O$18,B5348=2021,H5348/$O$19,B5348=2022,H5348/$O$20),"")</f>
        <v>1.0339179671112359E-2</v>
      </c>
      <c r="K5348" s="3" cm="1">
        <f t="array" ref="K5348">IFERROR(_xlfn.IFS(B5348=2015,J5348*$P$4,B5348=2016,J5348*$P$5,B5348=2017,J5348*$P$6,B5348=2018,J5348*$P$7,B5348=2019,J5348*$P$8,B5348=2020,J5348*$P$9,B5348=2021,J5348*$P$10,B5348=2022,J5348*$P$11),"")</f>
        <v>22131565.091918215</v>
      </c>
      <c r="L5348" s="3">
        <f t="shared" si="84"/>
        <v>42339364.97191821</v>
      </c>
    </row>
    <row r="5349" spans="1:12">
      <c r="A5349">
        <v>4825170</v>
      </c>
      <c r="B5349">
        <v>2022</v>
      </c>
      <c r="D5349" t="s">
        <v>1815</v>
      </c>
      <c r="E5349" t="s">
        <v>1816</v>
      </c>
      <c r="F5349" t="s">
        <v>4101</v>
      </c>
      <c r="G5349" t="s">
        <v>1817</v>
      </c>
      <c r="H5349" s="5">
        <v>23514141.260000002</v>
      </c>
      <c r="I5349">
        <f>IFERROR(VLOOKUP(G5349,'NCES Match'!$A$2:$B$1307,2,FALSE),"")</f>
        <v>4825170</v>
      </c>
      <c r="J5349" cm="1">
        <f t="array" ref="J5349">IFERROR(_xlfn.IFS(B5349=2015,H5349/$O$13,B5349=2016,H5349/$O$14,B5349=2017,H5349/$O$15,B5349=2018,H5349/$O$16,B5349=2019,H5349/$O$17,B5349=2020,H5349/$O$18,B5349=2021,H5349/$O$19,B5349=2022,H5349/$O$20),"")</f>
        <v>1.0328131378474183E-2</v>
      </c>
      <c r="K5349" s="3" cm="1">
        <f t="array" ref="K5349">IFERROR(_xlfn.IFS(B5349=2015,J5349*$P$4,B5349=2016,J5349*$P$5,B5349=2017,J5349*$P$6,B5349=2018,J5349*$P$7,B5349=2019,J5349*$P$8,B5349=2020,J5349*$P$9,B5349=2021,J5349*$P$10,B5349=2022,J5349*$P$11),"")</f>
        <v>22241455.407279506</v>
      </c>
      <c r="L5349" s="3">
        <f t="shared" si="84"/>
        <v>45755596.667279512</v>
      </c>
    </row>
    <row r="5350" spans="1:12">
      <c r="A5350">
        <v>4825170</v>
      </c>
      <c r="B5350">
        <v>2023</v>
      </c>
      <c r="D5350" t="s">
        <v>1815</v>
      </c>
      <c r="E5350" t="s">
        <v>1816</v>
      </c>
      <c r="F5350" t="s">
        <v>4101</v>
      </c>
      <c r="G5350" t="s">
        <v>1817</v>
      </c>
      <c r="H5350" s="5">
        <v>27962133.329999998</v>
      </c>
      <c r="I5350">
        <f>IFERROR(VLOOKUP(G5350,'NCES Match'!$A$2:$B$1307,2,FALSE),"")</f>
        <v>4825170</v>
      </c>
      <c r="J5350" t="str" cm="1">
        <f t="array" ref="J5350">IFERROR(_xlfn.IFS(B5350=2015,H5350/$O$13,B5350=2016,H5350/$O$14,B5350=2017,H5350/$O$15,B5350=2018,H5350/$O$16,B5350=2019,H5350/$O$17,B5350=2020,H5350/$O$18,B5350=2021,H5350/$O$19,B5350=2022,H5350/$O$20),"")</f>
        <v/>
      </c>
      <c r="K5350" s="3" t="str" cm="1">
        <f t="array" ref="K5350">IFERROR(_xlfn.IFS(B5350=2015,J5350*$P$4,B5350=2016,J5350*$P$5,B5350=2017,J5350*$P$6,B5350=2018,J5350*$P$7,B5350=2019,J5350*$P$8,B5350=2020,J5350*$P$9,B5350=2021,J5350*$P$10,B5350=2022,J5350*$P$11),"")</f>
        <v/>
      </c>
      <c r="L5350" s="3">
        <f t="shared" si="84"/>
        <v>27962133.329999998</v>
      </c>
    </row>
    <row r="5351" spans="1:12">
      <c r="A5351">
        <v>4825740</v>
      </c>
      <c r="B5351">
        <v>2015</v>
      </c>
      <c r="C5351" t="s">
        <v>381</v>
      </c>
      <c r="D5351" t="s">
        <v>1866</v>
      </c>
      <c r="E5351" t="s">
        <v>1867</v>
      </c>
      <c r="G5351" t="s">
        <v>1868</v>
      </c>
      <c r="H5351" s="5">
        <v>9054681.3399999999</v>
      </c>
      <c r="I5351">
        <f>IFERROR(VLOOKUP(G5351,'NCES Match'!$A$2:$B$1307,2,FALSE),"")</f>
        <v>4825740</v>
      </c>
      <c r="J5351" cm="1">
        <f t="array" ref="J5351">IFERROR(_xlfn.IFS(B5351=2015,H5351/$O$13,B5351=2016,H5351/$O$14,B5351=2017,H5351/$O$15,B5351=2018,H5351/$O$16,B5351=2019,H5351/$O$17,B5351=2020,H5351/$O$18,B5351=2021,H5351/$O$19,B5351=2022,H5351/$O$20),"")</f>
        <v>7.0934713794220759E-3</v>
      </c>
      <c r="K5351" s="3" cm="1">
        <f t="array" ref="K5351">IFERROR(_xlfn.IFS(B5351=2015,J5351*$P$4,B5351=2016,J5351*$P$5,B5351=2017,J5351*$P$6,B5351=2018,J5351*$P$7,B5351=2019,J5351*$P$8,B5351=2020,J5351*$P$9,B5351=2021,J5351*$P$10,B5351=2022,J5351*$P$11),"")</f>
        <v>11289139.02564765</v>
      </c>
      <c r="L5351" s="3">
        <f t="shared" si="84"/>
        <v>20343820.365647651</v>
      </c>
    </row>
    <row r="5352" spans="1:12">
      <c r="A5352">
        <v>4825740</v>
      </c>
      <c r="B5352">
        <v>2016</v>
      </c>
      <c r="C5352" t="s">
        <v>4102</v>
      </c>
      <c r="D5352" t="s">
        <v>1866</v>
      </c>
      <c r="E5352" t="s">
        <v>1867</v>
      </c>
      <c r="F5352" t="s">
        <v>4101</v>
      </c>
      <c r="G5352" t="s">
        <v>1868</v>
      </c>
      <c r="H5352" s="5">
        <v>9721991</v>
      </c>
      <c r="I5352">
        <f>IFERROR(VLOOKUP(G5352,'NCES Match'!$A$2:$B$1307,2,FALSE),"")</f>
        <v>4825740</v>
      </c>
      <c r="J5352" cm="1">
        <f t="array" ref="J5352">IFERROR(_xlfn.IFS(B5352=2015,H5352/$O$13,B5352=2016,H5352/$O$14,B5352=2017,H5352/$O$15,B5352=2018,H5352/$O$16,B5352=2019,H5352/$O$17,B5352=2020,H5352/$O$18,B5352=2021,H5352/$O$19,B5352=2022,H5352/$O$20),"")</f>
        <v>6.9596516449593583E-3</v>
      </c>
      <c r="K5352" s="3" cm="1">
        <f t="array" ref="K5352">IFERROR(_xlfn.IFS(B5352=2015,J5352*$P$4,B5352=2016,J5352*$P$5,B5352=2017,J5352*$P$6,B5352=2018,J5352*$P$7,B5352=2019,J5352*$P$8,B5352=2020,J5352*$P$9,B5352=2021,J5352*$P$10,B5352=2022,J5352*$P$11),"")</f>
        <v>11661809.771488503</v>
      </c>
      <c r="L5352" s="3">
        <f t="shared" si="84"/>
        <v>21383800.771488503</v>
      </c>
    </row>
    <row r="5353" spans="1:12">
      <c r="A5353">
        <v>4825740</v>
      </c>
      <c r="B5353">
        <v>2017</v>
      </c>
      <c r="D5353" t="s">
        <v>1866</v>
      </c>
      <c r="E5353" t="s">
        <v>1867</v>
      </c>
      <c r="F5353" t="s">
        <v>4101</v>
      </c>
      <c r="G5353" t="s">
        <v>1868</v>
      </c>
      <c r="H5353" s="5">
        <v>10326162</v>
      </c>
      <c r="I5353">
        <f>IFERROR(VLOOKUP(G5353,'NCES Match'!$A$2:$B$1307,2,FALSE),"")</f>
        <v>4825740</v>
      </c>
      <c r="J5353" cm="1">
        <f t="array" ref="J5353">IFERROR(_xlfn.IFS(B5353=2015,H5353/$O$13,B5353=2016,H5353/$O$14,B5353=2017,H5353/$O$15,B5353=2018,H5353/$O$16,B5353=2019,H5353/$O$17,B5353=2020,H5353/$O$18,B5353=2021,H5353/$O$19,B5353=2022,H5353/$O$20),"")</f>
        <v>7.1192563931877445E-3</v>
      </c>
      <c r="K5353" s="3" cm="1">
        <f t="array" ref="K5353">IFERROR(_xlfn.IFS(B5353=2015,J5353*$P$4,B5353=2016,J5353*$P$5,B5353=2017,J5353*$P$6,B5353=2018,J5353*$P$7,B5353=2019,J5353*$P$8,B5353=2020,J5353*$P$9,B5353=2021,J5353*$P$10,B5353=2022,J5353*$P$11),"")</f>
        <v>12090261.663990663</v>
      </c>
      <c r="L5353" s="3">
        <f t="shared" si="84"/>
        <v>22416423.663990662</v>
      </c>
    </row>
    <row r="5354" spans="1:12">
      <c r="A5354">
        <v>4825740</v>
      </c>
      <c r="B5354">
        <v>2018</v>
      </c>
      <c r="D5354" t="s">
        <v>1866</v>
      </c>
      <c r="E5354" t="s">
        <v>1867</v>
      </c>
      <c r="F5354" t="s">
        <v>4101</v>
      </c>
      <c r="G5354" t="s">
        <v>1868</v>
      </c>
      <c r="H5354" s="5">
        <v>11424997</v>
      </c>
      <c r="I5354">
        <f>IFERROR(VLOOKUP(G5354,'NCES Match'!$A$2:$B$1307,2,FALSE),"")</f>
        <v>4825740</v>
      </c>
      <c r="J5354" cm="1">
        <f t="array" ref="J5354">IFERROR(_xlfn.IFS(B5354=2015,H5354/$O$13,B5354=2016,H5354/$O$14,B5354=2017,H5354/$O$15,B5354=2018,H5354/$O$16,B5354=2019,H5354/$O$17,B5354=2020,H5354/$O$18,B5354=2021,H5354/$O$19,B5354=2022,H5354/$O$20),"")</f>
        <v>7.4554827315629676E-3</v>
      </c>
      <c r="K5354" s="3" cm="1">
        <f t="array" ref="K5354">IFERROR(_xlfn.IFS(B5354=2015,J5354*$P$4,B5354=2016,J5354*$P$5,B5354=2017,J5354*$P$6,B5354=2018,J5354*$P$7,B5354=2019,J5354*$P$8,B5354=2020,J5354*$P$9,B5354=2021,J5354*$P$10,B5354=2022,J5354*$P$11),"")</f>
        <v>12799970.112734627</v>
      </c>
      <c r="L5354" s="3">
        <f t="shared" si="84"/>
        <v>24224967.112734627</v>
      </c>
    </row>
    <row r="5355" spans="1:12">
      <c r="A5355">
        <v>4825740</v>
      </c>
      <c r="B5355">
        <v>2019</v>
      </c>
      <c r="D5355" t="s">
        <v>1866</v>
      </c>
      <c r="E5355" t="s">
        <v>1867</v>
      </c>
      <c r="F5355" t="s">
        <v>4101</v>
      </c>
      <c r="G5355" t="s">
        <v>1868</v>
      </c>
      <c r="H5355" s="5">
        <v>11549848</v>
      </c>
      <c r="I5355">
        <f>IFERROR(VLOOKUP(G5355,'NCES Match'!$A$2:$B$1307,2,FALSE),"")</f>
        <v>4825740</v>
      </c>
      <c r="J5355" cm="1">
        <f t="array" ref="J5355">IFERROR(_xlfn.IFS(B5355=2015,H5355/$O$13,B5355=2016,H5355/$O$14,B5355=2017,H5355/$O$15,B5355=2018,H5355/$O$16,B5355=2019,H5355/$O$17,B5355=2020,H5355/$O$18,B5355=2021,H5355/$O$19,B5355=2022,H5355/$O$20),"")</f>
        <v>7.313133064392143E-3</v>
      </c>
      <c r="K5355" s="3" cm="1">
        <f t="array" ref="K5355">IFERROR(_xlfn.IFS(B5355=2015,J5355*$P$4,B5355=2016,J5355*$P$5,B5355=2017,J5355*$P$6,B5355=2018,J5355*$P$7,B5355=2019,J5355*$P$8,B5355=2020,J5355*$P$9,B5355=2021,J5355*$P$10,B5355=2022,J5355*$P$11),"")</f>
        <v>12709683.867359655</v>
      </c>
      <c r="L5355" s="3">
        <f t="shared" si="84"/>
        <v>24259531.867359653</v>
      </c>
    </row>
    <row r="5356" spans="1:12">
      <c r="A5356">
        <v>4825740</v>
      </c>
      <c r="B5356">
        <v>2020</v>
      </c>
      <c r="D5356" t="s">
        <v>1866</v>
      </c>
      <c r="E5356" t="s">
        <v>1867</v>
      </c>
      <c r="F5356" t="s">
        <v>4230</v>
      </c>
      <c r="G5356" t="s">
        <v>1868</v>
      </c>
      <c r="H5356" s="5">
        <v>12102298</v>
      </c>
      <c r="I5356">
        <f>IFERROR(VLOOKUP(G5356,'NCES Match'!$A$2:$B$1307,2,FALSE),"")</f>
        <v>4825740</v>
      </c>
      <c r="J5356" cm="1">
        <f t="array" ref="J5356">IFERROR(_xlfn.IFS(B5356=2015,H5356/$O$13,B5356=2016,H5356/$O$14,B5356=2017,H5356/$O$15,B5356=2018,H5356/$O$16,B5356=2019,H5356/$O$17,B5356=2020,H5356/$O$18,B5356=2021,H5356/$O$19,B5356=2022,H5356/$O$20),"")</f>
        <v>6.5583268123654481E-3</v>
      </c>
      <c r="K5356" s="3" cm="1">
        <f t="array" ref="K5356">IFERROR(_xlfn.IFS(B5356=2015,J5356*$P$4,B5356=2016,J5356*$P$5,B5356=2017,J5356*$P$6,B5356=2018,J5356*$P$7,B5356=2019,J5356*$P$8,B5356=2020,J5356*$P$9,B5356=2021,J5356*$P$10,B5356=2022,J5356*$P$11),"")</f>
        <v>13824971.382156342</v>
      </c>
      <c r="L5356" s="3">
        <f t="shared" si="84"/>
        <v>25927269.382156342</v>
      </c>
    </row>
    <row r="5357" spans="1:12">
      <c r="A5357">
        <v>4825740</v>
      </c>
      <c r="B5357">
        <v>2021</v>
      </c>
      <c r="D5357" t="s">
        <v>1866</v>
      </c>
      <c r="E5357" t="s">
        <v>1867</v>
      </c>
      <c r="F5357" t="s">
        <v>4230</v>
      </c>
      <c r="G5357" t="s">
        <v>1868</v>
      </c>
      <c r="H5357" s="5">
        <v>13013918.289999999</v>
      </c>
      <c r="I5357">
        <f>IFERROR(VLOOKUP(G5357,'NCES Match'!$A$2:$B$1307,2,FALSE),"")</f>
        <v>4825740</v>
      </c>
      <c r="J5357" cm="1">
        <f t="array" ref="J5357">IFERROR(_xlfn.IFS(B5357=2015,H5357/$O$13,B5357=2016,H5357/$O$14,B5357=2017,H5357/$O$15,B5357=2018,H5357/$O$16,B5357=2019,H5357/$O$17,B5357=2020,H5357/$O$18,B5357=2021,H5357/$O$19,B5357=2022,H5357/$O$20),"")</f>
        <v>6.6584803998704931E-3</v>
      </c>
      <c r="K5357" s="3" cm="1">
        <f t="array" ref="K5357">IFERROR(_xlfn.IFS(B5357=2015,J5357*$P$4,B5357=2016,J5357*$P$5,B5357=2017,J5357*$P$6,B5357=2018,J5357*$P$7,B5357=2019,J5357*$P$8,B5357=2020,J5357*$P$9,B5357=2021,J5357*$P$10,B5357=2022,J5357*$P$11),"")</f>
        <v>14252832.146318741</v>
      </c>
      <c r="L5357" s="3">
        <f t="shared" si="84"/>
        <v>27266750.43631874</v>
      </c>
    </row>
    <row r="5358" spans="1:12">
      <c r="A5358">
        <v>4825740</v>
      </c>
      <c r="B5358">
        <v>2022</v>
      </c>
      <c r="D5358" t="s">
        <v>1866</v>
      </c>
      <c r="E5358" t="s">
        <v>1867</v>
      </c>
      <c r="F5358" t="s">
        <v>4101</v>
      </c>
      <c r="G5358" t="s">
        <v>1868</v>
      </c>
      <c r="H5358" s="5">
        <v>14678005.98</v>
      </c>
      <c r="I5358">
        <f>IFERROR(VLOOKUP(G5358,'NCES Match'!$A$2:$B$1307,2,FALSE),"")</f>
        <v>4825740</v>
      </c>
      <c r="J5358" cm="1">
        <f t="array" ref="J5358">IFERROR(_xlfn.IFS(B5358=2015,H5358/$O$13,B5358=2016,H5358/$O$14,B5358=2017,H5358/$O$15,B5358=2018,H5358/$O$16,B5358=2019,H5358/$O$17,B5358=2020,H5358/$O$18,B5358=2021,H5358/$O$19,B5358=2022,H5358/$O$20),"")</f>
        <v>6.4470300003407269E-3</v>
      </c>
      <c r="K5358" s="3" cm="1">
        <f t="array" ref="K5358">IFERROR(_xlfn.IFS(B5358=2015,J5358*$P$4,B5358=2016,J5358*$P$5,B5358=2017,J5358*$P$6,B5358=2018,J5358*$P$7,B5358=2019,J5358*$P$8,B5358=2020,J5358*$P$9,B5358=2021,J5358*$P$10,B5358=2022,J5358*$P$11),"")</f>
        <v>13883569.544905929</v>
      </c>
      <c r="L5358" s="3">
        <f t="shared" si="84"/>
        <v>28561575.524905927</v>
      </c>
    </row>
    <row r="5359" spans="1:12">
      <c r="A5359">
        <v>4825740</v>
      </c>
      <c r="B5359">
        <v>2023</v>
      </c>
      <c r="D5359" t="s">
        <v>1866</v>
      </c>
      <c r="E5359" t="s">
        <v>1867</v>
      </c>
      <c r="F5359" t="s">
        <v>4101</v>
      </c>
      <c r="G5359" t="s">
        <v>1868</v>
      </c>
      <c r="H5359" s="5">
        <v>16559771.98</v>
      </c>
      <c r="I5359">
        <f>IFERROR(VLOOKUP(G5359,'NCES Match'!$A$2:$B$1307,2,FALSE),"")</f>
        <v>4825740</v>
      </c>
      <c r="J5359" t="str" cm="1">
        <f t="array" ref="J5359">IFERROR(_xlfn.IFS(B5359=2015,H5359/$O$13,B5359=2016,H5359/$O$14,B5359=2017,H5359/$O$15,B5359=2018,H5359/$O$16,B5359=2019,H5359/$O$17,B5359=2020,H5359/$O$18,B5359=2021,H5359/$O$19,B5359=2022,H5359/$O$20),"")</f>
        <v/>
      </c>
      <c r="K5359" s="3" t="str" cm="1">
        <f t="array" ref="K5359">IFERROR(_xlfn.IFS(B5359=2015,J5359*$P$4,B5359=2016,J5359*$P$5,B5359=2017,J5359*$P$6,B5359=2018,J5359*$P$7,B5359=2019,J5359*$P$8,B5359=2020,J5359*$P$9,B5359=2021,J5359*$P$10,B5359=2022,J5359*$P$11),"")</f>
        <v/>
      </c>
      <c r="L5359" s="3">
        <f t="shared" si="84"/>
        <v>16559771.98</v>
      </c>
    </row>
    <row r="5360" spans="1:12">
      <c r="A5360">
        <v>4826190</v>
      </c>
      <c r="B5360">
        <v>2015</v>
      </c>
      <c r="C5360" t="s">
        <v>381</v>
      </c>
      <c r="D5360" t="s">
        <v>1905</v>
      </c>
      <c r="E5360" t="s">
        <v>1906</v>
      </c>
      <c r="G5360" t="s">
        <v>1907</v>
      </c>
      <c r="H5360" s="5">
        <v>1520457.11</v>
      </c>
      <c r="I5360">
        <f>IFERROR(VLOOKUP(G5360,'NCES Match'!$A$2:$B$1307,2,FALSE),"")</f>
        <v>4826190</v>
      </c>
      <c r="J5360" cm="1">
        <f t="array" ref="J5360">IFERROR(_xlfn.IFS(B5360=2015,H5360/$O$13,B5360=2016,H5360/$O$14,B5360=2017,H5360/$O$15,B5360=2018,H5360/$O$16,B5360=2019,H5360/$O$17,B5360=2020,H5360/$O$18,B5360=2021,H5360/$O$19,B5360=2022,H5360/$O$20),"")</f>
        <v>1.1911318122017759E-3</v>
      </c>
      <c r="K5360" s="3" cm="1">
        <f t="array" ref="K5360">IFERROR(_xlfn.IFS(B5360=2015,J5360*$P$4,B5360=2016,J5360*$P$5,B5360=2017,J5360*$P$6,B5360=2018,J5360*$P$7,B5360=2019,J5360*$P$8,B5360=2020,J5360*$P$9,B5360=2021,J5360*$P$10,B5360=2022,J5360*$P$11),"")</f>
        <v>1895666.0154894467</v>
      </c>
      <c r="L5360" s="3">
        <f t="shared" si="84"/>
        <v>3416123.1254894468</v>
      </c>
    </row>
    <row r="5361" spans="1:12">
      <c r="A5361">
        <v>4826190</v>
      </c>
      <c r="B5361">
        <v>2016</v>
      </c>
      <c r="C5361" t="s">
        <v>4102</v>
      </c>
      <c r="D5361" t="s">
        <v>1905</v>
      </c>
      <c r="E5361" t="s">
        <v>1906</v>
      </c>
      <c r="F5361" t="s">
        <v>4101</v>
      </c>
      <c r="G5361" t="s">
        <v>1907</v>
      </c>
      <c r="H5361" s="5">
        <v>1602502</v>
      </c>
      <c r="I5361">
        <f>IFERROR(VLOOKUP(G5361,'NCES Match'!$A$2:$B$1307,2,FALSE),"")</f>
        <v>4826190</v>
      </c>
      <c r="J5361" cm="1">
        <f t="array" ref="J5361">IFERROR(_xlfn.IFS(B5361=2015,H5361/$O$13,B5361=2016,H5361/$O$14,B5361=2017,H5361/$O$15,B5361=2018,H5361/$O$16,B5361=2019,H5361/$O$17,B5361=2020,H5361/$O$18,B5361=2021,H5361/$O$19,B5361=2022,H5361/$O$20),"")</f>
        <v>1.147178153153059E-3</v>
      </c>
      <c r="K5361" s="3" cm="1">
        <f t="array" ref="K5361">IFERROR(_xlfn.IFS(B5361=2015,J5361*$P$4,B5361=2016,J5361*$P$5,B5361=2017,J5361*$P$6,B5361=2018,J5361*$P$7,B5361=2019,J5361*$P$8,B5361=2020,J5361*$P$9,B5361=2021,J5361*$P$10,B5361=2022,J5361*$P$11),"")</f>
        <v>1922247.5604461955</v>
      </c>
      <c r="L5361" s="3">
        <f t="shared" si="84"/>
        <v>3524749.5604461953</v>
      </c>
    </row>
    <row r="5362" spans="1:12">
      <c r="A5362">
        <v>4826190</v>
      </c>
      <c r="B5362">
        <v>2017</v>
      </c>
      <c r="D5362" t="s">
        <v>1905</v>
      </c>
      <c r="E5362" t="s">
        <v>1906</v>
      </c>
      <c r="F5362" t="s">
        <v>4101</v>
      </c>
      <c r="G5362" t="s">
        <v>1907</v>
      </c>
      <c r="H5362" s="5">
        <v>1664715</v>
      </c>
      <c r="I5362">
        <f>IFERROR(VLOOKUP(G5362,'NCES Match'!$A$2:$B$1307,2,FALSE),"")</f>
        <v>4826190</v>
      </c>
      <c r="J5362" cm="1">
        <f t="array" ref="J5362">IFERROR(_xlfn.IFS(B5362=2015,H5362/$O$13,B5362=2016,H5362/$O$14,B5362=2017,H5362/$O$15,B5362=2018,H5362/$O$16,B5362=2019,H5362/$O$17,B5362=2020,H5362/$O$18,B5362=2021,H5362/$O$19,B5362=2022,H5362/$O$20),"")</f>
        <v>1.1477190563721096E-3</v>
      </c>
      <c r="K5362" s="3" cm="1">
        <f t="array" ref="K5362">IFERROR(_xlfn.IFS(B5362=2015,J5362*$P$4,B5362=2016,J5362*$P$5,B5362=2017,J5362*$P$6,B5362=2018,J5362*$P$7,B5362=2019,J5362*$P$8,B5362=2020,J5362*$P$9,B5362=2021,J5362*$P$10,B5362=2022,J5362*$P$11),"")</f>
        <v>1949111.3877518303</v>
      </c>
      <c r="L5362" s="3">
        <f t="shared" si="84"/>
        <v>3613826.3877518303</v>
      </c>
    </row>
    <row r="5363" spans="1:12">
      <c r="A5363">
        <v>4826190</v>
      </c>
      <c r="B5363">
        <v>2018</v>
      </c>
      <c r="D5363" t="s">
        <v>1905</v>
      </c>
      <c r="E5363" t="s">
        <v>1906</v>
      </c>
      <c r="F5363" t="s">
        <v>4101</v>
      </c>
      <c r="G5363" t="s">
        <v>1907</v>
      </c>
      <c r="H5363" s="5">
        <v>1749522</v>
      </c>
      <c r="I5363">
        <f>IFERROR(VLOOKUP(G5363,'NCES Match'!$A$2:$B$1307,2,FALSE),"")</f>
        <v>4826190</v>
      </c>
      <c r="J5363" cm="1">
        <f t="array" ref="J5363">IFERROR(_xlfn.IFS(B5363=2015,H5363/$O$13,B5363=2016,H5363/$O$14,B5363=2017,H5363/$O$15,B5363=2018,H5363/$O$16,B5363=2019,H5363/$O$17,B5363=2020,H5363/$O$18,B5363=2021,H5363/$O$19,B5363=2022,H5363/$O$20),"")</f>
        <v>1.141666038029551E-3</v>
      </c>
      <c r="K5363" s="3" cm="1">
        <f t="array" ref="K5363">IFERROR(_xlfn.IFS(B5363=2015,J5363*$P$4,B5363=2016,J5363*$P$5,B5363=2017,J5363*$P$6,B5363=2018,J5363*$P$7,B5363=2019,J5363*$P$8,B5363=2020,J5363*$P$9,B5363=2021,J5363*$P$10,B5363=2022,J5363*$P$11),"")</f>
        <v>1960073.1021261283</v>
      </c>
      <c r="L5363" s="3">
        <f t="shared" si="84"/>
        <v>3709595.102126128</v>
      </c>
    </row>
    <row r="5364" spans="1:12">
      <c r="A5364">
        <v>4826190</v>
      </c>
      <c r="B5364">
        <v>2019</v>
      </c>
      <c r="D5364" t="s">
        <v>1905</v>
      </c>
      <c r="E5364" t="s">
        <v>1906</v>
      </c>
      <c r="F5364" t="s">
        <v>4101</v>
      </c>
      <c r="G5364" t="s">
        <v>1907</v>
      </c>
      <c r="H5364" s="5">
        <v>1774686</v>
      </c>
      <c r="I5364">
        <f>IFERROR(VLOOKUP(G5364,'NCES Match'!$A$2:$B$1307,2,FALSE),"")</f>
        <v>4826190</v>
      </c>
      <c r="J5364" cm="1">
        <f t="array" ref="J5364">IFERROR(_xlfn.IFS(B5364=2015,H5364/$O$13,B5364=2016,H5364/$O$14,B5364=2017,H5364/$O$15,B5364=2018,H5364/$O$16,B5364=2019,H5364/$O$17,B5364=2020,H5364/$O$18,B5364=2021,H5364/$O$19,B5364=2022,H5364/$O$20),"")</f>
        <v>1.1236957287674985E-3</v>
      </c>
      <c r="K5364" s="3" cm="1">
        <f t="array" ref="K5364">IFERROR(_xlfn.IFS(B5364=2015,J5364*$P$4,B5364=2016,J5364*$P$5,B5364=2017,J5364*$P$6,B5364=2018,J5364*$P$7,B5364=2019,J5364*$P$8,B5364=2020,J5364*$P$9,B5364=2021,J5364*$P$10,B5364=2022,J5364*$P$11),"")</f>
        <v>1952899.988279416</v>
      </c>
      <c r="L5364" s="3">
        <f t="shared" si="84"/>
        <v>3727585.9882794162</v>
      </c>
    </row>
    <row r="5365" spans="1:12">
      <c r="A5365">
        <v>4826190</v>
      </c>
      <c r="B5365">
        <v>2020</v>
      </c>
      <c r="D5365" t="s">
        <v>1905</v>
      </c>
      <c r="E5365" t="s">
        <v>1906</v>
      </c>
      <c r="F5365" t="s">
        <v>4230</v>
      </c>
      <c r="G5365" t="s">
        <v>1907</v>
      </c>
      <c r="H5365" s="5">
        <v>1757289</v>
      </c>
      <c r="I5365">
        <f>IFERROR(VLOOKUP(G5365,'NCES Match'!$A$2:$B$1307,2,FALSE),"")</f>
        <v>4826190</v>
      </c>
      <c r="J5365" cm="1">
        <f t="array" ref="J5365">IFERROR(_xlfn.IFS(B5365=2015,H5365/$O$13,B5365=2016,H5365/$O$14,B5365=2017,H5365/$O$15,B5365=2018,H5365/$O$16,B5365=2019,H5365/$O$17,B5365=2020,H5365/$O$18,B5365=2021,H5365/$O$19,B5365=2022,H5365/$O$20),"")</f>
        <v>9.5228819896641661E-4</v>
      </c>
      <c r="K5365" s="3" cm="1">
        <f t="array" ref="K5365">IFERROR(_xlfn.IFS(B5365=2015,J5365*$P$4,B5365=2016,J5365*$P$5,B5365=2017,J5365*$P$6,B5365=2018,J5365*$P$7,B5365=2019,J5365*$P$8,B5365=2020,J5365*$P$9,B5365=2021,J5365*$P$10,B5365=2022,J5365*$P$11),"")</f>
        <v>2007426.2041124862</v>
      </c>
      <c r="L5365" s="3">
        <f t="shared" si="84"/>
        <v>3764715.204112486</v>
      </c>
    </row>
    <row r="5366" spans="1:12">
      <c r="A5366">
        <v>4826190</v>
      </c>
      <c r="B5366">
        <v>2021</v>
      </c>
      <c r="D5366" t="s">
        <v>1905</v>
      </c>
      <c r="E5366" t="s">
        <v>1906</v>
      </c>
      <c r="F5366" t="s">
        <v>4230</v>
      </c>
      <c r="G5366" t="s">
        <v>1907</v>
      </c>
      <c r="H5366" s="5">
        <v>1863383.89</v>
      </c>
      <c r="I5366">
        <f>IFERROR(VLOOKUP(G5366,'NCES Match'!$A$2:$B$1307,2,FALSE),"")</f>
        <v>4826190</v>
      </c>
      <c r="J5366" cm="1">
        <f t="array" ref="J5366">IFERROR(_xlfn.IFS(B5366=2015,H5366/$O$13,B5366=2016,H5366/$O$14,B5366=2017,H5366/$O$15,B5366=2018,H5366/$O$16,B5366=2019,H5366/$O$17,B5366=2020,H5366/$O$18,B5366=2021,H5366/$O$19,B5366=2022,H5366/$O$20),"")</f>
        <v>9.533873528722943E-4</v>
      </c>
      <c r="K5366" s="3" cm="1">
        <f t="array" ref="K5366">IFERROR(_xlfn.IFS(B5366=2015,J5366*$P$4,B5366=2016,J5366*$P$5,B5366=2017,J5366*$P$6,B5366=2018,J5366*$P$7,B5366=2019,J5366*$P$8,B5366=2020,J5366*$P$9,B5366=2021,J5366*$P$10,B5366=2022,J5366*$P$11),"")</f>
        <v>2040776.4376953426</v>
      </c>
      <c r="L5366" s="3">
        <f t="shared" si="84"/>
        <v>3904160.3276953427</v>
      </c>
    </row>
    <row r="5367" spans="1:12">
      <c r="A5367">
        <v>4826190</v>
      </c>
      <c r="B5367">
        <v>2022</v>
      </c>
      <c r="D5367" t="s">
        <v>1905</v>
      </c>
      <c r="E5367" t="s">
        <v>1906</v>
      </c>
      <c r="F5367" t="s">
        <v>4101</v>
      </c>
      <c r="G5367" t="s">
        <v>1907</v>
      </c>
      <c r="H5367" s="5">
        <v>2201593.64</v>
      </c>
      <c r="I5367">
        <f>IFERROR(VLOOKUP(G5367,'NCES Match'!$A$2:$B$1307,2,FALSE),"")</f>
        <v>4826190</v>
      </c>
      <c r="J5367" cm="1">
        <f t="array" ref="J5367">IFERROR(_xlfn.IFS(B5367=2015,H5367/$O$13,B5367=2016,H5367/$O$14,B5367=2017,H5367/$O$15,B5367=2018,H5367/$O$16,B5367=2019,H5367/$O$17,B5367=2020,H5367/$O$18,B5367=2021,H5367/$O$19,B5367=2022,H5367/$O$20),"")</f>
        <v>9.6700738949006366E-4</v>
      </c>
      <c r="K5367" s="3" cm="1">
        <f t="array" ref="K5367">IFERROR(_xlfn.IFS(B5367=2015,J5367*$P$4,B5367=2016,J5367*$P$5,B5367=2017,J5367*$P$6,B5367=2018,J5367*$P$7,B5367=2019,J5367*$P$8,B5367=2020,J5367*$P$9,B5367=2021,J5367*$P$10,B5367=2022,J5367*$P$11),"")</f>
        <v>2082433.979943275</v>
      </c>
      <c r="L5367" s="3">
        <f t="shared" si="84"/>
        <v>4284027.6199432751</v>
      </c>
    </row>
    <row r="5368" spans="1:12">
      <c r="A5368">
        <v>4826190</v>
      </c>
      <c r="B5368">
        <v>2023</v>
      </c>
      <c r="D5368" t="s">
        <v>1905</v>
      </c>
      <c r="E5368" t="s">
        <v>1906</v>
      </c>
      <c r="F5368" t="s">
        <v>4101</v>
      </c>
      <c r="G5368" t="s">
        <v>1907</v>
      </c>
      <c r="H5368" s="5">
        <v>2365403.98</v>
      </c>
      <c r="I5368">
        <f>IFERROR(VLOOKUP(G5368,'NCES Match'!$A$2:$B$1307,2,FALSE),"")</f>
        <v>4826190</v>
      </c>
      <c r="J5368" t="str" cm="1">
        <f t="array" ref="J5368">IFERROR(_xlfn.IFS(B5368=2015,H5368/$O$13,B5368=2016,H5368/$O$14,B5368=2017,H5368/$O$15,B5368=2018,H5368/$O$16,B5368=2019,H5368/$O$17,B5368=2020,H5368/$O$18,B5368=2021,H5368/$O$19,B5368=2022,H5368/$O$20),"")</f>
        <v/>
      </c>
      <c r="K5368" s="3" t="str" cm="1">
        <f t="array" ref="K5368">IFERROR(_xlfn.IFS(B5368=2015,J5368*$P$4,B5368=2016,J5368*$P$5,B5368=2017,J5368*$P$6,B5368=2018,J5368*$P$7,B5368=2019,J5368*$P$8,B5368=2020,J5368*$P$9,B5368=2021,J5368*$P$10,B5368=2022,J5368*$P$11),"")</f>
        <v/>
      </c>
      <c r="L5368" s="3">
        <f t="shared" si="84"/>
        <v>2365403.98</v>
      </c>
    </row>
    <row r="5369" spans="1:12">
      <c r="A5369">
        <v>4834320</v>
      </c>
      <c r="B5369">
        <v>2015</v>
      </c>
      <c r="C5369" t="s">
        <v>381</v>
      </c>
      <c r="D5369" t="s">
        <v>2506</v>
      </c>
      <c r="E5369" t="s">
        <v>2507</v>
      </c>
      <c r="G5369" t="s">
        <v>2508</v>
      </c>
      <c r="H5369" s="5">
        <v>11260639.26</v>
      </c>
      <c r="I5369">
        <f>IFERROR(VLOOKUP(G5369,'NCES Match'!$A$2:$B$1307,2,FALSE),"")</f>
        <v>4834320</v>
      </c>
      <c r="J5369" cm="1">
        <f t="array" ref="J5369">IFERROR(_xlfn.IFS(B5369=2015,H5369/$O$13,B5369=2016,H5369/$O$14,B5369=2017,H5369/$O$15,B5369=2018,H5369/$O$16,B5369=2019,H5369/$O$17,B5369=2020,H5369/$O$18,B5369=2021,H5369/$O$19,B5369=2022,H5369/$O$20),"")</f>
        <v>8.8216271015459716E-3</v>
      </c>
      <c r="K5369" s="3" cm="1">
        <f t="array" ref="K5369">IFERROR(_xlfn.IFS(B5369=2015,J5369*$P$4,B5369=2016,J5369*$P$5,B5369=2017,J5369*$P$6,B5369=2018,J5369*$P$7,B5369=2019,J5369*$P$8,B5369=2020,J5369*$P$9,B5369=2021,J5369*$P$10,B5369=2022,J5369*$P$11),"")</f>
        <v>14039469.457884433</v>
      </c>
      <c r="L5369" s="3">
        <f t="shared" si="84"/>
        <v>25300108.717884433</v>
      </c>
    </row>
    <row r="5370" spans="1:12">
      <c r="A5370">
        <v>4834320</v>
      </c>
      <c r="B5370">
        <v>2016</v>
      </c>
      <c r="C5370" t="s">
        <v>4102</v>
      </c>
      <c r="D5370" t="s">
        <v>2506</v>
      </c>
      <c r="E5370" t="s">
        <v>2507</v>
      </c>
      <c r="F5370" t="s">
        <v>4101</v>
      </c>
      <c r="G5370" t="s">
        <v>2508</v>
      </c>
      <c r="H5370" s="5">
        <v>11919099</v>
      </c>
      <c r="I5370">
        <f>IFERROR(VLOOKUP(G5370,'NCES Match'!$A$2:$B$1307,2,FALSE),"")</f>
        <v>4834320</v>
      </c>
      <c r="J5370" cm="1">
        <f t="array" ref="J5370">IFERROR(_xlfn.IFS(B5370=2015,H5370/$O$13,B5370=2016,H5370/$O$14,B5370=2017,H5370/$O$15,B5370=2018,H5370/$O$16,B5370=2019,H5370/$O$17,B5370=2020,H5370/$O$18,B5370=2021,H5370/$O$19,B5370=2022,H5370/$O$20),"")</f>
        <v>8.5324885573112991E-3</v>
      </c>
      <c r="K5370" s="3" cm="1">
        <f t="array" ref="K5370">IFERROR(_xlfn.IFS(B5370=2015,J5370*$P$4,B5370=2016,J5370*$P$5,B5370=2017,J5370*$P$6,B5370=2018,J5370*$P$7,B5370=2019,J5370*$P$8,B5370=2020,J5370*$P$9,B5370=2021,J5370*$P$10,B5370=2022,J5370*$P$11),"")</f>
        <v>14297304.449833252</v>
      </c>
      <c r="L5370" s="3">
        <f t="shared" si="84"/>
        <v>26216403.449833252</v>
      </c>
    </row>
    <row r="5371" spans="1:12">
      <c r="A5371">
        <v>4834320</v>
      </c>
      <c r="B5371">
        <v>2017</v>
      </c>
      <c r="D5371" t="s">
        <v>2506</v>
      </c>
      <c r="E5371" t="s">
        <v>2507</v>
      </c>
      <c r="F5371" t="s">
        <v>4101</v>
      </c>
      <c r="G5371" t="s">
        <v>2508</v>
      </c>
      <c r="H5371" s="5">
        <v>12786887</v>
      </c>
      <c r="I5371">
        <f>IFERROR(VLOOKUP(G5371,'NCES Match'!$A$2:$B$1307,2,FALSE),"")</f>
        <v>4834320</v>
      </c>
      <c r="J5371" cm="1">
        <f t="array" ref="J5371">IFERROR(_xlfn.IFS(B5371=2015,H5371/$O$13,B5371=2016,H5371/$O$14,B5371=2017,H5371/$O$15,B5371=2018,H5371/$O$16,B5371=2019,H5371/$O$17,B5371=2020,H5371/$O$18,B5371=2021,H5371/$O$19,B5371=2022,H5371/$O$20),"")</f>
        <v>8.8157756021762269E-3</v>
      </c>
      <c r="K5371" s="3" cm="1">
        <f t="array" ref="K5371">IFERROR(_xlfn.IFS(B5371=2015,J5371*$P$4,B5371=2016,J5371*$P$5,B5371=2017,J5371*$P$6,B5371=2018,J5371*$P$7,B5371=2019,J5371*$P$8,B5371=2020,J5371*$P$9,B5371=2021,J5371*$P$10,B5371=2022,J5371*$P$11),"")</f>
        <v>14971371.715636516</v>
      </c>
      <c r="L5371" s="3">
        <f t="shared" si="84"/>
        <v>27758258.715636514</v>
      </c>
    </row>
    <row r="5372" spans="1:12">
      <c r="A5372">
        <v>4834320</v>
      </c>
      <c r="B5372">
        <v>2018</v>
      </c>
      <c r="D5372" t="s">
        <v>2506</v>
      </c>
      <c r="E5372" t="s">
        <v>2507</v>
      </c>
      <c r="F5372" t="s">
        <v>4101</v>
      </c>
      <c r="G5372" t="s">
        <v>2508</v>
      </c>
      <c r="H5372" s="5">
        <v>13172346</v>
      </c>
      <c r="I5372">
        <f>IFERROR(VLOOKUP(G5372,'NCES Match'!$A$2:$B$1307,2,FALSE),"")</f>
        <v>4834320</v>
      </c>
      <c r="J5372" cm="1">
        <f t="array" ref="J5372">IFERROR(_xlfn.IFS(B5372=2015,H5372/$O$13,B5372=2016,H5372/$O$14,B5372=2017,H5372/$O$15,B5372=2018,H5372/$O$16,B5372=2019,H5372/$O$17,B5372=2020,H5372/$O$18,B5372=2021,H5372/$O$19,B5372=2022,H5372/$O$20),"")</f>
        <v>8.5957307592441842E-3</v>
      </c>
      <c r="K5372" s="3" cm="1">
        <f t="array" ref="K5372">IFERROR(_xlfn.IFS(B5372=2015,J5372*$P$4,B5372=2016,J5372*$P$5,B5372=2017,J5372*$P$6,B5372=2018,J5372*$P$7,B5372=2019,J5372*$P$8,B5372=2020,J5372*$P$9,B5372=2021,J5372*$P$10,B5372=2022,J5372*$P$11),"")</f>
        <v>14757608.699118214</v>
      </c>
      <c r="L5372" s="3">
        <f t="shared" si="84"/>
        <v>27929954.699118212</v>
      </c>
    </row>
    <row r="5373" spans="1:12">
      <c r="A5373">
        <v>4834320</v>
      </c>
      <c r="B5373">
        <v>2019</v>
      </c>
      <c r="D5373" t="s">
        <v>2506</v>
      </c>
      <c r="E5373" t="s">
        <v>2507</v>
      </c>
      <c r="F5373" t="s">
        <v>4101</v>
      </c>
      <c r="G5373" t="s">
        <v>2508</v>
      </c>
      <c r="H5373" s="5">
        <v>14083616</v>
      </c>
      <c r="I5373">
        <f>IFERROR(VLOOKUP(G5373,'NCES Match'!$A$2:$B$1307,2,FALSE),"")</f>
        <v>4834320</v>
      </c>
      <c r="J5373" cm="1">
        <f t="array" ref="J5373">IFERROR(_xlfn.IFS(B5373=2015,H5373/$O$13,B5373=2016,H5373/$O$14,B5373=2017,H5373/$O$15,B5373=2018,H5373/$O$16,B5373=2019,H5373/$O$17,B5373=2020,H5373/$O$18,B5373=2021,H5373/$O$19,B5373=2022,H5373/$O$20),"")</f>
        <v>8.9174643541458046E-3</v>
      </c>
      <c r="K5373" s="3" cm="1">
        <f t="array" ref="K5373">IFERROR(_xlfn.IFS(B5373=2015,J5373*$P$4,B5373=2016,J5373*$P$5,B5373=2017,J5373*$P$6,B5373=2018,J5373*$P$7,B5373=2019,J5373*$P$8,B5373=2020,J5373*$P$9,B5373=2021,J5373*$P$10,B5373=2022,J5373*$P$11),"")</f>
        <v>15497892.878701806</v>
      </c>
      <c r="L5373" s="3">
        <f t="shared" si="84"/>
        <v>29581508.878701806</v>
      </c>
    </row>
    <row r="5374" spans="1:12">
      <c r="A5374">
        <v>4834320</v>
      </c>
      <c r="B5374">
        <v>2020</v>
      </c>
      <c r="D5374" t="s">
        <v>2506</v>
      </c>
      <c r="E5374" t="s">
        <v>2507</v>
      </c>
      <c r="F5374" t="s">
        <v>4230</v>
      </c>
      <c r="G5374" t="s">
        <v>2508</v>
      </c>
      <c r="H5374" s="5">
        <v>14849249</v>
      </c>
      <c r="I5374">
        <f>IFERROR(VLOOKUP(G5374,'NCES Match'!$A$2:$B$1307,2,FALSE),"")</f>
        <v>4834320</v>
      </c>
      <c r="J5374" cm="1">
        <f t="array" ref="J5374">IFERROR(_xlfn.IFS(B5374=2015,H5374/$O$13,B5374=2016,H5374/$O$14,B5374=2017,H5374/$O$15,B5374=2018,H5374/$O$16,B5374=2019,H5374/$O$17,B5374=2020,H5374/$O$18,B5374=2021,H5374/$O$19,B5374=2022,H5374/$O$20),"")</f>
        <v>8.046920333658187E-3</v>
      </c>
      <c r="K5374" s="3" cm="1">
        <f t="array" ref="K5374">IFERROR(_xlfn.IFS(B5374=2015,J5374*$P$4,B5374=2016,J5374*$P$5,B5374=2017,J5374*$P$6,B5374=2018,J5374*$P$7,B5374=2019,J5374*$P$8,B5374=2020,J5374*$P$9,B5374=2021,J5374*$P$10,B5374=2022,J5374*$P$11),"")</f>
        <v>16962930.715432197</v>
      </c>
      <c r="L5374" s="3">
        <f t="shared" si="84"/>
        <v>31812179.715432197</v>
      </c>
    </row>
    <row r="5375" spans="1:12">
      <c r="A5375">
        <v>4834320</v>
      </c>
      <c r="B5375">
        <v>2021</v>
      </c>
      <c r="D5375" t="s">
        <v>2506</v>
      </c>
      <c r="E5375" t="s">
        <v>2507</v>
      </c>
      <c r="F5375" t="s">
        <v>4101</v>
      </c>
      <c r="G5375" t="s">
        <v>2508</v>
      </c>
      <c r="H5375" s="5">
        <v>15425957.609999999</v>
      </c>
      <c r="I5375">
        <f>IFERROR(VLOOKUP(G5375,'NCES Match'!$A$2:$B$1307,2,FALSE),"")</f>
        <v>4834320</v>
      </c>
      <c r="J5375" cm="1">
        <f t="array" ref="J5375">IFERROR(_xlfn.IFS(B5375=2015,H5375/$O$13,B5375=2016,H5375/$O$14,B5375=2017,H5375/$O$15,B5375=2018,H5375/$O$16,B5375=2019,H5375/$O$17,B5375=2020,H5375/$O$18,B5375=2021,H5375/$O$19,B5375=2022,H5375/$O$20),"")</f>
        <v>7.8925834715240159E-3</v>
      </c>
      <c r="K5375" s="3" cm="1">
        <f t="array" ref="K5375">IFERROR(_xlfn.IFS(B5375=2015,J5375*$P$4,B5375=2016,J5375*$P$5,B5375=2017,J5375*$P$6,B5375=2018,J5375*$P$7,B5375=2019,J5375*$P$8,B5375=2020,J5375*$P$9,B5375=2021,J5375*$P$10,B5375=2022,J5375*$P$11),"")</f>
        <v>16894495.540248103</v>
      </c>
      <c r="L5375" s="3">
        <f t="shared" si="84"/>
        <v>32320453.150248103</v>
      </c>
    </row>
    <row r="5376" spans="1:12">
      <c r="A5376">
        <v>4834320</v>
      </c>
      <c r="B5376">
        <v>2022</v>
      </c>
      <c r="D5376" t="s">
        <v>2506</v>
      </c>
      <c r="E5376" t="s">
        <v>2507</v>
      </c>
      <c r="F5376" t="s">
        <v>4101</v>
      </c>
      <c r="G5376" t="s">
        <v>2508</v>
      </c>
      <c r="H5376" s="5">
        <v>19480727.559999999</v>
      </c>
      <c r="I5376">
        <f>IFERROR(VLOOKUP(G5376,'NCES Match'!$A$2:$B$1307,2,FALSE),"")</f>
        <v>4834320</v>
      </c>
      <c r="J5376" cm="1">
        <f t="array" ref="J5376">IFERROR(_xlfn.IFS(B5376=2015,H5376/$O$13,B5376=2016,H5376/$O$14,B5376=2017,H5376/$O$15,B5376=2018,H5376/$O$16,B5376=2019,H5376/$O$17,B5376=2020,H5376/$O$18,B5376=2021,H5376/$O$19,B5376=2022,H5376/$O$20),"")</f>
        <v>8.5565324866957431E-3</v>
      </c>
      <c r="K5376" s="3" cm="1">
        <f t="array" ref="K5376">IFERROR(_xlfn.IFS(B5376=2015,J5376*$P$4,B5376=2016,J5376*$P$5,B5376=2017,J5376*$P$6,B5376=2018,J5376*$P$7,B5376=2019,J5376*$P$8,B5376=2020,J5376*$P$9,B5376=2021,J5376*$P$10,B5376=2022,J5376*$P$11),"")</f>
        <v>18426347.300386205</v>
      </c>
      <c r="L5376" s="3">
        <f t="shared" si="84"/>
        <v>37907074.860386208</v>
      </c>
    </row>
    <row r="5377" spans="1:12">
      <c r="A5377">
        <v>4834320</v>
      </c>
      <c r="B5377">
        <v>2023</v>
      </c>
      <c r="D5377" t="s">
        <v>2506</v>
      </c>
      <c r="E5377" t="s">
        <v>2507</v>
      </c>
      <c r="F5377" t="s">
        <v>4101</v>
      </c>
      <c r="G5377" t="s">
        <v>2508</v>
      </c>
      <c r="H5377" s="5">
        <v>20941806.710000001</v>
      </c>
      <c r="I5377">
        <f>IFERROR(VLOOKUP(G5377,'NCES Match'!$A$2:$B$1307,2,FALSE),"")</f>
        <v>4834320</v>
      </c>
      <c r="J5377" t="str" cm="1">
        <f t="array" ref="J5377">IFERROR(_xlfn.IFS(B5377=2015,H5377/$O$13,B5377=2016,H5377/$O$14,B5377=2017,H5377/$O$15,B5377=2018,H5377/$O$16,B5377=2019,H5377/$O$17,B5377=2020,H5377/$O$18,B5377=2021,H5377/$O$19,B5377=2022,H5377/$O$20),"")</f>
        <v/>
      </c>
      <c r="K5377" s="3" t="str" cm="1">
        <f t="array" ref="K5377">IFERROR(_xlfn.IFS(B5377=2015,J5377*$P$4,B5377=2016,J5377*$P$5,B5377=2017,J5377*$P$6,B5377=2018,J5377*$P$7,B5377=2019,J5377*$P$8,B5377=2020,J5377*$P$9,B5377=2021,J5377*$P$10,B5377=2022,J5377*$P$11),"")</f>
        <v/>
      </c>
      <c r="L5377" s="3">
        <f t="shared" si="84"/>
        <v>20941806.710000001</v>
      </c>
    </row>
    <row r="5378" spans="1:12">
      <c r="A5378">
        <v>4841220</v>
      </c>
      <c r="B5378">
        <v>2015</v>
      </c>
      <c r="C5378" t="s">
        <v>381</v>
      </c>
      <c r="D5378" t="s">
        <v>3088</v>
      </c>
      <c r="E5378" t="s">
        <v>3089</v>
      </c>
      <c r="G5378" t="s">
        <v>3090</v>
      </c>
      <c r="H5378" s="5">
        <v>7273390.5300000003</v>
      </c>
      <c r="I5378">
        <f>IFERROR(VLOOKUP(G5378,'NCES Match'!$A$2:$B$1307,2,FALSE),"")</f>
        <v>4841220</v>
      </c>
      <c r="J5378" cm="1">
        <f t="array" ref="J5378">IFERROR(_xlfn.IFS(B5378=2015,H5378/$O$13,B5378=2016,H5378/$O$14,B5378=2017,H5378/$O$15,B5378=2018,H5378/$O$16,B5378=2019,H5378/$O$17,B5378=2020,H5378/$O$18,B5378=2021,H5378/$O$19,B5378=2022,H5378/$O$20),"")</f>
        <v>5.69800146671032E-3</v>
      </c>
      <c r="K5378" s="3" cm="1">
        <f t="array" ref="K5378">IFERROR(_xlfn.IFS(B5378=2015,J5378*$P$4,B5378=2016,J5378*$P$5,B5378=2017,J5378*$P$6,B5378=2018,J5378*$P$7,B5378=2019,J5378*$P$8,B5378=2020,J5378*$P$9,B5378=2021,J5378*$P$10,B5378=2022,J5378*$P$11),"")</f>
        <v>9068272.3994126823</v>
      </c>
      <c r="L5378" s="3">
        <f t="shared" si="84"/>
        <v>16341662.929412682</v>
      </c>
    </row>
    <row r="5379" spans="1:12">
      <c r="A5379">
        <v>4841220</v>
      </c>
      <c r="B5379">
        <v>2016</v>
      </c>
      <c r="C5379" t="s">
        <v>4102</v>
      </c>
      <c r="D5379" t="s">
        <v>3088</v>
      </c>
      <c r="E5379" t="s">
        <v>3089</v>
      </c>
      <c r="F5379" t="s">
        <v>4101</v>
      </c>
      <c r="G5379" t="s">
        <v>3090</v>
      </c>
      <c r="H5379" s="5">
        <v>7592693</v>
      </c>
      <c r="I5379">
        <f>IFERROR(VLOOKUP(G5379,'NCES Match'!$A$2:$B$1307,2,FALSE),"")</f>
        <v>4841220</v>
      </c>
      <c r="J5379" cm="1">
        <f t="array" ref="J5379">IFERROR(_xlfn.IFS(B5379=2015,H5379/$O$13,B5379=2016,H5379/$O$14,B5379=2017,H5379/$O$15,B5379=2018,H5379/$O$16,B5379=2019,H5379/$O$17,B5379=2020,H5379/$O$18,B5379=2021,H5379/$O$19,B5379=2022,H5379/$O$20),"")</f>
        <v>5.4353576676959897E-3</v>
      </c>
      <c r="K5379" s="3" cm="1">
        <f t="array" ref="K5379">IFERROR(_xlfn.IFS(B5379=2015,J5379*$P$4,B5379=2016,J5379*$P$5,B5379=2017,J5379*$P$6,B5379=2018,J5379*$P$7,B5379=2019,J5379*$P$8,B5379=2020,J5379*$P$9,B5379=2021,J5379*$P$10,B5379=2022,J5379*$P$11),"")</f>
        <v>9107655.1520477999</v>
      </c>
      <c r="L5379" s="3">
        <f t="shared" ref="L5379:L5442" si="85">SUM(H5379,K5379)</f>
        <v>16700348.1520478</v>
      </c>
    </row>
    <row r="5380" spans="1:12">
      <c r="A5380">
        <v>4841220</v>
      </c>
      <c r="B5380">
        <v>2017</v>
      </c>
      <c r="D5380" t="s">
        <v>3088</v>
      </c>
      <c r="E5380" t="s">
        <v>3089</v>
      </c>
      <c r="F5380" t="s">
        <v>4101</v>
      </c>
      <c r="G5380" t="s">
        <v>3090</v>
      </c>
      <c r="H5380" s="5">
        <v>7667675</v>
      </c>
      <c r="I5380">
        <f>IFERROR(VLOOKUP(G5380,'NCES Match'!$A$2:$B$1307,2,FALSE),"")</f>
        <v>4841220</v>
      </c>
      <c r="J5380" cm="1">
        <f t="array" ref="J5380">IFERROR(_xlfn.IFS(B5380=2015,H5380/$O$13,B5380=2016,H5380/$O$14,B5380=2017,H5380/$O$15,B5380=2018,H5380/$O$16,B5380=2019,H5380/$O$17,B5380=2020,H5380/$O$18,B5380=2021,H5380/$O$19,B5380=2022,H5380/$O$20),"")</f>
        <v>5.286392394835162E-3</v>
      </c>
      <c r="K5380" s="3" cm="1">
        <f t="array" ref="K5380">IFERROR(_xlfn.IFS(B5380=2015,J5380*$P$4,B5380=2016,J5380*$P$5,B5380=2017,J5380*$P$6,B5380=2018,J5380*$P$7,B5380=2019,J5380*$P$8,B5380=2020,J5380*$P$9,B5380=2021,J5380*$P$10,B5380=2022,J5380*$P$11),"")</f>
        <v>8977604.3707661778</v>
      </c>
      <c r="L5380" s="3">
        <f t="shared" si="85"/>
        <v>16645279.370766178</v>
      </c>
    </row>
    <row r="5381" spans="1:12">
      <c r="A5381">
        <v>4841220</v>
      </c>
      <c r="B5381">
        <v>2018</v>
      </c>
      <c r="D5381" t="s">
        <v>3088</v>
      </c>
      <c r="E5381" t="s">
        <v>3089</v>
      </c>
      <c r="F5381" t="s">
        <v>4101</v>
      </c>
      <c r="G5381" t="s">
        <v>3090</v>
      </c>
      <c r="H5381" s="5">
        <v>7651329</v>
      </c>
      <c r="I5381">
        <f>IFERROR(VLOOKUP(G5381,'NCES Match'!$A$2:$B$1307,2,FALSE),"")</f>
        <v>4841220</v>
      </c>
      <c r="J5381" cm="1">
        <f t="array" ref="J5381">IFERROR(_xlfn.IFS(B5381=2015,H5381/$O$13,B5381=2016,H5381/$O$14,B5381=2017,H5381/$O$15,B5381=2018,H5381/$O$16,B5381=2019,H5381/$O$17,B5381=2020,H5381/$O$18,B5381=2021,H5381/$O$19,B5381=2022,H5381/$O$20),"")</f>
        <v>4.9929423380161014E-3</v>
      </c>
      <c r="K5381" s="3" cm="1">
        <f t="array" ref="K5381">IFERROR(_xlfn.IFS(B5381=2015,J5381*$P$4,B5381=2016,J5381*$P$5,B5381=2017,J5381*$P$6,B5381=2018,J5381*$P$7,B5381=2019,J5381*$P$8,B5381=2020,J5381*$P$9,B5381=2021,J5381*$P$10,B5381=2022,J5381*$P$11),"")</f>
        <v>8572149.5176497381</v>
      </c>
      <c r="L5381" s="3">
        <f t="shared" si="85"/>
        <v>16223478.517649738</v>
      </c>
    </row>
    <row r="5382" spans="1:12">
      <c r="A5382">
        <v>4841220</v>
      </c>
      <c r="B5382">
        <v>2019</v>
      </c>
      <c r="D5382" t="s">
        <v>3088</v>
      </c>
      <c r="E5382" t="s">
        <v>3089</v>
      </c>
      <c r="F5382" t="s">
        <v>4101</v>
      </c>
      <c r="G5382" t="s">
        <v>3090</v>
      </c>
      <c r="H5382" s="5">
        <v>7721471</v>
      </c>
      <c r="I5382">
        <f>IFERROR(VLOOKUP(G5382,'NCES Match'!$A$2:$B$1307,2,FALSE),"")</f>
        <v>4841220</v>
      </c>
      <c r="J5382" cm="1">
        <f t="array" ref="J5382">IFERROR(_xlfn.IFS(B5382=2015,H5382/$O$13,B5382=2016,H5382/$O$14,B5382=2017,H5382/$O$15,B5382=2018,H5382/$O$16,B5382=2019,H5382/$O$17,B5382=2020,H5382/$O$18,B5382=2021,H5382/$O$19,B5382=2022,H5382/$O$20),"")</f>
        <v>4.8890812135229025E-3</v>
      </c>
      <c r="K5382" s="3" cm="1">
        <f t="array" ref="K5382">IFERROR(_xlfn.IFS(B5382=2015,J5382*$P$4,B5382=2016,J5382*$P$5,B5382=2017,J5382*$P$6,B5382=2018,J5382*$P$7,B5382=2019,J5382*$P$8,B5382=2020,J5382*$P$9,B5382=2021,J5382*$P$10,B5382=2022,J5382*$P$11),"")</f>
        <v>8496861.2055314854</v>
      </c>
      <c r="L5382" s="3">
        <f t="shared" si="85"/>
        <v>16218332.205531485</v>
      </c>
    </row>
    <row r="5383" spans="1:12">
      <c r="A5383">
        <v>4841220</v>
      </c>
      <c r="B5383">
        <v>2020</v>
      </c>
      <c r="D5383" t="s">
        <v>3088</v>
      </c>
      <c r="E5383" t="s">
        <v>3089</v>
      </c>
      <c r="F5383" t="s">
        <v>4230</v>
      </c>
      <c r="G5383" t="s">
        <v>3090</v>
      </c>
      <c r="H5383" s="5">
        <v>8514793</v>
      </c>
      <c r="I5383">
        <f>IFERROR(VLOOKUP(G5383,'NCES Match'!$A$2:$B$1307,2,FALSE),"")</f>
        <v>4841220</v>
      </c>
      <c r="J5383" cm="1">
        <f t="array" ref="J5383">IFERROR(_xlfn.IFS(B5383=2015,H5383/$O$13,B5383=2016,H5383/$O$14,B5383=2017,H5383/$O$15,B5383=2018,H5383/$O$16,B5383=2019,H5383/$O$17,B5383=2020,H5383/$O$18,B5383=2021,H5383/$O$19,B5383=2022,H5383/$O$20),"")</f>
        <v>4.6142307216068901E-3</v>
      </c>
      <c r="K5383" s="3" cm="1">
        <f t="array" ref="K5383">IFERROR(_xlfn.IFS(B5383=2015,J5383*$P$4,B5383=2016,J5383*$P$5,B5383=2017,J5383*$P$6,B5383=2018,J5383*$P$7,B5383=2019,J5383*$P$8,B5383=2020,J5383*$P$9,B5383=2021,J5383*$P$10,B5383=2022,J5383*$P$11),"")</f>
        <v>9726811.3502068054</v>
      </c>
      <c r="L5383" s="3">
        <f t="shared" si="85"/>
        <v>18241604.350206807</v>
      </c>
    </row>
    <row r="5384" spans="1:12">
      <c r="A5384">
        <v>4841220</v>
      </c>
      <c r="B5384">
        <v>2021</v>
      </c>
      <c r="D5384" t="s">
        <v>3088</v>
      </c>
      <c r="E5384" t="s">
        <v>3089</v>
      </c>
      <c r="F5384" t="s">
        <v>4101</v>
      </c>
      <c r="G5384" t="s">
        <v>3090</v>
      </c>
      <c r="H5384" s="5">
        <v>9237370.0099999998</v>
      </c>
      <c r="I5384">
        <f>IFERROR(VLOOKUP(G5384,'NCES Match'!$A$2:$B$1307,2,FALSE),"")</f>
        <v>4841220</v>
      </c>
      <c r="J5384" cm="1">
        <f t="array" ref="J5384">IFERROR(_xlfn.IFS(B5384=2015,H5384/$O$13,B5384=2016,H5384/$O$14,B5384=2017,H5384/$O$15,B5384=2018,H5384/$O$16,B5384=2019,H5384/$O$17,B5384=2020,H5384/$O$18,B5384=2021,H5384/$O$19,B5384=2022,H5384/$O$20),"")</f>
        <v>4.726235848983228E-3</v>
      </c>
      <c r="K5384" s="3" cm="1">
        <f t="array" ref="K5384">IFERROR(_xlfn.IFS(B5384=2015,J5384*$P$4,B5384=2016,J5384*$P$5,B5384=2017,J5384*$P$6,B5384=2018,J5384*$P$7,B5384=2019,J5384*$P$8,B5384=2020,J5384*$P$9,B5384=2021,J5384*$P$10,B5384=2022,J5384*$P$11),"")</f>
        <v>10116759.710035698</v>
      </c>
      <c r="L5384" s="3">
        <f t="shared" si="85"/>
        <v>19354129.720035698</v>
      </c>
    </row>
    <row r="5385" spans="1:12">
      <c r="A5385">
        <v>4841220</v>
      </c>
      <c r="B5385">
        <v>2022</v>
      </c>
      <c r="D5385" t="s">
        <v>3088</v>
      </c>
      <c r="E5385" t="s">
        <v>3089</v>
      </c>
      <c r="F5385" t="s">
        <v>4101</v>
      </c>
      <c r="G5385" t="s">
        <v>3090</v>
      </c>
      <c r="H5385" s="5">
        <v>10964893.039999999</v>
      </c>
      <c r="I5385">
        <f>IFERROR(VLOOKUP(G5385,'NCES Match'!$A$2:$B$1307,2,FALSE),"")</f>
        <v>4841220</v>
      </c>
      <c r="J5385" cm="1">
        <f t="array" ref="J5385">IFERROR(_xlfn.IFS(B5385=2015,H5385/$O$13,B5385=2016,H5385/$O$14,B5385=2017,H5385/$O$15,B5385=2018,H5385/$O$16,B5385=2019,H5385/$O$17,B5385=2020,H5385/$O$18,B5385=2021,H5385/$O$19,B5385=2022,H5385/$O$20),"")</f>
        <v>4.8161170172385517E-3</v>
      </c>
      <c r="K5385" s="3" cm="1">
        <f t="array" ref="K5385">IFERROR(_xlfn.IFS(B5385=2015,J5385*$P$4,B5385=2016,J5385*$P$5,B5385=2017,J5385*$P$6,B5385=2018,J5385*$P$7,B5385=2019,J5385*$P$8,B5385=2020,J5385*$P$9,B5385=2021,J5385*$P$10,B5385=2022,J5385*$P$11),"")</f>
        <v>10371426.151530631</v>
      </c>
      <c r="L5385" s="3">
        <f t="shared" si="85"/>
        <v>21336319.19153063</v>
      </c>
    </row>
    <row r="5386" spans="1:12">
      <c r="A5386">
        <v>4841220</v>
      </c>
      <c r="B5386">
        <v>2023</v>
      </c>
      <c r="D5386" t="s">
        <v>3088</v>
      </c>
      <c r="E5386" t="s">
        <v>3089</v>
      </c>
      <c r="F5386" t="s">
        <v>4101</v>
      </c>
      <c r="G5386" t="s">
        <v>3090</v>
      </c>
      <c r="H5386" s="5">
        <v>14194793.57</v>
      </c>
      <c r="I5386">
        <f>IFERROR(VLOOKUP(G5386,'NCES Match'!$A$2:$B$1307,2,FALSE),"")</f>
        <v>4841220</v>
      </c>
      <c r="J5386" t="str" cm="1">
        <f t="array" ref="J5386">IFERROR(_xlfn.IFS(B5386=2015,H5386/$O$13,B5386=2016,H5386/$O$14,B5386=2017,H5386/$O$15,B5386=2018,H5386/$O$16,B5386=2019,H5386/$O$17,B5386=2020,H5386/$O$18,B5386=2021,H5386/$O$19,B5386=2022,H5386/$O$20),"")</f>
        <v/>
      </c>
      <c r="K5386" s="3" t="str" cm="1">
        <f t="array" ref="K5386">IFERROR(_xlfn.IFS(B5386=2015,J5386*$P$4,B5386=2016,J5386*$P$5,B5386=2017,J5386*$P$6,B5386=2018,J5386*$P$7,B5386=2019,J5386*$P$8,B5386=2020,J5386*$P$9,B5386=2021,J5386*$P$10,B5386=2022,J5386*$P$11),"")</f>
        <v/>
      </c>
      <c r="L5386" s="3">
        <f t="shared" si="85"/>
        <v>14194793.57</v>
      </c>
    </row>
    <row r="5387" spans="1:12">
      <c r="A5387">
        <v>4841100</v>
      </c>
      <c r="B5387">
        <v>2015</v>
      </c>
      <c r="C5387" t="s">
        <v>381</v>
      </c>
      <c r="D5387" t="s">
        <v>3079</v>
      </c>
      <c r="E5387" t="s">
        <v>3080</v>
      </c>
      <c r="G5387" t="s">
        <v>3081</v>
      </c>
      <c r="H5387" s="5">
        <v>6557832.8300000001</v>
      </c>
      <c r="I5387">
        <f>IFERROR(VLOOKUP(G5387,'NCES Match'!$A$2:$B$1307,2,FALSE),"")</f>
        <v>4841100</v>
      </c>
      <c r="J5387" cm="1">
        <f t="array" ref="J5387">IFERROR(_xlfn.IFS(B5387=2015,H5387/$O$13,B5387=2016,H5387/$O$14,B5387=2017,H5387/$O$15,B5387=2018,H5387/$O$16,B5387=2019,H5387/$O$17,B5387=2020,H5387/$O$18,B5387=2021,H5387/$O$19,B5387=2022,H5387/$O$20),"")</f>
        <v>5.1374308762410269E-3</v>
      </c>
      <c r="K5387" s="3" cm="1">
        <f t="array" ref="K5387">IFERROR(_xlfn.IFS(B5387=2015,J5387*$P$4,B5387=2016,J5387*$P$5,B5387=2017,J5387*$P$6,B5387=2018,J5387*$P$7,B5387=2019,J5387*$P$8,B5387=2020,J5387*$P$9,B5387=2021,J5387*$P$10,B5387=2022,J5387*$P$11),"")</f>
        <v>8176133.8411525339</v>
      </c>
      <c r="L5387" s="3">
        <f t="shared" si="85"/>
        <v>14733966.671152534</v>
      </c>
    </row>
    <row r="5388" spans="1:12">
      <c r="A5388">
        <v>4841100</v>
      </c>
      <c r="B5388">
        <v>2016</v>
      </c>
      <c r="C5388" t="s">
        <v>4102</v>
      </c>
      <c r="D5388" t="s">
        <v>3079</v>
      </c>
      <c r="E5388" t="s">
        <v>3080</v>
      </c>
      <c r="F5388" t="s">
        <v>4101</v>
      </c>
      <c r="G5388" t="s">
        <v>3081</v>
      </c>
      <c r="H5388" s="5">
        <v>6751277</v>
      </c>
      <c r="I5388">
        <f>IFERROR(VLOOKUP(G5388,'NCES Match'!$A$2:$B$1307,2,FALSE),"")</f>
        <v>4841100</v>
      </c>
      <c r="J5388" cm="1">
        <f t="array" ref="J5388">IFERROR(_xlfn.IFS(B5388=2015,H5388/$O$13,B5388=2016,H5388/$O$14,B5388=2017,H5388/$O$15,B5388=2018,H5388/$O$16,B5388=2019,H5388/$O$17,B5388=2020,H5388/$O$18,B5388=2021,H5388/$O$19,B5388=2022,H5388/$O$20),"")</f>
        <v>4.8330157967258229E-3</v>
      </c>
      <c r="K5388" s="3" cm="1">
        <f t="array" ref="K5388">IFERROR(_xlfn.IFS(B5388=2015,J5388*$P$4,B5388=2016,J5388*$P$5,B5388=2017,J5388*$P$6,B5388=2018,J5388*$P$7,B5388=2019,J5388*$P$8,B5388=2020,J5388*$P$9,B5388=2021,J5388*$P$10,B5388=2022,J5388*$P$11),"")</f>
        <v>8098352.2910714047</v>
      </c>
      <c r="L5388" s="3">
        <f t="shared" si="85"/>
        <v>14849629.291071404</v>
      </c>
    </row>
    <row r="5389" spans="1:12">
      <c r="A5389">
        <v>4841100</v>
      </c>
      <c r="B5389">
        <v>2017</v>
      </c>
      <c r="D5389" t="s">
        <v>3079</v>
      </c>
      <c r="E5389" t="s">
        <v>3080</v>
      </c>
      <c r="F5389" t="s">
        <v>4101</v>
      </c>
      <c r="G5389" t="s">
        <v>3081</v>
      </c>
      <c r="H5389" s="5">
        <v>6598435</v>
      </c>
      <c r="I5389">
        <f>IFERROR(VLOOKUP(G5389,'NCES Match'!$A$2:$B$1307,2,FALSE),"")</f>
        <v>4841100</v>
      </c>
      <c r="J5389" cm="1">
        <f t="array" ref="J5389">IFERROR(_xlfn.IFS(B5389=2015,H5389/$O$13,B5389=2016,H5389/$O$14,B5389=2017,H5389/$O$15,B5389=2018,H5389/$O$16,B5389=2019,H5389/$O$17,B5389=2020,H5389/$O$18,B5389=2021,H5389/$O$19,B5389=2022,H5389/$O$20),"")</f>
        <v>4.5492168880154867E-3</v>
      </c>
      <c r="K5389" s="3" cm="1">
        <f t="array" ref="K5389">IFERROR(_xlfn.IFS(B5389=2015,J5389*$P$4,B5389=2016,J5389*$P$5,B5389=2017,J5389*$P$6,B5389=2018,J5389*$P$7,B5389=2019,J5389*$P$8,B5389=2020,J5389*$P$9,B5389=2021,J5389*$P$10,B5389=2022,J5389*$P$11),"")</f>
        <v>7725697.6718779178</v>
      </c>
      <c r="L5389" s="3">
        <f t="shared" si="85"/>
        <v>14324132.671877917</v>
      </c>
    </row>
    <row r="5390" spans="1:12">
      <c r="A5390">
        <v>4841100</v>
      </c>
      <c r="B5390">
        <v>2018</v>
      </c>
      <c r="D5390" t="s">
        <v>3079</v>
      </c>
      <c r="E5390" t="s">
        <v>3080</v>
      </c>
      <c r="F5390" t="s">
        <v>4101</v>
      </c>
      <c r="G5390" t="s">
        <v>3081</v>
      </c>
      <c r="H5390" s="5">
        <v>7057329</v>
      </c>
      <c r="I5390">
        <f>IFERROR(VLOOKUP(G5390,'NCES Match'!$A$2:$B$1307,2,FALSE),"")</f>
        <v>4841100</v>
      </c>
      <c r="J5390" cm="1">
        <f t="array" ref="J5390">IFERROR(_xlfn.IFS(B5390=2015,H5390/$O$13,B5390=2016,H5390/$O$14,B5390=2017,H5390/$O$15,B5390=2018,H5390/$O$16,B5390=2019,H5390/$O$17,B5390=2020,H5390/$O$18,B5390=2021,H5390/$O$19,B5390=2022,H5390/$O$20),"")</f>
        <v>4.6053223900591441E-3</v>
      </c>
      <c r="K5390" s="3" cm="1">
        <f t="array" ref="K5390">IFERROR(_xlfn.IFS(B5390=2015,J5390*$P$4,B5390=2016,J5390*$P$5,B5390=2017,J5390*$P$6,B5390=2018,J5390*$P$7,B5390=2019,J5390*$P$8,B5390=2020,J5390*$P$9,B5390=2021,J5390*$P$10,B5390=2022,J5390*$P$11),"")</f>
        <v>7906662.9317920478</v>
      </c>
      <c r="L5390" s="3">
        <f t="shared" si="85"/>
        <v>14963991.931792047</v>
      </c>
    </row>
    <row r="5391" spans="1:12">
      <c r="A5391">
        <v>4841100</v>
      </c>
      <c r="B5391">
        <v>2019</v>
      </c>
      <c r="D5391" t="s">
        <v>3079</v>
      </c>
      <c r="E5391" t="s">
        <v>3080</v>
      </c>
      <c r="F5391" t="s">
        <v>4101</v>
      </c>
      <c r="G5391" t="s">
        <v>3081</v>
      </c>
      <c r="H5391" s="5">
        <v>7534292</v>
      </c>
      <c r="I5391">
        <f>IFERROR(VLOOKUP(G5391,'NCES Match'!$A$2:$B$1307,2,FALSE),"")</f>
        <v>4841100</v>
      </c>
      <c r="J5391" cm="1">
        <f t="array" ref="J5391">IFERROR(_xlfn.IFS(B5391=2015,H5391/$O$13,B5391=2016,H5391/$O$14,B5391=2017,H5391/$O$15,B5391=2018,H5391/$O$16,B5391=2019,H5391/$O$17,B5391=2020,H5391/$O$18,B5391=2021,H5391/$O$19,B5391=2022,H5391/$O$20),"")</f>
        <v>4.7705632093154133E-3</v>
      </c>
      <c r="K5391" s="3" cm="1">
        <f t="array" ref="K5391">IFERROR(_xlfn.IFS(B5391=2015,J5391*$P$4,B5391=2016,J5391*$P$5,B5391=2017,J5391*$P$6,B5391=2018,J5391*$P$7,B5391=2019,J5391*$P$8,B5391=2020,J5391*$P$9,B5391=2021,J5391*$P$10,B5391=2022,J5391*$P$11),"")</f>
        <v>8290885.6882252395</v>
      </c>
      <c r="L5391" s="3">
        <f t="shared" si="85"/>
        <v>15825177.68822524</v>
      </c>
    </row>
    <row r="5392" spans="1:12">
      <c r="A5392">
        <v>4841100</v>
      </c>
      <c r="B5392">
        <v>2020</v>
      </c>
      <c r="D5392" t="s">
        <v>3079</v>
      </c>
      <c r="E5392" t="s">
        <v>3080</v>
      </c>
      <c r="F5392" t="s">
        <v>4230</v>
      </c>
      <c r="G5392" t="s">
        <v>3081</v>
      </c>
      <c r="H5392" s="5">
        <v>8604627</v>
      </c>
      <c r="I5392">
        <f>IFERROR(VLOOKUP(G5392,'NCES Match'!$A$2:$B$1307,2,FALSE),"")</f>
        <v>4841100</v>
      </c>
      <c r="J5392" cm="1">
        <f t="array" ref="J5392">IFERROR(_xlfn.IFS(B5392=2015,H5392/$O$13,B5392=2016,H5392/$O$14,B5392=2017,H5392/$O$15,B5392=2018,H5392/$O$16,B5392=2019,H5392/$O$17,B5392=2020,H5392/$O$18,B5392=2021,H5392/$O$19,B5392=2022,H5392/$O$20),"")</f>
        <v>4.6629124455953462E-3</v>
      </c>
      <c r="K5392" s="3" cm="1">
        <f t="array" ref="K5392">IFERROR(_xlfn.IFS(B5392=2015,J5392*$P$4,B5392=2016,J5392*$P$5,B5392=2017,J5392*$P$6,B5392=2018,J5392*$P$7,B5392=2019,J5392*$P$8,B5392=2020,J5392*$P$9,B5392=2021,J5392*$P$10,B5392=2022,J5392*$P$11),"")</f>
        <v>9829432.5614135247</v>
      </c>
      <c r="L5392" s="3">
        <f t="shared" si="85"/>
        <v>18434059.561413527</v>
      </c>
    </row>
    <row r="5393" spans="1:12">
      <c r="A5393">
        <v>4841100</v>
      </c>
      <c r="B5393">
        <v>2021</v>
      </c>
      <c r="D5393" t="s">
        <v>3079</v>
      </c>
      <c r="E5393" t="s">
        <v>3080</v>
      </c>
      <c r="F5393" t="s">
        <v>4101</v>
      </c>
      <c r="G5393" t="s">
        <v>3081</v>
      </c>
      <c r="H5393" s="5">
        <v>9215805.8000000007</v>
      </c>
      <c r="I5393">
        <f>IFERROR(VLOOKUP(G5393,'NCES Match'!$A$2:$B$1307,2,FALSE),"")</f>
        <v>4841100</v>
      </c>
      <c r="J5393" cm="1">
        <f t="array" ref="J5393">IFERROR(_xlfn.IFS(B5393=2015,H5393/$O$13,B5393=2016,H5393/$O$14,B5393=2017,H5393/$O$15,B5393=2018,H5393/$O$16,B5393=2019,H5393/$O$17,B5393=2020,H5393/$O$18,B5393=2021,H5393/$O$19,B5393=2022,H5393/$O$20),"")</f>
        <v>4.7152026715478034E-3</v>
      </c>
      <c r="K5393" s="3" cm="1">
        <f t="array" ref="K5393">IFERROR(_xlfn.IFS(B5393=2015,J5393*$P$4,B5393=2016,J5393*$P$5,B5393=2017,J5393*$P$6,B5393=2018,J5393*$P$7,B5393=2019,J5393*$P$8,B5393=2020,J5393*$P$9,B5393=2021,J5393*$P$10,B5393=2022,J5393*$P$11),"")</f>
        <v>10093142.605744047</v>
      </c>
      <c r="L5393" s="3">
        <f t="shared" si="85"/>
        <v>19308948.405744046</v>
      </c>
    </row>
    <row r="5394" spans="1:12">
      <c r="A5394">
        <v>4841100</v>
      </c>
      <c r="B5394">
        <v>2022</v>
      </c>
      <c r="D5394" t="s">
        <v>3079</v>
      </c>
      <c r="E5394" t="s">
        <v>3080</v>
      </c>
      <c r="F5394" t="s">
        <v>4101</v>
      </c>
      <c r="G5394" t="s">
        <v>3081</v>
      </c>
      <c r="H5394" s="5">
        <v>10825585.789999999</v>
      </c>
      <c r="I5394">
        <f>IFERROR(VLOOKUP(G5394,'NCES Match'!$A$2:$B$1307,2,FALSE),"")</f>
        <v>4841100</v>
      </c>
      <c r="J5394" cm="1">
        <f t="array" ref="J5394">IFERROR(_xlfn.IFS(B5394=2015,H5394/$O$13,B5394=2016,H5394/$O$14,B5394=2017,H5394/$O$15,B5394=2018,H5394/$O$16,B5394=2019,H5394/$O$17,B5394=2020,H5394/$O$18,B5394=2021,H5394/$O$19,B5394=2022,H5394/$O$20),"")</f>
        <v>4.7549290042864711E-3</v>
      </c>
      <c r="K5394" s="3" cm="1">
        <f t="array" ref="K5394">IFERROR(_xlfn.IFS(B5394=2015,J5394*$P$4,B5394=2016,J5394*$P$5,B5394=2017,J5394*$P$6,B5394=2018,J5394*$P$7,B5394=2019,J5394*$P$8,B5394=2020,J5394*$P$9,B5394=2021,J5394*$P$10,B5394=2022,J5394*$P$11),"")</f>
        <v>10239658.805467417</v>
      </c>
      <c r="L5394" s="3">
        <f t="shared" si="85"/>
        <v>21065244.595467418</v>
      </c>
    </row>
    <row r="5395" spans="1:12">
      <c r="A5395">
        <v>4841100</v>
      </c>
      <c r="B5395">
        <v>2023</v>
      </c>
      <c r="D5395" t="s">
        <v>3079</v>
      </c>
      <c r="E5395" t="s">
        <v>3080</v>
      </c>
      <c r="F5395" t="s">
        <v>4101</v>
      </c>
      <c r="G5395" t="s">
        <v>3081</v>
      </c>
      <c r="H5395" s="5">
        <v>12059535.15</v>
      </c>
      <c r="I5395">
        <f>IFERROR(VLOOKUP(G5395,'NCES Match'!$A$2:$B$1307,2,FALSE),"")</f>
        <v>4841100</v>
      </c>
      <c r="J5395" t="str" cm="1">
        <f t="array" ref="J5395">IFERROR(_xlfn.IFS(B5395=2015,H5395/$O$13,B5395=2016,H5395/$O$14,B5395=2017,H5395/$O$15,B5395=2018,H5395/$O$16,B5395=2019,H5395/$O$17,B5395=2020,H5395/$O$18,B5395=2021,H5395/$O$19,B5395=2022,H5395/$O$20),"")</f>
        <v/>
      </c>
      <c r="K5395" s="3" t="str" cm="1">
        <f t="array" ref="K5395">IFERROR(_xlfn.IFS(B5395=2015,J5395*$P$4,B5395=2016,J5395*$P$5,B5395=2017,J5395*$P$6,B5395=2018,J5395*$P$7,B5395=2019,J5395*$P$8,B5395=2020,J5395*$P$9,B5395=2021,J5395*$P$10,B5395=2022,J5395*$P$11),"")</f>
        <v/>
      </c>
      <c r="L5395" s="3">
        <f t="shared" si="85"/>
        <v>12059535.15</v>
      </c>
    </row>
    <row r="5396" spans="1:12">
      <c r="A5396">
        <v>4842960</v>
      </c>
      <c r="B5396">
        <v>2015</v>
      </c>
      <c r="C5396" t="s">
        <v>381</v>
      </c>
      <c r="D5396" t="s">
        <v>3229</v>
      </c>
      <c r="E5396" t="s">
        <v>3230</v>
      </c>
      <c r="G5396" t="s">
        <v>3231</v>
      </c>
      <c r="H5396" s="5">
        <v>2150949.62</v>
      </c>
      <c r="I5396">
        <f>IFERROR(VLOOKUP(G5396,'NCES Match'!$A$2:$B$1307,2,FALSE),"")</f>
        <v>4842960</v>
      </c>
      <c r="J5396" cm="1">
        <f t="array" ref="J5396">IFERROR(_xlfn.IFS(B5396=2015,H5396/$O$13,B5396=2016,H5396/$O$14,B5396=2017,H5396/$O$15,B5396=2018,H5396/$O$16,B5396=2019,H5396/$O$17,B5396=2020,H5396/$O$18,B5396=2021,H5396/$O$19,B5396=2022,H5396/$O$20),"")</f>
        <v>1.6850620132424E-3</v>
      </c>
      <c r="K5396" s="3" cm="1">
        <f t="array" ref="K5396">IFERROR(_xlfn.IFS(B5396=2015,J5396*$P$4,B5396=2016,J5396*$P$5,B5396=2017,J5396*$P$6,B5396=2018,J5396*$P$7,B5396=2019,J5396*$P$8,B5396=2020,J5396*$P$9,B5396=2021,J5396*$P$10,B5396=2022,J5396*$P$11),"")</f>
        <v>2681747.5276655057</v>
      </c>
      <c r="L5396" s="3">
        <f t="shared" si="85"/>
        <v>4832697.1476655062</v>
      </c>
    </row>
    <row r="5397" spans="1:12">
      <c r="A5397">
        <v>4842960</v>
      </c>
      <c r="B5397">
        <v>2016</v>
      </c>
      <c r="C5397" t="s">
        <v>4102</v>
      </c>
      <c r="D5397" t="s">
        <v>3229</v>
      </c>
      <c r="E5397" t="s">
        <v>3230</v>
      </c>
      <c r="F5397" t="s">
        <v>4101</v>
      </c>
      <c r="G5397" t="s">
        <v>3231</v>
      </c>
      <c r="H5397" s="5">
        <v>2414140</v>
      </c>
      <c r="I5397">
        <f>IFERROR(VLOOKUP(G5397,'NCES Match'!$A$2:$B$1307,2,FALSE),"")</f>
        <v>4842960</v>
      </c>
      <c r="J5397" cm="1">
        <f t="array" ref="J5397">IFERROR(_xlfn.IFS(B5397=2015,H5397/$O$13,B5397=2016,H5397/$O$14,B5397=2017,H5397/$O$15,B5397=2018,H5397/$O$16,B5397=2019,H5397/$O$17,B5397=2020,H5397/$O$18,B5397=2021,H5397/$O$19,B5397=2022,H5397/$O$20),"")</f>
        <v>1.72820293931173E-3</v>
      </c>
      <c r="K5397" s="3" cm="1">
        <f t="array" ref="K5397">IFERROR(_xlfn.IFS(B5397=2015,J5397*$P$4,B5397=2016,J5397*$P$5,B5397=2017,J5397*$P$6,B5397=2018,J5397*$P$7,B5397=2019,J5397*$P$8,B5397=2020,J5397*$P$9,B5397=2021,J5397*$P$10,B5397=2022,J5397*$P$11),"")</f>
        <v>2895830.8479961823</v>
      </c>
      <c r="L5397" s="3">
        <f t="shared" si="85"/>
        <v>5309970.8479961827</v>
      </c>
    </row>
    <row r="5398" spans="1:12">
      <c r="A5398">
        <v>4842960</v>
      </c>
      <c r="B5398">
        <v>2017</v>
      </c>
      <c r="D5398" t="s">
        <v>3229</v>
      </c>
      <c r="E5398" t="s">
        <v>3230</v>
      </c>
      <c r="F5398" t="s">
        <v>4101</v>
      </c>
      <c r="G5398" t="s">
        <v>3231</v>
      </c>
      <c r="H5398" s="5">
        <v>2643201</v>
      </c>
      <c r="I5398">
        <f>IFERROR(VLOOKUP(G5398,'NCES Match'!$A$2:$B$1307,2,FALSE),"")</f>
        <v>4842960</v>
      </c>
      <c r="J5398" cm="1">
        <f t="array" ref="J5398">IFERROR(_xlfn.IFS(B5398=2015,H5398/$O$13,B5398=2016,H5398/$O$14,B5398=2017,H5398/$O$15,B5398=2018,H5398/$O$16,B5398=2019,H5398/$O$17,B5398=2020,H5398/$O$18,B5398=2021,H5398/$O$19,B5398=2022,H5398/$O$20),"")</f>
        <v>1.8223252373660457E-3</v>
      </c>
      <c r="K5398" s="3" cm="1">
        <f t="array" ref="K5398">IFERROR(_xlfn.IFS(B5398=2015,J5398*$P$4,B5398=2016,J5398*$P$5,B5398=2017,J5398*$P$6,B5398=2018,J5398*$P$7,B5398=2019,J5398*$P$8,B5398=2020,J5398*$P$9,B5398=2021,J5398*$P$10,B5398=2022,J5398*$P$11),"")</f>
        <v>3094759.8653325201</v>
      </c>
      <c r="L5398" s="3">
        <f t="shared" si="85"/>
        <v>5737960.8653325196</v>
      </c>
    </row>
    <row r="5399" spans="1:12">
      <c r="A5399">
        <v>4842960</v>
      </c>
      <c r="B5399">
        <v>2018</v>
      </c>
      <c r="D5399" t="s">
        <v>3229</v>
      </c>
      <c r="E5399" t="s">
        <v>3230</v>
      </c>
      <c r="F5399" t="s">
        <v>4101</v>
      </c>
      <c r="G5399" t="s">
        <v>3231</v>
      </c>
      <c r="H5399" s="5">
        <v>2905107</v>
      </c>
      <c r="I5399">
        <f>IFERROR(VLOOKUP(G5399,'NCES Match'!$A$2:$B$1307,2,FALSE),"")</f>
        <v>4842960</v>
      </c>
      <c r="J5399" cm="1">
        <f t="array" ref="J5399">IFERROR(_xlfn.IFS(B5399=2015,H5399/$O$13,B5399=2016,H5399/$O$14,B5399=2017,H5399/$O$15,B5399=2018,H5399/$O$16,B5399=2019,H5399/$O$17,B5399=2020,H5399/$O$18,B5399=2021,H5399/$O$19,B5399=2022,H5399/$O$20),"")</f>
        <v>1.8957532393087454E-3</v>
      </c>
      <c r="K5399" s="3" cm="1">
        <f t="array" ref="K5399">IFERROR(_xlfn.IFS(B5399=2015,J5399*$P$4,B5399=2016,J5399*$P$5,B5399=2017,J5399*$P$6,B5399=2018,J5399*$P$7,B5399=2019,J5399*$P$8,B5399=2020,J5399*$P$9,B5399=2021,J5399*$P$10,B5399=2022,J5399*$P$11),"")</f>
        <v>3254730.2003051862</v>
      </c>
      <c r="L5399" s="3">
        <f t="shared" si="85"/>
        <v>6159837.2003051862</v>
      </c>
    </row>
    <row r="5400" spans="1:12">
      <c r="A5400">
        <v>4842960</v>
      </c>
      <c r="B5400">
        <v>2019</v>
      </c>
      <c r="D5400" t="s">
        <v>3229</v>
      </c>
      <c r="E5400" t="s">
        <v>3230</v>
      </c>
      <c r="F5400" t="s">
        <v>4101</v>
      </c>
      <c r="G5400" t="s">
        <v>3231</v>
      </c>
      <c r="H5400" s="5">
        <v>3194889</v>
      </c>
      <c r="I5400">
        <f>IFERROR(VLOOKUP(G5400,'NCES Match'!$A$2:$B$1307,2,FALSE),"")</f>
        <v>4842960</v>
      </c>
      <c r="J5400" cm="1">
        <f t="array" ref="J5400">IFERROR(_xlfn.IFS(B5400=2015,H5400/$O$13,B5400=2016,H5400/$O$14,B5400=2017,H5400/$O$15,B5400=2018,H5400/$O$16,B5400=2019,H5400/$O$17,B5400=2020,H5400/$O$18,B5400=2021,H5400/$O$19,B5400=2022,H5400/$O$20),"")</f>
        <v>2.0229399021495999E-3</v>
      </c>
      <c r="K5400" s="3" cm="1">
        <f t="array" ref="K5400">IFERROR(_xlfn.IFS(B5400=2015,J5400*$P$4,B5400=2016,J5400*$P$5,B5400=2017,J5400*$P$6,B5400=2018,J5400*$P$7,B5400=2019,J5400*$P$8,B5400=2020,J5400*$P$9,B5400=2021,J5400*$P$10,B5400=2022,J5400*$P$11),"")</f>
        <v>3515719.7896721084</v>
      </c>
      <c r="L5400" s="3">
        <f t="shared" si="85"/>
        <v>6710608.7896721084</v>
      </c>
    </row>
    <row r="5401" spans="1:12">
      <c r="A5401">
        <v>4842960</v>
      </c>
      <c r="B5401">
        <v>2020</v>
      </c>
      <c r="D5401" t="s">
        <v>3229</v>
      </c>
      <c r="E5401" t="s">
        <v>3230</v>
      </c>
      <c r="F5401" t="s">
        <v>4230</v>
      </c>
      <c r="G5401" t="s">
        <v>3231</v>
      </c>
      <c r="H5401" s="5">
        <v>3599442</v>
      </c>
      <c r="I5401">
        <f>IFERROR(VLOOKUP(G5401,'NCES Match'!$A$2:$B$1307,2,FALSE),"")</f>
        <v>4842960</v>
      </c>
      <c r="J5401" cm="1">
        <f t="array" ref="J5401">IFERROR(_xlfn.IFS(B5401=2015,H5401/$O$13,B5401=2016,H5401/$O$14,B5401=2017,H5401/$O$15,B5401=2018,H5401/$O$16,B5401=2019,H5401/$O$17,B5401=2020,H5401/$O$18,B5401=2021,H5401/$O$19,B5401=2022,H5401/$O$20),"")</f>
        <v>1.9505648413346219E-3</v>
      </c>
      <c r="K5401" s="3" cm="1">
        <f t="array" ref="K5401">IFERROR(_xlfn.IFS(B5401=2015,J5401*$P$4,B5401=2016,J5401*$P$5,B5401=2017,J5401*$P$6,B5401=2018,J5401*$P$7,B5401=2019,J5401*$P$8,B5401=2020,J5401*$P$9,B5401=2021,J5401*$P$10,B5401=2022,J5401*$P$11),"")</f>
        <v>4111796.1763734114</v>
      </c>
      <c r="L5401" s="3">
        <f t="shared" si="85"/>
        <v>7711238.176373411</v>
      </c>
    </row>
    <row r="5402" spans="1:12">
      <c r="A5402">
        <v>4842960</v>
      </c>
      <c r="B5402">
        <v>2021</v>
      </c>
      <c r="D5402" t="s">
        <v>3229</v>
      </c>
      <c r="E5402" t="s">
        <v>3230</v>
      </c>
      <c r="F5402" t="s">
        <v>4230</v>
      </c>
      <c r="G5402" t="s">
        <v>3231</v>
      </c>
      <c r="H5402" s="5">
        <v>4120347.63</v>
      </c>
      <c r="I5402">
        <f>IFERROR(VLOOKUP(G5402,'NCES Match'!$A$2:$B$1307,2,FALSE),"")</f>
        <v>4842960</v>
      </c>
      <c r="J5402" cm="1">
        <f t="array" ref="J5402">IFERROR(_xlfn.IFS(B5402=2015,H5402/$O$13,B5402=2016,H5402/$O$14,B5402=2017,H5402/$O$15,B5402=2018,H5402/$O$16,B5402=2019,H5402/$O$17,B5402=2020,H5402/$O$18,B5402=2021,H5402/$O$19,B5402=2022,H5402/$O$20),"")</f>
        <v>2.1081470871143638E-3</v>
      </c>
      <c r="K5402" s="3" cm="1">
        <f t="array" ref="K5402">IFERROR(_xlfn.IFS(B5402=2015,J5402*$P$4,B5402=2016,J5402*$P$5,B5402=2017,J5402*$P$6,B5402=2018,J5402*$P$7,B5402=2019,J5402*$P$8,B5402=2020,J5402*$P$9,B5402=2021,J5402*$P$10,B5402=2022,J5402*$P$11),"")</f>
        <v>4512601.189451009</v>
      </c>
      <c r="L5402" s="3">
        <f t="shared" si="85"/>
        <v>8632948.819451008</v>
      </c>
    </row>
    <row r="5403" spans="1:12">
      <c r="A5403">
        <v>4842960</v>
      </c>
      <c r="B5403">
        <v>2022</v>
      </c>
      <c r="D5403" t="s">
        <v>3229</v>
      </c>
      <c r="E5403" t="s">
        <v>3230</v>
      </c>
      <c r="F5403" t="s">
        <v>4101</v>
      </c>
      <c r="G5403" t="s">
        <v>3231</v>
      </c>
      <c r="H5403" s="5">
        <v>5047986.47</v>
      </c>
      <c r="I5403">
        <f>IFERROR(VLOOKUP(G5403,'NCES Match'!$A$2:$B$1307,2,FALSE),"")</f>
        <v>4842960</v>
      </c>
      <c r="J5403" cm="1">
        <f t="array" ref="J5403">IFERROR(_xlfn.IFS(B5403=2015,H5403/$O$13,B5403=2016,H5403/$O$14,B5403=2017,H5403/$O$15,B5403=2018,H5403/$O$16,B5403=2019,H5403/$O$17,B5403=2020,H5403/$O$18,B5403=2021,H5403/$O$19,B5403=2022,H5403/$O$20),"")</f>
        <v>2.2172303416246519E-3</v>
      </c>
      <c r="K5403" s="3" cm="1">
        <f t="array" ref="K5403">IFERROR(_xlfn.IFS(B5403=2015,J5403*$P$4,B5403=2016,J5403*$P$5,B5403=2017,J5403*$P$6,B5403=2018,J5403*$P$7,B5403=2019,J5403*$P$8,B5403=2020,J5403*$P$9,B5403=2021,J5403*$P$10,B5403=2022,J5403*$P$11),"")</f>
        <v>4774767.8610762618</v>
      </c>
      <c r="L5403" s="3">
        <f t="shared" si="85"/>
        <v>9822754.3310762607</v>
      </c>
    </row>
    <row r="5404" spans="1:12">
      <c r="A5404">
        <v>4842960</v>
      </c>
      <c r="B5404">
        <v>2023</v>
      </c>
      <c r="D5404" t="s">
        <v>3229</v>
      </c>
      <c r="E5404" t="s">
        <v>3230</v>
      </c>
      <c r="F5404" t="s">
        <v>4101</v>
      </c>
      <c r="G5404" t="s">
        <v>3231</v>
      </c>
      <c r="H5404" s="5">
        <v>5619982.7699999996</v>
      </c>
      <c r="I5404">
        <f>IFERROR(VLOOKUP(G5404,'NCES Match'!$A$2:$B$1307,2,FALSE),"")</f>
        <v>4842960</v>
      </c>
      <c r="J5404" t="str" cm="1">
        <f t="array" ref="J5404">IFERROR(_xlfn.IFS(B5404=2015,H5404/$O$13,B5404=2016,H5404/$O$14,B5404=2017,H5404/$O$15,B5404=2018,H5404/$O$16,B5404=2019,H5404/$O$17,B5404=2020,H5404/$O$18,B5404=2021,H5404/$O$19,B5404=2022,H5404/$O$20),"")</f>
        <v/>
      </c>
      <c r="K5404" s="3" t="str" cm="1">
        <f t="array" ref="K5404">IFERROR(_xlfn.IFS(B5404=2015,J5404*$P$4,B5404=2016,J5404*$P$5,B5404=2017,J5404*$P$6,B5404=2018,J5404*$P$7,B5404=2019,J5404*$P$8,B5404=2020,J5404*$P$9,B5404=2021,J5404*$P$10,B5404=2022,J5404*$P$11),"")</f>
        <v/>
      </c>
      <c r="L5404" s="3">
        <f t="shared" si="85"/>
        <v>5619982.7699999996</v>
      </c>
    </row>
    <row r="5405" spans="1:12">
      <c r="A5405">
        <v>4839990</v>
      </c>
      <c r="B5405">
        <v>2015</v>
      </c>
      <c r="C5405" t="s">
        <v>381</v>
      </c>
      <c r="D5405" t="s">
        <v>2989</v>
      </c>
      <c r="E5405" t="s">
        <v>2990</v>
      </c>
      <c r="G5405" t="s">
        <v>2991</v>
      </c>
      <c r="H5405" s="5">
        <v>1755910.76</v>
      </c>
      <c r="I5405">
        <f>IFERROR(VLOOKUP(G5405,'NCES Match'!$A$2:$B$1307,2,FALSE),"")</f>
        <v>4839990</v>
      </c>
      <c r="J5405" cm="1">
        <f t="array" ref="J5405">IFERROR(_xlfn.IFS(B5405=2015,H5405/$O$13,B5405=2016,H5405/$O$14,B5405=2017,H5405/$O$15,B5405=2018,H5405/$O$16,B5405=2019,H5405/$O$17,B5405=2020,H5405/$O$18,B5405=2021,H5405/$O$19,B5405=2022,H5405/$O$20),"")</f>
        <v>1.3755870861910714E-3</v>
      </c>
      <c r="K5405" s="3" cm="1">
        <f t="array" ref="K5405">IFERROR(_xlfn.IFS(B5405=2015,J5405*$P$4,B5405=2016,J5405*$P$5,B5405=2017,J5405*$P$6,B5405=2018,J5405*$P$7,B5405=2019,J5405*$P$8,B5405=2020,J5405*$P$9,B5405=2021,J5405*$P$10,B5405=2022,J5405*$P$11),"")</f>
        <v>2189223.4460755331</v>
      </c>
      <c r="L5405" s="3">
        <f t="shared" si="85"/>
        <v>3945134.2060755333</v>
      </c>
    </row>
    <row r="5406" spans="1:12">
      <c r="A5406">
        <v>4839990</v>
      </c>
      <c r="B5406">
        <v>2016</v>
      </c>
      <c r="C5406" t="s">
        <v>4102</v>
      </c>
      <c r="D5406" t="s">
        <v>2989</v>
      </c>
      <c r="E5406" t="s">
        <v>2990</v>
      </c>
      <c r="F5406" t="s">
        <v>4101</v>
      </c>
      <c r="G5406" t="s">
        <v>2991</v>
      </c>
      <c r="H5406" s="5">
        <v>1832560</v>
      </c>
      <c r="I5406">
        <f>IFERROR(VLOOKUP(G5406,'NCES Match'!$A$2:$B$1307,2,FALSE),"")</f>
        <v>4839990</v>
      </c>
      <c r="J5406" cm="1">
        <f t="array" ref="J5406">IFERROR(_xlfn.IFS(B5406=2015,H5406/$O$13,B5406=2016,H5406/$O$14,B5406=2017,H5406/$O$15,B5406=2018,H5406/$O$16,B5406=2019,H5406/$O$17,B5406=2020,H5406/$O$18,B5406=2021,H5406/$O$19,B5406=2022,H5406/$O$20),"")</f>
        <v>1.3118690624674227E-3</v>
      </c>
      <c r="K5406" s="3" cm="1">
        <f t="array" ref="K5406">IFERROR(_xlfn.IFS(B5406=2015,J5406*$P$4,B5406=2016,J5406*$P$5,B5406=2017,J5406*$P$6,B5406=2018,J5406*$P$7,B5406=2019,J5406*$P$8,B5406=2020,J5406*$P$9,B5406=2021,J5406*$P$10,B5406=2022,J5406*$P$11),"")</f>
        <v>2198208.7943548774</v>
      </c>
      <c r="L5406" s="3">
        <f t="shared" si="85"/>
        <v>4030768.7943548774</v>
      </c>
    </row>
    <row r="5407" spans="1:12">
      <c r="A5407">
        <v>4839990</v>
      </c>
      <c r="B5407">
        <v>2017</v>
      </c>
      <c r="D5407" t="s">
        <v>2989</v>
      </c>
      <c r="E5407" t="s">
        <v>2990</v>
      </c>
      <c r="F5407" t="s">
        <v>4101</v>
      </c>
      <c r="G5407" t="s">
        <v>2991</v>
      </c>
      <c r="H5407" s="5">
        <v>1764641</v>
      </c>
      <c r="I5407">
        <f>IFERROR(VLOOKUP(G5407,'NCES Match'!$A$2:$B$1307,2,FALSE),"")</f>
        <v>4839990</v>
      </c>
      <c r="J5407" cm="1">
        <f t="array" ref="J5407">IFERROR(_xlfn.IFS(B5407=2015,H5407/$O$13,B5407=2016,H5407/$O$14,B5407=2017,H5407/$O$15,B5407=2018,H5407/$O$16,B5407=2019,H5407/$O$17,B5407=2020,H5407/$O$18,B5407=2021,H5407/$O$19,B5407=2022,H5407/$O$20),"")</f>
        <v>1.2166119145652775E-3</v>
      </c>
      <c r="K5407" s="3" cm="1">
        <f t="array" ref="K5407">IFERROR(_xlfn.IFS(B5407=2015,J5407*$P$4,B5407=2016,J5407*$P$5,B5407=2017,J5407*$P$6,B5407=2018,J5407*$P$7,B5407=2019,J5407*$P$8,B5407=2020,J5407*$P$9,B5407=2021,J5407*$P$10,B5407=2022,J5407*$P$11),"")</f>
        <v>2066108.5341297325</v>
      </c>
      <c r="L5407" s="3">
        <f t="shared" si="85"/>
        <v>3830749.5341297323</v>
      </c>
    </row>
    <row r="5408" spans="1:12">
      <c r="A5408">
        <v>4839990</v>
      </c>
      <c r="B5408">
        <v>2018</v>
      </c>
      <c r="D5408" t="s">
        <v>2989</v>
      </c>
      <c r="E5408" t="s">
        <v>2990</v>
      </c>
      <c r="F5408" t="s">
        <v>4101</v>
      </c>
      <c r="G5408" t="s">
        <v>2991</v>
      </c>
      <c r="H5408" s="5">
        <v>1633389</v>
      </c>
      <c r="I5408">
        <f>IFERROR(VLOOKUP(G5408,'NCES Match'!$A$2:$B$1307,2,FALSE),"")</f>
        <v>4839990</v>
      </c>
      <c r="J5408" cm="1">
        <f t="array" ref="J5408">IFERROR(_xlfn.IFS(B5408=2015,H5408/$O$13,B5408=2016,H5408/$O$14,B5408=2017,H5408/$O$15,B5408=2018,H5408/$O$16,B5408=2019,H5408/$O$17,B5408=2020,H5408/$O$18,B5408=2021,H5408/$O$19,B5408=2022,H5408/$O$20),"")</f>
        <v>1.0658824228509561E-3</v>
      </c>
      <c r="K5408" s="3" cm="1">
        <f t="array" ref="K5408">IFERROR(_xlfn.IFS(B5408=2015,J5408*$P$4,B5408=2016,J5408*$P$5,B5408=2017,J5408*$P$6,B5408=2018,J5408*$P$7,B5408=2019,J5408*$P$8,B5408=2020,J5408*$P$9,B5408=2021,J5408*$P$10,B5408=2022,J5408*$P$11),"")</f>
        <v>1829963.7525042237</v>
      </c>
      <c r="L5408" s="3">
        <f t="shared" si="85"/>
        <v>3463352.752504224</v>
      </c>
    </row>
    <row r="5409" spans="1:12">
      <c r="A5409">
        <v>4839990</v>
      </c>
      <c r="B5409">
        <v>2019</v>
      </c>
      <c r="D5409" t="s">
        <v>2989</v>
      </c>
      <c r="E5409" t="s">
        <v>2990</v>
      </c>
      <c r="F5409" t="s">
        <v>4101</v>
      </c>
      <c r="G5409" t="s">
        <v>2991</v>
      </c>
      <c r="H5409" s="5">
        <v>2002909</v>
      </c>
      <c r="I5409">
        <f>IFERROR(VLOOKUP(G5409,'NCES Match'!$A$2:$B$1307,2,FALSE),"")</f>
        <v>4839990</v>
      </c>
      <c r="J5409" cm="1">
        <f t="array" ref="J5409">IFERROR(_xlfn.IFS(B5409=2015,H5409/$O$13,B5409=2016,H5409/$O$14,B5409=2017,H5409/$O$15,B5409=2018,H5409/$O$16,B5409=2019,H5409/$O$17,B5409=2020,H5409/$O$18,B5409=2021,H5409/$O$19,B5409=2022,H5409/$O$20),"")</f>
        <v>1.2682019739886276E-3</v>
      </c>
      <c r="K5409" s="3" cm="1">
        <f t="array" ref="K5409">IFERROR(_xlfn.IFS(B5409=2015,J5409*$P$4,B5409=2016,J5409*$P$5,B5409=2017,J5409*$P$6,B5409=2018,J5409*$P$7,B5409=2019,J5409*$P$8,B5409=2020,J5409*$P$9,B5409=2021,J5409*$P$10,B5409=2022,J5409*$P$11),"")</f>
        <v>2204041.1445318987</v>
      </c>
      <c r="L5409" s="3">
        <f t="shared" si="85"/>
        <v>4206950.1445318982</v>
      </c>
    </row>
    <row r="5410" spans="1:12">
      <c r="A5410">
        <v>4839990</v>
      </c>
      <c r="B5410">
        <v>2020</v>
      </c>
      <c r="D5410" t="s">
        <v>2989</v>
      </c>
      <c r="E5410" t="s">
        <v>2990</v>
      </c>
      <c r="F5410" t="s">
        <v>4230</v>
      </c>
      <c r="G5410" t="s">
        <v>2991</v>
      </c>
      <c r="H5410" s="5">
        <v>2660300</v>
      </c>
      <c r="I5410">
        <f>IFERROR(VLOOKUP(G5410,'NCES Match'!$A$2:$B$1307,2,FALSE),"")</f>
        <v>4839990</v>
      </c>
      <c r="J5410" cm="1">
        <f t="array" ref="J5410">IFERROR(_xlfn.IFS(B5410=2015,H5410/$O$13,B5410=2016,H5410/$O$14,B5410=2017,H5410/$O$15,B5410=2018,H5410/$O$16,B5410=2019,H5410/$O$17,B5410=2020,H5410/$O$18,B5410=2021,H5410/$O$19,B5410=2022,H5410/$O$20),"")</f>
        <v>1.4416366890763887E-3</v>
      </c>
      <c r="K5410" s="3" cm="1">
        <f t="array" ref="K5410">IFERROR(_xlfn.IFS(B5410=2015,J5410*$P$4,B5410=2016,J5410*$P$5,B5410=2017,J5410*$P$6,B5410=2018,J5410*$P$7,B5410=2019,J5410*$P$8,B5410=2020,J5410*$P$9,B5410=2021,J5410*$P$10,B5410=2022,J5410*$P$11),"")</f>
        <v>3038974.1987803071</v>
      </c>
      <c r="L5410" s="3">
        <f t="shared" si="85"/>
        <v>5699274.1987803075</v>
      </c>
    </row>
    <row r="5411" spans="1:12">
      <c r="A5411">
        <v>4839990</v>
      </c>
      <c r="B5411">
        <v>2021</v>
      </c>
      <c r="D5411" t="s">
        <v>2989</v>
      </c>
      <c r="E5411" t="s">
        <v>2990</v>
      </c>
      <c r="F5411" t="s">
        <v>4101</v>
      </c>
      <c r="G5411" t="s">
        <v>2991</v>
      </c>
      <c r="H5411" s="5">
        <v>2960690.79</v>
      </c>
      <c r="I5411">
        <f>IFERROR(VLOOKUP(G5411,'NCES Match'!$A$2:$B$1307,2,FALSE),"")</f>
        <v>4839990</v>
      </c>
      <c r="J5411" cm="1">
        <f t="array" ref="J5411">IFERROR(_xlfn.IFS(B5411=2015,H5411/$O$13,B5411=2016,H5411/$O$14,B5411=2017,H5411/$O$15,B5411=2018,H5411/$O$16,B5411=2019,H5411/$O$17,B5411=2020,H5411/$O$18,B5411=2021,H5411/$O$19,B5411=2022,H5411/$O$20),"")</f>
        <v>1.5148167643284081E-3</v>
      </c>
      <c r="K5411" s="3" cm="1">
        <f t="array" ref="K5411">IFERROR(_xlfn.IFS(B5411=2015,J5411*$P$4,B5411=2016,J5411*$P$5,B5411=2017,J5411*$P$6,B5411=2018,J5411*$P$7,B5411=2019,J5411*$P$8,B5411=2020,J5411*$P$9,B5411=2021,J5411*$P$10,B5411=2022,J5411*$P$11),"")</f>
        <v>3242546.0131747788</v>
      </c>
      <c r="L5411" s="3">
        <f t="shared" si="85"/>
        <v>6203236.8031747788</v>
      </c>
    </row>
    <row r="5412" spans="1:12">
      <c r="A5412">
        <v>4839990</v>
      </c>
      <c r="B5412">
        <v>2022</v>
      </c>
      <c r="D5412" t="s">
        <v>2989</v>
      </c>
      <c r="E5412" t="s">
        <v>2990</v>
      </c>
      <c r="F5412" t="s">
        <v>4101</v>
      </c>
      <c r="G5412" t="s">
        <v>2991</v>
      </c>
      <c r="H5412" s="5">
        <v>3308735.74</v>
      </c>
      <c r="I5412">
        <f>IFERROR(VLOOKUP(G5412,'NCES Match'!$A$2:$B$1307,2,FALSE),"")</f>
        <v>4839990</v>
      </c>
      <c r="J5412" cm="1">
        <f t="array" ref="J5412">IFERROR(_xlfn.IFS(B5412=2015,H5412/$O$13,B5412=2016,H5412/$O$14,B5412=2017,H5412/$O$15,B5412=2018,H5412/$O$16,B5412=2019,H5412/$O$17,B5412=2020,H5412/$O$18,B5412=2021,H5412/$O$19,B5412=2022,H5412/$O$20),"")</f>
        <v>1.4532981256476895E-3</v>
      </c>
      <c r="K5412" s="3" cm="1">
        <f t="array" ref="K5412">IFERROR(_xlfn.IFS(B5412=2015,J5412*$P$4,B5412=2016,J5412*$P$5,B5412=2017,J5412*$P$6,B5412=2018,J5412*$P$7,B5412=2019,J5412*$P$8,B5412=2020,J5412*$P$9,B5412=2021,J5412*$P$10,B5412=2022,J5412*$P$11),"")</f>
        <v>3129652.8162339521</v>
      </c>
      <c r="L5412" s="3">
        <f t="shared" si="85"/>
        <v>6438388.5562339518</v>
      </c>
    </row>
    <row r="5413" spans="1:12">
      <c r="A5413">
        <v>4839990</v>
      </c>
      <c r="B5413">
        <v>2023</v>
      </c>
      <c r="D5413" t="s">
        <v>2989</v>
      </c>
      <c r="E5413" t="s">
        <v>2990</v>
      </c>
      <c r="F5413" t="s">
        <v>4101</v>
      </c>
      <c r="G5413" t="s">
        <v>2991</v>
      </c>
      <c r="H5413" s="5">
        <v>3953154.92</v>
      </c>
      <c r="I5413">
        <f>IFERROR(VLOOKUP(G5413,'NCES Match'!$A$2:$B$1307,2,FALSE),"")</f>
        <v>4839990</v>
      </c>
      <c r="J5413" t="str" cm="1">
        <f t="array" ref="J5413">IFERROR(_xlfn.IFS(B5413=2015,H5413/$O$13,B5413=2016,H5413/$O$14,B5413=2017,H5413/$O$15,B5413=2018,H5413/$O$16,B5413=2019,H5413/$O$17,B5413=2020,H5413/$O$18,B5413=2021,H5413/$O$19,B5413=2022,H5413/$O$20),"")</f>
        <v/>
      </c>
      <c r="K5413" s="3" t="str" cm="1">
        <f t="array" ref="K5413">IFERROR(_xlfn.IFS(B5413=2015,J5413*$P$4,B5413=2016,J5413*$P$5,B5413=2017,J5413*$P$6,B5413=2018,J5413*$P$7,B5413=2019,J5413*$P$8,B5413=2020,J5413*$P$9,B5413=2021,J5413*$P$10,B5413=2022,J5413*$P$11),"")</f>
        <v/>
      </c>
      <c r="L5413" s="3">
        <f t="shared" si="85"/>
        <v>3953154.92</v>
      </c>
    </row>
    <row r="5414" spans="1:12">
      <c r="A5414">
        <v>4823820</v>
      </c>
      <c r="B5414">
        <v>2015</v>
      </c>
      <c r="C5414" t="s">
        <v>381</v>
      </c>
      <c r="D5414" t="s">
        <v>1698</v>
      </c>
      <c r="E5414" t="s">
        <v>1699</v>
      </c>
      <c r="G5414" t="s">
        <v>1700</v>
      </c>
      <c r="H5414" s="5">
        <v>516757.34</v>
      </c>
      <c r="I5414">
        <f>IFERROR(VLOOKUP(G5414,'NCES Match'!$A$2:$B$1307,2,FALSE),"")</f>
        <v>4823820</v>
      </c>
      <c r="J5414" cm="1">
        <f t="array" ref="J5414">IFERROR(_xlfn.IFS(B5414=2015,H5414/$O$13,B5414=2016,H5414/$O$14,B5414=2017,H5414/$O$15,B5414=2018,H5414/$O$16,B5414=2019,H5414/$O$17,B5414=2020,H5414/$O$18,B5414=2021,H5414/$O$19,B5414=2022,H5414/$O$20),"")</f>
        <v>4.0482964156928386E-4</v>
      </c>
      <c r="K5414" s="3" cm="1">
        <f t="array" ref="K5414">IFERROR(_xlfn.IFS(B5414=2015,J5414*$P$4,B5414=2016,J5414*$P$5,B5414=2017,J5414*$P$6,B5414=2018,J5414*$P$7,B5414=2019,J5414*$P$8,B5414=2020,J5414*$P$9,B5414=2021,J5414*$P$10,B5414=2022,J5414*$P$11),"")</f>
        <v>644279.48756326654</v>
      </c>
      <c r="L5414" s="3">
        <f t="shared" si="85"/>
        <v>1161036.8275632665</v>
      </c>
    </row>
    <row r="5415" spans="1:12">
      <c r="A5415">
        <v>4823820</v>
      </c>
      <c r="B5415">
        <v>2016</v>
      </c>
      <c r="C5415" t="s">
        <v>4102</v>
      </c>
      <c r="D5415" t="s">
        <v>1698</v>
      </c>
      <c r="E5415" t="s">
        <v>1699</v>
      </c>
      <c r="F5415" t="s">
        <v>4101</v>
      </c>
      <c r="G5415" t="s">
        <v>1700</v>
      </c>
      <c r="H5415" s="5">
        <v>546225</v>
      </c>
      <c r="I5415">
        <f>IFERROR(VLOOKUP(G5415,'NCES Match'!$A$2:$B$1307,2,FALSE),"")</f>
        <v>4823820</v>
      </c>
      <c r="J5415" cm="1">
        <f t="array" ref="J5415">IFERROR(_xlfn.IFS(B5415=2015,H5415/$O$13,B5415=2016,H5415/$O$14,B5415=2017,H5415/$O$15,B5415=2018,H5415/$O$16,B5415=2019,H5415/$O$17,B5415=2020,H5415/$O$18,B5415=2021,H5415/$O$19,B5415=2022,H5415/$O$20),"")</f>
        <v>3.9102440228219975E-4</v>
      </c>
      <c r="K5415" s="3" cm="1">
        <f t="array" ref="K5415">IFERROR(_xlfn.IFS(B5415=2015,J5415*$P$4,B5415=2016,J5415*$P$5,B5415=2017,J5415*$P$6,B5415=2018,J5415*$P$7,B5415=2019,J5415*$P$8,B5415=2020,J5415*$P$9,B5415=2021,J5415*$P$10,B5415=2022,J5415*$P$11),"")</f>
        <v>655212.70719457639</v>
      </c>
      <c r="L5415" s="3">
        <f t="shared" si="85"/>
        <v>1201437.7071945765</v>
      </c>
    </row>
    <row r="5416" spans="1:12">
      <c r="A5416">
        <v>4823820</v>
      </c>
      <c r="B5416">
        <v>2017</v>
      </c>
      <c r="D5416" t="s">
        <v>1698</v>
      </c>
      <c r="E5416" t="s">
        <v>1699</v>
      </c>
      <c r="F5416" t="s">
        <v>4101</v>
      </c>
      <c r="G5416" t="s">
        <v>1700</v>
      </c>
      <c r="H5416" s="5">
        <v>637929</v>
      </c>
      <c r="I5416">
        <f>IFERROR(VLOOKUP(G5416,'NCES Match'!$A$2:$B$1307,2,FALSE),"")</f>
        <v>4823820</v>
      </c>
      <c r="J5416" cm="1">
        <f t="array" ref="J5416">IFERROR(_xlfn.IFS(B5416=2015,H5416/$O$13,B5416=2016,H5416/$O$14,B5416=2017,H5416/$O$15,B5416=2018,H5416/$O$16,B5416=2019,H5416/$O$17,B5416=2020,H5416/$O$18,B5416=2021,H5416/$O$19,B5416=2022,H5416/$O$20),"")</f>
        <v>4.3981298295047713E-4</v>
      </c>
      <c r="K5416" s="3" cm="1">
        <f t="array" ref="K5416">IFERROR(_xlfn.IFS(B5416=2015,J5416*$P$4,B5416=2016,J5416*$P$5,B5416=2017,J5416*$P$6,B5416=2018,J5416*$P$7,B5416=2019,J5416*$P$8,B5416=2020,J5416*$P$9,B5416=2021,J5416*$P$10,B5416=2022,J5416*$P$11),"")</f>
        <v>746911.44038297096</v>
      </c>
      <c r="L5416" s="3">
        <f t="shared" si="85"/>
        <v>1384840.440382971</v>
      </c>
    </row>
    <row r="5417" spans="1:12">
      <c r="A5417">
        <v>4823820</v>
      </c>
      <c r="B5417">
        <v>2018</v>
      </c>
      <c r="D5417" t="s">
        <v>1698</v>
      </c>
      <c r="E5417" t="s">
        <v>1699</v>
      </c>
      <c r="F5417" t="s">
        <v>4101</v>
      </c>
      <c r="G5417" t="s">
        <v>1700</v>
      </c>
      <c r="H5417" s="5">
        <v>625816</v>
      </c>
      <c r="I5417">
        <f>IFERROR(VLOOKUP(G5417,'NCES Match'!$A$2:$B$1307,2,FALSE),"")</f>
        <v>4823820</v>
      </c>
      <c r="J5417" cm="1">
        <f t="array" ref="J5417">IFERROR(_xlfn.IFS(B5417=2015,H5417/$O$13,B5417=2016,H5417/$O$14,B5417=2017,H5417/$O$15,B5417=2018,H5417/$O$16,B5417=2019,H5417/$O$17,B5417=2020,H5417/$O$18,B5417=2021,H5417/$O$19,B5417=2022,H5417/$O$20),"")</f>
        <v>4.0838175984954833E-4</v>
      </c>
      <c r="K5417" s="3" cm="1">
        <f t="array" ref="K5417">IFERROR(_xlfn.IFS(B5417=2015,J5417*$P$4,B5417=2016,J5417*$P$5,B5417=2017,J5417*$P$6,B5417=2018,J5417*$P$7,B5417=2019,J5417*$P$8,B5417=2020,J5417*$P$9,B5417=2021,J5417*$P$10,B5417=2022,J5417*$P$11),"")</f>
        <v>701131.57106922066</v>
      </c>
      <c r="L5417" s="3">
        <f t="shared" si="85"/>
        <v>1326947.5710692205</v>
      </c>
    </row>
    <row r="5418" spans="1:12">
      <c r="A5418">
        <v>4823820</v>
      </c>
      <c r="B5418">
        <v>2019</v>
      </c>
      <c r="D5418" t="s">
        <v>1698</v>
      </c>
      <c r="E5418" t="s">
        <v>1699</v>
      </c>
      <c r="F5418" t="s">
        <v>4101</v>
      </c>
      <c r="G5418" t="s">
        <v>1700</v>
      </c>
      <c r="H5418" s="5">
        <v>655552</v>
      </c>
      <c r="I5418">
        <f>IFERROR(VLOOKUP(G5418,'NCES Match'!$A$2:$B$1307,2,FALSE),"")</f>
        <v>4823820</v>
      </c>
      <c r="J5418" cm="1">
        <f t="array" ref="J5418">IFERROR(_xlfn.IFS(B5418=2015,H5418/$O$13,B5418=2016,H5418/$O$14,B5418=2017,H5418/$O$15,B5418=2018,H5418/$O$16,B5418=2019,H5418/$O$17,B5418=2020,H5418/$O$18,B5418=2021,H5418/$O$19,B5418=2022,H5418/$O$20),"")</f>
        <v>4.1508243282754875E-4</v>
      </c>
      <c r="K5418" s="3" cm="1">
        <f t="array" ref="K5418">IFERROR(_xlfn.IFS(B5418=2015,J5418*$P$4,B5418=2016,J5418*$P$5,B5418=2017,J5418*$P$6,B5418=2018,J5418*$P$7,B5418=2019,J5418*$P$8,B5418=2020,J5418*$P$9,B5418=2021,J5418*$P$10,B5418=2022,J5418*$P$11),"")</f>
        <v>721382.53928669507</v>
      </c>
      <c r="L5418" s="3">
        <f t="shared" si="85"/>
        <v>1376934.539286695</v>
      </c>
    </row>
    <row r="5419" spans="1:12">
      <c r="A5419">
        <v>4823820</v>
      </c>
      <c r="B5419">
        <v>2020</v>
      </c>
      <c r="D5419" t="s">
        <v>1698</v>
      </c>
      <c r="E5419" t="s">
        <v>1699</v>
      </c>
      <c r="F5419" t="s">
        <v>4230</v>
      </c>
      <c r="G5419" t="s">
        <v>1700</v>
      </c>
      <c r="H5419" s="5">
        <v>723397</v>
      </c>
      <c r="I5419">
        <f>IFERROR(VLOOKUP(G5419,'NCES Match'!$A$2:$B$1307,2,FALSE),"")</f>
        <v>4823820</v>
      </c>
      <c r="J5419" cm="1">
        <f t="array" ref="J5419">IFERROR(_xlfn.IFS(B5419=2015,H5419/$O$13,B5419=2016,H5419/$O$14,B5419=2017,H5419/$O$15,B5419=2018,H5419/$O$16,B5419=2019,H5419/$O$17,B5419=2020,H5419/$O$18,B5419=2021,H5419/$O$19,B5419=2022,H5419/$O$20),"")</f>
        <v>3.9201430514144731E-4</v>
      </c>
      <c r="K5419" s="3" cm="1">
        <f t="array" ref="K5419">IFERROR(_xlfn.IFS(B5419=2015,J5419*$P$4,B5419=2016,J5419*$P$5,B5419=2017,J5419*$P$6,B5419=2018,J5419*$P$7,B5419=2019,J5419*$P$8,B5419=2020,J5419*$P$9,B5419=2021,J5419*$P$10,B5419=2022,J5419*$P$11),"")</f>
        <v>826367.25875843992</v>
      </c>
      <c r="L5419" s="3">
        <f t="shared" si="85"/>
        <v>1549764.2587584399</v>
      </c>
    </row>
    <row r="5420" spans="1:12">
      <c r="A5420">
        <v>4823820</v>
      </c>
      <c r="B5420">
        <v>2021</v>
      </c>
      <c r="D5420" t="s">
        <v>1698</v>
      </c>
      <c r="E5420" t="s">
        <v>1699</v>
      </c>
      <c r="F5420" t="s">
        <v>4101</v>
      </c>
      <c r="G5420" t="s">
        <v>1700</v>
      </c>
      <c r="H5420" s="5">
        <v>750320.2</v>
      </c>
      <c r="I5420">
        <f>IFERROR(VLOOKUP(G5420,'NCES Match'!$A$2:$B$1307,2,FALSE),"")</f>
        <v>4823820</v>
      </c>
      <c r="J5420" cm="1">
        <f t="array" ref="J5420">IFERROR(_xlfn.IFS(B5420=2015,H5420/$O$13,B5420=2016,H5420/$O$14,B5420=2017,H5420/$O$15,B5420=2018,H5420/$O$16,B5420=2019,H5420/$O$17,B5420=2020,H5420/$O$18,B5420=2021,H5420/$O$19,B5420=2022,H5420/$O$20),"")</f>
        <v>3.8389608986294846E-4</v>
      </c>
      <c r="K5420" s="3" cm="1">
        <f t="array" ref="K5420">IFERROR(_xlfn.IFS(B5420=2015,J5420*$P$4,B5420=2016,J5420*$P$5,B5420=2017,J5420*$P$6,B5420=2018,J5420*$P$7,B5420=2019,J5420*$P$8,B5420=2020,J5420*$P$9,B5420=2021,J5420*$P$10,B5420=2022,J5420*$P$11),"")</f>
        <v>821750.03932595823</v>
      </c>
      <c r="L5420" s="3">
        <f t="shared" si="85"/>
        <v>1572070.2393259583</v>
      </c>
    </row>
    <row r="5421" spans="1:12">
      <c r="A5421">
        <v>4823820</v>
      </c>
      <c r="B5421">
        <v>2022</v>
      </c>
      <c r="D5421" t="s">
        <v>1698</v>
      </c>
      <c r="E5421" t="s">
        <v>1699</v>
      </c>
      <c r="F5421" t="s">
        <v>4101</v>
      </c>
      <c r="G5421" t="s">
        <v>1700</v>
      </c>
      <c r="H5421" s="5">
        <v>917771.69</v>
      </c>
      <c r="I5421">
        <f>IFERROR(VLOOKUP(G5421,'NCES Match'!$A$2:$B$1307,2,FALSE),"")</f>
        <v>4823820</v>
      </c>
      <c r="J5421" cm="1">
        <f t="array" ref="J5421">IFERROR(_xlfn.IFS(B5421=2015,H5421/$O$13,B5421=2016,H5421/$O$14,B5421=2017,H5421/$O$15,B5421=2018,H5421/$O$16,B5421=2019,H5421/$O$17,B5421=2020,H5421/$O$18,B5421=2021,H5421/$O$19,B5421=2022,H5421/$O$20),"")</f>
        <v>4.0311344926250049E-4</v>
      </c>
      <c r="K5421" s="3" cm="1">
        <f t="array" ref="K5421">IFERROR(_xlfn.IFS(B5421=2015,J5421*$P$4,B5421=2016,J5421*$P$5,B5421=2017,J5421*$P$6,B5421=2018,J5421*$P$7,B5421=2019,J5421*$P$8,B5421=2020,J5421*$P$9,B5421=2021,J5421*$P$10,B5421=2022,J5421*$P$11),"")</f>
        <v>868097.96247683803</v>
      </c>
      <c r="L5421" s="3">
        <f t="shared" si="85"/>
        <v>1785869.6524768379</v>
      </c>
    </row>
    <row r="5422" spans="1:12">
      <c r="A5422">
        <v>4823820</v>
      </c>
      <c r="B5422">
        <v>2023</v>
      </c>
      <c r="D5422" t="s">
        <v>1698</v>
      </c>
      <c r="E5422" t="s">
        <v>1699</v>
      </c>
      <c r="F5422" t="s">
        <v>4101</v>
      </c>
      <c r="G5422" t="s">
        <v>1700</v>
      </c>
      <c r="H5422" s="5">
        <v>1175876.94</v>
      </c>
      <c r="I5422">
        <f>IFERROR(VLOOKUP(G5422,'NCES Match'!$A$2:$B$1307,2,FALSE),"")</f>
        <v>4823820</v>
      </c>
      <c r="J5422" t="str" cm="1">
        <f t="array" ref="J5422">IFERROR(_xlfn.IFS(B5422=2015,H5422/$O$13,B5422=2016,H5422/$O$14,B5422=2017,H5422/$O$15,B5422=2018,H5422/$O$16,B5422=2019,H5422/$O$17,B5422=2020,H5422/$O$18,B5422=2021,H5422/$O$19,B5422=2022,H5422/$O$20),"")</f>
        <v/>
      </c>
      <c r="K5422" s="3" t="str" cm="1">
        <f t="array" ref="K5422">IFERROR(_xlfn.IFS(B5422=2015,J5422*$P$4,B5422=2016,J5422*$P$5,B5422=2017,J5422*$P$6,B5422=2018,J5422*$P$7,B5422=2019,J5422*$P$8,B5422=2020,J5422*$P$9,B5422=2021,J5422*$P$10,B5422=2022,J5422*$P$11),"")</f>
        <v/>
      </c>
      <c r="L5422" s="3">
        <f t="shared" si="85"/>
        <v>1175876.94</v>
      </c>
    </row>
    <row r="5423" spans="1:12">
      <c r="A5423">
        <v>4800130</v>
      </c>
      <c r="B5423">
        <v>2015</v>
      </c>
      <c r="C5423" t="s">
        <v>381</v>
      </c>
      <c r="D5423" t="s">
        <v>2698</v>
      </c>
      <c r="E5423" t="s">
        <v>2699</v>
      </c>
      <c r="G5423" t="s">
        <v>2700</v>
      </c>
      <c r="H5423" s="5">
        <v>524456.47</v>
      </c>
      <c r="I5423">
        <f>IFERROR(VLOOKUP(G5423,'NCES Match'!$A$2:$B$1307,2,FALSE),"")</f>
        <v>4800130</v>
      </c>
      <c r="J5423" cm="1">
        <f t="array" ref="J5423">IFERROR(_xlfn.IFS(B5423=2015,H5423/$O$13,B5423=2016,H5423/$O$14,B5423=2017,H5423/$O$15,B5423=2018,H5423/$O$16,B5423=2019,H5423/$O$17,B5423=2020,H5423/$O$18,B5423=2021,H5423/$O$19,B5423=2022,H5423/$O$20),"")</f>
        <v>4.1086116893625907E-4</v>
      </c>
      <c r="K5423" s="3" cm="1">
        <f t="array" ref="K5423">IFERROR(_xlfn.IFS(B5423=2015,J5423*$P$4,B5423=2016,J5423*$P$5,B5423=2017,J5423*$P$6,B5423=2018,J5423*$P$7,B5423=2019,J5423*$P$8,B5423=2020,J5423*$P$9,B5423=2021,J5423*$P$10,B5423=2022,J5423*$P$11),"")</f>
        <v>653878.5607589815</v>
      </c>
      <c r="L5423" s="3">
        <f t="shared" si="85"/>
        <v>1178335.0307589816</v>
      </c>
    </row>
    <row r="5424" spans="1:12">
      <c r="A5424">
        <v>4800130</v>
      </c>
      <c r="B5424">
        <v>2016</v>
      </c>
      <c r="C5424" t="s">
        <v>4102</v>
      </c>
      <c r="D5424" t="s">
        <v>2698</v>
      </c>
      <c r="E5424" t="s">
        <v>2699</v>
      </c>
      <c r="F5424" t="s">
        <v>4101</v>
      </c>
      <c r="G5424" t="s">
        <v>2700</v>
      </c>
      <c r="H5424" s="5">
        <v>533729</v>
      </c>
      <c r="I5424">
        <f>IFERROR(VLOOKUP(G5424,'NCES Match'!$A$2:$B$1307,2,FALSE),"")</f>
        <v>4800130</v>
      </c>
      <c r="J5424" cm="1">
        <f t="array" ref="J5424">IFERROR(_xlfn.IFS(B5424=2015,H5424/$O$13,B5424=2016,H5424/$O$14,B5424=2017,H5424/$O$15,B5424=2018,H5424/$O$16,B5424=2019,H5424/$O$17,B5424=2020,H5424/$O$18,B5424=2021,H5424/$O$19,B5424=2022,H5424/$O$20),"")</f>
        <v>3.8207892938931062E-4</v>
      </c>
      <c r="K5424" s="3" cm="1">
        <f t="array" ref="K5424">IFERROR(_xlfn.IFS(B5424=2015,J5424*$P$4,B5424=2016,J5424*$P$5,B5424=2017,J5424*$P$6,B5424=2018,J5424*$P$7,B5424=2019,J5424*$P$8,B5424=2020,J5424*$P$9,B5424=2021,J5424*$P$10,B5424=2022,J5424*$P$11),"")</f>
        <v>640223.39328711445</v>
      </c>
      <c r="L5424" s="3">
        <f t="shared" si="85"/>
        <v>1173952.3932871143</v>
      </c>
    </row>
    <row r="5425" spans="1:12">
      <c r="A5425">
        <v>4800130</v>
      </c>
      <c r="B5425">
        <v>2017</v>
      </c>
      <c r="D5425" t="s">
        <v>2698</v>
      </c>
      <c r="E5425" t="s">
        <v>2699</v>
      </c>
      <c r="F5425" t="s">
        <v>4101</v>
      </c>
      <c r="G5425" t="s">
        <v>2700</v>
      </c>
      <c r="H5425" s="5">
        <v>546272</v>
      </c>
      <c r="I5425">
        <f>IFERROR(VLOOKUP(G5425,'NCES Match'!$A$2:$B$1307,2,FALSE),"")</f>
        <v>4800130</v>
      </c>
      <c r="J5425" cm="1">
        <f t="array" ref="J5425">IFERROR(_xlfn.IFS(B5425=2015,H5425/$O$13,B5425=2016,H5425/$O$14,B5425=2017,H5425/$O$15,B5425=2018,H5425/$O$16,B5425=2019,H5425/$O$17,B5425=2020,H5425/$O$18,B5425=2021,H5425/$O$19,B5425=2022,H5425/$O$20),"")</f>
        <v>3.7662109391848161E-4</v>
      </c>
      <c r="K5425" s="3" cm="1">
        <f t="array" ref="K5425">IFERROR(_xlfn.IFS(B5425=2015,J5425*$P$4,B5425=2016,J5425*$P$5,B5425=2017,J5425*$P$6,B5425=2018,J5425*$P$7,B5425=2019,J5425*$P$8,B5425=2020,J5425*$P$9,B5425=2021,J5425*$P$10,B5425=2022,J5425*$P$11),"")</f>
        <v>639595.95246631885</v>
      </c>
      <c r="L5425" s="3">
        <f t="shared" si="85"/>
        <v>1185867.9524663188</v>
      </c>
    </row>
    <row r="5426" spans="1:12">
      <c r="A5426">
        <v>4800130</v>
      </c>
      <c r="B5426">
        <v>2018</v>
      </c>
      <c r="D5426" t="s">
        <v>2698</v>
      </c>
      <c r="E5426" t="s">
        <v>2699</v>
      </c>
      <c r="F5426" t="s">
        <v>4101</v>
      </c>
      <c r="G5426" t="s">
        <v>2700</v>
      </c>
      <c r="H5426" s="5">
        <v>625353</v>
      </c>
      <c r="I5426">
        <f>IFERROR(VLOOKUP(G5426,'NCES Match'!$A$2:$B$1307,2,FALSE),"")</f>
        <v>4800130</v>
      </c>
      <c r="J5426" cm="1">
        <f t="array" ref="J5426">IFERROR(_xlfn.IFS(B5426=2015,H5426/$O$13,B5426=2016,H5426/$O$14,B5426=2017,H5426/$O$15,B5426=2018,H5426/$O$16,B5426=2019,H5426/$O$17,B5426=2020,H5426/$O$18,B5426=2021,H5426/$O$19,B5426=2022,H5426/$O$20),"")</f>
        <v>4.0807962510896908E-4</v>
      </c>
      <c r="K5426" s="3" cm="1">
        <f t="array" ref="K5426">IFERROR(_xlfn.IFS(B5426=2015,J5426*$P$4,B5426=2016,J5426*$P$5,B5426=2017,J5426*$P$6,B5426=2018,J5426*$P$7,B5426=2019,J5426*$P$8,B5426=2020,J5426*$P$9,B5426=2021,J5426*$P$10,B5426=2022,J5426*$P$11),"")</f>
        <v>700612.85004354373</v>
      </c>
      <c r="L5426" s="3">
        <f t="shared" si="85"/>
        <v>1325965.8500435436</v>
      </c>
    </row>
    <row r="5427" spans="1:12">
      <c r="A5427">
        <v>4800130</v>
      </c>
      <c r="B5427">
        <v>2019</v>
      </c>
      <c r="D5427" t="s">
        <v>2698</v>
      </c>
      <c r="E5427" t="s">
        <v>2699</v>
      </c>
      <c r="F5427" t="s">
        <v>4101</v>
      </c>
      <c r="G5427" t="s">
        <v>2700</v>
      </c>
      <c r="H5427" s="5">
        <v>651335</v>
      </c>
      <c r="I5427">
        <f>IFERROR(VLOOKUP(G5427,'NCES Match'!$A$2:$B$1307,2,FALSE),"")</f>
        <v>4800130</v>
      </c>
      <c r="J5427" cm="1">
        <f t="array" ref="J5427">IFERROR(_xlfn.IFS(B5427=2015,H5427/$O$13,B5427=2016,H5427/$O$14,B5427=2017,H5427/$O$15,B5427=2018,H5427/$O$16,B5427=2019,H5427/$O$17,B5427=2020,H5427/$O$18,B5427=2021,H5427/$O$19,B5427=2022,H5427/$O$20),"")</f>
        <v>4.1241231265518442E-4</v>
      </c>
      <c r="K5427" s="3" cm="1">
        <f t="array" ref="K5427">IFERROR(_xlfn.IFS(B5427=2015,J5427*$P$4,B5427=2016,J5427*$P$5,B5427=2017,J5427*$P$6,B5427=2018,J5427*$P$7,B5427=2019,J5427*$P$8,B5427=2020,J5427*$P$9,B5427=2021,J5427*$P$10,B5427=2022,J5427*$P$11),"")</f>
        <v>716742.06809879234</v>
      </c>
      <c r="L5427" s="3">
        <f t="shared" si="85"/>
        <v>1368077.0680987923</v>
      </c>
    </row>
    <row r="5428" spans="1:12">
      <c r="A5428">
        <v>4800130</v>
      </c>
      <c r="B5428">
        <v>2020</v>
      </c>
      <c r="D5428" t="s">
        <v>2698</v>
      </c>
      <c r="E5428" t="s">
        <v>2699</v>
      </c>
      <c r="F5428" t="s">
        <v>4230</v>
      </c>
      <c r="G5428" t="s">
        <v>4301</v>
      </c>
      <c r="H5428" s="5">
        <v>723675</v>
      </c>
      <c r="I5428">
        <f>IFERROR(VLOOKUP(G5428,'NCES Match'!$A$2:$B$1307,2,FALSE),"")</f>
        <v>4800130</v>
      </c>
      <c r="J5428" cm="1">
        <f t="array" ref="J5428">IFERROR(_xlfn.IFS(B5428=2015,H5428/$O$13,B5428=2016,H5428/$O$14,B5428=2017,H5428/$O$15,B5428=2018,H5428/$O$16,B5428=2019,H5428/$O$17,B5428=2020,H5428/$O$18,B5428=2021,H5428/$O$19,B5428=2022,H5428/$O$20),"")</f>
        <v>3.9216495544388061E-4</v>
      </c>
      <c r="K5428" s="3" cm="1">
        <f t="array" ref="K5428">IFERROR(_xlfn.IFS(B5428=2015,J5428*$P$4,B5428=2016,J5428*$P$5,B5428=2017,J5428*$P$6,B5428=2018,J5428*$P$7,B5428=2019,J5428*$P$8,B5428=2020,J5428*$P$9,B5428=2021,J5428*$P$10,B5428=2022,J5428*$P$11),"")</f>
        <v>826684.83002004994</v>
      </c>
      <c r="L5428" s="3">
        <f t="shared" si="85"/>
        <v>1550359.8300200501</v>
      </c>
    </row>
    <row r="5429" spans="1:12">
      <c r="A5429">
        <v>4800130</v>
      </c>
      <c r="B5429">
        <v>2021</v>
      </c>
      <c r="D5429" t="s">
        <v>2698</v>
      </c>
      <c r="E5429" t="s">
        <v>2699</v>
      </c>
      <c r="F5429" t="s">
        <v>4101</v>
      </c>
      <c r="G5429" t="s">
        <v>4301</v>
      </c>
      <c r="H5429" s="5">
        <v>775916.8</v>
      </c>
      <c r="I5429">
        <f>IFERROR(VLOOKUP(G5429,'NCES Match'!$A$2:$B$1307,2,FALSE),"")</f>
        <v>4800130</v>
      </c>
      <c r="J5429" cm="1">
        <f t="array" ref="J5429">IFERROR(_xlfn.IFS(B5429=2015,H5429/$O$13,B5429=2016,H5429/$O$14,B5429=2017,H5429/$O$15,B5429=2018,H5429/$O$16,B5429=2019,H5429/$O$17,B5429=2020,H5429/$O$18,B5429=2021,H5429/$O$19,B5429=2022,H5429/$O$20),"")</f>
        <v>3.9699241147842141E-4</v>
      </c>
      <c r="K5429" s="3" cm="1">
        <f t="array" ref="K5429">IFERROR(_xlfn.IFS(B5429=2015,J5429*$P$4,B5429=2016,J5429*$P$5,B5429=2017,J5429*$P$6,B5429=2018,J5429*$P$7,B5429=2019,J5429*$P$8,B5429=2020,J5429*$P$9,B5429=2021,J5429*$P$10,B5429=2022,J5429*$P$11),"")</f>
        <v>849783.41368614591</v>
      </c>
      <c r="L5429" s="3">
        <f t="shared" si="85"/>
        <v>1625700.2136861458</v>
      </c>
    </row>
    <row r="5430" spans="1:12">
      <c r="A5430">
        <v>4800130</v>
      </c>
      <c r="B5430">
        <v>2022</v>
      </c>
      <c r="D5430" t="s">
        <v>2698</v>
      </c>
      <c r="E5430" t="s">
        <v>2699</v>
      </c>
      <c r="F5430" t="s">
        <v>4101</v>
      </c>
      <c r="G5430" t="s">
        <v>4301</v>
      </c>
      <c r="H5430" s="5">
        <v>851526.05</v>
      </c>
      <c r="I5430">
        <f>IFERROR(VLOOKUP(G5430,'NCES Match'!$A$2:$B$1307,2,FALSE),"")</f>
        <v>4800130</v>
      </c>
      <c r="J5430" cm="1">
        <f t="array" ref="J5430">IFERROR(_xlfn.IFS(B5430=2015,H5430/$O$13,B5430=2016,H5430/$O$14,B5430=2017,H5430/$O$15,B5430=2018,H5430/$O$16,B5430=2019,H5430/$O$17,B5430=2020,H5430/$O$18,B5430=2021,H5430/$O$19,B5430=2022,H5430/$O$20),"")</f>
        <v>3.7401633422836625E-4</v>
      </c>
      <c r="K5430" s="3" cm="1">
        <f t="array" ref="K5430">IFERROR(_xlfn.IFS(B5430=2015,J5430*$P$4,B5430=2016,J5430*$P$5,B5430=2017,J5430*$P$6,B5430=2018,J5430*$P$7,B5430=2019,J5430*$P$8,B5430=2020,J5430*$P$9,B5430=2021,J5430*$P$10,B5430=2022,J5430*$P$11),"")</f>
        <v>805437.81972720288</v>
      </c>
      <c r="L5430" s="3">
        <f t="shared" si="85"/>
        <v>1656963.8697272029</v>
      </c>
    </row>
    <row r="5431" spans="1:12">
      <c r="A5431">
        <v>4800130</v>
      </c>
      <c r="B5431">
        <v>2023</v>
      </c>
      <c r="D5431" t="s">
        <v>2698</v>
      </c>
      <c r="E5431" t="s">
        <v>2699</v>
      </c>
      <c r="F5431" t="s">
        <v>4101</v>
      </c>
      <c r="G5431" t="s">
        <v>2700</v>
      </c>
      <c r="H5431" s="5">
        <v>856808.55</v>
      </c>
      <c r="I5431">
        <f>IFERROR(VLOOKUP(G5431,'NCES Match'!$A$2:$B$1307,2,FALSE),"")</f>
        <v>4800130</v>
      </c>
      <c r="J5431" t="str" cm="1">
        <f t="array" ref="J5431">IFERROR(_xlfn.IFS(B5431=2015,H5431/$O$13,B5431=2016,H5431/$O$14,B5431=2017,H5431/$O$15,B5431=2018,H5431/$O$16,B5431=2019,H5431/$O$17,B5431=2020,H5431/$O$18,B5431=2021,H5431/$O$19,B5431=2022,H5431/$O$20),"")</f>
        <v/>
      </c>
      <c r="K5431" s="3" t="str" cm="1">
        <f t="array" ref="K5431">IFERROR(_xlfn.IFS(B5431=2015,J5431*$P$4,B5431=2016,J5431*$P$5,B5431=2017,J5431*$P$6,B5431=2018,J5431*$P$7,B5431=2019,J5431*$P$8,B5431=2020,J5431*$P$9,B5431=2021,J5431*$P$10,B5431=2022,J5431*$P$11),"")</f>
        <v/>
      </c>
      <c r="L5431" s="3">
        <f t="shared" si="85"/>
        <v>856808.55</v>
      </c>
    </row>
    <row r="5432" spans="1:12">
      <c r="A5432" t="s">
        <v>4230</v>
      </c>
      <c r="B5432">
        <v>2015</v>
      </c>
      <c r="C5432" t="s">
        <v>230</v>
      </c>
      <c r="D5432" t="s">
        <v>303</v>
      </c>
      <c r="E5432" t="s">
        <v>304</v>
      </c>
      <c r="G5432" t="s">
        <v>305</v>
      </c>
      <c r="H5432" s="5">
        <v>638104.77</v>
      </c>
      <c r="I5432" t="str">
        <f>IFERROR(VLOOKUP(G5432,'NCES Match'!$A$2:$B$1307,2,FALSE),"")</f>
        <v/>
      </c>
      <c r="J5432" cm="1">
        <f t="array" ref="J5432">IFERROR(_xlfn.IFS(B5432=2015,H5432/$O$13,B5432=2016,H5432/$O$14,B5432=2017,H5432/$O$15,B5432=2018,H5432/$O$16,B5432=2019,H5432/$O$17,B5432=2020,H5432/$O$18,B5432=2021,H5432/$O$19,B5432=2022,H5432/$O$20),"")</f>
        <v>4.9989367412323613E-4</v>
      </c>
      <c r="K5432" s="3" cm="1">
        <f t="array" ref="K5432">IFERROR(_xlfn.IFS(B5432=2015,J5432*$P$4,B5432=2016,J5432*$P$5,B5432=2017,J5432*$P$6,B5432=2018,J5432*$P$7,B5432=2019,J5432*$P$8,B5432=2020,J5432*$P$9,B5432=2021,J5432*$P$10,B5432=2022,J5432*$P$11),"")</f>
        <v>795572.27813595464</v>
      </c>
      <c r="L5432" s="3">
        <f t="shared" si="85"/>
        <v>1433677.0481359547</v>
      </c>
    </row>
    <row r="5433" spans="1:12">
      <c r="A5433" t="s">
        <v>4230</v>
      </c>
      <c r="B5433">
        <v>2016</v>
      </c>
      <c r="C5433" t="s">
        <v>4100</v>
      </c>
      <c r="D5433" t="s">
        <v>303</v>
      </c>
      <c r="E5433" t="s">
        <v>304</v>
      </c>
      <c r="F5433" t="s">
        <v>4101</v>
      </c>
      <c r="G5433" t="s">
        <v>305</v>
      </c>
      <c r="H5433" s="5">
        <v>700073</v>
      </c>
      <c r="I5433" t="str">
        <f>IFERROR(VLOOKUP(G5433,'NCES Match'!$A$2:$B$1307,2,FALSE),"")</f>
        <v/>
      </c>
      <c r="J5433" cm="1">
        <f t="array" ref="J5433">IFERROR(_xlfn.IFS(B5433=2015,H5433/$O$13,B5433=2016,H5433/$O$14,B5433=2017,H5433/$O$15,B5433=2018,H5433/$O$16,B5433=2019,H5433/$O$17,B5433=2020,H5433/$O$18,B5433=2021,H5433/$O$19,B5433=2022,H5433/$O$20),"")</f>
        <v>5.0115909447371763E-4</v>
      </c>
      <c r="K5433" s="3" cm="1">
        <f t="array" ref="K5433">IFERROR(_xlfn.IFS(B5433=2015,J5433*$P$4,B5433=2016,J5433*$P$5,B5433=2017,J5433*$P$6,B5433=2018,J5433*$P$7,B5433=2019,J5433*$P$8,B5433=2020,J5433*$P$9,B5433=2021,J5433*$P$10,B5433=2022,J5433*$P$11),"")</f>
        <v>839757.83891954541</v>
      </c>
      <c r="L5433" s="3">
        <f t="shared" si="85"/>
        <v>1539830.8389195455</v>
      </c>
    </row>
    <row r="5434" spans="1:12">
      <c r="A5434" t="s">
        <v>4230</v>
      </c>
      <c r="B5434">
        <v>2017</v>
      </c>
      <c r="D5434" t="s">
        <v>303</v>
      </c>
      <c r="E5434" t="s">
        <v>304</v>
      </c>
      <c r="F5434" t="s">
        <v>4101</v>
      </c>
      <c r="G5434" t="s">
        <v>305</v>
      </c>
      <c r="H5434" s="5">
        <v>778718</v>
      </c>
      <c r="I5434" t="str">
        <f>IFERROR(VLOOKUP(G5434,'NCES Match'!$A$2:$B$1307,2,FALSE),"")</f>
        <v/>
      </c>
      <c r="J5434" cm="1">
        <f t="array" ref="J5434">IFERROR(_xlfn.IFS(B5434=2015,H5434/$O$13,B5434=2016,H5434/$O$14,B5434=2017,H5434/$O$15,B5434=2018,H5434/$O$16,B5434=2019,H5434/$O$17,B5434=2020,H5434/$O$18,B5434=2021,H5434/$O$19,B5434=2022,H5434/$O$20),"")</f>
        <v>5.3687837746399622E-4</v>
      </c>
      <c r="K5434" s="3" cm="1">
        <f t="array" ref="K5434">IFERROR(_xlfn.IFS(B5434=2015,J5434*$P$4,B5434=2016,J5434*$P$5,B5434=2017,J5434*$P$6,B5434=2018,J5434*$P$7,B5434=2019,J5434*$P$8,B5434=2020,J5434*$P$9,B5434=2021,J5434*$P$10,B5434=2022,J5434*$P$11),"")</f>
        <v>911752.53520712547</v>
      </c>
      <c r="L5434" s="3">
        <f t="shared" si="85"/>
        <v>1690470.5352071254</v>
      </c>
    </row>
    <row r="5435" spans="1:12">
      <c r="A5435" t="s">
        <v>4230</v>
      </c>
      <c r="B5435">
        <v>2018</v>
      </c>
      <c r="D5435" t="s">
        <v>303</v>
      </c>
      <c r="E5435" t="s">
        <v>304</v>
      </c>
      <c r="F5435">
        <v>969</v>
      </c>
      <c r="G5435" t="s">
        <v>305</v>
      </c>
      <c r="H5435" s="5">
        <v>781663</v>
      </c>
      <c r="I5435" t="str">
        <f>IFERROR(VLOOKUP(G5435,'NCES Match'!$A$2:$B$1307,2,FALSE),"")</f>
        <v/>
      </c>
      <c r="J5435" cm="1">
        <f t="array" ref="J5435">IFERROR(_xlfn.IFS(B5435=2015,H5435/$O$13,B5435=2016,H5435/$O$14,B5435=2017,H5435/$O$15,B5435=2018,H5435/$O$16,B5435=2019,H5435/$O$17,B5435=2020,H5435/$O$18,B5435=2021,H5435/$O$19,B5435=2022,H5435/$O$20),"")</f>
        <v>5.1008109659912422E-4</v>
      </c>
      <c r="K5435" s="3" cm="1">
        <f t="array" ref="K5435">IFERROR(_xlfn.IFS(B5435=2015,J5435*$P$4,B5435=2016,J5435*$P$5,B5435=2017,J5435*$P$6,B5435=2018,J5435*$P$7,B5435=2019,J5435*$P$8,B5435=2020,J5435*$P$9,B5435=2021,J5435*$P$10,B5435=2022,J5435*$P$11),"")</f>
        <v>875734.41272942885</v>
      </c>
      <c r="L5435" s="3">
        <f t="shared" si="85"/>
        <v>1657397.4127294288</v>
      </c>
    </row>
    <row r="5436" spans="1:12">
      <c r="A5436" t="s">
        <v>4230</v>
      </c>
      <c r="B5436">
        <v>2019</v>
      </c>
      <c r="D5436" t="s">
        <v>303</v>
      </c>
      <c r="E5436" t="s">
        <v>304</v>
      </c>
      <c r="F5436" t="s">
        <v>4189</v>
      </c>
      <c r="G5436" t="s">
        <v>305</v>
      </c>
      <c r="H5436" s="5">
        <v>746188</v>
      </c>
      <c r="I5436" t="str">
        <f>IFERROR(VLOOKUP(G5436,'NCES Match'!$A$2:$B$1307,2,FALSE),"")</f>
        <v/>
      </c>
      <c r="J5436" cm="1">
        <f t="array" ref="J5436">IFERROR(_xlfn.IFS(B5436=2015,H5436/$O$13,B5436=2016,H5436/$O$14,B5436=2017,H5436/$O$15,B5436=2018,H5436/$O$16,B5436=2019,H5436/$O$17,B5436=2020,H5436/$O$18,B5436=2021,H5436/$O$19,B5436=2022,H5436/$O$20),"")</f>
        <v>4.7247133772259552E-4</v>
      </c>
      <c r="K5436" s="3" cm="1">
        <f t="array" ref="K5436">IFERROR(_xlfn.IFS(B5436=2015,J5436*$P$4,B5436=2016,J5436*$P$5,B5436=2017,J5436*$P$6,B5436=2018,J5436*$P$7,B5436=2019,J5436*$P$8,B5436=2020,J5436*$P$9,B5436=2021,J5436*$P$10,B5436=2022,J5436*$P$11),"")</f>
        <v>821120.2074362681</v>
      </c>
      <c r="L5436" s="3">
        <f t="shared" si="85"/>
        <v>1567308.2074362682</v>
      </c>
    </row>
    <row r="5437" spans="1:12">
      <c r="A5437" t="s">
        <v>4230</v>
      </c>
      <c r="B5437">
        <v>2020</v>
      </c>
      <c r="D5437" t="s">
        <v>303</v>
      </c>
      <c r="E5437" t="s">
        <v>304</v>
      </c>
      <c r="F5437" t="s">
        <v>4189</v>
      </c>
      <c r="G5437" t="s">
        <v>305</v>
      </c>
      <c r="H5437" s="5">
        <v>861615</v>
      </c>
      <c r="I5437" t="str">
        <f>IFERROR(VLOOKUP(G5437,'NCES Match'!$A$2:$B$1307,2,FALSE),"")</f>
        <v/>
      </c>
      <c r="J5437" cm="1">
        <f t="array" ref="J5437">IFERROR(_xlfn.IFS(B5437=2015,H5437/$O$13,B5437=2016,H5437/$O$14,B5437=2017,H5437/$O$15,B5437=2018,H5437/$O$16,B5437=2019,H5437/$O$17,B5437=2020,H5437/$O$18,B5437=2021,H5437/$O$19,B5437=2022,H5437/$O$20),"")</f>
        <v>4.6691568464404489E-4</v>
      </c>
      <c r="K5437" s="3" cm="1">
        <f t="array" ref="K5437">IFERROR(_xlfn.IFS(B5437=2015,J5437*$P$4,B5437=2016,J5437*$P$5,B5437=2017,J5437*$P$6,B5437=2018,J5437*$P$7,B5437=2019,J5437*$P$8,B5437=2020,J5437*$P$9,B5437=2021,J5437*$P$10,B5437=2022,J5437*$P$11),"")</f>
        <v>984259.57759729889</v>
      </c>
      <c r="L5437" s="3">
        <f t="shared" si="85"/>
        <v>1845874.5775972989</v>
      </c>
    </row>
    <row r="5438" spans="1:12">
      <c r="A5438" t="s">
        <v>4230</v>
      </c>
      <c r="B5438">
        <v>2021</v>
      </c>
      <c r="D5438" t="s">
        <v>303</v>
      </c>
      <c r="E5438" t="s">
        <v>304</v>
      </c>
      <c r="F5438" t="s">
        <v>4189</v>
      </c>
      <c r="G5438" t="s">
        <v>305</v>
      </c>
      <c r="H5438" s="5">
        <v>897182.57</v>
      </c>
      <c r="I5438" t="str">
        <f>IFERROR(VLOOKUP(G5438,'NCES Match'!$A$2:$B$1307,2,FALSE),"")</f>
        <v/>
      </c>
      <c r="J5438" cm="1">
        <f t="array" ref="J5438">IFERROR(_xlfn.IFS(B5438=2015,H5438/$O$13,B5438=2016,H5438/$O$14,B5438=2017,H5438/$O$15,B5438=2018,H5438/$O$16,B5438=2019,H5438/$O$17,B5438=2020,H5438/$O$18,B5438=2021,H5438/$O$19,B5438=2022,H5438/$O$20),"")</f>
        <v>4.5903719574148615E-4</v>
      </c>
      <c r="K5438" s="3" cm="1">
        <f t="array" ref="K5438">IFERROR(_xlfn.IFS(B5438=2015,J5438*$P$4,B5438=2016,J5438*$P$5,B5438=2017,J5438*$P$6,B5438=2018,J5438*$P$7,B5438=2019,J5438*$P$8,B5438=2020,J5438*$P$9,B5438=2021,J5438*$P$10,B5438=2022,J5438*$P$11),"")</f>
        <v>982593.58095392375</v>
      </c>
      <c r="L5438" s="3">
        <f t="shared" si="85"/>
        <v>1879776.1509539238</v>
      </c>
    </row>
    <row r="5439" spans="1:12">
      <c r="A5439" t="s">
        <v>4230</v>
      </c>
      <c r="B5439">
        <v>2022</v>
      </c>
      <c r="D5439" t="s">
        <v>303</v>
      </c>
      <c r="E5439" t="s">
        <v>304</v>
      </c>
      <c r="F5439" t="s">
        <v>4189</v>
      </c>
      <c r="G5439" t="s">
        <v>305</v>
      </c>
      <c r="H5439" s="5">
        <v>1072868.6399999999</v>
      </c>
      <c r="I5439" t="str">
        <f>IFERROR(VLOOKUP(G5439,'NCES Match'!$A$2:$B$1307,2,FALSE),"")</f>
        <v/>
      </c>
      <c r="J5439" cm="1">
        <f t="array" ref="J5439">IFERROR(_xlfn.IFS(B5439=2015,H5439/$O$13,B5439=2016,H5439/$O$14,B5439=2017,H5439/$O$15,B5439=2018,H5439/$O$16,B5439=2019,H5439/$O$17,B5439=2020,H5439/$O$18,B5439=2021,H5439/$O$19,B5439=2022,H5439/$O$20),"")</f>
        <v>4.7123678229382725E-4</v>
      </c>
      <c r="K5439" s="3" cm="1">
        <f t="array" ref="K5439">IFERROR(_xlfn.IFS(B5439=2015,J5439*$P$4,B5439=2016,J5439*$P$5,B5439=2017,J5439*$P$6,B5439=2018,J5439*$P$7,B5439=2019,J5439*$P$8,B5439=2020,J5439*$P$9,B5439=2021,J5439*$P$10,B5439=2022,J5439*$P$11),"")</f>
        <v>1014800.4024718787</v>
      </c>
      <c r="L5439" s="3">
        <f t="shared" si="85"/>
        <v>2087669.0424718787</v>
      </c>
    </row>
    <row r="5440" spans="1:12">
      <c r="A5440" t="s">
        <v>4230</v>
      </c>
      <c r="B5440">
        <v>2023</v>
      </c>
      <c r="D5440" t="s">
        <v>303</v>
      </c>
      <c r="E5440" t="s">
        <v>304</v>
      </c>
      <c r="F5440" t="s">
        <v>4189</v>
      </c>
      <c r="G5440" t="s">
        <v>305</v>
      </c>
      <c r="H5440" s="5">
        <v>1184292.93</v>
      </c>
      <c r="I5440" t="str">
        <f>IFERROR(VLOOKUP(G5440,'NCES Match'!$A$2:$B$1307,2,FALSE),"")</f>
        <v/>
      </c>
      <c r="J5440" t="str" cm="1">
        <f t="array" ref="J5440">IFERROR(_xlfn.IFS(B5440=2015,H5440/$O$13,B5440=2016,H5440/$O$14,B5440=2017,H5440/$O$15,B5440=2018,H5440/$O$16,B5440=2019,H5440/$O$17,B5440=2020,H5440/$O$18,B5440=2021,H5440/$O$19,B5440=2022,H5440/$O$20),"")</f>
        <v/>
      </c>
      <c r="K5440" s="3" t="str" cm="1">
        <f t="array" ref="K5440">IFERROR(_xlfn.IFS(B5440=2015,J5440*$P$4,B5440=2016,J5440*$P$5,B5440=2017,J5440*$P$6,B5440=2018,J5440*$P$7,B5440=2019,J5440*$P$8,B5440=2020,J5440*$P$9,B5440=2021,J5440*$P$10,B5440=2022,J5440*$P$11),"")</f>
        <v/>
      </c>
      <c r="L5440" s="3">
        <f t="shared" si="85"/>
        <v>1184292.93</v>
      </c>
    </row>
    <row r="5441" spans="1:12">
      <c r="A5441" t="s">
        <v>4230</v>
      </c>
      <c r="B5441">
        <v>2015</v>
      </c>
      <c r="C5441" t="s">
        <v>230</v>
      </c>
      <c r="D5441" t="s">
        <v>336</v>
      </c>
      <c r="E5441" t="s">
        <v>337</v>
      </c>
      <c r="G5441" t="s">
        <v>338</v>
      </c>
      <c r="H5441" s="5">
        <v>2508155.71</v>
      </c>
      <c r="I5441" t="str">
        <f>IFERROR(VLOOKUP(G5441,'NCES Match'!$A$2:$B$1307,2,FALSE),"")</f>
        <v/>
      </c>
      <c r="J5441" cm="1">
        <f t="array" ref="J5441">IFERROR(_xlfn.IFS(B5441=2015,H5441/$O$13,B5441=2016,H5441/$O$14,B5441=2017,H5441/$O$15,B5441=2018,H5441/$O$16,B5441=2019,H5441/$O$17,B5441=2020,H5441/$O$18,B5441=2021,H5441/$O$19,B5441=2022,H5441/$O$20),"")</f>
        <v>1.9648986061412358E-3</v>
      </c>
      <c r="K5441" s="3" cm="1">
        <f t="array" ref="K5441">IFERROR(_xlfn.IFS(B5441=2015,J5441*$P$4,B5441=2016,J5441*$P$5,B5441=2017,J5441*$P$6,B5441=2018,J5441*$P$7,B5441=2019,J5441*$P$8,B5441=2020,J5441*$P$9,B5441=2021,J5441*$P$10,B5441=2022,J5441*$P$11),"")</f>
        <v>3127102.7046614974</v>
      </c>
      <c r="L5441" s="3">
        <f t="shared" si="85"/>
        <v>5635258.4146614969</v>
      </c>
    </row>
    <row r="5442" spans="1:12">
      <c r="A5442" t="s">
        <v>4230</v>
      </c>
      <c r="B5442">
        <v>2016</v>
      </c>
      <c r="C5442" t="s">
        <v>4100</v>
      </c>
      <c r="D5442" t="s">
        <v>336</v>
      </c>
      <c r="E5442" t="s">
        <v>337</v>
      </c>
      <c r="F5442" t="s">
        <v>4101</v>
      </c>
      <c r="G5442" t="s">
        <v>338</v>
      </c>
      <c r="H5442" s="5">
        <v>2681319</v>
      </c>
      <c r="I5442" t="str">
        <f>IFERROR(VLOOKUP(G5442,'NCES Match'!$A$2:$B$1307,2,FALSE),"")</f>
        <v/>
      </c>
      <c r="J5442" cm="1">
        <f t="array" ref="J5442">IFERROR(_xlfn.IFS(B5442=2015,H5442/$O$13,B5442=2016,H5442/$O$14,B5442=2017,H5442/$O$15,B5442=2018,H5442/$O$16,B5442=2019,H5442/$O$17,B5442=2020,H5442/$O$18,B5442=2021,H5442/$O$19,B5442=2022,H5442/$O$20),"")</f>
        <v>1.9194675441492159E-3</v>
      </c>
      <c r="K5442" s="3" cm="1">
        <f t="array" ref="K5442">IFERROR(_xlfn.IFS(B5442=2015,J5442*$P$4,B5442=2016,J5442*$P$5,B5442=2017,J5442*$P$6,B5442=2018,J5442*$P$7,B5442=2019,J5442*$P$8,B5442=2020,J5442*$P$9,B5442=2021,J5442*$P$10,B5442=2022,J5442*$P$11),"")</f>
        <v>3216319.7964982456</v>
      </c>
      <c r="L5442" s="3">
        <f t="shared" si="85"/>
        <v>5897638.7964982456</v>
      </c>
    </row>
    <row r="5443" spans="1:12">
      <c r="A5443" t="s">
        <v>4230</v>
      </c>
      <c r="B5443">
        <v>2017</v>
      </c>
      <c r="D5443" t="s">
        <v>336</v>
      </c>
      <c r="E5443" t="s">
        <v>337</v>
      </c>
      <c r="F5443" t="s">
        <v>4101</v>
      </c>
      <c r="G5443" t="s">
        <v>338</v>
      </c>
      <c r="H5443" s="5">
        <v>2726409</v>
      </c>
      <c r="I5443" t="str">
        <f>IFERROR(VLOOKUP(G5443,'NCES Match'!$A$2:$B$1307,2,FALSE),"")</f>
        <v/>
      </c>
      <c r="J5443" cm="1">
        <f t="array" ref="J5443">IFERROR(_xlfn.IFS(B5443=2015,H5443/$O$13,B5443=2016,H5443/$O$14,B5443=2017,H5443/$O$15,B5443=2018,H5443/$O$16,B5443=2019,H5443/$O$17,B5443=2020,H5443/$O$18,B5443=2021,H5443/$O$19,B5443=2022,H5443/$O$20),"")</f>
        <v>1.8796920582588774E-3</v>
      </c>
      <c r="K5443" s="3" cm="1">
        <f t="array" ref="K5443">IFERROR(_xlfn.IFS(B5443=2015,J5443*$P$4,B5443=2016,J5443*$P$5,B5443=2017,J5443*$P$6,B5443=2018,J5443*$P$7,B5443=2019,J5443*$P$8,B5443=2020,J5443*$P$9,B5443=2021,J5443*$P$10,B5443=2022,J5443*$P$11),"")</f>
        <v>3192182.9439688358</v>
      </c>
      <c r="L5443" s="3">
        <f t="shared" ref="L5443:L5506" si="86">SUM(H5443,K5443)</f>
        <v>5918591.9439688362</v>
      </c>
    </row>
    <row r="5444" spans="1:12">
      <c r="A5444" t="s">
        <v>4230</v>
      </c>
      <c r="B5444">
        <v>2018</v>
      </c>
      <c r="D5444" t="s">
        <v>336</v>
      </c>
      <c r="E5444" t="s">
        <v>337</v>
      </c>
      <c r="F5444">
        <v>978</v>
      </c>
      <c r="G5444" t="s">
        <v>338</v>
      </c>
      <c r="H5444" s="5">
        <v>3029177</v>
      </c>
      <c r="I5444" t="str">
        <f>IFERROR(VLOOKUP(G5444,'NCES Match'!$A$2:$B$1307,2,FALSE),"")</f>
        <v/>
      </c>
      <c r="J5444" cm="1">
        <f t="array" ref="J5444">IFERROR(_xlfn.IFS(B5444=2015,H5444/$O$13,B5444=2016,H5444/$O$14,B5444=2017,H5444/$O$15,B5444=2018,H5444/$O$16,B5444=2019,H5444/$O$17,B5444=2020,H5444/$O$18,B5444=2021,H5444/$O$19,B5444=2022,H5444/$O$20),"")</f>
        <v>1.9767162139602938E-3</v>
      </c>
      <c r="K5444" s="3" cm="1">
        <f t="array" ref="K5444">IFERROR(_xlfn.IFS(B5444=2015,J5444*$P$4,B5444=2016,J5444*$P$5,B5444=2017,J5444*$P$6,B5444=2018,J5444*$P$7,B5444=2019,J5444*$P$8,B5444=2020,J5444*$P$9,B5444=2021,J5444*$P$10,B5444=2022,J5444*$P$11),"")</f>
        <v>3393731.7503175833</v>
      </c>
      <c r="L5444" s="3">
        <f t="shared" si="86"/>
        <v>6422908.7503175829</v>
      </c>
    </row>
    <row r="5445" spans="1:12">
      <c r="A5445" t="s">
        <v>4230</v>
      </c>
      <c r="B5445">
        <v>2019</v>
      </c>
      <c r="D5445" t="s">
        <v>336</v>
      </c>
      <c r="E5445" t="s">
        <v>337</v>
      </c>
      <c r="F5445" t="s">
        <v>4214</v>
      </c>
      <c r="G5445" t="s">
        <v>338</v>
      </c>
      <c r="H5445" s="5">
        <v>3084692</v>
      </c>
      <c r="I5445" t="str">
        <f>IFERROR(VLOOKUP(G5445,'NCES Match'!$A$2:$B$1307,2,FALSE),"")</f>
        <v/>
      </c>
      <c r="J5445" cm="1">
        <f t="array" ref="J5445">IFERROR(_xlfn.IFS(B5445=2015,H5445/$O$13,B5445=2016,H5445/$O$14,B5445=2017,H5445/$O$15,B5445=2018,H5445/$O$16,B5445=2019,H5445/$O$17,B5445=2020,H5445/$O$18,B5445=2021,H5445/$O$19,B5445=2022,H5445/$O$20),"")</f>
        <v>1.9531653627533393E-3</v>
      </c>
      <c r="K5445" s="3" cm="1">
        <f t="array" ref="K5445">IFERROR(_xlfn.IFS(B5445=2015,J5445*$P$4,B5445=2016,J5445*$P$5,B5445=2017,J5445*$P$6,B5445=2018,J5445*$P$7,B5445=2019,J5445*$P$8,B5445=2020,J5445*$P$9,B5445=2021,J5445*$P$10,B5445=2022,J5445*$P$11),"")</f>
        <v>3394456.8056803336</v>
      </c>
      <c r="L5445" s="3">
        <f t="shared" si="86"/>
        <v>6479148.8056803336</v>
      </c>
    </row>
    <row r="5446" spans="1:12">
      <c r="A5446" t="s">
        <v>4230</v>
      </c>
      <c r="B5446">
        <v>2020</v>
      </c>
      <c r="D5446" t="s">
        <v>336</v>
      </c>
      <c r="E5446" t="s">
        <v>337</v>
      </c>
      <c r="F5446" t="s">
        <v>4214</v>
      </c>
      <c r="G5446" t="s">
        <v>338</v>
      </c>
      <c r="H5446" s="5">
        <v>3554998</v>
      </c>
      <c r="I5446" t="str">
        <f>IFERROR(VLOOKUP(G5446,'NCES Match'!$A$2:$B$1307,2,FALSE),"")</f>
        <v/>
      </c>
      <c r="J5446" cm="1">
        <f t="array" ref="J5446">IFERROR(_xlfn.IFS(B5446=2015,H5446/$O$13,B5446=2016,H5446/$O$14,B5446=2017,H5446/$O$15,B5446=2018,H5446/$O$16,B5446=2019,H5446/$O$17,B5446=2020,H5446/$O$18,B5446=2021,H5446/$O$19,B5446=2022,H5446/$O$20),"")</f>
        <v>1.9264803016175557E-3</v>
      </c>
      <c r="K5446" s="3" cm="1">
        <f t="array" ref="K5446">IFERROR(_xlfn.IFS(B5446=2015,J5446*$P$4,B5446=2016,J5446*$P$5,B5446=2017,J5446*$P$6,B5446=2018,J5446*$P$7,B5446=2019,J5446*$P$8,B5446=2020,J5446*$P$9,B5446=2021,J5446*$P$10,B5446=2022,J5446*$P$11),"")</f>
        <v>4061025.8988518566</v>
      </c>
      <c r="L5446" s="3">
        <f t="shared" si="86"/>
        <v>7616023.8988518566</v>
      </c>
    </row>
    <row r="5447" spans="1:12">
      <c r="A5447" t="s">
        <v>4230</v>
      </c>
      <c r="B5447">
        <v>2021</v>
      </c>
      <c r="D5447" t="s">
        <v>336</v>
      </c>
      <c r="E5447" t="s">
        <v>337</v>
      </c>
      <c r="F5447" t="s">
        <v>4214</v>
      </c>
      <c r="G5447" t="s">
        <v>338</v>
      </c>
      <c r="H5447" s="5">
        <v>3458262.17</v>
      </c>
      <c r="I5447" t="str">
        <f>IFERROR(VLOOKUP(G5447,'NCES Match'!$A$2:$B$1307,2,FALSE),"")</f>
        <v/>
      </c>
      <c r="J5447" cm="1">
        <f t="array" ref="J5447">IFERROR(_xlfn.IFS(B5447=2015,H5447/$O$13,B5447=2016,H5447/$O$14,B5447=2017,H5447/$O$15,B5447=2018,H5447/$O$16,B5447=2019,H5447/$O$17,B5447=2020,H5447/$O$18,B5447=2021,H5447/$O$19,B5447=2022,H5447/$O$20),"")</f>
        <v>1.7693956857138529E-3</v>
      </c>
      <c r="K5447" s="3" cm="1">
        <f t="array" ref="K5447">IFERROR(_xlfn.IFS(B5447=2015,J5447*$P$4,B5447=2016,J5447*$P$5,B5447=2017,J5447*$P$6,B5447=2018,J5447*$P$7,B5447=2019,J5447*$P$8,B5447=2020,J5447*$P$9,B5447=2021,J5447*$P$10,B5447=2022,J5447*$P$11),"")</f>
        <v>3787485.7616747809</v>
      </c>
      <c r="L5447" s="3">
        <f t="shared" si="86"/>
        <v>7245747.9316747803</v>
      </c>
    </row>
    <row r="5448" spans="1:12">
      <c r="A5448" t="s">
        <v>4230</v>
      </c>
      <c r="B5448">
        <v>2022</v>
      </c>
      <c r="D5448" t="s">
        <v>336</v>
      </c>
      <c r="E5448" t="s">
        <v>337</v>
      </c>
      <c r="F5448" t="s">
        <v>4214</v>
      </c>
      <c r="G5448" t="s">
        <v>338</v>
      </c>
      <c r="H5448" s="5">
        <v>3925665.51</v>
      </c>
      <c r="I5448" t="str">
        <f>IFERROR(VLOOKUP(G5448,'NCES Match'!$A$2:$B$1307,2,FALSE),"")</f>
        <v/>
      </c>
      <c r="J5448" cm="1">
        <f t="array" ref="J5448">IFERROR(_xlfn.IFS(B5448=2015,H5448/$O$13,B5448=2016,H5448/$O$14,B5448=2017,H5448/$O$15,B5448=2018,H5448/$O$16,B5448=2019,H5448/$O$17,B5448=2020,H5448/$O$18,B5448=2021,H5448/$O$19,B5448=2022,H5448/$O$20),"")</f>
        <v>1.7242725850335754E-3</v>
      </c>
      <c r="K5448" s="3" cm="1">
        <f t="array" ref="K5448">IFERROR(_xlfn.IFS(B5448=2015,J5448*$P$4,B5448=2016,J5448*$P$5,B5448=2017,J5448*$P$6,B5448=2018,J5448*$P$7,B5448=2019,J5448*$P$8,B5448=2020,J5448*$P$9,B5448=2021,J5448*$P$10,B5448=2022,J5448*$P$11),"")</f>
        <v>3713191.7095814948</v>
      </c>
      <c r="L5448" s="3">
        <f t="shared" si="86"/>
        <v>7638857.2195814941</v>
      </c>
    </row>
    <row r="5449" spans="1:12">
      <c r="A5449" t="s">
        <v>4230</v>
      </c>
      <c r="B5449">
        <v>2023</v>
      </c>
      <c r="D5449" t="s">
        <v>336</v>
      </c>
      <c r="E5449" t="s">
        <v>337</v>
      </c>
      <c r="F5449" t="s">
        <v>4214</v>
      </c>
      <c r="G5449" t="s">
        <v>338</v>
      </c>
      <c r="H5449" s="5">
        <v>4392380.13</v>
      </c>
      <c r="I5449" t="str">
        <f>IFERROR(VLOOKUP(G5449,'NCES Match'!$A$2:$B$1307,2,FALSE),"")</f>
        <v/>
      </c>
      <c r="J5449" t="str" cm="1">
        <f t="array" ref="J5449">IFERROR(_xlfn.IFS(B5449=2015,H5449/$O$13,B5449=2016,H5449/$O$14,B5449=2017,H5449/$O$15,B5449=2018,H5449/$O$16,B5449=2019,H5449/$O$17,B5449=2020,H5449/$O$18,B5449=2021,H5449/$O$19,B5449=2022,H5449/$O$20),"")</f>
        <v/>
      </c>
      <c r="K5449" s="3" t="str" cm="1">
        <f t="array" ref="K5449">IFERROR(_xlfn.IFS(B5449=2015,J5449*$P$4,B5449=2016,J5449*$P$5,B5449=2017,J5449*$P$6,B5449=2018,J5449*$P$7,B5449=2019,J5449*$P$8,B5449=2020,J5449*$P$9,B5449=2021,J5449*$P$10,B5449=2022,J5449*$P$11),"")</f>
        <v/>
      </c>
      <c r="L5449" s="3">
        <f t="shared" si="86"/>
        <v>4392380.13</v>
      </c>
    </row>
    <row r="5450" spans="1:12">
      <c r="A5450" t="s">
        <v>4230</v>
      </c>
      <c r="B5450">
        <v>2015</v>
      </c>
      <c r="C5450" t="s">
        <v>230</v>
      </c>
      <c r="D5450" t="s">
        <v>291</v>
      </c>
      <c r="E5450" t="s">
        <v>292</v>
      </c>
      <c r="G5450" t="s">
        <v>293</v>
      </c>
      <c r="H5450" s="5">
        <v>6549362.0300000003</v>
      </c>
      <c r="I5450" t="str">
        <f>IFERROR(VLOOKUP(G5450,'NCES Match'!$A$2:$B$1307,2,FALSE),"")</f>
        <v/>
      </c>
      <c r="J5450" cm="1">
        <f t="array" ref="J5450">IFERROR(_xlfn.IFS(B5450=2015,H5450/$O$13,B5450=2016,H5450/$O$14,B5450=2017,H5450/$O$15,B5450=2018,H5450/$O$16,B5450=2019,H5450/$O$17,B5450=2020,H5450/$O$18,B5450=2021,H5450/$O$19,B5450=2022,H5450/$O$20),"")</f>
        <v>5.1307948196969537E-3</v>
      </c>
      <c r="K5450" s="3" cm="1">
        <f t="array" ref="K5450">IFERROR(_xlfn.IFS(B5450=2015,J5450*$P$4,B5450=2016,J5450*$P$5,B5450=2017,J5450*$P$6,B5450=2018,J5450*$P$7,B5450=2019,J5450*$P$8,B5450=2020,J5450*$P$9,B5450=2021,J5450*$P$10,B5450=2022,J5450*$P$11),"")</f>
        <v>8165572.6700557657</v>
      </c>
      <c r="L5450" s="3">
        <f t="shared" si="86"/>
        <v>14714934.700055767</v>
      </c>
    </row>
    <row r="5451" spans="1:12">
      <c r="A5451" t="s">
        <v>4230</v>
      </c>
      <c r="B5451">
        <v>2016</v>
      </c>
      <c r="C5451" t="s">
        <v>4100</v>
      </c>
      <c r="D5451" t="s">
        <v>291</v>
      </c>
      <c r="E5451" t="s">
        <v>292</v>
      </c>
      <c r="F5451" t="s">
        <v>4101</v>
      </c>
      <c r="G5451" t="s">
        <v>293</v>
      </c>
      <c r="H5451" s="5">
        <v>7185918</v>
      </c>
      <c r="I5451" t="str">
        <f>IFERROR(VLOOKUP(G5451,'NCES Match'!$A$2:$B$1307,2,FALSE),"")</f>
        <v/>
      </c>
      <c r="J5451" cm="1">
        <f t="array" ref="J5451">IFERROR(_xlfn.IFS(B5451=2015,H5451/$O$13,B5451=2016,H5451/$O$14,B5451=2017,H5451/$O$15,B5451=2018,H5451/$O$16,B5451=2019,H5451/$O$17,B5451=2020,H5451/$O$18,B5451=2021,H5451/$O$19,B5451=2022,H5451/$O$20),"")</f>
        <v>5.1441609058518016E-3</v>
      </c>
      <c r="K5451" s="3" cm="1">
        <f t="array" ref="K5451">IFERROR(_xlfn.IFS(B5451=2015,J5451*$P$4,B5451=2016,J5451*$P$5,B5451=2017,J5451*$P$6,B5451=2018,J5451*$P$7,B5451=2019,J5451*$P$8,B5451=2020,J5451*$P$9,B5451=2021,J5451*$P$10,B5451=2022,J5451*$P$11),"")</f>
        <v>8619716.7585852649</v>
      </c>
      <c r="L5451" s="3">
        <f t="shared" si="86"/>
        <v>15805634.758585265</v>
      </c>
    </row>
    <row r="5452" spans="1:12">
      <c r="A5452" t="s">
        <v>4230</v>
      </c>
      <c r="B5452">
        <v>2017</v>
      </c>
      <c r="D5452" t="s">
        <v>291</v>
      </c>
      <c r="E5452" t="s">
        <v>292</v>
      </c>
      <c r="F5452" t="s">
        <v>4101</v>
      </c>
      <c r="G5452" t="s">
        <v>293</v>
      </c>
      <c r="H5452" s="5">
        <v>7614787</v>
      </c>
      <c r="I5452" t="str">
        <f>IFERROR(VLOOKUP(G5452,'NCES Match'!$A$2:$B$1307,2,FALSE),"")</f>
        <v/>
      </c>
      <c r="J5452" cm="1">
        <f t="array" ref="J5452">IFERROR(_xlfn.IFS(B5452=2015,H5452/$O$13,B5452=2016,H5452/$O$14,B5452=2017,H5452/$O$15,B5452=2018,H5452/$O$16,B5452=2019,H5452/$O$17,B5452=2020,H5452/$O$18,B5452=2021,H5452/$O$19,B5452=2022,H5452/$O$20),"")</f>
        <v>5.2499293573462173E-3</v>
      </c>
      <c r="K5452" s="3" cm="1">
        <f t="array" ref="K5452">IFERROR(_xlfn.IFS(B5452=2015,J5452*$P$4,B5452=2016,J5452*$P$5,B5452=2017,J5452*$P$6,B5452=2018,J5452*$P$7,B5452=2019,J5452*$P$8,B5452=2020,J5452*$P$9,B5452=2021,J5452*$P$10,B5452=2022,J5452*$P$11),"")</f>
        <v>8915681.0967670735</v>
      </c>
      <c r="L5452" s="3">
        <f t="shared" si="86"/>
        <v>16530468.096767073</v>
      </c>
    </row>
    <row r="5453" spans="1:12">
      <c r="A5453" t="s">
        <v>4230</v>
      </c>
      <c r="B5453">
        <v>2018</v>
      </c>
      <c r="D5453" t="s">
        <v>291</v>
      </c>
      <c r="E5453" t="s">
        <v>292</v>
      </c>
      <c r="F5453">
        <v>994</v>
      </c>
      <c r="G5453" t="s">
        <v>293</v>
      </c>
      <c r="H5453" s="5">
        <v>6604349</v>
      </c>
      <c r="I5453" t="str">
        <f>IFERROR(VLOOKUP(G5453,'NCES Match'!$A$2:$B$1307,2,FALSE),"")</f>
        <v/>
      </c>
      <c r="J5453" cm="1">
        <f t="array" ref="J5453">IFERROR(_xlfn.IFS(B5453=2015,H5453/$O$13,B5453=2016,H5453/$O$14,B5453=2017,H5453/$O$15,B5453=2018,H5453/$O$16,B5453=2019,H5453/$O$17,B5453=2020,H5453/$O$18,B5453=2021,H5453/$O$19,B5453=2022,H5453/$O$20),"")</f>
        <v>4.3097262890060412E-3</v>
      </c>
      <c r="K5453" s="3" cm="1">
        <f t="array" ref="K5453">IFERROR(_xlfn.IFS(B5453=2015,J5453*$P$4,B5453=2016,J5453*$P$5,B5453=2017,J5453*$P$6,B5453=2018,J5453*$P$7,B5453=2019,J5453*$P$8,B5453=2020,J5453*$P$9,B5453=2021,J5453*$P$10,B5453=2022,J5453*$P$11),"")</f>
        <v>7399167.790947238</v>
      </c>
      <c r="L5453" s="3">
        <f t="shared" si="86"/>
        <v>14003516.790947238</v>
      </c>
    </row>
    <row r="5454" spans="1:12">
      <c r="A5454" t="s">
        <v>4230</v>
      </c>
      <c r="B5454">
        <v>2019</v>
      </c>
      <c r="D5454" t="s">
        <v>291</v>
      </c>
      <c r="E5454" t="s">
        <v>292</v>
      </c>
      <c r="F5454" t="s">
        <v>4185</v>
      </c>
      <c r="G5454" t="s">
        <v>293</v>
      </c>
      <c r="H5454" s="5">
        <v>6071572</v>
      </c>
      <c r="I5454" t="str">
        <f>IFERROR(VLOOKUP(G5454,'NCES Match'!$A$2:$B$1307,2,FALSE),"")</f>
        <v/>
      </c>
      <c r="J5454" cm="1">
        <f t="array" ref="J5454">IFERROR(_xlfn.IFS(B5454=2015,H5454/$O$13,B5454=2016,H5454/$O$14,B5454=2017,H5454/$O$15,B5454=2018,H5454/$O$16,B5454=2019,H5454/$O$17,B5454=2020,H5454/$O$18,B5454=2021,H5454/$O$19,B5454=2022,H5454/$O$20),"")</f>
        <v>3.844398120740423E-3</v>
      </c>
      <c r="K5454" s="3" cm="1">
        <f t="array" ref="K5454">IFERROR(_xlfn.IFS(B5454=2015,J5454*$P$4,B5454=2016,J5454*$P$5,B5454=2017,J5454*$P$6,B5454=2018,J5454*$P$7,B5454=2019,J5454*$P$8,B5454=2020,J5454*$P$9,B5454=2021,J5454*$P$10,B5454=2022,J5454*$P$11),"")</f>
        <v>6681279.3292095792</v>
      </c>
      <c r="L5454" s="3">
        <f t="shared" si="86"/>
        <v>12752851.329209579</v>
      </c>
    </row>
    <row r="5455" spans="1:12">
      <c r="A5455" t="s">
        <v>4230</v>
      </c>
      <c r="B5455">
        <v>2020</v>
      </c>
      <c r="D5455" t="s">
        <v>291</v>
      </c>
      <c r="E5455" t="s">
        <v>292</v>
      </c>
      <c r="F5455" t="s">
        <v>4185</v>
      </c>
      <c r="G5455" t="s">
        <v>4285</v>
      </c>
      <c r="H5455" s="5">
        <v>7045733</v>
      </c>
      <c r="I5455" t="str">
        <f>IFERROR(VLOOKUP(G5455,'NCES Match'!$A$2:$B$1307,2,FALSE),"")</f>
        <v/>
      </c>
      <c r="J5455" cm="1">
        <f t="array" ref="J5455">IFERROR(_xlfn.IFS(B5455=2015,H5455/$O$13,B5455=2016,H5455/$O$14,B5455=2017,H5455/$O$15,B5455=2018,H5455/$O$16,B5455=2019,H5455/$O$17,B5455=2020,H5455/$O$18,B5455=2021,H5455/$O$19,B5455=2022,H5455/$O$20),"")</f>
        <v>3.8181359975327034E-3</v>
      </c>
      <c r="K5455" s="3" cm="1">
        <f t="array" ref="K5455">IFERROR(_xlfn.IFS(B5455=2015,J5455*$P$4,B5455=2016,J5455*$P$5,B5455=2017,J5455*$P$6,B5455=2018,J5455*$P$7,B5455=2019,J5455*$P$8,B5455=2020,J5455*$P$9,B5455=2021,J5455*$P$10,B5455=2022,J5455*$P$11),"")</f>
        <v>8048641.4308517715</v>
      </c>
      <c r="L5455" s="3">
        <f t="shared" si="86"/>
        <v>15094374.430851772</v>
      </c>
    </row>
    <row r="5456" spans="1:12">
      <c r="A5456" t="s">
        <v>4230</v>
      </c>
      <c r="B5456">
        <v>2021</v>
      </c>
      <c r="D5456" t="s">
        <v>291</v>
      </c>
      <c r="E5456" t="s">
        <v>292</v>
      </c>
      <c r="F5456" t="s">
        <v>4185</v>
      </c>
      <c r="G5456" t="s">
        <v>4285</v>
      </c>
      <c r="H5456" s="5">
        <v>6894172.0499999998</v>
      </c>
      <c r="I5456" t="str">
        <f>IFERROR(VLOOKUP(G5456,'NCES Match'!$A$2:$B$1307,2,FALSE),"")</f>
        <v/>
      </c>
      <c r="J5456" cm="1">
        <f t="array" ref="J5456">IFERROR(_xlfn.IFS(B5456=2015,H5456/$O$13,B5456=2016,H5456/$O$14,B5456=2017,H5456/$O$15,B5456=2018,H5456/$O$16,B5456=2019,H5456/$O$17,B5456=2020,H5456/$O$18,B5456=2021,H5456/$O$19,B5456=2022,H5456/$O$20),"")</f>
        <v>3.527354978364474E-3</v>
      </c>
      <c r="K5456" s="3" cm="1">
        <f t="array" ref="K5456">IFERROR(_xlfn.IFS(B5456=2015,J5456*$P$4,B5456=2016,J5456*$P$5,B5456=2017,J5456*$P$6,B5456=2018,J5456*$P$7,B5456=2019,J5456*$P$8,B5456=2020,J5456*$P$9,B5456=2021,J5456*$P$10,B5456=2022,J5456*$P$11),"")</f>
        <v>7550491.3145180186</v>
      </c>
      <c r="L5456" s="3">
        <f t="shared" si="86"/>
        <v>14444663.364518018</v>
      </c>
    </row>
    <row r="5457" spans="1:12">
      <c r="A5457" t="s">
        <v>4230</v>
      </c>
      <c r="B5457">
        <v>2022</v>
      </c>
      <c r="D5457" t="s">
        <v>291</v>
      </c>
      <c r="E5457" t="s">
        <v>292</v>
      </c>
      <c r="F5457" t="s">
        <v>4185</v>
      </c>
      <c r="G5457" t="s">
        <v>4285</v>
      </c>
      <c r="H5457" s="5">
        <v>7441654.1200000001</v>
      </c>
      <c r="I5457" t="str">
        <f>IFERROR(VLOOKUP(G5457,'NCES Match'!$A$2:$B$1307,2,FALSE),"")</f>
        <v/>
      </c>
      <c r="J5457" cm="1">
        <f t="array" ref="J5457">IFERROR(_xlfn.IFS(B5457=2015,H5457/$O$13,B5457=2016,H5457/$O$14,B5457=2017,H5457/$O$15,B5457=2018,H5457/$O$16,B5457=2019,H5457/$O$17,B5457=2020,H5457/$O$18,B5457=2021,H5457/$O$19,B5457=2022,H5457/$O$20),"")</f>
        <v>3.2686025219754796E-3</v>
      </c>
      <c r="K5457" s="3" cm="1">
        <f t="array" ref="K5457">IFERROR(_xlfn.IFS(B5457=2015,J5457*$P$4,B5457=2016,J5457*$P$5,B5457=2017,J5457*$P$6,B5457=2018,J5457*$P$7,B5457=2019,J5457*$P$8,B5457=2020,J5457*$P$9,B5457=2021,J5457*$P$10,B5457=2022,J5457*$P$11),"")</f>
        <v>7038879.9844429372</v>
      </c>
      <c r="L5457" s="3">
        <f t="shared" si="86"/>
        <v>14480534.104442937</v>
      </c>
    </row>
    <row r="5458" spans="1:12">
      <c r="A5458" t="s">
        <v>4230</v>
      </c>
      <c r="B5458">
        <v>2023</v>
      </c>
      <c r="D5458" t="s">
        <v>291</v>
      </c>
      <c r="E5458" t="s">
        <v>292</v>
      </c>
      <c r="F5458" t="s">
        <v>4185</v>
      </c>
      <c r="G5458" t="s">
        <v>293</v>
      </c>
      <c r="H5458" s="5">
        <v>7865205.71</v>
      </c>
      <c r="I5458" t="str">
        <f>IFERROR(VLOOKUP(G5458,'NCES Match'!$A$2:$B$1307,2,FALSE),"")</f>
        <v/>
      </c>
      <c r="J5458" t="str" cm="1">
        <f t="array" ref="J5458">IFERROR(_xlfn.IFS(B5458=2015,H5458/$O$13,B5458=2016,H5458/$O$14,B5458=2017,H5458/$O$15,B5458=2018,H5458/$O$16,B5458=2019,H5458/$O$17,B5458=2020,H5458/$O$18,B5458=2021,H5458/$O$19,B5458=2022,H5458/$O$20),"")</f>
        <v/>
      </c>
      <c r="K5458" s="3" t="str" cm="1">
        <f t="array" ref="K5458">IFERROR(_xlfn.IFS(B5458=2015,J5458*$P$4,B5458=2016,J5458*$P$5,B5458=2017,J5458*$P$6,B5458=2018,J5458*$P$7,B5458=2019,J5458*$P$8,B5458=2020,J5458*$P$9,B5458=2021,J5458*$P$10,B5458=2022,J5458*$P$11),"")</f>
        <v/>
      </c>
      <c r="L5458" s="3">
        <f t="shared" si="86"/>
        <v>7865205.71</v>
      </c>
    </row>
    <row r="5459" spans="1:12">
      <c r="A5459">
        <v>4825110</v>
      </c>
      <c r="B5459">
        <v>2015</v>
      </c>
      <c r="C5459" t="s">
        <v>381</v>
      </c>
      <c r="D5459" t="s">
        <v>1809</v>
      </c>
      <c r="E5459" t="s">
        <v>1810</v>
      </c>
      <c r="G5459" t="s">
        <v>1811</v>
      </c>
      <c r="H5459" s="5">
        <v>58615.09</v>
      </c>
      <c r="I5459">
        <f>IFERROR(VLOOKUP(G5459,'NCES Match'!$A$2:$B$1307,2,FALSE),"")</f>
        <v>4825110</v>
      </c>
      <c r="J5459" cm="1">
        <f t="array" ref="J5459">IFERROR(_xlfn.IFS(B5459=2015,H5459/$O$13,B5459=2016,H5459/$O$14,B5459=2017,H5459/$O$15,B5459=2018,H5459/$O$16,B5459=2019,H5459/$O$17,B5459=2020,H5459/$O$18,B5459=2021,H5459/$O$19,B5459=2022,H5459/$O$20),"")</f>
        <v>4.5919281717897442E-5</v>
      </c>
      <c r="K5459" s="3" cm="1">
        <f t="array" ref="K5459">IFERROR(_xlfn.IFS(B5459=2015,J5459*$P$4,B5459=2016,J5459*$P$5,B5459=2017,J5459*$P$6,B5459=2018,J5459*$P$7,B5459=2019,J5459*$P$8,B5459=2020,J5459*$P$9,B5459=2021,J5459*$P$10,B5459=2022,J5459*$P$11),"")</f>
        <v>73079.755671539649</v>
      </c>
      <c r="L5459" s="3">
        <f t="shared" si="86"/>
        <v>131694.84567153966</v>
      </c>
    </row>
    <row r="5460" spans="1:12">
      <c r="A5460">
        <v>4825110</v>
      </c>
      <c r="B5460">
        <v>2016</v>
      </c>
      <c r="C5460" t="s">
        <v>4102</v>
      </c>
      <c r="D5460" t="s">
        <v>1809</v>
      </c>
      <c r="E5460" t="s">
        <v>1810</v>
      </c>
      <c r="F5460" t="s">
        <v>4101</v>
      </c>
      <c r="G5460" t="s">
        <v>1811</v>
      </c>
      <c r="H5460" s="5">
        <v>55284</v>
      </c>
      <c r="I5460">
        <f>IFERROR(VLOOKUP(G5460,'NCES Match'!$A$2:$B$1307,2,FALSE),"")</f>
        <v>4825110</v>
      </c>
      <c r="J5460" cm="1">
        <f t="array" ref="J5460">IFERROR(_xlfn.IFS(B5460=2015,H5460/$O$13,B5460=2016,H5460/$O$14,B5460=2017,H5460/$O$15,B5460=2018,H5460/$O$16,B5460=2019,H5460/$O$17,B5460=2020,H5460/$O$18,B5460=2021,H5460/$O$19,B5460=2022,H5460/$O$20),"")</f>
        <v>3.9575986188418932E-5</v>
      </c>
      <c r="K5460" s="3" cm="1">
        <f t="array" ref="K5460">IFERROR(_xlfn.IFS(B5460=2015,J5460*$P$4,B5460=2016,J5460*$P$5,B5460=2017,J5460*$P$6,B5460=2018,J5460*$P$7,B5460=2019,J5460*$P$8,B5460=2020,J5460*$P$9,B5460=2021,J5460*$P$10,B5460=2022,J5460*$P$11),"")</f>
        <v>66314.759127731173</v>
      </c>
      <c r="L5460" s="3">
        <f t="shared" si="86"/>
        <v>121598.75912773117</v>
      </c>
    </row>
    <row r="5461" spans="1:12">
      <c r="A5461">
        <v>4825110</v>
      </c>
      <c r="B5461">
        <v>2017</v>
      </c>
      <c r="D5461" t="s">
        <v>1809</v>
      </c>
      <c r="E5461" t="s">
        <v>1810</v>
      </c>
      <c r="F5461" t="s">
        <v>4101</v>
      </c>
      <c r="G5461" t="s">
        <v>1811</v>
      </c>
      <c r="H5461" s="5">
        <v>58778</v>
      </c>
      <c r="I5461">
        <f>IFERROR(VLOOKUP(G5461,'NCES Match'!$A$2:$B$1307,2,FALSE),"")</f>
        <v>4825110</v>
      </c>
      <c r="J5461" cm="1">
        <f t="array" ref="J5461">IFERROR(_xlfn.IFS(B5461=2015,H5461/$O$13,B5461=2016,H5461/$O$14,B5461=2017,H5461/$O$15,B5461=2018,H5461/$O$16,B5461=2019,H5461/$O$17,B5461=2020,H5461/$O$18,B5461=2021,H5461/$O$19,B5461=2022,H5461/$O$20),"")</f>
        <v>4.0523831824330206E-5</v>
      </c>
      <c r="K5461" s="3" cm="1">
        <f t="array" ref="K5461">IFERROR(_xlfn.IFS(B5461=2015,J5461*$P$4,B5461=2016,J5461*$P$5,B5461=2017,J5461*$P$6,B5461=2018,J5461*$P$7,B5461=2019,J5461*$P$8,B5461=2020,J5461*$P$9,B5461=2021,J5461*$P$10,B5461=2022,J5461*$P$11),"")</f>
        <v>68819.509134763051</v>
      </c>
      <c r="L5461" s="3">
        <f t="shared" si="86"/>
        <v>127597.50913476305</v>
      </c>
    </row>
    <row r="5462" spans="1:12">
      <c r="A5462">
        <v>4825110</v>
      </c>
      <c r="B5462">
        <v>2018</v>
      </c>
      <c r="D5462" t="s">
        <v>1809</v>
      </c>
      <c r="E5462" t="s">
        <v>1810</v>
      </c>
      <c r="F5462" t="s">
        <v>4101</v>
      </c>
      <c r="G5462" t="s">
        <v>1811</v>
      </c>
      <c r="H5462" s="5">
        <v>61373</v>
      </c>
      <c r="I5462">
        <f>IFERROR(VLOOKUP(G5462,'NCES Match'!$A$2:$B$1307,2,FALSE),"")</f>
        <v>4825110</v>
      </c>
      <c r="J5462" cm="1">
        <f t="array" ref="J5462">IFERROR(_xlfn.IFS(B5462=2015,H5462/$O$13,B5462=2016,H5462/$O$14,B5462=2017,H5462/$O$15,B5462=2018,H5462/$O$16,B5462=2019,H5462/$O$17,B5462=2020,H5462/$O$18,B5462=2021,H5462/$O$19,B5462=2022,H5462/$O$20),"")</f>
        <v>4.0049493377041061E-5</v>
      </c>
      <c r="K5462" s="3" cm="1">
        <f t="array" ref="K5462">IFERROR(_xlfn.IFS(B5462=2015,J5462*$P$4,B5462=2016,J5462*$P$5,B5462=2017,J5462*$P$6,B5462=2018,J5462*$P$7,B5462=2019,J5462*$P$8,B5462=2020,J5462*$P$9,B5462=2021,J5462*$P$10,B5462=2022,J5462*$P$11),"")</f>
        <v>68759.104770781312</v>
      </c>
      <c r="L5462" s="3">
        <f t="shared" si="86"/>
        <v>130132.10477078131</v>
      </c>
    </row>
    <row r="5463" spans="1:12">
      <c r="A5463">
        <v>4825110</v>
      </c>
      <c r="B5463">
        <v>2019</v>
      </c>
      <c r="D5463" t="s">
        <v>1809</v>
      </c>
      <c r="E5463" t="s">
        <v>1810</v>
      </c>
      <c r="F5463" t="s">
        <v>4101</v>
      </c>
      <c r="G5463" t="s">
        <v>1811</v>
      </c>
      <c r="H5463" s="5">
        <v>36472</v>
      </c>
      <c r="I5463">
        <f>IFERROR(VLOOKUP(G5463,'NCES Match'!$A$2:$B$1307,2,FALSE),"")</f>
        <v>4825110</v>
      </c>
      <c r="J5463" cm="1">
        <f t="array" ref="J5463">IFERROR(_xlfn.IFS(B5463=2015,H5463/$O$13,B5463=2016,H5463/$O$14,B5463=2017,H5463/$O$15,B5463=2018,H5463/$O$16,B5463=2019,H5463/$O$17,B5463=2020,H5463/$O$18,B5463=2021,H5463/$O$19,B5463=2022,H5463/$O$20),"")</f>
        <v>2.3093341931816785E-5</v>
      </c>
      <c r="K5463" s="3" cm="1">
        <f t="array" ref="K5463">IFERROR(_xlfn.IFS(B5463=2015,J5463*$P$4,B5463=2016,J5463*$P$5,B5463=2017,J5463*$P$6,B5463=2018,J5463*$P$7,B5463=2019,J5463*$P$8,B5463=2020,J5463*$P$9,B5463=2021,J5463*$P$10,B5463=2022,J5463*$P$11),"")</f>
        <v>40134.51865430102</v>
      </c>
      <c r="L5463" s="3">
        <f t="shared" si="86"/>
        <v>76606.51865430102</v>
      </c>
    </row>
    <row r="5464" spans="1:12">
      <c r="A5464">
        <v>4825110</v>
      </c>
      <c r="B5464">
        <v>2020</v>
      </c>
      <c r="D5464" t="s">
        <v>1809</v>
      </c>
      <c r="E5464" t="s">
        <v>1810</v>
      </c>
      <c r="F5464" t="s">
        <v>4230</v>
      </c>
      <c r="G5464" t="s">
        <v>1811</v>
      </c>
      <c r="H5464" s="5">
        <v>45641</v>
      </c>
      <c r="I5464">
        <f>IFERROR(VLOOKUP(G5464,'NCES Match'!$A$2:$B$1307,2,FALSE),"")</f>
        <v>4825110</v>
      </c>
      <c r="J5464" cm="1">
        <f t="array" ref="J5464">IFERROR(_xlfn.IFS(B5464=2015,H5464/$O$13,B5464=2016,H5464/$O$14,B5464=2017,H5464/$O$15,B5464=2018,H5464/$O$16,B5464=2019,H5464/$O$17,B5464=2020,H5464/$O$18,B5464=2021,H5464/$O$19,B5464=2022,H5464/$O$20),"")</f>
        <v>2.4733203069629538E-5</v>
      </c>
      <c r="K5464" s="3" cm="1">
        <f t="array" ref="K5464">IFERROR(_xlfn.IFS(B5464=2015,J5464*$P$4,B5464=2016,J5464*$P$5,B5464=2017,J5464*$P$6,B5464=2018,J5464*$P$7,B5464=2019,J5464*$P$8,B5464=2020,J5464*$P$9,B5464=2021,J5464*$P$10,B5464=2022,J5464*$P$11),"")</f>
        <v>52137.661694745708</v>
      </c>
      <c r="L5464" s="3">
        <f t="shared" si="86"/>
        <v>97778.661694745708</v>
      </c>
    </row>
    <row r="5465" spans="1:12">
      <c r="A5465">
        <v>4825110</v>
      </c>
      <c r="B5465">
        <v>2021</v>
      </c>
      <c r="D5465" t="s">
        <v>1809</v>
      </c>
      <c r="E5465" t="s">
        <v>1810</v>
      </c>
      <c r="F5465" t="s">
        <v>4230</v>
      </c>
      <c r="G5465" t="s">
        <v>1811</v>
      </c>
      <c r="H5465" s="5">
        <v>47401.04</v>
      </c>
      <c r="I5465">
        <f>IFERROR(VLOOKUP(G5465,'NCES Match'!$A$2:$B$1307,2,FALSE),"")</f>
        <v>4825110</v>
      </c>
      <c r="J5465" cm="1">
        <f t="array" ref="J5465">IFERROR(_xlfn.IFS(B5465=2015,H5465/$O$13,B5465=2016,H5465/$O$14,B5465=2017,H5465/$O$15,B5465=2018,H5465/$O$16,B5465=2019,H5465/$O$17,B5465=2020,H5465/$O$18,B5465=2021,H5465/$O$19,B5465=2022,H5465/$O$20),"")</f>
        <v>2.4252411052557583E-5</v>
      </c>
      <c r="K5465" s="3" cm="1">
        <f t="array" ref="K5465">IFERROR(_xlfn.IFS(B5465=2015,J5465*$P$4,B5465=2016,J5465*$P$5,B5465=2017,J5465*$P$6,B5465=2018,J5465*$P$7,B5465=2019,J5465*$P$8,B5465=2020,J5465*$P$9,B5465=2021,J5465*$P$10,B5465=2022,J5465*$P$11),"")</f>
        <v>51913.578341741733</v>
      </c>
      <c r="L5465" s="3">
        <f t="shared" si="86"/>
        <v>99314.618341741734</v>
      </c>
    </row>
    <row r="5466" spans="1:12">
      <c r="A5466">
        <v>4825110</v>
      </c>
      <c r="B5466">
        <v>2022</v>
      </c>
      <c r="D5466" t="s">
        <v>1809</v>
      </c>
      <c r="E5466" t="s">
        <v>1810</v>
      </c>
      <c r="F5466" t="s">
        <v>4101</v>
      </c>
      <c r="G5466" t="s">
        <v>1811</v>
      </c>
      <c r="H5466" s="5">
        <v>75399.149999999994</v>
      </c>
      <c r="I5466">
        <f>IFERROR(VLOOKUP(G5466,'NCES Match'!$A$2:$B$1307,2,FALSE),"")</f>
        <v>4825110</v>
      </c>
      <c r="J5466" cm="1">
        <f t="array" ref="J5466">IFERROR(_xlfn.IFS(B5466=2015,H5466/$O$13,B5466=2016,H5466/$O$14,B5466=2017,H5466/$O$15,B5466=2018,H5466/$O$16,B5466=2019,H5466/$O$17,B5466=2020,H5466/$O$18,B5466=2021,H5466/$O$19,B5466=2022,H5466/$O$20),"")</f>
        <v>3.3117617114514249E-5</v>
      </c>
      <c r="K5466" s="3" cm="1">
        <f t="array" ref="K5466">IFERROR(_xlfn.IFS(B5466=2015,J5466*$P$4,B5466=2016,J5466*$P$5,B5466=2017,J5466*$P$6,B5466=2018,J5466*$P$7,B5466=2019,J5466*$P$8,B5466=2020,J5466*$P$9,B5466=2021,J5466*$P$10,B5466=2022,J5466*$P$11),"")</f>
        <v>71318.225655321192</v>
      </c>
      <c r="L5466" s="3">
        <f t="shared" si="86"/>
        <v>146717.37565532117</v>
      </c>
    </row>
    <row r="5467" spans="1:12">
      <c r="A5467">
        <v>4825110</v>
      </c>
      <c r="B5467">
        <v>2023</v>
      </c>
      <c r="D5467" t="s">
        <v>1809</v>
      </c>
      <c r="E5467" t="s">
        <v>1810</v>
      </c>
      <c r="F5467" t="s">
        <v>4101</v>
      </c>
      <c r="G5467" t="s">
        <v>1811</v>
      </c>
      <c r="H5467" s="5">
        <v>84051.77</v>
      </c>
      <c r="I5467">
        <f>IFERROR(VLOOKUP(G5467,'NCES Match'!$A$2:$B$1307,2,FALSE),"")</f>
        <v>4825110</v>
      </c>
      <c r="J5467" t="str" cm="1">
        <f t="array" ref="J5467">IFERROR(_xlfn.IFS(B5467=2015,H5467/$O$13,B5467=2016,H5467/$O$14,B5467=2017,H5467/$O$15,B5467=2018,H5467/$O$16,B5467=2019,H5467/$O$17,B5467=2020,H5467/$O$18,B5467=2021,H5467/$O$19,B5467=2022,H5467/$O$20),"")</f>
        <v/>
      </c>
      <c r="K5467" s="3" t="str" cm="1">
        <f t="array" ref="K5467">IFERROR(_xlfn.IFS(B5467=2015,J5467*$P$4,B5467=2016,J5467*$P$5,B5467=2017,J5467*$P$6,B5467=2018,J5467*$P$7,B5467=2019,J5467*$P$8,B5467=2020,J5467*$P$9,B5467=2021,J5467*$P$10,B5467=2022,J5467*$P$11),"")</f>
        <v/>
      </c>
      <c r="L5467" s="3">
        <f t="shared" si="86"/>
        <v>84051.77</v>
      </c>
    </row>
    <row r="5468" spans="1:12">
      <c r="A5468">
        <v>4829160</v>
      </c>
      <c r="B5468">
        <v>2015</v>
      </c>
      <c r="C5468" t="s">
        <v>381</v>
      </c>
      <c r="D5468" t="s">
        <v>2145</v>
      </c>
      <c r="E5468" t="s">
        <v>2146</v>
      </c>
      <c r="G5468" t="s">
        <v>2147</v>
      </c>
      <c r="H5468" s="5">
        <v>982503.31</v>
      </c>
      <c r="I5468">
        <f>IFERROR(VLOOKUP(G5468,'NCES Match'!$A$2:$B$1307,2,FALSE),"")</f>
        <v>4829160</v>
      </c>
      <c r="J5468" cm="1">
        <f t="array" ref="J5468">IFERROR(_xlfn.IFS(B5468=2015,H5468/$O$13,B5468=2016,H5468/$O$14,B5468=2017,H5468/$O$15,B5468=2018,H5468/$O$16,B5468=2019,H5468/$O$17,B5468=2020,H5468/$O$18,B5468=2021,H5468/$O$19,B5468=2022,H5468/$O$20),"")</f>
        <v>7.6969678423519832E-4</v>
      </c>
      <c r="K5468" s="3" cm="1">
        <f t="array" ref="K5468">IFERROR(_xlfn.IFS(B5468=2015,J5468*$P$4,B5468=2016,J5468*$P$5,B5468=2017,J5468*$P$6,B5468=2018,J5468*$P$7,B5468=2019,J5468*$P$8,B5468=2020,J5468*$P$9,B5468=2021,J5468*$P$10,B5468=2022,J5468*$P$11),"")</f>
        <v>1224959.3379670491</v>
      </c>
      <c r="L5468" s="3">
        <f t="shared" si="86"/>
        <v>2207462.6479670489</v>
      </c>
    </row>
    <row r="5469" spans="1:12">
      <c r="A5469">
        <v>4829160</v>
      </c>
      <c r="B5469">
        <v>2016</v>
      </c>
      <c r="C5469" t="s">
        <v>4102</v>
      </c>
      <c r="D5469" t="s">
        <v>2145</v>
      </c>
      <c r="E5469" t="s">
        <v>2146</v>
      </c>
      <c r="F5469" t="s">
        <v>4101</v>
      </c>
      <c r="G5469" t="s">
        <v>2147</v>
      </c>
      <c r="H5469" s="5">
        <v>1004419</v>
      </c>
      <c r="I5469">
        <f>IFERROR(VLOOKUP(G5469,'NCES Match'!$A$2:$B$1307,2,FALSE),"")</f>
        <v>4829160</v>
      </c>
      <c r="J5469" cm="1">
        <f t="array" ref="J5469">IFERROR(_xlfn.IFS(B5469=2015,H5469/$O$13,B5469=2016,H5469/$O$14,B5469=2017,H5469/$O$15,B5469=2018,H5469/$O$16,B5469=2019,H5469/$O$17,B5469=2020,H5469/$O$18,B5469=2021,H5469/$O$19,B5469=2022,H5469/$O$20),"")</f>
        <v>7.1903032471213289E-4</v>
      </c>
      <c r="K5469" s="3" cm="1">
        <f t="array" ref="K5469">IFERROR(_xlfn.IFS(B5469=2015,J5469*$P$4,B5469=2016,J5469*$P$5,B5469=2017,J5469*$P$6,B5469=2018,J5469*$P$7,B5469=2019,J5469*$P$8,B5469=2020,J5469*$P$9,B5469=2021,J5469*$P$10,B5469=2022,J5469*$P$11),"")</f>
        <v>1204829.6803472366</v>
      </c>
      <c r="L5469" s="3">
        <f t="shared" si="86"/>
        <v>2209248.6803472368</v>
      </c>
    </row>
    <row r="5470" spans="1:12">
      <c r="A5470">
        <v>4829160</v>
      </c>
      <c r="B5470">
        <v>2017</v>
      </c>
      <c r="D5470" t="s">
        <v>2145</v>
      </c>
      <c r="E5470" t="s">
        <v>2146</v>
      </c>
      <c r="F5470" t="s">
        <v>4101</v>
      </c>
      <c r="G5470" t="s">
        <v>2147</v>
      </c>
      <c r="H5470" s="5">
        <v>937374</v>
      </c>
      <c r="I5470">
        <f>IFERROR(VLOOKUP(G5470,'NCES Match'!$A$2:$B$1307,2,FALSE),"")</f>
        <v>4829160</v>
      </c>
      <c r="J5470" cm="1">
        <f t="array" ref="J5470">IFERROR(_xlfn.IFS(B5470=2015,H5470/$O$13,B5470=2016,H5470/$O$14,B5470=2017,H5470/$O$15,B5470=2018,H5470/$O$16,B5470=2019,H5470/$O$17,B5470=2020,H5470/$O$18,B5470=2021,H5470/$O$19,B5470=2022,H5470/$O$20),"")</f>
        <v>6.4626197442069655E-4</v>
      </c>
      <c r="K5470" s="3" cm="1">
        <f t="array" ref="K5470">IFERROR(_xlfn.IFS(B5470=2015,J5470*$P$4,B5470=2016,J5470*$P$5,B5470=2017,J5470*$P$6,B5470=2018,J5470*$P$7,B5470=2019,J5470*$P$8,B5470=2020,J5470*$P$9,B5470=2021,J5470*$P$10,B5470=2022,J5470*$P$11),"")</f>
        <v>1097512.9905013677</v>
      </c>
      <c r="L5470" s="3">
        <f t="shared" si="86"/>
        <v>2034886.9905013677</v>
      </c>
    </row>
    <row r="5471" spans="1:12">
      <c r="A5471">
        <v>4829160</v>
      </c>
      <c r="B5471">
        <v>2018</v>
      </c>
      <c r="D5471" t="s">
        <v>2145</v>
      </c>
      <c r="E5471" t="s">
        <v>2146</v>
      </c>
      <c r="F5471" t="s">
        <v>4101</v>
      </c>
      <c r="G5471" t="s">
        <v>2147</v>
      </c>
      <c r="H5471" s="5">
        <v>975442</v>
      </c>
      <c r="I5471">
        <f>IFERROR(VLOOKUP(G5471,'NCES Match'!$A$2:$B$1307,2,FALSE),"")</f>
        <v>4829160</v>
      </c>
      <c r="J5471" cm="1">
        <f t="array" ref="J5471">IFERROR(_xlfn.IFS(B5471=2015,H5471/$O$13,B5471=2016,H5471/$O$14,B5471=2017,H5471/$O$15,B5471=2018,H5471/$O$16,B5471=2019,H5471/$O$17,B5471=2020,H5471/$O$18,B5471=2021,H5471/$O$19,B5471=2022,H5471/$O$20),"")</f>
        <v>6.3653329507581003E-4</v>
      </c>
      <c r="K5471" s="3" cm="1">
        <f t="array" ref="K5471">IFERROR(_xlfn.IFS(B5471=2015,J5471*$P$4,B5471=2016,J5471*$P$5,B5471=2017,J5471*$P$6,B5471=2018,J5471*$P$7,B5471=2019,J5471*$P$8,B5471=2020,J5471*$P$9,B5471=2021,J5471*$P$10,B5471=2022,J5471*$P$11),"")</f>
        <v>1092834.2866703675</v>
      </c>
      <c r="L5471" s="3">
        <f t="shared" si="86"/>
        <v>2068276.2866703675</v>
      </c>
    </row>
    <row r="5472" spans="1:12">
      <c r="A5472">
        <v>4829160</v>
      </c>
      <c r="B5472">
        <v>2019</v>
      </c>
      <c r="D5472" t="s">
        <v>2145</v>
      </c>
      <c r="E5472" t="s">
        <v>2146</v>
      </c>
      <c r="F5472" t="s">
        <v>4101</v>
      </c>
      <c r="G5472" t="s">
        <v>2147</v>
      </c>
      <c r="H5472" s="5">
        <v>964371</v>
      </c>
      <c r="I5472">
        <f>IFERROR(VLOOKUP(G5472,'NCES Match'!$A$2:$B$1307,2,FALSE),"")</f>
        <v>4829160</v>
      </c>
      <c r="J5472" cm="1">
        <f t="array" ref="J5472">IFERROR(_xlfn.IFS(B5472=2015,H5472/$O$13,B5472=2016,H5472/$O$14,B5472=2017,H5472/$O$15,B5472=2018,H5472/$O$16,B5472=2019,H5472/$O$17,B5472=2020,H5472/$O$18,B5472=2021,H5472/$O$19,B5472=2022,H5472/$O$20),"")</f>
        <v>6.1062045547620328E-4</v>
      </c>
      <c r="K5472" s="3" cm="1">
        <f t="array" ref="K5472">IFERROR(_xlfn.IFS(B5472=2015,J5472*$P$4,B5472=2016,J5472*$P$5,B5472=2017,J5472*$P$6,B5472=2018,J5472*$P$7,B5472=2019,J5472*$P$8,B5472=2020,J5472*$P$9,B5472=2021,J5472*$P$10,B5472=2022,J5472*$P$11),"")</f>
        <v>1061213.146774702</v>
      </c>
      <c r="L5472" s="3">
        <f t="shared" si="86"/>
        <v>2025584.146774702</v>
      </c>
    </row>
    <row r="5473" spans="1:12">
      <c r="A5473">
        <v>4829160</v>
      </c>
      <c r="B5473">
        <v>2020</v>
      </c>
      <c r="D5473" t="s">
        <v>2145</v>
      </c>
      <c r="E5473" t="s">
        <v>2146</v>
      </c>
      <c r="F5473" t="s">
        <v>4230</v>
      </c>
      <c r="G5473" t="s">
        <v>2147</v>
      </c>
      <c r="H5473" s="5">
        <v>1019725</v>
      </c>
      <c r="I5473">
        <f>IFERROR(VLOOKUP(G5473,'NCES Match'!$A$2:$B$1307,2,FALSE),"")</f>
        <v>4829160</v>
      </c>
      <c r="J5473" cm="1">
        <f t="array" ref="J5473">IFERROR(_xlfn.IFS(B5473=2015,H5473/$O$13,B5473=2016,H5473/$O$14,B5473=2017,H5473/$O$15,B5473=2018,H5473/$O$16,B5473=2019,H5473/$O$17,B5473=2020,H5473/$O$18,B5473=2021,H5473/$O$19,B5473=2022,H5473/$O$20),"")</f>
        <v>5.5259668938406213E-4</v>
      </c>
      <c r="K5473" s="3" cm="1">
        <f t="array" ref="K5473">IFERROR(_xlfn.IFS(B5473=2015,J5473*$P$4,B5473=2016,J5473*$P$5,B5473=2017,J5473*$P$6,B5473=2018,J5473*$P$7,B5473=2019,J5473*$P$8,B5473=2020,J5473*$P$9,B5473=2021,J5473*$P$10,B5473=2022,J5473*$P$11),"")</f>
        <v>1164875.3767812836</v>
      </c>
      <c r="L5473" s="3">
        <f t="shared" si="86"/>
        <v>2184600.3767812839</v>
      </c>
    </row>
    <row r="5474" spans="1:12">
      <c r="A5474">
        <v>4829160</v>
      </c>
      <c r="B5474">
        <v>2021</v>
      </c>
      <c r="D5474" t="s">
        <v>2145</v>
      </c>
      <c r="E5474" t="s">
        <v>2146</v>
      </c>
      <c r="F5474" t="s">
        <v>4101</v>
      </c>
      <c r="G5474" t="s">
        <v>2147</v>
      </c>
      <c r="H5474" s="5">
        <v>1139826.53</v>
      </c>
      <c r="I5474">
        <f>IFERROR(VLOOKUP(G5474,'NCES Match'!$A$2:$B$1307,2,FALSE),"")</f>
        <v>4829160</v>
      </c>
      <c r="J5474" cm="1">
        <f t="array" ref="J5474">IFERROR(_xlfn.IFS(B5474=2015,H5474/$O$13,B5474=2016,H5474/$O$14,B5474=2017,H5474/$O$15,B5474=2018,H5474/$O$16,B5474=2019,H5474/$O$17,B5474=2020,H5474/$O$18,B5474=2021,H5474/$O$19,B5474=2022,H5474/$O$20),"")</f>
        <v>5.8318428317543996E-4</v>
      </c>
      <c r="K5474" s="3" cm="1">
        <f t="array" ref="K5474">IFERROR(_xlfn.IFS(B5474=2015,J5474*$P$4,B5474=2016,J5474*$P$5,B5474=2017,J5474*$P$6,B5474=2018,J5474*$P$7,B5474=2019,J5474*$P$8,B5474=2020,J5474*$P$9,B5474=2021,J5474*$P$10,B5474=2022,J5474*$P$11),"")</f>
        <v>1248337.0377770325</v>
      </c>
      <c r="L5474" s="3">
        <f t="shared" si="86"/>
        <v>2388163.5677770325</v>
      </c>
    </row>
    <row r="5475" spans="1:12">
      <c r="A5475">
        <v>4829160</v>
      </c>
      <c r="B5475">
        <v>2022</v>
      </c>
      <c r="D5475" t="s">
        <v>2145</v>
      </c>
      <c r="E5475" t="s">
        <v>2146</v>
      </c>
      <c r="F5475" t="s">
        <v>4101</v>
      </c>
      <c r="G5475" t="s">
        <v>2147</v>
      </c>
      <c r="H5475" s="5">
        <v>1669949.07</v>
      </c>
      <c r="I5475">
        <f>IFERROR(VLOOKUP(G5475,'NCES Match'!$A$2:$B$1307,2,FALSE),"")</f>
        <v>4829160</v>
      </c>
      <c r="J5475" cm="1">
        <f t="array" ref="J5475">IFERROR(_xlfn.IFS(B5475=2015,H5475/$O$13,B5475=2016,H5475/$O$14,B5475=2017,H5475/$O$15,B5475=2018,H5475/$O$16,B5475=2019,H5475/$O$17,B5475=2020,H5475/$O$18,B5475=2021,H5475/$O$19,B5475=2022,H5475/$O$20),"")</f>
        <v>7.3349280331408461E-4</v>
      </c>
      <c r="K5475" s="3" cm="1">
        <f t="array" ref="K5475">IFERROR(_xlfn.IFS(B5475=2015,J5475*$P$4,B5475=2016,J5475*$P$5,B5475=2017,J5475*$P$6,B5475=2018,J5475*$P$7,B5475=2019,J5475*$P$8,B5475=2020,J5475*$P$9,B5475=2021,J5475*$P$10,B5475=2022,J5475*$P$11),"")</f>
        <v>1579564.2869601818</v>
      </c>
      <c r="L5475" s="3">
        <f t="shared" si="86"/>
        <v>3249513.3569601821</v>
      </c>
    </row>
    <row r="5476" spans="1:12">
      <c r="A5476">
        <v>4829160</v>
      </c>
      <c r="B5476">
        <v>2023</v>
      </c>
      <c r="D5476" t="s">
        <v>2145</v>
      </c>
      <c r="E5476" t="s">
        <v>2146</v>
      </c>
      <c r="F5476" t="s">
        <v>4101</v>
      </c>
      <c r="G5476" t="s">
        <v>2147</v>
      </c>
      <c r="H5476" s="5">
        <v>1554190.56</v>
      </c>
      <c r="I5476">
        <f>IFERROR(VLOOKUP(G5476,'NCES Match'!$A$2:$B$1307,2,FALSE),"")</f>
        <v>4829160</v>
      </c>
      <c r="J5476" t="str" cm="1">
        <f t="array" ref="J5476">IFERROR(_xlfn.IFS(B5476=2015,H5476/$O$13,B5476=2016,H5476/$O$14,B5476=2017,H5476/$O$15,B5476=2018,H5476/$O$16,B5476=2019,H5476/$O$17,B5476=2020,H5476/$O$18,B5476=2021,H5476/$O$19,B5476=2022,H5476/$O$20),"")</f>
        <v/>
      </c>
      <c r="K5476" s="3" t="str" cm="1">
        <f t="array" ref="K5476">IFERROR(_xlfn.IFS(B5476=2015,J5476*$P$4,B5476=2016,J5476*$P$5,B5476=2017,J5476*$P$6,B5476=2018,J5476*$P$7,B5476=2019,J5476*$P$8,B5476=2020,J5476*$P$9,B5476=2021,J5476*$P$10,B5476=2022,J5476*$P$11),"")</f>
        <v/>
      </c>
      <c r="L5476" s="3">
        <f t="shared" si="86"/>
        <v>1554190.56</v>
      </c>
    </row>
    <row r="5477" spans="1:12">
      <c r="A5477">
        <v>4844670</v>
      </c>
      <c r="B5477">
        <v>2015</v>
      </c>
      <c r="C5477" t="s">
        <v>381</v>
      </c>
      <c r="D5477" t="s">
        <v>3345</v>
      </c>
      <c r="E5477" t="s">
        <v>3346</v>
      </c>
      <c r="G5477" t="s">
        <v>3347</v>
      </c>
      <c r="H5477" s="5">
        <v>119180.98</v>
      </c>
      <c r="I5477">
        <f>IFERROR(VLOOKUP(G5477,'NCES Match'!$A$2:$B$1307,2,FALSE),"")</f>
        <v>4844670</v>
      </c>
      <c r="J5477" cm="1">
        <f t="array" ref="J5477">IFERROR(_xlfn.IFS(B5477=2015,H5477/$O$13,B5477=2016,H5477/$O$14,B5477=2017,H5477/$O$15,B5477=2018,H5477/$O$16,B5477=2019,H5477/$O$17,B5477=2020,H5477/$O$18,B5477=2021,H5477/$O$19,B5477=2022,H5477/$O$20),"")</f>
        <v>9.3366827484784226E-5</v>
      </c>
      <c r="K5477" s="3" cm="1">
        <f t="array" ref="K5477">IFERROR(_xlfn.IFS(B5477=2015,J5477*$P$4,B5477=2016,J5477*$P$5,B5477=2017,J5477*$P$6,B5477=2018,J5477*$P$7,B5477=2019,J5477*$P$8,B5477=2020,J5477*$P$9,B5477=2021,J5477*$P$10,B5477=2022,J5477*$P$11),"")</f>
        <v>148591.71757809559</v>
      </c>
      <c r="L5477" s="3">
        <f t="shared" si="86"/>
        <v>267772.6975780956</v>
      </c>
    </row>
    <row r="5478" spans="1:12">
      <c r="A5478">
        <v>4844670</v>
      </c>
      <c r="B5478">
        <v>2016</v>
      </c>
      <c r="C5478" t="s">
        <v>4102</v>
      </c>
      <c r="D5478" t="s">
        <v>3345</v>
      </c>
      <c r="E5478" t="s">
        <v>3346</v>
      </c>
      <c r="F5478" t="s">
        <v>4101</v>
      </c>
      <c r="G5478" t="s">
        <v>3347</v>
      </c>
      <c r="H5478" s="5">
        <v>118898</v>
      </c>
      <c r="I5478">
        <f>IFERROR(VLOOKUP(G5478,'NCES Match'!$A$2:$B$1307,2,FALSE),"")</f>
        <v>4844670</v>
      </c>
      <c r="J5478" cm="1">
        <f t="array" ref="J5478">IFERROR(_xlfn.IFS(B5478=2015,H5478/$O$13,B5478=2016,H5478/$O$14,B5478=2017,H5478/$O$15,B5478=2018,H5478/$O$16,B5478=2019,H5478/$O$17,B5478=2020,H5478/$O$18,B5478=2021,H5478/$O$19,B5478=2022,H5478/$O$20),"")</f>
        <v>8.5115143727491389E-5</v>
      </c>
      <c r="K5478" s="3" cm="1">
        <f t="array" ref="K5478">IFERROR(_xlfn.IFS(B5478=2015,J5478*$P$4,B5478=2016,J5478*$P$5,B5478=2017,J5478*$P$6,B5478=2018,J5478*$P$7,B5478=2019,J5478*$P$8,B5478=2020,J5478*$P$9,B5478=2021,J5478*$P$10,B5478=2022,J5478*$P$11),"")</f>
        <v>142621.59450779576</v>
      </c>
      <c r="L5478" s="3">
        <f t="shared" si="86"/>
        <v>261519.59450779576</v>
      </c>
    </row>
    <row r="5479" spans="1:12">
      <c r="A5479">
        <v>4844670</v>
      </c>
      <c r="B5479">
        <v>2017</v>
      </c>
      <c r="D5479" t="s">
        <v>3345</v>
      </c>
      <c r="E5479" t="s">
        <v>3346</v>
      </c>
      <c r="F5479" t="s">
        <v>4101</v>
      </c>
      <c r="G5479" t="s">
        <v>3347</v>
      </c>
      <c r="H5479" s="5">
        <v>113529</v>
      </c>
      <c r="I5479">
        <f>IFERROR(VLOOKUP(G5479,'NCES Match'!$A$2:$B$1307,2,FALSE),"")</f>
        <v>4844670</v>
      </c>
      <c r="J5479" cm="1">
        <f t="array" ref="J5479">IFERROR(_xlfn.IFS(B5479=2015,H5479/$O$13,B5479=2016,H5479/$O$14,B5479=2017,H5479/$O$15,B5479=2018,H5479/$O$16,B5479=2019,H5479/$O$17,B5479=2020,H5479/$O$18,B5479=2021,H5479/$O$19,B5479=2022,H5479/$O$20),"")</f>
        <v>7.8271293735485801E-5</v>
      </c>
      <c r="K5479" s="3" cm="1">
        <f t="array" ref="K5479">IFERROR(_xlfn.IFS(B5479=2015,J5479*$P$4,B5479=2016,J5479*$P$5,B5479=2017,J5479*$P$6,B5479=2018,J5479*$P$7,B5479=2019,J5479*$P$8,B5479=2020,J5479*$P$9,B5479=2021,J5479*$P$10,B5479=2022,J5479*$P$11),"")</f>
        <v>132924.05411141101</v>
      </c>
      <c r="L5479" s="3">
        <f t="shared" si="86"/>
        <v>246453.05411141101</v>
      </c>
    </row>
    <row r="5480" spans="1:12">
      <c r="A5480">
        <v>4844670</v>
      </c>
      <c r="B5480">
        <v>2018</v>
      </c>
      <c r="D5480" t="s">
        <v>3345</v>
      </c>
      <c r="E5480" t="s">
        <v>3346</v>
      </c>
      <c r="F5480" t="s">
        <v>4101</v>
      </c>
      <c r="G5480" t="s">
        <v>3347</v>
      </c>
      <c r="H5480" s="5">
        <v>131776</v>
      </c>
      <c r="I5480">
        <f>IFERROR(VLOOKUP(G5480,'NCES Match'!$A$2:$B$1307,2,FALSE),"")</f>
        <v>4844670</v>
      </c>
      <c r="J5480" cm="1">
        <f t="array" ref="J5480">IFERROR(_xlfn.IFS(B5480=2015,H5480/$O$13,B5480=2016,H5480/$O$14,B5480=2017,H5480/$O$15,B5480=2018,H5480/$O$16,B5480=2019,H5480/$O$17,B5480=2020,H5480/$O$18,B5480=2021,H5480/$O$19,B5480=2022,H5480/$O$20),"")</f>
        <v>8.5991593033629823E-5</v>
      </c>
      <c r="K5480" s="3" cm="1">
        <f t="array" ref="K5480">IFERROR(_xlfn.IFS(B5480=2015,J5480*$P$4,B5480=2016,J5480*$P$5,B5480=2017,J5480*$P$6,B5480=2018,J5480*$P$7,B5480=2019,J5480*$P$8,B5480=2020,J5480*$P$9,B5480=2021,J5480*$P$10,B5480=2022,J5480*$P$11),"")</f>
        <v>147634.95006394471</v>
      </c>
      <c r="L5480" s="3">
        <f t="shared" si="86"/>
        <v>279410.95006394468</v>
      </c>
    </row>
    <row r="5481" spans="1:12">
      <c r="A5481">
        <v>4844670</v>
      </c>
      <c r="B5481">
        <v>2019</v>
      </c>
      <c r="D5481" t="s">
        <v>3345</v>
      </c>
      <c r="E5481" t="s">
        <v>3346</v>
      </c>
      <c r="F5481" t="s">
        <v>4101</v>
      </c>
      <c r="G5481" t="s">
        <v>3347</v>
      </c>
      <c r="H5481" s="5">
        <v>149375</v>
      </c>
      <c r="I5481">
        <f>IFERROR(VLOOKUP(G5481,'NCES Match'!$A$2:$B$1307,2,FALSE),"")</f>
        <v>4844670</v>
      </c>
      <c r="J5481" cm="1">
        <f t="array" ref="J5481">IFERROR(_xlfn.IFS(B5481=2015,H5481/$O$13,B5481=2016,H5481/$O$14,B5481=2017,H5481/$O$15,B5481=2018,H5481/$O$16,B5481=2019,H5481/$O$17,B5481=2020,H5481/$O$18,B5481=2021,H5481/$O$19,B5481=2022,H5481/$O$20),"")</f>
        <v>9.4581266480180202E-5</v>
      </c>
      <c r="K5481" s="3" cm="1">
        <f t="array" ref="K5481">IFERROR(_xlfn.IFS(B5481=2015,J5481*$P$4,B5481=2016,J5481*$P$5,B5481=2017,J5481*$P$6,B5481=2018,J5481*$P$7,B5481=2019,J5481*$P$8,B5481=2020,J5481*$P$9,B5481=2021,J5481*$P$10,B5481=2022,J5481*$P$11),"")</f>
        <v>164375.23919681439</v>
      </c>
      <c r="L5481" s="3">
        <f t="shared" si="86"/>
        <v>313750.23919681436</v>
      </c>
    </row>
    <row r="5482" spans="1:12">
      <c r="A5482">
        <v>4844670</v>
      </c>
      <c r="B5482">
        <v>2020</v>
      </c>
      <c r="D5482" t="s">
        <v>3345</v>
      </c>
      <c r="E5482" t="s">
        <v>3346</v>
      </c>
      <c r="F5482" t="s">
        <v>4230</v>
      </c>
      <c r="G5482" t="s">
        <v>3347</v>
      </c>
      <c r="H5482" s="5">
        <v>161692</v>
      </c>
      <c r="I5482">
        <f>IFERROR(VLOOKUP(G5482,'NCES Match'!$A$2:$B$1307,2,FALSE),"")</f>
        <v>4844670</v>
      </c>
      <c r="J5482" cm="1">
        <f t="array" ref="J5482">IFERROR(_xlfn.IFS(B5482=2015,H5482/$O$13,B5482=2016,H5482/$O$14,B5482=2017,H5482/$O$15,B5482=2018,H5482/$O$16,B5482=2019,H5482/$O$17,B5482=2020,H5482/$O$18,B5482=2021,H5482/$O$19,B5482=2022,H5482/$O$20),"")</f>
        <v>8.7622117629643069E-5</v>
      </c>
      <c r="K5482" s="3" cm="1">
        <f t="array" ref="K5482">IFERROR(_xlfn.IFS(B5482=2015,J5482*$P$4,B5482=2016,J5482*$P$5,B5482=2017,J5482*$P$6,B5482=2018,J5482*$P$7,B5482=2019,J5482*$P$8,B5482=2020,J5482*$P$9,B5482=2021,J5482*$P$10,B5482=2022,J5482*$P$11),"")</f>
        <v>184707.67061954871</v>
      </c>
      <c r="L5482" s="3">
        <f t="shared" si="86"/>
        <v>346399.67061954871</v>
      </c>
    </row>
    <row r="5483" spans="1:12">
      <c r="A5483">
        <v>4844670</v>
      </c>
      <c r="B5483">
        <v>2021</v>
      </c>
      <c r="D5483" t="s">
        <v>3345</v>
      </c>
      <c r="E5483" t="s">
        <v>3346</v>
      </c>
      <c r="F5483" t="s">
        <v>4230</v>
      </c>
      <c r="G5483" t="s">
        <v>3347</v>
      </c>
      <c r="H5483" s="5">
        <v>170633.99</v>
      </c>
      <c r="I5483">
        <f>IFERROR(VLOOKUP(G5483,'NCES Match'!$A$2:$B$1307,2,FALSE),"")</f>
        <v>4844670</v>
      </c>
      <c r="J5483" cm="1">
        <f t="array" ref="J5483">IFERROR(_xlfn.IFS(B5483=2015,H5483/$O$13,B5483=2016,H5483/$O$14,B5483=2017,H5483/$O$15,B5483=2018,H5483/$O$16,B5483=2019,H5483/$O$17,B5483=2020,H5483/$O$18,B5483=2021,H5483/$O$19,B5483=2022,H5483/$O$20),"")</f>
        <v>8.7303689223232225E-5</v>
      </c>
      <c r="K5483" s="3" cm="1">
        <f t="array" ref="K5483">IFERROR(_xlfn.IFS(B5483=2015,J5483*$P$4,B5483=2016,J5483*$P$5,B5483=2017,J5483*$P$6,B5483=2018,J5483*$P$7,B5483=2019,J5483*$P$8,B5483=2020,J5483*$P$9,B5483=2021,J5483*$P$10,B5483=2022,J5483*$P$11),"")</f>
        <v>186878.19945783835</v>
      </c>
      <c r="L5483" s="3">
        <f t="shared" si="86"/>
        <v>357512.18945783831</v>
      </c>
    </row>
    <row r="5484" spans="1:12">
      <c r="A5484">
        <v>4844670</v>
      </c>
      <c r="B5484">
        <v>2022</v>
      </c>
      <c r="D5484" t="s">
        <v>3345</v>
      </c>
      <c r="E5484" t="s">
        <v>3346</v>
      </c>
      <c r="F5484" t="s">
        <v>4101</v>
      </c>
      <c r="G5484" t="s">
        <v>3347</v>
      </c>
      <c r="H5484" s="5">
        <v>233958.14</v>
      </c>
      <c r="I5484">
        <f>IFERROR(VLOOKUP(G5484,'NCES Match'!$A$2:$B$1307,2,FALSE),"")</f>
        <v>4844670</v>
      </c>
      <c r="J5484" cm="1">
        <f t="array" ref="J5484">IFERROR(_xlfn.IFS(B5484=2015,H5484/$O$13,B5484=2016,H5484/$O$14,B5484=2017,H5484/$O$15,B5484=2018,H5484/$O$16,B5484=2019,H5484/$O$17,B5484=2020,H5484/$O$18,B5484=2021,H5484/$O$19,B5484=2022,H5484/$O$20),"")</f>
        <v>1.0276158420013915E-4</v>
      </c>
      <c r="K5484" s="3" cm="1">
        <f t="array" ref="K5484">IFERROR(_xlfn.IFS(B5484=2015,J5484*$P$4,B5484=2016,J5484*$P$5,B5484=2017,J5484*$P$6,B5484=2018,J5484*$P$7,B5484=2019,J5484*$P$8,B5484=2020,J5484*$P$9,B5484=2021,J5484*$P$10,B5484=2022,J5484*$P$11),"")</f>
        <v>221295.32524463776</v>
      </c>
      <c r="L5484" s="3">
        <f t="shared" si="86"/>
        <v>455253.4652446378</v>
      </c>
    </row>
    <row r="5485" spans="1:12">
      <c r="A5485">
        <v>4844670</v>
      </c>
      <c r="B5485">
        <v>2023</v>
      </c>
      <c r="D5485" t="s">
        <v>3345</v>
      </c>
      <c r="E5485" t="s">
        <v>3346</v>
      </c>
      <c r="F5485" t="s">
        <v>4101</v>
      </c>
      <c r="G5485" t="s">
        <v>3347</v>
      </c>
      <c r="H5485" s="5">
        <v>335083.08</v>
      </c>
      <c r="I5485">
        <f>IFERROR(VLOOKUP(G5485,'NCES Match'!$A$2:$B$1307,2,FALSE),"")</f>
        <v>4844670</v>
      </c>
      <c r="J5485" t="str" cm="1">
        <f t="array" ref="J5485">IFERROR(_xlfn.IFS(B5485=2015,H5485/$O$13,B5485=2016,H5485/$O$14,B5485=2017,H5485/$O$15,B5485=2018,H5485/$O$16,B5485=2019,H5485/$O$17,B5485=2020,H5485/$O$18,B5485=2021,H5485/$O$19,B5485=2022,H5485/$O$20),"")</f>
        <v/>
      </c>
      <c r="K5485" s="3" t="str" cm="1">
        <f t="array" ref="K5485">IFERROR(_xlfn.IFS(B5485=2015,J5485*$P$4,B5485=2016,J5485*$P$5,B5485=2017,J5485*$P$6,B5485=2018,J5485*$P$7,B5485=2019,J5485*$P$8,B5485=2020,J5485*$P$9,B5485=2021,J5485*$P$10,B5485=2022,J5485*$P$11),"")</f>
        <v/>
      </c>
      <c r="L5485" s="3">
        <f t="shared" si="86"/>
        <v>335083.08</v>
      </c>
    </row>
    <row r="5486" spans="1:12">
      <c r="A5486">
        <v>4822170</v>
      </c>
      <c r="B5486">
        <v>2015</v>
      </c>
      <c r="C5486" t="s">
        <v>381</v>
      </c>
      <c r="D5486" t="s">
        <v>1553</v>
      </c>
      <c r="E5486" t="s">
        <v>1554</v>
      </c>
      <c r="G5486" t="s">
        <v>1555</v>
      </c>
      <c r="H5486" s="5">
        <v>604970.87</v>
      </c>
      <c r="I5486">
        <f>IFERROR(VLOOKUP(G5486,'NCES Match'!$A$2:$B$1307,2,FALSE),"")</f>
        <v>4822170</v>
      </c>
      <c r="J5486" cm="1">
        <f t="array" ref="J5486">IFERROR(_xlfn.IFS(B5486=2015,H5486/$O$13,B5486=2016,H5486/$O$14,B5486=2017,H5486/$O$15,B5486=2018,H5486/$O$16,B5486=2019,H5486/$O$17,B5486=2020,H5486/$O$18,B5486=2021,H5486/$O$19,B5486=2022,H5486/$O$20),"")</f>
        <v>4.7393645238199774E-4</v>
      </c>
      <c r="K5486" s="3" cm="1">
        <f t="array" ref="K5486">IFERROR(_xlfn.IFS(B5486=2015,J5486*$P$4,B5486=2016,J5486*$P$5,B5486=2017,J5486*$P$6,B5486=2018,J5486*$P$7,B5486=2019,J5486*$P$8,B5486=2020,J5486*$P$9,B5486=2021,J5486*$P$10,B5486=2022,J5486*$P$11),"")</f>
        <v>754261.80132110661</v>
      </c>
      <c r="L5486" s="3">
        <f t="shared" si="86"/>
        <v>1359232.6713211066</v>
      </c>
    </row>
    <row r="5487" spans="1:12">
      <c r="A5487">
        <v>4822170</v>
      </c>
      <c r="B5487">
        <v>2016</v>
      </c>
      <c r="C5487" t="s">
        <v>4102</v>
      </c>
      <c r="D5487" t="s">
        <v>1553</v>
      </c>
      <c r="E5487" t="s">
        <v>1554</v>
      </c>
      <c r="F5487" t="s">
        <v>4101</v>
      </c>
      <c r="G5487" t="s">
        <v>1555</v>
      </c>
      <c r="H5487" s="5">
        <v>631780</v>
      </c>
      <c r="I5487">
        <f>IFERROR(VLOOKUP(G5487,'NCES Match'!$A$2:$B$1307,2,FALSE),"")</f>
        <v>4822170</v>
      </c>
      <c r="J5487" cm="1">
        <f t="array" ref="J5487">IFERROR(_xlfn.IFS(B5487=2015,H5487/$O$13,B5487=2016,H5487/$O$14,B5487=2017,H5487/$O$15,B5487=2018,H5487/$O$16,B5487=2019,H5487/$O$17,B5487=2020,H5487/$O$18,B5487=2021,H5487/$O$19,B5487=2022,H5487/$O$20),"")</f>
        <v>4.5227039566817363E-4</v>
      </c>
      <c r="K5487" s="3" cm="1">
        <f t="array" ref="K5487">IFERROR(_xlfn.IFS(B5487=2015,J5487*$P$4,B5487=2016,J5487*$P$5,B5487=2017,J5487*$P$6,B5487=2018,J5487*$P$7,B5487=2019,J5487*$P$8,B5487=2020,J5487*$P$9,B5487=2021,J5487*$P$10,B5487=2022,J5487*$P$11),"")</f>
        <v>757838.40752691554</v>
      </c>
      <c r="L5487" s="3">
        <f t="shared" si="86"/>
        <v>1389618.4075269154</v>
      </c>
    </row>
    <row r="5488" spans="1:12">
      <c r="A5488">
        <v>4822170</v>
      </c>
      <c r="B5488">
        <v>2017</v>
      </c>
      <c r="D5488" t="s">
        <v>1553</v>
      </c>
      <c r="E5488" t="s">
        <v>1554</v>
      </c>
      <c r="F5488" t="s">
        <v>4101</v>
      </c>
      <c r="G5488" t="s">
        <v>1555</v>
      </c>
      <c r="H5488" s="5">
        <v>671211</v>
      </c>
      <c r="I5488">
        <f>IFERROR(VLOOKUP(G5488,'NCES Match'!$A$2:$B$1307,2,FALSE),"")</f>
        <v>4822170</v>
      </c>
      <c r="J5488" cm="1">
        <f t="array" ref="J5488">IFERROR(_xlfn.IFS(B5488=2015,H5488/$O$13,B5488=2016,H5488/$O$14,B5488=2017,H5488/$O$15,B5488=2018,H5488/$O$16,B5488=2019,H5488/$O$17,B5488=2020,H5488/$O$18,B5488=2021,H5488/$O$19,B5488=2022,H5488/$O$20),"")</f>
        <v>4.627588839810899E-4</v>
      </c>
      <c r="K5488" s="3" cm="1">
        <f t="array" ref="K5488">IFERROR(_xlfn.IFS(B5488=2015,J5488*$P$4,B5488=2016,J5488*$P$5,B5488=2017,J5488*$P$6,B5488=2018,J5488*$P$7,B5488=2019,J5488*$P$8,B5488=2020,J5488*$P$9,B5488=2021,J5488*$P$10,B5488=2022,J5488*$P$11),"")</f>
        <v>785879.26683203655</v>
      </c>
      <c r="L5488" s="3">
        <f t="shared" si="86"/>
        <v>1457090.2668320364</v>
      </c>
    </row>
    <row r="5489" spans="1:12">
      <c r="A5489">
        <v>4822170</v>
      </c>
      <c r="B5489">
        <v>2018</v>
      </c>
      <c r="D5489" t="s">
        <v>1553</v>
      </c>
      <c r="E5489" t="s">
        <v>1554</v>
      </c>
      <c r="F5489" t="s">
        <v>4101</v>
      </c>
      <c r="G5489" t="s">
        <v>1555</v>
      </c>
      <c r="H5489" s="5">
        <v>651693</v>
      </c>
      <c r="I5489">
        <f>IFERROR(VLOOKUP(G5489,'NCES Match'!$A$2:$B$1307,2,FALSE),"")</f>
        <v>4822170</v>
      </c>
      <c r="J5489" cm="1">
        <f t="array" ref="J5489">IFERROR(_xlfn.IFS(B5489=2015,H5489/$O$13,B5489=2016,H5489/$O$14,B5489=2017,H5489/$O$15,B5489=2018,H5489/$O$16,B5489=2019,H5489/$O$17,B5489=2020,H5489/$O$18,B5489=2021,H5489/$O$19,B5489=2022,H5489/$O$20),"")</f>
        <v>4.2526802482140391E-4</v>
      </c>
      <c r="K5489" s="3" cm="1">
        <f t="array" ref="K5489">IFERROR(_xlfn.IFS(B5489=2015,J5489*$P$4,B5489=2016,J5489*$P$5,B5489=2017,J5489*$P$6,B5489=2018,J5489*$P$7,B5489=2019,J5489*$P$8,B5489=2020,J5489*$P$9,B5489=2021,J5489*$P$10,B5489=2022,J5489*$P$11),"")</f>
        <v>730122.81076996052</v>
      </c>
      <c r="L5489" s="3">
        <f t="shared" si="86"/>
        <v>1381815.8107699605</v>
      </c>
    </row>
    <row r="5490" spans="1:12">
      <c r="A5490">
        <v>4822170</v>
      </c>
      <c r="B5490">
        <v>2019</v>
      </c>
      <c r="D5490" t="s">
        <v>1553</v>
      </c>
      <c r="E5490" t="s">
        <v>1554</v>
      </c>
      <c r="F5490" t="s">
        <v>4101</v>
      </c>
      <c r="G5490" t="s">
        <v>1555</v>
      </c>
      <c r="H5490" s="5">
        <v>615963</v>
      </c>
      <c r="I5490">
        <f>IFERROR(VLOOKUP(G5490,'NCES Match'!$A$2:$B$1307,2,FALSE),"")</f>
        <v>4822170</v>
      </c>
      <c r="J5490" cm="1">
        <f t="array" ref="J5490">IFERROR(_xlfn.IFS(B5490=2015,H5490/$O$13,B5490=2016,H5490/$O$14,B5490=2017,H5490/$O$15,B5490=2018,H5490/$O$16,B5490=2019,H5490/$O$17,B5490=2020,H5490/$O$18,B5490=2021,H5490/$O$19,B5490=2022,H5490/$O$20),"")</f>
        <v>3.9001546875267774E-4</v>
      </c>
      <c r="K5490" s="3" cm="1">
        <f t="array" ref="K5490">IFERROR(_xlfn.IFS(B5490=2015,J5490*$P$4,B5490=2016,J5490*$P$5,B5490=2017,J5490*$P$6,B5490=2018,J5490*$P$7,B5490=2019,J5490*$P$8,B5490=2020,J5490*$P$9,B5490=2021,J5490*$P$10,B5490=2022,J5490*$P$11),"")</f>
        <v>677818.01145698666</v>
      </c>
      <c r="L5490" s="3">
        <f t="shared" si="86"/>
        <v>1293781.0114569867</v>
      </c>
    </row>
    <row r="5491" spans="1:12">
      <c r="A5491">
        <v>4822170</v>
      </c>
      <c r="B5491">
        <v>2020</v>
      </c>
      <c r="D5491" t="s">
        <v>1553</v>
      </c>
      <c r="E5491" t="s">
        <v>1554</v>
      </c>
      <c r="F5491" t="s">
        <v>4230</v>
      </c>
      <c r="G5491" t="s">
        <v>1555</v>
      </c>
      <c r="H5491" s="5">
        <v>781043</v>
      </c>
      <c r="I5491">
        <f>IFERROR(VLOOKUP(G5491,'NCES Match'!$A$2:$B$1307,2,FALSE),"")</f>
        <v>4822170</v>
      </c>
      <c r="J5491" cm="1">
        <f t="array" ref="J5491">IFERROR(_xlfn.IFS(B5491=2015,H5491/$O$13,B5491=2016,H5491/$O$14,B5491=2017,H5491/$O$15,B5491=2018,H5491/$O$16,B5491=2019,H5491/$O$17,B5491=2020,H5491/$O$18,B5491=2021,H5491/$O$19,B5491=2022,H5491/$O$20),"")</f>
        <v>4.2325310850140578E-4</v>
      </c>
      <c r="K5491" s="3" cm="1">
        <f t="array" ref="K5491">IFERROR(_xlfn.IFS(B5491=2015,J5491*$P$4,B5491=2016,J5491*$P$5,B5491=2017,J5491*$P$6,B5491=2018,J5491*$P$7,B5491=2019,J5491*$P$8,B5491=2020,J5491*$P$9,B5491=2021,J5491*$P$10,B5491=2022,J5491*$P$11),"")</f>
        <v>892218.74417846382</v>
      </c>
      <c r="L5491" s="3">
        <f t="shared" si="86"/>
        <v>1673261.7441784637</v>
      </c>
    </row>
    <row r="5492" spans="1:12">
      <c r="A5492">
        <v>4822170</v>
      </c>
      <c r="B5492">
        <v>2021</v>
      </c>
      <c r="D5492" t="s">
        <v>1553</v>
      </c>
      <c r="E5492" t="s">
        <v>1554</v>
      </c>
      <c r="F5492" t="s">
        <v>4101</v>
      </c>
      <c r="G5492" t="s">
        <v>1555</v>
      </c>
      <c r="H5492" s="5">
        <v>852228.93</v>
      </c>
      <c r="I5492">
        <f>IFERROR(VLOOKUP(G5492,'NCES Match'!$A$2:$B$1307,2,FALSE),"")</f>
        <v>4822170</v>
      </c>
      <c r="J5492" cm="1">
        <f t="array" ref="J5492">IFERROR(_xlfn.IFS(B5492=2015,H5492/$O$13,B5492=2016,H5492/$O$14,B5492=2017,H5492/$O$15,B5492=2018,H5492/$O$16,B5492=2019,H5492/$O$17,B5492=2020,H5492/$O$18,B5492=2021,H5492/$O$19,B5492=2022,H5492/$O$20),"")</f>
        <v>4.3603697980553428E-4</v>
      </c>
      <c r="K5492" s="3" cm="1">
        <f t="array" ref="K5492">IFERROR(_xlfn.IFS(B5492=2015,J5492*$P$4,B5492=2016,J5492*$P$5,B5492=2017,J5492*$P$6,B5492=2018,J5492*$P$7,B5492=2019,J5492*$P$8,B5492=2020,J5492*$P$9,B5492=2021,J5492*$P$10,B5492=2022,J5492*$P$11),"")</f>
        <v>933360.39299251093</v>
      </c>
      <c r="L5492" s="3">
        <f t="shared" si="86"/>
        <v>1785589.3229925111</v>
      </c>
    </row>
    <row r="5493" spans="1:12">
      <c r="A5493">
        <v>4822170</v>
      </c>
      <c r="B5493">
        <v>2022</v>
      </c>
      <c r="D5493" t="s">
        <v>1553</v>
      </c>
      <c r="E5493" t="s">
        <v>1554</v>
      </c>
      <c r="F5493" t="s">
        <v>4101</v>
      </c>
      <c r="G5493" t="s">
        <v>1555</v>
      </c>
      <c r="H5493" s="5">
        <v>965158.43</v>
      </c>
      <c r="I5493">
        <f>IFERROR(VLOOKUP(G5493,'NCES Match'!$A$2:$B$1307,2,FALSE),"")</f>
        <v>4822170</v>
      </c>
      <c r="J5493" cm="1">
        <f t="array" ref="J5493">IFERROR(_xlfn.IFS(B5493=2015,H5493/$O$13,B5493=2016,H5493/$O$14,B5493=2017,H5493/$O$15,B5493=2018,H5493/$O$16,B5493=2019,H5493/$O$17,B5493=2020,H5493/$O$18,B5493=2021,H5493/$O$19,B5493=2022,H5493/$O$20),"")</f>
        <v>4.2392715752877463E-4</v>
      </c>
      <c r="K5493" s="3" cm="1">
        <f t="array" ref="K5493">IFERROR(_xlfn.IFS(B5493=2015,J5493*$P$4,B5493=2016,J5493*$P$5,B5493=2017,J5493*$P$6,B5493=2018,J5493*$P$7,B5493=2019,J5493*$P$8,B5493=2020,J5493*$P$9,B5493=2021,J5493*$P$10,B5493=2022,J5493*$P$11),"")</f>
        <v>912919.92952010117</v>
      </c>
      <c r="L5493" s="3">
        <f t="shared" si="86"/>
        <v>1878078.3595201012</v>
      </c>
    </row>
    <row r="5494" spans="1:12">
      <c r="A5494">
        <v>4822170</v>
      </c>
      <c r="B5494">
        <v>2023</v>
      </c>
      <c r="D5494" t="s">
        <v>1553</v>
      </c>
      <c r="E5494" t="s">
        <v>1554</v>
      </c>
      <c r="F5494" t="s">
        <v>4101</v>
      </c>
      <c r="G5494" t="s">
        <v>1555</v>
      </c>
      <c r="H5494" s="5">
        <v>1268804.27</v>
      </c>
      <c r="I5494">
        <f>IFERROR(VLOOKUP(G5494,'NCES Match'!$A$2:$B$1307,2,FALSE),"")</f>
        <v>4822170</v>
      </c>
      <c r="J5494" t="str" cm="1">
        <f t="array" ref="J5494">IFERROR(_xlfn.IFS(B5494=2015,H5494/$O$13,B5494=2016,H5494/$O$14,B5494=2017,H5494/$O$15,B5494=2018,H5494/$O$16,B5494=2019,H5494/$O$17,B5494=2020,H5494/$O$18,B5494=2021,H5494/$O$19,B5494=2022,H5494/$O$20),"")</f>
        <v/>
      </c>
      <c r="K5494" s="3" t="str" cm="1">
        <f t="array" ref="K5494">IFERROR(_xlfn.IFS(B5494=2015,J5494*$P$4,B5494=2016,J5494*$P$5,B5494=2017,J5494*$P$6,B5494=2018,J5494*$P$7,B5494=2019,J5494*$P$8,B5494=2020,J5494*$P$9,B5494=2021,J5494*$P$10,B5494=2022,J5494*$P$11),"")</f>
        <v/>
      </c>
      <c r="L5494" s="3">
        <f t="shared" si="86"/>
        <v>1268804.27</v>
      </c>
    </row>
    <row r="5495" spans="1:12">
      <c r="A5495">
        <v>4822500</v>
      </c>
      <c r="B5495">
        <v>2015</v>
      </c>
      <c r="C5495" t="s">
        <v>381</v>
      </c>
      <c r="D5495" t="s">
        <v>1577</v>
      </c>
      <c r="E5495" t="s">
        <v>1578</v>
      </c>
      <c r="G5495" t="s">
        <v>1579</v>
      </c>
      <c r="H5495" s="5">
        <v>103469.46</v>
      </c>
      <c r="I5495">
        <f>IFERROR(VLOOKUP(G5495,'NCES Match'!$A$2:$B$1307,2,FALSE),"")</f>
        <v>4822500</v>
      </c>
      <c r="J5495" cm="1">
        <f t="array" ref="J5495">IFERROR(_xlfn.IFS(B5495=2015,H5495/$O$13,B5495=2016,H5495/$O$14,B5495=2017,H5495/$O$15,B5495=2018,H5495/$O$16,B5495=2019,H5495/$O$17,B5495=2020,H5495/$O$18,B5495=2021,H5495/$O$19,B5495=2022,H5495/$O$20),"")</f>
        <v>8.1058363689942659E-5</v>
      </c>
      <c r="K5495" s="3" cm="1">
        <f t="array" ref="K5495">IFERROR(_xlfn.IFS(B5495=2015,J5495*$P$4,B5495=2016,J5495*$P$5,B5495=2017,J5495*$P$6,B5495=2018,J5495*$P$7,B5495=2019,J5495*$P$8,B5495=2020,J5495*$P$9,B5495=2021,J5495*$P$10,B5495=2022,J5495*$P$11),"")</f>
        <v>129003.00684117599</v>
      </c>
      <c r="L5495" s="3">
        <f t="shared" si="86"/>
        <v>232472.46684117598</v>
      </c>
    </row>
    <row r="5496" spans="1:12">
      <c r="A5496">
        <v>4822500</v>
      </c>
      <c r="B5496">
        <v>2016</v>
      </c>
      <c r="C5496" t="s">
        <v>4102</v>
      </c>
      <c r="D5496" t="s">
        <v>1577</v>
      </c>
      <c r="E5496" t="s">
        <v>1578</v>
      </c>
      <c r="F5496" t="s">
        <v>4101</v>
      </c>
      <c r="G5496" t="s">
        <v>1579</v>
      </c>
      <c r="H5496" s="5">
        <v>109968</v>
      </c>
      <c r="I5496">
        <f>IFERROR(VLOOKUP(G5496,'NCES Match'!$A$2:$B$1307,2,FALSE),"")</f>
        <v>4822500</v>
      </c>
      <c r="J5496" cm="1">
        <f t="array" ref="J5496">IFERROR(_xlfn.IFS(B5496=2015,H5496/$O$13,B5496=2016,H5496/$O$14,B5496=2017,H5496/$O$15,B5496=2018,H5496/$O$16,B5496=2019,H5496/$O$17,B5496=2020,H5496/$O$18,B5496=2021,H5496/$O$19,B5496=2022,H5496/$O$20),"")</f>
        <v>7.8722452231532681E-5</v>
      </c>
      <c r="K5496" s="3" cm="1">
        <f t="array" ref="K5496">IFERROR(_xlfn.IFS(B5496=2015,J5496*$P$4,B5496=2016,J5496*$P$5,B5496=2017,J5496*$P$6,B5496=2018,J5496*$P$7,B5496=2019,J5496*$P$8,B5496=2020,J5496*$P$9,B5496=2021,J5496*$P$10,B5496=2022,J5496*$P$11),"")</f>
        <v>131909.80087834349</v>
      </c>
      <c r="L5496" s="3">
        <f t="shared" si="86"/>
        <v>241877.80087834349</v>
      </c>
    </row>
    <row r="5497" spans="1:12">
      <c r="A5497">
        <v>4822500</v>
      </c>
      <c r="B5497">
        <v>2017</v>
      </c>
      <c r="D5497" t="s">
        <v>1577</v>
      </c>
      <c r="E5497" t="s">
        <v>1578</v>
      </c>
      <c r="F5497" t="s">
        <v>4101</v>
      </c>
      <c r="G5497" t="s">
        <v>1579</v>
      </c>
      <c r="H5497" s="5">
        <v>106043</v>
      </c>
      <c r="I5497">
        <f>IFERROR(VLOOKUP(G5497,'NCES Match'!$A$2:$B$1307,2,FALSE),"")</f>
        <v>4822500</v>
      </c>
      <c r="J5497" cm="1">
        <f t="array" ref="J5497">IFERROR(_xlfn.IFS(B5497=2015,H5497/$O$13,B5497=2016,H5497/$O$14,B5497=2017,H5497/$O$15,B5497=2018,H5497/$O$16,B5497=2019,H5497/$O$17,B5497=2020,H5497/$O$18,B5497=2021,H5497/$O$19,B5497=2022,H5497/$O$20),"")</f>
        <v>7.3110155128576132E-5</v>
      </c>
      <c r="K5497" s="3" cm="1">
        <f t="array" ref="K5497">IFERROR(_xlfn.IFS(B5497=2015,J5497*$P$4,B5497=2016,J5497*$P$5,B5497=2017,J5497*$P$6,B5497=2018,J5497*$P$7,B5497=2019,J5497*$P$8,B5497=2020,J5497*$P$9,B5497=2021,J5497*$P$10,B5497=2022,J5497*$P$11),"")</f>
        <v>124159.16171318655</v>
      </c>
      <c r="L5497" s="3">
        <f t="shared" si="86"/>
        <v>230202.16171318654</v>
      </c>
    </row>
    <row r="5498" spans="1:12">
      <c r="A5498">
        <v>4822500</v>
      </c>
      <c r="B5498">
        <v>2018</v>
      </c>
      <c r="D5498" t="s">
        <v>1577</v>
      </c>
      <c r="E5498" t="s">
        <v>1578</v>
      </c>
      <c r="F5498" t="s">
        <v>4101</v>
      </c>
      <c r="G5498" t="s">
        <v>1579</v>
      </c>
      <c r="H5498" s="5">
        <v>117480</v>
      </c>
      <c r="I5498">
        <f>IFERROR(VLOOKUP(G5498,'NCES Match'!$A$2:$B$1307,2,FALSE),"")</f>
        <v>4822500</v>
      </c>
      <c r="J5498" cm="1">
        <f t="array" ref="J5498">IFERROR(_xlfn.IFS(B5498=2015,H5498/$O$13,B5498=2016,H5498/$O$14,B5498=2017,H5498/$O$15,B5498=2018,H5498/$O$16,B5498=2019,H5498/$O$17,B5498=2020,H5498/$O$18,B5498=2021,H5498/$O$19,B5498=2022,H5498/$O$20),"")</f>
        <v>7.6662611929265051E-5</v>
      </c>
      <c r="K5498" s="3" cm="1">
        <f t="array" ref="K5498">IFERROR(_xlfn.IFS(B5498=2015,J5498*$P$4,B5498=2016,J5498*$P$5,B5498=2017,J5498*$P$6,B5498=2018,J5498*$P$7,B5498=2019,J5498*$P$8,B5498=2020,J5498*$P$9,B5498=2021,J5498*$P$10,B5498=2022,J5498*$P$11),"")</f>
        <v>131618.45809185455</v>
      </c>
      <c r="L5498" s="3">
        <f t="shared" si="86"/>
        <v>249098.45809185455</v>
      </c>
    </row>
    <row r="5499" spans="1:12">
      <c r="A5499">
        <v>4822500</v>
      </c>
      <c r="B5499">
        <v>2019</v>
      </c>
      <c r="D5499" t="s">
        <v>1577</v>
      </c>
      <c r="E5499" t="s">
        <v>1578</v>
      </c>
      <c r="F5499" t="s">
        <v>4101</v>
      </c>
      <c r="G5499" t="s">
        <v>1579</v>
      </c>
      <c r="H5499" s="5">
        <v>127867</v>
      </c>
      <c r="I5499">
        <f>IFERROR(VLOOKUP(G5499,'NCES Match'!$A$2:$B$1307,2,FALSE),"")</f>
        <v>4822500</v>
      </c>
      <c r="J5499" cm="1">
        <f t="array" ref="J5499">IFERROR(_xlfn.IFS(B5499=2015,H5499/$O$13,B5499=2016,H5499/$O$14,B5499=2017,H5499/$O$15,B5499=2018,H5499/$O$16,B5499=2019,H5499/$O$17,B5499=2020,H5499/$O$18,B5499=2021,H5499/$O$19,B5499=2022,H5499/$O$20),"")</f>
        <v>8.0962830467087542E-5</v>
      </c>
      <c r="K5499" s="3" cm="1">
        <f t="array" ref="K5499">IFERROR(_xlfn.IFS(B5499=2015,J5499*$P$4,B5499=2016,J5499*$P$5,B5499=2017,J5499*$P$6,B5499=2018,J5499*$P$7,B5499=2019,J5499*$P$8,B5499=2020,J5499*$P$9,B5499=2021,J5499*$P$10,B5499=2022,J5499*$P$11),"")</f>
        <v>140707.40559249584</v>
      </c>
      <c r="L5499" s="3">
        <f t="shared" si="86"/>
        <v>268574.40559249581</v>
      </c>
    </row>
    <row r="5500" spans="1:12">
      <c r="A5500">
        <v>4822500</v>
      </c>
      <c r="B5500">
        <v>2020</v>
      </c>
      <c r="D5500" t="s">
        <v>1577</v>
      </c>
      <c r="E5500" t="s">
        <v>1578</v>
      </c>
      <c r="F5500" t="s">
        <v>4230</v>
      </c>
      <c r="G5500" t="s">
        <v>1579</v>
      </c>
      <c r="H5500" s="5">
        <v>129149</v>
      </c>
      <c r="I5500">
        <f>IFERROR(VLOOKUP(G5500,'NCES Match'!$A$2:$B$1307,2,FALSE),"")</f>
        <v>4822500</v>
      </c>
      <c r="J5500" cm="1">
        <f t="array" ref="J5500">IFERROR(_xlfn.IFS(B5500=2015,H5500/$O$13,B5500=2016,H5500/$O$14,B5500=2017,H5500/$O$15,B5500=2018,H5500/$O$16,B5500=2019,H5500/$O$17,B5500=2020,H5500/$O$18,B5500=2021,H5500/$O$19,B5500=2022,H5500/$O$20),"")</f>
        <v>6.9986819816384067E-5</v>
      </c>
      <c r="K5500" s="3" cm="1">
        <f t="array" ref="K5500">IFERROR(_xlfn.IFS(B5500=2015,J5500*$P$4,B5500=2016,J5500*$P$5,B5500=2017,J5500*$P$6,B5500=2018,J5500*$P$7,B5500=2019,J5500*$P$8,B5500=2020,J5500*$P$9,B5500=2021,J5500*$P$10,B5500=2022,J5500*$P$11),"")</f>
        <v>147532.41318583541</v>
      </c>
      <c r="L5500" s="3">
        <f t="shared" si="86"/>
        <v>276681.41318583541</v>
      </c>
    </row>
    <row r="5501" spans="1:12">
      <c r="A5501">
        <v>4822500</v>
      </c>
      <c r="B5501">
        <v>2021</v>
      </c>
      <c r="D5501" t="s">
        <v>1577</v>
      </c>
      <c r="E5501" t="s">
        <v>1578</v>
      </c>
      <c r="F5501" t="s">
        <v>4101</v>
      </c>
      <c r="G5501" t="s">
        <v>1579</v>
      </c>
      <c r="H5501" s="5">
        <v>130288.74</v>
      </c>
      <c r="I5501">
        <f>IFERROR(VLOOKUP(G5501,'NCES Match'!$A$2:$B$1307,2,FALSE),"")</f>
        <v>4822500</v>
      </c>
      <c r="J5501" cm="1">
        <f t="array" ref="J5501">IFERROR(_xlfn.IFS(B5501=2015,H5501/$O$13,B5501=2016,H5501/$O$14,B5501=2017,H5501/$O$15,B5501=2018,H5501/$O$16,B5501=2019,H5501/$O$17,B5501=2020,H5501/$O$18,B5501=2021,H5501/$O$19,B5501=2022,H5501/$O$20),"")</f>
        <v>6.6661323844367153E-5</v>
      </c>
      <c r="K5501" s="3" cm="1">
        <f t="array" ref="K5501">IFERROR(_xlfn.IFS(B5501=2015,J5501*$P$4,B5501=2016,J5501*$P$5,B5501=2017,J5501*$P$6,B5501=2018,J5501*$P$7,B5501=2019,J5501*$P$8,B5501=2020,J5501*$P$9,B5501=2021,J5501*$P$10,B5501=2022,J5501*$P$11),"")</f>
        <v>142692.11627079954</v>
      </c>
      <c r="L5501" s="3">
        <f t="shared" si="86"/>
        <v>272980.85627079953</v>
      </c>
    </row>
    <row r="5502" spans="1:12">
      <c r="A5502">
        <v>4822500</v>
      </c>
      <c r="B5502">
        <v>2022</v>
      </c>
      <c r="D5502" t="s">
        <v>1577</v>
      </c>
      <c r="E5502" t="s">
        <v>1578</v>
      </c>
      <c r="F5502" t="s">
        <v>4101</v>
      </c>
      <c r="G5502" t="s">
        <v>1579</v>
      </c>
      <c r="H5502" s="5">
        <v>174658.96</v>
      </c>
      <c r="I5502">
        <f>IFERROR(VLOOKUP(G5502,'NCES Match'!$A$2:$B$1307,2,FALSE),"")</f>
        <v>4822500</v>
      </c>
      <c r="J5502" cm="1">
        <f t="array" ref="J5502">IFERROR(_xlfn.IFS(B5502=2015,H5502/$O$13,B5502=2016,H5502/$O$14,B5502=2017,H5502/$O$15,B5502=2018,H5502/$O$16,B5502=2019,H5502/$O$17,B5502=2020,H5502/$O$18,B5502=2021,H5502/$O$19,B5502=2022,H5502/$O$20),"")</f>
        <v>7.6715567256384985E-5</v>
      </c>
      <c r="K5502" s="3" cm="1">
        <f t="array" ref="K5502">IFERROR(_xlfn.IFS(B5502=2015,J5502*$P$4,B5502=2016,J5502*$P$5,B5502=2017,J5502*$P$6,B5502=2018,J5502*$P$7,B5502=2019,J5502*$P$8,B5502=2020,J5502*$P$9,B5502=2021,J5502*$P$10,B5502=2022,J5502*$P$11),"")</f>
        <v>165205.6703822751</v>
      </c>
      <c r="L5502" s="3">
        <f t="shared" si="86"/>
        <v>339864.63038227509</v>
      </c>
    </row>
    <row r="5503" spans="1:12">
      <c r="A5503">
        <v>4822500</v>
      </c>
      <c r="B5503">
        <v>2023</v>
      </c>
      <c r="D5503" t="s">
        <v>1577</v>
      </c>
      <c r="E5503" t="s">
        <v>1578</v>
      </c>
      <c r="F5503" t="s">
        <v>4101</v>
      </c>
      <c r="G5503" t="s">
        <v>1579</v>
      </c>
      <c r="H5503" s="5">
        <v>198765.63</v>
      </c>
      <c r="I5503">
        <f>IFERROR(VLOOKUP(G5503,'NCES Match'!$A$2:$B$1307,2,FALSE),"")</f>
        <v>4822500</v>
      </c>
      <c r="J5503" t="str" cm="1">
        <f t="array" ref="J5503">IFERROR(_xlfn.IFS(B5503=2015,H5503/$O$13,B5503=2016,H5503/$O$14,B5503=2017,H5503/$O$15,B5503=2018,H5503/$O$16,B5503=2019,H5503/$O$17,B5503=2020,H5503/$O$18,B5503=2021,H5503/$O$19,B5503=2022,H5503/$O$20),"")</f>
        <v/>
      </c>
      <c r="K5503" s="3" t="str" cm="1">
        <f t="array" ref="K5503">IFERROR(_xlfn.IFS(B5503=2015,J5503*$P$4,B5503=2016,J5503*$P$5,B5503=2017,J5503*$P$6,B5503=2018,J5503*$P$7,B5503=2019,J5503*$P$8,B5503=2020,J5503*$P$9,B5503=2021,J5503*$P$10,B5503=2022,J5503*$P$11),"")</f>
        <v/>
      </c>
      <c r="L5503" s="3">
        <f t="shared" si="86"/>
        <v>198765.63</v>
      </c>
    </row>
    <row r="5504" spans="1:12">
      <c r="A5504">
        <v>4818480</v>
      </c>
      <c r="B5504">
        <v>2015</v>
      </c>
      <c r="C5504" t="s">
        <v>381</v>
      </c>
      <c r="D5504" t="s">
        <v>1259</v>
      </c>
      <c r="E5504" t="s">
        <v>1260</v>
      </c>
      <c r="G5504" t="s">
        <v>1261</v>
      </c>
      <c r="H5504" s="5">
        <v>150502.25</v>
      </c>
      <c r="I5504">
        <f>IFERROR(VLOOKUP(G5504,'NCES Match'!$A$2:$B$1307,2,FALSE),"")</f>
        <v>4818480</v>
      </c>
      <c r="J5504" cm="1">
        <f t="array" ref="J5504">IFERROR(_xlfn.IFS(B5504=2015,H5504/$O$13,B5504=2016,H5504/$O$14,B5504=2017,H5504/$O$15,B5504=2018,H5504/$O$16,B5504=2019,H5504/$O$17,B5504=2020,H5504/$O$18,B5504=2021,H5504/$O$19,B5504=2022,H5504/$O$20),"")</f>
        <v>1.1790402807412616E-4</v>
      </c>
      <c r="K5504" s="3" cm="1">
        <f t="array" ref="K5504">IFERROR(_xlfn.IFS(B5504=2015,J5504*$P$4,B5504=2016,J5504*$P$5,B5504=2017,J5504*$P$6,B5504=2018,J5504*$P$7,B5504=2019,J5504*$P$8,B5504=2020,J5504*$P$9,B5504=2021,J5504*$P$10,B5504=2022,J5504*$P$11),"")</f>
        <v>187642.25488721387</v>
      </c>
      <c r="L5504" s="3">
        <f t="shared" si="86"/>
        <v>338144.50488721387</v>
      </c>
    </row>
    <row r="5505" spans="1:12">
      <c r="A5505">
        <v>4818480</v>
      </c>
      <c r="B5505">
        <v>2016</v>
      </c>
      <c r="C5505" t="s">
        <v>4102</v>
      </c>
      <c r="D5505" t="s">
        <v>1259</v>
      </c>
      <c r="E5505" t="s">
        <v>1260</v>
      </c>
      <c r="F5505" t="s">
        <v>4101</v>
      </c>
      <c r="G5505" t="s">
        <v>1261</v>
      </c>
      <c r="H5505" s="5">
        <v>143574</v>
      </c>
      <c r="I5505">
        <f>IFERROR(VLOOKUP(G5505,'NCES Match'!$A$2:$B$1307,2,FALSE),"")</f>
        <v>4818480</v>
      </c>
      <c r="J5505" cm="1">
        <f t="array" ref="J5505">IFERROR(_xlfn.IFS(B5505=2015,H5505/$O$13,B5505=2016,H5505/$O$14,B5505=2017,H5505/$O$15,B5505=2018,H5505/$O$16,B5505=2019,H5505/$O$17,B5505=2020,H5505/$O$18,B5505=2021,H5505/$O$19,B5505=2022,H5505/$O$20),"")</f>
        <v>1.027798755700756E-4</v>
      </c>
      <c r="K5505" s="3" cm="1">
        <f t="array" ref="K5505">IFERROR(_xlfn.IFS(B5505=2015,J5505*$P$4,B5505=2016,J5505*$P$5,B5505=2017,J5505*$P$6,B5505=2018,J5505*$P$7,B5505=2019,J5505*$P$8,B5505=2020,J5505*$P$9,B5505=2021,J5505*$P$10,B5505=2022,J5505*$P$11),"")</f>
        <v>172221.17117077048</v>
      </c>
      <c r="L5505" s="3">
        <f t="shared" si="86"/>
        <v>315795.17117077048</v>
      </c>
    </row>
    <row r="5506" spans="1:12">
      <c r="A5506">
        <v>4818480</v>
      </c>
      <c r="B5506">
        <v>2017</v>
      </c>
      <c r="D5506" t="s">
        <v>1259</v>
      </c>
      <c r="E5506" t="s">
        <v>1260</v>
      </c>
      <c r="F5506" t="s">
        <v>4101</v>
      </c>
      <c r="G5506" t="s">
        <v>1261</v>
      </c>
      <c r="H5506" s="5">
        <v>136526</v>
      </c>
      <c r="I5506">
        <f>IFERROR(VLOOKUP(G5506,'NCES Match'!$A$2:$B$1307,2,FALSE),"")</f>
        <v>4818480</v>
      </c>
      <c r="J5506" cm="1">
        <f t="array" ref="J5506">IFERROR(_xlfn.IFS(B5506=2015,H5506/$O$13,B5506=2016,H5506/$O$14,B5506=2017,H5506/$O$15,B5506=2018,H5506/$O$16,B5506=2019,H5506/$O$17,B5506=2020,H5506/$O$18,B5506=2021,H5506/$O$19,B5506=2022,H5506/$O$20),"")</f>
        <v>9.4126317051422401E-5</v>
      </c>
      <c r="K5506" s="3" cm="1">
        <f t="array" ref="K5506">IFERROR(_xlfn.IFS(B5506=2015,J5506*$P$4,B5506=2016,J5506*$P$5,B5506=2017,J5506*$P$6,B5506=2018,J5506*$P$7,B5506=2019,J5506*$P$8,B5506=2020,J5506*$P$9,B5506=2021,J5506*$P$10,B5506=2022,J5506*$P$11),"")</f>
        <v>159849.81292545956</v>
      </c>
      <c r="L5506" s="3">
        <f t="shared" si="86"/>
        <v>296375.81292545958</v>
      </c>
    </row>
    <row r="5507" spans="1:12">
      <c r="A5507">
        <v>4818480</v>
      </c>
      <c r="B5507">
        <v>2018</v>
      </c>
      <c r="D5507" t="s">
        <v>1259</v>
      </c>
      <c r="E5507" t="s">
        <v>1260</v>
      </c>
      <c r="F5507" t="s">
        <v>4101</v>
      </c>
      <c r="G5507" t="s">
        <v>1261</v>
      </c>
      <c r="H5507" s="5">
        <v>130221</v>
      </c>
      <c r="I5507">
        <f>IFERROR(VLOOKUP(G5507,'NCES Match'!$A$2:$B$1307,2,FALSE),"")</f>
        <v>4818480</v>
      </c>
      <c r="J5507" cm="1">
        <f t="array" ref="J5507">IFERROR(_xlfn.IFS(B5507=2015,H5507/$O$13,B5507=2016,H5507/$O$14,B5507=2017,H5507/$O$15,B5507=2018,H5507/$O$16,B5507=2019,H5507/$O$17,B5507=2020,H5507/$O$18,B5507=2021,H5507/$O$19,B5507=2022,H5507/$O$20),"")</f>
        <v>8.4976864045291324E-5</v>
      </c>
      <c r="K5507" s="3" cm="1">
        <f t="array" ref="K5507">IFERROR(_xlfn.IFS(B5507=2015,J5507*$P$4,B5507=2016,J5507*$P$5,B5507=2017,J5507*$P$6,B5507=2018,J5507*$P$7,B5507=2019,J5507*$P$8,B5507=2020,J5507*$P$9,B5507=2021,J5507*$P$10,B5507=2022,J5507*$P$11),"")</f>
        <v>145892.80925416574</v>
      </c>
      <c r="L5507" s="3">
        <f t="shared" ref="L5507:L5570" si="87">SUM(H5507,K5507)</f>
        <v>276113.80925416574</v>
      </c>
    </row>
    <row r="5508" spans="1:12">
      <c r="A5508">
        <v>4818480</v>
      </c>
      <c r="B5508">
        <v>2019</v>
      </c>
      <c r="D5508" t="s">
        <v>1259</v>
      </c>
      <c r="E5508" t="s">
        <v>1260</v>
      </c>
      <c r="F5508" t="s">
        <v>4101</v>
      </c>
      <c r="G5508" t="s">
        <v>1261</v>
      </c>
      <c r="H5508" s="5">
        <v>133082</v>
      </c>
      <c r="I5508">
        <f>IFERROR(VLOOKUP(G5508,'NCES Match'!$A$2:$B$1307,2,FALSE),"")</f>
        <v>4818480</v>
      </c>
      <c r="J5508" cm="1">
        <f t="array" ref="J5508">IFERROR(_xlfn.IFS(B5508=2015,H5508/$O$13,B5508=2016,H5508/$O$14,B5508=2017,H5508/$O$15,B5508=2018,H5508/$O$16,B5508=2019,H5508/$O$17,B5508=2020,H5508/$O$18,B5508=2021,H5508/$O$19,B5508=2022,H5508/$O$20),"")</f>
        <v>8.4264864306044125E-5</v>
      </c>
      <c r="K5508" s="3" cm="1">
        <f t="array" ref="K5508">IFERROR(_xlfn.IFS(B5508=2015,J5508*$P$4,B5508=2016,J5508*$P$5,B5508=2017,J5508*$P$6,B5508=2018,J5508*$P$7,B5508=2019,J5508*$P$8,B5508=2020,J5508*$P$9,B5508=2021,J5508*$P$10,B5508=2022,J5508*$P$11),"")</f>
        <v>146446.09595173525</v>
      </c>
      <c r="L5508" s="3">
        <f t="shared" si="87"/>
        <v>279528.09595173527</v>
      </c>
    </row>
    <row r="5509" spans="1:12">
      <c r="A5509">
        <v>4818480</v>
      </c>
      <c r="B5509">
        <v>2020</v>
      </c>
      <c r="D5509" t="s">
        <v>1259</v>
      </c>
      <c r="E5509" t="s">
        <v>1260</v>
      </c>
      <c r="F5509" t="s">
        <v>4230</v>
      </c>
      <c r="G5509" t="s">
        <v>1261</v>
      </c>
      <c r="H5509" s="5">
        <v>143593</v>
      </c>
      <c r="I5509">
        <f>IFERROR(VLOOKUP(G5509,'NCES Match'!$A$2:$B$1307,2,FALSE),"")</f>
        <v>4818480</v>
      </c>
      <c r="J5509" cm="1">
        <f t="array" ref="J5509">IFERROR(_xlfn.IFS(B5509=2015,H5509/$O$13,B5509=2016,H5509/$O$14,B5509=2017,H5509/$O$15,B5509=2018,H5509/$O$16,B5509=2019,H5509/$O$17,B5509=2020,H5509/$O$18,B5509=2021,H5509/$O$19,B5509=2022,H5509/$O$20),"")</f>
        <v>7.781413265216174E-5</v>
      </c>
      <c r="K5509" s="3" cm="1">
        <f t="array" ref="K5509">IFERROR(_xlfn.IFS(B5509=2015,J5509*$P$4,B5509=2016,J5509*$P$5,B5509=2017,J5509*$P$6,B5509=2018,J5509*$P$7,B5509=2019,J5509*$P$8,B5509=2020,J5509*$P$9,B5509=2021,J5509*$P$10,B5509=2022,J5509*$P$11),"")</f>
        <v>164032.41067754038</v>
      </c>
      <c r="L5509" s="3">
        <f t="shared" si="87"/>
        <v>307625.41067754035</v>
      </c>
    </row>
    <row r="5510" spans="1:12">
      <c r="A5510">
        <v>4818480</v>
      </c>
      <c r="B5510">
        <v>2021</v>
      </c>
      <c r="D5510" t="s">
        <v>1259</v>
      </c>
      <c r="E5510" t="s">
        <v>1260</v>
      </c>
      <c r="F5510" t="s">
        <v>4230</v>
      </c>
      <c r="G5510" t="s">
        <v>1261</v>
      </c>
      <c r="H5510" s="5">
        <v>158169.60000000001</v>
      </c>
      <c r="I5510">
        <f>IFERROR(VLOOKUP(G5510,'NCES Match'!$A$2:$B$1307,2,FALSE),"")</f>
        <v>4818480</v>
      </c>
      <c r="J5510" cm="1">
        <f t="array" ref="J5510">IFERROR(_xlfn.IFS(B5510=2015,H5510/$O$13,B5510=2016,H5510/$O$14,B5510=2017,H5510/$O$15,B5510=2018,H5510/$O$16,B5510=2019,H5510/$O$17,B5510=2020,H5510/$O$18,B5510=2021,H5510/$O$19,B5510=2022,H5510/$O$20),"")</f>
        <v>8.0926371134865642E-5</v>
      </c>
      <c r="K5510" s="3" cm="1">
        <f t="array" ref="K5510">IFERROR(_xlfn.IFS(B5510=2015,J5510*$P$4,B5510=2016,J5510*$P$5,B5510=2017,J5510*$P$6,B5510=2018,J5510*$P$7,B5510=2019,J5510*$P$8,B5510=2020,J5510*$P$9,B5510=2021,J5510*$P$10,B5510=2022,J5510*$P$11),"")</f>
        <v>173227.21022327681</v>
      </c>
      <c r="L5510" s="3">
        <f t="shared" si="87"/>
        <v>331396.81022327684</v>
      </c>
    </row>
    <row r="5511" spans="1:12">
      <c r="A5511">
        <v>4818480</v>
      </c>
      <c r="B5511">
        <v>2022</v>
      </c>
      <c r="D5511" t="s">
        <v>1259</v>
      </c>
      <c r="E5511" t="s">
        <v>1260</v>
      </c>
      <c r="F5511" t="s">
        <v>4101</v>
      </c>
      <c r="G5511" t="s">
        <v>1261</v>
      </c>
      <c r="H5511" s="5">
        <v>183511.98</v>
      </c>
      <c r="I5511">
        <f>IFERROR(VLOOKUP(G5511,'NCES Match'!$A$2:$B$1307,2,FALSE),"")</f>
        <v>4818480</v>
      </c>
      <c r="J5511" cm="1">
        <f t="array" ref="J5511">IFERROR(_xlfn.IFS(B5511=2015,H5511/$O$13,B5511=2016,H5511/$O$14,B5511=2017,H5511/$O$15,B5511=2018,H5511/$O$16,B5511=2019,H5511/$O$17,B5511=2020,H5511/$O$18,B5511=2021,H5511/$O$19,B5511=2022,H5511/$O$20),"")</f>
        <v>8.0604084920936076E-5</v>
      </c>
      <c r="K5511" s="3" cm="1">
        <f t="array" ref="K5511">IFERROR(_xlfn.IFS(B5511=2015,J5511*$P$4,B5511=2016,J5511*$P$5,B5511=2017,J5511*$P$6,B5511=2018,J5511*$P$7,B5511=2019,J5511*$P$8,B5511=2020,J5511*$P$9,B5511=2021,J5511*$P$10,B5511=2022,J5511*$P$11),"")</f>
        <v>173579.5270914167</v>
      </c>
      <c r="L5511" s="3">
        <f t="shared" si="87"/>
        <v>357091.50709141674</v>
      </c>
    </row>
    <row r="5512" spans="1:12">
      <c r="A5512">
        <v>4818480</v>
      </c>
      <c r="B5512">
        <v>2023</v>
      </c>
      <c r="D5512" t="s">
        <v>1259</v>
      </c>
      <c r="E5512" t="s">
        <v>1260</v>
      </c>
      <c r="F5512" t="s">
        <v>4101</v>
      </c>
      <c r="G5512" t="s">
        <v>1261</v>
      </c>
      <c r="H5512" s="5">
        <v>212433.58</v>
      </c>
      <c r="I5512">
        <f>IFERROR(VLOOKUP(G5512,'NCES Match'!$A$2:$B$1307,2,FALSE),"")</f>
        <v>4818480</v>
      </c>
      <c r="J5512" t="str" cm="1">
        <f t="array" ref="J5512">IFERROR(_xlfn.IFS(B5512=2015,H5512/$O$13,B5512=2016,H5512/$O$14,B5512=2017,H5512/$O$15,B5512=2018,H5512/$O$16,B5512=2019,H5512/$O$17,B5512=2020,H5512/$O$18,B5512=2021,H5512/$O$19,B5512=2022,H5512/$O$20),"")</f>
        <v/>
      </c>
      <c r="K5512" s="3" t="str" cm="1">
        <f t="array" ref="K5512">IFERROR(_xlfn.IFS(B5512=2015,J5512*$P$4,B5512=2016,J5512*$P$5,B5512=2017,J5512*$P$6,B5512=2018,J5512*$P$7,B5512=2019,J5512*$P$8,B5512=2020,J5512*$P$9,B5512=2021,J5512*$P$10,B5512=2022,J5512*$P$11),"")</f>
        <v/>
      </c>
      <c r="L5512" s="3">
        <f t="shared" si="87"/>
        <v>212433.58</v>
      </c>
    </row>
    <row r="5513" spans="1:12">
      <c r="A5513">
        <v>4813620</v>
      </c>
      <c r="B5513">
        <v>2015</v>
      </c>
      <c r="C5513" t="s">
        <v>381</v>
      </c>
      <c r="D5513" t="s">
        <v>860</v>
      </c>
      <c r="E5513" t="s">
        <v>861</v>
      </c>
      <c r="G5513" t="s">
        <v>862</v>
      </c>
      <c r="H5513" s="5">
        <v>37491.620000000003</v>
      </c>
      <c r="I5513">
        <f>IFERROR(VLOOKUP(G5513,'NCES Match'!$A$2:$B$1307,2,FALSE),"")</f>
        <v>4813620</v>
      </c>
      <c r="J5513" cm="1">
        <f t="array" ref="J5513">IFERROR(_xlfn.IFS(B5513=2015,H5513/$O$13,B5513=2016,H5513/$O$14,B5513=2017,H5513/$O$15,B5513=2018,H5513/$O$16,B5513=2019,H5513/$O$17,B5513=2020,H5513/$O$18,B5513=2021,H5513/$O$19,B5513=2022,H5513/$O$20),"")</f>
        <v>2.9371075960820984E-5</v>
      </c>
      <c r="K5513" s="3" cm="1">
        <f t="array" ref="K5513">IFERROR(_xlfn.IFS(B5513=2015,J5513*$P$4,B5513=2016,J5513*$P$5,B5513=2017,J5513*$P$6,B5513=2018,J5513*$P$7,B5513=2019,J5513*$P$8,B5513=2020,J5513*$P$9,B5513=2021,J5513*$P$10,B5513=2022,J5513*$P$11),"")</f>
        <v>46743.567728552669</v>
      </c>
      <c r="L5513" s="3">
        <f t="shared" si="87"/>
        <v>84235.187728552672</v>
      </c>
    </row>
    <row r="5514" spans="1:12">
      <c r="A5514">
        <v>4813620</v>
      </c>
      <c r="B5514">
        <v>2016</v>
      </c>
      <c r="C5514" t="s">
        <v>4102</v>
      </c>
      <c r="D5514" t="s">
        <v>860</v>
      </c>
      <c r="E5514" t="s">
        <v>861</v>
      </c>
      <c r="F5514" t="s">
        <v>4101</v>
      </c>
      <c r="G5514" t="s">
        <v>862</v>
      </c>
      <c r="H5514" s="5">
        <v>35105</v>
      </c>
      <c r="I5514">
        <f>IFERROR(VLOOKUP(G5514,'NCES Match'!$A$2:$B$1307,2,FALSE),"")</f>
        <v>4813620</v>
      </c>
      <c r="J5514" cm="1">
        <f t="array" ref="J5514">IFERROR(_xlfn.IFS(B5514=2015,H5514/$O$13,B5514=2016,H5514/$O$14,B5514=2017,H5514/$O$15,B5514=2018,H5514/$O$16,B5514=2019,H5514/$O$17,B5514=2020,H5514/$O$18,B5514=2021,H5514/$O$19,B5514=2022,H5514/$O$20),"")</f>
        <v>2.5130507834897013E-5</v>
      </c>
      <c r="K5514" s="3" cm="1">
        <f t="array" ref="K5514">IFERROR(_xlfn.IFS(B5514=2015,J5514*$P$4,B5514=2016,J5514*$P$5,B5514=2017,J5514*$P$6,B5514=2018,J5514*$P$7,B5514=2019,J5514*$P$8,B5514=2020,J5514*$P$9,B5514=2021,J5514*$P$10,B5514=2022,J5514*$P$11),"")</f>
        <v>42109.464206262259</v>
      </c>
      <c r="L5514" s="3">
        <f t="shared" si="87"/>
        <v>77214.464206262259</v>
      </c>
    </row>
    <row r="5515" spans="1:12">
      <c r="A5515">
        <v>4813620</v>
      </c>
      <c r="B5515">
        <v>2017</v>
      </c>
      <c r="D5515" t="s">
        <v>860</v>
      </c>
      <c r="E5515" t="s">
        <v>861</v>
      </c>
      <c r="F5515" t="s">
        <v>4101</v>
      </c>
      <c r="G5515" t="s">
        <v>862</v>
      </c>
      <c r="H5515" s="5">
        <v>35026</v>
      </c>
      <c r="I5515">
        <f>IFERROR(VLOOKUP(G5515,'NCES Match'!$A$2:$B$1307,2,FALSE),"")</f>
        <v>4813620</v>
      </c>
      <c r="J5515" cm="1">
        <f t="array" ref="J5515">IFERROR(_xlfn.IFS(B5515=2015,H5515/$O$13,B5515=2016,H5515/$O$14,B5515=2017,H5515/$O$15,B5515=2018,H5515/$O$16,B5515=2019,H5515/$O$17,B5515=2020,H5515/$O$18,B5515=2021,H5515/$O$19,B5515=2022,H5515/$O$20),"")</f>
        <v>2.4148282239596274E-5</v>
      </c>
      <c r="K5515" s="3" cm="1">
        <f t="array" ref="K5515">IFERROR(_xlfn.IFS(B5515=2015,J5515*$P$4,B5515=2016,J5515*$P$5,B5515=2017,J5515*$P$6,B5515=2018,J5515*$P$7,B5515=2019,J5515*$P$8,B5515=2020,J5515*$P$9,B5515=2021,J5515*$P$10,B5515=2022,J5515*$P$11),"")</f>
        <v>41009.767718435658</v>
      </c>
      <c r="L5515" s="3">
        <f t="shared" si="87"/>
        <v>76035.767718435658</v>
      </c>
    </row>
    <row r="5516" spans="1:12">
      <c r="A5516">
        <v>4813620</v>
      </c>
      <c r="B5516">
        <v>2018</v>
      </c>
      <c r="D5516" t="s">
        <v>860</v>
      </c>
      <c r="E5516" t="s">
        <v>861</v>
      </c>
      <c r="F5516" t="s">
        <v>4101</v>
      </c>
      <c r="G5516" t="s">
        <v>862</v>
      </c>
      <c r="H5516" s="5">
        <v>36992</v>
      </c>
      <c r="I5516">
        <f>IFERROR(VLOOKUP(G5516,'NCES Match'!$A$2:$B$1307,2,FALSE),"")</f>
        <v>4813620</v>
      </c>
      <c r="J5516" cm="1">
        <f t="array" ref="J5516">IFERROR(_xlfn.IFS(B5516=2015,H5516/$O$13,B5516=2016,H5516/$O$14,B5516=2017,H5516/$O$15,B5516=2018,H5516/$O$16,B5516=2019,H5516/$O$17,B5516=2020,H5516/$O$18,B5516=2021,H5516/$O$19,B5516=2022,H5516/$O$20),"")</f>
        <v>2.413945642226228E-5</v>
      </c>
      <c r="K5516" s="3" cm="1">
        <f t="array" ref="K5516">IFERROR(_xlfn.IFS(B5516=2015,J5516*$P$4,B5516=2016,J5516*$P$5,B5516=2017,J5516*$P$6,B5516=2018,J5516*$P$7,B5516=2019,J5516*$P$8,B5516=2020,J5516*$P$9,B5516=2021,J5516*$P$10,B5516=2022,J5516*$P$11),"")</f>
        <v>41443.905360349701</v>
      </c>
      <c r="L5516" s="3">
        <f t="shared" si="87"/>
        <v>78435.905360349701</v>
      </c>
    </row>
    <row r="5517" spans="1:12">
      <c r="A5517">
        <v>4813620</v>
      </c>
      <c r="B5517">
        <v>2019</v>
      </c>
      <c r="D5517" t="s">
        <v>860</v>
      </c>
      <c r="E5517" t="s">
        <v>861</v>
      </c>
      <c r="F5517" t="s">
        <v>4101</v>
      </c>
      <c r="G5517" t="s">
        <v>862</v>
      </c>
      <c r="H5517" s="5">
        <v>35357</v>
      </c>
      <c r="I5517">
        <f>IFERROR(VLOOKUP(G5517,'NCES Match'!$A$2:$B$1307,2,FALSE),"")</f>
        <v>4813620</v>
      </c>
      <c r="J5517" cm="1">
        <f t="array" ref="J5517">IFERROR(_xlfn.IFS(B5517=2015,H5517/$O$13,B5517=2016,H5517/$O$14,B5517=2017,H5517/$O$15,B5517=2018,H5517/$O$16,B5517=2019,H5517/$O$17,B5517=2020,H5517/$O$18,B5517=2021,H5517/$O$19,B5517=2022,H5517/$O$20),"")</f>
        <v>2.2387346202106988E-5</v>
      </c>
      <c r="K5517" s="3" cm="1">
        <f t="array" ref="K5517">IFERROR(_xlfn.IFS(B5517=2015,J5517*$P$4,B5517=2016,J5517*$P$5,B5517=2017,J5517*$P$6,B5517=2018,J5517*$P$7,B5517=2019,J5517*$P$8,B5517=2020,J5517*$P$9,B5517=2021,J5517*$P$10,B5517=2022,J5517*$P$11),"")</f>
        <v>38907.550341635259</v>
      </c>
      <c r="L5517" s="3">
        <f t="shared" si="87"/>
        <v>74264.550341635259</v>
      </c>
    </row>
    <row r="5518" spans="1:12">
      <c r="A5518">
        <v>4813620</v>
      </c>
      <c r="B5518">
        <v>2020</v>
      </c>
      <c r="D5518" t="s">
        <v>860</v>
      </c>
      <c r="E5518" t="s">
        <v>861</v>
      </c>
      <c r="F5518" t="s">
        <v>4230</v>
      </c>
      <c r="G5518" t="s">
        <v>862</v>
      </c>
      <c r="H5518" s="5">
        <v>36338</v>
      </c>
      <c r="I5518">
        <f>IFERROR(VLOOKUP(G5518,'NCES Match'!$A$2:$B$1307,2,FALSE),"")</f>
        <v>4813620</v>
      </c>
      <c r="J5518" cm="1">
        <f t="array" ref="J5518">IFERROR(_xlfn.IFS(B5518=2015,H5518/$O$13,B5518=2016,H5518/$O$14,B5518=2017,H5518/$O$15,B5518=2018,H5518/$O$16,B5518=2019,H5518/$O$17,B5518=2020,H5518/$O$18,B5518=2021,H5518/$O$19,B5518=2022,H5518/$O$20),"")</f>
        <v>1.9691837013741989E-5</v>
      </c>
      <c r="K5518" s="3" cm="1">
        <f t="array" ref="K5518">IFERROR(_xlfn.IFS(B5518=2015,J5518*$P$4,B5518=2016,J5518*$P$5,B5518=2017,J5518*$P$6,B5518=2018,J5518*$P$7,B5518=2019,J5518*$P$8,B5518=2020,J5518*$P$9,B5518=2021,J5518*$P$10,B5518=2022,J5518*$P$11),"")</f>
        <v>41510.447857489307</v>
      </c>
      <c r="L5518" s="3">
        <f t="shared" si="87"/>
        <v>77848.447857489315</v>
      </c>
    </row>
    <row r="5519" spans="1:12">
      <c r="A5519">
        <v>4813620</v>
      </c>
      <c r="B5519">
        <v>2021</v>
      </c>
      <c r="D5519" t="s">
        <v>860</v>
      </c>
      <c r="E5519" t="s">
        <v>861</v>
      </c>
      <c r="F5519" t="s">
        <v>4230</v>
      </c>
      <c r="G5519" t="s">
        <v>862</v>
      </c>
      <c r="H5519" s="5">
        <v>33636.5</v>
      </c>
      <c r="I5519">
        <f>IFERROR(VLOOKUP(G5519,'NCES Match'!$A$2:$B$1307,2,FALSE),"")</f>
        <v>4813620</v>
      </c>
      <c r="J5519" cm="1">
        <f t="array" ref="J5519">IFERROR(_xlfn.IFS(B5519=2015,H5519/$O$13,B5519=2016,H5519/$O$14,B5519=2017,H5519/$O$15,B5519=2018,H5519/$O$16,B5519=2019,H5519/$O$17,B5519=2020,H5519/$O$18,B5519=2021,H5519/$O$19,B5519=2022,H5519/$O$20),"")</f>
        <v>1.720988029733848E-5</v>
      </c>
      <c r="K5519" s="3" cm="1">
        <f t="array" ref="K5519">IFERROR(_xlfn.IFS(B5519=2015,J5519*$P$4,B5519=2016,J5519*$P$5,B5519=2017,J5519*$P$6,B5519=2018,J5519*$P$7,B5519=2019,J5519*$P$8,B5519=2020,J5519*$P$9,B5519=2021,J5519*$P$10,B5519=2022,J5519*$P$11),"")</f>
        <v>36838.6659426037</v>
      </c>
      <c r="L5519" s="3">
        <f t="shared" si="87"/>
        <v>70475.165942603693</v>
      </c>
    </row>
    <row r="5520" spans="1:12">
      <c r="A5520">
        <v>4813620</v>
      </c>
      <c r="B5520">
        <v>2022</v>
      </c>
      <c r="D5520" t="s">
        <v>860</v>
      </c>
      <c r="E5520" t="s">
        <v>861</v>
      </c>
      <c r="F5520" t="s">
        <v>4101</v>
      </c>
      <c r="G5520" t="s">
        <v>862</v>
      </c>
      <c r="H5520" s="5">
        <v>46229.96</v>
      </c>
      <c r="I5520">
        <f>IFERROR(VLOOKUP(G5520,'NCES Match'!$A$2:$B$1307,2,FALSE),"")</f>
        <v>4813620</v>
      </c>
      <c r="J5520" cm="1">
        <f t="array" ref="J5520">IFERROR(_xlfn.IFS(B5520=2015,H5520/$O$13,B5520=2016,H5520/$O$14,B5520=2017,H5520/$O$15,B5520=2018,H5520/$O$16,B5520=2019,H5520/$O$17,B5520=2020,H5520/$O$18,B5520=2021,H5520/$O$19,B5520=2022,H5520/$O$20),"")</f>
        <v>2.0305615043396498E-5</v>
      </c>
      <c r="K5520" s="3" cm="1">
        <f t="array" ref="K5520">IFERROR(_xlfn.IFS(B5520=2015,J5520*$P$4,B5520=2016,J5520*$P$5,B5520=2017,J5520*$P$6,B5520=2018,J5520*$P$7,B5520=2019,J5520*$P$8,B5520=2020,J5520*$P$9,B5520=2021,J5520*$P$10,B5520=2022,J5520*$P$11),"")</f>
        <v>43727.796922332309</v>
      </c>
      <c r="L5520" s="3">
        <f t="shared" si="87"/>
        <v>89957.756922332308</v>
      </c>
    </row>
    <row r="5521" spans="1:12">
      <c r="A5521">
        <v>4813620</v>
      </c>
      <c r="B5521">
        <v>2023</v>
      </c>
      <c r="D5521" t="s">
        <v>860</v>
      </c>
      <c r="E5521" t="s">
        <v>861</v>
      </c>
      <c r="F5521" t="s">
        <v>4101</v>
      </c>
      <c r="G5521" t="s">
        <v>862</v>
      </c>
      <c r="H5521" s="5">
        <v>46720.54</v>
      </c>
      <c r="I5521">
        <f>IFERROR(VLOOKUP(G5521,'NCES Match'!$A$2:$B$1307,2,FALSE),"")</f>
        <v>4813620</v>
      </c>
      <c r="J5521" t="str" cm="1">
        <f t="array" ref="J5521">IFERROR(_xlfn.IFS(B5521=2015,H5521/$O$13,B5521=2016,H5521/$O$14,B5521=2017,H5521/$O$15,B5521=2018,H5521/$O$16,B5521=2019,H5521/$O$17,B5521=2020,H5521/$O$18,B5521=2021,H5521/$O$19,B5521=2022,H5521/$O$20),"")</f>
        <v/>
      </c>
      <c r="K5521" s="3" t="str" cm="1">
        <f t="array" ref="K5521">IFERROR(_xlfn.IFS(B5521=2015,J5521*$P$4,B5521=2016,J5521*$P$5,B5521=2017,J5521*$P$6,B5521=2018,J5521*$P$7,B5521=2019,J5521*$P$8,B5521=2020,J5521*$P$9,B5521=2021,J5521*$P$10,B5521=2022,J5521*$P$11),"")</f>
        <v/>
      </c>
      <c r="L5521" s="3">
        <f t="shared" si="87"/>
        <v>46720.54</v>
      </c>
    </row>
    <row r="5522" spans="1:12">
      <c r="A5522">
        <v>4822680</v>
      </c>
      <c r="B5522">
        <v>2015</v>
      </c>
      <c r="C5522" t="s">
        <v>381</v>
      </c>
      <c r="D5522" t="s">
        <v>1598</v>
      </c>
      <c r="E5522" t="s">
        <v>1599</v>
      </c>
      <c r="G5522" t="s">
        <v>1600</v>
      </c>
      <c r="H5522" s="5">
        <v>36378.370000000003</v>
      </c>
      <c r="I5522">
        <f>IFERROR(VLOOKUP(G5522,'NCES Match'!$A$2:$B$1307,2,FALSE),"")</f>
        <v>4822680</v>
      </c>
      <c r="J5522" cm="1">
        <f t="array" ref="J5522">IFERROR(_xlfn.IFS(B5522=2015,H5522/$O$13,B5522=2016,H5522/$O$14,B5522=2017,H5522/$O$15,B5522=2018,H5522/$O$16,B5522=2019,H5522/$O$17,B5522=2020,H5522/$O$18,B5522=2021,H5522/$O$19,B5522=2022,H5522/$O$20),"")</f>
        <v>2.8498951728435614E-5</v>
      </c>
      <c r="K5522" s="3" cm="1">
        <f t="array" ref="K5522">IFERROR(_xlfn.IFS(B5522=2015,J5522*$P$4,B5522=2016,J5522*$P$5,B5522=2017,J5522*$P$6,B5522=2018,J5522*$P$7,B5522=2019,J5522*$P$8,B5522=2020,J5522*$P$9,B5522=2021,J5522*$P$10,B5522=2022,J5522*$P$11),"")</f>
        <v>45355.596849358561</v>
      </c>
      <c r="L5522" s="3">
        <f t="shared" si="87"/>
        <v>81733.966849358563</v>
      </c>
    </row>
    <row r="5523" spans="1:12">
      <c r="A5523">
        <v>4822680</v>
      </c>
      <c r="B5523">
        <v>2016</v>
      </c>
      <c r="C5523" t="s">
        <v>4102</v>
      </c>
      <c r="D5523" t="s">
        <v>1598</v>
      </c>
      <c r="E5523" t="s">
        <v>1599</v>
      </c>
      <c r="F5523" t="s">
        <v>4101</v>
      </c>
      <c r="G5523" t="s">
        <v>1600</v>
      </c>
      <c r="H5523" s="5">
        <v>30931</v>
      </c>
      <c r="I5523">
        <f>IFERROR(VLOOKUP(G5523,'NCES Match'!$A$2:$B$1307,2,FALSE),"")</f>
        <v>4822680</v>
      </c>
      <c r="J5523" cm="1">
        <f t="array" ref="J5523">IFERROR(_xlfn.IFS(B5523=2015,H5523/$O$13,B5523=2016,H5523/$O$14,B5523=2017,H5523/$O$15,B5523=2018,H5523/$O$16,B5523=2019,H5523/$O$17,B5523=2020,H5523/$O$18,B5523=2021,H5523/$O$19,B5523=2022,H5523/$O$20),"")</f>
        <v>2.2142479357390674E-5</v>
      </c>
      <c r="K5523" s="3" cm="1">
        <f t="array" ref="K5523">IFERROR(_xlfn.IFS(B5523=2015,J5523*$P$4,B5523=2016,J5523*$P$5,B5523=2017,J5523*$P$6,B5523=2018,J5523*$P$7,B5523=2019,J5523*$P$8,B5523=2020,J5523*$P$9,B5523=2021,J5523*$P$10,B5523=2022,J5523*$P$11),"")</f>
        <v>37102.630319438773</v>
      </c>
      <c r="L5523" s="3">
        <f t="shared" si="87"/>
        <v>68033.630319438773</v>
      </c>
    </row>
    <row r="5524" spans="1:12">
      <c r="A5524">
        <v>4822680</v>
      </c>
      <c r="B5524">
        <v>2017</v>
      </c>
      <c r="D5524" t="s">
        <v>1598</v>
      </c>
      <c r="E5524" t="s">
        <v>1599</v>
      </c>
      <c r="F5524" t="s">
        <v>4101</v>
      </c>
      <c r="G5524" t="s">
        <v>1600</v>
      </c>
      <c r="H5524" s="5">
        <v>34089</v>
      </c>
      <c r="I5524">
        <f>IFERROR(VLOOKUP(G5524,'NCES Match'!$A$2:$B$1307,2,FALSE),"")</f>
        <v>4822680</v>
      </c>
      <c r="J5524" cm="1">
        <f t="array" ref="J5524">IFERROR(_xlfn.IFS(B5524=2015,H5524/$O$13,B5524=2016,H5524/$O$14,B5524=2017,H5524/$O$15,B5524=2018,H5524/$O$16,B5524=2019,H5524/$O$17,B5524=2020,H5524/$O$18,B5524=2021,H5524/$O$19,B5524=2022,H5524/$O$20),"")</f>
        <v>2.3502278115274293E-5</v>
      </c>
      <c r="K5524" s="3" cm="1">
        <f t="array" ref="K5524">IFERROR(_xlfn.IFS(B5524=2015,J5524*$P$4,B5524=2016,J5524*$P$5,B5524=2017,J5524*$P$6,B5524=2018,J5524*$P$7,B5524=2019,J5524*$P$8,B5524=2020,J5524*$P$9,B5524=2021,J5524*$P$10,B5524=2022,J5524*$P$11),"")</f>
        <v>39912.692621302835</v>
      </c>
      <c r="L5524" s="3">
        <f t="shared" si="87"/>
        <v>74001.692621302835</v>
      </c>
    </row>
    <row r="5525" spans="1:12">
      <c r="A5525">
        <v>4822680</v>
      </c>
      <c r="B5525">
        <v>2018</v>
      </c>
      <c r="D5525" t="s">
        <v>1598</v>
      </c>
      <c r="E5525" t="s">
        <v>1599</v>
      </c>
      <c r="F5525" t="s">
        <v>4101</v>
      </c>
      <c r="G5525" t="s">
        <v>1600</v>
      </c>
      <c r="H5525" s="5">
        <v>41785</v>
      </c>
      <c r="I5525">
        <f>IFERROR(VLOOKUP(G5525,'NCES Match'!$A$2:$B$1307,2,FALSE),"")</f>
        <v>4822680</v>
      </c>
      <c r="J5525" cm="1">
        <f t="array" ref="J5525">IFERROR(_xlfn.IFS(B5525=2015,H5525/$O$13,B5525=2016,H5525/$O$14,B5525=2017,H5525/$O$15,B5525=2018,H5525/$O$16,B5525=2019,H5525/$O$17,B5525=2020,H5525/$O$18,B5525=2021,H5525/$O$19,B5525=2022,H5525/$O$20),"")</f>
        <v>2.7267170918150667E-5</v>
      </c>
      <c r="K5525" s="3" cm="1">
        <f t="array" ref="K5525">IFERROR(_xlfn.IFS(B5525=2015,J5525*$P$4,B5525=2016,J5525*$P$5,B5525=2017,J5525*$P$6,B5525=2018,J5525*$P$7,B5525=2019,J5525*$P$8,B5525=2020,J5525*$P$9,B5525=2021,J5525*$P$10,B5525=2022,J5525*$P$11),"")</f>
        <v>46813.732306504447</v>
      </c>
      <c r="L5525" s="3">
        <f t="shared" si="87"/>
        <v>88598.732306504447</v>
      </c>
    </row>
    <row r="5526" spans="1:12">
      <c r="A5526">
        <v>4822680</v>
      </c>
      <c r="B5526">
        <v>2019</v>
      </c>
      <c r="D5526" t="s">
        <v>1598</v>
      </c>
      <c r="E5526" t="s">
        <v>1599</v>
      </c>
      <c r="F5526" t="s">
        <v>4101</v>
      </c>
      <c r="G5526" t="s">
        <v>1600</v>
      </c>
      <c r="H5526" s="5">
        <v>44614</v>
      </c>
      <c r="I5526">
        <f>IFERROR(VLOOKUP(G5526,'NCES Match'!$A$2:$B$1307,2,FALSE),"")</f>
        <v>4822680</v>
      </c>
      <c r="J5526" cm="1">
        <f t="array" ref="J5526">IFERROR(_xlfn.IFS(B5526=2015,H5526/$O$13,B5526=2016,H5526/$O$14,B5526=2017,H5526/$O$15,B5526=2018,H5526/$O$16,B5526=2019,H5526/$O$17,B5526=2020,H5526/$O$18,B5526=2021,H5526/$O$19,B5526=2022,H5526/$O$20),"")</f>
        <v>2.8248693708764919E-5</v>
      </c>
      <c r="K5526" s="3" cm="1">
        <f t="array" ref="K5526">IFERROR(_xlfn.IFS(B5526=2015,J5526*$P$4,B5526=2016,J5526*$P$5,B5526=2017,J5526*$P$6,B5526=2018,J5526*$P$7,B5526=2019,J5526*$P$8,B5526=2020,J5526*$P$9,B5526=2021,J5526*$P$10,B5526=2022,J5526*$P$11),"")</f>
        <v>49094.138386789476</v>
      </c>
      <c r="L5526" s="3">
        <f t="shared" si="87"/>
        <v>93708.138386789476</v>
      </c>
    </row>
    <row r="5527" spans="1:12">
      <c r="A5527">
        <v>4822680</v>
      </c>
      <c r="B5527">
        <v>2020</v>
      </c>
      <c r="D5527" t="s">
        <v>1598</v>
      </c>
      <c r="E5527" t="s">
        <v>1599</v>
      </c>
      <c r="F5527" t="s">
        <v>4230</v>
      </c>
      <c r="G5527" t="s">
        <v>1600</v>
      </c>
      <c r="H5527" s="5">
        <v>40760</v>
      </c>
      <c r="I5527">
        <f>IFERROR(VLOOKUP(G5527,'NCES Match'!$A$2:$B$1307,2,FALSE),"")</f>
        <v>4822680</v>
      </c>
      <c r="J5527" cm="1">
        <f t="array" ref="J5527">IFERROR(_xlfn.IFS(B5527=2015,H5527/$O$13,B5527=2016,H5527/$O$14,B5527=2017,H5527/$O$15,B5527=2018,H5527/$O$16,B5527=2019,H5527/$O$17,B5527=2020,H5527/$O$18,B5527=2021,H5527/$O$19,B5527=2022,H5527/$O$20),"")</f>
        <v>2.2088152256043906E-5</v>
      </c>
      <c r="K5527" s="3" cm="1">
        <f t="array" ref="K5527">IFERROR(_xlfn.IFS(B5527=2015,J5527*$P$4,B5527=2016,J5527*$P$5,B5527=2017,J5527*$P$6,B5527=2018,J5527*$P$7,B5527=2019,J5527*$P$8,B5527=2020,J5527*$P$9,B5527=2021,J5527*$P$10,B5527=2022,J5527*$P$11),"")</f>
        <v>46561.887133889155</v>
      </c>
      <c r="L5527" s="3">
        <f t="shared" si="87"/>
        <v>87321.887133889162</v>
      </c>
    </row>
    <row r="5528" spans="1:12">
      <c r="A5528">
        <v>4822680</v>
      </c>
      <c r="B5528">
        <v>2021</v>
      </c>
      <c r="D5528" t="s">
        <v>1598</v>
      </c>
      <c r="E5528" t="s">
        <v>1599</v>
      </c>
      <c r="F5528" t="s">
        <v>4101</v>
      </c>
      <c r="G5528" t="s">
        <v>1600</v>
      </c>
      <c r="H5528" s="5">
        <v>47155.41</v>
      </c>
      <c r="I5528">
        <f>IFERROR(VLOOKUP(G5528,'NCES Match'!$A$2:$B$1307,2,FALSE),"")</f>
        <v>4822680</v>
      </c>
      <c r="J5528" cm="1">
        <f t="array" ref="J5528">IFERROR(_xlfn.IFS(B5528=2015,H5528/$O$13,B5528=2016,H5528/$O$14,B5528=2017,H5528/$O$15,B5528=2018,H5528/$O$16,B5528=2019,H5528/$O$17,B5528=2020,H5528/$O$18,B5528=2021,H5528/$O$19,B5528=2022,H5528/$O$20),"")</f>
        <v>2.4126736178613051E-5</v>
      </c>
      <c r="K5528" s="3" cm="1">
        <f t="array" ref="K5528">IFERROR(_xlfn.IFS(B5528=2015,J5528*$P$4,B5528=2016,J5528*$P$5,B5528=2017,J5528*$P$6,B5528=2018,J5528*$P$7,B5528=2019,J5528*$P$8,B5528=2020,J5528*$P$9,B5528=2021,J5528*$P$10,B5528=2022,J5528*$P$11),"")</f>
        <v>51644.564576472403</v>
      </c>
      <c r="L5528" s="3">
        <f t="shared" si="87"/>
        <v>98799.974576472407</v>
      </c>
    </row>
    <row r="5529" spans="1:12">
      <c r="A5529">
        <v>4822680</v>
      </c>
      <c r="B5529">
        <v>2022</v>
      </c>
      <c r="D5529" t="s">
        <v>1598</v>
      </c>
      <c r="E5529" t="s">
        <v>1599</v>
      </c>
      <c r="F5529" t="s">
        <v>4101</v>
      </c>
      <c r="G5529" t="s">
        <v>1600</v>
      </c>
      <c r="H5529" s="5">
        <v>61035.66</v>
      </c>
      <c r="I5529">
        <f>IFERROR(VLOOKUP(G5529,'NCES Match'!$A$2:$B$1307,2,FALSE),"")</f>
        <v>4822680</v>
      </c>
      <c r="J5529" cm="1">
        <f t="array" ref="J5529">IFERROR(_xlfn.IFS(B5529=2015,H5529/$O$13,B5529=2016,H5529/$O$14,B5529=2017,H5529/$O$15,B5529=2018,H5529/$O$16,B5529=2019,H5529/$O$17,B5529=2020,H5529/$O$18,B5529=2021,H5529/$O$19,B5529=2022,H5529/$O$20),"")</f>
        <v>2.6808732170212437E-5</v>
      </c>
      <c r="K5529" s="3" cm="1">
        <f t="array" ref="K5529">IFERROR(_xlfn.IFS(B5529=2015,J5529*$P$4,B5529=2016,J5529*$P$5,B5529=2017,J5529*$P$6,B5529=2018,J5529*$P$7,B5529=2019,J5529*$P$8,B5529=2020,J5529*$P$9,B5529=2021,J5529*$P$10,B5529=2022,J5529*$P$11),"")</f>
        <v>57732.149140957983</v>
      </c>
      <c r="L5529" s="3">
        <f t="shared" si="87"/>
        <v>118767.80914095798</v>
      </c>
    </row>
    <row r="5530" spans="1:12">
      <c r="A5530">
        <v>4822680</v>
      </c>
      <c r="B5530">
        <v>2023</v>
      </c>
      <c r="D5530" t="s">
        <v>1598</v>
      </c>
      <c r="E5530" t="s">
        <v>1599</v>
      </c>
      <c r="F5530" t="s">
        <v>4101</v>
      </c>
      <c r="G5530" t="s">
        <v>1600</v>
      </c>
      <c r="H5530" s="5">
        <v>64492.02</v>
      </c>
      <c r="I5530">
        <f>IFERROR(VLOOKUP(G5530,'NCES Match'!$A$2:$B$1307,2,FALSE),"")</f>
        <v>4822680</v>
      </c>
      <c r="J5530" t="str" cm="1">
        <f t="array" ref="J5530">IFERROR(_xlfn.IFS(B5530=2015,H5530/$O$13,B5530=2016,H5530/$O$14,B5530=2017,H5530/$O$15,B5530=2018,H5530/$O$16,B5530=2019,H5530/$O$17,B5530=2020,H5530/$O$18,B5530=2021,H5530/$O$19,B5530=2022,H5530/$O$20),"")</f>
        <v/>
      </c>
      <c r="K5530" s="3" t="str" cm="1">
        <f t="array" ref="K5530">IFERROR(_xlfn.IFS(B5530=2015,J5530*$P$4,B5530=2016,J5530*$P$5,B5530=2017,J5530*$P$6,B5530=2018,J5530*$P$7,B5530=2019,J5530*$P$8,B5530=2020,J5530*$P$9,B5530=2021,J5530*$P$10,B5530=2022,J5530*$P$11),"")</f>
        <v/>
      </c>
      <c r="L5530" s="3">
        <f t="shared" si="87"/>
        <v>64492.02</v>
      </c>
    </row>
    <row r="5531" spans="1:12">
      <c r="A5531">
        <v>4822740</v>
      </c>
      <c r="B5531">
        <v>2015</v>
      </c>
      <c r="C5531" t="s">
        <v>381</v>
      </c>
      <c r="D5531" t="s">
        <v>1604</v>
      </c>
      <c r="E5531" t="s">
        <v>1605</v>
      </c>
      <c r="G5531" t="s">
        <v>1606</v>
      </c>
      <c r="H5531" s="5">
        <v>131999.49</v>
      </c>
      <c r="I5531">
        <f>IFERROR(VLOOKUP(G5531,'NCES Match'!$A$2:$B$1307,2,FALSE),"")</f>
        <v>4822740</v>
      </c>
      <c r="J5531" cm="1">
        <f t="array" ref="J5531">IFERROR(_xlfn.IFS(B5531=2015,H5531/$O$13,B5531=2016,H5531/$O$14,B5531=2017,H5531/$O$15,B5531=2018,H5531/$O$16,B5531=2019,H5531/$O$17,B5531=2020,H5531/$O$18,B5531=2021,H5531/$O$19,B5531=2022,H5531/$O$20),"")</f>
        <v>1.0340889637683379E-4</v>
      </c>
      <c r="K5531" s="3" cm="1">
        <f t="array" ref="K5531">IFERROR(_xlfn.IFS(B5531=2015,J5531*$P$4,B5531=2016,J5531*$P$5,B5531=2017,J5531*$P$6,B5531=2018,J5531*$P$7,B5531=2019,J5531*$P$8,B5531=2020,J5531*$P$9,B5531=2021,J5531*$P$10,B5531=2022,J5531*$P$11),"")</f>
        <v>164573.49938331312</v>
      </c>
      <c r="L5531" s="3">
        <f t="shared" si="87"/>
        <v>296572.98938331311</v>
      </c>
    </row>
    <row r="5532" spans="1:12">
      <c r="A5532">
        <v>4822740</v>
      </c>
      <c r="B5532">
        <v>2016</v>
      </c>
      <c r="C5532" t="s">
        <v>4102</v>
      </c>
      <c r="D5532" t="s">
        <v>1604</v>
      </c>
      <c r="E5532" t="s">
        <v>1605</v>
      </c>
      <c r="F5532" t="s">
        <v>4101</v>
      </c>
      <c r="G5532" t="s">
        <v>1606</v>
      </c>
      <c r="H5532" s="5">
        <v>132586</v>
      </c>
      <c r="I5532">
        <f>IFERROR(VLOOKUP(G5532,'NCES Match'!$A$2:$B$1307,2,FALSE),"")</f>
        <v>4822740</v>
      </c>
      <c r="J5532" cm="1">
        <f t="array" ref="J5532">IFERROR(_xlfn.IFS(B5532=2015,H5532/$O$13,B5532=2016,H5532/$O$14,B5532=2017,H5532/$O$15,B5532=2018,H5532/$O$16,B5532=2019,H5532/$O$17,B5532=2020,H5532/$O$18,B5532=2021,H5532/$O$19,B5532=2022,H5532/$O$20),"")</f>
        <v>9.4913929975720148E-5</v>
      </c>
      <c r="K5532" s="3" cm="1">
        <f t="array" ref="K5532">IFERROR(_xlfn.IFS(B5532=2015,J5532*$P$4,B5532=2016,J5532*$P$5,B5532=2017,J5532*$P$6,B5532=2018,J5532*$P$7,B5532=2019,J5532*$P$8,B5532=2020,J5532*$P$9,B5532=2021,J5532*$P$10,B5532=2022,J5532*$P$11),"")</f>
        <v>159040.74693780055</v>
      </c>
      <c r="L5532" s="3">
        <f t="shared" si="87"/>
        <v>291626.74693780055</v>
      </c>
    </row>
    <row r="5533" spans="1:12">
      <c r="A5533">
        <v>4822740</v>
      </c>
      <c r="B5533">
        <v>2017</v>
      </c>
      <c r="D5533" t="s">
        <v>1604</v>
      </c>
      <c r="E5533" t="s">
        <v>1605</v>
      </c>
      <c r="F5533" t="s">
        <v>4101</v>
      </c>
      <c r="G5533" t="s">
        <v>1606</v>
      </c>
      <c r="H5533" s="5">
        <v>138946</v>
      </c>
      <c r="I5533">
        <f>IFERROR(VLOOKUP(G5533,'NCES Match'!$A$2:$B$1307,2,FALSE),"")</f>
        <v>4822740</v>
      </c>
      <c r="J5533" cm="1">
        <f t="array" ref="J5533">IFERROR(_xlfn.IFS(B5533=2015,H5533/$O$13,B5533=2016,H5533/$O$14,B5533=2017,H5533/$O$15,B5533=2018,H5533/$O$16,B5533=2019,H5533/$O$17,B5533=2020,H5533/$O$18,B5533=2021,H5533/$O$19,B5533=2022,H5533/$O$20),"")</f>
        <v>9.5794758866640328E-5</v>
      </c>
      <c r="K5533" s="3" cm="1">
        <f t="array" ref="K5533">IFERROR(_xlfn.IFS(B5533=2015,J5533*$P$4,B5533=2016,J5533*$P$5,B5533=2017,J5533*$P$6,B5533=2018,J5533*$P$7,B5533=2019,J5533*$P$8,B5533=2020,J5533*$P$9,B5533=2021,J5533*$P$10,B5533=2022,J5533*$P$11),"")</f>
        <v>162683.24060428713</v>
      </c>
      <c r="L5533" s="3">
        <f t="shared" si="87"/>
        <v>301629.24060428713</v>
      </c>
    </row>
    <row r="5534" spans="1:12">
      <c r="A5534">
        <v>4822740</v>
      </c>
      <c r="B5534">
        <v>2018</v>
      </c>
      <c r="D5534" t="s">
        <v>1604</v>
      </c>
      <c r="E5534" t="s">
        <v>1605</v>
      </c>
      <c r="F5534" t="s">
        <v>4101</v>
      </c>
      <c r="G5534" t="s">
        <v>1606</v>
      </c>
      <c r="H5534" s="5">
        <v>165617</v>
      </c>
      <c r="I5534">
        <f>IFERROR(VLOOKUP(G5534,'NCES Match'!$A$2:$B$1307,2,FALSE),"")</f>
        <v>4822740</v>
      </c>
      <c r="J5534" cm="1">
        <f t="array" ref="J5534">IFERROR(_xlfn.IFS(B5534=2015,H5534/$O$13,B5534=2016,H5534/$O$14,B5534=2017,H5534/$O$15,B5534=2018,H5534/$O$16,B5534=2019,H5534/$O$17,B5534=2020,H5534/$O$18,B5534=2021,H5534/$O$19,B5534=2022,H5534/$O$20),"")</f>
        <v>1.0807483656698238E-4</v>
      </c>
      <c r="K5534" s="3" cm="1">
        <f t="array" ref="K5534">IFERROR(_xlfn.IFS(B5534=2015,J5534*$P$4,B5534=2016,J5534*$P$5,B5534=2017,J5534*$P$6,B5534=2018,J5534*$P$7,B5534=2019,J5534*$P$8,B5534=2020,J5534*$P$9,B5534=2021,J5534*$P$10,B5534=2022,J5534*$P$11),"")</f>
        <v>185548.63954544326</v>
      </c>
      <c r="L5534" s="3">
        <f t="shared" si="87"/>
        <v>351165.63954544323</v>
      </c>
    </row>
    <row r="5535" spans="1:12">
      <c r="A5535">
        <v>4822740</v>
      </c>
      <c r="B5535">
        <v>2019</v>
      </c>
      <c r="D5535" t="s">
        <v>1604</v>
      </c>
      <c r="E5535" t="s">
        <v>1605</v>
      </c>
      <c r="F5535" t="s">
        <v>4101</v>
      </c>
      <c r="G5535" t="s">
        <v>1606</v>
      </c>
      <c r="H5535" s="5">
        <v>164179</v>
      </c>
      <c r="I5535">
        <f>IFERROR(VLOOKUP(G5535,'NCES Match'!$A$2:$B$1307,2,FALSE),"")</f>
        <v>4822740</v>
      </c>
      <c r="J5535" cm="1">
        <f t="array" ref="J5535">IFERROR(_xlfn.IFS(B5535=2015,H5535/$O$13,B5535=2016,H5535/$O$14,B5535=2017,H5535/$O$15,B5535=2018,H5535/$O$16,B5535=2019,H5535/$O$17,B5535=2020,H5535/$O$18,B5535=2021,H5535/$O$19,B5535=2022,H5535/$O$20),"")</f>
        <v>1.0395486359464104E-4</v>
      </c>
      <c r="K5535" s="3" cm="1">
        <f t="array" ref="K5535">IFERROR(_xlfn.IFS(B5535=2015,J5535*$P$4,B5535=2016,J5535*$P$5,B5535=2017,J5535*$P$6,B5535=2018,J5535*$P$7,B5535=2019,J5535*$P$8,B5535=2020,J5535*$P$9,B5535=2021,J5535*$P$10,B5535=2022,J5535*$P$11),"")</f>
        <v>180665.85704497935</v>
      </c>
      <c r="L5535" s="3">
        <f t="shared" si="87"/>
        <v>344844.85704497935</v>
      </c>
    </row>
    <row r="5536" spans="1:12">
      <c r="A5536">
        <v>4822740</v>
      </c>
      <c r="B5536">
        <v>2020</v>
      </c>
      <c r="D5536" t="s">
        <v>1604</v>
      </c>
      <c r="E5536" t="s">
        <v>1605</v>
      </c>
      <c r="F5536" t="s">
        <v>4230</v>
      </c>
      <c r="G5536" t="s">
        <v>1606</v>
      </c>
      <c r="H5536" s="5">
        <v>179027</v>
      </c>
      <c r="I5536">
        <f>IFERROR(VLOOKUP(G5536,'NCES Match'!$A$2:$B$1307,2,FALSE),"")</f>
        <v>4822740</v>
      </c>
      <c r="J5536" cm="1">
        <f t="array" ref="J5536">IFERROR(_xlfn.IFS(B5536=2015,H5536/$O$13,B5536=2016,H5536/$O$14,B5536=2017,H5536/$O$15,B5536=2018,H5536/$O$16,B5536=2019,H5536/$O$17,B5536=2020,H5536/$O$18,B5536=2021,H5536/$O$19,B5536=2022,H5536/$O$20),"")</f>
        <v>9.7016085229214237E-5</v>
      </c>
      <c r="K5536" s="3" cm="1">
        <f t="array" ref="K5536">IFERROR(_xlfn.IFS(B5536=2015,J5536*$P$4,B5536=2016,J5536*$P$5,B5536=2017,J5536*$P$6,B5536=2018,J5536*$P$7,B5536=2019,J5536*$P$8,B5536=2020,J5536*$P$9,B5536=2021,J5536*$P$10,B5536=2022,J5536*$P$11),"")</f>
        <v>204510.18076346352</v>
      </c>
      <c r="L5536" s="3">
        <f t="shared" si="87"/>
        <v>383537.18076346349</v>
      </c>
    </row>
    <row r="5537" spans="1:12">
      <c r="A5537">
        <v>4822740</v>
      </c>
      <c r="B5537">
        <v>2021</v>
      </c>
      <c r="D5537" t="s">
        <v>1604</v>
      </c>
      <c r="E5537" t="s">
        <v>1605</v>
      </c>
      <c r="F5537" t="s">
        <v>4230</v>
      </c>
      <c r="G5537" t="s">
        <v>1606</v>
      </c>
      <c r="H5537" s="5">
        <v>201277.57</v>
      </c>
      <c r="I5537">
        <f>IFERROR(VLOOKUP(G5537,'NCES Match'!$A$2:$B$1307,2,FALSE),"")</f>
        <v>4822740</v>
      </c>
      <c r="J5537" cm="1">
        <f t="array" ref="J5537">IFERROR(_xlfn.IFS(B5537=2015,H5537/$O$13,B5537=2016,H5537/$O$14,B5537=2017,H5537/$O$15,B5537=2018,H5537/$O$16,B5537=2019,H5537/$O$17,B5537=2020,H5537/$O$18,B5537=2021,H5537/$O$19,B5537=2022,H5537/$O$20),"")</f>
        <v>1.0298226290604452E-4</v>
      </c>
      <c r="K5537" s="3" cm="1">
        <f t="array" ref="K5537">IFERROR(_xlfn.IFS(B5537=2015,J5537*$P$4,B5537=2016,J5537*$P$5,B5537=2017,J5537*$P$6,B5537=2018,J5537*$P$7,B5537=2019,J5537*$P$8,B5537=2020,J5537*$P$9,B5537=2021,J5537*$P$10,B5537=2022,J5537*$P$11),"")</f>
        <v>220439.02198412534</v>
      </c>
      <c r="L5537" s="3">
        <f t="shared" si="87"/>
        <v>421716.59198412532</v>
      </c>
    </row>
    <row r="5538" spans="1:12">
      <c r="A5538">
        <v>4822740</v>
      </c>
      <c r="B5538">
        <v>2022</v>
      </c>
      <c r="D5538" t="s">
        <v>1604</v>
      </c>
      <c r="E5538" t="s">
        <v>1605</v>
      </c>
      <c r="F5538" t="s">
        <v>4101</v>
      </c>
      <c r="G5538" t="s">
        <v>1606</v>
      </c>
      <c r="H5538" s="5">
        <v>165786.22</v>
      </c>
      <c r="I5538">
        <f>IFERROR(VLOOKUP(G5538,'NCES Match'!$A$2:$B$1307,2,FALSE),"")</f>
        <v>4822740</v>
      </c>
      <c r="J5538" cm="1">
        <f t="array" ref="J5538">IFERROR(_xlfn.IFS(B5538=2015,H5538/$O$13,B5538=2016,H5538/$O$14,B5538=2017,H5538/$O$15,B5538=2018,H5538/$O$16,B5538=2019,H5538/$O$17,B5538=2020,H5538/$O$18,B5538=2021,H5538/$O$19,B5538=2022,H5538/$O$20),"")</f>
        <v>7.28183879635596E-5</v>
      </c>
      <c r="K5538" s="3" cm="1">
        <f t="array" ref="K5538">IFERROR(_xlfn.IFS(B5538=2015,J5538*$P$4,B5538=2016,J5538*$P$5,B5538=2017,J5538*$P$6,B5538=2018,J5538*$P$7,B5538=2019,J5538*$P$8,B5538=2020,J5538*$P$9,B5538=2021,J5538*$P$10,B5538=2022,J5538*$P$11),"")</f>
        <v>156813.16100384053</v>
      </c>
      <c r="L5538" s="3">
        <f t="shared" si="87"/>
        <v>322599.38100384054</v>
      </c>
    </row>
    <row r="5539" spans="1:12">
      <c r="A5539">
        <v>4822740</v>
      </c>
      <c r="B5539">
        <v>2023</v>
      </c>
      <c r="D5539" t="s">
        <v>1604</v>
      </c>
      <c r="E5539" t="s">
        <v>1605</v>
      </c>
      <c r="F5539" t="s">
        <v>4101</v>
      </c>
      <c r="G5539" t="s">
        <v>1606</v>
      </c>
      <c r="H5539" s="5">
        <v>174382.95</v>
      </c>
      <c r="I5539">
        <f>IFERROR(VLOOKUP(G5539,'NCES Match'!$A$2:$B$1307,2,FALSE),"")</f>
        <v>4822740</v>
      </c>
      <c r="J5539" t="str" cm="1">
        <f t="array" ref="J5539">IFERROR(_xlfn.IFS(B5539=2015,H5539/$O$13,B5539=2016,H5539/$O$14,B5539=2017,H5539/$O$15,B5539=2018,H5539/$O$16,B5539=2019,H5539/$O$17,B5539=2020,H5539/$O$18,B5539=2021,H5539/$O$19,B5539=2022,H5539/$O$20),"")</f>
        <v/>
      </c>
      <c r="K5539" s="3" t="str" cm="1">
        <f t="array" ref="K5539">IFERROR(_xlfn.IFS(B5539=2015,J5539*$P$4,B5539=2016,J5539*$P$5,B5539=2017,J5539*$P$6,B5539=2018,J5539*$P$7,B5539=2019,J5539*$P$8,B5539=2020,J5539*$P$9,B5539=2021,J5539*$P$10,B5539=2022,J5539*$P$11),"")</f>
        <v/>
      </c>
      <c r="L5539" s="3">
        <f t="shared" si="87"/>
        <v>174382.95</v>
      </c>
    </row>
    <row r="5540" spans="1:12">
      <c r="A5540">
        <v>4838280</v>
      </c>
      <c r="B5540">
        <v>2015</v>
      </c>
      <c r="C5540" t="s">
        <v>381</v>
      </c>
      <c r="D5540" t="s">
        <v>2851</v>
      </c>
      <c r="E5540" t="s">
        <v>2852</v>
      </c>
      <c r="G5540" t="s">
        <v>2853</v>
      </c>
      <c r="H5540" s="5">
        <v>25996.84</v>
      </c>
      <c r="I5540">
        <f>IFERROR(VLOOKUP(G5540,'NCES Match'!$A$2:$B$1307,2,FALSE),"")</f>
        <v>4838280</v>
      </c>
      <c r="J5540" cm="1">
        <f t="array" ref="J5540">IFERROR(_xlfn.IFS(B5540=2015,H5540/$O$13,B5540=2016,H5540/$O$14,B5540=2017,H5540/$O$15,B5540=2018,H5540/$O$16,B5540=2019,H5540/$O$17,B5540=2020,H5540/$O$18,B5540=2021,H5540/$O$19,B5540=2022,H5540/$O$20),"")</f>
        <v>2.0366022123912204E-5</v>
      </c>
      <c r="K5540" s="3" cm="1">
        <f t="array" ref="K5540">IFERROR(_xlfn.IFS(B5540=2015,J5540*$P$4,B5540=2016,J5540*$P$5,B5540=2017,J5540*$P$6,B5540=2018,J5540*$P$7,B5540=2019,J5540*$P$8,B5540=2020,J5540*$P$9,B5540=2021,J5540*$P$10,B5540=2022,J5540*$P$11),"")</f>
        <v>32412.17774180862</v>
      </c>
      <c r="L5540" s="3">
        <f t="shared" si="87"/>
        <v>58409.017741808624</v>
      </c>
    </row>
    <row r="5541" spans="1:12">
      <c r="A5541">
        <v>4838280</v>
      </c>
      <c r="B5541">
        <v>2016</v>
      </c>
      <c r="C5541" t="s">
        <v>4102</v>
      </c>
      <c r="D5541" t="s">
        <v>2851</v>
      </c>
      <c r="E5541" t="s">
        <v>2852</v>
      </c>
      <c r="F5541" t="s">
        <v>4101</v>
      </c>
      <c r="G5541" t="s">
        <v>2853</v>
      </c>
      <c r="H5541" s="5">
        <v>25278</v>
      </c>
      <c r="I5541">
        <f>IFERROR(VLOOKUP(G5541,'NCES Match'!$A$2:$B$1307,2,FALSE),"")</f>
        <v>4838280</v>
      </c>
      <c r="J5541" cm="1">
        <f t="array" ref="J5541">IFERROR(_xlfn.IFS(B5541=2015,H5541/$O$13,B5541=2016,H5541/$O$14,B5541=2017,H5541/$O$15,B5541=2018,H5541/$O$16,B5541=2019,H5541/$O$17,B5541=2020,H5541/$O$18,B5541=2021,H5541/$O$19,B5541=2022,H5541/$O$20),"")</f>
        <v>1.8095683721707071E-5</v>
      </c>
      <c r="K5541" s="3" cm="1">
        <f t="array" ref="K5541">IFERROR(_xlfn.IFS(B5541=2015,J5541*$P$4,B5541=2016,J5541*$P$5,B5541=2017,J5541*$P$6,B5541=2018,J5541*$P$7,B5541=2019,J5541*$P$8,B5541=2020,J5541*$P$9,B5541=2021,J5541*$P$10,B5541=2022,J5541*$P$11),"")</f>
        <v>30321.693098017306</v>
      </c>
      <c r="L5541" s="3">
        <f t="shared" si="87"/>
        <v>55599.693098017306</v>
      </c>
    </row>
    <row r="5542" spans="1:12">
      <c r="A5542">
        <v>4838280</v>
      </c>
      <c r="B5542">
        <v>2017</v>
      </c>
      <c r="D5542" t="s">
        <v>2851</v>
      </c>
      <c r="E5542" t="s">
        <v>2852</v>
      </c>
      <c r="F5542" t="s">
        <v>4101</v>
      </c>
      <c r="G5542" t="s">
        <v>2853</v>
      </c>
      <c r="H5542" s="5">
        <v>25331</v>
      </c>
      <c r="I5542">
        <f>IFERROR(VLOOKUP(G5542,'NCES Match'!$A$2:$B$1307,2,FALSE),"")</f>
        <v>4838280</v>
      </c>
      <c r="J5542" cm="1">
        <f t="array" ref="J5542">IFERROR(_xlfn.IFS(B5542=2015,H5542/$O$13,B5542=2016,H5542/$O$14,B5542=2017,H5542/$O$15,B5542=2018,H5542/$O$16,B5542=2019,H5542/$O$17,B5542=2020,H5542/$O$18,B5542=2021,H5542/$O$19,B5542=2022,H5542/$O$20),"")</f>
        <v>1.7464173397225297E-5</v>
      </c>
      <c r="K5542" s="3" cm="1">
        <f t="array" ref="K5542">IFERROR(_xlfn.IFS(B5542=2015,J5542*$P$4,B5542=2016,J5542*$P$5,B5542=2017,J5542*$P$6,B5542=2018,J5542*$P$7,B5542=2019,J5542*$P$8,B5542=2020,J5542*$P$9,B5542=2021,J5542*$P$10,B5542=2022,J5542*$P$11),"")</f>
        <v>29658.4944348682</v>
      </c>
      <c r="L5542" s="3">
        <f t="shared" si="87"/>
        <v>54989.494434868204</v>
      </c>
    </row>
    <row r="5543" spans="1:12">
      <c r="A5543">
        <v>4838280</v>
      </c>
      <c r="B5543">
        <v>2018</v>
      </c>
      <c r="D5543" t="s">
        <v>2851</v>
      </c>
      <c r="E5543" t="s">
        <v>2852</v>
      </c>
      <c r="F5543" t="s">
        <v>4101</v>
      </c>
      <c r="G5543" t="s">
        <v>2853</v>
      </c>
      <c r="H5543" s="5">
        <v>29712</v>
      </c>
      <c r="I5543">
        <f>IFERROR(VLOOKUP(G5543,'NCES Match'!$A$2:$B$1307,2,FALSE),"")</f>
        <v>4838280</v>
      </c>
      <c r="J5543" cm="1">
        <f t="array" ref="J5543">IFERROR(_xlfn.IFS(B5543=2015,H5543/$O$13,B5543=2016,H5543/$O$14,B5543=2017,H5543/$O$15,B5543=2018,H5543/$O$16,B5543=2019,H5543/$O$17,B5543=2020,H5543/$O$18,B5543=2021,H5543/$O$19,B5543=2022,H5543/$O$20),"")</f>
        <v>1.9388828103867239E-5</v>
      </c>
      <c r="K5543" s="3" cm="1">
        <f t="array" ref="K5543">IFERROR(_xlfn.IFS(B5543=2015,J5543*$P$4,B5543=2016,J5543*$P$5,B5543=2017,J5543*$P$6,B5543=2018,J5543*$P$7,B5543=2019,J5543*$P$8,B5543=2020,J5543*$P$9,B5543=2021,J5543*$P$10,B5543=2022,J5543*$P$11),"")</f>
        <v>33287.773466336243</v>
      </c>
      <c r="L5543" s="3">
        <f t="shared" si="87"/>
        <v>62999.773466336243</v>
      </c>
    </row>
    <row r="5544" spans="1:12">
      <c r="A5544">
        <v>4838280</v>
      </c>
      <c r="B5544">
        <v>2019</v>
      </c>
      <c r="D5544" t="s">
        <v>2851</v>
      </c>
      <c r="E5544" t="s">
        <v>2852</v>
      </c>
      <c r="F5544" t="s">
        <v>4101</v>
      </c>
      <c r="G5544" t="s">
        <v>2853</v>
      </c>
      <c r="H5544" s="5">
        <v>25488</v>
      </c>
      <c r="I5544">
        <f>IFERROR(VLOOKUP(G5544,'NCES Match'!$A$2:$B$1307,2,FALSE),"")</f>
        <v>4838280</v>
      </c>
      <c r="J5544" cm="1">
        <f t="array" ref="J5544">IFERROR(_xlfn.IFS(B5544=2015,H5544/$O$13,B5544=2016,H5544/$O$14,B5544=2017,H5544/$O$15,B5544=2018,H5544/$O$16,B5544=2019,H5544/$O$17,B5544=2020,H5544/$O$18,B5544=2021,H5544/$O$19,B5544=2022,H5544/$O$20),"")</f>
        <v>1.613849251914198E-5</v>
      </c>
      <c r="K5544" s="3" cm="1">
        <f t="array" ref="K5544">IFERROR(_xlfn.IFS(B5544=2015,J5544*$P$4,B5544=2016,J5544*$P$5,B5544=2017,J5544*$P$6,B5544=2018,J5544*$P$7,B5544=2019,J5544*$P$8,B5544=2020,J5544*$P$9,B5544=2021,J5544*$P$10,B5544=2022,J5544*$P$11),"")</f>
        <v>28047.505249529077</v>
      </c>
      <c r="L5544" s="3">
        <f t="shared" si="87"/>
        <v>53535.505249529073</v>
      </c>
    </row>
    <row r="5545" spans="1:12">
      <c r="A5545">
        <v>4838280</v>
      </c>
      <c r="B5545">
        <v>2020</v>
      </c>
      <c r="D5545" t="s">
        <v>2851</v>
      </c>
      <c r="E5545" t="s">
        <v>2852</v>
      </c>
      <c r="F5545" t="s">
        <v>4230</v>
      </c>
      <c r="G5545" t="s">
        <v>2853</v>
      </c>
      <c r="H5545" s="5">
        <v>32127</v>
      </c>
      <c r="I5545">
        <f>IFERROR(VLOOKUP(G5545,'NCES Match'!$A$2:$B$1307,2,FALSE),"")</f>
        <v>4838280</v>
      </c>
      <c r="J5545" cm="1">
        <f t="array" ref="J5545">IFERROR(_xlfn.IFS(B5545=2015,H5545/$O$13,B5545=2016,H5545/$O$14,B5545=2017,H5545/$O$15,B5545=2018,H5545/$O$16,B5545=2019,H5545/$O$17,B5545=2020,H5545/$O$18,B5545=2021,H5545/$O$19,B5545=2022,H5545/$O$20),"")</f>
        <v>1.7409864267171799E-5</v>
      </c>
      <c r="K5545" s="3" cm="1">
        <f t="array" ref="K5545">IFERROR(_xlfn.IFS(B5545=2015,J5545*$P$4,B5545=2016,J5545*$P$5,B5545=2017,J5545*$P$6,B5545=2018,J5545*$P$7,B5545=2019,J5545*$P$8,B5545=2020,J5545*$P$9,B5545=2021,J5545*$P$10,B5545=2022,J5545*$P$11),"")</f>
        <v>36700.042883966067</v>
      </c>
      <c r="L5545" s="3">
        <f t="shared" si="87"/>
        <v>68827.04288396606</v>
      </c>
    </row>
    <row r="5546" spans="1:12">
      <c r="A5546">
        <v>4838280</v>
      </c>
      <c r="B5546">
        <v>2021</v>
      </c>
      <c r="D5546" t="s">
        <v>2851</v>
      </c>
      <c r="E5546" t="s">
        <v>2852</v>
      </c>
      <c r="F5546" t="s">
        <v>4230</v>
      </c>
      <c r="G5546" t="s">
        <v>2853</v>
      </c>
      <c r="H5546" s="5">
        <v>34051.379999999997</v>
      </c>
      <c r="I5546">
        <f>IFERROR(VLOOKUP(G5546,'NCES Match'!$A$2:$B$1307,2,FALSE),"")</f>
        <v>4838280</v>
      </c>
      <c r="J5546" cm="1">
        <f t="array" ref="J5546">IFERROR(_xlfn.IFS(B5546=2015,H5546/$O$13,B5546=2016,H5546/$O$14,B5546=2017,H5546/$O$15,B5546=2018,H5546/$O$16,B5546=2019,H5546/$O$17,B5546=2020,H5546/$O$18,B5546=2021,H5546/$O$19,B5546=2022,H5546/$O$20),"")</f>
        <v>1.7422150751688954E-5</v>
      </c>
      <c r="K5546" s="3" cm="1">
        <f t="array" ref="K5546">IFERROR(_xlfn.IFS(B5546=2015,J5546*$P$4,B5546=2016,J5546*$P$5,B5546=2017,J5546*$P$6,B5546=2018,J5546*$P$7,B5546=2019,J5546*$P$8,B5546=2020,J5546*$P$9,B5546=2021,J5546*$P$10,B5546=2022,J5546*$P$11),"")</f>
        <v>37293.042162670215</v>
      </c>
      <c r="L5546" s="3">
        <f t="shared" si="87"/>
        <v>71344.422162670206</v>
      </c>
    </row>
    <row r="5547" spans="1:12">
      <c r="A5547">
        <v>4838280</v>
      </c>
      <c r="B5547">
        <v>2022</v>
      </c>
      <c r="D5547" t="s">
        <v>2851</v>
      </c>
      <c r="E5547" t="s">
        <v>2852</v>
      </c>
      <c r="F5547" t="s">
        <v>4101</v>
      </c>
      <c r="G5547" t="s">
        <v>2853</v>
      </c>
      <c r="H5547" s="5">
        <v>43336.07</v>
      </c>
      <c r="I5547">
        <f>IFERROR(VLOOKUP(G5547,'NCES Match'!$A$2:$B$1307,2,FALSE),"")</f>
        <v>4838280</v>
      </c>
      <c r="J5547" cm="1">
        <f t="array" ref="J5547">IFERROR(_xlfn.IFS(B5547=2015,H5547/$O$13,B5547=2016,H5547/$O$14,B5547=2017,H5547/$O$15,B5547=2018,H5547/$O$16,B5547=2019,H5547/$O$17,B5547=2020,H5547/$O$18,B5547=2021,H5547/$O$19,B5547=2022,H5547/$O$20),"")</f>
        <v>1.9034529878755762E-5</v>
      </c>
      <c r="K5547" s="3" cm="1">
        <f t="array" ref="K5547">IFERROR(_xlfn.IFS(B5547=2015,J5547*$P$4,B5547=2016,J5547*$P$5,B5547=2017,J5547*$P$6,B5547=2018,J5547*$P$7,B5547=2019,J5547*$P$8,B5547=2020,J5547*$P$9,B5547=2021,J5547*$P$10,B5547=2022,J5547*$P$11),"")</f>
        <v>40990.536621099774</v>
      </c>
      <c r="L5547" s="3">
        <f t="shared" si="87"/>
        <v>84326.606621099781</v>
      </c>
    </row>
    <row r="5548" spans="1:12">
      <c r="A5548">
        <v>4838280</v>
      </c>
      <c r="B5548">
        <v>2023</v>
      </c>
      <c r="D5548" t="s">
        <v>2851</v>
      </c>
      <c r="E5548" t="s">
        <v>2852</v>
      </c>
      <c r="F5548" t="s">
        <v>4101</v>
      </c>
      <c r="G5548" t="s">
        <v>2853</v>
      </c>
      <c r="H5548" s="5">
        <v>49898.879999999997</v>
      </c>
      <c r="I5548">
        <f>IFERROR(VLOOKUP(G5548,'NCES Match'!$A$2:$B$1307,2,FALSE),"")</f>
        <v>4838280</v>
      </c>
      <c r="J5548" t="str" cm="1">
        <f t="array" ref="J5548">IFERROR(_xlfn.IFS(B5548=2015,H5548/$O$13,B5548=2016,H5548/$O$14,B5548=2017,H5548/$O$15,B5548=2018,H5548/$O$16,B5548=2019,H5548/$O$17,B5548=2020,H5548/$O$18,B5548=2021,H5548/$O$19,B5548=2022,H5548/$O$20),"")</f>
        <v/>
      </c>
      <c r="K5548" s="3" t="str" cm="1">
        <f t="array" ref="K5548">IFERROR(_xlfn.IFS(B5548=2015,J5548*$P$4,B5548=2016,J5548*$P$5,B5548=2017,J5548*$P$6,B5548=2018,J5548*$P$7,B5548=2019,J5548*$P$8,B5548=2020,J5548*$P$9,B5548=2021,J5548*$P$10,B5548=2022,J5548*$P$11),"")</f>
        <v/>
      </c>
      <c r="L5548" s="3">
        <f t="shared" si="87"/>
        <v>49898.879999999997</v>
      </c>
    </row>
    <row r="5549" spans="1:12">
      <c r="A5549">
        <v>4833960</v>
      </c>
      <c r="B5549">
        <v>2015</v>
      </c>
      <c r="C5549" t="s">
        <v>381</v>
      </c>
      <c r="D5549" t="s">
        <v>2470</v>
      </c>
      <c r="E5549" t="s">
        <v>2471</v>
      </c>
      <c r="G5549" t="s">
        <v>2472</v>
      </c>
      <c r="H5549" s="5">
        <v>21103.99</v>
      </c>
      <c r="I5549">
        <f>IFERROR(VLOOKUP(G5549,'NCES Match'!$A$2:$B$1307,2,FALSE),"")</f>
        <v>4833960</v>
      </c>
      <c r="J5549" cm="1">
        <f t="array" ref="J5549">IFERROR(_xlfn.IFS(B5549=2015,H5549/$O$13,B5549=2016,H5549/$O$14,B5549=2017,H5549/$O$15,B5549=2018,H5549/$O$16,B5549=2019,H5549/$O$17,B5549=2020,H5549/$O$18,B5549=2021,H5549/$O$19,B5549=2022,H5549/$O$20),"")</f>
        <v>1.6532945051891768E-5</v>
      </c>
      <c r="K5549" s="3" cm="1">
        <f t="array" ref="K5549">IFERROR(_xlfn.IFS(B5549=2015,J5549*$P$4,B5549=2016,J5549*$P$5,B5549=2017,J5549*$P$6,B5549=2018,J5549*$P$7,B5549=2019,J5549*$P$8,B5549=2020,J5549*$P$9,B5549=2021,J5549*$P$10,B5549=2022,J5549*$P$11),"")</f>
        <v>26311.90079030189</v>
      </c>
      <c r="L5549" s="3">
        <f t="shared" si="87"/>
        <v>47415.890790301892</v>
      </c>
    </row>
    <row r="5550" spans="1:12">
      <c r="A5550">
        <v>4833960</v>
      </c>
      <c r="B5550">
        <v>2016</v>
      </c>
      <c r="C5550" t="s">
        <v>4102</v>
      </c>
      <c r="D5550" t="s">
        <v>2470</v>
      </c>
      <c r="E5550" t="s">
        <v>2471</v>
      </c>
      <c r="F5550" t="s">
        <v>4101</v>
      </c>
      <c r="G5550" t="s">
        <v>2472</v>
      </c>
      <c r="H5550" s="5">
        <v>20999</v>
      </c>
      <c r="I5550">
        <f>IFERROR(VLOOKUP(G5550,'NCES Match'!$A$2:$B$1307,2,FALSE),"")</f>
        <v>4833960</v>
      </c>
      <c r="J5550" cm="1">
        <f t="array" ref="J5550">IFERROR(_xlfn.IFS(B5550=2015,H5550/$O$13,B5550=2016,H5550/$O$14,B5550=2017,H5550/$O$15,B5550=2018,H5550/$O$16,B5550=2019,H5550/$O$17,B5550=2020,H5550/$O$18,B5550=2021,H5550/$O$19,B5550=2022,H5550/$O$20),"")</f>
        <v>1.5032489218772324E-5</v>
      </c>
      <c r="K5550" s="3" cm="1">
        <f t="array" ref="K5550">IFERROR(_xlfn.IFS(B5550=2015,J5550*$P$4,B5550=2016,J5550*$P$5,B5550=2017,J5550*$P$6,B5550=2018,J5550*$P$7,B5550=2019,J5550*$P$8,B5550=2020,J5550*$P$9,B5550=2021,J5550*$P$10,B5550=2022,J5550*$P$11),"")</f>
        <v>25188.908670198016</v>
      </c>
      <c r="L5550" s="3">
        <f t="shared" si="87"/>
        <v>46187.908670198012</v>
      </c>
    </row>
    <row r="5551" spans="1:12">
      <c r="A5551">
        <v>4833960</v>
      </c>
      <c r="B5551">
        <v>2017</v>
      </c>
      <c r="D5551" t="s">
        <v>2470</v>
      </c>
      <c r="E5551" t="s">
        <v>2471</v>
      </c>
      <c r="F5551" t="s">
        <v>4101</v>
      </c>
      <c r="G5551" t="s">
        <v>2472</v>
      </c>
      <c r="H5551" s="5">
        <v>27906</v>
      </c>
      <c r="I5551">
        <f>IFERROR(VLOOKUP(G5551,'NCES Match'!$A$2:$B$1307,2,FALSE),"")</f>
        <v>4833960</v>
      </c>
      <c r="J5551" cm="1">
        <f t="array" ref="J5551">IFERROR(_xlfn.IFS(B5551=2015,H5551/$O$13,B5551=2016,H5551/$O$14,B5551=2017,H5551/$O$15,B5551=2018,H5551/$O$16,B5551=2019,H5551/$O$17,B5551=2020,H5551/$O$18,B5551=2021,H5551/$O$19,B5551=2022,H5551/$O$20),"")</f>
        <v>1.9239478221269161E-5</v>
      </c>
      <c r="K5551" s="3" cm="1">
        <f t="array" ref="K5551">IFERROR(_xlfn.IFS(B5551=2015,J5551*$P$4,B5551=2016,J5551*$P$5,B5551=2017,J5551*$P$6,B5551=2018,J5551*$P$7,B5551=2019,J5551*$P$8,B5551=2020,J5551*$P$9,B5551=2021,J5551*$P$10,B5551=2022,J5551*$P$11),"")</f>
        <v>32673.401985686785</v>
      </c>
      <c r="L5551" s="3">
        <f t="shared" si="87"/>
        <v>60579.401985686782</v>
      </c>
    </row>
    <row r="5552" spans="1:12">
      <c r="A5552">
        <v>4833960</v>
      </c>
      <c r="B5552">
        <v>2018</v>
      </c>
      <c r="D5552" t="s">
        <v>2470</v>
      </c>
      <c r="E5552" t="s">
        <v>2471</v>
      </c>
      <c r="F5552" t="s">
        <v>4101</v>
      </c>
      <c r="G5552" t="s">
        <v>2472</v>
      </c>
      <c r="H5552" s="5">
        <v>27962</v>
      </c>
      <c r="I5552">
        <f>IFERROR(VLOOKUP(G5552,'NCES Match'!$A$2:$B$1307,2,FALSE),"")</f>
        <v>4833960</v>
      </c>
      <c r="J5552" cm="1">
        <f t="array" ref="J5552">IFERROR(_xlfn.IFS(B5552=2015,H5552/$O$13,B5552=2016,H5552/$O$14,B5552=2017,H5552/$O$15,B5552=2018,H5552/$O$16,B5552=2019,H5552/$O$17,B5552=2020,H5552/$O$18,B5552=2021,H5552/$O$19,B5552=2022,H5552/$O$20),"")</f>
        <v>1.8246850142714585E-5</v>
      </c>
      <c r="K5552" s="3" cm="1">
        <f t="array" ref="K5552">IFERROR(_xlfn.IFS(B5552=2015,J5552*$P$4,B5552=2016,J5552*$P$5,B5552=2017,J5552*$P$6,B5552=2018,J5552*$P$7,B5552=2019,J5552*$P$8,B5552=2020,J5552*$P$9,B5552=2021,J5552*$P$10,B5552=2022,J5552*$P$11),"")</f>
        <v>31327.164837967626</v>
      </c>
      <c r="L5552" s="3">
        <f t="shared" si="87"/>
        <v>59289.164837967626</v>
      </c>
    </row>
    <row r="5553" spans="1:12">
      <c r="A5553">
        <v>4833960</v>
      </c>
      <c r="B5553">
        <v>2019</v>
      </c>
      <c r="D5553" t="s">
        <v>2470</v>
      </c>
      <c r="E5553" t="s">
        <v>2471</v>
      </c>
      <c r="F5553" t="s">
        <v>4101</v>
      </c>
      <c r="G5553" t="s">
        <v>2472</v>
      </c>
      <c r="H5553" s="5">
        <v>29885</v>
      </c>
      <c r="I5553">
        <f>IFERROR(VLOOKUP(G5553,'NCES Match'!$A$2:$B$1307,2,FALSE),"")</f>
        <v>4833960</v>
      </c>
      <c r="J5553" cm="1">
        <f t="array" ref="J5553">IFERROR(_xlfn.IFS(B5553=2015,H5553/$O$13,B5553=2016,H5553/$O$14,B5553=2017,H5553/$O$15,B5553=2018,H5553/$O$16,B5553=2019,H5553/$O$17,B5553=2020,H5553/$O$18,B5553=2021,H5553/$O$19,B5553=2022,H5553/$O$20),"")</f>
        <v>1.8922585096302496E-5</v>
      </c>
      <c r="K5553" s="3" cm="1">
        <f t="array" ref="K5553">IFERROR(_xlfn.IFS(B5553=2015,J5553*$P$4,B5553=2016,J5553*$P$5,B5553=2017,J5553*$P$6,B5553=2018,J5553*$P$7,B5553=2019,J5553*$P$8,B5553=2020,J5553*$P$9,B5553=2021,J5553*$P$10,B5553=2022,J5553*$P$11),"")</f>
        <v>32886.052039476475</v>
      </c>
      <c r="L5553" s="3">
        <f t="shared" si="87"/>
        <v>62771.052039476475</v>
      </c>
    </row>
    <row r="5554" spans="1:12">
      <c r="A5554">
        <v>4833960</v>
      </c>
      <c r="B5554">
        <v>2020</v>
      </c>
      <c r="D5554" t="s">
        <v>2470</v>
      </c>
      <c r="E5554" t="s">
        <v>2471</v>
      </c>
      <c r="F5554" t="s">
        <v>4230</v>
      </c>
      <c r="G5554" t="s">
        <v>2472</v>
      </c>
      <c r="H5554" s="5">
        <v>32485</v>
      </c>
      <c r="I5554">
        <f>IFERROR(VLOOKUP(G5554,'NCES Match'!$A$2:$B$1307,2,FALSE),"")</f>
        <v>4833960</v>
      </c>
      <c r="J5554" cm="1">
        <f t="array" ref="J5554">IFERROR(_xlfn.IFS(B5554=2015,H5554/$O$13,B5554=2016,H5554/$O$14,B5554=2017,H5554/$O$15,B5554=2018,H5554/$O$16,B5554=2019,H5554/$O$17,B5554=2020,H5554/$O$18,B5554=2021,H5554/$O$19,B5554=2022,H5554/$O$20),"")</f>
        <v>1.7603867174621841E-5</v>
      </c>
      <c r="K5554" s="3" cm="1">
        <f t="array" ref="K5554">IFERROR(_xlfn.IFS(B5554=2015,J5554*$P$4,B5554=2016,J5554*$P$5,B5554=2017,J5554*$P$6,B5554=2018,J5554*$P$7,B5554=2019,J5554*$P$8,B5554=2020,J5554*$P$9,B5554=2021,J5554*$P$10,B5554=2022,J5554*$P$11),"")</f>
        <v>37109.001558988937</v>
      </c>
      <c r="L5554" s="3">
        <f t="shared" si="87"/>
        <v>69594.001558988937</v>
      </c>
    </row>
    <row r="5555" spans="1:12">
      <c r="A5555">
        <v>4833960</v>
      </c>
      <c r="B5555">
        <v>2021</v>
      </c>
      <c r="D5555" t="s">
        <v>2470</v>
      </c>
      <c r="E5555" t="s">
        <v>2471</v>
      </c>
      <c r="F5555" t="s">
        <v>4230</v>
      </c>
      <c r="G5555" t="s">
        <v>2472</v>
      </c>
      <c r="H5555" s="5">
        <v>33205.19</v>
      </c>
      <c r="I5555">
        <f>IFERROR(VLOOKUP(G5555,'NCES Match'!$A$2:$B$1307,2,FALSE),"")</f>
        <v>4833960</v>
      </c>
      <c r="J5555" cm="1">
        <f t="array" ref="J5555">IFERROR(_xlfn.IFS(B5555=2015,H5555/$O$13,B5555=2016,H5555/$O$14,B5555=2017,H5555/$O$15,B5555=2018,H5555/$O$16,B5555=2019,H5555/$O$17,B5555=2020,H5555/$O$18,B5555=2021,H5555/$O$19,B5555=2022,H5555/$O$20),"")</f>
        <v>1.6989203548240176E-5</v>
      </c>
      <c r="K5555" s="3" cm="1">
        <f t="array" ref="K5555">IFERROR(_xlfn.IFS(B5555=2015,J5555*$P$4,B5555=2016,J5555*$P$5,B5555=2017,J5555*$P$6,B5555=2018,J5555*$P$7,B5555=2019,J5555*$P$8,B5555=2020,J5555*$P$9,B5555=2021,J5555*$P$10,B5555=2022,J5555*$P$11),"")</f>
        <v>36366.295600632795</v>
      </c>
      <c r="L5555" s="3">
        <f t="shared" si="87"/>
        <v>69571.48560063279</v>
      </c>
    </row>
    <row r="5556" spans="1:12">
      <c r="A5556">
        <v>4833960</v>
      </c>
      <c r="B5556">
        <v>2022</v>
      </c>
      <c r="D5556" t="s">
        <v>2470</v>
      </c>
      <c r="E5556" t="s">
        <v>2471</v>
      </c>
      <c r="F5556" t="s">
        <v>4101</v>
      </c>
      <c r="G5556" t="s">
        <v>2472</v>
      </c>
      <c r="H5556" s="5">
        <v>47076.57</v>
      </c>
      <c r="I5556">
        <f>IFERROR(VLOOKUP(G5556,'NCES Match'!$A$2:$B$1307,2,FALSE),"")</f>
        <v>4833960</v>
      </c>
      <c r="J5556" cm="1">
        <f t="array" ref="J5556">IFERROR(_xlfn.IFS(B5556=2015,H5556/$O$13,B5556=2016,H5556/$O$14,B5556=2017,H5556/$O$15,B5556=2018,H5556/$O$16,B5556=2019,H5556/$O$17,B5556=2020,H5556/$O$18,B5556=2021,H5556/$O$19,B5556=2022,H5556/$O$20),"")</f>
        <v>2.0677472097823757E-5</v>
      </c>
      <c r="K5556" s="3" cm="1">
        <f t="array" ref="K5556">IFERROR(_xlfn.IFS(B5556=2015,J5556*$P$4,B5556=2016,J5556*$P$5,B5556=2017,J5556*$P$6,B5556=2018,J5556*$P$7,B5556=2019,J5556*$P$8,B5556=2020,J5556*$P$9,B5556=2021,J5556*$P$10,B5556=2022,J5556*$P$11),"")</f>
        <v>44528.584769702633</v>
      </c>
      <c r="L5556" s="3">
        <f t="shared" si="87"/>
        <v>91605.15476970264</v>
      </c>
    </row>
    <row r="5557" spans="1:12">
      <c r="A5557">
        <v>4833960</v>
      </c>
      <c r="B5557">
        <v>2023</v>
      </c>
      <c r="D5557" t="s">
        <v>2470</v>
      </c>
      <c r="E5557" t="s">
        <v>2471</v>
      </c>
      <c r="F5557" t="s">
        <v>4101</v>
      </c>
      <c r="G5557" t="s">
        <v>2472</v>
      </c>
      <c r="H5557" s="5">
        <v>52622.32</v>
      </c>
      <c r="I5557">
        <f>IFERROR(VLOOKUP(G5557,'NCES Match'!$A$2:$B$1307,2,FALSE),"")</f>
        <v>4833960</v>
      </c>
      <c r="J5557" t="str" cm="1">
        <f t="array" ref="J5557">IFERROR(_xlfn.IFS(B5557=2015,H5557/$O$13,B5557=2016,H5557/$O$14,B5557=2017,H5557/$O$15,B5557=2018,H5557/$O$16,B5557=2019,H5557/$O$17,B5557=2020,H5557/$O$18,B5557=2021,H5557/$O$19,B5557=2022,H5557/$O$20),"")</f>
        <v/>
      </c>
      <c r="K5557" s="3" t="str" cm="1">
        <f t="array" ref="K5557">IFERROR(_xlfn.IFS(B5557=2015,J5557*$P$4,B5557=2016,J5557*$P$5,B5557=2017,J5557*$P$6,B5557=2018,J5557*$P$7,B5557=2019,J5557*$P$8,B5557=2020,J5557*$P$9,B5557=2021,J5557*$P$10,B5557=2022,J5557*$P$11),"")</f>
        <v/>
      </c>
      <c r="L5557" s="3">
        <f t="shared" si="87"/>
        <v>52622.32</v>
      </c>
    </row>
    <row r="5558" spans="1:12">
      <c r="A5558" t="s">
        <v>4230</v>
      </c>
      <c r="B5558">
        <v>2015</v>
      </c>
      <c r="C5558" t="s">
        <v>1</v>
      </c>
      <c r="D5558" t="s">
        <v>126</v>
      </c>
      <c r="E5558" t="s">
        <v>127</v>
      </c>
      <c r="F5558" t="s">
        <v>128</v>
      </c>
      <c r="G5558" t="s">
        <v>129</v>
      </c>
      <c r="H5558" s="5">
        <v>6283012.1600000001</v>
      </c>
      <c r="I5558" t="str">
        <f>IFERROR(VLOOKUP(G5558,'NCES Match'!$A$2:$B$1307,2,FALSE),"")</f>
        <v/>
      </c>
      <c r="J5558" cm="1">
        <f t="array" ref="J5558">IFERROR(_xlfn.IFS(B5558=2015,H5558/$O$13,B5558=2016,H5558/$O$14,B5558=2017,H5558/$O$15,B5558=2018,H5558/$O$16,B5558=2019,H5558/$O$17,B5558=2020,H5558/$O$18,B5558=2021,H5558/$O$19,B5558=2022,H5558/$O$20),"")</f>
        <v>4.9221353308851927E-3</v>
      </c>
      <c r="K5558" s="3" cm="1">
        <f t="array" ref="K5558">IFERROR(_xlfn.IFS(B5558=2015,J5558*$P$4,B5558=2016,J5558*$P$5,B5558=2017,J5558*$P$6,B5558=2018,J5558*$P$7,B5558=2019,J5558*$P$8,B5558=2020,J5558*$P$9,B5558=2021,J5558*$P$10,B5558=2022,J5558*$P$11),"")</f>
        <v>7833494.6433437644</v>
      </c>
      <c r="L5558" s="3">
        <f t="shared" si="87"/>
        <v>14116506.803343765</v>
      </c>
    </row>
    <row r="5559" spans="1:12">
      <c r="A5559" t="s">
        <v>4230</v>
      </c>
      <c r="B5559">
        <v>2016</v>
      </c>
      <c r="C5559" t="s">
        <v>4096</v>
      </c>
      <c r="D5559" t="s">
        <v>126</v>
      </c>
      <c r="E5559" t="s">
        <v>127</v>
      </c>
      <c r="F5559">
        <v>754</v>
      </c>
      <c r="G5559" t="s">
        <v>129</v>
      </c>
      <c r="H5559" s="5">
        <v>6772934</v>
      </c>
      <c r="I5559" t="str">
        <f>IFERROR(VLOOKUP(G5559,'NCES Match'!$A$2:$B$1307,2,FALSE),"")</f>
        <v/>
      </c>
      <c r="J5559" cm="1">
        <f t="array" ref="J5559">IFERROR(_xlfn.IFS(B5559=2015,H5559/$O$13,B5559=2016,H5559/$O$14,B5559=2017,H5559/$O$15,B5559=2018,H5559/$O$16,B5559=2019,H5559/$O$17,B5559=2020,H5559/$O$18,B5559=2021,H5559/$O$19,B5559=2022,H5559/$O$20),"")</f>
        <v>4.8485193263706136E-3</v>
      </c>
      <c r="K5559" s="3" cm="1">
        <f t="array" ref="K5559">IFERROR(_xlfn.IFS(B5559=2015,J5559*$P$4,B5559=2016,J5559*$P$5,B5559=2017,J5559*$P$6,B5559=2018,J5559*$P$7,B5559=2019,J5559*$P$8,B5559=2020,J5559*$P$9,B5559=2021,J5559*$P$10,B5559=2022,J5559*$P$11),"")</f>
        <v>8124330.4897985104</v>
      </c>
      <c r="L5559" s="3">
        <f t="shared" si="87"/>
        <v>14897264.48979851</v>
      </c>
    </row>
    <row r="5560" spans="1:12">
      <c r="A5560" t="s">
        <v>4230</v>
      </c>
      <c r="B5560">
        <v>2017</v>
      </c>
      <c r="D5560" t="s">
        <v>126</v>
      </c>
      <c r="E5560" t="s">
        <v>127</v>
      </c>
      <c r="F5560">
        <v>754</v>
      </c>
      <c r="G5560" t="s">
        <v>129</v>
      </c>
      <c r="H5560" s="5">
        <v>7175615</v>
      </c>
      <c r="I5560" t="str">
        <f>IFERROR(VLOOKUP(G5560,'NCES Match'!$A$2:$B$1307,2,FALSE),"")</f>
        <v/>
      </c>
      <c r="J5560" cm="1">
        <f t="array" ref="J5560">IFERROR(_xlfn.IFS(B5560=2015,H5560/$O$13,B5560=2016,H5560/$O$14,B5560=2017,H5560/$O$15,B5560=2018,H5560/$O$16,B5560=2019,H5560/$O$17,B5560=2020,H5560/$O$18,B5560=2021,H5560/$O$19,B5560=2022,H5560/$O$20),"")</f>
        <v>4.9471471553326277E-3</v>
      </c>
      <c r="K5560" s="3" cm="1">
        <f t="array" ref="K5560">IFERROR(_xlfn.IFS(B5560=2015,J5560*$P$4,B5560=2016,J5560*$P$5,B5560=2017,J5560*$P$6,B5560=2018,J5560*$P$7,B5560=2019,J5560*$P$8,B5560=2020,J5560*$P$9,B5560=2021,J5560*$P$10,B5560=2022,J5560*$P$11),"")</f>
        <v>8401481.881657131</v>
      </c>
      <c r="L5560" s="3">
        <f t="shared" si="87"/>
        <v>15577096.881657131</v>
      </c>
    </row>
    <row r="5561" spans="1:12">
      <c r="A5561" t="s">
        <v>4230</v>
      </c>
      <c r="B5561">
        <v>2018</v>
      </c>
      <c r="D5561" t="s">
        <v>126</v>
      </c>
      <c r="E5561" t="s">
        <v>127</v>
      </c>
      <c r="F5561">
        <v>754</v>
      </c>
      <c r="G5561" t="s">
        <v>129</v>
      </c>
      <c r="H5561" s="5">
        <v>10821354</v>
      </c>
      <c r="I5561" t="str">
        <f>IFERROR(VLOOKUP(G5561,'NCES Match'!$A$2:$B$1307,2,FALSE),"")</f>
        <v/>
      </c>
      <c r="J5561" cm="1">
        <f t="array" ref="J5561">IFERROR(_xlfn.IFS(B5561=2015,H5561/$O$13,B5561=2016,H5561/$O$14,B5561=2017,H5561/$O$15,B5561=2018,H5561/$O$16,B5561=2019,H5561/$O$17,B5561=2020,H5561/$O$18,B5561=2021,H5561/$O$19,B5561=2022,H5561/$O$20),"")</f>
        <v>7.0615701587606406E-3</v>
      </c>
      <c r="K5561" s="3" cm="1">
        <f t="array" ref="K5561">IFERROR(_xlfn.IFS(B5561=2015,J5561*$P$4,B5561=2016,J5561*$P$5,B5561=2017,J5561*$P$6,B5561=2018,J5561*$P$7,B5561=2019,J5561*$P$8,B5561=2020,J5561*$P$9,B5561=2021,J5561*$P$10,B5561=2022,J5561*$P$11),"")</f>
        <v>12123680.01316073</v>
      </c>
      <c r="L5561" s="3">
        <f t="shared" si="87"/>
        <v>22945034.013160728</v>
      </c>
    </row>
    <row r="5562" spans="1:12">
      <c r="A5562" t="s">
        <v>4230</v>
      </c>
      <c r="B5562">
        <v>2019</v>
      </c>
      <c r="D5562" t="s">
        <v>126</v>
      </c>
      <c r="E5562" t="s">
        <v>127</v>
      </c>
      <c r="F5562" t="s">
        <v>128</v>
      </c>
      <c r="G5562" t="s">
        <v>129</v>
      </c>
      <c r="H5562" s="5">
        <v>8467550</v>
      </c>
      <c r="I5562" t="str">
        <f>IFERROR(VLOOKUP(G5562,'NCES Match'!$A$2:$B$1307,2,FALSE),"")</f>
        <v/>
      </c>
      <c r="J5562" cm="1">
        <f t="array" ref="J5562">IFERROR(_xlfn.IFS(B5562=2015,H5562/$O$13,B5562=2016,H5562/$O$14,B5562=2017,H5562/$O$15,B5562=2018,H5562/$O$16,B5562=2019,H5562/$O$17,B5562=2020,H5562/$O$18,B5562=2021,H5562/$O$19,B5562=2022,H5562/$O$20),"")</f>
        <v>5.3614835346225938E-3</v>
      </c>
      <c r="K5562" s="3" cm="1">
        <f t="array" ref="K5562">IFERROR(_xlfn.IFS(B5562=2015,J5562*$P$4,B5562=2016,J5562*$P$5,B5562=2017,J5562*$P$6,B5562=2018,J5562*$P$7,B5562=2019,J5562*$P$8,B5562=2020,J5562*$P$9,B5562=2021,J5562*$P$10,B5562=2022,J5562*$P$11),"")</f>
        <v>9317861.4671865162</v>
      </c>
      <c r="L5562" s="3">
        <f t="shared" si="87"/>
        <v>17785411.467186518</v>
      </c>
    </row>
    <row r="5563" spans="1:12">
      <c r="A5563" t="s">
        <v>4230</v>
      </c>
      <c r="B5563">
        <v>2020</v>
      </c>
      <c r="D5563" t="s">
        <v>126</v>
      </c>
      <c r="E5563" t="s">
        <v>127</v>
      </c>
      <c r="F5563" t="s">
        <v>128</v>
      </c>
      <c r="G5563" t="s">
        <v>129</v>
      </c>
      <c r="H5563" s="5">
        <v>9036673</v>
      </c>
      <c r="I5563" t="str">
        <f>IFERROR(VLOOKUP(G5563,'NCES Match'!$A$2:$B$1307,2,FALSE),"")</f>
        <v/>
      </c>
      <c r="J5563" cm="1">
        <f t="array" ref="J5563">IFERROR(_xlfn.IFS(B5563=2015,H5563/$O$13,B5563=2016,H5563/$O$14,B5563=2017,H5563/$O$15,B5563=2018,H5563/$O$16,B5563=2019,H5563/$O$17,B5563=2020,H5563/$O$18,B5563=2021,H5563/$O$19,B5563=2022,H5563/$O$20),"")</f>
        <v>4.8970414404337845E-3</v>
      </c>
      <c r="K5563" s="3" cm="1">
        <f t="array" ref="K5563">IFERROR(_xlfn.IFS(B5563=2015,J5563*$P$4,B5563=2016,J5563*$P$5,B5563=2017,J5563*$P$6,B5563=2018,J5563*$P$7,B5563=2019,J5563*$P$8,B5563=2020,J5563*$P$9,B5563=2021,J5563*$P$10,B5563=2022,J5563*$P$11),"")</f>
        <v>10322977.141606072</v>
      </c>
      <c r="L5563" s="3">
        <f t="shared" si="87"/>
        <v>19359650.14160607</v>
      </c>
    </row>
    <row r="5564" spans="1:12">
      <c r="A5564" t="s">
        <v>4230</v>
      </c>
      <c r="B5564">
        <v>2021</v>
      </c>
      <c r="D5564" t="s">
        <v>126</v>
      </c>
      <c r="E5564" t="s">
        <v>127</v>
      </c>
      <c r="F5564" t="s">
        <v>128</v>
      </c>
      <c r="G5564" t="s">
        <v>129</v>
      </c>
      <c r="H5564" s="5">
        <v>8913438.3900000006</v>
      </c>
      <c r="I5564" t="str">
        <f>IFERROR(VLOOKUP(G5564,'NCES Match'!$A$2:$B$1307,2,FALSE),"")</f>
        <v/>
      </c>
      <c r="J5564" cm="1">
        <f t="array" ref="J5564">IFERROR(_xlfn.IFS(B5564=2015,H5564/$O$13,B5564=2016,H5564/$O$14,B5564=2017,H5564/$O$15,B5564=2018,H5564/$O$16,B5564=2019,H5564/$O$17,B5564=2020,H5564/$O$18,B5564=2021,H5564/$O$19,B5564=2022,H5564/$O$20),"")</f>
        <v>4.5604984980482932E-3</v>
      </c>
      <c r="K5564" s="3" cm="1">
        <f t="array" ref="K5564">IFERROR(_xlfn.IFS(B5564=2015,J5564*$P$4,B5564=2016,J5564*$P$5,B5564=2017,J5564*$P$6,B5564=2018,J5564*$P$7,B5564=2019,J5564*$P$8,B5564=2020,J5564*$P$9,B5564=2021,J5564*$P$10,B5564=2022,J5564*$P$11),"")</f>
        <v>9761990.0777188279</v>
      </c>
      <c r="L5564" s="3">
        <f t="shared" si="87"/>
        <v>18675428.467718828</v>
      </c>
    </row>
    <row r="5565" spans="1:12">
      <c r="A5565" t="s">
        <v>4230</v>
      </c>
      <c r="B5565">
        <v>2022</v>
      </c>
      <c r="D5565" t="s">
        <v>126</v>
      </c>
      <c r="E5565" t="s">
        <v>127</v>
      </c>
      <c r="F5565" t="s">
        <v>128</v>
      </c>
      <c r="G5565" t="s">
        <v>129</v>
      </c>
      <c r="H5565" s="5">
        <v>9190082.6799999997</v>
      </c>
      <c r="I5565" t="str">
        <f>IFERROR(VLOOKUP(G5565,'NCES Match'!$A$2:$B$1307,2,FALSE),"")</f>
        <v/>
      </c>
      <c r="J5565" cm="1">
        <f t="array" ref="J5565">IFERROR(_xlfn.IFS(B5565=2015,H5565/$O$13,B5565=2016,H5565/$O$14,B5565=2017,H5565/$O$15,B5565=2018,H5565/$O$16,B5565=2019,H5565/$O$17,B5565=2020,H5565/$O$18,B5565=2021,H5565/$O$19,B5565=2022,H5565/$O$20),"")</f>
        <v>4.036565922122053E-3</v>
      </c>
      <c r="K5565" s="3" cm="1">
        <f t="array" ref="K5565">IFERROR(_xlfn.IFS(B5565=2015,J5565*$P$4,B5565=2016,J5565*$P$5,B5565=2017,J5565*$P$6,B5565=2018,J5565*$P$7,B5565=2019,J5565*$P$8,B5565=2020,J5565*$P$9,B5565=2021,J5565*$P$10,B5565=2022,J5565*$P$11),"")</f>
        <v>8692676.1158885602</v>
      </c>
      <c r="L5565" s="3">
        <f t="shared" si="87"/>
        <v>17882758.795888558</v>
      </c>
    </row>
    <row r="5566" spans="1:12">
      <c r="A5566" t="s">
        <v>4230</v>
      </c>
      <c r="B5566">
        <v>2023</v>
      </c>
      <c r="D5566" t="s">
        <v>126</v>
      </c>
      <c r="E5566" t="s">
        <v>127</v>
      </c>
      <c r="F5566" t="s">
        <v>128</v>
      </c>
      <c r="G5566" t="s">
        <v>129</v>
      </c>
      <c r="H5566" s="5">
        <v>10685278.68</v>
      </c>
      <c r="I5566" t="str">
        <f>IFERROR(VLOOKUP(G5566,'NCES Match'!$A$2:$B$1307,2,FALSE),"")</f>
        <v/>
      </c>
      <c r="J5566" t="str" cm="1">
        <f t="array" ref="J5566">IFERROR(_xlfn.IFS(B5566=2015,H5566/$O$13,B5566=2016,H5566/$O$14,B5566=2017,H5566/$O$15,B5566=2018,H5566/$O$16,B5566=2019,H5566/$O$17,B5566=2020,H5566/$O$18,B5566=2021,H5566/$O$19,B5566=2022,H5566/$O$20),"")</f>
        <v/>
      </c>
      <c r="K5566" s="3" t="str" cm="1">
        <f t="array" ref="K5566">IFERROR(_xlfn.IFS(B5566=2015,J5566*$P$4,B5566=2016,J5566*$P$5,B5566=2017,J5566*$P$6,B5566=2018,J5566*$P$7,B5566=2019,J5566*$P$8,B5566=2020,J5566*$P$9,B5566=2021,J5566*$P$10,B5566=2022,J5566*$P$11),"")</f>
        <v/>
      </c>
      <c r="L5566" s="3">
        <f t="shared" si="87"/>
        <v>10685278.68</v>
      </c>
    </row>
    <row r="5567" spans="1:12">
      <c r="A5567">
        <v>4800132</v>
      </c>
      <c r="B5567">
        <v>2015</v>
      </c>
      <c r="C5567" t="s">
        <v>3521</v>
      </c>
      <c r="D5567" t="s">
        <v>3786</v>
      </c>
      <c r="E5567" t="s">
        <v>3787</v>
      </c>
      <c r="G5567" t="s">
        <v>3788</v>
      </c>
      <c r="H5567" s="5">
        <v>30386.93</v>
      </c>
      <c r="I5567">
        <f>IFERROR(VLOOKUP(G5567,'NCES Match'!$A$2:$B$1307,2,FALSE),"")</f>
        <v>4800132</v>
      </c>
      <c r="J5567" cm="1">
        <f t="array" ref="J5567">IFERROR(_xlfn.IFS(B5567=2015,H5567/$O$13,B5567=2016,H5567/$O$14,B5567=2017,H5567/$O$15,B5567=2018,H5567/$O$16,B5567=2019,H5567/$O$17,B5567=2020,H5567/$O$18,B5567=2021,H5567/$O$19,B5567=2022,H5567/$O$20),"")</f>
        <v>2.3805235123106176E-5</v>
      </c>
      <c r="K5567" s="3" cm="1">
        <f t="array" ref="K5567">IFERROR(_xlfn.IFS(B5567=2015,J5567*$P$4,B5567=2016,J5567*$P$5,B5567=2017,J5567*$P$6,B5567=2018,J5567*$P$7,B5567=2019,J5567*$P$8,B5567=2020,J5567*$P$9,B5567=2021,J5567*$P$10,B5567=2022,J5567*$P$11),"")</f>
        <v>37885.626721859146</v>
      </c>
      <c r="L5567" s="3">
        <f t="shared" si="87"/>
        <v>68272.556721859146</v>
      </c>
    </row>
    <row r="5568" spans="1:12">
      <c r="A5568">
        <v>4800132</v>
      </c>
      <c r="B5568">
        <v>2016</v>
      </c>
      <c r="C5568" t="s">
        <v>4104</v>
      </c>
      <c r="D5568" t="s">
        <v>3786</v>
      </c>
      <c r="E5568" t="s">
        <v>3787</v>
      </c>
      <c r="F5568" t="s">
        <v>4101</v>
      </c>
      <c r="G5568" t="s">
        <v>3788</v>
      </c>
      <c r="H5568" s="5">
        <v>29820</v>
      </c>
      <c r="I5568">
        <f>IFERROR(VLOOKUP(G5568,'NCES Match'!$A$2:$B$1307,2,FALSE),"")</f>
        <v>4800132</v>
      </c>
      <c r="J5568" cm="1">
        <f t="array" ref="J5568">IFERROR(_xlfn.IFS(B5568=2015,H5568/$O$13,B5568=2016,H5568/$O$14,B5568=2017,H5568/$O$15,B5568=2018,H5568/$O$16,B5568=2019,H5568/$O$17,B5568=2020,H5568/$O$18,B5568=2021,H5568/$O$19,B5568=2022,H5568/$O$20),"")</f>
        <v>2.1347151221667256E-5</v>
      </c>
      <c r="K5568" s="3" cm="1">
        <f t="array" ref="K5568">IFERROR(_xlfn.IFS(B5568=2015,J5568*$P$4,B5568=2016,J5568*$P$5,B5568=2017,J5568*$P$6,B5568=2018,J5568*$P$7,B5568=2019,J5568*$P$8,B5568=2020,J5568*$P$9,B5568=2021,J5568*$P$10,B5568=2022,J5568*$P$11),"")</f>
        <v>35769.953642807028</v>
      </c>
      <c r="L5568" s="3">
        <f t="shared" si="87"/>
        <v>65589.953642807028</v>
      </c>
    </row>
    <row r="5569" spans="1:12">
      <c r="A5569">
        <v>4800132</v>
      </c>
      <c r="B5569">
        <v>2017</v>
      </c>
      <c r="D5569" t="s">
        <v>3786</v>
      </c>
      <c r="E5569" t="s">
        <v>3787</v>
      </c>
      <c r="F5569" t="s">
        <v>4101</v>
      </c>
      <c r="G5569" t="s">
        <v>3788</v>
      </c>
      <c r="H5569" s="5">
        <v>26100</v>
      </c>
      <c r="I5569">
        <f>IFERROR(VLOOKUP(G5569,'NCES Match'!$A$2:$B$1307,2,FALSE),"")</f>
        <v>4800132</v>
      </c>
      <c r="J5569" cm="1">
        <f t="array" ref="J5569">IFERROR(_xlfn.IFS(B5569=2015,H5569/$O$13,B5569=2016,H5569/$O$14,B5569=2017,H5569/$O$15,B5569=2018,H5569/$O$16,B5569=2019,H5569/$O$17,B5569=2020,H5569/$O$18,B5569=2021,H5569/$O$19,B5569=2022,H5569/$O$20),"")</f>
        <v>1.7994351808755289E-5</v>
      </c>
      <c r="K5569" s="3" cm="1">
        <f t="array" ref="K5569">IFERROR(_xlfn.IFS(B5569=2015,J5569*$P$4,B5569=2016,J5569*$P$5,B5569=2017,J5569*$P$6,B5569=2018,J5569*$P$7,B5569=2019,J5569*$P$8,B5569=2020,J5569*$P$9,B5569=2021,J5569*$P$10,B5569=2022,J5569*$P$11),"")</f>
        <v>30558.868767520431</v>
      </c>
      <c r="L5569" s="3">
        <f t="shared" si="87"/>
        <v>56658.868767520427</v>
      </c>
    </row>
    <row r="5570" spans="1:12">
      <c r="A5570">
        <v>4800132</v>
      </c>
      <c r="B5570">
        <v>2018</v>
      </c>
      <c r="D5570" t="s">
        <v>3786</v>
      </c>
      <c r="E5570" t="s">
        <v>3787</v>
      </c>
      <c r="F5570" t="s">
        <v>4101</v>
      </c>
      <c r="G5570" t="s">
        <v>3788</v>
      </c>
      <c r="H5570" s="5">
        <v>32405</v>
      </c>
      <c r="I5570">
        <f>IFERROR(VLOOKUP(G5570,'NCES Match'!$A$2:$B$1307,2,FALSE),"")</f>
        <v>4800132</v>
      </c>
      <c r="J5570" cm="1">
        <f t="array" ref="J5570">IFERROR(_xlfn.IFS(B5570=2015,H5570/$O$13,B5570=2016,H5570/$O$14,B5570=2017,H5570/$O$15,B5570=2018,H5570/$O$16,B5570=2019,H5570/$O$17,B5570=2020,H5570/$O$18,B5570=2021,H5570/$O$19,B5570=2022,H5570/$O$20),"")</f>
        <v>2.1146169046372438E-5</v>
      </c>
      <c r="K5570" s="3" cm="1">
        <f t="array" ref="K5570">IFERROR(_xlfn.IFS(B5570=2015,J5570*$P$4,B5570=2016,J5570*$P$5,B5570=2017,J5570*$P$6,B5570=2018,J5570*$P$7,B5570=2019,J5570*$P$8,B5570=2020,J5570*$P$9,B5570=2021,J5570*$P$10,B5570=2022,J5570*$P$11),"")</f>
        <v>36304.870058448643</v>
      </c>
      <c r="L5570" s="3">
        <f t="shared" si="87"/>
        <v>68709.870058448636</v>
      </c>
    </row>
    <row r="5571" spans="1:12">
      <c r="A5571">
        <v>4800132</v>
      </c>
      <c r="B5571">
        <v>2019</v>
      </c>
      <c r="D5571" t="s">
        <v>3786</v>
      </c>
      <c r="E5571" t="s">
        <v>3787</v>
      </c>
      <c r="F5571" t="s">
        <v>4101</v>
      </c>
      <c r="G5571" t="s">
        <v>3788</v>
      </c>
      <c r="H5571" s="5">
        <v>39067</v>
      </c>
      <c r="I5571">
        <f>IFERROR(VLOOKUP(G5571,'NCES Match'!$A$2:$B$1307,2,FALSE),"")</f>
        <v>4800132</v>
      </c>
      <c r="J5571" cm="1">
        <f t="array" ref="J5571">IFERROR(_xlfn.IFS(B5571=2015,H5571/$O$13,B5571=2016,H5571/$O$14,B5571=2017,H5571/$O$15,B5571=2018,H5571/$O$16,B5571=2019,H5571/$O$17,B5571=2020,H5571/$O$18,B5571=2021,H5571/$O$19,B5571=2022,H5571/$O$20),"")</f>
        <v>2.473644410096201E-5</v>
      </c>
      <c r="K5571" s="3" cm="1">
        <f t="array" ref="K5571">IFERROR(_xlfn.IFS(B5571=2015,J5571*$P$4,B5571=2016,J5571*$P$5,B5571=2017,J5571*$P$6,B5571=2018,J5571*$P$7,B5571=2019,J5571*$P$8,B5571=2020,J5571*$P$9,B5571=2021,J5571*$P$10,B5571=2022,J5571*$P$11),"")</f>
        <v>42990.108583778732</v>
      </c>
      <c r="L5571" s="3">
        <f t="shared" ref="L5571:L5634" si="88">SUM(H5571,K5571)</f>
        <v>82057.108583778725</v>
      </c>
    </row>
    <row r="5572" spans="1:12">
      <c r="A5572">
        <v>4800132</v>
      </c>
      <c r="B5572">
        <v>2020</v>
      </c>
      <c r="D5572" t="s">
        <v>3786</v>
      </c>
      <c r="E5572" t="s">
        <v>3787</v>
      </c>
      <c r="F5572" t="s">
        <v>4230</v>
      </c>
      <c r="G5572" t="s">
        <v>4289</v>
      </c>
      <c r="H5572" s="5">
        <v>36347</v>
      </c>
      <c r="I5572">
        <f>IFERROR(VLOOKUP(G5572,'NCES Match'!$A$2:$B$1307,2,FALSE),"")</f>
        <v>4800132</v>
      </c>
      <c r="J5572" cm="1">
        <f t="array" ref="J5572">IFERROR(_xlfn.IFS(B5572=2015,H5572/$O$13,B5572=2016,H5572/$O$14,B5572=2017,H5572/$O$15,B5572=2018,H5572/$O$16,B5572=2019,H5572/$O$17,B5572=2020,H5572/$O$18,B5572=2021,H5572/$O$19,B5572=2022,H5572/$O$20),"")</f>
        <v>1.9696714181806375E-5</v>
      </c>
      <c r="K5572" s="3" cm="1">
        <f t="array" ref="K5572">IFERROR(_xlfn.IFS(B5572=2015,J5572*$P$4,B5572=2016,J5572*$P$5,B5572=2017,J5572*$P$6,B5572=2018,J5572*$P$7,B5572=2019,J5572*$P$8,B5572=2020,J5572*$P$9,B5572=2021,J5572*$P$10,B5572=2022,J5572*$P$11),"")</f>
        <v>41520.728941498259</v>
      </c>
      <c r="L5572" s="3">
        <f t="shared" si="88"/>
        <v>77867.728941498266</v>
      </c>
    </row>
    <row r="5573" spans="1:12">
      <c r="A5573">
        <v>4800132</v>
      </c>
      <c r="B5573">
        <v>2021</v>
      </c>
      <c r="D5573" t="s">
        <v>3786</v>
      </c>
      <c r="E5573" t="s">
        <v>3787</v>
      </c>
      <c r="F5573" t="s">
        <v>4101</v>
      </c>
      <c r="G5573" t="s">
        <v>4289</v>
      </c>
      <c r="H5573" s="5">
        <v>29349.55</v>
      </c>
      <c r="I5573">
        <f>IFERROR(VLOOKUP(G5573,'NCES Match'!$A$2:$B$1307,2,FALSE),"")</f>
        <v>4800132</v>
      </c>
      <c r="J5573" cm="1">
        <f t="array" ref="J5573">IFERROR(_xlfn.IFS(B5573=2015,H5573/$O$13,B5573=2016,H5573/$O$14,B5573=2017,H5573/$O$15,B5573=2018,H5573/$O$16,B5573=2019,H5573/$O$17,B5573=2020,H5573/$O$18,B5573=2021,H5573/$O$19,B5573=2022,H5573/$O$20),"")</f>
        <v>1.5016492271215808E-5</v>
      </c>
      <c r="K5573" s="3" cm="1">
        <f t="array" ref="K5573">IFERROR(_xlfn.IFS(B5573=2015,J5573*$P$4,B5573=2016,J5573*$P$5,B5573=2017,J5573*$P$6,B5573=2018,J5573*$P$7,B5573=2019,J5573*$P$8,B5573=2020,J5573*$P$9,B5573=2021,J5573*$P$10,B5573=2022,J5573*$P$11),"")</f>
        <v>32143.601980460047</v>
      </c>
      <c r="L5573" s="3">
        <f t="shared" si="88"/>
        <v>61493.151980460047</v>
      </c>
    </row>
    <row r="5574" spans="1:12">
      <c r="A5574">
        <v>4800132</v>
      </c>
      <c r="B5574">
        <v>2022</v>
      </c>
      <c r="D5574" t="s">
        <v>3786</v>
      </c>
      <c r="E5574" t="s">
        <v>3787</v>
      </c>
      <c r="F5574" t="s">
        <v>4101</v>
      </c>
      <c r="G5574" t="s">
        <v>4289</v>
      </c>
      <c r="H5574" s="5">
        <v>35458.370000000003</v>
      </c>
      <c r="I5574">
        <f>IFERROR(VLOOKUP(G5574,'NCES Match'!$A$2:$B$1307,2,FALSE),"")</f>
        <v>4800132</v>
      </c>
      <c r="J5574" cm="1">
        <f t="array" ref="J5574">IFERROR(_xlfn.IFS(B5574=2015,H5574/$O$13,B5574=2016,H5574/$O$14,B5574=2017,H5574/$O$15,B5574=2018,H5574/$O$16,B5574=2019,H5574/$O$17,B5574=2020,H5574/$O$18,B5574=2021,H5574/$O$19,B5574=2022,H5574/$O$20),"")</f>
        <v>1.5574402644655526E-5</v>
      </c>
      <c r="K5574" s="3" cm="1">
        <f t="array" ref="K5574">IFERROR(_xlfn.IFS(B5574=2015,J5574*$P$4,B5574=2016,J5574*$P$5,B5574=2017,J5574*$P$6,B5574=2018,J5574*$P$7,B5574=2019,J5574*$P$8,B5574=2020,J5574*$P$9,B5574=2021,J5574*$P$10,B5574=2022,J5574*$P$11),"")</f>
        <v>33539.211423867135</v>
      </c>
      <c r="L5574" s="3">
        <f t="shared" si="88"/>
        <v>68997.581423867145</v>
      </c>
    </row>
    <row r="5575" spans="1:12">
      <c r="A5575">
        <v>4800132</v>
      </c>
      <c r="B5575">
        <v>2023</v>
      </c>
      <c r="D5575" t="s">
        <v>3786</v>
      </c>
      <c r="E5575" t="s">
        <v>3787</v>
      </c>
      <c r="F5575" t="s">
        <v>4101</v>
      </c>
      <c r="G5575" t="s">
        <v>3788</v>
      </c>
      <c r="H5575" s="5">
        <v>27693.38</v>
      </c>
      <c r="I5575">
        <f>IFERROR(VLOOKUP(G5575,'NCES Match'!$A$2:$B$1307,2,FALSE),"")</f>
        <v>4800132</v>
      </c>
      <c r="J5575" t="str" cm="1">
        <f t="array" ref="J5575">IFERROR(_xlfn.IFS(B5575=2015,H5575/$O$13,B5575=2016,H5575/$O$14,B5575=2017,H5575/$O$15,B5575=2018,H5575/$O$16,B5575=2019,H5575/$O$17,B5575=2020,H5575/$O$18,B5575=2021,H5575/$O$19,B5575=2022,H5575/$O$20),"")</f>
        <v/>
      </c>
      <c r="K5575" s="3" t="str" cm="1">
        <f t="array" ref="K5575">IFERROR(_xlfn.IFS(B5575=2015,J5575*$P$4,B5575=2016,J5575*$P$5,B5575=2017,J5575*$P$6,B5575=2018,J5575*$P$7,B5575=2019,J5575*$P$8,B5575=2020,J5575*$P$9,B5575=2021,J5575*$P$10,B5575=2022,J5575*$P$11),"")</f>
        <v/>
      </c>
      <c r="L5575" s="3">
        <f t="shared" si="88"/>
        <v>27693.38</v>
      </c>
    </row>
    <row r="5576" spans="1:12">
      <c r="A5576">
        <v>4800194</v>
      </c>
      <c r="B5576">
        <v>2015</v>
      </c>
      <c r="C5576" t="s">
        <v>3521</v>
      </c>
      <c r="D5576" t="s">
        <v>3996</v>
      </c>
      <c r="E5576" t="s">
        <v>3997</v>
      </c>
      <c r="G5576" t="s">
        <v>3998</v>
      </c>
      <c r="H5576" s="5">
        <v>36469.440000000002</v>
      </c>
      <c r="I5576">
        <f>IFERROR(VLOOKUP(G5576,'NCES Match'!$A$2:$B$1307,2,FALSE),"")</f>
        <v>4800194</v>
      </c>
      <c r="J5576" cm="1">
        <f t="array" ref="J5576">IFERROR(_xlfn.IFS(B5576=2015,H5576/$O$13,B5576=2016,H5576/$O$14,B5576=2017,H5576/$O$15,B5576=2018,H5576/$O$16,B5576=2019,H5576/$O$17,B5576=2020,H5576/$O$18,B5576=2021,H5576/$O$19,B5576=2022,H5576/$O$20),"")</f>
        <v>2.8570296308577842E-5</v>
      </c>
      <c r="K5576" s="3" cm="1">
        <f t="array" ref="K5576">IFERROR(_xlfn.IFS(B5576=2015,J5576*$P$4,B5576=2016,J5576*$P$5,B5576=2017,J5576*$P$6,B5576=2018,J5576*$P$7,B5576=2019,J5576*$P$8,B5576=2020,J5576*$P$9,B5576=2021,J5576*$P$10,B5576=2022,J5576*$P$11),"")</f>
        <v>45469.140534935214</v>
      </c>
      <c r="L5576" s="3">
        <f t="shared" si="88"/>
        <v>81938.580534935216</v>
      </c>
    </row>
    <row r="5577" spans="1:12">
      <c r="A5577">
        <v>4800194</v>
      </c>
      <c r="B5577">
        <v>2016</v>
      </c>
      <c r="C5577" t="s">
        <v>4104</v>
      </c>
      <c r="D5577" t="s">
        <v>3996</v>
      </c>
      <c r="E5577" t="s">
        <v>3997</v>
      </c>
      <c r="F5577" t="s">
        <v>4101</v>
      </c>
      <c r="G5577" t="s">
        <v>3998</v>
      </c>
      <c r="H5577" s="5">
        <v>44292</v>
      </c>
      <c r="I5577">
        <f>IFERROR(VLOOKUP(G5577,'NCES Match'!$A$2:$B$1307,2,FALSE),"")</f>
        <v>4800194</v>
      </c>
      <c r="J5577" cm="1">
        <f t="array" ref="J5577">IFERROR(_xlfn.IFS(B5577=2015,H5577/$O$13,B5577=2016,H5577/$O$14,B5577=2017,H5577/$O$15,B5577=2018,H5577/$O$16,B5577=2019,H5577/$O$17,B5577=2020,H5577/$O$18,B5577=2021,H5577/$O$19,B5577=2022,H5577/$O$20),"")</f>
        <v>3.1707177126428101E-5</v>
      </c>
      <c r="K5577" s="3" cm="1">
        <f t="array" ref="K5577">IFERROR(_xlfn.IFS(B5577=2015,J5577*$P$4,B5577=2016,J5577*$P$5,B5577=2017,J5577*$P$6,B5577=2018,J5577*$P$7,B5577=2019,J5577*$P$8,B5577=2020,J5577*$P$9,B5577=2021,J5577*$P$10,B5577=2022,J5577*$P$11),"")</f>
        <v>53129.536778913774</v>
      </c>
      <c r="L5577" s="3">
        <f t="shared" si="88"/>
        <v>97421.536778913782</v>
      </c>
    </row>
    <row r="5578" spans="1:12">
      <c r="A5578">
        <v>4800194</v>
      </c>
      <c r="B5578">
        <v>2017</v>
      </c>
      <c r="D5578" t="s">
        <v>3996</v>
      </c>
      <c r="E5578" t="s">
        <v>3997</v>
      </c>
      <c r="F5578" t="s">
        <v>4101</v>
      </c>
      <c r="G5578" t="s">
        <v>3998</v>
      </c>
      <c r="H5578" s="5">
        <v>42652</v>
      </c>
      <c r="I5578">
        <f>IFERROR(VLOOKUP(G5578,'NCES Match'!$A$2:$B$1307,2,FALSE),"")</f>
        <v>4800194</v>
      </c>
      <c r="J5578" cm="1">
        <f t="array" ref="J5578">IFERROR(_xlfn.IFS(B5578=2015,H5578/$O$13,B5578=2016,H5578/$O$14,B5578=2017,H5578/$O$15,B5578=2018,H5578/$O$16,B5578=2019,H5578/$O$17,B5578=2020,H5578/$O$18,B5578=2021,H5578/$O$19,B5578=2022,H5578/$O$20),"")</f>
        <v>2.940594227383259E-5</v>
      </c>
      <c r="K5578" s="3" cm="1">
        <f t="array" ref="K5578">IFERROR(_xlfn.IFS(B5578=2015,J5578*$P$4,B5578=2016,J5578*$P$5,B5578=2017,J5578*$P$6,B5578=2018,J5578*$P$7,B5578=2019,J5578*$P$8,B5578=2020,J5578*$P$9,B5578=2021,J5578*$P$10,B5578=2022,J5578*$P$11),"")</f>
        <v>49938.577420393922</v>
      </c>
      <c r="L5578" s="3">
        <f t="shared" si="88"/>
        <v>92590.577420393922</v>
      </c>
    </row>
    <row r="5579" spans="1:12">
      <c r="A5579">
        <v>4800194</v>
      </c>
      <c r="B5579">
        <v>2018</v>
      </c>
      <c r="D5579" t="s">
        <v>3996</v>
      </c>
      <c r="E5579" t="s">
        <v>3997</v>
      </c>
      <c r="F5579" t="s">
        <v>4101</v>
      </c>
      <c r="G5579" t="s">
        <v>3998</v>
      </c>
      <c r="H5579" s="5">
        <v>38947</v>
      </c>
      <c r="I5579">
        <f>IFERROR(VLOOKUP(G5579,'NCES Match'!$A$2:$B$1307,2,FALSE),"")</f>
        <v>4800194</v>
      </c>
      <c r="J5579" cm="1">
        <f t="array" ref="J5579">IFERROR(_xlfn.IFS(B5579=2015,H5579/$O$13,B5579=2016,H5579/$O$14,B5579=2017,H5579/$O$15,B5579=2018,H5579/$O$16,B5579=2019,H5579/$O$17,B5579=2020,H5579/$O$18,B5579=2021,H5579/$O$19,B5579=2022,H5579/$O$20),"")</f>
        <v>2.5415208944578534E-5</v>
      </c>
      <c r="K5579" s="3" cm="1">
        <f t="array" ref="K5579">IFERROR(_xlfn.IFS(B5579=2015,J5579*$P$4,B5579=2016,J5579*$P$5,B5579=2017,J5579*$P$6,B5579=2018,J5579*$P$7,B5579=2019,J5579*$P$8,B5579=2020,J5579*$P$9,B5579=2021,J5579*$P$10,B5579=2022,J5579*$P$11),"")</f>
        <v>43634.185285184365</v>
      </c>
      <c r="L5579" s="3">
        <f t="shared" si="88"/>
        <v>82581.185285184358</v>
      </c>
    </row>
    <row r="5580" spans="1:12">
      <c r="A5580">
        <v>4800194</v>
      </c>
      <c r="B5580">
        <v>2019</v>
      </c>
      <c r="D5580" t="s">
        <v>3996</v>
      </c>
      <c r="E5580" t="s">
        <v>3997</v>
      </c>
      <c r="F5580" t="s">
        <v>4101</v>
      </c>
      <c r="G5580" t="s">
        <v>3998</v>
      </c>
      <c r="H5580" s="5">
        <v>35211</v>
      </c>
      <c r="I5580">
        <f>IFERROR(VLOOKUP(G5580,'NCES Match'!$A$2:$B$1307,2,FALSE),"")</f>
        <v>4800194</v>
      </c>
      <c r="J5580" cm="1">
        <f t="array" ref="J5580">IFERROR(_xlfn.IFS(B5580=2015,H5580/$O$13,B5580=2016,H5580/$O$14,B5580=2017,H5580/$O$15,B5580=2018,H5580/$O$16,B5580=2019,H5580/$O$17,B5580=2020,H5580/$O$18,B5580=2021,H5580/$O$19,B5580=2022,H5580/$O$20),"")</f>
        <v>2.2294901918216737E-5</v>
      </c>
      <c r="K5580" s="3" cm="1">
        <f t="array" ref="K5580">IFERROR(_xlfn.IFS(B5580=2015,J5580*$P$4,B5580=2016,J5580*$P$5,B5580=2017,J5580*$P$6,B5580=2018,J5580*$P$7,B5580=2019,J5580*$P$8,B5580=2020,J5580*$P$9,B5580=2021,J5580*$P$10,B5580=2022,J5580*$P$11),"")</f>
        <v>38746.889019976785</v>
      </c>
      <c r="L5580" s="3">
        <f t="shared" si="88"/>
        <v>73957.889019976777</v>
      </c>
    </row>
    <row r="5581" spans="1:12">
      <c r="A5581">
        <v>4800194</v>
      </c>
      <c r="B5581">
        <v>2020</v>
      </c>
      <c r="D5581" t="s">
        <v>3996</v>
      </c>
      <c r="E5581" t="s">
        <v>3997</v>
      </c>
      <c r="F5581" t="s">
        <v>4230</v>
      </c>
      <c r="G5581" t="s">
        <v>3998</v>
      </c>
      <c r="H5581" s="5">
        <v>63269</v>
      </c>
      <c r="I5581">
        <f>IFERROR(VLOOKUP(G5581,'NCES Match'!$A$2:$B$1307,2,FALSE),"")</f>
        <v>4800194</v>
      </c>
      <c r="J5581" cm="1">
        <f t="array" ref="J5581">IFERROR(_xlfn.IFS(B5581=2015,H5581/$O$13,B5581=2016,H5581/$O$14,B5581=2017,H5581/$O$15,B5581=2018,H5581/$O$16,B5581=2019,H5581/$O$17,B5581=2020,H5581/$O$18,B5581=2021,H5581/$O$19,B5581=2022,H5581/$O$20),"")</f>
        <v>3.4285949585074629E-5</v>
      </c>
      <c r="K5581" s="3" cm="1">
        <f t="array" ref="K5581">IFERROR(_xlfn.IFS(B5581=2015,J5581*$P$4,B5581=2016,J5581*$P$5,B5581=2017,J5581*$P$6,B5581=2018,J5581*$P$7,B5581=2019,J5581*$P$8,B5581=2020,J5581*$P$9,B5581=2021,J5581*$P$10,B5581=2022,J5581*$P$11),"")</f>
        <v>72274.878240285398</v>
      </c>
      <c r="L5581" s="3">
        <f t="shared" si="88"/>
        <v>135543.87824028538</v>
      </c>
    </row>
    <row r="5582" spans="1:12">
      <c r="A5582">
        <v>4800194</v>
      </c>
      <c r="B5582">
        <v>2021</v>
      </c>
      <c r="D5582" t="s">
        <v>3996</v>
      </c>
      <c r="E5582" t="s">
        <v>3997</v>
      </c>
      <c r="F5582" t="s">
        <v>4101</v>
      </c>
      <c r="G5582" t="s">
        <v>3998</v>
      </c>
      <c r="H5582" s="5">
        <v>49561.55</v>
      </c>
      <c r="I5582">
        <f>IFERROR(VLOOKUP(G5582,'NCES Match'!$A$2:$B$1307,2,FALSE),"")</f>
        <v>4800194</v>
      </c>
      <c r="J5582" cm="1">
        <f t="array" ref="J5582">IFERROR(_xlfn.IFS(B5582=2015,H5582/$O$13,B5582=2016,H5582/$O$14,B5582=2017,H5582/$O$15,B5582=2018,H5582/$O$16,B5582=2019,H5582/$O$17,B5582=2020,H5582/$O$18,B5582=2021,H5582/$O$19,B5582=2022,H5582/$O$20),"")</f>
        <v>2.5357820904391238E-5</v>
      </c>
      <c r="K5582" s="3" cm="1">
        <f t="array" ref="K5582">IFERROR(_xlfn.IFS(B5582=2015,J5582*$P$4,B5582=2016,J5582*$P$5,B5582=2017,J5582*$P$6,B5582=2018,J5582*$P$7,B5582=2019,J5582*$P$8,B5582=2020,J5582*$P$9,B5582=2021,J5582*$P$10,B5582=2022,J5582*$P$11),"")</f>
        <v>54279.767040198902</v>
      </c>
      <c r="L5582" s="3">
        <f t="shared" si="88"/>
        <v>103841.3170401989</v>
      </c>
    </row>
    <row r="5583" spans="1:12">
      <c r="A5583">
        <v>4800194</v>
      </c>
      <c r="B5583">
        <v>2022</v>
      </c>
      <c r="D5583" t="s">
        <v>3996</v>
      </c>
      <c r="E5583" t="s">
        <v>3997</v>
      </c>
      <c r="F5583" t="s">
        <v>4101</v>
      </c>
      <c r="G5583" t="s">
        <v>3998</v>
      </c>
      <c r="H5583" s="5">
        <v>53052.509999999995</v>
      </c>
      <c r="I5583">
        <f>IFERROR(VLOOKUP(G5583,'NCES Match'!$A$2:$B$1307,2,FALSE),"")</f>
        <v>4800194</v>
      </c>
      <c r="J5583" cm="1">
        <f t="array" ref="J5583">IFERROR(_xlfn.IFS(B5583=2015,H5583/$O$13,B5583=2016,H5583/$O$14,B5583=2017,H5583/$O$15,B5583=2018,H5583/$O$16,B5583=2019,H5583/$O$17,B5583=2020,H5583/$O$18,B5583=2021,H5583/$O$19,B5583=2022,H5583/$O$20),"")</f>
        <v>2.3302288064838108E-5</v>
      </c>
      <c r="K5583" s="3" cm="1">
        <f t="array" ref="K5583">IFERROR(_xlfn.IFS(B5583=2015,J5583*$P$4,B5583=2016,J5583*$P$5,B5583=2017,J5583*$P$6,B5583=2018,J5583*$P$7,B5583=2019,J5583*$P$8,B5583=2020,J5583*$P$9,B5583=2021,J5583*$P$10,B5583=2022,J5583*$P$11),"")</f>
        <v>50181.081348545493</v>
      </c>
      <c r="L5583" s="3">
        <f t="shared" si="88"/>
        <v>103233.59134854548</v>
      </c>
    </row>
    <row r="5584" spans="1:12">
      <c r="A5584">
        <v>4800194</v>
      </c>
      <c r="B5584">
        <v>2023</v>
      </c>
      <c r="D5584" t="s">
        <v>3996</v>
      </c>
      <c r="E5584" t="s">
        <v>3997</v>
      </c>
      <c r="F5584" t="s">
        <v>4101</v>
      </c>
      <c r="G5584" t="s">
        <v>3998</v>
      </c>
      <c r="H5584" s="5">
        <v>69937.429999999993</v>
      </c>
      <c r="I5584">
        <f>IFERROR(VLOOKUP(G5584,'NCES Match'!$A$2:$B$1307,2,FALSE),"")</f>
        <v>4800194</v>
      </c>
      <c r="J5584" t="str" cm="1">
        <f t="array" ref="J5584">IFERROR(_xlfn.IFS(B5584=2015,H5584/$O$13,B5584=2016,H5584/$O$14,B5584=2017,H5584/$O$15,B5584=2018,H5584/$O$16,B5584=2019,H5584/$O$17,B5584=2020,H5584/$O$18,B5584=2021,H5584/$O$19,B5584=2022,H5584/$O$20),"")</f>
        <v/>
      </c>
      <c r="K5584" s="3" t="str" cm="1">
        <f t="array" ref="K5584">IFERROR(_xlfn.IFS(B5584=2015,J5584*$P$4,B5584=2016,J5584*$P$5,B5584=2017,J5584*$P$6,B5584=2018,J5584*$P$7,B5584=2019,J5584*$P$8,B5584=2020,J5584*$P$9,B5584=2021,J5584*$P$10,B5584=2022,J5584*$P$11),"")</f>
        <v/>
      </c>
      <c r="L5584" s="3">
        <f t="shared" si="88"/>
        <v>69937.429999999993</v>
      </c>
    </row>
    <row r="5585" spans="1:12">
      <c r="A5585">
        <v>4801447</v>
      </c>
      <c r="B5585">
        <v>2015</v>
      </c>
      <c r="C5585" t="s">
        <v>3521</v>
      </c>
      <c r="D5585" t="s">
        <v>3789</v>
      </c>
      <c r="E5585" t="s">
        <v>3790</v>
      </c>
      <c r="G5585" t="s">
        <v>3791</v>
      </c>
      <c r="H5585" s="5">
        <v>39667.51</v>
      </c>
      <c r="I5585">
        <f>IFERROR(VLOOKUP(G5585,'NCES Match'!$A$2:$B$1307,2,FALSE),"")</f>
        <v>4801447</v>
      </c>
      <c r="J5585" cm="1">
        <f t="array" ref="J5585">IFERROR(_xlfn.IFS(B5585=2015,H5585/$O$13,B5585=2016,H5585/$O$14,B5585=2017,H5585/$O$15,B5585=2018,H5585/$O$16,B5585=2019,H5585/$O$17,B5585=2020,H5585/$O$18,B5585=2021,H5585/$O$19,B5585=2022,H5585/$O$20),"")</f>
        <v>3.1075676361454267E-5</v>
      </c>
      <c r="K5585" s="3" cm="1">
        <f t="array" ref="K5585">IFERROR(_xlfn.IFS(B5585=2015,J5585*$P$4,B5585=2016,J5585*$P$5,B5585=2017,J5585*$P$6,B5585=2018,J5585*$P$7,B5585=2019,J5585*$P$8,B5585=2020,J5585*$P$9,B5585=2021,J5585*$P$10,B5585=2022,J5585*$P$11),"")</f>
        <v>49456.410267362153</v>
      </c>
      <c r="L5585" s="3">
        <f t="shared" si="88"/>
        <v>89123.920267362148</v>
      </c>
    </row>
    <row r="5586" spans="1:12">
      <c r="A5586">
        <v>4801447</v>
      </c>
      <c r="B5586">
        <v>2016</v>
      </c>
      <c r="C5586" t="s">
        <v>4104</v>
      </c>
      <c r="D5586" t="s">
        <v>3789</v>
      </c>
      <c r="E5586" t="s">
        <v>3790</v>
      </c>
      <c r="F5586" t="s">
        <v>4101</v>
      </c>
      <c r="G5586" t="s">
        <v>3791</v>
      </c>
      <c r="H5586" s="5">
        <v>45636</v>
      </c>
      <c r="I5586">
        <f>IFERROR(VLOOKUP(G5586,'NCES Match'!$A$2:$B$1307,2,FALSE),"")</f>
        <v>4801447</v>
      </c>
      <c r="J5586" cm="1">
        <f t="array" ref="J5586">IFERROR(_xlfn.IFS(B5586=2015,H5586/$O$13,B5586=2016,H5586/$O$14,B5586=2017,H5586/$O$15,B5586=2018,H5586/$O$16,B5586=2019,H5586/$O$17,B5586=2020,H5586/$O$18,B5586=2021,H5586/$O$19,B5586=2022,H5586/$O$20),"")</f>
        <v>3.2669302251911699E-5</v>
      </c>
      <c r="K5586" s="3" cm="1">
        <f t="array" ref="K5586">IFERROR(_xlfn.IFS(B5586=2015,J5586*$P$4,B5586=2016,J5586*$P$5,B5586=2017,J5586*$P$6,B5586=2018,J5586*$P$7,B5586=2019,J5586*$P$8,B5586=2020,J5586*$P$9,B5586=2021,J5586*$P$10,B5586=2022,J5586*$P$11),"")</f>
        <v>54741.703703660009</v>
      </c>
      <c r="L5586" s="3">
        <f t="shared" si="88"/>
        <v>100377.70370366001</v>
      </c>
    </row>
    <row r="5587" spans="1:12">
      <c r="A5587">
        <v>4801447</v>
      </c>
      <c r="B5587">
        <v>2017</v>
      </c>
      <c r="D5587" t="s">
        <v>3789</v>
      </c>
      <c r="E5587" t="s">
        <v>3790</v>
      </c>
      <c r="F5587" t="s">
        <v>4101</v>
      </c>
      <c r="G5587" t="s">
        <v>3791</v>
      </c>
      <c r="H5587" s="5">
        <v>42847</v>
      </c>
      <c r="I5587">
        <f>IFERROR(VLOOKUP(G5587,'NCES Match'!$A$2:$B$1307,2,FALSE),"")</f>
        <v>4801447</v>
      </c>
      <c r="J5587" cm="1">
        <f t="array" ref="J5587">IFERROR(_xlfn.IFS(B5587=2015,H5587/$O$13,B5587=2016,H5587/$O$14,B5587=2017,H5587/$O$15,B5587=2018,H5587/$O$16,B5587=2019,H5587/$O$17,B5587=2020,H5587/$O$18,B5587=2021,H5587/$O$19,B5587=2022,H5587/$O$20),"")</f>
        <v>2.9540382833323292E-5</v>
      </c>
      <c r="K5587" s="3" cm="1">
        <f t="array" ref="K5587">IFERROR(_xlfn.IFS(B5587=2015,J5587*$P$4,B5587=2016,J5587*$P$5,B5587=2017,J5587*$P$6,B5587=2018,J5587*$P$7,B5587=2019,J5587*$P$8,B5587=2020,J5587*$P$9,B5587=2021,J5587*$P$10,B5587=2022,J5587*$P$11),"")</f>
        <v>50166.890807737473</v>
      </c>
      <c r="L5587" s="3">
        <f t="shared" si="88"/>
        <v>93013.89080773748</v>
      </c>
    </row>
    <row r="5588" spans="1:12">
      <c r="A5588">
        <v>4801447</v>
      </c>
      <c r="B5588">
        <v>2018</v>
      </c>
      <c r="D5588" t="s">
        <v>3789</v>
      </c>
      <c r="E5588" t="s">
        <v>3790</v>
      </c>
      <c r="F5588" t="s">
        <v>4101</v>
      </c>
      <c r="G5588" t="s">
        <v>3791</v>
      </c>
      <c r="H5588" s="5">
        <v>43403</v>
      </c>
      <c r="I5588">
        <f>IFERROR(VLOOKUP(G5588,'NCES Match'!$A$2:$B$1307,2,FALSE),"")</f>
        <v>4801447</v>
      </c>
      <c r="J5588" cm="1">
        <f t="array" ref="J5588">IFERROR(_xlfn.IFS(B5588=2015,H5588/$O$13,B5588=2016,H5588/$O$14,B5588=2017,H5588/$O$15,B5588=2018,H5588/$O$16,B5588=2019,H5588/$O$17,B5588=2020,H5588/$O$18,B5588=2021,H5588/$O$19,B5588=2022,H5588/$O$20),"")</f>
        <v>2.8323011113090662E-5</v>
      </c>
      <c r="K5588" s="3" cm="1">
        <f t="array" ref="K5588">IFERROR(_xlfn.IFS(B5588=2015,J5588*$P$4,B5588=2016,J5588*$P$5,B5588=2017,J5588*$P$6,B5588=2018,J5588*$P$7,B5588=2019,J5588*$P$8,B5588=2020,J5588*$P$9,B5588=2021,J5588*$P$10,B5588=2022,J5588*$P$11),"")</f>
        <v>48626.455026904689</v>
      </c>
      <c r="L5588" s="3">
        <f t="shared" si="88"/>
        <v>92029.455026904689</v>
      </c>
    </row>
    <row r="5589" spans="1:12">
      <c r="A5589">
        <v>4801447</v>
      </c>
      <c r="B5589">
        <v>2019</v>
      </c>
      <c r="D5589" t="s">
        <v>3789</v>
      </c>
      <c r="E5589" t="s">
        <v>3790</v>
      </c>
      <c r="F5589" t="s">
        <v>4101</v>
      </c>
      <c r="G5589" t="s">
        <v>3791</v>
      </c>
      <c r="H5589" s="5">
        <v>49000</v>
      </c>
      <c r="I5589">
        <f>IFERROR(VLOOKUP(G5589,'NCES Match'!$A$2:$B$1307,2,FALSE),"")</f>
        <v>4801447</v>
      </c>
      <c r="J5589" cm="1">
        <f t="array" ref="J5589">IFERROR(_xlfn.IFS(B5589=2015,H5589/$O$13,B5589=2016,H5589/$O$14,B5589=2017,H5589/$O$15,B5589=2018,H5589/$O$16,B5589=2019,H5589/$O$17,B5589=2020,H5589/$O$18,B5589=2021,H5589/$O$19,B5589=2022,H5589/$O$20),"")</f>
        <v>3.1025821305632338E-5</v>
      </c>
      <c r="K5589" s="3" cm="1">
        <f t="array" ref="K5589">IFERROR(_xlfn.IFS(B5589=2015,J5589*$P$4,B5589=2016,J5589*$P$5,B5589=2017,J5589*$P$6,B5589=2018,J5589*$P$7,B5589=2019,J5589*$P$8,B5589=2020,J5589*$P$9,B5589=2021,J5589*$P$10,B5589=2022,J5589*$P$11),"")</f>
        <v>53920.580556611923</v>
      </c>
      <c r="L5589" s="3">
        <f t="shared" si="88"/>
        <v>102920.58055661192</v>
      </c>
    </row>
    <row r="5590" spans="1:12">
      <c r="A5590">
        <v>4801447</v>
      </c>
      <c r="B5590">
        <v>2020</v>
      </c>
      <c r="D5590" t="s">
        <v>3789</v>
      </c>
      <c r="E5590" t="s">
        <v>3790</v>
      </c>
      <c r="F5590" t="s">
        <v>4230</v>
      </c>
      <c r="G5590" t="s">
        <v>3791</v>
      </c>
      <c r="H5590" s="5">
        <v>92500</v>
      </c>
      <c r="I5590">
        <f>IFERROR(VLOOKUP(G5590,'NCES Match'!$A$2:$B$1307,2,FALSE),"")</f>
        <v>4801447</v>
      </c>
      <c r="J5590" cm="1">
        <f t="array" ref="J5590">IFERROR(_xlfn.IFS(B5590=2015,H5590/$O$13,B5590=2016,H5590/$O$14,B5590=2017,H5590/$O$15,B5590=2018,H5590/$O$16,B5590=2019,H5590/$O$17,B5590=2020,H5590/$O$18,B5590=2021,H5590/$O$19,B5590=2022,H5590/$O$20),"")</f>
        <v>5.0126449550639384E-5</v>
      </c>
      <c r="K5590" s="3" cm="1">
        <f t="array" ref="K5590">IFERROR(_xlfn.IFS(B5590=2015,J5590*$P$4,B5590=2016,J5590*$P$5,B5590=2017,J5590*$P$6,B5590=2018,J5590*$P$7,B5590=2019,J5590*$P$8,B5590=2020,J5590*$P$9,B5590=2021,J5590*$P$10,B5590=2022,J5590*$P$11),"")</f>
        <v>105666.6967587033</v>
      </c>
      <c r="L5590" s="3">
        <f t="shared" si="88"/>
        <v>198166.6967587033</v>
      </c>
    </row>
    <row r="5591" spans="1:12">
      <c r="A5591">
        <v>4801447</v>
      </c>
      <c r="B5591">
        <v>2021</v>
      </c>
      <c r="D5591" t="s">
        <v>3789</v>
      </c>
      <c r="E5591" t="s">
        <v>3790</v>
      </c>
      <c r="F5591" t="s">
        <v>4101</v>
      </c>
      <c r="G5591" t="s">
        <v>3791</v>
      </c>
      <c r="H5591" s="5">
        <v>162471.70000000001</v>
      </c>
      <c r="I5591">
        <f>IFERROR(VLOOKUP(G5591,'NCES Match'!$A$2:$B$1307,2,FALSE),"")</f>
        <v>4801447</v>
      </c>
      <c r="J5591" cm="1">
        <f t="array" ref="J5591">IFERROR(_xlfn.IFS(B5591=2015,H5591/$O$13,B5591=2016,H5591/$O$14,B5591=2017,H5591/$O$15,B5591=2018,H5591/$O$16,B5591=2019,H5591/$O$17,B5591=2020,H5591/$O$18,B5591=2021,H5591/$O$19,B5591=2022,H5591/$O$20),"")</f>
        <v>8.3127510552676056E-5</v>
      </c>
      <c r="K5591" s="3" cm="1">
        <f t="array" ref="K5591">IFERROR(_xlfn.IFS(B5591=2015,J5591*$P$4,B5591=2016,J5591*$P$5,B5591=2017,J5591*$P$6,B5591=2018,J5591*$P$7,B5591=2019,J5591*$P$8,B5591=2020,J5591*$P$9,B5591=2021,J5591*$P$10,B5591=2022,J5591*$P$11),"")</f>
        <v>177938.86645242298</v>
      </c>
      <c r="L5591" s="3">
        <f t="shared" si="88"/>
        <v>340410.56645242299</v>
      </c>
    </row>
    <row r="5592" spans="1:12">
      <c r="A5592">
        <v>4801447</v>
      </c>
      <c r="B5592">
        <v>2022</v>
      </c>
      <c r="D5592" t="s">
        <v>3789</v>
      </c>
      <c r="E5592" t="s">
        <v>3790</v>
      </c>
      <c r="F5592" t="s">
        <v>4101</v>
      </c>
      <c r="G5592" t="s">
        <v>3791</v>
      </c>
      <c r="H5592" s="5">
        <v>187437</v>
      </c>
      <c r="I5592">
        <f>IFERROR(VLOOKUP(G5592,'NCES Match'!$A$2:$B$1307,2,FALSE),"")</f>
        <v>4801447</v>
      </c>
      <c r="J5592" cm="1">
        <f t="array" ref="J5592">IFERROR(_xlfn.IFS(B5592=2015,H5592/$O$13,B5592=2016,H5592/$O$14,B5592=2017,H5592/$O$15,B5592=2018,H5592/$O$16,B5592=2019,H5592/$O$17,B5592=2020,H5592/$O$18,B5592=2021,H5592/$O$19,B5592=2022,H5592/$O$20),"")</f>
        <v>8.2328073978197471E-5</v>
      </c>
      <c r="K5592" s="3" cm="1">
        <f t="array" ref="K5592">IFERROR(_xlfn.IFS(B5592=2015,J5592*$P$4,B5592=2016,J5592*$P$5,B5592=2017,J5592*$P$6,B5592=2018,J5592*$P$7,B5592=2019,J5592*$P$8,B5592=2020,J5592*$P$9,B5592=2021,J5592*$P$10,B5592=2022,J5592*$P$11),"")</f>
        <v>177292.10822875905</v>
      </c>
      <c r="L5592" s="3">
        <f t="shared" si="88"/>
        <v>364729.10822875903</v>
      </c>
    </row>
    <row r="5593" spans="1:12">
      <c r="A5593">
        <v>4801447</v>
      </c>
      <c r="B5593">
        <v>2023</v>
      </c>
      <c r="D5593" t="s">
        <v>3789</v>
      </c>
      <c r="E5593" t="s">
        <v>3790</v>
      </c>
      <c r="F5593" t="s">
        <v>4101</v>
      </c>
      <c r="G5593" t="s">
        <v>3791</v>
      </c>
      <c r="H5593" s="5">
        <v>247811.17</v>
      </c>
      <c r="I5593">
        <f>IFERROR(VLOOKUP(G5593,'NCES Match'!$A$2:$B$1307,2,FALSE),"")</f>
        <v>4801447</v>
      </c>
      <c r="J5593" t="str" cm="1">
        <f t="array" ref="J5593">IFERROR(_xlfn.IFS(B5593=2015,H5593/$O$13,B5593=2016,H5593/$O$14,B5593=2017,H5593/$O$15,B5593=2018,H5593/$O$16,B5593=2019,H5593/$O$17,B5593=2020,H5593/$O$18,B5593=2021,H5593/$O$19,B5593=2022,H5593/$O$20),"")</f>
        <v/>
      </c>
      <c r="K5593" s="3" t="str" cm="1">
        <f t="array" ref="K5593">IFERROR(_xlfn.IFS(B5593=2015,J5593*$P$4,B5593=2016,J5593*$P$5,B5593=2017,J5593*$P$6,B5593=2018,J5593*$P$7,B5593=2019,J5593*$P$8,B5593=2020,J5593*$P$9,B5593=2021,J5593*$P$10,B5593=2022,J5593*$P$11),"")</f>
        <v/>
      </c>
      <c r="L5593" s="3">
        <f t="shared" si="88"/>
        <v>247811.17</v>
      </c>
    </row>
    <row r="5594" spans="1:12">
      <c r="A5594">
        <v>4801474</v>
      </c>
      <c r="B5594">
        <v>2023</v>
      </c>
      <c r="D5594" t="s">
        <v>4399</v>
      </c>
      <c r="E5594" t="s">
        <v>4400</v>
      </c>
      <c r="F5594" t="s">
        <v>4101</v>
      </c>
      <c r="G5594" t="s">
        <v>4401</v>
      </c>
      <c r="H5594" s="5">
        <v>120600.58</v>
      </c>
      <c r="I5594">
        <f>IFERROR(VLOOKUP(G5594,'NCES Match'!$A$2:$B$1307,2,FALSE),"")</f>
        <v>4801474</v>
      </c>
      <c r="J5594" t="str" cm="1">
        <f t="array" ref="J5594">IFERROR(_xlfn.IFS(B5594=2015,H5594/$O$13,B5594=2016,H5594/$O$14,B5594=2017,H5594/$O$15,B5594=2018,H5594/$O$16,B5594=2019,H5594/$O$17,B5594=2020,H5594/$O$18,B5594=2021,H5594/$O$19,B5594=2022,H5594/$O$20),"")</f>
        <v/>
      </c>
      <c r="K5594" s="3" t="str" cm="1">
        <f t="array" ref="K5594">IFERROR(_xlfn.IFS(B5594=2015,J5594*$P$4,B5594=2016,J5594*$P$5,B5594=2017,J5594*$P$6,B5594=2018,J5594*$P$7,B5594=2019,J5594*$P$8,B5594=2020,J5594*$P$9,B5594=2021,J5594*$P$10,B5594=2022,J5594*$P$11),"")</f>
        <v/>
      </c>
      <c r="L5594" s="3">
        <f t="shared" si="88"/>
        <v>120600.58</v>
      </c>
    </row>
    <row r="5595" spans="1:12">
      <c r="A5595">
        <v>4838970</v>
      </c>
      <c r="B5595">
        <v>2015</v>
      </c>
      <c r="C5595" t="s">
        <v>381</v>
      </c>
      <c r="D5595" t="s">
        <v>2908</v>
      </c>
      <c r="E5595" t="s">
        <v>2909</v>
      </c>
      <c r="G5595" t="s">
        <v>2910</v>
      </c>
      <c r="H5595" s="5">
        <v>1375923.33</v>
      </c>
      <c r="I5595">
        <f>IFERROR(VLOOKUP(G5595,'NCES Match'!$A$2:$B$1307,2,FALSE),"")</f>
        <v>4838970</v>
      </c>
      <c r="J5595" cm="1">
        <f t="array" ref="J5595">IFERROR(_xlfn.IFS(B5595=2015,H5595/$O$13,B5595=2016,H5595/$O$14,B5595=2017,H5595/$O$15,B5595=2018,H5595/$O$16,B5595=2019,H5595/$O$17,B5595=2020,H5595/$O$18,B5595=2021,H5595/$O$19,B5595=2022,H5595/$O$20),"")</f>
        <v>1.0779035059486828E-3</v>
      </c>
      <c r="K5595" s="3" cm="1">
        <f t="array" ref="K5595">IFERROR(_xlfn.IFS(B5595=2015,J5595*$P$4,B5595=2016,J5595*$P$5,B5595=2017,J5595*$P$6,B5595=2018,J5595*$P$7,B5595=2019,J5595*$P$8,B5595=2020,J5595*$P$9,B5595=2021,J5595*$P$10,B5595=2022,J5595*$P$11),"")</f>
        <v>1715465.0923366533</v>
      </c>
      <c r="L5595" s="3">
        <f t="shared" si="88"/>
        <v>3091388.4223366533</v>
      </c>
    </row>
    <row r="5596" spans="1:12">
      <c r="A5596">
        <v>4838970</v>
      </c>
      <c r="B5596">
        <v>2016</v>
      </c>
      <c r="C5596" t="s">
        <v>4102</v>
      </c>
      <c r="D5596" t="s">
        <v>2908</v>
      </c>
      <c r="E5596" t="s">
        <v>2909</v>
      </c>
      <c r="F5596" t="s">
        <v>4101</v>
      </c>
      <c r="G5596" t="s">
        <v>2910</v>
      </c>
      <c r="H5596" s="5">
        <v>1434285</v>
      </c>
      <c r="I5596">
        <f>IFERROR(VLOOKUP(G5596,'NCES Match'!$A$2:$B$1307,2,FALSE),"")</f>
        <v>4838970</v>
      </c>
      <c r="J5596" cm="1">
        <f t="array" ref="J5596">IFERROR(_xlfn.IFS(B5596=2015,H5596/$O$13,B5596=2016,H5596/$O$14,B5596=2017,H5596/$O$15,B5596=2018,H5596/$O$16,B5596=2019,H5596/$O$17,B5596=2020,H5596/$O$18,B5596=2021,H5596/$O$19,B5596=2022,H5596/$O$20),"")</f>
        <v>1.0267571693483909E-3</v>
      </c>
      <c r="K5596" s="3" cm="1">
        <f t="array" ref="K5596">IFERROR(_xlfn.IFS(B5596=2015,J5596*$P$4,B5596=2016,J5596*$P$5,B5596=2017,J5596*$P$6,B5596=2018,J5596*$P$7,B5596=2019,J5596*$P$8,B5596=2020,J5596*$P$9,B5596=2021,J5596*$P$10,B5596=2022,J5596*$P$11),"")</f>
        <v>1720466.3970681916</v>
      </c>
      <c r="L5596" s="3">
        <f t="shared" si="88"/>
        <v>3154751.3970681913</v>
      </c>
    </row>
    <row r="5597" spans="1:12">
      <c r="A5597">
        <v>4838970</v>
      </c>
      <c r="B5597">
        <v>2017</v>
      </c>
      <c r="D5597" t="s">
        <v>2908</v>
      </c>
      <c r="E5597" t="s">
        <v>2909</v>
      </c>
      <c r="F5597" t="s">
        <v>4101</v>
      </c>
      <c r="G5597" t="s">
        <v>2910</v>
      </c>
      <c r="H5597" s="5">
        <v>1565407</v>
      </c>
      <c r="I5597">
        <f>IFERROR(VLOOKUP(G5597,'NCES Match'!$A$2:$B$1307,2,FALSE),"")</f>
        <v>4838970</v>
      </c>
      <c r="J5597" cm="1">
        <f t="array" ref="J5597">IFERROR(_xlfn.IFS(B5597=2015,H5597/$O$13,B5597=2016,H5597/$O$14,B5597=2017,H5597/$O$15,B5597=2018,H5597/$O$16,B5597=2019,H5597/$O$17,B5597=2020,H5597/$O$18,B5597=2021,H5597/$O$19,B5597=2022,H5597/$O$20),"")</f>
        <v>1.0792522713367124E-3</v>
      </c>
      <c r="K5597" s="3" cm="1">
        <f t="array" ref="K5597">IFERROR(_xlfn.IFS(B5597=2015,J5597*$P$4,B5597=2016,J5597*$P$5,B5597=2017,J5597*$P$6,B5597=2018,J5597*$P$7,B5597=2019,J5597*$P$8,B5597=2020,J5597*$P$9,B5597=2021,J5597*$P$10,B5597=2022,J5597*$P$11),"")</f>
        <v>1832837.8191861247</v>
      </c>
      <c r="L5597" s="3">
        <f t="shared" si="88"/>
        <v>3398244.819186125</v>
      </c>
    </row>
    <row r="5598" spans="1:12">
      <c r="A5598">
        <v>4838970</v>
      </c>
      <c r="B5598">
        <v>2018</v>
      </c>
      <c r="D5598" t="s">
        <v>2908</v>
      </c>
      <c r="E5598" t="s">
        <v>2909</v>
      </c>
      <c r="F5598" t="s">
        <v>4101</v>
      </c>
      <c r="G5598" t="s">
        <v>2910</v>
      </c>
      <c r="H5598" s="5">
        <v>1707932</v>
      </c>
      <c r="I5598">
        <f>IFERROR(VLOOKUP(G5598,'NCES Match'!$A$2:$B$1307,2,FALSE),"")</f>
        <v>4838970</v>
      </c>
      <c r="J5598" cm="1">
        <f t="array" ref="J5598">IFERROR(_xlfn.IFS(B5598=2015,H5598/$O$13,B5598=2016,H5598/$O$14,B5598=2017,H5598/$O$15,B5598=2018,H5598/$O$16,B5598=2019,H5598/$O$17,B5598=2020,H5598/$O$18,B5598=2021,H5598/$O$19,B5598=2022,H5598/$O$20),"")</f>
        <v>1.1145261160842145E-3</v>
      </c>
      <c r="K5598" s="3" cm="1">
        <f t="array" ref="K5598">IFERROR(_xlfn.IFS(B5598=2015,J5598*$P$4,B5598=2016,J5598*$P$5,B5598=2017,J5598*$P$6,B5598=2018,J5598*$P$7,B5598=2019,J5598*$P$8,B5598=2020,J5598*$P$9,B5598=2021,J5598*$P$10,B5598=2022,J5598*$P$11),"")</f>
        <v>1913477.8376382135</v>
      </c>
      <c r="L5598" s="3">
        <f t="shared" si="88"/>
        <v>3621409.8376382133</v>
      </c>
    </row>
    <row r="5599" spans="1:12">
      <c r="A5599">
        <v>4838970</v>
      </c>
      <c r="B5599">
        <v>2019</v>
      </c>
      <c r="D5599" t="s">
        <v>2908</v>
      </c>
      <c r="E5599" t="s">
        <v>2909</v>
      </c>
      <c r="F5599" t="s">
        <v>4101</v>
      </c>
      <c r="G5599" t="s">
        <v>2910</v>
      </c>
      <c r="H5599" s="5">
        <v>1861284</v>
      </c>
      <c r="I5599">
        <f>IFERROR(VLOOKUP(G5599,'NCES Match'!$A$2:$B$1307,2,FALSE),"")</f>
        <v>4838970</v>
      </c>
      <c r="J5599" cm="1">
        <f t="array" ref="J5599">IFERROR(_xlfn.IFS(B5599=2015,H5599/$O$13,B5599=2016,H5599/$O$14,B5599=2017,H5599/$O$15,B5599=2018,H5599/$O$16,B5599=2019,H5599/$O$17,B5599=2020,H5599/$O$18,B5599=2021,H5599/$O$19,B5599=2022,H5599/$O$20),"")</f>
        <v>1.1785278527149505E-3</v>
      </c>
      <c r="K5599" s="3" cm="1">
        <f t="array" ref="K5599">IFERROR(_xlfn.IFS(B5599=2015,J5599*$P$4,B5599=2016,J5599*$P$5,B5599=2017,J5599*$P$6,B5599=2018,J5599*$P$7,B5599=2019,J5599*$P$8,B5599=2020,J5599*$P$9,B5599=2021,J5599*$P$10,B5599=2022,J5599*$P$11),"")</f>
        <v>2048194.1604231196</v>
      </c>
      <c r="L5599" s="3">
        <f t="shared" si="88"/>
        <v>3909478.1604231196</v>
      </c>
    </row>
    <row r="5600" spans="1:12">
      <c r="A5600">
        <v>4838970</v>
      </c>
      <c r="B5600">
        <v>2020</v>
      </c>
      <c r="D5600" t="s">
        <v>2908</v>
      </c>
      <c r="E5600" t="s">
        <v>2909</v>
      </c>
      <c r="F5600" t="s">
        <v>4230</v>
      </c>
      <c r="G5600" t="s">
        <v>2910</v>
      </c>
      <c r="H5600" s="5">
        <v>1910275</v>
      </c>
      <c r="I5600">
        <f>IFERROR(VLOOKUP(G5600,'NCES Match'!$A$2:$B$1307,2,FALSE),"")</f>
        <v>4838970</v>
      </c>
      <c r="J5600" cm="1">
        <f t="array" ref="J5600">IFERROR(_xlfn.IFS(B5600=2015,H5600/$O$13,B5600=2016,H5600/$O$14,B5600=2017,H5600/$O$15,B5600=2018,H5600/$O$16,B5600=2019,H5600/$O$17,B5600=2020,H5600/$O$18,B5600=2021,H5600/$O$19,B5600=2022,H5600/$O$20),"")</f>
        <v>1.0351924693551098E-3</v>
      </c>
      <c r="K5600" s="3" cm="1">
        <f t="array" ref="K5600">IFERROR(_xlfn.IFS(B5600=2015,J5600*$P$4,B5600=2016,J5600*$P$5,B5600=2017,J5600*$P$6,B5600=2018,J5600*$P$7,B5600=2019,J5600*$P$8,B5600=2020,J5600*$P$9,B5600=2021,J5600*$P$10,B5600=2022,J5600*$P$11),"")</f>
        <v>2182188.6394673726</v>
      </c>
      <c r="L5600" s="3">
        <f t="shared" si="88"/>
        <v>4092463.6394673726</v>
      </c>
    </row>
    <row r="5601" spans="1:12">
      <c r="A5601">
        <v>4838970</v>
      </c>
      <c r="B5601">
        <v>2021</v>
      </c>
      <c r="D5601" t="s">
        <v>2908</v>
      </c>
      <c r="E5601" t="s">
        <v>2909</v>
      </c>
      <c r="F5601" t="s">
        <v>4101</v>
      </c>
      <c r="G5601" t="s">
        <v>2910</v>
      </c>
      <c r="H5601" s="5">
        <v>1932683.39</v>
      </c>
      <c r="I5601">
        <f>IFERROR(VLOOKUP(G5601,'NCES Match'!$A$2:$B$1307,2,FALSE),"")</f>
        <v>4838970</v>
      </c>
      <c r="J5601" cm="1">
        <f t="array" ref="J5601">IFERROR(_xlfn.IFS(B5601=2015,H5601/$O$13,B5601=2016,H5601/$O$14,B5601=2017,H5601/$O$15,B5601=2018,H5601/$O$16,B5601=2019,H5601/$O$17,B5601=2020,H5601/$O$18,B5601=2021,H5601/$O$19,B5601=2022,H5601/$O$20),"")</f>
        <v>9.8884395803827208E-4</v>
      </c>
      <c r="K5601" s="3" cm="1">
        <f t="array" ref="K5601">IFERROR(_xlfn.IFS(B5601=2015,J5601*$P$4,B5601=2016,J5601*$P$5,B5601=2017,J5601*$P$6,B5601=2018,J5601*$P$7,B5601=2019,J5601*$P$8,B5601=2020,J5601*$P$9,B5601=2021,J5601*$P$10,B5601=2022,J5601*$P$11),"")</f>
        <v>2116673.1906419769</v>
      </c>
      <c r="L5601" s="3">
        <f t="shared" si="88"/>
        <v>4049356.5806419766</v>
      </c>
    </row>
    <row r="5602" spans="1:12">
      <c r="A5602">
        <v>4838970</v>
      </c>
      <c r="B5602">
        <v>2022</v>
      </c>
      <c r="D5602" t="s">
        <v>2908</v>
      </c>
      <c r="E5602" t="s">
        <v>2909</v>
      </c>
      <c r="F5602" t="s">
        <v>4101</v>
      </c>
      <c r="G5602" t="s">
        <v>2910</v>
      </c>
      <c r="H5602" s="5">
        <v>2460574.9</v>
      </c>
      <c r="I5602">
        <f>IFERROR(VLOOKUP(G5602,'NCES Match'!$A$2:$B$1307,2,FALSE),"")</f>
        <v>4838970</v>
      </c>
      <c r="J5602" cm="1">
        <f t="array" ref="J5602">IFERROR(_xlfn.IFS(B5602=2015,H5602/$O$13,B5602=2016,H5602/$O$14,B5602=2017,H5602/$O$15,B5602=2018,H5602/$O$16,B5602=2019,H5602/$O$17,B5602=2020,H5602/$O$18,B5602=2021,H5602/$O$19,B5602=2022,H5602/$O$20),"")</f>
        <v>1.0807598947704872E-3</v>
      </c>
      <c r="K5602" s="3" cm="1">
        <f t="array" ref="K5602">IFERROR(_xlfn.IFS(B5602=2015,J5602*$P$4,B5602=2016,J5602*$P$5,B5602=2017,J5602*$P$6,B5602=2018,J5602*$P$7,B5602=2019,J5602*$P$8,B5602=2020,J5602*$P$9,B5602=2021,J5602*$P$10,B5602=2022,J5602*$P$11),"")</f>
        <v>2327398.0669545927</v>
      </c>
      <c r="L5602" s="3">
        <f t="shared" si="88"/>
        <v>4787972.9669545926</v>
      </c>
    </row>
    <row r="5603" spans="1:12">
      <c r="A5603">
        <v>4838970</v>
      </c>
      <c r="B5603">
        <v>2023</v>
      </c>
      <c r="D5603" t="s">
        <v>2908</v>
      </c>
      <c r="E5603" t="s">
        <v>2909</v>
      </c>
      <c r="F5603" t="s">
        <v>4101</v>
      </c>
      <c r="G5603" t="s">
        <v>2910</v>
      </c>
      <c r="H5603" s="5">
        <v>2541620.81</v>
      </c>
      <c r="I5603">
        <f>IFERROR(VLOOKUP(G5603,'NCES Match'!$A$2:$B$1307,2,FALSE),"")</f>
        <v>4838970</v>
      </c>
      <c r="J5603" t="str" cm="1">
        <f t="array" ref="J5603">IFERROR(_xlfn.IFS(B5603=2015,H5603/$O$13,B5603=2016,H5603/$O$14,B5603=2017,H5603/$O$15,B5603=2018,H5603/$O$16,B5603=2019,H5603/$O$17,B5603=2020,H5603/$O$18,B5603=2021,H5603/$O$19,B5603=2022,H5603/$O$20),"")</f>
        <v/>
      </c>
      <c r="K5603" s="3" t="str" cm="1">
        <f t="array" ref="K5603">IFERROR(_xlfn.IFS(B5603=2015,J5603*$P$4,B5603=2016,J5603*$P$5,B5603=2017,J5603*$P$6,B5603=2018,J5603*$P$7,B5603=2019,J5603*$P$8,B5603=2020,J5603*$P$9,B5603=2021,J5603*$P$10,B5603=2022,J5603*$P$11),"")</f>
        <v/>
      </c>
      <c r="L5603" s="3">
        <f t="shared" si="88"/>
        <v>2541620.81</v>
      </c>
    </row>
    <row r="5604" spans="1:12">
      <c r="A5604">
        <v>4800008</v>
      </c>
      <c r="B5604">
        <v>2015</v>
      </c>
      <c r="C5604" t="s">
        <v>381</v>
      </c>
      <c r="D5604" t="s">
        <v>1182</v>
      </c>
      <c r="E5604" t="s">
        <v>1183</v>
      </c>
      <c r="G5604" t="s">
        <v>1184</v>
      </c>
      <c r="H5604" s="5">
        <v>755194.2</v>
      </c>
      <c r="I5604">
        <f>IFERROR(VLOOKUP(G5604,'NCES Match'!$A$2:$B$1307,2,FALSE),"")</f>
        <v>4800008</v>
      </c>
      <c r="J5604" cm="1">
        <f t="array" ref="J5604">IFERROR(_xlfn.IFS(B5604=2015,H5604/$O$13,B5604=2016,H5604/$O$14,B5604=2017,H5604/$O$15,B5604=2018,H5604/$O$16,B5604=2019,H5604/$O$17,B5604=2020,H5604/$O$18,B5604=2021,H5604/$O$19,B5604=2022,H5604/$O$20),"")</f>
        <v>5.9162197348024516E-4</v>
      </c>
      <c r="K5604" s="3" cm="1">
        <f t="array" ref="K5604">IFERROR(_xlfn.IFS(B5604=2015,J5604*$P$4,B5604=2016,J5604*$P$5,B5604=2017,J5604*$P$6,B5604=2018,J5604*$P$7,B5604=2019,J5604*$P$8,B5604=2020,J5604*$P$9,B5604=2021,J5604*$P$10,B5604=2022,J5604*$P$11),"")</f>
        <v>941556.3060734676</v>
      </c>
      <c r="L5604" s="3">
        <f t="shared" si="88"/>
        <v>1696750.5060734674</v>
      </c>
    </row>
    <row r="5605" spans="1:12">
      <c r="A5605">
        <v>4800008</v>
      </c>
      <c r="B5605">
        <v>2016</v>
      </c>
      <c r="C5605" t="s">
        <v>4102</v>
      </c>
      <c r="D5605" t="s">
        <v>1182</v>
      </c>
      <c r="E5605" t="s">
        <v>1183</v>
      </c>
      <c r="F5605" t="s">
        <v>4101</v>
      </c>
      <c r="G5605" t="s">
        <v>1184</v>
      </c>
      <c r="H5605" s="5">
        <v>817947</v>
      </c>
      <c r="I5605">
        <f>IFERROR(VLOOKUP(G5605,'NCES Match'!$A$2:$B$1307,2,FALSE),"")</f>
        <v>4800008</v>
      </c>
      <c r="J5605" cm="1">
        <f t="array" ref="J5605">IFERROR(_xlfn.IFS(B5605=2015,H5605/$O$13,B5605=2016,H5605/$O$14,B5605=2017,H5605/$O$15,B5605=2018,H5605/$O$16,B5605=2019,H5605/$O$17,B5605=2020,H5605/$O$18,B5605=2021,H5605/$O$19,B5605=2022,H5605/$O$20),"")</f>
        <v>5.8554119048655488E-4</v>
      </c>
      <c r="K5605" s="3" cm="1">
        <f t="array" ref="K5605">IFERROR(_xlfn.IFS(B5605=2015,J5605*$P$4,B5605=2016,J5605*$P$5,B5605=2017,J5605*$P$6,B5605=2018,J5605*$P$7,B5605=2019,J5605*$P$8,B5605=2020,J5605*$P$9,B5605=2021,J5605*$P$10,B5605=2022,J5605*$P$11),"")</f>
        <v>981151.11577039165</v>
      </c>
      <c r="L5605" s="3">
        <f t="shared" si="88"/>
        <v>1799098.1157703917</v>
      </c>
    </row>
    <row r="5606" spans="1:12">
      <c r="A5606">
        <v>4800008</v>
      </c>
      <c r="B5606">
        <v>2017</v>
      </c>
      <c r="D5606" t="s">
        <v>1182</v>
      </c>
      <c r="E5606" t="s">
        <v>1183</v>
      </c>
      <c r="F5606" t="s">
        <v>4101</v>
      </c>
      <c r="G5606" t="s">
        <v>1184</v>
      </c>
      <c r="H5606" s="5">
        <v>859180</v>
      </c>
      <c r="I5606">
        <f>IFERROR(VLOOKUP(G5606,'NCES Match'!$A$2:$B$1307,2,FALSE),"")</f>
        <v>4800008</v>
      </c>
      <c r="J5606" cm="1">
        <f t="array" ref="J5606">IFERROR(_xlfn.IFS(B5606=2015,H5606/$O$13,B5606=2016,H5606/$O$14,B5606=2017,H5606/$O$15,B5606=2018,H5606/$O$16,B5606=2019,H5606/$O$17,B5606=2020,H5606/$O$18,B5606=2021,H5606/$O$19,B5606=2022,H5606/$O$20),"")</f>
        <v>5.9235199950369234E-4</v>
      </c>
      <c r="K5606" s="3" cm="1">
        <f t="array" ref="K5606">IFERROR(_xlfn.IFS(B5606=2015,J5606*$P$4,B5606=2016,J5606*$P$5,B5606=2017,J5606*$P$6,B5606=2018,J5606*$P$7,B5606=2019,J5606*$P$8,B5606=2020,J5606*$P$9,B5606=2021,J5606*$P$10,B5606=2022,J5606*$P$11),"")</f>
        <v>1005960.4930144906</v>
      </c>
      <c r="L5606" s="3">
        <f t="shared" si="88"/>
        <v>1865140.4930144907</v>
      </c>
    </row>
    <row r="5607" spans="1:12">
      <c r="A5607">
        <v>4800008</v>
      </c>
      <c r="B5607">
        <v>2018</v>
      </c>
      <c r="D5607" t="s">
        <v>1182</v>
      </c>
      <c r="E5607" t="s">
        <v>1183</v>
      </c>
      <c r="F5607" t="s">
        <v>4101</v>
      </c>
      <c r="G5607" t="s">
        <v>1184</v>
      </c>
      <c r="H5607" s="5">
        <v>1039148</v>
      </c>
      <c r="I5607">
        <f>IFERROR(VLOOKUP(G5607,'NCES Match'!$A$2:$B$1307,2,FALSE),"")</f>
        <v>4800008</v>
      </c>
      <c r="J5607" cm="1">
        <f t="array" ref="J5607">IFERROR(_xlfn.IFS(B5607=2015,H5607/$O$13,B5607=2016,H5607/$O$14,B5607=2017,H5607/$O$15,B5607=2018,H5607/$O$16,B5607=2019,H5607/$O$17,B5607=2020,H5607/$O$18,B5607=2021,H5607/$O$19,B5607=2022,H5607/$O$20),"")</f>
        <v>6.7810520821477629E-4</v>
      </c>
      <c r="K5607" s="3" cm="1">
        <f t="array" ref="K5607">IFERROR(_xlfn.IFS(B5607=2015,J5607*$P$4,B5607=2016,J5607*$P$5,B5607=2017,J5607*$P$6,B5607=2018,J5607*$P$7,B5607=2019,J5607*$P$8,B5607=2020,J5607*$P$9,B5607=2021,J5607*$P$10,B5607=2022,J5607*$P$11),"")</f>
        <v>1164207.1628297111</v>
      </c>
      <c r="L5607" s="3">
        <f t="shared" si="88"/>
        <v>2203355.1628297111</v>
      </c>
    </row>
    <row r="5608" spans="1:12">
      <c r="A5608">
        <v>4800008</v>
      </c>
      <c r="B5608">
        <v>2019</v>
      </c>
      <c r="D5608" t="s">
        <v>1182</v>
      </c>
      <c r="E5608" t="s">
        <v>1183</v>
      </c>
      <c r="F5608" t="s">
        <v>4101</v>
      </c>
      <c r="G5608" t="s">
        <v>1184</v>
      </c>
      <c r="H5608" s="5">
        <v>1189234</v>
      </c>
      <c r="I5608">
        <f>IFERROR(VLOOKUP(G5608,'NCES Match'!$A$2:$B$1307,2,FALSE),"")</f>
        <v>4800008</v>
      </c>
      <c r="J5608" cm="1">
        <f t="array" ref="J5608">IFERROR(_xlfn.IFS(B5608=2015,H5608/$O$13,B5608=2016,H5608/$O$14,B5608=2017,H5608/$O$15,B5608=2018,H5608/$O$16,B5608=2019,H5608/$O$17,B5608=2020,H5608/$O$18,B5608=2021,H5608/$O$19,B5608=2022,H5608/$O$20),"")</f>
        <v>7.5299921580780334E-4</v>
      </c>
      <c r="K5608" s="3" cm="1">
        <f t="array" ref="K5608">IFERROR(_xlfn.IFS(B5608=2015,J5608*$P$4,B5608=2016,J5608*$P$5,B5608=2017,J5608*$P$6,B5608=2018,J5608*$P$7,B5608=2019,J5608*$P$8,B5608=2020,J5608*$P$9,B5608=2021,J5608*$P$10,B5608=2022,J5608*$P$11),"")</f>
        <v>1308656.8917890168</v>
      </c>
      <c r="L5608" s="3">
        <f t="shared" si="88"/>
        <v>2497890.8917890168</v>
      </c>
    </row>
    <row r="5609" spans="1:12">
      <c r="A5609">
        <v>4800008</v>
      </c>
      <c r="B5609">
        <v>2020</v>
      </c>
      <c r="D5609" t="s">
        <v>1182</v>
      </c>
      <c r="E5609" t="s">
        <v>1183</v>
      </c>
      <c r="F5609" t="s">
        <v>4230</v>
      </c>
      <c r="G5609" t="s">
        <v>1184</v>
      </c>
      <c r="H5609" s="5">
        <v>1213578</v>
      </c>
      <c r="I5609">
        <f>IFERROR(VLOOKUP(G5609,'NCES Match'!$A$2:$B$1307,2,FALSE),"")</f>
        <v>4800008</v>
      </c>
      <c r="J5609" cm="1">
        <f t="array" ref="J5609">IFERROR(_xlfn.IFS(B5609=2015,H5609/$O$13,B5609=2016,H5609/$O$14,B5609=2017,H5609/$O$15,B5609=2018,H5609/$O$16,B5609=2019,H5609/$O$17,B5609=2020,H5609/$O$18,B5609=2021,H5609/$O$19,B5609=2022,H5609/$O$20),"")</f>
        <v>6.5764709613800915E-4</v>
      </c>
      <c r="K5609" s="3" cm="1">
        <f t="array" ref="K5609">IFERROR(_xlfn.IFS(B5609=2015,J5609*$P$4,B5609=2016,J5609*$P$5,B5609=2017,J5609*$P$6,B5609=2018,J5609*$P$7,B5609=2019,J5609*$P$8,B5609=2020,J5609*$P$9,B5609=2021,J5609*$P$10,B5609=2022,J5609*$P$11),"")</f>
        <v>1386321.9299354989</v>
      </c>
      <c r="L5609" s="3">
        <f t="shared" si="88"/>
        <v>2599899.9299354991</v>
      </c>
    </row>
    <row r="5610" spans="1:12">
      <c r="A5610">
        <v>4800008</v>
      </c>
      <c r="B5610">
        <v>2021</v>
      </c>
      <c r="D5610" t="s">
        <v>1182</v>
      </c>
      <c r="E5610" t="s">
        <v>1183</v>
      </c>
      <c r="F5610" t="s">
        <v>4101</v>
      </c>
      <c r="G5610" t="s">
        <v>1184</v>
      </c>
      <c r="H5610" s="5">
        <v>1342524.63</v>
      </c>
      <c r="I5610">
        <f>IFERROR(VLOOKUP(G5610,'NCES Match'!$A$2:$B$1307,2,FALSE),"")</f>
        <v>4800008</v>
      </c>
      <c r="J5610" cm="1">
        <f t="array" ref="J5610">IFERROR(_xlfn.IFS(B5610=2015,H5610/$O$13,B5610=2016,H5610/$O$14,B5610=2017,H5610/$O$15,B5610=2018,H5610/$O$16,B5610=2019,H5610/$O$17,B5610=2020,H5610/$O$18,B5610=2021,H5610/$O$19,B5610=2022,H5610/$O$20),"")</f>
        <v>6.8689335033456599E-4</v>
      </c>
      <c r="K5610" s="3" cm="1">
        <f t="array" ref="K5610">IFERROR(_xlfn.IFS(B5610=2015,J5610*$P$4,B5610=2016,J5610*$P$5,B5610=2017,J5610*$P$6,B5610=2018,J5610*$P$7,B5610=2019,J5610*$P$8,B5610=2020,J5610*$P$9,B5610=2021,J5610*$P$10,B5610=2022,J5610*$P$11),"")</f>
        <v>1470331.8229984578</v>
      </c>
      <c r="L5610" s="3">
        <f t="shared" si="88"/>
        <v>2812856.4529984575</v>
      </c>
    </row>
    <row r="5611" spans="1:12">
      <c r="A5611">
        <v>4800008</v>
      </c>
      <c r="B5611">
        <v>2022</v>
      </c>
      <c r="D5611" t="s">
        <v>1182</v>
      </c>
      <c r="E5611" t="s">
        <v>1183</v>
      </c>
      <c r="F5611" t="s">
        <v>4101</v>
      </c>
      <c r="G5611" t="s">
        <v>1184</v>
      </c>
      <c r="H5611" s="5">
        <v>1613892.07</v>
      </c>
      <c r="I5611">
        <f>IFERROR(VLOOKUP(G5611,'NCES Match'!$A$2:$B$1307,2,FALSE),"")</f>
        <v>4800008</v>
      </c>
      <c r="J5611" cm="1">
        <f t="array" ref="J5611">IFERROR(_xlfn.IFS(B5611=2015,H5611/$O$13,B5611=2016,H5611/$O$14,B5611=2017,H5611/$O$15,B5611=2018,H5611/$O$16,B5611=2019,H5611/$O$17,B5611=2020,H5611/$O$18,B5611=2021,H5611/$O$19,B5611=2022,H5611/$O$20),"")</f>
        <v>7.0887085117552168E-4</v>
      </c>
      <c r="K5611" s="3" cm="1">
        <f t="array" ref="K5611">IFERROR(_xlfn.IFS(B5611=2015,J5611*$P$4,B5611=2016,J5611*$P$5,B5611=2017,J5611*$P$6,B5611=2018,J5611*$P$7,B5611=2019,J5611*$P$8,B5611=2020,J5611*$P$9,B5611=2021,J5611*$P$10,B5611=2022,J5611*$P$11),"")</f>
        <v>1526541.331455241</v>
      </c>
      <c r="L5611" s="3">
        <f t="shared" si="88"/>
        <v>3140433.4014552413</v>
      </c>
    </row>
    <row r="5612" spans="1:12">
      <c r="A5612">
        <v>4800008</v>
      </c>
      <c r="B5612">
        <v>2023</v>
      </c>
      <c r="D5612" t="s">
        <v>1182</v>
      </c>
      <c r="E5612" t="s">
        <v>1183</v>
      </c>
      <c r="F5612" t="s">
        <v>4101</v>
      </c>
      <c r="G5612" t="s">
        <v>1184</v>
      </c>
      <c r="H5612" s="5">
        <v>1927041.66</v>
      </c>
      <c r="I5612">
        <f>IFERROR(VLOOKUP(G5612,'NCES Match'!$A$2:$B$1307,2,FALSE),"")</f>
        <v>4800008</v>
      </c>
      <c r="J5612" t="str" cm="1">
        <f t="array" ref="J5612">IFERROR(_xlfn.IFS(B5612=2015,H5612/$O$13,B5612=2016,H5612/$O$14,B5612=2017,H5612/$O$15,B5612=2018,H5612/$O$16,B5612=2019,H5612/$O$17,B5612=2020,H5612/$O$18,B5612=2021,H5612/$O$19,B5612=2022,H5612/$O$20),"")</f>
        <v/>
      </c>
      <c r="K5612" s="3" t="str" cm="1">
        <f t="array" ref="K5612">IFERROR(_xlfn.IFS(B5612=2015,J5612*$P$4,B5612=2016,J5612*$P$5,B5612=2017,J5612*$P$6,B5612=2018,J5612*$P$7,B5612=2019,J5612*$P$8,B5612=2020,J5612*$P$9,B5612=2021,J5612*$P$10,B5612=2022,J5612*$P$11),"")</f>
        <v/>
      </c>
      <c r="L5612" s="3">
        <f t="shared" si="88"/>
        <v>1927041.66</v>
      </c>
    </row>
    <row r="5613" spans="1:12">
      <c r="A5613">
        <v>4800009</v>
      </c>
      <c r="B5613">
        <v>2015</v>
      </c>
      <c r="C5613" t="s">
        <v>381</v>
      </c>
      <c r="D5613" t="s">
        <v>3453</v>
      </c>
      <c r="E5613" t="s">
        <v>3454</v>
      </c>
      <c r="G5613" t="s">
        <v>3455</v>
      </c>
      <c r="H5613" s="5">
        <v>339810.22</v>
      </c>
      <c r="I5613">
        <f>IFERROR(VLOOKUP(G5613,'NCES Match'!$A$2:$B$1307,2,FALSE),"")</f>
        <v>4800009</v>
      </c>
      <c r="J5613" cm="1">
        <f t="array" ref="J5613">IFERROR(_xlfn.IFS(B5613=2015,H5613/$O$13,B5613=2016,H5613/$O$14,B5613=2017,H5613/$O$15,B5613=2018,H5613/$O$16,B5613=2019,H5613/$O$17,B5613=2020,H5613/$O$18,B5613=2021,H5613/$O$19,B5613=2022,H5613/$O$20),"")</f>
        <v>2.6620860298603495E-4</v>
      </c>
      <c r="K5613" s="3" cm="1">
        <f t="array" ref="K5613">IFERROR(_xlfn.IFS(B5613=2015,J5613*$P$4,B5613=2016,J5613*$P$5,B5613=2017,J5613*$P$6,B5613=2018,J5613*$P$7,B5613=2019,J5613*$P$8,B5613=2020,J5613*$P$9,B5613=2021,J5613*$P$10,B5613=2022,J5613*$P$11),"")</f>
        <v>423666.46289022395</v>
      </c>
      <c r="L5613" s="3">
        <f t="shared" si="88"/>
        <v>763476.68289022392</v>
      </c>
    </row>
    <row r="5614" spans="1:12">
      <c r="A5614">
        <v>4800009</v>
      </c>
      <c r="B5614">
        <v>2016</v>
      </c>
      <c r="C5614" t="s">
        <v>4102</v>
      </c>
      <c r="D5614" t="s">
        <v>3453</v>
      </c>
      <c r="E5614" t="s">
        <v>3454</v>
      </c>
      <c r="F5614" t="s">
        <v>4101</v>
      </c>
      <c r="G5614" t="s">
        <v>3455</v>
      </c>
      <c r="H5614" s="5">
        <v>354444</v>
      </c>
      <c r="I5614">
        <f>IFERROR(VLOOKUP(G5614,'NCES Match'!$A$2:$B$1307,2,FALSE),"")</f>
        <v>4800009</v>
      </c>
      <c r="J5614" cm="1">
        <f t="array" ref="J5614">IFERROR(_xlfn.IFS(B5614=2015,H5614/$O$13,B5614=2016,H5614/$O$14,B5614=2017,H5614/$O$15,B5614=2018,H5614/$O$16,B5614=2019,H5614/$O$17,B5614=2020,H5614/$O$18,B5614=2021,H5614/$O$19,B5614=2022,H5614/$O$20),"")</f>
        <v>2.5373473063757977E-4</v>
      </c>
      <c r="K5614" s="3" cm="1">
        <f t="array" ref="K5614">IFERROR(_xlfn.IFS(B5614=2015,J5614*$P$4,B5614=2016,J5614*$P$5,B5614=2017,J5614*$P$6,B5614=2018,J5614*$P$7,B5614=2019,J5614*$P$8,B5614=2020,J5614*$P$9,B5614=2021,J5614*$P$10,B5614=2022,J5614*$P$11),"")</f>
        <v>425165.84335919161</v>
      </c>
      <c r="L5614" s="3">
        <f t="shared" si="88"/>
        <v>779609.84335919167</v>
      </c>
    </row>
    <row r="5615" spans="1:12">
      <c r="A5615">
        <v>4800009</v>
      </c>
      <c r="B5615">
        <v>2017</v>
      </c>
      <c r="D5615" t="s">
        <v>3453</v>
      </c>
      <c r="E5615" t="s">
        <v>3454</v>
      </c>
      <c r="F5615" t="s">
        <v>4101</v>
      </c>
      <c r="G5615" t="s">
        <v>3455</v>
      </c>
      <c r="H5615" s="5">
        <v>375156</v>
      </c>
      <c r="I5615">
        <f>IFERROR(VLOOKUP(G5615,'NCES Match'!$A$2:$B$1307,2,FALSE),"")</f>
        <v>4800009</v>
      </c>
      <c r="J5615" cm="1">
        <f t="array" ref="J5615">IFERROR(_xlfn.IFS(B5615=2015,H5615/$O$13,B5615=2016,H5615/$O$14,B5615=2017,H5615/$O$15,B5615=2018,H5615/$O$16,B5615=2019,H5615/$O$17,B5615=2020,H5615/$O$18,B5615=2021,H5615/$O$19,B5615=2022,H5615/$O$20),"")</f>
        <v>2.5864708992970879E-4</v>
      </c>
      <c r="K5615" s="3" cm="1">
        <f t="array" ref="K5615">IFERROR(_xlfn.IFS(B5615=2015,J5615*$P$4,B5615=2016,J5615*$P$5,B5615=2017,J5615*$P$6,B5615=2018,J5615*$P$7,B5615=2019,J5615*$P$8,B5615=2020,J5615*$P$9,B5615=2021,J5615*$P$10,B5615=2022,J5615*$P$11),"")</f>
        <v>439246.8571397661</v>
      </c>
      <c r="L5615" s="3">
        <f t="shared" si="88"/>
        <v>814402.8571397661</v>
      </c>
    </row>
    <row r="5616" spans="1:12">
      <c r="A5616">
        <v>4800009</v>
      </c>
      <c r="B5616">
        <v>2018</v>
      </c>
      <c r="D5616" t="s">
        <v>3453</v>
      </c>
      <c r="E5616" t="s">
        <v>3454</v>
      </c>
      <c r="F5616" t="s">
        <v>4101</v>
      </c>
      <c r="G5616" t="s">
        <v>3455</v>
      </c>
      <c r="H5616" s="5">
        <v>417720</v>
      </c>
      <c r="I5616">
        <f>IFERROR(VLOOKUP(G5616,'NCES Match'!$A$2:$B$1307,2,FALSE),"")</f>
        <v>4800009</v>
      </c>
      <c r="J5616" cm="1">
        <f t="array" ref="J5616">IFERROR(_xlfn.IFS(B5616=2015,H5616/$O$13,B5616=2016,H5616/$O$14,B5616=2017,H5616/$O$15,B5616=2018,H5616/$O$16,B5616=2019,H5616/$O$17,B5616=2020,H5616/$O$18,B5616=2021,H5616/$O$19,B5616=2022,H5616/$O$20),"")</f>
        <v>2.725868765329639E-4</v>
      </c>
      <c r="K5616" s="3" cm="1">
        <f t="array" ref="K5616">IFERROR(_xlfn.IFS(B5616=2015,J5616*$P$4,B5616=2016,J5616*$P$5,B5616=2017,J5616*$P$6,B5616=2018,J5616*$P$7,B5616=2019,J5616*$P$8,B5616=2020,J5616*$P$9,B5616=2021,J5616*$P$10,B5616=2022,J5616*$P$11),"")</f>
        <v>467991.67785265134</v>
      </c>
      <c r="L5616" s="3">
        <f t="shared" si="88"/>
        <v>885711.67785265134</v>
      </c>
    </row>
    <row r="5617" spans="1:12">
      <c r="A5617">
        <v>4800009</v>
      </c>
      <c r="B5617">
        <v>2019</v>
      </c>
      <c r="D5617" t="s">
        <v>3453</v>
      </c>
      <c r="E5617" t="s">
        <v>3454</v>
      </c>
      <c r="F5617" t="s">
        <v>4101</v>
      </c>
      <c r="G5617" t="s">
        <v>3455</v>
      </c>
      <c r="H5617" s="5">
        <v>467146</v>
      </c>
      <c r="I5617">
        <f>IFERROR(VLOOKUP(G5617,'NCES Match'!$A$2:$B$1307,2,FALSE),"")</f>
        <v>4800009</v>
      </c>
      <c r="J5617" cm="1">
        <f t="array" ref="J5617">IFERROR(_xlfn.IFS(B5617=2015,H5617/$O$13,B5617=2016,H5617/$O$14,B5617=2017,H5617/$O$15,B5617=2018,H5617/$O$16,B5617=2019,H5617/$O$17,B5617=2020,H5617/$O$18,B5617=2021,H5617/$O$19,B5617=2022,H5617/$O$20),"")</f>
        <v>2.9578751672736575E-4</v>
      </c>
      <c r="K5617" s="3" cm="1">
        <f t="array" ref="K5617">IFERROR(_xlfn.IFS(B5617=2015,J5617*$P$4,B5617=2016,J5617*$P$5,B5617=2017,J5617*$P$6,B5617=2018,J5617*$P$7,B5617=2019,J5617*$P$8,B5617=2020,J5617*$P$9,B5617=2021,J5617*$P$10,B5617=2022,J5617*$P$11),"")</f>
        <v>514056.80662651081</v>
      </c>
      <c r="L5617" s="3">
        <f t="shared" si="88"/>
        <v>981202.80662651081</v>
      </c>
    </row>
    <row r="5618" spans="1:12">
      <c r="A5618">
        <v>4800009</v>
      </c>
      <c r="B5618">
        <v>2020</v>
      </c>
      <c r="D5618" t="s">
        <v>3453</v>
      </c>
      <c r="E5618" t="s">
        <v>3454</v>
      </c>
      <c r="F5618" t="s">
        <v>4230</v>
      </c>
      <c r="G5618" t="s">
        <v>3455</v>
      </c>
      <c r="H5618" s="5">
        <v>501545</v>
      </c>
      <c r="I5618">
        <f>IFERROR(VLOOKUP(G5618,'NCES Match'!$A$2:$B$1307,2,FALSE),"")</f>
        <v>4800009</v>
      </c>
      <c r="J5618" cm="1">
        <f t="array" ref="J5618">IFERROR(_xlfn.IFS(B5618=2015,H5618/$O$13,B5618=2016,H5618/$O$14,B5618=2017,H5618/$O$15,B5618=2018,H5618/$O$16,B5618=2019,H5618/$O$17,B5618=2020,H5618/$O$18,B5618=2021,H5618/$O$19,B5618=2022,H5618/$O$20),"")</f>
        <v>2.7179102853919381E-4</v>
      </c>
      <c r="K5618" s="3" cm="1">
        <f t="array" ref="K5618">IFERROR(_xlfn.IFS(B5618=2015,J5618*$P$4,B5618=2016,J5618*$P$5,B5618=2017,J5618*$P$6,B5618=2018,J5618*$P$7,B5618=2019,J5618*$P$8,B5618=2020,J5618*$P$9,B5618=2021,J5618*$P$10,B5618=2022,J5618*$P$11),"")</f>
        <v>572936.25325236586</v>
      </c>
      <c r="L5618" s="3">
        <f t="shared" si="88"/>
        <v>1074481.2532523659</v>
      </c>
    </row>
    <row r="5619" spans="1:12">
      <c r="A5619">
        <v>4800009</v>
      </c>
      <c r="B5619">
        <v>2021</v>
      </c>
      <c r="D5619" t="s">
        <v>3453</v>
      </c>
      <c r="E5619" t="s">
        <v>3454</v>
      </c>
      <c r="F5619" t="s">
        <v>4101</v>
      </c>
      <c r="G5619" t="s">
        <v>3455</v>
      </c>
      <c r="H5619" s="5">
        <v>561596.73</v>
      </c>
      <c r="I5619">
        <f>IFERROR(VLOOKUP(G5619,'NCES Match'!$A$2:$B$1307,2,FALSE),"")</f>
        <v>4800009</v>
      </c>
      <c r="J5619" cm="1">
        <f t="array" ref="J5619">IFERROR(_xlfn.IFS(B5619=2015,H5619/$O$13,B5619=2016,H5619/$O$14,B5619=2017,H5619/$O$15,B5619=2018,H5619/$O$16,B5619=2019,H5619/$O$17,B5619=2020,H5619/$O$18,B5619=2021,H5619/$O$19,B5619=2022,H5619/$O$20),"")</f>
        <v>2.873370445402083E-4</v>
      </c>
      <c r="K5619" s="3" cm="1">
        <f t="array" ref="K5619">IFERROR(_xlfn.IFS(B5619=2015,J5619*$P$4,B5619=2016,J5619*$P$5,B5619=2017,J5619*$P$6,B5619=2018,J5619*$P$7,B5619=2019,J5619*$P$8,B5619=2020,J5619*$P$9,B5619=2021,J5619*$P$10,B5619=2022,J5619*$P$11),"")</f>
        <v>615060.25689143059</v>
      </c>
      <c r="L5619" s="3">
        <f t="shared" si="88"/>
        <v>1176656.9868914306</v>
      </c>
    </row>
    <row r="5620" spans="1:12">
      <c r="A5620">
        <v>4800009</v>
      </c>
      <c r="B5620">
        <v>2022</v>
      </c>
      <c r="D5620" t="s">
        <v>3453</v>
      </c>
      <c r="E5620" t="s">
        <v>3454</v>
      </c>
      <c r="F5620" t="s">
        <v>4101</v>
      </c>
      <c r="G5620" t="s">
        <v>3455</v>
      </c>
      <c r="H5620" s="5">
        <v>644778.71</v>
      </c>
      <c r="I5620">
        <f>IFERROR(VLOOKUP(G5620,'NCES Match'!$A$2:$B$1307,2,FALSE),"")</f>
        <v>4800009</v>
      </c>
      <c r="J5620" cm="1">
        <f t="array" ref="J5620">IFERROR(_xlfn.IFS(B5620=2015,H5620/$O$13,B5620=2016,H5620/$O$14,B5620=2017,H5620/$O$15,B5620=2018,H5620/$O$16,B5620=2019,H5620/$O$17,B5620=2020,H5620/$O$18,B5620=2021,H5620/$O$19,B5620=2022,H5620/$O$20),"")</f>
        <v>2.8320656720096207E-4</v>
      </c>
      <c r="K5620" s="3" cm="1">
        <f t="array" ref="K5620">IFERROR(_xlfn.IFS(B5620=2015,J5620*$P$4,B5620=2016,J5620*$P$5,B5620=2017,J5620*$P$6,B5620=2018,J5620*$P$7,B5620=2019,J5620*$P$8,B5620=2020,J5620*$P$9,B5620=2021,J5620*$P$10,B5620=2022,J5620*$P$11),"")</f>
        <v>609880.52965486876</v>
      </c>
      <c r="L5620" s="3">
        <f t="shared" si="88"/>
        <v>1254659.2396548688</v>
      </c>
    </row>
    <row r="5621" spans="1:12">
      <c r="A5621">
        <v>4800009</v>
      </c>
      <c r="B5621">
        <v>2023</v>
      </c>
      <c r="D5621" t="s">
        <v>3453</v>
      </c>
      <c r="E5621" t="s">
        <v>3454</v>
      </c>
      <c r="F5621" t="s">
        <v>4101</v>
      </c>
      <c r="G5621" t="s">
        <v>3455</v>
      </c>
      <c r="H5621" s="5">
        <v>670436.25</v>
      </c>
      <c r="I5621">
        <f>IFERROR(VLOOKUP(G5621,'NCES Match'!$A$2:$B$1307,2,FALSE),"")</f>
        <v>4800009</v>
      </c>
      <c r="J5621" t="str" cm="1">
        <f t="array" ref="J5621">IFERROR(_xlfn.IFS(B5621=2015,H5621/$O$13,B5621=2016,H5621/$O$14,B5621=2017,H5621/$O$15,B5621=2018,H5621/$O$16,B5621=2019,H5621/$O$17,B5621=2020,H5621/$O$18,B5621=2021,H5621/$O$19,B5621=2022,H5621/$O$20),"")</f>
        <v/>
      </c>
      <c r="K5621" s="3" t="str" cm="1">
        <f t="array" ref="K5621">IFERROR(_xlfn.IFS(B5621=2015,J5621*$P$4,B5621=2016,J5621*$P$5,B5621=2017,J5621*$P$6,B5621=2018,J5621*$P$7,B5621=2019,J5621*$P$8,B5621=2020,J5621*$P$9,B5621=2021,J5621*$P$10,B5621=2022,J5621*$P$11),"")</f>
        <v/>
      </c>
      <c r="L5621" s="3">
        <f t="shared" si="88"/>
        <v>670436.25</v>
      </c>
    </row>
    <row r="5622" spans="1:12">
      <c r="A5622">
        <v>4800010</v>
      </c>
      <c r="B5622">
        <v>2015</v>
      </c>
      <c r="C5622" t="s">
        <v>381</v>
      </c>
      <c r="D5622" t="s">
        <v>1613</v>
      </c>
      <c r="E5622" t="s">
        <v>1614</v>
      </c>
      <c r="G5622" t="s">
        <v>1615</v>
      </c>
      <c r="H5622" s="5">
        <v>2600957.58</v>
      </c>
      <c r="I5622">
        <f>IFERROR(VLOOKUP(G5622,'NCES Match'!$A$2:$B$1307,2,FALSE),"")</f>
        <v>4800010</v>
      </c>
      <c r="J5622" cm="1">
        <f t="array" ref="J5622">IFERROR(_xlfn.IFS(B5622=2015,H5622/$O$13,B5622=2016,H5622/$O$14,B5622=2017,H5622/$O$15,B5622=2018,H5622/$O$16,B5622=2019,H5622/$O$17,B5622=2020,H5622/$O$18,B5622=2021,H5622/$O$19,B5622=2022,H5622/$O$20),"")</f>
        <v>2.0375999397479519E-3</v>
      </c>
      <c r="K5622" s="3" cm="1">
        <f t="array" ref="K5622">IFERROR(_xlfn.IFS(B5622=2015,J5622*$P$4,B5622=2016,J5622*$P$5,B5622=2017,J5622*$P$6,B5622=2018,J5622*$P$7,B5622=2019,J5622*$P$8,B5622=2020,J5622*$P$9,B5622=2021,J5622*$P$10,B5622=2022,J5622*$P$11),"")</f>
        <v>3242805.6402956825</v>
      </c>
      <c r="L5622" s="3">
        <f t="shared" si="88"/>
        <v>5843763.2202956825</v>
      </c>
    </row>
    <row r="5623" spans="1:12">
      <c r="A5623">
        <v>4800010</v>
      </c>
      <c r="B5623">
        <v>2016</v>
      </c>
      <c r="C5623" t="s">
        <v>4102</v>
      </c>
      <c r="D5623" t="s">
        <v>1613</v>
      </c>
      <c r="E5623" t="s">
        <v>1614</v>
      </c>
      <c r="F5623" t="s">
        <v>4101</v>
      </c>
      <c r="G5623" t="s">
        <v>1615</v>
      </c>
      <c r="H5623" s="5">
        <v>2867002</v>
      </c>
      <c r="I5623">
        <f>IFERROR(VLOOKUP(G5623,'NCES Match'!$A$2:$B$1307,2,FALSE),"")</f>
        <v>4800010</v>
      </c>
      <c r="J5623" cm="1">
        <f t="array" ref="J5623">IFERROR(_xlfn.IFS(B5623=2015,H5623/$O$13,B5623=2016,H5623/$O$14,B5623=2017,H5623/$O$15,B5623=2018,H5623/$O$16,B5623=2019,H5623/$O$17,B5623=2020,H5623/$O$18,B5623=2021,H5623/$O$19,B5623=2022,H5623/$O$20),"")</f>
        <v>2.0523918593837176E-3</v>
      </c>
      <c r="K5623" s="3" cm="1">
        <f t="array" ref="K5623">IFERROR(_xlfn.IFS(B5623=2015,J5623*$P$4,B5623=2016,J5623*$P$5,B5623=2017,J5623*$P$6,B5623=2018,J5623*$P$7,B5623=2019,J5623*$P$8,B5623=2020,J5623*$P$9,B5623=2021,J5623*$P$10,B5623=2022,J5623*$P$11),"")</f>
        <v>3439051.9327241792</v>
      </c>
      <c r="L5623" s="3">
        <f t="shared" si="88"/>
        <v>6306053.9327241797</v>
      </c>
    </row>
    <row r="5624" spans="1:12">
      <c r="A5624">
        <v>4800010</v>
      </c>
      <c r="B5624">
        <v>2017</v>
      </c>
      <c r="D5624" t="s">
        <v>1613</v>
      </c>
      <c r="E5624" t="s">
        <v>1614</v>
      </c>
      <c r="F5624" t="s">
        <v>4101</v>
      </c>
      <c r="G5624" t="s">
        <v>1615</v>
      </c>
      <c r="H5624" s="5">
        <v>3256508</v>
      </c>
      <c r="I5624">
        <f>IFERROR(VLOOKUP(G5624,'NCES Match'!$A$2:$B$1307,2,FALSE),"")</f>
        <v>4800010</v>
      </c>
      <c r="J5624" cm="1">
        <f t="array" ref="J5624">IFERROR(_xlfn.IFS(B5624=2015,H5624/$O$13,B5624=2016,H5624/$O$14,B5624=2017,H5624/$O$15,B5624=2018,H5624/$O$16,B5624=2019,H5624/$O$17,B5624=2020,H5624/$O$18,B5624=2021,H5624/$O$19,B5624=2022,H5624/$O$20),"")</f>
        <v>2.2451628590048301E-3</v>
      </c>
      <c r="K5624" s="3" cm="1">
        <f t="array" ref="K5624">IFERROR(_xlfn.IFS(B5624=2015,J5624*$P$4,B5624=2016,J5624*$P$5,B5624=2017,J5624*$P$6,B5624=2018,J5624*$P$7,B5624=2019,J5624*$P$8,B5624=2020,J5624*$P$9,B5624=2021,J5624*$P$10,B5624=2022,J5624*$P$11),"")</f>
        <v>3812842.9353402457</v>
      </c>
      <c r="L5624" s="3">
        <f t="shared" si="88"/>
        <v>7069350.9353402462</v>
      </c>
    </row>
    <row r="5625" spans="1:12">
      <c r="A5625">
        <v>4800010</v>
      </c>
      <c r="B5625">
        <v>2018</v>
      </c>
      <c r="D5625" t="s">
        <v>1613</v>
      </c>
      <c r="E5625" t="s">
        <v>1614</v>
      </c>
      <c r="F5625" t="s">
        <v>4101</v>
      </c>
      <c r="G5625" t="s">
        <v>1615</v>
      </c>
      <c r="H5625" s="5">
        <v>3592194</v>
      </c>
      <c r="I5625">
        <f>IFERROR(VLOOKUP(G5625,'NCES Match'!$A$2:$B$1307,2,FALSE),"")</f>
        <v>4800010</v>
      </c>
      <c r="J5625" cm="1">
        <f t="array" ref="J5625">IFERROR(_xlfn.IFS(B5625=2015,H5625/$O$13,B5625=2016,H5625/$O$14,B5625=2017,H5625/$O$15,B5625=2018,H5625/$O$16,B5625=2019,H5625/$O$17,B5625=2020,H5625/$O$18,B5625=2021,H5625/$O$19,B5625=2022,H5625/$O$20),"")</f>
        <v>2.3441179315341703E-3</v>
      </c>
      <c r="K5625" s="3" cm="1">
        <f t="array" ref="K5625">IFERROR(_xlfn.IFS(B5625=2015,J5625*$P$4,B5625=2016,J5625*$P$5,B5625=2017,J5625*$P$6,B5625=2018,J5625*$P$7,B5625=2019,J5625*$P$8,B5625=2020,J5625*$P$9,B5625=2021,J5625*$P$10,B5625=2022,J5625*$P$11),"")</f>
        <v>4024506.6006708485</v>
      </c>
      <c r="L5625" s="3">
        <f t="shared" si="88"/>
        <v>7616700.600670848</v>
      </c>
    </row>
    <row r="5626" spans="1:12">
      <c r="A5626">
        <v>4800010</v>
      </c>
      <c r="B5626">
        <v>2019</v>
      </c>
      <c r="D5626" t="s">
        <v>1613</v>
      </c>
      <c r="E5626" t="s">
        <v>1614</v>
      </c>
      <c r="F5626" t="s">
        <v>4101</v>
      </c>
      <c r="G5626" t="s">
        <v>1615</v>
      </c>
      <c r="H5626" s="5">
        <v>3851206</v>
      </c>
      <c r="I5626">
        <f>IFERROR(VLOOKUP(G5626,'NCES Match'!$A$2:$B$1307,2,FALSE),"")</f>
        <v>4800010</v>
      </c>
      <c r="J5626" cm="1">
        <f t="array" ref="J5626">IFERROR(_xlfn.IFS(B5626=2015,H5626/$O$13,B5626=2016,H5626/$O$14,B5626=2017,H5626/$O$15,B5626=2018,H5626/$O$16,B5626=2019,H5626/$O$17,B5626=2020,H5626/$O$18,B5626=2021,H5626/$O$19,B5626=2022,H5626/$O$20),"")</f>
        <v>2.4385067176975325E-3</v>
      </c>
      <c r="K5626" s="3" cm="1">
        <f t="array" ref="K5626">IFERROR(_xlfn.IFS(B5626=2015,J5626*$P$4,B5626=2016,J5626*$P$5,B5626=2017,J5626*$P$6,B5626=2018,J5626*$P$7,B5626=2019,J5626*$P$8,B5626=2020,J5626*$P$9,B5626=2021,J5626*$P$10,B5626=2022,J5626*$P$11),"")</f>
        <v>4237944.1502674939</v>
      </c>
      <c r="L5626" s="3">
        <f t="shared" si="88"/>
        <v>8089150.1502674939</v>
      </c>
    </row>
    <row r="5627" spans="1:12">
      <c r="A5627">
        <v>4800010</v>
      </c>
      <c r="B5627">
        <v>2020</v>
      </c>
      <c r="D5627" t="s">
        <v>1613</v>
      </c>
      <c r="E5627" t="s">
        <v>1614</v>
      </c>
      <c r="F5627" t="s">
        <v>4230</v>
      </c>
      <c r="G5627" t="s">
        <v>1615</v>
      </c>
      <c r="H5627" s="5">
        <v>4251182</v>
      </c>
      <c r="I5627">
        <f>IFERROR(VLOOKUP(G5627,'NCES Match'!$A$2:$B$1307,2,FALSE),"")</f>
        <v>4800010</v>
      </c>
      <c r="J5627" cm="1">
        <f t="array" ref="J5627">IFERROR(_xlfn.IFS(B5627=2015,H5627/$O$13,B5627=2016,H5627/$O$14,B5627=2017,H5627/$O$15,B5627=2018,H5627/$O$16,B5627=2019,H5627/$O$17,B5627=2020,H5627/$O$18,B5627=2021,H5627/$O$19,B5627=2022,H5627/$O$20),"")</f>
        <v>2.3037476762549866E-3</v>
      </c>
      <c r="K5627" s="3" cm="1">
        <f t="array" ref="K5627">IFERROR(_xlfn.IFS(B5627=2015,J5627*$P$4,B5627=2016,J5627*$P$5,B5627=2017,J5627*$P$6,B5627=2018,J5627*$P$7,B5627=2019,J5627*$P$8,B5627=2020,J5627*$P$9,B5627=2021,J5627*$P$10,B5627=2022,J5627*$P$11),"")</f>
        <v>4856306.5865952205</v>
      </c>
      <c r="L5627" s="3">
        <f t="shared" si="88"/>
        <v>9107488.5865952205</v>
      </c>
    </row>
    <row r="5628" spans="1:12">
      <c r="A5628">
        <v>4800010</v>
      </c>
      <c r="B5628">
        <v>2021</v>
      </c>
      <c r="D5628" t="s">
        <v>1613</v>
      </c>
      <c r="E5628" t="s">
        <v>1614</v>
      </c>
      <c r="F5628" t="s">
        <v>4230</v>
      </c>
      <c r="G5628" t="s">
        <v>1615</v>
      </c>
      <c r="H5628" s="5">
        <v>4610279.3899999997</v>
      </c>
      <c r="I5628">
        <f>IFERROR(VLOOKUP(G5628,'NCES Match'!$A$2:$B$1307,2,FALSE),"")</f>
        <v>4800010</v>
      </c>
      <c r="J5628" cm="1">
        <f t="array" ref="J5628">IFERROR(_xlfn.IFS(B5628=2015,H5628/$O$13,B5628=2016,H5628/$O$14,B5628=2017,H5628/$O$15,B5628=2018,H5628/$O$16,B5628=2019,H5628/$O$17,B5628=2020,H5628/$O$18,B5628=2021,H5628/$O$19,B5628=2022,H5628/$O$20),"")</f>
        <v>2.3588172502842643E-3</v>
      </c>
      <c r="K5628" s="3" cm="1">
        <f t="array" ref="K5628">IFERROR(_xlfn.IFS(B5628=2015,J5628*$P$4,B5628=2016,J5628*$P$5,B5628=2017,J5628*$P$6,B5628=2018,J5628*$P$7,B5628=2019,J5628*$P$8,B5628=2020,J5628*$P$9,B5628=2021,J5628*$P$10,B5628=2022,J5628*$P$11),"")</f>
        <v>5049174.0326811867</v>
      </c>
      <c r="L5628" s="3">
        <f t="shared" si="88"/>
        <v>9659453.4226811863</v>
      </c>
    </row>
    <row r="5629" spans="1:12">
      <c r="A5629">
        <v>4800010</v>
      </c>
      <c r="B5629">
        <v>2022</v>
      </c>
      <c r="D5629" t="s">
        <v>1613</v>
      </c>
      <c r="E5629" t="s">
        <v>1614</v>
      </c>
      <c r="F5629" t="s">
        <v>4101</v>
      </c>
      <c r="G5629" t="s">
        <v>1615</v>
      </c>
      <c r="H5629" s="5">
        <v>5444934.2800000003</v>
      </c>
      <c r="I5629">
        <f>IFERROR(VLOOKUP(G5629,'NCES Match'!$A$2:$B$1307,2,FALSE),"")</f>
        <v>4800010</v>
      </c>
      <c r="J5629" cm="1">
        <f t="array" ref="J5629">IFERROR(_xlfn.IFS(B5629=2015,H5629/$O$13,B5629=2016,H5629/$O$14,B5629=2017,H5629/$O$15,B5629=2018,H5629/$O$16,B5629=2019,H5629/$O$17,B5629=2020,H5629/$O$18,B5629=2021,H5629/$O$19,B5629=2022,H5629/$O$20),"")</f>
        <v>2.3915819833344718E-3</v>
      </c>
      <c r="K5629" s="3" cm="1">
        <f t="array" ref="K5629">IFERROR(_xlfn.IFS(B5629=2015,J5629*$P$4,B5629=2016,J5629*$P$5,B5629=2017,J5629*$P$6,B5629=2018,J5629*$P$7,B5629=2019,J5629*$P$8,B5629=2020,J5629*$P$9,B5629=2021,J5629*$P$10,B5629=2022,J5629*$P$11),"")</f>
        <v>5150231.1585665606</v>
      </c>
      <c r="L5629" s="3">
        <f t="shared" si="88"/>
        <v>10595165.438566562</v>
      </c>
    </row>
    <row r="5630" spans="1:12">
      <c r="A5630">
        <v>4800010</v>
      </c>
      <c r="B5630">
        <v>2023</v>
      </c>
      <c r="D5630" t="s">
        <v>1613</v>
      </c>
      <c r="E5630" t="s">
        <v>1614</v>
      </c>
      <c r="F5630" t="s">
        <v>4101</v>
      </c>
      <c r="G5630" t="s">
        <v>1615</v>
      </c>
      <c r="H5630" s="5">
        <v>6325775.8099999996</v>
      </c>
      <c r="I5630">
        <f>IFERROR(VLOOKUP(G5630,'NCES Match'!$A$2:$B$1307,2,FALSE),"")</f>
        <v>4800010</v>
      </c>
      <c r="J5630" t="str" cm="1">
        <f t="array" ref="J5630">IFERROR(_xlfn.IFS(B5630=2015,H5630/$O$13,B5630=2016,H5630/$O$14,B5630=2017,H5630/$O$15,B5630=2018,H5630/$O$16,B5630=2019,H5630/$O$17,B5630=2020,H5630/$O$18,B5630=2021,H5630/$O$19,B5630=2022,H5630/$O$20),"")</f>
        <v/>
      </c>
      <c r="K5630" s="3" t="str" cm="1">
        <f t="array" ref="K5630">IFERROR(_xlfn.IFS(B5630=2015,J5630*$P$4,B5630=2016,J5630*$P$5,B5630=2017,J5630*$P$6,B5630=2018,J5630*$P$7,B5630=2019,J5630*$P$8,B5630=2020,J5630*$P$9,B5630=2021,J5630*$P$10,B5630=2022,J5630*$P$11),"")</f>
        <v/>
      </c>
      <c r="L5630" s="3">
        <f t="shared" si="88"/>
        <v>6325775.8099999996</v>
      </c>
    </row>
    <row r="5631" spans="1:12">
      <c r="A5631">
        <v>4812700</v>
      </c>
      <c r="B5631">
        <v>2015</v>
      </c>
      <c r="C5631" t="s">
        <v>381</v>
      </c>
      <c r="D5631" t="s">
        <v>798</v>
      </c>
      <c r="E5631" t="s">
        <v>799</v>
      </c>
      <c r="G5631" t="s">
        <v>800</v>
      </c>
      <c r="H5631" s="5">
        <v>181376.57</v>
      </c>
      <c r="I5631">
        <f>IFERROR(VLOOKUP(G5631,'NCES Match'!$A$2:$B$1307,2,FALSE),"")</f>
        <v>4812700</v>
      </c>
      <c r="J5631" cm="1">
        <f t="array" ref="J5631">IFERROR(_xlfn.IFS(B5631=2015,H5631/$O$13,B5631=2016,H5631/$O$14,B5631=2017,H5631/$O$15,B5631=2018,H5631/$O$16,B5631=2019,H5631/$O$17,B5631=2020,H5631/$O$18,B5631=2021,H5631/$O$19,B5631=2022,H5631/$O$20),"")</f>
        <v>1.4209108635431501E-4</v>
      </c>
      <c r="K5631" s="3" cm="1">
        <f t="array" ref="K5631">IFERROR(_xlfn.IFS(B5631=2015,J5631*$P$4,B5631=2016,J5631*$P$5,B5631=2017,J5631*$P$6,B5631=2018,J5631*$P$7,B5631=2019,J5631*$P$8,B5631=2020,J5631*$P$9,B5631=2021,J5631*$P$10,B5631=2022,J5631*$P$11),"")</f>
        <v>226135.54666796399</v>
      </c>
      <c r="L5631" s="3">
        <f t="shared" si="88"/>
        <v>407512.11666796403</v>
      </c>
    </row>
    <row r="5632" spans="1:12">
      <c r="A5632">
        <v>4812700</v>
      </c>
      <c r="B5632">
        <v>2016</v>
      </c>
      <c r="C5632" t="s">
        <v>4102</v>
      </c>
      <c r="D5632" t="s">
        <v>798</v>
      </c>
      <c r="E5632" t="s">
        <v>799</v>
      </c>
      <c r="F5632" t="s">
        <v>4101</v>
      </c>
      <c r="G5632" t="s">
        <v>800</v>
      </c>
      <c r="H5632" s="5">
        <v>184950</v>
      </c>
      <c r="I5632">
        <f>IFERROR(VLOOKUP(G5632,'NCES Match'!$A$2:$B$1307,2,FALSE),"")</f>
        <v>4812700</v>
      </c>
      <c r="J5632" cm="1">
        <f t="array" ref="J5632">IFERROR(_xlfn.IFS(B5632=2015,H5632/$O$13,B5632=2016,H5632/$O$14,B5632=2017,H5632/$O$15,B5632=2018,H5632/$O$16,B5632=2019,H5632/$O$17,B5632=2020,H5632/$O$18,B5632=2021,H5632/$O$19,B5632=2022,H5632/$O$20),"")</f>
        <v>1.3239958479032056E-4</v>
      </c>
      <c r="K5632" s="3" cm="1">
        <f t="array" ref="K5632">IFERROR(_xlfn.IFS(B5632=2015,J5632*$P$4,B5632=2016,J5632*$P$5,B5632=2017,J5632*$P$6,B5632=2018,J5632*$P$7,B5632=2019,J5632*$P$8,B5632=2020,J5632*$P$9,B5632=2021,J5632*$P$10,B5632=2022,J5632*$P$11),"")</f>
        <v>221852.88149688666</v>
      </c>
      <c r="L5632" s="3">
        <f t="shared" si="88"/>
        <v>406802.88149688666</v>
      </c>
    </row>
    <row r="5633" spans="1:12">
      <c r="A5633">
        <v>4812700</v>
      </c>
      <c r="B5633">
        <v>2017</v>
      </c>
      <c r="D5633" t="s">
        <v>798</v>
      </c>
      <c r="E5633" t="s">
        <v>799</v>
      </c>
      <c r="F5633" t="s">
        <v>4101</v>
      </c>
      <c r="G5633" t="s">
        <v>800</v>
      </c>
      <c r="H5633" s="5">
        <v>179524</v>
      </c>
      <c r="I5633">
        <f>IFERROR(VLOOKUP(G5633,'NCES Match'!$A$2:$B$1307,2,FALSE),"")</f>
        <v>4812700</v>
      </c>
      <c r="J5633" cm="1">
        <f t="array" ref="J5633">IFERROR(_xlfn.IFS(B5633=2015,H5633/$O$13,B5633=2016,H5633/$O$14,B5633=2017,H5633/$O$15,B5633=2018,H5633/$O$16,B5633=2019,H5633/$O$17,B5633=2020,H5633/$O$18,B5633=2021,H5633/$O$19,B5633=2022,H5633/$O$20),"")</f>
        <v>1.2377080513850517E-4</v>
      </c>
      <c r="K5633" s="3" cm="1">
        <f t="array" ref="K5633">IFERROR(_xlfn.IFS(B5633=2015,J5633*$P$4,B5633=2016,J5633*$P$5,B5633=2017,J5633*$P$6,B5633=2018,J5633*$P$7,B5633=2019,J5633*$P$8,B5633=2020,J5633*$P$9,B5633=2021,J5633*$P$10,B5633=2022,J5633*$P$11),"")</f>
        <v>210193.5002536528</v>
      </c>
      <c r="L5633" s="3">
        <f t="shared" si="88"/>
        <v>389717.5002536528</v>
      </c>
    </row>
    <row r="5634" spans="1:12">
      <c r="A5634">
        <v>4812700</v>
      </c>
      <c r="B5634">
        <v>2018</v>
      </c>
      <c r="D5634" t="s">
        <v>798</v>
      </c>
      <c r="E5634" t="s">
        <v>799</v>
      </c>
      <c r="F5634" t="s">
        <v>4101</v>
      </c>
      <c r="G5634" t="s">
        <v>800</v>
      </c>
      <c r="H5634" s="5">
        <v>178488</v>
      </c>
      <c r="I5634">
        <f>IFERROR(VLOOKUP(G5634,'NCES Match'!$A$2:$B$1307,2,FALSE),"")</f>
        <v>4812700</v>
      </c>
      <c r="J5634" cm="1">
        <f t="array" ref="J5634">IFERROR(_xlfn.IFS(B5634=2015,H5634/$O$13,B5634=2016,H5634/$O$14,B5634=2017,H5634/$O$15,B5634=2018,H5634/$O$16,B5634=2019,H5634/$O$17,B5634=2020,H5634/$O$18,B5634=2021,H5634/$O$19,B5634=2022,H5634/$O$20),"")</f>
        <v>1.1647392133155142E-4</v>
      </c>
      <c r="K5634" s="3" cm="1">
        <f t="array" ref="K5634">IFERROR(_xlfn.IFS(B5634=2015,J5634*$P$4,B5634=2016,J5634*$P$5,B5634=2017,J5634*$P$6,B5634=2018,J5634*$P$7,B5634=2019,J5634*$P$8,B5634=2020,J5634*$P$9,B5634=2021,J5634*$P$10,B5634=2022,J5634*$P$11),"")</f>
        <v>199968.63592014756</v>
      </c>
      <c r="L5634" s="3">
        <f t="shared" si="88"/>
        <v>378456.63592014753</v>
      </c>
    </row>
    <row r="5635" spans="1:12">
      <c r="A5635">
        <v>4812700</v>
      </c>
      <c r="B5635">
        <v>2019</v>
      </c>
      <c r="D5635" t="s">
        <v>798</v>
      </c>
      <c r="E5635" t="s">
        <v>799</v>
      </c>
      <c r="F5635" t="s">
        <v>4101</v>
      </c>
      <c r="G5635" t="s">
        <v>800</v>
      </c>
      <c r="H5635" s="5">
        <v>193743</v>
      </c>
      <c r="I5635">
        <f>IFERROR(VLOOKUP(G5635,'NCES Match'!$A$2:$B$1307,2,FALSE),"")</f>
        <v>4812700</v>
      </c>
      <c r="J5635" cm="1">
        <f t="array" ref="J5635">IFERROR(_xlfn.IFS(B5635=2015,H5635/$O$13,B5635=2016,H5635/$O$14,B5635=2017,H5635/$O$15,B5635=2018,H5635/$O$16,B5635=2019,H5635/$O$17,B5635=2020,H5635/$O$18,B5635=2021,H5635/$O$19,B5635=2022,H5635/$O$20),"")</f>
        <v>1.2267419790239033E-4</v>
      </c>
      <c r="K5635" s="3" cm="1">
        <f t="array" ref="K5635">IFERROR(_xlfn.IFS(B5635=2015,J5635*$P$4,B5635=2016,J5635*$P$5,B5635=2017,J5635*$P$6,B5635=2018,J5635*$P$7,B5635=2019,J5635*$P$8,B5635=2020,J5635*$P$9,B5635=2021,J5635*$P$10,B5635=2022,J5635*$P$11),"")</f>
        <v>213198.67426080946</v>
      </c>
      <c r="L5635" s="3">
        <f t="shared" ref="L5635:L5698" si="89">SUM(H5635,K5635)</f>
        <v>406941.67426080944</v>
      </c>
    </row>
    <row r="5636" spans="1:12">
      <c r="A5636">
        <v>4812700</v>
      </c>
      <c r="B5636">
        <v>2020</v>
      </c>
      <c r="D5636" t="s">
        <v>798</v>
      </c>
      <c r="E5636" t="s">
        <v>799</v>
      </c>
      <c r="F5636" t="s">
        <v>4230</v>
      </c>
      <c r="G5636" t="s">
        <v>800</v>
      </c>
      <c r="H5636" s="5">
        <v>180270</v>
      </c>
      <c r="I5636">
        <f>IFERROR(VLOOKUP(G5636,'NCES Match'!$A$2:$B$1307,2,FALSE),"")</f>
        <v>4812700</v>
      </c>
      <c r="J5636" cm="1">
        <f t="array" ref="J5636">IFERROR(_xlfn.IFS(B5636=2015,H5636/$O$13,B5636=2016,H5636/$O$14,B5636=2017,H5636/$O$15,B5636=2018,H5636/$O$16,B5636=2019,H5636/$O$17,B5636=2020,H5636/$O$18,B5636=2021,H5636/$O$19,B5636=2022,H5636/$O$20),"")</f>
        <v>9.7689676329662284E-5</v>
      </c>
      <c r="K5636" s="3" cm="1">
        <f t="array" ref="K5636">IFERROR(_xlfn.IFS(B5636=2015,J5636*$P$4,B5636=2016,J5636*$P$5,B5636=2017,J5636*$P$6,B5636=2018,J5636*$P$7,B5636=2019,J5636*$P$8,B5636=2020,J5636*$P$9,B5636=2021,J5636*$P$10,B5636=2022,J5636*$P$11),"")</f>
        <v>205930.11269936696</v>
      </c>
      <c r="L5636" s="3">
        <f t="shared" si="89"/>
        <v>386200.11269936699</v>
      </c>
    </row>
    <row r="5637" spans="1:12">
      <c r="A5637">
        <v>4812700</v>
      </c>
      <c r="B5637">
        <v>2021</v>
      </c>
      <c r="D5637" t="s">
        <v>798</v>
      </c>
      <c r="E5637" t="s">
        <v>799</v>
      </c>
      <c r="F5637" t="s">
        <v>4101</v>
      </c>
      <c r="G5637" t="s">
        <v>800</v>
      </c>
      <c r="H5637" s="5">
        <v>190726.35</v>
      </c>
      <c r="I5637">
        <f>IFERROR(VLOOKUP(G5637,'NCES Match'!$A$2:$B$1307,2,FALSE),"")</f>
        <v>4812700</v>
      </c>
      <c r="J5637" cm="1">
        <f t="array" ref="J5637">IFERROR(_xlfn.IFS(B5637=2015,H5637/$O$13,B5637=2016,H5637/$O$14,B5637=2017,H5637/$O$15,B5637=2018,H5637/$O$16,B5637=2019,H5637/$O$17,B5637=2020,H5637/$O$18,B5637=2021,H5637/$O$19,B5637=2022,H5637/$O$20),"")</f>
        <v>9.7583804886010222E-5</v>
      </c>
      <c r="K5637" s="3" cm="1">
        <f t="array" ref="K5637">IFERROR(_xlfn.IFS(B5637=2015,J5637*$P$4,B5637=2016,J5637*$P$5,B5637=2017,J5637*$P$6,B5637=2018,J5637*$P$7,B5637=2019,J5637*$P$8,B5637=2020,J5637*$P$9,B5637=2021,J5637*$P$10,B5637=2022,J5637*$P$11),"")</f>
        <v>208883.33489221867</v>
      </c>
      <c r="L5637" s="3">
        <f t="shared" si="89"/>
        <v>399609.68489221868</v>
      </c>
    </row>
    <row r="5638" spans="1:12">
      <c r="A5638">
        <v>4812700</v>
      </c>
      <c r="B5638">
        <v>2022</v>
      </c>
      <c r="D5638" t="s">
        <v>798</v>
      </c>
      <c r="E5638" t="s">
        <v>799</v>
      </c>
      <c r="F5638" t="s">
        <v>4101</v>
      </c>
      <c r="G5638" t="s">
        <v>800</v>
      </c>
      <c r="H5638" s="5">
        <v>199855.46</v>
      </c>
      <c r="I5638">
        <f>IFERROR(VLOOKUP(G5638,'NCES Match'!$A$2:$B$1307,2,FALSE),"")</f>
        <v>4812700</v>
      </c>
      <c r="J5638" cm="1">
        <f t="array" ref="J5638">IFERROR(_xlfn.IFS(B5638=2015,H5638/$O$13,B5638=2016,H5638/$O$14,B5638=2017,H5638/$O$15,B5638=2018,H5638/$O$16,B5638=2019,H5638/$O$17,B5638=2020,H5638/$O$18,B5638=2021,H5638/$O$19,B5638=2022,H5638/$O$20),"")</f>
        <v>8.7782642145503201E-5</v>
      </c>
      <c r="K5638" s="3" cm="1">
        <f t="array" ref="K5638">IFERROR(_xlfn.IFS(B5638=2015,J5638*$P$4,B5638=2016,J5638*$P$5,B5638=2017,J5638*$P$6,B5638=2018,J5638*$P$7,B5638=2019,J5638*$P$8,B5638=2020,J5638*$P$9,B5638=2021,J5638*$P$10,B5638=2022,J5638*$P$11),"")</f>
        <v>189038.42808212052</v>
      </c>
      <c r="L5638" s="3">
        <f t="shared" si="89"/>
        <v>388893.88808212051</v>
      </c>
    </row>
    <row r="5639" spans="1:12">
      <c r="A5639">
        <v>4812700</v>
      </c>
      <c r="B5639">
        <v>2023</v>
      </c>
      <c r="D5639" t="s">
        <v>798</v>
      </c>
      <c r="E5639" t="s">
        <v>799</v>
      </c>
      <c r="F5639" t="s">
        <v>4101</v>
      </c>
      <c r="G5639" t="s">
        <v>800</v>
      </c>
      <c r="H5639" s="5">
        <v>219277.96</v>
      </c>
      <c r="I5639">
        <f>IFERROR(VLOOKUP(G5639,'NCES Match'!$A$2:$B$1307,2,FALSE),"")</f>
        <v>4812700</v>
      </c>
      <c r="J5639" t="str" cm="1">
        <f t="array" ref="J5639">IFERROR(_xlfn.IFS(B5639=2015,H5639/$O$13,B5639=2016,H5639/$O$14,B5639=2017,H5639/$O$15,B5639=2018,H5639/$O$16,B5639=2019,H5639/$O$17,B5639=2020,H5639/$O$18,B5639=2021,H5639/$O$19,B5639=2022,H5639/$O$20),"")</f>
        <v/>
      </c>
      <c r="K5639" s="3" t="str" cm="1">
        <f t="array" ref="K5639">IFERROR(_xlfn.IFS(B5639=2015,J5639*$P$4,B5639=2016,J5639*$P$5,B5639=2017,J5639*$P$6,B5639=2018,J5639*$P$7,B5639=2019,J5639*$P$8,B5639=2020,J5639*$P$9,B5639=2021,J5639*$P$10,B5639=2022,J5639*$P$11),"")</f>
        <v/>
      </c>
      <c r="L5639" s="3">
        <f t="shared" si="89"/>
        <v>219277.96</v>
      </c>
    </row>
    <row r="5640" spans="1:12">
      <c r="A5640">
        <v>4808870</v>
      </c>
      <c r="B5640">
        <v>2015</v>
      </c>
      <c r="C5640" t="s">
        <v>381</v>
      </c>
      <c r="D5640" t="s">
        <v>499</v>
      </c>
      <c r="E5640" t="s">
        <v>500</v>
      </c>
      <c r="G5640" t="s">
        <v>501</v>
      </c>
      <c r="H5640" s="5">
        <v>439137.22</v>
      </c>
      <c r="I5640">
        <f>IFERROR(VLOOKUP(G5640,'NCES Match'!$A$2:$B$1307,2,FALSE),"")</f>
        <v>4808870</v>
      </c>
      <c r="J5640" cm="1">
        <f t="array" ref="J5640">IFERROR(_xlfn.IFS(B5640=2015,H5640/$O$13,B5640=2016,H5640/$O$14,B5640=2017,H5640/$O$15,B5640=2018,H5640/$O$16,B5640=2019,H5640/$O$17,B5640=2020,H5640/$O$18,B5640=2021,H5640/$O$19,B5640=2022,H5640/$O$20),"")</f>
        <v>3.4402174794910848E-4</v>
      </c>
      <c r="K5640" s="3" cm="1">
        <f t="array" ref="K5640">IFERROR(_xlfn.IFS(B5640=2015,J5640*$P$4,B5640=2016,J5640*$P$5,B5640=2017,J5640*$P$6,B5640=2018,J5640*$P$7,B5640=2019,J5640*$P$8,B5640=2020,J5640*$P$9,B5640=2021,J5640*$P$10,B5640=2022,J5640*$P$11),"")</f>
        <v>547504.75933550834</v>
      </c>
      <c r="L5640" s="3">
        <f t="shared" si="89"/>
        <v>986641.97933550831</v>
      </c>
    </row>
    <row r="5641" spans="1:12">
      <c r="A5641">
        <v>4808870</v>
      </c>
      <c r="B5641">
        <v>2016</v>
      </c>
      <c r="C5641" t="s">
        <v>4102</v>
      </c>
      <c r="D5641" t="s">
        <v>499</v>
      </c>
      <c r="E5641" t="s">
        <v>500</v>
      </c>
      <c r="F5641" t="s">
        <v>4101</v>
      </c>
      <c r="G5641" t="s">
        <v>501</v>
      </c>
      <c r="H5641" s="5">
        <v>413407</v>
      </c>
      <c r="I5641">
        <f>IFERROR(VLOOKUP(G5641,'NCES Match'!$A$2:$B$1307,2,FALSE),"")</f>
        <v>4808870</v>
      </c>
      <c r="J5641" cm="1">
        <f t="array" ref="J5641">IFERROR(_xlfn.IFS(B5641=2015,H5641/$O$13,B5641=2016,H5641/$O$14,B5641=2017,H5641/$O$15,B5641=2018,H5641/$O$16,B5641=2019,H5641/$O$17,B5641=2020,H5641/$O$18,B5641=2021,H5641/$O$19,B5641=2022,H5641/$O$20),"")</f>
        <v>2.9594439118362827E-4</v>
      </c>
      <c r="K5641" s="3" cm="1">
        <f t="array" ref="K5641">IFERROR(_xlfn.IFS(B5641=2015,J5641*$P$4,B5641=2016,J5641*$P$5,B5641=2017,J5641*$P$6,B5641=2018,J5641*$P$7,B5641=2019,J5641*$P$8,B5641=2020,J5641*$P$9,B5641=2021,J5641*$P$10,B5641=2022,J5641*$P$11),"")</f>
        <v>495893.66953762324</v>
      </c>
      <c r="L5641" s="3">
        <f t="shared" si="89"/>
        <v>909300.66953762318</v>
      </c>
    </row>
    <row r="5642" spans="1:12">
      <c r="A5642">
        <v>4808870</v>
      </c>
      <c r="B5642">
        <v>2017</v>
      </c>
      <c r="D5642" t="s">
        <v>499</v>
      </c>
      <c r="E5642" t="s">
        <v>500</v>
      </c>
      <c r="F5642" t="s">
        <v>4101</v>
      </c>
      <c r="G5642" t="s">
        <v>501</v>
      </c>
      <c r="H5642" s="5">
        <v>430938</v>
      </c>
      <c r="I5642">
        <f>IFERROR(VLOOKUP(G5642,'NCES Match'!$A$2:$B$1307,2,FALSE),"")</f>
        <v>4808870</v>
      </c>
      <c r="J5642" cm="1">
        <f t="array" ref="J5642">IFERROR(_xlfn.IFS(B5642=2015,H5642/$O$13,B5642=2016,H5642/$O$14,B5642=2017,H5642/$O$15,B5642=2018,H5642/$O$16,B5642=2019,H5642/$O$17,B5642=2020,H5642/$O$18,B5642=2021,H5642/$O$19,B5642=2022,H5642/$O$20),"")</f>
        <v>2.9710536320924857E-4</v>
      </c>
      <c r="K5642" s="3" cm="1">
        <f t="array" ref="K5642">IFERROR(_xlfn.IFS(B5642=2015,J5642*$P$4,B5642=2016,J5642*$P$5,B5642=2017,J5642*$P$6,B5642=2018,J5642*$P$7,B5642=2019,J5642*$P$8,B5642=2020,J5642*$P$9,B5642=2021,J5642*$P$10,B5642=2022,J5642*$P$11),"")</f>
        <v>504558.53597462532</v>
      </c>
      <c r="L5642" s="3">
        <f t="shared" si="89"/>
        <v>935496.53597462527</v>
      </c>
    </row>
    <row r="5643" spans="1:12">
      <c r="A5643">
        <v>4808870</v>
      </c>
      <c r="B5643">
        <v>2018</v>
      </c>
      <c r="D5643" t="s">
        <v>499</v>
      </c>
      <c r="E5643" t="s">
        <v>500</v>
      </c>
      <c r="F5643" t="s">
        <v>4101</v>
      </c>
      <c r="G5643" t="s">
        <v>501</v>
      </c>
      <c r="H5643" s="5">
        <v>479551</v>
      </c>
      <c r="I5643">
        <f>IFERROR(VLOOKUP(G5643,'NCES Match'!$A$2:$B$1307,2,FALSE),"")</f>
        <v>4808870</v>
      </c>
      <c r="J5643" cm="1">
        <f t="array" ref="J5643">IFERROR(_xlfn.IFS(B5643=2015,H5643/$O$13,B5643=2016,H5643/$O$14,B5643=2017,H5643/$O$15,B5643=2018,H5643/$O$16,B5643=2019,H5643/$O$17,B5643=2020,H5643/$O$18,B5643=2021,H5643/$O$19,B5643=2022,H5643/$O$20),"")</f>
        <v>3.1293524185640949E-4</v>
      </c>
      <c r="K5643" s="3" cm="1">
        <f t="array" ref="K5643">IFERROR(_xlfn.IFS(B5643=2015,J5643*$P$4,B5643=2016,J5643*$P$5,B5643=2017,J5643*$P$6,B5643=2018,J5643*$P$7,B5643=2019,J5643*$P$8,B5643=2020,J5643*$P$9,B5643=2021,J5643*$P$10,B5643=2022,J5643*$P$11),"")</f>
        <v>537263.90191017149</v>
      </c>
      <c r="L5643" s="3">
        <f t="shared" si="89"/>
        <v>1016814.9019101715</v>
      </c>
    </row>
    <row r="5644" spans="1:12">
      <c r="A5644">
        <v>4808870</v>
      </c>
      <c r="B5644">
        <v>2019</v>
      </c>
      <c r="D5644" t="s">
        <v>499</v>
      </c>
      <c r="E5644" t="s">
        <v>500</v>
      </c>
      <c r="F5644" t="s">
        <v>4101</v>
      </c>
      <c r="G5644" t="s">
        <v>501</v>
      </c>
      <c r="H5644" s="5">
        <v>502208</v>
      </c>
      <c r="I5644">
        <f>IFERROR(VLOOKUP(G5644,'NCES Match'!$A$2:$B$1307,2,FALSE),"")</f>
        <v>4808870</v>
      </c>
      <c r="J5644" cm="1">
        <f t="array" ref="J5644">IFERROR(_xlfn.IFS(B5644=2015,H5644/$O$13,B5644=2016,H5644/$O$14,B5644=2017,H5644/$O$15,B5644=2018,H5644/$O$16,B5644=2019,H5644/$O$17,B5644=2020,H5644/$O$18,B5644=2021,H5644/$O$19,B5644=2022,H5644/$O$20),"")</f>
        <v>3.1798807482161234E-4</v>
      </c>
      <c r="K5644" s="3" cm="1">
        <f t="array" ref="K5644">IFERROR(_xlfn.IFS(B5644=2015,J5644*$P$4,B5644=2016,J5644*$P$5,B5644=2017,J5644*$P$6,B5644=2018,J5644*$P$7,B5644=2019,J5644*$P$8,B5644=2020,J5644*$P$9,B5644=2021,J5644*$P$10,B5644=2022,J5644*$P$11),"")</f>
        <v>552639.73306479515</v>
      </c>
      <c r="L5644" s="3">
        <f t="shared" si="89"/>
        <v>1054847.7330647951</v>
      </c>
    </row>
    <row r="5645" spans="1:12">
      <c r="A5645">
        <v>4808870</v>
      </c>
      <c r="B5645">
        <v>2020</v>
      </c>
      <c r="D5645" t="s">
        <v>499</v>
      </c>
      <c r="E5645" t="s">
        <v>500</v>
      </c>
      <c r="F5645" t="s">
        <v>4230</v>
      </c>
      <c r="G5645" t="s">
        <v>501</v>
      </c>
      <c r="H5645" s="5">
        <v>543871</v>
      </c>
      <c r="I5645">
        <f>IFERROR(VLOOKUP(G5645,'NCES Match'!$A$2:$B$1307,2,FALSE),"")</f>
        <v>4808870</v>
      </c>
      <c r="J5645" cm="1">
        <f t="array" ref="J5645">IFERROR(_xlfn.IFS(B5645=2015,H5645/$O$13,B5645=2016,H5645/$O$14,B5645=2017,H5645/$O$15,B5645=2018,H5645/$O$16,B5645=2019,H5645/$O$17,B5645=2020,H5645/$O$18,B5645=2021,H5645/$O$19,B5645=2022,H5645/$O$20),"")</f>
        <v>2.9472780803844101E-4</v>
      </c>
      <c r="K5645" s="3" cm="1">
        <f t="array" ref="K5645">IFERROR(_xlfn.IFS(B5645=2015,J5645*$P$4,B5645=2016,J5645*$P$5,B5645=2017,J5645*$P$6,B5645=2018,J5645*$P$7,B5645=2019,J5645*$P$8,B5645=2020,J5645*$P$9,B5645=2021,J5645*$P$10,B5645=2022,J5645*$P$11),"")</f>
        <v>621287.0490038133</v>
      </c>
      <c r="L5645" s="3">
        <f t="shared" si="89"/>
        <v>1165158.0490038134</v>
      </c>
    </row>
    <row r="5646" spans="1:12">
      <c r="A5646">
        <v>4808870</v>
      </c>
      <c r="B5646">
        <v>2021</v>
      </c>
      <c r="D5646" t="s">
        <v>499</v>
      </c>
      <c r="E5646" t="s">
        <v>500</v>
      </c>
      <c r="F5646" t="s">
        <v>4230</v>
      </c>
      <c r="G5646" t="s">
        <v>501</v>
      </c>
      <c r="H5646" s="5">
        <v>564916.44999999995</v>
      </c>
      <c r="I5646">
        <f>IFERROR(VLOOKUP(G5646,'NCES Match'!$A$2:$B$1307,2,FALSE),"")</f>
        <v>4808870</v>
      </c>
      <c r="J5646" cm="1">
        <f t="array" ref="J5646">IFERROR(_xlfn.IFS(B5646=2015,H5646/$O$13,B5646=2016,H5646/$O$14,B5646=2017,H5646/$O$15,B5646=2018,H5646/$O$16,B5646=2019,H5646/$O$17,B5646=2020,H5646/$O$18,B5646=2021,H5646/$O$19,B5646=2022,H5646/$O$20),"")</f>
        <v>2.8903555609226277E-4</v>
      </c>
      <c r="K5646" s="3" cm="1">
        <f t="array" ref="K5646">IFERROR(_xlfn.IFS(B5646=2015,J5646*$P$4,B5646=2016,J5646*$P$5,B5646=2017,J5646*$P$6,B5646=2018,J5646*$P$7,B5646=2019,J5646*$P$8,B5646=2020,J5646*$P$9,B5646=2021,J5646*$P$10,B5646=2022,J5646*$P$11),"")</f>
        <v>618696.01138737926</v>
      </c>
      <c r="L5646" s="3">
        <f t="shared" si="89"/>
        <v>1183612.4613873791</v>
      </c>
    </row>
    <row r="5647" spans="1:12">
      <c r="A5647">
        <v>4808870</v>
      </c>
      <c r="B5647">
        <v>2022</v>
      </c>
      <c r="D5647" t="s">
        <v>499</v>
      </c>
      <c r="E5647" t="s">
        <v>500</v>
      </c>
      <c r="F5647" t="s">
        <v>4101</v>
      </c>
      <c r="G5647" t="s">
        <v>501</v>
      </c>
      <c r="H5647" s="5">
        <v>789174.43</v>
      </c>
      <c r="I5647">
        <f>IFERROR(VLOOKUP(G5647,'NCES Match'!$A$2:$B$1307,2,FALSE),"")</f>
        <v>4808870</v>
      </c>
      <c r="J5647" cm="1">
        <f t="array" ref="J5647">IFERROR(_xlfn.IFS(B5647=2015,H5647/$O$13,B5647=2016,H5647/$O$14,B5647=2017,H5647/$O$15,B5647=2018,H5647/$O$16,B5647=2019,H5647/$O$17,B5647=2020,H5647/$O$18,B5647=2021,H5647/$O$19,B5647=2022,H5647/$O$20),"")</f>
        <v>3.4662959210156921E-4</v>
      </c>
      <c r="K5647" s="3" cm="1">
        <f t="array" ref="K5647">IFERROR(_xlfn.IFS(B5647=2015,J5647*$P$4,B5647=2016,J5647*$P$5,B5647=2017,J5647*$P$6,B5647=2018,J5647*$P$7,B5647=2019,J5647*$P$8,B5647=2020,J5647*$P$9,B5647=2021,J5647*$P$10,B5647=2022,J5647*$P$11),"")</f>
        <v>746460.93596744107</v>
      </c>
      <c r="L5647" s="3">
        <f t="shared" si="89"/>
        <v>1535635.3659674411</v>
      </c>
    </row>
    <row r="5648" spans="1:12">
      <c r="A5648">
        <v>4808870</v>
      </c>
      <c r="B5648">
        <v>2023</v>
      </c>
      <c r="D5648" t="s">
        <v>499</v>
      </c>
      <c r="E5648" t="s">
        <v>500</v>
      </c>
      <c r="F5648" t="s">
        <v>4101</v>
      </c>
      <c r="G5648" t="s">
        <v>501</v>
      </c>
      <c r="H5648" s="5">
        <v>980851.44</v>
      </c>
      <c r="I5648">
        <f>IFERROR(VLOOKUP(G5648,'NCES Match'!$A$2:$B$1307,2,FALSE),"")</f>
        <v>4808870</v>
      </c>
      <c r="J5648" t="str" cm="1">
        <f t="array" ref="J5648">IFERROR(_xlfn.IFS(B5648=2015,H5648/$O$13,B5648=2016,H5648/$O$14,B5648=2017,H5648/$O$15,B5648=2018,H5648/$O$16,B5648=2019,H5648/$O$17,B5648=2020,H5648/$O$18,B5648=2021,H5648/$O$19,B5648=2022,H5648/$O$20),"")</f>
        <v/>
      </c>
      <c r="K5648" s="3" t="str" cm="1">
        <f t="array" ref="K5648">IFERROR(_xlfn.IFS(B5648=2015,J5648*$P$4,B5648=2016,J5648*$P$5,B5648=2017,J5648*$P$6,B5648=2018,J5648*$P$7,B5648=2019,J5648*$P$8,B5648=2020,J5648*$P$9,B5648=2021,J5648*$P$10,B5648=2022,J5648*$P$11),"")</f>
        <v/>
      </c>
      <c r="L5648" s="3">
        <f t="shared" si="89"/>
        <v>980851.44</v>
      </c>
    </row>
    <row r="5649" spans="1:12">
      <c r="A5649">
        <v>4811640</v>
      </c>
      <c r="B5649">
        <v>2015</v>
      </c>
      <c r="C5649" t="s">
        <v>381</v>
      </c>
      <c r="D5649" t="s">
        <v>720</v>
      </c>
      <c r="E5649" t="s">
        <v>721</v>
      </c>
      <c r="G5649" t="s">
        <v>722</v>
      </c>
      <c r="H5649" s="5">
        <v>377699.89</v>
      </c>
      <c r="I5649">
        <f>IFERROR(VLOOKUP(G5649,'NCES Match'!$A$2:$B$1307,2,FALSE),"")</f>
        <v>4811640</v>
      </c>
      <c r="J5649" cm="1">
        <f t="array" ref="J5649">IFERROR(_xlfn.IFS(B5649=2015,H5649/$O$13,B5649=2016,H5649/$O$14,B5649=2017,H5649/$O$15,B5649=2018,H5649/$O$16,B5649=2019,H5649/$O$17,B5649=2020,H5649/$O$18,B5649=2021,H5649/$O$19,B5649=2022,H5649/$O$20),"")</f>
        <v>2.9589151281229589E-4</v>
      </c>
      <c r="K5649" s="3" cm="1">
        <f t="array" ref="K5649">IFERROR(_xlfn.IFS(B5649=2015,J5649*$P$4,B5649=2016,J5649*$P$5,B5649=2017,J5649*$P$6,B5649=2018,J5649*$P$7,B5649=2019,J5649*$P$8,B5649=2020,J5649*$P$9,B5649=2021,J5649*$P$10,B5649=2022,J5649*$P$11),"")</f>
        <v>470906.30891068163</v>
      </c>
      <c r="L5649" s="3">
        <f t="shared" si="89"/>
        <v>848606.19891068165</v>
      </c>
    </row>
    <row r="5650" spans="1:12">
      <c r="A5650">
        <v>4811640</v>
      </c>
      <c r="B5650">
        <v>2016</v>
      </c>
      <c r="C5650" t="s">
        <v>4102</v>
      </c>
      <c r="D5650" t="s">
        <v>720</v>
      </c>
      <c r="E5650" t="s">
        <v>721</v>
      </c>
      <c r="F5650" t="s">
        <v>4101</v>
      </c>
      <c r="G5650" t="s">
        <v>722</v>
      </c>
      <c r="H5650" s="5">
        <v>385845</v>
      </c>
      <c r="I5650">
        <f>IFERROR(VLOOKUP(G5650,'NCES Match'!$A$2:$B$1307,2,FALSE),"")</f>
        <v>4811640</v>
      </c>
      <c r="J5650" cm="1">
        <f t="array" ref="J5650">IFERROR(_xlfn.IFS(B5650=2015,H5650/$O$13,B5650=2016,H5650/$O$14,B5650=2017,H5650/$O$15,B5650=2018,H5650/$O$16,B5650=2019,H5650/$O$17,B5650=2020,H5650/$O$18,B5650=2021,H5650/$O$19,B5650=2022,H5650/$O$20),"")</f>
        <v>2.7621366744212618E-4</v>
      </c>
      <c r="K5650" s="3" cm="1">
        <f t="array" ref="K5650">IFERROR(_xlfn.IFS(B5650=2015,J5650*$P$4,B5650=2016,J5650*$P$5,B5650=2017,J5650*$P$6,B5650=2018,J5650*$P$7,B5650=2019,J5650*$P$8,B5650=2020,J5650*$P$9,B5650=2021,J5650*$P$10,B5650=2022,J5650*$P$11),"")</f>
        <v>462832.25229070685</v>
      </c>
      <c r="L5650" s="3">
        <f t="shared" si="89"/>
        <v>848677.25229070685</v>
      </c>
    </row>
    <row r="5651" spans="1:12">
      <c r="A5651">
        <v>4811640</v>
      </c>
      <c r="B5651">
        <v>2017</v>
      </c>
      <c r="D5651" t="s">
        <v>720</v>
      </c>
      <c r="E5651" t="s">
        <v>721</v>
      </c>
      <c r="F5651" t="s">
        <v>4101</v>
      </c>
      <c r="G5651" t="s">
        <v>722</v>
      </c>
      <c r="H5651" s="5">
        <v>402178</v>
      </c>
      <c r="I5651">
        <f>IFERROR(VLOOKUP(G5651,'NCES Match'!$A$2:$B$1307,2,FALSE),"")</f>
        <v>4811640</v>
      </c>
      <c r="J5651" cm="1">
        <f t="array" ref="J5651">IFERROR(_xlfn.IFS(B5651=2015,H5651/$O$13,B5651=2016,H5651/$O$14,B5651=2017,H5651/$O$15,B5651=2018,H5651/$O$16,B5651=2019,H5651/$O$17,B5651=2020,H5651/$O$18,B5651=2021,H5651/$O$19,B5651=2022,H5651/$O$20),"")</f>
        <v>2.7727710428128677E-4</v>
      </c>
      <c r="K5651" s="3" cm="1">
        <f t="array" ref="K5651">IFERROR(_xlfn.IFS(B5651=2015,J5651*$P$4,B5651=2016,J5651*$P$5,B5651=2017,J5651*$P$6,B5651=2018,J5651*$P$7,B5651=2019,J5651*$P$8,B5651=2020,J5651*$P$9,B5651=2021,J5651*$P$10,B5651=2022,J5651*$P$11),"")</f>
        <v>470885.23843616212</v>
      </c>
      <c r="L5651" s="3">
        <f t="shared" si="89"/>
        <v>873063.23843616212</v>
      </c>
    </row>
    <row r="5652" spans="1:12">
      <c r="A5652">
        <v>4811640</v>
      </c>
      <c r="B5652">
        <v>2018</v>
      </c>
      <c r="D5652" t="s">
        <v>720</v>
      </c>
      <c r="E5652" t="s">
        <v>721</v>
      </c>
      <c r="F5652" t="s">
        <v>4101</v>
      </c>
      <c r="G5652" t="s">
        <v>722</v>
      </c>
      <c r="H5652" s="5">
        <v>397294</v>
      </c>
      <c r="I5652">
        <f>IFERROR(VLOOKUP(G5652,'NCES Match'!$A$2:$B$1307,2,FALSE),"")</f>
        <v>4811640</v>
      </c>
      <c r="J5652" cm="1">
        <f t="array" ref="J5652">IFERROR(_xlfn.IFS(B5652=2015,H5652/$O$13,B5652=2016,H5652/$O$14,B5652=2017,H5652/$O$15,B5652=2018,H5652/$O$16,B5652=2019,H5652/$O$17,B5652=2020,H5652/$O$18,B5652=2021,H5652/$O$19,B5652=2022,H5652/$O$20),"")</f>
        <v>2.5925770977039013E-4</v>
      </c>
      <c r="K5652" s="3" cm="1">
        <f t="array" ref="K5652">IFERROR(_xlfn.IFS(B5652=2015,J5652*$P$4,B5652=2016,J5652*$P$5,B5652=2017,J5652*$P$6,B5652=2018,J5652*$P$7,B5652=2019,J5652*$P$8,B5652=2020,J5652*$P$9,B5652=2021,J5652*$P$10,B5652=2022,J5652*$P$11),"")</f>
        <v>445107.45394233288</v>
      </c>
      <c r="L5652" s="3">
        <f t="shared" si="89"/>
        <v>842401.45394233288</v>
      </c>
    </row>
    <row r="5653" spans="1:12">
      <c r="A5653">
        <v>4811640</v>
      </c>
      <c r="B5653">
        <v>2019</v>
      </c>
      <c r="D5653" t="s">
        <v>720</v>
      </c>
      <c r="E5653" t="s">
        <v>721</v>
      </c>
      <c r="F5653" t="s">
        <v>4101</v>
      </c>
      <c r="G5653" t="s">
        <v>722</v>
      </c>
      <c r="H5653" s="5">
        <v>429782</v>
      </c>
      <c r="I5653">
        <f>IFERROR(VLOOKUP(G5653,'NCES Match'!$A$2:$B$1307,2,FALSE),"")</f>
        <v>4811640</v>
      </c>
      <c r="J5653" cm="1">
        <f t="array" ref="J5653">IFERROR(_xlfn.IFS(B5653=2015,H5653/$O$13,B5653=2016,H5653/$O$14,B5653=2017,H5653/$O$15,B5653=2018,H5653/$O$16,B5653=2019,H5653/$O$17,B5653=2020,H5653/$O$18,B5653=2021,H5653/$O$19,B5653=2022,H5653/$O$20),"")</f>
        <v>2.7212937821178114E-4</v>
      </c>
      <c r="K5653" s="3" cm="1">
        <f t="array" ref="K5653">IFERROR(_xlfn.IFS(B5653=2015,J5653*$P$4,B5653=2016,J5653*$P$5,B5653=2017,J5653*$P$6,B5653=2018,J5653*$P$7,B5653=2019,J5653*$P$8,B5653=2020,J5653*$P$9,B5653=2021,J5653*$P$10,B5653=2022,J5653*$P$11),"")</f>
        <v>472940.71332207724</v>
      </c>
      <c r="L5653" s="3">
        <f t="shared" si="89"/>
        <v>902722.71332207718</v>
      </c>
    </row>
    <row r="5654" spans="1:12">
      <c r="A5654">
        <v>4811640</v>
      </c>
      <c r="B5654">
        <v>2020</v>
      </c>
      <c r="D5654" t="s">
        <v>720</v>
      </c>
      <c r="E5654" t="s">
        <v>721</v>
      </c>
      <c r="F5654" t="s">
        <v>4230</v>
      </c>
      <c r="G5654" t="s">
        <v>722</v>
      </c>
      <c r="H5654" s="5">
        <v>466500</v>
      </c>
      <c r="I5654">
        <f>IFERROR(VLOOKUP(G5654,'NCES Match'!$A$2:$B$1307,2,FALSE),"")</f>
        <v>4811640</v>
      </c>
      <c r="J5654" cm="1">
        <f t="array" ref="J5654">IFERROR(_xlfn.IFS(B5654=2015,H5654/$O$13,B5654=2016,H5654/$O$14,B5654=2017,H5654/$O$15,B5654=2018,H5654/$O$16,B5654=2019,H5654/$O$17,B5654=2020,H5654/$O$18,B5654=2021,H5654/$O$19,B5654=2022,H5654/$O$20),"")</f>
        <v>2.5279987800403536E-4</v>
      </c>
      <c r="K5654" s="3" cm="1">
        <f t="array" ref="K5654">IFERROR(_xlfn.IFS(B5654=2015,J5654*$P$4,B5654=2016,J5654*$P$5,B5654=2017,J5654*$P$6,B5654=2018,J5654*$P$7,B5654=2019,J5654*$P$8,B5654=2020,J5654*$P$9,B5654=2021,J5654*$P$10,B5654=2022,J5654*$P$11),"")</f>
        <v>532902.85446416319</v>
      </c>
      <c r="L5654" s="3">
        <f t="shared" si="89"/>
        <v>999402.85446416319</v>
      </c>
    </row>
    <row r="5655" spans="1:12">
      <c r="A5655">
        <v>4811640</v>
      </c>
      <c r="B5655">
        <v>2021</v>
      </c>
      <c r="D5655" t="s">
        <v>720</v>
      </c>
      <c r="E5655" t="s">
        <v>721</v>
      </c>
      <c r="F5655" t="s">
        <v>4101</v>
      </c>
      <c r="G5655" t="s">
        <v>722</v>
      </c>
      <c r="H5655" s="5">
        <v>590546.61</v>
      </c>
      <c r="I5655">
        <f>IFERROR(VLOOKUP(G5655,'NCES Match'!$A$2:$B$1307,2,FALSE),"")</f>
        <v>4811640</v>
      </c>
      <c r="J5655" cm="1">
        <f t="array" ref="J5655">IFERROR(_xlfn.IFS(B5655=2015,H5655/$O$13,B5655=2016,H5655/$O$14,B5655=2017,H5655/$O$15,B5655=2018,H5655/$O$16,B5655=2019,H5655/$O$17,B5655=2020,H5655/$O$18,B5655=2021,H5655/$O$19,B5655=2022,H5655/$O$20),"")</f>
        <v>3.0214904844734231E-4</v>
      </c>
      <c r="K5655" s="3" cm="1">
        <f t="array" ref="K5655">IFERROR(_xlfn.IFS(B5655=2015,J5655*$P$4,B5655=2016,J5655*$P$5,B5655=2017,J5655*$P$6,B5655=2018,J5655*$P$7,B5655=2019,J5655*$P$8,B5655=2020,J5655*$P$9,B5655=2021,J5655*$P$10,B5655=2022,J5655*$P$11),"")</f>
        <v>646766.14063077513</v>
      </c>
      <c r="L5655" s="3">
        <f t="shared" si="89"/>
        <v>1237312.750630775</v>
      </c>
    </row>
    <row r="5656" spans="1:12">
      <c r="A5656">
        <v>4811640</v>
      </c>
      <c r="B5656">
        <v>2022</v>
      </c>
      <c r="D5656" t="s">
        <v>720</v>
      </c>
      <c r="E5656" t="s">
        <v>721</v>
      </c>
      <c r="F5656" t="s">
        <v>4101</v>
      </c>
      <c r="G5656" t="s">
        <v>722</v>
      </c>
      <c r="H5656" s="5">
        <v>793343.44</v>
      </c>
      <c r="I5656">
        <f>IFERROR(VLOOKUP(G5656,'NCES Match'!$A$2:$B$1307,2,FALSE),"")</f>
        <v>4811640</v>
      </c>
      <c r="J5656" cm="1">
        <f t="array" ref="J5656">IFERROR(_xlfn.IFS(B5656=2015,H5656/$O$13,B5656=2016,H5656/$O$14,B5656=2017,H5656/$O$15,B5656=2018,H5656/$O$16,B5656=2019,H5656/$O$17,B5656=2020,H5656/$O$18,B5656=2021,H5656/$O$19,B5656=2022,H5656/$O$20),"")</f>
        <v>3.484607490433461E-4</v>
      </c>
      <c r="K5656" s="3" cm="1">
        <f t="array" ref="K5656">IFERROR(_xlfn.IFS(B5656=2015,J5656*$P$4,B5656=2016,J5656*$P$5,B5656=2017,J5656*$P$6,B5656=2018,J5656*$P$7,B5656=2019,J5656*$P$8,B5656=2020,J5656*$P$9,B5656=2021,J5656*$P$10,B5656=2022,J5656*$P$11),"")</f>
        <v>750404.30132287659</v>
      </c>
      <c r="L5656" s="3">
        <f t="shared" si="89"/>
        <v>1543747.7413228764</v>
      </c>
    </row>
    <row r="5657" spans="1:12">
      <c r="A5657">
        <v>4811640</v>
      </c>
      <c r="B5657">
        <v>2023</v>
      </c>
      <c r="D5657" t="s">
        <v>720</v>
      </c>
      <c r="E5657" t="s">
        <v>721</v>
      </c>
      <c r="F5657" t="s">
        <v>4101</v>
      </c>
      <c r="G5657" t="s">
        <v>722</v>
      </c>
      <c r="H5657" s="5">
        <v>661190.04</v>
      </c>
      <c r="I5657">
        <f>IFERROR(VLOOKUP(G5657,'NCES Match'!$A$2:$B$1307,2,FALSE),"")</f>
        <v>4811640</v>
      </c>
      <c r="J5657" t="str" cm="1">
        <f t="array" ref="J5657">IFERROR(_xlfn.IFS(B5657=2015,H5657/$O$13,B5657=2016,H5657/$O$14,B5657=2017,H5657/$O$15,B5657=2018,H5657/$O$16,B5657=2019,H5657/$O$17,B5657=2020,H5657/$O$18,B5657=2021,H5657/$O$19,B5657=2022,H5657/$O$20),"")</f>
        <v/>
      </c>
      <c r="K5657" s="3" t="str" cm="1">
        <f t="array" ref="K5657">IFERROR(_xlfn.IFS(B5657=2015,J5657*$P$4,B5657=2016,J5657*$P$5,B5657=2017,J5657*$P$6,B5657=2018,J5657*$P$7,B5657=2019,J5657*$P$8,B5657=2020,J5657*$P$9,B5657=2021,J5657*$P$10,B5657=2022,J5657*$P$11),"")</f>
        <v/>
      </c>
      <c r="L5657" s="3">
        <f t="shared" si="89"/>
        <v>661190.04</v>
      </c>
    </row>
    <row r="5658" spans="1:12">
      <c r="A5658">
        <v>4815840</v>
      </c>
      <c r="B5658">
        <v>2015</v>
      </c>
      <c r="C5658" t="s">
        <v>381</v>
      </c>
      <c r="D5658" t="s">
        <v>1048</v>
      </c>
      <c r="E5658" t="s">
        <v>1049</v>
      </c>
      <c r="G5658" t="s">
        <v>1050</v>
      </c>
      <c r="H5658" s="5">
        <v>77515.06</v>
      </c>
      <c r="I5658">
        <f>IFERROR(VLOOKUP(G5658,'NCES Match'!$A$2:$B$1307,2,FALSE),"")</f>
        <v>4815840</v>
      </c>
      <c r="J5658" cm="1">
        <f t="array" ref="J5658">IFERROR(_xlfn.IFS(B5658=2015,H5658/$O$13,B5658=2016,H5658/$O$14,B5658=2017,H5658/$O$15,B5658=2018,H5658/$O$16,B5658=2019,H5658/$O$17,B5658=2020,H5658/$O$18,B5658=2021,H5658/$O$19,B5658=2022,H5658/$O$20),"")</f>
        <v>6.0725589221473918E-5</v>
      </c>
      <c r="K5658" s="3" cm="1">
        <f t="array" ref="K5658">IFERROR(_xlfn.IFS(B5658=2015,J5658*$P$4,B5658=2016,J5658*$P$5,B5658=2017,J5658*$P$6,B5658=2018,J5658*$P$7,B5658=2019,J5658*$P$8,B5658=2020,J5658*$P$9,B5658=2021,J5658*$P$10,B5658=2022,J5658*$P$11),"")</f>
        <v>96643.742177393869</v>
      </c>
      <c r="L5658" s="3">
        <f t="shared" si="89"/>
        <v>174158.80217739387</v>
      </c>
    </row>
    <row r="5659" spans="1:12">
      <c r="A5659">
        <v>4815840</v>
      </c>
      <c r="B5659">
        <v>2016</v>
      </c>
      <c r="C5659" t="s">
        <v>4102</v>
      </c>
      <c r="D5659" t="s">
        <v>1048</v>
      </c>
      <c r="E5659" t="s">
        <v>1049</v>
      </c>
      <c r="F5659" t="s">
        <v>4101</v>
      </c>
      <c r="G5659" t="s">
        <v>1050</v>
      </c>
      <c r="H5659" s="5">
        <v>75467</v>
      </c>
      <c r="I5659">
        <f>IFERROR(VLOOKUP(G5659,'NCES Match'!$A$2:$B$1307,2,FALSE),"")</f>
        <v>4815840</v>
      </c>
      <c r="J5659" cm="1">
        <f t="array" ref="J5659">IFERROR(_xlfn.IFS(B5659=2015,H5659/$O$13,B5659=2016,H5659/$O$14,B5659=2017,H5659/$O$15,B5659=2018,H5659/$O$16,B5659=2019,H5659/$O$17,B5659=2020,H5659/$O$18,B5659=2021,H5659/$O$19,B5659=2022,H5659/$O$20),"")</f>
        <v>5.4024328009576216E-5</v>
      </c>
      <c r="K5659" s="3" cm="1">
        <f t="array" ref="K5659">IFERROR(_xlfn.IFS(B5659=2015,J5659*$P$4,B5659=2016,J5659*$P$5,B5659=2017,J5659*$P$6,B5659=2018,J5659*$P$7,B5659=2019,J5659*$P$8,B5659=2020,J5659*$P$9,B5659=2021,J5659*$P$10,B5659=2022,J5659*$P$11),"")</f>
        <v>90524.852165047545</v>
      </c>
      <c r="L5659" s="3">
        <f t="shared" si="89"/>
        <v>165991.85216504754</v>
      </c>
    </row>
    <row r="5660" spans="1:12">
      <c r="A5660">
        <v>4815840</v>
      </c>
      <c r="B5660">
        <v>2017</v>
      </c>
      <c r="D5660" t="s">
        <v>1048</v>
      </c>
      <c r="E5660" t="s">
        <v>1049</v>
      </c>
      <c r="F5660" t="s">
        <v>4101</v>
      </c>
      <c r="G5660" t="s">
        <v>1050</v>
      </c>
      <c r="H5660" s="5">
        <v>92626</v>
      </c>
      <c r="I5660">
        <f>IFERROR(VLOOKUP(G5660,'NCES Match'!$A$2:$B$1307,2,FALSE),"")</f>
        <v>4815840</v>
      </c>
      <c r="J5660" cm="1">
        <f t="array" ref="J5660">IFERROR(_xlfn.IFS(B5660=2015,H5660/$O$13,B5660=2016,H5660/$O$14,B5660=2017,H5660/$O$15,B5660=2018,H5660/$O$16,B5660=2019,H5660/$O$17,B5660=2020,H5660/$O$18,B5660=2021,H5660/$O$19,B5660=2022,H5660/$O$20),"")</f>
        <v>6.3859955196849324E-5</v>
      </c>
      <c r="K5660" s="3" cm="1">
        <f t="array" ref="K5660">IFERROR(_xlfn.IFS(B5660=2015,J5660*$P$4,B5660=2016,J5660*$P$5,B5660=2017,J5660*$P$6,B5660=2018,J5660*$P$7,B5660=2019,J5660*$P$8,B5660=2020,J5660*$P$9,B5660=2021,J5660*$P$10,B5660=2022,J5660*$P$11),"")</f>
        <v>108450.02982606695</v>
      </c>
      <c r="L5660" s="3">
        <f t="shared" si="89"/>
        <v>201076.02982606695</v>
      </c>
    </row>
    <row r="5661" spans="1:12">
      <c r="A5661">
        <v>4815840</v>
      </c>
      <c r="B5661">
        <v>2018</v>
      </c>
      <c r="D5661" t="s">
        <v>1048</v>
      </c>
      <c r="E5661" t="s">
        <v>1049</v>
      </c>
      <c r="F5661" t="s">
        <v>4101</v>
      </c>
      <c r="G5661" t="s">
        <v>1050</v>
      </c>
      <c r="H5661" s="5">
        <v>86281</v>
      </c>
      <c r="I5661">
        <f>IFERROR(VLOOKUP(G5661,'NCES Match'!$A$2:$B$1307,2,FALSE),"")</f>
        <v>4815840</v>
      </c>
      <c r="J5661" cm="1">
        <f t="array" ref="J5661">IFERROR(_xlfn.IFS(B5661=2015,H5661/$O$13,B5661=2016,H5661/$O$14,B5661=2017,H5661/$O$15,B5661=2018,H5661/$O$16,B5661=2019,H5661/$O$17,B5661=2020,H5661/$O$18,B5661=2021,H5661/$O$19,B5661=2022,H5661/$O$20),"")</f>
        <v>5.6303428837835528E-5</v>
      </c>
      <c r="K5661" s="3" cm="1">
        <f t="array" ref="K5661">IFERROR(_xlfn.IFS(B5661=2015,J5661*$P$4,B5661=2016,J5661*$P$5,B5661=2017,J5661*$P$6,B5661=2018,J5661*$P$7,B5661=2019,J5661*$P$8,B5661=2020,J5661*$P$9,B5661=2021,J5661*$P$10,B5661=2022,J5661*$P$11),"")</f>
        <v>96664.727465298783</v>
      </c>
      <c r="L5661" s="3">
        <f t="shared" si="89"/>
        <v>182945.72746529878</v>
      </c>
    </row>
    <row r="5662" spans="1:12">
      <c r="A5662">
        <v>4815840</v>
      </c>
      <c r="B5662">
        <v>2019</v>
      </c>
      <c r="D5662" t="s">
        <v>1048</v>
      </c>
      <c r="E5662" t="s">
        <v>1049</v>
      </c>
      <c r="F5662" t="s">
        <v>4101</v>
      </c>
      <c r="G5662" t="s">
        <v>1050</v>
      </c>
      <c r="H5662" s="5">
        <v>94942</v>
      </c>
      <c r="I5662">
        <f>IFERROR(VLOOKUP(G5662,'NCES Match'!$A$2:$B$1307,2,FALSE),"")</f>
        <v>4815840</v>
      </c>
      <c r="J5662" cm="1">
        <f t="array" ref="J5662">IFERROR(_xlfn.IFS(B5662=2015,H5662/$O$13,B5662=2016,H5662/$O$14,B5662=2017,H5662/$O$15,B5662=2018,H5662/$O$16,B5662=2019,H5662/$O$17,B5662=2020,H5662/$O$18,B5662=2021,H5662/$O$19,B5662=2022,H5662/$O$20),"")</f>
        <v>6.0115378089782555E-5</v>
      </c>
      <c r="K5662" s="3" cm="1">
        <f t="array" ref="K5662">IFERROR(_xlfn.IFS(B5662=2015,J5662*$P$4,B5662=2016,J5662*$P$5,B5662=2017,J5662*$P$6,B5662=2018,J5662*$P$7,B5662=2019,J5662*$P$8,B5662=2020,J5662*$P$9,B5662=2021,J5662*$P$10,B5662=2022,J5662*$P$11),"")</f>
        <v>104476.07671848671</v>
      </c>
      <c r="L5662" s="3">
        <f t="shared" si="89"/>
        <v>199418.07671848673</v>
      </c>
    </row>
    <row r="5663" spans="1:12">
      <c r="A5663">
        <v>4815840</v>
      </c>
      <c r="B5663">
        <v>2020</v>
      </c>
      <c r="D5663" t="s">
        <v>1048</v>
      </c>
      <c r="E5663" t="s">
        <v>1049</v>
      </c>
      <c r="F5663" t="s">
        <v>4230</v>
      </c>
      <c r="G5663" t="s">
        <v>1050</v>
      </c>
      <c r="H5663" s="5">
        <v>96898</v>
      </c>
      <c r="I5663">
        <f>IFERROR(VLOOKUP(G5663,'NCES Match'!$A$2:$B$1307,2,FALSE),"")</f>
        <v>4815840</v>
      </c>
      <c r="J5663" cm="1">
        <f t="array" ref="J5663">IFERROR(_xlfn.IFS(B5663=2015,H5663/$O$13,B5663=2016,H5663/$O$14,B5663=2017,H5663/$O$15,B5663=2018,H5663/$O$16,B5663=2019,H5663/$O$17,B5663=2020,H5663/$O$18,B5663=2021,H5663/$O$19,B5663=2022,H5663/$O$20),"")</f>
        <v>5.2509759011436271E-5</v>
      </c>
      <c r="K5663" s="3" cm="1">
        <f t="array" ref="K5663">IFERROR(_xlfn.IFS(B5663=2015,J5663*$P$4,B5663=2016,J5663*$P$5,B5663=2017,J5663*$P$6,B5663=2018,J5663*$P$7,B5663=2019,J5663*$P$8,B5663=2020,J5663*$P$9,B5663=2021,J5663*$P$10,B5663=2022,J5663*$P$11),"")</f>
        <v>110690.71981107928</v>
      </c>
      <c r="L5663" s="3">
        <f t="shared" si="89"/>
        <v>207588.71981107927</v>
      </c>
    </row>
    <row r="5664" spans="1:12">
      <c r="A5664">
        <v>4815840</v>
      </c>
      <c r="B5664">
        <v>2021</v>
      </c>
      <c r="D5664" t="s">
        <v>1048</v>
      </c>
      <c r="E5664" t="s">
        <v>1049</v>
      </c>
      <c r="F5664" t="s">
        <v>4101</v>
      </c>
      <c r="G5664" t="s">
        <v>1050</v>
      </c>
      <c r="H5664" s="5">
        <v>90749.06</v>
      </c>
      <c r="I5664">
        <f>IFERROR(VLOOKUP(G5664,'NCES Match'!$A$2:$B$1307,2,FALSE),"")</f>
        <v>4815840</v>
      </c>
      <c r="J5664" cm="1">
        <f t="array" ref="J5664">IFERROR(_xlfn.IFS(B5664=2015,H5664/$O$13,B5664=2016,H5664/$O$14,B5664=2017,H5664/$O$15,B5664=2018,H5664/$O$16,B5664=2019,H5664/$O$17,B5664=2020,H5664/$O$18,B5664=2021,H5664/$O$19,B5664=2022,H5664/$O$20),"")</f>
        <v>4.6431122729653422E-5</v>
      </c>
      <c r="K5664" s="3" cm="1">
        <f t="array" ref="K5664">IFERROR(_xlfn.IFS(B5664=2015,J5664*$P$4,B5664=2016,J5664*$P$5,B5664=2017,J5664*$P$6,B5664=2018,J5664*$P$7,B5664=2019,J5664*$P$8,B5664=2020,J5664*$P$9,B5664=2021,J5664*$P$10,B5664=2022,J5664*$P$11),"")</f>
        <v>99388.29265664678</v>
      </c>
      <c r="L5664" s="3">
        <f t="shared" si="89"/>
        <v>190137.35265664678</v>
      </c>
    </row>
    <row r="5665" spans="1:12">
      <c r="A5665">
        <v>4815840</v>
      </c>
      <c r="B5665">
        <v>2022</v>
      </c>
      <c r="D5665" t="s">
        <v>1048</v>
      </c>
      <c r="E5665" t="s">
        <v>1049</v>
      </c>
      <c r="F5665" t="s">
        <v>4101</v>
      </c>
      <c r="G5665" t="s">
        <v>1050</v>
      </c>
      <c r="H5665" s="5">
        <v>91030.45</v>
      </c>
      <c r="I5665">
        <f>IFERROR(VLOOKUP(G5665,'NCES Match'!$A$2:$B$1307,2,FALSE),"")</f>
        <v>4815840</v>
      </c>
      <c r="J5665" cm="1">
        <f t="array" ref="J5665">IFERROR(_xlfn.IFS(B5665=2015,H5665/$O$13,B5665=2016,H5665/$O$14,B5665=2017,H5665/$O$15,B5665=2018,H5665/$O$16,B5665=2019,H5665/$O$17,B5665=2020,H5665/$O$18,B5665=2021,H5665/$O$19,B5665=2022,H5665/$O$20),"")</f>
        <v>3.9983363059954042E-5</v>
      </c>
      <c r="K5665" s="3" cm="1">
        <f t="array" ref="K5665">IFERROR(_xlfn.IFS(B5665=2015,J5665*$P$4,B5665=2016,J5665*$P$5,B5665=2017,J5665*$P$6,B5665=2018,J5665*$P$7,B5665=2019,J5665*$P$8,B5665=2020,J5665*$P$9,B5665=2021,J5665*$P$10,B5665=2022,J5665*$P$11),"")</f>
        <v>86103.492872339193</v>
      </c>
      <c r="L5665" s="3">
        <f t="shared" si="89"/>
        <v>177133.94287233919</v>
      </c>
    </row>
    <row r="5666" spans="1:12">
      <c r="A5666">
        <v>4815840</v>
      </c>
      <c r="B5666">
        <v>2023</v>
      </c>
      <c r="D5666" t="s">
        <v>1048</v>
      </c>
      <c r="E5666" t="s">
        <v>1049</v>
      </c>
      <c r="F5666" t="s">
        <v>4101</v>
      </c>
      <c r="G5666" t="s">
        <v>1050</v>
      </c>
      <c r="H5666" s="5">
        <v>107897.34</v>
      </c>
      <c r="I5666">
        <f>IFERROR(VLOOKUP(G5666,'NCES Match'!$A$2:$B$1307,2,FALSE),"")</f>
        <v>4815840</v>
      </c>
      <c r="J5666" t="str" cm="1">
        <f t="array" ref="J5666">IFERROR(_xlfn.IFS(B5666=2015,H5666/$O$13,B5666=2016,H5666/$O$14,B5666=2017,H5666/$O$15,B5666=2018,H5666/$O$16,B5666=2019,H5666/$O$17,B5666=2020,H5666/$O$18,B5666=2021,H5666/$O$19,B5666=2022,H5666/$O$20),"")</f>
        <v/>
      </c>
      <c r="K5666" s="3" t="str" cm="1">
        <f t="array" ref="K5666">IFERROR(_xlfn.IFS(B5666=2015,J5666*$P$4,B5666=2016,J5666*$P$5,B5666=2017,J5666*$P$6,B5666=2018,J5666*$P$7,B5666=2019,J5666*$P$8,B5666=2020,J5666*$P$9,B5666=2021,J5666*$P$10,B5666=2022,J5666*$P$11),"")</f>
        <v/>
      </c>
      <c r="L5666" s="3">
        <f t="shared" si="89"/>
        <v>107897.34</v>
      </c>
    </row>
    <row r="5667" spans="1:12">
      <c r="A5667">
        <v>4818720</v>
      </c>
      <c r="B5667">
        <v>2015</v>
      </c>
      <c r="C5667" t="s">
        <v>381</v>
      </c>
      <c r="D5667" t="s">
        <v>1274</v>
      </c>
      <c r="E5667" t="s">
        <v>1275</v>
      </c>
      <c r="G5667" t="s">
        <v>1276</v>
      </c>
      <c r="H5667" s="5">
        <v>245572.92</v>
      </c>
      <c r="I5667">
        <f>IFERROR(VLOOKUP(G5667,'NCES Match'!$A$2:$B$1307,2,FALSE),"")</f>
        <v>4818720</v>
      </c>
      <c r="J5667" cm="1">
        <f t="array" ref="J5667">IFERROR(_xlfn.IFS(B5667=2015,H5667/$O$13,B5667=2016,H5667/$O$14,B5667=2017,H5667/$O$15,B5667=2018,H5667/$O$16,B5667=2019,H5667/$O$17,B5667=2020,H5667/$O$18,B5667=2021,H5667/$O$19,B5667=2022,H5667/$O$20),"")</f>
        <v>1.9238274812453062E-4</v>
      </c>
      <c r="K5667" s="3" cm="1">
        <f t="array" ref="K5667">IFERROR(_xlfn.IFS(B5667=2015,J5667*$P$4,B5667=2016,J5667*$P$5,B5667=2017,J5667*$P$6,B5667=2018,J5667*$P$7,B5667=2019,J5667*$P$8,B5667=2020,J5667*$P$9,B5667=2021,J5667*$P$10,B5667=2022,J5667*$P$11),"")</f>
        <v>306173.87080948876</v>
      </c>
      <c r="L5667" s="3">
        <f t="shared" si="89"/>
        <v>551746.79080948874</v>
      </c>
    </row>
    <row r="5668" spans="1:12">
      <c r="A5668">
        <v>4818720</v>
      </c>
      <c r="B5668">
        <v>2016</v>
      </c>
      <c r="C5668" t="s">
        <v>4102</v>
      </c>
      <c r="D5668" t="s">
        <v>1274</v>
      </c>
      <c r="E5668" t="s">
        <v>1275</v>
      </c>
      <c r="F5668" t="s">
        <v>4101</v>
      </c>
      <c r="G5668" t="s">
        <v>1276</v>
      </c>
      <c r="H5668" s="5">
        <v>254399</v>
      </c>
      <c r="I5668">
        <f>IFERROR(VLOOKUP(G5668,'NCES Match'!$A$2:$B$1307,2,FALSE),"")</f>
        <v>4818720</v>
      </c>
      <c r="J5668" cm="1">
        <f t="array" ref="J5668">IFERROR(_xlfn.IFS(B5668=2015,H5668/$O$13,B5668=2016,H5668/$O$14,B5668=2017,H5668/$O$15,B5668=2018,H5668/$O$16,B5668=2019,H5668/$O$17,B5668=2020,H5668/$O$18,B5668=2021,H5668/$O$19,B5668=2022,H5668/$O$20),"")</f>
        <v>1.8211582574248584E-4</v>
      </c>
      <c r="K5668" s="3" cm="1">
        <f t="array" ref="K5668">IFERROR(_xlfn.IFS(B5668=2015,J5668*$P$4,B5668=2016,J5668*$P$5,B5668=2017,J5668*$P$6,B5668=2018,J5668*$P$7,B5668=2019,J5668*$P$8,B5668=2020,J5668*$P$9,B5668=2021,J5668*$P$10,B5668=2022,J5668*$P$11),"")</f>
        <v>305158.96836943208</v>
      </c>
      <c r="L5668" s="3">
        <f t="shared" si="89"/>
        <v>559557.96836943203</v>
      </c>
    </row>
    <row r="5669" spans="1:12">
      <c r="A5669">
        <v>4818720</v>
      </c>
      <c r="B5669">
        <v>2017</v>
      </c>
      <c r="D5669" t="s">
        <v>1274</v>
      </c>
      <c r="E5669" t="s">
        <v>1275</v>
      </c>
      <c r="F5669" t="s">
        <v>4101</v>
      </c>
      <c r="G5669" t="s">
        <v>1276</v>
      </c>
      <c r="H5669" s="5">
        <v>279459</v>
      </c>
      <c r="I5669">
        <f>IFERROR(VLOOKUP(G5669,'NCES Match'!$A$2:$B$1307,2,FALSE),"")</f>
        <v>4818720</v>
      </c>
      <c r="J5669" cm="1">
        <f t="array" ref="J5669">IFERROR(_xlfn.IFS(B5669=2015,H5669/$O$13,B5669=2016,H5669/$O$14,B5669=2017,H5669/$O$15,B5669=2018,H5669/$O$16,B5669=2019,H5669/$O$17,B5669=2020,H5669/$O$18,B5669=2021,H5669/$O$19,B5669=2022,H5669/$O$20),"")</f>
        <v>1.926698682805726E-4</v>
      </c>
      <c r="K5669" s="3" cm="1">
        <f t="array" ref="K5669">IFERROR(_xlfn.IFS(B5669=2015,J5669*$P$4,B5669=2016,J5669*$P$5,B5669=2017,J5669*$P$6,B5669=2018,J5669*$P$7,B5669=2019,J5669*$P$8,B5669=2020,J5669*$P$9,B5669=2021,J5669*$P$10,B5669=2022,J5669*$P$11),"")</f>
        <v>327201.1841725093</v>
      </c>
      <c r="L5669" s="3">
        <f t="shared" si="89"/>
        <v>606660.18417250924</v>
      </c>
    </row>
    <row r="5670" spans="1:12">
      <c r="A5670">
        <v>4818720</v>
      </c>
      <c r="B5670">
        <v>2018</v>
      </c>
      <c r="D5670" t="s">
        <v>1274</v>
      </c>
      <c r="E5670" t="s">
        <v>1275</v>
      </c>
      <c r="F5670" t="s">
        <v>4101</v>
      </c>
      <c r="G5670" t="s">
        <v>1276</v>
      </c>
      <c r="H5670" s="5">
        <v>296358</v>
      </c>
      <c r="I5670">
        <f>IFERROR(VLOOKUP(G5670,'NCES Match'!$A$2:$B$1307,2,FALSE),"")</f>
        <v>4818720</v>
      </c>
      <c r="J5670" cm="1">
        <f t="array" ref="J5670">IFERROR(_xlfn.IFS(B5670=2015,H5670/$O$13,B5670=2016,H5670/$O$14,B5670=2017,H5670/$O$15,B5670=2018,H5670/$O$16,B5670=2019,H5670/$O$17,B5670=2020,H5670/$O$18,B5670=2021,H5670/$O$19,B5670=2022,H5670/$O$20),"")</f>
        <v>1.9339103120644477E-4</v>
      </c>
      <c r="K5670" s="3" cm="1">
        <f t="array" ref="K5670">IFERROR(_xlfn.IFS(B5670=2015,J5670*$P$4,B5670=2016,J5670*$P$5,B5670=2017,J5670*$P$6,B5670=2018,J5670*$P$7,B5670=2019,J5670*$P$8,B5670=2020,J5670*$P$9,B5670=2021,J5670*$P$10,B5670=2022,J5670*$P$11),"")</f>
        <v>332024.02964918135</v>
      </c>
      <c r="L5670" s="3">
        <f t="shared" si="89"/>
        <v>628382.02964918129</v>
      </c>
    </row>
    <row r="5671" spans="1:12">
      <c r="A5671">
        <v>4818720</v>
      </c>
      <c r="B5671">
        <v>2019</v>
      </c>
      <c r="D5671" t="s">
        <v>1274</v>
      </c>
      <c r="E5671" t="s">
        <v>1275</v>
      </c>
      <c r="F5671" t="s">
        <v>4101</v>
      </c>
      <c r="G5671" t="s">
        <v>1276</v>
      </c>
      <c r="H5671" s="5">
        <v>331002</v>
      </c>
      <c r="I5671">
        <f>IFERROR(VLOOKUP(G5671,'NCES Match'!$A$2:$B$1307,2,FALSE),"")</f>
        <v>4818720</v>
      </c>
      <c r="J5671" cm="1">
        <f t="array" ref="J5671">IFERROR(_xlfn.IFS(B5671=2015,H5671/$O$13,B5671=2016,H5671/$O$14,B5671=2017,H5671/$O$15,B5671=2018,H5671/$O$16,B5671=2019,H5671/$O$17,B5671=2020,H5671/$O$18,B5671=2021,H5671/$O$19,B5671=2022,H5671/$O$20),"")</f>
        <v>2.0958385517973294E-4</v>
      </c>
      <c r="K5671" s="3" cm="1">
        <f t="array" ref="K5671">IFERROR(_xlfn.IFS(B5671=2015,J5671*$P$4,B5671=2016,J5671*$P$5,B5671=2017,J5671*$P$6,B5671=2018,J5671*$P$7,B5671=2019,J5671*$P$8,B5671=2020,J5671*$P$9,B5671=2021,J5671*$P$10,B5671=2022,J5671*$P$11),"")</f>
        <v>364241.22459999303</v>
      </c>
      <c r="L5671" s="3">
        <f t="shared" si="89"/>
        <v>695243.22459999309</v>
      </c>
    </row>
    <row r="5672" spans="1:12">
      <c r="A5672">
        <v>4818720</v>
      </c>
      <c r="B5672">
        <v>2020</v>
      </c>
      <c r="D5672" t="s">
        <v>1274</v>
      </c>
      <c r="E5672" t="s">
        <v>1275</v>
      </c>
      <c r="F5672" t="s">
        <v>4230</v>
      </c>
      <c r="G5672" t="s">
        <v>1276</v>
      </c>
      <c r="H5672" s="5">
        <v>356040</v>
      </c>
      <c r="I5672">
        <f>IFERROR(VLOOKUP(G5672,'NCES Match'!$A$2:$B$1307,2,FALSE),"")</f>
        <v>4818720</v>
      </c>
      <c r="J5672" cm="1">
        <f t="array" ref="J5672">IFERROR(_xlfn.IFS(B5672=2015,H5672/$O$13,B5672=2016,H5672/$O$14,B5672=2017,H5672/$O$15,B5672=2018,H5672/$O$16,B5672=2019,H5672/$O$17,B5672=2020,H5672/$O$18,B5672=2021,H5672/$O$19,B5672=2022,H5672/$O$20),"")</f>
        <v>1.9294076862713132E-4</v>
      </c>
      <c r="K5672" s="3" cm="1">
        <f t="array" ref="K5672">IFERROR(_xlfn.IFS(B5672=2015,J5672*$P$4,B5672=2016,J5672*$P$5,B5672=2017,J5672*$P$6,B5672=2018,J5672*$P$7,B5672=2019,J5672*$P$8,B5672=2020,J5672*$P$9,B5672=2021,J5672*$P$10,B5672=2022,J5672*$P$11),"")</f>
        <v>406719.68339425651</v>
      </c>
      <c r="L5672" s="3">
        <f t="shared" si="89"/>
        <v>762759.68339425651</v>
      </c>
    </row>
    <row r="5673" spans="1:12">
      <c r="A5673">
        <v>4818720</v>
      </c>
      <c r="B5673">
        <v>2021</v>
      </c>
      <c r="D5673" t="s">
        <v>1274</v>
      </c>
      <c r="E5673" t="s">
        <v>1275</v>
      </c>
      <c r="F5673" t="s">
        <v>4230</v>
      </c>
      <c r="G5673" t="s">
        <v>1276</v>
      </c>
      <c r="H5673" s="5">
        <v>380338.34</v>
      </c>
      <c r="I5673">
        <f>IFERROR(VLOOKUP(G5673,'NCES Match'!$A$2:$B$1307,2,FALSE),"")</f>
        <v>4818720</v>
      </c>
      <c r="J5673" cm="1">
        <f t="array" ref="J5673">IFERROR(_xlfn.IFS(B5673=2015,H5673/$O$13,B5673=2016,H5673/$O$14,B5673=2017,H5673/$O$15,B5673=2018,H5673/$O$16,B5673=2019,H5673/$O$17,B5673=2020,H5673/$O$18,B5673=2021,H5673/$O$19,B5673=2022,H5673/$O$20),"")</f>
        <v>1.9459745526105343E-4</v>
      </c>
      <c r="K5673" s="3" cm="1">
        <f t="array" ref="K5673">IFERROR(_xlfn.IFS(B5673=2015,J5673*$P$4,B5673=2016,J5673*$P$5,B5673=2017,J5673*$P$6,B5673=2018,J5673*$P$7,B5673=2019,J5673*$P$8,B5673=2020,J5673*$P$9,B5673=2021,J5673*$P$10,B5673=2022,J5673*$P$11),"")</f>
        <v>416546.22366846813</v>
      </c>
      <c r="L5673" s="3">
        <f t="shared" si="89"/>
        <v>796884.56366846815</v>
      </c>
    </row>
    <row r="5674" spans="1:12">
      <c r="A5674">
        <v>4818720</v>
      </c>
      <c r="B5674">
        <v>2022</v>
      </c>
      <c r="D5674" t="s">
        <v>1274</v>
      </c>
      <c r="E5674" t="s">
        <v>1275</v>
      </c>
      <c r="F5674" t="s">
        <v>4101</v>
      </c>
      <c r="G5674" t="s">
        <v>1276</v>
      </c>
      <c r="H5674" s="5">
        <v>454482.87</v>
      </c>
      <c r="I5674">
        <f>IFERROR(VLOOKUP(G5674,'NCES Match'!$A$2:$B$1307,2,FALSE),"")</f>
        <v>4818720</v>
      </c>
      <c r="J5674" cm="1">
        <f t="array" ref="J5674">IFERROR(_xlfn.IFS(B5674=2015,H5674/$O$13,B5674=2016,H5674/$O$14,B5674=2017,H5674/$O$15,B5674=2018,H5674/$O$16,B5674=2019,H5674/$O$17,B5674=2020,H5674/$O$18,B5674=2021,H5674/$O$19,B5674=2022,H5674/$O$20),"")</f>
        <v>1.9962280309215096E-4</v>
      </c>
      <c r="K5674" s="3" cm="1">
        <f t="array" ref="K5674">IFERROR(_xlfn.IFS(B5674=2015,J5674*$P$4,B5674=2016,J5674*$P$5,B5674=2017,J5674*$P$6,B5674=2018,J5674*$P$7,B5674=2019,J5674*$P$8,B5674=2020,J5674*$P$9,B5674=2021,J5674*$P$10,B5674=2022,J5674*$P$11),"")</f>
        <v>429884.31406903133</v>
      </c>
      <c r="L5674" s="3">
        <f t="shared" si="89"/>
        <v>884367.18406903138</v>
      </c>
    </row>
    <row r="5675" spans="1:12">
      <c r="A5675">
        <v>4818720</v>
      </c>
      <c r="B5675">
        <v>2023</v>
      </c>
      <c r="D5675" t="s">
        <v>1274</v>
      </c>
      <c r="E5675" t="s">
        <v>1275</v>
      </c>
      <c r="F5675" t="s">
        <v>4101</v>
      </c>
      <c r="G5675" t="s">
        <v>1276</v>
      </c>
      <c r="H5675" s="5">
        <v>534073.59999999998</v>
      </c>
      <c r="I5675">
        <f>IFERROR(VLOOKUP(G5675,'NCES Match'!$A$2:$B$1307,2,FALSE),"")</f>
        <v>4818720</v>
      </c>
      <c r="J5675" t="str" cm="1">
        <f t="array" ref="J5675">IFERROR(_xlfn.IFS(B5675=2015,H5675/$O$13,B5675=2016,H5675/$O$14,B5675=2017,H5675/$O$15,B5675=2018,H5675/$O$16,B5675=2019,H5675/$O$17,B5675=2020,H5675/$O$18,B5675=2021,H5675/$O$19,B5675=2022,H5675/$O$20),"")</f>
        <v/>
      </c>
      <c r="K5675" s="3" t="str" cm="1">
        <f t="array" ref="K5675">IFERROR(_xlfn.IFS(B5675=2015,J5675*$P$4,B5675=2016,J5675*$P$5,B5675=2017,J5675*$P$6,B5675=2018,J5675*$P$7,B5675=2019,J5675*$P$8,B5675=2020,J5675*$P$9,B5675=2021,J5675*$P$10,B5675=2022,J5675*$P$11),"")</f>
        <v/>
      </c>
      <c r="L5675" s="3">
        <f t="shared" si="89"/>
        <v>534073.59999999998</v>
      </c>
    </row>
    <row r="5676" spans="1:12">
      <c r="A5676">
        <v>4828780</v>
      </c>
      <c r="B5676">
        <v>2015</v>
      </c>
      <c r="C5676" t="s">
        <v>381</v>
      </c>
      <c r="D5676" t="s">
        <v>2115</v>
      </c>
      <c r="E5676" t="s">
        <v>2116</v>
      </c>
      <c r="G5676" t="s">
        <v>2117</v>
      </c>
      <c r="H5676" s="5">
        <v>248474.52</v>
      </c>
      <c r="I5676">
        <f>IFERROR(VLOOKUP(G5676,'NCES Match'!$A$2:$B$1307,2,FALSE),"")</f>
        <v>4828780</v>
      </c>
      <c r="J5676" cm="1">
        <f t="array" ref="J5676">IFERROR(_xlfn.IFS(B5676=2015,H5676/$O$13,B5676=2016,H5676/$O$14,B5676=2017,H5676/$O$15,B5676=2018,H5676/$O$16,B5676=2019,H5676/$O$17,B5676=2020,H5676/$O$18,B5676=2021,H5676/$O$19,B5676=2022,H5676/$O$20),"")</f>
        <v>1.9465587246559449E-4</v>
      </c>
      <c r="K5676" s="3" cm="1">
        <f t="array" ref="K5676">IFERROR(_xlfn.IFS(B5676=2015,J5676*$P$4,B5676=2016,J5676*$P$5,B5676=2017,J5676*$P$6,B5676=2018,J5676*$P$7,B5676=2019,J5676*$P$8,B5676=2020,J5676*$P$9,B5676=2021,J5676*$P$10,B5676=2022,J5676*$P$11),"")</f>
        <v>309791.50952771882</v>
      </c>
      <c r="L5676" s="3">
        <f t="shared" si="89"/>
        <v>558266.02952771878</v>
      </c>
    </row>
    <row r="5677" spans="1:12">
      <c r="A5677">
        <v>4828780</v>
      </c>
      <c r="B5677">
        <v>2016</v>
      </c>
      <c r="C5677" t="s">
        <v>4102</v>
      </c>
      <c r="D5677" t="s">
        <v>2115</v>
      </c>
      <c r="E5677" t="s">
        <v>2116</v>
      </c>
      <c r="F5677" t="s">
        <v>4101</v>
      </c>
      <c r="G5677" t="s">
        <v>2117</v>
      </c>
      <c r="H5677" s="5">
        <v>267686</v>
      </c>
      <c r="I5677">
        <f>IFERROR(VLOOKUP(G5677,'NCES Match'!$A$2:$B$1307,2,FALSE),"")</f>
        <v>4828780</v>
      </c>
      <c r="J5677" cm="1">
        <f t="array" ref="J5677">IFERROR(_xlfn.IFS(B5677=2015,H5677/$O$13,B5677=2016,H5677/$O$14,B5677=2017,H5677/$O$15,B5677=2018,H5677/$O$16,B5677=2019,H5677/$O$17,B5677=2020,H5677/$O$18,B5677=2021,H5677/$O$19,B5677=2022,H5677/$O$20),"")</f>
        <v>1.9162754936026899E-4</v>
      </c>
      <c r="K5677" s="3" cm="1">
        <f t="array" ref="K5677">IFERROR(_xlfn.IFS(B5677=2015,J5677*$P$4,B5677=2016,J5677*$P$5,B5677=2017,J5677*$P$6,B5677=2018,J5677*$P$7,B5677=2019,J5677*$P$8,B5677=2020,J5677*$P$9,B5677=2021,J5677*$P$10,B5677=2022,J5677*$P$11),"")</f>
        <v>321097.10968572914</v>
      </c>
      <c r="L5677" s="3">
        <f t="shared" si="89"/>
        <v>588783.10968572914</v>
      </c>
    </row>
    <row r="5678" spans="1:12">
      <c r="A5678">
        <v>4828780</v>
      </c>
      <c r="B5678">
        <v>2017</v>
      </c>
      <c r="D5678" t="s">
        <v>2115</v>
      </c>
      <c r="E5678" t="s">
        <v>2116</v>
      </c>
      <c r="F5678" t="s">
        <v>4101</v>
      </c>
      <c r="G5678" t="s">
        <v>2117</v>
      </c>
      <c r="H5678" s="5">
        <v>270968</v>
      </c>
      <c r="I5678">
        <f>IFERROR(VLOOKUP(G5678,'NCES Match'!$A$2:$B$1307,2,FALSE),"")</f>
        <v>4828780</v>
      </c>
      <c r="J5678" cm="1">
        <f t="array" ref="J5678">IFERROR(_xlfn.IFS(B5678=2015,H5678/$O$13,B5678=2016,H5678/$O$14,B5678=2017,H5678/$O$15,B5678=2018,H5678/$O$16,B5678=2019,H5678/$O$17,B5678=2020,H5678/$O$18,B5678=2021,H5678/$O$19,B5678=2022,H5678/$O$20),"")</f>
        <v>1.8681584371321085E-4</v>
      </c>
      <c r="K5678" s="3" cm="1">
        <f t="array" ref="K5678">IFERROR(_xlfn.IFS(B5678=2015,J5678*$P$4,B5678=2016,J5678*$P$5,B5678=2017,J5678*$P$6,B5678=2018,J5678*$P$7,B5678=2019,J5678*$P$8,B5678=2020,J5678*$P$9,B5678=2021,J5678*$P$10,B5678=2022,J5678*$P$11),"")</f>
        <v>317259.59970105271</v>
      </c>
      <c r="L5678" s="3">
        <f t="shared" si="89"/>
        <v>588227.59970105276</v>
      </c>
    </row>
    <row r="5679" spans="1:12">
      <c r="A5679">
        <v>4828780</v>
      </c>
      <c r="B5679">
        <v>2018</v>
      </c>
      <c r="D5679" t="s">
        <v>2115</v>
      </c>
      <c r="E5679" t="s">
        <v>2116</v>
      </c>
      <c r="F5679" t="s">
        <v>4101</v>
      </c>
      <c r="G5679" t="s">
        <v>2117</v>
      </c>
      <c r="H5679" s="5">
        <v>275399</v>
      </c>
      <c r="I5679">
        <f>IFERROR(VLOOKUP(G5679,'NCES Match'!$A$2:$B$1307,2,FALSE),"")</f>
        <v>4828780</v>
      </c>
      <c r="J5679" cm="1">
        <f t="array" ref="J5679">IFERROR(_xlfn.IFS(B5679=2015,H5679/$O$13,B5679=2016,H5679/$O$14,B5679=2017,H5679/$O$15,B5679=2018,H5679/$O$16,B5679=2019,H5679/$O$17,B5679=2020,H5679/$O$18,B5679=2021,H5679/$O$19,B5679=2022,H5679/$O$20),"")</f>
        <v>1.7971405058484565E-4</v>
      </c>
      <c r="K5679" s="3" cm="1">
        <f t="array" ref="K5679">IFERROR(_xlfn.IFS(B5679=2015,J5679*$P$4,B5679=2016,J5679*$P$5,B5679=2017,J5679*$P$6,B5679=2018,J5679*$P$7,B5679=2019,J5679*$P$8,B5679=2020,J5679*$P$9,B5679=2021,J5679*$P$10,B5679=2022,J5679*$P$11),"")</f>
        <v>308542.66036805115</v>
      </c>
      <c r="L5679" s="3">
        <f t="shared" si="89"/>
        <v>583941.66036805115</v>
      </c>
    </row>
    <row r="5680" spans="1:12">
      <c r="A5680">
        <v>4828780</v>
      </c>
      <c r="B5680">
        <v>2019</v>
      </c>
      <c r="D5680" t="s">
        <v>2115</v>
      </c>
      <c r="E5680" t="s">
        <v>2116</v>
      </c>
      <c r="F5680" t="s">
        <v>4101</v>
      </c>
      <c r="G5680" t="s">
        <v>2117</v>
      </c>
      <c r="H5680" s="5">
        <v>304280</v>
      </c>
      <c r="I5680">
        <f>IFERROR(VLOOKUP(G5680,'NCES Match'!$A$2:$B$1307,2,FALSE),"")</f>
        <v>4828780</v>
      </c>
      <c r="J5680" cm="1">
        <f t="array" ref="J5680">IFERROR(_xlfn.IFS(B5680=2015,H5680/$O$13,B5680=2016,H5680/$O$14,B5680=2017,H5680/$O$15,B5680=2018,H5680/$O$16,B5680=2019,H5680/$O$17,B5680=2020,H5680/$O$18,B5680=2021,H5680/$O$19,B5680=2022,H5680/$O$20),"")</f>
        <v>1.9266401850771034E-4</v>
      </c>
      <c r="K5680" s="3" cm="1">
        <f t="array" ref="K5680">IFERROR(_xlfn.IFS(B5680=2015,J5680*$P$4,B5680=2016,J5680*$P$5,B5680=2017,J5680*$P$6,B5680=2018,J5680*$P$7,B5680=2019,J5680*$P$8,B5680=2020,J5680*$P$9,B5680=2021,J5680*$P$10,B5680=2022,J5680*$P$11),"")</f>
        <v>334835.80105644639</v>
      </c>
      <c r="L5680" s="3">
        <f t="shared" si="89"/>
        <v>639115.80105644639</v>
      </c>
    </row>
    <row r="5681" spans="1:12">
      <c r="A5681">
        <v>4828780</v>
      </c>
      <c r="B5681">
        <v>2020</v>
      </c>
      <c r="D5681" t="s">
        <v>2115</v>
      </c>
      <c r="E5681" t="s">
        <v>2116</v>
      </c>
      <c r="F5681" t="s">
        <v>4230</v>
      </c>
      <c r="G5681" t="s">
        <v>2117</v>
      </c>
      <c r="H5681" s="5">
        <v>321034</v>
      </c>
      <c r="I5681">
        <f>IFERROR(VLOOKUP(G5681,'NCES Match'!$A$2:$B$1307,2,FALSE),"")</f>
        <v>4828780</v>
      </c>
      <c r="J5681" cm="1">
        <f t="array" ref="J5681">IFERROR(_xlfn.IFS(B5681=2015,H5681/$O$13,B5681=2016,H5681/$O$14,B5681=2017,H5681/$O$15,B5681=2018,H5681/$O$16,B5681=2019,H5681/$O$17,B5681=2020,H5681/$O$18,B5681=2021,H5681/$O$19,B5681=2022,H5681/$O$20),"")</f>
        <v>1.7397075248691852E-4</v>
      </c>
      <c r="K5681" s="3" cm="1">
        <f t="array" ref="K5681">IFERROR(_xlfn.IFS(B5681=2015,J5681*$P$4,B5681=2016,J5681*$P$5,B5681=2017,J5681*$P$6,B5681=2018,J5681*$P$7,B5681=2019,J5681*$P$8,B5681=2020,J5681*$P$9,B5681=2021,J5681*$P$10,B5681=2022,J5681*$P$11),"")</f>
        <v>366730.83597009251</v>
      </c>
      <c r="L5681" s="3">
        <f t="shared" si="89"/>
        <v>687764.83597009256</v>
      </c>
    </row>
    <row r="5682" spans="1:12">
      <c r="A5682">
        <v>4828780</v>
      </c>
      <c r="B5682">
        <v>2021</v>
      </c>
      <c r="D5682" t="s">
        <v>2115</v>
      </c>
      <c r="E5682" t="s">
        <v>2116</v>
      </c>
      <c r="F5682" t="s">
        <v>4101</v>
      </c>
      <c r="G5682" t="s">
        <v>2117</v>
      </c>
      <c r="H5682" s="5">
        <v>343262.09</v>
      </c>
      <c r="I5682">
        <f>IFERROR(VLOOKUP(G5682,'NCES Match'!$A$2:$B$1307,2,FALSE),"")</f>
        <v>4828780</v>
      </c>
      <c r="J5682" cm="1">
        <f t="array" ref="J5682">IFERROR(_xlfn.IFS(B5682=2015,H5682/$O$13,B5682=2016,H5682/$O$14,B5682=2017,H5682/$O$15,B5682=2018,H5682/$O$16,B5682=2019,H5682/$O$17,B5682=2020,H5682/$O$18,B5682=2021,H5682/$O$19,B5682=2022,H5682/$O$20),"")</f>
        <v>1.7562765090048692E-4</v>
      </c>
      <c r="K5682" s="3" cm="1">
        <f t="array" ref="K5682">IFERROR(_xlfn.IFS(B5682=2015,J5682*$P$4,B5682=2016,J5682*$P$5,B5682=2017,J5682*$P$6,B5682=2018,J5682*$P$7,B5682=2019,J5682*$P$8,B5682=2020,J5682*$P$9,B5682=2021,J5682*$P$10,B5682=2022,J5682*$P$11),"")</f>
        <v>375940.34647689166</v>
      </c>
      <c r="L5682" s="3">
        <f t="shared" si="89"/>
        <v>719202.43647689163</v>
      </c>
    </row>
    <row r="5683" spans="1:12">
      <c r="A5683">
        <v>4828780</v>
      </c>
      <c r="B5683">
        <v>2022</v>
      </c>
      <c r="D5683" t="s">
        <v>2115</v>
      </c>
      <c r="E5683" t="s">
        <v>2116</v>
      </c>
      <c r="F5683" t="s">
        <v>4101</v>
      </c>
      <c r="G5683" t="s">
        <v>2117</v>
      </c>
      <c r="H5683" s="5">
        <v>448880.97</v>
      </c>
      <c r="I5683">
        <f>IFERROR(VLOOKUP(G5683,'NCES Match'!$A$2:$B$1307,2,FALSE),"")</f>
        <v>4828780</v>
      </c>
      <c r="J5683" cm="1">
        <f t="array" ref="J5683">IFERROR(_xlfn.IFS(B5683=2015,H5683/$O$13,B5683=2016,H5683/$O$14,B5683=2017,H5683/$O$15,B5683=2018,H5683/$O$16,B5683=2019,H5683/$O$17,B5683=2020,H5683/$O$18,B5683=2021,H5683/$O$19,B5683=2022,H5683/$O$20),"")</f>
        <v>1.9716227695473697E-4</v>
      </c>
      <c r="K5683" s="3" cm="1">
        <f t="array" ref="K5683">IFERROR(_xlfn.IFS(B5683=2015,J5683*$P$4,B5683=2016,J5683*$P$5,B5683=2017,J5683*$P$6,B5683=2018,J5683*$P$7,B5683=2019,J5683*$P$8,B5683=2020,J5683*$P$9,B5683=2021,J5683*$P$10,B5683=2022,J5683*$P$11),"")</f>
        <v>424585.61284629151</v>
      </c>
      <c r="L5683" s="3">
        <f t="shared" si="89"/>
        <v>873466.58284629148</v>
      </c>
    </row>
    <row r="5684" spans="1:12">
      <c r="A5684">
        <v>4828780</v>
      </c>
      <c r="B5684">
        <v>2023</v>
      </c>
      <c r="D5684" t="s">
        <v>2115</v>
      </c>
      <c r="E5684" t="s">
        <v>2116</v>
      </c>
      <c r="F5684" t="s">
        <v>4101</v>
      </c>
      <c r="G5684" t="s">
        <v>2117</v>
      </c>
      <c r="H5684" s="5">
        <v>546743.01</v>
      </c>
      <c r="I5684">
        <f>IFERROR(VLOOKUP(G5684,'NCES Match'!$A$2:$B$1307,2,FALSE),"")</f>
        <v>4828780</v>
      </c>
      <c r="J5684" t="str" cm="1">
        <f t="array" ref="J5684">IFERROR(_xlfn.IFS(B5684=2015,H5684/$O$13,B5684=2016,H5684/$O$14,B5684=2017,H5684/$O$15,B5684=2018,H5684/$O$16,B5684=2019,H5684/$O$17,B5684=2020,H5684/$O$18,B5684=2021,H5684/$O$19,B5684=2022,H5684/$O$20),"")</f>
        <v/>
      </c>
      <c r="K5684" s="3" t="str" cm="1">
        <f t="array" ref="K5684">IFERROR(_xlfn.IFS(B5684=2015,J5684*$P$4,B5684=2016,J5684*$P$5,B5684=2017,J5684*$P$6,B5684=2018,J5684*$P$7,B5684=2019,J5684*$P$8,B5684=2020,J5684*$P$9,B5684=2021,J5684*$P$10,B5684=2022,J5684*$P$11),"")</f>
        <v/>
      </c>
      <c r="L5684" s="3">
        <f t="shared" si="89"/>
        <v>546743.01</v>
      </c>
    </row>
    <row r="5685" spans="1:12">
      <c r="A5685">
        <v>4843170</v>
      </c>
      <c r="B5685">
        <v>2015</v>
      </c>
      <c r="C5685" t="s">
        <v>381</v>
      </c>
      <c r="D5685" t="s">
        <v>3241</v>
      </c>
      <c r="E5685" t="s">
        <v>3242</v>
      </c>
      <c r="G5685" t="s">
        <v>3243</v>
      </c>
      <c r="H5685" s="5">
        <v>26523.72</v>
      </c>
      <c r="I5685">
        <f>IFERROR(VLOOKUP(G5685,'NCES Match'!$A$2:$B$1307,2,FALSE),"")</f>
        <v>4843170</v>
      </c>
      <c r="J5685" cm="1">
        <f t="array" ref="J5685">IFERROR(_xlfn.IFS(B5685=2015,H5685/$O$13,B5685=2016,H5685/$O$14,B5685=2017,H5685/$O$15,B5685=2018,H5685/$O$16,B5685=2019,H5685/$O$17,B5685=2020,H5685/$O$18,B5685=2021,H5685/$O$19,B5685=2022,H5685/$O$20),"")</f>
        <v>2.0778781895355462E-5</v>
      </c>
      <c r="K5685" s="3" cm="1">
        <f t="array" ref="K5685">IFERROR(_xlfn.IFS(B5685=2015,J5685*$P$4,B5685=2016,J5685*$P$5,B5685=2017,J5685*$P$6,B5685=2018,J5685*$P$7,B5685=2019,J5685*$P$8,B5685=2020,J5685*$P$9,B5685=2021,J5685*$P$10,B5685=2022,J5685*$P$11),"")</f>
        <v>33069.077896158313</v>
      </c>
      <c r="L5685" s="3">
        <f t="shared" si="89"/>
        <v>59592.797896158314</v>
      </c>
    </row>
    <row r="5686" spans="1:12">
      <c r="A5686">
        <v>4843170</v>
      </c>
      <c r="B5686">
        <v>2016</v>
      </c>
      <c r="C5686" t="s">
        <v>4102</v>
      </c>
      <c r="D5686" t="s">
        <v>3241</v>
      </c>
      <c r="E5686" t="s">
        <v>3242</v>
      </c>
      <c r="F5686" t="s">
        <v>4101</v>
      </c>
      <c r="G5686" t="s">
        <v>3243</v>
      </c>
      <c r="H5686" s="5">
        <v>26272</v>
      </c>
      <c r="I5686">
        <f>IFERROR(VLOOKUP(G5686,'NCES Match'!$A$2:$B$1307,2,FALSE),"")</f>
        <v>4843170</v>
      </c>
      <c r="J5686" cm="1">
        <f t="array" ref="J5686">IFERROR(_xlfn.IFS(B5686=2015,H5686/$O$13,B5686=2016,H5686/$O$14,B5686=2017,H5686/$O$15,B5686=2018,H5686/$O$16,B5686=2019,H5686/$O$17,B5686=2020,H5686/$O$18,B5686=2021,H5686/$O$19,B5686=2022,H5686/$O$20),"")</f>
        <v>1.880725542909598E-5</v>
      </c>
      <c r="K5686" s="3" cm="1">
        <f t="array" ref="K5686">IFERROR(_xlfn.IFS(B5686=2015,J5686*$P$4,B5686=2016,J5686*$P$5,B5686=2017,J5686*$P$6,B5686=2018,J5686*$P$7,B5686=2019,J5686*$P$8,B5686=2020,J5686*$P$9,B5686=2021,J5686*$P$10,B5686=2022,J5686*$P$11),"")</f>
        <v>31514.024886110874</v>
      </c>
      <c r="L5686" s="3">
        <f t="shared" si="89"/>
        <v>57786.02488611087</v>
      </c>
    </row>
    <row r="5687" spans="1:12">
      <c r="A5687">
        <v>4843170</v>
      </c>
      <c r="B5687">
        <v>2017</v>
      </c>
      <c r="D5687" t="s">
        <v>3241</v>
      </c>
      <c r="E5687" t="s">
        <v>3242</v>
      </c>
      <c r="F5687" t="s">
        <v>4101</v>
      </c>
      <c r="G5687" t="s">
        <v>3243</v>
      </c>
      <c r="H5687" s="5">
        <v>32902</v>
      </c>
      <c r="I5687">
        <f>IFERROR(VLOOKUP(G5687,'NCES Match'!$A$2:$B$1307,2,FALSE),"")</f>
        <v>4843170</v>
      </c>
      <c r="J5687" cm="1">
        <f t="array" ref="J5687">IFERROR(_xlfn.IFS(B5687=2015,H5687/$O$13,B5687=2016,H5687/$O$14,B5687=2017,H5687/$O$15,B5687=2018,H5687/$O$16,B5687=2019,H5687/$O$17,B5687=2020,H5687/$O$18,B5687=2021,H5687/$O$19,B5687=2022,H5687/$O$20),"")</f>
        <v>2.268391429929757E-5</v>
      </c>
      <c r="K5687" s="3" cm="1">
        <f t="array" ref="K5687">IFERROR(_xlfn.IFS(B5687=2015,J5687*$P$4,B5687=2016,J5687*$P$5,B5687=2017,J5687*$P$6,B5687=2018,J5687*$P$7,B5687=2019,J5687*$P$8,B5687=2020,J5687*$P$9,B5687=2021,J5687*$P$10,B5687=2022,J5687*$P$11),"")</f>
        <v>38522.908053216757</v>
      </c>
      <c r="L5687" s="3">
        <f t="shared" si="89"/>
        <v>71424.908053216757</v>
      </c>
    </row>
    <row r="5688" spans="1:12">
      <c r="A5688">
        <v>4843170</v>
      </c>
      <c r="B5688">
        <v>2018</v>
      </c>
      <c r="D5688" t="s">
        <v>3241</v>
      </c>
      <c r="E5688" t="s">
        <v>3242</v>
      </c>
      <c r="F5688" t="s">
        <v>4101</v>
      </c>
      <c r="G5688" t="s">
        <v>3243</v>
      </c>
      <c r="H5688" s="5">
        <v>33750</v>
      </c>
      <c r="I5688">
        <f>IFERROR(VLOOKUP(G5688,'NCES Match'!$A$2:$B$1307,2,FALSE),"")</f>
        <v>4843170</v>
      </c>
      <c r="J5688" cm="1">
        <f t="array" ref="J5688">IFERROR(_xlfn.IFS(B5688=2015,H5688/$O$13,B5688=2016,H5688/$O$14,B5688=2017,H5688/$O$15,B5688=2018,H5688/$O$16,B5688=2019,H5688/$O$17,B5688=2020,H5688/$O$18,B5688=2021,H5688/$O$19,B5688=2022,H5688/$O$20),"")</f>
        <v>2.2023860679372619E-5</v>
      </c>
      <c r="K5688" s="3" cm="1">
        <f t="array" ref="K5688">IFERROR(_xlfn.IFS(B5688=2015,J5688*$P$4,B5688=2016,J5688*$P$5,B5688=2017,J5688*$P$6,B5688=2018,J5688*$P$7,B5688=2019,J5688*$P$8,B5688=2020,J5688*$P$9,B5688=2021,J5688*$P$10,B5688=2022,J5688*$P$11),"")</f>
        <v>37811.737832823383</v>
      </c>
      <c r="L5688" s="3">
        <f t="shared" si="89"/>
        <v>71561.73783282339</v>
      </c>
    </row>
    <row r="5689" spans="1:12">
      <c r="A5689">
        <v>4843170</v>
      </c>
      <c r="B5689">
        <v>2019</v>
      </c>
      <c r="D5689" t="s">
        <v>3241</v>
      </c>
      <c r="E5689" t="s">
        <v>3242</v>
      </c>
      <c r="F5689" t="s">
        <v>4101</v>
      </c>
      <c r="G5689" t="s">
        <v>3243</v>
      </c>
      <c r="H5689" s="5">
        <v>31605</v>
      </c>
      <c r="I5689">
        <f>IFERROR(VLOOKUP(G5689,'NCES Match'!$A$2:$B$1307,2,FALSE),"")</f>
        <v>4843170</v>
      </c>
      <c r="J5689" cm="1">
        <f t="array" ref="J5689">IFERROR(_xlfn.IFS(B5689=2015,H5689/$O$13,B5689=2016,H5689/$O$14,B5689=2017,H5689/$O$15,B5689=2018,H5689/$O$16,B5689=2019,H5689/$O$17,B5689=2020,H5689/$O$18,B5689=2021,H5689/$O$19,B5689=2022,H5689/$O$20),"")</f>
        <v>2.0011654742132858E-5</v>
      </c>
      <c r="K5689" s="3" cm="1">
        <f t="array" ref="K5689">IFERROR(_xlfn.IFS(B5689=2015,J5689*$P$4,B5689=2016,J5689*$P$5,B5689=2017,J5689*$P$6,B5689=2018,J5689*$P$7,B5689=2019,J5689*$P$8,B5689=2020,J5689*$P$9,B5689=2021,J5689*$P$10,B5689=2022,J5689*$P$11),"")</f>
        <v>34778.77445901469</v>
      </c>
      <c r="L5689" s="3">
        <f t="shared" si="89"/>
        <v>66383.77445901469</v>
      </c>
    </row>
    <row r="5690" spans="1:12">
      <c r="A5690">
        <v>4843170</v>
      </c>
      <c r="B5690">
        <v>2020</v>
      </c>
      <c r="D5690" t="s">
        <v>3241</v>
      </c>
      <c r="E5690" t="s">
        <v>3242</v>
      </c>
      <c r="F5690" t="s">
        <v>4230</v>
      </c>
      <c r="G5690" t="s">
        <v>3243</v>
      </c>
      <c r="H5690" s="5">
        <v>44598</v>
      </c>
      <c r="I5690">
        <f>IFERROR(VLOOKUP(G5690,'NCES Match'!$A$2:$B$1307,2,FALSE),"")</f>
        <v>4843170</v>
      </c>
      <c r="J5690" cm="1">
        <f t="array" ref="J5690">IFERROR(_xlfn.IFS(B5690=2015,H5690/$O$13,B5690=2016,H5690/$O$14,B5690=2017,H5690/$O$15,B5690=2018,H5690/$O$16,B5690=2019,H5690/$O$17,B5690=2020,H5690/$O$18,B5690=2021,H5690/$O$19,B5690=2022,H5690/$O$20),"")</f>
        <v>2.4167993481723409E-5</v>
      </c>
      <c r="K5690" s="3" cm="1">
        <f t="array" ref="K5690">IFERROR(_xlfn.IFS(B5690=2015,J5690*$P$4,B5690=2016,J5690*$P$5,B5690=2017,J5690*$P$6,B5690=2018,J5690*$P$7,B5690=2019,J5690*$P$8,B5690=2020,J5690*$P$9,B5690=2021,J5690*$P$10,B5690=2022,J5690*$P$11),"")</f>
        <v>50946.198292374596</v>
      </c>
      <c r="L5690" s="3">
        <f t="shared" si="89"/>
        <v>95544.198292374596</v>
      </c>
    </row>
    <row r="5691" spans="1:12">
      <c r="A5691">
        <v>4843170</v>
      </c>
      <c r="B5691">
        <v>2021</v>
      </c>
      <c r="D5691" t="s">
        <v>3241</v>
      </c>
      <c r="E5691" t="s">
        <v>3242</v>
      </c>
      <c r="F5691" t="s">
        <v>4230</v>
      </c>
      <c r="G5691" t="s">
        <v>3243</v>
      </c>
      <c r="H5691" s="5">
        <v>43008.4</v>
      </c>
      <c r="I5691">
        <f>IFERROR(VLOOKUP(G5691,'NCES Match'!$A$2:$B$1307,2,FALSE),"")</f>
        <v>4843170</v>
      </c>
      <c r="J5691" cm="1">
        <f t="array" ref="J5691">IFERROR(_xlfn.IFS(B5691=2015,H5691/$O$13,B5691=2016,H5691/$O$14,B5691=2017,H5691/$O$15,B5691=2018,H5691/$O$16,B5691=2019,H5691/$O$17,B5691=2020,H5691/$O$18,B5691=2021,H5691/$O$19,B5691=2022,H5691/$O$20),"")</f>
        <v>2.200494747610638E-5</v>
      </c>
      <c r="K5691" s="3" cm="1">
        <f t="array" ref="K5691">IFERROR(_xlfn.IFS(B5691=2015,J5691*$P$4,B5691=2016,J5691*$P$5,B5691=2017,J5691*$P$6,B5691=2018,J5691*$P$7,B5691=2019,J5691*$P$8,B5691=2020,J5691*$P$9,B5691=2021,J5691*$P$10,B5691=2022,J5691*$P$11),"")</f>
        <v>47102.762782271551</v>
      </c>
      <c r="L5691" s="3">
        <f t="shared" si="89"/>
        <v>90111.162782271553</v>
      </c>
    </row>
    <row r="5692" spans="1:12">
      <c r="A5692">
        <v>4843170</v>
      </c>
      <c r="B5692">
        <v>2022</v>
      </c>
      <c r="D5692" t="s">
        <v>3241</v>
      </c>
      <c r="E5692" t="s">
        <v>3242</v>
      </c>
      <c r="F5692" t="s">
        <v>4101</v>
      </c>
      <c r="G5692" t="s">
        <v>3243</v>
      </c>
      <c r="H5692" s="5">
        <v>48629.53</v>
      </c>
      <c r="I5692">
        <f>IFERROR(VLOOKUP(G5692,'NCES Match'!$A$2:$B$1307,2,FALSE),"")</f>
        <v>4843170</v>
      </c>
      <c r="J5692" cm="1">
        <f t="array" ref="J5692">IFERROR(_xlfn.IFS(B5692=2015,H5692/$O$13,B5692=2016,H5692/$O$14,B5692=2017,H5692/$O$15,B5692=2018,H5692/$O$16,B5692=2019,H5692/$O$17,B5692=2020,H5692/$O$18,B5692=2021,H5692/$O$19,B5692=2022,H5692/$O$20),"")</f>
        <v>2.1359579716731345E-5</v>
      </c>
      <c r="K5692" s="3" cm="1">
        <f t="array" ref="K5692">IFERROR(_xlfn.IFS(B5692=2015,J5692*$P$4,B5692=2016,J5692*$P$5,B5692=2017,J5692*$P$6,B5692=2018,J5692*$P$7,B5692=2019,J5692*$P$8,B5692=2020,J5692*$P$9,B5692=2021,J5692*$P$10,B5692=2022,J5692*$P$11),"")</f>
        <v>45997.491935283244</v>
      </c>
      <c r="L5692" s="3">
        <f t="shared" si="89"/>
        <v>94627.021935283236</v>
      </c>
    </row>
    <row r="5693" spans="1:12">
      <c r="A5693">
        <v>4843170</v>
      </c>
      <c r="B5693">
        <v>2023</v>
      </c>
      <c r="D5693" t="s">
        <v>3241</v>
      </c>
      <c r="E5693" t="s">
        <v>3242</v>
      </c>
      <c r="F5693" t="s">
        <v>4101</v>
      </c>
      <c r="G5693" t="s">
        <v>3243</v>
      </c>
      <c r="H5693" s="5">
        <v>56648.47</v>
      </c>
      <c r="I5693">
        <f>IFERROR(VLOOKUP(G5693,'NCES Match'!$A$2:$B$1307,2,FALSE),"")</f>
        <v>4843170</v>
      </c>
      <c r="J5693" t="str" cm="1">
        <f t="array" ref="J5693">IFERROR(_xlfn.IFS(B5693=2015,H5693/$O$13,B5693=2016,H5693/$O$14,B5693=2017,H5693/$O$15,B5693=2018,H5693/$O$16,B5693=2019,H5693/$O$17,B5693=2020,H5693/$O$18,B5693=2021,H5693/$O$19,B5693=2022,H5693/$O$20),"")</f>
        <v/>
      </c>
      <c r="K5693" s="3" t="str" cm="1">
        <f t="array" ref="K5693">IFERROR(_xlfn.IFS(B5693=2015,J5693*$P$4,B5693=2016,J5693*$P$5,B5693=2017,J5693*$P$6,B5693=2018,J5693*$P$7,B5693=2019,J5693*$P$8,B5693=2020,J5693*$P$9,B5693=2021,J5693*$P$10,B5693=2022,J5693*$P$11),"")</f>
        <v/>
      </c>
      <c r="L5693" s="3">
        <f t="shared" si="89"/>
        <v>56648.47</v>
      </c>
    </row>
    <row r="5694" spans="1:12">
      <c r="A5694">
        <v>4832010</v>
      </c>
      <c r="B5694">
        <v>2015</v>
      </c>
      <c r="C5694" t="s">
        <v>381</v>
      </c>
      <c r="D5694" t="s">
        <v>2336</v>
      </c>
      <c r="E5694" t="s">
        <v>2337</v>
      </c>
      <c r="G5694" t="s">
        <v>2338</v>
      </c>
      <c r="H5694" s="5">
        <v>23291.99</v>
      </c>
      <c r="I5694">
        <f>IFERROR(VLOOKUP(G5694,'NCES Match'!$A$2:$B$1307,2,FALSE),"")</f>
        <v>4832010</v>
      </c>
      <c r="J5694" cm="1">
        <f t="array" ref="J5694">IFERROR(_xlfn.IFS(B5694=2015,H5694/$O$13,B5694=2016,H5694/$O$14,B5694=2017,H5694/$O$15,B5694=2018,H5694/$O$16,B5694=2019,H5694/$O$17,B5694=2020,H5694/$O$18,B5694=2021,H5694/$O$19,B5694=2022,H5694/$O$20),"")</f>
        <v>1.8247032472021288E-5</v>
      </c>
      <c r="K5694" s="3" cm="1">
        <f t="array" ref="K5694">IFERROR(_xlfn.IFS(B5694=2015,J5694*$P$4,B5694=2016,J5694*$P$5,B5694=2017,J5694*$P$6,B5694=2018,J5694*$P$7,B5694=2019,J5694*$P$8,B5694=2020,J5694*$P$9,B5694=2021,J5694*$P$10,B5694=2022,J5694*$P$11),"")</f>
        <v>29039.841759245704</v>
      </c>
      <c r="L5694" s="3">
        <f t="shared" si="89"/>
        <v>52331.831759245702</v>
      </c>
    </row>
    <row r="5695" spans="1:12">
      <c r="A5695">
        <v>4832010</v>
      </c>
      <c r="B5695">
        <v>2016</v>
      </c>
      <c r="C5695" t="s">
        <v>4102</v>
      </c>
      <c r="D5695" t="s">
        <v>2336</v>
      </c>
      <c r="E5695" t="s">
        <v>2337</v>
      </c>
      <c r="F5695" t="s">
        <v>4101</v>
      </c>
      <c r="G5695" t="s">
        <v>2338</v>
      </c>
      <c r="H5695" s="5">
        <v>28260</v>
      </c>
      <c r="I5695">
        <f>IFERROR(VLOOKUP(G5695,'NCES Match'!$A$2:$B$1307,2,FALSE),"")</f>
        <v>4832010</v>
      </c>
      <c r="J5695" cm="1">
        <f t="array" ref="J5695">IFERROR(_xlfn.IFS(B5695=2015,H5695/$O$13,B5695=2016,H5695/$O$14,B5695=2017,H5695/$O$15,B5695=2018,H5695/$O$16,B5695=2019,H5695/$O$17,B5695=2020,H5695/$O$18,B5695=2021,H5695/$O$19,B5695=2022,H5695/$O$20),"")</f>
        <v>2.0230398843873795E-5</v>
      </c>
      <c r="K5695" s="3" cm="1">
        <f t="array" ref="K5695">IFERROR(_xlfn.IFS(B5695=2015,J5695*$P$4,B5695=2016,J5695*$P$5,B5695=2017,J5695*$P$6,B5695=2018,J5695*$P$7,B5695=2019,J5695*$P$8,B5695=2020,J5695*$P$9,B5695=2021,J5695*$P$10,B5695=2022,J5695*$P$11),"")</f>
        <v>33898.688462298007</v>
      </c>
      <c r="L5695" s="3">
        <f t="shared" si="89"/>
        <v>62158.688462298007</v>
      </c>
    </row>
    <row r="5696" spans="1:12">
      <c r="A5696">
        <v>4832010</v>
      </c>
      <c r="B5696">
        <v>2017</v>
      </c>
      <c r="D5696" t="s">
        <v>2336</v>
      </c>
      <c r="E5696" t="s">
        <v>2337</v>
      </c>
      <c r="F5696" t="s">
        <v>4101</v>
      </c>
      <c r="G5696" t="s">
        <v>2338</v>
      </c>
      <c r="H5696" s="5">
        <v>24222</v>
      </c>
      <c r="I5696">
        <f>IFERROR(VLOOKUP(G5696,'NCES Match'!$A$2:$B$1307,2,FALSE),"")</f>
        <v>4832010</v>
      </c>
      <c r="J5696" cm="1">
        <f t="array" ref="J5696">IFERROR(_xlfn.IFS(B5696=2015,H5696/$O$13,B5696=2016,H5696/$O$14,B5696=2017,H5696/$O$15,B5696=2018,H5696/$O$16,B5696=2019,H5696/$O$17,B5696=2020,H5696/$O$18,B5696=2021,H5696/$O$19,B5696=2022,H5696/$O$20),"")</f>
        <v>1.6699585805044851E-5</v>
      </c>
      <c r="K5696" s="3" cm="1">
        <f t="array" ref="K5696">IFERROR(_xlfn.IFS(B5696=2015,J5696*$P$4,B5696=2016,J5696*$P$5,B5696=2017,J5696*$P$6,B5696=2018,J5696*$P$7,B5696=2019,J5696*$P$8,B5696=2020,J5696*$P$9,B5696=2021,J5696*$P$10,B5696=2022,J5696*$P$11),"")</f>
        <v>28360.035221719536</v>
      </c>
      <c r="L5696" s="3">
        <f t="shared" si="89"/>
        <v>52582.035221719532</v>
      </c>
    </row>
    <row r="5697" spans="1:12">
      <c r="A5697">
        <v>4832010</v>
      </c>
      <c r="B5697">
        <v>2018</v>
      </c>
      <c r="D5697" t="s">
        <v>2336</v>
      </c>
      <c r="E5697" t="s">
        <v>2337</v>
      </c>
      <c r="F5697" t="s">
        <v>4101</v>
      </c>
      <c r="G5697" t="s">
        <v>2338</v>
      </c>
      <c r="H5697" s="5">
        <v>20765</v>
      </c>
      <c r="I5697">
        <f>IFERROR(VLOOKUP(G5697,'NCES Match'!$A$2:$B$1307,2,FALSE),"")</f>
        <v>4832010</v>
      </c>
      <c r="J5697" cm="1">
        <f t="array" ref="J5697">IFERROR(_xlfn.IFS(B5697=2015,H5697/$O$13,B5697=2016,H5697/$O$14,B5697=2017,H5697/$O$15,B5697=2018,H5697/$O$16,B5697=2019,H5697/$O$17,B5697=2020,H5697/$O$18,B5697=2021,H5697/$O$19,B5697=2022,H5697/$O$20),"")</f>
        <v>1.3550384207619925E-5</v>
      </c>
      <c r="K5697" s="3" cm="1">
        <f t="array" ref="K5697">IFERROR(_xlfn.IFS(B5697=2015,J5697*$P$4,B5697=2016,J5697*$P$5,B5697=2017,J5697*$P$6,B5697=2018,J5697*$P$7,B5697=2019,J5697*$P$8,B5697=2020,J5697*$P$9,B5697=2021,J5697*$P$10,B5697=2022,J5697*$P$11),"")</f>
        <v>23264.02181032822</v>
      </c>
      <c r="L5697" s="3">
        <f t="shared" si="89"/>
        <v>44029.021810328224</v>
      </c>
    </row>
    <row r="5698" spans="1:12">
      <c r="A5698">
        <v>4832010</v>
      </c>
      <c r="B5698">
        <v>2019</v>
      </c>
      <c r="D5698" t="s">
        <v>2336</v>
      </c>
      <c r="E5698" t="s">
        <v>2337</v>
      </c>
      <c r="F5698" t="s">
        <v>4101</v>
      </c>
      <c r="G5698" t="s">
        <v>2338</v>
      </c>
      <c r="H5698" s="5">
        <v>22112</v>
      </c>
      <c r="I5698">
        <f>IFERROR(VLOOKUP(G5698,'NCES Match'!$A$2:$B$1307,2,FALSE),"")</f>
        <v>4832010</v>
      </c>
      <c r="J5698" cm="1">
        <f t="array" ref="J5698">IFERROR(_xlfn.IFS(B5698=2015,H5698/$O$13,B5698=2016,H5698/$O$14,B5698=2017,H5698/$O$15,B5698=2018,H5698/$O$16,B5698=2019,H5698/$O$17,B5698=2020,H5698/$O$18,B5698=2021,H5698/$O$19,B5698=2022,H5698/$O$20),"")</f>
        <v>1.4000876749186575E-5</v>
      </c>
      <c r="K5698" s="3" cm="1">
        <f t="array" ref="K5698">IFERROR(_xlfn.IFS(B5698=2015,J5698*$P$4,B5698=2016,J5698*$P$5,B5698=2017,J5698*$P$6,B5698=2018,J5698*$P$7,B5698=2019,J5698*$P$8,B5698=2020,J5698*$P$9,B5698=2021,J5698*$P$10,B5698=2022,J5698*$P$11),"")</f>
        <v>24332.487291179648</v>
      </c>
      <c r="L5698" s="3">
        <f t="shared" si="89"/>
        <v>46444.487291179648</v>
      </c>
    </row>
    <row r="5699" spans="1:12">
      <c r="A5699">
        <v>4832010</v>
      </c>
      <c r="B5699">
        <v>2020</v>
      </c>
      <c r="D5699" t="s">
        <v>2336</v>
      </c>
      <c r="E5699" t="s">
        <v>2337</v>
      </c>
      <c r="F5699" t="s">
        <v>4230</v>
      </c>
      <c r="G5699" t="s">
        <v>2338</v>
      </c>
      <c r="H5699" s="5">
        <v>29003</v>
      </c>
      <c r="I5699">
        <f>IFERROR(VLOOKUP(G5699,'NCES Match'!$A$2:$B$1307,2,FALSE),"")</f>
        <v>4832010</v>
      </c>
      <c r="J5699" cm="1">
        <f t="array" ref="J5699">IFERROR(_xlfn.IFS(B5699=2015,H5699/$O$13,B5699=2016,H5699/$O$14,B5699=2017,H5699/$O$15,B5699=2018,H5699/$O$16,B5699=2019,H5699/$O$17,B5699=2020,H5699/$O$18,B5699=2021,H5699/$O$19,B5699=2022,H5699/$O$20),"")</f>
        <v>1.5716945041266962E-5</v>
      </c>
      <c r="K5699" s="3" cm="1">
        <f t="array" ref="K5699">IFERROR(_xlfn.IFS(B5699=2015,J5699*$P$4,B5699=2016,J5699*$P$5,B5699=2017,J5699*$P$6,B5699=2018,J5699*$P$7,B5699=2019,J5699*$P$8,B5699=2020,J5699*$P$9,B5699=2021,J5699*$P$10,B5699=2022,J5699*$P$11),"")</f>
        <v>33131.364390191047</v>
      </c>
      <c r="L5699" s="3">
        <f t="shared" ref="L5699:L5762" si="90">SUM(H5699,K5699)</f>
        <v>62134.364390191047</v>
      </c>
    </row>
    <row r="5700" spans="1:12">
      <c r="A5700">
        <v>4832010</v>
      </c>
      <c r="B5700">
        <v>2021</v>
      </c>
      <c r="D5700" t="s">
        <v>2336</v>
      </c>
      <c r="E5700" t="s">
        <v>2337</v>
      </c>
      <c r="F5700" t="s">
        <v>4101</v>
      </c>
      <c r="G5700" t="s">
        <v>2338</v>
      </c>
      <c r="H5700" s="5">
        <v>33899.53</v>
      </c>
      <c r="I5700">
        <f>IFERROR(VLOOKUP(G5700,'NCES Match'!$A$2:$B$1307,2,FALSE),"")</f>
        <v>4832010</v>
      </c>
      <c r="J5700" cm="1">
        <f t="array" ref="J5700">IFERROR(_xlfn.IFS(B5700=2015,H5700/$O$13,B5700=2016,H5700/$O$14,B5700=2017,H5700/$O$15,B5700=2018,H5700/$O$16,B5700=2019,H5700/$O$17,B5700=2020,H5700/$O$18,B5700=2021,H5700/$O$19,B5700=2022,H5700/$O$20),"")</f>
        <v>1.7344457759756057E-5</v>
      </c>
      <c r="K5700" s="3" cm="1">
        <f t="array" ref="K5700">IFERROR(_xlfn.IFS(B5700=2015,J5700*$P$4,B5700=2016,J5700*$P$5,B5700=2017,J5700*$P$6,B5700=2018,J5700*$P$7,B5700=2019,J5700*$P$8,B5700=2020,J5700*$P$9,B5700=2021,J5700*$P$10,B5700=2022,J5700*$P$11),"")</f>
        <v>37126.736172945231</v>
      </c>
      <c r="L5700" s="3">
        <f t="shared" si="90"/>
        <v>71026.266172945237</v>
      </c>
    </row>
    <row r="5701" spans="1:12">
      <c r="A5701">
        <v>4832010</v>
      </c>
      <c r="B5701">
        <v>2022</v>
      </c>
      <c r="D5701" t="s">
        <v>2336</v>
      </c>
      <c r="E5701" t="s">
        <v>2337</v>
      </c>
      <c r="F5701" t="s">
        <v>4101</v>
      </c>
      <c r="G5701" t="s">
        <v>2338</v>
      </c>
      <c r="H5701" s="5">
        <v>64587.95</v>
      </c>
      <c r="I5701">
        <f>IFERROR(VLOOKUP(G5701,'NCES Match'!$A$2:$B$1307,2,FALSE),"")</f>
        <v>4832010</v>
      </c>
      <c r="J5701" cm="1">
        <f t="array" ref="J5701">IFERROR(_xlfn.IFS(B5701=2015,H5701/$O$13,B5701=2016,H5701/$O$14,B5701=2017,H5701/$O$15,B5701=2018,H5701/$O$16,B5701=2019,H5701/$O$17,B5701=2020,H5701/$O$18,B5701=2021,H5701/$O$19,B5701=2022,H5701/$O$20),"")</f>
        <v>2.8369006790015411E-5</v>
      </c>
      <c r="K5701" s="3" cm="1">
        <f t="array" ref="K5701">IFERROR(_xlfn.IFS(B5701=2015,J5701*$P$4,B5701=2016,J5701*$P$5,B5701=2017,J5701*$P$6,B5701=2018,J5701*$P$7,B5701=2019,J5701*$P$8,B5701=2020,J5701*$P$9,B5701=2021,J5701*$P$10,B5701=2022,J5701*$P$11),"")</f>
        <v>61092.1740193968</v>
      </c>
      <c r="L5701" s="3">
        <f t="shared" si="90"/>
        <v>125680.1240193968</v>
      </c>
    </row>
    <row r="5702" spans="1:12">
      <c r="A5702">
        <v>4832010</v>
      </c>
      <c r="B5702">
        <v>2023</v>
      </c>
      <c r="D5702" t="s">
        <v>2336</v>
      </c>
      <c r="E5702" t="s">
        <v>2337</v>
      </c>
      <c r="F5702" t="s">
        <v>4101</v>
      </c>
      <c r="G5702" t="s">
        <v>2338</v>
      </c>
      <c r="H5702" s="5">
        <v>52939.27</v>
      </c>
      <c r="I5702">
        <f>IFERROR(VLOOKUP(G5702,'NCES Match'!$A$2:$B$1307,2,FALSE),"")</f>
        <v>4832010</v>
      </c>
      <c r="J5702" t="str" cm="1">
        <f t="array" ref="J5702">IFERROR(_xlfn.IFS(B5702=2015,H5702/$O$13,B5702=2016,H5702/$O$14,B5702=2017,H5702/$O$15,B5702=2018,H5702/$O$16,B5702=2019,H5702/$O$17,B5702=2020,H5702/$O$18,B5702=2021,H5702/$O$19,B5702=2022,H5702/$O$20),"")</f>
        <v/>
      </c>
      <c r="K5702" s="3" t="str" cm="1">
        <f t="array" ref="K5702">IFERROR(_xlfn.IFS(B5702=2015,J5702*$P$4,B5702=2016,J5702*$P$5,B5702=2017,J5702*$P$6,B5702=2018,J5702*$P$7,B5702=2019,J5702*$P$8,B5702=2020,J5702*$P$9,B5702=2021,J5702*$P$10,B5702=2022,J5702*$P$11),"")</f>
        <v/>
      </c>
      <c r="L5702" s="3">
        <f t="shared" si="90"/>
        <v>52939.27</v>
      </c>
    </row>
    <row r="5703" spans="1:12">
      <c r="A5703">
        <v>4826220</v>
      </c>
      <c r="B5703">
        <v>2015</v>
      </c>
      <c r="C5703" t="s">
        <v>381</v>
      </c>
      <c r="D5703" t="s">
        <v>1908</v>
      </c>
      <c r="E5703" t="s">
        <v>1909</v>
      </c>
      <c r="G5703" t="s">
        <v>1910</v>
      </c>
      <c r="H5703" s="5">
        <v>62416.73</v>
      </c>
      <c r="I5703">
        <f>IFERROR(VLOOKUP(G5703,'NCES Match'!$A$2:$B$1307,2,FALSE),"")</f>
        <v>4826220</v>
      </c>
      <c r="J5703" cm="1">
        <f t="array" ref="J5703">IFERROR(_xlfn.IFS(B5703=2015,H5703/$O$13,B5703=2016,H5703/$O$14,B5703=2017,H5703/$O$15,B5703=2018,H5703/$O$16,B5703=2019,H5703/$O$17,B5703=2020,H5703/$O$18,B5703=2021,H5703/$O$19,B5703=2022,H5703/$O$20),"")</f>
        <v>4.8897500776334919E-5</v>
      </c>
      <c r="K5703" s="3" cm="1">
        <f t="array" ref="K5703">IFERROR(_xlfn.IFS(B5703=2015,J5703*$P$4,B5703=2016,J5703*$P$5,B5703=2017,J5703*$P$6,B5703=2018,J5703*$P$7,B5703=2019,J5703*$P$8,B5703=2020,J5703*$P$9,B5703=2021,J5703*$P$10,B5703=2022,J5703*$P$11),"")</f>
        <v>77819.540637342026</v>
      </c>
      <c r="L5703" s="3">
        <f t="shared" si="90"/>
        <v>140236.27063734204</v>
      </c>
    </row>
    <row r="5704" spans="1:12">
      <c r="A5704">
        <v>4826220</v>
      </c>
      <c r="B5704">
        <v>2016</v>
      </c>
      <c r="C5704" t="s">
        <v>4102</v>
      </c>
      <c r="D5704" t="s">
        <v>1908</v>
      </c>
      <c r="E5704" t="s">
        <v>1909</v>
      </c>
      <c r="F5704" t="s">
        <v>4101</v>
      </c>
      <c r="G5704" t="s">
        <v>1910</v>
      </c>
      <c r="H5704" s="5">
        <v>64678</v>
      </c>
      <c r="I5704">
        <f>IFERROR(VLOOKUP(G5704,'NCES Match'!$A$2:$B$1307,2,FALSE),"")</f>
        <v>4826220</v>
      </c>
      <c r="J5704" cm="1">
        <f t="array" ref="J5704">IFERROR(_xlfn.IFS(B5704=2015,H5704/$O$13,B5704=2016,H5704/$O$14,B5704=2017,H5704/$O$15,B5704=2018,H5704/$O$16,B5704=2019,H5704/$O$17,B5704=2020,H5704/$O$18,B5704=2021,H5704/$O$19,B5704=2022,H5704/$O$20),"")</f>
        <v>4.6300839930080308E-5</v>
      </c>
      <c r="K5704" s="3" cm="1">
        <f t="array" ref="K5704">IFERROR(_xlfn.IFS(B5704=2015,J5704*$P$4,B5704=2016,J5704*$P$5,B5704=2017,J5704*$P$6,B5704=2018,J5704*$P$7,B5704=2019,J5704*$P$8,B5704=2020,J5704*$P$9,B5704=2021,J5704*$P$10,B5704=2022,J5704*$P$11),"")</f>
        <v>77583.134195488703</v>
      </c>
      <c r="L5704" s="3">
        <f t="shared" si="90"/>
        <v>142261.1341954887</v>
      </c>
    </row>
    <row r="5705" spans="1:12">
      <c r="A5705">
        <v>4826220</v>
      </c>
      <c r="B5705">
        <v>2017</v>
      </c>
      <c r="D5705" t="s">
        <v>1908</v>
      </c>
      <c r="E5705" t="s">
        <v>1909</v>
      </c>
      <c r="F5705" t="s">
        <v>4101</v>
      </c>
      <c r="G5705" t="s">
        <v>1910</v>
      </c>
      <c r="H5705" s="5">
        <v>66213</v>
      </c>
      <c r="I5705">
        <f>IFERROR(VLOOKUP(G5705,'NCES Match'!$A$2:$B$1307,2,FALSE),"")</f>
        <v>4826220</v>
      </c>
      <c r="J5705" cm="1">
        <f t="array" ref="J5705">IFERROR(_xlfn.IFS(B5705=2015,H5705/$O$13,B5705=2016,H5705/$O$14,B5705=2017,H5705/$O$15,B5705=2018,H5705/$O$16,B5705=2019,H5705/$O$17,B5705=2020,H5705/$O$18,B5705=2021,H5705/$O$19,B5705=2022,H5705/$O$20),"")</f>
        <v>4.5649809054142301E-5</v>
      </c>
      <c r="K5705" s="3" cm="1">
        <f t="array" ref="K5705">IFERROR(_xlfn.IFS(B5705=2015,J5705*$P$4,B5705=2016,J5705*$P$5,B5705=2017,J5705*$P$6,B5705=2018,J5705*$P$7,B5705=2019,J5705*$P$8,B5705=2020,J5705*$P$9,B5705=2021,J5705*$P$10,B5705=2022,J5705*$P$11),"")</f>
        <v>77524.688800913049</v>
      </c>
      <c r="L5705" s="3">
        <f t="shared" si="90"/>
        <v>143737.68880091305</v>
      </c>
    </row>
    <row r="5706" spans="1:12">
      <c r="A5706">
        <v>4826220</v>
      </c>
      <c r="B5706">
        <v>2018</v>
      </c>
      <c r="D5706" t="s">
        <v>1908</v>
      </c>
      <c r="E5706" t="s">
        <v>1909</v>
      </c>
      <c r="F5706" t="s">
        <v>4101</v>
      </c>
      <c r="G5706" t="s">
        <v>1910</v>
      </c>
      <c r="H5706" s="5">
        <v>67205</v>
      </c>
      <c r="I5706">
        <f>IFERROR(VLOOKUP(G5706,'NCES Match'!$A$2:$B$1307,2,FALSE),"")</f>
        <v>4826220</v>
      </c>
      <c r="J5706" cm="1">
        <f t="array" ref="J5706">IFERROR(_xlfn.IFS(B5706=2015,H5706/$O$13,B5706=2016,H5706/$O$14,B5706=2017,H5706/$O$15,B5706=2018,H5706/$O$16,B5706=2019,H5706/$O$17,B5706=2020,H5706/$O$18,B5706=2021,H5706/$O$19,B5706=2022,H5706/$O$20),"")</f>
        <v>4.3855216502436651E-5</v>
      </c>
      <c r="K5706" s="3" cm="1">
        <f t="array" ref="K5706">IFERROR(_xlfn.IFS(B5706=2015,J5706*$P$4,B5706=2016,J5706*$P$5,B5706=2017,J5706*$P$6,B5706=2018,J5706*$P$7,B5706=2019,J5706*$P$8,B5706=2020,J5706*$P$9,B5706=2021,J5706*$P$10,B5706=2022,J5706*$P$11),"")</f>
        <v>75292.973068293199</v>
      </c>
      <c r="L5706" s="3">
        <f t="shared" si="90"/>
        <v>142497.97306829318</v>
      </c>
    </row>
    <row r="5707" spans="1:12">
      <c r="A5707">
        <v>4826220</v>
      </c>
      <c r="B5707">
        <v>2019</v>
      </c>
      <c r="D5707" t="s">
        <v>1908</v>
      </c>
      <c r="E5707" t="s">
        <v>1909</v>
      </c>
      <c r="F5707" t="s">
        <v>4101</v>
      </c>
      <c r="G5707" t="s">
        <v>1910</v>
      </c>
      <c r="H5707" s="5">
        <v>69674</v>
      </c>
      <c r="I5707">
        <f>IFERROR(VLOOKUP(G5707,'NCES Match'!$A$2:$B$1307,2,FALSE),"")</f>
        <v>4826220</v>
      </c>
      <c r="J5707" cm="1">
        <f t="array" ref="J5707">IFERROR(_xlfn.IFS(B5707=2015,H5707/$O$13,B5707=2016,H5707/$O$14,B5707=2017,H5707/$O$15,B5707=2018,H5707/$O$16,B5707=2019,H5707/$O$17,B5707=2020,H5707/$O$18,B5707=2021,H5707/$O$19,B5707=2022,H5707/$O$20),"")</f>
        <v>4.41161851765026E-5</v>
      </c>
      <c r="K5707" s="3" cm="1">
        <f t="array" ref="K5707">IFERROR(_xlfn.IFS(B5707=2015,J5707*$P$4,B5707=2016,J5707*$P$5,B5707=2017,J5707*$P$6,B5707=2018,J5707*$P$7,B5707=2019,J5707*$P$8,B5707=2020,J5707*$P$9,B5707=2021,J5707*$P$10,B5707=2022,J5707*$P$11),"")</f>
        <v>76670.663871456723</v>
      </c>
      <c r="L5707" s="3">
        <f t="shared" si="90"/>
        <v>146344.66387145672</v>
      </c>
    </row>
    <row r="5708" spans="1:12">
      <c r="A5708">
        <v>4826220</v>
      </c>
      <c r="B5708">
        <v>2020</v>
      </c>
      <c r="D5708" t="s">
        <v>1908</v>
      </c>
      <c r="E5708" t="s">
        <v>1909</v>
      </c>
      <c r="F5708" t="s">
        <v>4230</v>
      </c>
      <c r="G5708" t="s">
        <v>1910</v>
      </c>
      <c r="H5708" s="5">
        <v>92471</v>
      </c>
      <c r="I5708">
        <f>IFERROR(VLOOKUP(G5708,'NCES Match'!$A$2:$B$1307,2,FALSE),"")</f>
        <v>4826220</v>
      </c>
      <c r="J5708" cm="1">
        <f t="array" ref="J5708">IFERROR(_xlfn.IFS(B5708=2015,H5708/$O$13,B5708=2016,H5708/$O$14,B5708=2017,H5708/$O$15,B5708=2018,H5708/$O$16,B5708=2019,H5708/$O$17,B5708=2020,H5708/$O$18,B5708=2021,H5708/$O$19,B5708=2022,H5708/$O$20),"")</f>
        <v>5.0110734231320802E-5</v>
      </c>
      <c r="K5708" s="3" cm="1">
        <f t="array" ref="K5708">IFERROR(_xlfn.IFS(B5708=2015,J5708*$P$4,B5708=2016,J5708*$P$5,B5708=2017,J5708*$P$6,B5708=2018,J5708*$P$7,B5708=2019,J5708*$P$8,B5708=2020,J5708*$P$9,B5708=2021,J5708*$P$10,B5708=2022,J5708*$P$11),"")</f>
        <v>105633.56882134112</v>
      </c>
      <c r="L5708" s="3">
        <f t="shared" si="90"/>
        <v>198104.56882134112</v>
      </c>
    </row>
    <row r="5709" spans="1:12">
      <c r="A5709">
        <v>4826220</v>
      </c>
      <c r="B5709">
        <v>2021</v>
      </c>
      <c r="D5709" t="s">
        <v>1908</v>
      </c>
      <c r="E5709" t="s">
        <v>1909</v>
      </c>
      <c r="F5709" t="s">
        <v>4101</v>
      </c>
      <c r="G5709" t="s">
        <v>1910</v>
      </c>
      <c r="H5709" s="5">
        <v>105451.75</v>
      </c>
      <c r="I5709">
        <f>IFERROR(VLOOKUP(G5709,'NCES Match'!$A$2:$B$1307,2,FALSE),"")</f>
        <v>4826220</v>
      </c>
      <c r="J5709" cm="1">
        <f t="array" ref="J5709">IFERROR(_xlfn.IFS(B5709=2015,H5709/$O$13,B5709=2016,H5709/$O$14,B5709=2017,H5709/$O$15,B5709=2018,H5709/$O$16,B5709=2019,H5709/$O$17,B5709=2020,H5709/$O$18,B5709=2021,H5709/$O$19,B5709=2022,H5709/$O$20),"")</f>
        <v>5.3953651380044382E-5</v>
      </c>
      <c r="K5709" s="3" cm="1">
        <f t="array" ref="K5709">IFERROR(_xlfn.IFS(B5709=2015,J5709*$P$4,B5709=2016,J5709*$P$5,B5709=2017,J5709*$P$6,B5709=2018,J5709*$P$7,B5709=2019,J5709*$P$8,B5709=2020,J5709*$P$9,B5709=2021,J5709*$P$10,B5709=2022,J5709*$P$11),"")</f>
        <v>115490.666130928</v>
      </c>
      <c r="L5709" s="3">
        <f t="shared" si="90"/>
        <v>220942.416130928</v>
      </c>
    </row>
    <row r="5710" spans="1:12">
      <c r="A5710">
        <v>4826220</v>
      </c>
      <c r="B5710">
        <v>2022</v>
      </c>
      <c r="D5710" t="s">
        <v>1908</v>
      </c>
      <c r="E5710" t="s">
        <v>1909</v>
      </c>
      <c r="F5710" t="s">
        <v>4101</v>
      </c>
      <c r="G5710" t="s">
        <v>1910</v>
      </c>
      <c r="H5710" s="5">
        <v>137456.51999999999</v>
      </c>
      <c r="I5710">
        <f>IFERROR(VLOOKUP(G5710,'NCES Match'!$A$2:$B$1307,2,FALSE),"")</f>
        <v>4826220</v>
      </c>
      <c r="J5710" cm="1">
        <f t="array" ref="J5710">IFERROR(_xlfn.IFS(B5710=2015,H5710/$O$13,B5710=2016,H5710/$O$14,B5710=2017,H5710/$O$15,B5710=2018,H5710/$O$16,B5710=2019,H5710/$O$17,B5710=2020,H5710/$O$18,B5710=2021,H5710/$O$19,B5710=2022,H5710/$O$20),"")</f>
        <v>6.0375115624692984E-5</v>
      </c>
      <c r="K5710" s="3" cm="1">
        <f t="array" ref="K5710">IFERROR(_xlfn.IFS(B5710=2015,J5710*$P$4,B5710=2016,J5710*$P$5,B5710=2017,J5710*$P$6,B5710=2018,J5710*$P$7,B5710=2019,J5710*$P$8,B5710=2020,J5710*$P$9,B5710=2021,J5710*$P$10,B5710=2022,J5710*$P$11),"")</f>
        <v>130016.78548306141</v>
      </c>
      <c r="L5710" s="3">
        <f t="shared" si="90"/>
        <v>267473.30548306141</v>
      </c>
    </row>
    <row r="5711" spans="1:12">
      <c r="A5711">
        <v>4826220</v>
      </c>
      <c r="B5711">
        <v>2023</v>
      </c>
      <c r="D5711" t="s">
        <v>1908</v>
      </c>
      <c r="E5711" t="s">
        <v>1909</v>
      </c>
      <c r="F5711" t="s">
        <v>4101</v>
      </c>
      <c r="G5711" t="s">
        <v>1910</v>
      </c>
      <c r="H5711" s="5">
        <v>149944.5</v>
      </c>
      <c r="I5711">
        <f>IFERROR(VLOOKUP(G5711,'NCES Match'!$A$2:$B$1307,2,FALSE),"")</f>
        <v>4826220</v>
      </c>
      <c r="J5711" t="str" cm="1">
        <f t="array" ref="J5711">IFERROR(_xlfn.IFS(B5711=2015,H5711/$O$13,B5711=2016,H5711/$O$14,B5711=2017,H5711/$O$15,B5711=2018,H5711/$O$16,B5711=2019,H5711/$O$17,B5711=2020,H5711/$O$18,B5711=2021,H5711/$O$19,B5711=2022,H5711/$O$20),"")</f>
        <v/>
      </c>
      <c r="K5711" s="3" t="str" cm="1">
        <f t="array" ref="K5711">IFERROR(_xlfn.IFS(B5711=2015,J5711*$P$4,B5711=2016,J5711*$P$5,B5711=2017,J5711*$P$6,B5711=2018,J5711*$P$7,B5711=2019,J5711*$P$8,B5711=2020,J5711*$P$9,B5711=2021,J5711*$P$10,B5711=2022,J5711*$P$11),"")</f>
        <v/>
      </c>
      <c r="L5711" s="3">
        <f t="shared" si="90"/>
        <v>149944.5</v>
      </c>
    </row>
    <row r="5712" spans="1:12">
      <c r="A5712" t="s">
        <v>4230</v>
      </c>
      <c r="B5712">
        <v>2015</v>
      </c>
      <c r="C5712" t="s">
        <v>230</v>
      </c>
      <c r="D5712" t="s">
        <v>360</v>
      </c>
      <c r="E5712" t="s">
        <v>361</v>
      </c>
      <c r="G5712" t="s">
        <v>362</v>
      </c>
      <c r="H5712" s="5">
        <v>548295.65</v>
      </c>
      <c r="I5712" t="str">
        <f>IFERROR(VLOOKUP(G5712,'NCES Match'!$A$2:$B$1307,2,FALSE),"")</f>
        <v/>
      </c>
      <c r="J5712" cm="1">
        <f t="array" ref="J5712">IFERROR(_xlfn.IFS(B5712=2015,H5712/$O$13,B5712=2016,H5712/$O$14,B5712=2017,H5712/$O$15,B5712=2018,H5712/$O$16,B5712=2019,H5712/$O$17,B5712=2020,H5712/$O$18,B5712=2021,H5712/$O$19,B5712=2022,H5712/$O$20),"")</f>
        <v>4.2953687211002656E-4</v>
      </c>
      <c r="K5712" s="3" cm="1">
        <f t="array" ref="K5712">IFERROR(_xlfn.IFS(B5712=2015,J5712*$P$4,B5712=2016,J5712*$P$5,B5712=2017,J5712*$P$6,B5712=2018,J5712*$P$7,B5712=2019,J5712*$P$8,B5712=2020,J5712*$P$9,B5712=2021,J5712*$P$10,B5712=2022,J5712*$P$11),"")</f>
        <v>683600.62464747601</v>
      </c>
      <c r="L5712" s="3">
        <f t="shared" si="90"/>
        <v>1231896.2746474762</v>
      </c>
    </row>
    <row r="5713" spans="1:12">
      <c r="A5713" t="s">
        <v>4230</v>
      </c>
      <c r="B5713">
        <v>2016</v>
      </c>
      <c r="C5713" t="s">
        <v>4100</v>
      </c>
      <c r="D5713" t="s">
        <v>360</v>
      </c>
      <c r="E5713" t="s">
        <v>361</v>
      </c>
      <c r="F5713" t="s">
        <v>4101</v>
      </c>
      <c r="G5713" t="s">
        <v>362</v>
      </c>
      <c r="H5713" s="5">
        <v>568576</v>
      </c>
      <c r="I5713" t="str">
        <f>IFERROR(VLOOKUP(G5713,'NCES Match'!$A$2:$B$1307,2,FALSE),"")</f>
        <v/>
      </c>
      <c r="J5713" cm="1">
        <f t="array" ref="J5713">IFERROR(_xlfn.IFS(B5713=2015,H5713/$O$13,B5713=2016,H5713/$O$14,B5713=2017,H5713/$O$15,B5713=2018,H5713/$O$16,B5713=2019,H5713/$O$17,B5713=2020,H5713/$O$18,B5713=2021,H5713/$O$19,B5713=2022,H5713/$O$20),"")</f>
        <v>4.0702474356172638E-4</v>
      </c>
      <c r="K5713" s="3" cm="1">
        <f t="array" ref="K5713">IFERROR(_xlfn.IFS(B5713=2015,J5713*$P$4,B5713=2016,J5713*$P$5,B5713=2017,J5713*$P$6,B5713=2018,J5713*$P$7,B5713=2019,J5713*$P$8,B5713=2020,J5713*$P$9,B5713=2021,J5713*$P$10,B5713=2022,J5713*$P$11),"")</f>
        <v>682023.37902121549</v>
      </c>
      <c r="L5713" s="3">
        <f t="shared" si="90"/>
        <v>1250599.3790212155</v>
      </c>
    </row>
    <row r="5714" spans="1:12">
      <c r="A5714" t="s">
        <v>4230</v>
      </c>
      <c r="B5714">
        <v>2017</v>
      </c>
      <c r="D5714" t="s">
        <v>360</v>
      </c>
      <c r="E5714" t="s">
        <v>361</v>
      </c>
      <c r="F5714" t="s">
        <v>4101</v>
      </c>
      <c r="G5714" t="s">
        <v>362</v>
      </c>
      <c r="H5714" s="5">
        <v>586288</v>
      </c>
      <c r="I5714" t="str">
        <f>IFERROR(VLOOKUP(G5714,'NCES Match'!$A$2:$B$1307,2,FALSE),"")</f>
        <v/>
      </c>
      <c r="J5714" cm="1">
        <f t="array" ref="J5714">IFERROR(_xlfn.IFS(B5714=2015,H5714/$O$13,B5714=2016,H5714/$O$14,B5714=2017,H5714/$O$15,B5714=2018,H5714/$O$16,B5714=2019,H5714/$O$17,B5714=2020,H5714/$O$18,B5714=2021,H5714/$O$19,B5714=2022,H5714/$O$20),"")</f>
        <v>4.0420967560350656E-4</v>
      </c>
      <c r="K5714" s="3" cm="1">
        <f t="array" ref="K5714">IFERROR(_xlfn.IFS(B5714=2015,J5714*$P$4,B5714=2016,J5714*$P$5,B5714=2017,J5714*$P$6,B5714=2018,J5714*$P$7,B5714=2019,J5714*$P$8,B5714=2020,J5714*$P$9,B5714=2021,J5714*$P$10,B5714=2022,J5714*$P$11),"")</f>
        <v>686448.20122498157</v>
      </c>
      <c r="L5714" s="3">
        <f t="shared" si="90"/>
        <v>1272736.2012249816</v>
      </c>
    </row>
    <row r="5715" spans="1:12">
      <c r="A5715" t="s">
        <v>4230</v>
      </c>
      <c r="B5715">
        <v>2018</v>
      </c>
      <c r="D5715" t="s">
        <v>360</v>
      </c>
      <c r="E5715" t="s">
        <v>361</v>
      </c>
      <c r="F5715">
        <v>964</v>
      </c>
      <c r="G5715" t="s">
        <v>362</v>
      </c>
      <c r="H5715" s="5">
        <v>629215</v>
      </c>
      <c r="I5715" t="str">
        <f>IFERROR(VLOOKUP(G5715,'NCES Match'!$A$2:$B$1307,2,FALSE),"")</f>
        <v/>
      </c>
      <c r="J5715" cm="1">
        <f t="array" ref="J5715">IFERROR(_xlfn.IFS(B5715=2015,H5715/$O$13,B5715=2016,H5715/$O$14,B5715=2017,H5715/$O$15,B5715=2018,H5715/$O$16,B5715=2019,H5715/$O$17,B5715=2020,H5715/$O$18,B5715=2021,H5715/$O$19,B5715=2022,H5715/$O$20),"")</f>
        <v>4.1059980732952424E-4</v>
      </c>
      <c r="K5715" s="3" cm="1">
        <f t="array" ref="K5715">IFERROR(_xlfn.IFS(B5715=2015,J5715*$P$4,B5715=2016,J5715*$P$5,B5715=2017,J5715*$P$6,B5715=2018,J5715*$P$7,B5715=2019,J5715*$P$8,B5715=2020,J5715*$P$9,B5715=2021,J5715*$P$10,B5715=2022,J5715*$P$11),"")</f>
        <v>704939.63319940632</v>
      </c>
      <c r="L5715" s="3">
        <f t="shared" si="90"/>
        <v>1334154.6331994063</v>
      </c>
    </row>
    <row r="5716" spans="1:12">
      <c r="A5716" t="s">
        <v>4230</v>
      </c>
      <c r="B5716">
        <v>2019</v>
      </c>
      <c r="D5716" t="s">
        <v>360</v>
      </c>
      <c r="E5716" t="s">
        <v>361</v>
      </c>
      <c r="F5716" t="s">
        <v>4222</v>
      </c>
      <c r="G5716" t="s">
        <v>362</v>
      </c>
      <c r="H5716" s="5">
        <v>651832</v>
      </c>
      <c r="I5716" t="str">
        <f>IFERROR(VLOOKUP(G5716,'NCES Match'!$A$2:$B$1307,2,FALSE),"")</f>
        <v/>
      </c>
      <c r="J5716" cm="1">
        <f t="array" ref="J5716">IFERROR(_xlfn.IFS(B5716=2015,H5716/$O$13,B5716=2016,H5716/$O$14,B5716=2017,H5716/$O$15,B5716=2018,H5716/$O$16,B5716=2019,H5716/$O$17,B5716=2020,H5716/$O$18,B5716=2021,H5716/$O$19,B5716=2022,H5716/$O$20),"")</f>
        <v>4.1272700312842725E-4</v>
      </c>
      <c r="K5716" s="3" cm="1">
        <f t="array" ref="K5716">IFERROR(_xlfn.IFS(B5716=2015,J5716*$P$4,B5716=2016,J5716*$P$5,B5716=2017,J5716*$P$6,B5716=2018,J5716*$P$7,B5716=2019,J5716*$P$8,B5716=2020,J5716*$P$9,B5716=2021,J5716*$P$10,B5716=2022,J5716*$P$11),"")</f>
        <v>717288.976844438</v>
      </c>
      <c r="L5716" s="3">
        <f t="shared" si="90"/>
        <v>1369120.9768444379</v>
      </c>
    </row>
    <row r="5717" spans="1:12">
      <c r="A5717" t="s">
        <v>4230</v>
      </c>
      <c r="B5717">
        <v>2020</v>
      </c>
      <c r="D5717" t="s">
        <v>360</v>
      </c>
      <c r="E5717" t="s">
        <v>361</v>
      </c>
      <c r="F5717" t="s">
        <v>4222</v>
      </c>
      <c r="G5717" t="s">
        <v>362</v>
      </c>
      <c r="H5717" s="5">
        <v>729449</v>
      </c>
      <c r="I5717" t="str">
        <f>IFERROR(VLOOKUP(G5717,'NCES Match'!$A$2:$B$1307,2,FALSE),"")</f>
        <v/>
      </c>
      <c r="J5717" cm="1">
        <f t="array" ref="J5717">IFERROR(_xlfn.IFS(B5717=2015,H5717/$O$13,B5717=2016,H5717/$O$14,B5717=2017,H5717/$O$15,B5717=2018,H5717/$O$16,B5717=2019,H5717/$O$17,B5717=2020,H5717/$O$18,B5717=2021,H5717/$O$19,B5717=2022,H5717/$O$20),"")</f>
        <v>3.9529392971096594E-4</v>
      </c>
      <c r="K5717" s="3" cm="1">
        <f t="array" ref="K5717">IFERROR(_xlfn.IFS(B5717=2015,J5717*$P$4,B5717=2016,J5717*$P$5,B5717=2017,J5717*$P$6,B5717=2018,J5717*$P$7,B5717=2019,J5717*$P$8,B5717=2020,J5717*$P$9,B5717=2021,J5717*$P$10,B5717=2022,J5717*$P$11),"")</f>
        <v>833280.71658312832</v>
      </c>
      <c r="L5717" s="3">
        <f t="shared" si="90"/>
        <v>1562729.7165831283</v>
      </c>
    </row>
    <row r="5718" spans="1:12">
      <c r="A5718" t="s">
        <v>4230</v>
      </c>
      <c r="B5718">
        <v>2021</v>
      </c>
      <c r="D5718" t="s">
        <v>360</v>
      </c>
      <c r="E5718" t="s">
        <v>361</v>
      </c>
      <c r="F5718" t="s">
        <v>4222</v>
      </c>
      <c r="G5718" t="s">
        <v>362</v>
      </c>
      <c r="H5718" s="5">
        <v>740825.68</v>
      </c>
      <c r="I5718" t="str">
        <f>IFERROR(VLOOKUP(G5718,'NCES Match'!$A$2:$B$1307,2,FALSE),"")</f>
        <v/>
      </c>
      <c r="J5718" cm="1">
        <f t="array" ref="J5718">IFERROR(_xlfn.IFS(B5718=2015,H5718/$O$13,B5718=2016,H5718/$O$14,B5718=2017,H5718/$O$15,B5718=2018,H5718/$O$16,B5718=2019,H5718/$O$17,B5718=2020,H5718/$O$18,B5718=2021,H5718/$O$19,B5718=2022,H5718/$O$20),"")</f>
        <v>3.7903828501759638E-4</v>
      </c>
      <c r="K5718" s="3" cm="1">
        <f t="array" ref="K5718">IFERROR(_xlfn.IFS(B5718=2015,J5718*$P$4,B5718=2016,J5718*$P$5,B5718=2017,J5718*$P$6,B5718=2018,J5718*$P$7,B5718=2019,J5718*$P$8,B5718=2020,J5718*$P$9,B5718=2021,J5718*$P$10,B5718=2022,J5718*$P$11),"")</f>
        <v>811351.64916748845</v>
      </c>
      <c r="L5718" s="3">
        <f t="shared" si="90"/>
        <v>1552177.3291674885</v>
      </c>
    </row>
    <row r="5719" spans="1:12">
      <c r="A5719" t="s">
        <v>4230</v>
      </c>
      <c r="B5719">
        <v>2022</v>
      </c>
      <c r="D5719" t="s">
        <v>360</v>
      </c>
      <c r="E5719" t="s">
        <v>361</v>
      </c>
      <c r="F5719" t="s">
        <v>4222</v>
      </c>
      <c r="G5719" t="s">
        <v>362</v>
      </c>
      <c r="H5719" s="5">
        <v>812631.76</v>
      </c>
      <c r="I5719" t="str">
        <f>IFERROR(VLOOKUP(G5719,'NCES Match'!$A$2:$B$1307,2,FALSE),"")</f>
        <v/>
      </c>
      <c r="J5719" cm="1">
        <f t="array" ref="J5719">IFERROR(_xlfn.IFS(B5719=2015,H5719/$O$13,B5719=2016,H5719/$O$14,B5719=2017,H5719/$O$15,B5719=2018,H5719/$O$16,B5719=2019,H5719/$O$17,B5719=2020,H5719/$O$18,B5719=2021,H5719/$O$19,B5719=2022,H5719/$O$20),"")</f>
        <v>3.5693277023380021E-4</v>
      </c>
      <c r="K5719" s="3" cm="1">
        <f t="array" ref="K5719">IFERROR(_xlfn.IFS(B5719=2015,J5719*$P$4,B5719=2016,J5719*$P$5,B5719=2017,J5719*$P$6,B5719=2018,J5719*$P$7,B5719=2019,J5719*$P$8,B5719=2020,J5719*$P$9,B5719=2021,J5719*$P$10,B5719=2022,J5719*$P$11),"")</f>
        <v>768648.6549829914</v>
      </c>
      <c r="L5719" s="3">
        <f t="shared" si="90"/>
        <v>1581280.4149829913</v>
      </c>
    </row>
    <row r="5720" spans="1:12">
      <c r="A5720" t="s">
        <v>4230</v>
      </c>
      <c r="B5720">
        <v>2023</v>
      </c>
      <c r="D5720" t="s">
        <v>360</v>
      </c>
      <c r="E5720" t="s">
        <v>361</v>
      </c>
      <c r="F5720" t="s">
        <v>4222</v>
      </c>
      <c r="G5720" t="s">
        <v>362</v>
      </c>
      <c r="H5720" s="5">
        <v>915688.46</v>
      </c>
      <c r="I5720" t="str">
        <f>IFERROR(VLOOKUP(G5720,'NCES Match'!$A$2:$B$1307,2,FALSE),"")</f>
        <v/>
      </c>
      <c r="J5720" t="str" cm="1">
        <f t="array" ref="J5720">IFERROR(_xlfn.IFS(B5720=2015,H5720/$O$13,B5720=2016,H5720/$O$14,B5720=2017,H5720/$O$15,B5720=2018,H5720/$O$16,B5720=2019,H5720/$O$17,B5720=2020,H5720/$O$18,B5720=2021,H5720/$O$19,B5720=2022,H5720/$O$20),"")</f>
        <v/>
      </c>
      <c r="K5720" s="3" t="str" cm="1">
        <f t="array" ref="K5720">IFERROR(_xlfn.IFS(B5720=2015,J5720*$P$4,B5720=2016,J5720*$P$5,B5720=2017,J5720*$P$6,B5720=2018,J5720*$P$7,B5720=2019,J5720*$P$8,B5720=2020,J5720*$P$9,B5720=2021,J5720*$P$10,B5720=2022,J5720*$P$11),"")</f>
        <v/>
      </c>
      <c r="L5720" s="3">
        <f t="shared" si="90"/>
        <v>915688.46</v>
      </c>
    </row>
    <row r="5721" spans="1:12">
      <c r="A5721" t="s">
        <v>4230</v>
      </c>
      <c r="B5721">
        <v>2015</v>
      </c>
      <c r="C5721" t="s">
        <v>1</v>
      </c>
      <c r="D5721" t="s">
        <v>222</v>
      </c>
      <c r="E5721" t="s">
        <v>223</v>
      </c>
      <c r="F5721" t="s">
        <v>224</v>
      </c>
      <c r="G5721" t="s">
        <v>225</v>
      </c>
      <c r="H5721" s="5">
        <v>2435982.86</v>
      </c>
      <c r="I5721" t="str">
        <f>IFERROR(VLOOKUP(G5721,'NCES Match'!$A$2:$B$1307,2,FALSE),"")</f>
        <v/>
      </c>
      <c r="J5721" cm="1">
        <f t="array" ref="J5721">IFERROR(_xlfn.IFS(B5721=2015,H5721/$O$13,B5721=2016,H5721/$O$14,B5721=2017,H5721/$O$15,B5721=2018,H5721/$O$16,B5721=2019,H5721/$O$17,B5721=2020,H5721/$O$18,B5721=2021,H5721/$O$19,B5721=2022,H5721/$O$20),"")</f>
        <v>1.9083581243039894E-3</v>
      </c>
      <c r="K5721" s="3" cm="1">
        <f t="array" ref="K5721">IFERROR(_xlfn.IFS(B5721=2015,J5721*$P$4,B5721=2016,J5721*$P$5,B5721=2017,J5721*$P$6,B5721=2018,J5721*$P$7,B5721=2019,J5721*$P$8,B5721=2020,J5721*$P$9,B5721=2021,J5721*$P$10,B5721=2022,J5721*$P$11),"")</f>
        <v>3037119.4896887201</v>
      </c>
      <c r="L5721" s="3">
        <f t="shared" si="90"/>
        <v>5473102.34968872</v>
      </c>
    </row>
    <row r="5722" spans="1:12">
      <c r="A5722" t="s">
        <v>4230</v>
      </c>
      <c r="B5722">
        <v>2016</v>
      </c>
      <c r="C5722" t="s">
        <v>4096</v>
      </c>
      <c r="D5722" t="s">
        <v>222</v>
      </c>
      <c r="E5722" t="s">
        <v>223</v>
      </c>
      <c r="F5722">
        <v>736</v>
      </c>
      <c r="G5722" t="s">
        <v>225</v>
      </c>
      <c r="H5722" s="5">
        <v>381394</v>
      </c>
      <c r="I5722" t="str">
        <f>IFERROR(VLOOKUP(G5722,'NCES Match'!$A$2:$B$1307,2,FALSE),"")</f>
        <v/>
      </c>
      <c r="J5722" cm="1">
        <f t="array" ref="J5722">IFERROR(_xlfn.IFS(B5722=2015,H5722/$O$13,B5722=2016,H5722/$O$14,B5722=2017,H5722/$O$15,B5722=2018,H5722/$O$16,B5722=2019,H5722/$O$17,B5722=2020,H5722/$O$18,B5722=2021,H5722/$O$19,B5722=2022,H5722/$O$20),"")</f>
        <v>2.7302734383087058E-4</v>
      </c>
      <c r="K5722" s="3" cm="1">
        <f t="array" ref="K5722">IFERROR(_xlfn.IFS(B5722=2015,J5722*$P$4,B5722=2016,J5722*$P$5,B5722=2017,J5722*$P$6,B5722=2018,J5722*$P$7,B5722=2019,J5722*$P$8,B5722=2020,J5722*$P$9,B5722=2021,J5722*$P$10,B5722=2022,J5722*$P$11),"")</f>
        <v>457493.14888144674</v>
      </c>
      <c r="L5722" s="3">
        <f t="shared" si="90"/>
        <v>838887.1488814468</v>
      </c>
    </row>
    <row r="5723" spans="1:12">
      <c r="A5723" t="s">
        <v>4230</v>
      </c>
      <c r="B5723">
        <v>2017</v>
      </c>
      <c r="D5723" t="s">
        <v>222</v>
      </c>
      <c r="E5723" t="s">
        <v>223</v>
      </c>
      <c r="F5723">
        <v>736</v>
      </c>
      <c r="G5723" t="s">
        <v>225</v>
      </c>
      <c r="H5723" s="5">
        <v>0</v>
      </c>
      <c r="I5723" t="str">
        <f>IFERROR(VLOOKUP(G5723,'NCES Match'!$A$2:$B$1307,2,FALSE),"")</f>
        <v/>
      </c>
      <c r="J5723" cm="1">
        <f t="array" ref="J5723">IFERROR(_xlfn.IFS(B5723=2015,H5723/$O$13,B5723=2016,H5723/$O$14,B5723=2017,H5723/$O$15,B5723=2018,H5723/$O$16,B5723=2019,H5723/$O$17,B5723=2020,H5723/$O$18,B5723=2021,H5723/$O$19,B5723=2022,H5723/$O$20),"")</f>
        <v>0</v>
      </c>
      <c r="K5723" s="3" cm="1">
        <f t="array" ref="K5723">IFERROR(_xlfn.IFS(B5723=2015,J5723*$P$4,B5723=2016,J5723*$P$5,B5723=2017,J5723*$P$6,B5723=2018,J5723*$P$7,B5723=2019,J5723*$P$8,B5723=2020,J5723*$P$9,B5723=2021,J5723*$P$10,B5723=2022,J5723*$P$11),"")</f>
        <v>0</v>
      </c>
      <c r="L5723" s="3">
        <f t="shared" si="90"/>
        <v>0</v>
      </c>
    </row>
    <row r="5724" spans="1:12">
      <c r="A5724">
        <v>4800023</v>
      </c>
      <c r="B5724">
        <v>2015</v>
      </c>
      <c r="C5724" t="s">
        <v>3521</v>
      </c>
      <c r="D5724" t="s">
        <v>3768</v>
      </c>
      <c r="E5724" t="s">
        <v>3769</v>
      </c>
      <c r="G5724" t="s">
        <v>3770</v>
      </c>
      <c r="H5724" s="5">
        <v>124811.31</v>
      </c>
      <c r="I5724">
        <f>IFERROR(VLOOKUP(G5724,'NCES Match'!$A$2:$B$1307,2,FALSE),"")</f>
        <v>4800023</v>
      </c>
      <c r="J5724" cm="1">
        <f t="array" ref="J5724">IFERROR(_xlfn.IFS(B5724=2015,H5724/$O$13,B5724=2016,H5724/$O$14,B5724=2017,H5724/$O$15,B5724=2018,H5724/$O$16,B5724=2019,H5724/$O$17,B5724=2020,H5724/$O$18,B5724=2021,H5724/$O$19,B5724=2022,H5724/$O$20),"")</f>
        <v>9.7777649159454174E-5</v>
      </c>
      <c r="K5724" s="3" cm="1">
        <f t="array" ref="K5724">IFERROR(_xlfn.IFS(B5724=2015,J5724*$P$4,B5724=2016,J5724*$P$5,B5724=2017,J5724*$P$6,B5724=2018,J5724*$P$7,B5724=2019,J5724*$P$8,B5724=2020,J5724*$P$9,B5724=2021,J5724*$P$10,B5724=2022,J5724*$P$11),"")</f>
        <v>155611.46523608163</v>
      </c>
      <c r="L5724" s="3">
        <f t="shared" si="90"/>
        <v>280422.77523608162</v>
      </c>
    </row>
    <row r="5725" spans="1:12">
      <c r="A5725">
        <v>4800065</v>
      </c>
      <c r="B5725">
        <v>2015</v>
      </c>
      <c r="C5725" t="s">
        <v>3521</v>
      </c>
      <c r="D5725" t="s">
        <v>3957</v>
      </c>
      <c r="E5725" t="s">
        <v>3958</v>
      </c>
      <c r="G5725" t="s">
        <v>3959</v>
      </c>
      <c r="H5725" s="5">
        <v>139298.37</v>
      </c>
      <c r="I5725">
        <f>IFERROR(VLOOKUP(G5725,'NCES Match'!$A$2:$B$1307,2,FALSE),"")</f>
        <v>4800065</v>
      </c>
      <c r="J5725" cm="1">
        <f t="array" ref="J5725">IFERROR(_xlfn.IFS(B5725=2015,H5725/$O$13,B5725=2016,H5725/$O$14,B5725=2017,H5725/$O$15,B5725=2018,H5725/$O$16,B5725=2019,H5725/$O$17,B5725=2020,H5725/$O$18,B5725=2021,H5725/$O$19,B5725=2022,H5725/$O$20),"")</f>
        <v>1.0912686639010388E-4</v>
      </c>
      <c r="K5725" s="3" cm="1">
        <f t="array" ref="K5725">IFERROR(_xlfn.IFS(B5725=2015,J5725*$P$4,B5725=2016,J5725*$P$5,B5725=2017,J5725*$P$6,B5725=2018,J5725*$P$7,B5725=2019,J5725*$P$8,B5725=2020,J5725*$P$9,B5725=2021,J5725*$P$10,B5725=2022,J5725*$P$11),"")</f>
        <v>173673.55138486915</v>
      </c>
      <c r="L5725" s="3">
        <f t="shared" si="90"/>
        <v>312971.92138486914</v>
      </c>
    </row>
    <row r="5726" spans="1:12">
      <c r="A5726">
        <v>4800065</v>
      </c>
      <c r="B5726">
        <v>2016</v>
      </c>
      <c r="C5726" t="s">
        <v>4104</v>
      </c>
      <c r="D5726" t="s">
        <v>3957</v>
      </c>
      <c r="E5726" t="s">
        <v>3958</v>
      </c>
      <c r="F5726" t="s">
        <v>4101</v>
      </c>
      <c r="G5726" t="s">
        <v>3959</v>
      </c>
      <c r="H5726" s="5">
        <v>148839</v>
      </c>
      <c r="I5726">
        <f>IFERROR(VLOOKUP(G5726,'NCES Match'!$A$2:$B$1307,2,FALSE),"")</f>
        <v>4800065</v>
      </c>
      <c r="J5726" cm="1">
        <f t="array" ref="J5726">IFERROR(_xlfn.IFS(B5726=2015,H5726/$O$13,B5726=2016,H5726/$O$14,B5726=2017,H5726/$O$15,B5726=2018,H5726/$O$16,B5726=2019,H5726/$O$17,B5726=2020,H5726/$O$18,B5726=2021,H5726/$O$19,B5726=2022,H5726/$O$20),"")</f>
        <v>1.0654891484512852E-4</v>
      </c>
      <c r="K5726" s="3" cm="1">
        <f t="array" ref="K5726">IFERROR(_xlfn.IFS(B5726=2015,J5726*$P$4,B5726=2016,J5726*$P$5,B5726=2017,J5726*$P$6,B5726=2018,J5726*$P$7,B5726=2019,J5726*$P$8,B5726=2020,J5726*$P$9,B5726=2021,J5726*$P$10,B5726=2022,J5726*$P$11),"")</f>
        <v>178536.69115498842</v>
      </c>
      <c r="L5726" s="3">
        <f t="shared" si="90"/>
        <v>327375.69115498842</v>
      </c>
    </row>
    <row r="5727" spans="1:12">
      <c r="A5727">
        <v>4800065</v>
      </c>
      <c r="B5727">
        <v>2017</v>
      </c>
      <c r="D5727" t="s">
        <v>3957</v>
      </c>
      <c r="E5727" t="s">
        <v>3958</v>
      </c>
      <c r="F5727" t="s">
        <v>4101</v>
      </c>
      <c r="G5727" t="s">
        <v>3959</v>
      </c>
      <c r="H5727" s="5">
        <v>166074</v>
      </c>
      <c r="I5727">
        <f>IFERROR(VLOOKUP(G5727,'NCES Match'!$A$2:$B$1307,2,FALSE),"")</f>
        <v>4800065</v>
      </c>
      <c r="J5727" cm="1">
        <f t="array" ref="J5727">IFERROR(_xlfn.IFS(B5727=2015,H5727/$O$13,B5727=2016,H5727/$O$14,B5727=2017,H5727/$O$15,B5727=2018,H5727/$O$16,B5727=2019,H5727/$O$17,B5727=2020,H5727/$O$18,B5727=2021,H5727/$O$19,B5727=2022,H5727/$O$20),"")</f>
        <v>1.1449785372747993E-4</v>
      </c>
      <c r="K5727" s="3" cm="1">
        <f t="array" ref="K5727">IFERROR(_xlfn.IFS(B5727=2015,J5727*$P$4,B5727=2016,J5727*$P$5,B5727=2017,J5727*$P$6,B5727=2018,J5727*$P$7,B5727=2019,J5727*$P$8,B5727=2020,J5727*$P$9,B5727=2021,J5727*$P$10,B5727=2022,J5727*$P$11),"")</f>
        <v>194445.73071636737</v>
      </c>
      <c r="L5727" s="3">
        <f t="shared" si="90"/>
        <v>360519.73071636737</v>
      </c>
    </row>
    <row r="5728" spans="1:12">
      <c r="A5728">
        <v>4800065</v>
      </c>
      <c r="B5728">
        <v>2018</v>
      </c>
      <c r="D5728" t="s">
        <v>3957</v>
      </c>
      <c r="E5728" t="s">
        <v>3958</v>
      </c>
      <c r="F5728" t="s">
        <v>4101</v>
      </c>
      <c r="G5728" t="s">
        <v>3959</v>
      </c>
      <c r="H5728" s="5">
        <v>164764</v>
      </c>
      <c r="I5728">
        <f>IFERROR(VLOOKUP(G5728,'NCES Match'!$A$2:$B$1307,2,FALSE),"")</f>
        <v>4800065</v>
      </c>
      <c r="J5728" cm="1">
        <f t="array" ref="J5728">IFERROR(_xlfn.IFS(B5728=2015,H5728/$O$13,B5728=2016,H5728/$O$14,B5728=2017,H5728/$O$15,B5728=2018,H5728/$O$16,B5728=2019,H5728/$O$17,B5728=2020,H5728/$O$18,B5728=2021,H5728/$O$19,B5728=2022,H5728/$O$20),"")</f>
        <v>1.0751820388077483E-4</v>
      </c>
      <c r="K5728" s="3" cm="1">
        <f t="array" ref="K5728">IFERROR(_xlfn.IFS(B5728=2015,J5728*$P$4,B5728=2016,J5728*$P$5,B5728=2017,J5728*$P$6,B5728=2018,J5728*$P$7,B5728=2019,J5728*$P$8,B5728=2020,J5728*$P$9,B5728=2021,J5728*$P$10,B5728=2022,J5728*$P$11),"")</f>
        <v>184592.98288258701</v>
      </c>
      <c r="L5728" s="3">
        <f t="shared" si="90"/>
        <v>349356.98288258701</v>
      </c>
    </row>
    <row r="5729" spans="1:12">
      <c r="A5729">
        <v>4800065</v>
      </c>
      <c r="B5729">
        <v>2019</v>
      </c>
      <c r="D5729" t="s">
        <v>3957</v>
      </c>
      <c r="E5729" t="s">
        <v>3958</v>
      </c>
      <c r="F5729" t="s">
        <v>4101</v>
      </c>
      <c r="G5729" t="s">
        <v>3959</v>
      </c>
      <c r="H5729" s="5">
        <v>187506</v>
      </c>
      <c r="I5729">
        <f>IFERROR(VLOOKUP(G5729,'NCES Match'!$A$2:$B$1307,2,FALSE),"")</f>
        <v>4800065</v>
      </c>
      <c r="J5729" cm="1">
        <f t="array" ref="J5729">IFERROR(_xlfn.IFS(B5729=2015,H5729/$O$13,B5729=2016,H5729/$O$14,B5729=2017,H5729/$O$15,B5729=2018,H5729/$O$16,B5729=2019,H5729/$O$17,B5729=2020,H5729/$O$18,B5729=2021,H5729/$O$19,B5729=2022,H5729/$O$20),"")</f>
        <v>1.1872505407620197E-4</v>
      </c>
      <c r="K5729" s="3" cm="1">
        <f t="array" ref="K5729">IFERROR(_xlfn.IFS(B5729=2015,J5729*$P$4,B5729=2016,J5729*$P$5,B5729=2017,J5729*$P$6,B5729=2018,J5729*$P$7,B5729=2019,J5729*$P$8,B5729=2020,J5729*$P$9,B5729=2021,J5729*$P$10,B5729=2022,J5729*$P$11),"")</f>
        <v>206335.3546499607</v>
      </c>
      <c r="L5729" s="3">
        <f t="shared" si="90"/>
        <v>393841.3546499607</v>
      </c>
    </row>
    <row r="5730" spans="1:12">
      <c r="A5730">
        <v>4800065</v>
      </c>
      <c r="B5730">
        <v>2020</v>
      </c>
      <c r="D5730" t="s">
        <v>3957</v>
      </c>
      <c r="E5730" t="s">
        <v>3958</v>
      </c>
      <c r="F5730" t="s">
        <v>4230</v>
      </c>
      <c r="G5730" t="s">
        <v>4319</v>
      </c>
      <c r="H5730" s="5">
        <v>341990</v>
      </c>
      <c r="I5730">
        <f>IFERROR(VLOOKUP(G5730,'NCES Match'!$A$2:$B$1307,2,FALSE),"")</f>
        <v>4800065</v>
      </c>
      <c r="J5730" cm="1">
        <f t="array" ref="J5730">IFERROR(_xlfn.IFS(B5730=2015,H5730/$O$13,B5730=2016,H5730/$O$14,B5730=2017,H5730/$O$15,B5730=2018,H5730/$O$16,B5730=2019,H5730/$O$17,B5730=2020,H5730/$O$18,B5730=2021,H5730/$O$19,B5730=2022,H5730/$O$20),"")</f>
        <v>1.8532696737106122E-4</v>
      </c>
      <c r="K5730" s="3" cm="1">
        <f t="array" ref="K5730">IFERROR(_xlfn.IFS(B5730=2015,J5730*$P$4,B5730=2016,J5730*$P$5,B5730=2017,J5730*$P$6,B5730=2018,J5730*$P$7,B5730=2019,J5730*$P$8,B5730=2020,J5730*$P$9,B5730=2021,J5730*$P$10,B5730=2022,J5730*$P$11),"")</f>
        <v>390669.7689136102</v>
      </c>
      <c r="L5730" s="3">
        <f t="shared" si="90"/>
        <v>732659.76891361014</v>
      </c>
    </row>
    <row r="5731" spans="1:12">
      <c r="A5731">
        <v>4800065</v>
      </c>
      <c r="B5731">
        <v>2021</v>
      </c>
      <c r="D5731" t="s">
        <v>3957</v>
      </c>
      <c r="E5731" t="s">
        <v>3958</v>
      </c>
      <c r="F5731" t="s">
        <v>4230</v>
      </c>
      <c r="G5731" t="s">
        <v>4319</v>
      </c>
      <c r="H5731" s="5">
        <v>260563.19</v>
      </c>
      <c r="I5731">
        <f>IFERROR(VLOOKUP(G5731,'NCES Match'!$A$2:$B$1307,2,FALSE),"")</f>
        <v>4800065</v>
      </c>
      <c r="J5731" cm="1">
        <f t="array" ref="J5731">IFERROR(_xlfn.IFS(B5731=2015,H5731/$O$13,B5731=2016,H5731/$O$14,B5731=2017,H5731/$O$15,B5731=2018,H5731/$O$16,B5731=2019,H5731/$O$17,B5731=2020,H5731/$O$18,B5731=2021,H5731/$O$19,B5731=2022,H5731/$O$20),"")</f>
        <v>1.3331533631004007E-4</v>
      </c>
      <c r="K5731" s="3" cm="1">
        <f t="array" ref="K5731">IFERROR(_xlfn.IFS(B5731=2015,J5731*$P$4,B5731=2016,J5731*$P$5,B5731=2017,J5731*$P$6,B5731=2018,J5731*$P$7,B5731=2019,J5731*$P$8,B5731=2020,J5731*$P$9,B5731=2021,J5731*$P$10,B5731=2022,J5731*$P$11),"")</f>
        <v>285368.58214585873</v>
      </c>
      <c r="L5731" s="3">
        <f t="shared" si="90"/>
        <v>545931.77214585873</v>
      </c>
    </row>
    <row r="5732" spans="1:12">
      <c r="A5732">
        <v>4800065</v>
      </c>
      <c r="B5732">
        <v>2022</v>
      </c>
      <c r="D5732" t="s">
        <v>3957</v>
      </c>
      <c r="E5732" t="s">
        <v>3958</v>
      </c>
      <c r="F5732" t="s">
        <v>4101</v>
      </c>
      <c r="G5732" t="s">
        <v>4319</v>
      </c>
      <c r="H5732" s="5">
        <v>348044.56</v>
      </c>
      <c r="I5732">
        <f>IFERROR(VLOOKUP(G5732,'NCES Match'!$A$2:$B$1307,2,FALSE),"")</f>
        <v>4800065</v>
      </c>
      <c r="J5732" cm="1">
        <f t="array" ref="J5732">IFERROR(_xlfn.IFS(B5732=2015,H5732/$O$13,B5732=2016,H5732/$O$14,B5732=2017,H5732/$O$15,B5732=2018,H5732/$O$16,B5732=2019,H5732/$O$17,B5732=2020,H5732/$O$18,B5732=2021,H5732/$O$19,B5732=2022,H5732/$O$20),"")</f>
        <v>1.5287183578156495E-4</v>
      </c>
      <c r="K5732" s="3" cm="1">
        <f t="array" ref="K5732">IFERROR(_xlfn.IFS(B5732=2015,J5732*$P$4,B5732=2016,J5732*$P$5,B5732=2017,J5732*$P$6,B5732=2018,J5732*$P$7,B5732=2019,J5732*$P$8,B5732=2020,J5732*$P$9,B5732=2021,J5732*$P$10,B5732=2022,J5732*$P$11),"")</f>
        <v>329206.90045162285</v>
      </c>
      <c r="L5732" s="3">
        <f t="shared" si="90"/>
        <v>677251.46045162284</v>
      </c>
    </row>
    <row r="5733" spans="1:12">
      <c r="A5733">
        <v>4800065</v>
      </c>
      <c r="B5733">
        <v>2023</v>
      </c>
      <c r="D5733" t="s">
        <v>3957</v>
      </c>
      <c r="E5733" t="s">
        <v>3958</v>
      </c>
      <c r="F5733" t="s">
        <v>4101</v>
      </c>
      <c r="G5733" t="s">
        <v>3959</v>
      </c>
      <c r="H5733" s="5">
        <v>366241.57</v>
      </c>
      <c r="I5733">
        <f>IFERROR(VLOOKUP(G5733,'NCES Match'!$A$2:$B$1307,2,FALSE),"")</f>
        <v>4800065</v>
      </c>
      <c r="J5733" t="str" cm="1">
        <f t="array" ref="J5733">IFERROR(_xlfn.IFS(B5733=2015,H5733/$O$13,B5733=2016,H5733/$O$14,B5733=2017,H5733/$O$15,B5733=2018,H5733/$O$16,B5733=2019,H5733/$O$17,B5733=2020,H5733/$O$18,B5733=2021,H5733/$O$19,B5733=2022,H5733/$O$20),"")</f>
        <v/>
      </c>
      <c r="K5733" s="3" t="str" cm="1">
        <f t="array" ref="K5733">IFERROR(_xlfn.IFS(B5733=2015,J5733*$P$4,B5733=2016,J5733*$P$5,B5733=2017,J5733*$P$6,B5733=2018,J5733*$P$7,B5733=2019,J5733*$P$8,B5733=2020,J5733*$P$9,B5733=2021,J5733*$P$10,B5733=2022,J5733*$P$11),"")</f>
        <v/>
      </c>
      <c r="L5733" s="3">
        <f t="shared" si="90"/>
        <v>366241.57</v>
      </c>
    </row>
    <row r="5734" spans="1:12">
      <c r="A5734">
        <v>4800133</v>
      </c>
      <c r="B5734">
        <v>2015</v>
      </c>
      <c r="C5734" t="s">
        <v>3521</v>
      </c>
      <c r="D5734" t="s">
        <v>3846</v>
      </c>
      <c r="E5734" t="s">
        <v>3847</v>
      </c>
      <c r="G5734" t="s">
        <v>3848</v>
      </c>
      <c r="H5734" s="5">
        <v>55934.3</v>
      </c>
      <c r="I5734">
        <f>IFERROR(VLOOKUP(G5734,'NCES Match'!$A$2:$B$1307,2,FALSE),"")</f>
        <v>4800133</v>
      </c>
      <c r="J5734" cm="1">
        <f t="array" ref="J5734">IFERROR(_xlfn.IFS(B5734=2015,H5734/$O$13,B5734=2016,H5734/$O$14,B5734=2017,H5734/$O$15,B5734=2018,H5734/$O$16,B5734=2019,H5734/$O$17,B5734=2020,H5734/$O$18,B5734=2021,H5734/$O$19,B5734=2022,H5734/$O$20),"")</f>
        <v>4.38191407603979E-5</v>
      </c>
      <c r="K5734" s="3" cm="1">
        <f t="array" ref="K5734">IFERROR(_xlfn.IFS(B5734=2015,J5734*$P$4,B5734=2016,J5734*$P$5,B5734=2017,J5734*$P$6,B5734=2018,J5734*$P$7,B5734=2019,J5734*$P$8,B5734=2020,J5734*$P$9,B5734=2021,J5734*$P$10,B5734=2022,J5734*$P$11),"")</f>
        <v>69737.417065445115</v>
      </c>
      <c r="L5734" s="3">
        <f t="shared" si="90"/>
        <v>125671.71706544512</v>
      </c>
    </row>
    <row r="5735" spans="1:12">
      <c r="A5735">
        <v>4800133</v>
      </c>
      <c r="B5735">
        <v>2016</v>
      </c>
      <c r="C5735" t="s">
        <v>4104</v>
      </c>
      <c r="D5735" t="s">
        <v>3846</v>
      </c>
      <c r="E5735" t="s">
        <v>3847</v>
      </c>
      <c r="F5735" t="s">
        <v>4101</v>
      </c>
      <c r="G5735" t="s">
        <v>3848</v>
      </c>
      <c r="H5735" s="5">
        <v>52945</v>
      </c>
      <c r="I5735">
        <f>IFERROR(VLOOKUP(G5735,'NCES Match'!$A$2:$B$1307,2,FALSE),"")</f>
        <v>4800133</v>
      </c>
      <c r="J5735" cm="1">
        <f t="array" ref="J5735">IFERROR(_xlfn.IFS(B5735=2015,H5735/$O$13,B5735=2016,H5735/$O$14,B5735=2017,H5735/$O$15,B5735=2018,H5735/$O$16,B5735=2019,H5735/$O$17,B5735=2020,H5735/$O$18,B5735=2021,H5735/$O$19,B5735=2022,H5735/$O$20),"")</f>
        <v>3.7901573488637589E-5</v>
      </c>
      <c r="K5735" s="3" cm="1">
        <f t="array" ref="K5735">IFERROR(_xlfn.IFS(B5735=2015,J5735*$P$4,B5735=2016,J5735*$P$5,B5735=2017,J5735*$P$6,B5735=2018,J5735*$P$7,B5735=2019,J5735*$P$8,B5735=2020,J5735*$P$9,B5735=2021,J5735*$P$10,B5735=2022,J5735*$P$11),"")</f>
        <v>63509.060885929517</v>
      </c>
      <c r="L5735" s="3">
        <f t="shared" si="90"/>
        <v>116454.06088592952</v>
      </c>
    </row>
    <row r="5736" spans="1:12">
      <c r="A5736">
        <v>4800133</v>
      </c>
      <c r="B5736">
        <v>2017</v>
      </c>
      <c r="D5736" t="s">
        <v>3846</v>
      </c>
      <c r="E5736" t="s">
        <v>3847</v>
      </c>
      <c r="F5736" t="s">
        <v>4101</v>
      </c>
      <c r="G5736" t="s">
        <v>3848</v>
      </c>
      <c r="H5736" s="5">
        <v>41492</v>
      </c>
      <c r="I5736">
        <f>IFERROR(VLOOKUP(G5736,'NCES Match'!$A$2:$B$1307,2,FALSE),"")</f>
        <v>4800133</v>
      </c>
      <c r="J5736" cm="1">
        <f t="array" ref="J5736">IFERROR(_xlfn.IFS(B5736=2015,H5736/$O$13,B5736=2016,H5736/$O$14,B5736=2017,H5736/$O$15,B5736=2018,H5736/$O$16,B5736=2019,H5736/$O$17,B5736=2020,H5736/$O$18,B5736=2021,H5736/$O$19,B5736=2022,H5736/$O$20),"")</f>
        <v>2.8606193304554577E-5</v>
      </c>
      <c r="K5736" s="3" cm="1">
        <f t="array" ref="K5736">IFERROR(_xlfn.IFS(B5736=2015,J5736*$P$4,B5736=2016,J5736*$P$5,B5736=2017,J5736*$P$6,B5736=2018,J5736*$P$7,B5736=2019,J5736*$P$8,B5736=2020,J5736*$P$9,B5736=2021,J5736*$P$10,B5736=2022,J5736*$P$11),"")</f>
        <v>48580.405475170795</v>
      </c>
      <c r="L5736" s="3">
        <f t="shared" si="90"/>
        <v>90072.405475170788</v>
      </c>
    </row>
    <row r="5737" spans="1:12">
      <c r="A5737">
        <v>4800133</v>
      </c>
      <c r="B5737">
        <v>2018</v>
      </c>
      <c r="D5737" t="s">
        <v>3846</v>
      </c>
      <c r="E5737" t="s">
        <v>3847</v>
      </c>
      <c r="F5737" t="s">
        <v>4101</v>
      </c>
      <c r="G5737" t="s">
        <v>3848</v>
      </c>
      <c r="H5737" s="5">
        <v>30655</v>
      </c>
      <c r="I5737">
        <f>IFERROR(VLOOKUP(G5737,'NCES Match'!$A$2:$B$1307,2,FALSE),"")</f>
        <v>4800133</v>
      </c>
      <c r="J5737" cm="1">
        <f t="array" ref="J5737">IFERROR(_xlfn.IFS(B5737=2015,H5737/$O$13,B5737=2016,H5737/$O$14,B5737=2017,H5737/$O$15,B5737=2018,H5737/$O$16,B5737=2019,H5737/$O$17,B5737=2020,H5737/$O$18,B5737=2021,H5737/$O$19,B5737=2022,H5737/$O$20),"")</f>
        <v>2.0004191085219784E-5</v>
      </c>
      <c r="K5737" s="3" cm="1">
        <f t="array" ref="K5737">IFERROR(_xlfn.IFS(B5737=2015,J5737*$P$4,B5737=2016,J5737*$P$5,B5737=2017,J5737*$P$6,B5737=2018,J5737*$P$7,B5737=2019,J5737*$P$8,B5737=2020,J5737*$P$9,B5737=2021,J5737*$P$10,B5737=2022,J5737*$P$11),"")</f>
        <v>34344.261430080027</v>
      </c>
      <c r="L5737" s="3">
        <f t="shared" si="90"/>
        <v>64999.261430080027</v>
      </c>
    </row>
    <row r="5738" spans="1:12">
      <c r="A5738">
        <v>4800133</v>
      </c>
      <c r="B5738">
        <v>2019</v>
      </c>
      <c r="D5738" t="s">
        <v>3846</v>
      </c>
      <c r="E5738" t="s">
        <v>3847</v>
      </c>
      <c r="F5738" t="s">
        <v>4101</v>
      </c>
      <c r="G5738" t="s">
        <v>3848</v>
      </c>
      <c r="H5738" s="5">
        <v>48402</v>
      </c>
      <c r="I5738">
        <f>IFERROR(VLOOKUP(G5738,'NCES Match'!$A$2:$B$1307,2,FALSE),"")</f>
        <v>4800133</v>
      </c>
      <c r="J5738" cm="1">
        <f t="array" ref="J5738">IFERROR(_xlfn.IFS(B5738=2015,H5738/$O$13,B5738=2016,H5738/$O$14,B5738=2017,H5738/$O$15,B5738=2018,H5738/$O$16,B5738=2019,H5738/$O$17,B5738=2020,H5738/$O$18,B5738=2021,H5738/$O$19,B5738=2022,H5738/$O$20),"")</f>
        <v>3.0647179649698288E-5</v>
      </c>
      <c r="K5738" s="3" cm="1">
        <f t="array" ref="K5738">IFERROR(_xlfn.IFS(B5738=2015,J5738*$P$4,B5738=2016,J5738*$P$5,B5738=2017,J5738*$P$6,B5738=2018,J5738*$P$7,B5738=2019,J5738*$P$8,B5738=2020,J5738*$P$9,B5738=2021,J5738*$P$10,B5738=2022,J5738*$P$11),"")</f>
        <v>53262.529389818978</v>
      </c>
      <c r="L5738" s="3">
        <f t="shared" si="90"/>
        <v>101664.52938981898</v>
      </c>
    </row>
    <row r="5739" spans="1:12">
      <c r="A5739">
        <v>4800133</v>
      </c>
      <c r="B5739">
        <v>2020</v>
      </c>
      <c r="D5739" t="s">
        <v>3846</v>
      </c>
      <c r="E5739" t="s">
        <v>3847</v>
      </c>
      <c r="F5739" t="s">
        <v>4230</v>
      </c>
      <c r="G5739" t="s">
        <v>4328</v>
      </c>
      <c r="H5739" s="5">
        <v>63025</v>
      </c>
      <c r="I5739">
        <f>IFERROR(VLOOKUP(G5739,'NCES Match'!$A$2:$B$1307,2,FALSE),"")</f>
        <v>4800133</v>
      </c>
      <c r="J5739" cm="1">
        <f t="array" ref="J5739">IFERROR(_xlfn.IFS(B5739=2015,H5739/$O$13,B5739=2016,H5739/$O$14,B5739=2017,H5739/$O$15,B5739=2018,H5739/$O$16,B5739=2019,H5739/$O$17,B5739=2020,H5739/$O$18,B5739=2021,H5739/$O$19,B5739=2022,H5739/$O$20),"")</f>
        <v>3.4153724139773484E-5</v>
      </c>
      <c r="K5739" s="3" cm="1">
        <f t="array" ref="K5739">IFERROR(_xlfn.IFS(B5739=2015,J5739*$P$4,B5739=2016,J5739*$P$5,B5739=2017,J5739*$P$6,B5739=2018,J5739*$P$7,B5739=2019,J5739*$P$8,B5739=2020,J5739*$P$9,B5739=2021,J5739*$P$10,B5739=2022,J5739*$P$11),"")</f>
        <v>71996.146629375959</v>
      </c>
      <c r="L5739" s="3">
        <f t="shared" si="90"/>
        <v>135021.14662937596</v>
      </c>
    </row>
    <row r="5740" spans="1:12">
      <c r="A5740">
        <v>4800133</v>
      </c>
      <c r="B5740">
        <v>2021</v>
      </c>
      <c r="D5740" t="s">
        <v>3846</v>
      </c>
      <c r="E5740" t="s">
        <v>3847</v>
      </c>
      <c r="F5740" t="s">
        <v>4101</v>
      </c>
      <c r="G5740" t="s">
        <v>4328</v>
      </c>
      <c r="H5740" s="5">
        <v>112460.46</v>
      </c>
      <c r="I5740">
        <f>IFERROR(VLOOKUP(G5740,'NCES Match'!$A$2:$B$1307,2,FALSE),"")</f>
        <v>4800133</v>
      </c>
      <c r="J5740" cm="1">
        <f t="array" ref="J5740">IFERROR(_xlfn.IFS(B5740=2015,H5740/$O$13,B5740=2016,H5740/$O$14,B5740=2017,H5740/$O$15,B5740=2018,H5740/$O$16,B5740=2019,H5740/$O$17,B5740=2020,H5740/$O$18,B5740=2021,H5740/$O$19,B5740=2022,H5740/$O$20),"")</f>
        <v>5.7539608900558086E-5</v>
      </c>
      <c r="K5740" s="3" cm="1">
        <f t="array" ref="K5740">IFERROR(_xlfn.IFS(B5740=2015,J5740*$P$4,B5740=2016,J5740*$P$5,B5740=2017,J5740*$P$6,B5740=2018,J5740*$P$7,B5740=2019,J5740*$P$8,B5740=2020,J5740*$P$9,B5740=2021,J5740*$P$10,B5740=2022,J5740*$P$11),"")</f>
        <v>123166.59931002172</v>
      </c>
      <c r="L5740" s="3">
        <f t="shared" si="90"/>
        <v>235627.05931002172</v>
      </c>
    </row>
    <row r="5741" spans="1:12">
      <c r="A5741">
        <v>4800133</v>
      </c>
      <c r="B5741">
        <v>2022</v>
      </c>
      <c r="D5741" t="s">
        <v>3846</v>
      </c>
      <c r="E5741" t="s">
        <v>3847</v>
      </c>
      <c r="F5741" t="s">
        <v>4101</v>
      </c>
      <c r="G5741" t="s">
        <v>4328</v>
      </c>
      <c r="H5741" s="5">
        <v>96321.45</v>
      </c>
      <c r="I5741">
        <f>IFERROR(VLOOKUP(G5741,'NCES Match'!$A$2:$B$1307,2,FALSE),"")</f>
        <v>4800133</v>
      </c>
      <c r="J5741" cm="1">
        <f t="array" ref="J5741">IFERROR(_xlfn.IFS(B5741=2015,H5741/$O$13,B5741=2016,H5741/$O$14,B5741=2017,H5741/$O$15,B5741=2018,H5741/$O$16,B5741=2019,H5741/$O$17,B5741=2020,H5741/$O$18,B5741=2021,H5741/$O$19,B5741=2022,H5741/$O$20),"")</f>
        <v>4.230733239054855E-5</v>
      </c>
      <c r="K5741" s="3" cm="1">
        <f t="array" ref="K5741">IFERROR(_xlfn.IFS(B5741=2015,J5741*$P$4,B5741=2016,J5741*$P$5,B5741=2017,J5741*$P$6,B5741=2018,J5741*$P$7,B5741=2019,J5741*$P$8,B5741=2020,J5741*$P$9,B5741=2021,J5741*$P$10,B5741=2022,J5741*$P$11),"")</f>
        <v>91108.121332239651</v>
      </c>
      <c r="L5741" s="3">
        <f t="shared" si="90"/>
        <v>187429.57133223966</v>
      </c>
    </row>
    <row r="5742" spans="1:12">
      <c r="A5742">
        <v>4800133</v>
      </c>
      <c r="B5742">
        <v>2023</v>
      </c>
      <c r="D5742" t="s">
        <v>3846</v>
      </c>
      <c r="E5742" t="s">
        <v>3847</v>
      </c>
      <c r="F5742" t="s">
        <v>4101</v>
      </c>
      <c r="G5742" t="s">
        <v>4404</v>
      </c>
      <c r="H5742" s="5">
        <v>100294.38</v>
      </c>
      <c r="I5742">
        <f>IFERROR(VLOOKUP(G5742,'NCES Match'!$A$2:$B$1307,2,FALSE),"")</f>
        <v>4800133</v>
      </c>
      <c r="J5742" t="str" cm="1">
        <f t="array" ref="J5742">IFERROR(_xlfn.IFS(B5742=2015,H5742/$O$13,B5742=2016,H5742/$O$14,B5742=2017,H5742/$O$15,B5742=2018,H5742/$O$16,B5742=2019,H5742/$O$17,B5742=2020,H5742/$O$18,B5742=2021,H5742/$O$19,B5742=2022,H5742/$O$20),"")</f>
        <v/>
      </c>
      <c r="K5742" s="3" t="str" cm="1">
        <f t="array" ref="K5742">IFERROR(_xlfn.IFS(B5742=2015,J5742*$P$4,B5742=2016,J5742*$P$5,B5742=2017,J5742*$P$6,B5742=2018,J5742*$P$7,B5742=2019,J5742*$P$8,B5742=2020,J5742*$P$9,B5742=2021,J5742*$P$10,B5742=2022,J5742*$P$11),"")</f>
        <v/>
      </c>
      <c r="L5742" s="3">
        <f t="shared" si="90"/>
        <v>100294.38</v>
      </c>
    </row>
    <row r="5743" spans="1:12">
      <c r="A5743">
        <v>4800211</v>
      </c>
      <c r="B5743">
        <v>2015</v>
      </c>
      <c r="C5743" t="s">
        <v>3521</v>
      </c>
      <c r="D5743" t="s">
        <v>3765</v>
      </c>
      <c r="E5743" t="s">
        <v>3766</v>
      </c>
      <c r="G5743" t="s">
        <v>3767</v>
      </c>
      <c r="H5743" s="5">
        <v>2554949.9500000002</v>
      </c>
      <c r="I5743">
        <f>IFERROR(VLOOKUP(G5743,'NCES Match'!$A$2:$B$1307,2,FALSE),"")</f>
        <v>4800211</v>
      </c>
      <c r="J5743" cm="1">
        <f t="array" ref="J5743">IFERROR(_xlfn.IFS(B5743=2015,H5743/$O$13,B5743=2016,H5743/$O$14,B5743=2017,H5743/$O$15,B5743=2018,H5743/$O$16,B5743=2019,H5743/$O$17,B5743=2020,H5743/$O$18,B5743=2021,H5743/$O$19,B5743=2022,H5743/$O$20),"")</f>
        <v>2.0015573895592075E-3</v>
      </c>
      <c r="K5743" s="3" cm="1">
        <f t="array" ref="K5743">IFERROR(_xlfn.IFS(B5743=2015,J5743*$P$4,B5743=2016,J5743*$P$5,B5743=2017,J5743*$P$6,B5743=2018,J5743*$P$7,B5743=2019,J5743*$P$8,B5743=2020,J5743*$P$9,B5743=2021,J5743*$P$10,B5743=2022,J5743*$P$11),"")</f>
        <v>3185444.5348290433</v>
      </c>
      <c r="L5743" s="3">
        <f t="shared" si="90"/>
        <v>5740394.484829044</v>
      </c>
    </row>
    <row r="5744" spans="1:12">
      <c r="A5744">
        <v>4800211</v>
      </c>
      <c r="B5744">
        <v>2016</v>
      </c>
      <c r="C5744" t="s">
        <v>4104</v>
      </c>
      <c r="D5744" t="s">
        <v>3765</v>
      </c>
      <c r="E5744" t="s">
        <v>3766</v>
      </c>
      <c r="F5744" t="s">
        <v>4101</v>
      </c>
      <c r="G5744" t="s">
        <v>3767</v>
      </c>
      <c r="H5744" s="5">
        <v>3359987</v>
      </c>
      <c r="I5744">
        <f>IFERROR(VLOOKUP(G5744,'NCES Match'!$A$2:$B$1307,2,FALSE),"")</f>
        <v>4800211</v>
      </c>
      <c r="J5744" cm="1">
        <f t="array" ref="J5744">IFERROR(_xlfn.IFS(B5744=2015,H5744/$O$13,B5744=2016,H5744/$O$14,B5744=2017,H5744/$O$15,B5744=2018,H5744/$O$16,B5744=2019,H5744/$O$17,B5744=2020,H5744/$O$18,B5744=2021,H5744/$O$19,B5744=2022,H5744/$O$20),"")</f>
        <v>2.4053035074391715E-3</v>
      </c>
      <c r="K5744" s="3" cm="1">
        <f t="array" ref="K5744">IFERROR(_xlfn.IFS(B5744=2015,J5744*$P$4,B5744=2016,J5744*$P$5,B5744=2017,J5744*$P$6,B5744=2018,J5744*$P$7,B5744=2019,J5744*$P$8,B5744=2020,J5744*$P$9,B5744=2021,J5744*$P$10,B5744=2022,J5744*$P$11),"")</f>
        <v>4030401.7179890764</v>
      </c>
      <c r="L5744" s="3">
        <f t="shared" si="90"/>
        <v>7390388.7179890759</v>
      </c>
    </row>
    <row r="5745" spans="1:12">
      <c r="A5745">
        <v>4800211</v>
      </c>
      <c r="B5745">
        <v>2017</v>
      </c>
      <c r="D5745" t="s">
        <v>3765</v>
      </c>
      <c r="E5745" t="s">
        <v>3766</v>
      </c>
      <c r="F5745" t="s">
        <v>4101</v>
      </c>
      <c r="G5745" t="s">
        <v>3767</v>
      </c>
      <c r="H5745" s="5">
        <v>4117416</v>
      </c>
      <c r="I5745">
        <f>IFERROR(VLOOKUP(G5745,'NCES Match'!$A$2:$B$1307,2,FALSE),"")</f>
        <v>4800211</v>
      </c>
      <c r="J5745" cm="1">
        <f t="array" ref="J5745">IFERROR(_xlfn.IFS(B5745=2015,H5745/$O$13,B5745=2016,H5745/$O$14,B5745=2017,H5745/$O$15,B5745=2018,H5745/$O$16,B5745=2019,H5745/$O$17,B5745=2020,H5745/$O$18,B5745=2021,H5745/$O$19,B5745=2022,H5745/$O$20),"")</f>
        <v>2.8387062086972403E-3</v>
      </c>
      <c r="K5745" s="3" cm="1">
        <f t="array" ref="K5745">IFERROR(_xlfn.IFS(B5745=2015,J5745*$P$4,B5745=2016,J5745*$P$5,B5745=2017,J5745*$P$6,B5745=2018,J5745*$P$7,B5745=2019,J5745*$P$8,B5745=2020,J5745*$P$9,B5745=2021,J5745*$P$10,B5745=2022,J5745*$P$11),"")</f>
        <v>4820826.6362179657</v>
      </c>
      <c r="L5745" s="3">
        <f t="shared" si="90"/>
        <v>8938242.6362179667</v>
      </c>
    </row>
    <row r="5746" spans="1:12">
      <c r="A5746">
        <v>4800211</v>
      </c>
      <c r="B5746">
        <v>2018</v>
      </c>
      <c r="D5746" t="s">
        <v>3765</v>
      </c>
      <c r="E5746" t="s">
        <v>3766</v>
      </c>
      <c r="F5746" t="s">
        <v>4101</v>
      </c>
      <c r="G5746" t="s">
        <v>3767</v>
      </c>
      <c r="H5746" s="5">
        <v>5167875</v>
      </c>
      <c r="I5746">
        <f>IFERROR(VLOOKUP(G5746,'NCES Match'!$A$2:$B$1307,2,FALSE),"")</f>
        <v>4800211</v>
      </c>
      <c r="J5746" cm="1">
        <f t="array" ref="J5746">IFERROR(_xlfn.IFS(B5746=2015,H5746/$O$13,B5746=2016,H5746/$O$14,B5746=2017,H5746/$O$15,B5746=2018,H5746/$O$16,B5746=2019,H5746/$O$17,B5746=2020,H5746/$O$18,B5746=2021,H5746/$O$19,B5746=2022,H5746/$O$20),"")</f>
        <v>3.3723424891381566E-3</v>
      </c>
      <c r="K5746" s="3" cm="1">
        <f t="array" ref="K5746">IFERROR(_xlfn.IFS(B5746=2015,J5746*$P$4,B5746=2016,J5746*$P$5,B5746=2017,J5746*$P$6,B5746=2018,J5746*$P$7,B5746=2019,J5746*$P$8,B5746=2020,J5746*$P$9,B5746=2021,J5746*$P$10,B5746=2022,J5746*$P$11),"")</f>
        <v>5789817.3230459895</v>
      </c>
      <c r="L5746" s="3">
        <f t="shared" si="90"/>
        <v>10957692.323045989</v>
      </c>
    </row>
    <row r="5747" spans="1:12">
      <c r="A5747">
        <v>4800211</v>
      </c>
      <c r="B5747">
        <v>2019</v>
      </c>
      <c r="D5747" t="s">
        <v>3765</v>
      </c>
      <c r="E5747" t="s">
        <v>3766</v>
      </c>
      <c r="F5747" t="s">
        <v>4101</v>
      </c>
      <c r="G5747" t="s">
        <v>3767</v>
      </c>
      <c r="H5747" s="5">
        <v>7873320</v>
      </c>
      <c r="I5747">
        <f>IFERROR(VLOOKUP(G5747,'NCES Match'!$A$2:$B$1307,2,FALSE),"")</f>
        <v>4800211</v>
      </c>
      <c r="J5747" cm="1">
        <f t="array" ref="J5747">IFERROR(_xlfn.IFS(B5747=2015,H5747/$O$13,B5747=2016,H5747/$O$14,B5747=2017,H5747/$O$15,B5747=2018,H5747/$O$16,B5747=2019,H5747/$O$17,B5747=2020,H5747/$O$18,B5747=2021,H5747/$O$19,B5747=2022,H5747/$O$20),"")</f>
        <v>4.9852289673890035E-3</v>
      </c>
      <c r="K5747" s="3" cm="1">
        <f t="array" ref="K5747">IFERROR(_xlfn.IFS(B5747=2015,J5747*$P$4,B5747=2016,J5747*$P$5,B5747=2017,J5747*$P$6,B5747=2018,J5747*$P$7,B5747=2019,J5747*$P$8,B5747=2020,J5747*$P$9,B5747=2021,J5747*$P$10,B5747=2022,J5747*$P$11),"")</f>
        <v>8663958.8838364035</v>
      </c>
      <c r="L5747" s="3">
        <f t="shared" si="90"/>
        <v>16537278.883836403</v>
      </c>
    </row>
    <row r="5748" spans="1:12">
      <c r="A5748">
        <v>4800211</v>
      </c>
      <c r="B5748">
        <v>2020</v>
      </c>
      <c r="D5748" t="s">
        <v>3765</v>
      </c>
      <c r="E5748" t="s">
        <v>3766</v>
      </c>
      <c r="F5748" t="s">
        <v>4230</v>
      </c>
      <c r="G5748" t="s">
        <v>3767</v>
      </c>
      <c r="H5748" s="5">
        <v>13400393</v>
      </c>
      <c r="I5748">
        <f>IFERROR(VLOOKUP(G5748,'NCES Match'!$A$2:$B$1307,2,FALSE),"")</f>
        <v>4800211</v>
      </c>
      <c r="J5748" cm="1">
        <f t="array" ref="J5748">IFERROR(_xlfn.IFS(B5748=2015,H5748/$O$13,B5748=2016,H5748/$O$14,B5748=2017,H5748/$O$15,B5748=2018,H5748/$O$16,B5748=2019,H5748/$O$17,B5748=2020,H5748/$O$18,B5748=2021,H5748/$O$19,B5748=2022,H5748/$O$20),"")</f>
        <v>7.2617743099809857E-3</v>
      </c>
      <c r="K5748" s="3" cm="1">
        <f t="array" ref="K5748">IFERROR(_xlfn.IFS(B5748=2015,J5748*$P$4,B5748=2016,J5748*$P$5,B5748=2017,J5748*$P$6,B5748=2018,J5748*$P$7,B5748=2019,J5748*$P$8,B5748=2020,J5748*$P$9,B5748=2021,J5748*$P$10,B5748=2022,J5748*$P$11),"")</f>
        <v>15307840.687334601</v>
      </c>
      <c r="L5748" s="3">
        <f t="shared" si="90"/>
        <v>28708233.687334601</v>
      </c>
    </row>
    <row r="5749" spans="1:12">
      <c r="A5749">
        <v>4800211</v>
      </c>
      <c r="B5749">
        <v>2021</v>
      </c>
      <c r="D5749" t="s">
        <v>3765</v>
      </c>
      <c r="E5749" t="s">
        <v>3766</v>
      </c>
      <c r="F5749" t="s">
        <v>4101</v>
      </c>
      <c r="G5749" t="s">
        <v>3767</v>
      </c>
      <c r="H5749" s="5">
        <v>16564492.949999999</v>
      </c>
      <c r="I5749">
        <f>IFERROR(VLOOKUP(G5749,'NCES Match'!$A$2:$B$1307,2,FALSE),"")</f>
        <v>4800211</v>
      </c>
      <c r="J5749" cm="1">
        <f t="array" ref="J5749">IFERROR(_xlfn.IFS(B5749=2015,H5749/$O$13,B5749=2016,H5749/$O$14,B5749=2017,H5749/$O$15,B5749=2018,H5749/$O$16,B5749=2019,H5749/$O$17,B5749=2020,H5749/$O$18,B5749=2021,H5749/$O$19,B5749=2022,H5749/$O$20),"")</f>
        <v>8.4751071263540236E-3</v>
      </c>
      <c r="K5749" s="3" cm="1">
        <f t="array" ref="K5749">IFERROR(_xlfn.IFS(B5749=2015,J5749*$P$4,B5749=2016,J5749*$P$5,B5749=2017,J5749*$P$6,B5749=2018,J5749*$P$7,B5749=2019,J5749*$P$8,B5749=2020,J5749*$P$9,B5749=2021,J5749*$P$10,B5749=2022,J5749*$P$11),"")</f>
        <v>18141418.467844874</v>
      </c>
      <c r="L5749" s="3">
        <f t="shared" si="90"/>
        <v>34705911.417844877</v>
      </c>
    </row>
    <row r="5750" spans="1:12">
      <c r="A5750">
        <v>4800211</v>
      </c>
      <c r="B5750">
        <v>2022</v>
      </c>
      <c r="D5750" t="s">
        <v>3765</v>
      </c>
      <c r="E5750" t="s">
        <v>3766</v>
      </c>
      <c r="F5750" t="s">
        <v>4101</v>
      </c>
      <c r="G5750" t="s">
        <v>3767</v>
      </c>
      <c r="H5750" s="5">
        <v>22643837.010000002</v>
      </c>
      <c r="I5750">
        <f>IFERROR(VLOOKUP(G5750,'NCES Match'!$A$2:$B$1307,2,FALSE),"")</f>
        <v>4800211</v>
      </c>
      <c r="J5750" cm="1">
        <f t="array" ref="J5750">IFERROR(_xlfn.IFS(B5750=2015,H5750/$O$13,B5750=2016,H5750/$O$14,B5750=2017,H5750/$O$15,B5750=2018,H5750/$O$16,B5750=2019,H5750/$O$17,B5750=2020,H5750/$O$18,B5750=2021,H5750/$O$19,B5750=2022,H5750/$O$20),"")</f>
        <v>9.9458670833908244E-3</v>
      </c>
      <c r="K5750" s="3" cm="1">
        <f t="array" ref="K5750">IFERROR(_xlfn.IFS(B5750=2015,J5750*$P$4,B5750=2016,J5750*$P$5,B5750=2017,J5750*$P$6,B5750=2018,J5750*$P$7,B5750=2019,J5750*$P$8,B5750=2020,J5750*$P$9,B5750=2021,J5750*$P$10,B5750=2022,J5750*$P$11),"")</f>
        <v>21418255.744016927</v>
      </c>
      <c r="L5750" s="3">
        <f t="shared" si="90"/>
        <v>44062092.754016928</v>
      </c>
    </row>
    <row r="5751" spans="1:12">
      <c r="A5751">
        <v>4800211</v>
      </c>
      <c r="B5751">
        <v>2023</v>
      </c>
      <c r="D5751" t="s">
        <v>3765</v>
      </c>
      <c r="E5751" t="s">
        <v>3766</v>
      </c>
      <c r="F5751" t="s">
        <v>4101</v>
      </c>
      <c r="G5751" t="s">
        <v>3767</v>
      </c>
      <c r="H5751" s="5">
        <v>25825073.039999999</v>
      </c>
      <c r="I5751">
        <f>IFERROR(VLOOKUP(G5751,'NCES Match'!$A$2:$B$1307,2,FALSE),"")</f>
        <v>4800211</v>
      </c>
      <c r="J5751" t="str" cm="1">
        <f t="array" ref="J5751">IFERROR(_xlfn.IFS(B5751=2015,H5751/$O$13,B5751=2016,H5751/$O$14,B5751=2017,H5751/$O$15,B5751=2018,H5751/$O$16,B5751=2019,H5751/$O$17,B5751=2020,H5751/$O$18,B5751=2021,H5751/$O$19,B5751=2022,H5751/$O$20),"")</f>
        <v/>
      </c>
      <c r="K5751" s="3" t="str" cm="1">
        <f t="array" ref="K5751">IFERROR(_xlfn.IFS(B5751=2015,J5751*$P$4,B5751=2016,J5751*$P$5,B5751=2017,J5751*$P$6,B5751=2018,J5751*$P$7,B5751=2019,J5751*$P$8,B5751=2020,J5751*$P$9,B5751=2021,J5751*$P$10,B5751=2022,J5751*$P$11),"")</f>
        <v/>
      </c>
      <c r="L5751" s="3">
        <f t="shared" si="90"/>
        <v>25825073.039999999</v>
      </c>
    </row>
    <row r="5752" spans="1:12">
      <c r="A5752">
        <v>4800195</v>
      </c>
      <c r="B5752">
        <v>2015</v>
      </c>
      <c r="C5752" t="s">
        <v>3521</v>
      </c>
      <c r="D5752" t="s">
        <v>4053</v>
      </c>
      <c r="E5752" t="s">
        <v>4054</v>
      </c>
      <c r="G5752" t="s">
        <v>4055</v>
      </c>
      <c r="H5752" s="5">
        <v>240298.69</v>
      </c>
      <c r="I5752">
        <f>IFERROR(VLOOKUP(G5752,'NCES Match'!$A$2:$B$1307,2,FALSE),"")</f>
        <v>4800195</v>
      </c>
      <c r="J5752" cm="1">
        <f t="array" ref="J5752">IFERROR(_xlfn.IFS(B5752=2015,H5752/$O$13,B5752=2016,H5752/$O$14,B5752=2017,H5752/$O$15,B5752=2018,H5752/$O$16,B5752=2019,H5752/$O$17,B5752=2020,H5752/$O$18,B5752=2021,H5752/$O$19,B5752=2022,H5752/$O$20),"")</f>
        <v>1.88250896527698E-4</v>
      </c>
      <c r="K5752" s="3" cm="1">
        <f t="array" ref="K5752">IFERROR(_xlfn.IFS(B5752=2015,J5752*$P$4,B5752=2016,J5752*$P$5,B5752=2017,J5752*$P$6,B5752=2018,J5752*$P$7,B5752=2019,J5752*$P$8,B5752=2020,J5752*$P$9,B5752=2021,J5752*$P$10,B5752=2022,J5752*$P$11),"")</f>
        <v>299598.09928451956</v>
      </c>
      <c r="L5752" s="3">
        <f t="shared" si="90"/>
        <v>539896.78928451962</v>
      </c>
    </row>
    <row r="5753" spans="1:12">
      <c r="A5753">
        <v>4800195</v>
      </c>
      <c r="B5753">
        <v>2016</v>
      </c>
      <c r="C5753" t="s">
        <v>4104</v>
      </c>
      <c r="D5753" t="s">
        <v>4053</v>
      </c>
      <c r="E5753" t="s">
        <v>4054</v>
      </c>
      <c r="F5753" t="s">
        <v>4101</v>
      </c>
      <c r="G5753" t="s">
        <v>4055</v>
      </c>
      <c r="H5753" s="5">
        <v>254787</v>
      </c>
      <c r="I5753">
        <f>IFERROR(VLOOKUP(G5753,'NCES Match'!$A$2:$B$1307,2,FALSE),"")</f>
        <v>4800195</v>
      </c>
      <c r="J5753" cm="1">
        <f t="array" ref="J5753">IFERROR(_xlfn.IFS(B5753=2015,H5753/$O$13,B5753=2016,H5753/$O$14,B5753=2017,H5753/$O$15,B5753=2018,H5753/$O$16,B5753=2019,H5753/$O$17,B5753=2020,H5753/$O$18,B5753=2021,H5753/$O$19,B5753=2022,H5753/$O$20),"")</f>
        <v>1.8239358210311654E-4</v>
      </c>
      <c r="K5753" s="3" cm="1">
        <f t="array" ref="K5753">IFERROR(_xlfn.IFS(B5753=2015,J5753*$P$4,B5753=2016,J5753*$P$5,B5753=2017,J5753*$P$6,B5753=2018,J5753*$P$7,B5753=2019,J5753*$P$8,B5753=2020,J5753*$P$9,B5753=2021,J5753*$P$10,B5753=2022,J5753*$P$11),"")</f>
        <v>305624.38560663565</v>
      </c>
      <c r="L5753" s="3">
        <f t="shared" si="90"/>
        <v>560411.38560663559</v>
      </c>
    </row>
    <row r="5754" spans="1:12">
      <c r="A5754">
        <v>4800195</v>
      </c>
      <c r="B5754">
        <v>2017</v>
      </c>
      <c r="D5754" t="s">
        <v>4053</v>
      </c>
      <c r="E5754" t="s">
        <v>4054</v>
      </c>
      <c r="F5754" t="s">
        <v>4101</v>
      </c>
      <c r="G5754" t="s">
        <v>4055</v>
      </c>
      <c r="H5754" s="5">
        <v>332684</v>
      </c>
      <c r="I5754">
        <f>IFERROR(VLOOKUP(G5754,'NCES Match'!$A$2:$B$1307,2,FALSE),"")</f>
        <v>4800195</v>
      </c>
      <c r="J5754" cm="1">
        <f t="array" ref="J5754">IFERROR(_xlfn.IFS(B5754=2015,H5754/$O$13,B5754=2016,H5754/$O$14,B5754=2017,H5754/$O$15,B5754=2018,H5754/$O$16,B5754=2019,H5754/$O$17,B5754=2020,H5754/$O$18,B5754=2021,H5754/$O$19,B5754=2022,H5754/$O$20),"")</f>
        <v>2.2936524663386761E-4</v>
      </c>
      <c r="K5754" s="3" cm="1">
        <f t="array" ref="K5754">IFERROR(_xlfn.IFS(B5754=2015,J5754*$P$4,B5754=2016,J5754*$P$5,B5754=2017,J5754*$P$6,B5754=2018,J5754*$P$7,B5754=2019,J5754*$P$8,B5754=2020,J5754*$P$9,B5754=2021,J5754*$P$10,B5754=2022,J5754*$P$11),"")</f>
        <v>389519.03053845849</v>
      </c>
      <c r="L5754" s="3">
        <f t="shared" si="90"/>
        <v>722203.03053845849</v>
      </c>
    </row>
    <row r="5755" spans="1:12">
      <c r="A5755">
        <v>4800195</v>
      </c>
      <c r="B5755">
        <v>2018</v>
      </c>
      <c r="D5755" t="s">
        <v>4053</v>
      </c>
      <c r="E5755" t="s">
        <v>4054</v>
      </c>
      <c r="F5755" t="s">
        <v>4101</v>
      </c>
      <c r="G5755" t="s">
        <v>4055</v>
      </c>
      <c r="H5755" s="5">
        <v>389302</v>
      </c>
      <c r="I5755">
        <f>IFERROR(VLOOKUP(G5755,'NCES Match'!$A$2:$B$1307,2,FALSE),"")</f>
        <v>4800195</v>
      </c>
      <c r="J5755" cm="1">
        <f t="array" ref="J5755">IFERROR(_xlfn.IFS(B5755=2015,H5755/$O$13,B5755=2016,H5755/$O$14,B5755=2017,H5755/$O$15,B5755=2018,H5755/$O$16,B5755=2019,H5755/$O$17,B5755=2020,H5755/$O$18,B5755=2021,H5755/$O$19,B5755=2022,H5755/$O$20),"")</f>
        <v>2.5404245956151466E-4</v>
      </c>
      <c r="K5755" s="3" cm="1">
        <f t="array" ref="K5755">IFERROR(_xlfn.IFS(B5755=2015,J5755*$P$4,B5755=2016,J5755*$P$5,B5755=2017,J5755*$P$6,B5755=2018,J5755*$P$7,B5755=2019,J5755*$P$8,B5755=2020,J5755*$P$9,B5755=2021,J5755*$P$10,B5755=2022,J5755*$P$11),"")</f>
        <v>436153.63442352024</v>
      </c>
      <c r="L5755" s="3">
        <f t="shared" si="90"/>
        <v>825455.63442352018</v>
      </c>
    </row>
    <row r="5756" spans="1:12">
      <c r="A5756">
        <v>4800195</v>
      </c>
      <c r="B5756">
        <v>2019</v>
      </c>
      <c r="D5756" t="s">
        <v>4053</v>
      </c>
      <c r="E5756" t="s">
        <v>4054</v>
      </c>
      <c r="F5756" t="s">
        <v>4101</v>
      </c>
      <c r="G5756" t="s">
        <v>4055</v>
      </c>
      <c r="H5756" s="5">
        <v>510508</v>
      </c>
      <c r="I5756">
        <f>IFERROR(VLOOKUP(G5756,'NCES Match'!$A$2:$B$1307,2,FALSE),"")</f>
        <v>4800195</v>
      </c>
      <c r="J5756" cm="1">
        <f t="array" ref="J5756">IFERROR(_xlfn.IFS(B5756=2015,H5756/$O$13,B5756=2016,H5756/$O$14,B5756=2017,H5756/$O$15,B5756=2018,H5756/$O$16,B5756=2019,H5756/$O$17,B5756=2020,H5756/$O$18,B5756=2021,H5756/$O$19,B5756=2022,H5756/$O$20),"")</f>
        <v>3.2324346904277047E-4</v>
      </c>
      <c r="K5756" s="3" cm="1">
        <f t="array" ref="K5756">IFERROR(_xlfn.IFS(B5756=2015,J5756*$P$4,B5756=2016,J5756*$P$5,B5756=2017,J5756*$P$6,B5756=2018,J5756*$P$7,B5756=2019,J5756*$P$8,B5756=2020,J5756*$P$9,B5756=2021,J5756*$P$10,B5756=2022,J5756*$P$11),"")</f>
        <v>561773.21915907832</v>
      </c>
      <c r="L5756" s="3">
        <f t="shared" si="90"/>
        <v>1072281.2191590783</v>
      </c>
    </row>
    <row r="5757" spans="1:12">
      <c r="A5757">
        <v>4800195</v>
      </c>
      <c r="B5757">
        <v>2020</v>
      </c>
      <c r="D5757" t="s">
        <v>4053</v>
      </c>
      <c r="E5757" t="s">
        <v>4054</v>
      </c>
      <c r="F5757" t="s">
        <v>4230</v>
      </c>
      <c r="G5757" t="s">
        <v>4055</v>
      </c>
      <c r="H5757" s="5">
        <v>1122605</v>
      </c>
      <c r="I5757">
        <f>IFERROR(VLOOKUP(G5757,'NCES Match'!$A$2:$B$1307,2,FALSE),"")</f>
        <v>4800195</v>
      </c>
      <c r="J5757" cm="1">
        <f t="array" ref="J5757">IFERROR(_xlfn.IFS(B5757=2015,H5757/$O$13,B5757=2016,H5757/$O$14,B5757=2017,H5757/$O$15,B5757=2018,H5757/$O$16,B5757=2019,H5757/$O$17,B5757=2020,H5757/$O$18,B5757=2021,H5757/$O$19,B5757=2022,H5757/$O$20),"")</f>
        <v>6.0834813943562731E-4</v>
      </c>
      <c r="K5757" s="3" cm="1">
        <f t="array" ref="K5757">IFERROR(_xlfn.IFS(B5757=2015,J5757*$P$4,B5757=2016,J5757*$P$5,B5757=2017,J5757*$P$6,B5757=2018,J5757*$P$7,B5757=2019,J5757*$P$8,B5757=2020,J5757*$P$9,B5757=2021,J5757*$P$10,B5757=2022,J5757*$P$11),"")</f>
        <v>1282399.5904303149</v>
      </c>
      <c r="L5757" s="3">
        <f t="shared" si="90"/>
        <v>2405004.5904303147</v>
      </c>
    </row>
    <row r="5758" spans="1:12">
      <c r="A5758">
        <v>4800195</v>
      </c>
      <c r="B5758">
        <v>2021</v>
      </c>
      <c r="D5758" t="s">
        <v>4053</v>
      </c>
      <c r="E5758" t="s">
        <v>4054</v>
      </c>
      <c r="F5758" t="s">
        <v>4101</v>
      </c>
      <c r="G5758" t="s">
        <v>4055</v>
      </c>
      <c r="H5758" s="5">
        <v>1320867.6299999999</v>
      </c>
      <c r="I5758">
        <f>IFERROR(VLOOKUP(G5758,'NCES Match'!$A$2:$B$1307,2,FALSE),"")</f>
        <v>4800195</v>
      </c>
      <c r="J5758" cm="1">
        <f t="array" ref="J5758">IFERROR(_xlfn.IFS(B5758=2015,H5758/$O$13,B5758=2016,H5758/$O$14,B5758=2017,H5758/$O$15,B5758=2018,H5758/$O$16,B5758=2019,H5758/$O$17,B5758=2020,H5758/$O$18,B5758=2021,H5758/$O$19,B5758=2022,H5758/$O$20),"")</f>
        <v>6.7581269754371498E-4</v>
      </c>
      <c r="K5758" s="3" cm="1">
        <f t="array" ref="K5758">IFERROR(_xlfn.IFS(B5758=2015,J5758*$P$4,B5758=2016,J5758*$P$5,B5758=2017,J5758*$P$6,B5758=2018,J5758*$P$7,B5758=2019,J5758*$P$8,B5758=2020,J5758*$P$9,B5758=2021,J5758*$P$10,B5758=2022,J5758*$P$11),"")</f>
        <v>1446613.095178412</v>
      </c>
      <c r="L5758" s="3">
        <f t="shared" si="90"/>
        <v>2767480.7251784122</v>
      </c>
    </row>
    <row r="5759" spans="1:12">
      <c r="A5759">
        <v>4800195</v>
      </c>
      <c r="B5759">
        <v>2022</v>
      </c>
      <c r="D5759" t="s">
        <v>4053</v>
      </c>
      <c r="E5759" t="s">
        <v>4054</v>
      </c>
      <c r="F5759" t="s">
        <v>4101</v>
      </c>
      <c r="G5759" t="s">
        <v>4055</v>
      </c>
      <c r="H5759" s="5">
        <v>2082011.13</v>
      </c>
      <c r="I5759">
        <f>IFERROR(VLOOKUP(G5759,'NCES Match'!$A$2:$B$1307,2,FALSE),"")</f>
        <v>4800195</v>
      </c>
      <c r="J5759" cm="1">
        <f t="array" ref="J5759">IFERROR(_xlfn.IFS(B5759=2015,H5759/$O$13,B5759=2016,H5759/$O$14,B5759=2017,H5759/$O$15,B5759=2018,H5759/$O$16,B5759=2019,H5759/$O$17,B5759=2020,H5759/$O$18,B5759=2021,H5759/$O$19,B5759=2022,H5759/$O$20),"")</f>
        <v>9.1448308676552923E-4</v>
      </c>
      <c r="K5759" s="3" cm="1">
        <f t="array" ref="K5759">IFERROR(_xlfn.IFS(B5759=2015,J5759*$P$4,B5759=2016,J5759*$P$5,B5759=2017,J5759*$P$6,B5759=2018,J5759*$P$7,B5759=2019,J5759*$P$8,B5759=2020,J5759*$P$9,B5759=2021,J5759*$P$10,B5759=2022,J5759*$P$11),"")</f>
        <v>1969323.7866239906</v>
      </c>
      <c r="L5759" s="3">
        <f t="shared" si="90"/>
        <v>4051334.9166239905</v>
      </c>
    </row>
    <row r="5760" spans="1:12">
      <c r="A5760">
        <v>4800195</v>
      </c>
      <c r="B5760">
        <v>2023</v>
      </c>
      <c r="D5760" t="s">
        <v>4053</v>
      </c>
      <c r="E5760" t="s">
        <v>4054</v>
      </c>
      <c r="F5760" t="s">
        <v>4101</v>
      </c>
      <c r="G5760" t="s">
        <v>4055</v>
      </c>
      <c r="H5760" s="5">
        <v>2388847.27</v>
      </c>
      <c r="I5760">
        <f>IFERROR(VLOOKUP(G5760,'NCES Match'!$A$2:$B$1307,2,FALSE),"")</f>
        <v>4800195</v>
      </c>
      <c r="J5760" t="str" cm="1">
        <f t="array" ref="J5760">IFERROR(_xlfn.IFS(B5760=2015,H5760/$O$13,B5760=2016,H5760/$O$14,B5760=2017,H5760/$O$15,B5760=2018,H5760/$O$16,B5760=2019,H5760/$O$17,B5760=2020,H5760/$O$18,B5760=2021,H5760/$O$19,B5760=2022,H5760/$O$20),"")</f>
        <v/>
      </c>
      <c r="K5760" s="3" t="str" cm="1">
        <f t="array" ref="K5760">IFERROR(_xlfn.IFS(B5760=2015,J5760*$P$4,B5760=2016,J5760*$P$5,B5760=2017,J5760*$P$6,B5760=2018,J5760*$P$7,B5760=2019,J5760*$P$8,B5760=2020,J5760*$P$9,B5760=2021,J5760*$P$10,B5760=2022,J5760*$P$11),"")</f>
        <v/>
      </c>
      <c r="L5760" s="3">
        <f t="shared" si="90"/>
        <v>2388847.27</v>
      </c>
    </row>
    <row r="5761" spans="1:12">
      <c r="A5761">
        <v>4801433</v>
      </c>
      <c r="B5761">
        <v>2015</v>
      </c>
      <c r="C5761" t="s">
        <v>3521</v>
      </c>
      <c r="D5761" t="s">
        <v>3678</v>
      </c>
      <c r="E5761" t="s">
        <v>3679</v>
      </c>
      <c r="G5761" t="s">
        <v>3680</v>
      </c>
      <c r="H5761" s="5">
        <v>24453.19</v>
      </c>
      <c r="I5761">
        <f>IFERROR(VLOOKUP(G5761,'NCES Match'!$A$2:$B$1307,2,FALSE),"")</f>
        <v>4801433</v>
      </c>
      <c r="J5761" cm="1">
        <f t="array" ref="J5761">IFERROR(_xlfn.IFS(B5761=2015,H5761/$O$13,B5761=2016,H5761/$O$14,B5761=2017,H5761/$O$15,B5761=2018,H5761/$O$16,B5761=2019,H5761/$O$17,B5761=2020,H5761/$O$18,B5761=2021,H5761/$O$19,B5761=2022,H5761/$O$20),"")</f>
        <v>1.9156720914550716E-5</v>
      </c>
      <c r="K5761" s="3" cm="1">
        <f t="array" ref="K5761">IFERROR(_xlfn.IFS(B5761=2015,J5761*$P$4,B5761=2016,J5761*$P$5,B5761=2017,J5761*$P$6,B5761=2018,J5761*$P$7,B5761=2019,J5761*$P$8,B5761=2020,J5761*$P$9,B5761=2021,J5761*$P$10,B5761=2022,J5761*$P$11),"")</f>
        <v>30487.595439838729</v>
      </c>
      <c r="L5761" s="3">
        <f t="shared" si="90"/>
        <v>54940.785439838728</v>
      </c>
    </row>
    <row r="5762" spans="1:12">
      <c r="A5762">
        <v>4801433</v>
      </c>
      <c r="B5762">
        <v>2016</v>
      </c>
      <c r="C5762" t="s">
        <v>4104</v>
      </c>
      <c r="D5762" t="s">
        <v>3678</v>
      </c>
      <c r="E5762" t="s">
        <v>3679</v>
      </c>
      <c r="F5762" t="s">
        <v>4101</v>
      </c>
      <c r="G5762" t="s">
        <v>3680</v>
      </c>
      <c r="H5762" s="5">
        <v>32172</v>
      </c>
      <c r="I5762">
        <f>IFERROR(VLOOKUP(G5762,'NCES Match'!$A$2:$B$1307,2,FALSE),"")</f>
        <v>4801433</v>
      </c>
      <c r="J5762" cm="1">
        <f t="array" ref="J5762">IFERROR(_xlfn.IFS(B5762=2015,H5762/$O$13,B5762=2016,H5762/$O$14,B5762=2017,H5762/$O$15,B5762=2018,H5762/$O$16,B5762=2019,H5762/$O$17,B5762=2020,H5762/$O$18,B5762=2021,H5762/$O$19,B5762=2022,H5762/$O$20),"")</f>
        <v>2.3030870191263544E-5</v>
      </c>
      <c r="K5762" s="3" cm="1">
        <f t="array" ref="K5762">IFERROR(_xlfn.IFS(B5762=2015,J5762*$P$4,B5762=2016,J5762*$P$5,B5762=2017,J5762*$P$6,B5762=2018,J5762*$P$7,B5762=2019,J5762*$P$8,B5762=2020,J5762*$P$9,B5762=2021,J5762*$P$10,B5762=2022,J5762*$P$11),"")</f>
        <v>38591.245761112928</v>
      </c>
      <c r="L5762" s="3">
        <f t="shared" si="90"/>
        <v>70763.245761112921</v>
      </c>
    </row>
    <row r="5763" spans="1:12">
      <c r="A5763">
        <v>4801433</v>
      </c>
      <c r="B5763">
        <v>2017</v>
      </c>
      <c r="D5763" t="s">
        <v>3678</v>
      </c>
      <c r="E5763" t="s">
        <v>3679</v>
      </c>
      <c r="F5763" t="s">
        <v>4101</v>
      </c>
      <c r="G5763" t="s">
        <v>3680</v>
      </c>
      <c r="H5763" s="5">
        <v>36884</v>
      </c>
      <c r="I5763">
        <f>IFERROR(VLOOKUP(G5763,'NCES Match'!$A$2:$B$1307,2,FALSE),"")</f>
        <v>4801433</v>
      </c>
      <c r="J5763" cm="1">
        <f t="array" ref="J5763">IFERROR(_xlfn.IFS(B5763=2015,H5763/$O$13,B5763=2016,H5763/$O$14,B5763=2017,H5763/$O$15,B5763=2018,H5763/$O$16,B5763=2019,H5763/$O$17,B5763=2020,H5763/$O$18,B5763=2021,H5763/$O$19,B5763=2022,H5763/$O$20),"")</f>
        <v>2.5429259467974335E-5</v>
      </c>
      <c r="K5763" s="3" cm="1">
        <f t="array" ref="K5763">IFERROR(_xlfn.IFS(B5763=2015,J5763*$P$4,B5763=2016,J5763*$P$5,B5763=2017,J5763*$P$6,B5763=2018,J5763*$P$7,B5763=2019,J5763*$P$8,B5763=2020,J5763*$P$9,B5763=2021,J5763*$P$10,B5763=2022,J5763*$P$11),"")</f>
        <v>43185.18450656029</v>
      </c>
      <c r="L5763" s="3">
        <f t="shared" ref="L5763:L5826" si="91">SUM(H5763,K5763)</f>
        <v>80069.184506560297</v>
      </c>
    </row>
    <row r="5764" spans="1:12">
      <c r="A5764">
        <v>4801433</v>
      </c>
      <c r="B5764">
        <v>2018</v>
      </c>
      <c r="D5764" t="s">
        <v>3678</v>
      </c>
      <c r="E5764" t="s">
        <v>3679</v>
      </c>
      <c r="F5764" t="s">
        <v>4101</v>
      </c>
      <c r="G5764" t="s">
        <v>3680</v>
      </c>
      <c r="H5764" s="5">
        <v>31315</v>
      </c>
      <c r="I5764">
        <f>IFERROR(VLOOKUP(G5764,'NCES Match'!$A$2:$B$1307,2,FALSE),"")</f>
        <v>4801433</v>
      </c>
      <c r="J5764" cm="1">
        <f t="array" ref="J5764">IFERROR(_xlfn.IFS(B5764=2015,H5764/$O$13,B5764=2016,H5764/$O$14,B5764=2017,H5764/$O$15,B5764=2018,H5764/$O$16,B5764=2019,H5764/$O$17,B5764=2020,H5764/$O$18,B5764=2021,H5764/$O$19,B5764=2022,H5764/$O$20),"")</f>
        <v>2.043487991628307E-5</v>
      </c>
      <c r="K5764" s="3" cm="1">
        <f t="array" ref="K5764">IFERROR(_xlfn.IFS(B5764=2015,J5764*$P$4,B5764=2016,J5764*$P$5,B5764=2017,J5764*$P$6,B5764=2018,J5764*$P$7,B5764=2019,J5764*$P$8,B5764=2020,J5764*$P$9,B5764=2021,J5764*$P$10,B5764=2022,J5764*$P$11),"")</f>
        <v>35083.690969921903</v>
      </c>
      <c r="L5764" s="3">
        <f t="shared" si="91"/>
        <v>66398.69096992191</v>
      </c>
    </row>
    <row r="5765" spans="1:12">
      <c r="A5765">
        <v>4801433</v>
      </c>
      <c r="B5765">
        <v>2019</v>
      </c>
      <c r="D5765" t="s">
        <v>3678</v>
      </c>
      <c r="E5765" t="s">
        <v>3679</v>
      </c>
      <c r="F5765" t="s">
        <v>4101</v>
      </c>
      <c r="G5765" t="s">
        <v>3680</v>
      </c>
      <c r="H5765" s="5">
        <v>30335</v>
      </c>
      <c r="I5765">
        <f>IFERROR(VLOOKUP(G5765,'NCES Match'!$A$2:$B$1307,2,FALSE),"")</f>
        <v>4801433</v>
      </c>
      <c r="J5765" cm="1">
        <f t="array" ref="J5765">IFERROR(_xlfn.IFS(B5765=2015,H5765/$O$13,B5765=2016,H5765/$O$14,B5765=2017,H5765/$O$15,B5765=2018,H5765/$O$16,B5765=2019,H5765/$O$17,B5765=2020,H5765/$O$18,B5765=2021,H5765/$O$19,B5765=2022,H5765/$O$20),"")</f>
        <v>1.9207516108292999E-5</v>
      </c>
      <c r="K5765" s="3" cm="1">
        <f t="array" ref="K5765">IFERROR(_xlfn.IFS(B5765=2015,J5765*$P$4,B5765=2016,J5765*$P$5,B5765=2017,J5765*$P$6,B5765=2018,J5765*$P$7,B5765=2019,J5765*$P$8,B5765=2020,J5765*$P$9,B5765=2021,J5765*$P$10,B5765=2022,J5765*$P$11),"")</f>
        <v>33381.24104458822</v>
      </c>
      <c r="L5765" s="3">
        <f t="shared" si="91"/>
        <v>63716.24104458822</v>
      </c>
    </row>
    <row r="5766" spans="1:12">
      <c r="A5766">
        <v>4801433</v>
      </c>
      <c r="B5766">
        <v>2020</v>
      </c>
      <c r="D5766" t="s">
        <v>3678</v>
      </c>
      <c r="E5766" t="s">
        <v>3679</v>
      </c>
      <c r="F5766" t="s">
        <v>4230</v>
      </c>
      <c r="G5766" t="s">
        <v>3680</v>
      </c>
      <c r="H5766" s="5">
        <v>54734</v>
      </c>
      <c r="I5766">
        <f>IFERROR(VLOOKUP(G5766,'NCES Match'!$A$2:$B$1307,2,FALSE),"")</f>
        <v>4801433</v>
      </c>
      <c r="J5766" cm="1">
        <f t="array" ref="J5766">IFERROR(_xlfn.IFS(B5766=2015,H5766/$O$13,B5766=2016,H5766/$O$14,B5766=2017,H5766/$O$15,B5766=2018,H5766/$O$16,B5766=2019,H5766/$O$17,B5766=2020,H5766/$O$18,B5766=2021,H5766/$O$19,B5766=2022,H5766/$O$20),"")</f>
        <v>2.9660768537348064E-5</v>
      </c>
      <c r="K5766" s="3" cm="1">
        <f t="array" ref="K5766">IFERROR(_xlfn.IFS(B5766=2015,J5766*$P$4,B5766=2016,J5766*$P$5,B5766=2017,J5766*$P$6,B5766=2018,J5766*$P$7,B5766=2019,J5766*$P$8,B5766=2020,J5766*$P$9,B5766=2021,J5766*$P$10,B5766=2022,J5766*$P$11),"")</f>
        <v>62524.983571793149</v>
      </c>
      <c r="L5766" s="3">
        <f t="shared" si="91"/>
        <v>117258.98357179316</v>
      </c>
    </row>
    <row r="5767" spans="1:12">
      <c r="A5767">
        <v>4801433</v>
      </c>
      <c r="B5767">
        <v>2021</v>
      </c>
      <c r="D5767" t="s">
        <v>3678</v>
      </c>
      <c r="E5767" t="s">
        <v>3679</v>
      </c>
      <c r="F5767" t="s">
        <v>4101</v>
      </c>
      <c r="G5767" t="s">
        <v>3680</v>
      </c>
      <c r="H5767" s="5">
        <v>70439.81</v>
      </c>
      <c r="I5767">
        <f>IFERROR(VLOOKUP(G5767,'NCES Match'!$A$2:$B$1307,2,FALSE),"")</f>
        <v>4801433</v>
      </c>
      <c r="J5767" cm="1">
        <f t="array" ref="J5767">IFERROR(_xlfn.IFS(B5767=2015,H5767/$O$13,B5767=2016,H5767/$O$14,B5767=2017,H5767/$O$15,B5767=2018,H5767/$O$16,B5767=2019,H5767/$O$17,B5767=2020,H5767/$O$18,B5767=2021,H5767/$O$19,B5767=2022,H5767/$O$20),"")</f>
        <v>3.6040036813201908E-5</v>
      </c>
      <c r="K5767" s="3" cm="1">
        <f t="array" ref="K5767">IFERROR(_xlfn.IFS(B5767=2015,J5767*$P$4,B5767=2016,J5767*$P$5,B5767=2017,J5767*$P$6,B5767=2018,J5767*$P$7,B5767=2019,J5767*$P$8,B5767=2020,J5767*$P$9,B5767=2021,J5767*$P$10,B5767=2022,J5767*$P$11),"")</f>
        <v>77145.619480340567</v>
      </c>
      <c r="L5767" s="3">
        <f t="shared" si="91"/>
        <v>147585.42948034056</v>
      </c>
    </row>
    <row r="5768" spans="1:12">
      <c r="A5768">
        <v>4801433</v>
      </c>
      <c r="B5768">
        <v>2022</v>
      </c>
      <c r="D5768" t="s">
        <v>3678</v>
      </c>
      <c r="E5768" t="s">
        <v>3679</v>
      </c>
      <c r="F5768" t="s">
        <v>4101</v>
      </c>
      <c r="G5768" t="s">
        <v>3680</v>
      </c>
      <c r="H5768" s="5">
        <v>90820.62</v>
      </c>
      <c r="I5768">
        <f>IFERROR(VLOOKUP(G5768,'NCES Match'!$A$2:$B$1307,2,FALSE),"")</f>
        <v>4801433</v>
      </c>
      <c r="J5768" cm="1">
        <f t="array" ref="J5768">IFERROR(_xlfn.IFS(B5768=2015,H5768/$O$13,B5768=2016,H5768/$O$14,B5768=2017,H5768/$O$15,B5768=2018,H5768/$O$16,B5768=2019,H5768/$O$17,B5768=2020,H5768/$O$18,B5768=2021,H5768/$O$19,B5768=2022,H5768/$O$20),"")</f>
        <v>3.9891199294193569E-5</v>
      </c>
      <c r="K5768" s="3" cm="1">
        <f t="array" ref="K5768">IFERROR(_xlfn.IFS(B5768=2015,J5768*$P$4,B5768=2016,J5768*$P$5,B5768=2017,J5768*$P$6,B5768=2018,J5768*$P$7,B5768=2019,J5768*$P$8,B5768=2020,J5768*$P$9,B5768=2021,J5768*$P$10,B5768=2022,J5768*$P$11),"")</f>
        <v>85905.019769005041</v>
      </c>
      <c r="L5768" s="3">
        <f t="shared" si="91"/>
        <v>176725.63976900504</v>
      </c>
    </row>
    <row r="5769" spans="1:12">
      <c r="A5769">
        <v>4801433</v>
      </c>
      <c r="B5769">
        <v>2023</v>
      </c>
      <c r="D5769" t="s">
        <v>3678</v>
      </c>
      <c r="E5769" t="s">
        <v>3679</v>
      </c>
      <c r="F5769" t="s">
        <v>4101</v>
      </c>
      <c r="G5769" t="s">
        <v>3680</v>
      </c>
      <c r="H5769" s="5">
        <v>76862.78</v>
      </c>
      <c r="I5769">
        <f>IFERROR(VLOOKUP(G5769,'NCES Match'!$A$2:$B$1307,2,FALSE),"")</f>
        <v>4801433</v>
      </c>
      <c r="J5769" t="str" cm="1">
        <f t="array" ref="J5769">IFERROR(_xlfn.IFS(B5769=2015,H5769/$O$13,B5769=2016,H5769/$O$14,B5769=2017,H5769/$O$15,B5769=2018,H5769/$O$16,B5769=2019,H5769/$O$17,B5769=2020,H5769/$O$18,B5769=2021,H5769/$O$19,B5769=2022,H5769/$O$20),"")</f>
        <v/>
      </c>
      <c r="K5769" s="3" t="str" cm="1">
        <f t="array" ref="K5769">IFERROR(_xlfn.IFS(B5769=2015,J5769*$P$4,B5769=2016,J5769*$P$5,B5769=2017,J5769*$P$6,B5769=2018,J5769*$P$7,B5769=2019,J5769*$P$8,B5769=2020,J5769*$P$9,B5769=2021,J5769*$P$10,B5769=2022,J5769*$P$11),"")</f>
        <v/>
      </c>
      <c r="L5769" s="3">
        <f t="shared" si="91"/>
        <v>76862.78</v>
      </c>
    </row>
    <row r="5770" spans="1:12">
      <c r="A5770">
        <v>4801475</v>
      </c>
      <c r="B5770">
        <v>2022</v>
      </c>
      <c r="D5770" t="s">
        <v>4377</v>
      </c>
      <c r="E5770" t="s">
        <v>4378</v>
      </c>
      <c r="F5770" t="s">
        <v>4101</v>
      </c>
      <c r="G5770" t="s">
        <v>4379</v>
      </c>
      <c r="H5770" s="5">
        <v>8127</v>
      </c>
      <c r="I5770">
        <f>IFERROR(VLOOKUP(G5770,'NCES Match'!$A$2:$B$1307,2,FALSE),"")</f>
        <v>4801475</v>
      </c>
      <c r="J5770" cm="1">
        <f t="array" ref="J5770">IFERROR(_xlfn.IFS(B5770=2015,H5770/$O$13,B5770=2016,H5770/$O$14,B5770=2017,H5770/$O$15,B5770=2018,H5770/$O$16,B5770=2019,H5770/$O$17,B5770=2020,H5770/$O$18,B5770=2021,H5770/$O$19,B5770=2022,H5770/$O$20),"")</f>
        <v>3.5696274333285895E-6</v>
      </c>
      <c r="K5770" s="3" cm="1">
        <f t="array" ref="K5770">IFERROR(_xlfn.IFS(B5770=2015,J5770*$P$4,B5770=2016,J5770*$P$5,B5770=2017,J5770*$P$6,B5770=2018,J5770*$P$7,B5770=2019,J5770*$P$8,B5770=2020,J5770*$P$9,B5770=2021,J5770*$P$10,B5770=2022,J5770*$P$11),"")</f>
        <v>7687.132015424515</v>
      </c>
      <c r="L5770" s="3">
        <f t="shared" si="91"/>
        <v>15814.132015424515</v>
      </c>
    </row>
    <row r="5771" spans="1:12">
      <c r="A5771">
        <v>4801475</v>
      </c>
      <c r="B5771">
        <v>2023</v>
      </c>
      <c r="D5771" t="s">
        <v>4377</v>
      </c>
      <c r="E5771" t="s">
        <v>4378</v>
      </c>
      <c r="F5771" t="s">
        <v>4101</v>
      </c>
      <c r="G5771" t="s">
        <v>4379</v>
      </c>
      <c r="H5771" s="5">
        <v>34055.040000000001</v>
      </c>
      <c r="I5771">
        <f>IFERROR(VLOOKUP(G5771,'NCES Match'!$A$2:$B$1307,2,FALSE),"")</f>
        <v>4801475</v>
      </c>
      <c r="J5771" t="str" cm="1">
        <f t="array" ref="J5771">IFERROR(_xlfn.IFS(B5771=2015,H5771/$O$13,B5771=2016,H5771/$O$14,B5771=2017,H5771/$O$15,B5771=2018,H5771/$O$16,B5771=2019,H5771/$O$17,B5771=2020,H5771/$O$18,B5771=2021,H5771/$O$19,B5771=2022,H5771/$O$20),"")</f>
        <v/>
      </c>
      <c r="K5771" s="3" t="str" cm="1">
        <f t="array" ref="K5771">IFERROR(_xlfn.IFS(B5771=2015,J5771*$P$4,B5771=2016,J5771*$P$5,B5771=2017,J5771*$P$6,B5771=2018,J5771*$P$7,B5771=2019,J5771*$P$8,B5771=2020,J5771*$P$9,B5771=2021,J5771*$P$10,B5771=2022,J5771*$P$11),"")</f>
        <v/>
      </c>
      <c r="L5771" s="3">
        <f t="shared" si="91"/>
        <v>34055.040000000001</v>
      </c>
    </row>
    <row r="5772" spans="1:12">
      <c r="A5772">
        <v>4817390</v>
      </c>
      <c r="B5772">
        <v>2015</v>
      </c>
      <c r="C5772" t="s">
        <v>381</v>
      </c>
      <c r="D5772" t="s">
        <v>1173</v>
      </c>
      <c r="E5772" t="s">
        <v>1174</v>
      </c>
      <c r="G5772" t="s">
        <v>1175</v>
      </c>
      <c r="H5772" s="5">
        <v>3032562.9</v>
      </c>
      <c r="I5772">
        <f>IFERROR(VLOOKUP(G5772,'NCES Match'!$A$2:$B$1307,2,FALSE),"")</f>
        <v>4817390</v>
      </c>
      <c r="J5772" cm="1">
        <f t="array" ref="J5772">IFERROR(_xlfn.IFS(B5772=2015,H5772/$O$13,B5772=2016,H5772/$O$14,B5772=2017,H5772/$O$15,B5772=2018,H5772/$O$16,B5772=2019,H5772/$O$17,B5772=2020,H5772/$O$18,B5772=2021,H5772/$O$19,B5772=2022,H5772/$O$20),"")</f>
        <v>2.3757211689403542E-3</v>
      </c>
      <c r="K5772" s="3" cm="1">
        <f t="array" ref="K5772">IFERROR(_xlfn.IFS(B5772=2015,J5772*$P$4,B5772=2016,J5772*$P$5,B5772=2017,J5772*$P$6,B5772=2018,J5772*$P$7,B5772=2019,J5772*$P$8,B5772=2020,J5772*$P$9,B5772=2021,J5772*$P$10,B5772=2022,J5772*$P$11),"")</f>
        <v>3780919.8244099901</v>
      </c>
      <c r="L5772" s="3">
        <f t="shared" si="91"/>
        <v>6813482.72440999</v>
      </c>
    </row>
    <row r="5773" spans="1:12">
      <c r="A5773">
        <v>4817390</v>
      </c>
      <c r="B5773">
        <v>2016</v>
      </c>
      <c r="C5773" t="s">
        <v>4102</v>
      </c>
      <c r="D5773" t="s">
        <v>1173</v>
      </c>
      <c r="E5773" t="s">
        <v>1174</v>
      </c>
      <c r="F5773" t="s">
        <v>4101</v>
      </c>
      <c r="G5773" t="s">
        <v>1175</v>
      </c>
      <c r="H5773" s="5">
        <v>3093158</v>
      </c>
      <c r="I5773">
        <f>IFERROR(VLOOKUP(G5773,'NCES Match'!$A$2:$B$1307,2,FALSE),"")</f>
        <v>4817390</v>
      </c>
      <c r="J5773" cm="1">
        <f t="array" ref="J5773">IFERROR(_xlfn.IFS(B5773=2015,H5773/$O$13,B5773=2016,H5773/$O$14,B5773=2017,H5773/$O$15,B5773=2018,H5773/$O$16,B5773=2019,H5773/$O$17,B5773=2020,H5773/$O$18,B5773=2021,H5773/$O$19,B5773=2022,H5773/$O$20),"")</f>
        <v>2.21428945601978E-3</v>
      </c>
      <c r="K5773" s="3" cm="1">
        <f t="array" ref="K5773">IFERROR(_xlfn.IFS(B5773=2015,J5773*$P$4,B5773=2016,J5773*$P$5,B5773=2017,J5773*$P$6,B5773=2018,J5773*$P$7,B5773=2019,J5773*$P$8,B5773=2020,J5773*$P$9,B5773=2021,J5773*$P$10,B5773=2022,J5773*$P$11),"")</f>
        <v>3710332.6046236651</v>
      </c>
      <c r="L5773" s="3">
        <f t="shared" si="91"/>
        <v>6803490.6046236651</v>
      </c>
    </row>
    <row r="5774" spans="1:12">
      <c r="A5774">
        <v>4817390</v>
      </c>
      <c r="B5774">
        <v>2017</v>
      </c>
      <c r="D5774" t="s">
        <v>1173</v>
      </c>
      <c r="E5774" t="s">
        <v>1174</v>
      </c>
      <c r="F5774" t="s">
        <v>4101</v>
      </c>
      <c r="G5774" t="s">
        <v>1175</v>
      </c>
      <c r="H5774" s="5">
        <v>3141573</v>
      </c>
      <c r="I5774">
        <f>IFERROR(VLOOKUP(G5774,'NCES Match'!$A$2:$B$1307,2,FALSE),"")</f>
        <v>4817390</v>
      </c>
      <c r="J5774" cm="1">
        <f t="array" ref="J5774">IFERROR(_xlfn.IFS(B5774=2015,H5774/$O$13,B5774=2016,H5774/$O$14,B5774=2017,H5774/$O$15,B5774=2018,H5774/$O$16,B5774=2019,H5774/$O$17,B5774=2020,H5774/$O$18,B5774=2021,H5774/$O$19,B5774=2022,H5774/$O$20),"")</f>
        <v>2.1659222143634782E-3</v>
      </c>
      <c r="K5774" s="3" cm="1">
        <f t="array" ref="K5774">IFERROR(_xlfn.IFS(B5774=2015,J5774*$P$4,B5774=2016,J5774*$P$5,B5774=2017,J5774*$P$6,B5774=2018,J5774*$P$7,B5774=2019,J5774*$P$8,B5774=2020,J5774*$P$9,B5774=2021,J5774*$P$10,B5774=2022,J5774*$P$11),"")</f>
        <v>3678272.6831641938</v>
      </c>
      <c r="L5774" s="3">
        <f t="shared" si="91"/>
        <v>6819845.6831641942</v>
      </c>
    </row>
    <row r="5775" spans="1:12">
      <c r="A5775">
        <v>4817390</v>
      </c>
      <c r="B5775">
        <v>2018</v>
      </c>
      <c r="D5775" t="s">
        <v>1173</v>
      </c>
      <c r="E5775" t="s">
        <v>1174</v>
      </c>
      <c r="F5775" t="s">
        <v>4101</v>
      </c>
      <c r="G5775" t="s">
        <v>1175</v>
      </c>
      <c r="H5775" s="5">
        <v>3176481</v>
      </c>
      <c r="I5775">
        <f>IFERROR(VLOOKUP(G5775,'NCES Match'!$A$2:$B$1307,2,FALSE),"")</f>
        <v>4817390</v>
      </c>
      <c r="J5775" cm="1">
        <f t="array" ref="J5775">IFERROR(_xlfn.IFS(B5775=2015,H5775/$O$13,B5775=2016,H5775/$O$14,B5775=2017,H5775/$O$15,B5775=2018,H5775/$O$16,B5775=2019,H5775/$O$17,B5775=2020,H5775/$O$18,B5775=2021,H5775/$O$19,B5775=2022,H5775/$O$20),"")</f>
        <v>2.0728407405829399E-3</v>
      </c>
      <c r="K5775" s="3" cm="1">
        <f t="array" ref="K5775">IFERROR(_xlfn.IFS(B5775=2015,J5775*$P$4,B5775=2016,J5775*$P$5,B5775=2017,J5775*$P$6,B5775=2018,J5775*$P$7,B5775=2019,J5775*$P$8,B5775=2020,J5775*$P$9,B5775=2021,J5775*$P$10,B5775=2022,J5775*$P$11),"")</f>
        <v>3558763.4608279895</v>
      </c>
      <c r="L5775" s="3">
        <f t="shared" si="91"/>
        <v>6735244.4608279895</v>
      </c>
    </row>
    <row r="5776" spans="1:12">
      <c r="A5776">
        <v>4817390</v>
      </c>
      <c r="B5776">
        <v>2019</v>
      </c>
      <c r="D5776" t="s">
        <v>1173</v>
      </c>
      <c r="E5776" t="s">
        <v>1174</v>
      </c>
      <c r="F5776" t="s">
        <v>4101</v>
      </c>
      <c r="G5776" t="s">
        <v>1175</v>
      </c>
      <c r="H5776" s="5">
        <v>3176978</v>
      </c>
      <c r="I5776">
        <f>IFERROR(VLOOKUP(G5776,'NCES Match'!$A$2:$B$1307,2,FALSE),"")</f>
        <v>4817390</v>
      </c>
      <c r="J5776" cm="1">
        <f t="array" ref="J5776">IFERROR(_xlfn.IFS(B5776=2015,H5776/$O$13,B5776=2016,H5776/$O$14,B5776=2017,H5776/$O$15,B5776=2018,H5776/$O$16,B5776=2019,H5776/$O$17,B5776=2020,H5776/$O$18,B5776=2021,H5776/$O$19,B5776=2022,H5776/$O$20),"")</f>
        <v>2.0115990146923513E-3</v>
      </c>
      <c r="K5776" s="3" cm="1">
        <f t="array" ref="K5776">IFERROR(_xlfn.IFS(B5776=2015,J5776*$P$4,B5776=2016,J5776*$P$5,B5776=2017,J5776*$P$6,B5776=2018,J5776*$P$7,B5776=2019,J5776*$P$8,B5776=2020,J5776*$P$9,B5776=2021,J5776*$P$10,B5776=2022,J5776*$P$11),"")</f>
        <v>3496010.1668486497</v>
      </c>
      <c r="L5776" s="3">
        <f t="shared" si="91"/>
        <v>6672988.1668486502</v>
      </c>
    </row>
    <row r="5777" spans="1:12">
      <c r="A5777">
        <v>4817390</v>
      </c>
      <c r="B5777">
        <v>2020</v>
      </c>
      <c r="D5777" t="s">
        <v>1173</v>
      </c>
      <c r="E5777" t="s">
        <v>1174</v>
      </c>
      <c r="F5777" t="s">
        <v>4230</v>
      </c>
      <c r="G5777" t="s">
        <v>1175</v>
      </c>
      <c r="H5777" s="5">
        <v>3478533</v>
      </c>
      <c r="I5777">
        <f>IFERROR(VLOOKUP(G5777,'NCES Match'!$A$2:$B$1307,2,FALSE),"")</f>
        <v>4817390</v>
      </c>
      <c r="J5777" cm="1">
        <f t="array" ref="J5777">IFERROR(_xlfn.IFS(B5777=2015,H5777/$O$13,B5777=2016,H5777/$O$14,B5777=2017,H5777/$O$15,B5777=2018,H5777/$O$16,B5777=2019,H5777/$O$17,B5777=2020,H5777/$O$18,B5777=2021,H5777/$O$19,B5777=2022,H5777/$O$20),"")</f>
        <v>1.8850433398349649E-3</v>
      </c>
      <c r="K5777" s="3" cm="1">
        <f t="array" ref="K5777">IFERROR(_xlfn.IFS(B5777=2015,J5777*$P$4,B5777=2016,J5777*$P$5,B5777=2017,J5777*$P$6,B5777=2018,J5777*$P$7,B5777=2019,J5777*$P$8,B5777=2020,J5777*$P$9,B5777=2021,J5777*$P$10,B5777=2022,J5777*$P$11),"")</f>
        <v>3973676.6667691078</v>
      </c>
      <c r="L5777" s="3">
        <f t="shared" si="91"/>
        <v>7452209.6667691078</v>
      </c>
    </row>
    <row r="5778" spans="1:12">
      <c r="A5778">
        <v>4817390</v>
      </c>
      <c r="B5778">
        <v>2021</v>
      </c>
      <c r="D5778" t="s">
        <v>1173</v>
      </c>
      <c r="E5778" t="s">
        <v>1174</v>
      </c>
      <c r="F5778" t="s">
        <v>4101</v>
      </c>
      <c r="G5778" t="s">
        <v>1175</v>
      </c>
      <c r="H5778" s="5">
        <v>3881867.42</v>
      </c>
      <c r="I5778">
        <f>IFERROR(VLOOKUP(G5778,'NCES Match'!$A$2:$B$1307,2,FALSE),"")</f>
        <v>4817390</v>
      </c>
      <c r="J5778" cm="1">
        <f t="array" ref="J5778">IFERROR(_xlfn.IFS(B5778=2015,H5778/$O$13,B5778=2016,H5778/$O$14,B5778=2017,H5778/$O$15,B5778=2018,H5778/$O$16,B5778=2019,H5778/$O$17,B5778=2020,H5778/$O$18,B5778=2021,H5778/$O$19,B5778=2022,H5778/$O$20),"")</f>
        <v>1.9861303532869991E-3</v>
      </c>
      <c r="K5778" s="3" cm="1">
        <f t="array" ref="K5778">IFERROR(_xlfn.IFS(B5778=2015,J5778*$P$4,B5778=2016,J5778*$P$5,B5778=2017,J5778*$P$6,B5778=2018,J5778*$P$7,B5778=2019,J5778*$P$8,B5778=2020,J5778*$P$9,B5778=2021,J5778*$P$10,B5778=2022,J5778*$P$11),"")</f>
        <v>4251417.8680557394</v>
      </c>
      <c r="L5778" s="3">
        <f t="shared" si="91"/>
        <v>8133285.2880557394</v>
      </c>
    </row>
    <row r="5779" spans="1:12">
      <c r="A5779">
        <v>4817390</v>
      </c>
      <c r="B5779">
        <v>2022</v>
      </c>
      <c r="D5779" t="s">
        <v>1173</v>
      </c>
      <c r="E5779" t="s">
        <v>1174</v>
      </c>
      <c r="F5779" t="s">
        <v>4101</v>
      </c>
      <c r="G5779" t="s">
        <v>1175</v>
      </c>
      <c r="H5779" s="5">
        <v>4133100.09</v>
      </c>
      <c r="I5779">
        <f>IFERROR(VLOOKUP(G5779,'NCES Match'!$A$2:$B$1307,2,FALSE),"")</f>
        <v>4817390</v>
      </c>
      <c r="J5779" cm="1">
        <f t="array" ref="J5779">IFERROR(_xlfn.IFS(B5779=2015,H5779/$O$13,B5779=2016,H5779/$O$14,B5779=2017,H5779/$O$15,B5779=2018,H5779/$O$16,B5779=2019,H5779/$O$17,B5779=2020,H5779/$O$18,B5779=2021,H5779/$O$19,B5779=2022,H5779/$O$20),"")</f>
        <v>1.8153842089278776E-3</v>
      </c>
      <c r="K5779" s="3" cm="1">
        <f t="array" ref="K5779">IFERROR(_xlfn.IFS(B5779=2015,J5779*$P$4,B5779=2016,J5779*$P$5,B5779=2017,J5779*$P$6,B5779=2018,J5779*$P$7,B5779=2019,J5779*$P$8,B5779=2020,J5779*$P$9,B5779=2021,J5779*$P$10,B5779=2022,J5779*$P$11),"")</f>
        <v>3909399.0432869378</v>
      </c>
      <c r="L5779" s="3">
        <f t="shared" si="91"/>
        <v>8042499.1332869381</v>
      </c>
    </row>
    <row r="5780" spans="1:12">
      <c r="A5780">
        <v>4817390</v>
      </c>
      <c r="B5780">
        <v>2023</v>
      </c>
      <c r="D5780" t="s">
        <v>1173</v>
      </c>
      <c r="E5780" t="s">
        <v>1174</v>
      </c>
      <c r="F5780" t="s">
        <v>4101</v>
      </c>
      <c r="G5780" t="s">
        <v>1175</v>
      </c>
      <c r="H5780" s="5">
        <v>4420465.78</v>
      </c>
      <c r="I5780">
        <f>IFERROR(VLOOKUP(G5780,'NCES Match'!$A$2:$B$1307,2,FALSE),"")</f>
        <v>4817390</v>
      </c>
      <c r="J5780" t="str" cm="1">
        <f t="array" ref="J5780">IFERROR(_xlfn.IFS(B5780=2015,H5780/$O$13,B5780=2016,H5780/$O$14,B5780=2017,H5780/$O$15,B5780=2018,H5780/$O$16,B5780=2019,H5780/$O$17,B5780=2020,H5780/$O$18,B5780=2021,H5780/$O$19,B5780=2022,H5780/$O$20),"")</f>
        <v/>
      </c>
      <c r="K5780" s="3" t="str" cm="1">
        <f t="array" ref="K5780">IFERROR(_xlfn.IFS(B5780=2015,J5780*$P$4,B5780=2016,J5780*$P$5,B5780=2017,J5780*$P$6,B5780=2018,J5780*$P$7,B5780=2019,J5780*$P$8,B5780=2020,J5780*$P$9,B5780=2021,J5780*$P$10,B5780=2022,J5780*$P$11),"")</f>
        <v/>
      </c>
      <c r="L5780" s="3">
        <f t="shared" si="91"/>
        <v>4420465.78</v>
      </c>
    </row>
    <row r="5781" spans="1:12">
      <c r="A5781">
        <v>4818060</v>
      </c>
      <c r="B5781">
        <v>2015</v>
      </c>
      <c r="C5781" t="s">
        <v>381</v>
      </c>
      <c r="D5781" t="s">
        <v>1227</v>
      </c>
      <c r="E5781" t="s">
        <v>1228</v>
      </c>
      <c r="G5781" t="s">
        <v>1229</v>
      </c>
      <c r="H5781" s="5">
        <v>968494.86</v>
      </c>
      <c r="I5781">
        <f>IFERROR(VLOOKUP(G5781,'NCES Match'!$A$2:$B$1307,2,FALSE),"")</f>
        <v>4818060</v>
      </c>
      <c r="J5781" cm="1">
        <f t="array" ref="J5781">IFERROR(_xlfn.IFS(B5781=2015,H5781/$O$13,B5781=2016,H5781/$O$14,B5781=2017,H5781/$O$15,B5781=2018,H5781/$O$16,B5781=2019,H5781/$O$17,B5781=2020,H5781/$O$18,B5781=2021,H5781/$O$19,B5781=2022,H5781/$O$20),"")</f>
        <v>7.5872251187664554E-4</v>
      </c>
      <c r="K5781" s="3" cm="1">
        <f t="array" ref="K5781">IFERROR(_xlfn.IFS(B5781=2015,J5781*$P$4,B5781=2016,J5781*$P$5,B5781=2017,J5781*$P$6,B5781=2018,J5781*$P$7,B5781=2019,J5781*$P$8,B5781=2020,J5781*$P$9,B5781=2021,J5781*$P$10,B5781=2022,J5781*$P$11),"")</f>
        <v>1207493.9702036115</v>
      </c>
      <c r="L5781" s="3">
        <f t="shared" si="91"/>
        <v>2175988.8302036114</v>
      </c>
    </row>
    <row r="5782" spans="1:12">
      <c r="A5782">
        <v>4818060</v>
      </c>
      <c r="B5782">
        <v>2016</v>
      </c>
      <c r="C5782" t="s">
        <v>4102</v>
      </c>
      <c r="D5782" t="s">
        <v>1227</v>
      </c>
      <c r="E5782" t="s">
        <v>1228</v>
      </c>
      <c r="F5782" t="s">
        <v>4101</v>
      </c>
      <c r="G5782" t="s">
        <v>1229</v>
      </c>
      <c r="H5782" s="5">
        <v>983292</v>
      </c>
      <c r="I5782">
        <f>IFERROR(VLOOKUP(G5782,'NCES Match'!$A$2:$B$1307,2,FALSE),"")</f>
        <v>4818060</v>
      </c>
      <c r="J5782" cm="1">
        <f t="array" ref="J5782">IFERROR(_xlfn.IFS(B5782=2015,H5782/$O$13,B5782=2016,H5782/$O$14,B5782=2017,H5782/$O$15,B5782=2018,H5782/$O$16,B5782=2019,H5782/$O$17,B5782=2020,H5782/$O$18,B5782=2021,H5782/$O$19,B5782=2022,H5782/$O$20),"")</f>
        <v>7.0390620452902882E-4</v>
      </c>
      <c r="K5782" s="3" cm="1">
        <f t="array" ref="K5782">IFERROR(_xlfn.IFS(B5782=2015,J5782*$P$4,B5782=2016,J5782*$P$5,B5782=2017,J5782*$P$6,B5782=2018,J5782*$P$7,B5782=2019,J5782*$P$8,B5782=2020,J5782*$P$9,B5782=2021,J5782*$P$10,B5782=2022,J5782*$P$11),"")</f>
        <v>1179487.2319699198</v>
      </c>
      <c r="L5782" s="3">
        <f t="shared" si="91"/>
        <v>2162779.23196992</v>
      </c>
    </row>
    <row r="5783" spans="1:12">
      <c r="A5783">
        <v>4818060</v>
      </c>
      <c r="B5783">
        <v>2017</v>
      </c>
      <c r="D5783" t="s">
        <v>1227</v>
      </c>
      <c r="E5783" t="s">
        <v>1228</v>
      </c>
      <c r="F5783" t="s">
        <v>4101</v>
      </c>
      <c r="G5783" t="s">
        <v>1229</v>
      </c>
      <c r="H5783" s="5">
        <v>1071732</v>
      </c>
      <c r="I5783">
        <f>IFERROR(VLOOKUP(G5783,'NCES Match'!$A$2:$B$1307,2,FALSE),"")</f>
        <v>4818060</v>
      </c>
      <c r="J5783" cm="1">
        <f t="array" ref="J5783">IFERROR(_xlfn.IFS(B5783=2015,H5783/$O$13,B5783=2016,H5783/$O$14,B5783=2017,H5783/$O$15,B5783=2018,H5783/$O$16,B5783=2019,H5783/$O$17,B5783=2020,H5783/$O$18,B5783=2021,H5783/$O$19,B5783=2022,H5783/$O$20),"")</f>
        <v>7.3889358822608906E-4</v>
      </c>
      <c r="K5783" s="3" cm="1">
        <f t="array" ref="K5783">IFERROR(_xlfn.IFS(B5783=2015,J5783*$P$4,B5783=2016,J5783*$P$5,B5783=2017,J5783*$P$6,B5783=2018,J5783*$P$7,B5783=2019,J5783*$P$8,B5783=2020,J5783*$P$9,B5783=2021,J5783*$P$10,B5783=2022,J5783*$P$11),"")</f>
        <v>1254824.4268947206</v>
      </c>
      <c r="L5783" s="3">
        <f t="shared" si="91"/>
        <v>2326556.4268947206</v>
      </c>
    </row>
    <row r="5784" spans="1:12">
      <c r="A5784">
        <v>4818060</v>
      </c>
      <c r="B5784">
        <v>2018</v>
      </c>
      <c r="D5784" t="s">
        <v>1227</v>
      </c>
      <c r="E5784" t="s">
        <v>1228</v>
      </c>
      <c r="F5784" t="s">
        <v>4101</v>
      </c>
      <c r="G5784" t="s">
        <v>1229</v>
      </c>
      <c r="H5784" s="5">
        <v>1069111</v>
      </c>
      <c r="I5784">
        <f>IFERROR(VLOOKUP(G5784,'NCES Match'!$A$2:$B$1307,2,FALSE),"")</f>
        <v>4818060</v>
      </c>
      <c r="J5784" cm="1">
        <f t="array" ref="J5784">IFERROR(_xlfn.IFS(B5784=2015,H5784/$O$13,B5784=2016,H5784/$O$14,B5784=2017,H5784/$O$15,B5784=2018,H5784/$O$16,B5784=2019,H5784/$O$17,B5784=2020,H5784/$O$18,B5784=2021,H5784/$O$19,B5784=2022,H5784/$O$20),"")</f>
        <v>6.9765782858621458E-4</v>
      </c>
      <c r="K5784" s="3" cm="1">
        <f t="array" ref="K5784">IFERROR(_xlfn.IFS(B5784=2015,J5784*$P$4,B5784=2016,J5784*$P$5,B5784=2017,J5784*$P$6,B5784=2018,J5784*$P$7,B5784=2019,J5784*$P$8,B5784=2020,J5784*$P$9,B5784=2021,J5784*$P$10,B5784=2022,J5784*$P$11),"")</f>
        <v>1197776.1435907448</v>
      </c>
      <c r="L5784" s="3">
        <f t="shared" si="91"/>
        <v>2266887.1435907446</v>
      </c>
    </row>
    <row r="5785" spans="1:12">
      <c r="A5785">
        <v>4818060</v>
      </c>
      <c r="B5785">
        <v>2019</v>
      </c>
      <c r="D5785" t="s">
        <v>1227</v>
      </c>
      <c r="E5785" t="s">
        <v>1228</v>
      </c>
      <c r="F5785" t="s">
        <v>4101</v>
      </c>
      <c r="G5785" t="s">
        <v>1229</v>
      </c>
      <c r="H5785" s="5">
        <v>1060320</v>
      </c>
      <c r="I5785">
        <f>IFERROR(VLOOKUP(G5785,'NCES Match'!$A$2:$B$1307,2,FALSE),"")</f>
        <v>4818060</v>
      </c>
      <c r="J5785" cm="1">
        <f t="array" ref="J5785">IFERROR(_xlfn.IFS(B5785=2015,H5785/$O$13,B5785=2016,H5785/$O$14,B5785=2017,H5785/$O$15,B5785=2018,H5785/$O$16,B5785=2019,H5785/$O$17,B5785=2020,H5785/$O$18,B5785=2021,H5785/$O$19,B5785=2022,H5785/$O$20),"")</f>
        <v>6.7137344585281795E-4</v>
      </c>
      <c r="K5785" s="3" cm="1">
        <f t="array" ref="K5785">IFERROR(_xlfn.IFS(B5785=2015,J5785*$P$4,B5785=2016,J5785*$P$5,B5785=2017,J5785*$P$6,B5785=2018,J5785*$P$7,B5785=2019,J5785*$P$8,B5785=2020,J5785*$P$9,B5785=2021,J5785*$P$10,B5785=2022,J5785*$P$11),"")</f>
        <v>1166797.3464446277</v>
      </c>
      <c r="L5785" s="3">
        <f t="shared" si="91"/>
        <v>2227117.3464446277</v>
      </c>
    </row>
    <row r="5786" spans="1:12">
      <c r="A5786">
        <v>4818060</v>
      </c>
      <c r="B5786">
        <v>2020</v>
      </c>
      <c r="D5786" t="s">
        <v>1227</v>
      </c>
      <c r="E5786" t="s">
        <v>1228</v>
      </c>
      <c r="F5786" t="s">
        <v>4230</v>
      </c>
      <c r="G5786" t="s">
        <v>1229</v>
      </c>
      <c r="H5786" s="5">
        <v>1344353</v>
      </c>
      <c r="I5786">
        <f>IFERROR(VLOOKUP(G5786,'NCES Match'!$A$2:$B$1307,2,FALSE),"")</f>
        <v>4818060</v>
      </c>
      <c r="J5786" cm="1">
        <f t="array" ref="J5786">IFERROR(_xlfn.IFS(B5786=2015,H5786/$O$13,B5786=2016,H5786/$O$14,B5786=2017,H5786/$O$15,B5786=2018,H5786/$O$16,B5786=2019,H5786/$O$17,B5786=2020,H5786/$O$18,B5786=2021,H5786/$O$19,B5786=2022,H5786/$O$20),"")</f>
        <v>7.2851505765135895E-4</v>
      </c>
      <c r="K5786" s="3" cm="1">
        <f t="array" ref="K5786">IFERROR(_xlfn.IFS(B5786=2015,J5786*$P$4,B5786=2016,J5786*$P$5,B5786=2017,J5786*$P$6,B5786=2018,J5786*$P$7,B5786=2019,J5786*$P$8,B5786=2020,J5786*$P$9,B5786=2021,J5786*$P$10,B5786=2022,J5786*$P$11),"")</f>
        <v>1535711.7922989519</v>
      </c>
      <c r="L5786" s="3">
        <f t="shared" si="91"/>
        <v>2880064.7922989521</v>
      </c>
    </row>
    <row r="5787" spans="1:12">
      <c r="A5787">
        <v>4818060</v>
      </c>
      <c r="B5787">
        <v>2021</v>
      </c>
      <c r="D5787" t="s">
        <v>1227</v>
      </c>
      <c r="E5787" t="s">
        <v>1228</v>
      </c>
      <c r="F5787" t="s">
        <v>4101</v>
      </c>
      <c r="G5787" t="s">
        <v>1229</v>
      </c>
      <c r="H5787" s="5">
        <v>1184347.44</v>
      </c>
      <c r="I5787">
        <f>IFERROR(VLOOKUP(G5787,'NCES Match'!$A$2:$B$1307,2,FALSE),"")</f>
        <v>4818060</v>
      </c>
      <c r="J5787" cm="1">
        <f t="array" ref="J5787">IFERROR(_xlfn.IFS(B5787=2015,H5787/$O$13,B5787=2016,H5787/$O$14,B5787=2017,H5787/$O$15,B5787=2018,H5787/$O$16,B5787=2019,H5787/$O$17,B5787=2020,H5787/$O$18,B5787=2021,H5787/$O$19,B5787=2022,H5787/$O$20),"")</f>
        <v>6.0596309582921126E-4</v>
      </c>
      <c r="K5787" s="3" cm="1">
        <f t="array" ref="K5787">IFERROR(_xlfn.IFS(B5787=2015,J5787*$P$4,B5787=2016,J5787*$P$5,B5787=2017,J5787*$P$6,B5787=2018,J5787*$P$7,B5787=2019,J5787*$P$8,B5787=2020,J5787*$P$9,B5787=2021,J5787*$P$10,B5787=2022,J5787*$P$11),"")</f>
        <v>1297096.3002136927</v>
      </c>
      <c r="L5787" s="3">
        <f t="shared" si="91"/>
        <v>2481443.7402136927</v>
      </c>
    </row>
    <row r="5788" spans="1:12">
      <c r="A5788">
        <v>4818060</v>
      </c>
      <c r="B5788">
        <v>2022</v>
      </c>
      <c r="D5788" t="s">
        <v>1227</v>
      </c>
      <c r="E5788" t="s">
        <v>1228</v>
      </c>
      <c r="F5788" t="s">
        <v>4101</v>
      </c>
      <c r="G5788" t="s">
        <v>1229</v>
      </c>
      <c r="H5788" s="5">
        <v>1268097.54</v>
      </c>
      <c r="I5788">
        <f>IFERROR(VLOOKUP(G5788,'NCES Match'!$A$2:$B$1307,2,FALSE),"")</f>
        <v>4818060</v>
      </c>
      <c r="J5788" cm="1">
        <f t="array" ref="J5788">IFERROR(_xlfn.IFS(B5788=2015,H5788/$O$13,B5788=2016,H5788/$O$14,B5788=2017,H5788/$O$15,B5788=2018,H5788/$O$16,B5788=2019,H5788/$O$17,B5788=2020,H5788/$O$18,B5788=2021,H5788/$O$19,B5788=2022,H5788/$O$20),"")</f>
        <v>5.5698729751698023E-4</v>
      </c>
      <c r="K5788" s="3" cm="1">
        <f t="array" ref="K5788">IFERROR(_xlfn.IFS(B5788=2015,J5788*$P$4,B5788=2016,J5788*$P$5,B5788=2017,J5788*$P$6,B5788=2018,J5788*$P$7,B5788=2019,J5788*$P$8,B5788=2020,J5788*$P$9,B5788=2021,J5788*$P$10,B5788=2022,J5788*$P$11),"")</f>
        <v>1199462.6797606829</v>
      </c>
      <c r="L5788" s="3">
        <f t="shared" si="91"/>
        <v>2467560.2197606829</v>
      </c>
    </row>
    <row r="5789" spans="1:12">
      <c r="A5789">
        <v>4818060</v>
      </c>
      <c r="B5789">
        <v>2023</v>
      </c>
      <c r="D5789" t="s">
        <v>1227</v>
      </c>
      <c r="E5789" t="s">
        <v>1228</v>
      </c>
      <c r="F5789" t="s">
        <v>4101</v>
      </c>
      <c r="G5789" t="s">
        <v>1229</v>
      </c>
      <c r="H5789" s="5">
        <v>1368441.97</v>
      </c>
      <c r="I5789">
        <f>IFERROR(VLOOKUP(G5789,'NCES Match'!$A$2:$B$1307,2,FALSE),"")</f>
        <v>4818060</v>
      </c>
      <c r="J5789" t="str" cm="1">
        <f t="array" ref="J5789">IFERROR(_xlfn.IFS(B5789=2015,H5789/$O$13,B5789=2016,H5789/$O$14,B5789=2017,H5789/$O$15,B5789=2018,H5789/$O$16,B5789=2019,H5789/$O$17,B5789=2020,H5789/$O$18,B5789=2021,H5789/$O$19,B5789=2022,H5789/$O$20),"")</f>
        <v/>
      </c>
      <c r="K5789" s="3" t="str" cm="1">
        <f t="array" ref="K5789">IFERROR(_xlfn.IFS(B5789=2015,J5789*$P$4,B5789=2016,J5789*$P$5,B5789=2017,J5789*$P$6,B5789=2018,J5789*$P$7,B5789=2019,J5789*$P$8,B5789=2020,J5789*$P$9,B5789=2021,J5789*$P$10,B5789=2022,J5789*$P$11),"")</f>
        <v/>
      </c>
      <c r="L5789" s="3">
        <f t="shared" si="91"/>
        <v>1368441.97</v>
      </c>
    </row>
    <row r="5790" spans="1:12">
      <c r="A5790">
        <v>4818180</v>
      </c>
      <c r="B5790">
        <v>2015</v>
      </c>
      <c r="C5790" t="s">
        <v>381</v>
      </c>
      <c r="D5790" t="s">
        <v>1238</v>
      </c>
      <c r="E5790" t="s">
        <v>1239</v>
      </c>
      <c r="G5790" t="s">
        <v>1240</v>
      </c>
      <c r="H5790" s="5">
        <v>6802468.1900000004</v>
      </c>
      <c r="I5790">
        <f>IFERROR(VLOOKUP(G5790,'NCES Match'!$A$2:$B$1307,2,FALSE),"")</f>
        <v>4818180</v>
      </c>
      <c r="J5790" cm="1">
        <f t="array" ref="J5790">IFERROR(_xlfn.IFS(B5790=2015,H5790/$O$13,B5790=2016,H5790/$O$14,B5790=2017,H5790/$O$15,B5790=2018,H5790/$O$16,B5790=2019,H5790/$O$17,B5790=2020,H5790/$O$18,B5790=2021,H5790/$O$19,B5790=2022,H5790/$O$20),"")</f>
        <v>5.3290791363392251E-3</v>
      </c>
      <c r="K5790" s="3" cm="1">
        <f t="array" ref="K5790">IFERROR(_xlfn.IFS(B5790=2015,J5790*$P$4,B5790=2016,J5790*$P$5,B5790=2017,J5790*$P$6,B5790=2018,J5790*$P$7,B5790=2019,J5790*$P$8,B5790=2020,J5790*$P$9,B5790=2021,J5790*$P$10,B5790=2022,J5790*$P$11),"")</f>
        <v>8481138.7867632825</v>
      </c>
      <c r="L5790" s="3">
        <f t="shared" si="91"/>
        <v>15283606.976763282</v>
      </c>
    </row>
    <row r="5791" spans="1:12">
      <c r="A5791">
        <v>4818180</v>
      </c>
      <c r="B5791">
        <v>2016</v>
      </c>
      <c r="C5791" t="s">
        <v>4102</v>
      </c>
      <c r="D5791" t="s">
        <v>1238</v>
      </c>
      <c r="E5791" t="s">
        <v>1239</v>
      </c>
      <c r="F5791" t="s">
        <v>4101</v>
      </c>
      <c r="G5791" t="s">
        <v>1240</v>
      </c>
      <c r="H5791" s="5">
        <v>7037708</v>
      </c>
      <c r="I5791">
        <f>IFERROR(VLOOKUP(G5791,'NCES Match'!$A$2:$B$1307,2,FALSE),"")</f>
        <v>4818180</v>
      </c>
      <c r="J5791" cm="1">
        <f t="array" ref="J5791">IFERROR(_xlfn.IFS(B5791=2015,H5791/$O$13,B5791=2016,H5791/$O$14,B5791=2017,H5791/$O$15,B5791=2018,H5791/$O$16,B5791=2019,H5791/$O$17,B5791=2020,H5791/$O$18,B5791=2021,H5791/$O$19,B5791=2022,H5791/$O$20),"")</f>
        <v>5.0380622712923344E-3</v>
      </c>
      <c r="K5791" s="3" cm="1">
        <f t="array" ref="K5791">IFERROR(_xlfn.IFS(B5791=2015,J5791*$P$4,B5791=2016,J5791*$P$5,B5791=2017,J5791*$P$6,B5791=2018,J5791*$P$7,B5791=2019,J5791*$P$8,B5791=2020,J5791*$P$9,B5791=2021,J5791*$P$10,B5791=2022,J5791*$P$11),"")</f>
        <v>8441934.5711472891</v>
      </c>
      <c r="L5791" s="3">
        <f t="shared" si="91"/>
        <v>15479642.571147289</v>
      </c>
    </row>
    <row r="5792" spans="1:12">
      <c r="A5792">
        <v>4818180</v>
      </c>
      <c r="B5792">
        <v>2017</v>
      </c>
      <c r="D5792" t="s">
        <v>1238</v>
      </c>
      <c r="E5792" t="s">
        <v>1239</v>
      </c>
      <c r="F5792" t="s">
        <v>4101</v>
      </c>
      <c r="G5792" t="s">
        <v>1240</v>
      </c>
      <c r="H5792" s="5">
        <v>7134994</v>
      </c>
      <c r="I5792">
        <f>IFERROR(VLOOKUP(G5792,'NCES Match'!$A$2:$B$1307,2,FALSE),"")</f>
        <v>4818180</v>
      </c>
      <c r="J5792" cm="1">
        <f t="array" ref="J5792">IFERROR(_xlfn.IFS(B5792=2015,H5792/$O$13,B5792=2016,H5792/$O$14,B5792=2017,H5792/$O$15,B5792=2018,H5792/$O$16,B5792=2019,H5792/$O$17,B5792=2020,H5792/$O$18,B5792=2021,H5792/$O$19,B5792=2022,H5792/$O$20),"")</f>
        <v>4.9191414631937986E-3</v>
      </c>
      <c r="K5792" s="3" cm="1">
        <f t="array" ref="K5792">IFERROR(_xlfn.IFS(B5792=2015,J5792*$P$4,B5792=2016,J5792*$P$5,B5792=2017,J5792*$P$6,B5792=2018,J5792*$P$7,B5792=2019,J5792*$P$8,B5792=2020,J5792*$P$9,B5792=2021,J5792*$P$10,B5792=2022,J5792*$P$11),"")</f>
        <v>8353921.2759787617</v>
      </c>
      <c r="L5792" s="3">
        <f t="shared" si="91"/>
        <v>15488915.275978763</v>
      </c>
    </row>
    <row r="5793" spans="1:12">
      <c r="A5793">
        <v>4818180</v>
      </c>
      <c r="B5793">
        <v>2018</v>
      </c>
      <c r="D5793" t="s">
        <v>1238</v>
      </c>
      <c r="E5793" t="s">
        <v>1239</v>
      </c>
      <c r="F5793" t="s">
        <v>4101</v>
      </c>
      <c r="G5793" t="s">
        <v>1240</v>
      </c>
      <c r="H5793" s="5">
        <v>7244022</v>
      </c>
      <c r="I5793">
        <f>IFERROR(VLOOKUP(G5793,'NCES Match'!$A$2:$B$1307,2,FALSE),"")</f>
        <v>4818180</v>
      </c>
      <c r="J5793" cm="1">
        <f t="array" ref="J5793">IFERROR(_xlfn.IFS(B5793=2015,H5793/$O$13,B5793=2016,H5793/$O$14,B5793=2017,H5793/$O$15,B5793=2018,H5793/$O$16,B5793=2019,H5793/$O$17,B5793=2020,H5793/$O$18,B5793=2021,H5793/$O$19,B5793=2022,H5793/$O$20),"")</f>
        <v>4.727150556631414E-3</v>
      </c>
      <c r="K5793" s="3" cm="1">
        <f t="array" ref="K5793">IFERROR(_xlfn.IFS(B5793=2015,J5793*$P$4,B5793=2016,J5793*$P$5,B5793=2017,J5793*$P$6,B5793=2018,J5793*$P$7,B5793=2019,J5793*$P$8,B5793=2020,J5793*$P$9,B5793=2021,J5793*$P$10,B5793=2022,J5793*$P$11),"")</f>
        <v>8115824.0213097753</v>
      </c>
      <c r="L5793" s="3">
        <f t="shared" si="91"/>
        <v>15359846.021309774</v>
      </c>
    </row>
    <row r="5794" spans="1:12">
      <c r="A5794">
        <v>4818180</v>
      </c>
      <c r="B5794">
        <v>2019</v>
      </c>
      <c r="D5794" t="s">
        <v>1238</v>
      </c>
      <c r="E5794" t="s">
        <v>1239</v>
      </c>
      <c r="F5794" t="s">
        <v>4101</v>
      </c>
      <c r="G5794" t="s">
        <v>1240</v>
      </c>
      <c r="H5794" s="5">
        <v>7254754</v>
      </c>
      <c r="I5794">
        <f>IFERROR(VLOOKUP(G5794,'NCES Match'!$A$2:$B$1307,2,FALSE),"")</f>
        <v>4818180</v>
      </c>
      <c r="J5794" cm="1">
        <f t="array" ref="J5794">IFERROR(_xlfn.IFS(B5794=2015,H5794/$O$13,B5794=2016,H5794/$O$14,B5794=2017,H5794/$O$15,B5794=2018,H5794/$O$16,B5794=2019,H5794/$O$17,B5794=2020,H5794/$O$18,B5794=2021,H5794/$O$19,B5794=2022,H5794/$O$20),"")</f>
        <v>4.5935653310269671E-3</v>
      </c>
      <c r="K5794" s="3" cm="1">
        <f t="array" ref="K5794">IFERROR(_xlfn.IFS(B5794=2015,J5794*$P$4,B5794=2016,J5794*$P$5,B5794=2017,J5794*$P$6,B5794=2018,J5794*$P$7,B5794=2019,J5794*$P$8,B5794=2020,J5794*$P$9,B5794=2021,J5794*$P$10,B5794=2022,J5794*$P$11),"")</f>
        <v>7983276.4790898478</v>
      </c>
      <c r="L5794" s="3">
        <f t="shared" si="91"/>
        <v>15238030.479089849</v>
      </c>
    </row>
    <row r="5795" spans="1:12">
      <c r="A5795">
        <v>4818180</v>
      </c>
      <c r="B5795">
        <v>2020</v>
      </c>
      <c r="D5795" t="s">
        <v>1238</v>
      </c>
      <c r="E5795" t="s">
        <v>1239</v>
      </c>
      <c r="F5795" t="s">
        <v>4230</v>
      </c>
      <c r="G5795" t="s">
        <v>1240</v>
      </c>
      <c r="H5795" s="5">
        <v>8409590</v>
      </c>
      <c r="I5795">
        <f>IFERROR(VLOOKUP(G5795,'NCES Match'!$A$2:$B$1307,2,FALSE),"")</f>
        <v>4818180</v>
      </c>
      <c r="J5795" cm="1">
        <f t="array" ref="J5795">IFERROR(_xlfn.IFS(B5795=2015,H5795/$O$13,B5795=2016,H5795/$O$14,B5795=2017,H5795/$O$15,B5795=2018,H5795/$O$16,B5795=2019,H5795/$O$17,B5795=2020,H5795/$O$18,B5795=2021,H5795/$O$19,B5795=2022,H5795/$O$20),"")</f>
        <v>4.5572204202871513E-3</v>
      </c>
      <c r="K5795" s="3" cm="1">
        <f t="array" ref="K5795">IFERROR(_xlfn.IFS(B5795=2015,J5795*$P$4,B5795=2016,J5795*$P$5,B5795=2017,J5795*$P$6,B5795=2018,J5795*$P$7,B5795=2019,J5795*$P$8,B5795=2020,J5795*$P$9,B5795=2021,J5795*$P$10,B5795=2022,J5795*$P$11),"")</f>
        <v>9606633.474540798</v>
      </c>
      <c r="L5795" s="3">
        <f t="shared" si="91"/>
        <v>18016223.4745408</v>
      </c>
    </row>
    <row r="5796" spans="1:12">
      <c r="A5796">
        <v>4818180</v>
      </c>
      <c r="B5796">
        <v>2021</v>
      </c>
      <c r="D5796" t="s">
        <v>1238</v>
      </c>
      <c r="E5796" t="s">
        <v>1239</v>
      </c>
      <c r="F5796" t="s">
        <v>4101</v>
      </c>
      <c r="G5796" t="s">
        <v>1240</v>
      </c>
      <c r="H5796" s="5">
        <v>9029571.8399999999</v>
      </c>
      <c r="I5796">
        <f>IFERROR(VLOOKUP(G5796,'NCES Match'!$A$2:$B$1307,2,FALSE),"")</f>
        <v>4818180</v>
      </c>
      <c r="J5796" cm="1">
        <f t="array" ref="J5796">IFERROR(_xlfn.IFS(B5796=2015,H5796/$O$13,B5796=2016,H5796/$O$14,B5796=2017,H5796/$O$15,B5796=2018,H5796/$O$16,B5796=2019,H5796/$O$17,B5796=2020,H5796/$O$18,B5796=2021,H5796/$O$19,B5796=2022,H5796/$O$20),"")</f>
        <v>4.619917366629059E-3</v>
      </c>
      <c r="K5796" s="3" cm="1">
        <f t="array" ref="K5796">IFERROR(_xlfn.IFS(B5796=2015,J5796*$P$4,B5796=2016,J5796*$P$5,B5796=2017,J5796*$P$6,B5796=2018,J5796*$P$7,B5796=2019,J5796*$P$8,B5796=2020,J5796*$P$9,B5796=2021,J5796*$P$10,B5796=2022,J5796*$P$11),"")</f>
        <v>9889179.3325257208</v>
      </c>
      <c r="L5796" s="3">
        <f t="shared" si="91"/>
        <v>18918751.172525719</v>
      </c>
    </row>
    <row r="5797" spans="1:12">
      <c r="A5797">
        <v>4818180</v>
      </c>
      <c r="B5797">
        <v>2022</v>
      </c>
      <c r="D5797" t="s">
        <v>1238</v>
      </c>
      <c r="E5797" t="s">
        <v>1239</v>
      </c>
      <c r="F5797" t="s">
        <v>4101</v>
      </c>
      <c r="G5797" t="s">
        <v>1240</v>
      </c>
      <c r="H5797" s="5">
        <v>8272003.4000000004</v>
      </c>
      <c r="I5797">
        <f>IFERROR(VLOOKUP(G5797,'NCES Match'!$A$2:$B$1307,2,FALSE),"")</f>
        <v>4818180</v>
      </c>
      <c r="J5797" cm="1">
        <f t="array" ref="J5797">IFERROR(_xlfn.IFS(B5797=2015,H5797/$O$13,B5797=2016,H5797/$O$14,B5797=2017,H5797/$O$15,B5797=2018,H5797/$O$16,B5797=2019,H5797/$O$17,B5797=2020,H5797/$O$18,B5797=2021,H5797/$O$19,B5797=2022,H5797/$O$20),"")</f>
        <v>3.6333173699061604E-3</v>
      </c>
      <c r="K5797" s="3" cm="1">
        <f t="array" ref="K5797">IFERROR(_xlfn.IFS(B5797=2015,J5797*$P$4,B5797=2016,J5797*$P$5,B5797=2017,J5797*$P$6,B5797=2018,J5797*$P$7,B5797=2019,J5797*$P$8,B5797=2020,J5797*$P$9,B5797=2021,J5797*$P$10,B5797=2022,J5797*$P$11),"")</f>
        <v>7824287.2114975322</v>
      </c>
      <c r="L5797" s="3">
        <f t="shared" si="91"/>
        <v>16096290.611497533</v>
      </c>
    </row>
    <row r="5798" spans="1:12">
      <c r="A5798">
        <v>4818180</v>
      </c>
      <c r="B5798">
        <v>2023</v>
      </c>
      <c r="D5798" t="s">
        <v>1238</v>
      </c>
      <c r="E5798" t="s">
        <v>1239</v>
      </c>
      <c r="F5798" t="s">
        <v>4101</v>
      </c>
      <c r="G5798" t="s">
        <v>1240</v>
      </c>
      <c r="H5798" s="5">
        <v>10058469.58</v>
      </c>
      <c r="I5798">
        <f>IFERROR(VLOOKUP(G5798,'NCES Match'!$A$2:$B$1307,2,FALSE),"")</f>
        <v>4818180</v>
      </c>
      <c r="J5798" t="str" cm="1">
        <f t="array" ref="J5798">IFERROR(_xlfn.IFS(B5798=2015,H5798/$O$13,B5798=2016,H5798/$O$14,B5798=2017,H5798/$O$15,B5798=2018,H5798/$O$16,B5798=2019,H5798/$O$17,B5798=2020,H5798/$O$18,B5798=2021,H5798/$O$19,B5798=2022,H5798/$O$20),"")</f>
        <v/>
      </c>
      <c r="K5798" s="3" t="str" cm="1">
        <f t="array" ref="K5798">IFERROR(_xlfn.IFS(B5798=2015,J5798*$P$4,B5798=2016,J5798*$P$5,B5798=2017,J5798*$P$6,B5798=2018,J5798*$P$7,B5798=2019,J5798*$P$8,B5798=2020,J5798*$P$9,B5798=2021,J5798*$P$10,B5798=2022,J5798*$P$11),"")</f>
        <v/>
      </c>
      <c r="L5798" s="3">
        <f t="shared" si="91"/>
        <v>10058469.58</v>
      </c>
    </row>
    <row r="5799" spans="1:12">
      <c r="A5799">
        <v>4823100</v>
      </c>
      <c r="B5799">
        <v>2015</v>
      </c>
      <c r="C5799" t="s">
        <v>381</v>
      </c>
      <c r="D5799" t="s">
        <v>1643</v>
      </c>
      <c r="E5799" t="s">
        <v>1644</v>
      </c>
      <c r="G5799" t="s">
        <v>1645</v>
      </c>
      <c r="H5799" s="5">
        <v>594726.25</v>
      </c>
      <c r="I5799">
        <f>IFERROR(VLOOKUP(G5799,'NCES Match'!$A$2:$B$1307,2,FALSE),"")</f>
        <v>4823100</v>
      </c>
      <c r="J5799" cm="1">
        <f t="array" ref="J5799">IFERROR(_xlfn.IFS(B5799=2015,H5799/$O$13,B5799=2016,H5799/$O$14,B5799=2017,H5799/$O$15,B5799=2018,H5799/$O$16,B5799=2019,H5799/$O$17,B5799=2020,H5799/$O$18,B5799=2021,H5799/$O$19,B5799=2022,H5799/$O$20),"")</f>
        <v>4.6591077858583354E-4</v>
      </c>
      <c r="K5799" s="3" cm="1">
        <f t="array" ref="K5799">IFERROR(_xlfn.IFS(B5799=2015,J5799*$P$4,B5799=2016,J5799*$P$5,B5799=2017,J5799*$P$6,B5799=2018,J5799*$P$7,B5799=2019,J5799*$P$8,B5799=2020,J5799*$P$9,B5799=2021,J5799*$P$10,B5799=2022,J5799*$P$11),"")</f>
        <v>741489.07800791599</v>
      </c>
      <c r="L5799" s="3">
        <f t="shared" si="91"/>
        <v>1336215.328007916</v>
      </c>
    </row>
    <row r="5800" spans="1:12">
      <c r="A5800">
        <v>4823100</v>
      </c>
      <c r="B5800">
        <v>2016</v>
      </c>
      <c r="C5800" t="s">
        <v>4102</v>
      </c>
      <c r="D5800" t="s">
        <v>1643</v>
      </c>
      <c r="E5800" t="s">
        <v>1644</v>
      </c>
      <c r="F5800" t="s">
        <v>4101</v>
      </c>
      <c r="G5800" t="s">
        <v>1645</v>
      </c>
      <c r="H5800" s="5">
        <v>617580</v>
      </c>
      <c r="I5800">
        <f>IFERROR(VLOOKUP(G5800,'NCES Match'!$A$2:$B$1307,2,FALSE),"")</f>
        <v>4823100</v>
      </c>
      <c r="J5800" cm="1">
        <f t="array" ref="J5800">IFERROR(_xlfn.IFS(B5800=2015,H5800/$O$13,B5800=2016,H5800/$O$14,B5800=2017,H5800/$O$15,B5800=2018,H5800/$O$16,B5800=2019,H5800/$O$17,B5800=2020,H5800/$O$18,B5800=2021,H5800/$O$19,B5800=2022,H5800/$O$20),"")</f>
        <v>4.4210508556261779E-4</v>
      </c>
      <c r="K5800" s="3" cm="1">
        <f t="array" ref="K5800">IFERROR(_xlfn.IFS(B5800=2015,J5800*$P$4,B5800=2016,J5800*$P$5,B5800=2017,J5800*$P$6,B5800=2018,J5800*$P$7,B5800=2019,J5800*$P$8,B5800=2020,J5800*$P$9,B5800=2021,J5800*$P$10,B5800=2022,J5800*$P$11),"")</f>
        <v>740805.09626843606</v>
      </c>
      <c r="L5800" s="3">
        <f t="shared" si="91"/>
        <v>1358385.0962684359</v>
      </c>
    </row>
    <row r="5801" spans="1:12">
      <c r="A5801">
        <v>4823100</v>
      </c>
      <c r="B5801">
        <v>2017</v>
      </c>
      <c r="D5801" t="s">
        <v>1643</v>
      </c>
      <c r="E5801" t="s">
        <v>1644</v>
      </c>
      <c r="F5801" t="s">
        <v>4101</v>
      </c>
      <c r="G5801" t="s">
        <v>1645</v>
      </c>
      <c r="H5801" s="5">
        <v>601168</v>
      </c>
      <c r="I5801">
        <f>IFERROR(VLOOKUP(G5801,'NCES Match'!$A$2:$B$1307,2,FALSE),"")</f>
        <v>4823100</v>
      </c>
      <c r="J5801" cm="1">
        <f t="array" ref="J5801">IFERROR(_xlfn.IFS(B5801=2015,H5801/$O$13,B5801=2016,H5801/$O$14,B5801=2017,H5801/$O$15,B5801=2018,H5801/$O$16,B5801=2019,H5801/$O$17,B5801=2020,H5801/$O$18,B5801=2021,H5801/$O$19,B5801=2022,H5801/$O$20),"")</f>
        <v>4.1446852445079695E-4</v>
      </c>
      <c r="K5801" s="3" cm="1">
        <f t="array" ref="K5801">IFERROR(_xlfn.IFS(B5801=2015,J5801*$P$4,B5801=2016,J5801*$P$5,B5801=2017,J5801*$P$6,B5801=2018,J5801*$P$7,B5801=2019,J5801*$P$8,B5801=2020,J5801*$P$9,B5801=2021,J5801*$P$10,B5801=2022,J5801*$P$11),"")</f>
        <v>703870.26893611962</v>
      </c>
      <c r="L5801" s="3">
        <f t="shared" si="91"/>
        <v>1305038.2689361195</v>
      </c>
    </row>
    <row r="5802" spans="1:12">
      <c r="A5802">
        <v>4823100</v>
      </c>
      <c r="B5802">
        <v>2018</v>
      </c>
      <c r="D5802" t="s">
        <v>1643</v>
      </c>
      <c r="E5802" t="s">
        <v>1644</v>
      </c>
      <c r="F5802" t="s">
        <v>4101</v>
      </c>
      <c r="G5802" t="s">
        <v>1645</v>
      </c>
      <c r="H5802" s="5">
        <v>551623</v>
      </c>
      <c r="I5802">
        <f>IFERROR(VLOOKUP(G5802,'NCES Match'!$A$2:$B$1307,2,FALSE),"")</f>
        <v>4823100</v>
      </c>
      <c r="J5802" cm="1">
        <f t="array" ref="J5802">IFERROR(_xlfn.IFS(B5802=2015,H5802/$O$13,B5802=2016,H5802/$O$14,B5802=2017,H5802/$O$15,B5802=2018,H5802/$O$16,B5802=2019,H5802/$O$17,B5802=2020,H5802/$O$18,B5802=2021,H5802/$O$19,B5802=2022,H5802/$O$20),"")</f>
        <v>3.599664622085204E-4</v>
      </c>
      <c r="K5802" s="3" cm="1">
        <f t="array" ref="K5802">IFERROR(_xlfn.IFS(B5802=2015,J5802*$P$4,B5802=2016,J5802*$P$5,B5802=2017,J5802*$P$6,B5802=2018,J5802*$P$7,B5802=2019,J5802*$P$8,B5802=2020,J5802*$P$9,B5802=2021,J5802*$P$10,B5802=2022,J5802*$P$11),"")</f>
        <v>618009.60766090464</v>
      </c>
      <c r="L5802" s="3">
        <f t="shared" si="91"/>
        <v>1169632.6076609045</v>
      </c>
    </row>
    <row r="5803" spans="1:12">
      <c r="A5803">
        <v>4823100</v>
      </c>
      <c r="B5803">
        <v>2019</v>
      </c>
      <c r="D5803" t="s">
        <v>1643</v>
      </c>
      <c r="E5803" t="s">
        <v>1644</v>
      </c>
      <c r="F5803" t="s">
        <v>4101</v>
      </c>
      <c r="G5803" t="s">
        <v>1645</v>
      </c>
      <c r="H5803" s="5">
        <v>573958</v>
      </c>
      <c r="I5803">
        <f>IFERROR(VLOOKUP(G5803,'NCES Match'!$A$2:$B$1307,2,FALSE),"")</f>
        <v>4823100</v>
      </c>
      <c r="J5803" cm="1">
        <f t="array" ref="J5803">IFERROR(_xlfn.IFS(B5803=2015,H5803/$O$13,B5803=2016,H5803/$O$14,B5803=2017,H5803/$O$15,B5803=2018,H5803/$O$16,B5803=2019,H5803/$O$17,B5803=2020,H5803/$O$18,B5803=2021,H5803/$O$19,B5803=2022,H5803/$O$20),"")</f>
        <v>3.6341874173343109E-4</v>
      </c>
      <c r="K5803" s="3" cm="1">
        <f t="array" ref="K5803">IFERROR(_xlfn.IFS(B5803=2015,J5803*$P$4,B5803=2016,J5803*$P$5,B5803=2017,J5803*$P$6,B5803=2018,J5803*$P$7,B5803=2019,J5803*$P$8,B5803=2020,J5803*$P$9,B5803=2021,J5803*$P$10,B5803=2022,J5803*$P$11),"")</f>
        <v>631594.86887983396</v>
      </c>
      <c r="L5803" s="3">
        <f t="shared" si="91"/>
        <v>1205552.868879834</v>
      </c>
    </row>
    <row r="5804" spans="1:12">
      <c r="A5804">
        <v>4823100</v>
      </c>
      <c r="B5804">
        <v>2020</v>
      </c>
      <c r="D5804" t="s">
        <v>1643</v>
      </c>
      <c r="E5804" t="s">
        <v>1644</v>
      </c>
      <c r="F5804" t="s">
        <v>4230</v>
      </c>
      <c r="G5804" t="s">
        <v>1645</v>
      </c>
      <c r="H5804" s="5">
        <v>729770</v>
      </c>
      <c r="I5804">
        <f>IFERROR(VLOOKUP(G5804,'NCES Match'!$A$2:$B$1307,2,FALSE),"")</f>
        <v>4823100</v>
      </c>
      <c r="J5804" cm="1">
        <f t="array" ref="J5804">IFERROR(_xlfn.IFS(B5804=2015,H5804/$O$13,B5804=2016,H5804/$O$14,B5804=2017,H5804/$O$15,B5804=2018,H5804/$O$16,B5804=2019,H5804/$O$17,B5804=2020,H5804/$O$18,B5804=2021,H5804/$O$19,B5804=2022,H5804/$O$20),"")</f>
        <v>3.9546788203859569E-4</v>
      </c>
      <c r="K5804" s="3" cm="1">
        <f t="array" ref="K5804">IFERROR(_xlfn.IFS(B5804=2015,J5804*$P$4,B5804=2016,J5804*$P$5,B5804=2017,J5804*$P$6,B5804=2018,J5804*$P$7,B5804=2019,J5804*$P$8,B5804=2020,J5804*$P$9,B5804=2021,J5804*$P$10,B5804=2022,J5804*$P$11),"")</f>
        <v>833647.40857944766</v>
      </c>
      <c r="L5804" s="3">
        <f t="shared" si="91"/>
        <v>1563417.4085794478</v>
      </c>
    </row>
    <row r="5805" spans="1:12">
      <c r="A5805">
        <v>4823100</v>
      </c>
      <c r="B5805">
        <v>2021</v>
      </c>
      <c r="D5805" t="s">
        <v>1643</v>
      </c>
      <c r="E5805" t="s">
        <v>1644</v>
      </c>
      <c r="F5805" t="s">
        <v>4101</v>
      </c>
      <c r="G5805" t="s">
        <v>1645</v>
      </c>
      <c r="H5805" s="5">
        <v>797875.3</v>
      </c>
      <c r="I5805">
        <f>IFERROR(VLOOKUP(G5805,'NCES Match'!$A$2:$B$1307,2,FALSE),"")</f>
        <v>4823100</v>
      </c>
      <c r="J5805" cm="1">
        <f t="array" ref="J5805">IFERROR(_xlfn.IFS(B5805=2015,H5805/$O$13,B5805=2016,H5805/$O$14,B5805=2017,H5805/$O$15,B5805=2018,H5805/$O$16,B5805=2019,H5805/$O$17,B5805=2020,H5805/$O$18,B5805=2021,H5805/$O$19,B5805=2022,H5805/$O$20),"")</f>
        <v>4.0822732463850368E-4</v>
      </c>
      <c r="K5805" s="3" cm="1">
        <f t="array" ref="K5805">IFERROR(_xlfn.IFS(B5805=2015,J5805*$P$4,B5805=2016,J5805*$P$5,B5805=2017,J5805*$P$6,B5805=2018,J5805*$P$7,B5805=2019,J5805*$P$8,B5805=2020,J5805*$P$9,B5805=2021,J5805*$P$10,B5805=2022,J5805*$P$11),"")</f>
        <v>873832.34404752904</v>
      </c>
      <c r="L5805" s="3">
        <f t="shared" si="91"/>
        <v>1671707.644047529</v>
      </c>
    </row>
    <row r="5806" spans="1:12">
      <c r="A5806">
        <v>4823100</v>
      </c>
      <c r="B5806">
        <v>2022</v>
      </c>
      <c r="D5806" t="s">
        <v>1643</v>
      </c>
      <c r="E5806" t="s">
        <v>1644</v>
      </c>
      <c r="F5806" t="s">
        <v>4101</v>
      </c>
      <c r="G5806" t="s">
        <v>1645</v>
      </c>
      <c r="H5806" s="5">
        <v>1296660.6200000001</v>
      </c>
      <c r="I5806">
        <f>IFERROR(VLOOKUP(G5806,'NCES Match'!$A$2:$B$1307,2,FALSE),"")</f>
        <v>4823100</v>
      </c>
      <c r="J5806" cm="1">
        <f t="array" ref="J5806">IFERROR(_xlfn.IFS(B5806=2015,H5806/$O$13,B5806=2016,H5806/$O$14,B5806=2017,H5806/$O$15,B5806=2018,H5806/$O$16,B5806=2019,H5806/$O$17,B5806=2020,H5806/$O$18,B5806=2021,H5806/$O$19,B5806=2022,H5806/$O$20),"")</f>
        <v>5.6953307750324329E-4</v>
      </c>
      <c r="K5806" s="3" cm="1">
        <f t="array" ref="K5806">IFERROR(_xlfn.IFS(B5806=2015,J5806*$P$4,B5806=2016,J5806*$P$5,B5806=2017,J5806*$P$6,B5806=2018,J5806*$P$7,B5806=2019,J5806*$P$8,B5806=2020,J5806*$P$9,B5806=2021,J5806*$P$10,B5806=2022,J5806*$P$11),"")</f>
        <v>1226479.8037581153</v>
      </c>
      <c r="L5806" s="3">
        <f t="shared" si="91"/>
        <v>2523140.4237581156</v>
      </c>
    </row>
    <row r="5807" spans="1:12">
      <c r="A5807">
        <v>4823100</v>
      </c>
      <c r="B5807">
        <v>2023</v>
      </c>
      <c r="D5807" t="s">
        <v>1643</v>
      </c>
      <c r="E5807" t="s">
        <v>1644</v>
      </c>
      <c r="F5807" t="s">
        <v>4101</v>
      </c>
      <c r="G5807" t="s">
        <v>1645</v>
      </c>
      <c r="H5807" s="5">
        <v>1270806.21</v>
      </c>
      <c r="I5807">
        <f>IFERROR(VLOOKUP(G5807,'NCES Match'!$A$2:$B$1307,2,FALSE),"")</f>
        <v>4823100</v>
      </c>
      <c r="J5807" t="str" cm="1">
        <f t="array" ref="J5807">IFERROR(_xlfn.IFS(B5807=2015,H5807/$O$13,B5807=2016,H5807/$O$14,B5807=2017,H5807/$O$15,B5807=2018,H5807/$O$16,B5807=2019,H5807/$O$17,B5807=2020,H5807/$O$18,B5807=2021,H5807/$O$19,B5807=2022,H5807/$O$20),"")</f>
        <v/>
      </c>
      <c r="K5807" s="3" t="str" cm="1">
        <f t="array" ref="K5807">IFERROR(_xlfn.IFS(B5807=2015,J5807*$P$4,B5807=2016,J5807*$P$5,B5807=2017,J5807*$P$6,B5807=2018,J5807*$P$7,B5807=2019,J5807*$P$8,B5807=2020,J5807*$P$9,B5807=2021,J5807*$P$10,B5807=2022,J5807*$P$11),"")</f>
        <v/>
      </c>
      <c r="L5807" s="3">
        <f t="shared" si="91"/>
        <v>1270806.21</v>
      </c>
    </row>
    <row r="5808" spans="1:12">
      <c r="A5808">
        <v>4829670</v>
      </c>
      <c r="B5808">
        <v>2015</v>
      </c>
      <c r="C5808" t="s">
        <v>381</v>
      </c>
      <c r="D5808" t="s">
        <v>2175</v>
      </c>
      <c r="E5808" t="s">
        <v>2176</v>
      </c>
      <c r="G5808" t="s">
        <v>2177</v>
      </c>
      <c r="H5808" s="5">
        <v>4272990.82</v>
      </c>
      <c r="I5808">
        <f>IFERROR(VLOOKUP(G5808,'NCES Match'!$A$2:$B$1307,2,FALSE),"")</f>
        <v>4829670</v>
      </c>
      <c r="J5808" cm="1">
        <f t="array" ref="J5808">IFERROR(_xlfn.IFS(B5808=2015,H5808/$O$13,B5808=2016,H5808/$O$14,B5808=2017,H5808/$O$15,B5808=2018,H5808/$O$16,B5808=2019,H5808/$O$17,B5808=2020,H5808/$O$18,B5808=2021,H5808/$O$19,B5808=2022,H5808/$O$20),"")</f>
        <v>3.34747706165033E-3</v>
      </c>
      <c r="K5808" s="3" cm="1">
        <f t="array" ref="K5808">IFERROR(_xlfn.IFS(B5808=2015,J5808*$P$4,B5808=2016,J5808*$P$5,B5808=2017,J5808*$P$6,B5808=2018,J5808*$P$7,B5808=2019,J5808*$P$8,B5808=2020,J5808*$P$9,B5808=2021,J5808*$P$10,B5808=2022,J5808*$P$11),"")</f>
        <v>5327452.7960689291</v>
      </c>
      <c r="L5808" s="3">
        <f t="shared" si="91"/>
        <v>9600443.6160689294</v>
      </c>
    </row>
    <row r="5809" spans="1:12">
      <c r="A5809">
        <v>4829670</v>
      </c>
      <c r="B5809">
        <v>2016</v>
      </c>
      <c r="C5809" t="s">
        <v>4102</v>
      </c>
      <c r="D5809" t="s">
        <v>2175</v>
      </c>
      <c r="E5809" t="s">
        <v>2176</v>
      </c>
      <c r="F5809" t="s">
        <v>4101</v>
      </c>
      <c r="G5809" t="s">
        <v>2177</v>
      </c>
      <c r="H5809" s="5">
        <v>4372075</v>
      </c>
      <c r="I5809">
        <f>IFERROR(VLOOKUP(G5809,'NCES Match'!$A$2:$B$1307,2,FALSE),"")</f>
        <v>4829670</v>
      </c>
      <c r="J5809" cm="1">
        <f t="array" ref="J5809">IFERROR(_xlfn.IFS(B5809=2015,H5809/$O$13,B5809=2016,H5809/$O$14,B5809=2017,H5809/$O$15,B5809=2018,H5809/$O$16,B5809=2019,H5809/$O$17,B5809=2020,H5809/$O$18,B5809=2021,H5809/$O$19,B5809=2022,H5809/$O$20),"")</f>
        <v>3.1298238154752133E-3</v>
      </c>
      <c r="K5809" s="3" cm="1">
        <f t="array" ref="K5809">IFERROR(_xlfn.IFS(B5809=2015,J5809*$P$4,B5809=2016,J5809*$P$5,B5809=2017,J5809*$P$6,B5809=2018,J5809*$P$7,B5809=2019,J5809*$P$8,B5809=2020,J5809*$P$9,B5809=2021,J5809*$P$10,B5809=2022,J5809*$P$11),"")</f>
        <v>5244430.5859448537</v>
      </c>
      <c r="L5809" s="3">
        <f t="shared" si="91"/>
        <v>9616505.5859448537</v>
      </c>
    </row>
    <row r="5810" spans="1:12">
      <c r="A5810">
        <v>4829670</v>
      </c>
      <c r="B5810">
        <v>2017</v>
      </c>
      <c r="D5810" t="s">
        <v>2175</v>
      </c>
      <c r="E5810" t="s">
        <v>2176</v>
      </c>
      <c r="F5810" t="s">
        <v>4101</v>
      </c>
      <c r="G5810" t="s">
        <v>2177</v>
      </c>
      <c r="H5810" s="5">
        <v>4365626</v>
      </c>
      <c r="I5810">
        <f>IFERROR(VLOOKUP(G5810,'NCES Match'!$A$2:$B$1307,2,FALSE),"")</f>
        <v>4829670</v>
      </c>
      <c r="J5810" cm="1">
        <f t="array" ref="J5810">IFERROR(_xlfn.IFS(B5810=2015,H5810/$O$13,B5810=2016,H5810/$O$14,B5810=2017,H5810/$O$15,B5810=2018,H5810/$O$16,B5810=2019,H5810/$O$17,B5810=2020,H5810/$O$18,B5810=2021,H5810/$O$19,B5810=2022,H5810/$O$20),"")</f>
        <v>3.0098318049597366E-3</v>
      </c>
      <c r="K5810" s="3" cm="1">
        <f t="array" ref="K5810">IFERROR(_xlfn.IFS(B5810=2015,J5810*$P$4,B5810=2016,J5810*$P$5,B5810=2017,J5810*$P$6,B5810=2018,J5810*$P$7,B5810=2019,J5810*$P$8,B5810=2020,J5810*$P$9,B5810=2021,J5810*$P$10,B5810=2022,J5810*$P$11),"")</f>
        <v>5111440.3073592018</v>
      </c>
      <c r="L5810" s="3">
        <f t="shared" si="91"/>
        <v>9477066.3073592018</v>
      </c>
    </row>
    <row r="5811" spans="1:12">
      <c r="A5811">
        <v>4829670</v>
      </c>
      <c r="B5811">
        <v>2018</v>
      </c>
      <c r="D5811" t="s">
        <v>2175</v>
      </c>
      <c r="E5811" t="s">
        <v>2176</v>
      </c>
      <c r="F5811" t="s">
        <v>4101</v>
      </c>
      <c r="G5811" t="s">
        <v>2177</v>
      </c>
      <c r="H5811" s="5">
        <v>4165613</v>
      </c>
      <c r="I5811">
        <f>IFERROR(VLOOKUP(G5811,'NCES Match'!$A$2:$B$1307,2,FALSE),"")</f>
        <v>4829670</v>
      </c>
      <c r="J5811" cm="1">
        <f t="array" ref="J5811">IFERROR(_xlfn.IFS(B5811=2015,H5811/$O$13,B5811=2016,H5811/$O$14,B5811=2017,H5811/$O$15,B5811=2018,H5811/$O$16,B5811=2019,H5811/$O$17,B5811=2020,H5811/$O$18,B5811=2021,H5811/$O$19,B5811=2022,H5811/$O$20),"")</f>
        <v>2.7183075661091384E-3</v>
      </c>
      <c r="K5811" s="3" cm="1">
        <f t="array" ref="K5811">IFERROR(_xlfn.IFS(B5811=2015,J5811*$P$4,B5811=2016,J5811*$P$5,B5811=2017,J5811*$P$6,B5811=2018,J5811*$P$7,B5811=2019,J5811*$P$8,B5811=2020,J5811*$P$9,B5811=2021,J5811*$P$10,B5811=2022,J5811*$P$11),"")</f>
        <v>4666935.3087111376</v>
      </c>
      <c r="L5811" s="3">
        <f t="shared" si="91"/>
        <v>8832548.3087111376</v>
      </c>
    </row>
    <row r="5812" spans="1:12">
      <c r="A5812">
        <v>4829670</v>
      </c>
      <c r="B5812">
        <v>2019</v>
      </c>
      <c r="D5812" t="s">
        <v>2175</v>
      </c>
      <c r="E5812" t="s">
        <v>2176</v>
      </c>
      <c r="F5812" t="s">
        <v>4101</v>
      </c>
      <c r="G5812" t="s">
        <v>2177</v>
      </c>
      <c r="H5812" s="5">
        <v>4510450</v>
      </c>
      <c r="I5812">
        <f>IFERROR(VLOOKUP(G5812,'NCES Match'!$A$2:$B$1307,2,FALSE),"")</f>
        <v>4829670</v>
      </c>
      <c r="J5812" cm="1">
        <f t="array" ref="J5812">IFERROR(_xlfn.IFS(B5812=2015,H5812/$O$13,B5812=2016,H5812/$O$14,B5812=2017,H5812/$O$15,B5812=2018,H5812/$O$16,B5812=2019,H5812/$O$17,B5812=2020,H5812/$O$18,B5812=2021,H5812/$O$19,B5812=2022,H5812/$O$20),"")</f>
        <v>2.8559268511834566E-3</v>
      </c>
      <c r="K5812" s="3" cm="1">
        <f t="array" ref="K5812">IFERROR(_xlfn.IFS(B5812=2015,J5812*$P$4,B5812=2016,J5812*$P$5,B5812=2017,J5812*$P$6,B5812=2018,J5812*$P$7,B5812=2019,J5812*$P$8,B5812=2020,J5812*$P$9,B5812=2021,J5812*$P$10,B5812=2022,J5812*$P$11),"")</f>
        <v>4963389.4402361279</v>
      </c>
      <c r="L5812" s="3">
        <f t="shared" si="91"/>
        <v>9473839.4402361289</v>
      </c>
    </row>
    <row r="5813" spans="1:12">
      <c r="A5813">
        <v>4829670</v>
      </c>
      <c r="B5813">
        <v>2020</v>
      </c>
      <c r="D5813" t="s">
        <v>2175</v>
      </c>
      <c r="E5813" t="s">
        <v>2176</v>
      </c>
      <c r="F5813" t="s">
        <v>4230</v>
      </c>
      <c r="G5813" t="s">
        <v>2177</v>
      </c>
      <c r="H5813" s="5">
        <v>5324793</v>
      </c>
      <c r="I5813">
        <f>IFERROR(VLOOKUP(G5813,'NCES Match'!$A$2:$B$1307,2,FALSE),"")</f>
        <v>4829670</v>
      </c>
      <c r="J5813" cm="1">
        <f t="array" ref="J5813">IFERROR(_xlfn.IFS(B5813=2015,H5813/$O$13,B5813=2016,H5813/$O$14,B5813=2017,H5813/$O$15,B5813=2018,H5813/$O$16,B5813=2019,H5813/$O$17,B5813=2020,H5813/$O$18,B5813=2021,H5813/$O$19,B5813=2022,H5813/$O$20),"")</f>
        <v>2.8855455965632187E-3</v>
      </c>
      <c r="K5813" s="3" cm="1">
        <f t="array" ref="K5813">IFERROR(_xlfn.IFS(B5813=2015,J5813*$P$4,B5813=2016,J5813*$P$5,B5813=2017,J5813*$P$6,B5813=2018,J5813*$P$7,B5813=2019,J5813*$P$8,B5813=2020,J5813*$P$9,B5813=2021,J5813*$P$10,B5813=2022,J5813*$P$11),"")</f>
        <v>6082738.2403661199</v>
      </c>
      <c r="L5813" s="3">
        <f t="shared" si="91"/>
        <v>11407531.24036612</v>
      </c>
    </row>
    <row r="5814" spans="1:12">
      <c r="A5814">
        <v>4829670</v>
      </c>
      <c r="B5814">
        <v>2021</v>
      </c>
      <c r="D5814" t="s">
        <v>2175</v>
      </c>
      <c r="E5814" t="s">
        <v>2176</v>
      </c>
      <c r="F5814" t="s">
        <v>4230</v>
      </c>
      <c r="G5814" t="s">
        <v>2177</v>
      </c>
      <c r="H5814" s="5">
        <v>5718022.6699999999</v>
      </c>
      <c r="I5814">
        <f>IFERROR(VLOOKUP(G5814,'NCES Match'!$A$2:$B$1307,2,FALSE),"")</f>
        <v>4829670</v>
      </c>
      <c r="J5814" cm="1">
        <f t="array" ref="J5814">IFERROR(_xlfn.IFS(B5814=2015,H5814/$O$13,B5814=2016,H5814/$O$14,B5814=2017,H5814/$O$15,B5814=2018,H5814/$O$16,B5814=2019,H5814/$O$17,B5814=2020,H5814/$O$18,B5814=2021,H5814/$O$19,B5814=2022,H5814/$O$20),"")</f>
        <v>2.92558636267649E-3</v>
      </c>
      <c r="K5814" s="3" cm="1">
        <f t="array" ref="K5814">IFERROR(_xlfn.IFS(B5814=2015,J5814*$P$4,B5814=2016,J5814*$P$5,B5814=2017,J5814*$P$6,B5814=2018,J5814*$P$7,B5814=2019,J5814*$P$8,B5814=2020,J5814*$P$9,B5814=2021,J5814*$P$10,B5814=2022,J5814*$P$11),"")</f>
        <v>6262373.5225830525</v>
      </c>
      <c r="L5814" s="3">
        <f t="shared" si="91"/>
        <v>11980396.192583052</v>
      </c>
    </row>
    <row r="5815" spans="1:12">
      <c r="A5815">
        <v>4829670</v>
      </c>
      <c r="B5815">
        <v>2022</v>
      </c>
      <c r="D5815" t="s">
        <v>2175</v>
      </c>
      <c r="E5815" t="s">
        <v>2176</v>
      </c>
      <c r="F5815" t="s">
        <v>4101</v>
      </c>
      <c r="G5815" t="s">
        <v>2177</v>
      </c>
      <c r="H5815" s="5">
        <v>8558123.4600000009</v>
      </c>
      <c r="I5815">
        <f>IFERROR(VLOOKUP(G5815,'NCES Match'!$A$2:$B$1307,2,FALSE),"")</f>
        <v>4829670</v>
      </c>
      <c r="J5815" cm="1">
        <f t="array" ref="J5815">IFERROR(_xlfn.IFS(B5815=2015,H5815/$O$13,B5815=2016,H5815/$O$14,B5815=2017,H5815/$O$15,B5815=2018,H5815/$O$16,B5815=2019,H5815/$O$17,B5815=2020,H5815/$O$18,B5815=2021,H5815/$O$19,B5815=2022,H5815/$O$20),"")</f>
        <v>3.7589900677530443E-3</v>
      </c>
      <c r="K5815" s="3" cm="1">
        <f t="array" ref="K5815">IFERROR(_xlfn.IFS(B5815=2015,J5815*$P$4,B5815=2016,J5815*$P$5,B5815=2017,J5815*$P$6,B5815=2018,J5815*$P$7,B5815=2019,J5815*$P$8,B5815=2020,J5815*$P$9,B5815=2021,J5815*$P$10,B5815=2022,J5815*$P$11),"")</f>
        <v>8094921.2306289691</v>
      </c>
      <c r="L5815" s="3">
        <f t="shared" si="91"/>
        <v>16653044.69062897</v>
      </c>
    </row>
    <row r="5816" spans="1:12">
      <c r="A5816">
        <v>4829670</v>
      </c>
      <c r="B5816">
        <v>2023</v>
      </c>
      <c r="D5816" t="s">
        <v>2175</v>
      </c>
      <c r="E5816" t="s">
        <v>2176</v>
      </c>
      <c r="F5816" t="s">
        <v>4101</v>
      </c>
      <c r="G5816" t="s">
        <v>2177</v>
      </c>
      <c r="H5816" s="5">
        <v>7064062.21</v>
      </c>
      <c r="I5816">
        <f>IFERROR(VLOOKUP(G5816,'NCES Match'!$A$2:$B$1307,2,FALSE),"")</f>
        <v>4829670</v>
      </c>
      <c r="J5816" t="str" cm="1">
        <f t="array" ref="J5816">IFERROR(_xlfn.IFS(B5816=2015,H5816/$O$13,B5816=2016,H5816/$O$14,B5816=2017,H5816/$O$15,B5816=2018,H5816/$O$16,B5816=2019,H5816/$O$17,B5816=2020,H5816/$O$18,B5816=2021,H5816/$O$19,B5816=2022,H5816/$O$20),"")</f>
        <v/>
      </c>
      <c r="K5816" s="3" t="str" cm="1">
        <f t="array" ref="K5816">IFERROR(_xlfn.IFS(B5816=2015,J5816*$P$4,B5816=2016,J5816*$P$5,B5816=2017,J5816*$P$6,B5816=2018,J5816*$P$7,B5816=2019,J5816*$P$8,B5816=2020,J5816*$P$9,B5816=2021,J5816*$P$10,B5816=2022,J5816*$P$11),"")</f>
        <v/>
      </c>
      <c r="L5816" s="3">
        <f t="shared" si="91"/>
        <v>7064062.21</v>
      </c>
    </row>
    <row r="5817" spans="1:12">
      <c r="A5817">
        <v>4830250</v>
      </c>
      <c r="B5817">
        <v>2015</v>
      </c>
      <c r="C5817" t="s">
        <v>381</v>
      </c>
      <c r="D5817" t="s">
        <v>2217</v>
      </c>
      <c r="E5817" t="s">
        <v>2218</v>
      </c>
      <c r="G5817" t="s">
        <v>2219</v>
      </c>
      <c r="H5817" s="5">
        <v>1291535.98</v>
      </c>
      <c r="I5817">
        <f>IFERROR(VLOOKUP(G5817,'NCES Match'!$A$2:$B$1307,2,FALSE),"")</f>
        <v>4830250</v>
      </c>
      <c r="J5817" cm="1">
        <f t="array" ref="J5817">IFERROR(_xlfn.IFS(B5817=2015,H5817/$O$13,B5817=2016,H5817/$O$14,B5817=2017,H5817/$O$15,B5817=2018,H5817/$O$16,B5817=2019,H5817/$O$17,B5817=2020,H5817/$O$18,B5817=2021,H5817/$O$19,B5817=2022,H5817/$O$20),"")</f>
        <v>1.011794138922601E-3</v>
      </c>
      <c r="K5817" s="3" cm="1">
        <f t="array" ref="K5817">IFERROR(_xlfn.IFS(B5817=2015,J5817*$P$4,B5817=2016,J5817*$P$5,B5817=2017,J5817*$P$6,B5817=2018,J5817*$P$7,B5817=2019,J5817*$P$8,B5817=2020,J5817*$P$9,B5817=2021,J5817*$P$10,B5817=2022,J5817*$P$11),"")</f>
        <v>1610253.1593724845</v>
      </c>
      <c r="L5817" s="3">
        <f t="shared" si="91"/>
        <v>2901789.1393724848</v>
      </c>
    </row>
    <row r="5818" spans="1:12">
      <c r="A5818">
        <v>4830250</v>
      </c>
      <c r="B5818">
        <v>2016</v>
      </c>
      <c r="C5818" t="s">
        <v>4102</v>
      </c>
      <c r="D5818" t="s">
        <v>2217</v>
      </c>
      <c r="E5818" t="s">
        <v>2218</v>
      </c>
      <c r="F5818" t="s">
        <v>4101</v>
      </c>
      <c r="G5818" t="s">
        <v>2219</v>
      </c>
      <c r="H5818" s="5">
        <v>1337428</v>
      </c>
      <c r="I5818">
        <f>IFERROR(VLOOKUP(G5818,'NCES Match'!$A$2:$B$1307,2,FALSE),"")</f>
        <v>4830250</v>
      </c>
      <c r="J5818" cm="1">
        <f t="array" ref="J5818">IFERROR(_xlfn.IFS(B5818=2015,H5818/$O$13,B5818=2016,H5818/$O$14,B5818=2017,H5818/$O$15,B5818=2018,H5818/$O$16,B5818=2019,H5818/$O$17,B5818=2020,H5818/$O$18,B5818=2021,H5818/$O$19,B5818=2022,H5818/$O$20),"")</f>
        <v>9.5742044815868524E-4</v>
      </c>
      <c r="K5818" s="3" cm="1">
        <f t="array" ref="K5818">IFERROR(_xlfn.IFS(B5818=2015,J5818*$P$4,B5818=2016,J5818*$P$5,B5818=2017,J5818*$P$6,B5818=2018,J5818*$P$7,B5818=2019,J5818*$P$8,B5818=2020,J5818*$P$9,B5818=2021,J5818*$P$10,B5818=2022,J5818*$P$11),"")</f>
        <v>1604283.620408857</v>
      </c>
      <c r="L5818" s="3">
        <f t="shared" si="91"/>
        <v>2941711.6204088572</v>
      </c>
    </row>
    <row r="5819" spans="1:12">
      <c r="A5819">
        <v>4830250</v>
      </c>
      <c r="B5819">
        <v>2017</v>
      </c>
      <c r="D5819" t="s">
        <v>2217</v>
      </c>
      <c r="E5819" t="s">
        <v>2218</v>
      </c>
      <c r="F5819" t="s">
        <v>4101</v>
      </c>
      <c r="G5819" t="s">
        <v>2219</v>
      </c>
      <c r="H5819" s="5">
        <v>1443786</v>
      </c>
      <c r="I5819">
        <f>IFERROR(VLOOKUP(G5819,'NCES Match'!$A$2:$B$1307,2,FALSE),"")</f>
        <v>4830250</v>
      </c>
      <c r="J5819" cm="1">
        <f t="array" ref="J5819">IFERROR(_xlfn.IFS(B5819=2015,H5819/$O$13,B5819=2016,H5819/$O$14,B5819=2017,H5819/$O$15,B5819=2018,H5819/$O$16,B5819=2019,H5819/$O$17,B5819=2020,H5819/$O$18,B5819=2021,H5819/$O$19,B5819=2022,H5819/$O$20),"")</f>
        <v>9.9540203910174576E-4</v>
      </c>
      <c r="K5819" s="3" cm="1">
        <f t="array" ref="K5819">IFERROR(_xlfn.IFS(B5819=2015,J5819*$P$4,B5819=2016,J5819*$P$5,B5819=2017,J5819*$P$6,B5819=2018,J5819*$P$7,B5819=2019,J5819*$P$8,B5819=2020,J5819*$P$9,B5819=2021,J5819*$P$10,B5819=2022,J5819*$P$11),"")</f>
        <v>1690439.3449188985</v>
      </c>
      <c r="L5819" s="3">
        <f t="shared" si="91"/>
        <v>3134225.3449188983</v>
      </c>
    </row>
    <row r="5820" spans="1:12">
      <c r="A5820">
        <v>4830250</v>
      </c>
      <c r="B5820">
        <v>2018</v>
      </c>
      <c r="D5820" t="s">
        <v>2217</v>
      </c>
      <c r="E5820" t="s">
        <v>2218</v>
      </c>
      <c r="F5820" t="s">
        <v>4101</v>
      </c>
      <c r="G5820" t="s">
        <v>2219</v>
      </c>
      <c r="H5820" s="5">
        <v>1410100</v>
      </c>
      <c r="I5820">
        <f>IFERROR(VLOOKUP(G5820,'NCES Match'!$A$2:$B$1307,2,FALSE),"")</f>
        <v>4830250</v>
      </c>
      <c r="J5820" cm="1">
        <f t="array" ref="J5820">IFERROR(_xlfn.IFS(B5820=2015,H5820/$O$13,B5820=2016,H5820/$O$14,B5820=2017,H5820/$O$15,B5820=2018,H5820/$O$16,B5820=2019,H5820/$O$17,B5820=2020,H5820/$O$18,B5820=2021,H5820/$O$19,B5820=2022,H5820/$O$20),"")</f>
        <v>9.2017321315506168E-4</v>
      </c>
      <c r="K5820" s="3" cm="1">
        <f t="array" ref="K5820">IFERROR(_xlfn.IFS(B5820=2015,J5820*$P$4,B5820=2016,J5820*$P$5,B5820=2017,J5820*$P$6,B5820=2018,J5820*$P$7,B5820=2019,J5820*$P$8,B5820=2020,J5820*$P$9,B5820=2021,J5820*$P$10,B5820=2022,J5820*$P$11),"")</f>
        <v>1579802.4153500518</v>
      </c>
      <c r="L5820" s="3">
        <f t="shared" si="91"/>
        <v>2989902.4153500516</v>
      </c>
    </row>
    <row r="5821" spans="1:12">
      <c r="A5821">
        <v>4830250</v>
      </c>
      <c r="B5821">
        <v>2019</v>
      </c>
      <c r="D5821" t="s">
        <v>2217</v>
      </c>
      <c r="E5821" t="s">
        <v>2218</v>
      </c>
      <c r="F5821" t="s">
        <v>4101</v>
      </c>
      <c r="G5821" t="s">
        <v>2219</v>
      </c>
      <c r="H5821" s="5">
        <v>1359100</v>
      </c>
      <c r="I5821">
        <f>IFERROR(VLOOKUP(G5821,'NCES Match'!$A$2:$B$1307,2,FALSE),"")</f>
        <v>4830250</v>
      </c>
      <c r="J5821" cm="1">
        <f t="array" ref="J5821">IFERROR(_xlfn.IFS(B5821=2015,H5821/$O$13,B5821=2016,H5821/$O$14,B5821=2017,H5821/$O$15,B5821=2018,H5821/$O$16,B5821=2019,H5821/$O$17,B5821=2020,H5821/$O$18,B5821=2021,H5821/$O$19,B5821=2022,H5821/$O$20),"")</f>
        <v>8.6055497421397764E-4</v>
      </c>
      <c r="K5821" s="3" cm="1">
        <f t="array" ref="K5821">IFERROR(_xlfn.IFS(B5821=2015,J5821*$P$4,B5821=2016,J5821*$P$5,B5821=2017,J5821*$P$6,B5821=2018,J5821*$P$7,B5821=2019,J5821*$P$8,B5821=2020,J5821*$P$9,B5821=2021,J5821*$P$10,B5821=2022,J5821*$P$11),"")</f>
        <v>1495580.8374385971</v>
      </c>
      <c r="L5821" s="3">
        <f t="shared" si="91"/>
        <v>2854680.8374385973</v>
      </c>
    </row>
    <row r="5822" spans="1:12">
      <c r="A5822">
        <v>4830250</v>
      </c>
      <c r="B5822">
        <v>2020</v>
      </c>
      <c r="D5822" t="s">
        <v>2217</v>
      </c>
      <c r="E5822" t="s">
        <v>2218</v>
      </c>
      <c r="F5822" t="s">
        <v>4230</v>
      </c>
      <c r="G5822" t="s">
        <v>2219</v>
      </c>
      <c r="H5822" s="5">
        <v>1305321</v>
      </c>
      <c r="I5822">
        <f>IFERROR(VLOOKUP(G5822,'NCES Match'!$A$2:$B$1307,2,FALSE),"")</f>
        <v>4830250</v>
      </c>
      <c r="J5822" cm="1">
        <f t="array" ref="J5822">IFERROR(_xlfn.IFS(B5822=2015,H5822/$O$13,B5822=2016,H5822/$O$14,B5822=2017,H5822/$O$15,B5822=2018,H5822/$O$16,B5822=2019,H5822/$O$17,B5822=2020,H5822/$O$18,B5822=2021,H5822/$O$19,B5822=2022,H5822/$O$20),"")</f>
        <v>7.0736332166367727E-4</v>
      </c>
      <c r="K5822" s="3" cm="1">
        <f t="array" ref="K5822">IFERROR(_xlfn.IFS(B5822=2015,J5822*$P$4,B5822=2016,J5822*$P$5,B5822=2017,J5822*$P$6,B5822=2018,J5822*$P$7,B5822=2019,J5822*$P$8,B5822=2020,J5822*$P$9,B5822=2021,J5822*$P$10,B5822=2022,J5822*$P$11),"")</f>
        <v>1491123.8732947821</v>
      </c>
      <c r="L5822" s="3">
        <f t="shared" si="91"/>
        <v>2796444.8732947819</v>
      </c>
    </row>
    <row r="5823" spans="1:12">
      <c r="A5823">
        <v>4830250</v>
      </c>
      <c r="B5823">
        <v>2021</v>
      </c>
      <c r="D5823" t="s">
        <v>2217</v>
      </c>
      <c r="E5823" t="s">
        <v>2218</v>
      </c>
      <c r="F5823" t="s">
        <v>4230</v>
      </c>
      <c r="G5823" t="s">
        <v>2219</v>
      </c>
      <c r="H5823" s="5">
        <v>1310256.99</v>
      </c>
      <c r="I5823">
        <f>IFERROR(VLOOKUP(G5823,'NCES Match'!$A$2:$B$1307,2,FALSE),"")</f>
        <v>4830250</v>
      </c>
      <c r="J5823" cm="1">
        <f t="array" ref="J5823">IFERROR(_xlfn.IFS(B5823=2015,H5823/$O$13,B5823=2016,H5823/$O$14,B5823=2017,H5823/$O$15,B5823=2018,H5823/$O$16,B5823=2019,H5823/$O$17,B5823=2020,H5823/$O$18,B5823=2021,H5823/$O$19,B5823=2022,H5823/$O$20),"")</f>
        <v>6.703838376956883E-4</v>
      </c>
      <c r="K5823" s="3" cm="1">
        <f t="array" ref="K5823">IFERROR(_xlfn.IFS(B5823=2015,J5823*$P$4,B5823=2016,J5823*$P$5,B5823=2017,J5823*$P$6,B5823=2018,J5823*$P$7,B5823=2019,J5823*$P$8,B5823=2020,J5823*$P$9,B5823=2021,J5823*$P$10,B5823=2022,J5823*$P$11),"")</f>
        <v>1434992.331353483</v>
      </c>
      <c r="L5823" s="3">
        <f t="shared" si="91"/>
        <v>2745249.321353483</v>
      </c>
    </row>
    <row r="5824" spans="1:12">
      <c r="A5824">
        <v>4830250</v>
      </c>
      <c r="B5824">
        <v>2022</v>
      </c>
      <c r="D5824" t="s">
        <v>2217</v>
      </c>
      <c r="E5824" t="s">
        <v>2218</v>
      </c>
      <c r="F5824" t="s">
        <v>4101</v>
      </c>
      <c r="G5824" t="s">
        <v>2219</v>
      </c>
      <c r="H5824" s="5">
        <v>2228937.2799999998</v>
      </c>
      <c r="I5824">
        <f>IFERROR(VLOOKUP(G5824,'NCES Match'!$A$2:$B$1307,2,FALSE),"")</f>
        <v>4830250</v>
      </c>
      <c r="J5824" cm="1">
        <f t="array" ref="J5824">IFERROR(_xlfn.IFS(B5824=2015,H5824/$O$13,B5824=2016,H5824/$O$14,B5824=2017,H5824/$O$15,B5824=2018,H5824/$O$16,B5824=2019,H5824/$O$17,B5824=2020,H5824/$O$18,B5824=2021,H5824/$O$19,B5824=2022,H5824/$O$20),"")</f>
        <v>9.7901755406137642E-4</v>
      </c>
      <c r="K5824" s="3" cm="1">
        <f t="array" ref="K5824">IFERROR(_xlfn.IFS(B5824=2015,J5824*$P$4,B5824=2016,J5824*$P$5,B5824=2017,J5824*$P$6,B5824=2018,J5824*$P$7,B5824=2019,J5824*$P$8,B5824=2020,J5824*$P$9,B5824=2021,J5824*$P$10,B5824=2022,J5824*$P$11),"")</f>
        <v>2108297.6652468606</v>
      </c>
      <c r="L5824" s="3">
        <f t="shared" si="91"/>
        <v>4337234.9452468604</v>
      </c>
    </row>
    <row r="5825" spans="1:12">
      <c r="A5825">
        <v>4830250</v>
      </c>
      <c r="B5825">
        <v>2023</v>
      </c>
      <c r="D5825" t="s">
        <v>2217</v>
      </c>
      <c r="E5825" t="s">
        <v>2218</v>
      </c>
      <c r="F5825" t="s">
        <v>4101</v>
      </c>
      <c r="G5825" t="s">
        <v>2219</v>
      </c>
      <c r="H5825" s="5">
        <v>1935178.81</v>
      </c>
      <c r="I5825">
        <f>IFERROR(VLOOKUP(G5825,'NCES Match'!$A$2:$B$1307,2,FALSE),"")</f>
        <v>4830250</v>
      </c>
      <c r="J5825" t="str" cm="1">
        <f t="array" ref="J5825">IFERROR(_xlfn.IFS(B5825=2015,H5825/$O$13,B5825=2016,H5825/$O$14,B5825=2017,H5825/$O$15,B5825=2018,H5825/$O$16,B5825=2019,H5825/$O$17,B5825=2020,H5825/$O$18,B5825=2021,H5825/$O$19,B5825=2022,H5825/$O$20),"")</f>
        <v/>
      </c>
      <c r="K5825" s="3" t="str" cm="1">
        <f t="array" ref="K5825">IFERROR(_xlfn.IFS(B5825=2015,J5825*$P$4,B5825=2016,J5825*$P$5,B5825=2017,J5825*$P$6,B5825=2018,J5825*$P$7,B5825=2019,J5825*$P$8,B5825=2020,J5825*$P$9,B5825=2021,J5825*$P$10,B5825=2022,J5825*$P$11),"")</f>
        <v/>
      </c>
      <c r="L5825" s="3">
        <f t="shared" si="91"/>
        <v>1935178.81</v>
      </c>
    </row>
    <row r="5826" spans="1:12">
      <c r="A5826">
        <v>4831040</v>
      </c>
      <c r="B5826">
        <v>2015</v>
      </c>
      <c r="C5826" t="s">
        <v>381</v>
      </c>
      <c r="D5826" t="s">
        <v>2273</v>
      </c>
      <c r="E5826" t="s">
        <v>2274</v>
      </c>
      <c r="G5826" t="s">
        <v>2275</v>
      </c>
      <c r="H5826" s="5">
        <v>2974861.47</v>
      </c>
      <c r="I5826">
        <f>IFERROR(VLOOKUP(G5826,'NCES Match'!$A$2:$B$1307,2,FALSE),"")</f>
        <v>4831040</v>
      </c>
      <c r="J5826" cm="1">
        <f t="array" ref="J5826">IFERROR(_xlfn.IFS(B5826=2015,H5826/$O$13,B5826=2016,H5826/$O$14,B5826=2017,H5826/$O$15,B5826=2018,H5826/$O$16,B5826=2019,H5826/$O$17,B5826=2020,H5826/$O$18,B5826=2021,H5826/$O$19,B5826=2022,H5826/$O$20),"")</f>
        <v>2.3305176518989995E-3</v>
      </c>
      <c r="K5826" s="3" cm="1">
        <f t="array" ref="K5826">IFERROR(_xlfn.IFS(B5826=2015,J5826*$P$4,B5826=2016,J5826*$P$5,B5826=2017,J5826*$P$6,B5826=2018,J5826*$P$7,B5826=2019,J5826*$P$8,B5826=2020,J5826*$P$9,B5826=2021,J5826*$P$10,B5826=2022,J5826*$P$11),"")</f>
        <v>3708979.1960445223</v>
      </c>
      <c r="L5826" s="3">
        <f t="shared" si="91"/>
        <v>6683840.6660445221</v>
      </c>
    </row>
    <row r="5827" spans="1:12">
      <c r="A5827">
        <v>4831040</v>
      </c>
      <c r="B5827">
        <v>2016</v>
      </c>
      <c r="C5827" t="s">
        <v>4102</v>
      </c>
      <c r="D5827" t="s">
        <v>2273</v>
      </c>
      <c r="E5827" t="s">
        <v>2274</v>
      </c>
      <c r="F5827" t="s">
        <v>4101</v>
      </c>
      <c r="G5827" t="s">
        <v>2275</v>
      </c>
      <c r="H5827" s="5">
        <v>3056924</v>
      </c>
      <c r="I5827">
        <f>IFERROR(VLOOKUP(G5827,'NCES Match'!$A$2:$B$1307,2,FALSE),"")</f>
        <v>4831040</v>
      </c>
      <c r="J5827" cm="1">
        <f t="array" ref="J5827">IFERROR(_xlfn.IFS(B5827=2015,H5827/$O$13,B5827=2016,H5827/$O$14,B5827=2017,H5827/$O$15,B5827=2018,H5827/$O$16,B5827=2019,H5827/$O$17,B5827=2020,H5827/$O$18,B5827=2021,H5827/$O$19,B5827=2022,H5827/$O$20),"")</f>
        <v>2.1883507344448005E-3</v>
      </c>
      <c r="K5827" s="3" cm="1">
        <f t="array" ref="K5827">IFERROR(_xlfn.IFS(B5827=2015,J5827*$P$4,B5827=2016,J5827*$P$5,B5827=2017,J5827*$P$6,B5827=2018,J5827*$P$7,B5827=2019,J5827*$P$8,B5827=2020,J5827*$P$9,B5827=2021,J5827*$P$10,B5827=2022,J5827*$P$11),"")</f>
        <v>3666868.8722194578</v>
      </c>
      <c r="L5827" s="3">
        <f t="shared" ref="L5827:L5890" si="92">SUM(H5827,K5827)</f>
        <v>6723792.8722194582</v>
      </c>
    </row>
    <row r="5828" spans="1:12">
      <c r="A5828">
        <v>4831040</v>
      </c>
      <c r="B5828">
        <v>2017</v>
      </c>
      <c r="D5828" t="s">
        <v>2273</v>
      </c>
      <c r="E5828" t="s">
        <v>2274</v>
      </c>
      <c r="F5828" t="s">
        <v>4101</v>
      </c>
      <c r="G5828" t="s">
        <v>2275</v>
      </c>
      <c r="H5828" s="5">
        <v>3249552</v>
      </c>
      <c r="I5828">
        <f>IFERROR(VLOOKUP(G5828,'NCES Match'!$A$2:$B$1307,2,FALSE),"")</f>
        <v>4831040</v>
      </c>
      <c r="J5828" cm="1">
        <f t="array" ref="J5828">IFERROR(_xlfn.IFS(B5828=2015,H5828/$O$13,B5828=2016,H5828/$O$14,B5828=2017,H5828/$O$15,B5828=2018,H5828/$O$16,B5828=2019,H5828/$O$17,B5828=2020,H5828/$O$18,B5828=2021,H5828/$O$19,B5828=2022,H5828/$O$20),"")</f>
        <v>2.2403671229442286E-3</v>
      </c>
      <c r="K5828" s="3" cm="1">
        <f t="array" ref="K5828">IFERROR(_xlfn.IFS(B5828=2015,J5828*$P$4,B5828=2016,J5828*$P$5,B5828=2017,J5828*$P$6,B5828=2018,J5828*$P$7,B5828=2019,J5828*$P$8,B5828=2020,J5828*$P$9,B5828=2021,J5828*$P$10,B5828=2022,J5828*$P$11),"")</f>
        <v>3804698.5870204424</v>
      </c>
      <c r="L5828" s="3">
        <f t="shared" si="92"/>
        <v>7054250.5870204419</v>
      </c>
    </row>
    <row r="5829" spans="1:12">
      <c r="A5829">
        <v>4831040</v>
      </c>
      <c r="B5829">
        <v>2018</v>
      </c>
      <c r="D5829" t="s">
        <v>2273</v>
      </c>
      <c r="E5829" t="s">
        <v>2274</v>
      </c>
      <c r="F5829" t="s">
        <v>4101</v>
      </c>
      <c r="G5829" t="s">
        <v>2275</v>
      </c>
      <c r="H5829" s="5">
        <v>3188329</v>
      </c>
      <c r="I5829">
        <f>IFERROR(VLOOKUP(G5829,'NCES Match'!$A$2:$B$1307,2,FALSE),"")</f>
        <v>4831040</v>
      </c>
      <c r="J5829" cm="1">
        <f t="array" ref="J5829">IFERROR(_xlfn.IFS(B5829=2015,H5829/$O$13,B5829=2016,H5829/$O$14,B5829=2017,H5829/$O$15,B5829=2018,H5829/$O$16,B5829=2019,H5829/$O$17,B5829=2020,H5829/$O$18,B5829=2021,H5829/$O$19,B5829=2022,H5829/$O$20),"")</f>
        <v>2.080572257659361E-3</v>
      </c>
      <c r="K5829" s="3" cm="1">
        <f t="array" ref="K5829">IFERROR(_xlfn.IFS(B5829=2015,J5829*$P$4,B5829=2016,J5829*$P$5,B5829=2017,J5829*$P$6,B5829=2018,J5829*$P$7,B5829=2019,J5829*$P$8,B5829=2020,J5829*$P$9,B5829=2021,J5829*$P$10,B5829=2022,J5829*$P$11),"")</f>
        <v>3572037.3414159394</v>
      </c>
      <c r="L5829" s="3">
        <f t="shared" si="92"/>
        <v>6760366.3414159399</v>
      </c>
    </row>
    <row r="5830" spans="1:12">
      <c r="A5830">
        <v>4831040</v>
      </c>
      <c r="B5830">
        <v>2019</v>
      </c>
      <c r="D5830" t="s">
        <v>2273</v>
      </c>
      <c r="E5830" t="s">
        <v>2274</v>
      </c>
      <c r="F5830" t="s">
        <v>4101</v>
      </c>
      <c r="G5830" t="s">
        <v>2275</v>
      </c>
      <c r="H5830" s="5">
        <v>3169571</v>
      </c>
      <c r="I5830">
        <f>IFERROR(VLOOKUP(G5830,'NCES Match'!$A$2:$B$1307,2,FALSE),"")</f>
        <v>4831040</v>
      </c>
      <c r="J5830" cm="1">
        <f t="array" ref="J5830">IFERROR(_xlfn.IFS(B5830=2015,H5830/$O$13,B5830=2016,H5830/$O$14,B5830=2017,H5830/$O$15,B5830=2018,H5830/$O$16,B5830=2019,H5830/$O$17,B5830=2020,H5830/$O$18,B5830=2021,H5830/$O$19,B5830=2022,H5830/$O$20),"")</f>
        <v>2.0069090502349875E-3</v>
      </c>
      <c r="K5830" s="3" cm="1">
        <f t="array" ref="K5830">IFERROR(_xlfn.IFS(B5830=2015,J5830*$P$4,B5830=2016,J5830*$P$5,B5830=2017,J5830*$P$6,B5830=2018,J5830*$P$7,B5830=2019,J5830*$P$8,B5830=2020,J5830*$P$9,B5830=2021,J5830*$P$10,B5830=2022,J5830*$P$11),"")</f>
        <v>3487859.3558245101</v>
      </c>
      <c r="L5830" s="3">
        <f t="shared" si="92"/>
        <v>6657430.3558245096</v>
      </c>
    </row>
    <row r="5831" spans="1:12">
      <c r="A5831">
        <v>4831040</v>
      </c>
      <c r="B5831">
        <v>2020</v>
      </c>
      <c r="D5831" t="s">
        <v>2273</v>
      </c>
      <c r="E5831" t="s">
        <v>2274</v>
      </c>
      <c r="F5831" t="s">
        <v>4230</v>
      </c>
      <c r="G5831" t="s">
        <v>2275</v>
      </c>
      <c r="H5831" s="5">
        <v>3670767</v>
      </c>
      <c r="I5831">
        <f>IFERROR(VLOOKUP(G5831,'NCES Match'!$A$2:$B$1307,2,FALSE),"")</f>
        <v>4831040</v>
      </c>
      <c r="J5831" cm="1">
        <f t="array" ref="J5831">IFERROR(_xlfn.IFS(B5831=2015,H5831/$O$13,B5831=2016,H5831/$O$14,B5831=2017,H5831/$O$15,B5831=2018,H5831/$O$16,B5831=2019,H5831/$O$17,B5831=2020,H5831/$O$18,B5831=2021,H5831/$O$19,B5831=2022,H5831/$O$20),"")</f>
        <v>1.9892163982448852E-3</v>
      </c>
      <c r="K5831" s="3" cm="1">
        <f t="array" ref="K5831">IFERROR(_xlfn.IFS(B5831=2015,J5831*$P$4,B5831=2016,J5831*$P$5,B5831=2017,J5831*$P$6,B5831=2018,J5831*$P$7,B5831=2019,J5831*$P$8,B5831=2020,J5831*$P$9,B5831=2021,J5831*$P$10,B5831=2022,J5831*$P$11),"")</f>
        <v>4193273.7671443792</v>
      </c>
      <c r="L5831" s="3">
        <f t="shared" si="92"/>
        <v>7864040.7671443792</v>
      </c>
    </row>
    <row r="5832" spans="1:12">
      <c r="A5832">
        <v>4831040</v>
      </c>
      <c r="B5832">
        <v>2021</v>
      </c>
      <c r="D5832" t="s">
        <v>2273</v>
      </c>
      <c r="E5832" t="s">
        <v>2274</v>
      </c>
      <c r="F5832" t="s">
        <v>4230</v>
      </c>
      <c r="G5832" t="s">
        <v>2275</v>
      </c>
      <c r="H5832" s="5">
        <v>4018300.74</v>
      </c>
      <c r="I5832">
        <f>IFERROR(VLOOKUP(G5832,'NCES Match'!$A$2:$B$1307,2,FALSE),"")</f>
        <v>4831040</v>
      </c>
      <c r="J5832" cm="1">
        <f t="array" ref="J5832">IFERROR(_xlfn.IFS(B5832=2015,H5832/$O$13,B5832=2016,H5832/$O$14,B5832=2017,H5832/$O$15,B5832=2018,H5832/$O$16,B5832=2019,H5832/$O$17,B5832=2020,H5832/$O$18,B5832=2021,H5832/$O$19,B5832=2022,H5832/$O$20),"")</f>
        <v>2.05593550857273E-3</v>
      </c>
      <c r="K5832" s="3" cm="1">
        <f t="array" ref="K5832">IFERROR(_xlfn.IFS(B5832=2015,J5832*$P$4,B5832=2016,J5832*$P$5,B5832=2017,J5832*$P$6,B5832=2018,J5832*$P$7,B5832=2019,J5832*$P$8,B5832=2020,J5832*$P$9,B5832=2021,J5832*$P$10,B5832=2022,J5832*$P$11),"")</f>
        <v>4400839.5230709873</v>
      </c>
      <c r="L5832" s="3">
        <f t="shared" si="92"/>
        <v>8419140.2630709875</v>
      </c>
    </row>
    <row r="5833" spans="1:12">
      <c r="A5833">
        <v>4831040</v>
      </c>
      <c r="B5833">
        <v>2022</v>
      </c>
      <c r="D5833" t="s">
        <v>2273</v>
      </c>
      <c r="E5833" t="s">
        <v>2274</v>
      </c>
      <c r="F5833" t="s">
        <v>4101</v>
      </c>
      <c r="G5833" t="s">
        <v>2275</v>
      </c>
      <c r="H5833" s="5">
        <v>6349430.8200000003</v>
      </c>
      <c r="I5833">
        <f>IFERROR(VLOOKUP(G5833,'NCES Match'!$A$2:$B$1307,2,FALSE),"")</f>
        <v>4831040</v>
      </c>
      <c r="J5833" cm="1">
        <f t="array" ref="J5833">IFERROR(_xlfn.IFS(B5833=2015,H5833/$O$13,B5833=2016,H5833/$O$14,B5833=2017,H5833/$O$15,B5833=2018,H5833/$O$16,B5833=2019,H5833/$O$17,B5833=2020,H5833/$O$18,B5833=2021,H5833/$O$19,B5833=2022,H5833/$O$20),"")</f>
        <v>2.788864579930361E-3</v>
      </c>
      <c r="K5833" s="3" cm="1">
        <f t="array" ref="K5833">IFERROR(_xlfn.IFS(B5833=2015,J5833*$P$4,B5833=2016,J5833*$P$5,B5833=2017,J5833*$P$6,B5833=2018,J5833*$P$7,B5833=2019,J5833*$P$8,B5833=2020,J5833*$P$9,B5833=2021,J5833*$P$10,B5833=2022,J5833*$P$11),"")</f>
        <v>6005772.4789153608</v>
      </c>
      <c r="L5833" s="3">
        <f t="shared" si="92"/>
        <v>12355203.29891536</v>
      </c>
    </row>
    <row r="5834" spans="1:12">
      <c r="A5834">
        <v>4831040</v>
      </c>
      <c r="B5834">
        <v>2023</v>
      </c>
      <c r="D5834" t="s">
        <v>2273</v>
      </c>
      <c r="E5834" t="s">
        <v>2274</v>
      </c>
      <c r="F5834" t="s">
        <v>4101</v>
      </c>
      <c r="G5834" t="s">
        <v>2275</v>
      </c>
      <c r="H5834" s="5">
        <v>5867709.5099999998</v>
      </c>
      <c r="I5834">
        <f>IFERROR(VLOOKUP(G5834,'NCES Match'!$A$2:$B$1307,2,FALSE),"")</f>
        <v>4831040</v>
      </c>
      <c r="J5834" t="str" cm="1">
        <f t="array" ref="J5834">IFERROR(_xlfn.IFS(B5834=2015,H5834/$O$13,B5834=2016,H5834/$O$14,B5834=2017,H5834/$O$15,B5834=2018,H5834/$O$16,B5834=2019,H5834/$O$17,B5834=2020,H5834/$O$18,B5834=2021,H5834/$O$19,B5834=2022,H5834/$O$20),"")</f>
        <v/>
      </c>
      <c r="K5834" s="3" t="str" cm="1">
        <f t="array" ref="K5834">IFERROR(_xlfn.IFS(B5834=2015,J5834*$P$4,B5834=2016,J5834*$P$5,B5834=2017,J5834*$P$6,B5834=2018,J5834*$P$7,B5834=2019,J5834*$P$8,B5834=2020,J5834*$P$9,B5834=2021,J5834*$P$10,B5834=2022,J5834*$P$11),"")</f>
        <v/>
      </c>
      <c r="L5834" s="3">
        <f t="shared" si="92"/>
        <v>5867709.5099999998</v>
      </c>
    </row>
    <row r="5835" spans="1:12">
      <c r="A5835">
        <v>4834860</v>
      </c>
      <c r="B5835">
        <v>2015</v>
      </c>
      <c r="C5835" t="s">
        <v>381</v>
      </c>
      <c r="D5835" t="s">
        <v>2551</v>
      </c>
      <c r="E5835" t="s">
        <v>2552</v>
      </c>
      <c r="G5835" t="s">
        <v>2553</v>
      </c>
      <c r="H5835" s="5">
        <v>5471493.2699999996</v>
      </c>
      <c r="I5835">
        <f>IFERROR(VLOOKUP(G5835,'NCES Match'!$A$2:$B$1307,2,FALSE),"")</f>
        <v>4834860</v>
      </c>
      <c r="J5835" cm="1">
        <f t="array" ref="J5835">IFERROR(_xlfn.IFS(B5835=2015,H5835/$O$13,B5835=2016,H5835/$O$14,B5835=2017,H5835/$O$15,B5835=2018,H5835/$O$16,B5835=2019,H5835/$O$17,B5835=2020,H5835/$O$18,B5835=2021,H5835/$O$19,B5835=2022,H5835/$O$20),"")</f>
        <v>4.2863883836518875E-3</v>
      </c>
      <c r="K5835" s="3" cm="1">
        <f t="array" ref="K5835">IFERROR(_xlfn.IFS(B5835=2015,J5835*$P$4,B5835=2016,J5835*$P$5,B5835=2017,J5835*$P$6,B5835=2018,J5835*$P$7,B5835=2019,J5835*$P$8,B5835=2020,J5835*$P$9,B5835=2021,J5835*$P$10,B5835=2022,J5835*$P$11),"")</f>
        <v>6821714.1921998858</v>
      </c>
      <c r="L5835" s="3">
        <f t="shared" si="92"/>
        <v>12293207.462199885</v>
      </c>
    </row>
    <row r="5836" spans="1:12">
      <c r="A5836">
        <v>4834860</v>
      </c>
      <c r="B5836">
        <v>2016</v>
      </c>
      <c r="C5836" t="s">
        <v>4102</v>
      </c>
      <c r="D5836" t="s">
        <v>2551</v>
      </c>
      <c r="E5836" t="s">
        <v>2552</v>
      </c>
      <c r="F5836" t="s">
        <v>4101</v>
      </c>
      <c r="G5836" t="s">
        <v>2553</v>
      </c>
      <c r="H5836" s="5">
        <v>5745051</v>
      </c>
      <c r="I5836">
        <f>IFERROR(VLOOKUP(G5836,'NCES Match'!$A$2:$B$1307,2,FALSE),"")</f>
        <v>4834860</v>
      </c>
      <c r="J5836" cm="1">
        <f t="array" ref="J5836">IFERROR(_xlfn.IFS(B5836=2015,H5836/$O$13,B5836=2016,H5836/$O$14,B5836=2017,H5836/$O$15,B5836=2018,H5836/$O$16,B5836=2019,H5836/$O$17,B5836=2020,H5836/$O$18,B5836=2021,H5836/$O$19,B5836=2022,H5836/$O$20),"")</f>
        <v>4.1126919005094126E-3</v>
      </c>
      <c r="K5836" s="3" cm="1">
        <f t="array" ref="K5836">IFERROR(_xlfn.IFS(B5836=2015,J5836*$P$4,B5836=2016,J5836*$P$5,B5836=2017,J5836*$P$6,B5836=2018,J5836*$P$7,B5836=2019,J5836*$P$8,B5836=2020,J5836*$P$9,B5836=2021,J5836*$P$10,B5836=2022,J5836*$P$11),"")</f>
        <v>6891355.0618900787</v>
      </c>
      <c r="L5836" s="3">
        <f t="shared" si="92"/>
        <v>12636406.061890079</v>
      </c>
    </row>
    <row r="5837" spans="1:12">
      <c r="A5837">
        <v>4834860</v>
      </c>
      <c r="B5837">
        <v>2017</v>
      </c>
      <c r="D5837" t="s">
        <v>2551</v>
      </c>
      <c r="E5837" t="s">
        <v>2552</v>
      </c>
      <c r="F5837" t="s">
        <v>4101</v>
      </c>
      <c r="G5837" t="s">
        <v>2553</v>
      </c>
      <c r="H5837" s="5">
        <v>6383148</v>
      </c>
      <c r="I5837">
        <f>IFERROR(VLOOKUP(G5837,'NCES Match'!$A$2:$B$1307,2,FALSE),"")</f>
        <v>4834860</v>
      </c>
      <c r="J5837" cm="1">
        <f t="array" ref="J5837">IFERROR(_xlfn.IFS(B5837=2015,H5837/$O$13,B5837=2016,H5837/$O$14,B5837=2017,H5837/$O$15,B5837=2018,H5837/$O$16,B5837=2019,H5837/$O$17,B5837=2020,H5837/$O$18,B5837=2021,H5837/$O$19,B5837=2022,H5837/$O$20),"")</f>
        <v>4.400789684266387E-3</v>
      </c>
      <c r="K5837" s="3" cm="1">
        <f t="array" ref="K5837">IFERROR(_xlfn.IFS(B5837=2015,J5837*$P$4,B5837=2016,J5837*$P$5,B5837=2017,J5837*$P$6,B5837=2018,J5837*$P$7,B5837=2019,J5837*$P$8,B5837=2020,J5837*$P$9,B5837=2021,J5837*$P$10,B5837=2022,J5837*$P$11),"")</f>
        <v>7473631.4963854598</v>
      </c>
      <c r="L5837" s="3">
        <f t="shared" si="92"/>
        <v>13856779.496385459</v>
      </c>
    </row>
    <row r="5838" spans="1:12">
      <c r="A5838">
        <v>4834860</v>
      </c>
      <c r="B5838">
        <v>2018</v>
      </c>
      <c r="D5838" t="s">
        <v>2551</v>
      </c>
      <c r="E5838" t="s">
        <v>2552</v>
      </c>
      <c r="F5838" t="s">
        <v>4101</v>
      </c>
      <c r="G5838" t="s">
        <v>2553</v>
      </c>
      <c r="H5838" s="5">
        <v>6449670</v>
      </c>
      <c r="I5838">
        <f>IFERROR(VLOOKUP(G5838,'NCES Match'!$A$2:$B$1307,2,FALSE),"")</f>
        <v>4834860</v>
      </c>
      <c r="J5838" cm="1">
        <f t="array" ref="J5838">IFERROR(_xlfn.IFS(B5838=2015,H5838/$O$13,B5838=2016,H5838/$O$14,B5838=2017,H5838/$O$15,B5838=2018,H5838/$O$16,B5838=2019,H5838/$O$17,B5838=2020,H5838/$O$18,B5838=2021,H5838/$O$19,B5838=2022,H5838/$O$20),"")</f>
        <v>4.20878914097568E-3</v>
      </c>
      <c r="K5838" s="3" cm="1">
        <f t="array" ref="K5838">IFERROR(_xlfn.IFS(B5838=2015,J5838*$P$4,B5838=2016,J5838*$P$5,B5838=2017,J5838*$P$6,B5838=2018,J5838*$P$7,B5838=2019,J5838*$P$8,B5838=2020,J5838*$P$9,B5838=2021,J5838*$P$10,B5838=2022,J5838*$P$11),"")</f>
        <v>7225873.5155029912</v>
      </c>
      <c r="L5838" s="3">
        <f t="shared" si="92"/>
        <v>13675543.515502991</v>
      </c>
    </row>
    <row r="5839" spans="1:12">
      <c r="A5839">
        <v>4834860</v>
      </c>
      <c r="B5839">
        <v>2019</v>
      </c>
      <c r="D5839" t="s">
        <v>2551</v>
      </c>
      <c r="E5839" t="s">
        <v>2552</v>
      </c>
      <c r="F5839" t="s">
        <v>4101</v>
      </c>
      <c r="G5839" t="s">
        <v>2553</v>
      </c>
      <c r="H5839" s="5">
        <v>6854588</v>
      </c>
      <c r="I5839">
        <f>IFERROR(VLOOKUP(G5839,'NCES Match'!$A$2:$B$1307,2,FALSE),"")</f>
        <v>4834860</v>
      </c>
      <c r="J5839" cm="1">
        <f t="array" ref="J5839">IFERROR(_xlfn.IFS(B5839=2015,H5839/$O$13,B5839=2016,H5839/$O$14,B5839=2017,H5839/$O$15,B5839=2018,H5839/$O$16,B5839=2019,H5839/$O$17,B5839=2020,H5839/$O$18,B5839=2021,H5839/$O$19,B5839=2022,H5839/$O$20),"")</f>
        <v>4.340188212484321E-3</v>
      </c>
      <c r="K5839" s="3" cm="1">
        <f t="array" ref="K5839">IFERROR(_xlfn.IFS(B5839=2015,J5839*$P$4,B5839=2016,J5839*$P$5,B5839=2017,J5839*$P$6,B5839=2018,J5839*$P$7,B5839=2019,J5839*$P$8,B5839=2020,J5839*$P$9,B5839=2021,J5839*$P$10,B5839=2022,J5839*$P$11),"")</f>
        <v>7542925.8048241911</v>
      </c>
      <c r="L5839" s="3">
        <f t="shared" si="92"/>
        <v>14397513.804824192</v>
      </c>
    </row>
    <row r="5840" spans="1:12">
      <c r="A5840">
        <v>4834860</v>
      </c>
      <c r="B5840">
        <v>2020</v>
      </c>
      <c r="D5840" t="s">
        <v>2551</v>
      </c>
      <c r="E5840" t="s">
        <v>2552</v>
      </c>
      <c r="F5840" t="s">
        <v>4230</v>
      </c>
      <c r="G5840" t="s">
        <v>2553</v>
      </c>
      <c r="H5840" s="5">
        <v>8925924</v>
      </c>
      <c r="I5840">
        <f>IFERROR(VLOOKUP(G5840,'NCES Match'!$A$2:$B$1307,2,FALSE),"")</f>
        <v>4834860</v>
      </c>
      <c r="J5840" cm="1">
        <f t="array" ref="J5840">IFERROR(_xlfn.IFS(B5840=2015,H5840/$O$13,B5840=2016,H5840/$O$14,B5840=2017,H5840/$O$15,B5840=2018,H5840/$O$16,B5840=2019,H5840/$O$17,B5840=2020,H5840/$O$18,B5840=2021,H5840/$O$19,B5840=2022,H5840/$O$20),"")</f>
        <v>4.8370257197712574E-3</v>
      </c>
      <c r="K5840" s="3" cm="1">
        <f t="array" ref="K5840">IFERROR(_xlfn.IFS(B5840=2015,J5840*$P$4,B5840=2016,J5840*$P$5,B5840=2017,J5840*$P$6,B5840=2018,J5840*$P$7,B5840=2019,J5840*$P$8,B5840=2020,J5840*$P$9,B5840=2021,J5840*$P$10,B5840=2022,J5840*$P$11),"")</f>
        <v>10196463.833505211</v>
      </c>
      <c r="L5840" s="3">
        <f t="shared" si="92"/>
        <v>19122387.833505213</v>
      </c>
    </row>
    <row r="5841" spans="1:12">
      <c r="A5841">
        <v>4834860</v>
      </c>
      <c r="B5841">
        <v>2021</v>
      </c>
      <c r="D5841" t="s">
        <v>2551</v>
      </c>
      <c r="E5841" t="s">
        <v>2552</v>
      </c>
      <c r="F5841" t="s">
        <v>4101</v>
      </c>
      <c r="G5841" t="s">
        <v>2553</v>
      </c>
      <c r="H5841" s="5">
        <v>10177707.68</v>
      </c>
      <c r="I5841">
        <f>IFERROR(VLOOKUP(G5841,'NCES Match'!$A$2:$B$1307,2,FALSE),"")</f>
        <v>4834860</v>
      </c>
      <c r="J5841" cm="1">
        <f t="array" ref="J5841">IFERROR(_xlfn.IFS(B5841=2015,H5841/$O$13,B5841=2016,H5841/$O$14,B5841=2017,H5841/$O$15,B5841=2018,H5841/$O$16,B5841=2019,H5841/$O$17,B5841=2020,H5841/$O$18,B5841=2021,H5841/$O$19,B5841=2022,H5841/$O$20),"")</f>
        <v>5.2073530502312225E-3</v>
      </c>
      <c r="K5841" s="3" cm="1">
        <f t="array" ref="K5841">IFERROR(_xlfn.IFS(B5841=2015,J5841*$P$4,B5841=2016,J5841*$P$5,B5841=2017,J5841*$P$6,B5841=2018,J5841*$P$7,B5841=2019,J5841*$P$8,B5841=2020,J5841*$P$9,B5841=2021,J5841*$P$10,B5841=2022,J5841*$P$11),"")</f>
        <v>11146616.719486037</v>
      </c>
      <c r="L5841" s="3">
        <f t="shared" si="92"/>
        <v>21324324.399486035</v>
      </c>
    </row>
    <row r="5842" spans="1:12">
      <c r="A5842">
        <v>4834860</v>
      </c>
      <c r="B5842">
        <v>2022</v>
      </c>
      <c r="D5842" t="s">
        <v>2551</v>
      </c>
      <c r="E5842" t="s">
        <v>2552</v>
      </c>
      <c r="F5842" t="s">
        <v>4101</v>
      </c>
      <c r="G5842" t="s">
        <v>2553</v>
      </c>
      <c r="H5842" s="5">
        <v>10951955.91</v>
      </c>
      <c r="I5842">
        <f>IFERROR(VLOOKUP(G5842,'NCES Match'!$A$2:$B$1307,2,FALSE),"")</f>
        <v>4834860</v>
      </c>
      <c r="J5842" cm="1">
        <f t="array" ref="J5842">IFERROR(_xlfn.IFS(B5842=2015,H5842/$O$13,B5842=2016,H5842/$O$14,B5842=2017,H5842/$O$15,B5842=2018,H5842/$O$16,B5842=2019,H5842/$O$17,B5842=2020,H5842/$O$18,B5842=2021,H5842/$O$19,B5842=2022,H5842/$O$20),"")</f>
        <v>4.8104346333137909E-3</v>
      </c>
      <c r="K5842" s="3" cm="1">
        <f t="array" ref="K5842">IFERROR(_xlfn.IFS(B5842=2015,J5842*$P$4,B5842=2016,J5842*$P$5,B5842=2017,J5842*$P$6,B5842=2018,J5842*$P$7,B5842=2019,J5842*$P$8,B5842=2020,J5842*$P$9,B5842=2021,J5842*$P$10,B5842=2022,J5842*$P$11),"")</f>
        <v>10359189.23431509</v>
      </c>
      <c r="L5842" s="3">
        <f t="shared" si="92"/>
        <v>21311145.14431509</v>
      </c>
    </row>
    <row r="5843" spans="1:12">
      <c r="A5843">
        <v>4834860</v>
      </c>
      <c r="B5843">
        <v>2023</v>
      </c>
      <c r="D5843" t="s">
        <v>2551</v>
      </c>
      <c r="E5843" t="s">
        <v>2552</v>
      </c>
      <c r="F5843" t="s">
        <v>4101</v>
      </c>
      <c r="G5843" t="s">
        <v>2553</v>
      </c>
      <c r="H5843" s="5">
        <v>12002625.619999999</v>
      </c>
      <c r="I5843">
        <f>IFERROR(VLOOKUP(G5843,'NCES Match'!$A$2:$B$1307,2,FALSE),"")</f>
        <v>4834860</v>
      </c>
      <c r="J5843" t="str" cm="1">
        <f t="array" ref="J5843">IFERROR(_xlfn.IFS(B5843=2015,H5843/$O$13,B5843=2016,H5843/$O$14,B5843=2017,H5843/$O$15,B5843=2018,H5843/$O$16,B5843=2019,H5843/$O$17,B5843=2020,H5843/$O$18,B5843=2021,H5843/$O$19,B5843=2022,H5843/$O$20),"")</f>
        <v/>
      </c>
      <c r="K5843" s="3" t="str" cm="1">
        <f t="array" ref="K5843">IFERROR(_xlfn.IFS(B5843=2015,J5843*$P$4,B5843=2016,J5843*$P$5,B5843=2017,J5843*$P$6,B5843=2018,J5843*$P$7,B5843=2019,J5843*$P$8,B5843=2020,J5843*$P$9,B5843=2021,J5843*$P$10,B5843=2022,J5843*$P$11),"")</f>
        <v/>
      </c>
      <c r="L5843" s="3">
        <f t="shared" si="92"/>
        <v>12002625.619999999</v>
      </c>
    </row>
    <row r="5844" spans="1:12">
      <c r="A5844">
        <v>4835910</v>
      </c>
      <c r="B5844">
        <v>2015</v>
      </c>
      <c r="C5844" t="s">
        <v>381</v>
      </c>
      <c r="D5844" t="s">
        <v>2635</v>
      </c>
      <c r="E5844" t="s">
        <v>2636</v>
      </c>
      <c r="G5844" t="s">
        <v>2637</v>
      </c>
      <c r="H5844" s="5">
        <v>415370.15</v>
      </c>
      <c r="I5844">
        <f>IFERROR(VLOOKUP(G5844,'NCES Match'!$A$2:$B$1307,2,FALSE),"")</f>
        <v>4835910</v>
      </c>
      <c r="J5844" cm="1">
        <f t="array" ref="J5844">IFERROR(_xlfn.IFS(B5844=2015,H5844/$O$13,B5844=2016,H5844/$O$14,B5844=2017,H5844/$O$15,B5844=2018,H5844/$O$16,B5844=2019,H5844/$O$17,B5844=2020,H5844/$O$18,B5844=2021,H5844/$O$19,B5844=2022,H5844/$O$20),"")</f>
        <v>3.2540253602025214E-4</v>
      </c>
      <c r="K5844" s="3" cm="1">
        <f t="array" ref="K5844">IFERROR(_xlfn.IFS(B5844=2015,J5844*$P$4,B5844=2016,J5844*$P$5,B5844=2017,J5844*$P$6,B5844=2018,J5844*$P$7,B5844=2019,J5844*$P$8,B5844=2020,J5844*$P$9,B5844=2021,J5844*$P$10,B5844=2022,J5844*$P$11),"")</f>
        <v>517872.60030225629</v>
      </c>
      <c r="L5844" s="3">
        <f t="shared" si="92"/>
        <v>933242.75030225632</v>
      </c>
    </row>
    <row r="5845" spans="1:12">
      <c r="A5845">
        <v>4835910</v>
      </c>
      <c r="B5845">
        <v>2016</v>
      </c>
      <c r="C5845" t="s">
        <v>4102</v>
      </c>
      <c r="D5845" t="s">
        <v>2635</v>
      </c>
      <c r="E5845" t="s">
        <v>2636</v>
      </c>
      <c r="F5845" t="s">
        <v>4101</v>
      </c>
      <c r="G5845" t="s">
        <v>2637</v>
      </c>
      <c r="H5845" s="5">
        <v>425230</v>
      </c>
      <c r="I5845">
        <f>IFERROR(VLOOKUP(G5845,'NCES Match'!$A$2:$B$1307,2,FALSE),"")</f>
        <v>4835910</v>
      </c>
      <c r="J5845" cm="1">
        <f t="array" ref="J5845">IFERROR(_xlfn.IFS(B5845=2015,H5845/$O$13,B5845=2016,H5845/$O$14,B5845=2017,H5845/$O$15,B5845=2018,H5845/$O$16,B5845=2019,H5845/$O$17,B5845=2020,H5845/$O$18,B5845=2021,H5845/$O$19,B5845=2022,H5845/$O$20),"")</f>
        <v>3.0440808564686676E-4</v>
      </c>
      <c r="K5845" s="3" cm="1">
        <f t="array" ref="K5845">IFERROR(_xlfn.IFS(B5845=2015,J5845*$P$4,B5845=2016,J5845*$P$5,B5845=2017,J5845*$P$6,B5845=2018,J5845*$P$7,B5845=2019,J5845*$P$8,B5845=2020,J5845*$P$9,B5845=2021,J5845*$P$10,B5845=2022,J5845*$P$11),"")</f>
        <v>510075.70045375021</v>
      </c>
      <c r="L5845" s="3">
        <f t="shared" si="92"/>
        <v>935305.70045375021</v>
      </c>
    </row>
    <row r="5846" spans="1:12">
      <c r="A5846">
        <v>4835910</v>
      </c>
      <c r="B5846">
        <v>2017</v>
      </c>
      <c r="D5846" t="s">
        <v>2635</v>
      </c>
      <c r="E5846" t="s">
        <v>2636</v>
      </c>
      <c r="F5846" t="s">
        <v>4101</v>
      </c>
      <c r="G5846" t="s">
        <v>2637</v>
      </c>
      <c r="H5846" s="5">
        <v>437624</v>
      </c>
      <c r="I5846">
        <f>IFERROR(VLOOKUP(G5846,'NCES Match'!$A$2:$B$1307,2,FALSE),"")</f>
        <v>4835910</v>
      </c>
      <c r="J5846" cm="1">
        <f t="array" ref="J5846">IFERROR(_xlfn.IFS(B5846=2015,H5846/$O$13,B5846=2016,H5846/$O$14,B5846=2017,H5846/$O$15,B5846=2018,H5846/$O$16,B5846=2019,H5846/$O$17,B5846=2020,H5846/$O$18,B5846=2021,H5846/$O$19,B5846=2022,H5846/$O$20),"")</f>
        <v>3.01714950802863E-4</v>
      </c>
      <c r="K5846" s="3" cm="1">
        <f t="array" ref="K5846">IFERROR(_xlfn.IFS(B5846=2015,J5846*$P$4,B5846=2016,J5846*$P$5,B5846=2017,J5846*$P$6,B5846=2018,J5846*$P$7,B5846=2019,J5846*$P$8,B5846=2020,J5846*$P$9,B5846=2021,J5846*$P$10,B5846=2022,J5846*$P$11),"")</f>
        <v>512386.75806579925</v>
      </c>
      <c r="L5846" s="3">
        <f t="shared" si="92"/>
        <v>950010.75806579925</v>
      </c>
    </row>
    <row r="5847" spans="1:12">
      <c r="A5847">
        <v>4835910</v>
      </c>
      <c r="B5847">
        <v>2018</v>
      </c>
      <c r="D5847" t="s">
        <v>2635</v>
      </c>
      <c r="E5847" t="s">
        <v>2636</v>
      </c>
      <c r="F5847" t="s">
        <v>4101</v>
      </c>
      <c r="G5847" t="s">
        <v>2637</v>
      </c>
      <c r="H5847" s="5">
        <v>436753</v>
      </c>
      <c r="I5847">
        <f>IFERROR(VLOOKUP(G5847,'NCES Match'!$A$2:$B$1307,2,FALSE),"")</f>
        <v>4835910</v>
      </c>
      <c r="J5847" cm="1">
        <f t="array" ref="J5847">IFERROR(_xlfn.IFS(B5847=2015,H5847/$O$13,B5847=2016,H5847/$O$14,B5847=2017,H5847/$O$15,B5847=2018,H5847/$O$16,B5847=2019,H5847/$O$17,B5847=2020,H5847/$O$18,B5847=2021,H5847/$O$19,B5847=2022,H5847/$O$20),"")</f>
        <v>2.8500702883846015E-4</v>
      </c>
      <c r="K5847" s="3" cm="1">
        <f t="array" ref="K5847">IFERROR(_xlfn.IFS(B5847=2015,J5847*$P$4,B5847=2016,J5847*$P$5,B5847=2017,J5847*$P$6,B5847=2018,J5847*$P$7,B5847=2019,J5847*$P$8,B5847=2020,J5847*$P$9,B5847=2021,J5847*$P$10,B5847=2022,J5847*$P$11),"")</f>
        <v>489315.25729478843</v>
      </c>
      <c r="L5847" s="3">
        <f t="shared" si="92"/>
        <v>926068.25729478849</v>
      </c>
    </row>
    <row r="5848" spans="1:12">
      <c r="A5848">
        <v>4835910</v>
      </c>
      <c r="B5848">
        <v>2019</v>
      </c>
      <c r="D5848" t="s">
        <v>2635</v>
      </c>
      <c r="E5848" t="s">
        <v>2636</v>
      </c>
      <c r="F5848" t="s">
        <v>4101</v>
      </c>
      <c r="G5848" t="s">
        <v>2637</v>
      </c>
      <c r="H5848" s="5">
        <v>385206</v>
      </c>
      <c r="I5848">
        <f>IFERROR(VLOOKUP(G5848,'NCES Match'!$A$2:$B$1307,2,FALSE),"")</f>
        <v>4835910</v>
      </c>
      <c r="J5848" cm="1">
        <f t="array" ref="J5848">IFERROR(_xlfn.IFS(B5848=2015,H5848/$O$13,B5848=2016,H5848/$O$14,B5848=2017,H5848/$O$15,B5848=2018,H5848/$O$16,B5848=2019,H5848/$O$17,B5848=2020,H5848/$O$18,B5848=2021,H5848/$O$19,B5848=2022,H5848/$O$20),"")</f>
        <v>2.4390474534402877E-4</v>
      </c>
      <c r="K5848" s="3" cm="1">
        <f t="array" ref="K5848">IFERROR(_xlfn.IFS(B5848=2015,J5848*$P$4,B5848=2016,J5848*$P$5,B5848=2017,J5848*$P$6,B5848=2018,J5848*$P$7,B5848=2019,J5848*$P$8,B5848=2020,J5848*$P$9,B5848=2021,J5848*$P$10,B5848=2022,J5848*$P$11),"")</f>
        <v>423888.39089571941</v>
      </c>
      <c r="L5848" s="3">
        <f t="shared" si="92"/>
        <v>809094.39089571941</v>
      </c>
    </row>
    <row r="5849" spans="1:12">
      <c r="A5849">
        <v>4835910</v>
      </c>
      <c r="B5849">
        <v>2020</v>
      </c>
      <c r="D5849" t="s">
        <v>2635</v>
      </c>
      <c r="E5849" t="s">
        <v>2636</v>
      </c>
      <c r="F5849" t="s">
        <v>4230</v>
      </c>
      <c r="G5849" t="s">
        <v>2637</v>
      </c>
      <c r="H5849" s="5">
        <v>392845</v>
      </c>
      <c r="I5849">
        <f>IFERROR(VLOOKUP(G5849,'NCES Match'!$A$2:$B$1307,2,FALSE),"")</f>
        <v>4835910</v>
      </c>
      <c r="J5849" cm="1">
        <f t="array" ref="J5849">IFERROR(_xlfn.IFS(B5849=2015,H5849/$O$13,B5849=2016,H5849/$O$14,B5849=2017,H5849/$O$15,B5849=2018,H5849/$O$16,B5849=2019,H5849/$O$17,B5849=2020,H5849/$O$18,B5849=2021,H5849/$O$19,B5849=2022,H5849/$O$20),"")</f>
        <v>2.1288567647265868E-4</v>
      </c>
      <c r="K5849" s="3" cm="1">
        <f t="array" ref="K5849">IFERROR(_xlfn.IFS(B5849=2015,J5849*$P$4,B5849=2016,J5849*$P$5,B5849=2017,J5849*$P$6,B5849=2018,J5849*$P$7,B5849=2019,J5849*$P$8,B5849=2020,J5849*$P$9,B5849=2021,J5849*$P$10,B5849=2022,J5849*$P$11),"")</f>
        <v>448763.60527754377</v>
      </c>
      <c r="L5849" s="3">
        <f t="shared" si="92"/>
        <v>841608.60527754377</v>
      </c>
    </row>
    <row r="5850" spans="1:12">
      <c r="A5850">
        <v>4835910</v>
      </c>
      <c r="B5850">
        <v>2021</v>
      </c>
      <c r="D5850" t="s">
        <v>2635</v>
      </c>
      <c r="E5850" t="s">
        <v>2636</v>
      </c>
      <c r="F5850" t="s">
        <v>4101</v>
      </c>
      <c r="G5850" t="s">
        <v>2637</v>
      </c>
      <c r="H5850" s="5">
        <v>374224.97</v>
      </c>
      <c r="I5850">
        <f>IFERROR(VLOOKUP(G5850,'NCES Match'!$A$2:$B$1307,2,FALSE),"")</f>
        <v>4835910</v>
      </c>
      <c r="J5850" cm="1">
        <f t="array" ref="J5850">IFERROR(_xlfn.IFS(B5850=2015,H5850/$O$13,B5850=2016,H5850/$O$14,B5850=2017,H5850/$O$15,B5850=2018,H5850/$O$16,B5850=2019,H5850/$O$17,B5850=2020,H5850/$O$18,B5850=2021,H5850/$O$19,B5850=2022,H5850/$O$20),"")</f>
        <v>1.9146959219820976E-4</v>
      </c>
      <c r="K5850" s="3" cm="1">
        <f t="array" ref="K5850">IFERROR(_xlfn.IFS(B5850=2015,J5850*$P$4,B5850=2016,J5850*$P$5,B5850=2017,J5850*$P$6,B5850=2018,J5850*$P$7,B5850=2019,J5850*$P$8,B5850=2020,J5850*$P$9,B5850=2021,J5850*$P$10,B5850=2022,J5850*$P$11),"")</f>
        <v>409850.86608924501</v>
      </c>
      <c r="L5850" s="3">
        <f t="shared" si="92"/>
        <v>784075.83608924504</v>
      </c>
    </row>
    <row r="5851" spans="1:12">
      <c r="A5851">
        <v>4835910</v>
      </c>
      <c r="B5851">
        <v>2022</v>
      </c>
      <c r="D5851" t="s">
        <v>2635</v>
      </c>
      <c r="E5851" t="s">
        <v>2636</v>
      </c>
      <c r="F5851" t="s">
        <v>4101</v>
      </c>
      <c r="G5851" t="s">
        <v>2637</v>
      </c>
      <c r="H5851" s="5">
        <v>408925.34</v>
      </c>
      <c r="I5851">
        <f>IFERROR(VLOOKUP(G5851,'NCES Match'!$A$2:$B$1307,2,FALSE),"")</f>
        <v>4835910</v>
      </c>
      <c r="J5851" cm="1">
        <f t="array" ref="J5851">IFERROR(_xlfn.IFS(B5851=2015,H5851/$O$13,B5851=2016,H5851/$O$14,B5851=2017,H5851/$O$15,B5851=2018,H5851/$O$16,B5851=2019,H5851/$O$17,B5851=2020,H5851/$O$18,B5851=2021,H5851/$O$19,B5851=2022,H5851/$O$20),"")</f>
        <v>1.7961253990983399E-4</v>
      </c>
      <c r="K5851" s="3" cm="1">
        <f t="array" ref="K5851">IFERROR(_xlfn.IFS(B5851=2015,J5851*$P$4,B5851=2016,J5851*$P$5,B5851=2017,J5851*$P$6,B5851=2018,J5851*$P$7,B5851=2019,J5851*$P$8,B5851=2020,J5851*$P$9,B5851=2021,J5851*$P$10,B5851=2022,J5851*$P$11),"")</f>
        <v>386792.55236032425</v>
      </c>
      <c r="L5851" s="3">
        <f t="shared" si="92"/>
        <v>795717.89236032427</v>
      </c>
    </row>
    <row r="5852" spans="1:12">
      <c r="A5852">
        <v>4835910</v>
      </c>
      <c r="B5852">
        <v>2023</v>
      </c>
      <c r="D5852" t="s">
        <v>2635</v>
      </c>
      <c r="E5852" t="s">
        <v>2636</v>
      </c>
      <c r="F5852" t="s">
        <v>4101</v>
      </c>
      <c r="G5852" t="s">
        <v>2637</v>
      </c>
      <c r="H5852" s="5">
        <v>452643.49</v>
      </c>
      <c r="I5852">
        <f>IFERROR(VLOOKUP(G5852,'NCES Match'!$A$2:$B$1307,2,FALSE),"")</f>
        <v>4835910</v>
      </c>
      <c r="J5852" t="str" cm="1">
        <f t="array" ref="J5852">IFERROR(_xlfn.IFS(B5852=2015,H5852/$O$13,B5852=2016,H5852/$O$14,B5852=2017,H5852/$O$15,B5852=2018,H5852/$O$16,B5852=2019,H5852/$O$17,B5852=2020,H5852/$O$18,B5852=2021,H5852/$O$19,B5852=2022,H5852/$O$20),"")</f>
        <v/>
      </c>
      <c r="K5852" s="3" t="str" cm="1">
        <f t="array" ref="K5852">IFERROR(_xlfn.IFS(B5852=2015,J5852*$P$4,B5852=2016,J5852*$P$5,B5852=2017,J5852*$P$6,B5852=2018,J5852*$P$7,B5852=2019,J5852*$P$8,B5852=2020,J5852*$P$9,B5852=2021,J5852*$P$10,B5852=2022,J5852*$P$11),"")</f>
        <v/>
      </c>
      <c r="L5852" s="3">
        <f t="shared" si="92"/>
        <v>452643.49</v>
      </c>
    </row>
    <row r="5853" spans="1:12">
      <c r="A5853">
        <v>4839930</v>
      </c>
      <c r="B5853">
        <v>2015</v>
      </c>
      <c r="C5853" t="s">
        <v>381</v>
      </c>
      <c r="D5853" t="s">
        <v>2983</v>
      </c>
      <c r="E5853" t="s">
        <v>2984</v>
      </c>
      <c r="G5853" t="s">
        <v>2985</v>
      </c>
      <c r="H5853" s="5">
        <v>1638720.41</v>
      </c>
      <c r="I5853">
        <f>IFERROR(VLOOKUP(G5853,'NCES Match'!$A$2:$B$1307,2,FALSE),"")</f>
        <v>4839930</v>
      </c>
      <c r="J5853" cm="1">
        <f t="array" ref="J5853">IFERROR(_xlfn.IFS(B5853=2015,H5853/$O$13,B5853=2016,H5853/$O$14,B5853=2017,H5853/$O$15,B5853=2018,H5853/$O$16,B5853=2019,H5853/$O$17,B5853=2020,H5853/$O$18,B5853=2021,H5853/$O$19,B5853=2022,H5853/$O$20),"")</f>
        <v>1.2837797257269144E-3</v>
      </c>
      <c r="K5853" s="3" cm="1">
        <f t="array" ref="K5853">IFERROR(_xlfn.IFS(B5853=2015,J5853*$P$4,B5853=2016,J5853*$P$5,B5853=2017,J5853*$P$6,B5853=2018,J5853*$P$7,B5853=2019,J5853*$P$8,B5853=2020,J5853*$P$9,B5853=2021,J5853*$P$10,B5853=2022,J5853*$P$11),"")</f>
        <v>2043113.593730988</v>
      </c>
      <c r="L5853" s="3">
        <f t="shared" si="92"/>
        <v>3681834.0037309881</v>
      </c>
    </row>
    <row r="5854" spans="1:12">
      <c r="A5854">
        <v>4839930</v>
      </c>
      <c r="B5854">
        <v>2016</v>
      </c>
      <c r="C5854" t="s">
        <v>4102</v>
      </c>
      <c r="D5854" t="s">
        <v>2983</v>
      </c>
      <c r="E5854" t="s">
        <v>2984</v>
      </c>
      <c r="F5854" t="s">
        <v>4101</v>
      </c>
      <c r="G5854" t="s">
        <v>2985</v>
      </c>
      <c r="H5854" s="5">
        <v>1692763</v>
      </c>
      <c r="I5854">
        <f>IFERROR(VLOOKUP(G5854,'NCES Match'!$A$2:$B$1307,2,FALSE),"")</f>
        <v>4839930</v>
      </c>
      <c r="J5854" cm="1">
        <f t="array" ref="J5854">IFERROR(_xlfn.IFS(B5854=2015,H5854/$O$13,B5854=2016,H5854/$O$14,B5854=2017,H5854/$O$15,B5854=2018,H5854/$O$16,B5854=2019,H5854/$O$17,B5854=2020,H5854/$O$18,B5854=2021,H5854/$O$19,B5854=2022,H5854/$O$20),"")</f>
        <v>1.2117930162120431E-3</v>
      </c>
      <c r="K5854" s="3" cm="1">
        <f t="array" ref="K5854">IFERROR(_xlfn.IFS(B5854=2015,J5854*$P$4,B5854=2016,J5854*$P$5,B5854=2017,J5854*$P$6,B5854=2018,J5854*$P$7,B5854=2019,J5854*$P$8,B5854=2020,J5854*$P$9,B5854=2021,J5854*$P$10,B5854=2022,J5854*$P$11),"")</f>
        <v>2030518.2440730699</v>
      </c>
      <c r="L5854" s="3">
        <f t="shared" si="92"/>
        <v>3723281.2440730697</v>
      </c>
    </row>
    <row r="5855" spans="1:12">
      <c r="A5855">
        <v>4839930</v>
      </c>
      <c r="B5855">
        <v>2017</v>
      </c>
      <c r="D5855" t="s">
        <v>2983</v>
      </c>
      <c r="E5855" t="s">
        <v>2984</v>
      </c>
      <c r="F5855" t="s">
        <v>4101</v>
      </c>
      <c r="G5855" t="s">
        <v>2985</v>
      </c>
      <c r="H5855" s="5">
        <v>1764337</v>
      </c>
      <c r="I5855">
        <f>IFERROR(VLOOKUP(G5855,'NCES Match'!$A$2:$B$1307,2,FALSE),"")</f>
        <v>4839930</v>
      </c>
      <c r="J5855" cm="1">
        <f t="array" ref="J5855">IFERROR(_xlfn.IFS(B5855=2015,H5855/$O$13,B5855=2016,H5855/$O$14,B5855=2017,H5855/$O$15,B5855=2018,H5855/$O$16,B5855=2019,H5855/$O$17,B5855=2020,H5855/$O$18,B5855=2021,H5855/$O$19,B5855=2022,H5855/$O$20),"")</f>
        <v>1.2164023251802253E-3</v>
      </c>
      <c r="K5855" s="3" cm="1">
        <f t="array" ref="K5855">IFERROR(_xlfn.IFS(B5855=2015,J5855*$P$4,B5855=2016,J5855*$P$5,B5855=2017,J5855*$P$6,B5855=2018,J5855*$P$7,B5855=2019,J5855*$P$8,B5855=2020,J5855*$P$9,B5855=2021,J5855*$P$10,B5855=2022,J5855*$P$11),"")</f>
        <v>2065752.5994130534</v>
      </c>
      <c r="L5855" s="3">
        <f t="shared" si="92"/>
        <v>3830089.5994130531</v>
      </c>
    </row>
    <row r="5856" spans="1:12">
      <c r="A5856">
        <v>4839930</v>
      </c>
      <c r="B5856">
        <v>2018</v>
      </c>
      <c r="D5856" t="s">
        <v>2983</v>
      </c>
      <c r="E5856" t="s">
        <v>2984</v>
      </c>
      <c r="F5856" t="s">
        <v>4101</v>
      </c>
      <c r="G5856" t="s">
        <v>2985</v>
      </c>
      <c r="H5856" s="5">
        <v>1876601</v>
      </c>
      <c r="I5856">
        <f>IFERROR(VLOOKUP(G5856,'NCES Match'!$A$2:$B$1307,2,FALSE),"")</f>
        <v>4839930</v>
      </c>
      <c r="J5856" cm="1">
        <f t="array" ref="J5856">IFERROR(_xlfn.IFS(B5856=2015,H5856/$O$13,B5856=2016,H5856/$O$14,B5856=2017,H5856/$O$15,B5856=2018,H5856/$O$16,B5856=2019,H5856/$O$17,B5856=2020,H5856/$O$18,B5856=2021,H5856/$O$19,B5856=2022,H5856/$O$20),"")</f>
        <v>1.2245925622154472E-3</v>
      </c>
      <c r="K5856" s="3" cm="1">
        <f t="array" ref="K5856">IFERROR(_xlfn.IFS(B5856=2015,J5856*$P$4,B5856=2016,J5856*$P$5,B5856=2017,J5856*$P$6,B5856=2018,J5856*$P$7,B5856=2019,J5856*$P$8,B5856=2020,J5856*$P$9,B5856=2021,J5856*$P$10,B5856=2022,J5856*$P$11),"")</f>
        <v>2102445.7786315316</v>
      </c>
      <c r="L5856" s="3">
        <f t="shared" si="92"/>
        <v>3979046.7786315316</v>
      </c>
    </row>
    <row r="5857" spans="1:12">
      <c r="A5857">
        <v>4839930</v>
      </c>
      <c r="B5857">
        <v>2019</v>
      </c>
      <c r="D5857" t="s">
        <v>2983</v>
      </c>
      <c r="E5857" t="s">
        <v>2984</v>
      </c>
      <c r="F5857" t="s">
        <v>4101</v>
      </c>
      <c r="G5857" t="s">
        <v>2985</v>
      </c>
      <c r="H5857" s="5">
        <v>1877767</v>
      </c>
      <c r="I5857">
        <f>IFERROR(VLOOKUP(G5857,'NCES Match'!$A$2:$B$1307,2,FALSE),"")</f>
        <v>4839930</v>
      </c>
      <c r="J5857" cm="1">
        <f t="array" ref="J5857">IFERROR(_xlfn.IFS(B5857=2015,H5857/$O$13,B5857=2016,H5857/$O$14,B5857=2017,H5857/$O$15,B5857=2018,H5857/$O$16,B5857=2019,H5857/$O$17,B5857=2020,H5857/$O$18,B5857=2021,H5857/$O$19,B5857=2022,H5857/$O$20),"")</f>
        <v>1.1889645590941493E-3</v>
      </c>
      <c r="K5857" s="3" cm="1">
        <f t="array" ref="K5857">IFERROR(_xlfn.IFS(B5857=2015,J5857*$P$4,B5857=2016,J5857*$P$5,B5857=2017,J5857*$P$6,B5857=2018,J5857*$P$7,B5857=2019,J5857*$P$8,B5857=2020,J5857*$P$9,B5857=2021,J5857*$P$10,B5857=2022,J5857*$P$11),"")</f>
        <v>2066332.3834703572</v>
      </c>
      <c r="L5857" s="3">
        <f t="shared" si="92"/>
        <v>3944099.3834703574</v>
      </c>
    </row>
    <row r="5858" spans="1:12">
      <c r="A5858">
        <v>4839930</v>
      </c>
      <c r="B5858">
        <v>2020</v>
      </c>
      <c r="D5858" t="s">
        <v>2983</v>
      </c>
      <c r="E5858" t="s">
        <v>2984</v>
      </c>
      <c r="F5858" t="s">
        <v>4230</v>
      </c>
      <c r="G5858" t="s">
        <v>2985</v>
      </c>
      <c r="H5858" s="5">
        <v>2125014</v>
      </c>
      <c r="I5858">
        <f>IFERROR(VLOOKUP(G5858,'NCES Match'!$A$2:$B$1307,2,FALSE),"")</f>
        <v>4839930</v>
      </c>
      <c r="J5858" cm="1">
        <f t="array" ref="J5858">IFERROR(_xlfn.IFS(B5858=2015,H5858/$O$13,B5858=2016,H5858/$O$14,B5858=2017,H5858/$O$15,B5858=2018,H5858/$O$16,B5858=2019,H5858/$O$17,B5858=2020,H5858/$O$18,B5858=2021,H5858/$O$19,B5858=2022,H5858/$O$20),"")</f>
        <v>1.1515611574638097E-3</v>
      </c>
      <c r="K5858" s="3" cm="1">
        <f t="array" ref="K5858">IFERROR(_xlfn.IFS(B5858=2015,J5858*$P$4,B5858=2016,J5858*$P$5,B5858=2017,J5858*$P$6,B5858=2018,J5858*$P$7,B5858=2019,J5858*$P$8,B5858=2020,J5858*$P$9,B5858=2021,J5858*$P$10,B5858=2022,J5858*$P$11),"")</f>
        <v>2427494.1615783693</v>
      </c>
      <c r="L5858" s="3">
        <f t="shared" si="92"/>
        <v>4552508.1615783693</v>
      </c>
    </row>
    <row r="5859" spans="1:12">
      <c r="A5859">
        <v>4839930</v>
      </c>
      <c r="B5859">
        <v>2021</v>
      </c>
      <c r="D5859" t="s">
        <v>2983</v>
      </c>
      <c r="E5859" t="s">
        <v>2984</v>
      </c>
      <c r="F5859" t="s">
        <v>4101</v>
      </c>
      <c r="G5859" t="s">
        <v>2985</v>
      </c>
      <c r="H5859" s="5">
        <v>2156900.9500000002</v>
      </c>
      <c r="I5859">
        <f>IFERROR(VLOOKUP(G5859,'NCES Match'!$A$2:$B$1307,2,FALSE),"")</f>
        <v>4839930</v>
      </c>
      <c r="J5859" cm="1">
        <f t="array" ref="J5859">IFERROR(_xlfn.IFS(B5859=2015,H5859/$O$13,B5859=2016,H5859/$O$14,B5859=2017,H5859/$O$15,B5859=2018,H5859/$O$16,B5859=2019,H5859/$O$17,B5859=2020,H5859/$O$18,B5859=2021,H5859/$O$19,B5859=2022,H5859/$O$20),"")</f>
        <v>1.1035633066078709E-3</v>
      </c>
      <c r="K5859" s="3" cm="1">
        <f t="array" ref="K5859">IFERROR(_xlfn.IFS(B5859=2015,J5859*$P$4,B5859=2016,J5859*$P$5,B5859=2017,J5859*$P$6,B5859=2018,J5859*$P$7,B5859=2019,J5859*$P$8,B5859=2020,J5859*$P$9,B5859=2021,J5859*$P$10,B5859=2022,J5859*$P$11),"")</f>
        <v>2362236.0699934466</v>
      </c>
      <c r="L5859" s="3">
        <f t="shared" si="92"/>
        <v>4519137.0199934468</v>
      </c>
    </row>
    <row r="5860" spans="1:12">
      <c r="A5860">
        <v>4839930</v>
      </c>
      <c r="B5860">
        <v>2022</v>
      </c>
      <c r="D5860" t="s">
        <v>2983</v>
      </c>
      <c r="E5860" t="s">
        <v>2984</v>
      </c>
      <c r="F5860" t="s">
        <v>4101</v>
      </c>
      <c r="G5860" t="s">
        <v>2985</v>
      </c>
      <c r="H5860" s="5">
        <v>2541718.2799999998</v>
      </c>
      <c r="I5860">
        <f>IFERROR(VLOOKUP(G5860,'NCES Match'!$A$2:$B$1307,2,FALSE),"")</f>
        <v>4839930</v>
      </c>
      <c r="J5860" cm="1">
        <f t="array" ref="J5860">IFERROR(_xlfn.IFS(B5860=2015,H5860/$O$13,B5860=2016,H5860/$O$14,B5860=2017,H5860/$O$15,B5860=2018,H5860/$O$16,B5860=2019,H5860/$O$17,B5860=2020,H5860/$O$18,B5860=2021,H5860/$O$19,B5860=2022,H5860/$O$20),"")</f>
        <v>1.1164005537197929E-3</v>
      </c>
      <c r="K5860" s="3" cm="1">
        <f t="array" ref="K5860">IFERROR(_xlfn.IFS(B5860=2015,J5860*$P$4,B5860=2016,J5860*$P$5,B5860=2017,J5860*$P$6,B5860=2018,J5860*$P$7,B5860=2019,J5860*$P$8,B5860=2020,J5860*$P$9,B5860=2021,J5860*$P$10,B5860=2022,J5860*$P$11),"")</f>
        <v>2404149.6203245642</v>
      </c>
      <c r="L5860" s="3">
        <f t="shared" si="92"/>
        <v>4945867.9003245644</v>
      </c>
    </row>
    <row r="5861" spans="1:12">
      <c r="A5861">
        <v>4839930</v>
      </c>
      <c r="B5861">
        <v>2023</v>
      </c>
      <c r="D5861" t="s">
        <v>2983</v>
      </c>
      <c r="E5861" t="s">
        <v>2984</v>
      </c>
      <c r="F5861" t="s">
        <v>4101</v>
      </c>
      <c r="G5861" t="s">
        <v>2985</v>
      </c>
      <c r="H5861" s="5">
        <v>2718627.64</v>
      </c>
      <c r="I5861">
        <f>IFERROR(VLOOKUP(G5861,'NCES Match'!$A$2:$B$1307,2,FALSE),"")</f>
        <v>4839930</v>
      </c>
      <c r="J5861" t="str" cm="1">
        <f t="array" ref="J5861">IFERROR(_xlfn.IFS(B5861=2015,H5861/$O$13,B5861=2016,H5861/$O$14,B5861=2017,H5861/$O$15,B5861=2018,H5861/$O$16,B5861=2019,H5861/$O$17,B5861=2020,H5861/$O$18,B5861=2021,H5861/$O$19,B5861=2022,H5861/$O$20),"")</f>
        <v/>
      </c>
      <c r="K5861" s="3" t="str" cm="1">
        <f t="array" ref="K5861">IFERROR(_xlfn.IFS(B5861=2015,J5861*$P$4,B5861=2016,J5861*$P$5,B5861=2017,J5861*$P$6,B5861=2018,J5861*$P$7,B5861=2019,J5861*$P$8,B5861=2020,J5861*$P$9,B5861=2021,J5861*$P$10,B5861=2022,J5861*$P$11),"")</f>
        <v/>
      </c>
      <c r="L5861" s="3">
        <f t="shared" si="92"/>
        <v>2718627.64</v>
      </c>
    </row>
    <row r="5862" spans="1:12">
      <c r="A5862">
        <v>4826130</v>
      </c>
      <c r="B5862">
        <v>2015</v>
      </c>
      <c r="C5862" t="s">
        <v>381</v>
      </c>
      <c r="D5862" t="s">
        <v>1899</v>
      </c>
      <c r="E5862" t="s">
        <v>1900</v>
      </c>
      <c r="G5862" t="s">
        <v>1901</v>
      </c>
      <c r="H5862" s="5">
        <v>5582528.3399999999</v>
      </c>
      <c r="I5862">
        <f>IFERROR(VLOOKUP(G5862,'NCES Match'!$A$2:$B$1307,2,FALSE),"")</f>
        <v>4826130</v>
      </c>
      <c r="J5862" cm="1">
        <f t="array" ref="J5862">IFERROR(_xlfn.IFS(B5862=2015,H5862/$O$13,B5862=2016,H5862/$O$14,B5862=2017,H5862/$O$15,B5862=2018,H5862/$O$16,B5862=2019,H5862/$O$17,B5862=2020,H5862/$O$18,B5862=2021,H5862/$O$19,B5862=2022,H5862/$O$20),"")</f>
        <v>4.373373674639182E-3</v>
      </c>
      <c r="K5862" s="3" cm="1">
        <f t="array" ref="K5862">IFERROR(_xlfn.IFS(B5862=2015,J5862*$P$4,B5862=2016,J5862*$P$5,B5862=2017,J5862*$P$6,B5862=2018,J5862*$P$7,B5862=2019,J5862*$P$8,B5862=2020,J5862*$P$9,B5862=2021,J5862*$P$10,B5862=2022,J5862*$P$11),"")</f>
        <v>6960149.8030054355</v>
      </c>
      <c r="L5862" s="3">
        <f t="shared" si="92"/>
        <v>12542678.143005434</v>
      </c>
    </row>
    <row r="5863" spans="1:12">
      <c r="A5863">
        <v>4826130</v>
      </c>
      <c r="B5863">
        <v>2016</v>
      </c>
      <c r="C5863" t="s">
        <v>4102</v>
      </c>
      <c r="D5863" t="s">
        <v>1899</v>
      </c>
      <c r="E5863" t="s">
        <v>1900</v>
      </c>
      <c r="F5863" t="s">
        <v>4101</v>
      </c>
      <c r="G5863" t="s">
        <v>1901</v>
      </c>
      <c r="H5863" s="5">
        <v>6154362</v>
      </c>
      <c r="I5863">
        <f>IFERROR(VLOOKUP(G5863,'NCES Match'!$A$2:$B$1307,2,FALSE),"")</f>
        <v>4826130</v>
      </c>
      <c r="J5863" cm="1">
        <f t="array" ref="J5863">IFERROR(_xlfn.IFS(B5863=2015,H5863/$O$13,B5863=2016,H5863/$O$14,B5863=2017,H5863/$O$15,B5863=2018,H5863/$O$16,B5863=2019,H5863/$O$17,B5863=2020,H5863/$O$18,B5863=2021,H5863/$O$19,B5863=2022,H5863/$O$20),"")</f>
        <v>4.405704100834424E-3</v>
      </c>
      <c r="K5863" s="3" cm="1">
        <f t="array" ref="K5863">IFERROR(_xlfn.IFS(B5863=2015,J5863*$P$4,B5863=2016,J5863*$P$5,B5863=2017,J5863*$P$6,B5863=2018,J5863*$P$7,B5863=2019,J5863*$P$8,B5863=2020,J5863*$P$9,B5863=2021,J5863*$P$10,B5863=2022,J5863*$P$11),"")</f>
        <v>7382335.4607999036</v>
      </c>
      <c r="L5863" s="3">
        <f t="shared" si="92"/>
        <v>13536697.460799903</v>
      </c>
    </row>
    <row r="5864" spans="1:12">
      <c r="A5864">
        <v>4826130</v>
      </c>
      <c r="B5864">
        <v>2017</v>
      </c>
      <c r="D5864" t="s">
        <v>1899</v>
      </c>
      <c r="E5864" t="s">
        <v>1900</v>
      </c>
      <c r="F5864" t="s">
        <v>4101</v>
      </c>
      <c r="G5864" t="s">
        <v>1901</v>
      </c>
      <c r="H5864" s="5">
        <v>6615848</v>
      </c>
      <c r="I5864">
        <f>IFERROR(VLOOKUP(G5864,'NCES Match'!$A$2:$B$1307,2,FALSE),"")</f>
        <v>4826130</v>
      </c>
      <c r="J5864" cm="1">
        <f t="array" ref="J5864">IFERROR(_xlfn.IFS(B5864=2015,H5864/$O$13,B5864=2016,H5864/$O$14,B5864=2017,H5864/$O$15,B5864=2018,H5864/$O$16,B5864=2019,H5864/$O$17,B5864=2020,H5864/$O$18,B5864=2021,H5864/$O$19,B5864=2022,H5864/$O$20),"")</f>
        <v>4.5612220852586233E-3</v>
      </c>
      <c r="K5864" s="3" cm="1">
        <f t="array" ref="K5864">IFERROR(_xlfn.IFS(B5864=2015,J5864*$P$4,B5864=2016,J5864*$P$5,B5864=2017,J5864*$P$6,B5864=2018,J5864*$P$7,B5864=2019,J5864*$P$8,B5864=2020,J5864*$P$9,B5864=2021,J5864*$P$10,B5864=2022,J5864*$P$11),"")</f>
        <v>7746085.471948755</v>
      </c>
      <c r="L5864" s="3">
        <f t="shared" si="92"/>
        <v>14361933.471948754</v>
      </c>
    </row>
    <row r="5865" spans="1:12">
      <c r="A5865">
        <v>4826130</v>
      </c>
      <c r="B5865">
        <v>2018</v>
      </c>
      <c r="D5865" t="s">
        <v>1899</v>
      </c>
      <c r="E5865" t="s">
        <v>1900</v>
      </c>
      <c r="F5865" t="s">
        <v>4101</v>
      </c>
      <c r="G5865" t="s">
        <v>1901</v>
      </c>
      <c r="H5865" s="5">
        <v>6946978</v>
      </c>
      <c r="I5865">
        <f>IFERROR(VLOOKUP(G5865,'NCES Match'!$A$2:$B$1307,2,FALSE),"")</f>
        <v>4826130</v>
      </c>
      <c r="J5865" cm="1">
        <f t="array" ref="J5865">IFERROR(_xlfn.IFS(B5865=2015,H5865/$O$13,B5865=2016,H5865/$O$14,B5865=2017,H5865/$O$15,B5865=2018,H5865/$O$16,B5865=2019,H5865/$O$17,B5865=2020,H5865/$O$18,B5865=2021,H5865/$O$19,B5865=2022,H5865/$O$20),"")</f>
        <v>4.5333118700641968E-3</v>
      </c>
      <c r="K5865" s="3" cm="1">
        <f t="array" ref="K5865">IFERROR(_xlfn.IFS(B5865=2015,J5865*$P$4,B5865=2016,J5865*$P$5,B5865=2017,J5865*$P$6,B5865=2018,J5865*$P$7,B5865=2019,J5865*$P$8,B5865=2020,J5865*$P$9,B5865=2021,J5865*$P$10,B5865=2022,J5865*$P$11),"")</f>
        <v>7783031.4330782723</v>
      </c>
      <c r="L5865" s="3">
        <f t="shared" si="92"/>
        <v>14730009.433078272</v>
      </c>
    </row>
    <row r="5866" spans="1:12">
      <c r="A5866">
        <v>4826130</v>
      </c>
      <c r="B5866">
        <v>2019</v>
      </c>
      <c r="D5866" t="s">
        <v>1899</v>
      </c>
      <c r="E5866" t="s">
        <v>1900</v>
      </c>
      <c r="F5866" t="s">
        <v>4101</v>
      </c>
      <c r="G5866" t="s">
        <v>1901</v>
      </c>
      <c r="H5866" s="5">
        <v>6957687</v>
      </c>
      <c r="I5866">
        <f>IFERROR(VLOOKUP(G5866,'NCES Match'!$A$2:$B$1307,2,FALSE),"")</f>
        <v>4826130</v>
      </c>
      <c r="J5866" cm="1">
        <f t="array" ref="J5866">IFERROR(_xlfn.IFS(B5866=2015,H5866/$O$13,B5866=2016,H5866/$O$14,B5866=2017,H5866/$O$15,B5866=2018,H5866/$O$16,B5866=2019,H5866/$O$17,B5866=2020,H5866/$O$18,B5866=2021,H5866/$O$19,B5866=2022,H5866/$O$20),"")</f>
        <v>4.4054684400514519E-3</v>
      </c>
      <c r="K5866" s="3" cm="1">
        <f t="array" ref="K5866">IFERROR(_xlfn.IFS(B5866=2015,J5866*$P$4,B5866=2016,J5866*$P$5,B5866=2017,J5866*$P$6,B5866=2018,J5866*$P$7,B5866=2019,J5866*$P$8,B5866=2020,J5866*$P$9,B5866=2021,J5866*$P$10,B5866=2022,J5866*$P$11),"")</f>
        <v>7656378.0075753378</v>
      </c>
      <c r="L5866" s="3">
        <f t="shared" si="92"/>
        <v>14614065.007575337</v>
      </c>
    </row>
    <row r="5867" spans="1:12">
      <c r="A5867">
        <v>4826130</v>
      </c>
      <c r="B5867">
        <v>2020</v>
      </c>
      <c r="D5867" t="s">
        <v>1899</v>
      </c>
      <c r="E5867" t="s">
        <v>1900</v>
      </c>
      <c r="F5867" t="s">
        <v>4230</v>
      </c>
      <c r="G5867" t="s">
        <v>1901</v>
      </c>
      <c r="H5867" s="5">
        <v>8479893</v>
      </c>
      <c r="I5867">
        <f>IFERROR(VLOOKUP(G5867,'NCES Match'!$A$2:$B$1307,2,FALSE),"")</f>
        <v>4826130</v>
      </c>
      <c r="J5867" cm="1">
        <f t="array" ref="J5867">IFERROR(_xlfn.IFS(B5867=2015,H5867/$O$13,B5867=2016,H5867/$O$14,B5867=2017,H5867/$O$15,B5867=2018,H5867/$O$16,B5867=2019,H5867/$O$17,B5867=2020,H5867/$O$18,B5867=2021,H5867/$O$19,B5867=2022,H5867/$O$20),"")</f>
        <v>4.5953181476683248E-3</v>
      </c>
      <c r="K5867" s="3" cm="1">
        <f t="array" ref="K5867">IFERROR(_xlfn.IFS(B5867=2015,J5867*$P$4,B5867=2016,J5867*$P$5,B5867=2017,J5867*$P$6,B5867=2018,J5867*$P$7,B5867=2019,J5867*$P$8,B5867=2020,J5867*$P$9,B5867=2021,J5867*$P$10,B5867=2022,J5867*$P$11),"")</f>
        <v>9686943.5911054146</v>
      </c>
      <c r="L5867" s="3">
        <f t="shared" si="92"/>
        <v>18166836.591105416</v>
      </c>
    </row>
    <row r="5868" spans="1:12">
      <c r="A5868">
        <v>4826130</v>
      </c>
      <c r="B5868">
        <v>2021</v>
      </c>
      <c r="D5868" t="s">
        <v>1899</v>
      </c>
      <c r="E5868" t="s">
        <v>1900</v>
      </c>
      <c r="F5868" t="s">
        <v>4101</v>
      </c>
      <c r="G5868" t="s">
        <v>1901</v>
      </c>
      <c r="H5868" s="5">
        <v>8575171.8200000003</v>
      </c>
      <c r="I5868">
        <f>IFERROR(VLOOKUP(G5868,'NCES Match'!$A$2:$B$1307,2,FALSE),"")</f>
        <v>4826130</v>
      </c>
      <c r="J5868" cm="1">
        <f t="array" ref="J5868">IFERROR(_xlfn.IFS(B5868=2015,H5868/$O$13,B5868=2016,H5868/$O$14,B5868=2017,H5868/$O$15,B5868=2018,H5868/$O$16,B5868=2019,H5868/$O$17,B5868=2020,H5868/$O$18,B5868=2021,H5868/$O$19,B5868=2022,H5868/$O$20),"")</f>
        <v>4.387426770065558E-3</v>
      </c>
      <c r="K5868" s="3" cm="1">
        <f t="array" ref="K5868">IFERROR(_xlfn.IFS(B5868=2015,J5868*$P$4,B5868=2016,J5868*$P$5,B5868=2017,J5868*$P$6,B5868=2018,J5868*$P$7,B5868=2019,J5868*$P$8,B5868=2020,J5868*$P$9,B5868=2021,J5868*$P$10,B5868=2022,J5868*$P$11),"")</f>
        <v>9391520.8204601835</v>
      </c>
      <c r="L5868" s="3">
        <f t="shared" si="92"/>
        <v>17966692.640460186</v>
      </c>
    </row>
    <row r="5869" spans="1:12">
      <c r="A5869">
        <v>4826130</v>
      </c>
      <c r="B5869">
        <v>2022</v>
      </c>
      <c r="D5869" t="s">
        <v>1899</v>
      </c>
      <c r="E5869" t="s">
        <v>1900</v>
      </c>
      <c r="F5869" t="s">
        <v>4101</v>
      </c>
      <c r="G5869" t="s">
        <v>1901</v>
      </c>
      <c r="H5869" s="5">
        <v>10898235.48</v>
      </c>
      <c r="I5869">
        <f>IFERROR(VLOOKUP(G5869,'NCES Match'!$A$2:$B$1307,2,FALSE),"")</f>
        <v>4826130</v>
      </c>
      <c r="J5869" cm="1">
        <f t="array" ref="J5869">IFERROR(_xlfn.IFS(B5869=2015,H5869/$O$13,B5869=2016,H5869/$O$14,B5869=2017,H5869/$O$15,B5869=2018,H5869/$O$16,B5869=2019,H5869/$O$17,B5869=2020,H5869/$O$18,B5869=2021,H5869/$O$19,B5869=2022,H5869/$O$20),"")</f>
        <v>4.7868389743180714E-3</v>
      </c>
      <c r="K5869" s="3" cm="1">
        <f t="array" ref="K5869">IFERROR(_xlfn.IFS(B5869=2015,J5869*$P$4,B5869=2016,J5869*$P$5,B5869=2017,J5869*$P$6,B5869=2018,J5869*$P$7,B5869=2019,J5869*$P$8,B5869=2020,J5869*$P$9,B5869=2021,J5869*$P$10,B5869=2022,J5869*$P$11),"")</f>
        <v>10308376.383652437</v>
      </c>
      <c r="L5869" s="3">
        <f t="shared" si="92"/>
        <v>21206611.863652438</v>
      </c>
    </row>
    <row r="5870" spans="1:12">
      <c r="A5870">
        <v>4826130</v>
      </c>
      <c r="B5870">
        <v>2023</v>
      </c>
      <c r="D5870" t="s">
        <v>1899</v>
      </c>
      <c r="E5870" t="s">
        <v>1900</v>
      </c>
      <c r="F5870" t="s">
        <v>4101</v>
      </c>
      <c r="G5870" t="s">
        <v>1901</v>
      </c>
      <c r="H5870" s="5">
        <v>11574361.52</v>
      </c>
      <c r="I5870">
        <f>IFERROR(VLOOKUP(G5870,'NCES Match'!$A$2:$B$1307,2,FALSE),"")</f>
        <v>4826130</v>
      </c>
      <c r="J5870" t="str" cm="1">
        <f t="array" ref="J5870">IFERROR(_xlfn.IFS(B5870=2015,H5870/$O$13,B5870=2016,H5870/$O$14,B5870=2017,H5870/$O$15,B5870=2018,H5870/$O$16,B5870=2019,H5870/$O$17,B5870=2020,H5870/$O$18,B5870=2021,H5870/$O$19,B5870=2022,H5870/$O$20),"")</f>
        <v/>
      </c>
      <c r="K5870" s="3" t="str" cm="1">
        <f t="array" ref="K5870">IFERROR(_xlfn.IFS(B5870=2015,J5870*$P$4,B5870=2016,J5870*$P$5,B5870=2017,J5870*$P$6,B5870=2018,J5870*$P$7,B5870=2019,J5870*$P$8,B5870=2020,J5870*$P$9,B5870=2021,J5870*$P$10,B5870=2022,J5870*$P$11),"")</f>
        <v/>
      </c>
      <c r="L5870" s="3">
        <f t="shared" si="92"/>
        <v>11574361.52</v>
      </c>
    </row>
    <row r="5871" spans="1:12">
      <c r="A5871">
        <v>4844960</v>
      </c>
      <c r="B5871">
        <v>2015</v>
      </c>
      <c r="C5871" t="s">
        <v>381</v>
      </c>
      <c r="D5871" t="s">
        <v>3372</v>
      </c>
      <c r="E5871" t="s">
        <v>3373</v>
      </c>
      <c r="G5871" t="s">
        <v>3374</v>
      </c>
      <c r="H5871" s="5">
        <v>3581510.63</v>
      </c>
      <c r="I5871">
        <f>IFERROR(VLOOKUP(G5871,'NCES Match'!$A$2:$B$1307,2,FALSE),"")</f>
        <v>4844960</v>
      </c>
      <c r="J5871" cm="1">
        <f t="array" ref="J5871">IFERROR(_xlfn.IFS(B5871=2015,H5871/$O$13,B5871=2016,H5871/$O$14,B5871=2017,H5871/$O$15,B5871=2018,H5871/$O$16,B5871=2019,H5871/$O$17,B5871=2020,H5871/$O$18,B5871=2021,H5871/$O$19,B5871=2022,H5871/$O$20),"")</f>
        <v>2.8057688829721894E-3</v>
      </c>
      <c r="K5871" s="3" cm="1">
        <f t="array" ref="K5871">IFERROR(_xlfn.IFS(B5871=2015,J5871*$P$4,B5871=2016,J5871*$P$5,B5871=2017,J5871*$P$6,B5871=2018,J5871*$P$7,B5871=2019,J5871*$P$8,B5871=2020,J5871*$P$9,B5871=2021,J5871*$P$10,B5871=2022,J5871*$P$11),"")</f>
        <v>4465333.445285541</v>
      </c>
      <c r="L5871" s="3">
        <f t="shared" si="92"/>
        <v>8046844.0752855409</v>
      </c>
    </row>
    <row r="5872" spans="1:12">
      <c r="A5872">
        <v>4844960</v>
      </c>
      <c r="B5872">
        <v>2016</v>
      </c>
      <c r="C5872" t="s">
        <v>4102</v>
      </c>
      <c r="D5872" t="s">
        <v>3372</v>
      </c>
      <c r="E5872" t="s">
        <v>3373</v>
      </c>
      <c r="F5872" t="s">
        <v>4101</v>
      </c>
      <c r="G5872" t="s">
        <v>3374</v>
      </c>
      <c r="H5872" s="5">
        <v>3656541</v>
      </c>
      <c r="I5872">
        <f>IFERROR(VLOOKUP(G5872,'NCES Match'!$A$2:$B$1307,2,FALSE),"")</f>
        <v>4844960</v>
      </c>
      <c r="J5872" cm="1">
        <f t="array" ref="J5872">IFERROR(_xlfn.IFS(B5872=2015,H5872/$O$13,B5872=2016,H5872/$O$14,B5872=2017,H5872/$O$15,B5872=2018,H5872/$O$16,B5872=2019,H5872/$O$17,B5872=2020,H5872/$O$18,B5872=2021,H5872/$O$19,B5872=2022,H5872/$O$20),"")</f>
        <v>2.6175967027238902E-3</v>
      </c>
      <c r="K5872" s="3" cm="1">
        <f t="array" ref="K5872">IFERROR(_xlfn.IFS(B5872=2015,J5872*$P$4,B5872=2016,J5872*$P$5,B5872=2017,J5872*$P$6,B5872=2018,J5872*$P$7,B5872=2019,J5872*$P$8,B5872=2020,J5872*$P$9,B5872=2021,J5872*$P$10,B5872=2022,J5872*$P$11),"")</f>
        <v>4386126.8297459166</v>
      </c>
      <c r="L5872" s="3">
        <f t="shared" si="92"/>
        <v>8042667.8297459166</v>
      </c>
    </row>
    <row r="5873" spans="1:12">
      <c r="A5873">
        <v>4844960</v>
      </c>
      <c r="B5873">
        <v>2017</v>
      </c>
      <c r="D5873" t="s">
        <v>3372</v>
      </c>
      <c r="E5873" t="s">
        <v>3373</v>
      </c>
      <c r="F5873" t="s">
        <v>4101</v>
      </c>
      <c r="G5873" t="s">
        <v>3374</v>
      </c>
      <c r="H5873" s="5">
        <v>3656735</v>
      </c>
      <c r="I5873">
        <f>IFERROR(VLOOKUP(G5873,'NCES Match'!$A$2:$B$1307,2,FALSE),"")</f>
        <v>4844960</v>
      </c>
      <c r="J5873" cm="1">
        <f t="array" ref="J5873">IFERROR(_xlfn.IFS(B5873=2015,H5873/$O$13,B5873=2016,H5873/$O$14,B5873=2017,H5873/$O$15,B5873=2018,H5873/$O$16,B5873=2019,H5873/$O$17,B5873=2020,H5873/$O$18,B5873=2021,H5873/$O$19,B5873=2022,H5873/$O$20),"")</f>
        <v>2.5210948682524437E-3</v>
      </c>
      <c r="K5873" s="3" cm="1">
        <f t="array" ref="K5873">IFERROR(_xlfn.IFS(B5873=2015,J5873*$P$4,B5873=2016,J5873*$P$5,B5873=2017,J5873*$P$6,B5873=2018,J5873*$P$7,B5873=2019,J5873*$P$8,B5873=2020,J5873*$P$9,B5873=2021,J5873*$P$10,B5873=2022,J5873*$P$11),"")</f>
        <v>4281443.8690650892</v>
      </c>
      <c r="L5873" s="3">
        <f t="shared" si="92"/>
        <v>7938178.8690650892</v>
      </c>
    </row>
    <row r="5874" spans="1:12">
      <c r="A5874">
        <v>4844960</v>
      </c>
      <c r="B5874">
        <v>2018</v>
      </c>
      <c r="D5874" t="s">
        <v>3372</v>
      </c>
      <c r="E5874" t="s">
        <v>3373</v>
      </c>
      <c r="F5874" t="s">
        <v>4101</v>
      </c>
      <c r="G5874" t="s">
        <v>3374</v>
      </c>
      <c r="H5874" s="5">
        <v>3809001</v>
      </c>
      <c r="I5874">
        <f>IFERROR(VLOOKUP(G5874,'NCES Match'!$A$2:$B$1307,2,FALSE),"")</f>
        <v>4844960</v>
      </c>
      <c r="J5874" cm="1">
        <f t="array" ref="J5874">IFERROR(_xlfn.IFS(B5874=2015,H5874/$O$13,B5874=2016,H5874/$O$14,B5874=2017,H5874/$O$15,B5874=2018,H5874/$O$16,B5874=2019,H5874/$O$17,B5874=2020,H5874/$O$18,B5874=2021,H5874/$O$19,B5874=2022,H5874/$O$20),"")</f>
        <v>2.4855972548619553E-3</v>
      </c>
      <c r="K5874" s="3" cm="1">
        <f t="array" ref="K5874">IFERROR(_xlfn.IFS(B5874=2015,J5874*$P$4,B5874=2016,J5874*$P$5,B5874=2017,J5874*$P$6,B5874=2018,J5874*$P$7,B5874=2019,J5874*$P$8,B5874=2020,J5874*$P$9,B5874=2021,J5874*$P$10,B5874=2022,J5874*$P$11),"")</f>
        <v>4267405.8434655434</v>
      </c>
      <c r="L5874" s="3">
        <f t="shared" si="92"/>
        <v>8076406.8434655434</v>
      </c>
    </row>
    <row r="5875" spans="1:12">
      <c r="A5875">
        <v>4844960</v>
      </c>
      <c r="B5875">
        <v>2019</v>
      </c>
      <c r="D5875" t="s">
        <v>3372</v>
      </c>
      <c r="E5875" t="s">
        <v>3373</v>
      </c>
      <c r="F5875" t="s">
        <v>4101</v>
      </c>
      <c r="G5875" t="s">
        <v>3374</v>
      </c>
      <c r="H5875" s="5">
        <v>3804603</v>
      </c>
      <c r="I5875">
        <f>IFERROR(VLOOKUP(G5875,'NCES Match'!$A$2:$B$1307,2,FALSE),"")</f>
        <v>4844960</v>
      </c>
      <c r="J5875" cm="1">
        <f t="array" ref="J5875">IFERROR(_xlfn.IFS(B5875=2015,H5875/$O$13,B5875=2016,H5875/$O$14,B5875=2017,H5875/$O$15,B5875=2018,H5875/$O$16,B5875=2019,H5875/$O$17,B5875=2020,H5875/$O$18,B5875=2021,H5875/$O$19,B5875=2022,H5875/$O$20),"")</f>
        <v>2.4089986289157696E-3</v>
      </c>
      <c r="K5875" s="3" cm="1">
        <f t="array" ref="K5875">IFERROR(_xlfn.IFS(B5875=2015,J5875*$P$4,B5875=2016,J5875*$P$5,B5875=2017,J5875*$P$6,B5875=2018,J5875*$P$7,B5875=2019,J5875*$P$8,B5875=2020,J5875*$P$9,B5875=2021,J5875*$P$10,B5875=2022,J5875*$P$11),"")</f>
        <v>4186661.2764781103</v>
      </c>
      <c r="L5875" s="3">
        <f t="shared" si="92"/>
        <v>7991264.2764781099</v>
      </c>
    </row>
    <row r="5876" spans="1:12">
      <c r="A5876">
        <v>4844960</v>
      </c>
      <c r="B5876">
        <v>2020</v>
      </c>
      <c r="D5876" t="s">
        <v>3372</v>
      </c>
      <c r="E5876" t="s">
        <v>3373</v>
      </c>
      <c r="F5876" t="s">
        <v>4230</v>
      </c>
      <c r="G5876" t="s">
        <v>3374</v>
      </c>
      <c r="H5876" s="5">
        <v>4495837</v>
      </c>
      <c r="I5876">
        <f>IFERROR(VLOOKUP(G5876,'NCES Match'!$A$2:$B$1307,2,FALSE),"")</f>
        <v>4844960</v>
      </c>
      <c r="J5876" cm="1">
        <f t="array" ref="J5876">IFERROR(_xlfn.IFS(B5876=2015,H5876/$O$13,B5876=2016,H5876/$O$14,B5876=2017,H5876/$O$15,B5876=2018,H5876/$O$16,B5876=2019,H5876/$O$17,B5876=2020,H5876/$O$18,B5876=2021,H5876/$O$19,B5876=2022,H5876/$O$20),"")</f>
        <v>2.436328071009707E-3</v>
      </c>
      <c r="K5876" s="3" cm="1">
        <f t="array" ref="K5876">IFERROR(_xlfn.IFS(B5876=2015,J5876*$P$4,B5876=2016,J5876*$P$5,B5876=2017,J5876*$P$6,B5876=2018,J5876*$P$7,B5876=2019,J5876*$P$8,B5876=2020,J5876*$P$9,B5876=2021,J5876*$P$10,B5876=2022,J5876*$P$11),"")</f>
        <v>5135786.431951982</v>
      </c>
      <c r="L5876" s="3">
        <f t="shared" si="92"/>
        <v>9631623.431951981</v>
      </c>
    </row>
    <row r="5877" spans="1:12">
      <c r="A5877">
        <v>4844960</v>
      </c>
      <c r="B5877">
        <v>2021</v>
      </c>
      <c r="D5877" t="s">
        <v>3372</v>
      </c>
      <c r="E5877" t="s">
        <v>3373</v>
      </c>
      <c r="F5877" t="s">
        <v>4230</v>
      </c>
      <c r="G5877" t="s">
        <v>3374</v>
      </c>
      <c r="H5877" s="5">
        <v>4395582.9800000004</v>
      </c>
      <c r="I5877">
        <f>IFERROR(VLOOKUP(G5877,'NCES Match'!$A$2:$B$1307,2,FALSE),"")</f>
        <v>4844960</v>
      </c>
      <c r="J5877" cm="1">
        <f t="array" ref="J5877">IFERROR(_xlfn.IFS(B5877=2015,H5877/$O$13,B5877=2016,H5877/$O$14,B5877=2017,H5877/$O$15,B5877=2018,H5877/$O$16,B5877=2019,H5877/$O$17,B5877=2020,H5877/$O$18,B5877=2021,H5877/$O$19,B5877=2022,H5877/$O$20),"")</f>
        <v>2.2489693316135257E-3</v>
      </c>
      <c r="K5877" s="3" cm="1">
        <f t="array" ref="K5877">IFERROR(_xlfn.IFS(B5877=2015,J5877*$P$4,B5877=2016,J5877*$P$5,B5877=2017,J5877*$P$6,B5877=2018,J5877*$P$7,B5877=2019,J5877*$P$8,B5877=2020,J5877*$P$9,B5877=2021,J5877*$P$10,B5877=2022,J5877*$P$11),"")</f>
        <v>4814038.708641341</v>
      </c>
      <c r="L5877" s="3">
        <f t="shared" si="92"/>
        <v>9209621.6886413414</v>
      </c>
    </row>
    <row r="5878" spans="1:12">
      <c r="A5878">
        <v>4844960</v>
      </c>
      <c r="B5878">
        <v>2022</v>
      </c>
      <c r="D5878" t="s">
        <v>3372</v>
      </c>
      <c r="E5878" t="s">
        <v>3373</v>
      </c>
      <c r="F5878" t="s">
        <v>4101</v>
      </c>
      <c r="G5878" t="s">
        <v>3374</v>
      </c>
      <c r="H5878" s="5">
        <v>5163659.8499999996</v>
      </c>
      <c r="I5878">
        <f>IFERROR(VLOOKUP(G5878,'NCES Match'!$A$2:$B$1307,2,FALSE),"")</f>
        <v>4844960</v>
      </c>
      <c r="J5878" cm="1">
        <f t="array" ref="J5878">IFERROR(_xlfn.IFS(B5878=2015,H5878/$O$13,B5878=2016,H5878/$O$14,B5878=2017,H5878/$O$15,B5878=2018,H5878/$O$16,B5878=2019,H5878/$O$17,B5878=2020,H5878/$O$18,B5878=2021,H5878/$O$19,B5878=2022,H5878/$O$20),"")</f>
        <v>2.2680376346668374E-3</v>
      </c>
      <c r="K5878" s="3" cm="1">
        <f t="array" ref="K5878">IFERROR(_xlfn.IFS(B5878=2015,J5878*$P$4,B5878=2016,J5878*$P$5,B5878=2017,J5878*$P$6,B5878=2018,J5878*$P$7,B5878=2019,J5878*$P$8,B5878=2020,J5878*$P$9,B5878=2021,J5878*$P$10,B5878=2022,J5878*$P$11),"")</f>
        <v>4884180.5032234704</v>
      </c>
      <c r="L5878" s="3">
        <f t="shared" si="92"/>
        <v>10047840.353223469</v>
      </c>
    </row>
    <row r="5879" spans="1:12">
      <c r="A5879">
        <v>4844960</v>
      </c>
      <c r="B5879">
        <v>2023</v>
      </c>
      <c r="D5879" t="s">
        <v>3372</v>
      </c>
      <c r="E5879" t="s">
        <v>3373</v>
      </c>
      <c r="F5879" t="s">
        <v>4101</v>
      </c>
      <c r="G5879" t="s">
        <v>3374</v>
      </c>
      <c r="H5879" s="5">
        <v>5541361.0899999999</v>
      </c>
      <c r="I5879">
        <f>IFERROR(VLOOKUP(G5879,'NCES Match'!$A$2:$B$1307,2,FALSE),"")</f>
        <v>4844960</v>
      </c>
      <c r="J5879" t="str" cm="1">
        <f t="array" ref="J5879">IFERROR(_xlfn.IFS(B5879=2015,H5879/$O$13,B5879=2016,H5879/$O$14,B5879=2017,H5879/$O$15,B5879=2018,H5879/$O$16,B5879=2019,H5879/$O$17,B5879=2020,H5879/$O$18,B5879=2021,H5879/$O$19,B5879=2022,H5879/$O$20),"")</f>
        <v/>
      </c>
      <c r="K5879" s="3" t="str" cm="1">
        <f t="array" ref="K5879">IFERROR(_xlfn.IFS(B5879=2015,J5879*$P$4,B5879=2016,J5879*$P$5,B5879=2017,J5879*$P$6,B5879=2018,J5879*$P$7,B5879=2019,J5879*$P$8,B5879=2020,J5879*$P$9,B5879=2021,J5879*$P$10,B5879=2022,J5879*$P$11),"")</f>
        <v/>
      </c>
      <c r="L5879" s="3">
        <f t="shared" si="92"/>
        <v>5541361.0899999999</v>
      </c>
    </row>
    <row r="5880" spans="1:12">
      <c r="A5880">
        <v>4826340</v>
      </c>
      <c r="B5880">
        <v>2015</v>
      </c>
      <c r="C5880" t="s">
        <v>381</v>
      </c>
      <c r="D5880" t="s">
        <v>1920</v>
      </c>
      <c r="E5880" t="s">
        <v>1921</v>
      </c>
      <c r="G5880" t="s">
        <v>1922</v>
      </c>
      <c r="H5880" s="5">
        <v>125145.55</v>
      </c>
      <c r="I5880">
        <f>IFERROR(VLOOKUP(G5880,'NCES Match'!$A$2:$B$1307,2,FALSE),"")</f>
        <v>4826340</v>
      </c>
      <c r="J5880" cm="1">
        <f t="array" ref="J5880">IFERROR(_xlfn.IFS(B5880=2015,H5880/$O$13,B5880=2016,H5880/$O$14,B5880=2017,H5880/$O$15,B5880=2018,H5880/$O$16,B5880=2019,H5880/$O$17,B5880=2020,H5880/$O$18,B5880=2021,H5880/$O$19,B5880=2022,H5880/$O$20),"")</f>
        <v>9.803949403116537E-5</v>
      </c>
      <c r="K5880" s="3" cm="1">
        <f t="array" ref="K5880">IFERROR(_xlfn.IFS(B5880=2015,J5880*$P$4,B5880=2016,J5880*$P$5,B5880=2017,J5880*$P$6,B5880=2018,J5880*$P$7,B5880=2019,J5880*$P$8,B5880=2020,J5880*$P$9,B5880=2021,J5880*$P$10,B5880=2022,J5880*$P$11),"")</f>
        <v>156028.18689488407</v>
      </c>
      <c r="L5880" s="3">
        <f t="shared" si="92"/>
        <v>281173.73689488409</v>
      </c>
    </row>
    <row r="5881" spans="1:12">
      <c r="A5881">
        <v>4826340</v>
      </c>
      <c r="B5881">
        <v>2016</v>
      </c>
      <c r="C5881" t="s">
        <v>4102</v>
      </c>
      <c r="D5881" t="s">
        <v>1920</v>
      </c>
      <c r="E5881" t="s">
        <v>1921</v>
      </c>
      <c r="F5881" t="s">
        <v>4101</v>
      </c>
      <c r="G5881" t="s">
        <v>1922</v>
      </c>
      <c r="H5881" s="5">
        <v>152404</v>
      </c>
      <c r="I5881">
        <f>IFERROR(VLOOKUP(G5881,'NCES Match'!$A$2:$B$1307,2,FALSE),"")</f>
        <v>4826340</v>
      </c>
      <c r="J5881" cm="1">
        <f t="array" ref="J5881">IFERROR(_xlfn.IFS(B5881=2015,H5881/$O$13,B5881=2016,H5881/$O$14,B5881=2017,H5881/$O$15,B5881=2018,H5881/$O$16,B5881=2019,H5881/$O$17,B5881=2020,H5881/$O$18,B5881=2021,H5881/$O$19,B5881=2022,H5881/$O$20),"")</f>
        <v>1.0910098037515012E-4</v>
      </c>
      <c r="K5881" s="3" cm="1">
        <f t="array" ref="K5881">IFERROR(_xlfn.IFS(B5881=2015,J5881*$P$4,B5881=2016,J5881*$P$5,B5881=2017,J5881*$P$6,B5881=2018,J5881*$P$7,B5881=2019,J5881*$P$8,B5881=2020,J5881*$P$9,B5881=2021,J5881*$P$10,B5881=2022,J5881*$P$11),"")</f>
        <v>182813.01190403631</v>
      </c>
      <c r="L5881" s="3">
        <f t="shared" si="92"/>
        <v>335217.01190403628</v>
      </c>
    </row>
    <row r="5882" spans="1:12">
      <c r="A5882">
        <v>4826340</v>
      </c>
      <c r="B5882">
        <v>2017</v>
      </c>
      <c r="D5882" t="s">
        <v>1920</v>
      </c>
      <c r="E5882" t="s">
        <v>1921</v>
      </c>
      <c r="F5882" t="s">
        <v>4101</v>
      </c>
      <c r="G5882" t="s">
        <v>1922</v>
      </c>
      <c r="H5882" s="5">
        <v>142654</v>
      </c>
      <c r="I5882">
        <f>IFERROR(VLOOKUP(G5882,'NCES Match'!$A$2:$B$1307,2,FALSE),"")</f>
        <v>4826340</v>
      </c>
      <c r="J5882" cm="1">
        <f t="array" ref="J5882">IFERROR(_xlfn.IFS(B5882=2015,H5882/$O$13,B5882=2016,H5882/$O$14,B5882=2017,H5882/$O$15,B5882=2018,H5882/$O$16,B5882=2019,H5882/$O$17,B5882=2020,H5882/$O$18,B5882=2021,H5882/$O$19,B5882=2022,H5882/$O$20),"")</f>
        <v>9.8351197813263485E-5</v>
      </c>
      <c r="K5882" s="3" cm="1">
        <f t="array" ref="K5882">IFERROR(_xlfn.IFS(B5882=2015,J5882*$P$4,B5882=2016,J5882*$P$5,B5882=2017,J5882*$P$6,B5882=2018,J5882*$P$7,B5882=2019,J5882*$P$8,B5882=2020,J5882*$P$9,B5882=2021,J5882*$P$10,B5882=2022,J5882*$P$11),"")</f>
        <v>167024.70747746588</v>
      </c>
      <c r="L5882" s="3">
        <f t="shared" si="92"/>
        <v>309678.70747746585</v>
      </c>
    </row>
    <row r="5883" spans="1:12">
      <c r="A5883">
        <v>4826340</v>
      </c>
      <c r="B5883">
        <v>2018</v>
      </c>
      <c r="D5883" t="s">
        <v>1920</v>
      </c>
      <c r="E5883" t="s">
        <v>1921</v>
      </c>
      <c r="F5883" t="s">
        <v>4101</v>
      </c>
      <c r="G5883" t="s">
        <v>1922</v>
      </c>
      <c r="H5883" s="5">
        <v>168945</v>
      </c>
      <c r="I5883">
        <f>IFERROR(VLOOKUP(G5883,'NCES Match'!$A$2:$B$1307,2,FALSE),"")</f>
        <v>4826340</v>
      </c>
      <c r="J5883" cm="1">
        <f t="array" ref="J5883">IFERROR(_xlfn.IFS(B5883=2015,H5883/$O$13,B5883=2016,H5883/$O$14,B5883=2017,H5883/$O$15,B5883=2018,H5883/$O$16,B5883=2019,H5883/$O$17,B5883=2020,H5883/$O$18,B5883=2021,H5883/$O$19,B5883=2022,H5883/$O$20),"")</f>
        <v>1.1024655236967726E-4</v>
      </c>
      <c r="K5883" s="3" cm="1">
        <f t="array" ref="K5883">IFERROR(_xlfn.IFS(B5883=2015,J5883*$P$4,B5883=2016,J5883*$P$5,B5883=2017,J5883*$P$6,B5883=2018,J5883*$P$7,B5883=2019,J5883*$P$8,B5883=2020,J5883*$P$9,B5883=2021,J5883*$P$10,B5883=2022,J5883*$P$11),"")</f>
        <v>189277.15698270657</v>
      </c>
      <c r="L5883" s="3">
        <f t="shared" si="92"/>
        <v>358222.15698270657</v>
      </c>
    </row>
    <row r="5884" spans="1:12">
      <c r="A5884">
        <v>4826340</v>
      </c>
      <c r="B5884">
        <v>2019</v>
      </c>
      <c r="D5884" t="s">
        <v>1920</v>
      </c>
      <c r="E5884" t="s">
        <v>1921</v>
      </c>
      <c r="F5884" t="s">
        <v>4101</v>
      </c>
      <c r="G5884" t="s">
        <v>1922</v>
      </c>
      <c r="H5884" s="5">
        <v>153286</v>
      </c>
      <c r="I5884">
        <f>IFERROR(VLOOKUP(G5884,'NCES Match'!$A$2:$B$1307,2,FALSE),"")</f>
        <v>4826340</v>
      </c>
      <c r="J5884" cm="1">
        <f t="array" ref="J5884">IFERROR(_xlfn.IFS(B5884=2015,H5884/$O$13,B5884=2016,H5884/$O$14,B5884=2017,H5884/$O$15,B5884=2018,H5884/$O$16,B5884=2019,H5884/$O$17,B5884=2020,H5884/$O$18,B5884=2021,H5884/$O$19,B5884=2022,H5884/$O$20),"")</f>
        <v>9.7057633564390976E-5</v>
      </c>
      <c r="K5884" s="3" cm="1">
        <f t="array" ref="K5884">IFERROR(_xlfn.IFS(B5884=2015,J5884*$P$4,B5884=2016,J5884*$P$5,B5884=2017,J5884*$P$6,B5884=2018,J5884*$P$7,B5884=2019,J5884*$P$8,B5884=2020,J5884*$P$9,B5884=2021,J5884*$P$10,B5884=2022,J5884*$P$11),"")</f>
        <v>168678.9818612411</v>
      </c>
      <c r="L5884" s="3">
        <f t="shared" si="92"/>
        <v>321964.9818612411</v>
      </c>
    </row>
    <row r="5885" spans="1:12">
      <c r="A5885">
        <v>4826340</v>
      </c>
      <c r="B5885">
        <v>2020</v>
      </c>
      <c r="D5885" t="s">
        <v>1920</v>
      </c>
      <c r="E5885" t="s">
        <v>1921</v>
      </c>
      <c r="F5885" t="s">
        <v>4230</v>
      </c>
      <c r="G5885" t="s">
        <v>1922</v>
      </c>
      <c r="H5885" s="5">
        <v>193183</v>
      </c>
      <c r="I5885">
        <f>IFERROR(VLOOKUP(G5885,'NCES Match'!$A$2:$B$1307,2,FALSE),"")</f>
        <v>4826340</v>
      </c>
      <c r="J5885" cm="1">
        <f t="array" ref="J5885">IFERROR(_xlfn.IFS(B5885=2015,H5885/$O$13,B5885=2016,H5885/$O$14,B5885=2017,H5885/$O$15,B5885=2018,H5885/$O$16,B5885=2019,H5885/$O$17,B5885=2020,H5885/$O$18,B5885=2021,H5885/$O$19,B5885=2022,H5885/$O$20),"")</f>
        <v>1.0468732868693155E-4</v>
      </c>
      <c r="K5885" s="3" cm="1">
        <f t="array" ref="K5885">IFERROR(_xlfn.IFS(B5885=2015,J5885*$P$4,B5885=2016,J5885*$P$5,B5885=2017,J5885*$P$6,B5885=2018,J5885*$P$7,B5885=2019,J5885*$P$8,B5885=2020,J5885*$P$9,B5885=2021,J5885*$P$10,B5885=2022,J5885*$P$11),"")</f>
        <v>220681.18356688195</v>
      </c>
      <c r="L5885" s="3">
        <f t="shared" si="92"/>
        <v>413864.18356688193</v>
      </c>
    </row>
    <row r="5886" spans="1:12">
      <c r="A5886">
        <v>4826340</v>
      </c>
      <c r="B5886">
        <v>2021</v>
      </c>
      <c r="D5886" t="s">
        <v>1920</v>
      </c>
      <c r="E5886" t="s">
        <v>1921</v>
      </c>
      <c r="F5886" t="s">
        <v>4101</v>
      </c>
      <c r="G5886" t="s">
        <v>1922</v>
      </c>
      <c r="H5886" s="5">
        <v>204089.97</v>
      </c>
      <c r="I5886">
        <f>IFERROR(VLOOKUP(G5886,'NCES Match'!$A$2:$B$1307,2,FALSE),"")</f>
        <v>4826340</v>
      </c>
      <c r="J5886" cm="1">
        <f t="array" ref="J5886">IFERROR(_xlfn.IFS(B5886=2015,H5886/$O$13,B5886=2016,H5886/$O$14,B5886=2017,H5886/$O$15,B5886=2018,H5886/$O$16,B5886=2019,H5886/$O$17,B5886=2020,H5886/$O$18,B5886=2021,H5886/$O$19,B5886=2022,H5886/$O$20),"")</f>
        <v>1.0442120772337791E-4</v>
      </c>
      <c r="K5886" s="3" cm="1">
        <f t="array" ref="K5886">IFERROR(_xlfn.IFS(B5886=2015,J5886*$P$4,B5886=2016,J5886*$P$5,B5886=2017,J5886*$P$6,B5886=2018,J5886*$P$7,B5886=2019,J5886*$P$8,B5886=2020,J5886*$P$9,B5886=2021,J5886*$P$10,B5886=2022,J5886*$P$11),"")</f>
        <v>223519.16005131361</v>
      </c>
      <c r="L5886" s="3">
        <f t="shared" si="92"/>
        <v>427609.13005131361</v>
      </c>
    </row>
    <row r="5887" spans="1:12">
      <c r="A5887">
        <v>4826340</v>
      </c>
      <c r="B5887">
        <v>2022</v>
      </c>
      <c r="D5887" t="s">
        <v>1920</v>
      </c>
      <c r="E5887" t="s">
        <v>1921</v>
      </c>
      <c r="F5887" t="s">
        <v>4101</v>
      </c>
      <c r="G5887" t="s">
        <v>1922</v>
      </c>
      <c r="H5887" s="5">
        <v>247538.52</v>
      </c>
      <c r="I5887">
        <f>IFERROR(VLOOKUP(G5887,'NCES Match'!$A$2:$B$1307,2,FALSE),"")</f>
        <v>4826340</v>
      </c>
      <c r="J5887" cm="1">
        <f t="array" ref="J5887">IFERROR(_xlfn.IFS(B5887=2015,H5887/$O$13,B5887=2016,H5887/$O$14,B5887=2017,H5887/$O$15,B5887=2018,H5887/$O$16,B5887=2019,H5887/$O$17,B5887=2020,H5887/$O$18,B5887=2021,H5887/$O$19,B5887=2022,H5887/$O$20),"")</f>
        <v>1.0872650323582596E-4</v>
      </c>
      <c r="K5887" s="3" cm="1">
        <f t="array" ref="K5887">IFERROR(_xlfn.IFS(B5887=2015,J5887*$P$4,B5887=2016,J5887*$P$5,B5887=2017,J5887*$P$6,B5887=2018,J5887*$P$7,B5887=2019,J5887*$P$8,B5887=2020,J5887*$P$9,B5887=2021,J5887*$P$10,B5887=2022,J5887*$P$11),"")</f>
        <v>234140.67702015521</v>
      </c>
      <c r="L5887" s="3">
        <f t="shared" si="92"/>
        <v>481679.1970201552</v>
      </c>
    </row>
    <row r="5888" spans="1:12">
      <c r="A5888">
        <v>4826340</v>
      </c>
      <c r="B5888">
        <v>2023</v>
      </c>
      <c r="D5888" t="s">
        <v>1920</v>
      </c>
      <c r="E5888" t="s">
        <v>1921</v>
      </c>
      <c r="F5888" t="s">
        <v>4101</v>
      </c>
      <c r="G5888" t="s">
        <v>1922</v>
      </c>
      <c r="H5888" s="5">
        <v>338221.11</v>
      </c>
      <c r="I5888">
        <f>IFERROR(VLOOKUP(G5888,'NCES Match'!$A$2:$B$1307,2,FALSE),"")</f>
        <v>4826340</v>
      </c>
      <c r="J5888" t="str" cm="1">
        <f t="array" ref="J5888">IFERROR(_xlfn.IFS(B5888=2015,H5888/$O$13,B5888=2016,H5888/$O$14,B5888=2017,H5888/$O$15,B5888=2018,H5888/$O$16,B5888=2019,H5888/$O$17,B5888=2020,H5888/$O$18,B5888=2021,H5888/$O$19,B5888=2022,H5888/$O$20),"")</f>
        <v/>
      </c>
      <c r="K5888" s="3" t="str" cm="1">
        <f t="array" ref="K5888">IFERROR(_xlfn.IFS(B5888=2015,J5888*$P$4,B5888=2016,J5888*$P$5,B5888=2017,J5888*$P$6,B5888=2018,J5888*$P$7,B5888=2019,J5888*$P$8,B5888=2020,J5888*$P$9,B5888=2021,J5888*$P$10,B5888=2022,J5888*$P$11),"")</f>
        <v/>
      </c>
      <c r="L5888" s="3">
        <f t="shared" si="92"/>
        <v>338221.11</v>
      </c>
    </row>
    <row r="5889" spans="1:12">
      <c r="A5889">
        <v>4831230</v>
      </c>
      <c r="B5889">
        <v>2015</v>
      </c>
      <c r="C5889" t="s">
        <v>381</v>
      </c>
      <c r="D5889" t="s">
        <v>2282</v>
      </c>
      <c r="E5889" t="s">
        <v>2283</v>
      </c>
      <c r="G5889" t="s">
        <v>2284</v>
      </c>
      <c r="H5889" s="5">
        <v>175310.75</v>
      </c>
      <c r="I5889">
        <f>IFERROR(VLOOKUP(G5889,'NCES Match'!$A$2:$B$1307,2,FALSE),"")</f>
        <v>4831230</v>
      </c>
      <c r="J5889" cm="1">
        <f t="array" ref="J5889">IFERROR(_xlfn.IFS(B5889=2015,H5889/$O$13,B5889=2016,H5889/$O$14,B5889=2017,H5889/$O$15,B5889=2018,H5889/$O$16,B5889=2019,H5889/$O$17,B5889=2020,H5889/$O$18,B5889=2021,H5889/$O$19,B5889=2022,H5889/$O$20),"")</f>
        <v>1.3733910017754627E-4</v>
      </c>
      <c r="K5889" s="3" cm="1">
        <f t="array" ref="K5889">IFERROR(_xlfn.IFS(B5889=2015,J5889*$P$4,B5889=2016,J5889*$P$5,B5889=2017,J5889*$P$6,B5889=2018,J5889*$P$7,B5889=2019,J5889*$P$8,B5889=2020,J5889*$P$9,B5889=2021,J5889*$P$10,B5889=2022,J5889*$P$11),"")</f>
        <v>218572.84150880555</v>
      </c>
      <c r="L5889" s="3">
        <f t="shared" si="92"/>
        <v>393883.59150880552</v>
      </c>
    </row>
    <row r="5890" spans="1:12">
      <c r="A5890">
        <v>4831230</v>
      </c>
      <c r="B5890">
        <v>2016</v>
      </c>
      <c r="C5890" t="s">
        <v>4102</v>
      </c>
      <c r="D5890" t="s">
        <v>2282</v>
      </c>
      <c r="E5890" t="s">
        <v>2283</v>
      </c>
      <c r="F5890" t="s">
        <v>4101</v>
      </c>
      <c r="G5890" t="s">
        <v>2284</v>
      </c>
      <c r="H5890" s="5">
        <v>178656</v>
      </c>
      <c r="I5890">
        <f>IFERROR(VLOOKUP(G5890,'NCES Match'!$A$2:$B$1307,2,FALSE),"")</f>
        <v>4831230</v>
      </c>
      <c r="J5890" cm="1">
        <f t="array" ref="J5890">IFERROR(_xlfn.IFS(B5890=2015,H5890/$O$13,B5890=2016,H5890/$O$14,B5890=2017,H5890/$O$15,B5890=2018,H5890/$O$16,B5890=2019,H5890/$O$17,B5890=2020,H5890/$O$18,B5890=2021,H5890/$O$19,B5890=2022,H5890/$O$20),"")</f>
        <v>1.2789391846606925E-4</v>
      </c>
      <c r="K5890" s="3" cm="1">
        <f t="array" ref="K5890">IFERROR(_xlfn.IFS(B5890=2015,J5890*$P$4,B5890=2016,J5890*$P$5,B5890=2017,J5890*$P$6,B5890=2018,J5890*$P$7,B5890=2019,J5890*$P$8,B5890=2020,J5890*$P$9,B5890=2021,J5890*$P$10,B5890=2022,J5890*$P$11),"")</f>
        <v>214303.04621090987</v>
      </c>
      <c r="L5890" s="3">
        <f t="shared" si="92"/>
        <v>392959.04621090984</v>
      </c>
    </row>
    <row r="5891" spans="1:12">
      <c r="A5891">
        <v>4831230</v>
      </c>
      <c r="B5891">
        <v>2017</v>
      </c>
      <c r="D5891" t="s">
        <v>2282</v>
      </c>
      <c r="E5891" t="s">
        <v>2283</v>
      </c>
      <c r="F5891" t="s">
        <v>4101</v>
      </c>
      <c r="G5891" t="s">
        <v>2284</v>
      </c>
      <c r="H5891" s="5">
        <v>183703</v>
      </c>
      <c r="I5891">
        <f>IFERROR(VLOOKUP(G5891,'NCES Match'!$A$2:$B$1307,2,FALSE),"")</f>
        <v>4831230</v>
      </c>
      <c r="J5891" cm="1">
        <f t="array" ref="J5891">IFERROR(_xlfn.IFS(B5891=2015,H5891/$O$13,B5891=2016,H5891/$O$14,B5891=2017,H5891/$O$15,B5891=2018,H5891/$O$16,B5891=2019,H5891/$O$17,B5891=2020,H5891/$O$18,B5891=2021,H5891/$O$19,B5891=2022,H5891/$O$20),"")</f>
        <v>1.2665196974420587E-4</v>
      </c>
      <c r="K5891" s="3" cm="1">
        <f t="array" ref="K5891">IFERROR(_xlfn.IFS(B5891=2015,J5891*$P$4,B5891=2016,J5891*$P$5,B5891=2017,J5891*$P$6,B5891=2018,J5891*$P$7,B5891=2019,J5891*$P$8,B5891=2020,J5891*$P$9,B5891=2021,J5891*$P$10,B5891=2022,J5891*$P$11),"")</f>
        <v>215086.43177010751</v>
      </c>
      <c r="L5891" s="3">
        <f t="shared" ref="L5891:L5954" si="93">SUM(H5891,K5891)</f>
        <v>398789.43177010748</v>
      </c>
    </row>
    <row r="5892" spans="1:12">
      <c r="A5892">
        <v>4831230</v>
      </c>
      <c r="B5892">
        <v>2018</v>
      </c>
      <c r="D5892" t="s">
        <v>2282</v>
      </c>
      <c r="E5892" t="s">
        <v>2283</v>
      </c>
      <c r="F5892" t="s">
        <v>4101</v>
      </c>
      <c r="G5892" t="s">
        <v>2284</v>
      </c>
      <c r="H5892" s="5">
        <v>166220</v>
      </c>
      <c r="I5892">
        <f>IFERROR(VLOOKUP(G5892,'NCES Match'!$A$2:$B$1307,2,FALSE),"")</f>
        <v>4831230</v>
      </c>
      <c r="J5892" cm="1">
        <f t="array" ref="J5892">IFERROR(_xlfn.IFS(B5892=2015,H5892/$O$13,B5892=2016,H5892/$O$14,B5892=2017,H5892/$O$15,B5892=2018,H5892/$O$16,B5892=2019,H5892/$O$17,B5892=2020,H5892/$O$18,B5892=2021,H5892/$O$19,B5892=2022,H5892/$O$20),"")</f>
        <v>1.0846832954445384E-4</v>
      </c>
      <c r="K5892" s="3" cm="1">
        <f t="array" ref="K5892">IFERROR(_xlfn.IFS(B5892=2015,J5892*$P$4,B5892=2016,J5892*$P$5,B5892=2017,J5892*$P$6,B5892=2018,J5892*$P$7,B5892=2019,J5892*$P$8,B5892=2020,J5892*$P$9,B5892=2021,J5892*$P$10,B5892=2022,J5892*$P$11),"")</f>
        <v>186224.20926138971</v>
      </c>
      <c r="L5892" s="3">
        <f t="shared" si="93"/>
        <v>352444.20926138968</v>
      </c>
    </row>
    <row r="5893" spans="1:12">
      <c r="A5893">
        <v>4831230</v>
      </c>
      <c r="B5893">
        <v>2019</v>
      </c>
      <c r="D5893" t="s">
        <v>2282</v>
      </c>
      <c r="E5893" t="s">
        <v>2283</v>
      </c>
      <c r="F5893" t="s">
        <v>4101</v>
      </c>
      <c r="G5893" t="s">
        <v>2284</v>
      </c>
      <c r="H5893" s="5">
        <v>175003</v>
      </c>
      <c r="I5893">
        <f>IFERROR(VLOOKUP(G5893,'NCES Match'!$A$2:$B$1307,2,FALSE),"")</f>
        <v>4831230</v>
      </c>
      <c r="J5893" cm="1">
        <f t="array" ref="J5893">IFERROR(_xlfn.IFS(B5893=2015,H5893/$O$13,B5893=2016,H5893/$O$14,B5893=2017,H5893/$O$15,B5893=2018,H5893/$O$16,B5893=2019,H5893/$O$17,B5893=2020,H5893/$O$18,B5893=2021,H5893/$O$19,B5893=2022,H5893/$O$20),"")</f>
        <v>1.1080840420305257E-4</v>
      </c>
      <c r="K5893" s="3" cm="1">
        <f t="array" ref="K5893">IFERROR(_xlfn.IFS(B5893=2015,J5893*$P$4,B5893=2016,J5893*$P$5,B5893=2017,J5893*$P$6,B5893=2018,J5893*$P$7,B5893=2019,J5893*$P$8,B5893=2020,J5893*$P$9,B5893=2021,J5893*$P$10,B5893=2022,J5893*$P$11),"")</f>
        <v>192576.8032479338</v>
      </c>
      <c r="L5893" s="3">
        <f t="shared" si="93"/>
        <v>367579.8032479338</v>
      </c>
    </row>
    <row r="5894" spans="1:12">
      <c r="A5894">
        <v>4831230</v>
      </c>
      <c r="B5894">
        <v>2020</v>
      </c>
      <c r="D5894" t="s">
        <v>2282</v>
      </c>
      <c r="E5894" t="s">
        <v>2283</v>
      </c>
      <c r="F5894" t="s">
        <v>4230</v>
      </c>
      <c r="G5894" t="s">
        <v>2284</v>
      </c>
      <c r="H5894" s="5">
        <v>182364</v>
      </c>
      <c r="I5894">
        <f>IFERROR(VLOOKUP(G5894,'NCES Match'!$A$2:$B$1307,2,FALSE),"")</f>
        <v>4831230</v>
      </c>
      <c r="J5894" cm="1">
        <f t="array" ref="J5894">IFERROR(_xlfn.IFS(B5894=2015,H5894/$O$13,B5894=2016,H5894/$O$14,B5894=2017,H5894/$O$15,B5894=2018,H5894/$O$16,B5894=2019,H5894/$O$17,B5894=2020,H5894/$O$18,B5894=2021,H5894/$O$19,B5894=2022,H5894/$O$20),"")</f>
        <v>9.8824430765976222E-5</v>
      </c>
      <c r="K5894" s="3" cm="1">
        <f t="array" ref="K5894">IFERROR(_xlfn.IFS(B5894=2015,J5894*$P$4,B5894=2016,J5894*$P$5,B5894=2017,J5894*$P$6,B5894=2018,J5894*$P$7,B5894=2019,J5894*$P$8,B5894=2020,J5894*$P$9,B5894=2021,J5894*$P$10,B5894=2022,J5894*$P$11),"")</f>
        <v>208322.17824545049</v>
      </c>
      <c r="L5894" s="3">
        <f t="shared" si="93"/>
        <v>390686.17824545049</v>
      </c>
    </row>
    <row r="5895" spans="1:12">
      <c r="A5895">
        <v>4831230</v>
      </c>
      <c r="B5895">
        <v>2021</v>
      </c>
      <c r="D5895" t="s">
        <v>2282</v>
      </c>
      <c r="E5895" t="s">
        <v>2283</v>
      </c>
      <c r="F5895" t="s">
        <v>4101</v>
      </c>
      <c r="G5895" t="s">
        <v>2284</v>
      </c>
      <c r="H5895" s="5">
        <v>198638.74</v>
      </c>
      <c r="I5895">
        <f>IFERROR(VLOOKUP(G5895,'NCES Match'!$A$2:$B$1307,2,FALSE),"")</f>
        <v>4831230</v>
      </c>
      <c r="J5895" cm="1">
        <f t="array" ref="J5895">IFERROR(_xlfn.IFS(B5895=2015,H5895/$O$13,B5895=2016,H5895/$O$14,B5895=2017,H5895/$O$15,B5895=2018,H5895/$O$16,B5895=2019,H5895/$O$17,B5895=2020,H5895/$O$18,B5895=2021,H5895/$O$19,B5895=2022,H5895/$O$20),"")</f>
        <v>1.0163212396694486E-4</v>
      </c>
      <c r="K5895" s="3" cm="1">
        <f t="array" ref="K5895">IFERROR(_xlfn.IFS(B5895=2015,J5895*$P$4,B5895=2016,J5895*$P$5,B5895=2017,J5895*$P$6,B5895=2018,J5895*$P$7,B5895=2019,J5895*$P$8,B5895=2020,J5895*$P$9,B5895=2021,J5895*$P$10,B5895=2022,J5895*$P$11),"")</f>
        <v>217548.97763202802</v>
      </c>
      <c r="L5895" s="3">
        <f t="shared" si="93"/>
        <v>416187.71763202804</v>
      </c>
    </row>
    <row r="5896" spans="1:12">
      <c r="A5896">
        <v>4831230</v>
      </c>
      <c r="B5896">
        <v>2022</v>
      </c>
      <c r="D5896" t="s">
        <v>2282</v>
      </c>
      <c r="E5896" t="s">
        <v>2283</v>
      </c>
      <c r="F5896" t="s">
        <v>4101</v>
      </c>
      <c r="G5896" t="s">
        <v>2284</v>
      </c>
      <c r="H5896" s="5">
        <v>222905.66</v>
      </c>
      <c r="I5896">
        <f>IFERROR(VLOOKUP(G5896,'NCES Match'!$A$2:$B$1307,2,FALSE),"")</f>
        <v>4831230</v>
      </c>
      <c r="J5896" cm="1">
        <f t="array" ref="J5896">IFERROR(_xlfn.IFS(B5896=2015,H5896/$O$13,B5896=2016,H5896/$O$14,B5896=2017,H5896/$O$15,B5896=2018,H5896/$O$16,B5896=2019,H5896/$O$17,B5896=2020,H5896/$O$18,B5896=2021,H5896/$O$19,B5896=2022,H5896/$O$20),"")</f>
        <v>9.7906996306166508E-5</v>
      </c>
      <c r="K5896" s="3" cm="1">
        <f t="array" ref="K5896">IFERROR(_xlfn.IFS(B5896=2015,J5896*$P$4,B5896=2016,J5896*$P$5,B5896=2017,J5896*$P$6,B5896=2018,J5896*$P$7,B5896=2019,J5896*$P$8,B5896=2020,J5896*$P$9,B5896=2021,J5896*$P$10,B5896=2022,J5896*$P$11),"")</f>
        <v>210841.05271383436</v>
      </c>
      <c r="L5896" s="3">
        <f t="shared" si="93"/>
        <v>433746.71271383436</v>
      </c>
    </row>
    <row r="5897" spans="1:12">
      <c r="A5897">
        <v>4831230</v>
      </c>
      <c r="B5897">
        <v>2023</v>
      </c>
      <c r="D5897" t="s">
        <v>2282</v>
      </c>
      <c r="E5897" t="s">
        <v>2283</v>
      </c>
      <c r="F5897" t="s">
        <v>4101</v>
      </c>
      <c r="G5897" t="s">
        <v>2284</v>
      </c>
      <c r="H5897" s="5">
        <v>229392.53</v>
      </c>
      <c r="I5897">
        <f>IFERROR(VLOOKUP(G5897,'NCES Match'!$A$2:$B$1307,2,FALSE),"")</f>
        <v>4831230</v>
      </c>
      <c r="J5897" t="str" cm="1">
        <f t="array" ref="J5897">IFERROR(_xlfn.IFS(B5897=2015,H5897/$O$13,B5897=2016,H5897/$O$14,B5897=2017,H5897/$O$15,B5897=2018,H5897/$O$16,B5897=2019,H5897/$O$17,B5897=2020,H5897/$O$18,B5897=2021,H5897/$O$19,B5897=2022,H5897/$O$20),"")</f>
        <v/>
      </c>
      <c r="K5897" s="3" t="str" cm="1">
        <f t="array" ref="K5897">IFERROR(_xlfn.IFS(B5897=2015,J5897*$P$4,B5897=2016,J5897*$P$5,B5897=2017,J5897*$P$6,B5897=2018,J5897*$P$7,B5897=2019,J5897*$P$8,B5897=2020,J5897*$P$9,B5897=2021,J5897*$P$10,B5897=2022,J5897*$P$11),"")</f>
        <v/>
      </c>
      <c r="L5897" s="3">
        <f t="shared" si="93"/>
        <v>229392.53</v>
      </c>
    </row>
    <row r="5898" spans="1:12">
      <c r="A5898">
        <v>4843860</v>
      </c>
      <c r="B5898">
        <v>2015</v>
      </c>
      <c r="C5898" t="s">
        <v>381</v>
      </c>
      <c r="D5898" t="s">
        <v>3289</v>
      </c>
      <c r="E5898" t="s">
        <v>3290</v>
      </c>
      <c r="G5898" t="s">
        <v>3288</v>
      </c>
      <c r="H5898" s="5">
        <v>965298.75</v>
      </c>
      <c r="I5898">
        <f>IFERROR(VLOOKUP(G5898,'NCES Match'!$A$2:$B$1307,2,FALSE),"")</f>
        <v>4843860</v>
      </c>
      <c r="J5898" cm="1">
        <f t="array" ref="J5898">IFERROR(_xlfn.IFS(B5898=2015,H5898/$O$13,B5898=2016,H5898/$O$14,B5898=2017,H5898/$O$15,B5898=2018,H5898/$O$16,B5898=2019,H5898/$O$17,B5898=2020,H5898/$O$18,B5898=2021,H5898/$O$19,B5898=2022,H5898/$O$20),"")</f>
        <v>7.5621866729513269E-4</v>
      </c>
      <c r="K5898" s="3" cm="1">
        <f t="array" ref="K5898">IFERROR(_xlfn.IFS(B5898=2015,J5898*$P$4,B5898=2016,J5898*$P$5,B5898=2017,J5898*$P$6,B5898=2018,J5898*$P$7,B5898=2019,J5898*$P$8,B5898=2020,J5898*$P$9,B5898=2021,J5898*$P$10,B5898=2022,J5898*$P$11),"")</f>
        <v>1203509.1441477381</v>
      </c>
      <c r="L5898" s="3">
        <f t="shared" si="93"/>
        <v>2168807.8941477379</v>
      </c>
    </row>
    <row r="5899" spans="1:12">
      <c r="A5899">
        <v>4843860</v>
      </c>
      <c r="B5899">
        <v>2016</v>
      </c>
      <c r="C5899" t="s">
        <v>4102</v>
      </c>
      <c r="D5899" t="s">
        <v>3289</v>
      </c>
      <c r="E5899" t="s">
        <v>3290</v>
      </c>
      <c r="F5899" t="s">
        <v>4101</v>
      </c>
      <c r="G5899" t="s">
        <v>3288</v>
      </c>
      <c r="H5899" s="5">
        <v>1008027</v>
      </c>
      <c r="I5899">
        <f>IFERROR(VLOOKUP(G5899,'NCES Match'!$A$2:$B$1307,2,FALSE),"")</f>
        <v>4843860</v>
      </c>
      <c r="J5899" cm="1">
        <f t="array" ref="J5899">IFERROR(_xlfn.IFS(B5899=2015,H5899/$O$13,B5899=2016,H5899/$O$14,B5899=2017,H5899/$O$15,B5899=2018,H5899/$O$16,B5899=2019,H5899/$O$17,B5899=2020,H5899/$O$18,B5899=2021,H5899/$O$19,B5899=2022,H5899/$O$20),"")</f>
        <v>7.2161317251923465E-4</v>
      </c>
      <c r="K5899" s="3" cm="1">
        <f t="array" ref="K5899">IFERROR(_xlfn.IFS(B5899=2015,J5899*$P$4,B5899=2016,J5899*$P$5,B5899=2017,J5899*$P$6,B5899=2018,J5899*$P$7,B5899=2019,J5899*$P$8,B5899=2020,J5899*$P$9,B5899=2021,J5899*$P$10,B5899=2022,J5899*$P$11),"")</f>
        <v>1209157.5808416444</v>
      </c>
      <c r="L5899" s="3">
        <f t="shared" si="93"/>
        <v>2217184.5808416447</v>
      </c>
    </row>
    <row r="5900" spans="1:12">
      <c r="A5900">
        <v>4843860</v>
      </c>
      <c r="B5900">
        <v>2017</v>
      </c>
      <c r="D5900" t="s">
        <v>3289</v>
      </c>
      <c r="E5900" t="s">
        <v>3290</v>
      </c>
      <c r="F5900" t="s">
        <v>4101</v>
      </c>
      <c r="G5900" t="s">
        <v>3288</v>
      </c>
      <c r="H5900" s="5">
        <v>1026927</v>
      </c>
      <c r="I5900">
        <f>IFERROR(VLOOKUP(G5900,'NCES Match'!$A$2:$B$1307,2,FALSE),"")</f>
        <v>4843860</v>
      </c>
      <c r="J5900" cm="1">
        <f t="array" ref="J5900">IFERROR(_xlfn.IFS(B5900=2015,H5900/$O$13,B5900=2016,H5900/$O$14,B5900=2017,H5900/$O$15,B5900=2018,H5900/$O$16,B5900=2019,H5900/$O$17,B5900=2020,H5900/$O$18,B5900=2021,H5900/$O$19,B5900=2022,H5900/$O$20),"")</f>
        <v>7.0800328428772576E-4</v>
      </c>
      <c r="K5900" s="3" cm="1">
        <f t="array" ref="K5900">IFERROR(_xlfn.IFS(B5900=2015,J5900*$P$4,B5900=2016,J5900*$P$5,B5900=2017,J5900*$P$6,B5900=2018,J5900*$P$7,B5900=2019,J5900*$P$8,B5900=2020,J5900*$P$9,B5900=2021,J5900*$P$10,B5900=2022,J5900*$P$11),"")</f>
        <v>1202365.0355104771</v>
      </c>
      <c r="L5900" s="3">
        <f t="shared" si="93"/>
        <v>2229292.0355104771</v>
      </c>
    </row>
    <row r="5901" spans="1:12">
      <c r="A5901">
        <v>4843860</v>
      </c>
      <c r="B5901">
        <v>2018</v>
      </c>
      <c r="D5901" t="s">
        <v>3289</v>
      </c>
      <c r="E5901" t="s">
        <v>3290</v>
      </c>
      <c r="F5901" t="s">
        <v>4101</v>
      </c>
      <c r="G5901" t="s">
        <v>3288</v>
      </c>
      <c r="H5901" s="5">
        <v>1151333</v>
      </c>
      <c r="I5901">
        <f>IFERROR(VLOOKUP(G5901,'NCES Match'!$A$2:$B$1307,2,FALSE),"")</f>
        <v>4843860</v>
      </c>
      <c r="J5901" cm="1">
        <f t="array" ref="J5901">IFERROR(_xlfn.IFS(B5901=2015,H5901/$O$13,B5901=2016,H5901/$O$14,B5901=2017,H5901/$O$15,B5901=2018,H5901/$O$16,B5901=2019,H5901/$O$17,B5901=2020,H5901/$O$18,B5901=2021,H5901/$O$19,B5901=2022,H5901/$O$20),"")</f>
        <v>7.5131252111301089E-4</v>
      </c>
      <c r="K5901" s="3" cm="1">
        <f t="array" ref="K5901">IFERROR(_xlfn.IFS(B5901=2015,J5901*$P$4,B5901=2016,J5901*$P$5,B5901=2017,J5901*$P$6,B5901=2018,J5901*$P$7,B5901=2019,J5901*$P$8,B5901=2020,J5901*$P$9,B5901=2021,J5901*$P$10,B5901=2022,J5901*$P$11),"")</f>
        <v>1289893.3793860162</v>
      </c>
      <c r="L5901" s="3">
        <f t="shared" si="93"/>
        <v>2441226.3793860162</v>
      </c>
    </row>
    <row r="5902" spans="1:12">
      <c r="A5902">
        <v>4843860</v>
      </c>
      <c r="B5902">
        <v>2019</v>
      </c>
      <c r="D5902" t="s">
        <v>3289</v>
      </c>
      <c r="E5902" t="s">
        <v>3290</v>
      </c>
      <c r="F5902" t="s">
        <v>4101</v>
      </c>
      <c r="G5902" t="s">
        <v>3288</v>
      </c>
      <c r="H5902" s="5">
        <v>1224298</v>
      </c>
      <c r="I5902">
        <f>IFERROR(VLOOKUP(G5902,'NCES Match'!$A$2:$B$1307,2,FALSE),"")</f>
        <v>4843860</v>
      </c>
      <c r="J5902" cm="1">
        <f t="array" ref="J5902">IFERROR(_xlfn.IFS(B5902=2015,H5902/$O$13,B5902=2016,H5902/$O$14,B5902=2017,H5902/$O$15,B5902=2018,H5902/$O$16,B5902=2019,H5902/$O$17,B5902=2020,H5902/$O$18,B5902=2021,H5902/$O$19,B5902=2022,H5902/$O$20),"")</f>
        <v>7.7520104026210322E-4</v>
      </c>
      <c r="K5902" s="3" cm="1">
        <f t="array" ref="K5902">IFERROR(_xlfn.IFS(B5902=2015,J5902*$P$4,B5902=2016,J5902*$P$5,B5902=2017,J5902*$P$6,B5902=2018,J5902*$P$7,B5902=2019,J5902*$P$8,B5902=2020,J5902*$P$9,B5902=2021,J5902*$P$10,B5902=2022,J5902*$P$11),"")</f>
        <v>1347242.0190673238</v>
      </c>
      <c r="L5902" s="3">
        <f t="shared" si="93"/>
        <v>2571540.0190673238</v>
      </c>
    </row>
    <row r="5903" spans="1:12">
      <c r="A5903">
        <v>4843860</v>
      </c>
      <c r="B5903">
        <v>2020</v>
      </c>
      <c r="D5903" t="s">
        <v>3289</v>
      </c>
      <c r="E5903" t="s">
        <v>3290</v>
      </c>
      <c r="F5903" t="s">
        <v>4230</v>
      </c>
      <c r="G5903" t="s">
        <v>3288</v>
      </c>
      <c r="H5903" s="5">
        <v>1360038</v>
      </c>
      <c r="I5903">
        <f>IFERROR(VLOOKUP(G5903,'NCES Match'!$A$2:$B$1307,2,FALSE),"")</f>
        <v>4843860</v>
      </c>
      <c r="J5903" cm="1">
        <f t="array" ref="J5903">IFERROR(_xlfn.IFS(B5903=2015,H5903/$O$13,B5903=2016,H5903/$O$14,B5903=2017,H5903/$O$15,B5903=2018,H5903/$O$16,B5903=2019,H5903/$O$17,B5903=2020,H5903/$O$18,B5903=2021,H5903/$O$19,B5903=2022,H5903/$O$20),"")</f>
        <v>7.3701487777245935E-4</v>
      </c>
      <c r="K5903" s="3" cm="1">
        <f t="array" ref="K5903">IFERROR(_xlfn.IFS(B5903=2015,J5903*$P$4,B5903=2016,J5903*$P$5,B5903=2017,J5903*$P$6,B5903=2018,J5903*$P$7,B5903=2019,J5903*$P$8,B5903=2020,J5903*$P$9,B5903=2021,J5903*$P$10,B5903=2022,J5903*$P$11),"")</f>
        <v>1553629.4370412251</v>
      </c>
      <c r="L5903" s="3">
        <f t="shared" si="93"/>
        <v>2913667.4370412249</v>
      </c>
    </row>
    <row r="5904" spans="1:12">
      <c r="A5904">
        <v>4843860</v>
      </c>
      <c r="B5904">
        <v>2021</v>
      </c>
      <c r="D5904" t="s">
        <v>3289</v>
      </c>
      <c r="E5904" t="s">
        <v>3290</v>
      </c>
      <c r="F5904" t="s">
        <v>4101</v>
      </c>
      <c r="G5904" t="s">
        <v>3288</v>
      </c>
      <c r="H5904" s="5">
        <v>1348621.94</v>
      </c>
      <c r="I5904">
        <f>IFERROR(VLOOKUP(G5904,'NCES Match'!$A$2:$B$1307,2,FALSE),"")</f>
        <v>4843860</v>
      </c>
      <c r="J5904" cm="1">
        <f t="array" ref="J5904">IFERROR(_xlfn.IFS(B5904=2015,H5904/$O$13,B5904=2016,H5904/$O$14,B5904=2017,H5904/$O$15,B5904=2018,H5904/$O$16,B5904=2019,H5904/$O$17,B5904=2020,H5904/$O$18,B5904=2021,H5904/$O$19,B5904=2022,H5904/$O$20),"")</f>
        <v>6.9001299641057768E-4</v>
      </c>
      <c r="K5904" s="3" cm="1">
        <f t="array" ref="K5904">IFERROR(_xlfn.IFS(B5904=2015,J5904*$P$4,B5904=2016,J5904*$P$5,B5904=2017,J5904*$P$6,B5904=2018,J5904*$P$7,B5904=2019,J5904*$P$8,B5904=2020,J5904*$P$9,B5904=2021,J5904*$P$10,B5904=2022,J5904*$P$11),"")</f>
        <v>1477009.5916794592</v>
      </c>
      <c r="L5904" s="3">
        <f t="shared" si="93"/>
        <v>2825631.5316794589</v>
      </c>
    </row>
    <row r="5905" spans="1:12">
      <c r="A5905">
        <v>4843860</v>
      </c>
      <c r="B5905">
        <v>2022</v>
      </c>
      <c r="D5905" t="s">
        <v>3289</v>
      </c>
      <c r="E5905" t="s">
        <v>3290</v>
      </c>
      <c r="F5905" t="s">
        <v>4101</v>
      </c>
      <c r="G5905" t="s">
        <v>3288</v>
      </c>
      <c r="H5905" s="5">
        <v>1323265.45</v>
      </c>
      <c r="I5905">
        <f>IFERROR(VLOOKUP(G5905,'NCES Match'!$A$2:$B$1307,2,FALSE),"")</f>
        <v>4843860</v>
      </c>
      <c r="J5905" cm="1">
        <f t="array" ref="J5905">IFERROR(_xlfn.IFS(B5905=2015,H5905/$O$13,B5905=2016,H5905/$O$14,B5905=2017,H5905/$O$15,B5905=2018,H5905/$O$16,B5905=2019,H5905/$O$17,B5905=2020,H5905/$O$18,B5905=2021,H5905/$O$19,B5905=2022,H5905/$O$20),"")</f>
        <v>5.812187340834134E-4</v>
      </c>
      <c r="K5905" s="3" cm="1">
        <f t="array" ref="K5905">IFERROR(_xlfn.IFS(B5905=2015,J5905*$P$4,B5905=2016,J5905*$P$5,B5905=2017,J5905*$P$6,B5905=2018,J5905*$P$7,B5905=2019,J5905*$P$8,B5905=2020,J5905*$P$9,B5905=2021,J5905*$P$10,B5905=2022,J5905*$P$11),"")</f>
        <v>1251644.6666174638</v>
      </c>
      <c r="L5905" s="3">
        <f t="shared" si="93"/>
        <v>2574910.1166174635</v>
      </c>
    </row>
    <row r="5906" spans="1:12">
      <c r="A5906">
        <v>4843860</v>
      </c>
      <c r="B5906">
        <v>2023</v>
      </c>
      <c r="D5906" t="s">
        <v>3289</v>
      </c>
      <c r="E5906" t="s">
        <v>3290</v>
      </c>
      <c r="F5906" t="s">
        <v>4101</v>
      </c>
      <c r="G5906" t="s">
        <v>3288</v>
      </c>
      <c r="H5906" s="5">
        <v>1407082.34</v>
      </c>
      <c r="I5906">
        <f>IFERROR(VLOOKUP(G5906,'NCES Match'!$A$2:$B$1307,2,FALSE),"")</f>
        <v>4843860</v>
      </c>
      <c r="J5906" t="str" cm="1">
        <f t="array" ref="J5906">IFERROR(_xlfn.IFS(B5906=2015,H5906/$O$13,B5906=2016,H5906/$O$14,B5906=2017,H5906/$O$15,B5906=2018,H5906/$O$16,B5906=2019,H5906/$O$17,B5906=2020,H5906/$O$18,B5906=2021,H5906/$O$19,B5906=2022,H5906/$O$20),"")</f>
        <v/>
      </c>
      <c r="K5906" s="3" t="str" cm="1">
        <f t="array" ref="K5906">IFERROR(_xlfn.IFS(B5906=2015,J5906*$P$4,B5906=2016,J5906*$P$5,B5906=2017,J5906*$P$6,B5906=2018,J5906*$P$7,B5906=2019,J5906*$P$8,B5906=2020,J5906*$P$9,B5906=2021,J5906*$P$10,B5906=2022,J5906*$P$11),"")</f>
        <v/>
      </c>
      <c r="L5906" s="3">
        <f t="shared" si="93"/>
        <v>1407082.34</v>
      </c>
    </row>
    <row r="5907" spans="1:12">
      <c r="A5907" t="s">
        <v>4230</v>
      </c>
      <c r="B5907">
        <v>2015</v>
      </c>
      <c r="C5907" t="s">
        <v>230</v>
      </c>
      <c r="D5907" t="s">
        <v>342</v>
      </c>
      <c r="E5907" t="s">
        <v>343</v>
      </c>
      <c r="G5907" t="s">
        <v>344</v>
      </c>
      <c r="H5907" s="5">
        <v>2276651.7799999998</v>
      </c>
      <c r="I5907" t="str">
        <f>IFERROR(VLOOKUP(G5907,'NCES Match'!$A$2:$B$1307,2,FALSE),"")</f>
        <v/>
      </c>
      <c r="J5907" cm="1">
        <f t="array" ref="J5907">IFERROR(_xlfn.IFS(B5907=2015,H5907/$O$13,B5907=2016,H5907/$O$14,B5907=2017,H5907/$O$15,B5907=2018,H5907/$O$16,B5907=2019,H5907/$O$17,B5907=2020,H5907/$O$18,B5907=2021,H5907/$O$19,B5907=2022,H5907/$O$20),"")</f>
        <v>1.7835375576387015E-3</v>
      </c>
      <c r="K5907" s="3" cm="1">
        <f t="array" ref="K5907">IFERROR(_xlfn.IFS(B5907=2015,J5907*$P$4,B5907=2016,J5907*$P$5,B5907=2017,J5907*$P$6,B5907=2018,J5907*$P$7,B5907=2019,J5907*$P$8,B5907=2020,J5907*$P$9,B5907=2021,J5907*$P$10,B5907=2022,J5907*$P$11),"")</f>
        <v>2838469.6812983798</v>
      </c>
      <c r="L5907" s="3">
        <f t="shared" si="93"/>
        <v>5115121.46129838</v>
      </c>
    </row>
    <row r="5908" spans="1:12">
      <c r="A5908" t="s">
        <v>4230</v>
      </c>
      <c r="B5908">
        <v>2016</v>
      </c>
      <c r="C5908" t="s">
        <v>4100</v>
      </c>
      <c r="D5908" t="s">
        <v>342</v>
      </c>
      <c r="E5908" t="s">
        <v>343</v>
      </c>
      <c r="F5908" t="s">
        <v>4101</v>
      </c>
      <c r="G5908" t="s">
        <v>344</v>
      </c>
      <c r="H5908" s="5">
        <v>2492290</v>
      </c>
      <c r="I5908" t="str">
        <f>IFERROR(VLOOKUP(G5908,'NCES Match'!$A$2:$B$1307,2,FALSE),"")</f>
        <v/>
      </c>
      <c r="J5908" cm="1">
        <f t="array" ref="J5908">IFERROR(_xlfn.IFS(B5908=2015,H5908/$O$13,B5908=2016,H5908/$O$14,B5908=2017,H5908/$O$15,B5908=2018,H5908/$O$16,B5908=2019,H5908/$O$17,B5908=2020,H5908/$O$18,B5908=2021,H5908/$O$19,B5908=2022,H5908/$O$20),"")</f>
        <v>1.7841479382377291E-3</v>
      </c>
      <c r="K5908" s="3" cm="1">
        <f t="array" ref="K5908">IFERROR(_xlfn.IFS(B5908=2015,J5908*$P$4,B5908=2016,J5908*$P$5,B5908=2017,J5908*$P$6,B5908=2018,J5908*$P$7,B5908=2019,J5908*$P$8,B5908=2020,J5908*$P$9,B5908=2021,J5908*$P$10,B5908=2022,J5908*$P$11),"")</f>
        <v>2989574.0363659128</v>
      </c>
      <c r="L5908" s="3">
        <f t="shared" si="93"/>
        <v>5481864.0363659132</v>
      </c>
    </row>
    <row r="5909" spans="1:12">
      <c r="A5909" t="s">
        <v>4230</v>
      </c>
      <c r="B5909">
        <v>2017</v>
      </c>
      <c r="D5909" t="s">
        <v>342</v>
      </c>
      <c r="E5909" t="s">
        <v>343</v>
      </c>
      <c r="F5909" t="s">
        <v>4101</v>
      </c>
      <c r="G5909" t="s">
        <v>344</v>
      </c>
      <c r="H5909" s="5">
        <v>2727956</v>
      </c>
      <c r="I5909" t="str">
        <f>IFERROR(VLOOKUP(G5909,'NCES Match'!$A$2:$B$1307,2,FALSE),"")</f>
        <v/>
      </c>
      <c r="J5909" cm="1">
        <f t="array" ref="J5909">IFERROR(_xlfn.IFS(B5909=2015,H5909/$O$13,B5909=2016,H5909/$O$14,B5909=2017,H5909/$O$15,B5909=2018,H5909/$O$16,B5909=2019,H5909/$O$17,B5909=2020,H5909/$O$18,B5909=2021,H5909/$O$19,B5909=2022,H5909/$O$20),"")</f>
        <v>1.880758620030837E-3</v>
      </c>
      <c r="K5909" s="3" cm="1">
        <f t="array" ref="K5909">IFERROR(_xlfn.IFS(B5909=2015,J5909*$P$4,B5909=2016,J5909*$P$5,B5909=2017,J5909*$P$6,B5909=2018,J5909*$P$7,B5909=2019,J5909*$P$8,B5909=2020,J5909*$P$9,B5909=2021,J5909*$P$10,B5909=2022,J5909*$P$11),"")</f>
        <v>3193994.2301750942</v>
      </c>
      <c r="L5909" s="3">
        <f t="shared" si="93"/>
        <v>5921950.2301750947</v>
      </c>
    </row>
    <row r="5910" spans="1:12">
      <c r="A5910" t="s">
        <v>4230</v>
      </c>
      <c r="B5910">
        <v>2018</v>
      </c>
      <c r="D5910" t="s">
        <v>342</v>
      </c>
      <c r="E5910" t="s">
        <v>343</v>
      </c>
      <c r="F5910">
        <v>948</v>
      </c>
      <c r="G5910" t="s">
        <v>344</v>
      </c>
      <c r="H5910" s="5">
        <v>3106315</v>
      </c>
      <c r="I5910" t="str">
        <f>IFERROR(VLOOKUP(G5910,'NCES Match'!$A$2:$B$1307,2,FALSE),"")</f>
        <v/>
      </c>
      <c r="J5910" cm="1">
        <f t="array" ref="J5910">IFERROR(_xlfn.IFS(B5910=2015,H5910/$O$13,B5910=2016,H5910/$O$14,B5910=2017,H5910/$O$15,B5910=2018,H5910/$O$16,B5910=2019,H5910/$O$17,B5910=2020,H5910/$O$18,B5910=2021,H5910/$O$19,B5910=2022,H5910/$O$20),"")</f>
        <v>2.0270532973702331E-3</v>
      </c>
      <c r="K5910" s="3" cm="1">
        <f t="array" ref="K5910">IFERROR(_xlfn.IFS(B5910=2015,J5910*$P$4,B5910=2016,J5910*$P$5,B5910=2017,J5910*$P$6,B5910=2018,J5910*$P$7,B5910=2019,J5910*$P$8,B5910=2020,J5910*$P$9,B5910=2021,J5910*$P$10,B5910=2022,J5910*$P$11),"")</f>
        <v>3480153.1379604968</v>
      </c>
      <c r="L5910" s="3">
        <f t="shared" si="93"/>
        <v>6586468.1379604973</v>
      </c>
    </row>
    <row r="5911" spans="1:12">
      <c r="A5911" t="s">
        <v>4230</v>
      </c>
      <c r="B5911">
        <v>2019</v>
      </c>
      <c r="D5911" t="s">
        <v>342</v>
      </c>
      <c r="E5911" t="s">
        <v>343</v>
      </c>
      <c r="F5911" t="s">
        <v>4216</v>
      </c>
      <c r="G5911" t="s">
        <v>344</v>
      </c>
      <c r="H5911" s="5">
        <v>3517792</v>
      </c>
      <c r="I5911" t="str">
        <f>IFERROR(VLOOKUP(G5911,'NCES Match'!$A$2:$B$1307,2,FALSE),"")</f>
        <v/>
      </c>
      <c r="J5911" cm="1">
        <f t="array" ref="J5911">IFERROR(_xlfn.IFS(B5911=2015,H5911/$O$13,B5911=2016,H5911/$O$14,B5911=2017,H5911/$O$15,B5911=2018,H5911/$O$16,B5911=2019,H5911/$O$17,B5911=2020,H5911/$O$18,B5911=2021,H5911/$O$19,B5911=2022,H5911/$O$20),"")</f>
        <v>2.2273956322935301E-3</v>
      </c>
      <c r="K5911" s="3" cm="1">
        <f t="array" ref="K5911">IFERROR(_xlfn.IFS(B5911=2015,J5911*$P$4,B5911=2016,J5911*$P$5,B5911=2017,J5911*$P$6,B5911=2018,J5911*$P$7,B5911=2019,J5911*$P$8,B5911=2020,J5911*$P$9,B5911=2021,J5911*$P$10,B5911=2022,J5911*$P$11),"")</f>
        <v>3871048.7126001008</v>
      </c>
      <c r="L5911" s="3">
        <f t="shared" si="93"/>
        <v>7388840.7126001008</v>
      </c>
    </row>
    <row r="5912" spans="1:12">
      <c r="A5912" t="s">
        <v>4230</v>
      </c>
      <c r="B5912">
        <v>2020</v>
      </c>
      <c r="D5912" t="s">
        <v>342</v>
      </c>
      <c r="E5912" t="s">
        <v>343</v>
      </c>
      <c r="F5912" t="s">
        <v>4216</v>
      </c>
      <c r="G5912" t="s">
        <v>344</v>
      </c>
      <c r="H5912" s="5">
        <v>3716800</v>
      </c>
      <c r="I5912" t="str">
        <f>IFERROR(VLOOKUP(G5912,'NCES Match'!$A$2:$B$1307,2,FALSE),"")</f>
        <v/>
      </c>
      <c r="J5912" cm="1">
        <f t="array" ref="J5912">IFERROR(_xlfn.IFS(B5912=2015,H5912/$O$13,B5912=2016,H5912/$O$14,B5912=2017,H5912/$O$15,B5912=2018,H5912/$O$16,B5912=2019,H5912/$O$17,B5912=2020,H5912/$O$18,B5912=2021,H5912/$O$19,B5912=2022,H5912/$O$20),"")</f>
        <v>2.0141620290790967E-3</v>
      </c>
      <c r="K5912" s="3" cm="1">
        <f t="array" ref="K5912">IFERROR(_xlfn.IFS(B5912=2015,J5912*$P$4,B5912=2016,J5912*$P$5,B5912=2017,J5912*$P$6,B5912=2018,J5912*$P$7,B5912=2019,J5912*$P$8,B5912=2020,J5912*$P$9,B5912=2021,J5912*$P$10,B5912=2022,J5912*$P$11),"")</f>
        <v>4245859.2271648478</v>
      </c>
      <c r="L5912" s="3">
        <f t="shared" si="93"/>
        <v>7962659.2271648478</v>
      </c>
    </row>
    <row r="5913" spans="1:12">
      <c r="A5913" t="s">
        <v>4230</v>
      </c>
      <c r="B5913">
        <v>2021</v>
      </c>
      <c r="D5913" t="s">
        <v>342</v>
      </c>
      <c r="E5913" t="s">
        <v>343</v>
      </c>
      <c r="F5913" t="s">
        <v>4216</v>
      </c>
      <c r="G5913" t="s">
        <v>344</v>
      </c>
      <c r="H5913" s="5">
        <v>3433634.45</v>
      </c>
      <c r="I5913" t="str">
        <f>IFERROR(VLOOKUP(G5913,'NCES Match'!$A$2:$B$1307,2,FALSE),"")</f>
        <v/>
      </c>
      <c r="J5913" cm="1">
        <f t="array" ref="J5913">IFERROR(_xlfn.IFS(B5913=2015,H5913/$O$13,B5913=2016,H5913/$O$14,B5913=2017,H5913/$O$15,B5913=2018,H5913/$O$16,B5913=2019,H5913/$O$17,B5913=2020,H5913/$O$18,B5913=2021,H5913/$O$19,B5913=2022,H5913/$O$20),"")</f>
        <v>1.7567950847834242E-3</v>
      </c>
      <c r="K5913" s="3" cm="1">
        <f t="array" ref="K5913">IFERROR(_xlfn.IFS(B5913=2015,J5913*$P$4,B5913=2016,J5913*$P$5,B5913=2017,J5913*$P$6,B5913=2018,J5913*$P$7,B5913=2019,J5913*$P$8,B5913=2020,J5913*$P$9,B5913=2021,J5913*$P$10,B5913=2022,J5913*$P$11),"")</f>
        <v>3760513.5038593728</v>
      </c>
      <c r="L5913" s="3">
        <f t="shared" si="93"/>
        <v>7194147.953859373</v>
      </c>
    </row>
    <row r="5914" spans="1:12">
      <c r="A5914" t="s">
        <v>4230</v>
      </c>
      <c r="B5914">
        <v>2022</v>
      </c>
      <c r="D5914" t="s">
        <v>342</v>
      </c>
      <c r="E5914" t="s">
        <v>343</v>
      </c>
      <c r="F5914" t="s">
        <v>4216</v>
      </c>
      <c r="G5914" t="s">
        <v>344</v>
      </c>
      <c r="H5914" s="5">
        <v>3583182.77</v>
      </c>
      <c r="I5914" t="str">
        <f>IFERROR(VLOOKUP(G5914,'NCES Match'!$A$2:$B$1307,2,FALSE),"")</f>
        <v/>
      </c>
      <c r="J5914" cm="1">
        <f t="array" ref="J5914">IFERROR(_xlfn.IFS(B5914=2015,H5914/$O$13,B5914=2016,H5914/$O$14,B5914=2017,H5914/$O$15,B5914=2018,H5914/$O$16,B5914=2019,H5914/$O$17,B5914=2020,H5914/$O$18,B5914=2021,H5914/$O$19,B5914=2022,H5914/$O$20),"")</f>
        <v>1.5738436710252646E-3</v>
      </c>
      <c r="K5914" s="3" cm="1">
        <f t="array" ref="K5914">IFERROR(_xlfn.IFS(B5914=2015,J5914*$P$4,B5914=2016,J5914*$P$5,B5914=2017,J5914*$P$6,B5914=2018,J5914*$P$7,B5914=2019,J5914*$P$8,B5914=2020,J5914*$P$9,B5914=2021,J5914*$P$10,B5914=2022,J5914*$P$11),"")</f>
        <v>3389245.5996535616</v>
      </c>
      <c r="L5914" s="3">
        <f t="shared" si="93"/>
        <v>6972428.3696535621</v>
      </c>
    </row>
    <row r="5915" spans="1:12">
      <c r="A5915" t="s">
        <v>4230</v>
      </c>
      <c r="B5915">
        <v>2023</v>
      </c>
      <c r="D5915" t="s">
        <v>342</v>
      </c>
      <c r="E5915" t="s">
        <v>343</v>
      </c>
      <c r="F5915" t="s">
        <v>4216</v>
      </c>
      <c r="G5915" t="s">
        <v>344</v>
      </c>
      <c r="H5915" s="5">
        <v>4120955.58</v>
      </c>
      <c r="I5915" t="str">
        <f>IFERROR(VLOOKUP(G5915,'NCES Match'!$A$2:$B$1307,2,FALSE),"")</f>
        <v/>
      </c>
      <c r="J5915" t="str" cm="1">
        <f t="array" ref="J5915">IFERROR(_xlfn.IFS(B5915=2015,H5915/$O$13,B5915=2016,H5915/$O$14,B5915=2017,H5915/$O$15,B5915=2018,H5915/$O$16,B5915=2019,H5915/$O$17,B5915=2020,H5915/$O$18,B5915=2021,H5915/$O$19,B5915=2022,H5915/$O$20),"")</f>
        <v/>
      </c>
      <c r="K5915" s="3" t="str" cm="1">
        <f t="array" ref="K5915">IFERROR(_xlfn.IFS(B5915=2015,J5915*$P$4,B5915=2016,J5915*$P$5,B5915=2017,J5915*$P$6,B5915=2018,J5915*$P$7,B5915=2019,J5915*$P$8,B5915=2020,J5915*$P$9,B5915=2021,J5915*$P$10,B5915=2022,J5915*$P$11),"")</f>
        <v/>
      </c>
      <c r="L5915" s="3">
        <f t="shared" si="93"/>
        <v>4120955.58</v>
      </c>
    </row>
    <row r="5916" spans="1:12">
      <c r="A5916">
        <v>4800136</v>
      </c>
      <c r="B5916">
        <v>2015</v>
      </c>
      <c r="C5916" t="s">
        <v>381</v>
      </c>
      <c r="D5916" t="s">
        <v>2689</v>
      </c>
      <c r="E5916" t="s">
        <v>2690</v>
      </c>
      <c r="G5916" t="s">
        <v>2691</v>
      </c>
      <c r="H5916" s="5">
        <v>752848.01</v>
      </c>
      <c r="I5916">
        <f>IFERROR(VLOOKUP(G5916,'NCES Match'!$A$2:$B$1307,2,FALSE),"")</f>
        <v>4800136</v>
      </c>
      <c r="J5916" cm="1">
        <f t="array" ref="J5916">IFERROR(_xlfn.IFS(B5916=2015,H5916/$O$13,B5916=2016,H5916/$O$14,B5916=2017,H5916/$O$15,B5916=2018,H5916/$O$16,B5916=2019,H5916/$O$17,B5916=2020,H5916/$O$18,B5916=2021,H5916/$O$19,B5916=2022,H5916/$O$20),"")</f>
        <v>5.8978395941980941E-4</v>
      </c>
      <c r="K5916" s="3" cm="1">
        <f t="array" ref="K5916">IFERROR(_xlfn.IFS(B5916=2015,J5916*$P$4,B5916=2016,J5916*$P$5,B5916=2017,J5916*$P$6,B5916=2018,J5916*$P$7,B5916=2019,J5916*$P$8,B5916=2020,J5916*$P$9,B5916=2021,J5916*$P$10,B5916=2022,J5916*$P$11),"")</f>
        <v>938631.13796472631</v>
      </c>
      <c r="L5916" s="3">
        <f t="shared" si="93"/>
        <v>1691479.1479647262</v>
      </c>
    </row>
    <row r="5917" spans="1:12">
      <c r="A5917">
        <v>4800136</v>
      </c>
      <c r="B5917">
        <v>2016</v>
      </c>
      <c r="C5917" t="s">
        <v>4102</v>
      </c>
      <c r="D5917" t="s">
        <v>2689</v>
      </c>
      <c r="E5917" t="s">
        <v>2690</v>
      </c>
      <c r="F5917" t="s">
        <v>4101</v>
      </c>
      <c r="G5917" t="s">
        <v>2691</v>
      </c>
      <c r="H5917" s="5">
        <v>781457</v>
      </c>
      <c r="I5917">
        <f>IFERROR(VLOOKUP(G5917,'NCES Match'!$A$2:$B$1307,2,FALSE),"")</f>
        <v>4800136</v>
      </c>
      <c r="J5917" cm="1">
        <f t="array" ref="J5917">IFERROR(_xlfn.IFS(B5917=2015,H5917/$O$13,B5917=2016,H5917/$O$14,B5917=2017,H5917/$O$15,B5917=2018,H5917/$O$16,B5917=2019,H5917/$O$17,B5917=2020,H5917/$O$18,B5917=2021,H5917/$O$19,B5917=2022,H5917/$O$20),"")</f>
        <v>5.5941920698291173E-4</v>
      </c>
      <c r="K5917" s="3" cm="1">
        <f t="array" ref="K5917">IFERROR(_xlfn.IFS(B5917=2015,J5917*$P$4,B5917=2016,J5917*$P$5,B5917=2017,J5917*$P$6,B5917=2018,J5917*$P$7,B5917=2019,J5917*$P$8,B5917=2020,J5917*$P$9,B5917=2021,J5917*$P$10,B5917=2022,J5917*$P$11),"")</f>
        <v>937380.30395194667</v>
      </c>
      <c r="L5917" s="3">
        <f t="shared" si="93"/>
        <v>1718837.3039519466</v>
      </c>
    </row>
    <row r="5918" spans="1:12">
      <c r="A5918">
        <v>4800136</v>
      </c>
      <c r="B5918">
        <v>2017</v>
      </c>
      <c r="D5918" t="s">
        <v>2689</v>
      </c>
      <c r="E5918" t="s">
        <v>2690</v>
      </c>
      <c r="F5918" t="s">
        <v>4101</v>
      </c>
      <c r="G5918" t="s">
        <v>2691</v>
      </c>
      <c r="H5918" s="5">
        <v>851171</v>
      </c>
      <c r="I5918">
        <f>IFERROR(VLOOKUP(G5918,'NCES Match'!$A$2:$B$1307,2,FALSE),"")</f>
        <v>4800136</v>
      </c>
      <c r="J5918" cm="1">
        <f t="array" ref="J5918">IFERROR(_xlfn.IFS(B5918=2015,H5918/$O$13,B5918=2016,H5918/$O$14,B5918=2017,H5918/$O$15,B5918=2018,H5918/$O$16,B5918=2019,H5918/$O$17,B5918=2020,H5918/$O$18,B5918=2021,H5918/$O$19,B5918=2022,H5918/$O$20),"")</f>
        <v>5.86830284421841E-4</v>
      </c>
      <c r="K5918" s="3" cm="1">
        <f t="array" ref="K5918">IFERROR(_xlfn.IFS(B5918=2015,J5918*$P$4,B5918=2016,J5918*$P$5,B5918=2017,J5918*$P$6,B5918=2018,J5918*$P$7,B5918=2019,J5918*$P$8,B5918=2020,J5918*$P$9,B5918=2021,J5918*$P$10,B5918=2022,J5918*$P$11),"")</f>
        <v>996583.25240303203</v>
      </c>
      <c r="L5918" s="3">
        <f t="shared" si="93"/>
        <v>1847754.252403032</v>
      </c>
    </row>
    <row r="5919" spans="1:12">
      <c r="A5919">
        <v>4800136</v>
      </c>
      <c r="B5919">
        <v>2018</v>
      </c>
      <c r="D5919" t="s">
        <v>2689</v>
      </c>
      <c r="E5919" t="s">
        <v>2690</v>
      </c>
      <c r="F5919" t="s">
        <v>4101</v>
      </c>
      <c r="G5919" t="s">
        <v>2691</v>
      </c>
      <c r="H5919" s="5">
        <v>920672</v>
      </c>
      <c r="I5919">
        <f>IFERROR(VLOOKUP(G5919,'NCES Match'!$A$2:$B$1307,2,FALSE),"")</f>
        <v>4800136</v>
      </c>
      <c r="J5919" cm="1">
        <f t="array" ref="J5919">IFERROR(_xlfn.IFS(B5919=2015,H5919/$O$13,B5919=2016,H5919/$O$14,B5919=2017,H5919/$O$15,B5919=2018,H5919/$O$16,B5919=2019,H5919/$O$17,B5919=2020,H5919/$O$18,B5919=2021,H5919/$O$19,B5919=2022,H5919/$O$20),"")</f>
        <v>6.007926476859067E-4</v>
      </c>
      <c r="K5919" s="3" cm="1">
        <f t="array" ref="K5919">IFERROR(_xlfn.IFS(B5919=2015,J5919*$P$4,B5919=2016,J5919*$P$5,B5919=2017,J5919*$P$6,B5919=2018,J5919*$P$7,B5919=2019,J5919*$P$8,B5919=2020,J5919*$P$9,B5919=2021,J5919*$P$10,B5919=2022,J5919*$P$11),"")</f>
        <v>1031472.838341368</v>
      </c>
      <c r="L5919" s="3">
        <f t="shared" si="93"/>
        <v>1952144.8383413679</v>
      </c>
    </row>
    <row r="5920" spans="1:12">
      <c r="A5920">
        <v>4800136</v>
      </c>
      <c r="B5920">
        <v>2019</v>
      </c>
      <c r="D5920" t="s">
        <v>2689</v>
      </c>
      <c r="E5920" t="s">
        <v>2690</v>
      </c>
      <c r="F5920" t="s">
        <v>4101</v>
      </c>
      <c r="G5920" t="s">
        <v>2691</v>
      </c>
      <c r="H5920" s="5">
        <v>948045</v>
      </c>
      <c r="I5920">
        <f>IFERROR(VLOOKUP(G5920,'NCES Match'!$A$2:$B$1307,2,FALSE),"")</f>
        <v>4800136</v>
      </c>
      <c r="J5920" cm="1">
        <f t="array" ref="J5920">IFERROR(_xlfn.IFS(B5920=2015,H5920/$O$13,B5920=2016,H5920/$O$14,B5920=2017,H5920/$O$15,B5920=2018,H5920/$O$16,B5920=2019,H5920/$O$17,B5920=2020,H5920/$O$18,B5920=2021,H5920/$O$19,B5920=2022,H5920/$O$20),"")</f>
        <v>6.0028315836118794E-4</v>
      </c>
      <c r="K5920" s="3" cm="1">
        <f t="array" ref="K5920">IFERROR(_xlfn.IFS(B5920=2015,J5920*$P$4,B5920=2016,J5920*$P$5,B5920=2017,J5920*$P$6,B5920=2018,J5920*$P$7,B5920=2019,J5920*$P$8,B5920=2020,J5920*$P$9,B5920=2021,J5920*$P$10,B5920=2022,J5920*$P$11),"")</f>
        <v>1043247.6896692481</v>
      </c>
      <c r="L5920" s="3">
        <f t="shared" si="93"/>
        <v>1991292.6896692482</v>
      </c>
    </row>
    <row r="5921" spans="1:12">
      <c r="A5921">
        <v>4800136</v>
      </c>
      <c r="B5921">
        <v>2020</v>
      </c>
      <c r="D5921" t="s">
        <v>2689</v>
      </c>
      <c r="E5921" t="s">
        <v>2690</v>
      </c>
      <c r="F5921" t="s">
        <v>4230</v>
      </c>
      <c r="G5921" t="s">
        <v>4298</v>
      </c>
      <c r="H5921" s="5">
        <v>1172501</v>
      </c>
      <c r="I5921">
        <f>IFERROR(VLOOKUP(G5921,'NCES Match'!$A$2:$B$1307,2,FALSE),"")</f>
        <v>4800136</v>
      </c>
      <c r="J5921" cm="1">
        <f t="array" ref="J5921">IFERROR(_xlfn.IFS(B5921=2015,H5921/$O$13,B5921=2016,H5921/$O$14,B5921=2017,H5921/$O$15,B5921=2018,H5921/$O$16,B5921=2019,H5921/$O$17,B5921=2020,H5921/$O$18,B5921=2021,H5921/$O$19,B5921=2022,H5921/$O$20),"")</f>
        <v>6.3538715918458626E-4</v>
      </c>
      <c r="K5921" s="3" cm="1">
        <f t="array" ref="K5921">IFERROR(_xlfn.IFS(B5921=2015,J5921*$P$4,B5921=2016,J5921*$P$5,B5921=2017,J5921*$P$6,B5921=2018,J5921*$P$7,B5921=2019,J5921*$P$8,B5921=2020,J5921*$P$9,B5921=2021,J5921*$P$10,B5921=2022,J5921*$P$11),"")</f>
        <v>1339397.920175961</v>
      </c>
      <c r="L5921" s="3">
        <f t="shared" si="93"/>
        <v>2511898.9201759612</v>
      </c>
    </row>
    <row r="5922" spans="1:12">
      <c r="A5922">
        <v>4800136</v>
      </c>
      <c r="B5922">
        <v>2021</v>
      </c>
      <c r="D5922" t="s">
        <v>2689</v>
      </c>
      <c r="E5922" t="s">
        <v>2690</v>
      </c>
      <c r="F5922" t="s">
        <v>4101</v>
      </c>
      <c r="G5922" t="s">
        <v>4298</v>
      </c>
      <c r="H5922" s="5">
        <v>1031779.51</v>
      </c>
      <c r="I5922">
        <f>IFERROR(VLOOKUP(G5922,'NCES Match'!$A$2:$B$1307,2,FALSE),"")</f>
        <v>4800136</v>
      </c>
      <c r="J5922" cm="1">
        <f t="array" ref="J5922">IFERROR(_xlfn.IFS(B5922=2015,H5922/$O$13,B5922=2016,H5922/$O$14,B5922=2017,H5922/$O$15,B5922=2018,H5922/$O$16,B5922=2019,H5922/$O$17,B5922=2020,H5922/$O$18,B5922=2021,H5922/$O$19,B5922=2022,H5922/$O$20),"")</f>
        <v>5.2790278002605949E-4</v>
      </c>
      <c r="K5922" s="3" cm="1">
        <f t="array" ref="K5922">IFERROR(_xlfn.IFS(B5922=2015,J5922*$P$4,B5922=2016,J5922*$P$5,B5922=2017,J5922*$P$6,B5922=2018,J5922*$P$7,B5922=2019,J5922*$P$8,B5922=2020,J5922*$P$9,B5922=2021,J5922*$P$10,B5922=2022,J5922*$P$11),"")</f>
        <v>1130004.0341686362</v>
      </c>
      <c r="L5922" s="3">
        <f t="shared" si="93"/>
        <v>2161783.5441686362</v>
      </c>
    </row>
    <row r="5923" spans="1:12">
      <c r="A5923">
        <v>4800136</v>
      </c>
      <c r="B5923">
        <v>2022</v>
      </c>
      <c r="D5923" t="s">
        <v>2689</v>
      </c>
      <c r="E5923" t="s">
        <v>2690</v>
      </c>
      <c r="F5923" t="s">
        <v>4101</v>
      </c>
      <c r="G5923" t="s">
        <v>4298</v>
      </c>
      <c r="H5923" s="5">
        <v>1452656.76</v>
      </c>
      <c r="I5923">
        <f>IFERROR(VLOOKUP(G5923,'NCES Match'!$A$2:$B$1307,2,FALSE),"")</f>
        <v>4800136</v>
      </c>
      <c r="J5923" cm="1">
        <f t="array" ref="J5923">IFERROR(_xlfn.IFS(B5923=2015,H5923/$O$13,B5923=2016,H5923/$O$14,B5923=2017,H5923/$O$15,B5923=2018,H5923/$O$16,B5923=2019,H5923/$O$17,B5923=2020,H5923/$O$18,B5923=2021,H5923/$O$19,B5923=2022,H5923/$O$20),"")</f>
        <v>6.3805136233619105E-4</v>
      </c>
      <c r="K5923" s="3" cm="1">
        <f t="array" ref="K5923">IFERROR(_xlfn.IFS(B5923=2015,J5923*$P$4,B5923=2016,J5923*$P$5,B5923=2017,J5923*$P$6,B5923=2018,J5923*$P$7,B5923=2019,J5923*$P$8,B5923=2020,J5923*$P$9,B5923=2021,J5923*$P$10,B5923=2022,J5923*$P$11),"")</f>
        <v>1374032.765746136</v>
      </c>
      <c r="L5923" s="3">
        <f t="shared" si="93"/>
        <v>2826689.525746136</v>
      </c>
    </row>
    <row r="5924" spans="1:12">
      <c r="A5924">
        <v>4800136</v>
      </c>
      <c r="B5924">
        <v>2023</v>
      </c>
      <c r="D5924" t="s">
        <v>2689</v>
      </c>
      <c r="E5924" t="s">
        <v>2690</v>
      </c>
      <c r="F5924" t="s">
        <v>4101</v>
      </c>
      <c r="G5924" t="s">
        <v>2691</v>
      </c>
      <c r="H5924" s="5">
        <v>1457340.1</v>
      </c>
      <c r="I5924">
        <f>IFERROR(VLOOKUP(G5924,'NCES Match'!$A$2:$B$1307,2,FALSE),"")</f>
        <v>4800136</v>
      </c>
      <c r="J5924" t="str" cm="1">
        <f t="array" ref="J5924">IFERROR(_xlfn.IFS(B5924=2015,H5924/$O$13,B5924=2016,H5924/$O$14,B5924=2017,H5924/$O$15,B5924=2018,H5924/$O$16,B5924=2019,H5924/$O$17,B5924=2020,H5924/$O$18,B5924=2021,H5924/$O$19,B5924=2022,H5924/$O$20),"")</f>
        <v/>
      </c>
      <c r="K5924" s="3" t="str" cm="1">
        <f t="array" ref="K5924">IFERROR(_xlfn.IFS(B5924=2015,J5924*$P$4,B5924=2016,J5924*$P$5,B5924=2017,J5924*$P$6,B5924=2018,J5924*$P$7,B5924=2019,J5924*$P$8,B5924=2020,J5924*$P$9,B5924=2021,J5924*$P$10,B5924=2022,J5924*$P$11),"")</f>
        <v/>
      </c>
      <c r="L5924" s="3">
        <f t="shared" si="93"/>
        <v>1457340.1</v>
      </c>
    </row>
    <row r="5925" spans="1:12">
      <c r="A5925">
        <v>4807380</v>
      </c>
      <c r="B5925">
        <v>2015</v>
      </c>
      <c r="C5925" t="s">
        <v>381</v>
      </c>
      <c r="D5925" t="s">
        <v>382</v>
      </c>
      <c r="E5925" t="s">
        <v>383</v>
      </c>
      <c r="G5925" t="s">
        <v>384</v>
      </c>
      <c r="H5925" s="5">
        <v>39405.08</v>
      </c>
      <c r="I5925">
        <f>IFERROR(VLOOKUP(G5925,'NCES Match'!$A$2:$B$1307,2,FALSE),"")</f>
        <v>4807380</v>
      </c>
      <c r="J5925" cm="1">
        <f t="array" ref="J5925">IFERROR(_xlfn.IFS(B5925=2015,H5925/$O$13,B5925=2016,H5925/$O$14,B5925=2017,H5925/$O$15,B5925=2018,H5925/$O$16,B5925=2019,H5925/$O$17,B5925=2020,H5925/$O$18,B5925=2021,H5925/$O$19,B5925=2022,H5925/$O$20),"")</f>
        <v>3.0870087713527123E-5</v>
      </c>
      <c r="K5925" s="3" cm="1">
        <f t="array" ref="K5925">IFERROR(_xlfn.IFS(B5925=2015,J5925*$P$4,B5925=2016,J5925*$P$5,B5925=2017,J5925*$P$6,B5925=2018,J5925*$P$7,B5925=2019,J5925*$P$8,B5925=2020,J5925*$P$9,B5925=2021,J5925*$P$10,B5925=2022,J5925*$P$11),"")</f>
        <v>49129.219431676633</v>
      </c>
      <c r="L5925" s="3">
        <f t="shared" si="93"/>
        <v>88534.299431676627</v>
      </c>
    </row>
    <row r="5926" spans="1:12">
      <c r="A5926">
        <v>4807380</v>
      </c>
      <c r="B5926">
        <v>2016</v>
      </c>
      <c r="C5926" t="s">
        <v>4102</v>
      </c>
      <c r="D5926" t="s">
        <v>382</v>
      </c>
      <c r="E5926" t="s">
        <v>383</v>
      </c>
      <c r="F5926" t="s">
        <v>4101</v>
      </c>
      <c r="G5926" t="s">
        <v>384</v>
      </c>
      <c r="H5926" s="5">
        <v>38225</v>
      </c>
      <c r="I5926">
        <f>IFERROR(VLOOKUP(G5926,'NCES Match'!$A$2:$B$1307,2,FALSE),"")</f>
        <v>4807380</v>
      </c>
      <c r="J5926" cm="1">
        <f t="array" ref="J5926">IFERROR(_xlfn.IFS(B5926=2015,H5926/$O$13,B5926=2016,H5926/$O$14,B5926=2017,H5926/$O$15,B5926=2018,H5926/$O$16,B5926=2019,H5926/$O$17,B5926=2020,H5926/$O$18,B5926=2021,H5926/$O$19,B5926=2022,H5926/$O$20),"")</f>
        <v>2.736401259048393E-5</v>
      </c>
      <c r="K5926" s="3" cm="1">
        <f t="array" ref="K5926">IFERROR(_xlfn.IFS(B5926=2015,J5926*$P$4,B5926=2016,J5926*$P$5,B5926=2017,J5926*$P$6,B5926=2018,J5926*$P$7,B5926=2019,J5926*$P$8,B5926=2020,J5926*$P$9,B5926=2021,J5926*$P$10,B5926=2022,J5926*$P$11),"")</f>
        <v>45851.994567280301</v>
      </c>
      <c r="L5926" s="3">
        <f t="shared" si="93"/>
        <v>84076.994567280301</v>
      </c>
    </row>
    <row r="5927" spans="1:12">
      <c r="A5927">
        <v>4807380</v>
      </c>
      <c r="B5927">
        <v>2017</v>
      </c>
      <c r="D5927" t="s">
        <v>382</v>
      </c>
      <c r="E5927" t="s">
        <v>383</v>
      </c>
      <c r="F5927" t="s">
        <v>4101</v>
      </c>
      <c r="G5927" t="s">
        <v>384</v>
      </c>
      <c r="H5927" s="5">
        <v>37536</v>
      </c>
      <c r="I5927">
        <f>IFERROR(VLOOKUP(G5927,'NCES Match'!$A$2:$B$1307,2,FALSE),"")</f>
        <v>4807380</v>
      </c>
      <c r="J5927" cm="1">
        <f t="array" ref="J5927">IFERROR(_xlfn.IFS(B5927=2015,H5927/$O$13,B5927=2016,H5927/$O$14,B5927=2017,H5927/$O$15,B5927=2018,H5927/$O$16,B5927=2019,H5927/$O$17,B5927=2020,H5927/$O$18,B5927=2021,H5927/$O$19,B5927=2022,H5927/$O$20),"")</f>
        <v>2.5878773543809907E-5</v>
      </c>
      <c r="K5927" s="3" cm="1">
        <f t="array" ref="K5927">IFERROR(_xlfn.IFS(B5927=2015,J5927*$P$4,B5927=2016,J5927*$P$5,B5927=2017,J5927*$P$6,B5927=2018,J5927*$P$7,B5927=2019,J5927*$P$8,B5927=2020,J5927*$P$9,B5927=2021,J5927*$P$10,B5927=2022,J5927*$P$11),"")</f>
        <v>43948.570806806398</v>
      </c>
      <c r="L5927" s="3">
        <f t="shared" si="93"/>
        <v>81484.570806806398</v>
      </c>
    </row>
    <row r="5928" spans="1:12">
      <c r="A5928">
        <v>4807380</v>
      </c>
      <c r="B5928">
        <v>2018</v>
      </c>
      <c r="D5928" t="s">
        <v>382</v>
      </c>
      <c r="E5928" t="s">
        <v>383</v>
      </c>
      <c r="F5928" t="s">
        <v>4101</v>
      </c>
      <c r="G5928" t="s">
        <v>384</v>
      </c>
      <c r="H5928" s="5">
        <v>37359</v>
      </c>
      <c r="I5928">
        <f>IFERROR(VLOOKUP(G5928,'NCES Match'!$A$2:$B$1307,2,FALSE),"")</f>
        <v>4807380</v>
      </c>
      <c r="J5928" cm="1">
        <f t="array" ref="J5928">IFERROR(_xlfn.IFS(B5928=2015,H5928/$O$13,B5928=2016,H5928/$O$14,B5928=2017,H5928/$O$15,B5928=2018,H5928/$O$16,B5928=2019,H5928/$O$17,B5928=2020,H5928/$O$18,B5928=2021,H5928/$O$19,B5928=2022,H5928/$O$20),"")</f>
        <v>2.4378945514686866E-5</v>
      </c>
      <c r="K5928" s="3" cm="1">
        <f t="array" ref="K5928">IFERROR(_xlfn.IFS(B5928=2015,J5928*$P$4,B5928=2016,J5928*$P$5,B5928=2017,J5928*$P$6,B5928=2018,J5928*$P$7,B5928=2019,J5928*$P$8,B5928=2020,J5928*$P$9,B5928=2021,J5928*$P$10,B5928=2022,J5928*$P$11),"")</f>
        <v>41855.072998413292</v>
      </c>
      <c r="L5928" s="3">
        <f t="shared" si="93"/>
        <v>79214.072998413292</v>
      </c>
    </row>
    <row r="5929" spans="1:12">
      <c r="A5929">
        <v>4807380</v>
      </c>
      <c r="B5929">
        <v>2019</v>
      </c>
      <c r="D5929" t="s">
        <v>382</v>
      </c>
      <c r="E5929" t="s">
        <v>383</v>
      </c>
      <c r="F5929" t="s">
        <v>4101</v>
      </c>
      <c r="G5929" t="s">
        <v>384</v>
      </c>
      <c r="H5929" s="5">
        <v>39046</v>
      </c>
      <c r="I5929">
        <f>IFERROR(VLOOKUP(G5929,'NCES Match'!$A$2:$B$1307,2,FALSE),"")</f>
        <v>4807380</v>
      </c>
      <c r="J5929" cm="1">
        <f t="array" ref="J5929">IFERROR(_xlfn.IFS(B5929=2015,H5929/$O$13,B5929=2016,H5929/$O$14,B5929=2017,H5929/$O$15,B5929=2018,H5929/$O$16,B5929=2019,H5929/$O$17,B5929=2020,H5929/$O$18,B5929=2021,H5929/$O$19,B5929=2022,H5929/$O$20),"")</f>
        <v>2.4723147320402453E-5</v>
      </c>
      <c r="K5929" s="3" cm="1">
        <f t="array" ref="K5929">IFERROR(_xlfn.IFS(B5929=2015,J5929*$P$4,B5929=2016,J5929*$P$5,B5929=2017,J5929*$P$6,B5929=2018,J5929*$P$7,B5929=2019,J5929*$P$8,B5929=2020,J5929*$P$9,B5929=2021,J5929*$P$10,B5929=2022,J5929*$P$11),"")</f>
        <v>42966.999763540189</v>
      </c>
      <c r="L5929" s="3">
        <f t="shared" si="93"/>
        <v>82012.999763540196</v>
      </c>
    </row>
    <row r="5930" spans="1:12">
      <c r="A5930">
        <v>4807380</v>
      </c>
      <c r="B5930">
        <v>2020</v>
      </c>
      <c r="D5930" t="s">
        <v>382</v>
      </c>
      <c r="E5930" t="s">
        <v>383</v>
      </c>
      <c r="F5930" t="s">
        <v>4230</v>
      </c>
      <c r="G5930" t="s">
        <v>384</v>
      </c>
      <c r="H5930" s="5">
        <v>44494</v>
      </c>
      <c r="I5930">
        <f>IFERROR(VLOOKUP(G5930,'NCES Match'!$A$2:$B$1307,2,FALSE),"")</f>
        <v>4807380</v>
      </c>
      <c r="J5930" cm="1">
        <f t="array" ref="J5930">IFERROR(_xlfn.IFS(B5930=2015,H5930/$O$13,B5930=2016,H5930/$O$14,B5930=2017,H5930/$O$15,B5930=2018,H5930/$O$16,B5930=2019,H5930/$O$17,B5930=2020,H5930/$O$18,B5930=2021,H5930/$O$19,B5930=2022,H5930/$O$20),"")</f>
        <v>2.4111635095201608E-5</v>
      </c>
      <c r="K5930" s="3" cm="1">
        <f t="array" ref="K5930">IFERROR(_xlfn.IFS(B5930=2015,J5930*$P$4,B5930=2016,J5930*$P$5,B5930=2017,J5930*$P$6,B5930=2018,J5930*$P$7,B5930=2019,J5930*$P$8,B5930=2020,J5930*$P$9,B5930=2021,J5930*$P$10,B5930=2022,J5930*$P$11),"")</f>
        <v>50827.39465493778</v>
      </c>
      <c r="L5930" s="3">
        <f t="shared" si="93"/>
        <v>95321.394654937787</v>
      </c>
    </row>
    <row r="5931" spans="1:12">
      <c r="A5931">
        <v>4807380</v>
      </c>
      <c r="B5931">
        <v>2021</v>
      </c>
      <c r="D5931" t="s">
        <v>382</v>
      </c>
      <c r="E5931" t="s">
        <v>383</v>
      </c>
      <c r="F5931" t="s">
        <v>4230</v>
      </c>
      <c r="G5931" t="s">
        <v>384</v>
      </c>
      <c r="H5931" s="5">
        <v>45642.57</v>
      </c>
      <c r="I5931">
        <f>IFERROR(VLOOKUP(G5931,'NCES Match'!$A$2:$B$1307,2,FALSE),"")</f>
        <v>4807380</v>
      </c>
      <c r="J5931" cm="1">
        <f t="array" ref="J5931">IFERROR(_xlfn.IFS(B5931=2015,H5931/$O$13,B5931=2016,H5931/$O$14,B5931=2017,H5931/$O$15,B5931=2018,H5931/$O$16,B5931=2019,H5931/$O$17,B5931=2020,H5931/$O$18,B5931=2021,H5931/$O$19,B5931=2022,H5931/$O$20),"")</f>
        <v>2.335270215875291E-5</v>
      </c>
      <c r="K5931" s="3" cm="1">
        <f t="array" ref="K5931">IFERROR(_xlfn.IFS(B5931=2015,J5931*$P$4,B5931=2016,J5931*$P$5,B5931=2017,J5931*$P$6,B5931=2018,J5931*$P$7,B5931=2019,J5931*$P$8,B5931=2020,J5931*$P$9,B5931=2021,J5931*$P$10,B5931=2022,J5931*$P$11),"")</f>
        <v>49987.70350636675</v>
      </c>
      <c r="L5931" s="3">
        <f t="shared" si="93"/>
        <v>95630.27350636675</v>
      </c>
    </row>
    <row r="5932" spans="1:12">
      <c r="A5932">
        <v>4807380</v>
      </c>
      <c r="B5932">
        <v>2022</v>
      </c>
      <c r="D5932" t="s">
        <v>382</v>
      </c>
      <c r="E5932" t="s">
        <v>383</v>
      </c>
      <c r="F5932" t="s">
        <v>4101</v>
      </c>
      <c r="G5932" t="s">
        <v>384</v>
      </c>
      <c r="H5932" s="5">
        <v>50962.57</v>
      </c>
      <c r="I5932">
        <f>IFERROR(VLOOKUP(G5932,'NCES Match'!$A$2:$B$1307,2,FALSE),"")</f>
        <v>4807380</v>
      </c>
      <c r="J5932" cm="1">
        <f t="array" ref="J5932">IFERROR(_xlfn.IFS(B5932=2015,H5932/$O$13,B5932=2016,H5932/$O$14,B5932=2017,H5932/$O$15,B5932=2018,H5932/$O$16,B5932=2019,H5932/$O$17,B5932=2020,H5932/$O$18,B5932=2021,H5932/$O$19,B5932=2022,H5932/$O$20),"")</f>
        <v>2.2384322375406495E-5</v>
      </c>
      <c r="K5932" s="3" cm="1">
        <f t="array" ref="K5932">IFERROR(_xlfn.IFS(B5932=2015,J5932*$P$4,B5932=2016,J5932*$P$5,B5932=2017,J5932*$P$6,B5932=2018,J5932*$P$7,B5932=2019,J5932*$P$8,B5932=2020,J5932*$P$9,B5932=2021,J5932*$P$10,B5932=2022,J5932*$P$11),"")</f>
        <v>48204.257836263438</v>
      </c>
      <c r="L5932" s="3">
        <f t="shared" si="93"/>
        <v>99166.82783626343</v>
      </c>
    </row>
    <row r="5933" spans="1:12">
      <c r="A5933">
        <v>4807380</v>
      </c>
      <c r="B5933">
        <v>2023</v>
      </c>
      <c r="D5933" t="s">
        <v>382</v>
      </c>
      <c r="E5933" t="s">
        <v>383</v>
      </c>
      <c r="F5933" t="s">
        <v>4101</v>
      </c>
      <c r="G5933" t="s">
        <v>384</v>
      </c>
      <c r="H5933" s="5">
        <v>58009.45</v>
      </c>
      <c r="I5933">
        <f>IFERROR(VLOOKUP(G5933,'NCES Match'!$A$2:$B$1307,2,FALSE),"")</f>
        <v>4807380</v>
      </c>
      <c r="J5933" t="str" cm="1">
        <f t="array" ref="J5933">IFERROR(_xlfn.IFS(B5933=2015,H5933/$O$13,B5933=2016,H5933/$O$14,B5933=2017,H5933/$O$15,B5933=2018,H5933/$O$16,B5933=2019,H5933/$O$17,B5933=2020,H5933/$O$18,B5933=2021,H5933/$O$19,B5933=2022,H5933/$O$20),"")</f>
        <v/>
      </c>
      <c r="K5933" s="3" t="str" cm="1">
        <f t="array" ref="K5933">IFERROR(_xlfn.IFS(B5933=2015,J5933*$P$4,B5933=2016,J5933*$P$5,B5933=2017,J5933*$P$6,B5933=2018,J5933*$P$7,B5933=2019,J5933*$P$8,B5933=2020,J5933*$P$9,B5933=2021,J5933*$P$10,B5933=2022,J5933*$P$11),"")</f>
        <v/>
      </c>
      <c r="L5933" s="3">
        <f t="shared" si="93"/>
        <v>58009.45</v>
      </c>
    </row>
    <row r="5934" spans="1:12">
      <c r="A5934">
        <v>4812360</v>
      </c>
      <c r="B5934">
        <v>2015</v>
      </c>
      <c r="C5934" t="s">
        <v>381</v>
      </c>
      <c r="D5934" t="s">
        <v>771</v>
      </c>
      <c r="E5934" t="s">
        <v>772</v>
      </c>
      <c r="G5934" t="s">
        <v>773</v>
      </c>
      <c r="H5934" s="5">
        <v>33251.4</v>
      </c>
      <c r="I5934">
        <f>IFERROR(VLOOKUP(G5934,'NCES Match'!$A$2:$B$1307,2,FALSE),"")</f>
        <v>4812360</v>
      </c>
      <c r="J5934" cm="1">
        <f t="array" ref="J5934">IFERROR(_xlfn.IFS(B5934=2015,H5934/$O$13,B5934=2016,H5934/$O$14,B5934=2017,H5934/$O$15,B5934=2018,H5934/$O$16,B5934=2019,H5934/$O$17,B5934=2020,H5934/$O$18,B5934=2021,H5934/$O$19,B5934=2022,H5934/$O$20),"")</f>
        <v>2.6049271682675832E-5</v>
      </c>
      <c r="K5934" s="3" cm="1">
        <f t="array" ref="K5934">IFERROR(_xlfn.IFS(B5934=2015,J5934*$P$4,B5934=2016,J5934*$P$5,B5934=2017,J5934*$P$6,B5934=2018,J5934*$P$7,B5934=2019,J5934*$P$8,B5934=2020,J5934*$P$9,B5934=2021,J5934*$P$10,B5934=2022,J5934*$P$11),"")</f>
        <v>41456.972730684778</v>
      </c>
      <c r="L5934" s="3">
        <f t="shared" si="93"/>
        <v>74708.372730684787</v>
      </c>
    </row>
    <row r="5935" spans="1:12">
      <c r="A5935">
        <v>4812360</v>
      </c>
      <c r="B5935">
        <v>2016</v>
      </c>
      <c r="C5935" t="s">
        <v>4102</v>
      </c>
      <c r="D5935" t="s">
        <v>771</v>
      </c>
      <c r="E5935" t="s">
        <v>772</v>
      </c>
      <c r="F5935" t="s">
        <v>4101</v>
      </c>
      <c r="G5935" t="s">
        <v>773</v>
      </c>
      <c r="H5935" s="5">
        <v>29899</v>
      </c>
      <c r="I5935">
        <f>IFERROR(VLOOKUP(G5935,'NCES Match'!$A$2:$B$1307,2,FALSE),"")</f>
        <v>4812360</v>
      </c>
      <c r="J5935" cm="1">
        <f t="array" ref="J5935">IFERROR(_xlfn.IFS(B5935=2015,H5935/$O$13,B5935=2016,H5935/$O$14,B5935=2017,H5935/$O$15,B5935=2018,H5935/$O$16,B5935=2019,H5935/$O$17,B5935=2020,H5935/$O$18,B5935=2021,H5935/$O$19,B5935=2022,H5935/$O$20),"")</f>
        <v>2.1403704707465771E-5</v>
      </c>
      <c r="K5935" s="3" cm="1">
        <f t="array" ref="K5935">IFERROR(_xlfn.IFS(B5935=2015,J5935*$P$4,B5935=2016,J5935*$P$5,B5935=2017,J5935*$P$6,B5935=2018,J5935*$P$7,B5935=2019,J5935*$P$8,B5935=2020,J5935*$P$9,B5935=2021,J5935*$P$10,B5935=2022,J5935*$P$11),"")</f>
        <v>35864.716430794346</v>
      </c>
      <c r="L5935" s="3">
        <f t="shared" si="93"/>
        <v>65763.716430794346</v>
      </c>
    </row>
    <row r="5936" spans="1:12">
      <c r="A5936">
        <v>4812360</v>
      </c>
      <c r="B5936">
        <v>2017</v>
      </c>
      <c r="D5936" t="s">
        <v>771</v>
      </c>
      <c r="E5936" t="s">
        <v>772</v>
      </c>
      <c r="F5936" t="s">
        <v>4101</v>
      </c>
      <c r="G5936" t="s">
        <v>773</v>
      </c>
      <c r="H5936" s="5">
        <v>30883</v>
      </c>
      <c r="I5936">
        <f>IFERROR(VLOOKUP(G5936,'NCES Match'!$A$2:$B$1307,2,FALSE),"")</f>
        <v>4812360</v>
      </c>
      <c r="J5936" cm="1">
        <f t="array" ref="J5936">IFERROR(_xlfn.IFS(B5936=2015,H5936/$O$13,B5936=2016,H5936/$O$14,B5936=2017,H5936/$O$15,B5936=2018,H5936/$O$16,B5936=2019,H5936/$O$17,B5936=2020,H5936/$O$18,B5936=2021,H5936/$O$19,B5936=2022,H5936/$O$20),"")</f>
        <v>2.1291937429493856E-5</v>
      </c>
      <c r="K5936" s="3" cm="1">
        <f t="array" ref="K5936">IFERROR(_xlfn.IFS(B5936=2015,J5936*$P$4,B5936=2016,J5936*$P$5,B5936=2017,J5936*$P$6,B5936=2018,J5936*$P$7,B5936=2019,J5936*$P$8,B5936=2020,J5936*$P$9,B5936=2021,J5936*$P$10,B5936=2022,J5936*$P$11),"")</f>
        <v>36158.986365798221</v>
      </c>
      <c r="L5936" s="3">
        <f t="shared" si="93"/>
        <v>67041.986365798221</v>
      </c>
    </row>
    <row r="5937" spans="1:12">
      <c r="A5937">
        <v>4812360</v>
      </c>
      <c r="B5937">
        <v>2018</v>
      </c>
      <c r="D5937" t="s">
        <v>771</v>
      </c>
      <c r="E5937" t="s">
        <v>772</v>
      </c>
      <c r="F5937" t="s">
        <v>4101</v>
      </c>
      <c r="G5937" t="s">
        <v>773</v>
      </c>
      <c r="H5937" s="5">
        <v>33903</v>
      </c>
      <c r="I5937">
        <f>IFERROR(VLOOKUP(G5937,'NCES Match'!$A$2:$B$1307,2,FALSE),"")</f>
        <v>4812360</v>
      </c>
      <c r="J5937" cm="1">
        <f t="array" ref="J5937">IFERROR(_xlfn.IFS(B5937=2015,H5937/$O$13,B5937=2016,H5937/$O$14,B5937=2017,H5937/$O$15,B5937=2018,H5937/$O$16,B5937=2019,H5937/$O$17,B5937=2020,H5937/$O$18,B5937=2021,H5937/$O$19,B5937=2022,H5937/$O$20),"")</f>
        <v>2.2123702181119109E-5</v>
      </c>
      <c r="K5937" s="3" cm="1">
        <f t="array" ref="K5937">IFERROR(_xlfn.IFS(B5937=2015,J5937*$P$4,B5937=2016,J5937*$P$5,B5937=2017,J5937*$P$6,B5937=2018,J5937*$P$7,B5937=2019,J5937*$P$8,B5937=2020,J5937*$P$9,B5937=2021,J5937*$P$10,B5937=2022,J5937*$P$11),"")</f>
        <v>37983.151044332175</v>
      </c>
      <c r="L5937" s="3">
        <f t="shared" si="93"/>
        <v>71886.151044332175</v>
      </c>
    </row>
    <row r="5938" spans="1:12">
      <c r="A5938">
        <v>4812360</v>
      </c>
      <c r="B5938">
        <v>2019</v>
      </c>
      <c r="D5938" t="s">
        <v>771</v>
      </c>
      <c r="E5938" t="s">
        <v>772</v>
      </c>
      <c r="F5938" t="s">
        <v>4101</v>
      </c>
      <c r="G5938" t="s">
        <v>773</v>
      </c>
      <c r="H5938" s="5">
        <v>39732</v>
      </c>
      <c r="I5938">
        <f>IFERROR(VLOOKUP(G5938,'NCES Match'!$A$2:$B$1307,2,FALSE),"")</f>
        <v>4812360</v>
      </c>
      <c r="J5938" cm="1">
        <f t="array" ref="J5938">IFERROR(_xlfn.IFS(B5938=2015,H5938/$O$13,B5938=2016,H5938/$O$14,B5938=2017,H5938/$O$15,B5938=2018,H5938/$O$16,B5938=2019,H5938/$O$17,B5938=2020,H5938/$O$18,B5938=2021,H5938/$O$19,B5938=2022,H5938/$O$20),"")</f>
        <v>2.5157508818681304E-5</v>
      </c>
      <c r="K5938" s="3" cm="1">
        <f t="array" ref="K5938">IFERROR(_xlfn.IFS(B5938=2015,J5938*$P$4,B5938=2016,J5938*$P$5,B5938=2017,J5938*$P$6,B5938=2018,J5938*$P$7,B5938=2019,J5938*$P$8,B5938=2020,J5938*$P$9,B5938=2021,J5938*$P$10,B5938=2022,J5938*$P$11),"")</f>
        <v>43721.88789133275</v>
      </c>
      <c r="L5938" s="3">
        <f t="shared" si="93"/>
        <v>83453.88789133275</v>
      </c>
    </row>
    <row r="5939" spans="1:12">
      <c r="A5939">
        <v>4812360</v>
      </c>
      <c r="B5939">
        <v>2020</v>
      </c>
      <c r="D5939" t="s">
        <v>771</v>
      </c>
      <c r="E5939" t="s">
        <v>772</v>
      </c>
      <c r="F5939" t="s">
        <v>4230</v>
      </c>
      <c r="G5939" t="s">
        <v>773</v>
      </c>
      <c r="H5939" s="5">
        <v>39708</v>
      </c>
      <c r="I5939">
        <f>IFERROR(VLOOKUP(G5939,'NCES Match'!$A$2:$B$1307,2,FALSE),"")</f>
        <v>4812360</v>
      </c>
      <c r="J5939" cm="1">
        <f t="array" ref="J5939">IFERROR(_xlfn.IFS(B5939=2015,H5939/$O$13,B5939=2016,H5939/$O$14,B5939=2017,H5939/$O$15,B5939=2018,H5939/$O$16,B5939=2019,H5939/$O$17,B5939=2020,H5939/$O$18,B5939=2021,H5939/$O$19,B5939=2022,H5939/$O$20),"")</f>
        <v>2.1518065500073389E-5</v>
      </c>
      <c r="K5939" s="3" cm="1">
        <f t="array" ref="K5939">IFERROR(_xlfn.IFS(B5939=2015,J5939*$P$4,B5939=2016,J5939*$P$5,B5939=2017,J5939*$P$6,B5939=2018,J5939*$P$7,B5939=2019,J5939*$P$8,B5939=2020,J5939*$P$9,B5939=2021,J5939*$P$10,B5939=2022,J5939*$P$11),"")</f>
        <v>45360.142647509085</v>
      </c>
      <c r="L5939" s="3">
        <f t="shared" si="93"/>
        <v>85068.142647509085</v>
      </c>
    </row>
    <row r="5940" spans="1:12">
      <c r="A5940">
        <v>4812360</v>
      </c>
      <c r="B5940">
        <v>2021</v>
      </c>
      <c r="D5940" t="s">
        <v>771</v>
      </c>
      <c r="E5940" t="s">
        <v>772</v>
      </c>
      <c r="F5940" t="s">
        <v>4101</v>
      </c>
      <c r="G5940" t="s">
        <v>773</v>
      </c>
      <c r="H5940" s="5">
        <v>41823.94</v>
      </c>
      <c r="I5940">
        <f>IFERROR(VLOOKUP(G5940,'NCES Match'!$A$2:$B$1307,2,FALSE),"")</f>
        <v>4812360</v>
      </c>
      <c r="J5940" cm="1">
        <f t="array" ref="J5940">IFERROR(_xlfn.IFS(B5940=2015,H5940/$O$13,B5940=2016,H5940/$O$14,B5940=2017,H5940/$O$15,B5940=2018,H5940/$O$16,B5940=2019,H5940/$O$17,B5940=2020,H5940/$O$18,B5940=2021,H5940/$O$19,B5940=2022,H5940/$O$20),"")</f>
        <v>2.1398926789739321E-5</v>
      </c>
      <c r="K5940" s="3" cm="1">
        <f t="array" ref="K5940">IFERROR(_xlfn.IFS(B5940=2015,J5940*$P$4,B5940=2016,J5940*$P$5,B5940=2017,J5940*$P$6,B5940=2018,J5940*$P$7,B5940=2019,J5940*$P$8,B5940=2020,J5940*$P$9,B5940=2021,J5940*$P$10,B5940=2022,J5940*$P$11),"")</f>
        <v>45805.543206442424</v>
      </c>
      <c r="L5940" s="3">
        <f t="shared" si="93"/>
        <v>87629.483206442426</v>
      </c>
    </row>
    <row r="5941" spans="1:12">
      <c r="A5941">
        <v>4812360</v>
      </c>
      <c r="B5941">
        <v>2022</v>
      </c>
      <c r="D5941" t="s">
        <v>771</v>
      </c>
      <c r="E5941" t="s">
        <v>772</v>
      </c>
      <c r="F5941" t="s">
        <v>4101</v>
      </c>
      <c r="G5941" t="s">
        <v>773</v>
      </c>
      <c r="H5941" s="5">
        <v>63226.62</v>
      </c>
      <c r="I5941">
        <f>IFERROR(VLOOKUP(G5941,'NCES Match'!$A$2:$B$1307,2,FALSE),"")</f>
        <v>4812360</v>
      </c>
      <c r="J5941" cm="1">
        <f t="array" ref="J5941">IFERROR(_xlfn.IFS(B5941=2015,H5941/$O$13,B5941=2016,H5941/$O$14,B5941=2017,H5941/$O$15,B5941=2018,H5941/$O$16,B5941=2019,H5941/$O$17,B5941=2020,H5941/$O$18,B5941=2021,H5941/$O$19,B5941=2022,H5941/$O$20),"")</f>
        <v>2.7771068939170919E-5</v>
      </c>
      <c r="K5941" s="3" cm="1">
        <f t="array" ref="K5941">IFERROR(_xlfn.IFS(B5941=2015,J5941*$P$4,B5941=2016,J5941*$P$5,B5941=2017,J5941*$P$6,B5941=2018,J5941*$P$7,B5941=2019,J5941*$P$8,B5941=2020,J5941*$P$9,B5941=2021,J5941*$P$10,B5941=2022,J5941*$P$11),"")</f>
        <v>59804.525018959022</v>
      </c>
      <c r="L5941" s="3">
        <f t="shared" si="93"/>
        <v>123031.14501895903</v>
      </c>
    </row>
    <row r="5942" spans="1:12">
      <c r="A5942">
        <v>4812360</v>
      </c>
      <c r="B5942">
        <v>2023</v>
      </c>
      <c r="D5942" t="s">
        <v>771</v>
      </c>
      <c r="E5942" t="s">
        <v>772</v>
      </c>
      <c r="F5942" t="s">
        <v>4101</v>
      </c>
      <c r="G5942" t="s">
        <v>773</v>
      </c>
      <c r="H5942" s="5">
        <v>63189.67</v>
      </c>
      <c r="I5942">
        <f>IFERROR(VLOOKUP(G5942,'NCES Match'!$A$2:$B$1307,2,FALSE),"")</f>
        <v>4812360</v>
      </c>
      <c r="J5942" t="str" cm="1">
        <f t="array" ref="J5942">IFERROR(_xlfn.IFS(B5942=2015,H5942/$O$13,B5942=2016,H5942/$O$14,B5942=2017,H5942/$O$15,B5942=2018,H5942/$O$16,B5942=2019,H5942/$O$17,B5942=2020,H5942/$O$18,B5942=2021,H5942/$O$19,B5942=2022,H5942/$O$20),"")</f>
        <v/>
      </c>
      <c r="K5942" s="3" t="str" cm="1">
        <f t="array" ref="K5942">IFERROR(_xlfn.IFS(B5942=2015,J5942*$P$4,B5942=2016,J5942*$P$5,B5942=2017,J5942*$P$6,B5942=2018,J5942*$P$7,B5942=2019,J5942*$P$8,B5942=2020,J5942*$P$9,B5942=2021,J5942*$P$10,B5942=2022,J5942*$P$11),"")</f>
        <v/>
      </c>
      <c r="L5942" s="3">
        <f t="shared" si="93"/>
        <v>63189.67</v>
      </c>
    </row>
    <row r="5943" spans="1:12">
      <c r="A5943">
        <v>4815480</v>
      </c>
      <c r="B5943">
        <v>2015</v>
      </c>
      <c r="C5943" t="s">
        <v>381</v>
      </c>
      <c r="D5943" t="s">
        <v>1018</v>
      </c>
      <c r="E5943" t="s">
        <v>1019</v>
      </c>
      <c r="G5943" t="s">
        <v>1020</v>
      </c>
      <c r="H5943" s="5">
        <v>117336.1</v>
      </c>
      <c r="I5943">
        <f>IFERROR(VLOOKUP(G5943,'NCES Match'!$A$2:$B$1307,2,FALSE),"")</f>
        <v>4815480</v>
      </c>
      <c r="J5943" cm="1">
        <f t="array" ref="J5943">IFERROR(_xlfn.IFS(B5943=2015,H5943/$O$13,B5943=2016,H5943/$O$14,B5943=2017,H5943/$O$15,B5943=2018,H5943/$O$16,B5943=2019,H5943/$O$17,B5943=2020,H5943/$O$18,B5943=2021,H5943/$O$19,B5943=2022,H5943/$O$20),"")</f>
        <v>9.192154156172731E-5</v>
      </c>
      <c r="K5943" s="3" cm="1">
        <f t="array" ref="K5943">IFERROR(_xlfn.IFS(B5943=2015,J5943*$P$4,B5943=2016,J5943*$P$5,B5943=2017,J5943*$P$6,B5943=2018,J5943*$P$7,B5943=2019,J5943*$P$8,B5943=2020,J5943*$P$9,B5943=2021,J5943*$P$10,B5943=2022,J5943*$P$11),"")</f>
        <v>146291.56961887024</v>
      </c>
      <c r="L5943" s="3">
        <f t="shared" si="93"/>
        <v>263627.66961887025</v>
      </c>
    </row>
    <row r="5944" spans="1:12">
      <c r="A5944">
        <v>4815480</v>
      </c>
      <c r="B5944">
        <v>2016</v>
      </c>
      <c r="C5944" t="s">
        <v>4102</v>
      </c>
      <c r="D5944" t="s">
        <v>1018</v>
      </c>
      <c r="E5944" t="s">
        <v>1019</v>
      </c>
      <c r="F5944" t="s">
        <v>4101</v>
      </c>
      <c r="G5944" t="s">
        <v>1020</v>
      </c>
      <c r="H5944" s="5">
        <v>117517</v>
      </c>
      <c r="I5944">
        <f>IFERROR(VLOOKUP(G5944,'NCES Match'!$A$2:$B$1307,2,FALSE),"")</f>
        <v>4815480</v>
      </c>
      <c r="J5944" cm="1">
        <f t="array" ref="J5944">IFERROR(_xlfn.IFS(B5944=2015,H5944/$O$13,B5944=2016,H5944/$O$14,B5944=2017,H5944/$O$15,B5944=2018,H5944/$O$16,B5944=2019,H5944/$O$17,B5944=2020,H5944/$O$18,B5944=2021,H5944/$O$19,B5944=2022,H5944/$O$20),"")</f>
        <v>8.4126531526380649E-5</v>
      </c>
      <c r="K5944" s="3" cm="1">
        <f t="array" ref="K5944">IFERROR(_xlfn.IFS(B5944=2015,J5944*$P$4,B5944=2016,J5944*$P$5,B5944=2017,J5944*$P$6,B5944=2018,J5944*$P$7,B5944=2019,J5944*$P$8,B5944=2020,J5944*$P$9,B5944=2021,J5944*$P$10,B5944=2022,J5944*$P$11),"")</f>
        <v>140965.04501146055</v>
      </c>
      <c r="L5944" s="3">
        <f t="shared" si="93"/>
        <v>258482.04501146055</v>
      </c>
    </row>
    <row r="5945" spans="1:12">
      <c r="A5945">
        <v>4815480</v>
      </c>
      <c r="B5945">
        <v>2017</v>
      </c>
      <c r="D5945" t="s">
        <v>1018</v>
      </c>
      <c r="E5945" t="s">
        <v>1019</v>
      </c>
      <c r="F5945" t="s">
        <v>4101</v>
      </c>
      <c r="G5945" t="s">
        <v>1020</v>
      </c>
      <c r="H5945" s="5">
        <v>124359</v>
      </c>
      <c r="I5945">
        <f>IFERROR(VLOOKUP(G5945,'NCES Match'!$A$2:$B$1307,2,FALSE),"")</f>
        <v>4815480</v>
      </c>
      <c r="J5945" cm="1">
        <f t="array" ref="J5945">IFERROR(_xlfn.IFS(B5945=2015,H5945/$O$13,B5945=2016,H5945/$O$14,B5945=2017,H5945/$O$15,B5945=2018,H5945/$O$16,B5945=2019,H5945/$O$17,B5945=2020,H5945/$O$18,B5945=2021,H5945/$O$19,B5945=2022,H5945/$O$20),"")</f>
        <v>8.5737915577969312E-5</v>
      </c>
      <c r="K5945" s="3" cm="1">
        <f t="array" ref="K5945">IFERROR(_xlfn.IFS(B5945=2015,J5945*$P$4,B5945=2016,J5945*$P$5,B5945=2017,J5945*$P$6,B5945=2018,J5945*$P$7,B5945=2019,J5945*$P$8,B5945=2020,J5945*$P$9,B5945=2021,J5945*$P$10,B5945=2022,J5945*$P$11),"")</f>
        <v>145604.22839310626</v>
      </c>
      <c r="L5945" s="3">
        <f t="shared" si="93"/>
        <v>269963.22839310626</v>
      </c>
    </row>
    <row r="5946" spans="1:12">
      <c r="A5946">
        <v>4815480</v>
      </c>
      <c r="B5946">
        <v>2018</v>
      </c>
      <c r="D5946" t="s">
        <v>1018</v>
      </c>
      <c r="E5946" t="s">
        <v>1019</v>
      </c>
      <c r="F5946" t="s">
        <v>4101</v>
      </c>
      <c r="G5946" t="s">
        <v>1020</v>
      </c>
      <c r="H5946" s="5">
        <v>129639</v>
      </c>
      <c r="I5946">
        <f>IFERROR(VLOOKUP(G5946,'NCES Match'!$A$2:$B$1307,2,FALSE),"")</f>
        <v>4815480</v>
      </c>
      <c r="J5946" cm="1">
        <f t="array" ref="J5946">IFERROR(_xlfn.IFS(B5946=2015,H5946/$O$13,B5946=2016,H5946/$O$14,B5946=2017,H5946/$O$15,B5946=2018,H5946/$O$16,B5946=2019,H5946/$O$17,B5946=2020,H5946/$O$18,B5946=2021,H5946/$O$19,B5946=2022,H5946/$O$20),"")</f>
        <v>8.45970748033537E-5</v>
      </c>
      <c r="K5946" s="3" cm="1">
        <f t="array" ref="K5946">IFERROR(_xlfn.IFS(B5946=2015,J5946*$P$4,B5946=2016,J5946*$P$5,B5946=2017,J5946*$P$6,B5946=2018,J5946*$P$7,B5946=2019,J5946*$P$8,B5946=2020,J5946*$P$9,B5946=2021,J5946*$P$10,B5946=2022,J5946*$P$11),"")</f>
        <v>145240.76684175973</v>
      </c>
      <c r="L5946" s="3">
        <f t="shared" si="93"/>
        <v>274879.76684175973</v>
      </c>
    </row>
    <row r="5947" spans="1:12">
      <c r="A5947">
        <v>4815480</v>
      </c>
      <c r="B5947">
        <v>2019</v>
      </c>
      <c r="D5947" t="s">
        <v>1018</v>
      </c>
      <c r="E5947" t="s">
        <v>1019</v>
      </c>
      <c r="F5947" t="s">
        <v>4101</v>
      </c>
      <c r="G5947" t="s">
        <v>1020</v>
      </c>
      <c r="H5947" s="5">
        <v>128011</v>
      </c>
      <c r="I5947">
        <f>IFERROR(VLOOKUP(G5947,'NCES Match'!$A$2:$B$1307,2,FALSE),"")</f>
        <v>4815480</v>
      </c>
      <c r="J5947" cm="1">
        <f t="array" ref="J5947">IFERROR(_xlfn.IFS(B5947=2015,H5947/$O$13,B5947=2016,H5947/$O$14,B5947=2017,H5947/$O$15,B5947=2018,H5947/$O$16,B5947=2019,H5947/$O$17,B5947=2020,H5947/$O$18,B5947=2021,H5947/$O$19,B5947=2022,H5947/$O$20),"")</f>
        <v>8.1054008390924511E-5</v>
      </c>
      <c r="K5947" s="3" cm="1">
        <f t="array" ref="K5947">IFERROR(_xlfn.IFS(B5947=2015,J5947*$P$4,B5947=2016,J5947*$P$5,B5947=2017,J5947*$P$6,B5947=2018,J5947*$P$7,B5947=2019,J5947*$P$8,B5947=2020,J5947*$P$9,B5947=2021,J5947*$P$10,B5947=2022,J5947*$P$11),"")</f>
        <v>140865.8660741316</v>
      </c>
      <c r="L5947" s="3">
        <f t="shared" si="93"/>
        <v>268876.86607413157</v>
      </c>
    </row>
    <row r="5948" spans="1:12">
      <c r="A5948">
        <v>4815480</v>
      </c>
      <c r="B5948">
        <v>2020</v>
      </c>
      <c r="D5948" t="s">
        <v>1018</v>
      </c>
      <c r="E5948" t="s">
        <v>1019</v>
      </c>
      <c r="F5948" t="s">
        <v>4230</v>
      </c>
      <c r="G5948" t="s">
        <v>1020</v>
      </c>
      <c r="H5948" s="5">
        <v>162790</v>
      </c>
      <c r="I5948">
        <f>IFERROR(VLOOKUP(G5948,'NCES Match'!$A$2:$B$1307,2,FALSE),"")</f>
        <v>4815480</v>
      </c>
      <c r="J5948" cm="1">
        <f t="array" ref="J5948">IFERROR(_xlfn.IFS(B5948=2015,H5948/$O$13,B5948=2016,H5948/$O$14,B5948=2017,H5948/$O$15,B5948=2018,H5948/$O$16,B5948=2019,H5948/$O$17,B5948=2020,H5948/$O$18,B5948=2021,H5948/$O$19,B5948=2022,H5948/$O$20),"")</f>
        <v>8.821713213349822E-5</v>
      </c>
      <c r="K5948" s="3" cm="1">
        <f t="array" ref="K5948">IFERROR(_xlfn.IFS(B5948=2015,J5948*$P$4,B5948=2016,J5948*$P$5,B5948=2017,J5948*$P$6,B5948=2018,J5948*$P$7,B5948=2019,J5948*$P$8,B5948=2020,J5948*$P$9,B5948=2021,J5948*$P$10,B5948=2022,J5948*$P$11),"")</f>
        <v>185961.96286864122</v>
      </c>
      <c r="L5948" s="3">
        <f t="shared" si="93"/>
        <v>348751.96286864125</v>
      </c>
    </row>
    <row r="5949" spans="1:12">
      <c r="A5949">
        <v>4815480</v>
      </c>
      <c r="B5949">
        <v>2021</v>
      </c>
      <c r="D5949" t="s">
        <v>1018</v>
      </c>
      <c r="E5949" t="s">
        <v>1019</v>
      </c>
      <c r="F5949" t="s">
        <v>4230</v>
      </c>
      <c r="G5949" t="s">
        <v>1020</v>
      </c>
      <c r="H5949" s="5">
        <v>164425.78</v>
      </c>
      <c r="I5949">
        <f>IFERROR(VLOOKUP(G5949,'NCES Match'!$A$2:$B$1307,2,FALSE),"")</f>
        <v>4815480</v>
      </c>
      <c r="J5949" cm="1">
        <f t="array" ref="J5949">IFERROR(_xlfn.IFS(B5949=2015,H5949/$O$13,B5949=2016,H5949/$O$14,B5949=2017,H5949/$O$15,B5949=2018,H5949/$O$16,B5949=2019,H5949/$O$17,B5949=2020,H5949/$O$18,B5949=2021,H5949/$O$19,B5949=2022,H5949/$O$20),"")</f>
        <v>8.4127301936780323E-5</v>
      </c>
      <c r="K5949" s="3" cm="1">
        <f t="array" ref="K5949">IFERROR(_xlfn.IFS(B5949=2015,J5949*$P$4,B5949=2016,J5949*$P$5,B5949=2017,J5949*$P$6,B5949=2018,J5949*$P$7,B5949=2019,J5949*$P$8,B5949=2020,J5949*$P$9,B5949=2021,J5949*$P$10,B5949=2022,J5949*$P$11),"")</f>
        <v>180078.97319198039</v>
      </c>
      <c r="L5949" s="3">
        <f t="shared" si="93"/>
        <v>344504.75319198042</v>
      </c>
    </row>
    <row r="5950" spans="1:12">
      <c r="A5950">
        <v>4815480</v>
      </c>
      <c r="B5950">
        <v>2022</v>
      </c>
      <c r="D5950" t="s">
        <v>1018</v>
      </c>
      <c r="E5950" t="s">
        <v>1019</v>
      </c>
      <c r="F5950" t="s">
        <v>4101</v>
      </c>
      <c r="G5950" t="s">
        <v>1020</v>
      </c>
      <c r="H5950" s="5">
        <v>191974.37</v>
      </c>
      <c r="I5950">
        <f>IFERROR(VLOOKUP(G5950,'NCES Match'!$A$2:$B$1307,2,FALSE),"")</f>
        <v>4815480</v>
      </c>
      <c r="J5950" cm="1">
        <f t="array" ref="J5950">IFERROR(_xlfn.IFS(B5950=2015,H5950/$O$13,B5950=2016,H5950/$O$14,B5950=2017,H5950/$O$15,B5950=2018,H5950/$O$16,B5950=2019,H5950/$O$17,B5950=2020,H5950/$O$18,B5950=2021,H5950/$O$19,B5950=2022,H5950/$O$20),"")</f>
        <v>8.4321025919524171E-5</v>
      </c>
      <c r="K5950" s="3" cm="1">
        <f t="array" ref="K5950">IFERROR(_xlfn.IFS(B5950=2015,J5950*$P$4,B5950=2016,J5950*$P$5,B5950=2017,J5950*$P$6,B5950=2018,J5950*$P$7,B5950=2019,J5950*$P$8,B5950=2020,J5950*$P$9,B5950=2021,J5950*$P$10,B5950=2022,J5950*$P$11),"")</f>
        <v>181583.89636618082</v>
      </c>
      <c r="L5950" s="3">
        <f t="shared" si="93"/>
        <v>373558.26636618085</v>
      </c>
    </row>
    <row r="5951" spans="1:12">
      <c r="A5951">
        <v>4815480</v>
      </c>
      <c r="B5951">
        <v>2023</v>
      </c>
      <c r="D5951" t="s">
        <v>1018</v>
      </c>
      <c r="E5951" t="s">
        <v>1019</v>
      </c>
      <c r="F5951" t="s">
        <v>4101</v>
      </c>
      <c r="G5951" t="s">
        <v>1020</v>
      </c>
      <c r="H5951" s="5">
        <v>219308.19</v>
      </c>
      <c r="I5951">
        <f>IFERROR(VLOOKUP(G5951,'NCES Match'!$A$2:$B$1307,2,FALSE),"")</f>
        <v>4815480</v>
      </c>
      <c r="J5951" t="str" cm="1">
        <f t="array" ref="J5951">IFERROR(_xlfn.IFS(B5951=2015,H5951/$O$13,B5951=2016,H5951/$O$14,B5951=2017,H5951/$O$15,B5951=2018,H5951/$O$16,B5951=2019,H5951/$O$17,B5951=2020,H5951/$O$18,B5951=2021,H5951/$O$19,B5951=2022,H5951/$O$20),"")</f>
        <v/>
      </c>
      <c r="K5951" s="3" t="str" cm="1">
        <f t="array" ref="K5951">IFERROR(_xlfn.IFS(B5951=2015,J5951*$P$4,B5951=2016,J5951*$P$5,B5951=2017,J5951*$P$6,B5951=2018,J5951*$P$7,B5951=2019,J5951*$P$8,B5951=2020,J5951*$P$9,B5951=2021,J5951*$P$10,B5951=2022,J5951*$P$11),"")</f>
        <v/>
      </c>
      <c r="L5951" s="3">
        <f t="shared" si="93"/>
        <v>219308.19</v>
      </c>
    </row>
    <row r="5952" spans="1:12">
      <c r="A5952">
        <v>4823280</v>
      </c>
      <c r="B5952">
        <v>2015</v>
      </c>
      <c r="C5952" t="s">
        <v>381</v>
      </c>
      <c r="D5952" t="s">
        <v>1660</v>
      </c>
      <c r="E5952" t="s">
        <v>1661</v>
      </c>
      <c r="G5952" t="s">
        <v>1662</v>
      </c>
      <c r="H5952" s="5">
        <v>367387.17</v>
      </c>
      <c r="I5952">
        <f>IFERROR(VLOOKUP(G5952,'NCES Match'!$A$2:$B$1307,2,FALSE),"")</f>
        <v>4823280</v>
      </c>
      <c r="J5952" cm="1">
        <f t="array" ref="J5952">IFERROR(_xlfn.IFS(B5952=2015,H5952/$O$13,B5952=2016,H5952/$O$14,B5952=2017,H5952/$O$15,B5952=2018,H5952/$O$16,B5952=2019,H5952/$O$17,B5952=2020,H5952/$O$18,B5952=2021,H5952/$O$19,B5952=2022,H5952/$O$20),"")</f>
        <v>2.8781248922028578E-4</v>
      </c>
      <c r="K5952" s="3" cm="1">
        <f t="array" ref="K5952">IFERROR(_xlfn.IFS(B5952=2015,J5952*$P$4,B5952=2016,J5952*$P$5,B5952=2017,J5952*$P$6,B5952=2018,J5952*$P$7,B5952=2019,J5952*$P$8,B5952=2020,J5952*$P$9,B5952=2021,J5952*$P$10,B5952=2022,J5952*$P$11),"")</f>
        <v>458048.68030499324</v>
      </c>
      <c r="L5952" s="3">
        <f t="shared" si="93"/>
        <v>825435.85030499322</v>
      </c>
    </row>
    <row r="5953" spans="1:12">
      <c r="A5953">
        <v>4823280</v>
      </c>
      <c r="B5953">
        <v>2016</v>
      </c>
      <c r="C5953" t="s">
        <v>4102</v>
      </c>
      <c r="D5953" t="s">
        <v>1660</v>
      </c>
      <c r="E5953" t="s">
        <v>1661</v>
      </c>
      <c r="F5953" t="s">
        <v>4101</v>
      </c>
      <c r="G5953" t="s">
        <v>1662</v>
      </c>
      <c r="H5953" s="5">
        <v>380701</v>
      </c>
      <c r="I5953">
        <f>IFERROR(VLOOKUP(G5953,'NCES Match'!$A$2:$B$1307,2,FALSE),"")</f>
        <v>4823280</v>
      </c>
      <c r="J5953" cm="1">
        <f t="array" ref="J5953">IFERROR(_xlfn.IFS(B5953=2015,H5953/$O$13,B5953=2016,H5953/$O$14,B5953=2017,H5953/$O$15,B5953=2018,H5953/$O$16,B5953=2019,H5953/$O$17,B5953=2020,H5953/$O$18,B5953=2021,H5953/$O$19,B5953=2022,H5953/$O$20),"")</f>
        <v>2.725312480630431E-4</v>
      </c>
      <c r="K5953" s="3" cm="1">
        <f t="array" ref="K5953">IFERROR(_xlfn.IFS(B5953=2015,J5953*$P$4,B5953=2016,J5953*$P$5,B5953=2017,J5953*$P$6,B5953=2018,J5953*$P$7,B5953=2019,J5953*$P$8,B5953=2020,J5953*$P$9,B5953=2021,J5953*$P$10,B5953=2022,J5953*$P$11),"")</f>
        <v>456661.87531087449</v>
      </c>
      <c r="L5953" s="3">
        <f t="shared" si="93"/>
        <v>837362.87531087454</v>
      </c>
    </row>
    <row r="5954" spans="1:12">
      <c r="A5954">
        <v>4823280</v>
      </c>
      <c r="B5954">
        <v>2017</v>
      </c>
      <c r="D5954" t="s">
        <v>1660</v>
      </c>
      <c r="E5954" t="s">
        <v>1661</v>
      </c>
      <c r="F5954" t="s">
        <v>4101</v>
      </c>
      <c r="G5954" t="s">
        <v>1662</v>
      </c>
      <c r="H5954" s="5">
        <v>394851</v>
      </c>
      <c r="I5954">
        <f>IFERROR(VLOOKUP(G5954,'NCES Match'!$A$2:$B$1307,2,FALSE),"")</f>
        <v>4823280</v>
      </c>
      <c r="J5954" cm="1">
        <f t="array" ref="J5954">IFERROR(_xlfn.IFS(B5954=2015,H5954/$O$13,B5954=2016,H5954/$O$14,B5954=2017,H5954/$O$15,B5954=2018,H5954/$O$16,B5954=2019,H5954/$O$17,B5954=2020,H5954/$O$18,B5954=2021,H5954/$O$19,B5954=2022,H5954/$O$20),"")</f>
        <v>2.7222558643826954E-4</v>
      </c>
      <c r="K5954" s="3" cm="1">
        <f t="array" ref="K5954">IFERROR(_xlfn.IFS(B5954=2015,J5954*$P$4,B5954=2016,J5954*$P$5,B5954=2017,J5954*$P$6,B5954=2018,J5954*$P$7,B5954=2019,J5954*$P$8,B5954=2020,J5954*$P$9,B5954=2021,J5954*$P$10,B5954=2022,J5954*$P$11),"")</f>
        <v>462306.509261464</v>
      </c>
      <c r="L5954" s="3">
        <f t="shared" si="93"/>
        <v>857157.509261464</v>
      </c>
    </row>
    <row r="5955" spans="1:12">
      <c r="A5955">
        <v>4823280</v>
      </c>
      <c r="B5955">
        <v>2018</v>
      </c>
      <c r="D5955" t="s">
        <v>1660</v>
      </c>
      <c r="E5955" t="s">
        <v>1661</v>
      </c>
      <c r="F5955" t="s">
        <v>4101</v>
      </c>
      <c r="G5955" t="s">
        <v>1662</v>
      </c>
      <c r="H5955" s="5">
        <v>411174</v>
      </c>
      <c r="I5955">
        <f>IFERROR(VLOOKUP(G5955,'NCES Match'!$A$2:$B$1307,2,FALSE),"")</f>
        <v>4823280</v>
      </c>
      <c r="J5955" cm="1">
        <f t="array" ref="J5955">IFERROR(_xlfn.IFS(B5955=2015,H5955/$O$13,B5955=2016,H5955/$O$14,B5955=2017,H5955/$O$15,B5955=2018,H5955/$O$16,B5955=2019,H5955/$O$17,B5955=2020,H5955/$O$18,B5955=2021,H5955/$O$19,B5955=2022,H5955/$O$20),"")</f>
        <v>2.6831522639941802E-4</v>
      </c>
      <c r="K5955" s="3" cm="1">
        <f t="array" ref="K5955">IFERROR(_xlfn.IFS(B5955=2015,J5955*$P$4,B5955=2016,J5955*$P$5,B5955=2017,J5955*$P$6,B5955=2018,J5955*$P$7,B5955=2019,J5955*$P$8,B5955=2020,J5955*$P$9,B5955=2021,J5955*$P$10,B5955=2022,J5955*$P$11),"")</f>
        <v>460657.88123476505</v>
      </c>
      <c r="L5955" s="3">
        <f t="shared" ref="L5955:L6018" si="94">SUM(H5955,K5955)</f>
        <v>871831.88123476505</v>
      </c>
    </row>
    <row r="5956" spans="1:12">
      <c r="A5956">
        <v>4823280</v>
      </c>
      <c r="B5956">
        <v>2019</v>
      </c>
      <c r="D5956" t="s">
        <v>1660</v>
      </c>
      <c r="E5956" t="s">
        <v>1661</v>
      </c>
      <c r="F5956" t="s">
        <v>4101</v>
      </c>
      <c r="G5956" t="s">
        <v>1662</v>
      </c>
      <c r="H5956" s="5">
        <v>431147</v>
      </c>
      <c r="I5956">
        <f>IFERROR(VLOOKUP(G5956,'NCES Match'!$A$2:$B$1307,2,FALSE),"")</f>
        <v>4823280</v>
      </c>
      <c r="J5956" cm="1">
        <f t="array" ref="J5956">IFERROR(_xlfn.IFS(B5956=2015,H5956/$O$13,B5956=2016,H5956/$O$14,B5956=2017,H5956/$O$15,B5956=2018,H5956/$O$16,B5956=2019,H5956/$O$17,B5956=2020,H5956/$O$18,B5956=2021,H5956/$O$19,B5956=2022,H5956/$O$20),"")</f>
        <v>2.7299366894815232E-4</v>
      </c>
      <c r="K5956" s="3" cm="1">
        <f t="array" ref="K5956">IFERROR(_xlfn.IFS(B5956=2015,J5956*$P$4,B5956=2016,J5956*$P$5,B5956=2017,J5956*$P$6,B5956=2018,J5956*$P$7,B5956=2019,J5956*$P$8,B5956=2020,J5956*$P$9,B5956=2021,J5956*$P$10,B5956=2022,J5956*$P$11),"")</f>
        <v>474442.78663758282</v>
      </c>
      <c r="L5956" s="3">
        <f t="shared" si="94"/>
        <v>905589.78663758282</v>
      </c>
    </row>
    <row r="5957" spans="1:12">
      <c r="A5957">
        <v>4823280</v>
      </c>
      <c r="B5957">
        <v>2020</v>
      </c>
      <c r="D5957" t="s">
        <v>1660</v>
      </c>
      <c r="E5957" t="s">
        <v>1661</v>
      </c>
      <c r="F5957" t="s">
        <v>4230</v>
      </c>
      <c r="G5957" t="s">
        <v>1662</v>
      </c>
      <c r="H5957" s="5">
        <v>435399</v>
      </c>
      <c r="I5957">
        <f>IFERROR(VLOOKUP(G5957,'NCES Match'!$A$2:$B$1307,2,FALSE),"")</f>
        <v>4823280</v>
      </c>
      <c r="J5957" cm="1">
        <f t="array" ref="J5957">IFERROR(_xlfn.IFS(B5957=2015,H5957/$O$13,B5957=2016,H5957/$O$14,B5957=2017,H5957/$O$15,B5957=2018,H5957/$O$16,B5957=2019,H5957/$O$17,B5957=2020,H5957/$O$18,B5957=2021,H5957/$O$19,B5957=2022,H5957/$O$20),"")</f>
        <v>2.3594601089620365E-4</v>
      </c>
      <c r="K5957" s="3" cm="1">
        <f t="array" ref="K5957">IFERROR(_xlfn.IFS(B5957=2015,J5957*$P$4,B5957=2016,J5957*$P$5,B5957=2017,J5957*$P$6,B5957=2018,J5957*$P$7,B5957=2019,J5957*$P$8,B5957=2020,J5957*$P$9,B5957=2021,J5957*$P$10,B5957=2022,J5957*$P$11),"")</f>
        <v>497374.85515721794</v>
      </c>
      <c r="L5957" s="3">
        <f t="shared" si="94"/>
        <v>932773.85515721794</v>
      </c>
    </row>
    <row r="5958" spans="1:12">
      <c r="A5958">
        <v>4823280</v>
      </c>
      <c r="B5958">
        <v>2021</v>
      </c>
      <c r="D5958" t="s">
        <v>1660</v>
      </c>
      <c r="E5958" t="s">
        <v>1661</v>
      </c>
      <c r="F5958" t="s">
        <v>4230</v>
      </c>
      <c r="G5958" t="s">
        <v>1662</v>
      </c>
      <c r="H5958" s="5">
        <v>448560.95</v>
      </c>
      <c r="I5958">
        <f>IFERROR(VLOOKUP(G5958,'NCES Match'!$A$2:$B$1307,2,FALSE),"")</f>
        <v>4823280</v>
      </c>
      <c r="J5958" cm="1">
        <f t="array" ref="J5958">IFERROR(_xlfn.IFS(B5958=2015,H5958/$O$13,B5958=2016,H5958/$O$14,B5958=2017,H5958/$O$15,B5958=2018,H5958/$O$16,B5958=2019,H5958/$O$17,B5958=2020,H5958/$O$18,B5958=2021,H5958/$O$19,B5958=2022,H5958/$O$20),"")</f>
        <v>2.2950307717986207E-4</v>
      </c>
      <c r="K5958" s="3" cm="1">
        <f t="array" ref="K5958">IFERROR(_xlfn.IFS(B5958=2015,J5958*$P$4,B5958=2016,J5958*$P$5,B5958=2017,J5958*$P$6,B5958=2018,J5958*$P$7,B5958=2019,J5958*$P$8,B5958=2020,J5958*$P$9,B5958=2021,J5958*$P$10,B5958=2022,J5958*$P$11),"")</f>
        <v>491263.56761098694</v>
      </c>
      <c r="L5958" s="3">
        <f t="shared" si="94"/>
        <v>939824.51761098695</v>
      </c>
    </row>
    <row r="5959" spans="1:12">
      <c r="A5959">
        <v>4823280</v>
      </c>
      <c r="B5959">
        <v>2022</v>
      </c>
      <c r="D5959" t="s">
        <v>1660</v>
      </c>
      <c r="E5959" t="s">
        <v>1661</v>
      </c>
      <c r="F5959" t="s">
        <v>4101</v>
      </c>
      <c r="G5959" t="s">
        <v>1662</v>
      </c>
      <c r="H5959" s="5">
        <v>488134.66</v>
      </c>
      <c r="I5959">
        <f>IFERROR(VLOOKUP(G5959,'NCES Match'!$A$2:$B$1307,2,FALSE),"")</f>
        <v>4823280</v>
      </c>
      <c r="J5959" cm="1">
        <f t="array" ref="J5959">IFERROR(_xlfn.IFS(B5959=2015,H5959/$O$13,B5959=2016,H5959/$O$14,B5959=2017,H5959/$O$15,B5959=2018,H5959/$O$16,B5959=2019,H5959/$O$17,B5959=2020,H5959/$O$18,B5959=2021,H5959/$O$19,B5959=2022,H5959/$O$20),"")</f>
        <v>2.1440370044229404E-4</v>
      </c>
      <c r="K5959" s="3" cm="1">
        <f t="array" ref="K5959">IFERROR(_xlfn.IFS(B5959=2015,J5959*$P$4,B5959=2016,J5959*$P$5,B5959=2017,J5959*$P$6,B5959=2018,J5959*$P$7,B5959=2019,J5959*$P$8,B5959=2020,J5959*$P$9,B5959=2021,J5959*$P$10,B5959=2022,J5959*$P$11),"")</f>
        <v>461714.72532599489</v>
      </c>
      <c r="L5959" s="3">
        <f t="shared" si="94"/>
        <v>949849.38532599481</v>
      </c>
    </row>
    <row r="5960" spans="1:12">
      <c r="A5960">
        <v>4823280</v>
      </c>
      <c r="B5960">
        <v>2023</v>
      </c>
      <c r="D5960" t="s">
        <v>1660</v>
      </c>
      <c r="E5960" t="s">
        <v>1661</v>
      </c>
      <c r="F5960" t="s">
        <v>4101</v>
      </c>
      <c r="G5960" t="s">
        <v>1662</v>
      </c>
      <c r="H5960" s="5">
        <v>631958.02</v>
      </c>
      <c r="I5960">
        <f>IFERROR(VLOOKUP(G5960,'NCES Match'!$A$2:$B$1307,2,FALSE),"")</f>
        <v>4823280</v>
      </c>
      <c r="J5960" t="str" cm="1">
        <f t="array" ref="J5960">IFERROR(_xlfn.IFS(B5960=2015,H5960/$O$13,B5960=2016,H5960/$O$14,B5960=2017,H5960/$O$15,B5960=2018,H5960/$O$16,B5960=2019,H5960/$O$17,B5960=2020,H5960/$O$18,B5960=2021,H5960/$O$19,B5960=2022,H5960/$O$20),"")</f>
        <v/>
      </c>
      <c r="K5960" s="3" t="str" cm="1">
        <f t="array" ref="K5960">IFERROR(_xlfn.IFS(B5960=2015,J5960*$P$4,B5960=2016,J5960*$P$5,B5960=2017,J5960*$P$6,B5960=2018,J5960*$P$7,B5960=2019,J5960*$P$8,B5960=2020,J5960*$P$9,B5960=2021,J5960*$P$10,B5960=2022,J5960*$P$11),"")</f>
        <v/>
      </c>
      <c r="L5960" s="3">
        <f t="shared" si="94"/>
        <v>631958.02</v>
      </c>
    </row>
    <row r="5961" spans="1:12">
      <c r="A5961">
        <v>4823730</v>
      </c>
      <c r="B5961">
        <v>2015</v>
      </c>
      <c r="C5961" t="s">
        <v>381</v>
      </c>
      <c r="D5961" t="s">
        <v>1687</v>
      </c>
      <c r="E5961" t="s">
        <v>1688</v>
      </c>
      <c r="G5961" t="s">
        <v>1689</v>
      </c>
      <c r="H5961" s="5">
        <v>65521.58</v>
      </c>
      <c r="I5961">
        <f>IFERROR(VLOOKUP(G5961,'NCES Match'!$A$2:$B$1307,2,FALSE),"")</f>
        <v>4823730</v>
      </c>
      <c r="J5961" cm="1">
        <f t="array" ref="J5961">IFERROR(_xlfn.IFS(B5961=2015,H5961/$O$13,B5961=2016,H5961/$O$14,B5961=2017,H5961/$O$15,B5961=2018,H5961/$O$16,B5961=2019,H5961/$O$17,B5961=2020,H5961/$O$18,B5961=2021,H5961/$O$19,B5961=2022,H5961/$O$20),"")</f>
        <v>5.1329851930991745E-5</v>
      </c>
      <c r="K5961" s="3" cm="1">
        <f t="array" ref="K5961">IFERROR(_xlfn.IFS(B5961=2015,J5961*$P$4,B5961=2016,J5961*$P$5,B5961=2017,J5961*$P$6,B5961=2018,J5961*$P$7,B5961=2019,J5961*$P$8,B5961=2020,J5961*$P$9,B5961=2021,J5961*$P$10,B5961=2022,J5961*$P$11),"")</f>
        <v>81690.586120625929</v>
      </c>
      <c r="L5961" s="3">
        <f t="shared" si="94"/>
        <v>147212.16612062592</v>
      </c>
    </row>
    <row r="5962" spans="1:12">
      <c r="A5962">
        <v>4823730</v>
      </c>
      <c r="B5962">
        <v>2016</v>
      </c>
      <c r="C5962" t="s">
        <v>4102</v>
      </c>
      <c r="D5962" t="s">
        <v>1687</v>
      </c>
      <c r="E5962" t="s">
        <v>1688</v>
      </c>
      <c r="F5962" t="s">
        <v>4101</v>
      </c>
      <c r="G5962" t="s">
        <v>1689</v>
      </c>
      <c r="H5962" s="5">
        <v>67407</v>
      </c>
      <c r="I5962">
        <f>IFERROR(VLOOKUP(G5962,'NCES Match'!$A$2:$B$1307,2,FALSE),"")</f>
        <v>4823730</v>
      </c>
      <c r="J5962" cm="1">
        <f t="array" ref="J5962">IFERROR(_xlfn.IFS(B5962=2015,H5962/$O$13,B5962=2016,H5962/$O$14,B5962=2017,H5962/$O$15,B5962=2018,H5962/$O$16,B5962=2019,H5962/$O$17,B5962=2020,H5962/$O$18,B5962=2021,H5962/$O$19,B5962=2022,H5962/$O$20),"")</f>
        <v>4.8254440724310016E-5</v>
      </c>
      <c r="K5962" s="3" cm="1">
        <f t="array" ref="K5962">IFERROR(_xlfn.IFS(B5962=2015,J5962*$P$4,B5962=2016,J5962*$P$5,B5962=2017,J5962*$P$6,B5962=2018,J5962*$P$7,B5962=2019,J5962*$P$8,B5962=2020,J5962*$P$9,B5962=2021,J5962*$P$10,B5962=2022,J5962*$P$11),"")</f>
        <v>80856.648732417612</v>
      </c>
      <c r="L5962" s="3">
        <f t="shared" si="94"/>
        <v>148263.64873241761</v>
      </c>
    </row>
    <row r="5963" spans="1:12">
      <c r="A5963">
        <v>4823730</v>
      </c>
      <c r="B5963">
        <v>2017</v>
      </c>
      <c r="D5963" t="s">
        <v>1687</v>
      </c>
      <c r="E5963" t="s">
        <v>1688</v>
      </c>
      <c r="F5963" t="s">
        <v>4101</v>
      </c>
      <c r="G5963" t="s">
        <v>1689</v>
      </c>
      <c r="H5963" s="5">
        <v>61013</v>
      </c>
      <c r="I5963">
        <f>IFERROR(VLOOKUP(G5963,'NCES Match'!$A$2:$B$1307,2,FALSE),"")</f>
        <v>4823730</v>
      </c>
      <c r="J5963" cm="1">
        <f t="array" ref="J5963">IFERROR(_xlfn.IFS(B5963=2015,H5963/$O$13,B5963=2016,H5963/$O$14,B5963=2017,H5963/$O$15,B5963=2018,H5963/$O$16,B5963=2019,H5963/$O$17,B5963=2020,H5963/$O$18,B5963=2021,H5963/$O$19,B5963=2022,H5963/$O$20),"")</f>
        <v>4.2064727467723622E-5</v>
      </c>
      <c r="K5963" s="3" cm="1">
        <f t="array" ref="K5963">IFERROR(_xlfn.IFS(B5963=2015,J5963*$P$4,B5963=2016,J5963*$P$5,B5963=2017,J5963*$P$6,B5963=2018,J5963*$P$7,B5963=2019,J5963*$P$8,B5963=2020,J5963*$P$9,B5963=2021,J5963*$P$10,B5963=2022,J5963*$P$11),"")</f>
        <v>71436.33180508521</v>
      </c>
      <c r="L5963" s="3">
        <f t="shared" si="94"/>
        <v>132449.33180508521</v>
      </c>
    </row>
    <row r="5964" spans="1:12">
      <c r="A5964">
        <v>4823730</v>
      </c>
      <c r="B5964">
        <v>2018</v>
      </c>
      <c r="D5964" t="s">
        <v>1687</v>
      </c>
      <c r="E5964" t="s">
        <v>1688</v>
      </c>
      <c r="F5964" t="s">
        <v>4101</v>
      </c>
      <c r="G5964" t="s">
        <v>1689</v>
      </c>
      <c r="H5964" s="5">
        <v>62206</v>
      </c>
      <c r="I5964">
        <f>IFERROR(VLOOKUP(G5964,'NCES Match'!$A$2:$B$1307,2,FALSE),"")</f>
        <v>4823730</v>
      </c>
      <c r="J5964" cm="1">
        <f t="array" ref="J5964">IFERROR(_xlfn.IFS(B5964=2015,H5964/$O$13,B5964=2016,H5964/$O$14,B5964=2017,H5964/$O$15,B5964=2018,H5964/$O$16,B5964=2019,H5964/$O$17,B5964=2020,H5964/$O$18,B5964=2021,H5964/$O$19,B5964=2022,H5964/$O$20),"")</f>
        <v>4.0593074886549729E-5</v>
      </c>
      <c r="K5964" s="3" cm="1">
        <f t="array" ref="K5964">IFERROR(_xlfn.IFS(B5964=2015,J5964*$P$4,B5964=2016,J5964*$P$5,B5964=2017,J5964*$P$6,B5964=2018,J5964*$P$7,B5964=2019,J5964*$P$8,B5964=2020,J5964*$P$9,B5964=2021,J5964*$P$10,B5964=2022,J5964*$P$11),"")</f>
        <v>69692.354477884786</v>
      </c>
      <c r="L5964" s="3">
        <f t="shared" si="94"/>
        <v>131898.35447788477</v>
      </c>
    </row>
    <row r="5965" spans="1:12">
      <c r="A5965">
        <v>4823730</v>
      </c>
      <c r="B5965">
        <v>2019</v>
      </c>
      <c r="D5965" t="s">
        <v>1687</v>
      </c>
      <c r="E5965" t="s">
        <v>1688</v>
      </c>
      <c r="F5965" t="s">
        <v>4101</v>
      </c>
      <c r="G5965" t="s">
        <v>1689</v>
      </c>
      <c r="H5965" s="5">
        <v>61814</v>
      </c>
      <c r="I5965">
        <f>IFERROR(VLOOKUP(G5965,'NCES Match'!$A$2:$B$1307,2,FALSE),"")</f>
        <v>4823730</v>
      </c>
      <c r="J5965" cm="1">
        <f t="array" ref="J5965">IFERROR(_xlfn.IFS(B5965=2015,H5965/$O$13,B5965=2016,H5965/$O$14,B5965=2017,H5965/$O$15,B5965=2018,H5965/$O$16,B5965=2019,H5965/$O$17,B5965=2020,H5965/$O$18,B5965=2021,H5965/$O$19,B5965=2022,H5965/$O$20),"")</f>
        <v>3.9139390167068514E-5</v>
      </c>
      <c r="K5965" s="3" cm="1">
        <f t="array" ref="K5965">IFERROR(_xlfn.IFS(B5965=2015,J5965*$P$4,B5965=2016,J5965*$P$5,B5965=2017,J5965*$P$6,B5965=2018,J5965*$P$7,B5965=2019,J5965*$P$8,B5965=2020,J5965*$P$9,B5965=2021,J5965*$P$10,B5965=2022,J5965*$P$11),"")</f>
        <v>68021.362582171612</v>
      </c>
      <c r="L5965" s="3">
        <f t="shared" si="94"/>
        <v>129835.36258217161</v>
      </c>
    </row>
    <row r="5966" spans="1:12">
      <c r="A5966">
        <v>4823730</v>
      </c>
      <c r="B5966">
        <v>2020</v>
      </c>
      <c r="D5966" t="s">
        <v>1687</v>
      </c>
      <c r="E5966" t="s">
        <v>1688</v>
      </c>
      <c r="F5966" t="s">
        <v>4230</v>
      </c>
      <c r="G5966" t="s">
        <v>1689</v>
      </c>
      <c r="H5966" s="5">
        <v>66781</v>
      </c>
      <c r="I5966">
        <f>IFERROR(VLOOKUP(G5966,'NCES Match'!$A$2:$B$1307,2,FALSE),"")</f>
        <v>4823730</v>
      </c>
      <c r="J5966" cm="1">
        <f t="array" ref="J5966">IFERROR(_xlfn.IFS(B5966=2015,H5966/$O$13,B5966=2016,H5966/$O$14,B5966=2017,H5966/$O$15,B5966=2018,H5966/$O$16,B5966=2019,H5966/$O$17,B5966=2020,H5966/$O$18,B5966=2021,H5966/$O$19,B5966=2022,H5966/$O$20),"")</f>
        <v>3.6189128945310798E-5</v>
      </c>
      <c r="K5966" s="3" cm="1">
        <f t="array" ref="K5966">IFERROR(_xlfn.IFS(B5966=2015,J5966*$P$4,B5966=2016,J5966*$P$5,B5966=2017,J5966*$P$6,B5966=2018,J5966*$P$7,B5966=2019,J5966*$P$8,B5966=2020,J5966*$P$9,B5966=2021,J5966*$P$10,B5966=2022,J5966*$P$11),"")</f>
        <v>76286.785689113138</v>
      </c>
      <c r="L5966" s="3">
        <f t="shared" si="94"/>
        <v>143067.78568911314</v>
      </c>
    </row>
    <row r="5967" spans="1:12">
      <c r="A5967">
        <v>4823730</v>
      </c>
      <c r="B5967">
        <v>2021</v>
      </c>
      <c r="D5967" t="s">
        <v>1687</v>
      </c>
      <c r="E5967" t="s">
        <v>1688</v>
      </c>
      <c r="F5967" t="s">
        <v>4230</v>
      </c>
      <c r="G5967" t="s">
        <v>1689</v>
      </c>
      <c r="H5967" s="5">
        <v>84823.55</v>
      </c>
      <c r="I5967">
        <f>IFERROR(VLOOKUP(G5967,'NCES Match'!$A$2:$B$1307,2,FALSE),"")</f>
        <v>4823730</v>
      </c>
      <c r="J5967" cm="1">
        <f t="array" ref="J5967">IFERROR(_xlfn.IFS(B5967=2015,H5967/$O$13,B5967=2016,H5967/$O$14,B5967=2017,H5967/$O$15,B5967=2018,H5967/$O$16,B5967=2019,H5967/$O$17,B5967=2020,H5967/$O$18,B5967=2021,H5967/$O$19,B5967=2022,H5967/$O$20),"")</f>
        <v>4.3399376923737768E-5</v>
      </c>
      <c r="K5967" s="3" cm="1">
        <f t="array" ref="K5967">IFERROR(_xlfn.IFS(B5967=2015,J5967*$P$4,B5967=2016,J5967*$P$5,B5967=2017,J5967*$P$6,B5967=2018,J5967*$P$7,B5967=2019,J5967*$P$8,B5967=2020,J5967*$P$9,B5967=2021,J5967*$P$10,B5967=2022,J5967*$P$11),"")</f>
        <v>92898.67918825509</v>
      </c>
      <c r="L5967" s="3">
        <f t="shared" si="94"/>
        <v>177722.22918825509</v>
      </c>
    </row>
    <row r="5968" spans="1:12">
      <c r="A5968">
        <v>4823730</v>
      </c>
      <c r="B5968">
        <v>2022</v>
      </c>
      <c r="D5968" t="s">
        <v>1687</v>
      </c>
      <c r="E5968" t="s">
        <v>1688</v>
      </c>
      <c r="F5968" t="s">
        <v>4101</v>
      </c>
      <c r="G5968" t="s">
        <v>1689</v>
      </c>
      <c r="H5968" s="5">
        <v>103439.19</v>
      </c>
      <c r="I5968">
        <f>IFERROR(VLOOKUP(G5968,'NCES Match'!$A$2:$B$1307,2,FALSE),"")</f>
        <v>4823730</v>
      </c>
      <c r="J5968" cm="1">
        <f t="array" ref="J5968">IFERROR(_xlfn.IFS(B5968=2015,H5968/$O$13,B5968=2016,H5968/$O$14,B5968=2017,H5968/$O$15,B5968=2018,H5968/$O$16,B5968=2019,H5968/$O$17,B5968=2020,H5968/$O$18,B5968=2021,H5968/$O$19,B5968=2022,H5968/$O$20),"")</f>
        <v>4.5433661905412611E-5</v>
      </c>
      <c r="K5968" s="3" cm="1">
        <f t="array" ref="K5968">IFERROR(_xlfn.IFS(B5968=2015,J5968*$P$4,B5968=2016,J5968*$P$5,B5968=2017,J5968*$P$6,B5968=2018,J5968*$P$7,B5968=2019,J5968*$P$8,B5968=2020,J5968*$P$9,B5968=2021,J5968*$P$10,B5968=2022,J5968*$P$11),"")</f>
        <v>97840.618813655645</v>
      </c>
      <c r="L5968" s="3">
        <f t="shared" si="94"/>
        <v>201279.80881365563</v>
      </c>
    </row>
    <row r="5969" spans="1:12">
      <c r="A5969">
        <v>4823730</v>
      </c>
      <c r="B5969">
        <v>2023</v>
      </c>
      <c r="D5969" t="s">
        <v>1687</v>
      </c>
      <c r="E5969" t="s">
        <v>1688</v>
      </c>
      <c r="F5969" t="s">
        <v>4101</v>
      </c>
      <c r="G5969" t="s">
        <v>1689</v>
      </c>
      <c r="H5969" s="5">
        <v>114535.58</v>
      </c>
      <c r="I5969">
        <f>IFERROR(VLOOKUP(G5969,'NCES Match'!$A$2:$B$1307,2,FALSE),"")</f>
        <v>4823730</v>
      </c>
      <c r="J5969" t="str" cm="1">
        <f t="array" ref="J5969">IFERROR(_xlfn.IFS(B5969=2015,H5969/$O$13,B5969=2016,H5969/$O$14,B5969=2017,H5969/$O$15,B5969=2018,H5969/$O$16,B5969=2019,H5969/$O$17,B5969=2020,H5969/$O$18,B5969=2021,H5969/$O$19,B5969=2022,H5969/$O$20),"")</f>
        <v/>
      </c>
      <c r="K5969" s="3" t="str" cm="1">
        <f t="array" ref="K5969">IFERROR(_xlfn.IFS(B5969=2015,J5969*$P$4,B5969=2016,J5969*$P$5,B5969=2017,J5969*$P$6,B5969=2018,J5969*$P$7,B5969=2019,J5969*$P$8,B5969=2020,J5969*$P$9,B5969=2021,J5969*$P$10,B5969=2022,J5969*$P$11),"")</f>
        <v/>
      </c>
      <c r="L5969" s="3">
        <f t="shared" si="94"/>
        <v>114535.58</v>
      </c>
    </row>
    <row r="5970" spans="1:12">
      <c r="A5970">
        <v>4824480</v>
      </c>
      <c r="B5970">
        <v>2015</v>
      </c>
      <c r="C5970" t="s">
        <v>381</v>
      </c>
      <c r="D5970" t="s">
        <v>1761</v>
      </c>
      <c r="E5970" t="s">
        <v>1762</v>
      </c>
      <c r="G5970" t="s">
        <v>1763</v>
      </c>
      <c r="H5970" s="5">
        <v>132570.67000000001</v>
      </c>
      <c r="I5970">
        <f>IFERROR(VLOOKUP(G5970,'NCES Match'!$A$2:$B$1307,2,FALSE),"")</f>
        <v>4824480</v>
      </c>
      <c r="J5970" cm="1">
        <f t="array" ref="J5970">IFERROR(_xlfn.IFS(B5970=2015,H5970/$O$13,B5970=2016,H5970/$O$14,B5970=2017,H5970/$O$15,B5970=2018,H5970/$O$16,B5970=2019,H5970/$O$17,B5970=2020,H5970/$O$18,B5970=2021,H5970/$O$19,B5970=2022,H5970/$O$20),"")</f>
        <v>1.0385636093470838E-4</v>
      </c>
      <c r="K5970" s="3" cm="1">
        <f t="array" ref="K5970">IFERROR(_xlfn.IFS(B5970=2015,J5970*$P$4,B5970=2016,J5970*$P$5,B5970=2017,J5970*$P$6,B5970=2018,J5970*$P$7,B5970=2019,J5970*$P$8,B5970=2020,J5970*$P$9,B5970=2021,J5970*$P$10,B5970=2022,J5970*$P$11),"")</f>
        <v>165285.63161486766</v>
      </c>
      <c r="L5970" s="3">
        <f t="shared" si="94"/>
        <v>297856.30161486764</v>
      </c>
    </row>
    <row r="5971" spans="1:12">
      <c r="A5971">
        <v>4824480</v>
      </c>
      <c r="B5971">
        <v>2016</v>
      </c>
      <c r="C5971" t="s">
        <v>4102</v>
      </c>
      <c r="D5971" t="s">
        <v>1761</v>
      </c>
      <c r="E5971" t="s">
        <v>1762</v>
      </c>
      <c r="F5971" t="s">
        <v>4101</v>
      </c>
      <c r="G5971" t="s">
        <v>1763</v>
      </c>
      <c r="H5971" s="5">
        <v>129171</v>
      </c>
      <c r="I5971">
        <f>IFERROR(VLOOKUP(G5971,'NCES Match'!$A$2:$B$1307,2,FALSE),"")</f>
        <v>4824480</v>
      </c>
      <c r="J5971" cm="1">
        <f t="array" ref="J5971">IFERROR(_xlfn.IFS(B5971=2015,H5971/$O$13,B5971=2016,H5971/$O$14,B5971=2017,H5971/$O$15,B5971=2018,H5971/$O$16,B5971=2019,H5971/$O$17,B5971=2020,H5971/$O$18,B5971=2021,H5971/$O$19,B5971=2022,H5971/$O$20),"")</f>
        <v>9.2469244482024847E-5</v>
      </c>
      <c r="K5971" s="3" cm="1">
        <f t="array" ref="K5971">IFERROR(_xlfn.IFS(B5971=2015,J5971*$P$4,B5971=2016,J5971*$P$5,B5971=2017,J5971*$P$6,B5971=2018,J5971*$P$7,B5971=2019,J5971*$P$8,B5971=2020,J5971*$P$9,B5971=2021,J5971*$P$10,B5971=2022,J5971*$P$11),"")</f>
        <v>154944.35553303242</v>
      </c>
      <c r="L5971" s="3">
        <f t="shared" si="94"/>
        <v>284115.35553303245</v>
      </c>
    </row>
    <row r="5972" spans="1:12">
      <c r="A5972">
        <v>4824480</v>
      </c>
      <c r="B5972">
        <v>2017</v>
      </c>
      <c r="D5972" t="s">
        <v>1761</v>
      </c>
      <c r="E5972" t="s">
        <v>1762</v>
      </c>
      <c r="F5972" t="s">
        <v>4101</v>
      </c>
      <c r="G5972" t="s">
        <v>1763</v>
      </c>
      <c r="H5972" s="5">
        <v>129556</v>
      </c>
      <c r="I5972">
        <f>IFERROR(VLOOKUP(G5972,'NCES Match'!$A$2:$B$1307,2,FALSE),"")</f>
        <v>4824480</v>
      </c>
      <c r="J5972" cm="1">
        <f t="array" ref="J5972">IFERROR(_xlfn.IFS(B5972=2015,H5972/$O$13,B5972=2016,H5972/$O$14,B5972=2017,H5972/$O$15,B5972=2018,H5972/$O$16,B5972=2019,H5972/$O$17,B5972=2020,H5972/$O$18,B5972=2021,H5972/$O$19,B5972=2022,H5972/$O$20),"")</f>
        <v>8.9320928848088131E-5</v>
      </c>
      <c r="K5972" s="3" cm="1">
        <f t="array" ref="K5972">IFERROR(_xlfn.IFS(B5972=2015,J5972*$P$4,B5972=2016,J5972*$P$5,B5972=2017,J5972*$P$6,B5972=2018,J5972*$P$7,B5972=2019,J5972*$P$8,B5972=2020,J5972*$P$9,B5972=2021,J5972*$P$10,B5972=2022,J5972*$P$11),"")</f>
        <v>151689.07287528264</v>
      </c>
      <c r="L5972" s="3">
        <f t="shared" si="94"/>
        <v>281245.07287528261</v>
      </c>
    </row>
    <row r="5973" spans="1:12">
      <c r="A5973">
        <v>4824480</v>
      </c>
      <c r="B5973">
        <v>2018</v>
      </c>
      <c r="D5973" t="s">
        <v>1761</v>
      </c>
      <c r="E5973" t="s">
        <v>1762</v>
      </c>
      <c r="F5973" t="s">
        <v>4101</v>
      </c>
      <c r="G5973" t="s">
        <v>1763</v>
      </c>
      <c r="H5973" s="5">
        <v>137102</v>
      </c>
      <c r="I5973">
        <f>IFERROR(VLOOKUP(G5973,'NCES Match'!$A$2:$B$1307,2,FALSE),"")</f>
        <v>4824480</v>
      </c>
      <c r="J5973" cm="1">
        <f t="array" ref="J5973">IFERROR(_xlfn.IFS(B5973=2015,H5973/$O$13,B5973=2016,H5973/$O$14,B5973=2017,H5973/$O$15,B5973=2018,H5973/$O$16,B5973=2019,H5973/$O$17,B5973=2020,H5973/$O$18,B5973=2021,H5973/$O$19,B5973=2022,H5973/$O$20),"")</f>
        <v>8.9467121388543561E-5</v>
      </c>
      <c r="K5973" s="3" cm="1">
        <f t="array" ref="K5973">IFERROR(_xlfn.IFS(B5973=2015,J5973*$P$4,B5973=2016,J5973*$P$5,B5973=2017,J5973*$P$6,B5973=2018,J5973*$P$7,B5973=2019,J5973*$P$8,B5973=2020,J5973*$P$9,B5973=2021,J5973*$P$10,B5973=2022,J5973*$P$11),"")</f>
        <v>153601.92238091116</v>
      </c>
      <c r="L5973" s="3">
        <f t="shared" si="94"/>
        <v>290703.92238091119</v>
      </c>
    </row>
    <row r="5974" spans="1:12">
      <c r="A5974">
        <v>4824480</v>
      </c>
      <c r="B5974">
        <v>2019</v>
      </c>
      <c r="D5974" t="s">
        <v>1761</v>
      </c>
      <c r="E5974" t="s">
        <v>1762</v>
      </c>
      <c r="F5974" t="s">
        <v>4101</v>
      </c>
      <c r="G5974" t="s">
        <v>1763</v>
      </c>
      <c r="H5974" s="5">
        <v>134901</v>
      </c>
      <c r="I5974">
        <f>IFERROR(VLOOKUP(G5974,'NCES Match'!$A$2:$B$1307,2,FALSE),"")</f>
        <v>4824480</v>
      </c>
      <c r="J5974" cm="1">
        <f t="array" ref="J5974">IFERROR(_xlfn.IFS(B5974=2015,H5974/$O$13,B5974=2016,H5974/$O$14,B5974=2017,H5974/$O$15,B5974=2018,H5974/$O$16,B5974=2019,H5974/$O$17,B5974=2020,H5974/$O$18,B5974=2021,H5974/$O$19,B5974=2022,H5974/$O$20),"")</f>
        <v>8.5416618774512406E-5</v>
      </c>
      <c r="K5974" s="3" cm="1">
        <f t="array" ref="K5974">IFERROR(_xlfn.IFS(B5974=2015,J5974*$P$4,B5974=2016,J5974*$P$5,B5974=2017,J5974*$P$6,B5974=2018,J5974*$P$7,B5974=2019,J5974*$P$8,B5974=2020,J5974*$P$9,B5974=2021,J5974*$P$10,B5974=2022,J5974*$P$11),"")</f>
        <v>148447.75995239808</v>
      </c>
      <c r="L5974" s="3">
        <f t="shared" si="94"/>
        <v>283348.75995239808</v>
      </c>
    </row>
    <row r="5975" spans="1:12">
      <c r="A5975">
        <v>4824480</v>
      </c>
      <c r="B5975">
        <v>2020</v>
      </c>
      <c r="D5975" t="s">
        <v>1761</v>
      </c>
      <c r="E5975" t="s">
        <v>1762</v>
      </c>
      <c r="F5975" t="s">
        <v>4230</v>
      </c>
      <c r="G5975" t="s">
        <v>1763</v>
      </c>
      <c r="H5975" s="5">
        <v>138551</v>
      </c>
      <c r="I5975">
        <f>IFERROR(VLOOKUP(G5975,'NCES Match'!$A$2:$B$1307,2,FALSE),"")</f>
        <v>4824480</v>
      </c>
      <c r="J5975" cm="1">
        <f t="array" ref="J5975">IFERROR(_xlfn.IFS(B5975=2015,H5975/$O$13,B5975=2016,H5975/$O$14,B5975=2017,H5975/$O$15,B5975=2018,H5975/$O$16,B5975=2019,H5975/$O$17,B5975=2020,H5975/$O$18,B5975=2021,H5975/$O$19,B5975=2022,H5975/$O$20),"")</f>
        <v>7.5081834720979858E-5</v>
      </c>
      <c r="K5975" s="3" cm="1">
        <f t="array" ref="K5975">IFERROR(_xlfn.IFS(B5975=2015,J5975*$P$4,B5975=2016,J5975*$P$5,B5975=2017,J5975*$P$6,B5975=2018,J5975*$P$7,B5975=2019,J5975*$P$8,B5975=2020,J5975*$P$9,B5975=2021,J5975*$P$10,B5975=2022,J5975*$P$11),"")</f>
        <v>158272.71894719027</v>
      </c>
      <c r="L5975" s="3">
        <f t="shared" si="94"/>
        <v>296823.71894719027</v>
      </c>
    </row>
    <row r="5976" spans="1:12">
      <c r="A5976">
        <v>4824480</v>
      </c>
      <c r="B5976">
        <v>2021</v>
      </c>
      <c r="D5976" t="s">
        <v>1761</v>
      </c>
      <c r="E5976" t="s">
        <v>1762</v>
      </c>
      <c r="F5976" t="s">
        <v>4230</v>
      </c>
      <c r="G5976" t="s">
        <v>1763</v>
      </c>
      <c r="H5976" s="5">
        <v>139612.29999999999</v>
      </c>
      <c r="I5976">
        <f>IFERROR(VLOOKUP(G5976,'NCES Match'!$A$2:$B$1307,2,FALSE),"")</f>
        <v>4824480</v>
      </c>
      <c r="J5976" cm="1">
        <f t="array" ref="J5976">IFERROR(_xlfn.IFS(B5976=2015,H5976/$O$13,B5976=2016,H5976/$O$14,B5976=2017,H5976/$O$15,B5976=2018,H5976/$O$16,B5976=2019,H5976/$O$17,B5976=2020,H5976/$O$18,B5976=2021,H5976/$O$19,B5976=2022,H5976/$O$20),"")</f>
        <v>7.1431658199756472E-5</v>
      </c>
      <c r="K5976" s="3" cm="1">
        <f t="array" ref="K5976">IFERROR(_xlfn.IFS(B5976=2015,J5976*$P$4,B5976=2016,J5976*$P$5,B5976=2017,J5976*$P$6,B5976=2018,J5976*$P$7,B5976=2019,J5976*$P$8,B5976=2020,J5976*$P$9,B5976=2021,J5976*$P$10,B5976=2022,J5976*$P$11),"")</f>
        <v>152903.27118393916</v>
      </c>
      <c r="L5976" s="3">
        <f t="shared" si="94"/>
        <v>292515.57118393912</v>
      </c>
    </row>
    <row r="5977" spans="1:12">
      <c r="A5977">
        <v>4824480</v>
      </c>
      <c r="B5977">
        <v>2022</v>
      </c>
      <c r="D5977" t="s">
        <v>1761</v>
      </c>
      <c r="E5977" t="s">
        <v>1762</v>
      </c>
      <c r="F5977" t="s">
        <v>4101</v>
      </c>
      <c r="G5977" t="s">
        <v>1763</v>
      </c>
      <c r="H5977" s="5">
        <v>181288.21</v>
      </c>
      <c r="I5977">
        <f>IFERROR(VLOOKUP(G5977,'NCES Match'!$A$2:$B$1307,2,FALSE),"")</f>
        <v>4824480</v>
      </c>
      <c r="J5977" cm="1">
        <f t="array" ref="J5977">IFERROR(_xlfn.IFS(B5977=2015,H5977/$O$13,B5977=2016,H5977/$O$14,B5977=2017,H5977/$O$15,B5977=2018,H5977/$O$16,B5977=2019,H5977/$O$17,B5977=2020,H5977/$O$18,B5977=2021,H5977/$O$19,B5977=2022,H5977/$O$20),"")</f>
        <v>7.9627336994590167E-5</v>
      </c>
      <c r="K5977" s="3" cm="1">
        <f t="array" ref="K5977">IFERROR(_xlfn.IFS(B5977=2015,J5977*$P$4,B5977=2016,J5977*$P$5,B5977=2017,J5977*$P$6,B5977=2018,J5977*$P$7,B5977=2019,J5977*$P$8,B5977=2020,J5977*$P$9,B5977=2021,J5977*$P$10,B5977=2022,J5977*$P$11),"")</f>
        <v>171476.11703088504</v>
      </c>
      <c r="L5977" s="3">
        <f t="shared" si="94"/>
        <v>352764.32703088503</v>
      </c>
    </row>
    <row r="5978" spans="1:12">
      <c r="A5978">
        <v>4824480</v>
      </c>
      <c r="B5978">
        <v>2023</v>
      </c>
      <c r="D5978" t="s">
        <v>1761</v>
      </c>
      <c r="E5978" t="s">
        <v>1762</v>
      </c>
      <c r="F5978" t="s">
        <v>4101</v>
      </c>
      <c r="G5978" t="s">
        <v>1763</v>
      </c>
      <c r="H5978" s="5">
        <v>224950.68</v>
      </c>
      <c r="I5978">
        <f>IFERROR(VLOOKUP(G5978,'NCES Match'!$A$2:$B$1307,2,FALSE),"")</f>
        <v>4824480</v>
      </c>
      <c r="J5978" t="str" cm="1">
        <f t="array" ref="J5978">IFERROR(_xlfn.IFS(B5978=2015,H5978/$O$13,B5978=2016,H5978/$O$14,B5978=2017,H5978/$O$15,B5978=2018,H5978/$O$16,B5978=2019,H5978/$O$17,B5978=2020,H5978/$O$18,B5978=2021,H5978/$O$19,B5978=2022,H5978/$O$20),"")</f>
        <v/>
      </c>
      <c r="K5978" s="3" t="str" cm="1">
        <f t="array" ref="K5978">IFERROR(_xlfn.IFS(B5978=2015,J5978*$P$4,B5978=2016,J5978*$P$5,B5978=2017,J5978*$P$6,B5978=2018,J5978*$P$7,B5978=2019,J5978*$P$8,B5978=2020,J5978*$P$9,B5978=2021,J5978*$P$10,B5978=2022,J5978*$P$11),"")</f>
        <v/>
      </c>
      <c r="L5978" s="3">
        <f t="shared" si="94"/>
        <v>224950.68</v>
      </c>
    </row>
    <row r="5979" spans="1:12">
      <c r="A5979">
        <v>4828800</v>
      </c>
      <c r="B5979">
        <v>2015</v>
      </c>
      <c r="C5979" t="s">
        <v>381</v>
      </c>
      <c r="D5979" t="s">
        <v>2118</v>
      </c>
      <c r="E5979" t="s">
        <v>2119</v>
      </c>
      <c r="G5979" t="s">
        <v>2120</v>
      </c>
      <c r="H5979" s="5">
        <v>12678.51</v>
      </c>
      <c r="I5979">
        <f>IFERROR(VLOOKUP(G5979,'NCES Match'!$A$2:$B$1307,2,FALSE),"")</f>
        <v>4828800</v>
      </c>
      <c r="J5979" cm="1">
        <f t="array" ref="J5979">IFERROR(_xlfn.IFS(B5979=2015,H5979/$O$13,B5979=2016,H5979/$O$14,B5979=2017,H5979/$O$15,B5979=2018,H5979/$O$16,B5979=2019,H5979/$O$17,B5979=2020,H5979/$O$18,B5979=2021,H5979/$O$19,B5979=2022,H5979/$O$20),"")</f>
        <v>9.9323923660814986E-6</v>
      </c>
      <c r="K5979" s="3" cm="1">
        <f t="array" ref="K5979">IFERROR(_xlfn.IFS(B5979=2015,J5979*$P$4,B5979=2016,J5979*$P$5,B5979=2017,J5979*$P$6,B5979=2018,J5979*$P$7,B5979=2019,J5979*$P$8,B5979=2020,J5979*$P$9,B5979=2021,J5979*$P$10,B5979=2022,J5979*$P$11),"")</f>
        <v>15807.233479965182</v>
      </c>
      <c r="L5979" s="3">
        <f t="shared" si="94"/>
        <v>28485.743479965182</v>
      </c>
    </row>
    <row r="5980" spans="1:12">
      <c r="A5980">
        <v>4828800</v>
      </c>
      <c r="B5980">
        <v>2016</v>
      </c>
      <c r="C5980" t="s">
        <v>4102</v>
      </c>
      <c r="D5980" t="s">
        <v>2118</v>
      </c>
      <c r="E5980" t="s">
        <v>2119</v>
      </c>
      <c r="F5980" t="s">
        <v>4101</v>
      </c>
      <c r="G5980" t="s">
        <v>2120</v>
      </c>
      <c r="H5980" s="5">
        <v>16232</v>
      </c>
      <c r="I5980">
        <f>IFERROR(VLOOKUP(G5980,'NCES Match'!$A$2:$B$1307,2,FALSE),"")</f>
        <v>4828800</v>
      </c>
      <c r="J5980" cm="1">
        <f t="array" ref="J5980">IFERROR(_xlfn.IFS(B5980=2015,H5980/$O$13,B5980=2016,H5980/$O$14,B5980=2017,H5980/$O$15,B5980=2018,H5980/$O$16,B5980=2019,H5980/$O$17,B5980=2020,H5980/$O$18,B5980=2021,H5980/$O$19,B5980=2022,H5980/$O$20),"")</f>
        <v>1.1619951664322699E-5</v>
      </c>
      <c r="K5980" s="3" cm="1">
        <f t="array" ref="K5980">IFERROR(_xlfn.IFS(B5980=2015,J5980*$P$4,B5980=2016,J5980*$P$5,B5980=2017,J5980*$P$6,B5980=2018,J5980*$P$7,B5980=2019,J5980*$P$8,B5980=2020,J5980*$P$9,B5980=2021,J5980*$P$10,B5980=2022,J5980*$P$11),"")</f>
        <v>19470.75410898872</v>
      </c>
      <c r="L5980" s="3">
        <f t="shared" si="94"/>
        <v>35702.754108988724</v>
      </c>
    </row>
    <row r="5981" spans="1:12">
      <c r="A5981">
        <v>4828800</v>
      </c>
      <c r="B5981">
        <v>2017</v>
      </c>
      <c r="D5981" t="s">
        <v>2118</v>
      </c>
      <c r="E5981" t="s">
        <v>2119</v>
      </c>
      <c r="F5981" t="s">
        <v>4101</v>
      </c>
      <c r="G5981" t="s">
        <v>2120</v>
      </c>
      <c r="H5981" s="5">
        <v>26002</v>
      </c>
      <c r="I5981">
        <f>IFERROR(VLOOKUP(G5981,'NCES Match'!$A$2:$B$1307,2,FALSE),"")</f>
        <v>4828800</v>
      </c>
      <c r="J5981" cm="1">
        <f t="array" ref="J5981">IFERROR(_xlfn.IFS(B5981=2015,H5981/$O$13,B5981=2016,H5981/$O$14,B5981=2017,H5981/$O$15,B5981=2018,H5981/$O$16,B5981=2019,H5981/$O$17,B5981=2020,H5981/$O$18,B5981=2021,H5981/$O$19,B5981=2022,H5981/$O$20),"")</f>
        <v>1.7926786809626632E-5</v>
      </c>
      <c r="K5981" s="3" cm="1">
        <f t="array" ref="K5981">IFERROR(_xlfn.IFS(B5981=2015,J5981*$P$4,B5981=2016,J5981*$P$5,B5981=2017,J5981*$P$6,B5981=2018,J5981*$P$7,B5981=2019,J5981*$P$8,B5981=2020,J5981*$P$9,B5981=2021,J5981*$P$10,B5981=2022,J5981*$P$11),"")</f>
        <v>30444.126654906755</v>
      </c>
      <c r="L5981" s="3">
        <f t="shared" si="94"/>
        <v>56446.126654906751</v>
      </c>
    </row>
    <row r="5982" spans="1:12">
      <c r="A5982">
        <v>4828800</v>
      </c>
      <c r="B5982">
        <v>2018</v>
      </c>
      <c r="D5982" t="s">
        <v>2118</v>
      </c>
      <c r="E5982" t="s">
        <v>2119</v>
      </c>
      <c r="F5982" t="s">
        <v>4101</v>
      </c>
      <c r="G5982" t="s">
        <v>2120</v>
      </c>
      <c r="H5982" s="5">
        <v>25695</v>
      </c>
      <c r="I5982">
        <f>IFERROR(VLOOKUP(G5982,'NCES Match'!$A$2:$B$1307,2,FALSE),"")</f>
        <v>4828800</v>
      </c>
      <c r="J5982" cm="1">
        <f t="array" ref="J5982">IFERROR(_xlfn.IFS(B5982=2015,H5982/$O$13,B5982=2016,H5982/$O$14,B5982=2017,H5982/$O$15,B5982=2018,H5982/$O$16,B5982=2019,H5982/$O$17,B5982=2020,H5982/$O$18,B5982=2021,H5982/$O$19,B5982=2022,H5982/$O$20),"")</f>
        <v>1.6767499263895689E-5</v>
      </c>
      <c r="K5982" s="3" cm="1">
        <f t="array" ref="K5982">IFERROR(_xlfn.IFS(B5982=2015,J5982*$P$4,B5982=2016,J5982*$P$5,B5982=2017,J5982*$P$6,B5982=2018,J5982*$P$7,B5982=2019,J5982*$P$8,B5982=2020,J5982*$P$9,B5982=2021,J5982*$P$10,B5982=2022,J5982*$P$11),"")</f>
        <v>28787.336403389534</v>
      </c>
      <c r="L5982" s="3">
        <f t="shared" si="94"/>
        <v>54482.336403389534</v>
      </c>
    </row>
    <row r="5983" spans="1:12">
      <c r="A5983">
        <v>4828800</v>
      </c>
      <c r="B5983">
        <v>2019</v>
      </c>
      <c r="D5983" t="s">
        <v>2118</v>
      </c>
      <c r="E5983" t="s">
        <v>2119</v>
      </c>
      <c r="F5983" t="s">
        <v>4101</v>
      </c>
      <c r="G5983" t="s">
        <v>2120</v>
      </c>
      <c r="H5983" s="5">
        <v>25328</v>
      </c>
      <c r="I5983">
        <f>IFERROR(VLOOKUP(G5983,'NCES Match'!$A$2:$B$1307,2,FALSE),"")</f>
        <v>4828800</v>
      </c>
      <c r="J5983" cm="1">
        <f t="array" ref="J5983">IFERROR(_xlfn.IFS(B5983=2015,H5983/$O$13,B5983=2016,H5983/$O$14,B5983=2017,H5983/$O$15,B5983=2018,H5983/$O$16,B5983=2019,H5983/$O$17,B5983=2020,H5983/$O$18,B5983=2021,H5983/$O$19,B5983=2022,H5983/$O$20),"")</f>
        <v>1.603718371487869E-5</v>
      </c>
      <c r="K5983" s="3" cm="1">
        <f t="array" ref="K5983">IFERROR(_xlfn.IFS(B5983=2015,J5983*$P$4,B5983=2016,J5983*$P$5,B5983=2017,J5983*$P$6,B5983=2018,J5983*$P$7,B5983=2019,J5983*$P$8,B5983=2020,J5983*$P$9,B5983=2021,J5983*$P$10,B5983=2022,J5983*$P$11),"")</f>
        <v>27871.438047711566</v>
      </c>
      <c r="L5983" s="3">
        <f t="shared" si="94"/>
        <v>53199.438047711563</v>
      </c>
    </row>
    <row r="5984" spans="1:12">
      <c r="A5984">
        <v>4828800</v>
      </c>
      <c r="B5984">
        <v>2020</v>
      </c>
      <c r="D5984" t="s">
        <v>2118</v>
      </c>
      <c r="E5984" t="s">
        <v>2119</v>
      </c>
      <c r="F5984" t="s">
        <v>4230</v>
      </c>
      <c r="G5984" t="s">
        <v>2120</v>
      </c>
      <c r="H5984" s="5">
        <v>28738</v>
      </c>
      <c r="I5984">
        <f>IFERROR(VLOOKUP(G5984,'NCES Match'!$A$2:$B$1307,2,FALSE),"")</f>
        <v>4828800</v>
      </c>
      <c r="J5984" cm="1">
        <f t="array" ref="J5984">IFERROR(_xlfn.IFS(B5984=2015,H5984/$O$13,B5984=2016,H5984/$O$14,B5984=2017,H5984/$O$15,B5984=2018,H5984/$O$16,B5984=2019,H5984/$O$17,B5984=2020,H5984/$O$18,B5984=2021,H5984/$O$19,B5984=2022,H5984/$O$20),"")</f>
        <v>1.5573339537148914E-5</v>
      </c>
      <c r="K5984" s="3" cm="1">
        <f t="array" ref="K5984">IFERROR(_xlfn.IFS(B5984=2015,J5984*$P$4,B5984=2016,J5984*$P$5,B5984=2017,J5984*$P$6,B5984=2018,J5984*$P$7,B5984=2019,J5984*$P$8,B5984=2020,J5984*$P$9,B5984=2021,J5984*$P$10,B5984=2022,J5984*$P$11),"")</f>
        <v>32828.643583260709</v>
      </c>
      <c r="L5984" s="3">
        <f t="shared" si="94"/>
        <v>61566.643583260709</v>
      </c>
    </row>
    <row r="5985" spans="1:12">
      <c r="A5985">
        <v>4828800</v>
      </c>
      <c r="B5985">
        <v>2021</v>
      </c>
      <c r="D5985" t="s">
        <v>2118</v>
      </c>
      <c r="E5985" t="s">
        <v>2119</v>
      </c>
      <c r="F5985" t="s">
        <v>4230</v>
      </c>
      <c r="G5985" t="s">
        <v>2120</v>
      </c>
      <c r="H5985" s="5">
        <v>35678.97</v>
      </c>
      <c r="I5985">
        <f>IFERROR(VLOOKUP(G5985,'NCES Match'!$A$2:$B$1307,2,FALSE),"")</f>
        <v>4828800</v>
      </c>
      <c r="J5985" cm="1">
        <f t="array" ref="J5985">IFERROR(_xlfn.IFS(B5985=2015,H5985/$O$13,B5985=2016,H5985/$O$14,B5985=2017,H5985/$O$15,B5985=2018,H5985/$O$16,B5985=2019,H5985/$O$17,B5985=2020,H5985/$O$18,B5985=2021,H5985/$O$19,B5985=2022,H5985/$O$20),"")</f>
        <v>1.8254895807599799E-5</v>
      </c>
      <c r="K5985" s="3" cm="1">
        <f t="array" ref="K5985">IFERROR(_xlfn.IFS(B5985=2015,J5985*$P$4,B5985=2016,J5985*$P$5,B5985=2017,J5985*$P$6,B5985=2018,J5985*$P$7,B5985=2019,J5985*$P$8,B5985=2020,J5985*$P$9,B5985=2021,J5985*$P$10,B5985=2022,J5985*$P$11),"")</f>
        <v>39075.577334329646</v>
      </c>
      <c r="L5985" s="3">
        <f t="shared" si="94"/>
        <v>74754.547334329647</v>
      </c>
    </row>
    <row r="5986" spans="1:12">
      <c r="A5986">
        <v>4828800</v>
      </c>
      <c r="B5986">
        <v>2022</v>
      </c>
      <c r="D5986" t="s">
        <v>2118</v>
      </c>
      <c r="E5986" t="s">
        <v>2119</v>
      </c>
      <c r="F5986" t="s">
        <v>4101</v>
      </c>
      <c r="G5986" t="s">
        <v>2120</v>
      </c>
      <c r="H5986" s="5">
        <v>52375.05</v>
      </c>
      <c r="I5986">
        <f>IFERROR(VLOOKUP(G5986,'NCES Match'!$A$2:$B$1307,2,FALSE),"")</f>
        <v>4828800</v>
      </c>
      <c r="J5986" cm="1">
        <f t="array" ref="J5986">IFERROR(_xlfn.IFS(B5986=2015,H5986/$O$13,B5986=2016,H5986/$O$14,B5986=2017,H5986/$O$15,B5986=2018,H5986/$O$16,B5986=2019,H5986/$O$17,B5986=2020,H5986/$O$18,B5986=2021,H5986/$O$19,B5986=2022,H5986/$O$20),"")</f>
        <v>2.3004726873625761E-5</v>
      </c>
      <c r="K5986" s="3" cm="1">
        <f t="array" ref="K5986">IFERROR(_xlfn.IFS(B5986=2015,J5986*$P$4,B5986=2016,J5986*$P$5,B5986=2017,J5986*$P$6,B5986=2018,J5986*$P$7,B5986=2019,J5986*$P$8,B5986=2020,J5986*$P$9,B5986=2021,J5986*$P$10,B5986=2022,J5986*$P$11),"")</f>
        <v>49540.288380024584</v>
      </c>
      <c r="L5986" s="3">
        <f t="shared" si="94"/>
        <v>101915.33838002459</v>
      </c>
    </row>
    <row r="5987" spans="1:12">
      <c r="A5987">
        <v>4828800</v>
      </c>
      <c r="B5987">
        <v>2023</v>
      </c>
      <c r="D5987" t="s">
        <v>2118</v>
      </c>
      <c r="E5987" t="s">
        <v>2119</v>
      </c>
      <c r="F5987" t="s">
        <v>4101</v>
      </c>
      <c r="G5987" t="s">
        <v>2120</v>
      </c>
      <c r="H5987" s="5">
        <v>44123.59</v>
      </c>
      <c r="I5987">
        <f>IFERROR(VLOOKUP(G5987,'NCES Match'!$A$2:$B$1307,2,FALSE),"")</f>
        <v>4828800</v>
      </c>
      <c r="J5987" t="str" cm="1">
        <f t="array" ref="J5987">IFERROR(_xlfn.IFS(B5987=2015,H5987/$O$13,B5987=2016,H5987/$O$14,B5987=2017,H5987/$O$15,B5987=2018,H5987/$O$16,B5987=2019,H5987/$O$17,B5987=2020,H5987/$O$18,B5987=2021,H5987/$O$19,B5987=2022,H5987/$O$20),"")</f>
        <v/>
      </c>
      <c r="K5987" s="3" t="str" cm="1">
        <f t="array" ref="K5987">IFERROR(_xlfn.IFS(B5987=2015,J5987*$P$4,B5987=2016,J5987*$P$5,B5987=2017,J5987*$P$6,B5987=2018,J5987*$P$7,B5987=2019,J5987*$P$8,B5987=2020,J5987*$P$9,B5987=2021,J5987*$P$10,B5987=2022,J5987*$P$11),"")</f>
        <v/>
      </c>
      <c r="L5987" s="3">
        <f t="shared" si="94"/>
        <v>44123.59</v>
      </c>
    </row>
    <row r="5988" spans="1:12">
      <c r="A5988">
        <v>4831620</v>
      </c>
      <c r="B5988">
        <v>2015</v>
      </c>
      <c r="C5988" t="s">
        <v>381</v>
      </c>
      <c r="D5988" t="s">
        <v>2309</v>
      </c>
      <c r="E5988" t="s">
        <v>2310</v>
      </c>
      <c r="G5988" t="s">
        <v>2311</v>
      </c>
      <c r="H5988" s="5">
        <v>23602.81</v>
      </c>
      <c r="I5988">
        <f>IFERROR(VLOOKUP(G5988,'NCES Match'!$A$2:$B$1307,2,FALSE),"")</f>
        <v>4831620</v>
      </c>
      <c r="J5988" cm="1">
        <f t="array" ref="J5988">IFERROR(_xlfn.IFS(B5988=2015,H5988/$O$13,B5988=2016,H5988/$O$14,B5988=2017,H5988/$O$15,B5988=2018,H5988/$O$16,B5988=2019,H5988/$O$17,B5988=2020,H5988/$O$18,B5988=2021,H5988/$O$19,B5988=2022,H5988/$O$20),"")</f>
        <v>1.8490530027745537E-5</v>
      </c>
      <c r="K5988" s="3" cm="1">
        <f t="array" ref="K5988">IFERROR(_xlfn.IFS(B5988=2015,J5988*$P$4,B5988=2016,J5988*$P$5,B5988=2017,J5988*$P$6,B5988=2018,J5988*$P$7,B5988=2019,J5988*$P$8,B5988=2020,J5988*$P$9,B5988=2021,J5988*$P$10,B5988=2022,J5988*$P$11),"")</f>
        <v>29427.363976780951</v>
      </c>
      <c r="L5988" s="3">
        <f t="shared" si="94"/>
        <v>53030.173976780949</v>
      </c>
    </row>
    <row r="5989" spans="1:12">
      <c r="A5989">
        <v>4831620</v>
      </c>
      <c r="B5989">
        <v>2016</v>
      </c>
      <c r="C5989" t="s">
        <v>4102</v>
      </c>
      <c r="D5989" t="s">
        <v>2309</v>
      </c>
      <c r="E5989" t="s">
        <v>2310</v>
      </c>
      <c r="F5989" t="s">
        <v>4101</v>
      </c>
      <c r="G5989" t="s">
        <v>2311</v>
      </c>
      <c r="H5989" s="5">
        <v>21564</v>
      </c>
      <c r="I5989">
        <f>IFERROR(VLOOKUP(G5989,'NCES Match'!$A$2:$B$1307,2,FALSE),"")</f>
        <v>4831620</v>
      </c>
      <c r="J5989" cm="1">
        <f t="array" ref="J5989">IFERROR(_xlfn.IFS(B5989=2015,H5989/$O$13,B5989=2016,H5989/$O$14,B5989=2017,H5989/$O$15,B5989=2018,H5989/$O$16,B5989=2019,H5989/$O$17,B5989=2020,H5989/$O$18,B5989=2021,H5989/$O$19,B5989=2022,H5989/$O$20),"")</f>
        <v>1.5436954022268031E-5</v>
      </c>
      <c r="K5989" s="3" cm="1">
        <f t="array" ref="K5989">IFERROR(_xlfn.IFS(B5989=2015,J5989*$P$4,B5989=2016,J5989*$P$5,B5989=2017,J5989*$P$6,B5989=2018,J5989*$P$7,B5989=2019,J5989*$P$8,B5989=2020,J5989*$P$9,B5989=2021,J5989*$P$10,B5989=2022,J5989*$P$11),"")</f>
        <v>25866.6425336516</v>
      </c>
      <c r="L5989" s="3">
        <f t="shared" si="94"/>
        <v>47430.642533651597</v>
      </c>
    </row>
    <row r="5990" spans="1:12">
      <c r="A5990">
        <v>4831620</v>
      </c>
      <c r="B5990">
        <v>2017</v>
      </c>
      <c r="D5990" t="s">
        <v>2309</v>
      </c>
      <c r="E5990" t="s">
        <v>2310</v>
      </c>
      <c r="F5990" t="s">
        <v>4101</v>
      </c>
      <c r="G5990" t="s">
        <v>2311</v>
      </c>
      <c r="H5990" s="5">
        <v>23408</v>
      </c>
      <c r="I5990">
        <f>IFERROR(VLOOKUP(G5990,'NCES Match'!$A$2:$B$1307,2,FALSE),"")</f>
        <v>4831620</v>
      </c>
      <c r="J5990" cm="1">
        <f t="array" ref="J5990">IFERROR(_xlfn.IFS(B5990=2015,H5990/$O$13,B5990=2016,H5990/$O$14,B5990=2017,H5990/$O$15,B5990=2018,H5990/$O$16,B5990=2019,H5990/$O$17,B5990=2020,H5990/$O$18,B5990=2021,H5990/$O$19,B5990=2022,H5990/$O$20),"")</f>
        <v>1.6138382649017005E-5</v>
      </c>
      <c r="K5990" s="3" cm="1">
        <f t="array" ref="K5990">IFERROR(_xlfn.IFS(B5990=2015,J5990*$P$4,B5990=2016,J5990*$P$5,B5990=2017,J5990*$P$6,B5990=2018,J5990*$P$7,B5990=2019,J5990*$P$8,B5990=2020,J5990*$P$9,B5990=2021,J5990*$P$10,B5990=2022,J5990*$P$11),"")</f>
        <v>27406.973184295719</v>
      </c>
      <c r="L5990" s="3">
        <f t="shared" si="94"/>
        <v>50814.973184295719</v>
      </c>
    </row>
    <row r="5991" spans="1:12">
      <c r="A5991">
        <v>4831620</v>
      </c>
      <c r="B5991">
        <v>2018</v>
      </c>
      <c r="D5991" t="s">
        <v>2309</v>
      </c>
      <c r="E5991" t="s">
        <v>2310</v>
      </c>
      <c r="F5991" t="s">
        <v>4101</v>
      </c>
      <c r="G5991" t="s">
        <v>2311</v>
      </c>
      <c r="H5991" s="5">
        <v>28955</v>
      </c>
      <c r="I5991">
        <f>IFERROR(VLOOKUP(G5991,'NCES Match'!$A$2:$B$1307,2,FALSE),"")</f>
        <v>4831620</v>
      </c>
      <c r="J5991" cm="1">
        <f t="array" ref="J5991">IFERROR(_xlfn.IFS(B5991=2015,H5991/$O$13,B5991=2016,H5991/$O$14,B5991=2017,H5991/$O$15,B5991=2018,H5991/$O$16,B5991=2019,H5991/$O$17,B5991=2020,H5991/$O$18,B5991=2021,H5991/$O$19,B5991=2022,H5991/$O$20),"")</f>
        <v>1.8894841065814348E-5</v>
      </c>
      <c r="K5991" s="3" cm="1">
        <f t="array" ref="K5991">IFERROR(_xlfn.IFS(B5991=2015,J5991*$P$4,B5991=2016,J5991*$P$5,B5991=2017,J5991*$P$6,B5991=2018,J5991*$P$7,B5991=2019,J5991*$P$8,B5991=2020,J5991*$P$9,B5991=2021,J5991*$P$10,B5991=2022,J5991*$P$11),"")</f>
        <v>32439.670191093363</v>
      </c>
      <c r="L5991" s="3">
        <f t="shared" si="94"/>
        <v>61394.670191093363</v>
      </c>
    </row>
    <row r="5992" spans="1:12">
      <c r="A5992">
        <v>4831620</v>
      </c>
      <c r="B5992">
        <v>2019</v>
      </c>
      <c r="D5992" t="s">
        <v>2309</v>
      </c>
      <c r="E5992" t="s">
        <v>2310</v>
      </c>
      <c r="F5992" t="s">
        <v>4101</v>
      </c>
      <c r="G5992" t="s">
        <v>2311</v>
      </c>
      <c r="H5992" s="5">
        <v>28449</v>
      </c>
      <c r="I5992">
        <f>IFERROR(VLOOKUP(G5992,'NCES Match'!$A$2:$B$1307,2,FALSE),"")</f>
        <v>4831620</v>
      </c>
      <c r="J5992" cm="1">
        <f t="array" ref="J5992">IFERROR(_xlfn.IFS(B5992=2015,H5992/$O$13,B5992=2016,H5992/$O$14,B5992=2017,H5992/$O$15,B5992=2018,H5992/$O$16,B5992=2019,H5992/$O$17,B5992=2020,H5992/$O$18,B5992=2021,H5992/$O$19,B5992=2022,H5992/$O$20),"")</f>
        <v>1.8013338578039474E-5</v>
      </c>
      <c r="K5992" s="3" cm="1">
        <f t="array" ref="K5992">IFERROR(_xlfn.IFS(B5992=2015,J5992*$P$4,B5992=2016,J5992*$P$5,B5992=2017,J5992*$P$6,B5992=2018,J5992*$P$7,B5992=2019,J5992*$P$8,B5992=2020,J5992*$P$9,B5992=2021,J5992*$P$10,B5992=2022,J5992*$P$11),"")</f>
        <v>31305.848903164337</v>
      </c>
      <c r="L5992" s="3">
        <f t="shared" si="94"/>
        <v>59754.84890316434</v>
      </c>
    </row>
    <row r="5993" spans="1:12">
      <c r="A5993">
        <v>4831620</v>
      </c>
      <c r="B5993">
        <v>2020</v>
      </c>
      <c r="D5993" t="s">
        <v>2309</v>
      </c>
      <c r="E5993" t="s">
        <v>2310</v>
      </c>
      <c r="F5993" t="s">
        <v>4230</v>
      </c>
      <c r="G5993" t="s">
        <v>2311</v>
      </c>
      <c r="H5993" s="5">
        <v>36090</v>
      </c>
      <c r="I5993">
        <f>IFERROR(VLOOKUP(G5993,'NCES Match'!$A$2:$B$1307,2,FALSE),"")</f>
        <v>4831620</v>
      </c>
      <c r="J5993" cm="1">
        <f t="array" ref="J5993">IFERROR(_xlfn.IFS(B5993=2015,H5993/$O$13,B5993=2016,H5993/$O$14,B5993=2017,H5993/$O$15,B5993=2018,H5993/$O$16,B5993=2019,H5993/$O$17,B5993=2020,H5993/$O$18,B5993=2021,H5993/$O$19,B5993=2022,H5993/$O$20),"")</f>
        <v>1.9557443938190004E-5</v>
      </c>
      <c r="K5993" s="3" cm="1">
        <f t="array" ref="K5993">IFERROR(_xlfn.IFS(B5993=2015,J5993*$P$4,B5993=2016,J5993*$P$5,B5993=2017,J5993*$P$6,B5993=2018,J5993*$P$7,B5993=2019,J5993*$P$8,B5993=2020,J5993*$P$9,B5993=2021,J5993*$P$10,B5993=2022,J5993*$P$11),"")</f>
        <v>41227.146875909217</v>
      </c>
      <c r="L5993" s="3">
        <f t="shared" si="94"/>
        <v>77317.146875909209</v>
      </c>
    </row>
    <row r="5994" spans="1:12">
      <c r="A5994">
        <v>4831620</v>
      </c>
      <c r="B5994">
        <v>2021</v>
      </c>
      <c r="D5994" t="s">
        <v>2309</v>
      </c>
      <c r="E5994" t="s">
        <v>2310</v>
      </c>
      <c r="F5994" t="s">
        <v>4101</v>
      </c>
      <c r="G5994" t="s">
        <v>2311</v>
      </c>
      <c r="H5994" s="5">
        <v>47444.37</v>
      </c>
      <c r="I5994">
        <f>IFERROR(VLOOKUP(G5994,'NCES Match'!$A$2:$B$1307,2,FALSE),"")</f>
        <v>4831620</v>
      </c>
      <c r="J5994" cm="1">
        <f t="array" ref="J5994">IFERROR(_xlfn.IFS(B5994=2015,H5994/$O$13,B5994=2016,H5994/$O$14,B5994=2017,H5994/$O$15,B5994=2018,H5994/$O$16,B5994=2019,H5994/$O$17,B5994=2020,H5994/$O$18,B5994=2021,H5994/$O$19,B5994=2022,H5994/$O$20),"")</f>
        <v>2.4274580544427535E-5</v>
      </c>
      <c r="K5994" s="3" cm="1">
        <f t="array" ref="K5994">IFERROR(_xlfn.IFS(B5994=2015,J5994*$P$4,B5994=2016,J5994*$P$5,B5994=2017,J5994*$P$6,B5994=2018,J5994*$P$7,B5994=2019,J5994*$P$8,B5994=2020,J5994*$P$9,B5994=2021,J5994*$P$10,B5994=2022,J5994*$P$11),"")</f>
        <v>51961.033320568094</v>
      </c>
      <c r="L5994" s="3">
        <f t="shared" si="94"/>
        <v>99405.40332056809</v>
      </c>
    </row>
    <row r="5995" spans="1:12">
      <c r="A5995">
        <v>4831620</v>
      </c>
      <c r="B5995">
        <v>2022</v>
      </c>
      <c r="D5995" t="s">
        <v>2309</v>
      </c>
      <c r="E5995" t="s">
        <v>2310</v>
      </c>
      <c r="F5995" t="s">
        <v>4101</v>
      </c>
      <c r="G5995" t="s">
        <v>2311</v>
      </c>
      <c r="H5995" s="5">
        <v>79999.28</v>
      </c>
      <c r="I5995">
        <f>IFERROR(VLOOKUP(G5995,'NCES Match'!$A$2:$B$1307,2,FALSE),"")</f>
        <v>4831620</v>
      </c>
      <c r="J5995" cm="1">
        <f t="array" ref="J5995">IFERROR(_xlfn.IFS(B5995=2015,H5995/$O$13,B5995=2016,H5995/$O$14,B5995=2017,H5995/$O$15,B5995=2018,H5995/$O$16,B5995=2019,H5995/$O$17,B5995=2020,H5995/$O$18,B5995=2021,H5995/$O$19,B5995=2022,H5995/$O$20),"")</f>
        <v>3.5138135170977623E-5</v>
      </c>
      <c r="K5995" s="3" cm="1">
        <f t="array" ref="K5995">IFERROR(_xlfn.IFS(B5995=2015,J5995*$P$4,B5995=2016,J5995*$P$5,B5995=2017,J5995*$P$6,B5995=2018,J5995*$P$7,B5995=2019,J5995*$P$8,B5995=2020,J5995*$P$9,B5995=2021,J5995*$P$10,B5995=2022,J5995*$P$11),"")</f>
        <v>75669.376953231214</v>
      </c>
      <c r="L5995" s="3">
        <f t="shared" si="94"/>
        <v>155668.6569532312</v>
      </c>
    </row>
    <row r="5996" spans="1:12">
      <c r="A5996">
        <v>4831620</v>
      </c>
      <c r="B5996">
        <v>2023</v>
      </c>
      <c r="D5996" t="s">
        <v>2309</v>
      </c>
      <c r="E5996" t="s">
        <v>2310</v>
      </c>
      <c r="F5996" t="s">
        <v>4101</v>
      </c>
      <c r="G5996" t="s">
        <v>2311</v>
      </c>
      <c r="H5996" s="5">
        <v>105977.35</v>
      </c>
      <c r="I5996">
        <f>IFERROR(VLOOKUP(G5996,'NCES Match'!$A$2:$B$1307,2,FALSE),"")</f>
        <v>4831620</v>
      </c>
      <c r="J5996" t="str" cm="1">
        <f t="array" ref="J5996">IFERROR(_xlfn.IFS(B5996=2015,H5996/$O$13,B5996=2016,H5996/$O$14,B5996=2017,H5996/$O$15,B5996=2018,H5996/$O$16,B5996=2019,H5996/$O$17,B5996=2020,H5996/$O$18,B5996=2021,H5996/$O$19,B5996=2022,H5996/$O$20),"")</f>
        <v/>
      </c>
      <c r="K5996" s="3" t="str" cm="1">
        <f t="array" ref="K5996">IFERROR(_xlfn.IFS(B5996=2015,J5996*$P$4,B5996=2016,J5996*$P$5,B5996=2017,J5996*$P$6,B5996=2018,J5996*$P$7,B5996=2019,J5996*$P$8,B5996=2020,J5996*$P$9,B5996=2021,J5996*$P$10,B5996=2022,J5996*$P$11),"")</f>
        <v/>
      </c>
      <c r="L5996" s="3">
        <f t="shared" si="94"/>
        <v>105977.35</v>
      </c>
    </row>
    <row r="5997" spans="1:12">
      <c r="A5997">
        <v>4845720</v>
      </c>
      <c r="B5997">
        <v>2015</v>
      </c>
      <c r="C5997" t="s">
        <v>381</v>
      </c>
      <c r="D5997" t="s">
        <v>3435</v>
      </c>
      <c r="E5997" t="s">
        <v>3436</v>
      </c>
      <c r="G5997" t="s">
        <v>3437</v>
      </c>
      <c r="H5997" s="5">
        <v>223317.61</v>
      </c>
      <c r="I5997">
        <f>IFERROR(VLOOKUP(G5997,'NCES Match'!$A$2:$B$1307,2,FALSE),"")</f>
        <v>4845720</v>
      </c>
      <c r="J5997" cm="1">
        <f t="array" ref="J5997">IFERROR(_xlfn.IFS(B5997=2015,H5997/$O$13,B5997=2016,H5997/$O$14,B5997=2017,H5997/$O$15,B5997=2018,H5997/$O$16,B5997=2019,H5997/$O$17,B5997=2020,H5997/$O$18,B5997=2021,H5997/$O$19,B5997=2022,H5997/$O$20),"")</f>
        <v>1.749478546592277E-4</v>
      </c>
      <c r="K5997" s="3" cm="1">
        <f t="array" ref="K5997">IFERROR(_xlfn.IFS(B5997=2015,J5997*$P$4,B5997=2016,J5997*$P$5,B5997=2017,J5997*$P$6,B5997=2018,J5997*$P$7,B5997=2019,J5997*$P$8,B5997=2020,J5997*$P$9,B5997=2021,J5997*$P$10,B5997=2022,J5997*$P$11),"")</f>
        <v>278426.5344632616</v>
      </c>
      <c r="L5997" s="3">
        <f t="shared" si="94"/>
        <v>501744.14446326159</v>
      </c>
    </row>
    <row r="5998" spans="1:12">
      <c r="A5998">
        <v>4845720</v>
      </c>
      <c r="B5998">
        <v>2016</v>
      </c>
      <c r="C5998" t="s">
        <v>4102</v>
      </c>
      <c r="D5998" t="s">
        <v>3435</v>
      </c>
      <c r="E5998" t="s">
        <v>3436</v>
      </c>
      <c r="F5998" t="s">
        <v>4101</v>
      </c>
      <c r="G5998" t="s">
        <v>3437</v>
      </c>
      <c r="H5998" s="5">
        <v>232273</v>
      </c>
      <c r="I5998">
        <f>IFERROR(VLOOKUP(G5998,'NCES Match'!$A$2:$B$1307,2,FALSE),"")</f>
        <v>4845720</v>
      </c>
      <c r="J5998" cm="1">
        <f t="array" ref="J5998">IFERROR(_xlfn.IFS(B5998=2015,H5998/$O$13,B5998=2016,H5998/$O$14,B5998=2017,H5998/$O$15,B5998=2018,H5998/$O$16,B5998=2019,H5998/$O$17,B5998=2020,H5998/$O$18,B5998=2021,H5998/$O$19,B5998=2022,H5998/$O$20),"")</f>
        <v>1.6627655451744865E-4</v>
      </c>
      <c r="K5998" s="3" cm="1">
        <f t="array" ref="K5998">IFERROR(_xlfn.IFS(B5998=2015,J5998*$P$4,B5998=2016,J5998*$P$5,B5998=2017,J5998*$P$6,B5998=2018,J5998*$P$7,B5998=2019,J5998*$P$8,B5998=2020,J5998*$P$9,B5998=2021,J5998*$P$10,B5998=2022,J5998*$P$11),"")</f>
        <v>278618.19055921253</v>
      </c>
      <c r="L5998" s="3">
        <f t="shared" si="94"/>
        <v>510891.19055921253</v>
      </c>
    </row>
    <row r="5999" spans="1:12">
      <c r="A5999">
        <v>4845720</v>
      </c>
      <c r="B5999">
        <v>2017</v>
      </c>
      <c r="D5999" t="s">
        <v>3435</v>
      </c>
      <c r="E5999" t="s">
        <v>3436</v>
      </c>
      <c r="F5999" t="s">
        <v>4101</v>
      </c>
      <c r="G5999" t="s">
        <v>3437</v>
      </c>
      <c r="H5999" s="5">
        <v>226104</v>
      </c>
      <c r="I5999">
        <f>IFERROR(VLOOKUP(G5999,'NCES Match'!$A$2:$B$1307,2,FALSE),"")</f>
        <v>4845720</v>
      </c>
      <c r="J5999" cm="1">
        <f t="array" ref="J5999">IFERROR(_xlfn.IFS(B5999=2015,H5999/$O$13,B5999=2016,H5999/$O$14,B5999=2017,H5999/$O$15,B5999=2018,H5999/$O$16,B5999=2019,H5999/$O$17,B5999=2020,H5999/$O$18,B5999=2021,H5999/$O$19,B5999=2022,H5999/$O$20),"")</f>
        <v>1.5588486288761709E-4</v>
      </c>
      <c r="K5999" s="3" cm="1">
        <f t="array" ref="K5999">IFERROR(_xlfn.IFS(B5999=2015,J5999*$P$4,B5999=2016,J5999*$P$5,B5999=2017,J5999*$P$6,B5999=2018,J5999*$P$7,B5999=2019,J5999*$P$8,B5999=2020,J5999*$P$9,B5999=2021,J5999*$P$10,B5999=2022,J5999*$P$11),"")</f>
        <v>264731.12888166436</v>
      </c>
      <c r="L5999" s="3">
        <f t="shared" si="94"/>
        <v>490835.12888166436</v>
      </c>
    </row>
    <row r="6000" spans="1:12">
      <c r="A6000">
        <v>4845720</v>
      </c>
      <c r="B6000">
        <v>2018</v>
      </c>
      <c r="D6000" t="s">
        <v>3435</v>
      </c>
      <c r="E6000" t="s">
        <v>3436</v>
      </c>
      <c r="F6000" t="s">
        <v>4101</v>
      </c>
      <c r="G6000" t="s">
        <v>3437</v>
      </c>
      <c r="H6000" s="5">
        <v>230650</v>
      </c>
      <c r="I6000">
        <f>IFERROR(VLOOKUP(G6000,'NCES Match'!$A$2:$B$1307,2,FALSE),"")</f>
        <v>4845720</v>
      </c>
      <c r="J6000" cm="1">
        <f t="array" ref="J6000">IFERROR(_xlfn.IFS(B6000=2015,H6000/$O$13,B6000=2016,H6000/$O$14,B6000=2017,H6000/$O$15,B6000=2018,H6000/$O$16,B6000=2019,H6000/$O$17,B6000=2020,H6000/$O$18,B6000=2021,H6000/$O$19,B6000=2022,H6000/$O$20),"")</f>
        <v>1.5051269527991984E-4</v>
      </c>
      <c r="K6000" s="3" cm="1">
        <f t="array" ref="K6000">IFERROR(_xlfn.IFS(B6000=2015,J6000*$P$4,B6000=2016,J6000*$P$5,B6000=2017,J6000*$P$6,B6000=2018,J6000*$P$7,B6000=2019,J6000*$P$8,B6000=2020,J6000*$P$9,B6000=2021,J6000*$P$10,B6000=2022,J6000*$P$11),"")</f>
        <v>258408.21721898406</v>
      </c>
      <c r="L6000" s="3">
        <f t="shared" si="94"/>
        <v>489058.21721898403</v>
      </c>
    </row>
    <row r="6001" spans="1:12">
      <c r="A6001">
        <v>4845720</v>
      </c>
      <c r="B6001">
        <v>2019</v>
      </c>
      <c r="D6001" t="s">
        <v>3435</v>
      </c>
      <c r="E6001" t="s">
        <v>3436</v>
      </c>
      <c r="F6001" t="s">
        <v>4101</v>
      </c>
      <c r="G6001" t="s">
        <v>3437</v>
      </c>
      <c r="H6001" s="5">
        <v>266534</v>
      </c>
      <c r="I6001">
        <f>IFERROR(VLOOKUP(G6001,'NCES Match'!$A$2:$B$1307,2,FALSE),"")</f>
        <v>4845720</v>
      </c>
      <c r="J6001" cm="1">
        <f t="array" ref="J6001">IFERROR(_xlfn.IFS(B6001=2015,H6001/$O$13,B6001=2016,H6001/$O$14,B6001=2017,H6001/$O$15,B6001=2018,H6001/$O$16,B6001=2019,H6001/$O$17,B6001=2020,H6001/$O$18,B6001=2021,H6001/$O$19,B6001=2022,H6001/$O$20),"")</f>
        <v>1.6876400522194713E-4</v>
      </c>
      <c r="K6001" s="3" cm="1">
        <f t="array" ref="K6001">IFERROR(_xlfn.IFS(B6001=2015,J6001*$P$4,B6001=2016,J6001*$P$5,B6001=2017,J6001*$P$6,B6001=2018,J6001*$P$7,B6001=2019,J6001*$P$8,B6001=2020,J6001*$P$9,B6001=2021,J6001*$P$10,B6001=2022,J6001*$P$11),"")</f>
        <v>293299.34730767354</v>
      </c>
      <c r="L6001" s="3">
        <f t="shared" si="94"/>
        <v>559833.34730767354</v>
      </c>
    </row>
    <row r="6002" spans="1:12">
      <c r="A6002">
        <v>4845720</v>
      </c>
      <c r="B6002">
        <v>2020</v>
      </c>
      <c r="D6002" t="s">
        <v>3435</v>
      </c>
      <c r="E6002" t="s">
        <v>3436</v>
      </c>
      <c r="F6002" t="s">
        <v>4230</v>
      </c>
      <c r="G6002" t="s">
        <v>3437</v>
      </c>
      <c r="H6002" s="5">
        <v>277219</v>
      </c>
      <c r="I6002">
        <f>IFERROR(VLOOKUP(G6002,'NCES Match'!$A$2:$B$1307,2,FALSE),"")</f>
        <v>4845720</v>
      </c>
      <c r="J6002" cm="1">
        <f t="array" ref="J6002">IFERROR(_xlfn.IFS(B6002=2015,H6002/$O$13,B6002=2016,H6002/$O$14,B6002=2017,H6002/$O$15,B6002=2018,H6002/$O$16,B6002=2019,H6002/$O$17,B6002=2020,H6002/$O$18,B6002=2021,H6002/$O$19,B6002=2022,H6002/$O$20),"")</f>
        <v>1.5022707262679676E-4</v>
      </c>
      <c r="K6002" s="3" cm="1">
        <f t="array" ref="K6002">IFERROR(_xlfn.IFS(B6002=2015,J6002*$P$4,B6002=2016,J6002*$P$5,B6002=2017,J6002*$P$6,B6002=2018,J6002*$P$7,B6002=2019,J6002*$P$8,B6002=2020,J6002*$P$9,B6002=2021,J6002*$P$10,B6002=2022,J6002*$P$11),"")</f>
        <v>316679.09198649699</v>
      </c>
      <c r="L6002" s="3">
        <f t="shared" si="94"/>
        <v>593898.09198649693</v>
      </c>
    </row>
    <row r="6003" spans="1:12">
      <c r="A6003">
        <v>4845720</v>
      </c>
      <c r="B6003">
        <v>2021</v>
      </c>
      <c r="D6003" t="s">
        <v>3435</v>
      </c>
      <c r="E6003" t="s">
        <v>3436</v>
      </c>
      <c r="F6003" t="s">
        <v>4230</v>
      </c>
      <c r="G6003" t="s">
        <v>3437</v>
      </c>
      <c r="H6003" s="5">
        <v>284671.84999999998</v>
      </c>
      <c r="I6003">
        <f>IFERROR(VLOOKUP(G6003,'NCES Match'!$A$2:$B$1307,2,FALSE),"")</f>
        <v>4845720</v>
      </c>
      <c r="J6003" cm="1">
        <f t="array" ref="J6003">IFERROR(_xlfn.IFS(B6003=2015,H6003/$O$13,B6003=2016,H6003/$O$14,B6003=2017,H6003/$O$15,B6003=2018,H6003/$O$16,B6003=2019,H6003/$O$17,B6003=2020,H6003/$O$18,B6003=2021,H6003/$O$19,B6003=2022,H6003/$O$20),"")</f>
        <v>1.4565036381674354E-4</v>
      </c>
      <c r="K6003" s="3" cm="1">
        <f t="array" ref="K6003">IFERROR(_xlfn.IFS(B6003=2015,J6003*$P$4,B6003=2016,J6003*$P$5,B6003=2017,J6003*$P$6,B6003=2018,J6003*$P$7,B6003=2019,J6003*$P$8,B6003=2020,J6003*$P$9,B6003=2021,J6003*$P$10,B6003=2022,J6003*$P$11),"")</f>
        <v>311772.36589457846</v>
      </c>
      <c r="L6003" s="3">
        <f t="shared" si="94"/>
        <v>596444.21589457849</v>
      </c>
    </row>
    <row r="6004" spans="1:12">
      <c r="A6004">
        <v>4845720</v>
      </c>
      <c r="B6004">
        <v>2022</v>
      </c>
      <c r="D6004" t="s">
        <v>3435</v>
      </c>
      <c r="E6004" t="s">
        <v>3436</v>
      </c>
      <c r="F6004" t="s">
        <v>4101</v>
      </c>
      <c r="G6004" t="s">
        <v>3437</v>
      </c>
      <c r="H6004" s="5">
        <v>328482.01</v>
      </c>
      <c r="I6004">
        <f>IFERROR(VLOOKUP(G6004,'NCES Match'!$A$2:$B$1307,2,FALSE),"")</f>
        <v>4845720</v>
      </c>
      <c r="J6004" cm="1">
        <f t="array" ref="J6004">IFERROR(_xlfn.IFS(B6004=2015,H6004/$O$13,B6004=2016,H6004/$O$14,B6004=2017,H6004/$O$15,B6004=2018,H6004/$O$16,B6004=2019,H6004/$O$17,B6004=2020,H6004/$O$18,B6004=2021,H6004/$O$19,B6004=2022,H6004/$O$20),"")</f>
        <v>1.4427936437195964E-4</v>
      </c>
      <c r="K6004" s="3" cm="1">
        <f t="array" ref="K6004">IFERROR(_xlfn.IFS(B6004=2015,J6004*$P$4,B6004=2016,J6004*$P$5,B6004=2017,J6004*$P$6,B6004=2018,J6004*$P$7,B6004=2019,J6004*$P$8,B6004=2020,J6004*$P$9,B6004=2021,J6004*$P$10,B6004=2022,J6004*$P$11),"")</f>
        <v>310703.15929149697</v>
      </c>
      <c r="L6004" s="3">
        <f t="shared" si="94"/>
        <v>639185.16929149698</v>
      </c>
    </row>
    <row r="6005" spans="1:12">
      <c r="A6005">
        <v>4845720</v>
      </c>
      <c r="B6005">
        <v>2023</v>
      </c>
      <c r="D6005" t="s">
        <v>3435</v>
      </c>
      <c r="E6005" t="s">
        <v>3436</v>
      </c>
      <c r="F6005" t="s">
        <v>4101</v>
      </c>
      <c r="G6005" t="s">
        <v>3437</v>
      </c>
      <c r="H6005" s="5">
        <v>365016.29</v>
      </c>
      <c r="I6005">
        <f>IFERROR(VLOOKUP(G6005,'NCES Match'!$A$2:$B$1307,2,FALSE),"")</f>
        <v>4845720</v>
      </c>
      <c r="J6005" t="str" cm="1">
        <f t="array" ref="J6005">IFERROR(_xlfn.IFS(B6005=2015,H6005/$O$13,B6005=2016,H6005/$O$14,B6005=2017,H6005/$O$15,B6005=2018,H6005/$O$16,B6005=2019,H6005/$O$17,B6005=2020,H6005/$O$18,B6005=2021,H6005/$O$19,B6005=2022,H6005/$O$20),"")</f>
        <v/>
      </c>
      <c r="K6005" s="3" t="str" cm="1">
        <f t="array" ref="K6005">IFERROR(_xlfn.IFS(B6005=2015,J6005*$P$4,B6005=2016,J6005*$P$5,B6005=2017,J6005*$P$6,B6005=2018,J6005*$P$7,B6005=2019,J6005*$P$8,B6005=2020,J6005*$P$9,B6005=2021,J6005*$P$10,B6005=2022,J6005*$P$11),"")</f>
        <v/>
      </c>
      <c r="L6005" s="3">
        <f t="shared" si="94"/>
        <v>365016.29</v>
      </c>
    </row>
    <row r="6006" spans="1:12">
      <c r="A6006">
        <v>4808520</v>
      </c>
      <c r="B6006">
        <v>2015</v>
      </c>
      <c r="C6006" t="s">
        <v>381</v>
      </c>
      <c r="D6006" t="s">
        <v>475</v>
      </c>
      <c r="E6006" t="s">
        <v>476</v>
      </c>
      <c r="G6006" t="s">
        <v>477</v>
      </c>
      <c r="H6006" s="5">
        <v>24092.75</v>
      </c>
      <c r="I6006">
        <f>IFERROR(VLOOKUP(G6006,'NCES Match'!$A$2:$B$1307,2,FALSE),"")</f>
        <v>4808520</v>
      </c>
      <c r="J6006" cm="1">
        <f t="array" ref="J6006">IFERROR(_xlfn.IFS(B6006=2015,H6006/$O$13,B6006=2016,H6006/$O$14,B6006=2017,H6006/$O$15,B6006=2018,H6006/$O$16,B6006=2019,H6006/$O$17,B6006=2020,H6006/$O$18,B6006=2021,H6006/$O$19,B6006=2022,H6006/$O$20),"")</f>
        <v>1.8874350864408358E-5</v>
      </c>
      <c r="K6006" s="3" cm="1">
        <f t="array" ref="K6006">IFERROR(_xlfn.IFS(B6006=2015,J6006*$P$4,B6006=2016,J6006*$P$5,B6006=2017,J6006*$P$6,B6006=2018,J6006*$P$7,B6006=2019,J6006*$P$8,B6006=2020,J6006*$P$9,B6006=2021,J6006*$P$10,B6006=2022,J6006*$P$11),"")</f>
        <v>30038.208308739049</v>
      </c>
      <c r="L6006" s="3">
        <f t="shared" si="94"/>
        <v>54130.958308739049</v>
      </c>
    </row>
    <row r="6007" spans="1:12">
      <c r="A6007">
        <v>4808520</v>
      </c>
      <c r="B6007">
        <v>2016</v>
      </c>
      <c r="C6007" t="s">
        <v>4102</v>
      </c>
      <c r="D6007" t="s">
        <v>475</v>
      </c>
      <c r="E6007" t="s">
        <v>476</v>
      </c>
      <c r="F6007" t="s">
        <v>4101</v>
      </c>
      <c r="G6007" t="s">
        <v>477</v>
      </c>
      <c r="H6007" s="5">
        <v>28518</v>
      </c>
      <c r="I6007">
        <f>IFERROR(VLOOKUP(G6007,'NCES Match'!$A$2:$B$1307,2,FALSE),"")</f>
        <v>4808520</v>
      </c>
      <c r="J6007" cm="1">
        <f t="array" ref="J6007">IFERROR(_xlfn.IFS(B6007=2015,H6007/$O$13,B6007=2016,H6007/$O$14,B6007=2017,H6007/$O$15,B6007=2018,H6007/$O$16,B6007=2019,H6007/$O$17,B6007=2020,H6007/$O$18,B6007=2021,H6007/$O$19,B6007=2022,H6007/$O$20),"")</f>
        <v>2.0415092506355024E-5</v>
      </c>
      <c r="K6007" s="3" cm="1">
        <f t="array" ref="K6007">IFERROR(_xlfn.IFS(B6007=2015,J6007*$P$4,B6007=2016,J6007*$P$5,B6007=2017,J6007*$P$6,B6007=2018,J6007*$P$7,B6007=2019,J6007*$P$8,B6007=2020,J6007*$P$9,B6007=2021,J6007*$P$10,B6007=2022,J6007*$P$11),"")</f>
        <v>34208.166934459114</v>
      </c>
      <c r="L6007" s="3">
        <f t="shared" si="94"/>
        <v>62726.166934459114</v>
      </c>
    </row>
    <row r="6008" spans="1:12">
      <c r="A6008">
        <v>4808520</v>
      </c>
      <c r="B6008">
        <v>2017</v>
      </c>
      <c r="D6008" t="s">
        <v>475</v>
      </c>
      <c r="E6008" t="s">
        <v>476</v>
      </c>
      <c r="F6008" t="s">
        <v>4101</v>
      </c>
      <c r="G6008" t="s">
        <v>477</v>
      </c>
      <c r="H6008" s="5">
        <v>38016</v>
      </c>
      <c r="I6008">
        <f>IFERROR(VLOOKUP(G6008,'NCES Match'!$A$2:$B$1307,2,FALSE),"")</f>
        <v>4808520</v>
      </c>
      <c r="J6008" cm="1">
        <f t="array" ref="J6008">IFERROR(_xlfn.IFS(B6008=2015,H6008/$O$13,B6008=2016,H6008/$O$14,B6008=2017,H6008/$O$15,B6008=2018,H6008/$O$16,B6008=2019,H6008/$O$17,B6008=2020,H6008/$O$18,B6008=2021,H6008/$O$19,B6008=2022,H6008/$O$20),"")</f>
        <v>2.6209704151787015E-5</v>
      </c>
      <c r="K6008" s="3" cm="1">
        <f t="array" ref="K6008">IFERROR(_xlfn.IFS(B6008=2015,J6008*$P$4,B6008=2016,J6008*$P$5,B6008=2017,J6008*$P$6,B6008=2018,J6008*$P$7,B6008=2019,J6008*$P$8,B6008=2020,J6008*$P$9,B6008=2021,J6008*$P$10,B6008=2022,J6008*$P$11),"")</f>
        <v>44510.572991036657</v>
      </c>
      <c r="L6008" s="3">
        <f t="shared" si="94"/>
        <v>82526.572991036664</v>
      </c>
    </row>
    <row r="6009" spans="1:12">
      <c r="A6009">
        <v>4808520</v>
      </c>
      <c r="B6009">
        <v>2018</v>
      </c>
      <c r="D6009" t="s">
        <v>475</v>
      </c>
      <c r="E6009" t="s">
        <v>476</v>
      </c>
      <c r="F6009" t="s">
        <v>4101</v>
      </c>
      <c r="G6009" t="s">
        <v>477</v>
      </c>
      <c r="H6009" s="5">
        <v>44753</v>
      </c>
      <c r="I6009">
        <f>IFERROR(VLOOKUP(G6009,'NCES Match'!$A$2:$B$1307,2,FALSE),"")</f>
        <v>4808520</v>
      </c>
      <c r="J6009" cm="1">
        <f t="array" ref="J6009">IFERROR(_xlfn.IFS(B6009=2015,H6009/$O$13,B6009=2016,H6009/$O$14,B6009=2017,H6009/$O$15,B6009=2018,H6009/$O$16,B6009=2019,H6009/$O$17,B6009=2020,H6009/$O$18,B6009=2021,H6009/$O$19,B6009=2022,H6009/$O$20),"")</f>
        <v>2.9203965540265567E-5</v>
      </c>
      <c r="K6009" s="3" cm="1">
        <f t="array" ref="K6009">IFERROR(_xlfn.IFS(B6009=2015,J6009*$P$4,B6009=2016,J6009*$P$5,B6009=2017,J6009*$P$6,B6009=2018,J6009*$P$7,B6009=2019,J6009*$P$8,B6009=2020,J6009*$P$9,B6009=2021,J6009*$P$10,B6009=2022,J6009*$P$11),"")</f>
        <v>50138.924540217624</v>
      </c>
      <c r="L6009" s="3">
        <f t="shared" si="94"/>
        <v>94891.924540217617</v>
      </c>
    </row>
    <row r="6010" spans="1:12">
      <c r="A6010">
        <v>4808520</v>
      </c>
      <c r="B6010">
        <v>2019</v>
      </c>
      <c r="D6010" t="s">
        <v>475</v>
      </c>
      <c r="E6010" t="s">
        <v>476</v>
      </c>
      <c r="F6010" t="s">
        <v>4101</v>
      </c>
      <c r="G6010" t="s">
        <v>477</v>
      </c>
      <c r="H6010" s="5">
        <v>57112</v>
      </c>
      <c r="I6010">
        <f>IFERROR(VLOOKUP(G6010,'NCES Match'!$A$2:$B$1307,2,FALSE),"")</f>
        <v>4808520</v>
      </c>
      <c r="J6010" cm="1">
        <f t="array" ref="J6010">IFERROR(_xlfn.IFS(B6010=2015,H6010/$O$13,B6010=2016,H6010/$O$14,B6010=2017,H6010/$O$15,B6010=2018,H6010/$O$16,B6010=2019,H6010/$O$17,B6010=2020,H6010/$O$18,B6010=2021,H6010/$O$19,B6010=2022,H6010/$O$20),"")</f>
        <v>3.6162177681781103E-5</v>
      </c>
      <c r="K6010" s="3" cm="1">
        <f t="array" ref="K6010">IFERROR(_xlfn.IFS(B6010=2015,J6010*$P$4,B6010=2016,J6010*$P$5,B6010=2017,J6010*$P$6,B6010=2018,J6010*$P$7,B6010=2019,J6010*$P$8,B6010=2020,J6010*$P$9,B6010=2021,J6010*$P$10,B6010=2022,J6010*$P$11),"")</f>
        <v>62847.187688759601</v>
      </c>
      <c r="L6010" s="3">
        <f t="shared" si="94"/>
        <v>119959.1876887596</v>
      </c>
    </row>
    <row r="6011" spans="1:12">
      <c r="A6011">
        <v>4808520</v>
      </c>
      <c r="B6011">
        <v>2020</v>
      </c>
      <c r="D6011" t="s">
        <v>475</v>
      </c>
      <c r="E6011" t="s">
        <v>476</v>
      </c>
      <c r="F6011" t="s">
        <v>4230</v>
      </c>
      <c r="G6011" t="s">
        <v>477</v>
      </c>
      <c r="H6011" s="5">
        <v>61267</v>
      </c>
      <c r="I6011">
        <f>IFERROR(VLOOKUP(G6011,'NCES Match'!$A$2:$B$1307,2,FALSE),"")</f>
        <v>4808520</v>
      </c>
      <c r="J6011" cm="1">
        <f t="array" ref="J6011">IFERROR(_xlfn.IFS(B6011=2015,H6011/$O$13,B6011=2016,H6011/$O$14,B6011=2017,H6011/$O$15,B6011=2018,H6011/$O$16,B6011=2019,H6011/$O$17,B6011=2020,H6011/$O$18,B6011=2021,H6011/$O$19,B6011=2022,H6011/$O$20),"")</f>
        <v>3.3201050644529981E-5</v>
      </c>
      <c r="K6011" s="3" cm="1">
        <f t="array" ref="K6011">IFERROR(_xlfn.IFS(B6011=2015,J6011*$P$4,B6011=2016,J6011*$P$5,B6011=2017,J6011*$P$6,B6011=2018,J6011*$P$7,B6011=2019,J6011*$P$8,B6011=2020,J6011*$P$9,B6011=2021,J6011*$P$10,B6011=2022,J6011*$P$11),"")</f>
        <v>69987.90821962677</v>
      </c>
      <c r="L6011" s="3">
        <f t="shared" si="94"/>
        <v>131254.90821962676</v>
      </c>
    </row>
    <row r="6012" spans="1:12">
      <c r="A6012">
        <v>4808520</v>
      </c>
      <c r="B6012">
        <v>2021</v>
      </c>
      <c r="D6012" t="s">
        <v>475</v>
      </c>
      <c r="E6012" t="s">
        <v>476</v>
      </c>
      <c r="F6012" t="s">
        <v>4101</v>
      </c>
      <c r="G6012" t="s">
        <v>477</v>
      </c>
      <c r="H6012" s="5">
        <v>62721.8</v>
      </c>
      <c r="I6012">
        <f>IFERROR(VLOOKUP(G6012,'NCES Match'!$A$2:$B$1307,2,FALSE),"")</f>
        <v>4808520</v>
      </c>
      <c r="J6012" cm="1">
        <f t="array" ref="J6012">IFERROR(_xlfn.IFS(B6012=2015,H6012/$O$13,B6012=2016,H6012/$O$14,B6012=2017,H6012/$O$15,B6012=2018,H6012/$O$16,B6012=2019,H6012/$O$17,B6012=2020,H6012/$O$18,B6012=2021,H6012/$O$19,B6012=2022,H6012/$O$20),"")</f>
        <v>3.209117090165756E-5</v>
      </c>
      <c r="K6012" s="3" cm="1">
        <f t="array" ref="K6012">IFERROR(_xlfn.IFS(B6012=2015,J6012*$P$4,B6012=2016,J6012*$P$5,B6012=2017,J6012*$P$6,B6012=2018,J6012*$P$7,B6012=2019,J6012*$P$8,B6012=2020,J6012*$P$9,B6012=2021,J6012*$P$10,B6012=2022,J6012*$P$11),"")</f>
        <v>68692.861549768873</v>
      </c>
      <c r="L6012" s="3">
        <f t="shared" si="94"/>
        <v>131414.66154976888</v>
      </c>
    </row>
    <row r="6013" spans="1:12">
      <c r="A6013">
        <v>4808520</v>
      </c>
      <c r="B6013">
        <v>2022</v>
      </c>
      <c r="D6013" t="s">
        <v>475</v>
      </c>
      <c r="E6013" t="s">
        <v>476</v>
      </c>
      <c r="F6013" t="s">
        <v>4101</v>
      </c>
      <c r="G6013" t="s">
        <v>477</v>
      </c>
      <c r="H6013" s="5">
        <v>75599.39</v>
      </c>
      <c r="I6013">
        <f>IFERROR(VLOOKUP(G6013,'NCES Match'!$A$2:$B$1307,2,FALSE),"")</f>
        <v>4808520</v>
      </c>
      <c r="J6013" cm="1">
        <f t="array" ref="J6013">IFERROR(_xlfn.IFS(B6013=2015,H6013/$O$13,B6013=2016,H6013/$O$14,B6013=2017,H6013/$O$15,B6013=2018,H6013/$O$16,B6013=2019,H6013/$O$17,B6013=2020,H6013/$O$18,B6013=2021,H6013/$O$19,B6013=2022,H6013/$O$20),"")</f>
        <v>3.3205568658411102E-5</v>
      </c>
      <c r="K6013" s="3" cm="1">
        <f t="array" ref="K6013">IFERROR(_xlfn.IFS(B6013=2015,J6013*$P$4,B6013=2016,J6013*$P$5,B6013=2017,J6013*$P$6,B6013=2018,J6013*$P$7,B6013=2019,J6013*$P$8,B6013=2020,J6013*$P$9,B6013=2021,J6013*$P$10,B6013=2022,J6013*$P$11),"")</f>
        <v>71507.627810454534</v>
      </c>
      <c r="L6013" s="3">
        <f t="shared" si="94"/>
        <v>147107.01781045453</v>
      </c>
    </row>
    <row r="6014" spans="1:12">
      <c r="A6014">
        <v>4808520</v>
      </c>
      <c r="B6014">
        <v>2023</v>
      </c>
      <c r="D6014" t="s">
        <v>475</v>
      </c>
      <c r="E6014" t="s">
        <v>476</v>
      </c>
      <c r="F6014" t="s">
        <v>4101</v>
      </c>
      <c r="G6014" t="s">
        <v>477</v>
      </c>
      <c r="H6014" s="5">
        <v>77156.509999999995</v>
      </c>
      <c r="I6014">
        <f>IFERROR(VLOOKUP(G6014,'NCES Match'!$A$2:$B$1307,2,FALSE),"")</f>
        <v>4808520</v>
      </c>
      <c r="J6014" t="str" cm="1">
        <f t="array" ref="J6014">IFERROR(_xlfn.IFS(B6014=2015,H6014/$O$13,B6014=2016,H6014/$O$14,B6014=2017,H6014/$O$15,B6014=2018,H6014/$O$16,B6014=2019,H6014/$O$17,B6014=2020,H6014/$O$18,B6014=2021,H6014/$O$19,B6014=2022,H6014/$O$20),"")</f>
        <v/>
      </c>
      <c r="K6014" s="3" t="str" cm="1">
        <f t="array" ref="K6014">IFERROR(_xlfn.IFS(B6014=2015,J6014*$P$4,B6014=2016,J6014*$P$5,B6014=2017,J6014*$P$6,B6014=2018,J6014*$P$7,B6014=2019,J6014*$P$8,B6014=2020,J6014*$P$9,B6014=2021,J6014*$P$10,B6014=2022,J6014*$P$11),"")</f>
        <v/>
      </c>
      <c r="L6014" s="3">
        <f t="shared" si="94"/>
        <v>77156.509999999995</v>
      </c>
    </row>
    <row r="6015" spans="1:12">
      <c r="A6015">
        <v>4810650</v>
      </c>
      <c r="B6015">
        <v>2015</v>
      </c>
      <c r="C6015" t="s">
        <v>381</v>
      </c>
      <c r="D6015" t="s">
        <v>630</v>
      </c>
      <c r="E6015" t="s">
        <v>631</v>
      </c>
      <c r="G6015" t="s">
        <v>632</v>
      </c>
      <c r="H6015" s="5">
        <v>51966.13</v>
      </c>
      <c r="I6015">
        <f>IFERROR(VLOOKUP(G6015,'NCES Match'!$A$2:$B$1307,2,FALSE),"")</f>
        <v>4810650</v>
      </c>
      <c r="J6015" cm="1">
        <f t="array" ref="J6015">IFERROR(_xlfn.IFS(B6015=2015,H6015/$O$13,B6015=2016,H6015/$O$14,B6015=2017,H6015/$O$15,B6015=2018,H6015/$O$16,B6015=2019,H6015/$O$17,B6015=2020,H6015/$O$18,B6015=2021,H6015/$O$19,B6015=2022,H6015/$O$20),"")</f>
        <v>4.0710461474321404E-5</v>
      </c>
      <c r="K6015" s="3" cm="1">
        <f t="array" ref="K6015">IFERROR(_xlfn.IFS(B6015=2015,J6015*$P$4,B6015=2016,J6015*$P$5,B6015=2017,J6015*$P$6,B6015=2018,J6015*$P$7,B6015=2019,J6015*$P$8,B6015=2020,J6015*$P$9,B6015=2021,J6015*$P$10,B6015=2022,J6015*$P$11),"")</f>
        <v>64790.00686675508</v>
      </c>
      <c r="L6015" s="3">
        <f t="shared" si="94"/>
        <v>116756.13686675509</v>
      </c>
    </row>
    <row r="6016" spans="1:12">
      <c r="A6016">
        <v>4810650</v>
      </c>
      <c r="B6016">
        <v>2016</v>
      </c>
      <c r="C6016" t="s">
        <v>4102</v>
      </c>
      <c r="D6016" t="s">
        <v>630</v>
      </c>
      <c r="E6016" t="s">
        <v>631</v>
      </c>
      <c r="F6016" t="s">
        <v>4101</v>
      </c>
      <c r="G6016" t="s">
        <v>632</v>
      </c>
      <c r="H6016" s="5">
        <v>55059</v>
      </c>
      <c r="I6016">
        <f>IFERROR(VLOOKUP(G6016,'NCES Match'!$A$2:$B$1307,2,FALSE),"")</f>
        <v>4810650</v>
      </c>
      <c r="J6016" cm="1">
        <f t="array" ref="J6016">IFERROR(_xlfn.IFS(B6016=2015,H6016/$O$13,B6016=2016,H6016/$O$14,B6016=2017,H6016/$O$15,B6016=2018,H6016/$O$16,B6016=2019,H6016/$O$17,B6016=2020,H6016/$O$18,B6016=2021,H6016/$O$19,B6016=2022,H6016/$O$20),"")</f>
        <v>3.9414916133929487E-5</v>
      </c>
      <c r="K6016" s="3" cm="1">
        <f t="array" ref="K6016">IFERROR(_xlfn.IFS(B6016=2015,J6016*$P$4,B6016=2016,J6016*$P$5,B6016=2017,J6016*$P$6,B6016=2018,J6016*$P$7,B6016=2019,J6016*$P$8,B6016=2020,J6016*$P$9,B6016=2021,J6016*$P$10,B6016=2022,J6016*$P$11),"")</f>
        <v>66044.865111311607</v>
      </c>
      <c r="L6016" s="3">
        <f t="shared" si="94"/>
        <v>121103.86511131161</v>
      </c>
    </row>
    <row r="6017" spans="1:12">
      <c r="A6017">
        <v>4810650</v>
      </c>
      <c r="B6017">
        <v>2017</v>
      </c>
      <c r="D6017" t="s">
        <v>630</v>
      </c>
      <c r="E6017" t="s">
        <v>631</v>
      </c>
      <c r="F6017" t="s">
        <v>4101</v>
      </c>
      <c r="G6017" t="s">
        <v>632</v>
      </c>
      <c r="H6017" s="5">
        <v>58374</v>
      </c>
      <c r="I6017">
        <f>IFERROR(VLOOKUP(G6017,'NCES Match'!$A$2:$B$1307,2,FALSE),"")</f>
        <v>4810650</v>
      </c>
      <c r="J6017" cm="1">
        <f t="array" ref="J6017">IFERROR(_xlfn.IFS(B6017=2015,H6017/$O$13,B6017=2016,H6017/$O$14,B6017=2017,H6017/$O$15,B6017=2018,H6017/$O$16,B6017=2019,H6017/$O$17,B6017=2020,H6017/$O$18,B6017=2021,H6017/$O$19,B6017=2022,H6017/$O$20),"")</f>
        <v>4.0245298562616143E-5</v>
      </c>
      <c r="K6017" s="3" cm="1">
        <f t="array" ref="K6017">IFERROR(_xlfn.IFS(B6017=2015,J6017*$P$4,B6017=2016,J6017*$P$5,B6017=2017,J6017*$P$6,B6017=2018,J6017*$P$7,B6017=2019,J6017*$P$8,B6017=2020,J6017*$P$9,B6017=2021,J6017*$P$10,B6017=2022,J6017*$P$11),"")</f>
        <v>68346.490629702603</v>
      </c>
      <c r="L6017" s="3">
        <f t="shared" si="94"/>
        <v>126720.4906297026</v>
      </c>
    </row>
    <row r="6018" spans="1:12">
      <c r="A6018">
        <v>4810650</v>
      </c>
      <c r="B6018">
        <v>2018</v>
      </c>
      <c r="D6018" t="s">
        <v>630</v>
      </c>
      <c r="E6018" t="s">
        <v>631</v>
      </c>
      <c r="F6018" t="s">
        <v>4101</v>
      </c>
      <c r="G6018" t="s">
        <v>632</v>
      </c>
      <c r="H6018" s="5">
        <v>60508</v>
      </c>
      <c r="I6018">
        <f>IFERROR(VLOOKUP(G6018,'NCES Match'!$A$2:$B$1307,2,FALSE),"")</f>
        <v>4810650</v>
      </c>
      <c r="J6018" cm="1">
        <f t="array" ref="J6018">IFERROR(_xlfn.IFS(B6018=2015,H6018/$O$13,B6018=2016,H6018/$O$14,B6018=2017,H6018/$O$15,B6018=2018,H6018/$O$16,B6018=2019,H6018/$O$17,B6018=2020,H6018/$O$18,B6018=2021,H6018/$O$19,B6018=2022,H6018/$O$20),"")</f>
        <v>3.9485029984814177E-5</v>
      </c>
      <c r="K6018" s="3" cm="1">
        <f t="array" ref="K6018">IFERROR(_xlfn.IFS(B6018=2015,J6018*$P$4,B6018=2016,J6018*$P$5,B6018=2017,J6018*$P$6,B6018=2018,J6018*$P$7,B6018=2019,J6018*$P$8,B6018=2020,J6018*$P$9,B6018=2021,J6018*$P$10,B6018=2022,J6018*$P$11),"")</f>
        <v>67790.003934473396</v>
      </c>
      <c r="L6018" s="3">
        <f t="shared" si="94"/>
        <v>128298.0039344734</v>
      </c>
    </row>
    <row r="6019" spans="1:12">
      <c r="A6019">
        <v>4810650</v>
      </c>
      <c r="B6019">
        <v>2019</v>
      </c>
      <c r="D6019" t="s">
        <v>630</v>
      </c>
      <c r="E6019" t="s">
        <v>631</v>
      </c>
      <c r="F6019" t="s">
        <v>4101</v>
      </c>
      <c r="G6019" t="s">
        <v>632</v>
      </c>
      <c r="H6019" s="5">
        <v>63940</v>
      </c>
      <c r="I6019">
        <f>IFERROR(VLOOKUP(G6019,'NCES Match'!$A$2:$B$1307,2,FALSE),"")</f>
        <v>4810650</v>
      </c>
      <c r="J6019" cm="1">
        <f t="array" ref="J6019">IFERROR(_xlfn.IFS(B6019=2015,H6019/$O$13,B6019=2016,H6019/$O$14,B6019=2017,H6019/$O$15,B6019=2018,H6019/$O$16,B6019=2019,H6019/$O$17,B6019=2020,H6019/$O$18,B6019=2021,H6019/$O$19,B6019=2022,H6019/$O$20),"")</f>
        <v>4.0485530903716967E-5</v>
      </c>
      <c r="K6019" s="3" cm="1">
        <f t="array" ref="K6019">IFERROR(_xlfn.IFS(B6019=2015,J6019*$P$4,B6019=2016,J6019*$P$5,B6019=2017,J6019*$P$6,B6019=2018,J6019*$P$7,B6019=2019,J6019*$P$8,B6019=2020,J6019*$P$9,B6019=2021,J6019*$P$10,B6019=2022,J6019*$P$11),"")</f>
        <v>70360.855526321757</v>
      </c>
      <c r="L6019" s="3">
        <f t="shared" ref="L6019:L6082" si="95">SUM(H6019,K6019)</f>
        <v>134300.85552632174</v>
      </c>
    </row>
    <row r="6020" spans="1:12">
      <c r="A6020">
        <v>4810650</v>
      </c>
      <c r="B6020">
        <v>2020</v>
      </c>
      <c r="D6020" t="s">
        <v>630</v>
      </c>
      <c r="E6020" t="s">
        <v>631</v>
      </c>
      <c r="F6020" t="s">
        <v>4230</v>
      </c>
      <c r="G6020" t="s">
        <v>632</v>
      </c>
      <c r="H6020" s="5">
        <v>57488</v>
      </c>
      <c r="I6020">
        <f>IFERROR(VLOOKUP(G6020,'NCES Match'!$A$2:$B$1307,2,FALSE),"")</f>
        <v>4810650</v>
      </c>
      <c r="J6020" cm="1">
        <f t="array" ref="J6020">IFERROR(_xlfn.IFS(B6020=2015,H6020/$O$13,B6020=2016,H6020/$O$14,B6020=2017,H6020/$O$15,B6020=2018,H6020/$O$16,B6020=2019,H6020/$O$17,B6020=2020,H6020/$O$18,B6020=2021,H6020/$O$19,B6020=2022,H6020/$O$20),"")</f>
        <v>3.1153181965050346E-5</v>
      </c>
      <c r="K6020" s="3" cm="1">
        <f t="array" ref="K6020">IFERROR(_xlfn.IFS(B6020=2015,J6020*$P$4,B6020=2016,J6020*$P$5,B6020=2017,J6020*$P$6,B6020=2018,J6020*$P$7,B6020=2019,J6020*$P$8,B6020=2020,J6020*$P$9,B6020=2021,J6020*$P$10,B6020=2022,J6020*$P$11),"")</f>
        <v>65670.995278533359</v>
      </c>
      <c r="L6020" s="3">
        <f t="shared" si="95"/>
        <v>123158.99527853336</v>
      </c>
    </row>
    <row r="6021" spans="1:12">
      <c r="A6021">
        <v>4810650</v>
      </c>
      <c r="B6021">
        <v>2021</v>
      </c>
      <c r="D6021" t="s">
        <v>630</v>
      </c>
      <c r="E6021" t="s">
        <v>631</v>
      </c>
      <c r="F6021" t="s">
        <v>4101</v>
      </c>
      <c r="G6021" t="s">
        <v>632</v>
      </c>
      <c r="H6021" s="5">
        <v>57404.23</v>
      </c>
      <c r="I6021">
        <f>IFERROR(VLOOKUP(G6021,'NCES Match'!$A$2:$B$1307,2,FALSE),"")</f>
        <v>4810650</v>
      </c>
      <c r="J6021" cm="1">
        <f t="array" ref="J6021">IFERROR(_xlfn.IFS(B6021=2015,H6021/$O$13,B6021=2016,H6021/$O$14,B6021=2017,H6021/$O$15,B6021=2018,H6021/$O$16,B6021=2019,H6021/$O$17,B6021=2020,H6021/$O$18,B6021=2021,H6021/$O$19,B6021=2022,H6021/$O$20),"")</f>
        <v>2.9370473350701959E-5</v>
      </c>
      <c r="K6021" s="3" cm="1">
        <f t="array" ref="K6021">IFERROR(_xlfn.IFS(B6021=2015,J6021*$P$4,B6021=2016,J6021*$P$5,B6021=2017,J6021*$P$6,B6021=2018,J6021*$P$7,B6021=2019,J6021*$P$8,B6021=2020,J6021*$P$9,B6021=2021,J6021*$P$10,B6021=2022,J6021*$P$11),"")</f>
        <v>62869.063447813824</v>
      </c>
      <c r="L6021" s="3">
        <f t="shared" si="95"/>
        <v>120273.29344781383</v>
      </c>
    </row>
    <row r="6022" spans="1:12">
      <c r="A6022">
        <v>4810650</v>
      </c>
      <c r="B6022">
        <v>2022</v>
      </c>
      <c r="D6022" t="s">
        <v>630</v>
      </c>
      <c r="E6022" t="s">
        <v>631</v>
      </c>
      <c r="F6022" t="s">
        <v>4101</v>
      </c>
      <c r="G6022" t="s">
        <v>632</v>
      </c>
      <c r="H6022" s="5">
        <v>77435.23</v>
      </c>
      <c r="I6022">
        <f>IFERROR(VLOOKUP(G6022,'NCES Match'!$A$2:$B$1307,2,FALSE),"")</f>
        <v>4810650</v>
      </c>
      <c r="J6022" cm="1">
        <f t="array" ref="J6022">IFERROR(_xlfn.IFS(B6022=2015,H6022/$O$13,B6022=2016,H6022/$O$14,B6022=2017,H6022/$O$15,B6022=2018,H6022/$O$16,B6022=2019,H6022/$O$17,B6022=2020,H6022/$O$18,B6022=2021,H6022/$O$19,B6022=2022,H6022/$O$20),"")</f>
        <v>3.4011925841529341E-5</v>
      </c>
      <c r="K6022" s="3" cm="1">
        <f t="array" ref="K6022">IFERROR(_xlfn.IFS(B6022=2015,J6022*$P$4,B6022=2016,J6022*$P$5,B6022=2017,J6022*$P$6,B6022=2018,J6022*$P$7,B6022=2019,J6022*$P$8,B6022=2020,J6022*$P$9,B6022=2021,J6022*$P$10,B6022=2022,J6022*$P$11),"")</f>
        <v>73244.104301065687</v>
      </c>
      <c r="L6022" s="3">
        <f t="shared" si="95"/>
        <v>150679.33430106568</v>
      </c>
    </row>
    <row r="6023" spans="1:12">
      <c r="A6023">
        <v>4810650</v>
      </c>
      <c r="B6023">
        <v>2023</v>
      </c>
      <c r="D6023" t="s">
        <v>630</v>
      </c>
      <c r="E6023" t="s">
        <v>631</v>
      </c>
      <c r="F6023" t="s">
        <v>4101</v>
      </c>
      <c r="G6023" t="s">
        <v>632</v>
      </c>
      <c r="H6023" s="5">
        <v>83720.509999999995</v>
      </c>
      <c r="I6023">
        <f>IFERROR(VLOOKUP(G6023,'NCES Match'!$A$2:$B$1307,2,FALSE),"")</f>
        <v>4810650</v>
      </c>
      <c r="J6023" t="str" cm="1">
        <f t="array" ref="J6023">IFERROR(_xlfn.IFS(B6023=2015,H6023/$O$13,B6023=2016,H6023/$O$14,B6023=2017,H6023/$O$15,B6023=2018,H6023/$O$16,B6023=2019,H6023/$O$17,B6023=2020,H6023/$O$18,B6023=2021,H6023/$O$19,B6023=2022,H6023/$O$20),"")</f>
        <v/>
      </c>
      <c r="K6023" s="3" t="str" cm="1">
        <f t="array" ref="K6023">IFERROR(_xlfn.IFS(B6023=2015,J6023*$P$4,B6023=2016,J6023*$P$5,B6023=2017,J6023*$P$6,B6023=2018,J6023*$P$7,B6023=2019,J6023*$P$8,B6023=2020,J6023*$P$9,B6023=2021,J6023*$P$10,B6023=2022,J6023*$P$11),"")</f>
        <v/>
      </c>
      <c r="L6023" s="3">
        <f t="shared" si="95"/>
        <v>83720.509999999995</v>
      </c>
    </row>
    <row r="6024" spans="1:12">
      <c r="A6024">
        <v>4834560</v>
      </c>
      <c r="B6024">
        <v>2015</v>
      </c>
      <c r="C6024" t="s">
        <v>381</v>
      </c>
      <c r="D6024" t="s">
        <v>2527</v>
      </c>
      <c r="E6024" t="s">
        <v>2528</v>
      </c>
      <c r="G6024" t="s">
        <v>2529</v>
      </c>
      <c r="H6024" s="5">
        <v>33743.89</v>
      </c>
      <c r="I6024">
        <f>IFERROR(VLOOKUP(G6024,'NCES Match'!$A$2:$B$1307,2,FALSE),"")</f>
        <v>4834560</v>
      </c>
      <c r="J6024" cm="1">
        <f t="array" ref="J6024">IFERROR(_xlfn.IFS(B6024=2015,H6024/$O$13,B6024=2016,H6024/$O$14,B6024=2017,H6024/$O$15,B6024=2018,H6024/$O$16,B6024=2019,H6024/$O$17,B6024=2020,H6024/$O$18,B6024=2021,H6024/$O$19,B6024=2022,H6024/$O$20),"")</f>
        <v>2.6435090198918786E-5</v>
      </c>
      <c r="K6024" s="3" cm="1">
        <f t="array" ref="K6024">IFERROR(_xlfn.IFS(B6024=2015,J6024*$P$4,B6024=2016,J6024*$P$5,B6024=2017,J6024*$P$6,B6024=2018,J6024*$P$7,B6024=2019,J6024*$P$8,B6024=2020,J6024*$P$9,B6024=2021,J6024*$P$10,B6024=2022,J6024*$P$11),"")</f>
        <v>42070.996335709977</v>
      </c>
      <c r="L6024" s="3">
        <f t="shared" si="95"/>
        <v>75814.886335709976</v>
      </c>
    </row>
    <row r="6025" spans="1:12">
      <c r="A6025">
        <v>4834560</v>
      </c>
      <c r="B6025">
        <v>2016</v>
      </c>
      <c r="C6025" t="s">
        <v>4102</v>
      </c>
      <c r="D6025" t="s">
        <v>2527</v>
      </c>
      <c r="E6025" t="s">
        <v>2528</v>
      </c>
      <c r="F6025" t="s">
        <v>4101</v>
      </c>
      <c r="G6025" t="s">
        <v>2529</v>
      </c>
      <c r="H6025" s="5">
        <v>36537</v>
      </c>
      <c r="I6025">
        <f>IFERROR(VLOOKUP(G6025,'NCES Match'!$A$2:$B$1307,2,FALSE),"")</f>
        <v>4834560</v>
      </c>
      <c r="J6025" cm="1">
        <f t="array" ref="J6025">IFERROR(_xlfn.IFS(B6025=2015,H6025/$O$13,B6025=2016,H6025/$O$14,B6025=2017,H6025/$O$15,B6025=2018,H6025/$O$16,B6025=2019,H6025/$O$17,B6025=2020,H6025/$O$18,B6025=2021,H6025/$O$19,B6025=2022,H6025/$O$20),"")</f>
        <v>2.6155629248358703E-5</v>
      </c>
      <c r="K6025" s="3" cm="1">
        <f t="array" ref="K6025">IFERROR(_xlfn.IFS(B6025=2015,J6025*$P$4,B6025=2016,J6025*$P$5,B6025=2017,J6025*$P$6,B6025=2018,J6025*$P$7,B6025=2019,J6025*$P$8,B6025=2020,J6025*$P$9,B6025=2021,J6025*$P$10,B6025=2022,J6025*$P$11),"")</f>
        <v>43827.189679652598</v>
      </c>
      <c r="L6025" s="3">
        <f t="shared" si="95"/>
        <v>80364.189679652598</v>
      </c>
    </row>
    <row r="6026" spans="1:12">
      <c r="A6026">
        <v>4834560</v>
      </c>
      <c r="B6026">
        <v>2017</v>
      </c>
      <c r="D6026" t="s">
        <v>2527</v>
      </c>
      <c r="E6026" t="s">
        <v>2528</v>
      </c>
      <c r="F6026" t="s">
        <v>4101</v>
      </c>
      <c r="G6026" t="s">
        <v>2529</v>
      </c>
      <c r="H6026" s="5">
        <v>36756</v>
      </c>
      <c r="I6026">
        <f>IFERROR(VLOOKUP(G6026,'NCES Match'!$A$2:$B$1307,2,FALSE),"")</f>
        <v>4834560</v>
      </c>
      <c r="J6026" cm="1">
        <f t="array" ref="J6026">IFERROR(_xlfn.IFS(B6026=2015,H6026/$O$13,B6026=2016,H6026/$O$14,B6026=2017,H6026/$O$15,B6026=2018,H6026/$O$16,B6026=2019,H6026/$O$17,B6026=2020,H6026/$O$18,B6026=2021,H6026/$O$19,B6026=2022,H6026/$O$20),"")</f>
        <v>2.5341011305847104E-5</v>
      </c>
      <c r="K6026" s="3" cm="1">
        <f t="array" ref="K6026">IFERROR(_xlfn.IFS(B6026=2015,J6026*$P$4,B6026=2016,J6026*$P$5,B6026=2017,J6026*$P$6,B6026=2018,J6026*$P$7,B6026=2019,J6026*$P$8,B6026=2020,J6026*$P$9,B6026=2021,J6026*$P$10,B6026=2022,J6026*$P$11),"")</f>
        <v>43035.317257432223</v>
      </c>
      <c r="L6026" s="3">
        <f t="shared" si="95"/>
        <v>79791.317257432223</v>
      </c>
    </row>
    <row r="6027" spans="1:12">
      <c r="A6027">
        <v>4834560</v>
      </c>
      <c r="B6027">
        <v>2018</v>
      </c>
      <c r="D6027" t="s">
        <v>2527</v>
      </c>
      <c r="E6027" t="s">
        <v>2528</v>
      </c>
      <c r="F6027" t="s">
        <v>4101</v>
      </c>
      <c r="G6027" t="s">
        <v>2529</v>
      </c>
      <c r="H6027" s="5">
        <v>39454</v>
      </c>
      <c r="I6027">
        <f>IFERROR(VLOOKUP(G6027,'NCES Match'!$A$2:$B$1307,2,FALSE),"")</f>
        <v>4834560</v>
      </c>
      <c r="J6027" cm="1">
        <f t="array" ref="J6027">IFERROR(_xlfn.IFS(B6027=2015,H6027/$O$13,B6027=2016,H6027/$O$14,B6027=2017,H6027/$O$15,B6027=2018,H6027/$O$16,B6027=2019,H6027/$O$17,B6027=2020,H6027/$O$18,B6027=2021,H6027/$O$19,B6027=2022,H6027/$O$20),"")</f>
        <v>2.5746056273895331E-5</v>
      </c>
      <c r="K6027" s="3" cm="1">
        <f t="array" ref="K6027">IFERROR(_xlfn.IFS(B6027=2015,J6027*$P$4,B6027=2016,J6027*$P$5,B6027=2017,J6027*$P$6,B6027=2018,J6027*$P$7,B6027=2019,J6027*$P$8,B6027=2020,J6027*$P$9,B6027=2021,J6027*$P$10,B6027=2022,J6027*$P$11),"")</f>
        <v>44202.201613517442</v>
      </c>
      <c r="L6027" s="3">
        <f t="shared" si="95"/>
        <v>83656.201613517449</v>
      </c>
    </row>
    <row r="6028" spans="1:12">
      <c r="A6028">
        <v>4834560</v>
      </c>
      <c r="B6028">
        <v>2019</v>
      </c>
      <c r="D6028" t="s">
        <v>2527</v>
      </c>
      <c r="E6028" t="s">
        <v>2528</v>
      </c>
      <c r="F6028" t="s">
        <v>4101</v>
      </c>
      <c r="G6028" t="s">
        <v>2529</v>
      </c>
      <c r="H6028" s="5">
        <v>41788</v>
      </c>
      <c r="I6028">
        <f>IFERROR(VLOOKUP(G6028,'NCES Match'!$A$2:$B$1307,2,FALSE),"")</f>
        <v>4834560</v>
      </c>
      <c r="J6028" cm="1">
        <f t="array" ref="J6028">IFERROR(_xlfn.IFS(B6028=2015,H6028/$O$13,B6028=2016,H6028/$O$14,B6028=2017,H6028/$O$15,B6028=2018,H6028/$O$16,B6028=2019,H6028/$O$17,B6028=2020,H6028/$O$18,B6028=2021,H6028/$O$19,B6028=2022,H6028/$O$20),"")</f>
        <v>2.6459326953464572E-5</v>
      </c>
      <c r="K6028" s="3" cm="1">
        <f t="array" ref="K6028">IFERROR(_xlfn.IFS(B6028=2015,J6028*$P$4,B6028=2016,J6028*$P$5,B6028=2017,J6028*$P$6,B6028=2018,J6028*$P$7,B6028=2019,J6028*$P$8,B6028=2020,J6028*$P$9,B6028=2021,J6028*$P$10,B6028=2022,J6028*$P$11),"")</f>
        <v>45984.351434687735</v>
      </c>
      <c r="L6028" s="3">
        <f t="shared" si="95"/>
        <v>87772.351434687735</v>
      </c>
    </row>
    <row r="6029" spans="1:12">
      <c r="A6029">
        <v>4834560</v>
      </c>
      <c r="B6029">
        <v>2020</v>
      </c>
      <c r="D6029" t="s">
        <v>2527</v>
      </c>
      <c r="E6029" t="s">
        <v>2528</v>
      </c>
      <c r="F6029" t="s">
        <v>4230</v>
      </c>
      <c r="G6029" t="s">
        <v>2529</v>
      </c>
      <c r="H6029" s="5">
        <v>44641</v>
      </c>
      <c r="I6029">
        <f>IFERROR(VLOOKUP(G6029,'NCES Match'!$A$2:$B$1307,2,FALSE),"")</f>
        <v>4834560</v>
      </c>
      <c r="J6029" cm="1">
        <f t="array" ref="J6029">IFERROR(_xlfn.IFS(B6029=2015,H6029/$O$13,B6029=2016,H6029/$O$14,B6029=2017,H6029/$O$15,B6029=2018,H6029/$O$16,B6029=2019,H6029/$O$17,B6029=2020,H6029/$O$18,B6029=2021,H6029/$O$19,B6029=2022,H6029/$O$20),"")</f>
        <v>2.4191295506919921E-5</v>
      </c>
      <c r="K6029" s="3" cm="1">
        <f t="array" ref="K6029">IFERROR(_xlfn.IFS(B6029=2015,J6029*$P$4,B6029=2016,J6029*$P$5,B6029=2017,J6029*$P$6,B6029=2018,J6029*$P$7,B6029=2019,J6029*$P$8,B6029=2020,J6029*$P$9,B6029=2021,J6029*$P$10,B6029=2022,J6029*$P$11),"")</f>
        <v>50995.31902708405</v>
      </c>
      <c r="L6029" s="3">
        <f t="shared" si="95"/>
        <v>95636.319027084042</v>
      </c>
    </row>
    <row r="6030" spans="1:12">
      <c r="A6030">
        <v>4834560</v>
      </c>
      <c r="B6030">
        <v>2021</v>
      </c>
      <c r="D6030" t="s">
        <v>2527</v>
      </c>
      <c r="E6030" t="s">
        <v>2528</v>
      </c>
      <c r="F6030" t="s">
        <v>4230</v>
      </c>
      <c r="G6030" t="s">
        <v>2529</v>
      </c>
      <c r="H6030" s="5">
        <v>44882.47</v>
      </c>
      <c r="I6030">
        <f>IFERROR(VLOOKUP(G6030,'NCES Match'!$A$2:$B$1307,2,FALSE),"")</f>
        <v>4834560</v>
      </c>
      <c r="J6030" cm="1">
        <f t="array" ref="J6030">IFERROR(_xlfn.IFS(B6030=2015,H6030/$O$13,B6030=2016,H6030/$O$14,B6030=2017,H6030/$O$15,B6030=2018,H6030/$O$16,B6030=2019,H6030/$O$17,B6030=2020,H6030/$O$18,B6030=2021,H6030/$O$19,B6030=2022,H6030/$O$20),"")</f>
        <v>2.2963802302525096E-5</v>
      </c>
      <c r="K6030" s="3" cm="1">
        <f t="array" ref="K6030">IFERROR(_xlfn.IFS(B6030=2015,J6030*$P$4,B6030=2016,J6030*$P$5,B6030=2017,J6030*$P$6,B6030=2018,J6030*$P$7,B6030=2019,J6030*$P$8,B6030=2020,J6030*$P$9,B6030=2021,J6030*$P$10,B6030=2022,J6030*$P$11),"")</f>
        <v>49155.242638471078</v>
      </c>
      <c r="L6030" s="3">
        <f t="shared" si="95"/>
        <v>94037.712638471072</v>
      </c>
    </row>
    <row r="6031" spans="1:12">
      <c r="A6031">
        <v>4834560</v>
      </c>
      <c r="B6031">
        <v>2022</v>
      </c>
      <c r="D6031" t="s">
        <v>2527</v>
      </c>
      <c r="E6031" t="s">
        <v>2528</v>
      </c>
      <c r="F6031" t="s">
        <v>4101</v>
      </c>
      <c r="G6031" t="s">
        <v>2529</v>
      </c>
      <c r="H6031" s="5">
        <v>48243.82</v>
      </c>
      <c r="I6031">
        <f>IFERROR(VLOOKUP(G6031,'NCES Match'!$A$2:$B$1307,2,FALSE),"")</f>
        <v>4834560</v>
      </c>
      <c r="J6031" cm="1">
        <f t="array" ref="J6031">IFERROR(_xlfn.IFS(B6031=2015,H6031/$O$13,B6031=2016,H6031/$O$14,B6031=2017,H6031/$O$15,B6031=2018,H6031/$O$16,B6031=2019,H6031/$O$17,B6031=2020,H6031/$O$18,B6031=2021,H6031/$O$19,B6031=2022,H6031/$O$20),"")</f>
        <v>2.1190164065530512E-5</v>
      </c>
      <c r="K6031" s="3" cm="1">
        <f t="array" ref="K6031">IFERROR(_xlfn.IFS(B6031=2015,J6031*$P$4,B6031=2016,J6031*$P$5,B6031=2017,J6031*$P$6,B6031=2018,J6031*$P$7,B6031=2019,J6031*$P$8,B6031=2020,J6031*$P$9,B6031=2021,J6031*$P$10,B6031=2022,J6031*$P$11),"")</f>
        <v>45632.658209471825</v>
      </c>
      <c r="L6031" s="3">
        <f t="shared" si="95"/>
        <v>93876.478209471825</v>
      </c>
    </row>
    <row r="6032" spans="1:12">
      <c r="A6032">
        <v>4834560</v>
      </c>
      <c r="B6032">
        <v>2023</v>
      </c>
      <c r="D6032" t="s">
        <v>2527</v>
      </c>
      <c r="E6032" t="s">
        <v>2528</v>
      </c>
      <c r="F6032" t="s">
        <v>4101</v>
      </c>
      <c r="G6032" t="s">
        <v>2529</v>
      </c>
      <c r="H6032" s="5">
        <v>52145.79</v>
      </c>
      <c r="I6032">
        <f>IFERROR(VLOOKUP(G6032,'NCES Match'!$A$2:$B$1307,2,FALSE),"")</f>
        <v>4834560</v>
      </c>
      <c r="J6032" t="str" cm="1">
        <f t="array" ref="J6032">IFERROR(_xlfn.IFS(B6032=2015,H6032/$O$13,B6032=2016,H6032/$O$14,B6032=2017,H6032/$O$15,B6032=2018,H6032/$O$16,B6032=2019,H6032/$O$17,B6032=2020,H6032/$O$18,B6032=2021,H6032/$O$19,B6032=2022,H6032/$O$20),"")</f>
        <v/>
      </c>
      <c r="K6032" s="3" t="str" cm="1">
        <f t="array" ref="K6032">IFERROR(_xlfn.IFS(B6032=2015,J6032*$P$4,B6032=2016,J6032*$P$5,B6032=2017,J6032*$P$6,B6032=2018,J6032*$P$7,B6032=2019,J6032*$P$8,B6032=2020,J6032*$P$9,B6032=2021,J6032*$P$10,B6032=2022,J6032*$P$11),"")</f>
        <v/>
      </c>
      <c r="L6032" s="3">
        <f t="shared" si="95"/>
        <v>52145.79</v>
      </c>
    </row>
    <row r="6033" spans="1:12">
      <c r="A6033" t="s">
        <v>4230</v>
      </c>
      <c r="B6033">
        <v>2015</v>
      </c>
      <c r="C6033" t="s">
        <v>230</v>
      </c>
      <c r="D6033" t="s">
        <v>288</v>
      </c>
      <c r="E6033" t="s">
        <v>289</v>
      </c>
      <c r="G6033" t="s">
        <v>290</v>
      </c>
      <c r="H6033" s="5">
        <v>234717.21</v>
      </c>
      <c r="I6033" t="str">
        <f>IFERROR(VLOOKUP(G6033,'NCES Match'!$A$2:$B$1307,2,FALSE),"")</f>
        <v/>
      </c>
      <c r="J6033" cm="1">
        <f t="array" ref="J6033">IFERROR(_xlfn.IFS(B6033=2015,H6033/$O$13,B6033=2016,H6033/$O$14,B6033=2017,H6033/$O$15,B6033=2018,H6033/$O$16,B6033=2019,H6033/$O$17,B6033=2020,H6033/$O$18,B6033=2021,H6033/$O$19,B6033=2022,H6033/$O$20),"")</f>
        <v>1.8387834412655335E-4</v>
      </c>
      <c r="K6033" s="3" cm="1">
        <f t="array" ref="K6033">IFERROR(_xlfn.IFS(B6033=2015,J6033*$P$4,B6033=2016,J6033*$P$5,B6033=2017,J6033*$P$6,B6033=2018,J6033*$P$7,B6033=2019,J6033*$P$8,B6033=2020,J6033*$P$9,B6033=2021,J6033*$P$10,B6033=2022,J6033*$P$11),"")</f>
        <v>292639.25652430911</v>
      </c>
      <c r="L6033" s="3">
        <f t="shared" si="95"/>
        <v>527356.46652430913</v>
      </c>
    </row>
    <row r="6034" spans="1:12">
      <c r="A6034" t="s">
        <v>4230</v>
      </c>
      <c r="B6034">
        <v>2016</v>
      </c>
      <c r="C6034" t="s">
        <v>4100</v>
      </c>
      <c r="D6034" t="s">
        <v>288</v>
      </c>
      <c r="E6034" t="s">
        <v>289</v>
      </c>
      <c r="F6034" t="s">
        <v>4101</v>
      </c>
      <c r="G6034" t="s">
        <v>290</v>
      </c>
      <c r="H6034" s="5">
        <v>219552</v>
      </c>
      <c r="I6034" t="str">
        <f>IFERROR(VLOOKUP(G6034,'NCES Match'!$A$2:$B$1307,2,FALSE),"")</f>
        <v/>
      </c>
      <c r="J6034" cm="1">
        <f t="array" ref="J6034">IFERROR(_xlfn.IFS(B6034=2015,H6034/$O$13,B6034=2016,H6034/$O$14,B6034=2017,H6034/$O$15,B6034=2018,H6034/$O$16,B6034=2019,H6034/$O$17,B6034=2020,H6034/$O$18,B6034=2021,H6034/$O$19,B6034=2022,H6034/$O$20),"")</f>
        <v>1.5717001157007006E-4</v>
      </c>
      <c r="K6034" s="3" cm="1">
        <f t="array" ref="K6034">IFERROR(_xlfn.IFS(B6034=2015,J6034*$P$4,B6034=2016,J6034*$P$5,B6034=2017,J6034*$P$6,B6034=2018,J6034*$P$7,B6034=2019,J6034*$P$8,B6034=2020,J6034*$P$9,B6034=2021,J6034*$P$10,B6034=2022,J6034*$P$11),"")</f>
        <v>263358.98263533093</v>
      </c>
      <c r="L6034" s="3">
        <f t="shared" si="95"/>
        <v>482910.98263533093</v>
      </c>
    </row>
    <row r="6035" spans="1:12">
      <c r="A6035" t="s">
        <v>4230</v>
      </c>
      <c r="B6035">
        <v>2017</v>
      </c>
      <c r="D6035" t="s">
        <v>288</v>
      </c>
      <c r="E6035" t="s">
        <v>289</v>
      </c>
      <c r="F6035" t="s">
        <v>4101</v>
      </c>
      <c r="G6035" t="s">
        <v>290</v>
      </c>
      <c r="H6035" s="5">
        <v>238339</v>
      </c>
      <c r="I6035" t="str">
        <f>IFERROR(VLOOKUP(G6035,'NCES Match'!$A$2:$B$1307,2,FALSE),"")</f>
        <v/>
      </c>
      <c r="J6035" cm="1">
        <f t="array" ref="J6035">IFERROR(_xlfn.IFS(B6035=2015,H6035/$O$13,B6035=2016,H6035/$O$14,B6035=2017,H6035/$O$15,B6035=2018,H6035/$O$16,B6035=2019,H6035/$O$17,B6035=2020,H6035/$O$18,B6035=2021,H6035/$O$19,B6035=2022,H6035/$O$20),"")</f>
        <v>1.6432014619720026E-4</v>
      </c>
      <c r="K6035" s="3" cm="1">
        <f t="array" ref="K6035">IFERROR(_xlfn.IFS(B6035=2015,J6035*$P$4,B6035=2016,J6035*$P$5,B6035=2017,J6035*$P$6,B6035=2018,J6035*$P$7,B6035=2019,J6035*$P$8,B6035=2020,J6035*$P$9,B6035=2021,J6035*$P$10,B6035=2022,J6035*$P$11),"")</f>
        <v>279056.3303901169</v>
      </c>
      <c r="L6035" s="3">
        <f t="shared" si="95"/>
        <v>517395.3303901169</v>
      </c>
    </row>
    <row r="6036" spans="1:12">
      <c r="A6036" t="s">
        <v>4230</v>
      </c>
      <c r="B6036">
        <v>2018</v>
      </c>
      <c r="D6036" t="s">
        <v>288</v>
      </c>
      <c r="E6036" t="s">
        <v>289</v>
      </c>
      <c r="F6036">
        <v>965</v>
      </c>
      <c r="G6036" t="s">
        <v>290</v>
      </c>
      <c r="H6036" s="5">
        <v>256818</v>
      </c>
      <c r="I6036" t="str">
        <f>IFERROR(VLOOKUP(G6036,'NCES Match'!$A$2:$B$1307,2,FALSE),"")</f>
        <v/>
      </c>
      <c r="J6036" cm="1">
        <f t="array" ref="J6036">IFERROR(_xlfn.IFS(B6036=2015,H6036/$O$13,B6036=2016,H6036/$O$14,B6036=2017,H6036/$O$15,B6036=2018,H6036/$O$16,B6036=2019,H6036/$O$17,B6036=2020,H6036/$O$18,B6036=2021,H6036/$O$19,B6036=2022,H6036/$O$20),"")</f>
        <v>1.6758885487274424E-4</v>
      </c>
      <c r="K6036" s="3" cm="1">
        <f t="array" ref="K6036">IFERROR(_xlfn.IFS(B6036=2015,J6036*$P$4,B6036=2016,J6036*$P$5,B6036=2017,J6036*$P$6,B6036=2018,J6036*$P$7,B6036=2019,J6036*$P$8,B6036=2020,J6036*$P$9,B6036=2021,J6036*$P$10,B6036=2022,J6036*$P$11),"")</f>
        <v>287725.47812592698</v>
      </c>
      <c r="L6036" s="3">
        <f t="shared" si="95"/>
        <v>544543.47812592704</v>
      </c>
    </row>
    <row r="6037" spans="1:12">
      <c r="A6037" t="s">
        <v>4230</v>
      </c>
      <c r="B6037">
        <v>2019</v>
      </c>
      <c r="D6037" t="s">
        <v>288</v>
      </c>
      <c r="E6037" t="s">
        <v>289</v>
      </c>
      <c r="F6037" t="s">
        <v>4184</v>
      </c>
      <c r="G6037" t="s">
        <v>290</v>
      </c>
      <c r="H6037" s="5">
        <v>288020</v>
      </c>
      <c r="I6037" t="str">
        <f>IFERROR(VLOOKUP(G6037,'NCES Match'!$A$2:$B$1307,2,FALSE),"")</f>
        <v/>
      </c>
      <c r="J6037" cm="1">
        <f t="array" ref="J6037">IFERROR(_xlfn.IFS(B6037=2015,H6037/$O$13,B6037=2016,H6037/$O$14,B6037=2017,H6037/$O$15,B6037=2018,H6037/$O$16,B6037=2019,H6037/$O$17,B6037=2020,H6037/$O$18,B6037=2021,H6037/$O$19,B6037=2022,H6037/$O$20),"")</f>
        <v>1.8236851127445357E-4</v>
      </c>
      <c r="K6037" s="3" cm="1">
        <f t="array" ref="K6037">IFERROR(_xlfn.IFS(B6037=2015,J6037*$P$4,B6037=2016,J6037*$P$5,B6037=2017,J6037*$P$6,B6037=2018,J6037*$P$7,B6037=2019,J6037*$P$8,B6037=2020,J6037*$P$9,B6037=2021,J6037*$P$10,B6037=2022,J6037*$P$11),"")</f>
        <v>316942.97167174215</v>
      </c>
      <c r="L6037" s="3">
        <f t="shared" si="95"/>
        <v>604962.97167174215</v>
      </c>
    </row>
    <row r="6038" spans="1:12">
      <c r="A6038" t="s">
        <v>4230</v>
      </c>
      <c r="B6038">
        <v>2020</v>
      </c>
      <c r="D6038" t="s">
        <v>288</v>
      </c>
      <c r="E6038" t="s">
        <v>289</v>
      </c>
      <c r="F6038" t="s">
        <v>4184</v>
      </c>
      <c r="G6038" t="s">
        <v>290</v>
      </c>
      <c r="H6038" s="5">
        <v>324466</v>
      </c>
      <c r="I6038" t="str">
        <f>IFERROR(VLOOKUP(G6038,'NCES Match'!$A$2:$B$1307,2,FALSE),"")</f>
        <v/>
      </c>
      <c r="J6038" cm="1">
        <f t="array" ref="J6038">IFERROR(_xlfn.IFS(B6038=2015,H6038/$O$13,B6038=2016,H6038/$O$14,B6038=2017,H6038/$O$15,B6038=2018,H6038/$O$16,B6038=2019,H6038/$O$17,B6038=2020,H6038/$O$18,B6038=2021,H6038/$O$19,B6038=2022,H6038/$O$20),"")</f>
        <v>1.7583057924213793E-4</v>
      </c>
      <c r="K6038" s="3" cm="1">
        <f t="array" ref="K6038">IFERROR(_xlfn.IFS(B6038=2015,J6038*$P$4,B6038=2016,J6038*$P$5,B6038=2017,J6038*$P$6,B6038=2018,J6038*$P$7,B6038=2019,J6038*$P$8,B6038=2020,J6038*$P$9,B6038=2021,J6038*$P$10,B6038=2022,J6038*$P$11),"")</f>
        <v>370651.35600550729</v>
      </c>
      <c r="L6038" s="3">
        <f t="shared" si="95"/>
        <v>695117.35600550729</v>
      </c>
    </row>
    <row r="6039" spans="1:12">
      <c r="A6039" t="s">
        <v>4230</v>
      </c>
      <c r="B6039">
        <v>2021</v>
      </c>
      <c r="D6039" t="s">
        <v>288</v>
      </c>
      <c r="E6039" t="s">
        <v>289</v>
      </c>
      <c r="F6039" t="s">
        <v>4184</v>
      </c>
      <c r="G6039" t="s">
        <v>290</v>
      </c>
      <c r="H6039" s="5">
        <v>317935.02</v>
      </c>
      <c r="I6039" t="str">
        <f>IFERROR(VLOOKUP(G6039,'NCES Match'!$A$2:$B$1307,2,FALSE),"")</f>
        <v/>
      </c>
      <c r="J6039" cm="1">
        <f t="array" ref="J6039">IFERROR(_xlfn.IFS(B6039=2015,H6039/$O$13,B6039=2016,H6039/$O$14,B6039=2017,H6039/$O$15,B6039=2018,H6039/$O$16,B6039=2019,H6039/$O$17,B6039=2020,H6039/$O$18,B6039=2021,H6039/$O$19,B6039=2022,H6039/$O$20),"")</f>
        <v>1.6266923242703359E-4</v>
      </c>
      <c r="K6039" s="3" cm="1">
        <f t="array" ref="K6039">IFERROR(_xlfn.IFS(B6039=2015,J6039*$P$4,B6039=2016,J6039*$P$5,B6039=2017,J6039*$P$6,B6039=2018,J6039*$P$7,B6039=2019,J6039*$P$8,B6039=2020,J6039*$P$9,B6039=2021,J6039*$P$10,B6039=2022,J6039*$P$11),"")</f>
        <v>348202.16114146914</v>
      </c>
      <c r="L6039" s="3">
        <f t="shared" si="95"/>
        <v>666137.18114146916</v>
      </c>
    </row>
    <row r="6040" spans="1:12">
      <c r="A6040" t="s">
        <v>4230</v>
      </c>
      <c r="B6040">
        <v>2022</v>
      </c>
      <c r="D6040" t="s">
        <v>288</v>
      </c>
      <c r="E6040" t="s">
        <v>289</v>
      </c>
      <c r="F6040" t="s">
        <v>4184</v>
      </c>
      <c r="G6040" t="s">
        <v>290</v>
      </c>
      <c r="H6040" s="5">
        <v>358559.96</v>
      </c>
      <c r="I6040" t="str">
        <f>IFERROR(VLOOKUP(G6040,'NCES Match'!$A$2:$B$1307,2,FALSE),"")</f>
        <v/>
      </c>
      <c r="J6040" cm="1">
        <f t="array" ref="J6040">IFERROR(_xlfn.IFS(B6040=2015,H6040/$O$13,B6040=2016,H6040/$O$14,B6040=2017,H6040/$O$15,B6040=2018,H6040/$O$16,B6040=2019,H6040/$O$17,B6040=2020,H6040/$O$18,B6040=2021,H6040/$O$19,B6040=2022,H6040/$O$20),"")</f>
        <v>1.5749052168194928E-4</v>
      </c>
      <c r="K6040" s="3" cm="1">
        <f t="array" ref="K6040">IFERROR(_xlfn.IFS(B6040=2015,J6040*$P$4,B6040=2016,J6040*$P$5,B6040=2017,J6040*$P$6,B6040=2018,J6040*$P$7,B6040=2019,J6040*$P$8,B6040=2020,J6040*$P$9,B6040=2021,J6040*$P$10,B6040=2022,J6040*$P$11),"")</f>
        <v>339153.1620481523</v>
      </c>
      <c r="L6040" s="3">
        <f t="shared" si="95"/>
        <v>697713.12204815238</v>
      </c>
    </row>
    <row r="6041" spans="1:12">
      <c r="A6041" t="s">
        <v>4230</v>
      </c>
      <c r="B6041">
        <v>2023</v>
      </c>
      <c r="D6041" t="s">
        <v>288</v>
      </c>
      <c r="E6041" t="s">
        <v>289</v>
      </c>
      <c r="F6041" t="s">
        <v>4184</v>
      </c>
      <c r="G6041" t="s">
        <v>290</v>
      </c>
      <c r="H6041" s="5">
        <v>401969.44</v>
      </c>
      <c r="I6041" t="str">
        <f>IFERROR(VLOOKUP(G6041,'NCES Match'!$A$2:$B$1307,2,FALSE),"")</f>
        <v/>
      </c>
      <c r="J6041" t="str" cm="1">
        <f t="array" ref="J6041">IFERROR(_xlfn.IFS(B6041=2015,H6041/$O$13,B6041=2016,H6041/$O$14,B6041=2017,H6041/$O$15,B6041=2018,H6041/$O$16,B6041=2019,H6041/$O$17,B6041=2020,H6041/$O$18,B6041=2021,H6041/$O$19,B6041=2022,H6041/$O$20),"")</f>
        <v/>
      </c>
      <c r="K6041" s="3" t="str" cm="1">
        <f t="array" ref="K6041">IFERROR(_xlfn.IFS(B6041=2015,J6041*$P$4,B6041=2016,J6041*$P$5,B6041=2017,J6041*$P$6,B6041=2018,J6041*$P$7,B6041=2019,J6041*$P$8,B6041=2020,J6041*$P$9,B6041=2021,J6041*$P$10,B6041=2022,J6041*$P$11),"")</f>
        <v/>
      </c>
      <c r="L6041" s="3">
        <f t="shared" si="95"/>
        <v>401969.44</v>
      </c>
    </row>
    <row r="6042" spans="1:12">
      <c r="A6042">
        <v>4808460</v>
      </c>
      <c r="B6042">
        <v>2015</v>
      </c>
      <c r="C6042" t="s">
        <v>381</v>
      </c>
      <c r="D6042" t="s">
        <v>469</v>
      </c>
      <c r="E6042" t="s">
        <v>470</v>
      </c>
      <c r="G6042" t="s">
        <v>471</v>
      </c>
      <c r="H6042" s="5">
        <v>44692.92</v>
      </c>
      <c r="I6042">
        <f>IFERROR(VLOOKUP(G6042,'NCES Match'!$A$2:$B$1307,2,FALSE),"")</f>
        <v>4808460</v>
      </c>
      <c r="J6042" cm="1">
        <f t="array" ref="J6042">IFERROR(_xlfn.IFS(B6042=2015,H6042/$O$13,B6042=2016,H6042/$O$14,B6042=2017,H6042/$O$15,B6042=2018,H6042/$O$16,B6042=2019,H6042/$O$17,B6042=2020,H6042/$O$18,B6042=2021,H6042/$O$19,B6042=2022,H6042/$O$20),"")</f>
        <v>3.5012601435491324E-5</v>
      </c>
      <c r="K6042" s="3" cm="1">
        <f t="array" ref="K6042">IFERROR(_xlfn.IFS(B6042=2015,J6042*$P$4,B6042=2016,J6042*$P$5,B6042=2017,J6042*$P$6,B6042=2018,J6042*$P$7,B6042=2019,J6042*$P$8,B6042=2020,J6042*$P$9,B6042=2021,J6042*$P$10,B6042=2022,J6042*$P$11),"")</f>
        <v>55721.959547407816</v>
      </c>
      <c r="L6042" s="3">
        <f t="shared" si="95"/>
        <v>100414.87954740782</v>
      </c>
    </row>
    <row r="6043" spans="1:12">
      <c r="A6043">
        <v>4808460</v>
      </c>
      <c r="B6043">
        <v>2016</v>
      </c>
      <c r="C6043" t="s">
        <v>4102</v>
      </c>
      <c r="D6043" t="s">
        <v>469</v>
      </c>
      <c r="E6043" t="s">
        <v>470</v>
      </c>
      <c r="F6043" t="s">
        <v>4101</v>
      </c>
      <c r="G6043" t="s">
        <v>471</v>
      </c>
      <c r="H6043" s="5">
        <v>52368</v>
      </c>
      <c r="I6043">
        <f>IFERROR(VLOOKUP(G6043,'NCES Match'!$A$2:$B$1307,2,FALSE),"")</f>
        <v>4808460</v>
      </c>
      <c r="J6043" cm="1">
        <f t="array" ref="J6043">IFERROR(_xlfn.IFS(B6043=2015,H6043/$O$13,B6043=2016,H6043/$O$14,B6043=2017,H6043/$O$15,B6043=2018,H6043/$O$16,B6043=2019,H6043/$O$17,B6043=2020,H6043/$O$18,B6043=2021,H6043/$O$19,B6043=2022,H6043/$O$20),"")</f>
        <v>3.7488518282235777E-5</v>
      </c>
      <c r="K6043" s="3" cm="1">
        <f t="array" ref="K6043">IFERROR(_xlfn.IFS(B6043=2015,J6043*$P$4,B6043=2016,J6043*$P$5,B6043=2017,J6043*$P$6,B6043=2018,J6043*$P$7,B6043=2019,J6043*$P$8,B6043=2020,J6043*$P$9,B6043=2021,J6043*$P$10,B6043=2022,J6043*$P$11),"")</f>
        <v>62816.932674933552</v>
      </c>
      <c r="L6043" s="3">
        <f t="shared" si="95"/>
        <v>115184.93267493355</v>
      </c>
    </row>
    <row r="6044" spans="1:12">
      <c r="A6044">
        <v>4808460</v>
      </c>
      <c r="B6044">
        <v>2017</v>
      </c>
      <c r="D6044" t="s">
        <v>469</v>
      </c>
      <c r="E6044" t="s">
        <v>470</v>
      </c>
      <c r="F6044" t="s">
        <v>4101</v>
      </c>
      <c r="G6044" t="s">
        <v>471</v>
      </c>
      <c r="H6044" s="5">
        <v>49841</v>
      </c>
      <c r="I6044">
        <f>IFERROR(VLOOKUP(G6044,'NCES Match'!$A$2:$B$1307,2,FALSE),"")</f>
        <v>4808460</v>
      </c>
      <c r="J6044" cm="1">
        <f t="array" ref="J6044">IFERROR(_xlfn.IFS(B6044=2015,H6044/$O$13,B6044=2016,H6044/$O$14,B6044=2017,H6044/$O$15,B6044=2018,H6044/$O$16,B6044=2019,H6044/$O$17,B6044=2020,H6044/$O$18,B6044=2021,H6044/$O$19,B6044=2022,H6044/$O$20),"")</f>
        <v>3.4362317567056413E-5</v>
      </c>
      <c r="K6044" s="3" cm="1">
        <f t="array" ref="K6044">IFERROR(_xlfn.IFS(B6044=2015,J6044*$P$4,B6044=2016,J6044*$P$5,B6044=2017,J6044*$P$6,B6044=2018,J6044*$P$7,B6044=2019,J6044*$P$8,B6044=2020,J6044*$P$9,B6044=2021,J6044*$P$10,B6044=2022,J6044*$P$11),"")</f>
        <v>58355.730967125892</v>
      </c>
      <c r="L6044" s="3">
        <f t="shared" si="95"/>
        <v>108196.73096712588</v>
      </c>
    </row>
    <row r="6045" spans="1:12">
      <c r="A6045">
        <v>4808460</v>
      </c>
      <c r="B6045">
        <v>2018</v>
      </c>
      <c r="D6045" t="s">
        <v>469</v>
      </c>
      <c r="E6045" t="s">
        <v>470</v>
      </c>
      <c r="F6045" t="s">
        <v>4101</v>
      </c>
      <c r="G6045" t="s">
        <v>471</v>
      </c>
      <c r="H6045" s="5">
        <v>51045</v>
      </c>
      <c r="I6045">
        <f>IFERROR(VLOOKUP(G6045,'NCES Match'!$A$2:$B$1307,2,FALSE),"")</f>
        <v>4808460</v>
      </c>
      <c r="J6045" cm="1">
        <f t="array" ref="J6045">IFERROR(_xlfn.IFS(B6045=2015,H6045/$O$13,B6045=2016,H6045/$O$14,B6045=2017,H6045/$O$15,B6045=2018,H6045/$O$16,B6045=2019,H6045/$O$17,B6045=2020,H6045/$O$18,B6045=2021,H6045/$O$19,B6045=2022,H6045/$O$20),"")</f>
        <v>3.3309865729735569E-5</v>
      </c>
      <c r="K6045" s="3" cm="1">
        <f t="array" ref="K6045">IFERROR(_xlfn.IFS(B6045=2015,J6045*$P$4,B6045=2016,J6045*$P$5,B6045=2017,J6045*$P$6,B6045=2018,J6045*$P$7,B6045=2019,J6045*$P$8,B6045=2020,J6045*$P$9,B6045=2021,J6045*$P$10,B6045=2022,J6045*$P$11),"")</f>
        <v>57188.152820043542</v>
      </c>
      <c r="L6045" s="3">
        <f t="shared" si="95"/>
        <v>108233.15282004354</v>
      </c>
    </row>
    <row r="6046" spans="1:12">
      <c r="A6046">
        <v>4808460</v>
      </c>
      <c r="B6046">
        <v>2019</v>
      </c>
      <c r="D6046" t="s">
        <v>469</v>
      </c>
      <c r="E6046" t="s">
        <v>470</v>
      </c>
      <c r="F6046" t="s">
        <v>4101</v>
      </c>
      <c r="G6046" t="s">
        <v>471</v>
      </c>
      <c r="H6046" s="5">
        <v>51209</v>
      </c>
      <c r="I6046">
        <f>IFERROR(VLOOKUP(G6046,'NCES Match'!$A$2:$B$1307,2,FALSE),"")</f>
        <v>4808460</v>
      </c>
      <c r="J6046" cm="1">
        <f t="array" ref="J6046">IFERROR(_xlfn.IFS(B6046=2015,H6046/$O$13,B6046=2016,H6046/$O$14,B6046=2017,H6046/$O$15,B6046=2018,H6046/$O$16,B6046=2019,H6046/$O$17,B6046=2020,H6046/$O$18,B6046=2021,H6046/$O$19,B6046=2022,H6046/$O$20),"")</f>
        <v>3.242451598449237E-5</v>
      </c>
      <c r="K6046" s="3" cm="1">
        <f t="array" ref="K6046">IFERROR(_xlfn.IFS(B6046=2015,J6046*$P$4,B6046=2016,J6046*$P$5,B6046=2017,J6046*$P$6,B6046=2018,J6046*$P$7,B6046=2019,J6046*$P$8,B6046=2020,J6046*$P$9,B6046=2021,J6046*$P$10,B6046=2022,J6046*$P$11),"")</f>
        <v>56351.408361704889</v>
      </c>
      <c r="L6046" s="3">
        <f t="shared" si="95"/>
        <v>107560.40836170489</v>
      </c>
    </row>
    <row r="6047" spans="1:12">
      <c r="A6047">
        <v>4808460</v>
      </c>
      <c r="B6047">
        <v>2020</v>
      </c>
      <c r="D6047" t="s">
        <v>469</v>
      </c>
      <c r="E6047" t="s">
        <v>470</v>
      </c>
      <c r="F6047" t="s">
        <v>4230</v>
      </c>
      <c r="G6047" t="s">
        <v>471</v>
      </c>
      <c r="H6047" s="5">
        <v>58650</v>
      </c>
      <c r="I6047">
        <f>IFERROR(VLOOKUP(G6047,'NCES Match'!$A$2:$B$1307,2,FALSE),"")</f>
        <v>4808460</v>
      </c>
      <c r="J6047" cm="1">
        <f t="array" ref="J6047">IFERROR(_xlfn.IFS(B6047=2015,H6047/$O$13,B6047=2016,H6047/$O$14,B6047=2017,H6047/$O$15,B6047=2018,H6047/$O$16,B6047=2019,H6047/$O$17,B6047=2020,H6047/$O$18,B6047=2021,H6047/$O$19,B6047=2022,H6047/$O$20),"")</f>
        <v>3.178287855291892E-5</v>
      </c>
      <c r="K6047" s="3" cm="1">
        <f t="array" ref="K6047">IFERROR(_xlfn.IFS(B6047=2015,J6047*$P$4,B6047=2016,J6047*$P$5,B6047=2017,J6047*$P$6,B6047=2018,J6047*$P$7,B6047=2019,J6047*$P$8,B6047=2020,J6047*$P$9,B6047=2021,J6047*$P$10,B6047=2022,J6047*$P$11),"")</f>
        <v>66998.397458356209</v>
      </c>
      <c r="L6047" s="3">
        <f t="shared" si="95"/>
        <v>125648.39745835621</v>
      </c>
    </row>
    <row r="6048" spans="1:12">
      <c r="A6048">
        <v>4808460</v>
      </c>
      <c r="B6048">
        <v>2021</v>
      </c>
      <c r="D6048" t="s">
        <v>469</v>
      </c>
      <c r="E6048" t="s">
        <v>470</v>
      </c>
      <c r="F6048" t="s">
        <v>4101</v>
      </c>
      <c r="G6048" t="s">
        <v>471</v>
      </c>
      <c r="H6048" s="5">
        <v>60935.93</v>
      </c>
      <c r="I6048">
        <f>IFERROR(VLOOKUP(G6048,'NCES Match'!$A$2:$B$1307,2,FALSE),"")</f>
        <v>4808460</v>
      </c>
      <c r="J6048" cm="1">
        <f t="array" ref="J6048">IFERROR(_xlfn.IFS(B6048=2015,H6048/$O$13,B6048=2016,H6048/$O$14,B6048=2017,H6048/$O$15,B6048=2018,H6048/$O$16,B6048=2019,H6048/$O$17,B6048=2020,H6048/$O$18,B6048=2021,H6048/$O$19,B6048=2022,H6048/$O$20),"")</f>
        <v>3.1177442989222917E-5</v>
      </c>
      <c r="K6048" s="3" cm="1">
        <f t="array" ref="K6048">IFERROR(_xlfn.IFS(B6048=2015,J6048*$P$4,B6048=2016,J6048*$P$5,B6048=2017,J6048*$P$6,B6048=2018,J6048*$P$7,B6048=2019,J6048*$P$8,B6048=2020,J6048*$P$9,B6048=2021,J6048*$P$10,B6048=2022,J6048*$P$11),"")</f>
        <v>66736.978257900875</v>
      </c>
      <c r="L6048" s="3">
        <f t="shared" si="95"/>
        <v>127672.90825790088</v>
      </c>
    </row>
    <row r="6049" spans="1:12">
      <c r="A6049">
        <v>4808460</v>
      </c>
      <c r="B6049">
        <v>2022</v>
      </c>
      <c r="D6049" t="s">
        <v>469</v>
      </c>
      <c r="E6049" t="s">
        <v>470</v>
      </c>
      <c r="F6049" t="s">
        <v>4101</v>
      </c>
      <c r="G6049" t="s">
        <v>471</v>
      </c>
      <c r="H6049" s="5">
        <v>73613.789999999994</v>
      </c>
      <c r="I6049">
        <f>IFERROR(VLOOKUP(G6049,'NCES Match'!$A$2:$B$1307,2,FALSE),"")</f>
        <v>4808460</v>
      </c>
      <c r="J6049" cm="1">
        <f t="array" ref="J6049">IFERROR(_xlfn.IFS(B6049=2015,H6049/$O$13,B6049=2016,H6049/$O$14,B6049=2017,H6049/$O$15,B6049=2018,H6049/$O$16,B6049=2019,H6049/$O$17,B6049=2020,H6049/$O$18,B6049=2021,H6049/$O$19,B6049=2022,H6049/$O$20),"")</f>
        <v>3.2333432294240156E-5</v>
      </c>
      <c r="K6049" s="3" cm="1">
        <f t="array" ref="K6049">IFERROR(_xlfn.IFS(B6049=2015,J6049*$P$4,B6049=2016,J6049*$P$5,B6049=2017,J6049*$P$6,B6049=2018,J6049*$P$7,B6049=2019,J6049*$P$8,B6049=2020,J6049*$P$9,B6049=2021,J6049*$P$10,B6049=2022,J6049*$P$11),"")</f>
        <v>69629.496971297762</v>
      </c>
      <c r="L6049" s="3">
        <f t="shared" si="95"/>
        <v>143243.28697129776</v>
      </c>
    </row>
    <row r="6050" spans="1:12">
      <c r="A6050">
        <v>4808460</v>
      </c>
      <c r="B6050">
        <v>2023</v>
      </c>
      <c r="D6050" t="s">
        <v>469</v>
      </c>
      <c r="E6050" t="s">
        <v>470</v>
      </c>
      <c r="F6050" t="s">
        <v>4101</v>
      </c>
      <c r="G6050" t="s">
        <v>471</v>
      </c>
      <c r="H6050" s="5">
        <v>80645.66</v>
      </c>
      <c r="I6050">
        <f>IFERROR(VLOOKUP(G6050,'NCES Match'!$A$2:$B$1307,2,FALSE),"")</f>
        <v>4808460</v>
      </c>
      <c r="J6050" t="str" cm="1">
        <f t="array" ref="J6050">IFERROR(_xlfn.IFS(B6050=2015,H6050/$O$13,B6050=2016,H6050/$O$14,B6050=2017,H6050/$O$15,B6050=2018,H6050/$O$16,B6050=2019,H6050/$O$17,B6050=2020,H6050/$O$18,B6050=2021,H6050/$O$19,B6050=2022,H6050/$O$20),"")</f>
        <v/>
      </c>
      <c r="K6050" s="3" t="str" cm="1">
        <f t="array" ref="K6050">IFERROR(_xlfn.IFS(B6050=2015,J6050*$P$4,B6050=2016,J6050*$P$5,B6050=2017,J6050*$P$6,B6050=2018,J6050*$P$7,B6050=2019,J6050*$P$8,B6050=2020,J6050*$P$9,B6050=2021,J6050*$P$10,B6050=2022,J6050*$P$11),"")</f>
        <v/>
      </c>
      <c r="L6050" s="3">
        <f t="shared" si="95"/>
        <v>80645.66</v>
      </c>
    </row>
    <row r="6051" spans="1:12">
      <c r="A6051">
        <v>4827240</v>
      </c>
      <c r="B6051">
        <v>2015</v>
      </c>
      <c r="C6051" t="s">
        <v>381</v>
      </c>
      <c r="D6051" t="s">
        <v>1986</v>
      </c>
      <c r="E6051" t="s">
        <v>1987</v>
      </c>
      <c r="G6051" t="s">
        <v>1988</v>
      </c>
      <c r="H6051" s="5">
        <v>551479.93000000005</v>
      </c>
      <c r="I6051">
        <f>IFERROR(VLOOKUP(G6051,'NCES Match'!$A$2:$B$1307,2,FALSE),"")</f>
        <v>4827240</v>
      </c>
      <c r="J6051" cm="1">
        <f t="array" ref="J6051">IFERROR(_xlfn.IFS(B6051=2015,H6051/$O$13,B6051=2016,H6051/$O$14,B6051=2017,H6051/$O$15,B6051=2018,H6051/$O$16,B6051=2019,H6051/$O$17,B6051=2020,H6051/$O$18,B6051=2021,H6051/$O$19,B6051=2022,H6051/$O$20),"")</f>
        <v>4.3203144902509519E-4</v>
      </c>
      <c r="K6051" s="3" cm="1">
        <f t="array" ref="K6051">IFERROR(_xlfn.IFS(B6051=2015,J6051*$P$4,B6051=2016,J6051*$P$5,B6051=2017,J6051*$P$6,B6051=2018,J6051*$P$7,B6051=2019,J6051*$P$8,B6051=2020,J6051*$P$9,B6051=2021,J6051*$P$10,B6051=2022,J6051*$P$11),"")</f>
        <v>687570.70136986568</v>
      </c>
      <c r="L6051" s="3">
        <f t="shared" si="95"/>
        <v>1239050.6313698657</v>
      </c>
    </row>
    <row r="6052" spans="1:12">
      <c r="A6052">
        <v>4827240</v>
      </c>
      <c r="B6052">
        <v>2016</v>
      </c>
      <c r="C6052" t="s">
        <v>4102</v>
      </c>
      <c r="D6052" t="s">
        <v>1986</v>
      </c>
      <c r="E6052" t="s">
        <v>1987</v>
      </c>
      <c r="F6052" t="s">
        <v>4101</v>
      </c>
      <c r="G6052" t="s">
        <v>1988</v>
      </c>
      <c r="H6052" s="5">
        <v>515808</v>
      </c>
      <c r="I6052">
        <f>IFERROR(VLOOKUP(G6052,'NCES Match'!$A$2:$B$1307,2,FALSE),"")</f>
        <v>4827240</v>
      </c>
      <c r="J6052" cm="1">
        <f t="array" ref="J6052">IFERROR(_xlfn.IFS(B6052=2015,H6052/$O$13,B6052=2016,H6052/$O$14,B6052=2017,H6052/$O$15,B6052=2018,H6052/$O$16,B6052=2019,H6052/$O$17,B6052=2020,H6052/$O$18,B6052=2021,H6052/$O$19,B6052=2022,H6052/$O$20),"")</f>
        <v>3.6924987851595382E-4</v>
      </c>
      <c r="K6052" s="3" cm="1">
        <f t="array" ref="K6052">IFERROR(_xlfn.IFS(B6052=2015,J6052*$P$4,B6052=2016,J6052*$P$5,B6052=2017,J6052*$P$6,B6052=2018,J6052*$P$7,B6052=2019,J6052*$P$8,B6052=2020,J6052*$P$9,B6052=2021,J6052*$P$10,B6052=2022,J6052*$P$11),"")</f>
        <v>618726.63476153603</v>
      </c>
      <c r="L6052" s="3">
        <f t="shared" si="95"/>
        <v>1134534.634761536</v>
      </c>
    </row>
    <row r="6053" spans="1:12">
      <c r="A6053">
        <v>4827240</v>
      </c>
      <c r="B6053">
        <v>2017</v>
      </c>
      <c r="D6053" t="s">
        <v>1986</v>
      </c>
      <c r="E6053" t="s">
        <v>1987</v>
      </c>
      <c r="F6053" t="s">
        <v>4101</v>
      </c>
      <c r="G6053" t="s">
        <v>1988</v>
      </c>
      <c r="H6053" s="5">
        <v>526450</v>
      </c>
      <c r="I6053">
        <f>IFERROR(VLOOKUP(G6053,'NCES Match'!$A$2:$B$1307,2,FALSE),"")</f>
        <v>4827240</v>
      </c>
      <c r="J6053" cm="1">
        <f t="array" ref="J6053">IFERROR(_xlfn.IFS(B6053=2015,H6053/$O$13,B6053=2016,H6053/$O$14,B6053=2017,H6053/$O$15,B6053=2018,H6053/$O$16,B6053=2019,H6053/$O$17,B6053=2020,H6053/$O$18,B6053=2021,H6053/$O$19,B6053=2022,H6053/$O$20),"")</f>
        <v>3.6295503868656023E-4</v>
      </c>
      <c r="K6053" s="3" cm="1">
        <f t="array" ref="K6053">IFERROR(_xlfn.IFS(B6053=2015,J6053*$P$4,B6053=2016,J6053*$P$5,B6053=2017,J6053*$P$6,B6053=2018,J6053*$P$7,B6053=2019,J6053*$P$8,B6053=2020,J6053*$P$9,B6053=2021,J6053*$P$10,B6053=2022,J6053*$P$11),"")</f>
        <v>616387.60393337661</v>
      </c>
      <c r="L6053" s="3">
        <f t="shared" si="95"/>
        <v>1142837.6039333767</v>
      </c>
    </row>
    <row r="6054" spans="1:12">
      <c r="A6054">
        <v>4827240</v>
      </c>
      <c r="B6054">
        <v>2018</v>
      </c>
      <c r="D6054" t="s">
        <v>1986</v>
      </c>
      <c r="E6054" t="s">
        <v>1987</v>
      </c>
      <c r="F6054" t="s">
        <v>4101</v>
      </c>
      <c r="G6054" t="s">
        <v>1988</v>
      </c>
      <c r="H6054" s="5">
        <v>555730</v>
      </c>
      <c r="I6054">
        <f>IFERROR(VLOOKUP(G6054,'NCES Match'!$A$2:$B$1307,2,FALSE),"")</f>
        <v>4827240</v>
      </c>
      <c r="J6054" cm="1">
        <f t="array" ref="J6054">IFERROR(_xlfn.IFS(B6054=2015,H6054/$O$13,B6054=2016,H6054/$O$14,B6054=2017,H6054/$O$15,B6054=2018,H6054/$O$16,B6054=2019,H6054/$O$17,B6054=2020,H6054/$O$18,B6054=2021,H6054/$O$19,B6054=2022,H6054/$O$20),"")</f>
        <v>3.6264652134363693E-4</v>
      </c>
      <c r="K6054" s="3" cm="1">
        <f t="array" ref="K6054">IFERROR(_xlfn.IFS(B6054=2015,J6054*$P$4,B6054=2016,J6054*$P$5,B6054=2017,J6054*$P$6,B6054=2018,J6054*$P$7,B6054=2019,J6054*$P$8,B6054=2020,J6054*$P$9,B6054=2021,J6054*$P$10,B6054=2022,J6054*$P$11),"")</f>
        <v>622610.87602473889</v>
      </c>
      <c r="L6054" s="3">
        <f t="shared" si="95"/>
        <v>1178340.8760247389</v>
      </c>
    </row>
    <row r="6055" spans="1:12">
      <c r="A6055">
        <v>4827240</v>
      </c>
      <c r="B6055">
        <v>2019</v>
      </c>
      <c r="D6055" t="s">
        <v>1986</v>
      </c>
      <c r="E6055" t="s">
        <v>1987</v>
      </c>
      <c r="F6055" t="s">
        <v>4101</v>
      </c>
      <c r="G6055" t="s">
        <v>1988</v>
      </c>
      <c r="H6055" s="5">
        <v>595410</v>
      </c>
      <c r="I6055">
        <f>IFERROR(VLOOKUP(G6055,'NCES Match'!$A$2:$B$1307,2,FALSE),"")</f>
        <v>4827240</v>
      </c>
      <c r="J6055" cm="1">
        <f t="array" ref="J6055">IFERROR(_xlfn.IFS(B6055=2015,H6055/$O$13,B6055=2016,H6055/$O$14,B6055=2017,H6055/$O$15,B6055=2018,H6055/$O$16,B6055=2019,H6055/$O$17,B6055=2020,H6055/$O$18,B6055=2021,H6055/$O$19,B6055=2022,H6055/$O$20),"")</f>
        <v>3.7700171966503163E-4</v>
      </c>
      <c r="K6055" s="3" cm="1">
        <f t="array" ref="K6055">IFERROR(_xlfn.IFS(B6055=2015,J6055*$P$4,B6055=2016,J6055*$P$5,B6055=2017,J6055*$P$6,B6055=2018,J6055*$P$7,B6055=2019,J6055*$P$8,B6055=2020,J6055*$P$9,B6055=2021,J6055*$P$10,B6055=2022,J6055*$P$11),"")</f>
        <v>655201.07896351651</v>
      </c>
      <c r="L6055" s="3">
        <f t="shared" si="95"/>
        <v>1250611.0789635165</v>
      </c>
    </row>
    <row r="6056" spans="1:12">
      <c r="A6056">
        <v>4827240</v>
      </c>
      <c r="B6056">
        <v>2020</v>
      </c>
      <c r="D6056" t="s">
        <v>1986</v>
      </c>
      <c r="E6056" t="s">
        <v>1987</v>
      </c>
      <c r="F6056" t="s">
        <v>4230</v>
      </c>
      <c r="G6056" t="s">
        <v>1988</v>
      </c>
      <c r="H6056" s="5">
        <v>625412</v>
      </c>
      <c r="I6056">
        <f>IFERROR(VLOOKUP(G6056,'NCES Match'!$A$2:$B$1307,2,FALSE),"")</f>
        <v>4827240</v>
      </c>
      <c r="J6056" cm="1">
        <f t="array" ref="J6056">IFERROR(_xlfn.IFS(B6056=2015,H6056/$O$13,B6056=2016,H6056/$O$14,B6056=2017,H6056/$O$15,B6056=2018,H6056/$O$16,B6056=2019,H6056/$O$17,B6056=2020,H6056/$O$18,B6056=2021,H6056/$O$19,B6056=2022,H6056/$O$20),"")</f>
        <v>3.3891549260934569E-4</v>
      </c>
      <c r="K6056" s="3" cm="1">
        <f t="array" ref="K6056">IFERROR(_xlfn.IFS(B6056=2015,J6056*$P$4,B6056=2016,J6056*$P$5,B6056=2017,J6056*$P$6,B6056=2018,J6056*$P$7,B6056=2019,J6056*$P$8,B6056=2020,J6056*$P$9,B6056=2021,J6056*$P$10,B6056=2022,J6056*$P$11),"")</f>
        <v>714434.81246761244</v>
      </c>
      <c r="L6056" s="3">
        <f t="shared" si="95"/>
        <v>1339846.8124676123</v>
      </c>
    </row>
    <row r="6057" spans="1:12">
      <c r="A6057">
        <v>4827240</v>
      </c>
      <c r="B6057">
        <v>2021</v>
      </c>
      <c r="D6057" t="s">
        <v>1986</v>
      </c>
      <c r="E6057" t="s">
        <v>1987</v>
      </c>
      <c r="F6057" t="s">
        <v>4101</v>
      </c>
      <c r="G6057" t="s">
        <v>1988</v>
      </c>
      <c r="H6057" s="5">
        <v>662743.75</v>
      </c>
      <c r="I6057">
        <f>IFERROR(VLOOKUP(G6057,'NCES Match'!$A$2:$B$1307,2,FALSE),"")</f>
        <v>4827240</v>
      </c>
      <c r="J6057" cm="1">
        <f t="array" ref="J6057">IFERROR(_xlfn.IFS(B6057=2015,H6057/$O$13,B6057=2016,H6057/$O$14,B6057=2017,H6057/$O$15,B6057=2018,H6057/$O$16,B6057=2019,H6057/$O$17,B6057=2020,H6057/$O$18,B6057=2021,H6057/$O$19,B6057=2022,H6057/$O$20),"")</f>
        <v>3.3908821088131103E-4</v>
      </c>
      <c r="K6057" s="3" cm="1">
        <f t="array" ref="K6057">IFERROR(_xlfn.IFS(B6057=2015,J6057*$P$4,B6057=2016,J6057*$P$5,B6057=2017,J6057*$P$6,B6057=2018,J6057*$P$7,B6057=2019,J6057*$P$8,B6057=2020,J6057*$P$9,B6057=2021,J6057*$P$10,B6057=2022,J6057*$P$11),"")</f>
        <v>725836.38641946879</v>
      </c>
      <c r="L6057" s="3">
        <f t="shared" si="95"/>
        <v>1388580.1364194688</v>
      </c>
    </row>
    <row r="6058" spans="1:12">
      <c r="A6058">
        <v>4827240</v>
      </c>
      <c r="B6058">
        <v>2022</v>
      </c>
      <c r="D6058" t="s">
        <v>1986</v>
      </c>
      <c r="E6058" t="s">
        <v>1987</v>
      </c>
      <c r="F6058" t="s">
        <v>4101</v>
      </c>
      <c r="G6058" t="s">
        <v>1988</v>
      </c>
      <c r="H6058" s="5">
        <v>937359.77</v>
      </c>
      <c r="I6058">
        <f>IFERROR(VLOOKUP(G6058,'NCES Match'!$A$2:$B$1307,2,FALSE),"")</f>
        <v>4827240</v>
      </c>
      <c r="J6058" cm="1">
        <f t="array" ref="J6058">IFERROR(_xlfn.IFS(B6058=2015,H6058/$O$13,B6058=2016,H6058/$O$14,B6058=2017,H6058/$O$15,B6058=2018,H6058/$O$16,B6058=2019,H6058/$O$17,B6058=2020,H6058/$O$18,B6058=2021,H6058/$O$19,B6058=2022,H6058/$O$20),"")</f>
        <v>4.117171342304143E-4</v>
      </c>
      <c r="K6058" s="3" cm="1">
        <f t="array" ref="K6058">IFERROR(_xlfn.IFS(B6058=2015,J6058*$P$4,B6058=2016,J6058*$P$5,B6058=2017,J6058*$P$6,B6058=2018,J6058*$P$7,B6058=2019,J6058*$P$8,B6058=2020,J6058*$P$9,B6058=2021,J6058*$P$10,B6058=2022,J6058*$P$11),"")</f>
        <v>886625.85184421809</v>
      </c>
      <c r="L6058" s="3">
        <f t="shared" si="95"/>
        <v>1823985.6218442181</v>
      </c>
    </row>
    <row r="6059" spans="1:12">
      <c r="A6059">
        <v>4827240</v>
      </c>
      <c r="B6059">
        <v>2023</v>
      </c>
      <c r="D6059" t="s">
        <v>1986</v>
      </c>
      <c r="E6059" t="s">
        <v>1987</v>
      </c>
      <c r="F6059" t="s">
        <v>4101</v>
      </c>
      <c r="G6059" t="s">
        <v>1988</v>
      </c>
      <c r="H6059" s="5">
        <v>1026507.63</v>
      </c>
      <c r="I6059">
        <f>IFERROR(VLOOKUP(G6059,'NCES Match'!$A$2:$B$1307,2,FALSE),"")</f>
        <v>4827240</v>
      </c>
      <c r="J6059" t="str" cm="1">
        <f t="array" ref="J6059">IFERROR(_xlfn.IFS(B6059=2015,H6059/$O$13,B6059=2016,H6059/$O$14,B6059=2017,H6059/$O$15,B6059=2018,H6059/$O$16,B6059=2019,H6059/$O$17,B6059=2020,H6059/$O$18,B6059=2021,H6059/$O$19,B6059=2022,H6059/$O$20),"")</f>
        <v/>
      </c>
      <c r="K6059" s="3" t="str" cm="1">
        <f t="array" ref="K6059">IFERROR(_xlfn.IFS(B6059=2015,J6059*$P$4,B6059=2016,J6059*$P$5,B6059=2017,J6059*$P$6,B6059=2018,J6059*$P$7,B6059=2019,J6059*$P$8,B6059=2020,J6059*$P$9,B6059=2021,J6059*$P$10,B6059=2022,J6059*$P$11),"")</f>
        <v/>
      </c>
      <c r="L6059" s="3">
        <f t="shared" si="95"/>
        <v>1026507.63</v>
      </c>
    </row>
    <row r="6060" spans="1:12">
      <c r="A6060">
        <v>4837830</v>
      </c>
      <c r="B6060">
        <v>2015</v>
      </c>
      <c r="C6060" t="s">
        <v>381</v>
      </c>
      <c r="D6060" t="s">
        <v>2824</v>
      </c>
      <c r="E6060" t="s">
        <v>2825</v>
      </c>
      <c r="G6060" t="s">
        <v>2826</v>
      </c>
      <c r="H6060" s="5">
        <v>46415.17</v>
      </c>
      <c r="I6060">
        <f>IFERROR(VLOOKUP(G6060,'NCES Match'!$A$2:$B$1307,2,FALSE),"")</f>
        <v>4837830</v>
      </c>
      <c r="J6060" cm="1">
        <f t="array" ref="J6060">IFERROR(_xlfn.IFS(B6060=2015,H6060/$O$13,B6060=2016,H6060/$O$14,B6060=2017,H6060/$O$15,B6060=2018,H6060/$O$16,B6060=2019,H6060/$O$17,B6060=2020,H6060/$O$18,B6060=2021,H6060/$O$19,B6060=2022,H6060/$O$20),"")</f>
        <v>3.6361818555837789E-5</v>
      </c>
      <c r="K6060" s="3" cm="1">
        <f t="array" ref="K6060">IFERROR(_xlfn.IFS(B6060=2015,J6060*$P$4,B6060=2016,J6060*$P$5,B6060=2017,J6060*$P$6,B6060=2018,J6060*$P$7,B6060=2019,J6060*$P$8,B6060=2020,J6060*$P$9,B6060=2021,J6060*$P$10,B6060=2022,J6060*$P$11),"")</f>
        <v>57869.215641449628</v>
      </c>
      <c r="L6060" s="3">
        <f t="shared" si="95"/>
        <v>104284.38564144963</v>
      </c>
    </row>
    <row r="6061" spans="1:12">
      <c r="A6061">
        <v>4837830</v>
      </c>
      <c r="B6061">
        <v>2016</v>
      </c>
      <c r="C6061" t="s">
        <v>4102</v>
      </c>
      <c r="D6061" t="s">
        <v>2824</v>
      </c>
      <c r="E6061" t="s">
        <v>2825</v>
      </c>
      <c r="F6061" t="s">
        <v>4101</v>
      </c>
      <c r="G6061" t="s">
        <v>2826</v>
      </c>
      <c r="H6061" s="5">
        <v>80635</v>
      </c>
      <c r="I6061">
        <f>IFERROR(VLOOKUP(G6061,'NCES Match'!$A$2:$B$1307,2,FALSE),"")</f>
        <v>4837830</v>
      </c>
      <c r="J6061" cm="1">
        <f t="array" ref="J6061">IFERROR(_xlfn.IFS(B6061=2015,H6061/$O$13,B6061=2016,H6061/$O$14,B6061=2017,H6061/$O$15,B6061=2018,H6061/$O$16,B6061=2019,H6061/$O$17,B6061=2020,H6061/$O$18,B6061=2021,H6061/$O$19,B6061=2022,H6061/$O$20),"")</f>
        <v>5.7723928194471468E-5</v>
      </c>
      <c r="K6061" s="3" cm="1">
        <f t="array" ref="K6061">IFERROR(_xlfn.IFS(B6061=2015,J6061*$P$4,B6061=2016,J6061*$P$5,B6061=2017,J6061*$P$6,B6061=2018,J6061*$P$7,B6061=2019,J6061*$P$8,B6061=2020,J6061*$P$9,B6061=2021,J6061*$P$10,B6061=2022,J6061*$P$11),"")</f>
        <v>96724.01783996461</v>
      </c>
      <c r="L6061" s="3">
        <f t="shared" si="95"/>
        <v>177359.0178399646</v>
      </c>
    </row>
    <row r="6062" spans="1:12">
      <c r="A6062">
        <v>4837830</v>
      </c>
      <c r="B6062">
        <v>2017</v>
      </c>
      <c r="D6062" t="s">
        <v>2824</v>
      </c>
      <c r="E6062" t="s">
        <v>2825</v>
      </c>
      <c r="F6062" t="s">
        <v>4101</v>
      </c>
      <c r="G6062" t="s">
        <v>2826</v>
      </c>
      <c r="H6062" s="5">
        <v>55590</v>
      </c>
      <c r="I6062">
        <f>IFERROR(VLOOKUP(G6062,'NCES Match'!$A$2:$B$1307,2,FALSE),"")</f>
        <v>4837830</v>
      </c>
      <c r="J6062" cm="1">
        <f t="array" ref="J6062">IFERROR(_xlfn.IFS(B6062=2015,H6062/$O$13,B6062=2016,H6062/$O$14,B6062=2017,H6062/$O$15,B6062=2018,H6062/$O$16,B6062=2019,H6062/$O$17,B6062=2020,H6062/$O$18,B6062=2021,H6062/$O$19,B6062=2022,H6062/$O$20),"")</f>
        <v>3.8325901036348909E-5</v>
      </c>
      <c r="K6062" s="3" cm="1">
        <f t="array" ref="K6062">IFERROR(_xlfn.IFS(B6062=2015,J6062*$P$4,B6062=2016,J6062*$P$5,B6062=2017,J6062*$P$6,B6062=2018,J6062*$P$7,B6062=2019,J6062*$P$8,B6062=2020,J6062*$P$9,B6062=2021,J6062*$P$10,B6062=2022,J6062*$P$11),"")</f>
        <v>65086.877961167076</v>
      </c>
      <c r="L6062" s="3">
        <f t="shared" si="95"/>
        <v>120676.87796116708</v>
      </c>
    </row>
    <row r="6063" spans="1:12">
      <c r="A6063">
        <v>4837830</v>
      </c>
      <c r="B6063">
        <v>2018</v>
      </c>
      <c r="D6063" t="s">
        <v>2824</v>
      </c>
      <c r="E6063" t="s">
        <v>2825</v>
      </c>
      <c r="F6063" t="s">
        <v>4101</v>
      </c>
      <c r="G6063" t="s">
        <v>2826</v>
      </c>
      <c r="H6063" s="5">
        <v>63259</v>
      </c>
      <c r="I6063">
        <f>IFERROR(VLOOKUP(G6063,'NCES Match'!$A$2:$B$1307,2,FALSE),"")</f>
        <v>4837830</v>
      </c>
      <c r="J6063" cm="1">
        <f t="array" ref="J6063">IFERROR(_xlfn.IFS(B6063=2015,H6063/$O$13,B6063=2016,H6063/$O$14,B6063=2017,H6063/$O$15,B6063=2018,H6063/$O$16,B6063=2019,H6063/$O$17,B6063=2020,H6063/$O$18,B6063=2021,H6063/$O$19,B6063=2022,H6063/$O$20),"")</f>
        <v>4.1280219339746152E-5</v>
      </c>
      <c r="K6063" s="3" cm="1">
        <f t="array" ref="K6063">IFERROR(_xlfn.IFS(B6063=2015,J6063*$P$4,B6063=2016,J6063*$P$5,B6063=2017,J6063*$P$6,B6063=2018,J6063*$P$7,B6063=2019,J6063*$P$8,B6063=2020,J6063*$P$9,B6063=2021,J6063*$P$10,B6063=2022,J6063*$P$11),"")</f>
        <v>70872.080698268866</v>
      </c>
      <c r="L6063" s="3">
        <f t="shared" si="95"/>
        <v>134131.08069826887</v>
      </c>
    </row>
    <row r="6064" spans="1:12">
      <c r="A6064">
        <v>4837830</v>
      </c>
      <c r="B6064">
        <v>2019</v>
      </c>
      <c r="D6064" t="s">
        <v>2824</v>
      </c>
      <c r="E6064" t="s">
        <v>2825</v>
      </c>
      <c r="F6064" t="s">
        <v>4101</v>
      </c>
      <c r="G6064" t="s">
        <v>2826</v>
      </c>
      <c r="H6064" s="5">
        <v>73349</v>
      </c>
      <c r="I6064">
        <f>IFERROR(VLOOKUP(G6064,'NCES Match'!$A$2:$B$1307,2,FALSE),"")</f>
        <v>4837830</v>
      </c>
      <c r="J6064" cm="1">
        <f t="array" ref="J6064">IFERROR(_xlfn.IFS(B6064=2015,H6064/$O$13,B6064=2016,H6064/$O$14,B6064=2017,H6064/$O$15,B6064=2018,H6064/$O$16,B6064=2019,H6064/$O$17,B6064=2020,H6064/$O$18,B6064=2021,H6064/$O$19,B6064=2022,H6064/$O$20),"")</f>
        <v>4.6443121774425026E-5</v>
      </c>
      <c r="K6064" s="3" cm="1">
        <f t="array" ref="K6064">IFERROR(_xlfn.IFS(B6064=2015,J6064*$P$4,B6064=2016,J6064*$P$5,B6064=2017,J6064*$P$6,B6064=2018,J6064*$P$7,B6064=2019,J6064*$P$8,B6064=2020,J6064*$P$9,B6064=2021,J6064*$P$10,B6064=2022,J6064*$P$11),"")</f>
        <v>80714.707413202617</v>
      </c>
      <c r="L6064" s="3">
        <f t="shared" si="95"/>
        <v>154063.70741320262</v>
      </c>
    </row>
    <row r="6065" spans="1:12">
      <c r="A6065">
        <v>4837830</v>
      </c>
      <c r="B6065">
        <v>2020</v>
      </c>
      <c r="D6065" t="s">
        <v>2824</v>
      </c>
      <c r="E6065" t="s">
        <v>2825</v>
      </c>
      <c r="F6065" t="s">
        <v>4230</v>
      </c>
      <c r="G6065" t="s">
        <v>2826</v>
      </c>
      <c r="H6065" s="5">
        <v>88536</v>
      </c>
      <c r="I6065">
        <f>IFERROR(VLOOKUP(G6065,'NCES Match'!$A$2:$B$1307,2,FALSE),"")</f>
        <v>4837830</v>
      </c>
      <c r="J6065" cm="1">
        <f t="array" ref="J6065">IFERROR(_xlfn.IFS(B6065=2015,H6065/$O$13,B6065=2016,H6065/$O$14,B6065=2017,H6065/$O$15,B6065=2018,H6065/$O$16,B6065=2019,H6065/$O$17,B6065=2020,H6065/$O$18,B6065=2021,H6065/$O$19,B6065=2022,H6065/$O$20),"")</f>
        <v>4.7978327972058468E-5</v>
      </c>
      <c r="K6065" s="3" cm="1">
        <f t="array" ref="K6065">IFERROR(_xlfn.IFS(B6065=2015,J6065*$P$4,B6065=2016,J6065*$P$5,B6065=2017,J6065*$P$6,B6065=2018,J6065*$P$7,B6065=2019,J6065*$P$8,B6065=2020,J6065*$P$9,B6065=2021,J6065*$P$10,B6065=2022,J6065*$P$11),"")</f>
        <v>101138.45042409249</v>
      </c>
      <c r="L6065" s="3">
        <f t="shared" si="95"/>
        <v>189674.45042409247</v>
      </c>
    </row>
    <row r="6066" spans="1:12">
      <c r="A6066">
        <v>4837830</v>
      </c>
      <c r="B6066">
        <v>2021</v>
      </c>
      <c r="D6066" t="s">
        <v>2824</v>
      </c>
      <c r="E6066" t="s">
        <v>2825</v>
      </c>
      <c r="F6066" t="s">
        <v>4101</v>
      </c>
      <c r="G6066" t="s">
        <v>2826</v>
      </c>
      <c r="H6066" s="5">
        <v>101652.2</v>
      </c>
      <c r="I6066">
        <f>IFERROR(VLOOKUP(G6066,'NCES Match'!$A$2:$B$1307,2,FALSE),"")</f>
        <v>4837830</v>
      </c>
      <c r="J6066" cm="1">
        <f t="array" ref="J6066">IFERROR(_xlfn.IFS(B6066=2015,H6066/$O$13,B6066=2016,H6066/$O$14,B6066=2017,H6066/$O$15,B6066=2018,H6066/$O$16,B6066=2019,H6066/$O$17,B6066=2020,H6066/$O$18,B6066=2021,H6066/$O$19,B6066=2022,H6066/$O$20),"")</f>
        <v>5.2009638159770202E-5</v>
      </c>
      <c r="K6066" s="3" cm="1">
        <f t="array" ref="K6066">IFERROR(_xlfn.IFS(B6066=2015,J6066*$P$4,B6066=2016,J6066*$P$5,B6066=2017,J6066*$P$6,B6066=2018,J6066*$P$7,B6066=2019,J6066*$P$8,B6066=2020,J6066*$P$9,B6066=2021,J6066*$P$10,B6066=2022,J6066*$P$11),"")</f>
        <v>111329.40223063457</v>
      </c>
      <c r="L6066" s="3">
        <f t="shared" si="95"/>
        <v>212981.60223063457</v>
      </c>
    </row>
    <row r="6067" spans="1:12">
      <c r="A6067">
        <v>4837830</v>
      </c>
      <c r="B6067">
        <v>2022</v>
      </c>
      <c r="D6067" t="s">
        <v>2824</v>
      </c>
      <c r="E6067" t="s">
        <v>2825</v>
      </c>
      <c r="F6067" t="s">
        <v>4101</v>
      </c>
      <c r="G6067" t="s">
        <v>2826</v>
      </c>
      <c r="H6067" s="5">
        <v>130782.3</v>
      </c>
      <c r="I6067">
        <f>IFERROR(VLOOKUP(G6067,'NCES Match'!$A$2:$B$1307,2,FALSE),"")</f>
        <v>4837830</v>
      </c>
      <c r="J6067" cm="1">
        <f t="array" ref="J6067">IFERROR(_xlfn.IFS(B6067=2015,H6067/$O$13,B6067=2016,H6067/$O$14,B6067=2017,H6067/$O$15,B6067=2018,H6067/$O$16,B6067=2019,H6067/$O$17,B6067=2020,H6067/$O$18,B6067=2021,H6067/$O$19,B6067=2022,H6067/$O$20),"")</f>
        <v>5.7443593684485001E-5</v>
      </c>
      <c r="K6067" s="3" cm="1">
        <f t="array" ref="K6067">IFERROR(_xlfn.IFS(B6067=2015,J6067*$P$4,B6067=2016,J6067*$P$5,B6067=2017,J6067*$P$6,B6067=2018,J6067*$P$7,B6067=2019,J6067*$P$8,B6067=2020,J6067*$P$9,B6067=2021,J6067*$P$10,B6067=2022,J6067*$P$11),"")</f>
        <v>123703.80280310738</v>
      </c>
      <c r="L6067" s="3">
        <f t="shared" si="95"/>
        <v>254486.10280310738</v>
      </c>
    </row>
    <row r="6068" spans="1:12">
      <c r="A6068">
        <v>4837830</v>
      </c>
      <c r="B6068">
        <v>2023</v>
      </c>
      <c r="D6068" t="s">
        <v>2824</v>
      </c>
      <c r="E6068" t="s">
        <v>2825</v>
      </c>
      <c r="F6068" t="s">
        <v>4101</v>
      </c>
      <c r="G6068" t="s">
        <v>2826</v>
      </c>
      <c r="H6068" s="5">
        <v>159682.19</v>
      </c>
      <c r="I6068">
        <f>IFERROR(VLOOKUP(G6068,'NCES Match'!$A$2:$B$1307,2,FALSE),"")</f>
        <v>4837830</v>
      </c>
      <c r="J6068" t="str" cm="1">
        <f t="array" ref="J6068">IFERROR(_xlfn.IFS(B6068=2015,H6068/$O$13,B6068=2016,H6068/$O$14,B6068=2017,H6068/$O$15,B6068=2018,H6068/$O$16,B6068=2019,H6068/$O$17,B6068=2020,H6068/$O$18,B6068=2021,H6068/$O$19,B6068=2022,H6068/$O$20),"")</f>
        <v/>
      </c>
      <c r="K6068" s="3" t="str" cm="1">
        <f t="array" ref="K6068">IFERROR(_xlfn.IFS(B6068=2015,J6068*$P$4,B6068=2016,J6068*$P$5,B6068=2017,J6068*$P$6,B6068=2018,J6068*$P$7,B6068=2019,J6068*$P$8,B6068=2020,J6068*$P$9,B6068=2021,J6068*$P$10,B6068=2022,J6068*$P$11),"")</f>
        <v/>
      </c>
      <c r="L6068" s="3">
        <f t="shared" si="95"/>
        <v>159682.19</v>
      </c>
    </row>
    <row r="6069" spans="1:12">
      <c r="A6069">
        <v>4840590</v>
      </c>
      <c r="B6069">
        <v>2015</v>
      </c>
      <c r="C6069" t="s">
        <v>381</v>
      </c>
      <c r="D6069" t="s">
        <v>3037</v>
      </c>
      <c r="E6069" t="s">
        <v>3038</v>
      </c>
      <c r="G6069" t="s">
        <v>3039</v>
      </c>
      <c r="H6069" s="5">
        <v>68742.740000000005</v>
      </c>
      <c r="I6069">
        <f>IFERROR(VLOOKUP(G6069,'NCES Match'!$A$2:$B$1307,2,FALSE),"")</f>
        <v>4840590</v>
      </c>
      <c r="J6069" cm="1">
        <f t="array" ref="J6069">IFERROR(_xlfn.IFS(B6069=2015,H6069/$O$13,B6069=2016,H6069/$O$14,B6069=2017,H6069/$O$15,B6069=2018,H6069/$O$16,B6069=2019,H6069/$O$17,B6069=2020,H6069/$O$18,B6069=2021,H6069/$O$19,B6069=2022,H6069/$O$20),"")</f>
        <v>5.3853320776615334E-5</v>
      </c>
      <c r="K6069" s="3" cm="1">
        <f t="array" ref="K6069">IFERROR(_xlfn.IFS(B6069=2015,J6069*$P$4,B6069=2016,J6069*$P$5,B6069=2017,J6069*$P$6,B6069=2018,J6069*$P$7,B6069=2019,J6069*$P$8,B6069=2020,J6069*$P$9,B6069=2021,J6069*$P$10,B6069=2022,J6069*$P$11),"")</f>
        <v>85706.643858981988</v>
      </c>
      <c r="L6069" s="3">
        <f t="shared" si="95"/>
        <v>154449.38385898201</v>
      </c>
    </row>
    <row r="6070" spans="1:12">
      <c r="A6070">
        <v>4840590</v>
      </c>
      <c r="B6070">
        <v>2016</v>
      </c>
      <c r="C6070" t="s">
        <v>4102</v>
      </c>
      <c r="D6070" t="s">
        <v>3037</v>
      </c>
      <c r="E6070" t="s">
        <v>3038</v>
      </c>
      <c r="F6070" t="s">
        <v>4101</v>
      </c>
      <c r="G6070" t="s">
        <v>3039</v>
      </c>
      <c r="H6070" s="5">
        <v>79575</v>
      </c>
      <c r="I6070">
        <f>IFERROR(VLOOKUP(G6070,'NCES Match'!$A$2:$B$1307,2,FALSE),"")</f>
        <v>4840590</v>
      </c>
      <c r="J6070" cm="1">
        <f t="array" ref="J6070">IFERROR(_xlfn.IFS(B6070=2015,H6070/$O$13,B6070=2016,H6070/$O$14,B6070=2017,H6070/$O$15,B6070=2018,H6070/$O$16,B6070=2019,H6070/$O$17,B6070=2020,H6070/$O$18,B6070=2021,H6070/$O$19,B6070=2022,H6070/$O$20),"")</f>
        <v>5.6965109271098986E-5</v>
      </c>
      <c r="K6070" s="3" cm="1">
        <f t="array" ref="K6070">IFERROR(_xlfn.IFS(B6070=2015,J6070*$P$4,B6070=2016,J6070*$P$5,B6070=2017,J6070*$P$6,B6070=2018,J6070*$P$7,B6070=2019,J6070*$P$8,B6070=2020,J6070*$P$9,B6070=2021,J6070*$P$10,B6070=2022,J6070*$P$11),"")</f>
        <v>95452.517140387965</v>
      </c>
      <c r="L6070" s="3">
        <f t="shared" si="95"/>
        <v>175027.51714038796</v>
      </c>
    </row>
    <row r="6071" spans="1:12">
      <c r="A6071">
        <v>4840590</v>
      </c>
      <c r="B6071">
        <v>2017</v>
      </c>
      <c r="D6071" t="s">
        <v>3037</v>
      </c>
      <c r="E6071" t="s">
        <v>3038</v>
      </c>
      <c r="F6071" t="s">
        <v>4101</v>
      </c>
      <c r="G6071" t="s">
        <v>3039</v>
      </c>
      <c r="H6071" s="5">
        <v>81884</v>
      </c>
      <c r="I6071">
        <f>IFERROR(VLOOKUP(G6071,'NCES Match'!$A$2:$B$1307,2,FALSE),"")</f>
        <v>4840590</v>
      </c>
      <c r="J6071" cm="1">
        <f t="array" ref="J6071">IFERROR(_xlfn.IFS(B6071=2015,H6071/$O$13,B6071=2016,H6071/$O$14,B6071=2017,H6071/$O$15,B6071=2018,H6071/$O$16,B6071=2019,H6071/$O$17,B6071=2020,H6071/$O$18,B6071=2021,H6071/$O$19,B6071=2022,H6071/$O$20),"")</f>
        <v>5.6454003965828281E-5</v>
      </c>
      <c r="K6071" s="3" cm="1">
        <f t="array" ref="K6071">IFERROR(_xlfn.IFS(B6071=2015,J6071*$P$4,B6071=2016,J6071*$P$5,B6071=2017,J6071*$P$6,B6071=2018,J6071*$P$7,B6071=2019,J6071*$P$8,B6071=2020,J6071*$P$9,B6071=2021,J6071*$P$10,B6071=2022,J6071*$P$11),"")</f>
        <v>95872.889278147239</v>
      </c>
      <c r="L6071" s="3">
        <f t="shared" si="95"/>
        <v>177756.88927814725</v>
      </c>
    </row>
    <row r="6072" spans="1:12">
      <c r="A6072">
        <v>4840590</v>
      </c>
      <c r="B6072">
        <v>2018</v>
      </c>
      <c r="D6072" t="s">
        <v>3037</v>
      </c>
      <c r="E6072" t="s">
        <v>3038</v>
      </c>
      <c r="F6072" t="s">
        <v>4101</v>
      </c>
      <c r="G6072" t="s">
        <v>3039</v>
      </c>
      <c r="H6072" s="5">
        <v>83457</v>
      </c>
      <c r="I6072">
        <f>IFERROR(VLOOKUP(G6072,'NCES Match'!$A$2:$B$1307,2,FALSE),"")</f>
        <v>4840590</v>
      </c>
      <c r="J6072" cm="1">
        <f t="array" ref="J6072">IFERROR(_xlfn.IFS(B6072=2015,H6072/$O$13,B6072=2016,H6072/$O$14,B6072=2017,H6072/$O$15,B6072=2018,H6072/$O$16,B6072=2019,H6072/$O$17,B6072=2020,H6072/$O$18,B6072=2021,H6072/$O$19,B6072=2022,H6072/$O$20),"")</f>
        <v>5.4460602687952615E-5</v>
      </c>
      <c r="K6072" s="3" cm="1">
        <f t="array" ref="K6072">IFERROR(_xlfn.IFS(B6072=2015,J6072*$P$4,B6072=2016,J6072*$P$5,B6072=2017,J6072*$P$6,B6072=2018,J6072*$P$7,B6072=2019,J6072*$P$8,B6072=2020,J6072*$P$9,B6072=2021,J6072*$P$10,B6072=2022,J6072*$P$11),"")</f>
        <v>93500.865313005648</v>
      </c>
      <c r="L6072" s="3">
        <f t="shared" si="95"/>
        <v>176957.86531300563</v>
      </c>
    </row>
    <row r="6073" spans="1:12">
      <c r="A6073">
        <v>4840590</v>
      </c>
      <c r="B6073">
        <v>2019</v>
      </c>
      <c r="D6073" t="s">
        <v>3037</v>
      </c>
      <c r="E6073" t="s">
        <v>3038</v>
      </c>
      <c r="F6073" t="s">
        <v>4101</v>
      </c>
      <c r="G6073" t="s">
        <v>3039</v>
      </c>
      <c r="H6073" s="5">
        <v>74024</v>
      </c>
      <c r="I6073">
        <f>IFERROR(VLOOKUP(G6073,'NCES Match'!$A$2:$B$1307,2,FALSE),"")</f>
        <v>4840590</v>
      </c>
      <c r="J6073" cm="1">
        <f t="array" ref="J6073">IFERROR(_xlfn.IFS(B6073=2015,H6073/$O$13,B6073=2016,H6073/$O$14,B6073=2017,H6073/$O$15,B6073=2018,H6073/$O$16,B6073=2019,H6073/$O$17,B6073=2020,H6073/$O$18,B6073=2021,H6073/$O$19,B6073=2022,H6073/$O$20),"")</f>
        <v>4.6870518292410777E-5</v>
      </c>
      <c r="K6073" s="3" cm="1">
        <f t="array" ref="K6073">IFERROR(_xlfn.IFS(B6073=2015,J6073*$P$4,B6073=2016,J6073*$P$5,B6073=2017,J6073*$P$6,B6073=2018,J6073*$P$7,B6073=2019,J6073*$P$8,B6073=2020,J6073*$P$9,B6073=2021,J6073*$P$10,B6073=2022,J6073*$P$11),"")</f>
        <v>81457.49092087023</v>
      </c>
      <c r="L6073" s="3">
        <f t="shared" si="95"/>
        <v>155481.49092087022</v>
      </c>
    </row>
    <row r="6074" spans="1:12">
      <c r="A6074">
        <v>4840590</v>
      </c>
      <c r="B6074">
        <v>2020</v>
      </c>
      <c r="D6074" t="s">
        <v>3037</v>
      </c>
      <c r="E6074" t="s">
        <v>3038</v>
      </c>
      <c r="F6074" t="s">
        <v>4230</v>
      </c>
      <c r="G6074" t="s">
        <v>3039</v>
      </c>
      <c r="H6074" s="5">
        <v>89948</v>
      </c>
      <c r="I6074">
        <f>IFERROR(VLOOKUP(G6074,'NCES Match'!$A$2:$B$1307,2,FALSE),"")</f>
        <v>4840590</v>
      </c>
      <c r="J6074" cm="1">
        <f t="array" ref="J6074">IFERROR(_xlfn.IFS(B6074=2015,H6074/$O$13,B6074=2016,H6074/$O$14,B6074=2017,H6074/$O$15,B6074=2018,H6074/$O$16,B6074=2019,H6074/$O$17,B6074=2020,H6074/$O$18,B6074=2021,H6074/$O$19,B6074=2022,H6074/$O$20),"")</f>
        <v>4.8743501450604446E-5</v>
      </c>
      <c r="K6074" s="3" cm="1">
        <f t="array" ref="K6074">IFERROR(_xlfn.IFS(B6074=2015,J6074*$P$4,B6074=2016,J6074*$P$5,B6074=2017,J6074*$P$6,B6074=2018,J6074*$P$7,B6074=2019,J6074*$P$8,B6074=2020,J6074*$P$9,B6074=2021,J6074*$P$10,B6074=2022,J6074*$P$11),"")</f>
        <v>102751.43827083075</v>
      </c>
      <c r="L6074" s="3">
        <f t="shared" si="95"/>
        <v>192699.43827083075</v>
      </c>
    </row>
    <row r="6075" spans="1:12">
      <c r="A6075">
        <v>4840590</v>
      </c>
      <c r="B6075">
        <v>2021</v>
      </c>
      <c r="D6075" t="s">
        <v>3037</v>
      </c>
      <c r="E6075" t="s">
        <v>3038</v>
      </c>
      <c r="F6075" t="s">
        <v>4230</v>
      </c>
      <c r="G6075" t="s">
        <v>3039</v>
      </c>
      <c r="H6075" s="5">
        <v>94243.71</v>
      </c>
      <c r="I6075">
        <f>IFERROR(VLOOKUP(G6075,'NCES Match'!$A$2:$B$1307,2,FALSE),"")</f>
        <v>4840590</v>
      </c>
      <c r="J6075" cm="1">
        <f t="array" ref="J6075">IFERROR(_xlfn.IFS(B6075=2015,H6075/$O$13,B6075=2016,H6075/$O$14,B6075=2017,H6075/$O$15,B6075=2018,H6075/$O$16,B6075=2019,H6075/$O$17,B6075=2020,H6075/$O$18,B6075=2021,H6075/$O$19,B6075=2022,H6075/$O$20),"")</f>
        <v>4.8219135994442982E-5</v>
      </c>
      <c r="K6075" s="3" cm="1">
        <f t="array" ref="K6075">IFERROR(_xlfn.IFS(B6075=2015,J6075*$P$4,B6075=2016,J6075*$P$5,B6075=2017,J6075*$P$6,B6075=2018,J6075*$P$7,B6075=2019,J6075*$P$8,B6075=2020,J6075*$P$9,B6075=2021,J6075*$P$10,B6075=2022,J6075*$P$11),"")</f>
        <v>103215.63033851975</v>
      </c>
      <c r="L6075" s="3">
        <f t="shared" si="95"/>
        <v>197459.34033851977</v>
      </c>
    </row>
    <row r="6076" spans="1:12">
      <c r="A6076">
        <v>4840590</v>
      </c>
      <c r="B6076">
        <v>2022</v>
      </c>
      <c r="D6076" t="s">
        <v>3037</v>
      </c>
      <c r="E6076" t="s">
        <v>3038</v>
      </c>
      <c r="F6076" t="s">
        <v>4101</v>
      </c>
      <c r="G6076" t="s">
        <v>3039</v>
      </c>
      <c r="H6076" s="5">
        <v>115962.03</v>
      </c>
      <c r="I6076">
        <f>IFERROR(VLOOKUP(G6076,'NCES Match'!$A$2:$B$1307,2,FALSE),"")</f>
        <v>4840590</v>
      </c>
      <c r="J6076" cm="1">
        <f t="array" ref="J6076">IFERROR(_xlfn.IFS(B6076=2015,H6076/$O$13,B6076=2016,H6076/$O$14,B6076=2017,H6076/$O$15,B6076=2018,H6076/$O$16,B6076=2019,H6076/$O$17,B6076=2020,H6076/$O$18,B6076=2021,H6076/$O$19,B6076=2022,H6076/$O$20),"")</f>
        <v>5.0934076967204735E-5</v>
      </c>
      <c r="K6076" s="3" cm="1">
        <f t="array" ref="K6076">IFERROR(_xlfn.IFS(B6076=2015,J6076*$P$4,B6076=2016,J6076*$P$5,B6076=2017,J6076*$P$6,B6076=2018,J6076*$P$7,B6076=2019,J6076*$P$8,B6076=2020,J6076*$P$9,B6076=2021,J6076*$P$10,B6076=2022,J6076*$P$11),"")</f>
        <v>109685.66917517142</v>
      </c>
      <c r="L6076" s="3">
        <f t="shared" si="95"/>
        <v>225647.69917517144</v>
      </c>
    </row>
    <row r="6077" spans="1:12">
      <c r="A6077">
        <v>4840590</v>
      </c>
      <c r="B6077">
        <v>2023</v>
      </c>
      <c r="D6077" t="s">
        <v>3037</v>
      </c>
      <c r="E6077" t="s">
        <v>3038</v>
      </c>
      <c r="F6077" t="s">
        <v>4101</v>
      </c>
      <c r="G6077" t="s">
        <v>3039</v>
      </c>
      <c r="H6077" s="5">
        <v>102780.21</v>
      </c>
      <c r="I6077">
        <f>IFERROR(VLOOKUP(G6077,'NCES Match'!$A$2:$B$1307,2,FALSE),"")</f>
        <v>4840590</v>
      </c>
      <c r="J6077" t="str" cm="1">
        <f t="array" ref="J6077">IFERROR(_xlfn.IFS(B6077=2015,H6077/$O$13,B6077=2016,H6077/$O$14,B6077=2017,H6077/$O$15,B6077=2018,H6077/$O$16,B6077=2019,H6077/$O$17,B6077=2020,H6077/$O$18,B6077=2021,H6077/$O$19,B6077=2022,H6077/$O$20),"")</f>
        <v/>
      </c>
      <c r="K6077" s="3" t="str" cm="1">
        <f t="array" ref="K6077">IFERROR(_xlfn.IFS(B6077=2015,J6077*$P$4,B6077=2016,J6077*$P$5,B6077=2017,J6077*$P$6,B6077=2018,J6077*$P$7,B6077=2019,J6077*$P$8,B6077=2020,J6077*$P$9,B6077=2021,J6077*$P$10,B6077=2022,J6077*$P$11),"")</f>
        <v/>
      </c>
      <c r="L6077" s="3">
        <f t="shared" si="95"/>
        <v>102780.21</v>
      </c>
    </row>
    <row r="6078" spans="1:12">
      <c r="A6078">
        <v>4841850</v>
      </c>
      <c r="B6078">
        <v>2015</v>
      </c>
      <c r="C6078" t="s">
        <v>381</v>
      </c>
      <c r="D6078" t="s">
        <v>3136</v>
      </c>
      <c r="E6078" t="s">
        <v>3137</v>
      </c>
      <c r="G6078" t="s">
        <v>3138</v>
      </c>
      <c r="H6078" s="5">
        <v>158729.29</v>
      </c>
      <c r="I6078">
        <f>IFERROR(VLOOKUP(G6078,'NCES Match'!$A$2:$B$1307,2,FALSE),"")</f>
        <v>4841850</v>
      </c>
      <c r="J6078" cm="1">
        <f t="array" ref="J6078">IFERROR(_xlfn.IFS(B6078=2015,H6078/$O$13,B6078=2016,H6078/$O$14,B6078=2017,H6078/$O$15,B6078=2018,H6078/$O$16,B6078=2019,H6078/$O$17,B6078=2020,H6078/$O$18,B6078=2021,H6078/$O$19,B6078=2022,H6078/$O$20),"")</f>
        <v>1.2434912211841426E-4</v>
      </c>
      <c r="K6078" s="3" cm="1">
        <f t="array" ref="K6078">IFERROR(_xlfn.IFS(B6078=2015,J6078*$P$4,B6078=2016,J6078*$P$5,B6078=2017,J6078*$P$6,B6078=2018,J6078*$P$7,B6078=2019,J6078*$P$8,B6078=2020,J6078*$P$9,B6078=2021,J6078*$P$10,B6078=2022,J6078*$P$11),"")</f>
        <v>197899.5124142429</v>
      </c>
      <c r="L6078" s="3">
        <f t="shared" si="95"/>
        <v>356628.80241424288</v>
      </c>
    </row>
    <row r="6079" spans="1:12">
      <c r="A6079">
        <v>4841850</v>
      </c>
      <c r="B6079">
        <v>2016</v>
      </c>
      <c r="C6079" t="s">
        <v>4102</v>
      </c>
      <c r="D6079" t="s">
        <v>3136</v>
      </c>
      <c r="E6079" t="s">
        <v>3137</v>
      </c>
      <c r="F6079" t="s">
        <v>4101</v>
      </c>
      <c r="G6079" t="s">
        <v>3138</v>
      </c>
      <c r="H6079" s="5">
        <v>157036</v>
      </c>
      <c r="I6079">
        <f>IFERROR(VLOOKUP(G6079,'NCES Match'!$A$2:$B$1307,2,FALSE),"")</f>
        <v>4841850</v>
      </c>
      <c r="J6079" cm="1">
        <f t="array" ref="J6079">IFERROR(_xlfn.IFS(B6079=2015,H6079/$O$13,B6079=2016,H6079/$O$14,B6079=2017,H6079/$O$15,B6079=2018,H6079/$O$16,B6079=2019,H6079/$O$17,B6079=2020,H6079/$O$18,B6079=2021,H6079/$O$19,B6079=2022,H6079/$O$20),"")</f>
        <v>1.1241687589690607E-4</v>
      </c>
      <c r="K6079" s="3" cm="1">
        <f t="array" ref="K6079">IFERROR(_xlfn.IFS(B6079=2015,J6079*$P$4,B6079=2016,J6079*$P$5,B6079=2017,J6079*$P$6,B6079=2018,J6079*$P$7,B6079=2019,J6079*$P$8,B6079=2020,J6079*$P$9,B6079=2021,J6079*$P$10,B6079=2022,J6079*$P$11),"")</f>
        <v>188369.23005539385</v>
      </c>
      <c r="L6079" s="3">
        <f t="shared" si="95"/>
        <v>345405.23005539388</v>
      </c>
    </row>
    <row r="6080" spans="1:12">
      <c r="A6080">
        <v>4841850</v>
      </c>
      <c r="B6080">
        <v>2017</v>
      </c>
      <c r="D6080" t="s">
        <v>3136</v>
      </c>
      <c r="E6080" t="s">
        <v>3137</v>
      </c>
      <c r="F6080" t="s">
        <v>4101</v>
      </c>
      <c r="G6080" t="s">
        <v>3138</v>
      </c>
      <c r="H6080" s="5">
        <v>153062</v>
      </c>
      <c r="I6080">
        <f>IFERROR(VLOOKUP(G6080,'NCES Match'!$A$2:$B$1307,2,FALSE),"")</f>
        <v>4841850</v>
      </c>
      <c r="J6080" cm="1">
        <f t="array" ref="J6080">IFERROR(_xlfn.IFS(B6080=2015,H6080/$O$13,B6080=2016,H6080/$O$14,B6080=2017,H6080/$O$15,B6080=2018,H6080/$O$16,B6080=2019,H6080/$O$17,B6080=2020,H6080/$O$18,B6080=2021,H6080/$O$19,B6080=2022,H6080/$O$20),"")</f>
        <v>1.0552687649623379E-4</v>
      </c>
      <c r="K6080" s="3" cm="1">
        <f t="array" ref="K6080">IFERROR(_xlfn.IFS(B6080=2015,J6080*$P$4,B6080=2016,J6080*$P$5,B6080=2017,J6080*$P$6,B6080=2018,J6080*$P$7,B6080=2019,J6080*$P$8,B6080=2020,J6080*$P$9,B6080=2021,J6080*$P$10,B6080=2022,J6080*$P$11),"")</f>
        <v>179210.78817219203</v>
      </c>
      <c r="L6080" s="3">
        <f t="shared" si="95"/>
        <v>332272.78817219206</v>
      </c>
    </row>
    <row r="6081" spans="1:12">
      <c r="A6081">
        <v>4841850</v>
      </c>
      <c r="B6081">
        <v>2018</v>
      </c>
      <c r="D6081" t="s">
        <v>3136</v>
      </c>
      <c r="E6081" t="s">
        <v>3137</v>
      </c>
      <c r="F6081" t="s">
        <v>4101</v>
      </c>
      <c r="G6081" t="s">
        <v>3138</v>
      </c>
      <c r="H6081" s="5">
        <v>145682</v>
      </c>
      <c r="I6081">
        <f>IFERROR(VLOOKUP(G6081,'NCES Match'!$A$2:$B$1307,2,FALSE),"")</f>
        <v>4841850</v>
      </c>
      <c r="J6081" cm="1">
        <f t="array" ref="J6081">IFERROR(_xlfn.IFS(B6081=2015,H6081/$O$13,B6081=2016,H6081/$O$14,B6081=2017,H6081/$O$15,B6081=2018,H6081/$O$16,B6081=2019,H6081/$O$17,B6081=2020,H6081/$O$18,B6081=2021,H6081/$O$19,B6081=2022,H6081/$O$20),"")</f>
        <v>9.5066076192366287E-5</v>
      </c>
      <c r="K6081" s="3" cm="1">
        <f t="array" ref="K6081">IFERROR(_xlfn.IFS(B6081=2015,J6081*$P$4,B6081=2016,J6081*$P$5,B6081=2017,J6081*$P$6,B6081=2018,J6081*$P$7,B6081=2019,J6081*$P$8,B6081=2020,J6081*$P$9,B6081=2021,J6081*$P$10,B6081=2022,J6081*$P$11),"")</f>
        <v>163214.50639885559</v>
      </c>
      <c r="L6081" s="3">
        <f t="shared" si="95"/>
        <v>308896.50639885559</v>
      </c>
    </row>
    <row r="6082" spans="1:12">
      <c r="A6082">
        <v>4841850</v>
      </c>
      <c r="B6082">
        <v>2019</v>
      </c>
      <c r="D6082" t="s">
        <v>3136</v>
      </c>
      <c r="E6082" t="s">
        <v>3137</v>
      </c>
      <c r="F6082" t="s">
        <v>4101</v>
      </c>
      <c r="G6082" t="s">
        <v>3138</v>
      </c>
      <c r="H6082" s="5">
        <v>160695</v>
      </c>
      <c r="I6082">
        <f>IFERROR(VLOOKUP(G6082,'NCES Match'!$A$2:$B$1307,2,FALSE),"")</f>
        <v>4841850</v>
      </c>
      <c r="J6082" cm="1">
        <f t="array" ref="J6082">IFERROR(_xlfn.IFS(B6082=2015,H6082/$O$13,B6082=2016,H6082/$O$14,B6082=2017,H6082/$O$15,B6082=2018,H6082/$O$16,B6082=2019,H6082/$O$17,B6082=2020,H6082/$O$18,B6082=2021,H6082/$O$19,B6082=2022,H6082/$O$20),"")</f>
        <v>1.0174886438180793E-4</v>
      </c>
      <c r="K6082" s="3" cm="1">
        <f t="array" ref="K6082">IFERROR(_xlfn.IFS(B6082=2015,J6082*$P$4,B6082=2016,J6082*$P$5,B6082=2017,J6082*$P$6,B6082=2018,J6082*$P$7,B6082=2019,J6082*$P$8,B6082=2020,J6082*$P$9,B6082=2021,J6082*$P$10,B6082=2022,J6082*$P$11),"")</f>
        <v>176831.99372540312</v>
      </c>
      <c r="L6082" s="3">
        <f t="shared" si="95"/>
        <v>337526.9937254031</v>
      </c>
    </row>
    <row r="6083" spans="1:12">
      <c r="A6083">
        <v>4841850</v>
      </c>
      <c r="B6083">
        <v>2020</v>
      </c>
      <c r="D6083" t="s">
        <v>3136</v>
      </c>
      <c r="E6083" t="s">
        <v>3137</v>
      </c>
      <c r="F6083" t="s">
        <v>4230</v>
      </c>
      <c r="G6083" t="s">
        <v>3138</v>
      </c>
      <c r="H6083" s="5">
        <v>149899</v>
      </c>
      <c r="I6083">
        <f>IFERROR(VLOOKUP(G6083,'NCES Match'!$A$2:$B$1307,2,FALSE),"")</f>
        <v>4841850</v>
      </c>
      <c r="J6083" cm="1">
        <f t="array" ref="J6083">IFERROR(_xlfn.IFS(B6083=2015,H6083/$O$13,B6083=2016,H6083/$O$14,B6083=2017,H6083/$O$15,B6083=2018,H6083/$O$16,B6083=2019,H6083/$O$17,B6083=2020,H6083/$O$18,B6083=2021,H6083/$O$19,B6083=2022,H6083/$O$20),"")</f>
        <v>8.1231401742608576E-5</v>
      </c>
      <c r="K6083" s="3" cm="1">
        <f t="array" ref="K6083">IFERROR(_xlfn.IFS(B6083=2015,J6083*$P$4,B6083=2016,J6083*$P$5,B6083=2017,J6083*$P$6,B6083=2018,J6083*$P$7,B6083=2019,J6083*$P$8,B6083=2020,J6083*$P$9,B6083=2021,J6083*$P$10,B6083=2022,J6083*$P$11),"")</f>
        <v>171236.02353981478</v>
      </c>
      <c r="L6083" s="3">
        <f t="shared" ref="L6083:L6146" si="96">SUM(H6083,K6083)</f>
        <v>321135.02353981475</v>
      </c>
    </row>
    <row r="6084" spans="1:12">
      <c r="A6084">
        <v>4841850</v>
      </c>
      <c r="B6084">
        <v>2021</v>
      </c>
      <c r="D6084" t="s">
        <v>3136</v>
      </c>
      <c r="E6084" t="s">
        <v>3137</v>
      </c>
      <c r="F6084" t="s">
        <v>4101</v>
      </c>
      <c r="G6084" t="s">
        <v>3138</v>
      </c>
      <c r="H6084" s="5">
        <v>143940.85999999999</v>
      </c>
      <c r="I6084">
        <f>IFERROR(VLOOKUP(G6084,'NCES Match'!$A$2:$B$1307,2,FALSE),"")</f>
        <v>4841850</v>
      </c>
      <c r="J6084" cm="1">
        <f t="array" ref="J6084">IFERROR(_xlfn.IFS(B6084=2015,H6084/$O$13,B6084=2016,H6084/$O$14,B6084=2017,H6084/$O$15,B6084=2018,H6084/$O$16,B6084=2019,H6084/$O$17,B6084=2020,H6084/$O$18,B6084=2021,H6084/$O$19,B6084=2022,H6084/$O$20),"")</f>
        <v>7.36463356917621E-5</v>
      </c>
      <c r="K6084" s="3" cm="1">
        <f t="array" ref="K6084">IFERROR(_xlfn.IFS(B6084=2015,J6084*$P$4,B6084=2016,J6084*$P$5,B6084=2017,J6084*$P$6,B6084=2018,J6084*$P$7,B6084=2019,J6084*$P$8,B6084=2020,J6084*$P$9,B6084=2021,J6084*$P$10,B6084=2022,J6084*$P$11),"")</f>
        <v>157643.9063823848</v>
      </c>
      <c r="L6084" s="3">
        <f t="shared" si="96"/>
        <v>301584.76638238481</v>
      </c>
    </row>
    <row r="6085" spans="1:12">
      <c r="A6085">
        <v>4841850</v>
      </c>
      <c r="B6085">
        <v>2022</v>
      </c>
      <c r="D6085" t="s">
        <v>3136</v>
      </c>
      <c r="E6085" t="s">
        <v>3137</v>
      </c>
      <c r="F6085" t="s">
        <v>4101</v>
      </c>
      <c r="G6085" t="s">
        <v>3138</v>
      </c>
      <c r="H6085" s="5">
        <v>178440.48</v>
      </c>
      <c r="I6085">
        <f>IFERROR(VLOOKUP(G6085,'NCES Match'!$A$2:$B$1307,2,FALSE),"")</f>
        <v>4841850</v>
      </c>
      <c r="J6085" cm="1">
        <f t="array" ref="J6085">IFERROR(_xlfn.IFS(B6085=2015,H6085/$O$13,B6085=2016,H6085/$O$14,B6085=2017,H6085/$O$15,B6085=2018,H6085/$O$16,B6085=2019,H6085/$O$17,B6085=2020,H6085/$O$18,B6085=2021,H6085/$O$19,B6085=2022,H6085/$O$20),"")</f>
        <v>7.8376526716417074E-5</v>
      </c>
      <c r="K6085" s="3" cm="1">
        <f t="array" ref="K6085">IFERROR(_xlfn.IFS(B6085=2015,J6085*$P$4,B6085=2016,J6085*$P$5,B6085=2017,J6085*$P$6,B6085=2018,J6085*$P$7,B6085=2019,J6085*$P$8,B6085=2020,J6085*$P$9,B6085=2021,J6085*$P$10,B6085=2022,J6085*$P$11),"")</f>
        <v>168782.51835310916</v>
      </c>
      <c r="L6085" s="3">
        <f t="shared" si="96"/>
        <v>347222.99835310917</v>
      </c>
    </row>
    <row r="6086" spans="1:12">
      <c r="A6086">
        <v>4841850</v>
      </c>
      <c r="B6086">
        <v>2023</v>
      </c>
      <c r="D6086" t="s">
        <v>3136</v>
      </c>
      <c r="E6086" t="s">
        <v>3137</v>
      </c>
      <c r="F6086" t="s">
        <v>4101</v>
      </c>
      <c r="G6086" t="s">
        <v>3138</v>
      </c>
      <c r="H6086" s="5">
        <v>175018.73</v>
      </c>
      <c r="I6086">
        <f>IFERROR(VLOOKUP(G6086,'NCES Match'!$A$2:$B$1307,2,FALSE),"")</f>
        <v>4841850</v>
      </c>
      <c r="J6086" t="str" cm="1">
        <f t="array" ref="J6086">IFERROR(_xlfn.IFS(B6086=2015,H6086/$O$13,B6086=2016,H6086/$O$14,B6086=2017,H6086/$O$15,B6086=2018,H6086/$O$16,B6086=2019,H6086/$O$17,B6086=2020,H6086/$O$18,B6086=2021,H6086/$O$19,B6086=2022,H6086/$O$20),"")</f>
        <v/>
      </c>
      <c r="K6086" s="3" t="str" cm="1">
        <f t="array" ref="K6086">IFERROR(_xlfn.IFS(B6086=2015,J6086*$P$4,B6086=2016,J6086*$P$5,B6086=2017,J6086*$P$6,B6086=2018,J6086*$P$7,B6086=2019,J6086*$P$8,B6086=2020,J6086*$P$9,B6086=2021,J6086*$P$10,B6086=2022,J6086*$P$11),"")</f>
        <v/>
      </c>
      <c r="L6086" s="3">
        <f t="shared" si="96"/>
        <v>175018.73</v>
      </c>
    </row>
    <row r="6087" spans="1:12">
      <c r="A6087">
        <v>4845690</v>
      </c>
      <c r="B6087">
        <v>2015</v>
      </c>
      <c r="C6087" t="s">
        <v>381</v>
      </c>
      <c r="D6087" t="s">
        <v>3432</v>
      </c>
      <c r="E6087" t="s">
        <v>3433</v>
      </c>
      <c r="G6087" t="s">
        <v>3434</v>
      </c>
      <c r="H6087" s="5">
        <v>30589.87</v>
      </c>
      <c r="I6087">
        <f>IFERROR(VLOOKUP(G6087,'NCES Match'!$A$2:$B$1307,2,FALSE),"")</f>
        <v>4845690</v>
      </c>
      <c r="J6087" cm="1">
        <f t="array" ref="J6087">IFERROR(_xlfn.IFS(B6087=2015,H6087/$O$13,B6087=2016,H6087/$O$14,B6087=2017,H6087/$O$15,B6087=2018,H6087/$O$16,B6087=2019,H6087/$O$17,B6087=2020,H6087/$O$18,B6087=2021,H6087/$O$19,B6087=2022,H6087/$O$20),"")</f>
        <v>2.3964219081534455E-5</v>
      </c>
      <c r="K6087" s="3" cm="1">
        <f t="array" ref="K6087">IFERROR(_xlfn.IFS(B6087=2015,J6087*$P$4,B6087=2016,J6087*$P$5,B6087=2017,J6087*$P$6,B6087=2018,J6087*$P$7,B6087=2019,J6087*$P$8,B6087=2020,J6087*$P$9,B6087=2021,J6087*$P$10,B6087=2022,J6087*$P$11),"")</f>
        <v>38138.646987049935</v>
      </c>
      <c r="L6087" s="3">
        <f t="shared" si="96"/>
        <v>68728.516987049938</v>
      </c>
    </row>
    <row r="6088" spans="1:12">
      <c r="A6088">
        <v>4845690</v>
      </c>
      <c r="B6088">
        <v>2016</v>
      </c>
      <c r="C6088" t="s">
        <v>4102</v>
      </c>
      <c r="D6088" t="s">
        <v>3432</v>
      </c>
      <c r="E6088" t="s">
        <v>3433</v>
      </c>
      <c r="F6088" t="s">
        <v>4101</v>
      </c>
      <c r="G6088" t="s">
        <v>3434</v>
      </c>
      <c r="H6088" s="5">
        <v>29327</v>
      </c>
      <c r="I6088">
        <f>IFERROR(VLOOKUP(G6088,'NCES Match'!$A$2:$B$1307,2,FALSE),"")</f>
        <v>4845690</v>
      </c>
      <c r="J6088" cm="1">
        <f t="array" ref="J6088">IFERROR(_xlfn.IFS(B6088=2015,H6088/$O$13,B6088=2016,H6088/$O$14,B6088=2017,H6088/$O$15,B6088=2018,H6088/$O$16,B6088=2019,H6088/$O$17,B6088=2020,H6088/$O$18,B6088=2021,H6088/$O$19,B6088=2022,H6088/$O$20),"")</f>
        <v>2.099422883560817E-5</v>
      </c>
      <c r="K6088" s="3" cm="1">
        <f t="array" ref="K6088">IFERROR(_xlfn.IFS(B6088=2015,J6088*$P$4,B6088=2016,J6088*$P$5,B6088=2017,J6088*$P$6,B6088=2018,J6088*$P$7,B6088=2019,J6088*$P$8,B6088=2020,J6088*$P$9,B6088=2021,J6088*$P$10,B6088=2022,J6088*$P$11),"")</f>
        <v>35178.585864607703</v>
      </c>
      <c r="L6088" s="3">
        <f t="shared" si="96"/>
        <v>64505.585864607703</v>
      </c>
    </row>
    <row r="6089" spans="1:12">
      <c r="A6089">
        <v>4845690</v>
      </c>
      <c r="B6089">
        <v>2017</v>
      </c>
      <c r="D6089" t="s">
        <v>3432</v>
      </c>
      <c r="E6089" t="s">
        <v>3433</v>
      </c>
      <c r="F6089" t="s">
        <v>4101</v>
      </c>
      <c r="G6089" t="s">
        <v>3434</v>
      </c>
      <c r="H6089" s="5">
        <v>29348</v>
      </c>
      <c r="I6089">
        <f>IFERROR(VLOOKUP(G6089,'NCES Match'!$A$2:$B$1307,2,FALSE),"")</f>
        <v>4845690</v>
      </c>
      <c r="J6089" cm="1">
        <f t="array" ref="J6089">IFERROR(_xlfn.IFS(B6089=2015,H6089/$O$13,B6089=2016,H6089/$O$14,B6089=2017,H6089/$O$15,B6089=2018,H6089/$O$16,B6089=2019,H6089/$O$17,B6089=2020,H6089/$O$18,B6089=2021,H6089/$O$19,B6089=2022,H6089/$O$20),"")</f>
        <v>2.0233648922733725E-5</v>
      </c>
      <c r="K6089" s="3" cm="1">
        <f t="array" ref="K6089">IFERROR(_xlfn.IFS(B6089=2015,J6089*$P$4,B6089=2016,J6089*$P$5,B6089=2017,J6089*$P$6,B6089=2018,J6089*$P$7,B6089=2019,J6089*$P$8,B6089=2020,J6089*$P$9,B6089=2021,J6089*$P$10,B6089=2022,J6089*$P$11),"")</f>
        <v>34361.750214145199</v>
      </c>
      <c r="L6089" s="3">
        <f t="shared" si="96"/>
        <v>63709.750214145199</v>
      </c>
    </row>
    <row r="6090" spans="1:12">
      <c r="A6090">
        <v>4845690</v>
      </c>
      <c r="B6090">
        <v>2018</v>
      </c>
      <c r="D6090" t="s">
        <v>3432</v>
      </c>
      <c r="E6090" t="s">
        <v>3433</v>
      </c>
      <c r="F6090" t="s">
        <v>4101</v>
      </c>
      <c r="G6090" t="s">
        <v>3434</v>
      </c>
      <c r="H6090" s="5">
        <v>30267</v>
      </c>
      <c r="I6090">
        <f>IFERROR(VLOOKUP(G6090,'NCES Match'!$A$2:$B$1307,2,FALSE),"")</f>
        <v>4845690</v>
      </c>
      <c r="J6090" cm="1">
        <f t="array" ref="J6090">IFERROR(_xlfn.IFS(B6090=2015,H6090/$O$13,B6090=2016,H6090/$O$14,B6090=2017,H6090/$O$15,B6090=2018,H6090/$O$16,B6090=2019,H6090/$O$17,B6090=2020,H6090/$O$18,B6090=2021,H6090/$O$19,B6090=2022,H6090/$O$20),"")</f>
        <v>1.9750998257261367E-5</v>
      </c>
      <c r="K6090" s="3" cm="1">
        <f t="array" ref="K6090">IFERROR(_xlfn.IFS(B6090=2015,J6090*$P$4,B6090=2016,J6090*$P$5,B6090=2017,J6090*$P$6,B6090=2018,J6090*$P$7,B6090=2019,J6090*$P$8,B6090=2020,J6090*$P$9,B6090=2021,J6090*$P$10,B6090=2022,J6090*$P$11),"")</f>
        <v>33909.566488476012</v>
      </c>
      <c r="L6090" s="3">
        <f t="shared" si="96"/>
        <v>64176.566488476012</v>
      </c>
    </row>
    <row r="6091" spans="1:12">
      <c r="A6091">
        <v>4845690</v>
      </c>
      <c r="B6091">
        <v>2019</v>
      </c>
      <c r="D6091" t="s">
        <v>3432</v>
      </c>
      <c r="E6091" t="s">
        <v>3433</v>
      </c>
      <c r="F6091" t="s">
        <v>4101</v>
      </c>
      <c r="G6091" t="s">
        <v>3434</v>
      </c>
      <c r="H6091" s="5">
        <v>30877</v>
      </c>
      <c r="I6091">
        <f>IFERROR(VLOOKUP(G6091,'NCES Match'!$A$2:$B$1307,2,FALSE),"")</f>
        <v>4845690</v>
      </c>
      <c r="J6091" cm="1">
        <f t="array" ref="J6091">IFERROR(_xlfn.IFS(B6091=2015,H6091/$O$13,B6091=2016,H6091/$O$14,B6091=2017,H6091/$O$15,B6091=2018,H6091/$O$16,B6091=2019,H6091/$O$17,B6091=2020,H6091/$O$18,B6091=2021,H6091/$O$19,B6091=2022,H6091/$O$20),"")</f>
        <v>1.9550699682734891E-5</v>
      </c>
      <c r="K6091" s="3" cm="1">
        <f t="array" ref="K6091">IFERROR(_xlfn.IFS(B6091=2015,J6091*$P$4,B6091=2016,J6091*$P$5,B6091=2017,J6091*$P$6,B6091=2018,J6091*$P$7,B6091=2019,J6091*$P$8,B6091=2020,J6091*$P$9,B6091=2021,J6091*$P$10,B6091=2022,J6091*$P$11),"")</f>
        <v>33977.668690745028</v>
      </c>
      <c r="L6091" s="3">
        <f t="shared" si="96"/>
        <v>64854.668690745028</v>
      </c>
    </row>
    <row r="6092" spans="1:12">
      <c r="A6092">
        <v>4845690</v>
      </c>
      <c r="B6092">
        <v>2020</v>
      </c>
      <c r="D6092" t="s">
        <v>3432</v>
      </c>
      <c r="E6092" t="s">
        <v>3433</v>
      </c>
      <c r="F6092" t="s">
        <v>4230</v>
      </c>
      <c r="G6092" t="s">
        <v>3434</v>
      </c>
      <c r="H6092" s="5">
        <v>32294</v>
      </c>
      <c r="I6092">
        <f>IFERROR(VLOOKUP(G6092,'NCES Match'!$A$2:$B$1307,2,FALSE),"")</f>
        <v>4845690</v>
      </c>
      <c r="J6092" cm="1">
        <f t="array" ref="J6092">IFERROR(_xlfn.IFS(B6092=2015,H6092/$O$13,B6092=2016,H6092/$O$14,B6092=2017,H6092/$O$15,B6092=2018,H6092/$O$16,B6092=2019,H6092/$O$17,B6092=2020,H6092/$O$18,B6092=2021,H6092/$O$19,B6092=2022,H6092/$O$20),"")</f>
        <v>1.7500362830144305E-5</v>
      </c>
      <c r="K6092" s="3" cm="1">
        <f t="array" ref="K6092">IFERROR(_xlfn.IFS(B6092=2015,J6092*$P$4,B6092=2016,J6092*$P$5,B6092=2017,J6092*$P$6,B6092=2018,J6092*$P$7,B6092=2019,J6092*$P$8,B6092=2020,J6092*$P$9,B6092=2021,J6092*$P$10,B6092=2022,J6092*$P$11),"")</f>
        <v>36890.814109465558</v>
      </c>
      <c r="L6092" s="3">
        <f t="shared" si="96"/>
        <v>69184.814109465558</v>
      </c>
    </row>
    <row r="6093" spans="1:12">
      <c r="A6093">
        <v>4845690</v>
      </c>
      <c r="B6093">
        <v>2021</v>
      </c>
      <c r="D6093" t="s">
        <v>3432</v>
      </c>
      <c r="E6093" t="s">
        <v>3433</v>
      </c>
      <c r="F6093" t="s">
        <v>4230</v>
      </c>
      <c r="G6093" t="s">
        <v>3434</v>
      </c>
      <c r="H6093" s="5">
        <v>34869.1</v>
      </c>
      <c r="I6093">
        <f>IFERROR(VLOOKUP(G6093,'NCES Match'!$A$2:$B$1307,2,FALSE),"")</f>
        <v>4845690</v>
      </c>
      <c r="J6093" cm="1">
        <f t="array" ref="J6093">IFERROR(_xlfn.IFS(B6093=2015,H6093/$O$13,B6093=2016,H6093/$O$14,B6093=2017,H6093/$O$15,B6093=2018,H6093/$O$16,B6093=2019,H6093/$O$17,B6093=2020,H6093/$O$18,B6093=2021,H6093/$O$19,B6093=2022,H6093/$O$20),"")</f>
        <v>1.7840531478480968E-5</v>
      </c>
      <c r="K6093" s="3" cm="1">
        <f t="array" ref="K6093">IFERROR(_xlfn.IFS(B6093=2015,J6093*$P$4,B6093=2016,J6093*$P$5,B6093=2017,J6093*$P$6,B6093=2018,J6093*$P$7,B6093=2019,J6093*$P$8,B6093=2020,J6093*$P$9,B6093=2021,J6093*$P$10,B6093=2022,J6093*$P$11),"")</f>
        <v>38188.608405132596</v>
      </c>
      <c r="L6093" s="3">
        <f t="shared" si="96"/>
        <v>73057.708405132595</v>
      </c>
    </row>
    <row r="6094" spans="1:12">
      <c r="A6094">
        <v>4845690</v>
      </c>
      <c r="B6094">
        <v>2022</v>
      </c>
      <c r="D6094" t="s">
        <v>3432</v>
      </c>
      <c r="E6094" t="s">
        <v>3433</v>
      </c>
      <c r="F6094" t="s">
        <v>4101</v>
      </c>
      <c r="G6094" t="s">
        <v>3434</v>
      </c>
      <c r="H6094" s="5">
        <v>53609.4</v>
      </c>
      <c r="I6094">
        <f>IFERROR(VLOOKUP(G6094,'NCES Match'!$A$2:$B$1307,2,FALSE),"")</f>
        <v>4845690</v>
      </c>
      <c r="J6094" cm="1">
        <f t="array" ref="J6094">IFERROR(_xlfn.IFS(B6094=2015,H6094/$O$13,B6094=2016,H6094/$O$14,B6094=2017,H6094/$O$15,B6094=2018,H6094/$O$16,B6094=2019,H6094/$O$17,B6094=2020,H6094/$O$18,B6094=2021,H6094/$O$19,B6094=2022,H6094/$O$20),"")</f>
        <v>2.3546891217458557E-5</v>
      </c>
      <c r="K6094" s="3" cm="1">
        <f t="array" ref="K6094">IFERROR(_xlfn.IFS(B6094=2015,J6094*$P$4,B6094=2016,J6094*$P$5,B6094=2017,J6094*$P$6,B6094=2018,J6094*$P$7,B6094=2019,J6094*$P$8,B6094=2020,J6094*$P$9,B6094=2021,J6094*$P$10,B6094=2022,J6094*$P$11),"")</f>
        <v>50707.830080927655</v>
      </c>
      <c r="L6094" s="3">
        <f t="shared" si="96"/>
        <v>104317.23008092766</v>
      </c>
    </row>
    <row r="6095" spans="1:12">
      <c r="A6095">
        <v>4845690</v>
      </c>
      <c r="B6095">
        <v>2023</v>
      </c>
      <c r="D6095" t="s">
        <v>3432</v>
      </c>
      <c r="E6095" t="s">
        <v>3433</v>
      </c>
      <c r="F6095" t="s">
        <v>4101</v>
      </c>
      <c r="G6095" t="s">
        <v>3434</v>
      </c>
      <c r="H6095" s="5">
        <v>62126.21</v>
      </c>
      <c r="I6095">
        <f>IFERROR(VLOOKUP(G6095,'NCES Match'!$A$2:$B$1307,2,FALSE),"")</f>
        <v>4845690</v>
      </c>
      <c r="J6095" t="str" cm="1">
        <f t="array" ref="J6095">IFERROR(_xlfn.IFS(B6095=2015,H6095/$O$13,B6095=2016,H6095/$O$14,B6095=2017,H6095/$O$15,B6095=2018,H6095/$O$16,B6095=2019,H6095/$O$17,B6095=2020,H6095/$O$18,B6095=2021,H6095/$O$19,B6095=2022,H6095/$O$20),"")</f>
        <v/>
      </c>
      <c r="K6095" s="3" t="str" cm="1">
        <f t="array" ref="K6095">IFERROR(_xlfn.IFS(B6095=2015,J6095*$P$4,B6095=2016,J6095*$P$5,B6095=2017,J6095*$P$6,B6095=2018,J6095*$P$7,B6095=2019,J6095*$P$8,B6095=2020,J6095*$P$9,B6095=2021,J6095*$P$10,B6095=2022,J6095*$P$11),"")</f>
        <v/>
      </c>
      <c r="L6095" s="3">
        <f t="shared" si="96"/>
        <v>62126.21</v>
      </c>
    </row>
    <row r="6096" spans="1:12">
      <c r="A6096" t="s">
        <v>4230</v>
      </c>
      <c r="B6096">
        <v>2015</v>
      </c>
      <c r="C6096" t="s">
        <v>230</v>
      </c>
      <c r="D6096" t="s">
        <v>339</v>
      </c>
      <c r="E6096" t="s">
        <v>340</v>
      </c>
      <c r="G6096" t="s">
        <v>341</v>
      </c>
      <c r="H6096" s="5">
        <v>648543.84</v>
      </c>
      <c r="I6096" t="str">
        <f>IFERROR(VLOOKUP(G6096,'NCES Match'!$A$2:$B$1307,2,FALSE),"")</f>
        <v/>
      </c>
      <c r="J6096" cm="1">
        <f t="array" ref="J6096">IFERROR(_xlfn.IFS(B6096=2015,H6096/$O$13,B6096=2016,H6096/$O$14,B6096=2017,H6096/$O$15,B6096=2018,H6096/$O$16,B6096=2019,H6096/$O$17,B6096=2020,H6096/$O$18,B6096=2021,H6096/$O$19,B6096=2022,H6096/$O$20),"")</f>
        <v>5.0807168077993234E-4</v>
      </c>
      <c r="K6096" s="3" cm="1">
        <f t="array" ref="K6096">IFERROR(_xlfn.IFS(B6096=2015,J6096*$P$4,B6096=2016,J6096*$P$5,B6096=2017,J6096*$P$6,B6096=2018,J6096*$P$7,B6096=2019,J6096*$P$8,B6096=2020,J6096*$P$9,B6096=2021,J6096*$P$10,B6096=2022,J6096*$P$11),"")</f>
        <v>808587.43660518317</v>
      </c>
      <c r="L6096" s="3">
        <f t="shared" si="96"/>
        <v>1457131.2766051833</v>
      </c>
    </row>
    <row r="6097" spans="1:12">
      <c r="A6097" t="s">
        <v>4230</v>
      </c>
      <c r="B6097">
        <v>2016</v>
      </c>
      <c r="C6097" t="s">
        <v>4100</v>
      </c>
      <c r="D6097" t="s">
        <v>339</v>
      </c>
      <c r="E6097" t="s">
        <v>340</v>
      </c>
      <c r="F6097" t="s">
        <v>4101</v>
      </c>
      <c r="G6097" t="s">
        <v>341</v>
      </c>
      <c r="H6097" s="5">
        <v>684239</v>
      </c>
      <c r="I6097" t="str">
        <f>IFERROR(VLOOKUP(G6097,'NCES Match'!$A$2:$B$1307,2,FALSE),"")</f>
        <v/>
      </c>
      <c r="J6097" cm="1">
        <f t="array" ref="J6097">IFERROR(_xlfn.IFS(B6097=2015,H6097/$O$13,B6097=2016,H6097/$O$14,B6097=2017,H6097/$O$15,B6097=2018,H6097/$O$16,B6097=2019,H6097/$O$17,B6097=2020,H6097/$O$18,B6097=2021,H6097/$O$19,B6097=2022,H6097/$O$20),"")</f>
        <v>4.8982405783911406E-4</v>
      </c>
      <c r="K6097" s="3" cm="1">
        <f t="array" ref="K6097">IFERROR(_xlfn.IFS(B6097=2015,J6097*$P$4,B6097=2016,J6097*$P$5,B6097=2017,J6097*$P$6,B6097=2018,J6097*$P$7,B6097=2019,J6097*$P$8,B6097=2020,J6097*$P$9,B6097=2021,J6097*$P$10,B6097=2022,J6097*$P$11),"")</f>
        <v>820764.49733737891</v>
      </c>
      <c r="L6097" s="3">
        <f t="shared" si="96"/>
        <v>1505003.497337379</v>
      </c>
    </row>
    <row r="6098" spans="1:12">
      <c r="A6098" t="s">
        <v>4230</v>
      </c>
      <c r="B6098">
        <v>2017</v>
      </c>
      <c r="D6098" t="s">
        <v>339</v>
      </c>
      <c r="E6098" t="s">
        <v>340</v>
      </c>
      <c r="F6098" t="s">
        <v>4101</v>
      </c>
      <c r="G6098" t="s">
        <v>341</v>
      </c>
      <c r="H6098" s="5">
        <v>709333</v>
      </c>
      <c r="I6098" t="str">
        <f>IFERROR(VLOOKUP(G6098,'NCES Match'!$A$2:$B$1307,2,FALSE),"")</f>
        <v/>
      </c>
      <c r="J6098" cm="1">
        <f t="array" ref="J6098">IFERROR(_xlfn.IFS(B6098=2015,H6098/$O$13,B6098=2016,H6098/$O$14,B6098=2017,H6098/$O$15,B6098=2018,H6098/$O$16,B6098=2019,H6098/$O$17,B6098=2020,H6098/$O$18,B6098=2021,H6098/$O$19,B6098=2022,H6098/$O$20),"")</f>
        <v>4.8904166864213857E-4</v>
      </c>
      <c r="K6098" s="3" cm="1">
        <f t="array" ref="K6098">IFERROR(_xlfn.IFS(B6098=2015,J6098*$P$4,B6098=2016,J6098*$P$5,B6098=2017,J6098*$P$6,B6098=2018,J6098*$P$7,B6098=2019,J6098*$P$8,B6098=2020,J6098*$P$9,B6098=2021,J6098*$P$10,B6098=2022,J6098*$P$11),"")</f>
        <v>830513.94863875757</v>
      </c>
      <c r="L6098" s="3">
        <f t="shared" si="96"/>
        <v>1539846.9486387577</v>
      </c>
    </row>
    <row r="6099" spans="1:12">
      <c r="A6099" t="s">
        <v>4230</v>
      </c>
      <c r="B6099">
        <v>2018</v>
      </c>
      <c r="D6099" t="s">
        <v>339</v>
      </c>
      <c r="E6099" t="s">
        <v>340</v>
      </c>
      <c r="F6099">
        <v>979</v>
      </c>
      <c r="G6099" t="s">
        <v>341</v>
      </c>
      <c r="H6099" s="5">
        <v>709569</v>
      </c>
      <c r="I6099" t="str">
        <f>IFERROR(VLOOKUP(G6099,'NCES Match'!$A$2:$B$1307,2,FALSE),"")</f>
        <v/>
      </c>
      <c r="J6099" cm="1">
        <f t="array" ref="J6099">IFERROR(_xlfn.IFS(B6099=2015,H6099/$O$13,B6099=2016,H6099/$O$14,B6099=2017,H6099/$O$15,B6099=2018,H6099/$O$16,B6099=2019,H6099/$O$17,B6099=2020,H6099/$O$18,B6099=2021,H6099/$O$19,B6099=2022,H6099/$O$20),"")</f>
        <v>4.6303551995264446E-4</v>
      </c>
      <c r="K6099" s="3" cm="1">
        <f t="array" ref="K6099">IFERROR(_xlfn.IFS(B6099=2015,J6099*$P$4,B6099=2016,J6099*$P$5,B6099=2017,J6099*$P$6,B6099=2018,J6099*$P$7,B6099=2019,J6099*$P$8,B6099=2020,J6099*$P$9,B6099=2021,J6099*$P$10,B6099=2022,J6099*$P$11),"")</f>
        <v>794964.05932736746</v>
      </c>
      <c r="L6099" s="3">
        <f t="shared" si="96"/>
        <v>1504533.0593273675</v>
      </c>
    </row>
    <row r="6100" spans="1:12">
      <c r="A6100" t="s">
        <v>4230</v>
      </c>
      <c r="B6100">
        <v>2019</v>
      </c>
      <c r="D6100" t="s">
        <v>339</v>
      </c>
      <c r="E6100" t="s">
        <v>340</v>
      </c>
      <c r="F6100" t="s">
        <v>4215</v>
      </c>
      <c r="G6100" t="s">
        <v>341</v>
      </c>
      <c r="H6100" s="5">
        <v>771206</v>
      </c>
      <c r="I6100" t="str">
        <f>IFERROR(VLOOKUP(G6100,'NCES Match'!$A$2:$B$1307,2,FALSE),"")</f>
        <v/>
      </c>
      <c r="J6100" cm="1">
        <f t="array" ref="J6100">IFERROR(_xlfn.IFS(B6100=2015,H6100/$O$13,B6100=2016,H6100/$O$14,B6100=2017,H6100/$O$15,B6100=2018,H6100/$O$16,B6100=2019,H6100/$O$17,B6100=2020,H6100/$O$18,B6100=2021,H6100/$O$19,B6100=2022,H6100/$O$20),"")</f>
        <v>4.8831223562921413E-4</v>
      </c>
      <c r="K6100" s="3" cm="1">
        <f t="array" ref="K6100">IFERROR(_xlfn.IFS(B6100=2015,J6100*$P$4,B6100=2016,J6100*$P$5,B6100=2017,J6100*$P$6,B6100=2018,J6100*$P$7,B6100=2019,J6100*$P$8,B6100=2020,J6100*$P$9,B6100=2021,J6100*$P$10,B6100=2022,J6100*$P$11),"")</f>
        <v>848650.51528045826</v>
      </c>
      <c r="L6100" s="3">
        <f t="shared" si="96"/>
        <v>1619856.5152804581</v>
      </c>
    </row>
    <row r="6101" spans="1:12">
      <c r="A6101" t="s">
        <v>4230</v>
      </c>
      <c r="B6101">
        <v>2020</v>
      </c>
      <c r="D6101" t="s">
        <v>339</v>
      </c>
      <c r="E6101" t="s">
        <v>340</v>
      </c>
      <c r="F6101" t="s">
        <v>4215</v>
      </c>
      <c r="G6101" t="s">
        <v>341</v>
      </c>
      <c r="H6101" s="5">
        <v>879608</v>
      </c>
      <c r="I6101" t="str">
        <f>IFERROR(VLOOKUP(G6101,'NCES Match'!$A$2:$B$1307,2,FALSE),"")</f>
        <v/>
      </c>
      <c r="J6101" cm="1">
        <f t="array" ref="J6101">IFERROR(_xlfn.IFS(B6101=2015,H6101/$O$13,B6101=2016,H6101/$O$14,B6101=2017,H6101/$O$15,B6101=2018,H6101/$O$16,B6101=2019,H6101/$O$17,B6101=2020,H6101/$O$18,B6101=2021,H6101/$O$19,B6101=2022,H6101/$O$20),"")</f>
        <v>4.7666622741987898E-4</v>
      </c>
      <c r="K6101" s="3" cm="1">
        <f t="array" ref="K6101">IFERROR(_xlfn.IFS(B6101=2015,J6101*$P$4,B6101=2016,J6101*$P$5,B6101=2017,J6101*$P$6,B6101=2018,J6101*$P$7,B6101=2019,J6101*$P$8,B6101=2020,J6101*$P$9,B6101=2021,J6101*$P$10,B6101=2022,J6101*$P$11),"")</f>
        <v>1004813.7492165351</v>
      </c>
      <c r="L6101" s="3">
        <f t="shared" si="96"/>
        <v>1884421.7492165351</v>
      </c>
    </row>
    <row r="6102" spans="1:12">
      <c r="A6102" t="s">
        <v>4230</v>
      </c>
      <c r="B6102">
        <v>2021</v>
      </c>
      <c r="D6102" t="s">
        <v>339</v>
      </c>
      <c r="E6102" t="s">
        <v>340</v>
      </c>
      <c r="F6102" t="s">
        <v>4215</v>
      </c>
      <c r="G6102" t="s">
        <v>341</v>
      </c>
      <c r="H6102" s="5">
        <v>882857.06</v>
      </c>
      <c r="I6102" t="str">
        <f>IFERROR(VLOOKUP(G6102,'NCES Match'!$A$2:$B$1307,2,FALSE),"")</f>
        <v/>
      </c>
      <c r="J6102" cm="1">
        <f t="array" ref="J6102">IFERROR(_xlfn.IFS(B6102=2015,H6102/$O$13,B6102=2016,H6102/$O$14,B6102=2017,H6102/$O$15,B6102=2018,H6102/$O$16,B6102=2019,H6102/$O$17,B6102=2020,H6102/$O$18,B6102=2021,H6102/$O$19,B6102=2022,H6102/$O$20),"")</f>
        <v>4.5170764860375412E-4</v>
      </c>
      <c r="K6102" s="3" cm="1">
        <f t="array" ref="K6102">IFERROR(_xlfn.IFS(B6102=2015,J6102*$P$4,B6102=2016,J6102*$P$5,B6102=2017,J6102*$P$6,B6102=2018,J6102*$P$7,B6102=2019,J6102*$P$8,B6102=2020,J6102*$P$9,B6102=2021,J6102*$P$10,B6102=2022,J6102*$P$11),"")</f>
        <v>966904.29469205276</v>
      </c>
      <c r="L6102" s="3">
        <f t="shared" si="96"/>
        <v>1849761.3546920528</v>
      </c>
    </row>
    <row r="6103" spans="1:12">
      <c r="A6103" t="s">
        <v>4230</v>
      </c>
      <c r="B6103">
        <v>2022</v>
      </c>
      <c r="D6103" t="s">
        <v>339</v>
      </c>
      <c r="E6103" t="s">
        <v>340</v>
      </c>
      <c r="F6103" t="s">
        <v>4215</v>
      </c>
      <c r="G6103" t="s">
        <v>341</v>
      </c>
      <c r="H6103" s="5">
        <v>986614.33</v>
      </c>
      <c r="I6103" t="str">
        <f>IFERROR(VLOOKUP(G6103,'NCES Match'!$A$2:$B$1307,2,FALSE),"")</f>
        <v/>
      </c>
      <c r="J6103" cm="1">
        <f t="array" ref="J6103">IFERROR(_xlfn.IFS(B6103=2015,H6103/$O$13,B6103=2016,H6103/$O$14,B6103=2017,H6103/$O$15,B6103=2018,H6103/$O$16,B6103=2019,H6103/$O$17,B6103=2020,H6103/$O$18,B6103=2021,H6103/$O$19,B6103=2022,H6103/$O$20),"")</f>
        <v>4.3335124627576053E-4</v>
      </c>
      <c r="K6103" s="3" cm="1">
        <f t="array" ref="K6103">IFERROR(_xlfn.IFS(B6103=2015,J6103*$P$4,B6103=2016,J6103*$P$5,B6103=2017,J6103*$P$6,B6103=2018,J6103*$P$7,B6103=2019,J6103*$P$8,B6103=2020,J6103*$P$9,B6103=2021,J6103*$P$10,B6103=2022,J6103*$P$11),"")</f>
        <v>933214.54448377108</v>
      </c>
      <c r="L6103" s="3">
        <f t="shared" si="96"/>
        <v>1919828.8744837712</v>
      </c>
    </row>
    <row r="6104" spans="1:12">
      <c r="A6104" t="s">
        <v>4230</v>
      </c>
      <c r="B6104">
        <v>2023</v>
      </c>
      <c r="D6104" t="s">
        <v>339</v>
      </c>
      <c r="E6104" t="s">
        <v>340</v>
      </c>
      <c r="F6104" t="s">
        <v>4215</v>
      </c>
      <c r="G6104" t="s">
        <v>341</v>
      </c>
      <c r="H6104" s="5">
        <v>1060797.24</v>
      </c>
      <c r="I6104" t="str">
        <f>IFERROR(VLOOKUP(G6104,'NCES Match'!$A$2:$B$1307,2,FALSE),"")</f>
        <v/>
      </c>
      <c r="J6104" t="str" cm="1">
        <f t="array" ref="J6104">IFERROR(_xlfn.IFS(B6104=2015,H6104/$O$13,B6104=2016,H6104/$O$14,B6104=2017,H6104/$O$15,B6104=2018,H6104/$O$16,B6104=2019,H6104/$O$17,B6104=2020,H6104/$O$18,B6104=2021,H6104/$O$19,B6104=2022,H6104/$O$20),"")</f>
        <v/>
      </c>
      <c r="K6104" s="3" t="str" cm="1">
        <f t="array" ref="K6104">IFERROR(_xlfn.IFS(B6104=2015,J6104*$P$4,B6104=2016,J6104*$P$5,B6104=2017,J6104*$P$6,B6104=2018,J6104*$P$7,B6104=2019,J6104*$P$8,B6104=2020,J6104*$P$9,B6104=2021,J6104*$P$10,B6104=2022,J6104*$P$11),"")</f>
        <v/>
      </c>
      <c r="L6104" s="3">
        <f t="shared" si="96"/>
        <v>1060797.24</v>
      </c>
    </row>
    <row r="6105" spans="1:12">
      <c r="A6105">
        <v>4821390</v>
      </c>
      <c r="B6105">
        <v>2015</v>
      </c>
      <c r="C6105" t="s">
        <v>381</v>
      </c>
      <c r="D6105" t="s">
        <v>1484</v>
      </c>
      <c r="E6105" t="s">
        <v>1485</v>
      </c>
      <c r="G6105" t="s">
        <v>1486</v>
      </c>
      <c r="H6105" s="5">
        <v>1059736.22</v>
      </c>
      <c r="I6105">
        <f>IFERROR(VLOOKUP(G6105,'NCES Match'!$A$2:$B$1307,2,FALSE),"")</f>
        <v>4821390</v>
      </c>
      <c r="J6105" cm="1">
        <f t="array" ref="J6105">IFERROR(_xlfn.IFS(B6105=2015,H6105/$O$13,B6105=2016,H6105/$O$14,B6105=2017,H6105/$O$15,B6105=2018,H6105/$O$16,B6105=2019,H6105/$O$17,B6105=2020,H6105/$O$18,B6105=2021,H6105/$O$19,B6105=2022,H6105/$O$20),"")</f>
        <v>8.3020133608665864E-4</v>
      </c>
      <c r="K6105" s="3" cm="1">
        <f t="array" ref="K6105">IFERROR(_xlfn.IFS(B6105=2015,J6105*$P$4,B6105=2016,J6105*$P$5,B6105=2017,J6105*$P$6,B6105=2018,J6105*$P$7,B6105=2019,J6105*$P$8,B6105=2020,J6105*$P$9,B6105=2021,J6105*$P$10,B6105=2022,J6105*$P$11),"")</f>
        <v>1321251.3029303716</v>
      </c>
      <c r="L6105" s="3">
        <f t="shared" si="96"/>
        <v>2380987.5229303716</v>
      </c>
    </row>
    <row r="6106" spans="1:12">
      <c r="A6106">
        <v>4821390</v>
      </c>
      <c r="B6106">
        <v>2016</v>
      </c>
      <c r="C6106" t="s">
        <v>4102</v>
      </c>
      <c r="D6106" t="s">
        <v>1484</v>
      </c>
      <c r="E6106" t="s">
        <v>1485</v>
      </c>
      <c r="F6106" t="s">
        <v>4101</v>
      </c>
      <c r="G6106" t="s">
        <v>1486</v>
      </c>
      <c r="H6106" s="5">
        <v>1099639</v>
      </c>
      <c r="I6106">
        <f>IFERROR(VLOOKUP(G6106,'NCES Match'!$A$2:$B$1307,2,FALSE),"")</f>
        <v>4821390</v>
      </c>
      <c r="J6106" cm="1">
        <f t="array" ref="J6106">IFERROR(_xlfn.IFS(B6106=2015,H6106/$O$13,B6106=2016,H6106/$O$14,B6106=2017,H6106/$O$15,B6106=2018,H6106/$O$16,B6106=2019,H6106/$O$17,B6106=2020,H6106/$O$18,B6106=2021,H6106/$O$19,B6106=2022,H6106/$O$20),"")</f>
        <v>7.8719517177206432E-4</v>
      </c>
      <c r="K6106" s="3" cm="1">
        <f t="array" ref="K6106">IFERROR(_xlfn.IFS(B6106=2015,J6106*$P$4,B6106=2016,J6106*$P$5,B6106=2017,J6106*$P$6,B6106=2018,J6106*$P$7,B6106=2019,J6106*$P$8,B6106=2020,J6106*$P$9,B6106=2021,J6106*$P$10,B6106=2022,J6106*$P$11),"")</f>
        <v>1319048.8280959986</v>
      </c>
      <c r="L6106" s="3">
        <f t="shared" si="96"/>
        <v>2418687.8280959986</v>
      </c>
    </row>
    <row r="6107" spans="1:12">
      <c r="A6107">
        <v>4821390</v>
      </c>
      <c r="B6107">
        <v>2017</v>
      </c>
      <c r="D6107" t="s">
        <v>1484</v>
      </c>
      <c r="E6107" t="s">
        <v>1485</v>
      </c>
      <c r="F6107" t="s">
        <v>4101</v>
      </c>
      <c r="G6107" t="s">
        <v>1486</v>
      </c>
      <c r="H6107" s="5">
        <v>1166775</v>
      </c>
      <c r="I6107">
        <f>IFERROR(VLOOKUP(G6107,'NCES Match'!$A$2:$B$1307,2,FALSE),"")</f>
        <v>4821390</v>
      </c>
      <c r="J6107" cm="1">
        <f t="array" ref="J6107">IFERROR(_xlfn.IFS(B6107=2015,H6107/$O$13,B6107=2016,H6107/$O$14,B6107=2017,H6107/$O$15,B6107=2018,H6107/$O$16,B6107=2019,H6107/$O$17,B6107=2020,H6107/$O$18,B6107=2021,H6107/$O$19,B6107=2022,H6107/$O$20),"")</f>
        <v>8.0441991692185649E-4</v>
      </c>
      <c r="K6107" s="3" cm="1">
        <f t="array" ref="K6107">IFERROR(_xlfn.IFS(B6107=2015,J6107*$P$4,B6107=2016,J6107*$P$5,B6107=2017,J6107*$P$6,B6107=2018,J6107*$P$7,B6107=2019,J6107*$P$8,B6107=2020,J6107*$P$9,B6107=2021,J6107*$P$10,B6107=2022,J6107*$P$11),"")</f>
        <v>1366104.3718859637</v>
      </c>
      <c r="L6107" s="3">
        <f t="shared" si="96"/>
        <v>2532879.3718859637</v>
      </c>
    </row>
    <row r="6108" spans="1:12">
      <c r="A6108">
        <v>4821390</v>
      </c>
      <c r="B6108">
        <v>2018</v>
      </c>
      <c r="D6108" t="s">
        <v>1484</v>
      </c>
      <c r="E6108" t="s">
        <v>1485</v>
      </c>
      <c r="F6108" t="s">
        <v>4101</v>
      </c>
      <c r="G6108" t="s">
        <v>1486</v>
      </c>
      <c r="H6108" s="5">
        <v>1230561</v>
      </c>
      <c r="I6108">
        <f>IFERROR(VLOOKUP(G6108,'NCES Match'!$A$2:$B$1307,2,FALSE),"")</f>
        <v>4821390</v>
      </c>
      <c r="J6108" cm="1">
        <f t="array" ref="J6108">IFERROR(_xlfn.IFS(B6108=2015,H6108/$O$13,B6108=2016,H6108/$O$14,B6108=2017,H6108/$O$15,B6108=2018,H6108/$O$16,B6108=2019,H6108/$O$17,B6108=2020,H6108/$O$18,B6108=2021,H6108/$O$19,B6108=2022,H6108/$O$20),"")</f>
        <v>8.0301345248798381E-4</v>
      </c>
      <c r="K6108" s="3" cm="1">
        <f t="array" ref="K6108">IFERROR(_xlfn.IFS(B6108=2015,J6108*$P$4,B6108=2016,J6108*$P$5,B6108=2017,J6108*$P$6,B6108=2018,J6108*$P$7,B6108=2019,J6108*$P$8,B6108=2020,J6108*$P$9,B6108=2021,J6108*$P$10,B6108=2022,J6108*$P$11),"")</f>
        <v>1378656.2939050957</v>
      </c>
      <c r="L6108" s="3">
        <f t="shared" si="96"/>
        <v>2609217.2939050957</v>
      </c>
    </row>
    <row r="6109" spans="1:12">
      <c r="A6109">
        <v>4821390</v>
      </c>
      <c r="B6109">
        <v>2019</v>
      </c>
      <c r="D6109" t="s">
        <v>1484</v>
      </c>
      <c r="E6109" t="s">
        <v>1485</v>
      </c>
      <c r="F6109" t="s">
        <v>4101</v>
      </c>
      <c r="G6109" t="s">
        <v>1486</v>
      </c>
      <c r="H6109" s="5">
        <v>1328023</v>
      </c>
      <c r="I6109">
        <f>IFERROR(VLOOKUP(G6109,'NCES Match'!$A$2:$B$1307,2,FALSE),"")</f>
        <v>4821390</v>
      </c>
      <c r="J6109" cm="1">
        <f t="array" ref="J6109">IFERROR(_xlfn.IFS(B6109=2015,H6109/$O$13,B6109=2016,H6109/$O$14,B6109=2017,H6109/$O$15,B6109=2018,H6109/$O$16,B6109=2019,H6109/$O$17,B6109=2020,H6109/$O$18,B6109=2021,H6109/$O$19,B6109=2022,H6109/$O$20),"")</f>
        <v>8.4087763852591364E-4</v>
      </c>
      <c r="K6109" s="3" cm="1">
        <f t="array" ref="K6109">IFERROR(_xlfn.IFS(B6109=2015,J6109*$P$4,B6109=2016,J6109*$P$5,B6109=2017,J6109*$P$6,B6109=2018,J6109*$P$7,B6109=2019,J6109*$P$8,B6109=2020,J6109*$P$9,B6109=2021,J6109*$P$10,B6109=2022,J6109*$P$11),"")</f>
        <v>1461383.0847455801</v>
      </c>
      <c r="L6109" s="3">
        <f t="shared" si="96"/>
        <v>2789406.0847455803</v>
      </c>
    </row>
    <row r="6110" spans="1:12">
      <c r="A6110">
        <v>4821390</v>
      </c>
      <c r="B6110">
        <v>2020</v>
      </c>
      <c r="D6110" t="s">
        <v>1484</v>
      </c>
      <c r="E6110" t="s">
        <v>1485</v>
      </c>
      <c r="F6110" t="s">
        <v>4230</v>
      </c>
      <c r="G6110" t="s">
        <v>1486</v>
      </c>
      <c r="H6110" s="5">
        <v>1487233</v>
      </c>
      <c r="I6110">
        <f>IFERROR(VLOOKUP(G6110,'NCES Match'!$A$2:$B$1307,2,FALSE),"")</f>
        <v>4821390</v>
      </c>
      <c r="J6110" cm="1">
        <f t="array" ref="J6110">IFERROR(_xlfn.IFS(B6110=2015,H6110/$O$13,B6110=2016,H6110/$O$14,B6110=2017,H6110/$O$15,B6110=2018,H6110/$O$16,B6110=2019,H6110/$O$17,B6110=2020,H6110/$O$18,B6110=2021,H6110/$O$19,B6110=2022,H6110/$O$20),"")</f>
        <v>8.0594281021130877E-4</v>
      </c>
      <c r="K6110" s="3" cm="1">
        <f t="array" ref="K6110">IFERROR(_xlfn.IFS(B6110=2015,J6110*$P$4,B6110=2016,J6110*$P$5,B6110=2017,J6110*$P$6,B6110=2018,J6110*$P$7,B6110=2019,J6110*$P$8,B6110=2020,J6110*$P$9,B6110=2021,J6110*$P$10,B6110=2022,J6110*$P$11),"")</f>
        <v>1698929.7126544497</v>
      </c>
      <c r="L6110" s="3">
        <f t="shared" si="96"/>
        <v>3186162.71265445</v>
      </c>
    </row>
    <row r="6111" spans="1:12">
      <c r="A6111">
        <v>4821390</v>
      </c>
      <c r="B6111">
        <v>2021</v>
      </c>
      <c r="D6111" t="s">
        <v>1484</v>
      </c>
      <c r="E6111" t="s">
        <v>1485</v>
      </c>
      <c r="F6111" t="s">
        <v>4101</v>
      </c>
      <c r="G6111" t="s">
        <v>1486</v>
      </c>
      <c r="H6111" s="5">
        <v>1568323.01</v>
      </c>
      <c r="I6111">
        <f>IFERROR(VLOOKUP(G6111,'NCES Match'!$A$2:$B$1307,2,FALSE),"")</f>
        <v>4821390</v>
      </c>
      <c r="J6111" cm="1">
        <f t="array" ref="J6111">IFERROR(_xlfn.IFS(B6111=2015,H6111/$O$13,B6111=2016,H6111/$O$14,B6111=2017,H6111/$O$15,B6111=2018,H6111/$O$16,B6111=2019,H6111/$O$17,B6111=2020,H6111/$O$18,B6111=2021,H6111/$O$19,B6111=2022,H6111/$O$20),"")</f>
        <v>8.0242151441623172E-4</v>
      </c>
      <c r="K6111" s="3" cm="1">
        <f t="array" ref="K6111">IFERROR(_xlfn.IFS(B6111=2015,J6111*$P$4,B6111=2016,J6111*$P$5,B6111=2017,J6111*$P$6,B6111=2018,J6111*$P$7,B6111=2019,J6111*$P$8,B6111=2020,J6111*$P$9,B6111=2021,J6111*$P$10,B6111=2022,J6111*$P$11),"")</f>
        <v>1717626.0150577119</v>
      </c>
      <c r="L6111" s="3">
        <f t="shared" si="96"/>
        <v>3285949.0250577116</v>
      </c>
    </row>
    <row r="6112" spans="1:12">
      <c r="A6112">
        <v>4821390</v>
      </c>
      <c r="B6112">
        <v>2022</v>
      </c>
      <c r="D6112" t="s">
        <v>1484</v>
      </c>
      <c r="E6112" t="s">
        <v>1485</v>
      </c>
      <c r="F6112" t="s">
        <v>4101</v>
      </c>
      <c r="G6112" t="s">
        <v>1486</v>
      </c>
      <c r="H6112" s="5">
        <v>1915913.63</v>
      </c>
      <c r="I6112">
        <f>IFERROR(VLOOKUP(G6112,'NCES Match'!$A$2:$B$1307,2,FALSE),"")</f>
        <v>4821390</v>
      </c>
      <c r="J6112" cm="1">
        <f t="array" ref="J6112">IFERROR(_xlfn.IFS(B6112=2015,H6112/$O$13,B6112=2016,H6112/$O$14,B6112=2017,H6112/$O$15,B6112=2018,H6112/$O$16,B6112=2019,H6112/$O$17,B6112=2020,H6112/$O$18,B6112=2021,H6112/$O$19,B6112=2022,H6112/$O$20),"")</f>
        <v>8.4152797508750586E-4</v>
      </c>
      <c r="K6112" s="3" cm="1">
        <f t="array" ref="K6112">IFERROR(_xlfn.IFS(B6112=2015,J6112*$P$4,B6112=2016,J6112*$P$5,B6112=2017,J6112*$P$6,B6112=2018,J6112*$P$7,B6112=2019,J6112*$P$8,B6112=2020,J6112*$P$9,B6112=2021,J6112*$P$10,B6112=2022,J6112*$P$11),"")</f>
        <v>1812216.1934245352</v>
      </c>
      <c r="L6112" s="3">
        <f t="shared" si="96"/>
        <v>3728129.8234245349</v>
      </c>
    </row>
    <row r="6113" spans="1:12">
      <c r="A6113">
        <v>4821390</v>
      </c>
      <c r="B6113">
        <v>2023</v>
      </c>
      <c r="D6113" t="s">
        <v>1484</v>
      </c>
      <c r="E6113" t="s">
        <v>1485</v>
      </c>
      <c r="F6113" t="s">
        <v>4101</v>
      </c>
      <c r="G6113" t="s">
        <v>1486</v>
      </c>
      <c r="H6113" s="5">
        <v>2145981</v>
      </c>
      <c r="I6113">
        <f>IFERROR(VLOOKUP(G6113,'NCES Match'!$A$2:$B$1307,2,FALSE),"")</f>
        <v>4821390</v>
      </c>
      <c r="J6113" t="str" cm="1">
        <f t="array" ref="J6113">IFERROR(_xlfn.IFS(B6113=2015,H6113/$O$13,B6113=2016,H6113/$O$14,B6113=2017,H6113/$O$15,B6113=2018,H6113/$O$16,B6113=2019,H6113/$O$17,B6113=2020,H6113/$O$18,B6113=2021,H6113/$O$19,B6113=2022,H6113/$O$20),"")</f>
        <v/>
      </c>
      <c r="K6113" s="3" t="str" cm="1">
        <f t="array" ref="K6113">IFERROR(_xlfn.IFS(B6113=2015,J6113*$P$4,B6113=2016,J6113*$P$5,B6113=2017,J6113*$P$6,B6113=2018,J6113*$P$7,B6113=2019,J6113*$P$8,B6113=2020,J6113*$P$9,B6113=2021,J6113*$P$10,B6113=2022,J6113*$P$11),"")</f>
        <v/>
      </c>
      <c r="L6113" s="3">
        <f t="shared" si="96"/>
        <v>2145981</v>
      </c>
    </row>
    <row r="6114" spans="1:12">
      <c r="A6114">
        <v>4827630</v>
      </c>
      <c r="B6114">
        <v>2015</v>
      </c>
      <c r="C6114" t="s">
        <v>381</v>
      </c>
      <c r="D6114" t="s">
        <v>2019</v>
      </c>
      <c r="E6114" t="s">
        <v>2020</v>
      </c>
      <c r="G6114" t="s">
        <v>2021</v>
      </c>
      <c r="H6114" s="5">
        <v>68432.759999999995</v>
      </c>
      <c r="I6114">
        <f>IFERROR(VLOOKUP(G6114,'NCES Match'!$A$2:$B$1307,2,FALSE),"")</f>
        <v>4827630</v>
      </c>
      <c r="J6114" cm="1">
        <f t="array" ref="J6114">IFERROR(_xlfn.IFS(B6114=2015,H6114/$O$13,B6114=2016,H6114/$O$14,B6114=2017,H6114/$O$15,B6114=2018,H6114/$O$16,B6114=2019,H6114/$O$17,B6114=2020,H6114/$O$18,B6114=2021,H6114/$O$19,B6114=2022,H6114/$O$20),"")</f>
        <v>5.3610481280046886E-5</v>
      </c>
      <c r="K6114" s="3" cm="1">
        <f t="array" ref="K6114">IFERROR(_xlfn.IFS(B6114=2015,J6114*$P$4,B6114=2016,J6114*$P$5,B6114=2017,J6114*$P$6,B6114=2018,J6114*$P$7,B6114=2019,J6114*$P$8,B6114=2020,J6114*$P$9,B6114=2021,J6114*$P$10,B6114=2022,J6114*$P$11),"")</f>
        <v>85320.16893139825</v>
      </c>
      <c r="L6114" s="3">
        <f t="shared" si="96"/>
        <v>153752.92893139826</v>
      </c>
    </row>
    <row r="6115" spans="1:12">
      <c r="A6115">
        <v>4827630</v>
      </c>
      <c r="B6115">
        <v>2016</v>
      </c>
      <c r="C6115" t="s">
        <v>4102</v>
      </c>
      <c r="D6115" t="s">
        <v>2019</v>
      </c>
      <c r="E6115" t="s">
        <v>2020</v>
      </c>
      <c r="F6115" t="s">
        <v>4101</v>
      </c>
      <c r="G6115" t="s">
        <v>2021</v>
      </c>
      <c r="H6115" s="5">
        <v>76257</v>
      </c>
      <c r="I6115">
        <f>IFERROR(VLOOKUP(G6115,'NCES Match'!$A$2:$B$1307,2,FALSE),"")</f>
        <v>4827630</v>
      </c>
      <c r="J6115" cm="1">
        <f t="array" ref="J6115">IFERROR(_xlfn.IFS(B6115=2015,H6115/$O$13,B6115=2016,H6115/$O$14,B6115=2017,H6115/$O$15,B6115=2018,H6115/$O$16,B6115=2019,H6115/$O$17,B6115=2020,H6115/$O$18,B6115=2021,H6115/$O$19,B6115=2022,H6115/$O$20),"")</f>
        <v>5.458986286756136E-5</v>
      </c>
      <c r="K6115" s="3" cm="1">
        <f t="array" ref="K6115">IFERROR(_xlfn.IFS(B6115=2015,J6115*$P$4,B6115=2016,J6115*$P$5,B6115=2017,J6115*$P$6,B6115=2018,J6115*$P$7,B6115=2019,J6115*$P$8,B6115=2020,J6115*$P$9,B6115=2021,J6115*$P$10,B6115=2022,J6115*$P$11),"")</f>
        <v>91472.480044920696</v>
      </c>
      <c r="L6115" s="3">
        <f t="shared" si="96"/>
        <v>167729.4800449207</v>
      </c>
    </row>
    <row r="6116" spans="1:12">
      <c r="A6116">
        <v>4827630</v>
      </c>
      <c r="B6116">
        <v>2017</v>
      </c>
      <c r="D6116" t="s">
        <v>2019</v>
      </c>
      <c r="E6116" t="s">
        <v>2020</v>
      </c>
      <c r="F6116" t="s">
        <v>4101</v>
      </c>
      <c r="G6116" t="s">
        <v>2021</v>
      </c>
      <c r="H6116" s="5">
        <v>58026</v>
      </c>
      <c r="I6116">
        <f>IFERROR(VLOOKUP(G6116,'NCES Match'!$A$2:$B$1307,2,FALSE),"")</f>
        <v>4827630</v>
      </c>
      <c r="J6116" cm="1">
        <f t="array" ref="J6116">IFERROR(_xlfn.IFS(B6116=2015,H6116/$O$13,B6116=2016,H6116/$O$14,B6116=2017,H6116/$O$15,B6116=2018,H6116/$O$16,B6116=2019,H6116/$O$17,B6116=2020,H6116/$O$18,B6116=2021,H6116/$O$19,B6116=2022,H6116/$O$20),"")</f>
        <v>4.0005373871832738E-5</v>
      </c>
      <c r="K6116" s="3" cm="1">
        <f t="array" ref="K6116">IFERROR(_xlfn.IFS(B6116=2015,J6116*$P$4,B6116=2016,J6116*$P$5,B6116=2017,J6116*$P$6,B6116=2018,J6116*$P$7,B6116=2019,J6116*$P$8,B6116=2020,J6116*$P$9,B6116=2021,J6116*$P$10,B6116=2022,J6116*$P$11),"")</f>
        <v>67939.039046135658</v>
      </c>
      <c r="L6116" s="3">
        <f t="shared" si="96"/>
        <v>125965.03904613566</v>
      </c>
    </row>
    <row r="6117" spans="1:12">
      <c r="A6117">
        <v>4827630</v>
      </c>
      <c r="B6117">
        <v>2018</v>
      </c>
      <c r="D6117" t="s">
        <v>2019</v>
      </c>
      <c r="E6117" t="s">
        <v>2020</v>
      </c>
      <c r="F6117" t="s">
        <v>4101</v>
      </c>
      <c r="G6117" t="s">
        <v>2021</v>
      </c>
      <c r="H6117" s="5">
        <v>56744</v>
      </c>
      <c r="I6117">
        <f>IFERROR(VLOOKUP(G6117,'NCES Match'!$A$2:$B$1307,2,FALSE),"")</f>
        <v>4827630</v>
      </c>
      <c r="J6117" cm="1">
        <f t="array" ref="J6117">IFERROR(_xlfn.IFS(B6117=2015,H6117/$O$13,B6117=2016,H6117/$O$14,B6117=2017,H6117/$O$15,B6117=2018,H6117/$O$16,B6117=2019,H6117/$O$17,B6117=2020,H6117/$O$18,B6117=2021,H6117/$O$19,B6117=2022,H6117/$O$20),"")</f>
        <v>3.7028798530083554E-5</v>
      </c>
      <c r="K6117" s="3" cm="1">
        <f t="array" ref="K6117">IFERROR(_xlfn.IFS(B6117=2015,J6117*$P$4,B6117=2016,J6117*$P$5,B6117=2017,J6117*$P$6,B6117=2018,J6117*$P$7,B6117=2019,J6117*$P$8,B6117=2020,J6117*$P$9,B6117=2021,J6117*$P$10,B6117=2022,J6117*$P$11),"")</f>
        <v>63573.014861799405</v>
      </c>
      <c r="L6117" s="3">
        <f t="shared" si="96"/>
        <v>120317.0148617994</v>
      </c>
    </row>
    <row r="6118" spans="1:12">
      <c r="A6118">
        <v>4827630</v>
      </c>
      <c r="B6118">
        <v>2019</v>
      </c>
      <c r="D6118" t="s">
        <v>2019</v>
      </c>
      <c r="E6118" t="s">
        <v>2020</v>
      </c>
      <c r="F6118" t="s">
        <v>4101</v>
      </c>
      <c r="G6118" t="s">
        <v>2021</v>
      </c>
      <c r="H6118" s="5">
        <v>68089</v>
      </c>
      <c r="I6118">
        <f>IFERROR(VLOOKUP(G6118,'NCES Match'!$A$2:$B$1307,2,FALSE),"")</f>
        <v>4827630</v>
      </c>
      <c r="J6118" cm="1">
        <f t="array" ref="J6118">IFERROR(_xlfn.IFS(B6118=2015,H6118/$O$13,B6118=2016,H6118/$O$14,B6118=2017,H6118/$O$15,B6118=2018,H6118/$O$16,B6118=2019,H6118/$O$17,B6118=2020,H6118/$O$18,B6118=2021,H6118/$O$19,B6118=2022,H6118/$O$20),"")</f>
        <v>4.3112594834269389E-5</v>
      </c>
      <c r="K6118" s="3" cm="1">
        <f t="array" ref="K6118">IFERROR(_xlfn.IFS(B6118=2015,J6118*$P$4,B6118=2016,J6118*$P$5,B6118=2017,J6118*$P$6,B6118=2018,J6118*$P$7,B6118=2019,J6118*$P$8,B6118=2020,J6118*$P$9,B6118=2021,J6118*$P$10,B6118=2022,J6118*$P$11),"")</f>
        <v>74926.498153452019</v>
      </c>
      <c r="L6118" s="3">
        <f t="shared" si="96"/>
        <v>143015.498153452</v>
      </c>
    </row>
    <row r="6119" spans="1:12">
      <c r="A6119">
        <v>4827630</v>
      </c>
      <c r="B6119">
        <v>2020</v>
      </c>
      <c r="D6119" t="s">
        <v>2019</v>
      </c>
      <c r="E6119" t="s">
        <v>2020</v>
      </c>
      <c r="F6119" t="s">
        <v>4230</v>
      </c>
      <c r="G6119" t="s">
        <v>2021</v>
      </c>
      <c r="H6119" s="5">
        <v>96775</v>
      </c>
      <c r="I6119">
        <f>IFERROR(VLOOKUP(G6119,'NCES Match'!$A$2:$B$1307,2,FALSE),"")</f>
        <v>4827630</v>
      </c>
      <c r="J6119" cm="1">
        <f t="array" ref="J6119">IFERROR(_xlfn.IFS(B6119=2015,H6119/$O$13,B6119=2016,H6119/$O$14,B6119=2017,H6119/$O$15,B6119=2018,H6119/$O$16,B6119=2019,H6119/$O$17,B6119=2020,H6119/$O$18,B6119=2021,H6119/$O$19,B6119=2022,H6119/$O$20),"")</f>
        <v>5.2443104381222991E-5</v>
      </c>
      <c r="K6119" s="3" cm="1">
        <f t="array" ref="K6119">IFERROR(_xlfn.IFS(B6119=2015,J6119*$P$4,B6119=2016,J6119*$P$5,B6119=2017,J6119*$P$6,B6119=2018,J6119*$P$7,B6119=2019,J6119*$P$8,B6119=2020,J6119*$P$9,B6119=2021,J6119*$P$10,B6119=2022,J6119*$P$11),"")</f>
        <v>110550.21166295689</v>
      </c>
      <c r="L6119" s="3">
        <f t="shared" si="96"/>
        <v>207325.21166295689</v>
      </c>
    </row>
    <row r="6120" spans="1:12">
      <c r="A6120">
        <v>4827630</v>
      </c>
      <c r="B6120">
        <v>2021</v>
      </c>
      <c r="D6120" t="s">
        <v>2019</v>
      </c>
      <c r="E6120" t="s">
        <v>2020</v>
      </c>
      <c r="F6120" t="s">
        <v>4230</v>
      </c>
      <c r="G6120" t="s">
        <v>2021</v>
      </c>
      <c r="H6120" s="5">
        <v>100408.6</v>
      </c>
      <c r="I6120">
        <f>IFERROR(VLOOKUP(G6120,'NCES Match'!$A$2:$B$1307,2,FALSE),"")</f>
        <v>4827630</v>
      </c>
      <c r="J6120" cm="1">
        <f t="array" ref="J6120">IFERROR(_xlfn.IFS(B6120=2015,H6120/$O$13,B6120=2016,H6120/$O$14,B6120=2017,H6120/$O$15,B6120=2018,H6120/$O$16,B6120=2019,H6120/$O$17,B6120=2020,H6120/$O$18,B6120=2021,H6120/$O$19,B6120=2022,H6120/$O$20),"")</f>
        <v>5.1373358905455097E-5</v>
      </c>
      <c r="K6120" s="3" cm="1">
        <f t="array" ref="K6120">IFERROR(_xlfn.IFS(B6120=2015,J6120*$P$4,B6120=2016,J6120*$P$5,B6120=2017,J6120*$P$6,B6120=2018,J6120*$P$7,B6120=2019,J6120*$P$8,B6120=2020,J6120*$P$9,B6120=2021,J6120*$P$10,B6120=2022,J6120*$P$11),"")</f>
        <v>109967.41257754278</v>
      </c>
      <c r="L6120" s="3">
        <f t="shared" si="96"/>
        <v>210376.0125775428</v>
      </c>
    </row>
    <row r="6121" spans="1:12">
      <c r="A6121">
        <v>4827630</v>
      </c>
      <c r="B6121">
        <v>2022</v>
      </c>
      <c r="D6121" t="s">
        <v>2019</v>
      </c>
      <c r="E6121" t="s">
        <v>2020</v>
      </c>
      <c r="F6121" t="s">
        <v>4101</v>
      </c>
      <c r="G6121" t="s">
        <v>2021</v>
      </c>
      <c r="H6121" s="5">
        <v>124182.65</v>
      </c>
      <c r="I6121">
        <f>IFERROR(VLOOKUP(G6121,'NCES Match'!$A$2:$B$1307,2,FALSE),"")</f>
        <v>4827630</v>
      </c>
      <c r="J6121" cm="1">
        <f t="array" ref="J6121">IFERROR(_xlfn.IFS(B6121=2015,H6121/$O$13,B6121=2016,H6121/$O$14,B6121=2017,H6121/$O$15,B6121=2018,H6121/$O$16,B6121=2019,H6121/$O$17,B6121=2020,H6121/$O$18,B6121=2021,H6121/$O$19,B6121=2022,H6121/$O$20),"")</f>
        <v>5.4544825173304115E-5</v>
      </c>
      <c r="K6121" s="3" cm="1">
        <f t="array" ref="K6121">IFERROR(_xlfn.IFS(B6121=2015,J6121*$P$4,B6121=2016,J6121*$P$5,B6121=2017,J6121*$P$6,B6121=2018,J6121*$P$7,B6121=2019,J6121*$P$8,B6121=2020,J6121*$P$9,B6121=2021,J6121*$P$10,B6121=2022,J6121*$P$11),"")</f>
        <v>117461.35407595141</v>
      </c>
      <c r="L6121" s="3">
        <f t="shared" si="96"/>
        <v>241644.00407595141</v>
      </c>
    </row>
    <row r="6122" spans="1:12">
      <c r="A6122">
        <v>4827630</v>
      </c>
      <c r="B6122">
        <v>2023</v>
      </c>
      <c r="D6122" t="s">
        <v>2019</v>
      </c>
      <c r="E6122" t="s">
        <v>2020</v>
      </c>
      <c r="F6122" t="s">
        <v>4101</v>
      </c>
      <c r="G6122" t="s">
        <v>2021</v>
      </c>
      <c r="H6122" s="5">
        <v>133436.97</v>
      </c>
      <c r="I6122">
        <f>IFERROR(VLOOKUP(G6122,'NCES Match'!$A$2:$B$1307,2,FALSE),"")</f>
        <v>4827630</v>
      </c>
      <c r="J6122" t="str" cm="1">
        <f t="array" ref="J6122">IFERROR(_xlfn.IFS(B6122=2015,H6122/$O$13,B6122=2016,H6122/$O$14,B6122=2017,H6122/$O$15,B6122=2018,H6122/$O$16,B6122=2019,H6122/$O$17,B6122=2020,H6122/$O$18,B6122=2021,H6122/$O$19,B6122=2022,H6122/$O$20),"")</f>
        <v/>
      </c>
      <c r="K6122" s="3" t="str" cm="1">
        <f t="array" ref="K6122">IFERROR(_xlfn.IFS(B6122=2015,J6122*$P$4,B6122=2016,J6122*$P$5,B6122=2017,J6122*$P$6,B6122=2018,J6122*$P$7,B6122=2019,J6122*$P$8,B6122=2020,J6122*$P$9,B6122=2021,J6122*$P$10,B6122=2022,J6122*$P$11),"")</f>
        <v/>
      </c>
      <c r="L6122" s="3">
        <f t="shared" si="96"/>
        <v>133436.97</v>
      </c>
    </row>
    <row r="6123" spans="1:12">
      <c r="A6123">
        <v>4842900</v>
      </c>
      <c r="B6123">
        <v>2015</v>
      </c>
      <c r="C6123" t="s">
        <v>381</v>
      </c>
      <c r="D6123" t="s">
        <v>3223</v>
      </c>
      <c r="E6123" t="s">
        <v>3224</v>
      </c>
      <c r="G6123" t="s">
        <v>3225</v>
      </c>
      <c r="H6123" s="5">
        <v>100835.99</v>
      </c>
      <c r="I6123">
        <f>IFERROR(VLOOKUP(G6123,'NCES Match'!$A$2:$B$1307,2,FALSE),"")</f>
        <v>4842900</v>
      </c>
      <c r="J6123" cm="1">
        <f t="array" ref="J6123">IFERROR(_xlfn.IFS(B6123=2015,H6123/$O$13,B6123=2016,H6123/$O$14,B6123=2017,H6123/$O$15,B6123=2018,H6123/$O$16,B6123=2019,H6123/$O$17,B6123=2020,H6123/$O$18,B6123=2021,H6123/$O$19,B6123=2022,H6123/$O$20),"")</f>
        <v>7.8995293398220322E-5</v>
      </c>
      <c r="K6123" s="3" cm="1">
        <f t="array" ref="K6123">IFERROR(_xlfn.IFS(B6123=2015,J6123*$P$4,B6123=2016,J6123*$P$5,B6123=2017,J6123*$P$6,B6123=2018,J6123*$P$7,B6123=2019,J6123*$P$8,B6123=2020,J6123*$P$9,B6123=2021,J6123*$P$10,B6123=2022,J6123*$P$11),"")</f>
        <v>125719.66556901674</v>
      </c>
      <c r="L6123" s="3">
        <f t="shared" si="96"/>
        <v>226555.65556901676</v>
      </c>
    </row>
    <row r="6124" spans="1:12">
      <c r="A6124">
        <v>4842900</v>
      </c>
      <c r="B6124">
        <v>2016</v>
      </c>
      <c r="C6124" t="s">
        <v>4102</v>
      </c>
      <c r="D6124" t="s">
        <v>3223</v>
      </c>
      <c r="E6124" t="s">
        <v>3224</v>
      </c>
      <c r="F6124" t="s">
        <v>4101</v>
      </c>
      <c r="G6124" t="s">
        <v>3225</v>
      </c>
      <c r="H6124" s="5">
        <v>100334</v>
      </c>
      <c r="I6124">
        <f>IFERROR(VLOOKUP(G6124,'NCES Match'!$A$2:$B$1307,2,FALSE),"")</f>
        <v>4842900</v>
      </c>
      <c r="J6124" cm="1">
        <f t="array" ref="J6124">IFERROR(_xlfn.IFS(B6124=2015,H6124/$O$13,B6124=2016,H6124/$O$14,B6124=2017,H6124/$O$15,B6124=2018,H6124/$O$16,B6124=2019,H6124/$O$17,B6124=2020,H6124/$O$18,B6124=2021,H6124/$O$19,B6124=2022,H6124/$O$20),"")</f>
        <v>7.1825790431749239E-5</v>
      </c>
      <c r="K6124" s="3" cm="1">
        <f t="array" ref="K6124">IFERROR(_xlfn.IFS(B6124=2015,J6124*$P$4,B6124=2016,J6124*$P$5,B6124=2017,J6124*$P$6,B6124=2018,J6124*$P$7,B6124=2019,J6124*$P$8,B6124=2020,J6124*$P$9,B6124=2021,J6124*$P$10,B6124=2022,J6124*$P$11),"")</f>
        <v>120353.53885973843</v>
      </c>
      <c r="L6124" s="3">
        <f t="shared" si="96"/>
        <v>220687.53885973844</v>
      </c>
    </row>
    <row r="6125" spans="1:12">
      <c r="A6125">
        <v>4842900</v>
      </c>
      <c r="B6125">
        <v>2017</v>
      </c>
      <c r="D6125" t="s">
        <v>3223</v>
      </c>
      <c r="E6125" t="s">
        <v>3224</v>
      </c>
      <c r="F6125" t="s">
        <v>4101</v>
      </c>
      <c r="G6125" t="s">
        <v>3225</v>
      </c>
      <c r="H6125" s="5">
        <v>105187</v>
      </c>
      <c r="I6125">
        <f>IFERROR(VLOOKUP(G6125,'NCES Match'!$A$2:$B$1307,2,FALSE),"")</f>
        <v>4842900</v>
      </c>
      <c r="J6125" cm="1">
        <f t="array" ref="J6125">IFERROR(_xlfn.IFS(B6125=2015,H6125/$O$13,B6125=2016,H6125/$O$14,B6125=2017,H6125/$O$15,B6125=2018,H6125/$O$16,B6125=2019,H6125/$O$17,B6125=2020,H6125/$O$18,B6125=2021,H6125/$O$19,B6125=2022,H6125/$O$20),"")</f>
        <v>7.2519995544350301E-5</v>
      </c>
      <c r="K6125" s="3" cm="1">
        <f t="array" ref="K6125">IFERROR(_xlfn.IFS(B6125=2015,J6125*$P$4,B6125=2016,J6125*$P$5,B6125=2017,J6125*$P$6,B6125=2018,J6125*$P$7,B6125=2019,J6125*$P$8,B6125=2020,J6125*$P$9,B6125=2021,J6125*$P$10,B6125=2022,J6125*$P$11),"")</f>
        <v>123156.9244846426</v>
      </c>
      <c r="L6125" s="3">
        <f t="shared" si="96"/>
        <v>228343.9244846426</v>
      </c>
    </row>
    <row r="6126" spans="1:12">
      <c r="A6126">
        <v>4842900</v>
      </c>
      <c r="B6126">
        <v>2018</v>
      </c>
      <c r="D6126" t="s">
        <v>3223</v>
      </c>
      <c r="E6126" t="s">
        <v>3224</v>
      </c>
      <c r="F6126" t="s">
        <v>4101</v>
      </c>
      <c r="G6126" t="s">
        <v>3225</v>
      </c>
      <c r="H6126" s="5">
        <v>123749</v>
      </c>
      <c r="I6126">
        <f>IFERROR(VLOOKUP(G6126,'NCES Match'!$A$2:$B$1307,2,FALSE),"")</f>
        <v>4842900</v>
      </c>
      <c r="J6126" cm="1">
        <f t="array" ref="J6126">IFERROR(_xlfn.IFS(B6126=2015,H6126/$O$13,B6126=2016,H6126/$O$14,B6126=2017,H6126/$O$15,B6126=2018,H6126/$O$16,B6126=2019,H6126/$O$17,B6126=2020,H6126/$O$18,B6126=2021,H6126/$O$19,B6126=2022,H6126/$O$20),"")</f>
        <v>8.0753503265531331E-5</v>
      </c>
      <c r="K6126" s="3" cm="1">
        <f t="array" ref="K6126">IFERROR(_xlfn.IFS(B6126=2015,J6126*$P$4,B6126=2016,J6126*$P$5,B6126=2017,J6126*$P$6,B6126=2018,J6126*$P$7,B6126=2019,J6126*$P$8,B6126=2020,J6126*$P$9,B6126=2021,J6126*$P$10,B6126=2022,J6126*$P$11),"")</f>
        <v>138641.91837256475</v>
      </c>
      <c r="L6126" s="3">
        <f t="shared" si="96"/>
        <v>262390.91837256472</v>
      </c>
    </row>
    <row r="6127" spans="1:12">
      <c r="A6127">
        <v>4842900</v>
      </c>
      <c r="B6127">
        <v>2019</v>
      </c>
      <c r="D6127" t="s">
        <v>3223</v>
      </c>
      <c r="E6127" t="s">
        <v>3224</v>
      </c>
      <c r="F6127" t="s">
        <v>4101</v>
      </c>
      <c r="G6127" t="s">
        <v>3225</v>
      </c>
      <c r="H6127" s="5">
        <v>129225</v>
      </c>
      <c r="I6127">
        <f>IFERROR(VLOOKUP(G6127,'NCES Match'!$A$2:$B$1307,2,FALSE),"")</f>
        <v>4842900</v>
      </c>
      <c r="J6127" cm="1">
        <f t="array" ref="J6127">IFERROR(_xlfn.IFS(B6127=2015,H6127/$O$13,B6127=2016,H6127/$O$14,B6127=2017,H6127/$O$15,B6127=2018,H6127/$O$16,B6127=2019,H6127/$O$17,B6127=2020,H6127/$O$18,B6127=2021,H6127/$O$19,B6127=2022,H6127/$O$20),"")</f>
        <v>8.1822688943272213E-5</v>
      </c>
      <c r="K6127" s="3" cm="1">
        <f t="array" ref="K6127">IFERROR(_xlfn.IFS(B6127=2015,J6127*$P$4,B6127=2016,J6127*$P$5,B6127=2017,J6127*$P$6,B6127=2018,J6127*$P$7,B6127=2019,J6127*$P$8,B6127=2020,J6127*$P$9,B6127=2021,J6127*$P$10,B6127=2022,J6127*$P$11),"")</f>
        <v>142201.77596792195</v>
      </c>
      <c r="L6127" s="3">
        <f t="shared" si="96"/>
        <v>271426.77596792195</v>
      </c>
    </row>
    <row r="6128" spans="1:12">
      <c r="A6128">
        <v>4842900</v>
      </c>
      <c r="B6128">
        <v>2020</v>
      </c>
      <c r="D6128" t="s">
        <v>3223</v>
      </c>
      <c r="E6128" t="s">
        <v>3224</v>
      </c>
      <c r="F6128" t="s">
        <v>4230</v>
      </c>
      <c r="G6128" t="s">
        <v>3225</v>
      </c>
      <c r="H6128" s="5">
        <v>130685</v>
      </c>
      <c r="I6128">
        <f>IFERROR(VLOOKUP(G6128,'NCES Match'!$A$2:$B$1307,2,FALSE),"")</f>
        <v>4842900</v>
      </c>
      <c r="J6128" cm="1">
        <f t="array" ref="J6128">IFERROR(_xlfn.IFS(B6128=2015,H6128/$O$13,B6128=2016,H6128/$O$14,B6128=2017,H6128/$O$15,B6128=2018,H6128/$O$16,B6128=2019,H6128/$O$17,B6128=2020,H6128/$O$18,B6128=2021,H6128/$O$19,B6128=2022,H6128/$O$20),"")</f>
        <v>7.0819189832706033E-5</v>
      </c>
      <c r="K6128" s="3" cm="1">
        <f t="array" ref="K6128">IFERROR(_xlfn.IFS(B6128=2015,J6128*$P$4,B6128=2016,J6128*$P$5,B6128=2017,J6128*$P$6,B6128=2018,J6128*$P$7,B6128=2019,J6128*$P$8,B6128=2020,J6128*$P$9,B6128=2021,J6128*$P$10,B6128=2022,J6128*$P$11),"")</f>
        <v>149287.05152336368</v>
      </c>
      <c r="L6128" s="3">
        <f t="shared" si="96"/>
        <v>279972.05152336368</v>
      </c>
    </row>
    <row r="6129" spans="1:12">
      <c r="A6129">
        <v>4842900</v>
      </c>
      <c r="B6129">
        <v>2021</v>
      </c>
      <c r="D6129" t="s">
        <v>3223</v>
      </c>
      <c r="E6129" t="s">
        <v>3224</v>
      </c>
      <c r="F6129" t="s">
        <v>4101</v>
      </c>
      <c r="G6129" t="s">
        <v>3225</v>
      </c>
      <c r="H6129" s="5">
        <v>139345.54999999999</v>
      </c>
      <c r="I6129">
        <f>IFERROR(VLOOKUP(G6129,'NCES Match'!$A$2:$B$1307,2,FALSE),"")</f>
        <v>4842900</v>
      </c>
      <c r="J6129" cm="1">
        <f t="array" ref="J6129">IFERROR(_xlfn.IFS(B6129=2015,H6129/$O$13,B6129=2016,H6129/$O$14,B6129=2017,H6129/$O$15,B6129=2018,H6129/$O$16,B6129=2019,H6129/$O$17,B6129=2020,H6129/$O$18,B6129=2021,H6129/$O$19,B6129=2022,H6129/$O$20),"")</f>
        <v>7.1295177425320517E-5</v>
      </c>
      <c r="K6129" s="3" cm="1">
        <f t="array" ref="K6129">IFERROR(_xlfn.IFS(B6129=2015,J6129*$P$4,B6129=2016,J6129*$P$5,B6129=2017,J6129*$P$6,B6129=2018,J6129*$P$7,B6129=2019,J6129*$P$8,B6129=2020,J6129*$P$9,B6129=2021,J6129*$P$10,B6129=2022,J6129*$P$11),"")</f>
        <v>152611.12681278909</v>
      </c>
      <c r="L6129" s="3">
        <f t="shared" si="96"/>
        <v>291956.67681278905</v>
      </c>
    </row>
    <row r="6130" spans="1:12">
      <c r="A6130">
        <v>4842900</v>
      </c>
      <c r="B6130">
        <v>2022</v>
      </c>
      <c r="D6130" t="s">
        <v>3223</v>
      </c>
      <c r="E6130" t="s">
        <v>3224</v>
      </c>
      <c r="F6130" t="s">
        <v>4101</v>
      </c>
      <c r="G6130" t="s">
        <v>3225</v>
      </c>
      <c r="H6130" s="5">
        <v>180037.56</v>
      </c>
      <c r="I6130">
        <f>IFERROR(VLOOKUP(G6130,'NCES Match'!$A$2:$B$1307,2,FALSE),"")</f>
        <v>4842900</v>
      </c>
      <c r="J6130" cm="1">
        <f t="array" ref="J6130">IFERROR(_xlfn.IFS(B6130=2015,H6130/$O$13,B6130=2016,H6130/$O$14,B6130=2017,H6130/$O$15,B6130=2018,H6130/$O$16,B6130=2019,H6130/$O$17,B6130=2020,H6130/$O$18,B6130=2021,H6130/$O$19,B6130=2022,H6130/$O$20),"")</f>
        <v>7.9078013191281147E-5</v>
      </c>
      <c r="K6130" s="3" cm="1">
        <f t="array" ref="K6130">IFERROR(_xlfn.IFS(B6130=2015,J6130*$P$4,B6130=2016,J6130*$P$5,B6130=2017,J6130*$P$6,B6130=2018,J6130*$P$7,B6130=2019,J6130*$P$8,B6130=2020,J6130*$P$9,B6130=2021,J6130*$P$10,B6130=2022,J6130*$P$11),"")</f>
        <v>170293.15755566777</v>
      </c>
      <c r="L6130" s="3">
        <f t="shared" si="96"/>
        <v>350330.71755566774</v>
      </c>
    </row>
    <row r="6131" spans="1:12">
      <c r="A6131">
        <v>4842900</v>
      </c>
      <c r="B6131">
        <v>2023</v>
      </c>
      <c r="D6131" t="s">
        <v>3223</v>
      </c>
      <c r="E6131" t="s">
        <v>3224</v>
      </c>
      <c r="F6131" t="s">
        <v>4101</v>
      </c>
      <c r="G6131" t="s">
        <v>3225</v>
      </c>
      <c r="H6131" s="5">
        <v>208668.94</v>
      </c>
      <c r="I6131">
        <f>IFERROR(VLOOKUP(G6131,'NCES Match'!$A$2:$B$1307,2,FALSE),"")</f>
        <v>4842900</v>
      </c>
      <c r="J6131" t="str" cm="1">
        <f t="array" ref="J6131">IFERROR(_xlfn.IFS(B6131=2015,H6131/$O$13,B6131=2016,H6131/$O$14,B6131=2017,H6131/$O$15,B6131=2018,H6131/$O$16,B6131=2019,H6131/$O$17,B6131=2020,H6131/$O$18,B6131=2021,H6131/$O$19,B6131=2022,H6131/$O$20),"")</f>
        <v/>
      </c>
      <c r="K6131" s="3" t="str" cm="1">
        <f t="array" ref="K6131">IFERROR(_xlfn.IFS(B6131=2015,J6131*$P$4,B6131=2016,J6131*$P$5,B6131=2017,J6131*$P$6,B6131=2018,J6131*$P$7,B6131=2019,J6131*$P$8,B6131=2020,J6131*$P$9,B6131=2021,J6131*$P$10,B6131=2022,J6131*$P$11),"")</f>
        <v/>
      </c>
      <c r="L6131" s="3">
        <f t="shared" si="96"/>
        <v>208668.94</v>
      </c>
    </row>
    <row r="6132" spans="1:12">
      <c r="A6132">
        <v>4841820</v>
      </c>
      <c r="B6132">
        <v>2015</v>
      </c>
      <c r="C6132" t="s">
        <v>381</v>
      </c>
      <c r="D6132" t="s">
        <v>3133</v>
      </c>
      <c r="E6132" t="s">
        <v>3134</v>
      </c>
      <c r="G6132" t="s">
        <v>3135</v>
      </c>
      <c r="H6132" s="5">
        <v>748189.76</v>
      </c>
      <c r="I6132">
        <f>IFERROR(VLOOKUP(G6132,'NCES Match'!$A$2:$B$1307,2,FALSE),"")</f>
        <v>4841820</v>
      </c>
      <c r="J6132" cm="1">
        <f t="array" ref="J6132">IFERROR(_xlfn.IFS(B6132=2015,H6132/$O$13,B6132=2016,H6132/$O$14,B6132=2017,H6132/$O$15,B6132=2018,H6132/$O$16,B6132=2019,H6132/$O$17,B6132=2020,H6132/$O$18,B6132=2021,H6132/$O$19,B6132=2022,H6132/$O$20),"")</f>
        <v>5.861346688691611E-4</v>
      </c>
      <c r="K6132" s="3" cm="1">
        <f t="array" ref="K6132">IFERROR(_xlfn.IFS(B6132=2015,J6132*$P$4,B6132=2016,J6132*$P$5,B6132=2017,J6132*$P$6,B6132=2018,J6132*$P$7,B6132=2019,J6132*$P$8,B6132=2020,J6132*$P$9,B6132=2021,J6132*$P$10,B6132=2022,J6132*$P$11),"")</f>
        <v>932823.35413539235</v>
      </c>
      <c r="L6132" s="3">
        <f t="shared" si="96"/>
        <v>1681013.1141353925</v>
      </c>
    </row>
    <row r="6133" spans="1:12">
      <c r="A6133">
        <v>4841820</v>
      </c>
      <c r="B6133">
        <v>2016</v>
      </c>
      <c r="C6133" t="s">
        <v>4102</v>
      </c>
      <c r="D6133" t="s">
        <v>3133</v>
      </c>
      <c r="E6133" t="s">
        <v>3134</v>
      </c>
      <c r="F6133" t="s">
        <v>4101</v>
      </c>
      <c r="G6133" t="s">
        <v>3135</v>
      </c>
      <c r="H6133" s="5">
        <v>786391</v>
      </c>
      <c r="I6133">
        <f>IFERROR(VLOOKUP(G6133,'NCES Match'!$A$2:$B$1307,2,FALSE),"")</f>
        <v>4841820</v>
      </c>
      <c r="J6133" cm="1">
        <f t="array" ref="J6133">IFERROR(_xlfn.IFS(B6133=2015,H6133/$O$13,B6133=2016,H6133/$O$14,B6133=2017,H6133/$O$15,B6133=2018,H6133/$O$16,B6133=2019,H6133/$O$17,B6133=2020,H6133/$O$18,B6133=2021,H6133/$O$19,B6133=2022,H6133/$O$20),"")</f>
        <v>5.6295129431113797E-4</v>
      </c>
      <c r="K6133" s="3" cm="1">
        <f t="array" ref="K6133">IFERROR(_xlfn.IFS(B6133=2015,J6133*$P$4,B6133=2016,J6133*$P$5,B6133=2017,J6133*$P$6,B6133=2018,J6133*$P$7,B6133=2019,J6133*$P$8,B6133=2020,J6133*$P$9,B6133=2021,J6133*$P$10,B6133=2022,J6133*$P$11),"")</f>
        <v>943298.77984978748</v>
      </c>
      <c r="L6133" s="3">
        <f t="shared" si="96"/>
        <v>1729689.7798497875</v>
      </c>
    </row>
    <row r="6134" spans="1:12">
      <c r="A6134">
        <v>4841820</v>
      </c>
      <c r="B6134">
        <v>2017</v>
      </c>
      <c r="D6134" t="s">
        <v>3133</v>
      </c>
      <c r="E6134" t="s">
        <v>3134</v>
      </c>
      <c r="F6134" t="s">
        <v>4101</v>
      </c>
      <c r="G6134" t="s">
        <v>3135</v>
      </c>
      <c r="H6134" s="5">
        <v>795752</v>
      </c>
      <c r="I6134">
        <f>IFERROR(VLOOKUP(G6134,'NCES Match'!$A$2:$B$1307,2,FALSE),"")</f>
        <v>4841820</v>
      </c>
      <c r="J6134" cm="1">
        <f t="array" ref="J6134">IFERROR(_xlfn.IFS(B6134=2015,H6134/$O$13,B6134=2016,H6134/$O$14,B6134=2017,H6134/$O$15,B6134=2018,H6134/$O$16,B6134=2019,H6134/$O$17,B6134=2020,H6134/$O$18,B6134=2021,H6134/$O$19,B6134=2022,H6134/$O$20),"")</f>
        <v>5.4862227741458384E-4</v>
      </c>
      <c r="K6134" s="3" cm="1">
        <f t="array" ref="K6134">IFERROR(_xlfn.IFS(B6134=2015,J6134*$P$4,B6134=2016,J6134*$P$5,B6134=2017,J6134*$P$6,B6134=2018,J6134*$P$7,B6134=2019,J6134*$P$8,B6134=2020,J6134*$P$9,B6134=2021,J6134*$P$10,B6134=2022,J6134*$P$11),"")</f>
        <v>931696.58771999681</v>
      </c>
      <c r="L6134" s="3">
        <f t="shared" si="96"/>
        <v>1727448.5877199969</v>
      </c>
    </row>
    <row r="6135" spans="1:12">
      <c r="A6135">
        <v>4841820</v>
      </c>
      <c r="B6135">
        <v>2018</v>
      </c>
      <c r="D6135" t="s">
        <v>3133</v>
      </c>
      <c r="E6135" t="s">
        <v>3134</v>
      </c>
      <c r="F6135" t="s">
        <v>4101</v>
      </c>
      <c r="G6135" t="s">
        <v>3135</v>
      </c>
      <c r="H6135" s="5">
        <v>825480</v>
      </c>
      <c r="I6135">
        <f>IFERROR(VLOOKUP(G6135,'NCES Match'!$A$2:$B$1307,2,FALSE),"")</f>
        <v>4841820</v>
      </c>
      <c r="J6135" cm="1">
        <f t="array" ref="J6135">IFERROR(_xlfn.IFS(B6135=2015,H6135/$O$13,B6135=2016,H6135/$O$14,B6135=2017,H6135/$O$15,B6135=2018,H6135/$O$16,B6135=2019,H6135/$O$17,B6135=2020,H6135/$O$18,B6135=2021,H6135/$O$19,B6135=2022,H6135/$O$20),"")</f>
        <v>5.3867426706988178E-4</v>
      </c>
      <c r="K6135" s="3" cm="1">
        <f t="array" ref="K6135">IFERROR(_xlfn.IFS(B6135=2015,J6135*$P$4,B6135=2016,J6135*$P$5,B6135=2017,J6135*$P$6,B6135=2018,J6135*$P$7,B6135=2019,J6135*$P$8,B6135=2020,J6135*$P$9,B6135=2021,J6135*$P$10,B6135=2022,J6135*$P$11),"")</f>
        <v>924824.69174041611</v>
      </c>
      <c r="L6135" s="3">
        <f t="shared" si="96"/>
        <v>1750304.691740416</v>
      </c>
    </row>
    <row r="6136" spans="1:12">
      <c r="A6136">
        <v>4841820</v>
      </c>
      <c r="B6136">
        <v>2019</v>
      </c>
      <c r="D6136" t="s">
        <v>3133</v>
      </c>
      <c r="E6136" t="s">
        <v>3134</v>
      </c>
      <c r="F6136" t="s">
        <v>4101</v>
      </c>
      <c r="G6136" t="s">
        <v>3135</v>
      </c>
      <c r="H6136" s="5">
        <v>884274</v>
      </c>
      <c r="I6136">
        <f>IFERROR(VLOOKUP(G6136,'NCES Match'!$A$2:$B$1307,2,FALSE),"")</f>
        <v>4841820</v>
      </c>
      <c r="J6136" cm="1">
        <f t="array" ref="J6136">IFERROR(_xlfn.IFS(B6136=2015,H6136/$O$13,B6136=2016,H6136/$O$14,B6136=2017,H6136/$O$15,B6136=2018,H6136/$O$16,B6136=2019,H6136/$O$17,B6136=2020,H6136/$O$18,B6136=2021,H6136/$O$19,B6136=2022,H6136/$O$20),"")</f>
        <v>5.5990463488197399E-4</v>
      </c>
      <c r="K6136" s="3" cm="1">
        <f t="array" ref="K6136">IFERROR(_xlfn.IFS(B6136=2015,J6136*$P$4,B6136=2016,J6136*$P$5,B6136=2017,J6136*$P$6,B6136=2018,J6136*$P$7,B6136=2019,J6136*$P$8,B6136=2020,J6136*$P$9,B6136=2021,J6136*$P$10,B6136=2022,J6136*$P$11),"")</f>
        <v>973072.80512484582</v>
      </c>
      <c r="L6136" s="3">
        <f t="shared" si="96"/>
        <v>1857346.8051248458</v>
      </c>
    </row>
    <row r="6137" spans="1:12">
      <c r="A6137">
        <v>4841820</v>
      </c>
      <c r="B6137">
        <v>2020</v>
      </c>
      <c r="D6137" t="s">
        <v>3133</v>
      </c>
      <c r="E6137" t="s">
        <v>3134</v>
      </c>
      <c r="F6137" t="s">
        <v>4230</v>
      </c>
      <c r="G6137" t="s">
        <v>3135</v>
      </c>
      <c r="H6137" s="5">
        <v>964846</v>
      </c>
      <c r="I6137">
        <f>IFERROR(VLOOKUP(G6137,'NCES Match'!$A$2:$B$1307,2,FALSE),"")</f>
        <v>4841820</v>
      </c>
      <c r="J6137" cm="1">
        <f t="array" ref="J6137">IFERROR(_xlfn.IFS(B6137=2015,H6137/$O$13,B6137=2016,H6137/$O$14,B6137=2017,H6137/$O$15,B6137=2018,H6137/$O$16,B6137=2019,H6137/$O$17,B6137=2020,H6137/$O$18,B6137=2021,H6137/$O$19,B6137=2022,H6137/$O$20),"")</f>
        <v>5.2285734425012119E-4</v>
      </c>
      <c r="K6137" s="3" cm="1">
        <f t="array" ref="K6137">IFERROR(_xlfn.IFS(B6137=2015,J6137*$P$4,B6137=2016,J6137*$P$5,B6137=2017,J6137*$P$6,B6137=2018,J6137*$P$7,B6137=2019,J6137*$P$8,B6137=2020,J6137*$P$9,B6137=2021,J6137*$P$10,B6137=2022,J6137*$P$11),"")</f>
        <v>1102184.7535226794</v>
      </c>
      <c r="L6137" s="3">
        <f t="shared" si="96"/>
        <v>2067030.7535226794</v>
      </c>
    </row>
    <row r="6138" spans="1:12">
      <c r="A6138">
        <v>4841820</v>
      </c>
      <c r="B6138">
        <v>2021</v>
      </c>
      <c r="D6138" t="s">
        <v>3133</v>
      </c>
      <c r="E6138" t="s">
        <v>3134</v>
      </c>
      <c r="F6138" t="s">
        <v>4101</v>
      </c>
      <c r="G6138" t="s">
        <v>3135</v>
      </c>
      <c r="H6138" s="5">
        <v>1016044.55</v>
      </c>
      <c r="I6138">
        <f>IFERROR(VLOOKUP(G6138,'NCES Match'!$A$2:$B$1307,2,FALSE),"")</f>
        <v>4841820</v>
      </c>
      <c r="J6138" cm="1">
        <f t="array" ref="J6138">IFERROR(_xlfn.IFS(B6138=2015,H6138/$O$13,B6138=2016,H6138/$O$14,B6138=2017,H6138/$O$15,B6138=2018,H6138/$O$16,B6138=2019,H6138/$O$17,B6138=2020,H6138/$O$18,B6138=2021,H6138/$O$19,B6138=2022,H6138/$O$20),"")</f>
        <v>5.1985209763985975E-4</v>
      </c>
      <c r="K6138" s="3" cm="1">
        <f t="array" ref="K6138">IFERROR(_xlfn.IFS(B6138=2015,J6138*$P$4,B6138=2016,J6138*$P$5,B6138=2017,J6138*$P$6,B6138=2018,J6138*$P$7,B6138=2019,J6138*$P$8,B6138=2020,J6138*$P$9,B6138=2021,J6138*$P$10,B6138=2022,J6138*$P$11),"")</f>
        <v>1112771.1194759593</v>
      </c>
      <c r="L6138" s="3">
        <f t="shared" si="96"/>
        <v>2128815.6694759596</v>
      </c>
    </row>
    <row r="6139" spans="1:12">
      <c r="A6139">
        <v>4841820</v>
      </c>
      <c r="B6139">
        <v>2022</v>
      </c>
      <c r="D6139" t="s">
        <v>3133</v>
      </c>
      <c r="E6139" t="s">
        <v>3134</v>
      </c>
      <c r="F6139" t="s">
        <v>4101</v>
      </c>
      <c r="G6139" t="s">
        <v>3135</v>
      </c>
      <c r="H6139" s="5">
        <v>1167056.3</v>
      </c>
      <c r="I6139">
        <f>IFERROR(VLOOKUP(G6139,'NCES Match'!$A$2:$B$1307,2,FALSE),"")</f>
        <v>4841820</v>
      </c>
      <c r="J6139" cm="1">
        <f t="array" ref="J6139">IFERROR(_xlfn.IFS(B6139=2015,H6139/$O$13,B6139=2016,H6139/$O$14,B6139=2017,H6139/$O$15,B6139=2018,H6139/$O$16,B6139=2019,H6139/$O$17,B6139=2020,H6139/$O$18,B6139=2021,H6139/$O$19,B6139=2022,H6139/$O$20),"")</f>
        <v>5.126068887312613E-4</v>
      </c>
      <c r="K6139" s="3" cm="1">
        <f t="array" ref="K6139">IFERROR(_xlfn.IFS(B6139=2015,J6139*$P$4,B6139=2016,J6139*$P$5,B6139=2017,J6139*$P$6,B6139=2018,J6139*$P$7,B6139=2019,J6139*$P$8,B6139=2020,J6139*$P$9,B6139=2021,J6139*$P$10,B6139=2022,J6139*$P$11),"")</f>
        <v>1103890.2236413041</v>
      </c>
      <c r="L6139" s="3">
        <f t="shared" si="96"/>
        <v>2270946.5236413041</v>
      </c>
    </row>
    <row r="6140" spans="1:12">
      <c r="A6140">
        <v>4841820</v>
      </c>
      <c r="B6140">
        <v>2023</v>
      </c>
      <c r="D6140" t="s">
        <v>3133</v>
      </c>
      <c r="E6140" t="s">
        <v>3134</v>
      </c>
      <c r="F6140" t="s">
        <v>4101</v>
      </c>
      <c r="G6140" t="s">
        <v>3135</v>
      </c>
      <c r="H6140" s="5">
        <v>1297626.3500000001</v>
      </c>
      <c r="I6140">
        <f>IFERROR(VLOOKUP(G6140,'NCES Match'!$A$2:$B$1307,2,FALSE),"")</f>
        <v>4841820</v>
      </c>
      <c r="J6140" t="str" cm="1">
        <f t="array" ref="J6140">IFERROR(_xlfn.IFS(B6140=2015,H6140/$O$13,B6140=2016,H6140/$O$14,B6140=2017,H6140/$O$15,B6140=2018,H6140/$O$16,B6140=2019,H6140/$O$17,B6140=2020,H6140/$O$18,B6140=2021,H6140/$O$19,B6140=2022,H6140/$O$20),"")</f>
        <v/>
      </c>
      <c r="K6140" s="3" t="str" cm="1">
        <f t="array" ref="K6140">IFERROR(_xlfn.IFS(B6140=2015,J6140*$P$4,B6140=2016,J6140*$P$5,B6140=2017,J6140*$P$6,B6140=2018,J6140*$P$7,B6140=2019,J6140*$P$8,B6140=2020,J6140*$P$9,B6140=2021,J6140*$P$10,B6140=2022,J6140*$P$11),"")</f>
        <v/>
      </c>
      <c r="L6140" s="3">
        <f t="shared" si="96"/>
        <v>1297626.3500000001</v>
      </c>
    </row>
    <row r="6141" spans="1:12">
      <c r="A6141">
        <v>4816020</v>
      </c>
      <c r="B6141">
        <v>2015</v>
      </c>
      <c r="C6141" t="s">
        <v>381</v>
      </c>
      <c r="D6141" t="s">
        <v>1066</v>
      </c>
      <c r="E6141" t="s">
        <v>1067</v>
      </c>
      <c r="G6141" t="s">
        <v>1068</v>
      </c>
      <c r="H6141" s="5">
        <v>50764.88</v>
      </c>
      <c r="I6141">
        <f>IFERROR(VLOOKUP(G6141,'NCES Match'!$A$2:$B$1307,2,FALSE),"")</f>
        <v>4816020</v>
      </c>
      <c r="J6141" cm="1">
        <f t="array" ref="J6141">IFERROR(_xlfn.IFS(B6141=2015,H6141/$O$13,B6141=2016,H6141/$O$14,B6141=2017,H6141/$O$15,B6141=2018,H6141/$O$16,B6141=2019,H6141/$O$17,B6141=2020,H6141/$O$18,B6141=2021,H6141/$O$19,B6141=2022,H6141/$O$20),"")</f>
        <v>3.976939771132754E-5</v>
      </c>
      <c r="K6141" s="3" cm="1">
        <f t="array" ref="K6141">IFERROR(_xlfn.IFS(B6141=2015,J6141*$P$4,B6141=2016,J6141*$P$5,B6141=2017,J6141*$P$6,B6141=2018,J6141*$P$7,B6141=2019,J6141*$P$8,B6141=2020,J6141*$P$9,B6141=2021,J6141*$P$10,B6141=2022,J6141*$P$11),"")</f>
        <v>63292.319897402369</v>
      </c>
      <c r="L6141" s="3">
        <f t="shared" si="96"/>
        <v>114057.19989740237</v>
      </c>
    </row>
    <row r="6142" spans="1:12">
      <c r="A6142">
        <v>4816020</v>
      </c>
      <c r="B6142">
        <v>2016</v>
      </c>
      <c r="C6142" t="s">
        <v>4102</v>
      </c>
      <c r="D6142" t="s">
        <v>1066</v>
      </c>
      <c r="E6142" t="s">
        <v>1067</v>
      </c>
      <c r="F6142" t="s">
        <v>4101</v>
      </c>
      <c r="G6142" t="s">
        <v>1068</v>
      </c>
      <c r="H6142" s="5">
        <v>56920</v>
      </c>
      <c r="I6142">
        <f>IFERROR(VLOOKUP(G6142,'NCES Match'!$A$2:$B$1307,2,FALSE),"")</f>
        <v>4816020</v>
      </c>
      <c r="J6142" cm="1">
        <f t="array" ref="J6142">IFERROR(_xlfn.IFS(B6142=2015,H6142/$O$13,B6142=2016,H6142/$O$14,B6142=2017,H6142/$O$15,B6142=2018,H6142/$O$16,B6142=2019,H6142/$O$17,B6142=2020,H6142/$O$18,B6142=2021,H6142/$O$19,B6142=2022,H6142/$O$20),"")</f>
        <v>4.0747144451284377E-5</v>
      </c>
      <c r="K6142" s="3" cm="1">
        <f t="array" ref="K6142">IFERROR(_xlfn.IFS(B6142=2015,J6142*$P$4,B6142=2016,J6142*$P$5,B6142=2017,J6142*$P$6,B6142=2018,J6142*$P$7,B6142=2019,J6142*$P$8,B6142=2020,J6142*$P$9,B6142=2021,J6142*$P$10,B6142=2022,J6142*$P$11),"")</f>
        <v>68277.188509341911</v>
      </c>
      <c r="L6142" s="3">
        <f t="shared" si="96"/>
        <v>125197.18850934191</v>
      </c>
    </row>
    <row r="6143" spans="1:12">
      <c r="A6143">
        <v>4816020</v>
      </c>
      <c r="B6143">
        <v>2017</v>
      </c>
      <c r="D6143" t="s">
        <v>1066</v>
      </c>
      <c r="E6143" t="s">
        <v>1067</v>
      </c>
      <c r="F6143" t="s">
        <v>4101</v>
      </c>
      <c r="G6143" t="s">
        <v>1068</v>
      </c>
      <c r="H6143" s="5">
        <v>59751</v>
      </c>
      <c r="I6143">
        <f>IFERROR(VLOOKUP(G6143,'NCES Match'!$A$2:$B$1307,2,FALSE),"")</f>
        <v>4816020</v>
      </c>
      <c r="J6143" cm="1">
        <f t="array" ref="J6143">IFERROR(_xlfn.IFS(B6143=2015,H6143/$O$13,B6143=2016,H6143/$O$14,B6143=2017,H6143/$O$15,B6143=2018,H6143/$O$16,B6143=2019,H6143/$O$17,B6143=2020,H6143/$O$18,B6143=2021,H6143/$O$19,B6143=2022,H6143/$O$20),"")</f>
        <v>4.119465574425047E-5</v>
      </c>
      <c r="K6143" s="3" cm="1">
        <f t="array" ref="K6143">IFERROR(_xlfn.IFS(B6143=2015,J6143*$P$4,B6143=2016,J6143*$P$5,B6143=2017,J6143*$P$6,B6143=2018,J6143*$P$7,B6143=2019,J6143*$P$8,B6143=2020,J6143*$P$9,B6143=2021,J6143*$P$10,B6143=2022,J6143*$P$11),"")</f>
        <v>69958.734395713152</v>
      </c>
      <c r="L6143" s="3">
        <f t="shared" si="96"/>
        <v>129709.73439571315</v>
      </c>
    </row>
    <row r="6144" spans="1:12">
      <c r="A6144">
        <v>4816020</v>
      </c>
      <c r="B6144">
        <v>2018</v>
      </c>
      <c r="D6144" t="s">
        <v>1066</v>
      </c>
      <c r="E6144" t="s">
        <v>1067</v>
      </c>
      <c r="F6144" t="s">
        <v>4101</v>
      </c>
      <c r="G6144" t="s">
        <v>1068</v>
      </c>
      <c r="H6144" s="5">
        <v>64050</v>
      </c>
      <c r="I6144">
        <f>IFERROR(VLOOKUP(G6144,'NCES Match'!$A$2:$B$1307,2,FALSE),"")</f>
        <v>4816020</v>
      </c>
      <c r="J6144" cm="1">
        <f t="array" ref="J6144">IFERROR(_xlfn.IFS(B6144=2015,H6144/$O$13,B6144=2016,H6144/$O$14,B6144=2017,H6144/$O$15,B6144=2018,H6144/$O$16,B6144=2019,H6144/$O$17,B6144=2020,H6144/$O$18,B6144=2021,H6144/$O$19,B6144=2022,H6144/$O$20),"")</f>
        <v>4.1796393378187152E-5</v>
      </c>
      <c r="K6144" s="3" cm="1">
        <f t="array" ref="K6144">IFERROR(_xlfn.IFS(B6144=2015,J6144*$P$4,B6144=2016,J6144*$P$5,B6144=2017,J6144*$P$6,B6144=2018,J6144*$P$7,B6144=2019,J6144*$P$8,B6144=2020,J6144*$P$9,B6144=2021,J6144*$P$10,B6144=2022,J6144*$P$11),"")</f>
        <v>71758.275798291492</v>
      </c>
      <c r="L6144" s="3">
        <f t="shared" si="96"/>
        <v>135808.27579829149</v>
      </c>
    </row>
    <row r="6145" spans="1:12">
      <c r="A6145">
        <v>4816020</v>
      </c>
      <c r="B6145">
        <v>2019</v>
      </c>
      <c r="D6145" t="s">
        <v>1066</v>
      </c>
      <c r="E6145" t="s">
        <v>1067</v>
      </c>
      <c r="F6145" t="s">
        <v>4101</v>
      </c>
      <c r="G6145" t="s">
        <v>1068</v>
      </c>
      <c r="H6145" s="5">
        <v>69523</v>
      </c>
      <c r="I6145">
        <f>IFERROR(VLOOKUP(G6145,'NCES Match'!$A$2:$B$1307,2,FALSE),"")</f>
        <v>4816020</v>
      </c>
      <c r="J6145" cm="1">
        <f t="array" ref="J6145">IFERROR(_xlfn.IFS(B6145=2015,H6145/$O$13,B6145=2016,H6145/$O$14,B6145=2017,H6145/$O$15,B6145=2018,H6145/$O$16,B6145=2019,H6145/$O$17,B6145=2020,H6145/$O$18,B6145=2021,H6145/$O$19,B6145=2022,H6145/$O$20),"")</f>
        <v>4.4020574992479122E-5</v>
      </c>
      <c r="K6145" s="3" cm="1">
        <f t="array" ref="K6145">IFERROR(_xlfn.IFS(B6145=2015,J6145*$P$4,B6145=2016,J6145*$P$5,B6145=2017,J6145*$P$6,B6145=2018,J6145*$P$7,B6145=2019,J6145*$P$8,B6145=2020,J6145*$P$9,B6145=2021,J6145*$P$10,B6145=2022,J6145*$P$11),"")</f>
        <v>76504.500449741448</v>
      </c>
      <c r="L6145" s="3">
        <f t="shared" si="96"/>
        <v>146027.50044974143</v>
      </c>
    </row>
    <row r="6146" spans="1:12">
      <c r="A6146">
        <v>4816020</v>
      </c>
      <c r="B6146">
        <v>2020</v>
      </c>
      <c r="D6146" t="s">
        <v>1066</v>
      </c>
      <c r="E6146" t="s">
        <v>1067</v>
      </c>
      <c r="F6146" t="s">
        <v>4230</v>
      </c>
      <c r="G6146" t="s">
        <v>1068</v>
      </c>
      <c r="H6146" s="5">
        <v>71157</v>
      </c>
      <c r="I6146">
        <f>IFERROR(VLOOKUP(G6146,'NCES Match'!$A$2:$B$1307,2,FALSE),"")</f>
        <v>4816020</v>
      </c>
      <c r="J6146" cm="1">
        <f t="array" ref="J6146">IFERROR(_xlfn.IFS(B6146=2015,H6146/$O$13,B6146=2016,H6146/$O$14,B6146=2017,H6146/$O$15,B6146=2018,H6146/$O$16,B6146=2019,H6146/$O$17,B6146=2020,H6146/$O$18,B6146=2021,H6146/$O$19,B6146=2022,H6146/$O$20),"")</f>
        <v>3.8560516439728069E-5</v>
      </c>
      <c r="K6146" s="3" cm="1">
        <f t="array" ref="K6146">IFERROR(_xlfn.IFS(B6146=2015,J6146*$P$4,B6146=2016,J6146*$P$5,B6146=2017,J6146*$P$6,B6146=2018,J6146*$P$7,B6146=2019,J6146*$P$8,B6146=2020,J6146*$P$9,B6146=2021,J6146*$P$10,B6146=2022,J6146*$P$11),"")</f>
        <v>81285.677202800551</v>
      </c>
      <c r="L6146" s="3">
        <f t="shared" si="96"/>
        <v>152442.67720280055</v>
      </c>
    </row>
    <row r="6147" spans="1:12">
      <c r="A6147">
        <v>4816020</v>
      </c>
      <c r="B6147">
        <v>2021</v>
      </c>
      <c r="D6147" t="s">
        <v>1066</v>
      </c>
      <c r="E6147" t="s">
        <v>1067</v>
      </c>
      <c r="F6147" t="s">
        <v>4230</v>
      </c>
      <c r="G6147" t="s">
        <v>1068</v>
      </c>
      <c r="H6147" s="5">
        <v>87156.89</v>
      </c>
      <c r="I6147">
        <f>IFERROR(VLOOKUP(G6147,'NCES Match'!$A$2:$B$1307,2,FALSE),"")</f>
        <v>4816020</v>
      </c>
      <c r="J6147" cm="1">
        <f t="array" ref="J6147">IFERROR(_xlfn.IFS(B6147=2015,H6147/$O$13,B6147=2016,H6147/$O$14,B6147=2017,H6147/$O$15,B6147=2018,H6147/$O$16,B6147=2019,H6147/$O$17,B6147=2020,H6147/$O$18,B6147=2021,H6147/$O$19,B6147=2022,H6147/$O$20),"")</f>
        <v>4.4593214037973541E-5</v>
      </c>
      <c r="K6147" s="3" cm="1">
        <f t="array" ref="K6147">IFERROR(_xlfn.IFS(B6147=2015,J6147*$P$4,B6147=2016,J6147*$P$5,B6147=2017,J6147*$P$6,B6147=2018,J6147*$P$7,B6147=2019,J6147*$P$8,B6147=2020,J6147*$P$9,B6147=2021,J6147*$P$10,B6147=2022,J6147*$P$11),"")</f>
        <v>95454.151154438092</v>
      </c>
      <c r="L6147" s="3">
        <f t="shared" ref="L6147:L6210" si="97">SUM(H6147,K6147)</f>
        <v>182611.04115443811</v>
      </c>
    </row>
    <row r="6148" spans="1:12">
      <c r="A6148">
        <v>4816020</v>
      </c>
      <c r="B6148">
        <v>2022</v>
      </c>
      <c r="D6148" t="s">
        <v>1066</v>
      </c>
      <c r="E6148" t="s">
        <v>1067</v>
      </c>
      <c r="F6148" t="s">
        <v>4101</v>
      </c>
      <c r="G6148" t="s">
        <v>1068</v>
      </c>
      <c r="H6148" s="5">
        <v>125305.16</v>
      </c>
      <c r="I6148">
        <f>IFERROR(VLOOKUP(G6148,'NCES Match'!$A$2:$B$1307,2,FALSE),"")</f>
        <v>4816020</v>
      </c>
      <c r="J6148" cm="1">
        <f t="array" ref="J6148">IFERROR(_xlfn.IFS(B6148=2015,H6148/$O$13,B6148=2016,H6148/$O$14,B6148=2017,H6148/$O$15,B6148=2018,H6148/$O$16,B6148=2019,H6148/$O$17,B6148=2020,H6148/$O$18,B6148=2021,H6148/$O$19,B6148=2022,H6148/$O$20),"")</f>
        <v>5.5037865962055896E-5</v>
      </c>
      <c r="K6148" s="3" cm="1">
        <f t="array" ref="K6148">IFERROR(_xlfn.IFS(B6148=2015,J6148*$P$4,B6148=2016,J6148*$P$5,B6148=2017,J6148*$P$6,B6148=2018,J6148*$P$7,B6148=2019,J6148*$P$8,B6148=2020,J6148*$P$9,B6148=2021,J6148*$P$10,B6148=2022,J6148*$P$11),"")</f>
        <v>118523.10903579321</v>
      </c>
      <c r="L6148" s="3">
        <f t="shared" si="97"/>
        <v>243828.2690357932</v>
      </c>
    </row>
    <row r="6149" spans="1:12">
      <c r="A6149">
        <v>4816020</v>
      </c>
      <c r="B6149">
        <v>2023</v>
      </c>
      <c r="D6149" t="s">
        <v>1066</v>
      </c>
      <c r="E6149" t="s">
        <v>1067</v>
      </c>
      <c r="F6149" t="s">
        <v>4101</v>
      </c>
      <c r="G6149" t="s">
        <v>1068</v>
      </c>
      <c r="H6149" s="5">
        <v>157198.79999999999</v>
      </c>
      <c r="I6149">
        <f>IFERROR(VLOOKUP(G6149,'NCES Match'!$A$2:$B$1307,2,FALSE),"")</f>
        <v>4816020</v>
      </c>
      <c r="J6149" t="str" cm="1">
        <f t="array" ref="J6149">IFERROR(_xlfn.IFS(B6149=2015,H6149/$O$13,B6149=2016,H6149/$O$14,B6149=2017,H6149/$O$15,B6149=2018,H6149/$O$16,B6149=2019,H6149/$O$17,B6149=2020,H6149/$O$18,B6149=2021,H6149/$O$19,B6149=2022,H6149/$O$20),"")</f>
        <v/>
      </c>
      <c r="K6149" s="3" t="str" cm="1">
        <f t="array" ref="K6149">IFERROR(_xlfn.IFS(B6149=2015,J6149*$P$4,B6149=2016,J6149*$P$5,B6149=2017,J6149*$P$6,B6149=2018,J6149*$P$7,B6149=2019,J6149*$P$8,B6149=2020,J6149*$P$9,B6149=2021,J6149*$P$10,B6149=2022,J6149*$P$11),"")</f>
        <v/>
      </c>
      <c r="L6149" s="3">
        <f t="shared" si="97"/>
        <v>157198.79999999999</v>
      </c>
    </row>
    <row r="6150" spans="1:12">
      <c r="A6150">
        <v>4832970</v>
      </c>
      <c r="B6150">
        <v>2015</v>
      </c>
      <c r="C6150" t="s">
        <v>381</v>
      </c>
      <c r="D6150" t="s">
        <v>2408</v>
      </c>
      <c r="E6150" t="s">
        <v>2409</v>
      </c>
      <c r="G6150" t="s">
        <v>2410</v>
      </c>
      <c r="H6150" s="5">
        <v>68203.14</v>
      </c>
      <c r="I6150">
        <f>IFERROR(VLOOKUP(G6150,'NCES Match'!$A$2:$B$1307,2,FALSE),"")</f>
        <v>4832970</v>
      </c>
      <c r="J6150" cm="1">
        <f t="array" ref="J6150">IFERROR(_xlfn.IFS(B6150=2015,H6150/$O$13,B6150=2016,H6150/$O$14,B6150=2017,H6150/$O$15,B6150=2018,H6150/$O$16,B6150=2019,H6150/$O$17,B6150=2020,H6150/$O$18,B6150=2021,H6150/$O$19,B6150=2022,H6150/$O$20),"")</f>
        <v>5.3430596109384119E-5</v>
      </c>
      <c r="K6150" s="3" cm="1">
        <f t="array" ref="K6150">IFERROR(_xlfn.IFS(B6150=2015,J6150*$P$4,B6150=2016,J6150*$P$5,B6150=2017,J6150*$P$6,B6150=2018,J6150*$P$7,B6150=2019,J6150*$P$8,B6150=2020,J6150*$P$9,B6150=2021,J6150*$P$10,B6150=2022,J6150*$P$11),"")</f>
        <v>85033.88474250937</v>
      </c>
      <c r="L6150" s="3">
        <f t="shared" si="97"/>
        <v>153237.02474250935</v>
      </c>
    </row>
    <row r="6151" spans="1:12">
      <c r="A6151">
        <v>4832970</v>
      </c>
      <c r="B6151">
        <v>2016</v>
      </c>
      <c r="C6151" t="s">
        <v>4102</v>
      </c>
      <c r="D6151" t="s">
        <v>2408</v>
      </c>
      <c r="E6151" t="s">
        <v>2409</v>
      </c>
      <c r="F6151" t="s">
        <v>4101</v>
      </c>
      <c r="G6151" t="s">
        <v>2410</v>
      </c>
      <c r="H6151" s="5">
        <v>73993</v>
      </c>
      <c r="I6151">
        <f>IFERROR(VLOOKUP(G6151,'NCES Match'!$A$2:$B$1307,2,FALSE),"")</f>
        <v>4832970</v>
      </c>
      <c r="J6151" cm="1">
        <f t="array" ref="J6151">IFERROR(_xlfn.IFS(B6151=2015,H6151/$O$13,B6151=2016,H6151/$O$14,B6151=2017,H6151/$O$15,B6151=2018,H6151/$O$16,B6151=2019,H6151/$O$17,B6151=2020,H6151/$O$18,B6151=2021,H6151/$O$19,B6151=2022,H6151/$O$20),"")</f>
        <v>5.2969140185943163E-5</v>
      </c>
      <c r="K6151" s="3" cm="1">
        <f t="array" ref="K6151">IFERROR(_xlfn.IFS(B6151=2015,J6151*$P$4,B6151=2016,J6151*$P$5,B6151=2017,J6151*$P$6,B6151=2018,J6151*$P$7,B6151=2019,J6151*$P$8,B6151=2020,J6151*$P$9,B6151=2021,J6151*$P$10,B6151=2022,J6151*$P$11),"")</f>
        <v>88756.7464752589</v>
      </c>
      <c r="L6151" s="3">
        <f t="shared" si="97"/>
        <v>162749.7464752589</v>
      </c>
    </row>
    <row r="6152" spans="1:12">
      <c r="A6152">
        <v>4832970</v>
      </c>
      <c r="B6152">
        <v>2017</v>
      </c>
      <c r="D6152" t="s">
        <v>2408</v>
      </c>
      <c r="E6152" t="s">
        <v>2409</v>
      </c>
      <c r="F6152" t="s">
        <v>4101</v>
      </c>
      <c r="G6152" t="s">
        <v>2410</v>
      </c>
      <c r="H6152" s="5">
        <v>81444</v>
      </c>
      <c r="I6152">
        <f>IFERROR(VLOOKUP(G6152,'NCES Match'!$A$2:$B$1307,2,FALSE),"")</f>
        <v>4832970</v>
      </c>
      <c r="J6152" cm="1">
        <f t="array" ref="J6152">IFERROR(_xlfn.IFS(B6152=2015,H6152/$O$13,B6152=2016,H6152/$O$14,B6152=2017,H6152/$O$15,B6152=2018,H6152/$O$16,B6152=2019,H6152/$O$17,B6152=2020,H6152/$O$18,B6152=2021,H6152/$O$19,B6152=2022,H6152/$O$20),"")</f>
        <v>5.6150650908515932E-5</v>
      </c>
      <c r="K6152" s="3" cm="1">
        <f t="array" ref="K6152">IFERROR(_xlfn.IFS(B6152=2015,J6152*$P$4,B6152=2016,J6152*$P$5,B6152=2017,J6152*$P$6,B6152=2018,J6152*$P$7,B6152=2019,J6152*$P$8,B6152=2020,J6152*$P$9,B6152=2021,J6152*$P$10,B6152=2022,J6152*$P$11),"")</f>
        <v>95357.720609269498</v>
      </c>
      <c r="L6152" s="3">
        <f t="shared" si="97"/>
        <v>176801.72060926951</v>
      </c>
    </row>
    <row r="6153" spans="1:12">
      <c r="A6153">
        <v>4832970</v>
      </c>
      <c r="B6153">
        <v>2018</v>
      </c>
      <c r="D6153" t="s">
        <v>2408</v>
      </c>
      <c r="E6153" t="s">
        <v>2409</v>
      </c>
      <c r="F6153" t="s">
        <v>4101</v>
      </c>
      <c r="G6153" t="s">
        <v>2410</v>
      </c>
      <c r="H6153" s="5">
        <v>89567</v>
      </c>
      <c r="I6153">
        <f>IFERROR(VLOOKUP(G6153,'NCES Match'!$A$2:$B$1307,2,FALSE),"")</f>
        <v>4832970</v>
      </c>
      <c r="J6153" cm="1">
        <f t="array" ref="J6153">IFERROR(_xlfn.IFS(B6153=2015,H6153/$O$13,B6153=2016,H6153/$O$14,B6153=2017,H6153/$O$15,B6153=2018,H6153/$O$16,B6153=2019,H6153/$O$17,B6153=2020,H6153/$O$18,B6153=2021,H6153/$O$19,B6153=2022,H6153/$O$20),"")</f>
        <v>5.8447737169462745E-5</v>
      </c>
      <c r="K6153" s="3" cm="1">
        <f t="array" ref="K6153">IFERROR(_xlfn.IFS(B6153=2015,J6153*$P$4,B6153=2016,J6153*$P$5,B6153=2017,J6153*$P$6,B6153=2018,J6153*$P$7,B6153=2019,J6153*$P$8,B6153=2020,J6153*$P$9,B6153=2021,J6153*$P$10,B6153=2022,J6153*$P$11),"")</f>
        <v>100346.19029548124</v>
      </c>
      <c r="L6153" s="3">
        <f t="shared" si="97"/>
        <v>189913.19029548124</v>
      </c>
    </row>
    <row r="6154" spans="1:12">
      <c r="A6154">
        <v>4832970</v>
      </c>
      <c r="B6154">
        <v>2019</v>
      </c>
      <c r="D6154" t="s">
        <v>2408</v>
      </c>
      <c r="E6154" t="s">
        <v>2409</v>
      </c>
      <c r="F6154" t="s">
        <v>4101</v>
      </c>
      <c r="G6154" t="s">
        <v>2410</v>
      </c>
      <c r="H6154" s="5">
        <v>86263</v>
      </c>
      <c r="I6154">
        <f>IFERROR(VLOOKUP(G6154,'NCES Match'!$A$2:$B$1307,2,FALSE),"")</f>
        <v>4832970</v>
      </c>
      <c r="J6154" cm="1">
        <f t="array" ref="J6154">IFERROR(_xlfn.IFS(B6154=2015,H6154/$O$13,B6154=2016,H6154/$O$14,B6154=2017,H6154/$O$15,B6154=2018,H6154/$O$16,B6154=2019,H6154/$O$17,B6154=2020,H6154/$O$18,B6154=2021,H6154/$O$19,B6154=2022,H6154/$O$20),"")</f>
        <v>5.4620008638525756E-5</v>
      </c>
      <c r="K6154" s="3" cm="1">
        <f t="array" ref="K6154">IFERROR(_xlfn.IFS(B6154=2015,J6154*$P$4,B6154=2016,J6154*$P$5,B6154=2017,J6154*$P$6,B6154=2018,J6154*$P$7,B6154=2019,J6154*$P$8,B6154=2020,J6154*$P$9,B6154=2021,J6154*$P$10,B6154=2022,J6154*$P$11),"")</f>
        <v>94925.531439898245</v>
      </c>
      <c r="L6154" s="3">
        <f t="shared" si="97"/>
        <v>181188.53143989824</v>
      </c>
    </row>
    <row r="6155" spans="1:12">
      <c r="A6155">
        <v>4832970</v>
      </c>
      <c r="B6155">
        <v>2020</v>
      </c>
      <c r="D6155" t="s">
        <v>2408</v>
      </c>
      <c r="E6155" t="s">
        <v>2409</v>
      </c>
      <c r="F6155" t="s">
        <v>4230</v>
      </c>
      <c r="G6155" t="s">
        <v>2410</v>
      </c>
      <c r="H6155" s="5">
        <v>89592</v>
      </c>
      <c r="I6155">
        <f>IFERROR(VLOOKUP(G6155,'NCES Match'!$A$2:$B$1307,2,FALSE),"")</f>
        <v>4832970</v>
      </c>
      <c r="J6155" cm="1">
        <f t="array" ref="J6155">IFERROR(_xlfn.IFS(B6155=2015,H6155/$O$13,B6155=2016,H6155/$O$14,B6155=2017,H6155/$O$15,B6155=2018,H6155/$O$16,B6155=2019,H6155/$O$17,B6155=2020,H6155/$O$18,B6155=2021,H6155/$O$19,B6155=2022,H6155/$O$20),"")</f>
        <v>4.8550582358279825E-5</v>
      </c>
      <c r="K6155" s="3" cm="1">
        <f t="array" ref="K6155">IFERROR(_xlfn.IFS(B6155=2015,J6155*$P$4,B6155=2016,J6155*$P$5,B6155=2017,J6155*$P$6,B6155=2018,J6155*$P$7,B6155=2019,J6155*$P$8,B6155=2020,J6155*$P$9,B6155=2021,J6155*$P$10,B6155=2022,J6155*$P$11),"")</f>
        <v>102344.76428114322</v>
      </c>
      <c r="L6155" s="3">
        <f t="shared" si="97"/>
        <v>191936.7642811432</v>
      </c>
    </row>
    <row r="6156" spans="1:12">
      <c r="A6156">
        <v>4832970</v>
      </c>
      <c r="B6156">
        <v>2021</v>
      </c>
      <c r="D6156" t="s">
        <v>2408</v>
      </c>
      <c r="E6156" t="s">
        <v>2409</v>
      </c>
      <c r="F6156" t="s">
        <v>4230</v>
      </c>
      <c r="G6156" t="s">
        <v>2410</v>
      </c>
      <c r="H6156" s="5">
        <v>99450.18</v>
      </c>
      <c r="I6156">
        <f>IFERROR(VLOOKUP(G6156,'NCES Match'!$A$2:$B$1307,2,FALSE),"")</f>
        <v>4832970</v>
      </c>
      <c r="J6156" cm="1">
        <f t="array" ref="J6156">IFERROR(_xlfn.IFS(B6156=2015,H6156/$O$13,B6156=2016,H6156/$O$14,B6156=2017,H6156/$O$15,B6156=2018,H6156/$O$16,B6156=2019,H6156/$O$17,B6156=2020,H6156/$O$18,B6156=2021,H6156/$O$19,B6156=2022,H6156/$O$20),"")</f>
        <v>5.0882990006355153E-5</v>
      </c>
      <c r="K6156" s="3" cm="1">
        <f t="array" ref="K6156">IFERROR(_xlfn.IFS(B6156=2015,J6156*$P$4,B6156=2016,J6156*$P$5,B6156=2017,J6156*$P$6,B6156=2018,J6156*$P$7,B6156=2019,J6156*$P$8,B6156=2020,J6156*$P$9,B6156=2021,J6156*$P$10,B6156=2022,J6156*$P$11),"")</f>
        <v>108917.75181578961</v>
      </c>
      <c r="L6156" s="3">
        <f t="shared" si="97"/>
        <v>208367.93181578961</v>
      </c>
    </row>
    <row r="6157" spans="1:12">
      <c r="A6157">
        <v>4832970</v>
      </c>
      <c r="B6157">
        <v>2022</v>
      </c>
      <c r="D6157" t="s">
        <v>2408</v>
      </c>
      <c r="E6157" t="s">
        <v>2409</v>
      </c>
      <c r="F6157" t="s">
        <v>4101</v>
      </c>
      <c r="G6157" t="s">
        <v>2410</v>
      </c>
      <c r="H6157" s="5">
        <v>123880.83</v>
      </c>
      <c r="I6157">
        <f>IFERROR(VLOOKUP(G6157,'NCES Match'!$A$2:$B$1307,2,FALSE),"")</f>
        <v>4832970</v>
      </c>
      <c r="J6157" cm="1">
        <f t="array" ref="J6157">IFERROR(_xlfn.IFS(B6157=2015,H6157/$O$13,B6157=2016,H6157/$O$14,B6157=2017,H6157/$O$15,B6157=2018,H6157/$O$16,B6157=2019,H6157/$O$17,B6157=2020,H6157/$O$18,B6157=2021,H6157/$O$19,B6157=2022,H6157/$O$20),"")</f>
        <v>5.4412256580720476E-5</v>
      </c>
      <c r="K6157" s="3" cm="1">
        <f t="array" ref="K6157">IFERROR(_xlfn.IFS(B6157=2015,J6157*$P$4,B6157=2016,J6157*$P$5,B6157=2017,J6157*$P$6,B6157=2018,J6157*$P$7,B6157=2019,J6157*$P$8,B6157=2020,J6157*$P$9,B6157=2021,J6157*$P$10,B6157=2022,J6157*$P$11),"")</f>
        <v>117175.86986469322</v>
      </c>
      <c r="L6157" s="3">
        <f t="shared" si="97"/>
        <v>241056.69986469322</v>
      </c>
    </row>
    <row r="6158" spans="1:12">
      <c r="A6158">
        <v>4832970</v>
      </c>
      <c r="B6158">
        <v>2023</v>
      </c>
      <c r="D6158" t="s">
        <v>2408</v>
      </c>
      <c r="E6158" t="s">
        <v>2409</v>
      </c>
      <c r="F6158" t="s">
        <v>4101</v>
      </c>
      <c r="G6158" t="s">
        <v>2410</v>
      </c>
      <c r="H6158" s="5">
        <v>128448.79</v>
      </c>
      <c r="I6158">
        <f>IFERROR(VLOOKUP(G6158,'NCES Match'!$A$2:$B$1307,2,FALSE),"")</f>
        <v>4832970</v>
      </c>
      <c r="J6158" t="str" cm="1">
        <f t="array" ref="J6158">IFERROR(_xlfn.IFS(B6158=2015,H6158/$O$13,B6158=2016,H6158/$O$14,B6158=2017,H6158/$O$15,B6158=2018,H6158/$O$16,B6158=2019,H6158/$O$17,B6158=2020,H6158/$O$18,B6158=2021,H6158/$O$19,B6158=2022,H6158/$O$20),"")</f>
        <v/>
      </c>
      <c r="K6158" s="3" t="str" cm="1">
        <f t="array" ref="K6158">IFERROR(_xlfn.IFS(B6158=2015,J6158*$P$4,B6158=2016,J6158*$P$5,B6158=2017,J6158*$P$6,B6158=2018,J6158*$P$7,B6158=2019,J6158*$P$8,B6158=2020,J6158*$P$9,B6158=2021,J6158*$P$10,B6158=2022,J6158*$P$11),"")</f>
        <v/>
      </c>
      <c r="L6158" s="3">
        <f t="shared" si="97"/>
        <v>128448.79</v>
      </c>
    </row>
    <row r="6159" spans="1:12">
      <c r="A6159">
        <v>4830810</v>
      </c>
      <c r="B6159">
        <v>2015</v>
      </c>
      <c r="C6159" t="s">
        <v>381</v>
      </c>
      <c r="D6159" t="s">
        <v>2261</v>
      </c>
      <c r="E6159" t="s">
        <v>2262</v>
      </c>
      <c r="G6159" t="s">
        <v>2263</v>
      </c>
      <c r="H6159" s="5">
        <v>33717.83</v>
      </c>
      <c r="I6159">
        <f>IFERROR(VLOOKUP(G6159,'NCES Match'!$A$2:$B$1307,2,FALSE),"")</f>
        <v>4830810</v>
      </c>
      <c r="J6159" cm="1">
        <f t="array" ref="J6159">IFERROR(_xlfn.IFS(B6159=2015,H6159/$O$13,B6159=2016,H6159/$O$14,B6159=2017,H6159/$O$15,B6159=2018,H6159/$O$16,B6159=2019,H6159/$O$17,B6159=2020,H6159/$O$18,B6159=2021,H6159/$O$19,B6159=2022,H6159/$O$20),"")</f>
        <v>2.6414674697013589E-5</v>
      </c>
      <c r="K6159" s="3" cm="1">
        <f t="array" ref="K6159">IFERROR(_xlfn.IFS(B6159=2015,J6159*$P$4,B6159=2016,J6159*$P$5,B6159=2017,J6159*$P$6,B6159=2018,J6159*$P$7,B6159=2019,J6159*$P$8,B6159=2020,J6159*$P$9,B6159=2021,J6159*$P$10,B6159=2022,J6159*$P$11),"")</f>
        <v>42038.505411738006</v>
      </c>
      <c r="L6159" s="3">
        <f t="shared" si="97"/>
        <v>75756.335411738008</v>
      </c>
    </row>
    <row r="6160" spans="1:12">
      <c r="A6160">
        <v>4830810</v>
      </c>
      <c r="B6160">
        <v>2016</v>
      </c>
      <c r="C6160" t="s">
        <v>4102</v>
      </c>
      <c r="D6160" t="s">
        <v>2261</v>
      </c>
      <c r="E6160" t="s">
        <v>2262</v>
      </c>
      <c r="F6160" t="s">
        <v>4101</v>
      </c>
      <c r="G6160" t="s">
        <v>2263</v>
      </c>
      <c r="H6160" s="5">
        <v>39974</v>
      </c>
      <c r="I6160">
        <f>IFERROR(VLOOKUP(G6160,'NCES Match'!$A$2:$B$1307,2,FALSE),"")</f>
        <v>4830810</v>
      </c>
      <c r="J6160" cm="1">
        <f t="array" ref="J6160">IFERROR(_xlfn.IFS(B6160=2015,H6160/$O$13,B6160=2016,H6160/$O$14,B6160=2017,H6160/$O$15,B6160=2018,H6160/$O$16,B6160=2019,H6160/$O$17,B6160=2020,H6160/$O$18,B6160=2021,H6160/$O$19,B6160=2022,H6160/$O$20),"")</f>
        <v>2.8616063814048519E-5</v>
      </c>
      <c r="K6160" s="3" cm="1">
        <f t="array" ref="K6160">IFERROR(_xlfn.IFS(B6160=2015,J6160*$P$4,B6160=2016,J6160*$P$5,B6160=2017,J6160*$P$6,B6160=2018,J6160*$P$7,B6160=2019,J6160*$P$8,B6160=2020,J6160*$P$9,B6160=2021,J6160*$P$10,B6160=2022,J6160*$P$11),"")</f>
        <v>47949.970721581762</v>
      </c>
      <c r="L6160" s="3">
        <f t="shared" si="97"/>
        <v>87923.970721581762</v>
      </c>
    </row>
    <row r="6161" spans="1:12">
      <c r="A6161">
        <v>4830810</v>
      </c>
      <c r="B6161">
        <v>2017</v>
      </c>
      <c r="D6161" t="s">
        <v>2261</v>
      </c>
      <c r="E6161" t="s">
        <v>2262</v>
      </c>
      <c r="F6161" t="s">
        <v>4101</v>
      </c>
      <c r="G6161" t="s">
        <v>2263</v>
      </c>
      <c r="H6161" s="5">
        <v>42135</v>
      </c>
      <c r="I6161">
        <f>IFERROR(VLOOKUP(G6161,'NCES Match'!$A$2:$B$1307,2,FALSE),"")</f>
        <v>4830810</v>
      </c>
      <c r="J6161" cm="1">
        <f t="array" ref="J6161">IFERROR(_xlfn.IFS(B6161=2015,H6161/$O$13,B6161=2016,H6161/$O$14,B6161=2017,H6161/$O$15,B6161=2018,H6161/$O$16,B6161=2019,H6161/$O$17,B6161=2020,H6161/$O$18,B6161=2021,H6161/$O$19,B6161=2022,H6161/$O$20),"")</f>
        <v>2.904950243149058E-5</v>
      </c>
      <c r="K6161" s="3" cm="1">
        <f t="array" ref="K6161">IFERROR(_xlfn.IFS(B6161=2015,J6161*$P$4,B6161=2016,J6161*$P$5,B6161=2017,J6161*$P$6,B6161=2018,J6161*$P$7,B6161=2019,J6161*$P$8,B6161=2020,J6161*$P$9,B6161=2021,J6161*$P$10,B6161=2022,J6161*$P$11),"")</f>
        <v>49333.254234462584</v>
      </c>
      <c r="L6161" s="3">
        <f t="shared" si="97"/>
        <v>91468.254234462584</v>
      </c>
    </row>
    <row r="6162" spans="1:12">
      <c r="A6162">
        <v>4830810</v>
      </c>
      <c r="B6162">
        <v>2018</v>
      </c>
      <c r="D6162" t="s">
        <v>2261</v>
      </c>
      <c r="E6162" t="s">
        <v>2262</v>
      </c>
      <c r="F6162" t="s">
        <v>4101</v>
      </c>
      <c r="G6162" t="s">
        <v>2263</v>
      </c>
      <c r="H6162" s="5">
        <v>40372</v>
      </c>
      <c r="I6162">
        <f>IFERROR(VLOOKUP(G6162,'NCES Match'!$A$2:$B$1307,2,FALSE),"")</f>
        <v>4830810</v>
      </c>
      <c r="J6162" cm="1">
        <f t="array" ref="J6162">IFERROR(_xlfn.IFS(B6162=2015,H6162/$O$13,B6162=2016,H6162/$O$14,B6162=2017,H6162/$O$15,B6162=2018,H6162/$O$16,B6162=2019,H6162/$O$17,B6162=2020,H6162/$O$18,B6162=2021,H6162/$O$19,B6162=2022,H6162/$O$20),"")</f>
        <v>2.6345105284374266E-5</v>
      </c>
      <c r="K6162" s="3" cm="1">
        <f t="array" ref="K6162">IFERROR(_xlfn.IFS(B6162=2015,J6162*$P$4,B6162=2016,J6162*$P$5,B6162=2017,J6162*$P$6,B6162=2018,J6162*$P$7,B6162=2019,J6162*$P$8,B6162=2020,J6162*$P$9,B6162=2021,J6162*$P$10,B6162=2022,J6162*$P$11),"")</f>
        <v>45230.680882570239</v>
      </c>
      <c r="L6162" s="3">
        <f t="shared" si="97"/>
        <v>85602.680882570246</v>
      </c>
    </row>
    <row r="6163" spans="1:12">
      <c r="A6163">
        <v>4830810</v>
      </c>
      <c r="B6163">
        <v>2019</v>
      </c>
      <c r="D6163" t="s">
        <v>2261</v>
      </c>
      <c r="E6163" t="s">
        <v>2262</v>
      </c>
      <c r="F6163" t="s">
        <v>4101</v>
      </c>
      <c r="G6163" t="s">
        <v>2263</v>
      </c>
      <c r="H6163" s="5">
        <v>40402</v>
      </c>
      <c r="I6163">
        <f>IFERROR(VLOOKUP(G6163,'NCES Match'!$A$2:$B$1307,2,FALSE),"")</f>
        <v>4830810</v>
      </c>
      <c r="J6163" cm="1">
        <f t="array" ref="J6163">IFERROR(_xlfn.IFS(B6163=2015,H6163/$O$13,B6163=2016,H6163/$O$14,B6163=2017,H6163/$O$15,B6163=2018,H6163/$O$16,B6163=2019,H6163/$O$17,B6163=2020,H6163/$O$18,B6163=2021,H6163/$O$19,B6163=2022,H6163/$O$20),"")</f>
        <v>2.5581739436533828E-5</v>
      </c>
      <c r="K6163" s="3" cm="1">
        <f t="array" ref="K6163">IFERROR(_xlfn.IFS(B6163=2015,J6163*$P$4,B6163=2016,J6163*$P$5,B6163=2017,J6163*$P$6,B6163=2018,J6163*$P$7,B6163=2019,J6163*$P$8,B6163=2020,J6163*$P$9,B6163=2021,J6163*$P$10,B6163=2022,J6163*$P$11),"")</f>
        <v>44459.169298943569</v>
      </c>
      <c r="L6163" s="3">
        <f t="shared" si="97"/>
        <v>84861.169298943569</v>
      </c>
    </row>
    <row r="6164" spans="1:12">
      <c r="A6164">
        <v>4830810</v>
      </c>
      <c r="B6164">
        <v>2020</v>
      </c>
      <c r="D6164" t="s">
        <v>2261</v>
      </c>
      <c r="E6164" t="s">
        <v>2262</v>
      </c>
      <c r="F6164" t="s">
        <v>4230</v>
      </c>
      <c r="G6164" t="s">
        <v>2263</v>
      </c>
      <c r="H6164" s="5">
        <v>52014</v>
      </c>
      <c r="I6164">
        <f>IFERROR(VLOOKUP(G6164,'NCES Match'!$A$2:$B$1307,2,FALSE),"")</f>
        <v>4830810</v>
      </c>
      <c r="J6164" cm="1">
        <f t="array" ref="J6164">IFERROR(_xlfn.IFS(B6164=2015,H6164/$O$13,B6164=2016,H6164/$O$14,B6164=2017,H6164/$O$15,B6164=2018,H6164/$O$16,B6164=2019,H6164/$O$17,B6164=2020,H6164/$O$18,B6164=2021,H6164/$O$19,B6164=2022,H6164/$O$20),"")</f>
        <v>2.8186779966777912E-5</v>
      </c>
      <c r="K6164" s="3" cm="1">
        <f t="array" ref="K6164">IFERROR(_xlfn.IFS(B6164=2015,J6164*$P$4,B6164=2016,J6164*$P$5,B6164=2017,J6164*$P$6,B6164=2018,J6164*$P$7,B6164=2019,J6164*$P$8,B6164=2020,J6164*$P$9,B6164=2021,J6164*$P$10,B6164=2022,J6164*$P$11),"")</f>
        <v>59417.811515753448</v>
      </c>
      <c r="L6164" s="3">
        <f t="shared" si="97"/>
        <v>111431.81151575345</v>
      </c>
    </row>
    <row r="6165" spans="1:12">
      <c r="A6165">
        <v>4830810</v>
      </c>
      <c r="B6165">
        <v>2021</v>
      </c>
      <c r="D6165" t="s">
        <v>2261</v>
      </c>
      <c r="E6165" t="s">
        <v>2262</v>
      </c>
      <c r="F6165" t="s">
        <v>4230</v>
      </c>
      <c r="G6165" t="s">
        <v>2263</v>
      </c>
      <c r="H6165" s="5">
        <v>53446.92</v>
      </c>
      <c r="I6165">
        <f>IFERROR(VLOOKUP(G6165,'NCES Match'!$A$2:$B$1307,2,FALSE),"")</f>
        <v>4830810</v>
      </c>
      <c r="J6165" cm="1">
        <f t="array" ref="J6165">IFERROR(_xlfn.IFS(B6165=2015,H6165/$O$13,B6165=2016,H6165/$O$14,B6165=2017,H6165/$O$15,B6165=2018,H6165/$O$16,B6165=2019,H6165/$O$17,B6165=2020,H6165/$O$18,B6165=2021,H6165/$O$19,B6165=2022,H6165/$O$20),"")</f>
        <v>2.7345743328272141E-5</v>
      </c>
      <c r="K6165" s="3" cm="1">
        <f t="array" ref="K6165">IFERROR(_xlfn.IFS(B6165=2015,J6165*$P$4,B6165=2016,J6165*$P$5,B6165=2017,J6165*$P$6,B6165=2018,J6165*$P$7,B6165=2019,J6165*$P$8,B6165=2020,J6165*$P$9,B6165=2021,J6165*$P$10,B6165=2022,J6165*$P$11),"")</f>
        <v>58535.020930865714</v>
      </c>
      <c r="L6165" s="3">
        <f t="shared" si="97"/>
        <v>111981.94093086571</v>
      </c>
    </row>
    <row r="6166" spans="1:12">
      <c r="A6166">
        <v>4830810</v>
      </c>
      <c r="B6166">
        <v>2022</v>
      </c>
      <c r="D6166" t="s">
        <v>2261</v>
      </c>
      <c r="E6166" t="s">
        <v>2262</v>
      </c>
      <c r="F6166" t="s">
        <v>4101</v>
      </c>
      <c r="G6166" t="s">
        <v>2263</v>
      </c>
      <c r="H6166" s="5">
        <v>68010.52</v>
      </c>
      <c r="I6166">
        <f>IFERROR(VLOOKUP(G6166,'NCES Match'!$A$2:$B$1307,2,FALSE),"")</f>
        <v>4830810</v>
      </c>
      <c r="J6166" cm="1">
        <f t="array" ref="J6166">IFERROR(_xlfn.IFS(B6166=2015,H6166/$O$13,B6166=2016,H6166/$O$14,B6166=2017,H6166/$O$15,B6166=2018,H6166/$O$16,B6166=2019,H6166/$O$17,B6166=2020,H6166/$O$18,B6166=2021,H6166/$O$19,B6166=2022,H6166/$O$20),"")</f>
        <v>2.9872304410845663E-5</v>
      </c>
      <c r="K6166" s="3" cm="1">
        <f t="array" ref="K6166">IFERROR(_xlfn.IFS(B6166=2015,J6166*$P$4,B6166=2016,J6166*$P$5,B6166=2017,J6166*$P$6,B6166=2018,J6166*$P$7,B6166=2019,J6166*$P$8,B6166=2020,J6166*$P$9,B6166=2021,J6166*$P$10,B6166=2022,J6166*$P$11),"")</f>
        <v>64329.499898814975</v>
      </c>
      <c r="L6166" s="3">
        <f t="shared" si="97"/>
        <v>132340.01989881496</v>
      </c>
    </row>
    <row r="6167" spans="1:12">
      <c r="A6167">
        <v>4830810</v>
      </c>
      <c r="B6167">
        <v>2023</v>
      </c>
      <c r="D6167" t="s">
        <v>2261</v>
      </c>
      <c r="E6167" t="s">
        <v>2262</v>
      </c>
      <c r="F6167" t="s">
        <v>4101</v>
      </c>
      <c r="G6167" t="s">
        <v>2263</v>
      </c>
      <c r="H6167" s="5">
        <v>82380.320000000007</v>
      </c>
      <c r="I6167">
        <f>IFERROR(VLOOKUP(G6167,'NCES Match'!$A$2:$B$1307,2,FALSE),"")</f>
        <v>4830810</v>
      </c>
      <c r="J6167" t="str" cm="1">
        <f t="array" ref="J6167">IFERROR(_xlfn.IFS(B6167=2015,H6167/$O$13,B6167=2016,H6167/$O$14,B6167=2017,H6167/$O$15,B6167=2018,H6167/$O$16,B6167=2019,H6167/$O$17,B6167=2020,H6167/$O$18,B6167=2021,H6167/$O$19,B6167=2022,H6167/$O$20),"")</f>
        <v/>
      </c>
      <c r="K6167" s="3" t="str" cm="1">
        <f t="array" ref="K6167">IFERROR(_xlfn.IFS(B6167=2015,J6167*$P$4,B6167=2016,J6167*$P$5,B6167=2017,J6167*$P$6,B6167=2018,J6167*$P$7,B6167=2019,J6167*$P$8,B6167=2020,J6167*$P$9,B6167=2021,J6167*$P$10,B6167=2022,J6167*$P$11),"")</f>
        <v/>
      </c>
      <c r="L6167" s="3">
        <f t="shared" si="97"/>
        <v>82380.320000000007</v>
      </c>
    </row>
    <row r="6168" spans="1:12">
      <c r="A6168">
        <v>4814880</v>
      </c>
      <c r="B6168">
        <v>2015</v>
      </c>
      <c r="C6168" t="s">
        <v>381</v>
      </c>
      <c r="D6168" t="s">
        <v>976</v>
      </c>
      <c r="E6168" t="s">
        <v>977</v>
      </c>
      <c r="G6168" t="s">
        <v>978</v>
      </c>
      <c r="H6168" s="5">
        <v>145357.60999999999</v>
      </c>
      <c r="I6168">
        <f>IFERROR(VLOOKUP(G6168,'NCES Match'!$A$2:$B$1307,2,FALSE),"")</f>
        <v>4814880</v>
      </c>
      <c r="J6168" cm="1">
        <f t="array" ref="J6168">IFERROR(_xlfn.IFS(B6168=2015,H6168/$O$13,B6168=2016,H6168/$O$14,B6168=2017,H6168/$O$15,B6168=2018,H6168/$O$16,B6168=2019,H6168/$O$17,B6168=2020,H6168/$O$18,B6168=2021,H6168/$O$19,B6168=2022,H6168/$O$20),"")</f>
        <v>1.1387369777015214E-4</v>
      </c>
      <c r="K6168" s="3" cm="1">
        <f t="array" ref="K6168">IFERROR(_xlfn.IFS(B6168=2015,J6168*$P$4,B6168=2016,J6168*$P$5,B6168=2017,J6168*$P$6,B6168=2018,J6168*$P$7,B6168=2019,J6168*$P$8,B6168=2020,J6168*$P$9,B6168=2021,J6168*$P$10,B6168=2022,J6168*$P$11),"")</f>
        <v>181228.05277274078</v>
      </c>
      <c r="L6168" s="3">
        <f t="shared" si="97"/>
        <v>326585.66277274076</v>
      </c>
    </row>
    <row r="6169" spans="1:12">
      <c r="A6169">
        <v>4814880</v>
      </c>
      <c r="B6169">
        <v>2016</v>
      </c>
      <c r="C6169" t="s">
        <v>4102</v>
      </c>
      <c r="D6169" t="s">
        <v>976</v>
      </c>
      <c r="E6169" t="s">
        <v>977</v>
      </c>
      <c r="F6169" t="s">
        <v>4101</v>
      </c>
      <c r="G6169" t="s">
        <v>978</v>
      </c>
      <c r="H6169" s="5">
        <v>147333</v>
      </c>
      <c r="I6169">
        <f>IFERROR(VLOOKUP(G6169,'NCES Match'!$A$2:$B$1307,2,FALSE),"")</f>
        <v>4814880</v>
      </c>
      <c r="J6169" cm="1">
        <f t="array" ref="J6169">IFERROR(_xlfn.IFS(B6169=2015,H6169/$O$13,B6169=2016,H6169/$O$14,B6169=2017,H6169/$O$15,B6169=2018,H6169/$O$16,B6169=2019,H6169/$O$17,B6169=2020,H6169/$O$18,B6169=2021,H6169/$O$19,B6169=2022,H6169/$O$20),"")</f>
        <v>1.0547081928041253E-4</v>
      </c>
      <c r="K6169" s="3" cm="1">
        <f t="array" ref="K6169">IFERROR(_xlfn.IFS(B6169=2015,J6169*$P$4,B6169=2016,J6169*$P$5,B6169=2017,J6169*$P$6,B6169=2018,J6169*$P$7,B6169=2019,J6169*$P$8,B6169=2020,J6169*$P$9,B6169=2021,J6169*$P$10,B6169=2022,J6169*$P$11),"")</f>
        <v>176730.20053842012</v>
      </c>
      <c r="L6169" s="3">
        <f t="shared" si="97"/>
        <v>324063.20053842012</v>
      </c>
    </row>
    <row r="6170" spans="1:12">
      <c r="A6170">
        <v>4814880</v>
      </c>
      <c r="B6170">
        <v>2017</v>
      </c>
      <c r="D6170" t="s">
        <v>976</v>
      </c>
      <c r="E6170" t="s">
        <v>977</v>
      </c>
      <c r="F6170" t="s">
        <v>4101</v>
      </c>
      <c r="G6170" t="s">
        <v>978</v>
      </c>
      <c r="H6170" s="5">
        <v>141894</v>
      </c>
      <c r="I6170">
        <f>IFERROR(VLOOKUP(G6170,'NCES Match'!$A$2:$B$1307,2,FALSE),"")</f>
        <v>4814880</v>
      </c>
      <c r="J6170" cm="1">
        <f t="array" ref="J6170">IFERROR(_xlfn.IFS(B6170=2015,H6170/$O$13,B6170=2016,H6170/$O$14,B6170=2017,H6170/$O$15,B6170=2018,H6170/$O$16,B6170=2019,H6170/$O$17,B6170=2020,H6170/$O$18,B6170=2021,H6170/$O$19,B6170=2022,H6170/$O$20),"")</f>
        <v>9.7827224350633066E-5</v>
      </c>
      <c r="K6170" s="3" cm="1">
        <f t="array" ref="K6170">IFERROR(_xlfn.IFS(B6170=2015,J6170*$P$4,B6170=2016,J6170*$P$5,B6170=2017,J6170*$P$6,B6170=2018,J6170*$P$7,B6170=2019,J6170*$P$8,B6170=2020,J6170*$P$9,B6170=2021,J6170*$P$10,B6170=2022,J6170*$P$11),"")</f>
        <v>166134.87068576796</v>
      </c>
      <c r="L6170" s="3">
        <f t="shared" si="97"/>
        <v>308028.87068576796</v>
      </c>
    </row>
    <row r="6171" spans="1:12">
      <c r="A6171">
        <v>4814880</v>
      </c>
      <c r="B6171">
        <v>2018</v>
      </c>
      <c r="D6171" t="s">
        <v>976</v>
      </c>
      <c r="E6171" t="s">
        <v>977</v>
      </c>
      <c r="F6171" t="s">
        <v>4101</v>
      </c>
      <c r="G6171" t="s">
        <v>978</v>
      </c>
      <c r="H6171" s="5">
        <v>143443</v>
      </c>
      <c r="I6171">
        <f>IFERROR(VLOOKUP(G6171,'NCES Match'!$A$2:$B$1307,2,FALSE),"")</f>
        <v>4814880</v>
      </c>
      <c r="J6171" cm="1">
        <f t="array" ref="J6171">IFERROR(_xlfn.IFS(B6171=2015,H6171/$O$13,B6171=2016,H6171/$O$14,B6171=2017,H6171/$O$15,B6171=2018,H6171/$O$16,B6171=2019,H6171/$O$17,B6171=2020,H6171/$O$18,B6171=2021,H6171/$O$19,B6171=2022,H6171/$O$20),"")</f>
        <v>9.3604996960925836E-5</v>
      </c>
      <c r="K6171" s="3" cm="1">
        <f t="array" ref="K6171">IFERROR(_xlfn.IFS(B6171=2015,J6171*$P$4,B6171=2016,J6171*$P$5,B6171=2017,J6171*$P$6,B6171=2018,J6171*$P$7,B6171=2019,J6171*$P$8,B6171=2020,J6171*$P$9,B6171=2021,J6171*$P$10,B6171=2022,J6171*$P$11),"")</f>
        <v>160706.04770233139</v>
      </c>
      <c r="L6171" s="3">
        <f t="shared" si="97"/>
        <v>304149.04770233139</v>
      </c>
    </row>
    <row r="6172" spans="1:12">
      <c r="A6172">
        <v>4814880</v>
      </c>
      <c r="B6172">
        <v>2019</v>
      </c>
      <c r="D6172" t="s">
        <v>976</v>
      </c>
      <c r="E6172" t="s">
        <v>977</v>
      </c>
      <c r="F6172" t="s">
        <v>4101</v>
      </c>
      <c r="G6172" t="s">
        <v>978</v>
      </c>
      <c r="H6172" s="5">
        <v>139518</v>
      </c>
      <c r="I6172">
        <f>IFERROR(VLOOKUP(G6172,'NCES Match'!$A$2:$B$1307,2,FALSE),"")</f>
        <v>4814880</v>
      </c>
      <c r="J6172" cm="1">
        <f t="array" ref="J6172">IFERROR(_xlfn.IFS(B6172=2015,H6172/$O$13,B6172=2016,H6172/$O$14,B6172=2017,H6172/$O$15,B6172=2018,H6172/$O$16,B6172=2019,H6172/$O$17,B6172=2020,H6172/$O$18,B6172=2021,H6172/$O$19,B6172=2022,H6172/$O$20),"")</f>
        <v>8.834001095753494E-5</v>
      </c>
      <c r="K6172" s="3" cm="1">
        <f t="array" ref="K6172">IFERROR(_xlfn.IFS(B6172=2015,J6172*$P$4,B6172=2016,J6172*$P$5,B6172=2017,J6172*$P$6,B6172=2018,J6172*$P$7,B6172=2019,J6172*$P$8,B6172=2020,J6172*$P$9,B6172=2021,J6172*$P$10,B6172=2022,J6172*$P$11),"")</f>
        <v>153528.39914484453</v>
      </c>
      <c r="L6172" s="3">
        <f t="shared" si="97"/>
        <v>293046.3991448445</v>
      </c>
    </row>
    <row r="6173" spans="1:12">
      <c r="A6173">
        <v>4814880</v>
      </c>
      <c r="B6173">
        <v>2020</v>
      </c>
      <c r="D6173" t="s">
        <v>976</v>
      </c>
      <c r="E6173" t="s">
        <v>977</v>
      </c>
      <c r="F6173" t="s">
        <v>4230</v>
      </c>
      <c r="G6173" t="s">
        <v>978</v>
      </c>
      <c r="H6173" s="5">
        <v>161004</v>
      </c>
      <c r="I6173">
        <f>IFERROR(VLOOKUP(G6173,'NCES Match'!$A$2:$B$1307,2,FALSE),"")</f>
        <v>4814880</v>
      </c>
      <c r="J6173" cm="1">
        <f t="array" ref="J6173">IFERROR(_xlfn.IFS(B6173=2015,H6173/$O$13,B6173=2016,H6173/$O$14,B6173=2017,H6173/$O$15,B6173=2018,H6173/$O$16,B6173=2019,H6173/$O$17,B6173=2020,H6173/$O$18,B6173=2021,H6173/$O$19,B6173=2022,H6173/$O$20),"")</f>
        <v>8.724928522649885E-5</v>
      </c>
      <c r="K6173" s="3" cm="1">
        <f t="array" ref="K6173">IFERROR(_xlfn.IFS(B6173=2015,J6173*$P$4,B6173=2016,J6173*$P$5,B6173=2017,J6173*$P$6,B6173=2018,J6173*$P$7,B6173=2019,J6173*$P$8,B6173=2020,J6173*$P$9,B6173=2021,J6173*$P$10,B6173=2022,J6173*$P$11),"")</f>
        <v>183921.73886419748</v>
      </c>
      <c r="L6173" s="3">
        <f t="shared" si="97"/>
        <v>344925.73886419751</v>
      </c>
    </row>
    <row r="6174" spans="1:12">
      <c r="A6174">
        <v>4814880</v>
      </c>
      <c r="B6174">
        <v>2021</v>
      </c>
      <c r="D6174" t="s">
        <v>976</v>
      </c>
      <c r="E6174" t="s">
        <v>977</v>
      </c>
      <c r="F6174" t="s">
        <v>4101</v>
      </c>
      <c r="G6174" t="s">
        <v>978</v>
      </c>
      <c r="H6174" s="5">
        <v>168800.64000000001</v>
      </c>
      <c r="I6174">
        <f>IFERROR(VLOOKUP(G6174,'NCES Match'!$A$2:$B$1307,2,FALSE),"")</f>
        <v>4814880</v>
      </c>
      <c r="J6174" cm="1">
        <f t="array" ref="J6174">IFERROR(_xlfn.IFS(B6174=2015,H6174/$O$13,B6174=2016,H6174/$O$14,B6174=2017,H6174/$O$15,B6174=2018,H6174/$O$16,B6174=2019,H6174/$O$17,B6174=2020,H6174/$O$18,B6174=2021,H6174/$O$19,B6174=2022,H6174/$O$20),"")</f>
        <v>8.6365668500412515E-5</v>
      </c>
      <c r="K6174" s="3" cm="1">
        <f t="array" ref="K6174">IFERROR(_xlfn.IFS(B6174=2015,J6174*$P$4,B6174=2016,J6174*$P$5,B6174=2017,J6174*$P$6,B6174=2018,J6174*$P$7,B6174=2019,J6174*$P$8,B6174=2020,J6174*$P$9,B6174=2021,J6174*$P$10,B6174=2022,J6174*$P$11),"")</f>
        <v>184870.31611070439</v>
      </c>
      <c r="L6174" s="3">
        <f t="shared" si="97"/>
        <v>353670.9561107044</v>
      </c>
    </row>
    <row r="6175" spans="1:12">
      <c r="A6175">
        <v>4814880</v>
      </c>
      <c r="B6175">
        <v>2022</v>
      </c>
      <c r="D6175" t="s">
        <v>976</v>
      </c>
      <c r="E6175" t="s">
        <v>977</v>
      </c>
      <c r="F6175" t="s">
        <v>4101</v>
      </c>
      <c r="G6175" t="s">
        <v>978</v>
      </c>
      <c r="H6175" s="5">
        <v>193286.67</v>
      </c>
      <c r="I6175">
        <f>IFERROR(VLOOKUP(G6175,'NCES Match'!$A$2:$B$1307,2,FALSE),"")</f>
        <v>4814880</v>
      </c>
      <c r="J6175" cm="1">
        <f t="array" ref="J6175">IFERROR(_xlfn.IFS(B6175=2015,H6175/$O$13,B6175=2016,H6175/$O$14,B6175=2017,H6175/$O$15,B6175=2018,H6175/$O$16,B6175=2019,H6175/$O$17,B6175=2020,H6175/$O$18,B6175=2021,H6175/$O$19,B6175=2022,H6175/$O$20),"")</f>
        <v>8.4897428291956449E-5</v>
      </c>
      <c r="K6175" s="3" cm="1">
        <f t="array" ref="K6175">IFERROR(_xlfn.IFS(B6175=2015,J6175*$P$4,B6175=2016,J6175*$P$5,B6175=2017,J6175*$P$6,B6175=2018,J6175*$P$7,B6175=2019,J6175*$P$8,B6175=2020,J6175*$P$9,B6175=2021,J6175*$P$10,B6175=2022,J6175*$P$11),"")</f>
        <v>182825.16907983183</v>
      </c>
      <c r="L6175" s="3">
        <f t="shared" si="97"/>
        <v>376111.83907983184</v>
      </c>
    </row>
    <row r="6176" spans="1:12">
      <c r="A6176">
        <v>4814880</v>
      </c>
      <c r="B6176">
        <v>2023</v>
      </c>
      <c r="D6176" t="s">
        <v>976</v>
      </c>
      <c r="E6176" t="s">
        <v>977</v>
      </c>
      <c r="F6176" t="s">
        <v>4101</v>
      </c>
      <c r="G6176" t="s">
        <v>978</v>
      </c>
      <c r="H6176" s="5">
        <v>252350.7</v>
      </c>
      <c r="I6176">
        <f>IFERROR(VLOOKUP(G6176,'NCES Match'!$A$2:$B$1307,2,FALSE),"")</f>
        <v>4814880</v>
      </c>
      <c r="J6176" t="str" cm="1">
        <f t="array" ref="J6176">IFERROR(_xlfn.IFS(B6176=2015,H6176/$O$13,B6176=2016,H6176/$O$14,B6176=2017,H6176/$O$15,B6176=2018,H6176/$O$16,B6176=2019,H6176/$O$17,B6176=2020,H6176/$O$18,B6176=2021,H6176/$O$19,B6176=2022,H6176/$O$20),"")</f>
        <v/>
      </c>
      <c r="K6176" s="3" t="str" cm="1">
        <f t="array" ref="K6176">IFERROR(_xlfn.IFS(B6176=2015,J6176*$P$4,B6176=2016,J6176*$P$5,B6176=2017,J6176*$P$6,B6176=2018,J6176*$P$7,B6176=2019,J6176*$P$8,B6176=2020,J6176*$P$9,B6176=2021,J6176*$P$10,B6176=2022,J6176*$P$11),"")</f>
        <v/>
      </c>
      <c r="L6176" s="3">
        <f t="shared" si="97"/>
        <v>252350.7</v>
      </c>
    </row>
    <row r="6177" spans="1:12">
      <c r="A6177">
        <v>4838610</v>
      </c>
      <c r="B6177">
        <v>2015</v>
      </c>
      <c r="C6177" t="s">
        <v>381</v>
      </c>
      <c r="D6177" t="s">
        <v>2878</v>
      </c>
      <c r="E6177" t="s">
        <v>2879</v>
      </c>
      <c r="G6177" t="s">
        <v>2880</v>
      </c>
      <c r="H6177" s="5">
        <v>53866.62</v>
      </c>
      <c r="I6177">
        <f>IFERROR(VLOOKUP(G6177,'NCES Match'!$A$2:$B$1307,2,FALSE),"")</f>
        <v>4838610</v>
      </c>
      <c r="J6177" cm="1">
        <f t="array" ref="J6177">IFERROR(_xlfn.IFS(B6177=2015,H6177/$O$13,B6177=2016,H6177/$O$14,B6177=2017,H6177/$O$15,B6177=2018,H6177/$O$16,B6177=2019,H6177/$O$17,B6177=2020,H6177/$O$18,B6177=2021,H6177/$O$19,B6177=2022,H6177/$O$20),"")</f>
        <v>4.2199312480300363E-5</v>
      </c>
      <c r="K6177" s="3" cm="1">
        <f t="array" ref="K6177">IFERROR(_xlfn.IFS(B6177=2015,J6177*$P$4,B6177=2016,J6177*$P$5,B6177=2017,J6177*$P$6,B6177=2018,J6177*$P$7,B6177=2019,J6177*$P$8,B6177=2020,J6177*$P$9,B6177=2021,J6177*$P$10,B6177=2022,J6177*$P$11),"")</f>
        <v>67159.487914318175</v>
      </c>
      <c r="L6177" s="3">
        <f t="shared" si="97"/>
        <v>121026.10791431819</v>
      </c>
    </row>
    <row r="6178" spans="1:12">
      <c r="A6178">
        <v>4838610</v>
      </c>
      <c r="B6178">
        <v>2016</v>
      </c>
      <c r="C6178" t="s">
        <v>4102</v>
      </c>
      <c r="D6178" t="s">
        <v>2878</v>
      </c>
      <c r="E6178" t="s">
        <v>2879</v>
      </c>
      <c r="F6178" t="s">
        <v>4101</v>
      </c>
      <c r="G6178" t="s">
        <v>2880</v>
      </c>
      <c r="H6178" s="5">
        <v>49803</v>
      </c>
      <c r="I6178">
        <f>IFERROR(VLOOKUP(G6178,'NCES Match'!$A$2:$B$1307,2,FALSE),"")</f>
        <v>4838610</v>
      </c>
      <c r="J6178" cm="1">
        <f t="array" ref="J6178">IFERROR(_xlfn.IFS(B6178=2015,H6178/$O$13,B6178=2016,H6178/$O$14,B6178=2017,H6178/$O$15,B6178=2018,H6178/$O$16,B6178=2019,H6178/$O$17,B6178=2020,H6178/$O$18,B6178=2021,H6178/$O$19,B6178=2022,H6178/$O$20),"")</f>
        <v>3.5652319661056146E-5</v>
      </c>
      <c r="K6178" s="3" cm="1">
        <f t="array" ref="K6178">IFERROR(_xlfn.IFS(B6178=2015,J6178*$P$4,B6178=2016,J6178*$P$5,B6178=2017,J6178*$P$6,B6178=2018,J6178*$P$7,B6178=2019,J6178*$P$8,B6178=2020,J6178*$P$9,B6178=2021,J6178*$P$10,B6178=2022,J6178*$P$11),"")</f>
        <v>59740.140887750451</v>
      </c>
      <c r="L6178" s="3">
        <f t="shared" si="97"/>
        <v>109543.14088775046</v>
      </c>
    </row>
    <row r="6179" spans="1:12">
      <c r="A6179">
        <v>4838610</v>
      </c>
      <c r="B6179">
        <v>2017</v>
      </c>
      <c r="D6179" t="s">
        <v>2878</v>
      </c>
      <c r="E6179" t="s">
        <v>2879</v>
      </c>
      <c r="F6179" t="s">
        <v>4101</v>
      </c>
      <c r="G6179" t="s">
        <v>2880</v>
      </c>
      <c r="H6179" s="5">
        <v>61937</v>
      </c>
      <c r="I6179">
        <f>IFERROR(VLOOKUP(G6179,'NCES Match'!$A$2:$B$1307,2,FALSE),"")</f>
        <v>4838610</v>
      </c>
      <c r="J6179" cm="1">
        <f t="array" ref="J6179">IFERROR(_xlfn.IFS(B6179=2015,H6179/$O$13,B6179=2016,H6179/$O$14,B6179=2017,H6179/$O$15,B6179=2018,H6179/$O$16,B6179=2019,H6179/$O$17,B6179=2020,H6179/$O$18,B6179=2021,H6179/$O$19,B6179=2022,H6179/$O$20),"")</f>
        <v>4.2701768888079558E-5</v>
      </c>
      <c r="K6179" s="3" cm="1">
        <f t="array" ref="K6179">IFERROR(_xlfn.IFS(B6179=2015,J6179*$P$4,B6179=2016,J6179*$P$5,B6179=2017,J6179*$P$6,B6179=2018,J6179*$P$7,B6179=2019,J6179*$P$8,B6179=2020,J6179*$P$9,B6179=2021,J6179*$P$10,B6179=2022,J6179*$P$11),"")</f>
        <v>72518.186009728466</v>
      </c>
      <c r="L6179" s="3">
        <f t="shared" si="97"/>
        <v>134455.18600972847</v>
      </c>
    </row>
    <row r="6180" spans="1:12">
      <c r="A6180">
        <v>4838610</v>
      </c>
      <c r="B6180">
        <v>2018</v>
      </c>
      <c r="D6180" t="s">
        <v>2878</v>
      </c>
      <c r="E6180" t="s">
        <v>2879</v>
      </c>
      <c r="F6180" t="s">
        <v>4101</v>
      </c>
      <c r="G6180" t="s">
        <v>2880</v>
      </c>
      <c r="H6180" s="5">
        <v>62094</v>
      </c>
      <c r="I6180">
        <f>IFERROR(VLOOKUP(G6180,'NCES Match'!$A$2:$B$1307,2,FALSE),"")</f>
        <v>4838610</v>
      </c>
      <c r="J6180" cm="1">
        <f t="array" ref="J6180">IFERROR(_xlfn.IFS(B6180=2015,H6180/$O$13,B6180=2016,H6180/$O$14,B6180=2017,H6180/$O$15,B6180=2018,H6180/$O$16,B6180=2019,H6180/$O$17,B6180=2020,H6180/$O$18,B6180=2021,H6180/$O$19,B6180=2022,H6180/$O$20),"")</f>
        <v>4.0519988297035954E-5</v>
      </c>
      <c r="K6180" s="3" cm="1">
        <f t="array" ref="K6180">IFERROR(_xlfn.IFS(B6180=2015,J6180*$P$4,B6180=2016,J6180*$P$5,B6180=2017,J6180*$P$6,B6180=2018,J6180*$P$7,B6180=2019,J6180*$P$8,B6180=2020,J6180*$P$9,B6180=2021,J6180*$P$10,B6180=2022,J6180*$P$11),"")</f>
        <v>69566.87552566918</v>
      </c>
      <c r="L6180" s="3">
        <f t="shared" si="97"/>
        <v>131660.87552566919</v>
      </c>
    </row>
    <row r="6181" spans="1:12">
      <c r="A6181">
        <v>4838610</v>
      </c>
      <c r="B6181">
        <v>2019</v>
      </c>
      <c r="D6181" t="s">
        <v>2878</v>
      </c>
      <c r="E6181" t="s">
        <v>2879</v>
      </c>
      <c r="F6181" t="s">
        <v>4101</v>
      </c>
      <c r="G6181" t="s">
        <v>2880</v>
      </c>
      <c r="H6181" s="5">
        <v>67281</v>
      </c>
      <c r="I6181">
        <f>IFERROR(VLOOKUP(G6181,'NCES Match'!$A$2:$B$1307,2,FALSE),"")</f>
        <v>4838610</v>
      </c>
      <c r="J6181" cm="1">
        <f t="array" ref="J6181">IFERROR(_xlfn.IFS(B6181=2015,H6181/$O$13,B6181=2016,H6181/$O$14,B6181=2017,H6181/$O$15,B6181=2018,H6181/$O$16,B6181=2019,H6181/$O$17,B6181=2020,H6181/$O$18,B6181=2021,H6181/$O$19,B6181=2022,H6181/$O$20),"")</f>
        <v>4.2600985372739776E-5</v>
      </c>
      <c r="K6181" s="3" cm="1">
        <f t="array" ref="K6181">IFERROR(_xlfn.IFS(B6181=2015,J6181*$P$4,B6181=2016,J6181*$P$5,B6181=2017,J6181*$P$6,B6181=2018,J6181*$P$7,B6181=2019,J6181*$P$8,B6181=2020,J6181*$P$9,B6181=2021,J6181*$P$10,B6181=2022,J6181*$P$11),"")</f>
        <v>74037.358784273601</v>
      </c>
      <c r="L6181" s="3">
        <f t="shared" si="97"/>
        <v>141318.35878427362</v>
      </c>
    </row>
    <row r="6182" spans="1:12">
      <c r="A6182">
        <v>4838610</v>
      </c>
      <c r="B6182">
        <v>2020</v>
      </c>
      <c r="D6182" t="s">
        <v>2878</v>
      </c>
      <c r="E6182" t="s">
        <v>2879</v>
      </c>
      <c r="F6182" t="s">
        <v>4230</v>
      </c>
      <c r="G6182" t="s">
        <v>2880</v>
      </c>
      <c r="H6182" s="5">
        <v>83468</v>
      </c>
      <c r="I6182">
        <f>IFERROR(VLOOKUP(G6182,'NCES Match'!$A$2:$B$1307,2,FALSE),"")</f>
        <v>4838610</v>
      </c>
      <c r="J6182" cm="1">
        <f t="array" ref="J6182">IFERROR(_xlfn.IFS(B6182=2015,H6182/$O$13,B6182=2016,H6182/$O$14,B6182=2017,H6182/$O$15,B6182=2018,H6182/$O$16,B6182=2019,H6182/$O$17,B6182=2020,H6182/$O$18,B6182=2021,H6182/$O$19,B6182=2022,H6182/$O$20),"")</f>
        <v>4.523194044424614E-5</v>
      </c>
      <c r="K6182" s="3" cm="1">
        <f t="array" ref="K6182">IFERROR(_xlfn.IFS(B6182=2015,J6182*$P$4,B6182=2016,J6182*$P$5,B6182=2017,J6182*$P$6,B6182=2018,J6182*$P$7,B6182=2019,J6182*$P$8,B6182=2020,J6182*$P$9,B6182=2021,J6182*$P$10,B6182=2022,J6182*$P$11),"")</f>
        <v>95349.057784383214</v>
      </c>
      <c r="L6182" s="3">
        <f t="shared" si="97"/>
        <v>178817.05778438321</v>
      </c>
    </row>
    <row r="6183" spans="1:12">
      <c r="A6183">
        <v>4838610</v>
      </c>
      <c r="B6183">
        <v>2021</v>
      </c>
      <c r="D6183" t="s">
        <v>2878</v>
      </c>
      <c r="E6183" t="s">
        <v>2879</v>
      </c>
      <c r="F6183" t="s">
        <v>4101</v>
      </c>
      <c r="G6183" t="s">
        <v>2880</v>
      </c>
      <c r="H6183" s="5">
        <v>82759.08</v>
      </c>
      <c r="I6183">
        <f>IFERROR(VLOOKUP(G6183,'NCES Match'!$A$2:$B$1307,2,FALSE),"")</f>
        <v>4838610</v>
      </c>
      <c r="J6183" cm="1">
        <f t="array" ref="J6183">IFERROR(_xlfn.IFS(B6183=2015,H6183/$O$13,B6183=2016,H6183/$O$14,B6183=2017,H6183/$O$15,B6183=2018,H6183/$O$16,B6183=2019,H6183/$O$17,B6183=2020,H6183/$O$18,B6183=2021,H6183/$O$19,B6183=2022,H6183/$O$20),"")</f>
        <v>4.2343105267131211E-5</v>
      </c>
      <c r="K6183" s="3" cm="1">
        <f t="array" ref="K6183">IFERROR(_xlfn.IFS(B6183=2015,J6183*$P$4,B6183=2016,J6183*$P$5,B6183=2017,J6183*$P$6,B6183=2018,J6183*$P$7,B6183=2019,J6183*$P$8,B6183=2020,J6183*$P$9,B6183=2021,J6183*$P$10,B6183=2022,J6183*$P$11),"")</f>
        <v>90637.673415403362</v>
      </c>
      <c r="L6183" s="3">
        <f t="shared" si="97"/>
        <v>173396.75341540336</v>
      </c>
    </row>
    <row r="6184" spans="1:12">
      <c r="A6184">
        <v>4838610</v>
      </c>
      <c r="B6184">
        <v>2022</v>
      </c>
      <c r="D6184" t="s">
        <v>2878</v>
      </c>
      <c r="E6184" t="s">
        <v>2879</v>
      </c>
      <c r="F6184" t="s">
        <v>4101</v>
      </c>
      <c r="G6184" t="s">
        <v>2880</v>
      </c>
      <c r="H6184" s="5">
        <v>105838.79</v>
      </c>
      <c r="I6184">
        <f>IFERROR(VLOOKUP(G6184,'NCES Match'!$A$2:$B$1307,2,FALSE),"")</f>
        <v>4838610</v>
      </c>
      <c r="J6184" cm="1">
        <f t="array" ref="J6184">IFERROR(_xlfn.IFS(B6184=2015,H6184/$O$13,B6184=2016,H6184/$O$14,B6184=2017,H6184/$O$15,B6184=2018,H6184/$O$16,B6184=2019,H6184/$O$17,B6184=2020,H6184/$O$18,B6184=2021,H6184/$O$19,B6184=2022,H6184/$O$20),"")</f>
        <v>4.6487639755666734E-5</v>
      </c>
      <c r="K6184" s="3" cm="1">
        <f t="array" ref="K6184">IFERROR(_xlfn.IFS(B6184=2015,J6184*$P$4,B6184=2016,J6184*$P$5,B6184=2017,J6184*$P$6,B6184=2018,J6184*$P$7,B6184=2019,J6184*$P$8,B6184=2020,J6184*$P$9,B6184=2021,J6184*$P$10,B6184=2022,J6184*$P$11),"")</f>
        <v>100110.34220287831</v>
      </c>
      <c r="L6184" s="3">
        <f t="shared" si="97"/>
        <v>205949.1322028783</v>
      </c>
    </row>
    <row r="6185" spans="1:12">
      <c r="A6185">
        <v>4838610</v>
      </c>
      <c r="B6185">
        <v>2023</v>
      </c>
      <c r="D6185" t="s">
        <v>2878</v>
      </c>
      <c r="E6185" t="s">
        <v>2879</v>
      </c>
      <c r="F6185" t="s">
        <v>4101</v>
      </c>
      <c r="G6185" t="s">
        <v>2880</v>
      </c>
      <c r="H6185" s="5">
        <v>121989.22</v>
      </c>
      <c r="I6185">
        <f>IFERROR(VLOOKUP(G6185,'NCES Match'!$A$2:$B$1307,2,FALSE),"")</f>
        <v>4838610</v>
      </c>
      <c r="J6185" t="str" cm="1">
        <f t="array" ref="J6185">IFERROR(_xlfn.IFS(B6185=2015,H6185/$O$13,B6185=2016,H6185/$O$14,B6185=2017,H6185/$O$15,B6185=2018,H6185/$O$16,B6185=2019,H6185/$O$17,B6185=2020,H6185/$O$18,B6185=2021,H6185/$O$19,B6185=2022,H6185/$O$20),"")</f>
        <v/>
      </c>
      <c r="K6185" s="3" t="str" cm="1">
        <f t="array" ref="K6185">IFERROR(_xlfn.IFS(B6185=2015,J6185*$P$4,B6185=2016,J6185*$P$5,B6185=2017,J6185*$P$6,B6185=2018,J6185*$P$7,B6185=2019,J6185*$P$8,B6185=2020,J6185*$P$9,B6185=2021,J6185*$P$10,B6185=2022,J6185*$P$11),"")</f>
        <v/>
      </c>
      <c r="L6185" s="3">
        <f t="shared" si="97"/>
        <v>121989.22</v>
      </c>
    </row>
    <row r="6186" spans="1:12">
      <c r="A6186">
        <v>4841790</v>
      </c>
      <c r="B6186">
        <v>2015</v>
      </c>
      <c r="C6186" t="s">
        <v>381</v>
      </c>
      <c r="D6186" t="s">
        <v>3130</v>
      </c>
      <c r="E6186" t="s">
        <v>3131</v>
      </c>
      <c r="G6186" t="s">
        <v>3132</v>
      </c>
      <c r="H6186" s="5">
        <v>32148.44</v>
      </c>
      <c r="I6186">
        <f>IFERROR(VLOOKUP(G6186,'NCES Match'!$A$2:$B$1307,2,FALSE),"")</f>
        <v>4841790</v>
      </c>
      <c r="J6186" cm="1">
        <f t="array" ref="J6186">IFERROR(_xlfn.IFS(B6186=2015,H6186/$O$13,B6186=2016,H6186/$O$14,B6186=2017,H6186/$O$15,B6186=2018,H6186/$O$16,B6186=2019,H6186/$O$17,B6186=2020,H6186/$O$18,B6186=2021,H6186/$O$19,B6186=2022,H6186/$O$20),"")</f>
        <v>2.5185208674949113E-5</v>
      </c>
      <c r="K6186" s="3" cm="1">
        <f t="array" ref="K6186">IFERROR(_xlfn.IFS(B6186=2015,J6186*$P$4,B6186=2016,J6186*$P$5,B6186=2017,J6186*$P$6,B6186=2018,J6186*$P$7,B6186=2019,J6186*$P$8,B6186=2020,J6186*$P$9,B6186=2021,J6186*$P$10,B6186=2022,J6186*$P$11),"")</f>
        <v>40081.831153396721</v>
      </c>
      <c r="L6186" s="3">
        <f t="shared" si="97"/>
        <v>72230.271153396723</v>
      </c>
    </row>
    <row r="6187" spans="1:12">
      <c r="A6187">
        <v>4841790</v>
      </c>
      <c r="B6187">
        <v>2016</v>
      </c>
      <c r="C6187" t="s">
        <v>4102</v>
      </c>
      <c r="D6187" t="s">
        <v>3130</v>
      </c>
      <c r="E6187" t="s">
        <v>3131</v>
      </c>
      <c r="F6187" t="s">
        <v>4101</v>
      </c>
      <c r="G6187" t="s">
        <v>3132</v>
      </c>
      <c r="H6187" s="5">
        <v>35498</v>
      </c>
      <c r="I6187">
        <f>IFERROR(VLOOKUP(G6187,'NCES Match'!$A$2:$B$1307,2,FALSE),"")</f>
        <v>4841790</v>
      </c>
      <c r="J6187" cm="1">
        <f t="array" ref="J6187">IFERROR(_xlfn.IFS(B6187=2015,H6187/$O$13,B6187=2016,H6187/$O$14,B6187=2017,H6187/$O$15,B6187=2018,H6187/$O$16,B6187=2019,H6187/$O$17,B6187=2020,H6187/$O$18,B6187=2021,H6187/$O$19,B6187=2022,H6187/$O$20),"")</f>
        <v>2.5411843530071904E-5</v>
      </c>
      <c r="K6187" s="3" cm="1">
        <f t="array" ref="K6187">IFERROR(_xlfn.IFS(B6187=2015,J6187*$P$4,B6187=2016,J6187*$P$5,B6187=2017,J6187*$P$6,B6187=2018,J6187*$P$7,B6187=2019,J6187*$P$8,B6187=2020,J6187*$P$9,B6187=2021,J6187*$P$10,B6187=2022,J6187*$P$11),"")</f>
        <v>42580.879088275113</v>
      </c>
      <c r="L6187" s="3">
        <f t="shared" si="97"/>
        <v>78078.879088275105</v>
      </c>
    </row>
    <row r="6188" spans="1:12">
      <c r="A6188">
        <v>4841790</v>
      </c>
      <c r="B6188">
        <v>2017</v>
      </c>
      <c r="D6188" t="s">
        <v>3130</v>
      </c>
      <c r="E6188" t="s">
        <v>3131</v>
      </c>
      <c r="F6188" t="s">
        <v>4101</v>
      </c>
      <c r="G6188" t="s">
        <v>3132</v>
      </c>
      <c r="H6188" s="5">
        <v>35327</v>
      </c>
      <c r="I6188">
        <f>IFERROR(VLOOKUP(G6188,'NCES Match'!$A$2:$B$1307,2,FALSE),"")</f>
        <v>4841790</v>
      </c>
      <c r="J6188" cm="1">
        <f t="array" ref="J6188">IFERROR(_xlfn.IFS(B6188=2015,H6188/$O$13,B6188=2016,H6188/$O$14,B6188=2017,H6188/$O$15,B6188=2018,H6188/$O$16,B6188=2019,H6188/$O$17,B6188=2020,H6188/$O$18,B6188=2021,H6188/$O$19,B6188=2022,H6188/$O$20),"")</f>
        <v>2.4355803308348588E-5</v>
      </c>
      <c r="K6188" s="3" cm="1">
        <f t="array" ref="K6188">IFERROR(_xlfn.IFS(B6188=2015,J6188*$P$4,B6188=2016,J6188*$P$5,B6188=2017,J6188*$P$6,B6188=2018,J6188*$P$7,B6188=2019,J6188*$P$8,B6188=2020,J6188*$P$9,B6188=2021,J6188*$P$10,B6188=2022,J6188*$P$11),"")</f>
        <v>41362.189921463381</v>
      </c>
      <c r="L6188" s="3">
        <f t="shared" si="97"/>
        <v>76689.189921463374</v>
      </c>
    </row>
    <row r="6189" spans="1:12">
      <c r="A6189">
        <v>4841790</v>
      </c>
      <c r="B6189">
        <v>2018</v>
      </c>
      <c r="D6189" t="s">
        <v>3130</v>
      </c>
      <c r="E6189" t="s">
        <v>3131</v>
      </c>
      <c r="F6189" t="s">
        <v>4101</v>
      </c>
      <c r="G6189" t="s">
        <v>3132</v>
      </c>
      <c r="H6189" s="5">
        <v>37231</v>
      </c>
      <c r="I6189">
        <f>IFERROR(VLOOKUP(G6189,'NCES Match'!$A$2:$B$1307,2,FALSE),"")</f>
        <v>4841790</v>
      </c>
      <c r="J6189" cm="1">
        <f t="array" ref="J6189">IFERROR(_xlfn.IFS(B6189=2015,H6189/$O$13,B6189=2016,H6189/$O$14,B6189=2017,H6189/$O$15,B6189=2018,H6189/$O$16,B6189=2019,H6189/$O$17,B6189=2020,H6189/$O$18,B6189=2021,H6189/$O$19,B6189=2022,H6189/$O$20),"")</f>
        <v>2.4295417983813987E-5</v>
      </c>
      <c r="K6189" s="3" cm="1">
        <f t="array" ref="K6189">IFERROR(_xlfn.IFS(B6189=2015,J6189*$P$4,B6189=2016,J6189*$P$5,B6189=2017,J6189*$P$6,B6189=2018,J6189*$P$7,B6189=2019,J6189*$P$8,B6189=2020,J6189*$P$9,B6189=2021,J6189*$P$10,B6189=2022,J6189*$P$11),"")</f>
        <v>41711.66848159548</v>
      </c>
      <c r="L6189" s="3">
        <f t="shared" si="97"/>
        <v>78942.66848159548</v>
      </c>
    </row>
    <row r="6190" spans="1:12">
      <c r="A6190">
        <v>4841790</v>
      </c>
      <c r="B6190">
        <v>2019</v>
      </c>
      <c r="D6190" t="s">
        <v>3130</v>
      </c>
      <c r="E6190" t="s">
        <v>3131</v>
      </c>
      <c r="F6190" t="s">
        <v>4101</v>
      </c>
      <c r="G6190" t="s">
        <v>3132</v>
      </c>
      <c r="H6190" s="5">
        <v>36725</v>
      </c>
      <c r="I6190">
        <f>IFERROR(VLOOKUP(G6190,'NCES Match'!$A$2:$B$1307,2,FALSE),"")</f>
        <v>4841790</v>
      </c>
      <c r="J6190" cm="1">
        <f t="array" ref="J6190">IFERROR(_xlfn.IFS(B6190=2015,H6190/$O$13,B6190=2016,H6190/$O$14,B6190=2017,H6190/$O$15,B6190=2018,H6190/$O$16,B6190=2019,H6190/$O$17,B6190=2020,H6190/$O$18,B6190=2021,H6190/$O$19,B6190=2022,H6190/$O$20),"")</f>
        <v>2.3253536478558113E-5</v>
      </c>
      <c r="K6190" s="3" cm="1">
        <f t="array" ref="K6190">IFERROR(_xlfn.IFS(B6190=2015,J6190*$P$4,B6190=2016,J6190*$P$5,B6190=2017,J6190*$P$6,B6190=2018,J6190*$P$7,B6190=2019,J6190*$P$8,B6190=2020,J6190*$P$9,B6190=2021,J6190*$P$10,B6190=2022,J6190*$P$11),"")</f>
        <v>40412.924917174954</v>
      </c>
      <c r="L6190" s="3">
        <f t="shared" si="97"/>
        <v>77137.924917174954</v>
      </c>
    </row>
    <row r="6191" spans="1:12">
      <c r="A6191">
        <v>4841790</v>
      </c>
      <c r="B6191">
        <v>2020</v>
      </c>
      <c r="D6191" t="s">
        <v>3130</v>
      </c>
      <c r="E6191" t="s">
        <v>3131</v>
      </c>
      <c r="F6191" t="s">
        <v>4230</v>
      </c>
      <c r="G6191" t="s">
        <v>3132</v>
      </c>
      <c r="H6191" s="5">
        <v>41327</v>
      </c>
      <c r="I6191">
        <f>IFERROR(VLOOKUP(G6191,'NCES Match'!$A$2:$B$1307,2,FALSE),"")</f>
        <v>4841790</v>
      </c>
      <c r="J6191" cm="1">
        <f t="array" ref="J6191">IFERROR(_xlfn.IFS(B6191=2015,H6191/$O$13,B6191=2016,H6191/$O$14,B6191=2017,H6191/$O$15,B6191=2018,H6191/$O$16,B6191=2019,H6191/$O$17,B6191=2020,H6191/$O$18,B6191=2021,H6191/$O$19,B6191=2022,H6191/$O$20),"")</f>
        <v>2.2395413844100256E-5</v>
      </c>
      <c r="K6191" s="3" cm="1">
        <f t="array" ref="K6191">IFERROR(_xlfn.IFS(B6191=2015,J6191*$P$4,B6191=2016,J6191*$P$5,B6191=2017,J6191*$P$6,B6191=2018,J6191*$P$7,B6191=2019,J6191*$P$8,B6191=2020,J6191*$P$9,B6191=2021,J6191*$P$10,B6191=2022,J6191*$P$11),"")</f>
        <v>47209.595426453314</v>
      </c>
      <c r="L6191" s="3">
        <f t="shared" si="97"/>
        <v>88536.595426453307</v>
      </c>
    </row>
    <row r="6192" spans="1:12">
      <c r="A6192">
        <v>4841790</v>
      </c>
      <c r="B6192">
        <v>2021</v>
      </c>
      <c r="D6192" t="s">
        <v>3130</v>
      </c>
      <c r="E6192" t="s">
        <v>3131</v>
      </c>
      <c r="F6192" t="s">
        <v>4230</v>
      </c>
      <c r="G6192" t="s">
        <v>3132</v>
      </c>
      <c r="H6192" s="5">
        <v>46640.15</v>
      </c>
      <c r="I6192">
        <f>IFERROR(VLOOKUP(G6192,'NCES Match'!$A$2:$B$1307,2,FALSE),"")</f>
        <v>4841790</v>
      </c>
      <c r="J6192" cm="1">
        <f t="array" ref="J6192">IFERROR(_xlfn.IFS(B6192=2015,H6192/$O$13,B6192=2016,H6192/$O$14,B6192=2017,H6192/$O$15,B6192=2018,H6192/$O$16,B6192=2019,H6192/$O$17,B6192=2020,H6192/$O$18,B6192=2021,H6192/$O$19,B6192=2022,H6192/$O$20),"")</f>
        <v>2.3863106998347369E-5</v>
      </c>
      <c r="K6192" s="3" cm="1">
        <f t="array" ref="K6192">IFERROR(_xlfn.IFS(B6192=2015,J6192*$P$4,B6192=2016,J6192*$P$5,B6192=2017,J6192*$P$6,B6192=2018,J6192*$P$7,B6192=2019,J6192*$P$8,B6192=2020,J6192*$P$9,B6192=2021,J6192*$P$10,B6192=2022,J6192*$P$11),"")</f>
        <v>51080.252266523807</v>
      </c>
      <c r="L6192" s="3">
        <f t="shared" si="97"/>
        <v>97720.402266523801</v>
      </c>
    </row>
    <row r="6193" spans="1:12">
      <c r="A6193">
        <v>4841790</v>
      </c>
      <c r="B6193">
        <v>2022</v>
      </c>
      <c r="D6193" t="s">
        <v>3130</v>
      </c>
      <c r="E6193" t="s">
        <v>3131</v>
      </c>
      <c r="F6193" t="s">
        <v>4101</v>
      </c>
      <c r="G6193" t="s">
        <v>3132</v>
      </c>
      <c r="H6193" s="5">
        <v>54567.12</v>
      </c>
      <c r="I6193">
        <f>IFERROR(VLOOKUP(G6193,'NCES Match'!$A$2:$B$1307,2,FALSE),"")</f>
        <v>4841790</v>
      </c>
      <c r="J6193" cm="1">
        <f t="array" ref="J6193">IFERROR(_xlfn.IFS(B6193=2015,H6193/$O$13,B6193=2016,H6193/$O$14,B6193=2017,H6193/$O$15,B6193=2018,H6193/$O$16,B6193=2019,H6193/$O$17,B6193=2020,H6193/$O$18,B6193=2021,H6193/$O$19,B6193=2022,H6193/$O$20),"")</f>
        <v>2.3967551188597656E-5</v>
      </c>
      <c r="K6193" s="3" cm="1">
        <f t="array" ref="K6193">IFERROR(_xlfn.IFS(B6193=2015,J6193*$P$4,B6193=2016,J6193*$P$5,B6193=2017,J6193*$P$6,B6193=2018,J6193*$P$7,B6193=2019,J6193*$P$8,B6193=2020,J6193*$P$9,B6193=2021,J6193*$P$10,B6193=2022,J6193*$P$11),"")</f>
        <v>51613.714180080155</v>
      </c>
      <c r="L6193" s="3">
        <f t="shared" si="97"/>
        <v>106180.83418008016</v>
      </c>
    </row>
    <row r="6194" spans="1:12">
      <c r="A6194">
        <v>4841790</v>
      </c>
      <c r="B6194">
        <v>2023</v>
      </c>
      <c r="D6194" t="s">
        <v>3130</v>
      </c>
      <c r="E6194" t="s">
        <v>3131</v>
      </c>
      <c r="F6194" t="s">
        <v>4101</v>
      </c>
      <c r="G6194" t="s">
        <v>3132</v>
      </c>
      <c r="H6194" s="5">
        <v>65285.78</v>
      </c>
      <c r="I6194">
        <f>IFERROR(VLOOKUP(G6194,'NCES Match'!$A$2:$B$1307,2,FALSE),"")</f>
        <v>4841790</v>
      </c>
      <c r="J6194" t="str" cm="1">
        <f t="array" ref="J6194">IFERROR(_xlfn.IFS(B6194=2015,H6194/$O$13,B6194=2016,H6194/$O$14,B6194=2017,H6194/$O$15,B6194=2018,H6194/$O$16,B6194=2019,H6194/$O$17,B6194=2020,H6194/$O$18,B6194=2021,H6194/$O$19,B6194=2022,H6194/$O$20),"")</f>
        <v/>
      </c>
      <c r="K6194" s="3" t="str" cm="1">
        <f t="array" ref="K6194">IFERROR(_xlfn.IFS(B6194=2015,J6194*$P$4,B6194=2016,J6194*$P$5,B6194=2017,J6194*$P$6,B6194=2018,J6194*$P$7,B6194=2019,J6194*$P$8,B6194=2020,J6194*$P$9,B6194=2021,J6194*$P$10,B6194=2022,J6194*$P$11),"")</f>
        <v/>
      </c>
      <c r="L6194" s="3">
        <f t="shared" si="97"/>
        <v>65285.78</v>
      </c>
    </row>
    <row r="6195" spans="1:12">
      <c r="A6195">
        <v>4815720</v>
      </c>
      <c r="B6195">
        <v>2015</v>
      </c>
      <c r="C6195" t="s">
        <v>381</v>
      </c>
      <c r="D6195" t="s">
        <v>1036</v>
      </c>
      <c r="E6195" t="s">
        <v>1037</v>
      </c>
      <c r="G6195" t="s">
        <v>1038</v>
      </c>
      <c r="H6195" s="5">
        <v>231333.11</v>
      </c>
      <c r="I6195">
        <f>IFERROR(VLOOKUP(G6195,'NCES Match'!$A$2:$B$1307,2,FALSE),"")</f>
        <v>4815720</v>
      </c>
      <c r="J6195" cm="1">
        <f t="array" ref="J6195">IFERROR(_xlfn.IFS(B6195=2015,H6195/$O$13,B6195=2016,H6195/$O$14,B6195=2017,H6195/$O$15,B6195=2018,H6195/$O$16,B6195=2019,H6195/$O$17,B6195=2020,H6195/$O$18,B6195=2021,H6195/$O$19,B6195=2022,H6195/$O$20),"")</f>
        <v>1.8122722747277806E-4</v>
      </c>
      <c r="K6195" s="3" cm="1">
        <f t="array" ref="K6195">IFERROR(_xlfn.IFS(B6195=2015,J6195*$P$4,B6195=2016,J6195*$P$5,B6195=2017,J6195*$P$6,B6195=2018,J6195*$P$7,B6195=2019,J6195*$P$8,B6195=2020,J6195*$P$9,B6195=2021,J6195*$P$10,B6195=2022,J6195*$P$11),"")</f>
        <v>288420.04947083438</v>
      </c>
      <c r="L6195" s="3">
        <f t="shared" si="97"/>
        <v>519753.15947083436</v>
      </c>
    </row>
    <row r="6196" spans="1:12">
      <c r="A6196">
        <v>4815720</v>
      </c>
      <c r="B6196">
        <v>2016</v>
      </c>
      <c r="C6196" t="s">
        <v>4102</v>
      </c>
      <c r="D6196" t="s">
        <v>1036</v>
      </c>
      <c r="E6196" t="s">
        <v>1037</v>
      </c>
      <c r="F6196" t="s">
        <v>4101</v>
      </c>
      <c r="G6196" t="s">
        <v>1038</v>
      </c>
      <c r="H6196" s="5">
        <v>236628</v>
      </c>
      <c r="I6196">
        <f>IFERROR(VLOOKUP(G6196,'NCES Match'!$A$2:$B$1307,2,FALSE),"")</f>
        <v>4815720</v>
      </c>
      <c r="J6196" cm="1">
        <f t="array" ref="J6196">IFERROR(_xlfn.IFS(B6196=2015,H6196/$O$13,B6196=2016,H6196/$O$14,B6196=2017,H6196/$O$15,B6196=2018,H6196/$O$16,B6196=2019,H6196/$O$17,B6196=2020,H6196/$O$18,B6196=2021,H6196/$O$19,B6196=2022,H6196/$O$20),"")</f>
        <v>1.6939415490545536E-4</v>
      </c>
      <c r="K6196" s="3" cm="1">
        <f t="array" ref="K6196">IFERROR(_xlfn.IFS(B6196=2015,J6196*$P$4,B6196=2016,J6196*$P$5,B6196=2017,J6196*$P$6,B6196=2018,J6196*$P$7,B6196=2019,J6196*$P$8,B6196=2020,J6196*$P$9,B6196=2021,J6196*$P$10,B6196=2022,J6196*$P$11),"")</f>
        <v>283842.13918813347</v>
      </c>
      <c r="L6196" s="3">
        <f t="shared" si="97"/>
        <v>520470.13918813347</v>
      </c>
    </row>
    <row r="6197" spans="1:12">
      <c r="A6197">
        <v>4815720</v>
      </c>
      <c r="B6197">
        <v>2017</v>
      </c>
      <c r="D6197" t="s">
        <v>1036</v>
      </c>
      <c r="E6197" t="s">
        <v>1037</v>
      </c>
      <c r="F6197" t="s">
        <v>4101</v>
      </c>
      <c r="G6197" t="s">
        <v>1038</v>
      </c>
      <c r="H6197" s="5">
        <v>270198</v>
      </c>
      <c r="I6197">
        <f>IFERROR(VLOOKUP(G6197,'NCES Match'!$A$2:$B$1307,2,FALSE),"")</f>
        <v>4815720</v>
      </c>
      <c r="J6197" cm="1">
        <f t="array" ref="J6197">IFERROR(_xlfn.IFS(B6197=2015,H6197/$O$13,B6197=2016,H6197/$O$14,B6197=2017,H6197/$O$15,B6197=2018,H6197/$O$16,B6197=2019,H6197/$O$17,B6197=2020,H6197/$O$18,B6197=2021,H6197/$O$19,B6197=2022,H6197/$O$20),"")</f>
        <v>1.8628497586291423E-4</v>
      </c>
      <c r="K6197" s="3" cm="1">
        <f t="array" ref="K6197">IFERROR(_xlfn.IFS(B6197=2015,J6197*$P$4,B6197=2016,J6197*$P$5,B6197=2017,J6197*$P$6,B6197=2018,J6197*$P$7,B6197=2019,J6197*$P$8,B6197=2020,J6197*$P$9,B6197=2021,J6197*$P$10,B6197=2022,J6197*$P$11),"")</f>
        <v>316358.05453051667</v>
      </c>
      <c r="L6197" s="3">
        <f t="shared" si="97"/>
        <v>586556.05453051673</v>
      </c>
    </row>
    <row r="6198" spans="1:12">
      <c r="A6198">
        <v>4815720</v>
      </c>
      <c r="B6198">
        <v>2018</v>
      </c>
      <c r="D6198" t="s">
        <v>1036</v>
      </c>
      <c r="E6198" t="s">
        <v>1037</v>
      </c>
      <c r="F6198" t="s">
        <v>4101</v>
      </c>
      <c r="G6198" t="s">
        <v>1038</v>
      </c>
      <c r="H6198" s="5">
        <v>326947</v>
      </c>
      <c r="I6198">
        <f>IFERROR(VLOOKUP(G6198,'NCES Match'!$A$2:$B$1307,2,FALSE),"")</f>
        <v>4815720</v>
      </c>
      <c r="J6198" cm="1">
        <f t="array" ref="J6198">IFERROR(_xlfn.IFS(B6198=2015,H6198/$O$13,B6198=2016,H6198/$O$14,B6198=2017,H6198/$O$15,B6198=2018,H6198/$O$16,B6198=2019,H6198/$O$17,B6198=2020,H6198/$O$18,B6198=2021,H6198/$O$19,B6198=2022,H6198/$O$20),"")</f>
        <v>2.1335215340855822E-4</v>
      </c>
      <c r="K6198" s="3" cm="1">
        <f t="array" ref="K6198">IFERROR(_xlfn.IFS(B6198=2015,J6198*$P$4,B6198=2016,J6198*$P$5,B6198=2017,J6198*$P$6,B6198=2018,J6198*$P$7,B6198=2019,J6198*$P$8,B6198=2020,J6198*$P$9,B6198=2021,J6198*$P$10,B6198=2022,J6198*$P$11),"")</f>
        <v>366294.3481252772</v>
      </c>
      <c r="L6198" s="3">
        <f t="shared" si="97"/>
        <v>693241.3481252772</v>
      </c>
    </row>
    <row r="6199" spans="1:12">
      <c r="A6199">
        <v>4815720</v>
      </c>
      <c r="B6199">
        <v>2019</v>
      </c>
      <c r="D6199" t="s">
        <v>1036</v>
      </c>
      <c r="E6199" t="s">
        <v>1037</v>
      </c>
      <c r="F6199" t="s">
        <v>4101</v>
      </c>
      <c r="G6199" t="s">
        <v>1038</v>
      </c>
      <c r="H6199" s="5">
        <v>330199</v>
      </c>
      <c r="I6199">
        <f>IFERROR(VLOOKUP(G6199,'NCES Match'!$A$2:$B$1307,2,FALSE),"")</f>
        <v>4815720</v>
      </c>
      <c r="J6199" cm="1">
        <f t="array" ref="J6199">IFERROR(_xlfn.IFS(B6199=2015,H6199/$O$13,B6199=2016,H6199/$O$14,B6199=2017,H6199/$O$15,B6199=2018,H6199/$O$16,B6199=2019,H6199/$O$17,B6199=2020,H6199/$O$18,B6199=2021,H6199/$O$19,B6199=2022,H6199/$O$20),"")</f>
        <v>2.0907541161833656E-4</v>
      </c>
      <c r="K6199" s="3" cm="1">
        <f t="array" ref="K6199">IFERROR(_xlfn.IFS(B6199=2015,J6199*$P$4,B6199=2016,J6199*$P$5,B6199=2017,J6199*$P$6,B6199=2018,J6199*$P$7,B6199=2019,J6199*$P$8,B6199=2020,J6199*$P$9,B6199=2021,J6199*$P$10,B6199=2022,J6199*$P$11),"")</f>
        <v>363357.58733087144</v>
      </c>
      <c r="L6199" s="3">
        <f t="shared" si="97"/>
        <v>693556.58733087149</v>
      </c>
    </row>
    <row r="6200" spans="1:12">
      <c r="A6200">
        <v>4815720</v>
      </c>
      <c r="B6200">
        <v>2020</v>
      </c>
      <c r="D6200" t="s">
        <v>1036</v>
      </c>
      <c r="E6200" t="s">
        <v>1037</v>
      </c>
      <c r="F6200" t="s">
        <v>4230</v>
      </c>
      <c r="G6200" t="s">
        <v>1038</v>
      </c>
      <c r="H6200" s="5">
        <v>343453</v>
      </c>
      <c r="I6200">
        <f>IFERROR(VLOOKUP(G6200,'NCES Match'!$A$2:$B$1307,2,FALSE),"")</f>
        <v>4815720</v>
      </c>
      <c r="J6200" cm="1">
        <f t="array" ref="J6200">IFERROR(_xlfn.IFS(B6200=2015,H6200/$O$13,B6200=2016,H6200/$O$14,B6200=2017,H6200/$O$15,B6200=2018,H6200/$O$16,B6200=2019,H6200/$O$17,B6200=2020,H6200/$O$18,B6200=2021,H6200/$O$19,B6200=2022,H6200/$O$20),"")</f>
        <v>1.8611977813530537E-4</v>
      </c>
      <c r="K6200" s="3" cm="1">
        <f t="array" ref="K6200">IFERROR(_xlfn.IFS(B6200=2015,J6200*$P$4,B6200=2016,J6200*$P$5,B6200=2017,J6200*$P$6,B6200=2018,J6200*$P$7,B6200=2019,J6200*$P$8,B6200=2020,J6200*$P$9,B6200=2021,J6200*$P$10,B6200=2022,J6200*$P$11),"")</f>
        <v>392341.01623639918</v>
      </c>
      <c r="L6200" s="3">
        <f t="shared" si="97"/>
        <v>735794.01623639918</v>
      </c>
    </row>
    <row r="6201" spans="1:12">
      <c r="A6201">
        <v>4815720</v>
      </c>
      <c r="B6201">
        <v>2021</v>
      </c>
      <c r="D6201" t="s">
        <v>1036</v>
      </c>
      <c r="E6201" t="s">
        <v>1037</v>
      </c>
      <c r="F6201" t="s">
        <v>4230</v>
      </c>
      <c r="G6201" t="s">
        <v>1038</v>
      </c>
      <c r="H6201" s="5">
        <v>323312.07</v>
      </c>
      <c r="I6201">
        <f>IFERROR(VLOOKUP(G6201,'NCES Match'!$A$2:$B$1307,2,FALSE),"")</f>
        <v>4815720</v>
      </c>
      <c r="J6201" cm="1">
        <f t="array" ref="J6201">IFERROR(_xlfn.IFS(B6201=2015,H6201/$O$13,B6201=2016,H6201/$O$14,B6201=2017,H6201/$O$15,B6201=2018,H6201/$O$16,B6201=2019,H6201/$O$17,B6201=2020,H6201/$O$18,B6201=2021,H6201/$O$19,B6201=2022,H6201/$O$20),"")</f>
        <v>1.6542036250456258E-4</v>
      </c>
      <c r="K6201" s="3" cm="1">
        <f t="array" ref="K6201">IFERROR(_xlfn.IFS(B6201=2015,J6201*$P$4,B6201=2016,J6201*$P$5,B6201=2017,J6201*$P$6,B6201=2018,J6201*$P$7,B6201=2019,J6201*$P$8,B6201=2020,J6201*$P$9,B6201=2021,J6201*$P$10,B6201=2022,J6201*$P$11),"")</f>
        <v>354091.10168839514</v>
      </c>
      <c r="L6201" s="3">
        <f t="shared" si="97"/>
        <v>677403.17168839509</v>
      </c>
    </row>
    <row r="6202" spans="1:12">
      <c r="A6202">
        <v>4815720</v>
      </c>
      <c r="B6202">
        <v>2022</v>
      </c>
      <c r="D6202" t="s">
        <v>1036</v>
      </c>
      <c r="E6202" t="s">
        <v>1037</v>
      </c>
      <c r="F6202" t="s">
        <v>4101</v>
      </c>
      <c r="G6202" t="s">
        <v>1038</v>
      </c>
      <c r="H6202" s="5">
        <v>431381.44</v>
      </c>
      <c r="I6202">
        <f>IFERROR(VLOOKUP(G6202,'NCES Match'!$A$2:$B$1307,2,FALSE),"")</f>
        <v>4815720</v>
      </c>
      <c r="J6202" cm="1">
        <f t="array" ref="J6202">IFERROR(_xlfn.IFS(B6202=2015,H6202/$O$13,B6202=2016,H6202/$O$14,B6202=2017,H6202/$O$15,B6202=2018,H6202/$O$16,B6202=2019,H6202/$O$17,B6202=2020,H6202/$O$18,B6202=2021,H6202/$O$19,B6202=2022,H6202/$O$20),"")</f>
        <v>1.894759471456615E-4</v>
      </c>
      <c r="K6202" s="3" cm="1">
        <f t="array" ref="K6202">IFERROR(_xlfn.IFS(B6202=2015,J6202*$P$4,B6202=2016,J6202*$P$5,B6202=2017,J6202*$P$6,B6202=2018,J6202*$P$7,B6202=2019,J6202*$P$8,B6202=2020,J6202*$P$9,B6202=2021,J6202*$P$10,B6202=2022,J6202*$P$11),"")</f>
        <v>408033.23222393624</v>
      </c>
      <c r="L6202" s="3">
        <f t="shared" si="97"/>
        <v>839414.6722239363</v>
      </c>
    </row>
    <row r="6203" spans="1:12">
      <c r="A6203">
        <v>4815720</v>
      </c>
      <c r="B6203">
        <v>2023</v>
      </c>
      <c r="D6203" t="s">
        <v>1036</v>
      </c>
      <c r="E6203" t="s">
        <v>1037</v>
      </c>
      <c r="F6203" t="s">
        <v>4101</v>
      </c>
      <c r="G6203" t="s">
        <v>1038</v>
      </c>
      <c r="H6203" s="5">
        <v>572304.71</v>
      </c>
      <c r="I6203">
        <f>IFERROR(VLOOKUP(G6203,'NCES Match'!$A$2:$B$1307,2,FALSE),"")</f>
        <v>4815720</v>
      </c>
      <c r="J6203" t="str" cm="1">
        <f t="array" ref="J6203">IFERROR(_xlfn.IFS(B6203=2015,H6203/$O$13,B6203=2016,H6203/$O$14,B6203=2017,H6203/$O$15,B6203=2018,H6203/$O$16,B6203=2019,H6203/$O$17,B6203=2020,H6203/$O$18,B6203=2021,H6203/$O$19,B6203=2022,H6203/$O$20),"")</f>
        <v/>
      </c>
      <c r="K6203" s="3" t="str" cm="1">
        <f t="array" ref="K6203">IFERROR(_xlfn.IFS(B6203=2015,J6203*$P$4,B6203=2016,J6203*$P$5,B6203=2017,J6203*$P$6,B6203=2018,J6203*$P$7,B6203=2019,J6203*$P$8,B6203=2020,J6203*$P$9,B6203=2021,J6203*$P$10,B6203=2022,J6203*$P$11),"")</f>
        <v/>
      </c>
      <c r="L6203" s="3">
        <f t="shared" si="97"/>
        <v>572304.71</v>
      </c>
    </row>
    <row r="6204" spans="1:12">
      <c r="A6204">
        <v>4821630</v>
      </c>
      <c r="B6204">
        <v>2015</v>
      </c>
      <c r="C6204" t="s">
        <v>381</v>
      </c>
      <c r="D6204" t="s">
        <v>1508</v>
      </c>
      <c r="E6204" t="s">
        <v>1509</v>
      </c>
      <c r="G6204" t="s">
        <v>1510</v>
      </c>
      <c r="H6204" s="5">
        <v>89135.26</v>
      </c>
      <c r="I6204">
        <f>IFERROR(VLOOKUP(G6204,'NCES Match'!$A$2:$B$1307,2,FALSE),"")</f>
        <v>4821630</v>
      </c>
      <c r="J6204" cm="1">
        <f t="array" ref="J6204">IFERROR(_xlfn.IFS(B6204=2015,H6204/$O$13,B6204=2016,H6204/$O$14,B6204=2017,H6204/$O$15,B6204=2018,H6204/$O$16,B6204=2019,H6204/$O$17,B6204=2020,H6204/$O$18,B6204=2021,H6204/$O$19,B6204=2022,H6204/$O$20),"")</f>
        <v>6.9828897557574945E-5</v>
      </c>
      <c r="K6204" s="3" cm="1">
        <f t="array" ref="K6204">IFERROR(_xlfn.IFS(B6204=2015,J6204*$P$4,B6204=2016,J6204*$P$5,B6204=2017,J6204*$P$6,B6204=2018,J6204*$P$7,B6204=2019,J6204*$P$8,B6204=2020,J6204*$P$9,B6204=2021,J6204*$P$10,B6204=2022,J6204*$P$11),"")</f>
        <v>111131.50252808897</v>
      </c>
      <c r="L6204" s="3">
        <f t="shared" si="97"/>
        <v>200266.76252808896</v>
      </c>
    </row>
    <row r="6205" spans="1:12">
      <c r="A6205">
        <v>4821630</v>
      </c>
      <c r="B6205">
        <v>2016</v>
      </c>
      <c r="C6205" t="s">
        <v>4102</v>
      </c>
      <c r="D6205" t="s">
        <v>1508</v>
      </c>
      <c r="E6205" t="s">
        <v>1509</v>
      </c>
      <c r="F6205" t="s">
        <v>4101</v>
      </c>
      <c r="G6205" t="s">
        <v>1510</v>
      </c>
      <c r="H6205" s="5">
        <v>91139</v>
      </c>
      <c r="I6205">
        <f>IFERROR(VLOOKUP(G6205,'NCES Match'!$A$2:$B$1307,2,FALSE),"")</f>
        <v>4821630</v>
      </c>
      <c r="J6205" cm="1">
        <f t="array" ref="J6205">IFERROR(_xlfn.IFS(B6205=2015,H6205/$O$13,B6205=2016,H6205/$O$14,B6205=2017,H6205/$O$15,B6205=2018,H6205/$O$16,B6205=2019,H6205/$O$17,B6205=2020,H6205/$O$18,B6205=2021,H6205/$O$19,B6205=2022,H6205/$O$20),"")</f>
        <v>6.5243394204947411E-5</v>
      </c>
      <c r="K6205" s="3" cm="1">
        <f t="array" ref="K6205">IFERROR(_xlfn.IFS(B6205=2015,J6205*$P$4,B6205=2016,J6205*$P$5,B6205=2017,J6205*$P$6,B6205=2018,J6205*$P$7,B6205=2019,J6205*$P$8,B6205=2020,J6205*$P$9,B6205=2021,J6205*$P$10,B6205=2022,J6205*$P$11),"")</f>
        <v>109323.87005539199</v>
      </c>
      <c r="L6205" s="3">
        <f t="shared" si="97"/>
        <v>200462.87005539198</v>
      </c>
    </row>
    <row r="6206" spans="1:12">
      <c r="A6206">
        <v>4821630</v>
      </c>
      <c r="B6206">
        <v>2017</v>
      </c>
      <c r="D6206" t="s">
        <v>1508</v>
      </c>
      <c r="E6206" t="s">
        <v>1509</v>
      </c>
      <c r="F6206" t="s">
        <v>4101</v>
      </c>
      <c r="G6206" t="s">
        <v>1510</v>
      </c>
      <c r="H6206" s="5">
        <v>94298</v>
      </c>
      <c r="I6206">
        <f>IFERROR(VLOOKUP(G6206,'NCES Match'!$A$2:$B$1307,2,FALSE),"")</f>
        <v>4821630</v>
      </c>
      <c r="J6206" cm="1">
        <f t="array" ref="J6206">IFERROR(_xlfn.IFS(B6206=2015,H6206/$O$13,B6206=2016,H6206/$O$14,B6206=2017,H6206/$O$15,B6206=2018,H6206/$O$16,B6206=2019,H6206/$O$17,B6206=2020,H6206/$O$18,B6206=2021,H6206/$O$19,B6206=2022,H6206/$O$20),"")</f>
        <v>6.5012696814636259E-5</v>
      </c>
      <c r="K6206" s="3" cm="1">
        <f t="array" ref="K6206">IFERROR(_xlfn.IFS(B6206=2015,J6206*$P$4,B6206=2016,J6206*$P$5,B6206=2017,J6206*$P$6,B6206=2018,J6206*$P$7,B6206=2019,J6206*$P$8,B6206=2020,J6206*$P$9,B6206=2021,J6206*$P$10,B6206=2022,J6206*$P$11),"")</f>
        <v>110407.67076780237</v>
      </c>
      <c r="L6206" s="3">
        <f t="shared" si="97"/>
        <v>204705.67076780237</v>
      </c>
    </row>
    <row r="6207" spans="1:12">
      <c r="A6207">
        <v>4821630</v>
      </c>
      <c r="B6207">
        <v>2018</v>
      </c>
      <c r="D6207" t="s">
        <v>1508</v>
      </c>
      <c r="E6207" t="s">
        <v>1509</v>
      </c>
      <c r="F6207" t="s">
        <v>4101</v>
      </c>
      <c r="G6207" t="s">
        <v>1510</v>
      </c>
      <c r="H6207" s="5">
        <v>83210</v>
      </c>
      <c r="I6207">
        <f>IFERROR(VLOOKUP(G6207,'NCES Match'!$A$2:$B$1307,2,FALSE),"")</f>
        <v>4821630</v>
      </c>
      <c r="J6207" cm="1">
        <f t="array" ref="J6207">IFERROR(_xlfn.IFS(B6207=2015,H6207/$O$13,B6207=2016,H6207/$O$14,B6207=2017,H6207/$O$15,B6207=2018,H6207/$O$16,B6207=2019,H6207/$O$17,B6207=2020,H6207/$O$18,B6207=2021,H6207/$O$19,B6207=2022,H6207/$O$20),"")</f>
        <v>5.4299420655721359E-5</v>
      </c>
      <c r="K6207" s="3" cm="1">
        <f t="array" ref="K6207">IFERROR(_xlfn.IFS(B6207=2015,J6207*$P$4,B6207=2016,J6207*$P$5,B6207=2017,J6207*$P$6,B6207=2018,J6207*$P$7,B6207=2019,J6207*$P$8,B6207=2020,J6207*$P$9,B6207=2021,J6207*$P$10,B6207=2022,J6207*$P$11),"")</f>
        <v>93224.139409458774</v>
      </c>
      <c r="L6207" s="3">
        <f t="shared" si="97"/>
        <v>176434.13940945879</v>
      </c>
    </row>
    <row r="6208" spans="1:12">
      <c r="A6208">
        <v>4821630</v>
      </c>
      <c r="B6208">
        <v>2019</v>
      </c>
      <c r="D6208" t="s">
        <v>1508</v>
      </c>
      <c r="E6208" t="s">
        <v>1509</v>
      </c>
      <c r="F6208" t="s">
        <v>4101</v>
      </c>
      <c r="G6208" t="s">
        <v>1510</v>
      </c>
      <c r="H6208" s="5">
        <v>95323</v>
      </c>
      <c r="I6208">
        <f>IFERROR(VLOOKUP(G6208,'NCES Match'!$A$2:$B$1307,2,FALSE),"")</f>
        <v>4821630</v>
      </c>
      <c r="J6208" cm="1">
        <f t="array" ref="J6208">IFERROR(_xlfn.IFS(B6208=2015,H6208/$O$13,B6208=2016,H6208/$O$14,B6208=2017,H6208/$O$15,B6208=2018,H6208/$O$16,B6208=2019,H6208/$O$17,B6208=2020,H6208/$O$18,B6208=2021,H6208/$O$19,B6208=2022,H6208/$O$20),"")</f>
        <v>6.0356619679934512E-5</v>
      </c>
      <c r="K6208" s="3" cm="1">
        <f t="array" ref="K6208">IFERROR(_xlfn.IFS(B6208=2015,J6208*$P$4,B6208=2016,J6208*$P$5,B6208=2017,J6208*$P$6,B6208=2018,J6208*$P$7,B6208=2019,J6208*$P$8,B6208=2020,J6208*$P$9,B6208=2021,J6208*$P$10,B6208=2022,J6208*$P$11),"")</f>
        <v>104895.33674281466</v>
      </c>
      <c r="L6208" s="3">
        <f t="shared" si="97"/>
        <v>200218.33674281466</v>
      </c>
    </row>
    <row r="6209" spans="1:12">
      <c r="A6209">
        <v>4821630</v>
      </c>
      <c r="B6209">
        <v>2020</v>
      </c>
      <c r="D6209" t="s">
        <v>1508</v>
      </c>
      <c r="E6209" t="s">
        <v>1509</v>
      </c>
      <c r="F6209" t="s">
        <v>4230</v>
      </c>
      <c r="G6209" t="s">
        <v>1510</v>
      </c>
      <c r="H6209" s="5">
        <v>97004</v>
      </c>
      <c r="I6209">
        <f>IFERROR(VLOOKUP(G6209,'NCES Match'!$A$2:$B$1307,2,FALSE),"")</f>
        <v>4821630</v>
      </c>
      <c r="J6209" cm="1">
        <f t="array" ref="J6209">IFERROR(_xlfn.IFS(B6209=2015,H6209/$O$13,B6209=2016,H6209/$O$14,B6209=2017,H6209/$O$15,B6209=2018,H6209/$O$16,B6209=2019,H6209/$O$17,B6209=2020,H6209/$O$18,B6209=2021,H6209/$O$19,B6209=2022,H6209/$O$20),"")</f>
        <v>5.2567201213083487E-5</v>
      </c>
      <c r="K6209" s="3" cm="1">
        <f t="array" ref="K6209">IFERROR(_xlfn.IFS(B6209=2015,J6209*$P$4,B6209=2016,J6209*$P$5,B6209=2017,J6209*$P$6,B6209=2018,J6209*$P$7,B6209=2019,J6209*$P$8,B6209=2020,J6209*$P$9,B6209=2021,J6209*$P$10,B6209=2022,J6209*$P$11),"")</f>
        <v>110811.8081338514</v>
      </c>
      <c r="L6209" s="3">
        <f t="shared" si="97"/>
        <v>207815.80813385139</v>
      </c>
    </row>
    <row r="6210" spans="1:12">
      <c r="A6210">
        <v>4821630</v>
      </c>
      <c r="B6210">
        <v>2021</v>
      </c>
      <c r="D6210" t="s">
        <v>1508</v>
      </c>
      <c r="E6210" t="s">
        <v>1509</v>
      </c>
      <c r="F6210" t="s">
        <v>4230</v>
      </c>
      <c r="G6210" t="s">
        <v>1510</v>
      </c>
      <c r="H6210" s="5">
        <v>105718.52</v>
      </c>
      <c r="I6210">
        <f>IFERROR(VLOOKUP(G6210,'NCES Match'!$A$2:$B$1307,2,FALSE),"")</f>
        <v>4821630</v>
      </c>
      <c r="J6210" cm="1">
        <f t="array" ref="J6210">IFERROR(_xlfn.IFS(B6210=2015,H6210/$O$13,B6210=2016,H6210/$O$14,B6210=2017,H6210/$O$15,B6210=2018,H6210/$O$16,B6210=2019,H6210/$O$17,B6210=2020,H6210/$O$18,B6210=2021,H6210/$O$19,B6210=2022,H6210/$O$20),"")</f>
        <v>5.4090142387340653E-5</v>
      </c>
      <c r="K6210" s="3" cm="1">
        <f t="array" ref="K6210">IFERROR(_xlfn.IFS(B6210=2015,J6210*$P$4,B6210=2016,J6210*$P$5,B6210=2017,J6210*$P$6,B6210=2018,J6210*$P$7,B6210=2019,J6210*$P$8,B6210=2020,J6210*$P$9,B6210=2021,J6210*$P$10,B6210=2022,J6210*$P$11),"")</f>
        <v>115782.83240606092</v>
      </c>
      <c r="L6210" s="3">
        <f t="shared" si="97"/>
        <v>221501.35240606091</v>
      </c>
    </row>
    <row r="6211" spans="1:12">
      <c r="A6211">
        <v>4821630</v>
      </c>
      <c r="B6211">
        <v>2022</v>
      </c>
      <c r="D6211" t="s">
        <v>1508</v>
      </c>
      <c r="E6211" t="s">
        <v>1509</v>
      </c>
      <c r="F6211" t="s">
        <v>4101</v>
      </c>
      <c r="G6211" t="s">
        <v>1510</v>
      </c>
      <c r="H6211" s="5">
        <v>136661.48000000001</v>
      </c>
      <c r="I6211">
        <f>IFERROR(VLOOKUP(G6211,'NCES Match'!$A$2:$B$1307,2,FALSE),"")</f>
        <v>4821630</v>
      </c>
      <c r="J6211" cm="1">
        <f t="array" ref="J6211">IFERROR(_xlfn.IFS(B6211=2015,H6211/$O$13,B6211=2016,H6211/$O$14,B6211=2017,H6211/$O$15,B6211=2018,H6211/$O$16,B6211=2019,H6211/$O$17,B6211=2020,H6211/$O$18,B6211=2021,H6211/$O$19,B6211=2022,H6211/$O$20),"")</f>
        <v>6.0025909694510444E-5</v>
      </c>
      <c r="K6211" s="3" cm="1">
        <f t="array" ref="K6211">IFERROR(_xlfn.IFS(B6211=2015,J6211*$P$4,B6211=2016,J6211*$P$5,B6211=2017,J6211*$P$6,B6211=2018,J6211*$P$7,B6211=2019,J6211*$P$8,B6211=2020,J6211*$P$9,B6211=2021,J6211*$P$10,B6211=2022,J6211*$P$11),"")</f>
        <v>129264.7764468189</v>
      </c>
      <c r="L6211" s="3">
        <f t="shared" ref="L6211:L6274" si="98">SUM(H6211,K6211)</f>
        <v>265926.25644681894</v>
      </c>
    </row>
    <row r="6212" spans="1:12">
      <c r="A6212">
        <v>4821630</v>
      </c>
      <c r="B6212">
        <v>2023</v>
      </c>
      <c r="D6212" t="s">
        <v>1508</v>
      </c>
      <c r="E6212" t="s">
        <v>1509</v>
      </c>
      <c r="F6212" t="s">
        <v>4101</v>
      </c>
      <c r="G6212" t="s">
        <v>1510</v>
      </c>
      <c r="H6212" s="5">
        <v>154354.87</v>
      </c>
      <c r="I6212">
        <f>IFERROR(VLOOKUP(G6212,'NCES Match'!$A$2:$B$1307,2,FALSE),"")</f>
        <v>4821630</v>
      </c>
      <c r="J6212" t="str" cm="1">
        <f t="array" ref="J6212">IFERROR(_xlfn.IFS(B6212=2015,H6212/$O$13,B6212=2016,H6212/$O$14,B6212=2017,H6212/$O$15,B6212=2018,H6212/$O$16,B6212=2019,H6212/$O$17,B6212=2020,H6212/$O$18,B6212=2021,H6212/$O$19,B6212=2022,H6212/$O$20),"")</f>
        <v/>
      </c>
      <c r="K6212" s="3" t="str" cm="1">
        <f t="array" ref="K6212">IFERROR(_xlfn.IFS(B6212=2015,J6212*$P$4,B6212=2016,J6212*$P$5,B6212=2017,J6212*$P$6,B6212=2018,J6212*$P$7,B6212=2019,J6212*$P$8,B6212=2020,J6212*$P$9,B6212=2021,J6212*$P$10,B6212=2022,J6212*$P$11),"")</f>
        <v/>
      </c>
      <c r="L6212" s="3">
        <f t="shared" si="98"/>
        <v>154354.87</v>
      </c>
    </row>
    <row r="6213" spans="1:12">
      <c r="A6213">
        <v>4828410</v>
      </c>
      <c r="B6213">
        <v>2015</v>
      </c>
      <c r="C6213" t="s">
        <v>381</v>
      </c>
      <c r="D6213" t="s">
        <v>2079</v>
      </c>
      <c r="E6213" t="s">
        <v>2080</v>
      </c>
      <c r="G6213" t="s">
        <v>2081</v>
      </c>
      <c r="H6213" s="5">
        <v>85764.38</v>
      </c>
      <c r="I6213">
        <f>IFERROR(VLOOKUP(G6213,'NCES Match'!$A$2:$B$1307,2,FALSE),"")</f>
        <v>4828410</v>
      </c>
      <c r="J6213" cm="1">
        <f t="array" ref="J6213">IFERROR(_xlfn.IFS(B6213=2015,H6213/$O$13,B6213=2016,H6213/$O$14,B6213=2017,H6213/$O$15,B6213=2018,H6213/$O$16,B6213=2019,H6213/$O$17,B6213=2020,H6213/$O$18,B6213=2021,H6213/$O$19,B6213=2022,H6213/$O$20),"")</f>
        <v>6.7188137501466086E-5</v>
      </c>
      <c r="K6213" s="3" cm="1">
        <f t="array" ref="K6213">IFERROR(_xlfn.IFS(B6213=2015,J6213*$P$4,B6213=2016,J6213*$P$5,B6213=2017,J6213*$P$6,B6213=2018,J6213*$P$7,B6213=2019,J6213*$P$8,B6213=2020,J6213*$P$9,B6213=2021,J6213*$P$10,B6213=2022,J6213*$P$11),"")</f>
        <v>106928.77782361305</v>
      </c>
      <c r="L6213" s="3">
        <f t="shared" si="98"/>
        <v>192693.15782361306</v>
      </c>
    </row>
    <row r="6214" spans="1:12">
      <c r="A6214">
        <v>4828410</v>
      </c>
      <c r="B6214">
        <v>2016</v>
      </c>
      <c r="C6214" t="s">
        <v>4102</v>
      </c>
      <c r="D6214" t="s">
        <v>2079</v>
      </c>
      <c r="E6214" t="s">
        <v>2080</v>
      </c>
      <c r="F6214" t="s">
        <v>4101</v>
      </c>
      <c r="G6214" t="s">
        <v>2081</v>
      </c>
      <c r="H6214" s="5">
        <v>81601</v>
      </c>
      <c r="I6214">
        <f>IFERROR(VLOOKUP(G6214,'NCES Match'!$A$2:$B$1307,2,FALSE),"")</f>
        <v>4828410</v>
      </c>
      <c r="J6214" cm="1">
        <f t="array" ref="J6214">IFERROR(_xlfn.IFS(B6214=2015,H6214/$O$13,B6214=2016,H6214/$O$14,B6214=2017,H6214/$O$15,B6214=2018,H6214/$O$16,B6214=2019,H6214/$O$17,B6214=2020,H6214/$O$18,B6214=2021,H6214/$O$19,B6214=2022,H6214/$O$20),"")</f>
        <v>5.8415455628412802E-5</v>
      </c>
      <c r="K6214" s="3" cm="1">
        <f t="array" ref="K6214">IFERROR(_xlfn.IFS(B6214=2015,J6214*$P$4,B6214=2016,J6214*$P$5,B6214=2017,J6214*$P$6,B6214=2018,J6214*$P$7,B6214=2019,J6214*$P$8,B6214=2020,J6214*$P$9,B6214=2021,J6214*$P$10,B6214=2022,J6214*$P$11),"")</f>
        <v>97882.762817125971</v>
      </c>
      <c r="L6214" s="3">
        <f t="shared" si="98"/>
        <v>179483.76281712597</v>
      </c>
    </row>
    <row r="6215" spans="1:12">
      <c r="A6215">
        <v>4828410</v>
      </c>
      <c r="B6215">
        <v>2017</v>
      </c>
      <c r="D6215" t="s">
        <v>2079</v>
      </c>
      <c r="E6215" t="s">
        <v>2080</v>
      </c>
      <c r="F6215" t="s">
        <v>4101</v>
      </c>
      <c r="G6215" t="s">
        <v>2081</v>
      </c>
      <c r="H6215" s="5">
        <v>80742</v>
      </c>
      <c r="I6215">
        <f>IFERROR(VLOOKUP(G6215,'NCES Match'!$A$2:$B$1307,2,FALSE),"")</f>
        <v>4828410</v>
      </c>
      <c r="J6215" cm="1">
        <f t="array" ref="J6215">IFERROR(_xlfn.IFS(B6215=2015,H6215/$O$13,B6215=2016,H6215/$O$14,B6215=2017,H6215/$O$15,B6215=2018,H6215/$O$16,B6215=2019,H6215/$O$17,B6215=2020,H6215/$O$18,B6215=2021,H6215/$O$19,B6215=2022,H6215/$O$20),"")</f>
        <v>5.5666664894349409E-5</v>
      </c>
      <c r="K6215" s="3" cm="1">
        <f t="array" ref="K6215">IFERROR(_xlfn.IFS(B6215=2015,J6215*$P$4,B6215=2016,J6215*$P$5,B6215=2017,J6215*$P$6,B6215=2018,J6215*$P$7,B6215=2019,J6215*$P$8,B6215=2020,J6215*$P$9,B6215=2021,J6215*$P$10,B6215=2022,J6215*$P$11),"")</f>
        <v>94535.792414832744</v>
      </c>
      <c r="L6215" s="3">
        <f t="shared" si="98"/>
        <v>175277.79241483274</v>
      </c>
    </row>
    <row r="6216" spans="1:12">
      <c r="A6216">
        <v>4828410</v>
      </c>
      <c r="B6216">
        <v>2018</v>
      </c>
      <c r="D6216" t="s">
        <v>2079</v>
      </c>
      <c r="E6216" t="s">
        <v>2080</v>
      </c>
      <c r="F6216" t="s">
        <v>4101</v>
      </c>
      <c r="G6216" t="s">
        <v>2081</v>
      </c>
      <c r="H6216" s="5">
        <v>87142</v>
      </c>
      <c r="I6216">
        <f>IFERROR(VLOOKUP(G6216,'NCES Match'!$A$2:$B$1307,2,FALSE),"")</f>
        <v>4828410</v>
      </c>
      <c r="J6216" cm="1">
        <f t="array" ref="J6216">IFERROR(_xlfn.IFS(B6216=2015,H6216/$O$13,B6216=2016,H6216/$O$14,B6216=2017,H6216/$O$15,B6216=2018,H6216/$O$16,B6216=2019,H6216/$O$17,B6216=2020,H6216/$O$18,B6216=2021,H6216/$O$19,B6216=2022,H6216/$O$20),"")</f>
        <v>5.6865281994722636E-5</v>
      </c>
      <c r="K6216" s="3" cm="1">
        <f t="array" ref="K6216">IFERROR(_xlfn.IFS(B6216=2015,J6216*$P$4,B6216=2016,J6216*$P$5,B6216=2017,J6216*$P$6,B6216=2018,J6216*$P$7,B6216=2019,J6216*$P$8,B6216=2020,J6216*$P$9,B6216=2021,J6216*$P$10,B6216=2022,J6216*$P$11),"")</f>
        <v>97629.346910456152</v>
      </c>
      <c r="L6216" s="3">
        <f t="shared" si="98"/>
        <v>184771.34691045614</v>
      </c>
    </row>
    <row r="6217" spans="1:12">
      <c r="A6217">
        <v>4828410</v>
      </c>
      <c r="B6217">
        <v>2019</v>
      </c>
      <c r="D6217" t="s">
        <v>2079</v>
      </c>
      <c r="E6217" t="s">
        <v>2080</v>
      </c>
      <c r="F6217" t="s">
        <v>4101</v>
      </c>
      <c r="G6217" t="s">
        <v>2081</v>
      </c>
      <c r="H6217" s="5">
        <v>87513</v>
      </c>
      <c r="I6217">
        <f>IFERROR(VLOOKUP(G6217,'NCES Match'!$A$2:$B$1307,2,FALSE),"")</f>
        <v>4828410</v>
      </c>
      <c r="J6217" cm="1">
        <f t="array" ref="J6217">IFERROR(_xlfn.IFS(B6217=2015,H6217/$O$13,B6217=2016,H6217/$O$14,B6217=2017,H6217/$O$15,B6217=2018,H6217/$O$16,B6217=2019,H6217/$O$17,B6217=2020,H6217/$O$18,B6217=2021,H6217/$O$19,B6217=2022,H6217/$O$20),"")</f>
        <v>5.5411483671832703E-5</v>
      </c>
      <c r="K6217" s="3" cm="1">
        <f t="array" ref="K6217">IFERROR(_xlfn.IFS(B6217=2015,J6217*$P$4,B6217=2016,J6217*$P$5,B6217=2017,J6217*$P$6,B6217=2018,J6217*$P$7,B6217=2019,J6217*$P$8,B6217=2020,J6217*$P$9,B6217=2021,J6217*$P$10,B6217=2022,J6217*$P$11),"")</f>
        <v>96301.056454097532</v>
      </c>
      <c r="L6217" s="3">
        <f t="shared" si="98"/>
        <v>183814.05645409753</v>
      </c>
    </row>
    <row r="6218" spans="1:12">
      <c r="A6218">
        <v>4828410</v>
      </c>
      <c r="B6218">
        <v>2020</v>
      </c>
      <c r="D6218" t="s">
        <v>2079</v>
      </c>
      <c r="E6218" t="s">
        <v>2080</v>
      </c>
      <c r="F6218" t="s">
        <v>4230</v>
      </c>
      <c r="G6218" t="s">
        <v>2081</v>
      </c>
      <c r="H6218" s="5">
        <v>87039</v>
      </c>
      <c r="I6218">
        <f>IFERROR(VLOOKUP(G6218,'NCES Match'!$A$2:$B$1307,2,FALSE),"")</f>
        <v>4828410</v>
      </c>
      <c r="J6218" cm="1">
        <f t="array" ref="J6218">IFERROR(_xlfn.IFS(B6218=2015,H6218/$O$13,B6218=2016,H6218/$O$14,B6218=2017,H6218/$O$15,B6218=2018,H6218/$O$16,B6218=2019,H6218/$O$17,B6218=2020,H6218/$O$18,B6218=2021,H6218/$O$19,B6218=2022,H6218/$O$20),"")</f>
        <v>4.716709235068218E-5</v>
      </c>
      <c r="K6218" s="3" cm="1">
        <f t="array" ref="K6218">IFERROR(_xlfn.IFS(B6218=2015,J6218*$P$4,B6218=2016,J6218*$P$5,B6218=2017,J6218*$P$6,B6218=2018,J6218*$P$7,B6218=2019,J6218*$P$8,B6218=2020,J6218*$P$9,B6218=2021,J6218*$P$10,B6218=2022,J6218*$P$11),"")</f>
        <v>99428.363450603007</v>
      </c>
      <c r="L6218" s="3">
        <f t="shared" si="98"/>
        <v>186467.36345060301</v>
      </c>
    </row>
    <row r="6219" spans="1:12">
      <c r="A6219">
        <v>4828410</v>
      </c>
      <c r="B6219">
        <v>2021</v>
      </c>
      <c r="D6219" t="s">
        <v>2079</v>
      </c>
      <c r="E6219" t="s">
        <v>2080</v>
      </c>
      <c r="F6219" t="s">
        <v>4230</v>
      </c>
      <c r="G6219" t="s">
        <v>2081</v>
      </c>
      <c r="H6219" s="5">
        <v>94247.03</v>
      </c>
      <c r="I6219">
        <f>IFERROR(VLOOKUP(G6219,'NCES Match'!$A$2:$B$1307,2,FALSE),"")</f>
        <v>4828410</v>
      </c>
      <c r="J6219" cm="1">
        <f t="array" ref="J6219">IFERROR(_xlfn.IFS(B6219=2015,H6219/$O$13,B6219=2016,H6219/$O$14,B6219=2017,H6219/$O$15,B6219=2018,H6219/$O$16,B6219=2019,H6219/$O$17,B6219=2020,H6219/$O$18,B6219=2021,H6219/$O$19,B6219=2022,H6219/$O$20),"")</f>
        <v>4.8220834649255081E-5</v>
      </c>
      <c r="K6219" s="3" cm="1">
        <f t="array" ref="K6219">IFERROR(_xlfn.IFS(B6219=2015,J6219*$P$4,B6219=2016,J6219*$P$5,B6219=2017,J6219*$P$6,B6219=2018,J6219*$P$7,B6219=2019,J6219*$P$8,B6219=2020,J6219*$P$9,B6219=2021,J6219*$P$10,B6219=2022,J6219*$P$11),"")</f>
        <v>103219.26639967147</v>
      </c>
      <c r="L6219" s="3">
        <f t="shared" si="98"/>
        <v>197466.29639967147</v>
      </c>
    </row>
    <row r="6220" spans="1:12">
      <c r="A6220">
        <v>4828410</v>
      </c>
      <c r="B6220">
        <v>2022</v>
      </c>
      <c r="D6220" t="s">
        <v>2079</v>
      </c>
      <c r="E6220" t="s">
        <v>2080</v>
      </c>
      <c r="F6220" t="s">
        <v>4101</v>
      </c>
      <c r="G6220" t="s">
        <v>2081</v>
      </c>
      <c r="H6220" s="5">
        <v>121442.56</v>
      </c>
      <c r="I6220">
        <f>IFERROR(VLOOKUP(G6220,'NCES Match'!$A$2:$B$1307,2,FALSE),"")</f>
        <v>4828410</v>
      </c>
      <c r="J6220" cm="1">
        <f t="array" ref="J6220">IFERROR(_xlfn.IFS(B6220=2015,H6220/$O$13,B6220=2016,H6220/$O$14,B6220=2017,H6220/$O$15,B6220=2018,H6220/$O$16,B6220=2019,H6220/$O$17,B6220=2020,H6220/$O$18,B6220=2021,H6220/$O$19,B6220=2022,H6220/$O$20),"")</f>
        <v>5.3341293681512638E-5</v>
      </c>
      <c r="K6220" s="3" cm="1">
        <f t="array" ref="K6220">IFERROR(_xlfn.IFS(B6220=2015,J6220*$P$4,B6220=2016,J6220*$P$5,B6220=2017,J6220*$P$6,B6220=2018,J6220*$P$7,B6220=2019,J6220*$P$8,B6220=2020,J6220*$P$9,B6220=2021,J6220*$P$10,B6220=2022,J6220*$P$11),"")</f>
        <v>114869.56946119264</v>
      </c>
      <c r="L6220" s="3">
        <f t="shared" si="98"/>
        <v>236312.12946119264</v>
      </c>
    </row>
    <row r="6221" spans="1:12">
      <c r="A6221">
        <v>4828410</v>
      </c>
      <c r="B6221">
        <v>2023</v>
      </c>
      <c r="D6221" t="s">
        <v>2079</v>
      </c>
      <c r="E6221" t="s">
        <v>2080</v>
      </c>
      <c r="F6221" t="s">
        <v>4101</v>
      </c>
      <c r="G6221" t="s">
        <v>2081</v>
      </c>
      <c r="H6221" s="5">
        <v>146946.60999999999</v>
      </c>
      <c r="I6221">
        <f>IFERROR(VLOOKUP(G6221,'NCES Match'!$A$2:$B$1307,2,FALSE),"")</f>
        <v>4828410</v>
      </c>
      <c r="J6221" t="str" cm="1">
        <f t="array" ref="J6221">IFERROR(_xlfn.IFS(B6221=2015,H6221/$O$13,B6221=2016,H6221/$O$14,B6221=2017,H6221/$O$15,B6221=2018,H6221/$O$16,B6221=2019,H6221/$O$17,B6221=2020,H6221/$O$18,B6221=2021,H6221/$O$19,B6221=2022,H6221/$O$20),"")</f>
        <v/>
      </c>
      <c r="K6221" s="3" t="str" cm="1">
        <f t="array" ref="K6221">IFERROR(_xlfn.IFS(B6221=2015,J6221*$P$4,B6221=2016,J6221*$P$5,B6221=2017,J6221*$P$6,B6221=2018,J6221*$P$7,B6221=2019,J6221*$P$8,B6221=2020,J6221*$P$9,B6221=2021,J6221*$P$10,B6221=2022,J6221*$P$11),"")</f>
        <v/>
      </c>
      <c r="L6221" s="3">
        <f t="shared" si="98"/>
        <v>146946.60999999999</v>
      </c>
    </row>
    <row r="6222" spans="1:12">
      <c r="A6222">
        <v>4826910</v>
      </c>
      <c r="B6222">
        <v>2015</v>
      </c>
      <c r="C6222" t="s">
        <v>381</v>
      </c>
      <c r="D6222" t="s">
        <v>1959</v>
      </c>
      <c r="E6222" t="s">
        <v>1960</v>
      </c>
      <c r="G6222" t="s">
        <v>1961</v>
      </c>
      <c r="H6222" s="5">
        <v>87173.31</v>
      </c>
      <c r="I6222">
        <f>IFERROR(VLOOKUP(G6222,'NCES Match'!$A$2:$B$1307,2,FALSE),"")</f>
        <v>4826910</v>
      </c>
      <c r="J6222" cm="1">
        <f t="array" ref="J6222">IFERROR(_xlfn.IFS(B6222=2015,H6222/$O$13,B6222=2016,H6222/$O$14,B6222=2017,H6222/$O$15,B6222=2018,H6222/$O$16,B6222=2019,H6222/$O$17,B6222=2020,H6222/$O$18,B6222=2021,H6222/$O$19,B6222=2022,H6222/$O$20),"")</f>
        <v>6.829189855669601E-5</v>
      </c>
      <c r="K6222" s="3" cm="1">
        <f t="array" ref="K6222">IFERROR(_xlfn.IFS(B6222=2015,J6222*$P$4,B6222=2016,J6222*$P$5,B6222=2017,J6222*$P$6,B6222=2018,J6222*$P$7,B6222=2019,J6222*$P$8,B6222=2020,J6222*$P$9,B6222=2021,J6222*$P$10,B6222=2022,J6222*$P$11),"")</f>
        <v>108685.3947657401</v>
      </c>
      <c r="L6222" s="3">
        <f t="shared" si="98"/>
        <v>195858.70476574008</v>
      </c>
    </row>
    <row r="6223" spans="1:12">
      <c r="A6223">
        <v>4826910</v>
      </c>
      <c r="B6223">
        <v>2016</v>
      </c>
      <c r="C6223" t="s">
        <v>4102</v>
      </c>
      <c r="D6223" t="s">
        <v>1959</v>
      </c>
      <c r="E6223" t="s">
        <v>1960</v>
      </c>
      <c r="F6223" t="s">
        <v>4101</v>
      </c>
      <c r="G6223" t="s">
        <v>1961</v>
      </c>
      <c r="H6223" s="5">
        <v>83133</v>
      </c>
      <c r="I6223">
        <f>IFERROR(VLOOKUP(G6223,'NCES Match'!$A$2:$B$1307,2,FALSE),"")</f>
        <v>4826910</v>
      </c>
      <c r="J6223" cm="1">
        <f t="array" ref="J6223">IFERROR(_xlfn.IFS(B6223=2015,H6223/$O$13,B6223=2016,H6223/$O$14,B6223=2017,H6223/$O$15,B6223=2018,H6223/$O$16,B6223=2019,H6223/$O$17,B6223=2020,H6223/$O$18,B6223=2021,H6223/$O$19,B6223=2022,H6223/$O$20),"")</f>
        <v>5.9512163732758683E-5</v>
      </c>
      <c r="K6223" s="3" cm="1">
        <f t="array" ref="K6223">IFERROR(_xlfn.IFS(B6223=2015,J6223*$P$4,B6223=2016,J6223*$P$5,B6223=2017,J6223*$P$6,B6223=2018,J6223*$P$7,B6223=2019,J6223*$P$8,B6223=2020,J6223*$P$9,B6223=2021,J6223*$P$10,B6223=2022,J6223*$P$11),"")</f>
        <v>99720.441186702767</v>
      </c>
      <c r="L6223" s="3">
        <f t="shared" si="98"/>
        <v>182853.44118670275</v>
      </c>
    </row>
    <row r="6224" spans="1:12">
      <c r="A6224">
        <v>4826910</v>
      </c>
      <c r="B6224">
        <v>2017</v>
      </c>
      <c r="D6224" t="s">
        <v>1959</v>
      </c>
      <c r="E6224" t="s">
        <v>1960</v>
      </c>
      <c r="F6224" t="s">
        <v>4101</v>
      </c>
      <c r="G6224" t="s">
        <v>1961</v>
      </c>
      <c r="H6224" s="5">
        <v>80600</v>
      </c>
      <c r="I6224">
        <f>IFERROR(VLOOKUP(G6224,'NCES Match'!$A$2:$B$1307,2,FALSE),"")</f>
        <v>4826910</v>
      </c>
      <c r="J6224" cm="1">
        <f t="array" ref="J6224">IFERROR(_xlfn.IFS(B6224=2015,H6224/$O$13,B6224=2016,H6224/$O$14,B6224=2017,H6224/$O$15,B6224=2018,H6224/$O$16,B6224=2019,H6224/$O$17,B6224=2020,H6224/$O$18,B6224=2021,H6224/$O$19,B6224=2022,H6224/$O$20),"")</f>
        <v>5.5568764589489514E-5</v>
      </c>
      <c r="K6224" s="3" cm="1">
        <f t="array" ref="K6224">IFERROR(_xlfn.IFS(B6224=2015,J6224*$P$4,B6224=2016,J6224*$P$5,B6224=2017,J6224*$P$6,B6224=2018,J6224*$P$7,B6224=2019,J6224*$P$8,B6224=2020,J6224*$P$9,B6224=2021,J6224*$P$10,B6224=2022,J6224*$P$11),"")</f>
        <v>94369.533435331294</v>
      </c>
      <c r="L6224" s="3">
        <f t="shared" si="98"/>
        <v>174969.53343533131</v>
      </c>
    </row>
    <row r="6225" spans="1:12">
      <c r="A6225">
        <v>4826910</v>
      </c>
      <c r="B6225">
        <v>2018</v>
      </c>
      <c r="D6225" t="s">
        <v>1959</v>
      </c>
      <c r="E6225" t="s">
        <v>1960</v>
      </c>
      <c r="F6225" t="s">
        <v>4101</v>
      </c>
      <c r="G6225" t="s">
        <v>1961</v>
      </c>
      <c r="H6225" s="5">
        <v>76759</v>
      </c>
      <c r="I6225">
        <f>IFERROR(VLOOKUP(G6225,'NCES Match'!$A$2:$B$1307,2,FALSE),"")</f>
        <v>4826910</v>
      </c>
      <c r="J6225" cm="1">
        <f t="array" ref="J6225">IFERROR(_xlfn.IFS(B6225=2015,H6225/$O$13,B6225=2016,H6225/$O$14,B6225=2017,H6225/$O$15,B6225=2018,H6225/$O$16,B6225=2019,H6225/$O$17,B6225=2020,H6225/$O$18,B6225=2021,H6225/$O$19,B6225=2022,H6225/$O$20),"")</f>
        <v>5.0089763611495204E-5</v>
      </c>
      <c r="K6225" s="3" cm="1">
        <f t="array" ref="K6225">IFERROR(_xlfn.IFS(B6225=2015,J6225*$P$4,B6225=2016,J6225*$P$5,B6225=2017,J6225*$P$6,B6225=2018,J6225*$P$7,B6225=2019,J6225*$P$8,B6225=2020,J6225*$P$9,B6225=2021,J6225*$P$10,B6225=2022,J6225*$P$11),"")</f>
        <v>85996.775831398234</v>
      </c>
      <c r="L6225" s="3">
        <f t="shared" si="98"/>
        <v>162755.77583139823</v>
      </c>
    </row>
    <row r="6226" spans="1:12">
      <c r="A6226">
        <v>4826910</v>
      </c>
      <c r="B6226">
        <v>2019</v>
      </c>
      <c r="D6226" t="s">
        <v>1959</v>
      </c>
      <c r="E6226" t="s">
        <v>1960</v>
      </c>
      <c r="F6226" t="s">
        <v>4101</v>
      </c>
      <c r="G6226" t="s">
        <v>1961</v>
      </c>
      <c r="H6226" s="5">
        <v>81700</v>
      </c>
      <c r="I6226">
        <f>IFERROR(VLOOKUP(G6226,'NCES Match'!$A$2:$B$1307,2,FALSE),"")</f>
        <v>4826910</v>
      </c>
      <c r="J6226" cm="1">
        <f t="array" ref="J6226">IFERROR(_xlfn.IFS(B6226=2015,H6226/$O$13,B6226=2016,H6226/$O$14,B6226=2017,H6226/$O$15,B6226=2018,H6226/$O$16,B6226=2019,H6226/$O$17,B6226=2020,H6226/$O$18,B6226=2021,H6226/$O$19,B6226=2022,H6226/$O$20),"")</f>
        <v>5.1730808176942077E-5</v>
      </c>
      <c r="K6226" s="3" cm="1">
        <f t="array" ref="K6226">IFERROR(_xlfn.IFS(B6226=2015,J6226*$P$4,B6226=2016,J6226*$P$5,B6226=2017,J6226*$P$6,B6226=2018,J6226*$P$7,B6226=2019,J6226*$P$8,B6226=2020,J6226*$P$9,B6226=2021,J6226*$P$10,B6226=2022,J6226*$P$11),"")</f>
        <v>89904.314928065185</v>
      </c>
      <c r="L6226" s="3">
        <f t="shared" si="98"/>
        <v>171604.31492806517</v>
      </c>
    </row>
    <row r="6227" spans="1:12">
      <c r="A6227">
        <v>4826910</v>
      </c>
      <c r="B6227">
        <v>2020</v>
      </c>
      <c r="D6227" t="s">
        <v>1959</v>
      </c>
      <c r="E6227" t="s">
        <v>1960</v>
      </c>
      <c r="F6227" t="s">
        <v>4230</v>
      </c>
      <c r="G6227" t="s">
        <v>1961</v>
      </c>
      <c r="H6227" s="5">
        <v>88215</v>
      </c>
      <c r="I6227">
        <f>IFERROR(VLOOKUP(G6227,'NCES Match'!$A$2:$B$1307,2,FALSE),"")</f>
        <v>4826910</v>
      </c>
      <c r="J6227" cm="1">
        <f t="array" ref="J6227">IFERROR(_xlfn.IFS(B6227=2015,H6227/$O$13,B6227=2016,H6227/$O$14,B6227=2017,H6227/$O$15,B6227=2018,H6227/$O$16,B6227=2019,H6227/$O$17,B6227=2020,H6227/$O$18,B6227=2021,H6227/$O$19,B6227=2022,H6227/$O$20),"")</f>
        <v>4.7804375644428681E-5</v>
      </c>
      <c r="K6227" s="3" cm="1">
        <f t="array" ref="K6227">IFERROR(_xlfn.IFS(B6227=2015,J6227*$P$4,B6227=2016,J6227*$P$5,B6227=2017,J6227*$P$6,B6227=2018,J6227*$P$7,B6227=2019,J6227*$P$8,B6227=2020,J6227*$P$9,B6227=2021,J6227*$P$10,B6227=2022,J6227*$P$11),"")</f>
        <v>100771.75842777309</v>
      </c>
      <c r="L6227" s="3">
        <f t="shared" si="98"/>
        <v>188986.75842777308</v>
      </c>
    </row>
    <row r="6228" spans="1:12">
      <c r="A6228">
        <v>4826910</v>
      </c>
      <c r="B6228">
        <v>2021</v>
      </c>
      <c r="D6228" t="s">
        <v>1959</v>
      </c>
      <c r="E6228" t="s">
        <v>1960</v>
      </c>
      <c r="F6228" t="s">
        <v>4230</v>
      </c>
      <c r="G6228" t="s">
        <v>1961</v>
      </c>
      <c r="H6228" s="5">
        <v>92936.02</v>
      </c>
      <c r="I6228">
        <f>IFERROR(VLOOKUP(G6228,'NCES Match'!$A$2:$B$1307,2,FALSE),"")</f>
        <v>4826910</v>
      </c>
      <c r="J6228" cm="1">
        <f t="array" ref="J6228">IFERROR(_xlfn.IFS(B6228=2015,H6228/$O$13,B6228=2016,H6228/$O$14,B6228=2017,H6228/$O$15,B6228=2018,H6228/$O$16,B6228=2019,H6228/$O$17,B6228=2020,H6228/$O$18,B6228=2021,H6228/$O$19,B6228=2022,H6228/$O$20),"")</f>
        <v>4.755006553925215E-5</v>
      </c>
      <c r="K6228" s="3" cm="1">
        <f t="array" ref="K6228">IFERROR(_xlfn.IFS(B6228=2015,J6228*$P$4,B6228=2016,J6228*$P$5,B6228=2017,J6228*$P$6,B6228=2018,J6228*$P$7,B6228=2019,J6228*$P$8,B6228=2020,J6228*$P$9,B6228=2021,J6228*$P$10,B6228=2022,J6228*$P$11),"")</f>
        <v>101783.44937241201</v>
      </c>
      <c r="L6228" s="3">
        <f t="shared" si="98"/>
        <v>194719.46937241202</v>
      </c>
    </row>
    <row r="6229" spans="1:12">
      <c r="A6229">
        <v>4826910</v>
      </c>
      <c r="B6229">
        <v>2022</v>
      </c>
      <c r="D6229" t="s">
        <v>1959</v>
      </c>
      <c r="E6229" t="s">
        <v>1960</v>
      </c>
      <c r="F6229" t="s">
        <v>4101</v>
      </c>
      <c r="G6229" t="s">
        <v>1961</v>
      </c>
      <c r="H6229" s="5">
        <v>104078.14</v>
      </c>
      <c r="I6229">
        <f>IFERROR(VLOOKUP(G6229,'NCES Match'!$A$2:$B$1307,2,FALSE),"")</f>
        <v>4826910</v>
      </c>
      <c r="J6229" cm="1">
        <f t="array" ref="J6229">IFERROR(_xlfn.IFS(B6229=2015,H6229/$O$13,B6229=2016,H6229/$O$14,B6229=2017,H6229/$O$15,B6229=2018,H6229/$O$16,B6229=2019,H6229/$O$17,B6229=2020,H6229/$O$18,B6229=2021,H6229/$O$19,B6229=2022,H6229/$O$20),"")</f>
        <v>4.5714308324574086E-5</v>
      </c>
      <c r="K6229" s="3" cm="1">
        <f t="array" ref="K6229">IFERROR(_xlfn.IFS(B6229=2015,J6229*$P$4,B6229=2016,J6229*$P$5,B6229=2017,J6229*$P$6,B6229=2018,J6229*$P$7,B6229=2019,J6229*$P$8,B6229=2020,J6229*$P$9,B6229=2021,J6229*$P$10,B6229=2022,J6229*$P$11),"")</f>
        <v>98444.986108014622</v>
      </c>
      <c r="L6229" s="3">
        <f t="shared" si="98"/>
        <v>202523.12610801461</v>
      </c>
    </row>
    <row r="6230" spans="1:12">
      <c r="A6230">
        <v>4826910</v>
      </c>
      <c r="B6230">
        <v>2023</v>
      </c>
      <c r="D6230" t="s">
        <v>1959</v>
      </c>
      <c r="E6230" t="s">
        <v>1960</v>
      </c>
      <c r="F6230" t="s">
        <v>4101</v>
      </c>
      <c r="G6230" t="s">
        <v>1961</v>
      </c>
      <c r="H6230" s="5">
        <v>132480.13</v>
      </c>
      <c r="I6230">
        <f>IFERROR(VLOOKUP(G6230,'NCES Match'!$A$2:$B$1307,2,FALSE),"")</f>
        <v>4826910</v>
      </c>
      <c r="J6230" t="str" cm="1">
        <f t="array" ref="J6230">IFERROR(_xlfn.IFS(B6230=2015,H6230/$O$13,B6230=2016,H6230/$O$14,B6230=2017,H6230/$O$15,B6230=2018,H6230/$O$16,B6230=2019,H6230/$O$17,B6230=2020,H6230/$O$18,B6230=2021,H6230/$O$19,B6230=2022,H6230/$O$20),"")</f>
        <v/>
      </c>
      <c r="K6230" s="3" t="str" cm="1">
        <f t="array" ref="K6230">IFERROR(_xlfn.IFS(B6230=2015,J6230*$P$4,B6230=2016,J6230*$P$5,B6230=2017,J6230*$P$6,B6230=2018,J6230*$P$7,B6230=2019,J6230*$P$8,B6230=2020,J6230*$P$9,B6230=2021,J6230*$P$10,B6230=2022,J6230*$P$11),"")</f>
        <v/>
      </c>
      <c r="L6230" s="3">
        <f t="shared" si="98"/>
        <v>132480.13</v>
      </c>
    </row>
    <row r="6231" spans="1:12">
      <c r="A6231">
        <v>4825470</v>
      </c>
      <c r="B6231">
        <v>2015</v>
      </c>
      <c r="C6231" t="s">
        <v>381</v>
      </c>
      <c r="D6231" t="s">
        <v>1839</v>
      </c>
      <c r="E6231" t="s">
        <v>1840</v>
      </c>
      <c r="G6231" t="s">
        <v>1841</v>
      </c>
      <c r="H6231" s="5">
        <v>49156.91</v>
      </c>
      <c r="I6231">
        <f>IFERROR(VLOOKUP(G6231,'NCES Match'!$A$2:$B$1307,2,FALSE),"")</f>
        <v>4825470</v>
      </c>
      <c r="J6231" cm="1">
        <f t="array" ref="J6231">IFERROR(_xlfn.IFS(B6231=2015,H6231/$O$13,B6231=2016,H6231/$O$14,B6231=2017,H6231/$O$15,B6231=2018,H6231/$O$16,B6231=2019,H6231/$O$17,B6231=2020,H6231/$O$18,B6231=2021,H6231/$O$19,B6231=2022,H6231/$O$20),"")</f>
        <v>3.8509707972321298E-5</v>
      </c>
      <c r="K6231" s="3" cm="1">
        <f t="array" ref="K6231">IFERROR(_xlfn.IFS(B6231=2015,J6231*$P$4,B6231=2016,J6231*$P$5,B6231=2017,J6231*$P$6,B6231=2018,J6231*$P$7,B6231=2019,J6231*$P$8,B6231=2020,J6231*$P$9,B6231=2021,J6231*$P$10,B6231=2022,J6231*$P$11),"")</f>
        <v>61287.545107716549</v>
      </c>
      <c r="L6231" s="3">
        <f t="shared" si="98"/>
        <v>110444.45510771655</v>
      </c>
    </row>
    <row r="6232" spans="1:12">
      <c r="A6232">
        <v>4825470</v>
      </c>
      <c r="B6232">
        <v>2016</v>
      </c>
      <c r="C6232" t="s">
        <v>4102</v>
      </c>
      <c r="D6232" t="s">
        <v>1839</v>
      </c>
      <c r="E6232" t="s">
        <v>1840</v>
      </c>
      <c r="F6232" t="s">
        <v>4101</v>
      </c>
      <c r="G6232" t="s">
        <v>1841</v>
      </c>
      <c r="H6232" s="5">
        <v>43857</v>
      </c>
      <c r="I6232">
        <f>IFERROR(VLOOKUP(G6232,'NCES Match'!$A$2:$B$1307,2,FALSE),"")</f>
        <v>4825470</v>
      </c>
      <c r="J6232" cm="1">
        <f t="array" ref="J6232">IFERROR(_xlfn.IFS(B6232=2015,H6232/$O$13,B6232=2016,H6232/$O$14,B6232=2017,H6232/$O$15,B6232=2018,H6232/$O$16,B6232=2019,H6232/$O$17,B6232=2020,H6232/$O$18,B6232=2021,H6232/$O$19,B6232=2022,H6232/$O$20),"")</f>
        <v>3.1395775021081851E-5</v>
      </c>
      <c r="K6232" s="3" cm="1">
        <f t="array" ref="K6232">IFERROR(_xlfn.IFS(B6232=2015,J6232*$P$4,B6232=2016,J6232*$P$5,B6232=2017,J6232*$P$6,B6232=2018,J6232*$P$7,B6232=2019,J6232*$P$8,B6232=2020,J6232*$P$9,B6232=2021,J6232*$P$10,B6232=2022,J6232*$P$11),"")</f>
        <v>52607.741680502608</v>
      </c>
      <c r="L6232" s="3">
        <f t="shared" si="98"/>
        <v>96464.741680502601</v>
      </c>
    </row>
    <row r="6233" spans="1:12">
      <c r="A6233">
        <v>4825470</v>
      </c>
      <c r="B6233">
        <v>2017</v>
      </c>
      <c r="D6233" t="s">
        <v>1839</v>
      </c>
      <c r="E6233" t="s">
        <v>1840</v>
      </c>
      <c r="F6233" t="s">
        <v>4101</v>
      </c>
      <c r="G6233" t="s">
        <v>1841</v>
      </c>
      <c r="H6233" s="5">
        <v>46235</v>
      </c>
      <c r="I6233">
        <f>IFERROR(VLOOKUP(G6233,'NCES Match'!$A$2:$B$1307,2,FALSE),"")</f>
        <v>4825470</v>
      </c>
      <c r="J6233" cm="1">
        <f t="array" ref="J6233">IFERROR(_xlfn.IFS(B6233=2015,H6233/$O$13,B6233=2016,H6233/$O$14,B6233=2017,H6233/$O$15,B6233=2018,H6233/$O$16,B6233=2019,H6233/$O$17,B6233=2020,H6233/$O$18,B6233=2021,H6233/$O$19,B6233=2022,H6233/$O$20),"")</f>
        <v>3.1876201374628382E-5</v>
      </c>
      <c r="K6233" s="3" cm="1">
        <f t="array" ref="K6233">IFERROR(_xlfn.IFS(B6233=2015,J6233*$P$4,B6233=2016,J6233*$P$5,B6233=2017,J6233*$P$6,B6233=2018,J6233*$P$7,B6233=2019,J6233*$P$8,B6233=2020,J6233*$P$9,B6233=2021,J6233*$P$10,B6233=2022,J6233*$P$11),"")</f>
        <v>54133.689558096055</v>
      </c>
      <c r="L6233" s="3">
        <f t="shared" si="98"/>
        <v>100368.68955809606</v>
      </c>
    </row>
    <row r="6234" spans="1:12">
      <c r="A6234">
        <v>4825470</v>
      </c>
      <c r="B6234">
        <v>2018</v>
      </c>
      <c r="D6234" t="s">
        <v>1839</v>
      </c>
      <c r="E6234" t="s">
        <v>1840</v>
      </c>
      <c r="F6234" t="s">
        <v>4101</v>
      </c>
      <c r="G6234" t="s">
        <v>1841</v>
      </c>
      <c r="H6234" s="5">
        <v>52959</v>
      </c>
      <c r="I6234">
        <f>IFERROR(VLOOKUP(G6234,'NCES Match'!$A$2:$B$1307,2,FALSE),"")</f>
        <v>4825470</v>
      </c>
      <c r="J6234" cm="1">
        <f t="array" ref="J6234">IFERROR(_xlfn.IFS(B6234=2015,H6234/$O$13,B6234=2016,H6234/$O$14,B6234=2017,H6234/$O$15,B6234=2018,H6234/$O$16,B6234=2019,H6234/$O$17,B6234=2020,H6234/$O$18,B6234=2021,H6234/$O$19,B6234=2022,H6234/$O$20),"")</f>
        <v>3.4558863339819099E-5</v>
      </c>
      <c r="K6234" s="3" cm="1">
        <f t="array" ref="K6234">IFERROR(_xlfn.IFS(B6234=2015,J6234*$P$4,B6234=2016,J6234*$P$5,B6234=2017,J6234*$P$6,B6234=2018,J6234*$P$7,B6234=2019,J6234*$P$8,B6234=2020,J6234*$P$9,B6234=2021,J6234*$P$10,B6234=2022,J6234*$P$11),"")</f>
        <v>59332.498485584991</v>
      </c>
      <c r="L6234" s="3">
        <f t="shared" si="98"/>
        <v>112291.49848558499</v>
      </c>
    </row>
    <row r="6235" spans="1:12">
      <c r="A6235">
        <v>4825470</v>
      </c>
      <c r="B6235">
        <v>2019</v>
      </c>
      <c r="D6235" t="s">
        <v>1839</v>
      </c>
      <c r="E6235" t="s">
        <v>1840</v>
      </c>
      <c r="F6235" t="s">
        <v>4101</v>
      </c>
      <c r="G6235" t="s">
        <v>1841</v>
      </c>
      <c r="H6235" s="5">
        <v>53055</v>
      </c>
      <c r="I6235">
        <f>IFERROR(VLOOKUP(G6235,'NCES Match'!$A$2:$B$1307,2,FALSE),"")</f>
        <v>4825470</v>
      </c>
      <c r="J6235" cm="1">
        <f t="array" ref="J6235">IFERROR(_xlfn.IFS(B6235=2015,H6235/$O$13,B6235=2016,H6235/$O$14,B6235=2017,H6235/$O$15,B6235=2018,H6235/$O$16,B6235=2019,H6235/$O$17,B6235=2020,H6235/$O$18,B6235=2021,H6235/$O$19,B6235=2022,H6235/$O$20),"")</f>
        <v>3.3593366313680074E-5</v>
      </c>
      <c r="K6235" s="3" cm="1">
        <f t="array" ref="K6235">IFERROR(_xlfn.IFS(B6235=2015,J6235*$P$4,B6235=2016,J6235*$P$5,B6235=2017,J6235*$P$6,B6235=2018,J6235*$P$7,B6235=2019,J6235*$P$8,B6235=2020,J6235*$P$9,B6235=2021,J6235*$P$10,B6235=2022,J6235*$P$11),"")</f>
        <v>58382.783702674402</v>
      </c>
      <c r="L6235" s="3">
        <f t="shared" si="98"/>
        <v>111437.78370267441</v>
      </c>
    </row>
    <row r="6236" spans="1:12">
      <c r="A6236">
        <v>4825470</v>
      </c>
      <c r="B6236">
        <v>2020</v>
      </c>
      <c r="D6236" t="s">
        <v>1839</v>
      </c>
      <c r="E6236" t="s">
        <v>1840</v>
      </c>
      <c r="F6236" t="s">
        <v>4230</v>
      </c>
      <c r="G6236" t="s">
        <v>1841</v>
      </c>
      <c r="H6236" s="5">
        <v>51372</v>
      </c>
      <c r="I6236">
        <f>IFERROR(VLOOKUP(G6236,'NCES Match'!$A$2:$B$1307,2,FALSE),"")</f>
        <v>4825470</v>
      </c>
      <c r="J6236" cm="1">
        <f t="array" ref="J6236">IFERROR(_xlfn.IFS(B6236=2015,H6236/$O$13,B6236=2016,H6236/$O$14,B6236=2017,H6236/$O$15,B6236=2018,H6236/$O$16,B6236=2019,H6236/$O$17,B6236=2020,H6236/$O$18,B6236=2021,H6236/$O$19,B6236=2022,H6236/$O$20),"")</f>
        <v>2.7838875311518339E-5</v>
      </c>
      <c r="K6236" s="3" cm="1">
        <f t="array" ref="K6236">IFERROR(_xlfn.IFS(B6236=2015,J6236*$P$4,B6236=2016,J6236*$P$5,B6236=2017,J6236*$P$6,B6236=2018,J6236*$P$7,B6236=2019,J6236*$P$8,B6236=2020,J6236*$P$9,B6236=2021,J6236*$P$10,B6236=2022,J6236*$P$11),"")</f>
        <v>58684.42752311466</v>
      </c>
      <c r="L6236" s="3">
        <f t="shared" si="98"/>
        <v>110056.42752311466</v>
      </c>
    </row>
    <row r="6237" spans="1:12">
      <c r="A6237">
        <v>4825470</v>
      </c>
      <c r="B6237">
        <v>2021</v>
      </c>
      <c r="D6237" t="s">
        <v>1839</v>
      </c>
      <c r="E6237" t="s">
        <v>1840</v>
      </c>
      <c r="F6237" t="s">
        <v>4230</v>
      </c>
      <c r="G6237" t="s">
        <v>1841</v>
      </c>
      <c r="H6237" s="5">
        <v>54431.17</v>
      </c>
      <c r="I6237">
        <f>IFERROR(VLOOKUP(G6237,'NCES Match'!$A$2:$B$1307,2,FALSE),"")</f>
        <v>4825470</v>
      </c>
      <c r="J6237" cm="1">
        <f t="array" ref="J6237">IFERROR(_xlfn.IFS(B6237=2015,H6237/$O$13,B6237=2016,H6237/$O$14,B6237=2017,H6237/$O$15,B6237=2018,H6237/$O$16,B6237=2019,H6237/$O$17,B6237=2020,H6237/$O$18,B6237=2021,H6237/$O$19,B6237=2022,H6237/$O$20),"")</f>
        <v>2.7849327966467417E-5</v>
      </c>
      <c r="K6237" s="3" cm="1">
        <f t="array" ref="K6237">IFERROR(_xlfn.IFS(B6237=2015,J6237*$P$4,B6237=2016,J6237*$P$5,B6237=2017,J6237*$P$6,B6237=2018,J6237*$P$7,B6237=2019,J6237*$P$8,B6237=2020,J6237*$P$9,B6237=2021,J6237*$P$10,B6237=2022,J6237*$P$11),"")</f>
        <v>59612.970686458822</v>
      </c>
      <c r="L6237" s="3">
        <f t="shared" si="98"/>
        <v>114044.14068645882</v>
      </c>
    </row>
    <row r="6238" spans="1:12">
      <c r="A6238">
        <v>4825470</v>
      </c>
      <c r="B6238">
        <v>2022</v>
      </c>
      <c r="D6238" t="s">
        <v>1839</v>
      </c>
      <c r="E6238" t="s">
        <v>1840</v>
      </c>
      <c r="F6238" t="s">
        <v>4101</v>
      </c>
      <c r="G6238" t="s">
        <v>1841</v>
      </c>
      <c r="H6238" s="5">
        <v>71900.75</v>
      </c>
      <c r="I6238">
        <f>IFERROR(VLOOKUP(G6238,'NCES Match'!$A$2:$B$1307,2,FALSE),"")</f>
        <v>4825470</v>
      </c>
      <c r="J6238" cm="1">
        <f t="array" ref="J6238">IFERROR(_xlfn.IFS(B6238=2015,H6238/$O$13,B6238=2016,H6238/$O$14,B6238=2017,H6238/$O$15,B6238=2018,H6238/$O$16,B6238=2019,H6238/$O$17,B6238=2020,H6238/$O$18,B6238=2021,H6238/$O$19,B6238=2022,H6238/$O$20),"")</f>
        <v>3.1581012634047076E-5</v>
      </c>
      <c r="K6238" s="3" cm="1">
        <f t="array" ref="K6238">IFERROR(_xlfn.IFS(B6238=2015,J6238*$P$4,B6238=2016,J6238*$P$5,B6238=2017,J6238*$P$6,B6238=2018,J6238*$P$7,B6238=2019,J6238*$P$8,B6238=2020,J6238*$P$9,B6238=2021,J6238*$P$10,B6238=2022,J6238*$P$11),"")</f>
        <v>68009.17401969168</v>
      </c>
      <c r="L6238" s="3">
        <f t="shared" si="98"/>
        <v>139909.92401969168</v>
      </c>
    </row>
    <row r="6239" spans="1:12">
      <c r="A6239">
        <v>4825470</v>
      </c>
      <c r="B6239">
        <v>2023</v>
      </c>
      <c r="D6239" t="s">
        <v>1839</v>
      </c>
      <c r="E6239" t="s">
        <v>1840</v>
      </c>
      <c r="F6239" t="s">
        <v>4101</v>
      </c>
      <c r="G6239" t="s">
        <v>1841</v>
      </c>
      <c r="H6239" s="5">
        <v>72956.75</v>
      </c>
      <c r="I6239">
        <f>IFERROR(VLOOKUP(G6239,'NCES Match'!$A$2:$B$1307,2,FALSE),"")</f>
        <v>4825470</v>
      </c>
      <c r="J6239" t="str" cm="1">
        <f t="array" ref="J6239">IFERROR(_xlfn.IFS(B6239=2015,H6239/$O$13,B6239=2016,H6239/$O$14,B6239=2017,H6239/$O$15,B6239=2018,H6239/$O$16,B6239=2019,H6239/$O$17,B6239=2020,H6239/$O$18,B6239=2021,H6239/$O$19,B6239=2022,H6239/$O$20),"")</f>
        <v/>
      </c>
      <c r="K6239" s="3" t="str" cm="1">
        <f t="array" ref="K6239">IFERROR(_xlfn.IFS(B6239=2015,J6239*$P$4,B6239=2016,J6239*$P$5,B6239=2017,J6239*$P$6,B6239=2018,J6239*$P$7,B6239=2019,J6239*$P$8,B6239=2020,J6239*$P$9,B6239=2021,J6239*$P$10,B6239=2022,J6239*$P$11),"")</f>
        <v/>
      </c>
      <c r="L6239" s="3">
        <f t="shared" si="98"/>
        <v>72956.75</v>
      </c>
    </row>
    <row r="6240" spans="1:12">
      <c r="A6240">
        <v>4810200</v>
      </c>
      <c r="B6240">
        <v>2015</v>
      </c>
      <c r="C6240" t="s">
        <v>381</v>
      </c>
      <c r="D6240" t="s">
        <v>594</v>
      </c>
      <c r="E6240" t="s">
        <v>595</v>
      </c>
      <c r="G6240" t="s">
        <v>596</v>
      </c>
      <c r="H6240" s="5">
        <v>759254.97</v>
      </c>
      <c r="I6240">
        <f>IFERROR(VLOOKUP(G6240,'NCES Match'!$A$2:$B$1307,2,FALSE),"")</f>
        <v>4810200</v>
      </c>
      <c r="J6240" cm="1">
        <f t="array" ref="J6240">IFERROR(_xlfn.IFS(B6240=2015,H6240/$O$13,B6240=2016,H6240/$O$14,B6240=2017,H6240/$O$15,B6240=2018,H6240/$O$16,B6240=2019,H6240/$O$17,B6240=2020,H6240/$O$18,B6240=2021,H6240/$O$19,B6240=2022,H6240/$O$20),"")</f>
        <v>5.9480319595421203E-4</v>
      </c>
      <c r="K6240" s="3" cm="1">
        <f t="array" ref="K6240">IFERROR(_xlfn.IFS(B6240=2015,J6240*$P$4,B6240=2016,J6240*$P$5,B6240=2017,J6240*$P$6,B6240=2018,J6240*$P$7,B6240=2019,J6240*$P$8,B6240=2020,J6240*$P$9,B6240=2021,J6240*$P$10,B6240=2022,J6240*$P$11),"")</f>
        <v>946619.16752157465</v>
      </c>
      <c r="L6240" s="3">
        <f t="shared" si="98"/>
        <v>1705874.1375215747</v>
      </c>
    </row>
    <row r="6241" spans="1:12">
      <c r="A6241">
        <v>4810200</v>
      </c>
      <c r="B6241">
        <v>2016</v>
      </c>
      <c r="C6241" t="s">
        <v>4102</v>
      </c>
      <c r="D6241" t="s">
        <v>594</v>
      </c>
      <c r="E6241" t="s">
        <v>595</v>
      </c>
      <c r="F6241" t="s">
        <v>4101</v>
      </c>
      <c r="G6241" t="s">
        <v>596</v>
      </c>
      <c r="H6241" s="5">
        <v>720841</v>
      </c>
      <c r="I6241">
        <f>IFERROR(VLOOKUP(G6241,'NCES Match'!$A$2:$B$1307,2,FALSE),"")</f>
        <v>4810200</v>
      </c>
      <c r="J6241" cm="1">
        <f t="array" ref="J6241">IFERROR(_xlfn.IFS(B6241=2015,H6241/$O$13,B6241=2016,H6241/$O$14,B6241=2017,H6241/$O$15,B6241=2018,H6241/$O$16,B6241=2019,H6241/$O$17,B6241=2020,H6241/$O$18,B6241=2021,H6241/$O$19,B6241=2022,H6241/$O$20),"")</f>
        <v>5.1602621843654744E-4</v>
      </c>
      <c r="K6241" s="3" cm="1">
        <f t="array" ref="K6241">IFERROR(_xlfn.IFS(B6241=2015,J6241*$P$4,B6241=2016,J6241*$P$5,B6241=2017,J6241*$P$6,B6241=2018,J6241*$P$7,B6241=2019,J6241*$P$8,B6241=2020,J6241*$P$9,B6241=2021,J6241*$P$10,B6241=2022,J6241*$P$11),"")</f>
        <v>864669.65639955259</v>
      </c>
      <c r="L6241" s="3">
        <f t="shared" si="98"/>
        <v>1585510.6563995527</v>
      </c>
    </row>
    <row r="6242" spans="1:12">
      <c r="A6242">
        <v>4810200</v>
      </c>
      <c r="B6242">
        <v>2017</v>
      </c>
      <c r="D6242" t="s">
        <v>594</v>
      </c>
      <c r="E6242" t="s">
        <v>595</v>
      </c>
      <c r="F6242" t="s">
        <v>4101</v>
      </c>
      <c r="G6242" t="s">
        <v>596</v>
      </c>
      <c r="H6242" s="5">
        <v>684552</v>
      </c>
      <c r="I6242">
        <f>IFERROR(VLOOKUP(G6242,'NCES Match'!$A$2:$B$1307,2,FALSE),"")</f>
        <v>4810200</v>
      </c>
      <c r="J6242" cm="1">
        <f t="array" ref="J6242">IFERROR(_xlfn.IFS(B6242=2015,H6242/$O$13,B6242=2016,H6242/$O$14,B6242=2017,H6242/$O$15,B6242=2018,H6242/$O$16,B6242=2019,H6242/$O$17,B6242=2020,H6242/$O$18,B6242=2021,H6242/$O$19,B6242=2022,H6242/$O$20),"")</f>
        <v>4.7195668656655371E-4</v>
      </c>
      <c r="K6242" s="3" cm="1">
        <f t="array" ref="K6242">IFERROR(_xlfn.IFS(B6242=2015,J6242*$P$4,B6242=2016,J6242*$P$5,B6242=2017,J6242*$P$6,B6242=2018,J6242*$P$7,B6242=2019,J6242*$P$8,B6242=2020,J6242*$P$9,B6242=2021,J6242*$P$10,B6242=2022,J6242*$P$11),"")</f>
        <v>801499.41503998649</v>
      </c>
      <c r="L6242" s="3">
        <f t="shared" si="98"/>
        <v>1486051.4150399864</v>
      </c>
    </row>
    <row r="6243" spans="1:12">
      <c r="A6243">
        <v>4810200</v>
      </c>
      <c r="B6243">
        <v>2018</v>
      </c>
      <c r="D6243" t="s">
        <v>594</v>
      </c>
      <c r="E6243" t="s">
        <v>595</v>
      </c>
      <c r="F6243" t="s">
        <v>4101</v>
      </c>
      <c r="G6243" t="s">
        <v>596</v>
      </c>
      <c r="H6243" s="5">
        <v>628003</v>
      </c>
      <c r="I6243">
        <f>IFERROR(VLOOKUP(G6243,'NCES Match'!$A$2:$B$1307,2,FALSE),"")</f>
        <v>4810200</v>
      </c>
      <c r="J6243" cm="1">
        <f t="array" ref="J6243">IFERROR(_xlfn.IFS(B6243=2015,H6243/$O$13,B6243=2016,H6243/$O$14,B6243=2017,H6243/$O$15,B6243=2018,H6243/$O$16,B6243=2019,H6243/$O$17,B6243=2020,H6243/$O$18,B6243=2021,H6243/$O$19,B6243=2022,H6243/$O$20),"")</f>
        <v>4.0980890602157168E-4</v>
      </c>
      <c r="K6243" s="3" cm="1">
        <f t="array" ref="K6243">IFERROR(_xlfn.IFS(B6243=2015,J6243*$P$4,B6243=2016,J6243*$P$5,B6243=2017,J6243*$P$6,B6243=2018,J6243*$P$7,B6243=2019,J6243*$P$8,B6243=2020,J6243*$P$9,B6243=2021,J6243*$P$10,B6243=2022,J6243*$P$11),"")</f>
        <v>703581.77168078767</v>
      </c>
      <c r="L6243" s="3">
        <f t="shared" si="98"/>
        <v>1331584.7716807877</v>
      </c>
    </row>
    <row r="6244" spans="1:12">
      <c r="A6244">
        <v>4810200</v>
      </c>
      <c r="B6244">
        <v>2019</v>
      </c>
      <c r="D6244" t="s">
        <v>594</v>
      </c>
      <c r="E6244" t="s">
        <v>595</v>
      </c>
      <c r="F6244" t="s">
        <v>4101</v>
      </c>
      <c r="G6244" t="s">
        <v>596</v>
      </c>
      <c r="H6244" s="5">
        <v>687881</v>
      </c>
      <c r="I6244">
        <f>IFERROR(VLOOKUP(G6244,'NCES Match'!$A$2:$B$1307,2,FALSE),"")</f>
        <v>4810200</v>
      </c>
      <c r="J6244" cm="1">
        <f t="array" ref="J6244">IFERROR(_xlfn.IFS(B6244=2015,H6244/$O$13,B6244=2016,H6244/$O$14,B6244=2017,H6244/$O$15,B6244=2018,H6244/$O$16,B6244=2019,H6244/$O$17,B6244=2020,H6244/$O$18,B6244=2021,H6244/$O$19,B6244=2022,H6244/$O$20),"")</f>
        <v>4.3555250990897298E-4</v>
      </c>
      <c r="K6244" s="3" cm="1">
        <f t="array" ref="K6244">IFERROR(_xlfn.IFS(B6244=2015,J6244*$P$4,B6244=2016,J6244*$P$5,B6244=2017,J6244*$P$6,B6244=2018,J6244*$P$7,B6244=2019,J6244*$P$8,B6244=2020,J6244*$P$9,B6244=2021,J6244*$P$10,B6244=2022,J6244*$P$11),"")</f>
        <v>756958.01783393393</v>
      </c>
      <c r="L6244" s="3">
        <f t="shared" si="98"/>
        <v>1444839.0178339339</v>
      </c>
    </row>
    <row r="6245" spans="1:12">
      <c r="A6245">
        <v>4810200</v>
      </c>
      <c r="B6245">
        <v>2020</v>
      </c>
      <c r="D6245" t="s">
        <v>594</v>
      </c>
      <c r="E6245" t="s">
        <v>595</v>
      </c>
      <c r="F6245" t="s">
        <v>4230</v>
      </c>
      <c r="G6245" t="s">
        <v>596</v>
      </c>
      <c r="H6245" s="5">
        <v>759205</v>
      </c>
      <c r="I6245">
        <f>IFERROR(VLOOKUP(G6245,'NCES Match'!$A$2:$B$1307,2,FALSE),"")</f>
        <v>4810200</v>
      </c>
      <c r="J6245" cm="1">
        <f t="array" ref="J6245">IFERROR(_xlfn.IFS(B6245=2015,H6245/$O$13,B6245=2016,H6245/$O$14,B6245=2017,H6245/$O$15,B6245=2018,H6245/$O$16,B6245=2019,H6245/$O$17,B6245=2020,H6245/$O$18,B6245=2021,H6245/$O$19,B6245=2022,H6245/$O$20),"")</f>
        <v>4.114189311469532E-4</v>
      </c>
      <c r="K6245" s="3" cm="1">
        <f t="array" ref="K6245">IFERROR(_xlfn.IFS(B6245=2015,J6245*$P$4,B6245=2016,J6245*$P$5,B6245=2017,J6245*$P$6,B6245=2018,J6245*$P$7,B6245=2019,J6245*$P$8,B6245=2020,J6245*$P$9,B6245=2021,J6245*$P$10,B6245=2022,J6245*$P$11),"")</f>
        <v>867272.26500206848</v>
      </c>
      <c r="L6245" s="3">
        <f t="shared" si="98"/>
        <v>1626477.2650020686</v>
      </c>
    </row>
    <row r="6246" spans="1:12">
      <c r="A6246">
        <v>4810200</v>
      </c>
      <c r="B6246">
        <v>2021</v>
      </c>
      <c r="D6246" t="s">
        <v>594</v>
      </c>
      <c r="E6246" t="s">
        <v>595</v>
      </c>
      <c r="F6246" t="s">
        <v>4230</v>
      </c>
      <c r="G6246" t="s">
        <v>596</v>
      </c>
      <c r="H6246" s="5">
        <v>814081.65</v>
      </c>
      <c r="I6246">
        <f>IFERROR(VLOOKUP(G6246,'NCES Match'!$A$2:$B$1307,2,FALSE),"")</f>
        <v>4810200</v>
      </c>
      <c r="J6246" cm="1">
        <f t="array" ref="J6246">IFERROR(_xlfn.IFS(B6246=2015,H6246/$O$13,B6246=2016,H6246/$O$14,B6246=2017,H6246/$O$15,B6246=2018,H6246/$O$16,B6246=2019,H6246/$O$17,B6246=2020,H6246/$O$18,B6246=2021,H6246/$O$19,B6246=2022,H6246/$O$20),"")</f>
        <v>4.1651919042587067E-4</v>
      </c>
      <c r="K6246" s="3" cm="1">
        <f t="array" ref="K6246">IFERROR(_xlfn.IFS(B6246=2015,J6246*$P$4,B6246=2016,J6246*$P$5,B6246=2017,J6246*$P$6,B6246=2018,J6246*$P$7,B6246=2019,J6246*$P$8,B6246=2020,J6246*$P$9,B6246=2021,J6246*$P$10,B6246=2022,J6246*$P$11),"")</f>
        <v>891581.52466379153</v>
      </c>
      <c r="L6246" s="3">
        <f t="shared" si="98"/>
        <v>1705663.1746637914</v>
      </c>
    </row>
    <row r="6247" spans="1:12">
      <c r="A6247">
        <v>4810200</v>
      </c>
      <c r="B6247">
        <v>2022</v>
      </c>
      <c r="D6247" t="s">
        <v>594</v>
      </c>
      <c r="E6247" t="s">
        <v>595</v>
      </c>
      <c r="F6247" t="s">
        <v>4101</v>
      </c>
      <c r="G6247" t="s">
        <v>596</v>
      </c>
      <c r="H6247" s="5">
        <v>895165.25</v>
      </c>
      <c r="I6247">
        <f>IFERROR(VLOOKUP(G6247,'NCES Match'!$A$2:$B$1307,2,FALSE),"")</f>
        <v>4810200</v>
      </c>
      <c r="J6247" cm="1">
        <f t="array" ref="J6247">IFERROR(_xlfn.IFS(B6247=2015,H6247/$O$13,B6247=2016,H6247/$O$14,B6247=2017,H6247/$O$15,B6247=2018,H6247/$O$16,B6247=2019,H6247/$O$17,B6247=2020,H6247/$O$18,B6247=2021,H6247/$O$19,B6247=2022,H6247/$O$20),"")</f>
        <v>3.9318400809184754E-4</v>
      </c>
      <c r="K6247" s="3" cm="1">
        <f t="array" ref="K6247">IFERROR(_xlfn.IFS(B6247=2015,J6247*$P$4,B6247=2016,J6247*$P$5,B6247=2017,J6247*$P$6,B6247=2018,J6247*$P$7,B6247=2019,J6247*$P$8,B6247=2020,J6247*$P$9,B6247=2021,J6247*$P$10,B6247=2022,J6247*$P$11),"")</f>
        <v>846715.07965676021</v>
      </c>
      <c r="L6247" s="3">
        <f t="shared" si="98"/>
        <v>1741880.3296567602</v>
      </c>
    </row>
    <row r="6248" spans="1:12">
      <c r="A6248">
        <v>4810200</v>
      </c>
      <c r="B6248">
        <v>2023</v>
      </c>
      <c r="D6248" t="s">
        <v>594</v>
      </c>
      <c r="E6248" t="s">
        <v>595</v>
      </c>
      <c r="F6248" t="s">
        <v>4101</v>
      </c>
      <c r="G6248" t="s">
        <v>596</v>
      </c>
      <c r="H6248" s="5">
        <v>999610.89</v>
      </c>
      <c r="I6248">
        <f>IFERROR(VLOOKUP(G6248,'NCES Match'!$A$2:$B$1307,2,FALSE),"")</f>
        <v>4810200</v>
      </c>
      <c r="J6248" t="str" cm="1">
        <f t="array" ref="J6248">IFERROR(_xlfn.IFS(B6248=2015,H6248/$O$13,B6248=2016,H6248/$O$14,B6248=2017,H6248/$O$15,B6248=2018,H6248/$O$16,B6248=2019,H6248/$O$17,B6248=2020,H6248/$O$18,B6248=2021,H6248/$O$19,B6248=2022,H6248/$O$20),"")</f>
        <v/>
      </c>
      <c r="K6248" s="3" t="str" cm="1">
        <f t="array" ref="K6248">IFERROR(_xlfn.IFS(B6248=2015,J6248*$P$4,B6248=2016,J6248*$P$5,B6248=2017,J6248*$P$6,B6248=2018,J6248*$P$7,B6248=2019,J6248*$P$8,B6248=2020,J6248*$P$9,B6248=2021,J6248*$P$10,B6248=2022,J6248*$P$11),"")</f>
        <v/>
      </c>
      <c r="L6248" s="3">
        <f t="shared" si="98"/>
        <v>999610.89</v>
      </c>
    </row>
    <row r="6249" spans="1:12">
      <c r="A6249">
        <v>4814490</v>
      </c>
      <c r="B6249">
        <v>2015</v>
      </c>
      <c r="C6249" t="s">
        <v>381</v>
      </c>
      <c r="D6249" t="s">
        <v>934</v>
      </c>
      <c r="E6249" t="s">
        <v>935</v>
      </c>
      <c r="G6249" t="s">
        <v>936</v>
      </c>
      <c r="H6249" s="5">
        <v>149857.19</v>
      </c>
      <c r="I6249">
        <f>IFERROR(VLOOKUP(G6249,'NCES Match'!$A$2:$B$1307,2,FALSE),"")</f>
        <v>4814490</v>
      </c>
      <c r="J6249" cm="1">
        <f t="array" ref="J6249">IFERROR(_xlfn.IFS(B6249=2015,H6249/$O$13,B6249=2016,H6249/$O$14,B6249=2017,H6249/$O$15,B6249=2018,H6249/$O$16,B6249=2019,H6249/$O$17,B6249=2020,H6249/$O$18,B6249=2021,H6249/$O$19,B6249=2022,H6249/$O$20),"")</f>
        <v>1.1739868564669071E-4</v>
      </c>
      <c r="K6249" s="3" cm="1">
        <f t="array" ref="K6249">IFERROR(_xlfn.IFS(B6249=2015,J6249*$P$4,B6249=2016,J6249*$P$5,B6249=2017,J6249*$P$6,B6249=2018,J6249*$P$7,B6249=2019,J6249*$P$8,B6249=2020,J6249*$P$9,B6249=2021,J6249*$P$10,B6249=2022,J6249*$P$11),"")</f>
        <v>186838.01101087616</v>
      </c>
      <c r="L6249" s="3">
        <f t="shared" si="98"/>
        <v>336695.20101087616</v>
      </c>
    </row>
    <row r="6250" spans="1:12">
      <c r="A6250">
        <v>4814490</v>
      </c>
      <c r="B6250">
        <v>2016</v>
      </c>
      <c r="C6250" t="s">
        <v>4102</v>
      </c>
      <c r="D6250" t="s">
        <v>934</v>
      </c>
      <c r="E6250" t="s">
        <v>935</v>
      </c>
      <c r="F6250" t="s">
        <v>4101</v>
      </c>
      <c r="G6250" t="s">
        <v>936</v>
      </c>
      <c r="H6250" s="5">
        <v>140631</v>
      </c>
      <c r="I6250">
        <f>IFERROR(VLOOKUP(G6250,'NCES Match'!$A$2:$B$1307,2,FALSE),"")</f>
        <v>4814490</v>
      </c>
      <c r="J6250" cm="1">
        <f t="array" ref="J6250">IFERROR(_xlfn.IFS(B6250=2015,H6250/$O$13,B6250=2016,H6250/$O$14,B6250=2017,H6250/$O$15,B6250=2018,H6250/$O$16,B6250=2019,H6250/$O$17,B6250=2020,H6250/$O$18,B6250=2021,H6250/$O$19,B6250=2022,H6250/$O$20),"")</f>
        <v>1.0067307925735371E-4</v>
      </c>
      <c r="K6250" s="3" cm="1">
        <f t="array" ref="K6250">IFERROR(_xlfn.IFS(B6250=2015,J6250*$P$4,B6250=2016,J6250*$P$5,B6250=2017,J6250*$P$6,B6250=2018,J6250*$P$7,B6250=2019,J6250*$P$8,B6250=2020,J6250*$P$9,B6250=2021,J6250*$P$10,B6250=2022,J6250*$P$11),"")</f>
        <v>168690.9574360025</v>
      </c>
      <c r="L6250" s="3">
        <f t="shared" si="98"/>
        <v>309321.9574360025</v>
      </c>
    </row>
    <row r="6251" spans="1:12">
      <c r="A6251">
        <v>4814490</v>
      </c>
      <c r="B6251">
        <v>2017</v>
      </c>
      <c r="D6251" t="s">
        <v>934</v>
      </c>
      <c r="E6251" t="s">
        <v>935</v>
      </c>
      <c r="F6251" t="s">
        <v>4101</v>
      </c>
      <c r="G6251" t="s">
        <v>936</v>
      </c>
      <c r="H6251" s="5">
        <v>173321</v>
      </c>
      <c r="I6251">
        <f>IFERROR(VLOOKUP(G6251,'NCES Match'!$A$2:$B$1307,2,FALSE),"")</f>
        <v>4814490</v>
      </c>
      <c r="J6251" cm="1">
        <f t="array" ref="J6251">IFERROR(_xlfn.IFS(B6251=2015,H6251/$O$13,B6251=2016,H6251/$O$14,B6251=2017,H6251/$O$15,B6251=2018,H6251/$O$16,B6251=2019,H6251/$O$17,B6251=2020,H6251/$O$18,B6251=2021,H6251/$O$19,B6251=2022,H6251/$O$20),"")</f>
        <v>1.1949421646916764E-4</v>
      </c>
      <c r="K6251" s="3" cm="1">
        <f t="array" ref="K6251">IFERROR(_xlfn.IFS(B6251=2015,J6251*$P$4,B6251=2016,J6251*$P$5,B6251=2017,J6251*$P$6,B6251=2018,J6251*$P$7,B6251=2019,J6251*$P$8,B6251=2020,J6251*$P$9,B6251=2021,J6251*$P$10,B6251=2022,J6251*$P$11),"")</f>
        <v>202930.79286036047</v>
      </c>
      <c r="L6251" s="3">
        <f t="shared" si="98"/>
        <v>376251.79286036047</v>
      </c>
    </row>
    <row r="6252" spans="1:12">
      <c r="A6252">
        <v>4814490</v>
      </c>
      <c r="B6252">
        <v>2018</v>
      </c>
      <c r="D6252" t="s">
        <v>934</v>
      </c>
      <c r="E6252" t="s">
        <v>935</v>
      </c>
      <c r="F6252" t="s">
        <v>4101</v>
      </c>
      <c r="G6252" t="s">
        <v>936</v>
      </c>
      <c r="H6252" s="5">
        <v>192163</v>
      </c>
      <c r="I6252">
        <f>IFERROR(VLOOKUP(G6252,'NCES Match'!$A$2:$B$1307,2,FALSE),"")</f>
        <v>4814490</v>
      </c>
      <c r="J6252" cm="1">
        <f t="array" ref="J6252">IFERROR(_xlfn.IFS(B6252=2015,H6252/$O$13,B6252=2016,H6252/$O$14,B6252=2017,H6252/$O$15,B6252=2018,H6252/$O$16,B6252=2019,H6252/$O$17,B6252=2020,H6252/$O$18,B6252=2021,H6252/$O$19,B6252=2022,H6252/$O$20),"")</f>
        <v>1.2539766339941574E-4</v>
      </c>
      <c r="K6252" s="3" cm="1">
        <f t="array" ref="K6252">IFERROR(_xlfn.IFS(B6252=2015,J6252*$P$4,B6252=2016,J6252*$P$5,B6252=2017,J6252*$P$6,B6252=2018,J6252*$P$7,B6252=2019,J6252*$P$8,B6252=2020,J6252*$P$9,B6252=2021,J6252*$P$10,B6252=2022,J6252*$P$11),"")</f>
        <v>215289.39191611379</v>
      </c>
      <c r="L6252" s="3">
        <f t="shared" si="98"/>
        <v>407452.39191611379</v>
      </c>
    </row>
    <row r="6253" spans="1:12">
      <c r="A6253">
        <v>4814490</v>
      </c>
      <c r="B6253">
        <v>2019</v>
      </c>
      <c r="D6253" t="s">
        <v>934</v>
      </c>
      <c r="E6253" t="s">
        <v>935</v>
      </c>
      <c r="F6253" t="s">
        <v>4101</v>
      </c>
      <c r="G6253" t="s">
        <v>936</v>
      </c>
      <c r="H6253" s="5">
        <v>224374</v>
      </c>
      <c r="I6253">
        <f>IFERROR(VLOOKUP(G6253,'NCES Match'!$A$2:$B$1307,2,FALSE),"")</f>
        <v>4814490</v>
      </c>
      <c r="J6253" cm="1">
        <f t="array" ref="J6253">IFERROR(_xlfn.IFS(B6253=2015,H6253/$O$13,B6253=2016,H6253/$O$14,B6253=2017,H6253/$O$15,B6253=2018,H6253/$O$16,B6253=2019,H6253/$O$17,B6253=2020,H6253/$O$18,B6253=2021,H6253/$O$19,B6253=2022,H6253/$O$20),"")</f>
        <v>1.420691352985704E-4</v>
      </c>
      <c r="K6253" s="3" cm="1">
        <f t="array" ref="K6253">IFERROR(_xlfn.IFS(B6253=2015,J6253*$P$4,B6253=2016,J6253*$P$5,B6253=2017,J6253*$P$6,B6253=2018,J6253*$P$7,B6253=2019,J6253*$P$8,B6253=2020,J6253*$P$9,B6253=2021,J6253*$P$10,B6253=2022,J6253*$P$11),"")</f>
        <v>246905.63962876008</v>
      </c>
      <c r="L6253" s="3">
        <f t="shared" si="98"/>
        <v>471279.63962876005</v>
      </c>
    </row>
    <row r="6254" spans="1:12">
      <c r="A6254">
        <v>4814490</v>
      </c>
      <c r="B6254">
        <v>2020</v>
      </c>
      <c r="D6254" t="s">
        <v>934</v>
      </c>
      <c r="E6254" t="s">
        <v>935</v>
      </c>
      <c r="F6254" t="s">
        <v>4230</v>
      </c>
      <c r="G6254" t="s">
        <v>936</v>
      </c>
      <c r="H6254" s="5">
        <v>264357</v>
      </c>
      <c r="I6254">
        <f>IFERROR(VLOOKUP(G6254,'NCES Match'!$A$2:$B$1307,2,FALSE),"")</f>
        <v>4814490</v>
      </c>
      <c r="J6254" cm="1">
        <f t="array" ref="J6254">IFERROR(_xlfn.IFS(B6254=2015,H6254/$O$13,B6254=2016,H6254/$O$14,B6254=2017,H6254/$O$15,B6254=2018,H6254/$O$16,B6254=2019,H6254/$O$17,B6254=2020,H6254/$O$18,B6254=2021,H6254/$O$19,B6254=2022,H6254/$O$20),"")</f>
        <v>1.4325705755522568E-4</v>
      </c>
      <c r="K6254" s="3" cm="1">
        <f t="array" ref="K6254">IFERROR(_xlfn.IFS(B6254=2015,J6254*$P$4,B6254=2016,J6254*$P$5,B6254=2017,J6254*$P$6,B6254=2018,J6254*$P$7,B6254=2019,J6254*$P$8,B6254=2020,J6254*$P$9,B6254=2021,J6254*$P$10,B6254=2022,J6254*$P$11),"")</f>
        <v>301986.28059503273</v>
      </c>
      <c r="L6254" s="3">
        <f t="shared" si="98"/>
        <v>566343.28059503273</v>
      </c>
    </row>
    <row r="6255" spans="1:12">
      <c r="A6255">
        <v>4814490</v>
      </c>
      <c r="B6255">
        <v>2021</v>
      </c>
      <c r="D6255" t="s">
        <v>934</v>
      </c>
      <c r="E6255" t="s">
        <v>935</v>
      </c>
      <c r="F6255" t="s">
        <v>4230</v>
      </c>
      <c r="G6255" t="s">
        <v>936</v>
      </c>
      <c r="H6255" s="5">
        <v>229986.28</v>
      </c>
      <c r="I6255">
        <f>IFERROR(VLOOKUP(G6255,'NCES Match'!$A$2:$B$1307,2,FALSE),"")</f>
        <v>4814490</v>
      </c>
      <c r="J6255" cm="1">
        <f t="array" ref="J6255">IFERROR(_xlfn.IFS(B6255=2015,H6255/$O$13,B6255=2016,H6255/$O$14,B6255=2017,H6255/$O$15,B6255=2018,H6255/$O$16,B6255=2019,H6255/$O$17,B6255=2020,H6255/$O$18,B6255=2021,H6255/$O$19,B6255=2022,H6255/$O$20),"")</f>
        <v>1.1767087386708399E-4</v>
      </c>
      <c r="K6255" s="3" cm="1">
        <f t="array" ref="K6255">IFERROR(_xlfn.IFS(B6255=2015,J6255*$P$4,B6255=2016,J6255*$P$5,B6255=2017,J6255*$P$6,B6255=2018,J6255*$P$7,B6255=2019,J6255*$P$8,B6255=2020,J6255*$P$9,B6255=2021,J6255*$P$10,B6255=2022,J6255*$P$11),"")</f>
        <v>251880.77654637428</v>
      </c>
      <c r="L6255" s="3">
        <f t="shared" si="98"/>
        <v>481867.05654637428</v>
      </c>
    </row>
    <row r="6256" spans="1:12">
      <c r="A6256">
        <v>4814490</v>
      </c>
      <c r="B6256">
        <v>2022</v>
      </c>
      <c r="D6256" t="s">
        <v>934</v>
      </c>
      <c r="E6256" t="s">
        <v>935</v>
      </c>
      <c r="F6256" t="s">
        <v>4101</v>
      </c>
      <c r="G6256" t="s">
        <v>936</v>
      </c>
      <c r="H6256" s="5">
        <v>278542.51</v>
      </c>
      <c r="I6256">
        <f>IFERROR(VLOOKUP(G6256,'NCES Match'!$A$2:$B$1307,2,FALSE),"")</f>
        <v>4814490</v>
      </c>
      <c r="J6256" cm="1">
        <f t="array" ref="J6256">IFERROR(_xlfn.IFS(B6256=2015,H6256/$O$13,B6256=2016,H6256/$O$14,B6256=2017,H6256/$O$15,B6256=2018,H6256/$O$16,B6256=2019,H6256/$O$17,B6256=2020,H6256/$O$18,B6256=2021,H6256/$O$19,B6256=2022,H6256/$O$20),"")</f>
        <v>1.2234440569019355E-4</v>
      </c>
      <c r="K6256" s="3" cm="1">
        <f t="array" ref="K6256">IFERROR(_xlfn.IFS(B6256=2015,J6256*$P$4,B6256=2016,J6256*$P$5,B6256=2017,J6256*$P$6,B6256=2018,J6256*$P$7,B6256=2019,J6256*$P$8,B6256=2020,J6256*$P$9,B6256=2021,J6256*$P$10,B6256=2022,J6256*$P$11),"")</f>
        <v>263466.5985330015</v>
      </c>
      <c r="L6256" s="3">
        <f t="shared" si="98"/>
        <v>542009.1085330015</v>
      </c>
    </row>
    <row r="6257" spans="1:12">
      <c r="A6257">
        <v>4814490</v>
      </c>
      <c r="B6257">
        <v>2023</v>
      </c>
      <c r="D6257" t="s">
        <v>934</v>
      </c>
      <c r="E6257" t="s">
        <v>935</v>
      </c>
      <c r="F6257" t="s">
        <v>4101</v>
      </c>
      <c r="G6257" t="s">
        <v>936</v>
      </c>
      <c r="H6257" s="5">
        <v>338350.96</v>
      </c>
      <c r="I6257">
        <f>IFERROR(VLOOKUP(G6257,'NCES Match'!$A$2:$B$1307,2,FALSE),"")</f>
        <v>4814490</v>
      </c>
      <c r="J6257" t="str" cm="1">
        <f t="array" ref="J6257">IFERROR(_xlfn.IFS(B6257=2015,H6257/$O$13,B6257=2016,H6257/$O$14,B6257=2017,H6257/$O$15,B6257=2018,H6257/$O$16,B6257=2019,H6257/$O$17,B6257=2020,H6257/$O$18,B6257=2021,H6257/$O$19,B6257=2022,H6257/$O$20),"")</f>
        <v/>
      </c>
      <c r="K6257" s="3" t="str" cm="1">
        <f t="array" ref="K6257">IFERROR(_xlfn.IFS(B6257=2015,J6257*$P$4,B6257=2016,J6257*$P$5,B6257=2017,J6257*$P$6,B6257=2018,J6257*$P$7,B6257=2019,J6257*$P$8,B6257=2020,J6257*$P$9,B6257=2021,J6257*$P$10,B6257=2022,J6257*$P$11),"")</f>
        <v/>
      </c>
      <c r="L6257" s="3">
        <f t="shared" si="98"/>
        <v>338350.96</v>
      </c>
    </row>
    <row r="6258" spans="1:12">
      <c r="A6258">
        <v>4819620</v>
      </c>
      <c r="B6258">
        <v>2015</v>
      </c>
      <c r="C6258" t="s">
        <v>381</v>
      </c>
      <c r="D6258" t="s">
        <v>1340</v>
      </c>
      <c r="E6258" t="s">
        <v>1341</v>
      </c>
      <c r="G6258" t="s">
        <v>1342</v>
      </c>
      <c r="H6258" s="5">
        <v>117141.82</v>
      </c>
      <c r="I6258">
        <f>IFERROR(VLOOKUP(G6258,'NCES Match'!$A$2:$B$1307,2,FALSE),"")</f>
        <v>4819620</v>
      </c>
      <c r="J6258" cm="1">
        <f t="array" ref="J6258">IFERROR(_xlfn.IFS(B6258=2015,H6258/$O$13,B6258=2016,H6258/$O$14,B6258=2017,H6258/$O$15,B6258=2018,H6258/$O$16,B6258=2019,H6258/$O$17,B6258=2020,H6258/$O$18,B6258=2021,H6258/$O$19,B6258=2022,H6258/$O$20),"")</f>
        <v>9.1769341879833913E-5</v>
      </c>
      <c r="K6258" s="3" cm="1">
        <f t="array" ref="K6258">IFERROR(_xlfn.IFS(B6258=2015,J6258*$P$4,B6258=2016,J6258*$P$5,B6258=2017,J6258*$P$6,B6258=2018,J6258*$P$7,B6258=2019,J6258*$P$8,B6258=2020,J6258*$P$9,B6258=2021,J6258*$P$10,B6258=2022,J6258*$P$11),"")</f>
        <v>146049.34641437008</v>
      </c>
      <c r="L6258" s="3">
        <f t="shared" si="98"/>
        <v>263191.16641437006</v>
      </c>
    </row>
    <row r="6259" spans="1:12">
      <c r="A6259">
        <v>4819620</v>
      </c>
      <c r="B6259">
        <v>2016</v>
      </c>
      <c r="C6259" t="s">
        <v>4102</v>
      </c>
      <c r="D6259" t="s">
        <v>1340</v>
      </c>
      <c r="E6259" t="s">
        <v>1341</v>
      </c>
      <c r="F6259" t="s">
        <v>4101</v>
      </c>
      <c r="G6259" t="s">
        <v>1342</v>
      </c>
      <c r="H6259" s="5">
        <v>114904</v>
      </c>
      <c r="I6259">
        <f>IFERROR(VLOOKUP(G6259,'NCES Match'!$A$2:$B$1307,2,FALSE),"")</f>
        <v>4819620</v>
      </c>
      <c r="J6259" cm="1">
        <f t="array" ref="J6259">IFERROR(_xlfn.IFS(B6259=2015,H6259/$O$13,B6259=2016,H6259/$O$14,B6259=2017,H6259/$O$15,B6259=2018,H6259/$O$16,B6259=2019,H6259/$O$17,B6259=2020,H6259/$O$18,B6259=2021,H6259/$O$19,B6259=2022,H6259/$O$20),"")</f>
        <v>8.2255971293576606E-5</v>
      </c>
      <c r="K6259" s="3" cm="1">
        <f t="array" ref="K6259">IFERROR(_xlfn.IFS(B6259=2015,J6259*$P$4,B6259=2016,J6259*$P$5,B6259=2017,J6259*$P$6,B6259=2018,J6259*$P$7,B6259=2019,J6259*$P$8,B6259=2020,J6259*$P$9,B6259=2021,J6259*$P$10,B6259=2022,J6259*$P$11),"")</f>
        <v>137830.67583410794</v>
      </c>
      <c r="L6259" s="3">
        <f t="shared" si="98"/>
        <v>252734.67583410794</v>
      </c>
    </row>
    <row r="6260" spans="1:12">
      <c r="A6260">
        <v>4819620</v>
      </c>
      <c r="B6260">
        <v>2017</v>
      </c>
      <c r="D6260" t="s">
        <v>1340</v>
      </c>
      <c r="E6260" t="s">
        <v>1341</v>
      </c>
      <c r="F6260" t="s">
        <v>4101</v>
      </c>
      <c r="G6260" t="s">
        <v>1342</v>
      </c>
      <c r="H6260" s="5">
        <v>108405</v>
      </c>
      <c r="I6260">
        <f>IFERROR(VLOOKUP(G6260,'NCES Match'!$A$2:$B$1307,2,FALSE),"")</f>
        <v>4819620</v>
      </c>
      <c r="J6260" cm="1">
        <f t="array" ref="J6260">IFERROR(_xlfn.IFS(B6260=2015,H6260/$O$13,B6260=2016,H6260/$O$14,B6260=2017,H6260/$O$15,B6260=2018,H6260/$O$16,B6260=2019,H6260/$O$17,B6260=2020,H6260/$O$18,B6260=2021,H6260/$O$19,B6260=2022,H6260/$O$20),"")</f>
        <v>7.4738609495330157E-5</v>
      </c>
      <c r="K6260" s="3" cm="1">
        <f t="array" ref="K6260">IFERROR(_xlfn.IFS(B6260=2015,J6260*$P$4,B6260=2016,J6260*$P$5,B6260=2017,J6260*$P$6,B6260=2018,J6260*$P$7,B6260=2019,J6260*$P$8,B6260=2020,J6260*$P$9,B6260=2021,J6260*$P$10,B6260=2022,J6260*$P$11),"")</f>
        <v>126924.68079475296</v>
      </c>
      <c r="L6260" s="3">
        <f t="shared" si="98"/>
        <v>235329.68079475296</v>
      </c>
    </row>
    <row r="6261" spans="1:12">
      <c r="A6261">
        <v>4819620</v>
      </c>
      <c r="B6261">
        <v>2018</v>
      </c>
      <c r="D6261" t="s">
        <v>1340</v>
      </c>
      <c r="E6261" t="s">
        <v>1341</v>
      </c>
      <c r="F6261" t="s">
        <v>4101</v>
      </c>
      <c r="G6261" t="s">
        <v>1342</v>
      </c>
      <c r="H6261" s="5">
        <v>109850</v>
      </c>
      <c r="I6261">
        <f>IFERROR(VLOOKUP(G6261,'NCES Match'!$A$2:$B$1307,2,FALSE),"")</f>
        <v>4819620</v>
      </c>
      <c r="J6261" cm="1">
        <f t="array" ref="J6261">IFERROR(_xlfn.IFS(B6261=2015,H6261/$O$13,B6261=2016,H6261/$O$14,B6261=2017,H6261/$O$15,B6261=2018,H6261/$O$16,B6261=2019,H6261/$O$17,B6261=2020,H6261/$O$18,B6261=2021,H6261/$O$19,B6261=2022,H6261/$O$20),"")</f>
        <v>7.1683588018639475E-5</v>
      </c>
      <c r="K6261" s="3" cm="1">
        <f t="array" ref="K6261">IFERROR(_xlfn.IFS(B6261=2015,J6261*$P$4,B6261=2016,J6261*$P$5,B6261=2017,J6261*$P$6,B6261=2018,J6261*$P$7,B6261=2019,J6261*$P$8,B6261=2020,J6261*$P$9,B6261=2021,J6261*$P$10,B6261=2022,J6261*$P$11),"")</f>
        <v>123070.20447216736</v>
      </c>
      <c r="L6261" s="3">
        <f t="shared" si="98"/>
        <v>232920.20447216736</v>
      </c>
    </row>
    <row r="6262" spans="1:12">
      <c r="A6262">
        <v>4819620</v>
      </c>
      <c r="B6262">
        <v>2019</v>
      </c>
      <c r="D6262" t="s">
        <v>1340</v>
      </c>
      <c r="E6262" t="s">
        <v>1341</v>
      </c>
      <c r="F6262" t="s">
        <v>4101</v>
      </c>
      <c r="G6262" t="s">
        <v>1342</v>
      </c>
      <c r="H6262" s="5">
        <v>118744</v>
      </c>
      <c r="I6262">
        <f>IFERROR(VLOOKUP(G6262,'NCES Match'!$A$2:$B$1307,2,FALSE),"")</f>
        <v>4819620</v>
      </c>
      <c r="J6262" cm="1">
        <f t="array" ref="J6262">IFERROR(_xlfn.IFS(B6262=2015,H6262/$O$13,B6262=2016,H6262/$O$14,B6262=2017,H6262/$O$15,B6262=2018,H6262/$O$16,B6262=2019,H6262/$O$17,B6262=2020,H6262/$O$18,B6262=2021,H6262/$O$19,B6262=2022,H6262/$O$20),"")</f>
        <v>7.5186329084000117E-5</v>
      </c>
      <c r="K6262" s="3" cm="1">
        <f t="array" ref="K6262">IFERROR(_xlfn.IFS(B6262=2015,J6262*$P$4,B6262=2016,J6262*$P$5,B6262=2017,J6262*$P$6,B6262=2018,J6262*$P$7,B6262=2019,J6262*$P$8,B6262=2020,J6262*$P$9,B6262=2021,J6262*$P$10,B6262=2022,J6262*$P$11),"")</f>
        <v>130668.27382886379</v>
      </c>
      <c r="L6262" s="3">
        <f t="shared" si="98"/>
        <v>249412.27382886381</v>
      </c>
    </row>
    <row r="6263" spans="1:12">
      <c r="A6263">
        <v>4819620</v>
      </c>
      <c r="B6263">
        <v>2020</v>
      </c>
      <c r="D6263" t="s">
        <v>1340</v>
      </c>
      <c r="E6263" t="s">
        <v>1341</v>
      </c>
      <c r="F6263" t="s">
        <v>4230</v>
      </c>
      <c r="G6263" t="s">
        <v>1342</v>
      </c>
      <c r="H6263" s="5">
        <v>141390</v>
      </c>
      <c r="I6263">
        <f>IFERROR(VLOOKUP(G6263,'NCES Match'!$A$2:$B$1307,2,FALSE),"")</f>
        <v>4819620</v>
      </c>
      <c r="J6263" cm="1">
        <f t="array" ref="J6263">IFERROR(_xlfn.IFS(B6263=2015,H6263/$O$13,B6263=2016,H6263/$O$14,B6263=2017,H6263/$O$15,B6263=2018,H6263/$O$16,B6263=2019,H6263/$O$17,B6263=2020,H6263/$O$18,B6263=2021,H6263/$O$19,B6263=2022,H6263/$O$20),"")</f>
        <v>7.6620310291512463E-5</v>
      </c>
      <c r="K6263" s="3" cm="1">
        <f t="array" ref="K6263">IFERROR(_xlfn.IFS(B6263=2015,J6263*$P$4,B6263=2016,J6263*$P$5,B6263=2017,J6263*$P$6,B6263=2018,J6263*$P$7,B6263=2019,J6263*$P$8,B6263=2020,J6263*$P$9,B6263=2021,J6263*$P$10,B6263=2022,J6263*$P$11),"")</f>
        <v>161515.82978068176</v>
      </c>
      <c r="L6263" s="3">
        <f t="shared" si="98"/>
        <v>302905.82978068176</v>
      </c>
    </row>
    <row r="6264" spans="1:12">
      <c r="A6264">
        <v>4819620</v>
      </c>
      <c r="B6264">
        <v>2021</v>
      </c>
      <c r="D6264" t="s">
        <v>1340</v>
      </c>
      <c r="E6264" t="s">
        <v>1341</v>
      </c>
      <c r="F6264" t="s">
        <v>4101</v>
      </c>
      <c r="G6264" t="s">
        <v>1342</v>
      </c>
      <c r="H6264" s="5">
        <v>157559.5</v>
      </c>
      <c r="I6264">
        <f>IFERROR(VLOOKUP(G6264,'NCES Match'!$A$2:$B$1307,2,FALSE),"")</f>
        <v>4819620</v>
      </c>
      <c r="J6264" cm="1">
        <f t="array" ref="J6264">IFERROR(_xlfn.IFS(B6264=2015,H6264/$O$13,B6264=2016,H6264/$O$14,B6264=2017,H6264/$O$15,B6264=2018,H6264/$O$16,B6264=2019,H6264/$O$17,B6264=2020,H6264/$O$18,B6264=2021,H6264/$O$19,B6264=2022,H6264/$O$20),"")</f>
        <v>8.0614217730991695E-5</v>
      </c>
      <c r="K6264" s="3" cm="1">
        <f t="array" ref="K6264">IFERROR(_xlfn.IFS(B6264=2015,J6264*$P$4,B6264=2016,J6264*$P$5,B6264=2017,J6264*$P$6,B6264=2018,J6264*$P$7,B6264=2019,J6264*$P$8,B6264=2020,J6264*$P$9,B6264=2021,J6264*$P$10,B6264=2022,J6264*$P$11),"")</f>
        <v>172559.02922669327</v>
      </c>
      <c r="L6264" s="3">
        <f t="shared" si="98"/>
        <v>330118.52922669327</v>
      </c>
    </row>
    <row r="6265" spans="1:12">
      <c r="A6265">
        <v>4819620</v>
      </c>
      <c r="B6265">
        <v>2022</v>
      </c>
      <c r="D6265" t="s">
        <v>1340</v>
      </c>
      <c r="E6265" t="s">
        <v>1341</v>
      </c>
      <c r="F6265" t="s">
        <v>4101</v>
      </c>
      <c r="G6265" t="s">
        <v>1342</v>
      </c>
      <c r="H6265" s="5">
        <v>173112.26</v>
      </c>
      <c r="I6265">
        <f>IFERROR(VLOOKUP(G6265,'NCES Match'!$A$2:$B$1307,2,FALSE),"")</f>
        <v>4819620</v>
      </c>
      <c r="J6265" cm="1">
        <f t="array" ref="J6265">IFERROR(_xlfn.IFS(B6265=2015,H6265/$O$13,B6265=2016,H6265/$O$14,B6265=2017,H6265/$O$15,B6265=2018,H6265/$O$16,B6265=2019,H6265/$O$17,B6265=2020,H6265/$O$18,B6265=2021,H6265/$O$19,B6265=2022,H6265/$O$20),"")</f>
        <v>7.6036209221300781E-5</v>
      </c>
      <c r="K6265" s="3" cm="1">
        <f t="array" ref="K6265">IFERROR(_xlfn.IFS(B6265=2015,J6265*$P$4,B6265=2016,J6265*$P$5,B6265=2017,J6265*$P$6,B6265=2018,J6265*$P$7,B6265=2019,J6265*$P$8,B6265=2020,J6265*$P$9,B6265=2021,J6265*$P$10,B6265=2022,J6265*$P$11),"")</f>
        <v>163742.68439873171</v>
      </c>
      <c r="L6265" s="3">
        <f t="shared" si="98"/>
        <v>336854.94439873169</v>
      </c>
    </row>
    <row r="6266" spans="1:12">
      <c r="A6266">
        <v>4819620</v>
      </c>
      <c r="B6266">
        <v>2023</v>
      </c>
      <c r="D6266" t="s">
        <v>1340</v>
      </c>
      <c r="E6266" t="s">
        <v>1341</v>
      </c>
      <c r="F6266" t="s">
        <v>4101</v>
      </c>
      <c r="G6266" t="s">
        <v>1342</v>
      </c>
      <c r="H6266" s="5">
        <v>202129.1</v>
      </c>
      <c r="I6266">
        <f>IFERROR(VLOOKUP(G6266,'NCES Match'!$A$2:$B$1307,2,FALSE),"")</f>
        <v>4819620</v>
      </c>
      <c r="J6266" t="str" cm="1">
        <f t="array" ref="J6266">IFERROR(_xlfn.IFS(B6266=2015,H6266/$O$13,B6266=2016,H6266/$O$14,B6266=2017,H6266/$O$15,B6266=2018,H6266/$O$16,B6266=2019,H6266/$O$17,B6266=2020,H6266/$O$18,B6266=2021,H6266/$O$19,B6266=2022,H6266/$O$20),"")</f>
        <v/>
      </c>
      <c r="K6266" s="3" t="str" cm="1">
        <f t="array" ref="K6266">IFERROR(_xlfn.IFS(B6266=2015,J6266*$P$4,B6266=2016,J6266*$P$5,B6266=2017,J6266*$P$6,B6266=2018,J6266*$P$7,B6266=2019,J6266*$P$8,B6266=2020,J6266*$P$9,B6266=2021,J6266*$P$10,B6266=2022,J6266*$P$11),"")</f>
        <v/>
      </c>
      <c r="L6266" s="3">
        <f t="shared" si="98"/>
        <v>202129.1</v>
      </c>
    </row>
    <row r="6267" spans="1:12">
      <c r="A6267" t="s">
        <v>4230</v>
      </c>
      <c r="B6267">
        <v>2015</v>
      </c>
      <c r="C6267" t="s">
        <v>230</v>
      </c>
      <c r="D6267" t="s">
        <v>294</v>
      </c>
      <c r="E6267" t="s">
        <v>295</v>
      </c>
      <c r="G6267" t="s">
        <v>296</v>
      </c>
      <c r="H6267" s="5">
        <v>329493.74</v>
      </c>
      <c r="I6267" t="str">
        <f>IFERROR(VLOOKUP(G6267,'NCES Match'!$A$2:$B$1307,2,FALSE),"")</f>
        <v/>
      </c>
      <c r="J6267" cm="1">
        <f t="array" ref="J6267">IFERROR(_xlfn.IFS(B6267=2015,H6267/$O$13,B6267=2016,H6267/$O$14,B6267=2017,H6267/$O$15,B6267=2018,H6267/$O$16,B6267=2019,H6267/$O$17,B6267=2020,H6267/$O$18,B6267=2021,H6267/$O$19,B6267=2022,H6267/$O$20),"")</f>
        <v>2.5812663379589886E-4</v>
      </c>
      <c r="K6267" s="3" cm="1">
        <f t="array" ref="K6267">IFERROR(_xlfn.IFS(B6267=2015,J6267*$P$4,B6267=2016,J6267*$P$5,B6267=2017,J6267*$P$6,B6267=2018,J6267*$P$7,B6267=2019,J6267*$P$8,B6267=2020,J6267*$P$9,B6267=2021,J6267*$P$10,B6267=2022,J6267*$P$11),"")</f>
        <v>410804.14641522878</v>
      </c>
      <c r="L6267" s="3">
        <f t="shared" si="98"/>
        <v>740297.88641522871</v>
      </c>
    </row>
    <row r="6268" spans="1:12">
      <c r="A6268" t="s">
        <v>4230</v>
      </c>
      <c r="B6268">
        <v>2016</v>
      </c>
      <c r="C6268" t="s">
        <v>4100</v>
      </c>
      <c r="D6268" t="s">
        <v>294</v>
      </c>
      <c r="E6268" t="s">
        <v>295</v>
      </c>
      <c r="F6268" t="s">
        <v>4101</v>
      </c>
      <c r="G6268" t="s">
        <v>296</v>
      </c>
      <c r="H6268" s="5">
        <v>318304</v>
      </c>
      <c r="I6268" t="str">
        <f>IFERROR(VLOOKUP(G6268,'NCES Match'!$A$2:$B$1307,2,FALSE),"")</f>
        <v/>
      </c>
      <c r="J6268" cm="1">
        <f t="array" ref="J6268">IFERROR(_xlfn.IFS(B6268=2015,H6268/$O$13,B6268=2016,H6268/$O$14,B6268=2017,H6268/$O$15,B6268=2018,H6268/$O$16,B6268=2019,H6268/$O$17,B6268=2020,H6268/$O$18,B6268=2021,H6268/$O$19,B6268=2022,H6268/$O$20),"")</f>
        <v>2.2786330055203131E-4</v>
      </c>
      <c r="K6268" s="3" cm="1">
        <f t="array" ref="K6268">IFERROR(_xlfn.IFS(B6268=2015,J6268*$P$4,B6268=2016,J6268*$P$5,B6268=2017,J6268*$P$6,B6268=2018,J6268*$P$7,B6268=2019,J6268*$P$8,B6268=2020,J6268*$P$9,B6268=2021,J6268*$P$10,B6268=2022,J6268*$P$11),"")</f>
        <v>381814.86667739932</v>
      </c>
      <c r="L6268" s="3">
        <f t="shared" si="98"/>
        <v>700118.86667739926</v>
      </c>
    </row>
    <row r="6269" spans="1:12">
      <c r="A6269" t="s">
        <v>4230</v>
      </c>
      <c r="B6269">
        <v>2017</v>
      </c>
      <c r="D6269" t="s">
        <v>294</v>
      </c>
      <c r="E6269" t="s">
        <v>295</v>
      </c>
      <c r="F6269" t="s">
        <v>4101</v>
      </c>
      <c r="G6269" t="s">
        <v>296</v>
      </c>
      <c r="H6269" s="5">
        <v>343436</v>
      </c>
      <c r="I6269" t="str">
        <f>IFERROR(VLOOKUP(G6269,'NCES Match'!$A$2:$B$1307,2,FALSE),"")</f>
        <v/>
      </c>
      <c r="J6269" cm="1">
        <f t="array" ref="J6269">IFERROR(_xlfn.IFS(B6269=2015,H6269/$O$13,B6269=2016,H6269/$O$14,B6269=2017,H6269/$O$15,B6269=2018,H6269/$O$16,B6269=2019,H6269/$O$17,B6269=2020,H6269/$O$18,B6269=2021,H6269/$O$19,B6269=2022,H6269/$O$20),"")</f>
        <v>2.3677809225255487E-4</v>
      </c>
      <c r="K6269" s="3" cm="1">
        <f t="array" ref="K6269">IFERROR(_xlfn.IFS(B6269=2015,J6269*$P$4,B6269=2016,J6269*$P$5,B6269=2017,J6269*$P$6,B6269=2018,J6269*$P$7,B6269=2019,J6269*$P$8,B6269=2020,J6269*$P$9,B6269=2021,J6269*$P$10,B6269=2022,J6269*$P$11),"")</f>
        <v>402107.87946521636</v>
      </c>
      <c r="L6269" s="3">
        <f t="shared" si="98"/>
        <v>745543.87946521631</v>
      </c>
    </row>
    <row r="6270" spans="1:12">
      <c r="A6270" t="s">
        <v>4230</v>
      </c>
      <c r="B6270">
        <v>2018</v>
      </c>
      <c r="D6270" t="s">
        <v>294</v>
      </c>
      <c r="E6270" t="s">
        <v>295</v>
      </c>
      <c r="F6270">
        <v>966</v>
      </c>
      <c r="G6270" t="s">
        <v>296</v>
      </c>
      <c r="H6270" s="5">
        <v>364655</v>
      </c>
      <c r="I6270" t="str">
        <f>IFERROR(VLOOKUP(G6270,'NCES Match'!$A$2:$B$1307,2,FALSE),"")</f>
        <v/>
      </c>
      <c r="J6270" cm="1">
        <f t="array" ref="J6270">IFERROR(_xlfn.IFS(B6270=2015,H6270/$O$13,B6270=2016,H6270/$O$14,B6270=2017,H6270/$O$15,B6270=2018,H6270/$O$16,B6270=2019,H6270/$O$17,B6270=2020,H6270/$O$18,B6270=2021,H6270/$O$19,B6270=2022,H6270/$O$20),"")</f>
        <v>2.3795884195664069E-4</v>
      </c>
      <c r="K6270" s="3" cm="1">
        <f t="array" ref="K6270">IFERROR(_xlfn.IFS(B6270=2015,J6270*$P$4,B6270=2016,J6270*$P$5,B6270=2017,J6270*$P$6,B6270=2018,J6270*$P$7,B6270=2019,J6270*$P$8,B6270=2020,J6270*$P$9,B6270=2021,J6270*$P$10,B6270=2022,J6270*$P$11),"")</f>
        <v>408540.4225015766</v>
      </c>
      <c r="L6270" s="3">
        <f t="shared" si="98"/>
        <v>773195.4225015766</v>
      </c>
    </row>
    <row r="6271" spans="1:12">
      <c r="A6271" t="s">
        <v>4230</v>
      </c>
      <c r="B6271">
        <v>2019</v>
      </c>
      <c r="D6271" t="s">
        <v>294</v>
      </c>
      <c r="E6271" t="s">
        <v>295</v>
      </c>
      <c r="F6271" t="s">
        <v>4186</v>
      </c>
      <c r="G6271" t="s">
        <v>296</v>
      </c>
      <c r="H6271" s="5">
        <v>373615</v>
      </c>
      <c r="I6271" t="str">
        <f>IFERROR(VLOOKUP(G6271,'NCES Match'!$A$2:$B$1307,2,FALSE),"")</f>
        <v/>
      </c>
      <c r="J6271" cm="1">
        <f t="array" ref="J6271">IFERROR(_xlfn.IFS(B6271=2015,H6271/$O$13,B6271=2016,H6271/$O$14,B6271=2017,H6271/$O$15,B6271=2018,H6271/$O$16,B6271=2019,H6271/$O$17,B6271=2020,H6271/$O$18,B6271=2021,H6271/$O$19,B6271=2022,H6271/$O$20),"")</f>
        <v>2.3656555565518009E-4</v>
      </c>
      <c r="K6271" s="3" cm="1">
        <f t="array" ref="K6271">IFERROR(_xlfn.IFS(B6271=2015,J6271*$P$4,B6271=2016,J6271*$P$5,B6271=2017,J6271*$P$6,B6271=2018,J6271*$P$7,B6271=2019,J6271*$P$8,B6271=2020,J6271*$P$9,B6271=2021,J6271*$P$10,B6271=2022,J6271*$P$11),"")</f>
        <v>411133.4225440523</v>
      </c>
      <c r="L6271" s="3">
        <f t="shared" si="98"/>
        <v>784748.42254405236</v>
      </c>
    </row>
    <row r="6272" spans="1:12">
      <c r="A6272" t="s">
        <v>4230</v>
      </c>
      <c r="B6272">
        <v>2020</v>
      </c>
      <c r="D6272" t="s">
        <v>294</v>
      </c>
      <c r="E6272" t="s">
        <v>295</v>
      </c>
      <c r="F6272" t="s">
        <v>4186</v>
      </c>
      <c r="G6272" t="s">
        <v>4286</v>
      </c>
      <c r="H6272" s="5">
        <v>443257</v>
      </c>
      <c r="I6272" t="str">
        <f>IFERROR(VLOOKUP(G6272,'NCES Match'!$A$2:$B$1307,2,FALSE),"")</f>
        <v/>
      </c>
      <c r="J6272" cm="1">
        <f t="array" ref="J6272">IFERROR(_xlfn.IFS(B6272=2015,H6272/$O$13,B6272=2016,H6272/$O$14,B6272=2017,H6272/$O$15,B6272=2018,H6272/$O$16,B6272=2019,H6272/$O$17,B6272=2020,H6272/$O$18,B6272=2021,H6272/$O$19,B6272=2022,H6272/$O$20),"")</f>
        <v>2.4020432052397579E-4</v>
      </c>
      <c r="K6272" s="3" cm="1">
        <f t="array" ref="K6272">IFERROR(_xlfn.IFS(B6272=2015,J6272*$P$4,B6272=2016,J6272*$P$5,B6272=2017,J6272*$P$6,B6272=2018,J6272*$P$7,B6272=2019,J6272*$P$8,B6272=2020,J6272*$P$9,B6272=2021,J6272*$P$10,B6272=2022,J6272*$P$11),"")</f>
        <v>506351.38383970322</v>
      </c>
      <c r="L6272" s="3">
        <f t="shared" si="98"/>
        <v>949608.38383970316</v>
      </c>
    </row>
    <row r="6273" spans="1:12">
      <c r="A6273" t="s">
        <v>4230</v>
      </c>
      <c r="B6273">
        <v>2021</v>
      </c>
      <c r="D6273" t="s">
        <v>294</v>
      </c>
      <c r="E6273" t="s">
        <v>295</v>
      </c>
      <c r="F6273" t="s">
        <v>4186</v>
      </c>
      <c r="G6273" t="s">
        <v>4286</v>
      </c>
      <c r="H6273" s="5">
        <v>438688.23</v>
      </c>
      <c r="I6273" t="str">
        <f>IFERROR(VLOOKUP(G6273,'NCES Match'!$A$2:$B$1307,2,FALSE),"")</f>
        <v/>
      </c>
      <c r="J6273" cm="1">
        <f t="array" ref="J6273">IFERROR(_xlfn.IFS(B6273=2015,H6273/$O$13,B6273=2016,H6273/$O$14,B6273=2017,H6273/$O$15,B6273=2018,H6273/$O$16,B6273=2019,H6273/$O$17,B6273=2020,H6273/$O$18,B6273=2021,H6273/$O$19,B6273=2022,H6273/$O$20),"")</f>
        <v>2.2445176894597506E-4</v>
      </c>
      <c r="K6273" s="3" cm="1">
        <f t="array" ref="K6273">IFERROR(_xlfn.IFS(B6273=2015,J6273*$P$4,B6273=2016,J6273*$P$5,B6273=2017,J6273*$P$6,B6273=2018,J6273*$P$7,B6273=2019,J6273*$P$8,B6273=2020,J6273*$P$9,B6273=2021,J6273*$P$10,B6273=2022,J6273*$P$11),"")</f>
        <v>480450.97313698207</v>
      </c>
      <c r="L6273" s="3">
        <f t="shared" si="98"/>
        <v>919139.20313698205</v>
      </c>
    </row>
    <row r="6274" spans="1:12">
      <c r="A6274" t="s">
        <v>4230</v>
      </c>
      <c r="B6274">
        <v>2022</v>
      </c>
      <c r="D6274" t="s">
        <v>294</v>
      </c>
      <c r="E6274" t="s">
        <v>295</v>
      </c>
      <c r="F6274" t="s">
        <v>4186</v>
      </c>
      <c r="G6274" t="s">
        <v>4286</v>
      </c>
      <c r="H6274" s="5">
        <v>452843.47</v>
      </c>
      <c r="I6274" t="str">
        <f>IFERROR(VLOOKUP(G6274,'NCES Match'!$A$2:$B$1307,2,FALSE),"")</f>
        <v/>
      </c>
      <c r="J6274" cm="1">
        <f t="array" ref="J6274">IFERROR(_xlfn.IFS(B6274=2015,H6274/$O$13,B6274=2016,H6274/$O$14,B6274=2017,H6274/$O$15,B6274=2018,H6274/$O$16,B6274=2019,H6274/$O$17,B6274=2020,H6274/$O$18,B6274=2021,H6274/$O$19,B6274=2022,H6274/$O$20),"")</f>
        <v>1.9890272837648726E-4</v>
      </c>
      <c r="K6274" s="3" cm="1">
        <f t="array" ref="K6274">IFERROR(_xlfn.IFS(B6274=2015,J6274*$P$4,B6274=2016,J6274*$P$5,B6274=2017,J6274*$P$6,B6274=2018,J6274*$P$7,B6274=2019,J6274*$P$8,B6274=2020,J6274*$P$9,B6274=2021,J6274*$P$10,B6274=2022,J6274*$P$11),"")</f>
        <v>428333.64540579927</v>
      </c>
      <c r="L6274" s="3">
        <f t="shared" si="98"/>
        <v>881177.11540579924</v>
      </c>
    </row>
    <row r="6275" spans="1:12">
      <c r="A6275" t="s">
        <v>4230</v>
      </c>
      <c r="B6275">
        <v>2023</v>
      </c>
      <c r="D6275" t="s">
        <v>294</v>
      </c>
      <c r="E6275" t="s">
        <v>295</v>
      </c>
      <c r="F6275" t="s">
        <v>4186</v>
      </c>
      <c r="G6275" t="s">
        <v>296</v>
      </c>
      <c r="H6275" s="5">
        <v>513074.91</v>
      </c>
      <c r="I6275" t="str">
        <f>IFERROR(VLOOKUP(G6275,'NCES Match'!$A$2:$B$1307,2,FALSE),"")</f>
        <v/>
      </c>
      <c r="J6275" t="str" cm="1">
        <f t="array" ref="J6275">IFERROR(_xlfn.IFS(B6275=2015,H6275/$O$13,B6275=2016,H6275/$O$14,B6275=2017,H6275/$O$15,B6275=2018,H6275/$O$16,B6275=2019,H6275/$O$17,B6275=2020,H6275/$O$18,B6275=2021,H6275/$O$19,B6275=2022,H6275/$O$20),"")</f>
        <v/>
      </c>
      <c r="K6275" s="3" t="str" cm="1">
        <f t="array" ref="K6275">IFERROR(_xlfn.IFS(B6275=2015,J6275*$P$4,B6275=2016,J6275*$P$5,B6275=2017,J6275*$P$6,B6275=2018,J6275*$P$7,B6275=2019,J6275*$P$8,B6275=2020,J6275*$P$9,B6275=2021,J6275*$P$10,B6275=2022,J6275*$P$11),"")</f>
        <v/>
      </c>
      <c r="L6275" s="3">
        <f t="shared" ref="L6275:L6338" si="99">SUM(H6275,K6275)</f>
        <v>513074.91</v>
      </c>
    </row>
    <row r="6276" spans="1:12">
      <c r="A6276">
        <v>4820130</v>
      </c>
      <c r="B6276">
        <v>2015</v>
      </c>
      <c r="C6276" t="s">
        <v>381</v>
      </c>
      <c r="D6276" t="s">
        <v>1352</v>
      </c>
      <c r="E6276" t="s">
        <v>1353</v>
      </c>
      <c r="G6276" t="s">
        <v>1354</v>
      </c>
      <c r="H6276" s="5">
        <v>102553.21</v>
      </c>
      <c r="I6276">
        <f>IFERROR(VLOOKUP(G6276,'NCES Match'!$A$2:$B$1307,2,FALSE),"")</f>
        <v>4820130</v>
      </c>
      <c r="J6276" cm="1">
        <f t="array" ref="J6276">IFERROR(_xlfn.IFS(B6276=2015,H6276/$O$13,B6276=2016,H6276/$O$14,B6276=2017,H6276/$O$15,B6276=2018,H6276/$O$16,B6276=2019,H6276/$O$17,B6276=2020,H6276/$O$18,B6276=2021,H6276/$O$19,B6276=2022,H6276/$O$20),"")</f>
        <v>8.03405699976695E-5</v>
      </c>
      <c r="K6276" s="3" cm="1">
        <f t="array" ref="K6276">IFERROR(_xlfn.IFS(B6276=2015,J6276*$P$4,B6276=2016,J6276*$P$5,B6276=2017,J6276*$P$6,B6276=2018,J6276*$P$7,B6276=2019,J6276*$P$8,B6276=2020,J6276*$P$9,B6276=2021,J6276*$P$10,B6276=2022,J6276*$P$11),"")</f>
        <v>127860.65039108697</v>
      </c>
      <c r="L6276" s="3">
        <f t="shared" si="99"/>
        <v>230413.86039108696</v>
      </c>
    </row>
    <row r="6277" spans="1:12">
      <c r="A6277">
        <v>4820130</v>
      </c>
      <c r="B6277">
        <v>2016</v>
      </c>
      <c r="C6277" t="s">
        <v>4102</v>
      </c>
      <c r="D6277" t="s">
        <v>1352</v>
      </c>
      <c r="E6277" t="s">
        <v>1353</v>
      </c>
      <c r="F6277" t="s">
        <v>4101</v>
      </c>
      <c r="G6277" t="s">
        <v>1354</v>
      </c>
      <c r="H6277" s="5">
        <v>101428</v>
      </c>
      <c r="I6277">
        <f>IFERROR(VLOOKUP(G6277,'NCES Match'!$A$2:$B$1307,2,FALSE),"")</f>
        <v>4820130</v>
      </c>
      <c r="J6277" cm="1">
        <f t="array" ref="J6277">IFERROR(_xlfn.IFS(B6277=2015,H6277/$O$13,B6277=2016,H6277/$O$14,B6277=2017,H6277/$O$15,B6277=2018,H6277/$O$16,B6277=2019,H6277/$O$17,B6277=2020,H6277/$O$18,B6277=2021,H6277/$O$19,B6277=2022,H6277/$O$20),"")</f>
        <v>7.2608948830022344E-5</v>
      </c>
      <c r="K6277" s="3" cm="1">
        <f t="array" ref="K6277">IFERROR(_xlfn.IFS(B6277=2015,J6277*$P$4,B6277=2016,J6277*$P$5,B6277=2017,J6277*$P$6,B6277=2018,J6277*$P$7,B6277=2019,J6277*$P$8,B6277=2020,J6277*$P$9,B6277=2021,J6277*$P$10,B6277=2022,J6277*$P$11),"")</f>
        <v>121665.82354401848</v>
      </c>
      <c r="L6277" s="3">
        <f t="shared" si="99"/>
        <v>223093.82354401849</v>
      </c>
    </row>
    <row r="6278" spans="1:12">
      <c r="A6278">
        <v>4820130</v>
      </c>
      <c r="B6278">
        <v>2017</v>
      </c>
      <c r="D6278" t="s">
        <v>1352</v>
      </c>
      <c r="E6278" t="s">
        <v>1353</v>
      </c>
      <c r="F6278" t="s">
        <v>4101</v>
      </c>
      <c r="G6278" t="s">
        <v>1354</v>
      </c>
      <c r="H6278" s="5">
        <v>106973</v>
      </c>
      <c r="I6278">
        <f>IFERROR(VLOOKUP(G6278,'NCES Match'!$A$2:$B$1307,2,FALSE),"")</f>
        <v>4820130</v>
      </c>
      <c r="J6278" cm="1">
        <f t="array" ref="J6278">IFERROR(_xlfn.IFS(B6278=2015,H6278/$O$13,B6278=2016,H6278/$O$14,B6278=2017,H6278/$O$15,B6278=2018,H6278/$O$16,B6278=2019,H6278/$O$17,B6278=2020,H6278/$O$18,B6278=2021,H6278/$O$19,B6278=2022,H6278/$O$20),"")</f>
        <v>7.3751333181531781E-5</v>
      </c>
      <c r="K6278" s="3" cm="1">
        <f t="array" ref="K6278">IFERROR(_xlfn.IFS(B6278=2015,J6278*$P$4,B6278=2016,J6278*$P$5,B6278=2017,J6278*$P$6,B6278=2018,J6278*$P$7,B6278=2019,J6278*$P$8,B6278=2020,J6278*$P$9,B6278=2021,J6278*$P$10,B6278=2022,J6278*$P$11),"")</f>
        <v>125248.04094513269</v>
      </c>
      <c r="L6278" s="3">
        <f t="shared" si="99"/>
        <v>232221.04094513267</v>
      </c>
    </row>
    <row r="6279" spans="1:12">
      <c r="A6279">
        <v>4820130</v>
      </c>
      <c r="B6279">
        <v>2018</v>
      </c>
      <c r="D6279" t="s">
        <v>1352</v>
      </c>
      <c r="E6279" t="s">
        <v>1353</v>
      </c>
      <c r="F6279" t="s">
        <v>4101</v>
      </c>
      <c r="G6279" t="s">
        <v>1354</v>
      </c>
      <c r="H6279" s="5">
        <v>116965</v>
      </c>
      <c r="I6279">
        <f>IFERROR(VLOOKUP(G6279,'NCES Match'!$A$2:$B$1307,2,FALSE),"")</f>
        <v>4820130</v>
      </c>
      <c r="J6279" cm="1">
        <f t="array" ref="J6279">IFERROR(_xlfn.IFS(B6279=2015,H6279/$O$13,B6279=2016,H6279/$O$14,B6279=2017,H6279/$O$15,B6279=2018,H6279/$O$16,B6279=2019,H6279/$O$17,B6279=2020,H6279/$O$18,B6279=2021,H6279/$O$19,B6279=2022,H6279/$O$20),"")</f>
        <v>7.6326544129268702E-5</v>
      </c>
      <c r="K6279" s="3" cm="1">
        <f t="array" ref="K6279">IFERROR(_xlfn.IFS(B6279=2015,J6279*$P$4,B6279=2016,J6279*$P$5,B6279=2017,J6279*$P$6,B6279=2018,J6279*$P$7,B6279=2019,J6279*$P$8,B6279=2020,J6279*$P$9,B6279=2021,J6279*$P$10,B6279=2022,J6279*$P$11),"")</f>
        <v>131041.47898122035</v>
      </c>
      <c r="L6279" s="3">
        <f t="shared" si="99"/>
        <v>248006.47898122034</v>
      </c>
    </row>
    <row r="6280" spans="1:12">
      <c r="A6280">
        <v>4820130</v>
      </c>
      <c r="B6280">
        <v>2019</v>
      </c>
      <c r="D6280" t="s">
        <v>1352</v>
      </c>
      <c r="E6280" t="s">
        <v>1353</v>
      </c>
      <c r="F6280" t="s">
        <v>4101</v>
      </c>
      <c r="G6280" t="s">
        <v>1354</v>
      </c>
      <c r="H6280" s="5">
        <v>120554</v>
      </c>
      <c r="I6280">
        <f>IFERROR(VLOOKUP(G6280,'NCES Match'!$A$2:$B$1307,2,FALSE),"")</f>
        <v>4820130</v>
      </c>
      <c r="J6280" cm="1">
        <f t="array" ref="J6280">IFERROR(_xlfn.IFS(B6280=2015,H6280/$O$13,B6280=2016,H6280/$O$14,B6280=2017,H6280/$O$15,B6280=2018,H6280/$O$16,B6280=2019,H6280/$O$17,B6280=2020,H6280/$O$18,B6280=2021,H6280/$O$19,B6280=2022,H6280/$O$20),"")</f>
        <v>7.6332384932228589E-5</v>
      </c>
      <c r="K6280" s="3" cm="1">
        <f t="array" ref="K6280">IFERROR(_xlfn.IFS(B6280=2015,J6280*$P$4,B6280=2016,J6280*$P$5,B6280=2017,J6280*$P$6,B6280=2018,J6280*$P$7,B6280=2019,J6280*$P$8,B6280=2020,J6280*$P$9,B6280=2021,J6280*$P$10,B6280=2022,J6280*$P$11),"")</f>
        <v>132660.03404942437</v>
      </c>
      <c r="L6280" s="3">
        <f t="shared" si="99"/>
        <v>253214.03404942437</v>
      </c>
    </row>
    <row r="6281" spans="1:12">
      <c r="A6281">
        <v>4820130</v>
      </c>
      <c r="B6281">
        <v>2020</v>
      </c>
      <c r="D6281" t="s">
        <v>1352</v>
      </c>
      <c r="E6281" t="s">
        <v>1353</v>
      </c>
      <c r="F6281" t="s">
        <v>4230</v>
      </c>
      <c r="G6281" t="s">
        <v>1354</v>
      </c>
      <c r="H6281" s="5">
        <v>123196</v>
      </c>
      <c r="I6281">
        <f>IFERROR(VLOOKUP(G6281,'NCES Match'!$A$2:$B$1307,2,FALSE),"")</f>
        <v>4820130</v>
      </c>
      <c r="J6281" cm="1">
        <f t="array" ref="J6281">IFERROR(_xlfn.IFS(B6281=2015,H6281/$O$13,B6281=2016,H6281/$O$14,B6281=2017,H6281/$O$15,B6281=2018,H6281/$O$16,B6281=2019,H6281/$O$17,B6281=2020,H6281/$O$18,B6281=2021,H6281/$O$19,B6281=2022,H6281/$O$20),"")</f>
        <v>6.6760844095573729E-5</v>
      </c>
      <c r="K6281" s="3" cm="1">
        <f t="array" ref="K6281">IFERROR(_xlfn.IFS(B6281=2015,J6281*$P$4,B6281=2016,J6281*$P$5,B6281=2017,J6281*$P$6,B6281=2018,J6281*$P$7,B6281=2019,J6281*$P$8,B6281=2020,J6281*$P$9,B6281=2021,J6281*$P$10,B6281=2022,J6281*$P$11),"")</f>
        <v>140732.04728524556</v>
      </c>
      <c r="L6281" s="3">
        <f t="shared" si="99"/>
        <v>263928.04728524556</v>
      </c>
    </row>
    <row r="6282" spans="1:12">
      <c r="A6282">
        <v>4820130</v>
      </c>
      <c r="B6282">
        <v>2021</v>
      </c>
      <c r="D6282" t="s">
        <v>1352</v>
      </c>
      <c r="E6282" t="s">
        <v>1353</v>
      </c>
      <c r="F6282" t="s">
        <v>4101</v>
      </c>
      <c r="G6282" t="s">
        <v>1354</v>
      </c>
      <c r="H6282" s="5">
        <v>126419.78</v>
      </c>
      <c r="I6282">
        <f>IFERROR(VLOOKUP(G6282,'NCES Match'!$A$2:$B$1307,2,FALSE),"")</f>
        <v>4820130</v>
      </c>
      <c r="J6282" cm="1">
        <f t="array" ref="J6282">IFERROR(_xlfn.IFS(B6282=2015,H6282/$O$13,B6282=2016,H6282/$O$14,B6282=2017,H6282/$O$15,B6282=2018,H6282/$O$16,B6282=2019,H6282/$O$17,B6282=2020,H6282/$O$18,B6282=2021,H6282/$O$19,B6282=2022,H6282/$O$20),"")</f>
        <v>6.4681797482373757E-5</v>
      </c>
      <c r="K6282" s="3" cm="1">
        <f t="array" ref="K6282">IFERROR(_xlfn.IFS(B6282=2015,J6282*$P$4,B6282=2016,J6282*$P$5,B6282=2017,J6282*$P$6,B6282=2018,J6282*$P$7,B6282=2019,J6282*$P$8,B6282=2020,J6282*$P$9,B6282=2021,J6282*$P$10,B6282=2022,J6282*$P$11),"")</f>
        <v>138454.83459805427</v>
      </c>
      <c r="L6282" s="3">
        <f t="shared" si="99"/>
        <v>264874.61459805426</v>
      </c>
    </row>
    <row r="6283" spans="1:12">
      <c r="A6283">
        <v>4820130</v>
      </c>
      <c r="B6283">
        <v>2022</v>
      </c>
      <c r="D6283" t="s">
        <v>1352</v>
      </c>
      <c r="E6283" t="s">
        <v>1353</v>
      </c>
      <c r="F6283" t="s">
        <v>4101</v>
      </c>
      <c r="G6283" t="s">
        <v>1354</v>
      </c>
      <c r="H6283" s="5">
        <v>179180.42</v>
      </c>
      <c r="I6283">
        <f>IFERROR(VLOOKUP(G6283,'NCES Match'!$A$2:$B$1307,2,FALSE),"")</f>
        <v>4820130</v>
      </c>
      <c r="J6283" cm="1">
        <f t="array" ref="J6283">IFERROR(_xlfn.IFS(B6283=2015,H6283/$O$13,B6283=2016,H6283/$O$14,B6283=2017,H6283/$O$15,B6283=2018,H6283/$O$16,B6283=2019,H6283/$O$17,B6283=2020,H6283/$O$18,B6283=2021,H6283/$O$19,B6283=2022,H6283/$O$20),"")</f>
        <v>7.8701531038186139E-5</v>
      </c>
      <c r="K6283" s="3" cm="1">
        <f t="array" ref="K6283">IFERROR(_xlfn.IFS(B6283=2015,J6283*$P$4,B6283=2016,J6283*$P$5,B6283=2017,J6283*$P$6,B6283=2018,J6283*$P$7,B6283=2019,J6283*$P$8,B6283=2020,J6283*$P$9,B6283=2021,J6283*$P$10,B6283=2022,J6283*$P$11),"")</f>
        <v>169482.4096369154</v>
      </c>
      <c r="L6283" s="3">
        <f t="shared" si="99"/>
        <v>348662.82963691541</v>
      </c>
    </row>
    <row r="6284" spans="1:12">
      <c r="A6284">
        <v>4820130</v>
      </c>
      <c r="B6284">
        <v>2023</v>
      </c>
      <c r="D6284" t="s">
        <v>1352</v>
      </c>
      <c r="E6284" t="s">
        <v>1353</v>
      </c>
      <c r="F6284" t="s">
        <v>4101</v>
      </c>
      <c r="G6284" t="s">
        <v>1354</v>
      </c>
      <c r="H6284" s="5">
        <v>192553.58</v>
      </c>
      <c r="I6284">
        <f>IFERROR(VLOOKUP(G6284,'NCES Match'!$A$2:$B$1307,2,FALSE),"")</f>
        <v>4820130</v>
      </c>
      <c r="J6284" t="str" cm="1">
        <f t="array" ref="J6284">IFERROR(_xlfn.IFS(B6284=2015,H6284/$O$13,B6284=2016,H6284/$O$14,B6284=2017,H6284/$O$15,B6284=2018,H6284/$O$16,B6284=2019,H6284/$O$17,B6284=2020,H6284/$O$18,B6284=2021,H6284/$O$19,B6284=2022,H6284/$O$20),"")</f>
        <v/>
      </c>
      <c r="K6284" s="3" t="str" cm="1">
        <f t="array" ref="K6284">IFERROR(_xlfn.IFS(B6284=2015,J6284*$P$4,B6284=2016,J6284*$P$5,B6284=2017,J6284*$P$6,B6284=2018,J6284*$P$7,B6284=2019,J6284*$P$8,B6284=2020,J6284*$P$9,B6284=2021,J6284*$P$10,B6284=2022,J6284*$P$11),"")</f>
        <v/>
      </c>
      <c r="L6284" s="3">
        <f t="shared" si="99"/>
        <v>192553.58</v>
      </c>
    </row>
    <row r="6285" spans="1:12">
      <c r="A6285">
        <v>4840200</v>
      </c>
      <c r="B6285">
        <v>2015</v>
      </c>
      <c r="C6285" t="s">
        <v>381</v>
      </c>
      <c r="D6285" t="s">
        <v>3004</v>
      </c>
      <c r="E6285" t="s">
        <v>3005</v>
      </c>
      <c r="G6285" t="s">
        <v>3006</v>
      </c>
      <c r="H6285" s="5">
        <v>21498.44</v>
      </c>
      <c r="I6285">
        <f>IFERROR(VLOOKUP(G6285,'NCES Match'!$A$2:$B$1307,2,FALSE),"")</f>
        <v>4840200</v>
      </c>
      <c r="J6285" cm="1">
        <f t="array" ref="J6285">IFERROR(_xlfn.IFS(B6285=2015,H6285/$O$13,B6285=2016,H6285/$O$14,B6285=2017,H6285/$O$15,B6285=2018,H6285/$O$16,B6285=2019,H6285/$O$17,B6285=2020,H6285/$O$18,B6285=2021,H6285/$O$19,B6285=2022,H6285/$O$20),"")</f>
        <v>1.6841958663806796E-5</v>
      </c>
      <c r="K6285" s="3" cm="1">
        <f t="array" ref="K6285">IFERROR(_xlfn.IFS(B6285=2015,J6285*$P$4,B6285=2016,J6285*$P$5,B6285=2017,J6285*$P$6,B6285=2018,J6285*$P$7,B6285=2019,J6285*$P$8,B6285=2020,J6285*$P$9,B6285=2021,J6285*$P$10,B6285=2022,J6285*$P$11),"")</f>
        <v>26803.690696700371</v>
      </c>
      <c r="L6285" s="3">
        <f t="shared" si="99"/>
        <v>48302.130696700369</v>
      </c>
    </row>
    <row r="6286" spans="1:12">
      <c r="A6286">
        <v>4840200</v>
      </c>
      <c r="B6286">
        <v>2016</v>
      </c>
      <c r="C6286" t="s">
        <v>4102</v>
      </c>
      <c r="D6286" t="s">
        <v>3004</v>
      </c>
      <c r="E6286" t="s">
        <v>3005</v>
      </c>
      <c r="F6286" t="s">
        <v>4101</v>
      </c>
      <c r="G6286" t="s">
        <v>3006</v>
      </c>
      <c r="H6286" s="5">
        <v>22710</v>
      </c>
      <c r="I6286">
        <f>IFERROR(VLOOKUP(G6286,'NCES Match'!$A$2:$B$1307,2,FALSE),"")</f>
        <v>4840200</v>
      </c>
      <c r="J6286" cm="1">
        <f t="array" ref="J6286">IFERROR(_xlfn.IFS(B6286=2015,H6286/$O$13,B6286=2016,H6286/$O$14,B6286=2017,H6286/$O$15,B6286=2018,H6286/$O$16,B6286=2019,H6286/$O$17,B6286=2020,H6286/$O$18,B6286=2021,H6286/$O$19,B6286=2022,H6286/$O$20),"")</f>
        <v>1.6257337499800917E-5</v>
      </c>
      <c r="K6286" s="3" cm="1">
        <f t="array" ref="K6286">IFERROR(_xlfn.IFS(B6286=2015,J6286*$P$4,B6286=2016,J6286*$P$5,B6286=2017,J6286*$P$6,B6286=2018,J6286*$P$7,B6286=2019,J6286*$P$8,B6286=2020,J6286*$P$9,B6286=2021,J6286*$P$10,B6286=2022,J6286*$P$11),"")</f>
        <v>27241.302723948611</v>
      </c>
      <c r="L6286" s="3">
        <f t="shared" si="99"/>
        <v>49951.302723948611</v>
      </c>
    </row>
    <row r="6287" spans="1:12">
      <c r="A6287">
        <v>4840200</v>
      </c>
      <c r="B6287">
        <v>2017</v>
      </c>
      <c r="D6287" t="s">
        <v>3004</v>
      </c>
      <c r="E6287" t="s">
        <v>3005</v>
      </c>
      <c r="F6287" t="s">
        <v>4101</v>
      </c>
      <c r="G6287" t="s">
        <v>3006</v>
      </c>
      <c r="H6287" s="5">
        <v>22936</v>
      </c>
      <c r="I6287">
        <f>IFERROR(VLOOKUP(G6287,'NCES Match'!$A$2:$B$1307,2,FALSE),"")</f>
        <v>4840200</v>
      </c>
      <c r="J6287" cm="1">
        <f t="array" ref="J6287">IFERROR(_xlfn.IFS(B6287=2015,H6287/$O$13,B6287=2016,H6287/$O$14,B6287=2017,H6287/$O$15,B6287=2018,H6287/$O$16,B6287=2019,H6287/$O$17,B6287=2020,H6287/$O$18,B6287=2021,H6287/$O$19,B6287=2022,H6287/$O$20),"")</f>
        <v>1.5812967551172849E-5</v>
      </c>
      <c r="K6287" s="3" cm="1">
        <f t="array" ref="K6287">IFERROR(_xlfn.IFS(B6287=2015,J6287*$P$4,B6287=2016,J6287*$P$5,B6287=2017,J6287*$P$6,B6287=2018,J6287*$P$7,B6287=2019,J6287*$P$8,B6287=2020,J6287*$P$9,B6287=2021,J6287*$P$10,B6287=2022,J6287*$P$11),"")</f>
        <v>26854.337703135963</v>
      </c>
      <c r="L6287" s="3">
        <f t="shared" si="99"/>
        <v>49790.337703135963</v>
      </c>
    </row>
    <row r="6288" spans="1:12">
      <c r="A6288">
        <v>4840200</v>
      </c>
      <c r="B6288">
        <v>2018</v>
      </c>
      <c r="D6288" t="s">
        <v>3004</v>
      </c>
      <c r="E6288" t="s">
        <v>3005</v>
      </c>
      <c r="F6288" t="s">
        <v>4101</v>
      </c>
      <c r="G6288" t="s">
        <v>3006</v>
      </c>
      <c r="H6288" s="5">
        <v>35040</v>
      </c>
      <c r="I6288">
        <f>IFERROR(VLOOKUP(G6288,'NCES Match'!$A$2:$B$1307,2,FALSE),"")</f>
        <v>4840200</v>
      </c>
      <c r="J6288" cm="1">
        <f t="array" ref="J6288">IFERROR(_xlfn.IFS(B6288=2015,H6288/$O$13,B6288=2016,H6288/$O$14,B6288=2017,H6288/$O$15,B6288=2018,H6288/$O$16,B6288=2019,H6288/$O$17,B6288=2020,H6288/$O$18,B6288=2021,H6288/$O$19,B6288=2022,H6288/$O$20),"")</f>
        <v>2.2865661576450864E-5</v>
      </c>
      <c r="K6288" s="3" cm="1">
        <f t="array" ref="K6288">IFERROR(_xlfn.IFS(B6288=2015,J6288*$P$4,B6288=2016,J6288*$P$5,B6288=2017,J6288*$P$6,B6288=2018,J6288*$P$7,B6288=2019,J6288*$P$8,B6288=2020,J6288*$P$9,B6288=2021,J6288*$P$10,B6288=2022,J6288*$P$11),"")</f>
        <v>39256.986478877967</v>
      </c>
      <c r="L6288" s="3">
        <f t="shared" si="99"/>
        <v>74296.986478877967</v>
      </c>
    </row>
    <row r="6289" spans="1:12">
      <c r="A6289">
        <v>4840200</v>
      </c>
      <c r="B6289">
        <v>2019</v>
      </c>
      <c r="D6289" t="s">
        <v>3004</v>
      </c>
      <c r="E6289" t="s">
        <v>3005</v>
      </c>
      <c r="F6289" t="s">
        <v>4101</v>
      </c>
      <c r="G6289" t="s">
        <v>3006</v>
      </c>
      <c r="H6289" s="5">
        <v>57025</v>
      </c>
      <c r="I6289">
        <f>IFERROR(VLOOKUP(G6289,'NCES Match'!$A$2:$B$1307,2,FALSE),"")</f>
        <v>4840200</v>
      </c>
      <c r="J6289" cm="1">
        <f t="array" ref="J6289">IFERROR(_xlfn.IFS(B6289=2015,H6289/$O$13,B6289=2016,H6289/$O$14,B6289=2017,H6289/$O$15,B6289=2018,H6289/$O$16,B6289=2019,H6289/$O$17,B6289=2020,H6289/$O$18,B6289=2021,H6289/$O$19,B6289=2022,H6289/$O$20),"")</f>
        <v>3.6107091019462934E-5</v>
      </c>
      <c r="K6289" s="3" cm="1">
        <f t="array" ref="K6289">IFERROR(_xlfn.IFS(B6289=2015,J6289*$P$4,B6289=2016,J6289*$P$5,B6289=2017,J6289*$P$6,B6289=2018,J6289*$P$7,B6289=2019,J6289*$P$8,B6289=2020,J6289*$P$9,B6289=2021,J6289*$P$10,B6289=2022,J6289*$P$11),"")</f>
        <v>62751.451147771317</v>
      </c>
      <c r="L6289" s="3">
        <f t="shared" si="99"/>
        <v>119776.45114777132</v>
      </c>
    </row>
    <row r="6290" spans="1:12">
      <c r="A6290">
        <v>4840200</v>
      </c>
      <c r="B6290">
        <v>2020</v>
      </c>
      <c r="D6290" t="s">
        <v>3004</v>
      </c>
      <c r="E6290" t="s">
        <v>3005</v>
      </c>
      <c r="F6290" t="s">
        <v>4230</v>
      </c>
      <c r="G6290" t="s">
        <v>3006</v>
      </c>
      <c r="H6290" s="5">
        <v>45111</v>
      </c>
      <c r="I6290">
        <f>IFERROR(VLOOKUP(G6290,'NCES Match'!$A$2:$B$1307,2,FALSE),"")</f>
        <v>4840200</v>
      </c>
      <c r="J6290" cm="1">
        <f t="array" ref="J6290">IFERROR(_xlfn.IFS(B6290=2015,H6290/$O$13,B6290=2016,H6290/$O$14,B6290=2017,H6290/$O$15,B6290=2018,H6290/$O$16,B6290=2019,H6290/$O$17,B6290=2020,H6290/$O$18,B6290=2021,H6290/$O$19,B6290=2022,H6290/$O$20),"")</f>
        <v>2.444599206139344E-5</v>
      </c>
      <c r="K6290" s="3" cm="1">
        <f t="array" ref="K6290">IFERROR(_xlfn.IFS(B6290=2015,J6290*$P$4,B6290=2016,J6290*$P$5,B6290=2017,J6290*$P$6,B6290=2018,J6290*$P$7,B6290=2019,J6290*$P$8,B6290=2020,J6290*$P$9,B6290=2021,J6290*$P$10,B6290=2022,J6290*$P$11),"")</f>
        <v>51532.220080885025</v>
      </c>
      <c r="L6290" s="3">
        <f t="shared" si="99"/>
        <v>96643.220080885018</v>
      </c>
    </row>
    <row r="6291" spans="1:12">
      <c r="A6291">
        <v>4840200</v>
      </c>
      <c r="B6291">
        <v>2021</v>
      </c>
      <c r="D6291" t="s">
        <v>3004</v>
      </c>
      <c r="E6291" t="s">
        <v>3005</v>
      </c>
      <c r="F6291" t="s">
        <v>4230</v>
      </c>
      <c r="G6291" t="s">
        <v>3006</v>
      </c>
      <c r="H6291" s="5">
        <v>46923.27</v>
      </c>
      <c r="I6291">
        <f>IFERROR(VLOOKUP(G6291,'NCES Match'!$A$2:$B$1307,2,FALSE),"")</f>
        <v>4840200</v>
      </c>
      <c r="J6291" cm="1">
        <f t="array" ref="J6291">IFERROR(_xlfn.IFS(B6291=2015,H6291/$O$13,B6291=2016,H6291/$O$14,B6291=2017,H6291/$O$15,B6291=2018,H6291/$O$16,B6291=2019,H6291/$O$17,B6291=2020,H6291/$O$18,B6291=2021,H6291/$O$19,B6291=2022,H6291/$O$20),"")</f>
        <v>2.4007963368950208E-5</v>
      </c>
      <c r="K6291" s="3" cm="1">
        <f t="array" ref="K6291">IFERROR(_xlfn.IFS(B6291=2015,J6291*$P$4,B6291=2016,J6291*$P$5,B6291=2017,J6291*$P$6,B6291=2018,J6291*$P$7,B6291=2019,J6291*$P$8,B6291=2020,J6291*$P$9,B6291=2021,J6291*$P$10,B6291=2022,J6291*$P$11),"")</f>
        <v>51390.32504762974</v>
      </c>
      <c r="L6291" s="3">
        <f t="shared" si="99"/>
        <v>98313.595047629729</v>
      </c>
    </row>
    <row r="6292" spans="1:12">
      <c r="A6292">
        <v>4840200</v>
      </c>
      <c r="B6292">
        <v>2022</v>
      </c>
      <c r="D6292" t="s">
        <v>3004</v>
      </c>
      <c r="E6292" t="s">
        <v>3005</v>
      </c>
      <c r="F6292" t="s">
        <v>4101</v>
      </c>
      <c r="G6292" t="s">
        <v>3006</v>
      </c>
      <c r="H6292" s="5">
        <v>59251.12</v>
      </c>
      <c r="I6292">
        <f>IFERROR(VLOOKUP(G6292,'NCES Match'!$A$2:$B$1307,2,FALSE),"")</f>
        <v>4840200</v>
      </c>
      <c r="J6292" cm="1">
        <f t="array" ref="J6292">IFERROR(_xlfn.IFS(B6292=2015,H6292/$O$13,B6292=2016,H6292/$O$14,B6292=2017,H6292/$O$15,B6292=2018,H6292/$O$16,B6292=2019,H6292/$O$17,B6292=2020,H6292/$O$18,B6292=2021,H6292/$O$19,B6292=2022,H6292/$O$20),"")</f>
        <v>2.6024907519065369E-5</v>
      </c>
      <c r="K6292" s="3" cm="1">
        <f t="array" ref="K6292">IFERROR(_xlfn.IFS(B6292=2015,J6292*$P$4,B6292=2016,J6292*$P$5,B6292=2017,J6292*$P$6,B6292=2018,J6292*$P$7,B6292=2019,J6292*$P$8,B6292=2020,J6292*$P$9,B6292=2021,J6292*$P$10,B6292=2022,J6292*$P$11),"")</f>
        <v>56044.196075028893</v>
      </c>
      <c r="L6292" s="3">
        <f t="shared" si="99"/>
        <v>115295.3160750289</v>
      </c>
    </row>
    <row r="6293" spans="1:12">
      <c r="A6293">
        <v>4840200</v>
      </c>
      <c r="B6293">
        <v>2023</v>
      </c>
      <c r="D6293" t="s">
        <v>3004</v>
      </c>
      <c r="E6293" t="s">
        <v>3005</v>
      </c>
      <c r="F6293" t="s">
        <v>4101</v>
      </c>
      <c r="G6293" t="s">
        <v>3006</v>
      </c>
      <c r="H6293" s="5">
        <v>78397.02</v>
      </c>
      <c r="I6293">
        <f>IFERROR(VLOOKUP(G6293,'NCES Match'!$A$2:$B$1307,2,FALSE),"")</f>
        <v>4840200</v>
      </c>
      <c r="J6293" t="str" cm="1">
        <f t="array" ref="J6293">IFERROR(_xlfn.IFS(B6293=2015,H6293/$O$13,B6293=2016,H6293/$O$14,B6293=2017,H6293/$O$15,B6293=2018,H6293/$O$16,B6293=2019,H6293/$O$17,B6293=2020,H6293/$O$18,B6293=2021,H6293/$O$19,B6293=2022,H6293/$O$20),"")</f>
        <v/>
      </c>
      <c r="K6293" s="3" t="str" cm="1">
        <f t="array" ref="K6293">IFERROR(_xlfn.IFS(B6293=2015,J6293*$P$4,B6293=2016,J6293*$P$5,B6293=2017,J6293*$P$6,B6293=2018,J6293*$P$7,B6293=2019,J6293*$P$8,B6293=2020,J6293*$P$9,B6293=2021,J6293*$P$10,B6293=2022,J6293*$P$11),"")</f>
        <v/>
      </c>
      <c r="L6293" s="3">
        <f t="shared" si="99"/>
        <v>78397.02</v>
      </c>
    </row>
    <row r="6294" spans="1:12">
      <c r="A6294">
        <v>4816650</v>
      </c>
      <c r="B6294">
        <v>2015</v>
      </c>
      <c r="C6294" t="s">
        <v>381</v>
      </c>
      <c r="D6294" t="s">
        <v>1125</v>
      </c>
      <c r="E6294" t="s">
        <v>1126</v>
      </c>
      <c r="G6294" t="s">
        <v>1127</v>
      </c>
      <c r="H6294" s="5">
        <v>21343.31</v>
      </c>
      <c r="I6294">
        <f>IFERROR(VLOOKUP(G6294,'NCES Match'!$A$2:$B$1307,2,FALSE),"")</f>
        <v>4816650</v>
      </c>
      <c r="J6294" cm="1">
        <f t="array" ref="J6294">IFERROR(_xlfn.IFS(B6294=2015,H6294/$O$13,B6294=2016,H6294/$O$14,B6294=2017,H6294/$O$15,B6294=2018,H6294/$O$16,B6294=2019,H6294/$O$17,B6294=2020,H6294/$O$18,B6294=2021,H6294/$O$19,B6294=2022,H6294/$O$20),"")</f>
        <v>1.672042923899661E-5</v>
      </c>
      <c r="K6294" s="3" cm="1">
        <f t="array" ref="K6294">IFERROR(_xlfn.IFS(B6294=2015,J6294*$P$4,B6294=2016,J6294*$P$5,B6294=2017,J6294*$P$6,B6294=2018,J6294*$P$7,B6294=2019,J6294*$P$8,B6294=2020,J6294*$P$9,B6294=2021,J6294*$P$10,B6294=2022,J6294*$P$11),"")</f>
        <v>26610.27868458326</v>
      </c>
      <c r="L6294" s="3">
        <f t="shared" si="99"/>
        <v>47953.588684583257</v>
      </c>
    </row>
    <row r="6295" spans="1:12">
      <c r="A6295">
        <v>4816650</v>
      </c>
      <c r="B6295">
        <v>2016</v>
      </c>
      <c r="C6295" t="s">
        <v>4102</v>
      </c>
      <c r="D6295" t="s">
        <v>1125</v>
      </c>
      <c r="E6295" t="s">
        <v>1126</v>
      </c>
      <c r="F6295" t="s">
        <v>4101</v>
      </c>
      <c r="G6295" t="s">
        <v>1127</v>
      </c>
      <c r="H6295" s="5">
        <v>22714</v>
      </c>
      <c r="I6295">
        <f>IFERROR(VLOOKUP(G6295,'NCES Match'!$A$2:$B$1307,2,FALSE),"")</f>
        <v>4816650</v>
      </c>
      <c r="J6295" cm="1">
        <f t="array" ref="J6295">IFERROR(_xlfn.IFS(B6295=2015,H6295/$O$13,B6295=2016,H6295/$O$14,B6295=2017,H6295/$O$15,B6295=2018,H6295/$O$16,B6295=2019,H6295/$O$17,B6295=2020,H6295/$O$18,B6295=2021,H6295/$O$19,B6295=2022,H6295/$O$20),"")</f>
        <v>1.6260200967436286E-5</v>
      </c>
      <c r="K6295" s="3" cm="1">
        <f t="array" ref="K6295">IFERROR(_xlfn.IFS(B6295=2015,J6295*$P$4,B6295=2016,J6295*$P$5,B6295=2017,J6295*$P$6,B6295=2018,J6295*$P$7,B6295=2019,J6295*$P$8,B6295=2020,J6295*$P$9,B6295=2021,J6295*$P$10,B6295=2022,J6295*$P$11),"")</f>
        <v>27246.100839796072</v>
      </c>
      <c r="L6295" s="3">
        <f t="shared" si="99"/>
        <v>49960.100839796069</v>
      </c>
    </row>
    <row r="6296" spans="1:12">
      <c r="A6296">
        <v>4816650</v>
      </c>
      <c r="B6296">
        <v>2017</v>
      </c>
      <c r="D6296" t="s">
        <v>1125</v>
      </c>
      <c r="E6296" t="s">
        <v>1126</v>
      </c>
      <c r="F6296" t="s">
        <v>4101</v>
      </c>
      <c r="G6296" t="s">
        <v>1127</v>
      </c>
      <c r="H6296" s="5">
        <v>34420</v>
      </c>
      <c r="I6296">
        <f>IFERROR(VLOOKUP(G6296,'NCES Match'!$A$2:$B$1307,2,FALSE),"")</f>
        <v>4816650</v>
      </c>
      <c r="J6296" cm="1">
        <f t="array" ref="J6296">IFERROR(_xlfn.IFS(B6296=2015,H6296/$O$13,B6296=2016,H6296/$O$14,B6296=2017,H6296/$O$15,B6296=2018,H6296/$O$16,B6296=2019,H6296/$O$17,B6296=2020,H6296/$O$18,B6296=2021,H6296/$O$19,B6296=2022,H6296/$O$20),"")</f>
        <v>2.3730482347025177E-5</v>
      </c>
      <c r="K6296" s="3" cm="1">
        <f t="array" ref="K6296">IFERROR(_xlfn.IFS(B6296=2015,J6296*$P$4,B6296=2016,J6296*$P$5,B6296=2017,J6296*$P$6,B6296=2018,J6296*$P$7,B6296=2019,J6296*$P$8,B6296=2020,J6296*$P$9,B6296=2021,J6296*$P$10,B6296=2022,J6296*$P$11),"")</f>
        <v>40300.239960844956</v>
      </c>
      <c r="L6296" s="3">
        <f t="shared" si="99"/>
        <v>74720.239960844949</v>
      </c>
    </row>
    <row r="6297" spans="1:12">
      <c r="A6297">
        <v>4816650</v>
      </c>
      <c r="B6297">
        <v>2018</v>
      </c>
      <c r="D6297" t="s">
        <v>1125</v>
      </c>
      <c r="E6297" t="s">
        <v>1126</v>
      </c>
      <c r="F6297" t="s">
        <v>4101</v>
      </c>
      <c r="G6297" t="s">
        <v>1127</v>
      </c>
      <c r="H6297" s="5">
        <v>32772</v>
      </c>
      <c r="I6297">
        <f>IFERROR(VLOOKUP(G6297,'NCES Match'!$A$2:$B$1307,2,FALSE),"")</f>
        <v>4816650</v>
      </c>
      <c r="J6297" cm="1">
        <f t="array" ref="J6297">IFERROR(_xlfn.IFS(B6297=2015,H6297/$O$13,B6297=2016,H6297/$O$14,B6297=2017,H6297/$O$15,B6297=2018,H6297/$O$16,B6297=2019,H6297/$O$17,B6297=2020,H6297/$O$18,B6297=2021,H6297/$O$19,B6297=2022,H6297/$O$20),"")</f>
        <v>2.1385658138797024E-5</v>
      </c>
      <c r="K6297" s="3" cm="1">
        <f t="array" ref="K6297">IFERROR(_xlfn.IFS(B6297=2015,J6297*$P$4,B6297=2016,J6297*$P$5,B6297=2017,J6297*$P$6,B6297=2018,J6297*$P$7,B6297=2019,J6297*$P$8,B6297=2020,J6297*$P$9,B6297=2021,J6297*$P$10,B6297=2022,J6297*$P$11),"")</f>
        <v>36716.037696512234</v>
      </c>
      <c r="L6297" s="3">
        <f t="shared" si="99"/>
        <v>69488.037696512241</v>
      </c>
    </row>
    <row r="6298" spans="1:12">
      <c r="A6298">
        <v>4816650</v>
      </c>
      <c r="B6298">
        <v>2019</v>
      </c>
      <c r="D6298" t="s">
        <v>1125</v>
      </c>
      <c r="E6298" t="s">
        <v>1126</v>
      </c>
      <c r="F6298" t="s">
        <v>4101</v>
      </c>
      <c r="G6298" t="s">
        <v>1127</v>
      </c>
      <c r="H6298" s="5">
        <v>26957</v>
      </c>
      <c r="I6298">
        <f>IFERROR(VLOOKUP(G6298,'NCES Match'!$A$2:$B$1307,2,FALSE),"")</f>
        <v>4816650</v>
      </c>
      <c r="J6298" cm="1">
        <f t="array" ref="J6298">IFERROR(_xlfn.IFS(B6298=2015,H6298/$O$13,B6298=2016,H6298/$O$14,B6298=2017,H6298/$O$15,B6298=2018,H6298/$O$16,B6298=2019,H6298/$O$17,B6298=2020,H6298/$O$18,B6298=2021,H6298/$O$19,B6298=2022,H6298/$O$20),"")</f>
        <v>1.7068633978284302E-5</v>
      </c>
      <c r="K6298" s="3" cm="1">
        <f t="array" ref="K6298">IFERROR(_xlfn.IFS(B6298=2015,J6298*$P$4,B6298=2016,J6298*$P$5,B6298=2017,J6298*$P$6,B6298=2018,J6298*$P$7,B6298=2019,J6298*$P$8,B6298=2020,J6298*$P$9,B6298=2021,J6298*$P$10,B6298=2022,J6298*$P$11),"")</f>
        <v>29664.022246216071</v>
      </c>
      <c r="L6298" s="3">
        <f t="shared" si="99"/>
        <v>56621.022246216075</v>
      </c>
    </row>
    <row r="6299" spans="1:12">
      <c r="A6299">
        <v>4816650</v>
      </c>
      <c r="B6299">
        <v>2020</v>
      </c>
      <c r="D6299" t="s">
        <v>1125</v>
      </c>
      <c r="E6299" t="s">
        <v>1126</v>
      </c>
      <c r="F6299" t="s">
        <v>4230</v>
      </c>
      <c r="G6299" t="s">
        <v>1127</v>
      </c>
      <c r="H6299" s="5">
        <v>41257</v>
      </c>
      <c r="I6299">
        <f>IFERROR(VLOOKUP(G6299,'NCES Match'!$A$2:$B$1307,2,FALSE),"")</f>
        <v>4816650</v>
      </c>
      <c r="J6299" cm="1">
        <f t="array" ref="J6299">IFERROR(_xlfn.IFS(B6299=2015,H6299/$O$13,B6299=2016,H6299/$O$14,B6299=2017,H6299/$O$15,B6299=2018,H6299/$O$16,B6299=2019,H6299/$O$17,B6299=2020,H6299/$O$18,B6299=2021,H6299/$O$19,B6299=2022,H6299/$O$20),"")</f>
        <v>2.2357480314710585E-5</v>
      </c>
      <c r="K6299" s="3" cm="1">
        <f t="array" ref="K6299">IFERROR(_xlfn.IFS(B6299=2015,J6299*$P$4,B6299=2016,J6299*$P$5,B6299=2017,J6299*$P$6,B6299=2018,J6299*$P$7,B6299=2019,J6299*$P$8,B6299=2020,J6299*$P$9,B6299=2021,J6299*$P$10,B6299=2022,J6299*$P$11),"")</f>
        <v>47129.631439716999</v>
      </c>
      <c r="L6299" s="3">
        <f t="shared" si="99"/>
        <v>88386.631439716992</v>
      </c>
    </row>
    <row r="6300" spans="1:12">
      <c r="A6300">
        <v>4816650</v>
      </c>
      <c r="B6300">
        <v>2021</v>
      </c>
      <c r="D6300" t="s">
        <v>1125</v>
      </c>
      <c r="E6300" t="s">
        <v>1126</v>
      </c>
      <c r="F6300" t="s">
        <v>4101</v>
      </c>
      <c r="G6300" t="s">
        <v>1127</v>
      </c>
      <c r="H6300" s="5">
        <v>39248.18</v>
      </c>
      <c r="I6300">
        <f>IFERROR(VLOOKUP(G6300,'NCES Match'!$A$2:$B$1307,2,FALSE),"")</f>
        <v>4816650</v>
      </c>
      <c r="J6300" cm="1">
        <f t="array" ref="J6300">IFERROR(_xlfn.IFS(B6300=2015,H6300/$O$13,B6300=2016,H6300/$O$14,B6300=2017,H6300/$O$15,B6300=2018,H6300/$O$16,B6300=2019,H6300/$O$17,B6300=2020,H6300/$O$18,B6300=2021,H6300/$O$19,B6300=2022,H6300/$O$20),"")</f>
        <v>2.0081057175639382E-5</v>
      </c>
      <c r="K6300" s="3" cm="1">
        <f t="array" ref="K6300">IFERROR(_xlfn.IFS(B6300=2015,J6300*$P$4,B6300=2016,J6300*$P$5,B6300=2017,J6300*$P$6,B6300=2018,J6300*$P$7,B6300=2019,J6300*$P$8,B6300=2020,J6300*$P$9,B6300=2021,J6300*$P$10,B6300=2022,J6300*$P$11),"")</f>
        <v>42984.57306423616</v>
      </c>
      <c r="L6300" s="3">
        <f t="shared" si="99"/>
        <v>82232.753064236167</v>
      </c>
    </row>
    <row r="6301" spans="1:12">
      <c r="A6301">
        <v>4816650</v>
      </c>
      <c r="B6301">
        <v>2022</v>
      </c>
      <c r="D6301" t="s">
        <v>1125</v>
      </c>
      <c r="E6301" t="s">
        <v>1126</v>
      </c>
      <c r="F6301" t="s">
        <v>4101</v>
      </c>
      <c r="G6301" t="s">
        <v>1127</v>
      </c>
      <c r="H6301" s="5">
        <v>50620.57</v>
      </c>
      <c r="I6301">
        <f>IFERROR(VLOOKUP(G6301,'NCES Match'!$A$2:$B$1307,2,FALSE),"")</f>
        <v>4816650</v>
      </c>
      <c r="J6301" cm="1">
        <f t="array" ref="J6301">IFERROR(_xlfn.IFS(B6301=2015,H6301/$O$13,B6301=2016,H6301/$O$14,B6301=2017,H6301/$O$15,B6301=2018,H6301/$O$16,B6301=2019,H6301/$O$17,B6301=2020,H6301/$O$18,B6301=2021,H6301/$O$19,B6301=2022,H6301/$O$20),"")</f>
        <v>2.2234105495598647E-5</v>
      </c>
      <c r="K6301" s="3" cm="1">
        <f t="array" ref="K6301">IFERROR(_xlfn.IFS(B6301=2015,J6301*$P$4,B6301=2016,J6301*$P$5,B6301=2017,J6301*$P$6,B6301=2018,J6301*$P$7,B6301=2019,J6301*$P$8,B6301=2020,J6301*$P$9,B6301=2021,J6301*$P$10,B6301=2022,J6301*$P$11),"")</f>
        <v>47880.768338382892</v>
      </c>
      <c r="L6301" s="3">
        <f t="shared" si="99"/>
        <v>98501.338338382891</v>
      </c>
    </row>
    <row r="6302" spans="1:12">
      <c r="A6302">
        <v>4816650</v>
      </c>
      <c r="B6302">
        <v>2023</v>
      </c>
      <c r="D6302" t="s">
        <v>1125</v>
      </c>
      <c r="E6302" t="s">
        <v>1126</v>
      </c>
      <c r="F6302" t="s">
        <v>4101</v>
      </c>
      <c r="G6302" t="s">
        <v>1127</v>
      </c>
      <c r="H6302" s="5">
        <v>52054.51</v>
      </c>
      <c r="I6302">
        <f>IFERROR(VLOOKUP(G6302,'NCES Match'!$A$2:$B$1307,2,FALSE),"")</f>
        <v>4816650</v>
      </c>
      <c r="J6302" t="str" cm="1">
        <f t="array" ref="J6302">IFERROR(_xlfn.IFS(B6302=2015,H6302/$O$13,B6302=2016,H6302/$O$14,B6302=2017,H6302/$O$15,B6302=2018,H6302/$O$16,B6302=2019,H6302/$O$17,B6302=2020,H6302/$O$18,B6302=2021,H6302/$O$19,B6302=2022,H6302/$O$20),"")</f>
        <v/>
      </c>
      <c r="K6302" s="3" t="str" cm="1">
        <f t="array" ref="K6302">IFERROR(_xlfn.IFS(B6302=2015,J6302*$P$4,B6302=2016,J6302*$P$5,B6302=2017,J6302*$P$6,B6302=2018,J6302*$P$7,B6302=2019,J6302*$P$8,B6302=2020,J6302*$P$9,B6302=2021,J6302*$P$10,B6302=2022,J6302*$P$11),"")</f>
        <v/>
      </c>
      <c r="L6302" s="3">
        <f t="shared" si="99"/>
        <v>52054.51</v>
      </c>
    </row>
    <row r="6303" spans="1:12">
      <c r="A6303" t="s">
        <v>4230</v>
      </c>
      <c r="B6303">
        <v>2015</v>
      </c>
      <c r="C6303" t="s">
        <v>1</v>
      </c>
      <c r="D6303" t="s">
        <v>82</v>
      </c>
      <c r="E6303" t="s">
        <v>83</v>
      </c>
      <c r="F6303" t="s">
        <v>84</v>
      </c>
      <c r="G6303" t="s">
        <v>85</v>
      </c>
      <c r="H6303" s="5">
        <v>1216705.3500000001</v>
      </c>
      <c r="I6303" t="str">
        <f>IFERROR(VLOOKUP(G6303,'NCES Match'!$A$2:$B$1307,2,FALSE),"")</f>
        <v/>
      </c>
      <c r="J6303" cm="1">
        <f t="array" ref="J6303">IFERROR(_xlfn.IFS(B6303=2015,H6303/$O$13,B6303=2016,H6303/$O$14,B6303=2017,H6303/$O$15,B6303=2018,H6303/$O$16,B6303=2019,H6303/$O$17,B6303=2020,H6303/$O$18,B6303=2021,H6303/$O$19,B6303=2022,H6303/$O$20),"")</f>
        <v>9.5317154224830187E-4</v>
      </c>
      <c r="K6303" s="3" cm="1">
        <f t="array" ref="K6303">IFERROR(_xlfn.IFS(B6303=2015,J6303*$P$4,B6303=2016,J6303*$P$5,B6303=2017,J6303*$P$6,B6303=2018,J6303*$P$7,B6303=2019,J6303*$P$8,B6303=2020,J6303*$P$9,B6303=2021,J6303*$P$10,B6303=2022,J6303*$P$11),"")</f>
        <v>1516956.2940576421</v>
      </c>
      <c r="L6303" s="3">
        <f t="shared" si="99"/>
        <v>2733661.6440576422</v>
      </c>
    </row>
    <row r="6304" spans="1:12">
      <c r="A6304" t="s">
        <v>4230</v>
      </c>
      <c r="B6304">
        <v>2016</v>
      </c>
      <c r="C6304" t="s">
        <v>4096</v>
      </c>
      <c r="D6304" t="s">
        <v>82</v>
      </c>
      <c r="E6304" t="s">
        <v>83</v>
      </c>
      <c r="F6304">
        <v>751</v>
      </c>
      <c r="G6304" t="s">
        <v>85</v>
      </c>
      <c r="H6304" s="5">
        <v>1110455</v>
      </c>
      <c r="I6304" t="str">
        <f>IFERROR(VLOOKUP(G6304,'NCES Match'!$A$2:$B$1307,2,FALSE),"")</f>
        <v/>
      </c>
      <c r="J6304" cm="1">
        <f t="array" ref="J6304">IFERROR(_xlfn.IFS(B6304=2015,H6304/$O$13,B6304=2016,H6304/$O$14,B6304=2017,H6304/$O$15,B6304=2018,H6304/$O$16,B6304=2019,H6304/$O$17,B6304=2020,H6304/$O$18,B6304=2021,H6304/$O$19,B6304=2022,H6304/$O$20),"")</f>
        <v>7.9493798825809895E-4</v>
      </c>
      <c r="K6304" s="3" cm="1">
        <f t="array" ref="K6304">IFERROR(_xlfn.IFS(B6304=2015,J6304*$P$4,B6304=2016,J6304*$P$5,B6304=2017,J6304*$P$6,B6304=2018,J6304*$P$7,B6304=2019,J6304*$P$8,B6304=2020,J6304*$P$9,B6304=2021,J6304*$P$10,B6304=2022,J6304*$P$11),"")</f>
        <v>1332022.9333475276</v>
      </c>
      <c r="L6304" s="3">
        <f t="shared" si="99"/>
        <v>2442477.9333475279</v>
      </c>
    </row>
    <row r="6305" spans="1:12">
      <c r="A6305" t="s">
        <v>4230</v>
      </c>
      <c r="B6305">
        <v>2017</v>
      </c>
      <c r="D6305" t="s">
        <v>82</v>
      </c>
      <c r="E6305" t="s">
        <v>83</v>
      </c>
      <c r="F6305">
        <v>751</v>
      </c>
      <c r="G6305" t="s">
        <v>85</v>
      </c>
      <c r="H6305" s="5">
        <v>1389456</v>
      </c>
      <c r="I6305" t="str">
        <f>IFERROR(VLOOKUP(G6305,'NCES Match'!$A$2:$B$1307,2,FALSE),"")</f>
        <v/>
      </c>
      <c r="J6305" cm="1">
        <f t="array" ref="J6305">IFERROR(_xlfn.IFS(B6305=2015,H6305/$O$13,B6305=2016,H6305/$O$14,B6305=2017,H6305/$O$15,B6305=2018,H6305/$O$16,B6305=2019,H6305/$O$17,B6305=2020,H6305/$O$18,B6305=2021,H6305/$O$19,B6305=2022,H6305/$O$20),"")</f>
        <v>9.5794483091133677E-4</v>
      </c>
      <c r="K6305" s="3" cm="1">
        <f t="array" ref="K6305">IFERROR(_xlfn.IFS(B6305=2015,J6305*$P$4,B6305=2016,J6305*$P$5,B6305=2017,J6305*$P$6,B6305=2018,J6305*$P$7,B6305=2019,J6305*$P$8,B6305=2020,J6305*$P$9,B6305=2021,J6305*$P$10,B6305=2022,J6305*$P$11),"")</f>
        <v>1626827.7226913359</v>
      </c>
      <c r="L6305" s="3">
        <f t="shared" si="99"/>
        <v>3016283.7226913357</v>
      </c>
    </row>
    <row r="6306" spans="1:12">
      <c r="A6306" t="s">
        <v>4230</v>
      </c>
      <c r="B6306">
        <v>2018</v>
      </c>
      <c r="D6306" t="s">
        <v>82</v>
      </c>
      <c r="E6306" t="s">
        <v>83</v>
      </c>
      <c r="F6306">
        <v>751</v>
      </c>
      <c r="G6306" t="s">
        <v>85</v>
      </c>
      <c r="H6306" s="5">
        <v>1480401</v>
      </c>
      <c r="I6306" t="str">
        <f>IFERROR(VLOOKUP(G6306,'NCES Match'!$A$2:$B$1307,2,FALSE),"")</f>
        <v/>
      </c>
      <c r="J6306" cm="1">
        <f t="array" ref="J6306">IFERROR(_xlfn.IFS(B6306=2015,H6306/$O$13,B6306=2016,H6306/$O$14,B6306=2017,H6306/$O$15,B6306=2018,H6306/$O$16,B6306=2019,H6306/$O$17,B6306=2020,H6306/$O$18,B6306=2021,H6306/$O$19,B6306=2022,H6306/$O$20),"")</f>
        <v>9.660487518104861E-4</v>
      </c>
      <c r="K6306" s="3" cm="1">
        <f t="array" ref="K6306">IFERROR(_xlfn.IFS(B6306=2015,J6306*$P$4,B6306=2016,J6306*$P$5,B6306=2017,J6306*$P$6,B6306=2018,J6306*$P$7,B6306=2019,J6306*$P$8,B6306=2020,J6306*$P$9,B6306=2021,J6306*$P$10,B6306=2022,J6306*$P$11),"")</f>
        <v>1658563.9851688759</v>
      </c>
      <c r="L6306" s="3">
        <f t="shared" si="99"/>
        <v>3138964.9851688761</v>
      </c>
    </row>
    <row r="6307" spans="1:12">
      <c r="A6307" t="s">
        <v>4230</v>
      </c>
      <c r="B6307">
        <v>2019</v>
      </c>
      <c r="D6307" t="s">
        <v>82</v>
      </c>
      <c r="E6307" t="s">
        <v>83</v>
      </c>
      <c r="F6307" t="s">
        <v>84</v>
      </c>
      <c r="G6307" t="s">
        <v>85</v>
      </c>
      <c r="H6307" s="5">
        <v>1880172</v>
      </c>
      <c r="I6307" t="str">
        <f>IFERROR(VLOOKUP(G6307,'NCES Match'!$A$2:$B$1307,2,FALSE),"")</f>
        <v/>
      </c>
      <c r="J6307" cm="1">
        <f t="array" ref="J6307">IFERROR(_xlfn.IFS(B6307=2015,H6307/$O$13,B6307=2016,H6307/$O$14,B6307=2017,H6307/$O$15,B6307=2018,H6307/$O$16,B6307=2019,H6307/$O$17,B6307=2020,H6307/$O$18,B6307=2021,H6307/$O$19,B6307=2022,H6307/$O$20),"")</f>
        <v>1.1904873570582318E-3</v>
      </c>
      <c r="K6307" s="3" cm="1">
        <f t="array" ref="K6307">IFERROR(_xlfn.IFS(B6307=2015,J6307*$P$4,B6307=2016,J6307*$P$5,B6307=2017,J6307*$P$6,B6307=2018,J6307*$P$7,B6307=2019,J6307*$P$8,B6307=2020,J6307*$P$9,B6307=2021,J6307*$P$10,B6307=2022,J6307*$P$11),"")</f>
        <v>2068978.8935976764</v>
      </c>
      <c r="L6307" s="3">
        <f t="shared" si="99"/>
        <v>3949150.8935976764</v>
      </c>
    </row>
    <row r="6308" spans="1:12">
      <c r="A6308" t="s">
        <v>4230</v>
      </c>
      <c r="B6308">
        <v>2020</v>
      </c>
      <c r="D6308" t="s">
        <v>82</v>
      </c>
      <c r="E6308" t="s">
        <v>83</v>
      </c>
      <c r="F6308" t="s">
        <v>84</v>
      </c>
      <c r="G6308" t="s">
        <v>85</v>
      </c>
      <c r="H6308" s="5">
        <v>2038840</v>
      </c>
      <c r="I6308" t="str">
        <f>IFERROR(VLOOKUP(G6308,'NCES Match'!$A$2:$B$1307,2,FALSE),"")</f>
        <v/>
      </c>
      <c r="J6308" cm="1">
        <f t="array" ref="J6308">IFERROR(_xlfn.IFS(B6308=2015,H6308/$O$13,B6308=2016,H6308/$O$14,B6308=2017,H6308/$O$15,B6308=2018,H6308/$O$16,B6308=2019,H6308/$O$17,B6308=2020,H6308/$O$18,B6308=2021,H6308/$O$19,B6308=2022,H6308/$O$20),"")</f>
        <v>1.1048628151548714E-3</v>
      </c>
      <c r="K6308" s="3" cm="1">
        <f t="array" ref="K6308">IFERROR(_xlfn.IFS(B6308=2015,J6308*$P$4,B6308=2016,J6308*$P$5,B6308=2017,J6308*$P$6,B6308=2018,J6308*$P$7,B6308=2019,J6308*$P$8,B6308=2020,J6308*$P$9,B6308=2021,J6308*$P$10,B6308=2022,J6308*$P$11),"")</f>
        <v>2329053.9245352936</v>
      </c>
      <c r="L6308" s="3">
        <f t="shared" si="99"/>
        <v>4367893.9245352931</v>
      </c>
    </row>
    <row r="6309" spans="1:12">
      <c r="A6309" t="s">
        <v>4230</v>
      </c>
      <c r="B6309">
        <v>2021</v>
      </c>
      <c r="D6309" t="s">
        <v>82</v>
      </c>
      <c r="E6309" t="s">
        <v>83</v>
      </c>
      <c r="F6309" t="s">
        <v>84</v>
      </c>
      <c r="G6309" t="s">
        <v>85</v>
      </c>
      <c r="H6309" s="5">
        <v>2086016.81</v>
      </c>
      <c r="I6309" t="str">
        <f>IFERROR(VLOOKUP(G6309,'NCES Match'!$A$2:$B$1307,2,FALSE),"")</f>
        <v/>
      </c>
      <c r="J6309" cm="1">
        <f t="array" ref="J6309">IFERROR(_xlfn.IFS(B6309=2015,H6309/$O$13,B6309=2016,H6309/$O$14,B6309=2017,H6309/$O$15,B6309=2018,H6309/$O$16,B6309=2019,H6309/$O$17,B6309=2020,H6309/$O$18,B6309=2021,H6309/$O$19,B6309=2022,H6309/$O$20),"")</f>
        <v>1.0672959314535063E-3</v>
      </c>
      <c r="K6309" s="3" cm="1">
        <f t="array" ref="K6309">IFERROR(_xlfn.IFS(B6309=2015,J6309*$P$4,B6309=2016,J6309*$P$5,B6309=2017,J6309*$P$6,B6309=2018,J6309*$P$7,B6309=2019,J6309*$P$8,B6309=2020,J6309*$P$9,B6309=2021,J6309*$P$10,B6309=2022,J6309*$P$11),"")</f>
        <v>2284603.8206783053</v>
      </c>
      <c r="L6309" s="3">
        <f t="shared" si="99"/>
        <v>4370620.6306783054</v>
      </c>
    </row>
    <row r="6310" spans="1:12">
      <c r="A6310" t="s">
        <v>4230</v>
      </c>
      <c r="B6310">
        <v>2022</v>
      </c>
      <c r="D6310" t="s">
        <v>82</v>
      </c>
      <c r="E6310" t="s">
        <v>83</v>
      </c>
      <c r="F6310" t="s">
        <v>84</v>
      </c>
      <c r="G6310" t="s">
        <v>85</v>
      </c>
      <c r="H6310" s="5">
        <v>2022353.35</v>
      </c>
      <c r="I6310" t="str">
        <f>IFERROR(VLOOKUP(G6310,'NCES Match'!$A$2:$B$1307,2,FALSE),"")</f>
        <v/>
      </c>
      <c r="J6310" cm="1">
        <f t="array" ref="J6310">IFERROR(_xlfn.IFS(B6310=2015,H6310/$O$13,B6310=2016,H6310/$O$14,B6310=2017,H6310/$O$15,B6310=2018,H6310/$O$16,B6310=2019,H6310/$O$17,B6310=2020,H6310/$O$18,B6310=2021,H6310/$O$19,B6310=2022,H6310/$O$20),"")</f>
        <v>8.8827956171329823E-4</v>
      </c>
      <c r="K6310" s="3" cm="1">
        <f t="array" ref="K6310">IFERROR(_xlfn.IFS(B6310=2015,J6310*$P$4,B6310=2016,J6310*$P$5,B6310=2017,J6310*$P$6,B6310=2018,J6310*$P$7,B6310=2019,J6310*$P$8,B6310=2020,J6310*$P$9,B6310=2021,J6310*$P$10,B6310=2022,J6310*$P$11),"")</f>
        <v>1912894.9407267161</v>
      </c>
      <c r="L6310" s="3">
        <f t="shared" si="99"/>
        <v>3935248.2907267162</v>
      </c>
    </row>
    <row r="6311" spans="1:12">
      <c r="A6311" t="s">
        <v>4230</v>
      </c>
      <c r="B6311">
        <v>2023</v>
      </c>
      <c r="D6311" t="s">
        <v>82</v>
      </c>
      <c r="E6311" t="s">
        <v>83</v>
      </c>
      <c r="F6311" t="s">
        <v>84</v>
      </c>
      <c r="G6311" t="s">
        <v>85</v>
      </c>
      <c r="H6311" s="5">
        <v>2113154.23</v>
      </c>
      <c r="I6311" t="str">
        <f>IFERROR(VLOOKUP(G6311,'NCES Match'!$A$2:$B$1307,2,FALSE),"")</f>
        <v/>
      </c>
      <c r="J6311" t="str" cm="1">
        <f t="array" ref="J6311">IFERROR(_xlfn.IFS(B6311=2015,H6311/$O$13,B6311=2016,H6311/$O$14,B6311=2017,H6311/$O$15,B6311=2018,H6311/$O$16,B6311=2019,H6311/$O$17,B6311=2020,H6311/$O$18,B6311=2021,H6311/$O$19,B6311=2022,H6311/$O$20),"")</f>
        <v/>
      </c>
      <c r="K6311" s="3" t="str" cm="1">
        <f t="array" ref="K6311">IFERROR(_xlfn.IFS(B6311=2015,J6311*$P$4,B6311=2016,J6311*$P$5,B6311=2017,J6311*$P$6,B6311=2018,J6311*$P$7,B6311=2019,J6311*$P$8,B6311=2020,J6311*$P$9,B6311=2021,J6311*$P$10,B6311=2022,J6311*$P$11),"")</f>
        <v/>
      </c>
      <c r="L6311" s="3">
        <f t="shared" si="99"/>
        <v>2113154.23</v>
      </c>
    </row>
    <row r="6312" spans="1:12">
      <c r="A6312">
        <v>4800219</v>
      </c>
      <c r="B6312">
        <v>2015</v>
      </c>
      <c r="C6312" t="s">
        <v>3521</v>
      </c>
      <c r="D6312" t="s">
        <v>3891</v>
      </c>
      <c r="E6312" t="s">
        <v>3892</v>
      </c>
      <c r="G6312" t="s">
        <v>3893</v>
      </c>
      <c r="H6312" s="5">
        <v>74517.919999999998</v>
      </c>
      <c r="I6312">
        <f>IFERROR(VLOOKUP(G6312,'NCES Match'!$A$2:$B$1307,2,FALSE),"")</f>
        <v>4800219</v>
      </c>
      <c r="J6312" cm="1">
        <f t="array" ref="J6312">IFERROR(_xlfn.IFS(B6312=2015,H6312/$O$13,B6312=2016,H6312/$O$14,B6312=2017,H6312/$O$15,B6312=2018,H6312/$O$16,B6312=2019,H6312/$O$17,B6312=2020,H6312/$O$18,B6312=2021,H6312/$O$19,B6312=2022,H6312/$O$20),"")</f>
        <v>5.8377618485474377E-5</v>
      </c>
      <c r="K6312" s="3" cm="1">
        <f t="array" ref="K6312">IFERROR(_xlfn.IFS(B6312=2015,J6312*$P$4,B6312=2016,J6312*$P$5,B6312=2017,J6312*$P$6,B6312=2018,J6312*$P$7,B6312=2019,J6312*$P$8,B6312=2020,J6312*$P$9,B6312=2021,J6312*$P$10,B6312=2022,J6312*$P$11),"")</f>
        <v>92906.986694916588</v>
      </c>
      <c r="L6312" s="3">
        <f t="shared" si="99"/>
        <v>167424.9066949166</v>
      </c>
    </row>
    <row r="6313" spans="1:12">
      <c r="A6313">
        <v>4812390</v>
      </c>
      <c r="B6313">
        <v>2015</v>
      </c>
      <c r="C6313" t="s">
        <v>381</v>
      </c>
      <c r="D6313" t="s">
        <v>774</v>
      </c>
      <c r="E6313" t="s">
        <v>775</v>
      </c>
      <c r="G6313" t="s">
        <v>776</v>
      </c>
      <c r="H6313" s="5">
        <v>230597.72</v>
      </c>
      <c r="I6313">
        <f>IFERROR(VLOOKUP(G6313,'NCES Match'!$A$2:$B$1307,2,FALSE),"")</f>
        <v>4812390</v>
      </c>
      <c r="J6313" cm="1">
        <f t="array" ref="J6313">IFERROR(_xlfn.IFS(B6313=2015,H6313/$O$13,B6313=2016,H6313/$O$14,B6313=2017,H6313/$O$15,B6313=2018,H6313/$O$16,B6313=2019,H6313/$O$17,B6313=2020,H6313/$O$18,B6313=2021,H6313/$O$19,B6313=2022,H6313/$O$20),"")</f>
        <v>1.8065112018398051E-4</v>
      </c>
      <c r="K6313" s="3" cm="1">
        <f t="array" ref="K6313">IFERROR(_xlfn.IFS(B6313=2015,J6313*$P$4,B6313=2016,J6313*$P$5,B6313=2017,J6313*$P$6,B6313=2018,J6313*$P$7,B6313=2019,J6313*$P$8,B6313=2020,J6313*$P$9,B6313=2021,J6313*$P$10,B6313=2022,J6313*$P$11),"")</f>
        <v>287503.18452149635</v>
      </c>
      <c r="L6313" s="3">
        <f t="shared" si="99"/>
        <v>518100.90452149638</v>
      </c>
    </row>
    <row r="6314" spans="1:12">
      <c r="A6314">
        <v>4812390</v>
      </c>
      <c r="B6314">
        <v>2016</v>
      </c>
      <c r="C6314" t="s">
        <v>4102</v>
      </c>
      <c r="D6314" t="s">
        <v>774</v>
      </c>
      <c r="E6314" t="s">
        <v>775</v>
      </c>
      <c r="F6314" t="s">
        <v>4101</v>
      </c>
      <c r="G6314" t="s">
        <v>776</v>
      </c>
      <c r="H6314" s="5">
        <v>247640</v>
      </c>
      <c r="I6314">
        <f>IFERROR(VLOOKUP(G6314,'NCES Match'!$A$2:$B$1307,2,FALSE),"")</f>
        <v>4812390</v>
      </c>
      <c r="J6314" cm="1">
        <f t="array" ref="J6314">IFERROR(_xlfn.IFS(B6314=2015,H6314/$O$13,B6314=2016,H6314/$O$14,B6314=2017,H6314/$O$15,B6314=2018,H6314/$O$16,B6314=2019,H6314/$O$17,B6314=2020,H6314/$O$18,B6314=2021,H6314/$O$19,B6314=2022,H6314/$O$20),"")</f>
        <v>1.7727728130562305E-4</v>
      </c>
      <c r="K6314" s="3" cm="1">
        <f t="array" ref="K6314">IFERROR(_xlfn.IFS(B6314=2015,J6314*$P$4,B6314=2016,J6314*$P$5,B6314=2017,J6314*$P$6,B6314=2018,J6314*$P$7,B6314=2019,J6314*$P$8,B6314=2020,J6314*$P$9,B6314=2021,J6314*$P$10,B6314=2022,J6314*$P$11),"")</f>
        <v>297051.35211618821</v>
      </c>
      <c r="L6314" s="3">
        <f t="shared" si="99"/>
        <v>544691.35211618827</v>
      </c>
    </row>
    <row r="6315" spans="1:12">
      <c r="A6315">
        <v>4812390</v>
      </c>
      <c r="B6315">
        <v>2017</v>
      </c>
      <c r="D6315" t="s">
        <v>774</v>
      </c>
      <c r="E6315" t="s">
        <v>775</v>
      </c>
      <c r="F6315" t="s">
        <v>4101</v>
      </c>
      <c r="G6315" t="s">
        <v>776</v>
      </c>
      <c r="H6315" s="5">
        <v>260695</v>
      </c>
      <c r="I6315">
        <f>IFERROR(VLOOKUP(G6315,'NCES Match'!$A$2:$B$1307,2,FALSE),"")</f>
        <v>4812390</v>
      </c>
      <c r="J6315" cm="1">
        <f t="array" ref="J6315">IFERROR(_xlfn.IFS(B6315=2015,H6315/$O$13,B6315=2016,H6315/$O$14,B6315=2017,H6315/$O$15,B6315=2018,H6315/$O$16,B6315=2019,H6315/$O$17,B6315=2020,H6315/$O$18,B6315=2021,H6315/$O$19,B6315=2022,H6315/$O$20),"")</f>
        <v>1.7973323926373411E-4</v>
      </c>
      <c r="K6315" s="3" cm="1">
        <f t="array" ref="K6315">IFERROR(_xlfn.IFS(B6315=2015,J6315*$P$4,B6315=2016,J6315*$P$5,B6315=2017,J6315*$P$6,B6315=2018,J6315*$P$7,B6315=2019,J6315*$P$8,B6315=2020,J6315*$P$9,B6315=2021,J6315*$P$10,B6315=2022,J6315*$P$11),"")</f>
        <v>305231.58212064131</v>
      </c>
      <c r="L6315" s="3">
        <f t="shared" si="99"/>
        <v>565926.58212064137</v>
      </c>
    </row>
    <row r="6316" spans="1:12">
      <c r="A6316">
        <v>4812390</v>
      </c>
      <c r="B6316">
        <v>2018</v>
      </c>
      <c r="D6316" t="s">
        <v>774</v>
      </c>
      <c r="E6316" t="s">
        <v>775</v>
      </c>
      <c r="F6316" t="s">
        <v>4101</v>
      </c>
      <c r="G6316" t="s">
        <v>776</v>
      </c>
      <c r="H6316" s="5">
        <v>285409</v>
      </c>
      <c r="I6316">
        <f>IFERROR(VLOOKUP(G6316,'NCES Match'!$A$2:$B$1307,2,FALSE),"")</f>
        <v>4812390</v>
      </c>
      <c r="J6316" cm="1">
        <f t="array" ref="J6316">IFERROR(_xlfn.IFS(B6316=2015,H6316/$O$13,B6316=2016,H6316/$O$14,B6316=2017,H6316/$O$15,B6316=2018,H6316/$O$16,B6316=2019,H6316/$O$17,B6316=2020,H6316/$O$18,B6316=2021,H6316/$O$19,B6316=2022,H6316/$O$20),"")</f>
        <v>1.8624616452263883E-4</v>
      </c>
      <c r="K6316" s="3" cm="1">
        <f t="array" ref="K6316">IFERROR(_xlfn.IFS(B6316=2015,J6316*$P$4,B6316=2016,J6316*$P$5,B6316=2017,J6316*$P$6,B6316=2018,J6316*$P$7,B6316=2019,J6316*$P$8,B6316=2020,J6316*$P$9,B6316=2021,J6316*$P$10,B6316=2022,J6316*$P$11),"")</f>
        <v>319757.34172231966</v>
      </c>
      <c r="L6316" s="3">
        <f t="shared" si="99"/>
        <v>605166.3417223196</v>
      </c>
    </row>
    <row r="6317" spans="1:12">
      <c r="A6317">
        <v>4812390</v>
      </c>
      <c r="B6317">
        <v>2019</v>
      </c>
      <c r="D6317" t="s">
        <v>774</v>
      </c>
      <c r="E6317" t="s">
        <v>775</v>
      </c>
      <c r="F6317" t="s">
        <v>4101</v>
      </c>
      <c r="G6317" t="s">
        <v>776</v>
      </c>
      <c r="H6317" s="5">
        <v>316234</v>
      </c>
      <c r="I6317">
        <f>IFERROR(VLOOKUP(G6317,'NCES Match'!$A$2:$B$1307,2,FALSE),"")</f>
        <v>4812390</v>
      </c>
      <c r="J6317" cm="1">
        <f t="array" ref="J6317">IFERROR(_xlfn.IFS(B6317=2015,H6317/$O$13,B6317=2016,H6317/$O$14,B6317=2017,H6317/$O$15,B6317=2018,H6317/$O$16,B6317=2019,H6317/$O$17,B6317=2020,H6317/$O$18,B6317=2021,H6317/$O$19,B6317=2022,H6317/$O$20),"")</f>
        <v>2.0023305254623136E-4</v>
      </c>
      <c r="K6317" s="3" cm="1">
        <f t="array" ref="K6317">IFERROR(_xlfn.IFS(B6317=2015,J6317*$P$4,B6317=2016,J6317*$P$5,B6317=2017,J6317*$P$6,B6317=2018,J6317*$P$7,B6317=2019,J6317*$P$8,B6317=2020,J6317*$P$9,B6317=2021,J6317*$P$10,B6317=2022,J6317*$P$11),"")</f>
        <v>347990.22187223705</v>
      </c>
      <c r="L6317" s="3">
        <f t="shared" si="99"/>
        <v>664224.22187223705</v>
      </c>
    </row>
    <row r="6318" spans="1:12">
      <c r="A6318">
        <v>4812390</v>
      </c>
      <c r="B6318">
        <v>2020</v>
      </c>
      <c r="D6318" t="s">
        <v>774</v>
      </c>
      <c r="E6318" t="s">
        <v>775</v>
      </c>
      <c r="F6318" t="s">
        <v>4230</v>
      </c>
      <c r="G6318" t="s">
        <v>776</v>
      </c>
      <c r="H6318" s="5">
        <v>325615</v>
      </c>
      <c r="I6318">
        <f>IFERROR(VLOOKUP(G6318,'NCES Match'!$A$2:$B$1307,2,FALSE),"")</f>
        <v>4812390</v>
      </c>
      <c r="J6318" cm="1">
        <f t="array" ref="J6318">IFERROR(_xlfn.IFS(B6318=2015,H6318/$O$13,B6318=2016,H6318/$O$14,B6318=2017,H6318/$O$15,B6318=2018,H6318/$O$16,B6318=2019,H6318/$O$17,B6318=2020,H6318/$O$18,B6318=2021,H6318/$O$19,B6318=2022,H6318/$O$20),"")</f>
        <v>1.7645323103169128E-4</v>
      </c>
      <c r="K6318" s="3" cm="1">
        <f t="array" ref="K6318">IFERROR(_xlfn.IFS(B6318=2015,J6318*$P$4,B6318=2016,J6318*$P$5,B6318=2017,J6318*$P$6,B6318=2018,J6318*$P$7,B6318=2019,J6318*$P$8,B6318=2020,J6318*$P$9,B6318=2021,J6318*$P$10,B6318=2022,J6318*$P$11),"")</f>
        <v>371963.90773065056</v>
      </c>
      <c r="L6318" s="3">
        <f t="shared" si="99"/>
        <v>697578.90773065062</v>
      </c>
    </row>
    <row r="6319" spans="1:12">
      <c r="A6319">
        <v>4812390</v>
      </c>
      <c r="B6319">
        <v>2021</v>
      </c>
      <c r="D6319" t="s">
        <v>774</v>
      </c>
      <c r="E6319" t="s">
        <v>775</v>
      </c>
      <c r="F6319" t="s">
        <v>4230</v>
      </c>
      <c r="G6319" t="s">
        <v>776</v>
      </c>
      <c r="H6319" s="5">
        <v>375720.98</v>
      </c>
      <c r="I6319">
        <f>IFERROR(VLOOKUP(G6319,'NCES Match'!$A$2:$B$1307,2,FALSE),"")</f>
        <v>4812390</v>
      </c>
      <c r="J6319" cm="1">
        <f t="array" ref="J6319">IFERROR(_xlfn.IFS(B6319=2015,H6319/$O$13,B6319=2016,H6319/$O$14,B6319=2017,H6319/$O$15,B6319=2018,H6319/$O$16,B6319=2019,H6319/$O$17,B6319=2020,H6319/$O$18,B6319=2021,H6319/$O$19,B6319=2022,H6319/$O$20),"")</f>
        <v>1.9223501526611581E-4</v>
      </c>
      <c r="K6319" s="3" cm="1">
        <f t="array" ref="K6319">IFERROR(_xlfn.IFS(B6319=2015,J6319*$P$4,B6319=2016,J6319*$P$5,B6319=2017,J6319*$P$6,B6319=2018,J6319*$P$7,B6319=2019,J6319*$P$8,B6319=2020,J6319*$P$9,B6319=2021,J6319*$P$10,B6319=2022,J6319*$P$11),"")</f>
        <v>411489.29495778948</v>
      </c>
      <c r="L6319" s="3">
        <f t="shared" si="99"/>
        <v>787210.27495778946</v>
      </c>
    </row>
    <row r="6320" spans="1:12">
      <c r="A6320">
        <v>4812390</v>
      </c>
      <c r="B6320">
        <v>2022</v>
      </c>
      <c r="D6320" t="s">
        <v>774</v>
      </c>
      <c r="E6320" t="s">
        <v>775</v>
      </c>
      <c r="F6320" t="s">
        <v>4101</v>
      </c>
      <c r="G6320" t="s">
        <v>776</v>
      </c>
      <c r="H6320" s="5">
        <v>504790.67</v>
      </c>
      <c r="I6320">
        <f>IFERROR(VLOOKUP(G6320,'NCES Match'!$A$2:$B$1307,2,FALSE),"")</f>
        <v>4812390</v>
      </c>
      <c r="J6320" cm="1">
        <f t="array" ref="J6320">IFERROR(_xlfn.IFS(B6320=2015,H6320/$O$13,B6320=2016,H6320/$O$14,B6320=2017,H6320/$O$15,B6320=2018,H6320/$O$16,B6320=2019,H6320/$O$17,B6320=2020,H6320/$O$18,B6320=2021,H6320/$O$19,B6320=2022,H6320/$O$20),"")</f>
        <v>2.2171953041962827E-4</v>
      </c>
      <c r="K6320" s="3" cm="1">
        <f t="array" ref="K6320">IFERROR(_xlfn.IFS(B6320=2015,J6320*$P$4,B6320=2016,J6320*$P$5,B6320=2017,J6320*$P$6,B6320=2018,J6320*$P$7,B6320=2019,J6320*$P$8,B6320=2020,J6320*$P$9,B6320=2021,J6320*$P$10,B6320=2022,J6320*$P$11),"")</f>
        <v>477469.24085696955</v>
      </c>
      <c r="L6320" s="3">
        <f t="shared" si="99"/>
        <v>982259.91085696954</v>
      </c>
    </row>
    <row r="6321" spans="1:12">
      <c r="A6321">
        <v>4812390</v>
      </c>
      <c r="B6321">
        <v>2023</v>
      </c>
      <c r="D6321" t="s">
        <v>774</v>
      </c>
      <c r="E6321" t="s">
        <v>775</v>
      </c>
      <c r="F6321" t="s">
        <v>4101</v>
      </c>
      <c r="G6321" t="s">
        <v>776</v>
      </c>
      <c r="H6321" s="5">
        <v>698173.34</v>
      </c>
      <c r="I6321">
        <f>IFERROR(VLOOKUP(G6321,'NCES Match'!$A$2:$B$1307,2,FALSE),"")</f>
        <v>4812390</v>
      </c>
      <c r="J6321" t="str" cm="1">
        <f t="array" ref="J6321">IFERROR(_xlfn.IFS(B6321=2015,H6321/$O$13,B6321=2016,H6321/$O$14,B6321=2017,H6321/$O$15,B6321=2018,H6321/$O$16,B6321=2019,H6321/$O$17,B6321=2020,H6321/$O$18,B6321=2021,H6321/$O$19,B6321=2022,H6321/$O$20),"")</f>
        <v/>
      </c>
      <c r="K6321" s="3" t="str" cm="1">
        <f t="array" ref="K6321">IFERROR(_xlfn.IFS(B6321=2015,J6321*$P$4,B6321=2016,J6321*$P$5,B6321=2017,J6321*$P$6,B6321=2018,J6321*$P$7,B6321=2019,J6321*$P$8,B6321=2020,J6321*$P$9,B6321=2021,J6321*$P$10,B6321=2022,J6321*$P$11),"")</f>
        <v/>
      </c>
      <c r="L6321" s="3">
        <f t="shared" si="99"/>
        <v>698173.34</v>
      </c>
    </row>
    <row r="6322" spans="1:12">
      <c r="A6322">
        <v>4813260</v>
      </c>
      <c r="B6322">
        <v>2015</v>
      </c>
      <c r="C6322" t="s">
        <v>381</v>
      </c>
      <c r="D6322" t="s">
        <v>834</v>
      </c>
      <c r="E6322" t="s">
        <v>835</v>
      </c>
      <c r="G6322" t="s">
        <v>836</v>
      </c>
      <c r="H6322" s="5">
        <v>83251.83</v>
      </c>
      <c r="I6322">
        <f>IFERROR(VLOOKUP(G6322,'NCES Match'!$A$2:$B$1307,2,FALSE),"")</f>
        <v>4813260</v>
      </c>
      <c r="J6322" cm="1">
        <f t="array" ref="J6322">IFERROR(_xlfn.IFS(B6322=2015,H6322/$O$13,B6322=2016,H6322/$O$14,B6322=2017,H6322/$O$15,B6322=2018,H6322/$O$16,B6322=2019,H6322/$O$17,B6322=2020,H6322/$O$18,B6322=2021,H6322/$O$19,B6322=2022,H6322/$O$20),"")</f>
        <v>6.5219796392029878E-5</v>
      </c>
      <c r="K6322" s="3" cm="1">
        <f t="array" ref="K6322">IFERROR(_xlfn.IFS(B6322=2015,J6322*$P$4,B6322=2016,J6322*$P$5,B6322=2017,J6322*$P$6,B6322=2018,J6322*$P$7,B6322=2019,J6322*$P$8,B6322=2020,J6322*$P$9,B6322=2021,J6322*$P$10,B6322=2022,J6322*$P$11),"")</f>
        <v>103796.19643352175</v>
      </c>
      <c r="L6322" s="3">
        <f t="shared" si="99"/>
        <v>187048.02643352177</v>
      </c>
    </row>
    <row r="6323" spans="1:12">
      <c r="A6323">
        <v>4813260</v>
      </c>
      <c r="B6323">
        <v>2016</v>
      </c>
      <c r="C6323" t="s">
        <v>4102</v>
      </c>
      <c r="D6323" t="s">
        <v>834</v>
      </c>
      <c r="E6323" t="s">
        <v>835</v>
      </c>
      <c r="F6323" t="s">
        <v>4101</v>
      </c>
      <c r="G6323" t="s">
        <v>836</v>
      </c>
      <c r="H6323" s="5">
        <v>84110</v>
      </c>
      <c r="I6323">
        <f>IFERROR(VLOOKUP(G6323,'NCES Match'!$A$2:$B$1307,2,FALSE),"")</f>
        <v>4813260</v>
      </c>
      <c r="J6323" cm="1">
        <f t="array" ref="J6323">IFERROR(_xlfn.IFS(B6323=2015,H6323/$O$13,B6323=2016,H6323/$O$14,B6323=2017,H6323/$O$15,B6323=2018,H6323/$O$16,B6323=2019,H6323/$O$17,B6323=2020,H6323/$O$18,B6323=2021,H6323/$O$19,B6323=2022,H6323/$O$20),"")</f>
        <v>6.0211565702697275E-5</v>
      </c>
      <c r="K6323" s="3" cm="1">
        <f t="array" ref="K6323">IFERROR(_xlfn.IFS(B6323=2015,J6323*$P$4,B6323=2016,J6323*$P$5,B6323=2017,J6323*$P$6,B6323=2018,J6323*$P$7,B6323=2019,J6323*$P$8,B6323=2020,J6323*$P$9,B6323=2021,J6323*$P$10,B6323=2022,J6323*$P$11),"")</f>
        <v>100892.38098244464</v>
      </c>
      <c r="L6323" s="3">
        <f t="shared" si="99"/>
        <v>185002.38098244462</v>
      </c>
    </row>
    <row r="6324" spans="1:12">
      <c r="A6324">
        <v>4813260</v>
      </c>
      <c r="B6324">
        <v>2017</v>
      </c>
      <c r="D6324" t="s">
        <v>834</v>
      </c>
      <c r="E6324" t="s">
        <v>835</v>
      </c>
      <c r="F6324" t="s">
        <v>4101</v>
      </c>
      <c r="G6324" t="s">
        <v>836</v>
      </c>
      <c r="H6324" s="5">
        <v>94528</v>
      </c>
      <c r="I6324">
        <f>IFERROR(VLOOKUP(G6324,'NCES Match'!$A$2:$B$1307,2,FALSE),"")</f>
        <v>4813260</v>
      </c>
      <c r="J6324" cm="1">
        <f t="array" ref="J6324">IFERROR(_xlfn.IFS(B6324=2015,H6324/$O$13,B6324=2016,H6324/$O$14,B6324=2017,H6324/$O$15,B6324=2018,H6324/$O$16,B6324=2019,H6324/$O$17,B6324=2020,H6324/$O$18,B6324=2021,H6324/$O$19,B6324=2022,H6324/$O$20),"")</f>
        <v>6.5171267730958622E-5</v>
      </c>
      <c r="K6324" s="3" cm="1">
        <f t="array" ref="K6324">IFERROR(_xlfn.IFS(B6324=2015,J6324*$P$4,B6324=2016,J6324*$P$5,B6324=2017,J6324*$P$6,B6324=2018,J6324*$P$7,B6324=2019,J6324*$P$8,B6324=2020,J6324*$P$9,B6324=2021,J6324*$P$10,B6324=2022,J6324*$P$11),"")</f>
        <v>110676.96348107937</v>
      </c>
      <c r="L6324" s="3">
        <f t="shared" si="99"/>
        <v>205204.96348107938</v>
      </c>
    </row>
    <row r="6325" spans="1:12">
      <c r="A6325">
        <v>4813260</v>
      </c>
      <c r="B6325">
        <v>2018</v>
      </c>
      <c r="D6325" t="s">
        <v>834</v>
      </c>
      <c r="E6325" t="s">
        <v>835</v>
      </c>
      <c r="F6325" t="s">
        <v>4101</v>
      </c>
      <c r="G6325" t="s">
        <v>836</v>
      </c>
      <c r="H6325" s="5">
        <v>96532</v>
      </c>
      <c r="I6325">
        <f>IFERROR(VLOOKUP(G6325,'NCES Match'!$A$2:$B$1307,2,FALSE),"")</f>
        <v>4813260</v>
      </c>
      <c r="J6325" cm="1">
        <f t="array" ref="J6325">IFERROR(_xlfn.IFS(B6325=2015,H6325/$O$13,B6325=2016,H6325/$O$14,B6325=2017,H6325/$O$15,B6325=2018,H6325/$O$16,B6325=2019,H6325/$O$17,B6325=2020,H6325/$O$18,B6325=2021,H6325/$O$19,B6325=2022,H6325/$O$20),"")</f>
        <v>6.2992809454850312E-5</v>
      </c>
      <c r="K6325" s="3" cm="1">
        <f t="array" ref="K6325">IFERROR(_xlfn.IFS(B6325=2015,J6325*$P$4,B6325=2016,J6325*$P$5,B6325=2017,J6325*$P$6,B6325=2018,J6325*$P$7,B6325=2019,J6325*$P$8,B6325=2020,J6325*$P$9,B6325=2021,J6325*$P$10,B6325=2022,J6325*$P$11),"")</f>
        <v>108149.41263638836</v>
      </c>
      <c r="L6325" s="3">
        <f t="shared" si="99"/>
        <v>204681.41263638836</v>
      </c>
    </row>
    <row r="6326" spans="1:12">
      <c r="A6326">
        <v>4813260</v>
      </c>
      <c r="B6326">
        <v>2019</v>
      </c>
      <c r="D6326" t="s">
        <v>834</v>
      </c>
      <c r="E6326" t="s">
        <v>835</v>
      </c>
      <c r="F6326" t="s">
        <v>4101</v>
      </c>
      <c r="G6326" t="s">
        <v>836</v>
      </c>
      <c r="H6326" s="5">
        <v>102843</v>
      </c>
      <c r="I6326">
        <f>IFERROR(VLOOKUP(G6326,'NCES Match'!$A$2:$B$1307,2,FALSE),"")</f>
        <v>4813260</v>
      </c>
      <c r="J6326" cm="1">
        <f t="array" ref="J6326">IFERROR(_xlfn.IFS(B6326=2015,H6326/$O$13,B6326=2016,H6326/$O$14,B6326=2017,H6326/$O$15,B6326=2018,H6326/$O$16,B6326=2019,H6326/$O$17,B6326=2020,H6326/$O$18,B6326=2021,H6326/$O$19,B6326=2022,H6326/$O$20),"")</f>
        <v>6.5118133480309104E-5</v>
      </c>
      <c r="K6326" s="3" cm="1">
        <f t="array" ref="K6326">IFERROR(_xlfn.IFS(B6326=2015,J6326*$P$4,B6326=2016,J6326*$P$5,B6326=2017,J6326*$P$6,B6326=2018,J6326*$P$7,B6326=2019,J6326*$P$8,B6326=2020,J6326*$P$9,B6326=2021,J6326*$P$10,B6326=2022,J6326*$P$11),"")</f>
        <v>113170.49522823755</v>
      </c>
      <c r="L6326" s="3">
        <f t="shared" si="99"/>
        <v>216013.49522823753</v>
      </c>
    </row>
    <row r="6327" spans="1:12">
      <c r="A6327">
        <v>4813260</v>
      </c>
      <c r="B6327">
        <v>2020</v>
      </c>
      <c r="D6327" t="s">
        <v>834</v>
      </c>
      <c r="E6327" t="s">
        <v>835</v>
      </c>
      <c r="F6327" t="s">
        <v>4230</v>
      </c>
      <c r="G6327" t="s">
        <v>836</v>
      </c>
      <c r="H6327" s="5">
        <v>121789</v>
      </c>
      <c r="I6327">
        <f>IFERROR(VLOOKUP(G6327,'NCES Match'!$A$2:$B$1307,2,FALSE),"")</f>
        <v>4813260</v>
      </c>
      <c r="J6327" cm="1">
        <f t="array" ref="J6327">IFERROR(_xlfn.IFS(B6327=2015,H6327/$O$13,B6327=2016,H6327/$O$14,B6327=2017,H6327/$O$15,B6327=2018,H6327/$O$16,B6327=2019,H6327/$O$17,B6327=2020,H6327/$O$18,B6327=2021,H6327/$O$19,B6327=2022,H6327/$O$20),"")</f>
        <v>6.5998380154841296E-5</v>
      </c>
      <c r="K6327" s="3" cm="1">
        <f t="array" ref="K6327">IFERROR(_xlfn.IFS(B6327=2015,J6327*$P$4,B6327=2016,J6327*$P$5,B6327=2017,J6327*$P$6,B6327=2018,J6327*$P$7,B6327=2019,J6327*$P$8,B6327=2020,J6327*$P$9,B6327=2021,J6327*$P$10,B6327=2022,J6327*$P$11),"")</f>
        <v>139124.77115184558</v>
      </c>
      <c r="L6327" s="3">
        <f t="shared" si="99"/>
        <v>260913.77115184558</v>
      </c>
    </row>
    <row r="6328" spans="1:12">
      <c r="A6328">
        <v>4813260</v>
      </c>
      <c r="B6328">
        <v>2021</v>
      </c>
      <c r="D6328" t="s">
        <v>834</v>
      </c>
      <c r="E6328" t="s">
        <v>835</v>
      </c>
      <c r="F6328" t="s">
        <v>4101</v>
      </c>
      <c r="G6328" t="s">
        <v>836</v>
      </c>
      <c r="H6328" s="5">
        <v>120712.53</v>
      </c>
      <c r="I6328">
        <f>IFERROR(VLOOKUP(G6328,'NCES Match'!$A$2:$B$1307,2,FALSE),"")</f>
        <v>4813260</v>
      </c>
      <c r="J6328" cm="1">
        <f t="array" ref="J6328">IFERROR(_xlfn.IFS(B6328=2015,H6328/$O$13,B6328=2016,H6328/$O$14,B6328=2017,H6328/$O$15,B6328=2018,H6328/$O$16,B6328=2019,H6328/$O$17,B6328=2020,H6328/$O$18,B6328=2021,H6328/$O$19,B6328=2022,H6328/$O$20),"")</f>
        <v>6.1761722881063135E-5</v>
      </c>
      <c r="K6328" s="3" cm="1">
        <f t="array" ref="K6328">IFERROR(_xlfn.IFS(B6328=2015,J6328*$P$4,B6328=2016,J6328*$P$5,B6328=2017,J6328*$P$6,B6328=2018,J6328*$P$7,B6328=2019,J6328*$P$8,B6328=2020,J6328*$P$9,B6328=2021,J6328*$P$10,B6328=2022,J6328*$P$11),"")</f>
        <v>132204.25929441315</v>
      </c>
      <c r="L6328" s="3">
        <f t="shared" si="99"/>
        <v>252916.78929441315</v>
      </c>
    </row>
    <row r="6329" spans="1:12">
      <c r="A6329">
        <v>4813260</v>
      </c>
      <c r="B6329">
        <v>2022</v>
      </c>
      <c r="D6329" t="s">
        <v>834</v>
      </c>
      <c r="E6329" t="s">
        <v>835</v>
      </c>
      <c r="F6329" t="s">
        <v>4101</v>
      </c>
      <c r="G6329" t="s">
        <v>836</v>
      </c>
      <c r="H6329" s="5">
        <v>143401.74</v>
      </c>
      <c r="I6329">
        <f>IFERROR(VLOOKUP(G6329,'NCES Match'!$A$2:$B$1307,2,FALSE),"")</f>
        <v>4813260</v>
      </c>
      <c r="J6329" cm="1">
        <f t="array" ref="J6329">IFERROR(_xlfn.IFS(B6329=2015,H6329/$O$13,B6329=2016,H6329/$O$14,B6329=2017,H6329/$O$15,B6329=2018,H6329/$O$16,B6329=2019,H6329/$O$17,B6329=2020,H6329/$O$18,B6329=2021,H6329/$O$19,B6329=2022,H6329/$O$20),"")</f>
        <v>6.298643842636319E-5</v>
      </c>
      <c r="K6329" s="3" cm="1">
        <f t="array" ref="K6329">IFERROR(_xlfn.IFS(B6329=2015,J6329*$P$4,B6329=2016,J6329*$P$5,B6329=2017,J6329*$P$6,B6329=2018,J6329*$P$7,B6329=2019,J6329*$P$8,B6329=2020,J6329*$P$9,B6329=2021,J6329*$P$10,B6329=2022,J6329*$P$11),"")</f>
        <v>135640.22475963851</v>
      </c>
      <c r="L6329" s="3">
        <f t="shared" si="99"/>
        <v>279041.96475963853</v>
      </c>
    </row>
    <row r="6330" spans="1:12">
      <c r="A6330">
        <v>4813260</v>
      </c>
      <c r="B6330">
        <v>2023</v>
      </c>
      <c r="D6330" t="s">
        <v>834</v>
      </c>
      <c r="E6330" t="s">
        <v>835</v>
      </c>
      <c r="F6330" t="s">
        <v>4101</v>
      </c>
      <c r="G6330" t="s">
        <v>836</v>
      </c>
      <c r="H6330" s="5">
        <v>157280.95999999999</v>
      </c>
      <c r="I6330">
        <f>IFERROR(VLOOKUP(G6330,'NCES Match'!$A$2:$B$1307,2,FALSE),"")</f>
        <v>4813260</v>
      </c>
      <c r="J6330" t="str" cm="1">
        <f t="array" ref="J6330">IFERROR(_xlfn.IFS(B6330=2015,H6330/$O$13,B6330=2016,H6330/$O$14,B6330=2017,H6330/$O$15,B6330=2018,H6330/$O$16,B6330=2019,H6330/$O$17,B6330=2020,H6330/$O$18,B6330=2021,H6330/$O$19,B6330=2022,H6330/$O$20),"")</f>
        <v/>
      </c>
      <c r="K6330" s="3" t="str" cm="1">
        <f t="array" ref="K6330">IFERROR(_xlfn.IFS(B6330=2015,J6330*$P$4,B6330=2016,J6330*$P$5,B6330=2017,J6330*$P$6,B6330=2018,J6330*$P$7,B6330=2019,J6330*$P$8,B6330=2020,J6330*$P$9,B6330=2021,J6330*$P$10,B6330=2022,J6330*$P$11),"")</f>
        <v/>
      </c>
      <c r="L6330" s="3">
        <f t="shared" si="99"/>
        <v>157280.95999999999</v>
      </c>
    </row>
    <row r="6331" spans="1:12">
      <c r="A6331">
        <v>4814820</v>
      </c>
      <c r="B6331">
        <v>2015</v>
      </c>
      <c r="C6331" t="s">
        <v>381</v>
      </c>
      <c r="D6331" t="s">
        <v>970</v>
      </c>
      <c r="E6331" t="s">
        <v>971</v>
      </c>
      <c r="G6331" t="s">
        <v>972</v>
      </c>
      <c r="H6331" s="5">
        <v>330847.05</v>
      </c>
      <c r="I6331">
        <f>IFERROR(VLOOKUP(G6331,'NCES Match'!$A$2:$B$1307,2,FALSE),"")</f>
        <v>4814820</v>
      </c>
      <c r="J6331" cm="1">
        <f t="array" ref="J6331">IFERROR(_xlfn.IFS(B6331=2015,H6331/$O$13,B6331=2016,H6331/$O$14,B6331=2017,H6331/$O$15,B6331=2018,H6331/$O$16,B6331=2019,H6331/$O$17,B6331=2020,H6331/$O$18,B6331=2021,H6331/$O$19,B6331=2022,H6331/$O$20),"")</f>
        <v>2.5918682193416923E-4</v>
      </c>
      <c r="K6331" s="3" cm="1">
        <f t="array" ref="K6331">IFERROR(_xlfn.IFS(B6331=2015,J6331*$P$4,B6331=2016,J6331*$P$5,B6331=2017,J6331*$P$6,B6331=2018,J6331*$P$7,B6331=2019,J6331*$P$8,B6331=2020,J6331*$P$9,B6331=2021,J6331*$P$10,B6331=2022,J6331*$P$11),"")</f>
        <v>412491.41780128068</v>
      </c>
      <c r="L6331" s="3">
        <f t="shared" si="99"/>
        <v>743338.46780128067</v>
      </c>
    </row>
    <row r="6332" spans="1:12">
      <c r="A6332">
        <v>4814820</v>
      </c>
      <c r="B6332">
        <v>2016</v>
      </c>
      <c r="C6332" t="s">
        <v>4102</v>
      </c>
      <c r="D6332" t="s">
        <v>970</v>
      </c>
      <c r="E6332" t="s">
        <v>971</v>
      </c>
      <c r="F6332" t="s">
        <v>4101</v>
      </c>
      <c r="G6332" t="s">
        <v>972</v>
      </c>
      <c r="H6332" s="5">
        <v>338423</v>
      </c>
      <c r="I6332">
        <f>IFERROR(VLOOKUP(G6332,'NCES Match'!$A$2:$B$1307,2,FALSE),"")</f>
        <v>4814820</v>
      </c>
      <c r="J6332" cm="1">
        <f t="array" ref="J6332">IFERROR(_xlfn.IFS(B6332=2015,H6332/$O$13,B6332=2016,H6332/$O$14,B6332=2017,H6332/$O$15,B6332=2018,H6332/$O$16,B6332=2019,H6332/$O$17,B6332=2020,H6332/$O$18,B6332=2021,H6332/$O$19,B6332=2022,H6332/$O$20),"")</f>
        <v>2.4226582689102272E-4</v>
      </c>
      <c r="K6332" s="3" cm="1">
        <f t="array" ref="K6332">IFERROR(_xlfn.IFS(B6332=2015,J6332*$P$4,B6332=2016,J6332*$P$5,B6332=2017,J6332*$P$6,B6332=2018,J6332*$P$7,B6332=2019,J6332*$P$8,B6332=2020,J6332*$P$9,B6332=2021,J6332*$P$10,B6332=2022,J6332*$P$11),"")</f>
        <v>405948.18986115634</v>
      </c>
      <c r="L6332" s="3">
        <f t="shared" si="99"/>
        <v>744371.18986115628</v>
      </c>
    </row>
    <row r="6333" spans="1:12">
      <c r="A6333">
        <v>4814820</v>
      </c>
      <c r="B6333">
        <v>2017</v>
      </c>
      <c r="D6333" t="s">
        <v>970</v>
      </c>
      <c r="E6333" t="s">
        <v>971</v>
      </c>
      <c r="F6333" t="s">
        <v>4101</v>
      </c>
      <c r="G6333" t="s">
        <v>972</v>
      </c>
      <c r="H6333" s="5">
        <v>358138</v>
      </c>
      <c r="I6333">
        <f>IFERROR(VLOOKUP(G6333,'NCES Match'!$A$2:$B$1307,2,FALSE),"")</f>
        <v>4814820</v>
      </c>
      <c r="J6333" cm="1">
        <f t="array" ref="J6333">IFERROR(_xlfn.IFS(B6333=2015,H6333/$O$13,B6333=2016,H6333/$O$14,B6333=2017,H6333/$O$15,B6333=2018,H6333/$O$16,B6333=2019,H6333/$O$17,B6333=2020,H6333/$O$18,B6333=2021,H6333/$O$19,B6333=2022,H6333/$O$20),"")</f>
        <v>2.4691422099938707E-4</v>
      </c>
      <c r="K6333" s="3" cm="1">
        <f t="array" ref="K6333">IFERROR(_xlfn.IFS(B6333=2015,J6333*$P$4,B6333=2016,J6333*$P$5,B6333=2017,J6333*$P$6,B6333=2018,J6333*$P$7,B6333=2019,J6333*$P$8,B6333=2020,J6333*$P$9,B6333=2021,J6333*$P$10,B6333=2022,J6333*$P$11),"")</f>
        <v>419321.53803303576</v>
      </c>
      <c r="L6333" s="3">
        <f t="shared" si="99"/>
        <v>777459.53803303582</v>
      </c>
    </row>
    <row r="6334" spans="1:12">
      <c r="A6334">
        <v>4814820</v>
      </c>
      <c r="B6334">
        <v>2018</v>
      </c>
      <c r="D6334" t="s">
        <v>970</v>
      </c>
      <c r="E6334" t="s">
        <v>971</v>
      </c>
      <c r="F6334" t="s">
        <v>4101</v>
      </c>
      <c r="G6334" t="s">
        <v>972</v>
      </c>
      <c r="H6334" s="5">
        <v>365853</v>
      </c>
      <c r="I6334">
        <f>IFERROR(VLOOKUP(G6334,'NCES Match'!$A$2:$B$1307,2,FALSE),"")</f>
        <v>4814820</v>
      </c>
      <c r="J6334" cm="1">
        <f t="array" ref="J6334">IFERROR(_xlfn.IFS(B6334=2015,H6334/$O$13,B6334=2016,H6334/$O$14,B6334=2017,H6334/$O$15,B6334=2018,H6334/$O$16,B6334=2019,H6334/$O$17,B6334=2020,H6334/$O$18,B6334=2021,H6334/$O$19,B6334=2022,H6334/$O$20),"")</f>
        <v>2.3874060744090404E-4</v>
      </c>
      <c r="K6334" s="3" cm="1">
        <f t="array" ref="K6334">IFERROR(_xlfn.IFS(B6334=2015,J6334*$P$4,B6334=2016,J6334*$P$5,B6334=2017,J6334*$P$6,B6334=2018,J6334*$P$7,B6334=2019,J6334*$P$8,B6334=2020,J6334*$P$9,B6334=2021,J6334*$P$10,B6334=2022,J6334*$P$11),"")</f>
        <v>409882.59915116837</v>
      </c>
      <c r="L6334" s="3">
        <f t="shared" si="99"/>
        <v>775735.59915116837</v>
      </c>
    </row>
    <row r="6335" spans="1:12">
      <c r="A6335">
        <v>4814820</v>
      </c>
      <c r="B6335">
        <v>2019</v>
      </c>
      <c r="D6335" t="s">
        <v>970</v>
      </c>
      <c r="E6335" t="s">
        <v>971</v>
      </c>
      <c r="F6335" t="s">
        <v>4101</v>
      </c>
      <c r="G6335" t="s">
        <v>972</v>
      </c>
      <c r="H6335" s="5">
        <v>373285</v>
      </c>
      <c r="I6335">
        <f>IFERROR(VLOOKUP(G6335,'NCES Match'!$A$2:$B$1307,2,FALSE),"")</f>
        <v>4814820</v>
      </c>
      <c r="J6335" cm="1">
        <f t="array" ref="J6335">IFERROR(_xlfn.IFS(B6335=2015,H6335/$O$13,B6335=2016,H6335/$O$14,B6335=2017,H6335/$O$15,B6335=2018,H6335/$O$16,B6335=2019,H6335/$O$17,B6335=2020,H6335/$O$18,B6335=2021,H6335/$O$19,B6335=2022,H6335/$O$20),"")</f>
        <v>2.3635660624638706E-4</v>
      </c>
      <c r="K6335" s="3" cm="1">
        <f t="array" ref="K6335">IFERROR(_xlfn.IFS(B6335=2015,J6335*$P$4,B6335=2016,J6335*$P$5,B6335=2017,J6335*$P$6,B6335=2018,J6335*$P$7,B6335=2019,J6335*$P$8,B6335=2020,J6335*$P$9,B6335=2021,J6335*$P$10,B6335=2022,J6335*$P$11),"")</f>
        <v>410770.28394030366</v>
      </c>
      <c r="L6335" s="3">
        <f t="shared" si="99"/>
        <v>784055.28394030361</v>
      </c>
    </row>
    <row r="6336" spans="1:12">
      <c r="A6336">
        <v>4814820</v>
      </c>
      <c r="B6336">
        <v>2020</v>
      </c>
      <c r="D6336" t="s">
        <v>970</v>
      </c>
      <c r="E6336" t="s">
        <v>971</v>
      </c>
      <c r="F6336" t="s">
        <v>4230</v>
      </c>
      <c r="G6336" t="s">
        <v>972</v>
      </c>
      <c r="H6336" s="5">
        <v>477966</v>
      </c>
      <c r="I6336">
        <f>IFERROR(VLOOKUP(G6336,'NCES Match'!$A$2:$B$1307,2,FALSE),"")</f>
        <v>4814820</v>
      </c>
      <c r="J6336" cm="1">
        <f t="array" ref="J6336">IFERROR(_xlfn.IFS(B6336=2015,H6336/$O$13,B6336=2016,H6336/$O$14,B6336=2017,H6336/$O$15,B6336=2018,H6336/$O$16,B6336=2019,H6336/$O$17,B6336=2020,H6336/$O$18,B6336=2021,H6336/$O$19,B6336=2022,H6336/$O$20),"")</f>
        <v>2.5901339011806382E-4</v>
      </c>
      <c r="K6336" s="3" cm="1">
        <f t="array" ref="K6336">IFERROR(_xlfn.IFS(B6336=2015,J6336*$P$4,B6336=2016,J6336*$P$5,B6336=2017,J6336*$P$6,B6336=2018,J6336*$P$7,B6336=2019,J6336*$P$8,B6336=2020,J6336*$P$9,B6336=2021,J6336*$P$10,B6336=2022,J6336*$P$11),"")</f>
        <v>546000.95549157169</v>
      </c>
      <c r="L6336" s="3">
        <f t="shared" si="99"/>
        <v>1023966.9554915717</v>
      </c>
    </row>
    <row r="6337" spans="1:12">
      <c r="A6337">
        <v>4814820</v>
      </c>
      <c r="B6337">
        <v>2021</v>
      </c>
      <c r="D6337" t="s">
        <v>970</v>
      </c>
      <c r="E6337" t="s">
        <v>971</v>
      </c>
      <c r="F6337" t="s">
        <v>4101</v>
      </c>
      <c r="G6337" t="s">
        <v>972</v>
      </c>
      <c r="H6337" s="5">
        <v>438709.79</v>
      </c>
      <c r="I6337">
        <f>IFERROR(VLOOKUP(G6337,'NCES Match'!$A$2:$B$1307,2,FALSE),"")</f>
        <v>4814820</v>
      </c>
      <c r="J6337" cm="1">
        <f t="array" ref="J6337">IFERROR(_xlfn.IFS(B6337=2015,H6337/$O$13,B6337=2016,H6337/$O$14,B6337=2017,H6337/$O$15,B6337=2018,H6337/$O$16,B6337=2019,H6337/$O$17,B6337=2020,H6337/$O$18,B6337=2021,H6337/$O$19,B6337=2022,H6337/$O$20),"")</f>
        <v>2.2446279996939339E-4</v>
      </c>
      <c r="K6337" s="3" cm="1">
        <f t="array" ref="K6337">IFERROR(_xlfn.IFS(B6337=2015,J6337*$P$4,B6337=2016,J6337*$P$5,B6337=2017,J6337*$P$6,B6337=2018,J6337*$P$7,B6337=2019,J6337*$P$8,B6337=2020,J6337*$P$9,B6337=2021,J6337*$P$10,B6337=2022,J6337*$P$11),"")</f>
        <v>480474.58563048532</v>
      </c>
      <c r="L6337" s="3">
        <f t="shared" si="99"/>
        <v>919184.37563048536</v>
      </c>
    </row>
    <row r="6338" spans="1:12">
      <c r="A6338">
        <v>4814820</v>
      </c>
      <c r="B6338">
        <v>2022</v>
      </c>
      <c r="D6338" t="s">
        <v>970</v>
      </c>
      <c r="E6338" t="s">
        <v>971</v>
      </c>
      <c r="F6338" t="s">
        <v>4101</v>
      </c>
      <c r="G6338" t="s">
        <v>972</v>
      </c>
      <c r="H6338" s="5">
        <v>546848.17000000004</v>
      </c>
      <c r="I6338">
        <f>IFERROR(VLOOKUP(G6338,'NCES Match'!$A$2:$B$1307,2,FALSE),"")</f>
        <v>4814820</v>
      </c>
      <c r="J6338" cm="1">
        <f t="array" ref="J6338">IFERROR(_xlfn.IFS(B6338=2015,H6338/$O$13,B6338=2016,H6338/$O$14,B6338=2017,H6338/$O$15,B6338=2018,H6338/$O$16,B6338=2019,H6338/$O$17,B6338=2020,H6338/$O$18,B6338=2021,H6338/$O$19,B6338=2022,H6338/$O$20),"")</f>
        <v>2.4019247317553049E-4</v>
      </c>
      <c r="K6338" s="3" cm="1">
        <f t="array" ref="K6338">IFERROR(_xlfn.IFS(B6338=2015,J6338*$P$4,B6338=2016,J6338*$P$5,B6338=2017,J6338*$P$6,B6338=2018,J6338*$P$7,B6338=2019,J6338*$P$8,B6338=2020,J6338*$P$9,B6338=2021,J6338*$P$10,B6338=2022,J6338*$P$11),"")</f>
        <v>517250.40915261576</v>
      </c>
      <c r="L6338" s="3">
        <f t="shared" si="99"/>
        <v>1064098.5791526157</v>
      </c>
    </row>
    <row r="6339" spans="1:12">
      <c r="A6339">
        <v>4814820</v>
      </c>
      <c r="B6339">
        <v>2023</v>
      </c>
      <c r="D6339" t="s">
        <v>970</v>
      </c>
      <c r="E6339" t="s">
        <v>971</v>
      </c>
      <c r="F6339" t="s">
        <v>4101</v>
      </c>
      <c r="G6339" t="s">
        <v>972</v>
      </c>
      <c r="H6339" s="5">
        <v>663836.76</v>
      </c>
      <c r="I6339">
        <f>IFERROR(VLOOKUP(G6339,'NCES Match'!$A$2:$B$1307,2,FALSE),"")</f>
        <v>4814820</v>
      </c>
      <c r="J6339" t="str" cm="1">
        <f t="array" ref="J6339">IFERROR(_xlfn.IFS(B6339=2015,H6339/$O$13,B6339=2016,H6339/$O$14,B6339=2017,H6339/$O$15,B6339=2018,H6339/$O$16,B6339=2019,H6339/$O$17,B6339=2020,H6339/$O$18,B6339=2021,H6339/$O$19,B6339=2022,H6339/$O$20),"")</f>
        <v/>
      </c>
      <c r="K6339" s="3" t="str" cm="1">
        <f t="array" ref="K6339">IFERROR(_xlfn.IFS(B6339=2015,J6339*$P$4,B6339=2016,J6339*$P$5,B6339=2017,J6339*$P$6,B6339=2018,J6339*$P$7,B6339=2019,J6339*$P$8,B6339=2020,J6339*$P$9,B6339=2021,J6339*$P$10,B6339=2022,J6339*$P$11),"")</f>
        <v/>
      </c>
      <c r="L6339" s="3">
        <f t="shared" ref="L6339:L6402" si="100">SUM(H6339,K6339)</f>
        <v>663836.76</v>
      </c>
    </row>
    <row r="6340" spans="1:12">
      <c r="A6340">
        <v>4821720</v>
      </c>
      <c r="B6340">
        <v>2015</v>
      </c>
      <c r="C6340" t="s">
        <v>381</v>
      </c>
      <c r="D6340" t="s">
        <v>1514</v>
      </c>
      <c r="E6340" t="s">
        <v>1515</v>
      </c>
      <c r="G6340" t="s">
        <v>1516</v>
      </c>
      <c r="H6340" s="5">
        <v>856308.31</v>
      </c>
      <c r="I6340">
        <f>IFERROR(VLOOKUP(G6340,'NCES Match'!$A$2:$B$1307,2,FALSE),"")</f>
        <v>4821720</v>
      </c>
      <c r="J6340" cm="1">
        <f t="array" ref="J6340">IFERROR(_xlfn.IFS(B6340=2015,H6340/$O$13,B6340=2016,H6340/$O$14,B6340=2017,H6340/$O$15,B6340=2018,H6340/$O$16,B6340=2019,H6340/$O$17,B6340=2020,H6340/$O$18,B6340=2021,H6340/$O$19,B6340=2022,H6340/$O$20),"")</f>
        <v>6.7083514713133874E-4</v>
      </c>
      <c r="K6340" s="3" cm="1">
        <f t="array" ref="K6340">IFERROR(_xlfn.IFS(B6340=2015,J6340*$P$4,B6340=2016,J6340*$P$5,B6340=2017,J6340*$P$6,B6340=2018,J6340*$P$7,B6340=2019,J6340*$P$8,B6340=2020,J6340*$P$9,B6340=2021,J6340*$P$10,B6340=2022,J6340*$P$11),"")</f>
        <v>1067622.7243583358</v>
      </c>
      <c r="L6340" s="3">
        <f t="shared" si="100"/>
        <v>1923931.0343583359</v>
      </c>
    </row>
    <row r="6341" spans="1:12">
      <c r="A6341">
        <v>4821720</v>
      </c>
      <c r="B6341">
        <v>2016</v>
      </c>
      <c r="C6341" t="s">
        <v>4102</v>
      </c>
      <c r="D6341" t="s">
        <v>1514</v>
      </c>
      <c r="E6341" t="s">
        <v>1515</v>
      </c>
      <c r="F6341" t="s">
        <v>4101</v>
      </c>
      <c r="G6341" t="s">
        <v>1516</v>
      </c>
      <c r="H6341" s="5">
        <v>918458</v>
      </c>
      <c r="I6341">
        <f>IFERROR(VLOOKUP(G6341,'NCES Match'!$A$2:$B$1307,2,FALSE),"")</f>
        <v>4821720</v>
      </c>
      <c r="J6341" cm="1">
        <f t="array" ref="J6341">IFERROR(_xlfn.IFS(B6341=2015,H6341/$O$13,B6341=2016,H6341/$O$14,B6341=2017,H6341/$O$15,B6341=2018,H6341/$O$16,B6341=2019,H6341/$O$17,B6341=2020,H6341/$O$18,B6341=2021,H6341/$O$19,B6341=2022,H6341/$O$20),"")</f>
        <v>6.5749368936116916E-4</v>
      </c>
      <c r="K6341" s="3" cm="1">
        <f t="array" ref="K6341">IFERROR(_xlfn.IFS(B6341=2015,J6341*$P$4,B6341=2016,J6341*$P$5,B6341=2017,J6341*$P$6,B6341=2018,J6341*$P$7,B6341=2019,J6341*$P$8,B6341=2020,J6341*$P$9,B6341=2021,J6341*$P$10,B6341=2022,J6341*$P$11),"")</f>
        <v>1101716.9712563802</v>
      </c>
      <c r="L6341" s="3">
        <f t="shared" si="100"/>
        <v>2020174.9712563802</v>
      </c>
    </row>
    <row r="6342" spans="1:12">
      <c r="A6342">
        <v>4821720</v>
      </c>
      <c r="B6342">
        <v>2017</v>
      </c>
      <c r="D6342" t="s">
        <v>1514</v>
      </c>
      <c r="E6342" t="s">
        <v>1515</v>
      </c>
      <c r="F6342" t="s">
        <v>4101</v>
      </c>
      <c r="G6342" t="s">
        <v>1516</v>
      </c>
      <c r="H6342" s="5">
        <v>948009</v>
      </c>
      <c r="I6342">
        <f>IFERROR(VLOOKUP(G6342,'NCES Match'!$A$2:$B$1307,2,FALSE),"")</f>
        <v>4821720</v>
      </c>
      <c r="J6342" cm="1">
        <f t="array" ref="J6342">IFERROR(_xlfn.IFS(B6342=2015,H6342/$O$13,B6342=2016,H6342/$O$14,B6342=2017,H6342/$O$15,B6342=2018,H6342/$O$16,B6342=2019,H6342/$O$17,B6342=2020,H6342/$O$18,B6342=2021,H6342/$O$19,B6342=2022,H6342/$O$20),"")</f>
        <v>6.5359415570368938E-4</v>
      </c>
      <c r="K6342" s="3" cm="1">
        <f t="array" ref="K6342">IFERROR(_xlfn.IFS(B6342=2015,J6342*$P$4,B6342=2016,J6342*$P$5,B6342=2017,J6342*$P$6,B6342=2018,J6342*$P$7,B6342=2019,J6342*$P$8,B6342=2020,J6342*$P$9,B6342=2021,J6342*$P$10,B6342=2022,J6342*$P$11),"")</f>
        <v>1109964.8513957195</v>
      </c>
      <c r="L6342" s="3">
        <f t="shared" si="100"/>
        <v>2057973.8513957195</v>
      </c>
    </row>
    <row r="6343" spans="1:12">
      <c r="A6343">
        <v>4821720</v>
      </c>
      <c r="B6343">
        <v>2018</v>
      </c>
      <c r="D6343" t="s">
        <v>1514</v>
      </c>
      <c r="E6343" t="s">
        <v>1515</v>
      </c>
      <c r="F6343" t="s">
        <v>4101</v>
      </c>
      <c r="G6343" t="s">
        <v>1516</v>
      </c>
      <c r="H6343" s="5">
        <v>929890</v>
      </c>
      <c r="I6343">
        <f>IFERROR(VLOOKUP(G6343,'NCES Match'!$A$2:$B$1307,2,FALSE),"")</f>
        <v>4821720</v>
      </c>
      <c r="J6343" cm="1">
        <f t="array" ref="J6343">IFERROR(_xlfn.IFS(B6343=2015,H6343/$O$13,B6343=2016,H6343/$O$14,B6343=2017,H6343/$O$15,B6343=2018,H6343/$O$16,B6343=2019,H6343/$O$17,B6343=2020,H6343/$O$18,B6343=2021,H6343/$O$19,B6343=2022,H6343/$O$20),"")</f>
        <v>6.0680793502642391E-4</v>
      </c>
      <c r="K6343" s="3" cm="1">
        <f t="array" ref="K6343">IFERROR(_xlfn.IFS(B6343=2015,J6343*$P$4,B6343=2016,J6343*$P$5,B6343=2017,J6343*$P$6,B6343=2018,J6343*$P$7,B6343=2019,J6343*$P$8,B6343=2020,J6343*$P$9,B6343=2021,J6343*$P$10,B6343=2022,J6343*$P$11),"")</f>
        <v>1041800.2042478262</v>
      </c>
      <c r="L6343" s="3">
        <f t="shared" si="100"/>
        <v>1971690.2042478262</v>
      </c>
    </row>
    <row r="6344" spans="1:12">
      <c r="A6344">
        <v>4821720</v>
      </c>
      <c r="B6344">
        <v>2019</v>
      </c>
      <c r="D6344" t="s">
        <v>1514</v>
      </c>
      <c r="E6344" t="s">
        <v>1515</v>
      </c>
      <c r="F6344" t="s">
        <v>4101</v>
      </c>
      <c r="G6344" t="s">
        <v>1516</v>
      </c>
      <c r="H6344" s="5">
        <v>983971</v>
      </c>
      <c r="I6344">
        <f>IFERROR(VLOOKUP(G6344,'NCES Match'!$A$2:$B$1307,2,FALSE),"")</f>
        <v>4821720</v>
      </c>
      <c r="J6344" cm="1">
        <f t="array" ref="J6344">IFERROR(_xlfn.IFS(B6344=2015,H6344/$O$13,B6344=2016,H6344/$O$14,B6344=2017,H6344/$O$15,B6344=2018,H6344/$O$16,B6344=2019,H6344/$O$17,B6344=2020,H6344/$O$18,B6344=2021,H6344/$O$19,B6344=2022,H6344/$O$20),"")</f>
        <v>6.2303078399845622E-4</v>
      </c>
      <c r="K6344" s="3" cm="1">
        <f t="array" ref="K6344">IFERROR(_xlfn.IFS(B6344=2015,J6344*$P$4,B6344=2016,J6344*$P$5,B6344=2017,J6344*$P$6,B6344=2018,J6344*$P$7,B6344=2019,J6344*$P$8,B6344=2020,J6344*$P$9,B6344=2021,J6344*$P$10,B6344=2022,J6344*$P$11),"")</f>
        <v>1082781.3789973466</v>
      </c>
      <c r="L6344" s="3">
        <f t="shared" si="100"/>
        <v>2066752.3789973466</v>
      </c>
    </row>
    <row r="6345" spans="1:12">
      <c r="A6345">
        <v>4821720</v>
      </c>
      <c r="B6345">
        <v>2020</v>
      </c>
      <c r="D6345" t="s">
        <v>1514</v>
      </c>
      <c r="E6345" t="s">
        <v>1515</v>
      </c>
      <c r="F6345" t="s">
        <v>4230</v>
      </c>
      <c r="G6345" t="s">
        <v>1516</v>
      </c>
      <c r="H6345" s="5">
        <v>1103386</v>
      </c>
      <c r="I6345">
        <f>IFERROR(VLOOKUP(G6345,'NCES Match'!$A$2:$B$1307,2,FALSE),"")</f>
        <v>4821720</v>
      </c>
      <c r="J6345" cm="1">
        <f t="array" ref="J6345">IFERROR(_xlfn.IFS(B6345=2015,H6345/$O$13,B6345=2016,H6345/$O$14,B6345=2017,H6345/$O$15,B6345=2018,H6345/$O$16,B6345=2019,H6345/$O$17,B6345=2020,H6345/$O$18,B6345=2021,H6345/$O$19,B6345=2022,H6345/$O$20),"")</f>
        <v>5.9793321798791118E-4</v>
      </c>
      <c r="K6345" s="3" cm="1">
        <f t="array" ref="K6345">IFERROR(_xlfn.IFS(B6345=2015,J6345*$P$4,B6345=2016,J6345*$P$5,B6345=2017,J6345*$P$6,B6345=2018,J6345*$P$7,B6345=2019,J6345*$P$8,B6345=2020,J6345*$P$9,B6345=2021,J6345*$P$10,B6345=2022,J6345*$P$11),"")</f>
        <v>1260444.9067005254</v>
      </c>
      <c r="L6345" s="3">
        <f t="shared" si="100"/>
        <v>2363830.9067005254</v>
      </c>
    </row>
    <row r="6346" spans="1:12">
      <c r="A6346">
        <v>4821720</v>
      </c>
      <c r="B6346">
        <v>2021</v>
      </c>
      <c r="D6346" t="s">
        <v>1514</v>
      </c>
      <c r="E6346" t="s">
        <v>1515</v>
      </c>
      <c r="F6346" t="s">
        <v>4101</v>
      </c>
      <c r="G6346" t="s">
        <v>1516</v>
      </c>
      <c r="H6346" s="5">
        <v>1165601.9099999999</v>
      </c>
      <c r="I6346">
        <f>IFERROR(VLOOKUP(G6346,'NCES Match'!$A$2:$B$1307,2,FALSE),"")</f>
        <v>4821720</v>
      </c>
      <c r="J6346" cm="1">
        <f t="array" ref="J6346">IFERROR(_xlfn.IFS(B6346=2015,H6346/$O$13,B6346=2016,H6346/$O$14,B6346=2017,H6346/$O$15,B6346=2018,H6346/$O$16,B6346=2019,H6346/$O$17,B6346=2020,H6346/$O$18,B6346=2021,H6346/$O$19,B6346=2022,H6346/$O$20),"")</f>
        <v>5.963720763292583E-4</v>
      </c>
      <c r="K6346" s="3" cm="1">
        <f t="array" ref="K6346">IFERROR(_xlfn.IFS(B6346=2015,J6346*$P$4,B6346=2016,J6346*$P$5,B6346=2017,J6346*$P$6,B6346=2018,J6346*$P$7,B6346=2019,J6346*$P$8,B6346=2020,J6346*$P$9,B6346=2021,J6346*$P$10,B6346=2022,J6346*$P$11),"")</f>
        <v>1276566.2118398412</v>
      </c>
      <c r="L6346" s="3">
        <f t="shared" si="100"/>
        <v>2442168.1218398409</v>
      </c>
    </row>
    <row r="6347" spans="1:12">
      <c r="A6347">
        <v>4821720</v>
      </c>
      <c r="B6347">
        <v>2022</v>
      </c>
      <c r="D6347" t="s">
        <v>1514</v>
      </c>
      <c r="E6347" t="s">
        <v>1515</v>
      </c>
      <c r="F6347" t="s">
        <v>4101</v>
      </c>
      <c r="G6347" t="s">
        <v>1516</v>
      </c>
      <c r="H6347" s="5">
        <v>1741257.55</v>
      </c>
      <c r="I6347">
        <f>IFERROR(VLOOKUP(G6347,'NCES Match'!$A$2:$B$1307,2,FALSE),"")</f>
        <v>4821720</v>
      </c>
      <c r="J6347" cm="1">
        <f t="array" ref="J6347">IFERROR(_xlfn.IFS(B6347=2015,H6347/$O$13,B6347=2016,H6347/$O$14,B6347=2017,H6347/$O$15,B6347=2018,H6347/$O$16,B6347=2019,H6347/$O$17,B6347=2020,H6347/$O$18,B6347=2021,H6347/$O$19,B6347=2022,H6347/$O$20),"")</f>
        <v>7.6481367281537203E-4</v>
      </c>
      <c r="K6347" s="3" cm="1">
        <f t="array" ref="K6347">IFERROR(_xlfn.IFS(B6347=2015,J6347*$P$4,B6347=2016,J6347*$P$5,B6347=2017,J6347*$P$6,B6347=2018,J6347*$P$7,B6347=2019,J6347*$P$8,B6347=2020,J6347*$P$9,B6347=2021,J6347*$P$10,B6347=2022,J6347*$P$11),"")</f>
        <v>1647013.2471643479</v>
      </c>
      <c r="L6347" s="3">
        <f t="shared" si="100"/>
        <v>3388270.797164348</v>
      </c>
    </row>
    <row r="6348" spans="1:12">
      <c r="A6348">
        <v>4821720</v>
      </c>
      <c r="B6348">
        <v>2023</v>
      </c>
      <c r="D6348" t="s">
        <v>1514</v>
      </c>
      <c r="E6348" t="s">
        <v>1515</v>
      </c>
      <c r="F6348" t="s">
        <v>4101</v>
      </c>
      <c r="G6348" t="s">
        <v>1516</v>
      </c>
      <c r="H6348" s="5">
        <v>1820608.47</v>
      </c>
      <c r="I6348">
        <f>IFERROR(VLOOKUP(G6348,'NCES Match'!$A$2:$B$1307,2,FALSE),"")</f>
        <v>4821720</v>
      </c>
      <c r="J6348" t="str" cm="1">
        <f t="array" ref="J6348">IFERROR(_xlfn.IFS(B6348=2015,H6348/$O$13,B6348=2016,H6348/$O$14,B6348=2017,H6348/$O$15,B6348=2018,H6348/$O$16,B6348=2019,H6348/$O$17,B6348=2020,H6348/$O$18,B6348=2021,H6348/$O$19,B6348=2022,H6348/$O$20),"")</f>
        <v/>
      </c>
      <c r="K6348" s="3" t="str" cm="1">
        <f t="array" ref="K6348">IFERROR(_xlfn.IFS(B6348=2015,J6348*$P$4,B6348=2016,J6348*$P$5,B6348=2017,J6348*$P$6,B6348=2018,J6348*$P$7,B6348=2019,J6348*$P$8,B6348=2020,J6348*$P$9,B6348=2021,J6348*$P$10,B6348=2022,J6348*$P$11),"")</f>
        <v/>
      </c>
      <c r="L6348" s="3">
        <f t="shared" si="100"/>
        <v>1820608.47</v>
      </c>
    </row>
    <row r="6349" spans="1:12">
      <c r="A6349">
        <v>4828020</v>
      </c>
      <c r="B6349">
        <v>2015</v>
      </c>
      <c r="C6349" t="s">
        <v>381</v>
      </c>
      <c r="D6349" t="s">
        <v>2052</v>
      </c>
      <c r="E6349" t="s">
        <v>2053</v>
      </c>
      <c r="G6349" t="s">
        <v>2054</v>
      </c>
      <c r="H6349" s="5">
        <v>133451.46</v>
      </c>
      <c r="I6349">
        <f>IFERROR(VLOOKUP(G6349,'NCES Match'!$A$2:$B$1307,2,FALSE),"")</f>
        <v>4828020</v>
      </c>
      <c r="J6349" cm="1">
        <f t="array" ref="J6349">IFERROR(_xlfn.IFS(B6349=2015,H6349/$O$13,B6349=2016,H6349/$O$14,B6349=2017,H6349/$O$15,B6349=2018,H6349/$O$16,B6349=2019,H6349/$O$17,B6349=2020,H6349/$O$18,B6349=2021,H6349/$O$19,B6349=2022,H6349/$O$20),"")</f>
        <v>1.0454637512976133E-4</v>
      </c>
      <c r="K6349" s="3" cm="1">
        <f t="array" ref="K6349">IFERROR(_xlfn.IFS(B6349=2015,J6349*$P$4,B6349=2016,J6349*$P$5,B6349=2017,J6349*$P$6,B6349=2018,J6349*$P$7,B6349=2019,J6349*$P$8,B6349=2020,J6349*$P$9,B6349=2021,J6349*$P$10,B6349=2022,J6349*$P$11),"")</f>
        <v>166383.77746771774</v>
      </c>
      <c r="L6349" s="3">
        <f t="shared" si="100"/>
        <v>299835.23746771773</v>
      </c>
    </row>
    <row r="6350" spans="1:12">
      <c r="A6350">
        <v>4828020</v>
      </c>
      <c r="B6350">
        <v>2016</v>
      </c>
      <c r="C6350" t="s">
        <v>4102</v>
      </c>
      <c r="D6350" t="s">
        <v>2052</v>
      </c>
      <c r="E6350" t="s">
        <v>2053</v>
      </c>
      <c r="F6350" t="s">
        <v>4101</v>
      </c>
      <c r="G6350" t="s">
        <v>2054</v>
      </c>
      <c r="H6350" s="5">
        <v>149050</v>
      </c>
      <c r="I6350">
        <f>IFERROR(VLOOKUP(G6350,'NCES Match'!$A$2:$B$1307,2,FALSE),"")</f>
        <v>4828020</v>
      </c>
      <c r="J6350" cm="1">
        <f t="array" ref="J6350">IFERROR(_xlfn.IFS(B6350=2015,H6350/$O$13,B6350=2016,H6350/$O$14,B6350=2017,H6350/$O$15,B6350=2018,H6350/$O$16,B6350=2019,H6350/$O$17,B6350=2020,H6350/$O$18,B6350=2021,H6350/$O$19,B6350=2022,H6350/$O$20),"")</f>
        <v>1.0669996276289418E-4</v>
      </c>
      <c r="K6350" s="3" cm="1">
        <f t="array" ref="K6350">IFERROR(_xlfn.IFS(B6350=2015,J6350*$P$4,B6350=2016,J6350*$P$5,B6350=2017,J6350*$P$6,B6350=2018,J6350*$P$7,B6350=2019,J6350*$P$8,B6350=2020,J6350*$P$9,B6350=2021,J6350*$P$10,B6350=2022,J6350*$P$11),"")</f>
        <v>178789.79176594189</v>
      </c>
      <c r="L6350" s="3">
        <f t="shared" si="100"/>
        <v>327839.79176594189</v>
      </c>
    </row>
    <row r="6351" spans="1:12">
      <c r="A6351">
        <v>4828020</v>
      </c>
      <c r="B6351">
        <v>2017</v>
      </c>
      <c r="D6351" t="s">
        <v>2052</v>
      </c>
      <c r="E6351" t="s">
        <v>2053</v>
      </c>
      <c r="F6351" t="s">
        <v>4101</v>
      </c>
      <c r="G6351" t="s">
        <v>2054</v>
      </c>
      <c r="H6351" s="5">
        <v>152662</v>
      </c>
      <c r="I6351">
        <f>IFERROR(VLOOKUP(G6351,'NCES Match'!$A$2:$B$1307,2,FALSE),"")</f>
        <v>4828020</v>
      </c>
      <c r="J6351" cm="1">
        <f t="array" ref="J6351">IFERROR(_xlfn.IFS(B6351=2015,H6351/$O$13,B6351=2016,H6351/$O$14,B6351=2017,H6351/$O$15,B6351=2018,H6351/$O$16,B6351=2019,H6351/$O$17,B6351=2020,H6351/$O$18,B6351=2021,H6351/$O$19,B6351=2022,H6351/$O$20),"")</f>
        <v>1.0525110098958621E-4</v>
      </c>
      <c r="K6351" s="3" cm="1">
        <f t="array" ref="K6351">IFERROR(_xlfn.IFS(B6351=2015,J6351*$P$4,B6351=2016,J6351*$P$5,B6351=2017,J6351*$P$6,B6351=2018,J6351*$P$7,B6351=2019,J6351*$P$8,B6351=2020,J6351*$P$9,B6351=2021,J6351*$P$10,B6351=2022,J6351*$P$11),"")</f>
        <v>178742.45301866683</v>
      </c>
      <c r="L6351" s="3">
        <f t="shared" si="100"/>
        <v>331404.45301866683</v>
      </c>
    </row>
    <row r="6352" spans="1:12">
      <c r="A6352">
        <v>4828020</v>
      </c>
      <c r="B6352">
        <v>2018</v>
      </c>
      <c r="D6352" t="s">
        <v>2052</v>
      </c>
      <c r="E6352" t="s">
        <v>2053</v>
      </c>
      <c r="F6352" t="s">
        <v>4101</v>
      </c>
      <c r="G6352" t="s">
        <v>2054</v>
      </c>
      <c r="H6352" s="5">
        <v>150391</v>
      </c>
      <c r="I6352">
        <f>IFERROR(VLOOKUP(G6352,'NCES Match'!$A$2:$B$1307,2,FALSE),"")</f>
        <v>4828020</v>
      </c>
      <c r="J6352" cm="1">
        <f t="array" ref="J6352">IFERROR(_xlfn.IFS(B6352=2015,H6352/$O$13,B6352=2016,H6352/$O$14,B6352=2017,H6352/$O$15,B6352=2018,H6352/$O$16,B6352=2019,H6352/$O$17,B6352=2020,H6352/$O$18,B6352=2021,H6352/$O$19,B6352=2022,H6352/$O$20),"")</f>
        <v>9.8138975746119348E-5</v>
      </c>
      <c r="K6352" s="3" cm="1">
        <f t="array" ref="K6352">IFERROR(_xlfn.IFS(B6352=2015,J6352*$P$4,B6352=2016,J6352*$P$5,B6352=2017,J6352*$P$6,B6352=2018,J6352*$P$7,B6352=2019,J6352*$P$8,B6352=2020,J6352*$P$9,B6352=2021,J6352*$P$10,B6352=2022,J6352*$P$11),"")</f>
        <v>168490.22413084863</v>
      </c>
      <c r="L6352" s="3">
        <f t="shared" si="100"/>
        <v>318881.22413084866</v>
      </c>
    </row>
    <row r="6353" spans="1:12">
      <c r="A6353">
        <v>4828020</v>
      </c>
      <c r="B6353">
        <v>2019</v>
      </c>
      <c r="D6353" t="s">
        <v>2052</v>
      </c>
      <c r="E6353" t="s">
        <v>2053</v>
      </c>
      <c r="F6353" t="s">
        <v>4101</v>
      </c>
      <c r="G6353" t="s">
        <v>2054</v>
      </c>
      <c r="H6353" s="5">
        <v>162230</v>
      </c>
      <c r="I6353">
        <f>IFERROR(VLOOKUP(G6353,'NCES Match'!$A$2:$B$1307,2,FALSE),"")</f>
        <v>4828020</v>
      </c>
      <c r="J6353" cm="1">
        <f t="array" ref="J6353">IFERROR(_xlfn.IFS(B6353=2015,H6353/$O$13,B6353=2016,H6353/$O$14,B6353=2017,H6353/$O$15,B6353=2018,H6353/$O$16,B6353=2019,H6353/$O$17,B6353=2020,H6353/$O$18,B6353=2021,H6353/$O$19,B6353=2022,H6353/$O$20),"")</f>
        <v>1.0272079572270885E-4</v>
      </c>
      <c r="K6353" s="3" cm="1">
        <f t="array" ref="K6353">IFERROR(_xlfn.IFS(B6353=2015,J6353*$P$4,B6353=2016,J6353*$P$5,B6353=2017,J6353*$P$6,B6353=2018,J6353*$P$7,B6353=2019,J6353*$P$8,B6353=2020,J6353*$P$9,B6353=2021,J6353*$P$10,B6353=2022,J6353*$P$11),"")</f>
        <v>178521.13844283985</v>
      </c>
      <c r="L6353" s="3">
        <f t="shared" si="100"/>
        <v>340751.13844283985</v>
      </c>
    </row>
    <row r="6354" spans="1:12">
      <c r="A6354">
        <v>4828020</v>
      </c>
      <c r="B6354">
        <v>2020</v>
      </c>
      <c r="D6354" t="s">
        <v>2052</v>
      </c>
      <c r="E6354" t="s">
        <v>2053</v>
      </c>
      <c r="F6354" t="s">
        <v>4230</v>
      </c>
      <c r="G6354" t="s">
        <v>2054</v>
      </c>
      <c r="H6354" s="5">
        <v>186335</v>
      </c>
      <c r="I6354">
        <f>IFERROR(VLOOKUP(G6354,'NCES Match'!$A$2:$B$1307,2,FALSE),"")</f>
        <v>4828020</v>
      </c>
      <c r="J6354" cm="1">
        <f t="array" ref="J6354">IFERROR(_xlfn.IFS(B6354=2015,H6354/$O$13,B6354=2016,H6354/$O$14,B6354=2017,H6354/$O$15,B6354=2018,H6354/$O$16,B6354=2019,H6354/$O$17,B6354=2020,H6354/$O$18,B6354=2021,H6354/$O$19,B6354=2022,H6354/$O$20),"")</f>
        <v>1.009763456974961E-4</v>
      </c>
      <c r="K6354" s="3" cm="1">
        <f t="array" ref="K6354">IFERROR(_xlfn.IFS(B6354=2015,J6354*$P$4,B6354=2016,J6354*$P$5,B6354=2017,J6354*$P$6,B6354=2018,J6354*$P$7,B6354=2019,J6354*$P$8,B6354=2020,J6354*$P$9,B6354=2021,J6354*$P$10,B6354=2022,J6354*$P$11),"")</f>
        <v>212858.42097873494</v>
      </c>
      <c r="L6354" s="3">
        <f t="shared" si="100"/>
        <v>399193.42097873497</v>
      </c>
    </row>
    <row r="6355" spans="1:12">
      <c r="A6355">
        <v>4828020</v>
      </c>
      <c r="B6355">
        <v>2021</v>
      </c>
      <c r="D6355" t="s">
        <v>2052</v>
      </c>
      <c r="E6355" t="s">
        <v>2053</v>
      </c>
      <c r="F6355" t="s">
        <v>4101</v>
      </c>
      <c r="G6355" t="s">
        <v>2054</v>
      </c>
      <c r="H6355" s="5">
        <v>214130.47</v>
      </c>
      <c r="I6355">
        <f>IFERROR(VLOOKUP(G6355,'NCES Match'!$A$2:$B$1307,2,FALSE),"")</f>
        <v>4828020</v>
      </c>
      <c r="J6355" cm="1">
        <f t="array" ref="J6355">IFERROR(_xlfn.IFS(B6355=2015,H6355/$O$13,B6355=2016,H6355/$O$14,B6355=2017,H6355/$O$15,B6355=2018,H6355/$O$16,B6355=2019,H6355/$O$17,B6355=2020,H6355/$O$18,B6355=2021,H6355/$O$19,B6355=2022,H6355/$O$20),"")</f>
        <v>1.0955835942243777E-4</v>
      </c>
      <c r="K6355" s="3" cm="1">
        <f t="array" ref="K6355">IFERROR(_xlfn.IFS(B6355=2015,J6355*$P$4,B6355=2016,J6355*$P$5,B6355=2017,J6355*$P$6,B6355=2018,J6355*$P$7,B6355=2019,J6355*$P$8,B6355=2020,J6355*$P$9,B6355=2021,J6355*$P$10,B6355=2022,J6355*$P$11),"")</f>
        <v>234515.50703737675</v>
      </c>
      <c r="L6355" s="3">
        <f t="shared" si="100"/>
        <v>448645.97703737672</v>
      </c>
    </row>
    <row r="6356" spans="1:12">
      <c r="A6356">
        <v>4828020</v>
      </c>
      <c r="B6356">
        <v>2022</v>
      </c>
      <c r="D6356" t="s">
        <v>2052</v>
      </c>
      <c r="E6356" t="s">
        <v>2053</v>
      </c>
      <c r="F6356" t="s">
        <v>4101</v>
      </c>
      <c r="G6356" t="s">
        <v>2054</v>
      </c>
      <c r="H6356" s="5">
        <v>262228.32</v>
      </c>
      <c r="I6356">
        <f>IFERROR(VLOOKUP(G6356,'NCES Match'!$A$2:$B$1307,2,FALSE),"")</f>
        <v>4828020</v>
      </c>
      <c r="J6356" cm="1">
        <f t="array" ref="J6356">IFERROR(_xlfn.IFS(B6356=2015,H6356/$O$13,B6356=2016,H6356/$O$14,B6356=2017,H6356/$O$15,B6356=2018,H6356/$O$16,B6356=2019,H6356/$O$17,B6356=2020,H6356/$O$18,B6356=2021,H6356/$O$19,B6356=2022,H6356/$O$20),"")</f>
        <v>1.1517871353115148E-4</v>
      </c>
      <c r="K6356" s="3" cm="1">
        <f t="array" ref="K6356">IFERROR(_xlfn.IFS(B6356=2015,J6356*$P$4,B6356=2016,J6356*$P$5,B6356=2017,J6356*$P$6,B6356=2018,J6356*$P$7,B6356=2019,J6356*$P$8,B6356=2020,J6356*$P$9,B6356=2021,J6356*$P$10,B6356=2022,J6356*$P$11),"")</f>
        <v>248035.40224227696</v>
      </c>
      <c r="L6356" s="3">
        <f t="shared" si="100"/>
        <v>510263.722242277</v>
      </c>
    </row>
    <row r="6357" spans="1:12">
      <c r="A6357">
        <v>4828020</v>
      </c>
      <c r="B6357">
        <v>2023</v>
      </c>
      <c r="D6357" t="s">
        <v>2052</v>
      </c>
      <c r="E6357" t="s">
        <v>2053</v>
      </c>
      <c r="F6357" t="s">
        <v>4101</v>
      </c>
      <c r="G6357" t="s">
        <v>2054</v>
      </c>
      <c r="H6357" s="5">
        <v>304168.56</v>
      </c>
      <c r="I6357">
        <f>IFERROR(VLOOKUP(G6357,'NCES Match'!$A$2:$B$1307,2,FALSE),"")</f>
        <v>4828020</v>
      </c>
      <c r="J6357" t="str" cm="1">
        <f t="array" ref="J6357">IFERROR(_xlfn.IFS(B6357=2015,H6357/$O$13,B6357=2016,H6357/$O$14,B6357=2017,H6357/$O$15,B6357=2018,H6357/$O$16,B6357=2019,H6357/$O$17,B6357=2020,H6357/$O$18,B6357=2021,H6357/$O$19,B6357=2022,H6357/$O$20),"")</f>
        <v/>
      </c>
      <c r="K6357" s="3" t="str" cm="1">
        <f t="array" ref="K6357">IFERROR(_xlfn.IFS(B6357=2015,J6357*$P$4,B6357=2016,J6357*$P$5,B6357=2017,J6357*$P$6,B6357=2018,J6357*$P$7,B6357=2019,J6357*$P$8,B6357=2020,J6357*$P$9,B6357=2021,J6357*$P$10,B6357=2022,J6357*$P$11),"")</f>
        <v/>
      </c>
      <c r="L6357" s="3">
        <f t="shared" si="100"/>
        <v>304168.56</v>
      </c>
    </row>
    <row r="6358" spans="1:12">
      <c r="A6358">
        <v>4836240</v>
      </c>
      <c r="B6358">
        <v>2015</v>
      </c>
      <c r="C6358" t="s">
        <v>381</v>
      </c>
      <c r="D6358" t="s">
        <v>2647</v>
      </c>
      <c r="E6358" t="s">
        <v>2648</v>
      </c>
      <c r="G6358" t="s">
        <v>2649</v>
      </c>
      <c r="H6358" s="5">
        <v>443962.63</v>
      </c>
      <c r="I6358">
        <f>IFERROR(VLOOKUP(G6358,'NCES Match'!$A$2:$B$1307,2,FALSE),"")</f>
        <v>4836240</v>
      </c>
      <c r="J6358" cm="1">
        <f t="array" ref="J6358">IFERROR(_xlfn.IFS(B6358=2015,H6358/$O$13,B6358=2016,H6358/$O$14,B6358=2017,H6358/$O$15,B6358=2018,H6358/$O$16,B6358=2019,H6358/$O$17,B6358=2020,H6358/$O$18,B6358=2021,H6358/$O$19,B6358=2022,H6358/$O$20),"")</f>
        <v>3.478019922717626E-4</v>
      </c>
      <c r="K6358" s="3" cm="1">
        <f t="array" ref="K6358">IFERROR(_xlfn.IFS(B6358=2015,J6358*$P$4,B6358=2016,J6358*$P$5,B6358=2017,J6358*$P$6,B6358=2018,J6358*$P$7,B6358=2019,J6358*$P$8,B6358=2020,J6358*$P$9,B6358=2021,J6358*$P$10,B6358=2022,J6358*$P$11),"")</f>
        <v>553520.95386519353</v>
      </c>
      <c r="L6358" s="3">
        <f t="shared" si="100"/>
        <v>997483.58386519353</v>
      </c>
    </row>
    <row r="6359" spans="1:12">
      <c r="A6359">
        <v>4836240</v>
      </c>
      <c r="B6359">
        <v>2016</v>
      </c>
      <c r="C6359" t="s">
        <v>4102</v>
      </c>
      <c r="D6359" t="s">
        <v>2647</v>
      </c>
      <c r="E6359" t="s">
        <v>2648</v>
      </c>
      <c r="F6359" t="s">
        <v>4101</v>
      </c>
      <c r="G6359" t="s">
        <v>2649</v>
      </c>
      <c r="H6359" s="5">
        <v>465296</v>
      </c>
      <c r="I6359">
        <f>IFERROR(VLOOKUP(G6359,'NCES Match'!$A$2:$B$1307,2,FALSE),"")</f>
        <v>4836240</v>
      </c>
      <c r="J6359" cm="1">
        <f t="array" ref="J6359">IFERROR(_xlfn.IFS(B6359=2015,H6359/$O$13,B6359=2016,H6359/$O$14,B6359=2017,H6359/$O$15,B6359=2018,H6359/$O$16,B6359=2019,H6359/$O$17,B6359=2020,H6359/$O$18,B6359=2021,H6359/$O$19,B6359=2022,H6359/$O$20),"")</f>
        <v>3.3309000921652871E-4</v>
      </c>
      <c r="K6359" s="3" cm="1">
        <f t="array" ref="K6359">IFERROR(_xlfn.IFS(B6359=2015,J6359*$P$4,B6359=2016,J6359*$P$5,B6359=2017,J6359*$P$6,B6359=2018,J6359*$P$7,B6359=2019,J6359*$P$8,B6359=2020,J6359*$P$9,B6359=2021,J6359*$P$10,B6359=2022,J6359*$P$11),"")</f>
        <v>558136.02783982351</v>
      </c>
      <c r="L6359" s="3">
        <f t="shared" si="100"/>
        <v>1023432.0278398235</v>
      </c>
    </row>
    <row r="6360" spans="1:12">
      <c r="A6360">
        <v>4836240</v>
      </c>
      <c r="B6360">
        <v>2017</v>
      </c>
      <c r="D6360" t="s">
        <v>2647</v>
      </c>
      <c r="E6360" t="s">
        <v>2648</v>
      </c>
      <c r="F6360" t="s">
        <v>4101</v>
      </c>
      <c r="G6360" t="s">
        <v>2649</v>
      </c>
      <c r="H6360" s="5">
        <v>497625</v>
      </c>
      <c r="I6360">
        <f>IFERROR(VLOOKUP(G6360,'NCES Match'!$A$2:$B$1307,2,FALSE),"")</f>
        <v>4836240</v>
      </c>
      <c r="J6360" cm="1">
        <f t="array" ref="J6360">IFERROR(_xlfn.IFS(B6360=2015,H6360/$O$13,B6360=2016,H6360/$O$14,B6360=2017,H6360/$O$15,B6360=2018,H6360/$O$16,B6360=2019,H6360/$O$17,B6360=2020,H6360/$O$18,B6360=2021,H6360/$O$19,B6360=2022,H6360/$O$20),"")</f>
        <v>3.4308196623876827E-4</v>
      </c>
      <c r="K6360" s="3" cm="1">
        <f t="array" ref="K6360">IFERROR(_xlfn.IFS(B6360=2015,J6360*$P$4,B6360=2016,J6360*$P$5,B6360=2017,J6360*$P$6,B6360=2018,J6360*$P$7,B6360=2019,J6360*$P$8,B6360=2020,J6360*$P$9,B6360=2021,J6360*$P$10,B6360=2022,J6360*$P$11),"")</f>
        <v>582638.20193246577</v>
      </c>
      <c r="L6360" s="3">
        <f t="shared" si="100"/>
        <v>1080263.2019324657</v>
      </c>
    </row>
    <row r="6361" spans="1:12">
      <c r="A6361">
        <v>4836240</v>
      </c>
      <c r="B6361">
        <v>2018</v>
      </c>
      <c r="D6361" t="s">
        <v>2647</v>
      </c>
      <c r="E6361" t="s">
        <v>2648</v>
      </c>
      <c r="F6361" t="s">
        <v>4101</v>
      </c>
      <c r="G6361" t="s">
        <v>2649</v>
      </c>
      <c r="H6361" s="5">
        <v>512493</v>
      </c>
      <c r="I6361">
        <f>IFERROR(VLOOKUP(G6361,'NCES Match'!$A$2:$B$1307,2,FALSE),"")</f>
        <v>4836240</v>
      </c>
      <c r="J6361" cm="1">
        <f t="array" ref="J6361">IFERROR(_xlfn.IFS(B6361=2015,H6361/$O$13,B6361=2016,H6361/$O$14,B6361=2017,H6361/$O$15,B6361=2018,H6361/$O$16,B6361=2019,H6361/$O$17,B6361=2020,H6361/$O$18,B6361=2021,H6361/$O$19,B6361=2022,H6361/$O$20),"")</f>
        <v>3.3443183499714705E-4</v>
      </c>
      <c r="K6361" s="3" cm="1">
        <f t="array" ref="K6361">IFERROR(_xlfn.IFS(B6361=2015,J6361*$P$4,B6361=2016,J6361*$P$5,B6361=2017,J6361*$P$6,B6361=2018,J6361*$P$7,B6361=2019,J6361*$P$8,B6361=2020,J6361*$P$9,B6361=2021,J6361*$P$10,B6361=2022,J6361*$P$11),"")</f>
        <v>574170.39873058232</v>
      </c>
      <c r="L6361" s="3">
        <f t="shared" si="100"/>
        <v>1086663.3987305823</v>
      </c>
    </row>
    <row r="6362" spans="1:12">
      <c r="A6362">
        <v>4836240</v>
      </c>
      <c r="B6362">
        <v>2019</v>
      </c>
      <c r="D6362" t="s">
        <v>2647</v>
      </c>
      <c r="E6362" t="s">
        <v>2648</v>
      </c>
      <c r="F6362" t="s">
        <v>4101</v>
      </c>
      <c r="G6362" t="s">
        <v>2649</v>
      </c>
      <c r="H6362" s="5">
        <v>525826</v>
      </c>
      <c r="I6362">
        <f>IFERROR(VLOOKUP(G6362,'NCES Match'!$A$2:$B$1307,2,FALSE),"")</f>
        <v>4836240</v>
      </c>
      <c r="J6362" cm="1">
        <f t="array" ref="J6362">IFERROR(_xlfn.IFS(B6362=2015,H6362/$O$13,B6362=2016,H6362/$O$14,B6362=2017,H6362/$O$15,B6362=2018,H6362/$O$16,B6362=2019,H6362/$O$17,B6362=2020,H6362/$O$18,B6362=2021,H6362/$O$19,B6362=2022,H6362/$O$20),"")</f>
        <v>3.3294252069092709E-4</v>
      </c>
      <c r="K6362" s="3" cm="1">
        <f t="array" ref="K6362">IFERROR(_xlfn.IFS(B6362=2015,J6362*$P$4,B6362=2016,J6362*$P$5,B6362=2017,J6362*$P$6,B6362=2018,J6362*$P$7,B6362=2019,J6362*$P$8,B6362=2020,J6362*$P$9,B6362=2021,J6362*$P$10,B6362=2022,J6362*$P$11),"")</f>
        <v>578629.45289308205</v>
      </c>
      <c r="L6362" s="3">
        <f t="shared" si="100"/>
        <v>1104455.4528930821</v>
      </c>
    </row>
    <row r="6363" spans="1:12">
      <c r="A6363">
        <v>4836240</v>
      </c>
      <c r="B6363">
        <v>2020</v>
      </c>
      <c r="D6363" t="s">
        <v>2647</v>
      </c>
      <c r="E6363" t="s">
        <v>2648</v>
      </c>
      <c r="F6363" t="s">
        <v>4230</v>
      </c>
      <c r="G6363" t="s">
        <v>2649</v>
      </c>
      <c r="H6363" s="5">
        <v>558567</v>
      </c>
      <c r="I6363">
        <f>IFERROR(VLOOKUP(G6363,'NCES Match'!$A$2:$B$1307,2,FALSE),"")</f>
        <v>4836240</v>
      </c>
      <c r="J6363" cm="1">
        <f t="array" ref="J6363">IFERROR(_xlfn.IFS(B6363=2015,H6363/$O$13,B6363=2016,H6363/$O$14,B6363=2017,H6363/$O$15,B6363=2018,H6363/$O$16,B6363=2019,H6363/$O$17,B6363=2020,H6363/$O$18,B6363=2021,H6363/$O$19,B6363=2022,H6363/$O$20),"")</f>
        <v>3.0269168158002149E-4</v>
      </c>
      <c r="K6363" s="3" cm="1">
        <f t="array" ref="K6363">IFERROR(_xlfn.IFS(B6363=2015,J6363*$P$4,B6363=2016,J6363*$P$5,B6363=2017,J6363*$P$6,B6363=2018,J6363*$P$7,B6363=2019,J6363*$P$8,B6363=2020,J6363*$P$9,B6363=2021,J6363*$P$10,B6363=2022,J6363*$P$11),"")</f>
        <v>638074.91684776894</v>
      </c>
      <c r="L6363" s="3">
        <f t="shared" si="100"/>
        <v>1196641.9168477689</v>
      </c>
    </row>
    <row r="6364" spans="1:12">
      <c r="A6364">
        <v>4836240</v>
      </c>
      <c r="B6364">
        <v>2021</v>
      </c>
      <c r="D6364" t="s">
        <v>2647</v>
      </c>
      <c r="E6364" t="s">
        <v>2648</v>
      </c>
      <c r="F6364" t="s">
        <v>4101</v>
      </c>
      <c r="G6364" t="s">
        <v>2649</v>
      </c>
      <c r="H6364" s="5">
        <v>575141.5</v>
      </c>
      <c r="I6364">
        <f>IFERROR(VLOOKUP(G6364,'NCES Match'!$A$2:$B$1307,2,FALSE),"")</f>
        <v>4836240</v>
      </c>
      <c r="J6364" cm="1">
        <f t="array" ref="J6364">IFERROR(_xlfn.IFS(B6364=2015,H6364/$O$13,B6364=2016,H6364/$O$14,B6364=2017,H6364/$O$15,B6364=2018,H6364/$O$16,B6364=2019,H6364/$O$17,B6364=2020,H6364/$O$18,B6364=2021,H6364/$O$19,B6364=2022,H6364/$O$20),"")</f>
        <v>2.9426713150986872E-4</v>
      </c>
      <c r="K6364" s="3" cm="1">
        <f t="array" ref="K6364">IFERROR(_xlfn.IFS(B6364=2015,J6364*$P$4,B6364=2016,J6364*$P$5,B6364=2017,J6364*$P$6,B6364=2018,J6364*$P$7,B6364=2019,J6364*$P$8,B6364=2020,J6364*$P$9,B6364=2021,J6364*$P$10,B6364=2022,J6364*$P$11),"")</f>
        <v>629894.47737511352</v>
      </c>
      <c r="L6364" s="3">
        <f t="shared" si="100"/>
        <v>1205035.9773751134</v>
      </c>
    </row>
    <row r="6365" spans="1:12">
      <c r="A6365">
        <v>4836240</v>
      </c>
      <c r="B6365">
        <v>2022</v>
      </c>
      <c r="D6365" t="s">
        <v>2647</v>
      </c>
      <c r="E6365" t="s">
        <v>2648</v>
      </c>
      <c r="F6365" t="s">
        <v>4101</v>
      </c>
      <c r="G6365" t="s">
        <v>2649</v>
      </c>
      <c r="H6365" s="5">
        <v>751234.26</v>
      </c>
      <c r="I6365">
        <f>IFERROR(VLOOKUP(G6365,'NCES Match'!$A$2:$B$1307,2,FALSE),"")</f>
        <v>4836240</v>
      </c>
      <c r="J6365" cm="1">
        <f t="array" ref="J6365">IFERROR(_xlfn.IFS(B6365=2015,H6365/$O$13,B6365=2016,H6365/$O$14,B6365=2017,H6365/$O$15,B6365=2018,H6365/$O$16,B6365=2019,H6365/$O$17,B6365=2020,H6365/$O$18,B6365=2021,H6365/$O$19,B6365=2022,H6365/$O$20),"")</f>
        <v>3.2996510684782848E-4</v>
      </c>
      <c r="K6365" s="3" cm="1">
        <f t="array" ref="K6365">IFERROR(_xlfn.IFS(B6365=2015,J6365*$P$4,B6365=2016,J6365*$P$5,B6365=2017,J6365*$P$6,B6365=2018,J6365*$P$7,B6365=2019,J6365*$P$8,B6365=2020,J6365*$P$9,B6365=2021,J6365*$P$10,B6365=2022,J6365*$P$11),"")</f>
        <v>710574.25016977289</v>
      </c>
      <c r="L6365" s="3">
        <f t="shared" si="100"/>
        <v>1461808.5101697729</v>
      </c>
    </row>
    <row r="6366" spans="1:12">
      <c r="A6366">
        <v>4836240</v>
      </c>
      <c r="B6366">
        <v>2023</v>
      </c>
      <c r="D6366" t="s">
        <v>2647</v>
      </c>
      <c r="E6366" t="s">
        <v>2648</v>
      </c>
      <c r="F6366" t="s">
        <v>4101</v>
      </c>
      <c r="G6366" t="s">
        <v>2649</v>
      </c>
      <c r="H6366" s="5">
        <v>1000531.99</v>
      </c>
      <c r="I6366">
        <f>IFERROR(VLOOKUP(G6366,'NCES Match'!$A$2:$B$1307,2,FALSE),"")</f>
        <v>4836240</v>
      </c>
      <c r="J6366" t="str" cm="1">
        <f t="array" ref="J6366">IFERROR(_xlfn.IFS(B6366=2015,H6366/$O$13,B6366=2016,H6366/$O$14,B6366=2017,H6366/$O$15,B6366=2018,H6366/$O$16,B6366=2019,H6366/$O$17,B6366=2020,H6366/$O$18,B6366=2021,H6366/$O$19,B6366=2022,H6366/$O$20),"")</f>
        <v/>
      </c>
      <c r="K6366" s="3" t="str" cm="1">
        <f t="array" ref="K6366">IFERROR(_xlfn.IFS(B6366=2015,J6366*$P$4,B6366=2016,J6366*$P$5,B6366=2017,J6366*$P$6,B6366=2018,J6366*$P$7,B6366=2019,J6366*$P$8,B6366=2020,J6366*$P$9,B6366=2021,J6366*$P$10,B6366=2022,J6366*$P$11),"")</f>
        <v/>
      </c>
      <c r="L6366" s="3">
        <f t="shared" si="100"/>
        <v>1000531.99</v>
      </c>
    </row>
    <row r="6367" spans="1:12">
      <c r="A6367">
        <v>4846350</v>
      </c>
      <c r="B6367">
        <v>2015</v>
      </c>
      <c r="C6367" t="s">
        <v>381</v>
      </c>
      <c r="D6367" t="s">
        <v>3480</v>
      </c>
      <c r="E6367" t="s">
        <v>3481</v>
      </c>
      <c r="G6367" t="s">
        <v>3482</v>
      </c>
      <c r="H6367" s="5">
        <v>95020.11</v>
      </c>
      <c r="I6367">
        <f>IFERROR(VLOOKUP(G6367,'NCES Match'!$A$2:$B$1307,2,FALSE),"")</f>
        <v>4846350</v>
      </c>
      <c r="J6367" cm="1">
        <f t="array" ref="J6367">IFERROR(_xlfn.IFS(B6367=2015,H6367/$O$13,B6367=2016,H6367/$O$14,B6367=2017,H6367/$O$15,B6367=2018,H6367/$O$16,B6367=2019,H6367/$O$17,B6367=2020,H6367/$O$18,B6367=2021,H6367/$O$19,B6367=2022,H6367/$O$20),"")</f>
        <v>7.4439111156454833E-5</v>
      </c>
      <c r="K6367" s="3" cm="1">
        <f t="array" ref="K6367">IFERROR(_xlfn.IFS(B6367=2015,J6367*$P$4,B6367=2016,J6367*$P$5,B6367=2017,J6367*$P$6,B6367=2018,J6367*$P$7,B6367=2019,J6367*$P$8,B6367=2020,J6367*$P$9,B6367=2021,J6367*$P$10,B6367=2022,J6367*$P$11),"")</f>
        <v>118468.57904138375</v>
      </c>
      <c r="L6367" s="3">
        <f t="shared" si="100"/>
        <v>213488.68904138374</v>
      </c>
    </row>
    <row r="6368" spans="1:12">
      <c r="A6368">
        <v>4846350</v>
      </c>
      <c r="B6368">
        <v>2016</v>
      </c>
      <c r="C6368" t="s">
        <v>4102</v>
      </c>
      <c r="D6368" t="s">
        <v>3480</v>
      </c>
      <c r="E6368" t="s">
        <v>3481</v>
      </c>
      <c r="F6368" t="s">
        <v>4101</v>
      </c>
      <c r="G6368" t="s">
        <v>3482</v>
      </c>
      <c r="H6368" s="5">
        <v>109727</v>
      </c>
      <c r="I6368">
        <f>IFERROR(VLOOKUP(G6368,'NCES Match'!$A$2:$B$1307,2,FALSE),"")</f>
        <v>4846350</v>
      </c>
      <c r="J6368" cm="1">
        <f t="array" ref="J6368">IFERROR(_xlfn.IFS(B6368=2015,H6368/$O$13,B6368=2016,H6368/$O$14,B6368=2017,H6368/$O$15,B6368=2018,H6368/$O$16,B6368=2019,H6368/$O$17,B6368=2020,H6368/$O$18,B6368=2021,H6368/$O$19,B6368=2022,H6368/$O$20),"")</f>
        <v>7.8549928306501774E-5</v>
      </c>
      <c r="K6368" s="3" cm="1">
        <f t="array" ref="K6368">IFERROR(_xlfn.IFS(B6368=2015,J6368*$P$4,B6368=2016,J6368*$P$5,B6368=2017,J6368*$P$6,B6368=2018,J6368*$P$7,B6368=2019,J6368*$P$8,B6368=2020,J6368*$P$9,B6368=2021,J6368*$P$10,B6368=2022,J6368*$P$11),"")</f>
        <v>131620.7143985341</v>
      </c>
      <c r="L6368" s="3">
        <f t="shared" si="100"/>
        <v>241347.7143985341</v>
      </c>
    </row>
    <row r="6369" spans="1:12">
      <c r="A6369">
        <v>4846350</v>
      </c>
      <c r="B6369">
        <v>2017</v>
      </c>
      <c r="D6369" t="s">
        <v>3480</v>
      </c>
      <c r="E6369" t="s">
        <v>3481</v>
      </c>
      <c r="F6369" t="s">
        <v>4101</v>
      </c>
      <c r="G6369" t="s">
        <v>3482</v>
      </c>
      <c r="H6369" s="5">
        <v>130149</v>
      </c>
      <c r="I6369">
        <f>IFERROR(VLOOKUP(G6369,'NCES Match'!$A$2:$B$1307,2,FALSE),"")</f>
        <v>4846350</v>
      </c>
      <c r="J6369" cm="1">
        <f t="array" ref="J6369">IFERROR(_xlfn.IFS(B6369=2015,H6369/$O$13,B6369=2016,H6369/$O$14,B6369=2017,H6369/$O$15,B6369=2018,H6369/$O$16,B6369=2019,H6369/$O$17,B6369=2020,H6369/$O$18,B6369=2021,H6369/$O$19,B6369=2022,H6369/$O$20),"")</f>
        <v>8.9729766036693193E-5</v>
      </c>
      <c r="K6369" s="3" cm="1">
        <f t="array" ref="K6369">IFERROR(_xlfn.IFS(B6369=2015,J6369*$P$4,B6369=2016,J6369*$P$5,B6369=2017,J6369*$P$6,B6369=2018,J6369*$P$7,B6369=2019,J6369*$P$8,B6369=2020,J6369*$P$9,B6369=2021,J6369*$P$10,B6369=2022,J6369*$P$11),"")</f>
        <v>152383.3797403838</v>
      </c>
      <c r="L6369" s="3">
        <f t="shared" si="100"/>
        <v>282532.37974038383</v>
      </c>
    </row>
    <row r="6370" spans="1:12">
      <c r="A6370">
        <v>4846350</v>
      </c>
      <c r="B6370">
        <v>2018</v>
      </c>
      <c r="D6370" t="s">
        <v>3480</v>
      </c>
      <c r="E6370" t="s">
        <v>3481</v>
      </c>
      <c r="F6370" t="s">
        <v>4101</v>
      </c>
      <c r="G6370" t="s">
        <v>3482</v>
      </c>
      <c r="H6370" s="5">
        <v>133299</v>
      </c>
      <c r="I6370">
        <f>IFERROR(VLOOKUP(G6370,'NCES Match'!$A$2:$B$1307,2,FALSE),"")</f>
        <v>4846350</v>
      </c>
      <c r="J6370" cm="1">
        <f t="array" ref="J6370">IFERROR(_xlfn.IFS(B6370=2015,H6370/$O$13,B6370=2016,H6370/$O$14,B6370=2017,H6370/$O$15,B6370=2018,H6370/$O$16,B6370=2019,H6370/$O$17,B6370=2020,H6370/$O$18,B6370=2021,H6370/$O$19,B6370=2022,H6370/$O$20),"")</f>
        <v>8.6985440139250101E-5</v>
      </c>
      <c r="K6370" s="3" cm="1">
        <f t="array" ref="K6370">IFERROR(_xlfn.IFS(B6370=2015,J6370*$P$4,B6370=2016,J6370*$P$5,B6370=2017,J6370*$P$6,B6370=2018,J6370*$P$7,B6370=2019,J6370*$P$8,B6370=2020,J6370*$P$9,B6370=2021,J6370*$P$10,B6370=2022,J6370*$P$11),"")</f>
        <v>149341.23974451923</v>
      </c>
      <c r="L6370" s="3">
        <f t="shared" si="100"/>
        <v>282640.23974451923</v>
      </c>
    </row>
    <row r="6371" spans="1:12">
      <c r="A6371">
        <v>4846350</v>
      </c>
      <c r="B6371">
        <v>2019</v>
      </c>
      <c r="D6371" t="s">
        <v>3480</v>
      </c>
      <c r="E6371" t="s">
        <v>3481</v>
      </c>
      <c r="F6371" t="s">
        <v>4101</v>
      </c>
      <c r="G6371" t="s">
        <v>3482</v>
      </c>
      <c r="H6371" s="5">
        <v>132568</v>
      </c>
      <c r="I6371">
        <f>IFERROR(VLOOKUP(G6371,'NCES Match'!$A$2:$B$1307,2,FALSE),"")</f>
        <v>4846350</v>
      </c>
      <c r="J6371" cm="1">
        <f t="array" ref="J6371">IFERROR(_xlfn.IFS(B6371=2015,H6371/$O$13,B6371=2016,H6371/$O$14,B6371=2017,H6371/$O$15,B6371=2018,H6371/$O$16,B6371=2019,H6371/$O$17,B6371=2020,H6371/$O$18,B6371=2021,H6371/$O$19,B6371=2022,H6371/$O$20),"")</f>
        <v>8.393940977234832E-5</v>
      </c>
      <c r="K6371" s="3" cm="1">
        <f t="array" ref="K6371">IFERROR(_xlfn.IFS(B6371=2015,J6371*$P$4,B6371=2016,J6371*$P$5,B6371=2017,J6371*$P$6,B6371=2018,J6371*$P$7,B6371=2019,J6371*$P$8,B6371=2020,J6371*$P$9,B6371=2021,J6371*$P$10,B6371=2022,J6371*$P$11),"")</f>
        <v>145880.48006589653</v>
      </c>
      <c r="L6371" s="3">
        <f t="shared" si="100"/>
        <v>278448.48006589653</v>
      </c>
    </row>
    <row r="6372" spans="1:12">
      <c r="A6372">
        <v>4846350</v>
      </c>
      <c r="B6372">
        <v>2020</v>
      </c>
      <c r="D6372" t="s">
        <v>3480</v>
      </c>
      <c r="E6372" t="s">
        <v>3481</v>
      </c>
      <c r="F6372" t="s">
        <v>4230</v>
      </c>
      <c r="G6372" t="s">
        <v>3482</v>
      </c>
      <c r="H6372" s="5">
        <v>167458</v>
      </c>
      <c r="I6372">
        <f>IFERROR(VLOOKUP(G6372,'NCES Match'!$A$2:$B$1307,2,FALSE),"")</f>
        <v>4846350</v>
      </c>
      <c r="J6372" cm="1">
        <f t="array" ref="J6372">IFERROR(_xlfn.IFS(B6372=2015,H6372/$O$13,B6372=2016,H6372/$O$14,B6372=2017,H6372/$O$15,B6372=2018,H6372/$O$16,B6372=2019,H6372/$O$17,B6372=2020,H6372/$O$18,B6372=2021,H6372/$O$19,B6372=2022,H6372/$O$20),"")</f>
        <v>9.0746756636226697E-5</v>
      </c>
      <c r="K6372" s="3" cm="1">
        <f t="array" ref="K6372">IFERROR(_xlfn.IFS(B6372=2015,J6372*$P$4,B6372=2016,J6372*$P$5,B6372=2017,J6372*$P$6,B6372=2018,J6372*$P$7,B6372=2019,J6372*$P$8,B6372=2020,J6372*$P$9,B6372=2021,J6372*$P$10,B6372=2022,J6372*$P$11),"")</f>
        <v>191294.41844128582</v>
      </c>
      <c r="L6372" s="3">
        <f t="shared" si="100"/>
        <v>358752.41844128584</v>
      </c>
    </row>
    <row r="6373" spans="1:12">
      <c r="A6373">
        <v>4846350</v>
      </c>
      <c r="B6373">
        <v>2021</v>
      </c>
      <c r="D6373" t="s">
        <v>3480</v>
      </c>
      <c r="E6373" t="s">
        <v>3481</v>
      </c>
      <c r="F6373" t="s">
        <v>4230</v>
      </c>
      <c r="G6373" t="s">
        <v>3482</v>
      </c>
      <c r="H6373" s="5">
        <v>140710.47</v>
      </c>
      <c r="I6373">
        <f>IFERROR(VLOOKUP(G6373,'NCES Match'!$A$2:$B$1307,2,FALSE),"")</f>
        <v>4846350</v>
      </c>
      <c r="J6373" cm="1">
        <f t="array" ref="J6373">IFERROR(_xlfn.IFS(B6373=2015,H6373/$O$13,B6373=2016,H6373/$O$14,B6373=2017,H6373/$O$15,B6373=2018,H6373/$O$16,B6373=2019,H6373/$O$17,B6373=2020,H6373/$O$18,B6373=2021,H6373/$O$19,B6373=2022,H6373/$O$20),"")</f>
        <v>7.1993529210299443E-5</v>
      </c>
      <c r="K6373" s="3" cm="1">
        <f t="array" ref="K6373">IFERROR(_xlfn.IFS(B6373=2015,J6373*$P$4,B6373=2016,J6373*$P$5,B6373=2017,J6373*$P$6,B6373=2018,J6373*$P$7,B6373=2019,J6373*$P$8,B6373=2020,J6373*$P$9,B6373=2021,J6373*$P$10,B6373=2022,J6373*$P$11),"")</f>
        <v>154105.98602579816</v>
      </c>
      <c r="L6373" s="3">
        <f t="shared" si="100"/>
        <v>294816.45602579816</v>
      </c>
    </row>
    <row r="6374" spans="1:12">
      <c r="A6374">
        <v>4846350</v>
      </c>
      <c r="B6374">
        <v>2022</v>
      </c>
      <c r="D6374" t="s">
        <v>3480</v>
      </c>
      <c r="E6374" t="s">
        <v>3481</v>
      </c>
      <c r="F6374" t="s">
        <v>4101</v>
      </c>
      <c r="G6374" t="s">
        <v>3482</v>
      </c>
      <c r="H6374" s="5">
        <v>159020.44</v>
      </c>
      <c r="I6374">
        <f>IFERROR(VLOOKUP(G6374,'NCES Match'!$A$2:$B$1307,2,FALSE),"")</f>
        <v>4846350</v>
      </c>
      <c r="J6374" cm="1">
        <f t="array" ref="J6374">IFERROR(_xlfn.IFS(B6374=2015,H6374/$O$13,B6374=2016,H6374/$O$14,B6374=2017,H6374/$O$15,B6374=2018,H6374/$O$16,B6374=2019,H6374/$O$17,B6374=2020,H6374/$O$18,B6374=2021,H6374/$O$19,B6374=2022,H6374/$O$20),"")</f>
        <v>6.9846650065704806E-5</v>
      </c>
      <c r="K6374" s="3" cm="1">
        <f t="array" ref="K6374">IFERROR(_xlfn.IFS(B6374=2015,J6374*$P$4,B6374=2016,J6374*$P$5,B6374=2017,J6374*$P$6,B6374=2018,J6374*$P$7,B6374=2019,J6374*$P$8,B6374=2020,J6374*$P$9,B6374=2021,J6374*$P$10,B6374=2022,J6374*$P$11),"")</f>
        <v>150413.57394252409</v>
      </c>
      <c r="L6374" s="3">
        <f t="shared" si="100"/>
        <v>309434.01394252409</v>
      </c>
    </row>
    <row r="6375" spans="1:12">
      <c r="A6375">
        <v>4846350</v>
      </c>
      <c r="B6375">
        <v>2023</v>
      </c>
      <c r="D6375" t="s">
        <v>3480</v>
      </c>
      <c r="E6375" t="s">
        <v>3481</v>
      </c>
      <c r="F6375" t="s">
        <v>4101</v>
      </c>
      <c r="G6375" t="s">
        <v>3482</v>
      </c>
      <c r="H6375" s="5">
        <v>191521.29</v>
      </c>
      <c r="I6375">
        <f>IFERROR(VLOOKUP(G6375,'NCES Match'!$A$2:$B$1307,2,FALSE),"")</f>
        <v>4846350</v>
      </c>
      <c r="J6375" t="str" cm="1">
        <f t="array" ref="J6375">IFERROR(_xlfn.IFS(B6375=2015,H6375/$O$13,B6375=2016,H6375/$O$14,B6375=2017,H6375/$O$15,B6375=2018,H6375/$O$16,B6375=2019,H6375/$O$17,B6375=2020,H6375/$O$18,B6375=2021,H6375/$O$19,B6375=2022,H6375/$O$20),"")</f>
        <v/>
      </c>
      <c r="K6375" s="3" t="str" cm="1">
        <f t="array" ref="K6375">IFERROR(_xlfn.IFS(B6375=2015,J6375*$P$4,B6375=2016,J6375*$P$5,B6375=2017,J6375*$P$6,B6375=2018,J6375*$P$7,B6375=2019,J6375*$P$8,B6375=2020,J6375*$P$9,B6375=2021,J6375*$P$10,B6375=2022,J6375*$P$11),"")</f>
        <v/>
      </c>
      <c r="L6375" s="3">
        <f t="shared" si="100"/>
        <v>191521.29</v>
      </c>
    </row>
    <row r="6376" spans="1:12">
      <c r="A6376">
        <v>4812660</v>
      </c>
      <c r="B6376">
        <v>2015</v>
      </c>
      <c r="C6376" t="s">
        <v>381</v>
      </c>
      <c r="D6376" t="s">
        <v>795</v>
      </c>
      <c r="E6376" t="s">
        <v>796</v>
      </c>
      <c r="G6376" t="s">
        <v>797</v>
      </c>
      <c r="H6376" s="5">
        <v>57258.94</v>
      </c>
      <c r="I6376">
        <f>IFERROR(VLOOKUP(G6376,'NCES Match'!$A$2:$B$1307,2,FALSE),"")</f>
        <v>4812660</v>
      </c>
      <c r="J6376" cm="1">
        <f t="array" ref="J6376">IFERROR(_xlfn.IFS(B6376=2015,H6376/$O$13,B6376=2016,H6376/$O$14,B6376=2017,H6376/$O$15,B6376=2018,H6376/$O$16,B6376=2019,H6376/$O$17,B6376=2020,H6376/$O$18,B6376=2021,H6376/$O$19,B6376=2022,H6376/$O$20),"")</f>
        <v>4.4856868712957484E-5</v>
      </c>
      <c r="K6376" s="3" cm="1">
        <f t="array" ref="K6376">IFERROR(_xlfn.IFS(B6376=2015,J6376*$P$4,B6376=2016,J6376*$P$5,B6376=2017,J6376*$P$6,B6376=2018,J6376*$P$7,B6376=2019,J6376*$P$8,B6376=2020,J6376*$P$9,B6376=2021,J6376*$P$10,B6376=2022,J6376*$P$11),"")</f>
        <v>71388.943448032747</v>
      </c>
      <c r="L6376" s="3">
        <f t="shared" si="100"/>
        <v>128647.88344803275</v>
      </c>
    </row>
    <row r="6377" spans="1:12">
      <c r="A6377">
        <v>4812660</v>
      </c>
      <c r="B6377">
        <v>2016</v>
      </c>
      <c r="C6377" t="s">
        <v>4102</v>
      </c>
      <c r="D6377" t="s">
        <v>795</v>
      </c>
      <c r="E6377" t="s">
        <v>796</v>
      </c>
      <c r="F6377" t="s">
        <v>4101</v>
      </c>
      <c r="G6377" t="s">
        <v>797</v>
      </c>
      <c r="H6377" s="5">
        <v>62949</v>
      </c>
      <c r="I6377">
        <f>IFERROR(VLOOKUP(G6377,'NCES Match'!$A$2:$B$1307,2,FALSE),"")</f>
        <v>4812660</v>
      </c>
      <c r="J6377" cm="1">
        <f t="array" ref="J6377">IFERROR(_xlfn.IFS(B6377=2015,H6377/$O$13,B6377=2016,H6377/$O$14,B6377=2017,H6377/$O$15,B6377=2018,H6377/$O$16,B6377=2019,H6377/$O$17,B6377=2020,H6377/$O$18,B6377=2021,H6377/$O$19,B6377=2022,H6377/$O$20),"")</f>
        <v>4.5063106044692557E-5</v>
      </c>
      <c r="K6377" s="3" cm="1">
        <f t="array" ref="K6377">IFERROR(_xlfn.IFS(B6377=2015,J6377*$P$4,B6377=2016,J6377*$P$5,B6377=2017,J6377*$P$6,B6377=2018,J6377*$P$7,B6377=2019,J6377*$P$8,B6377=2020,J6377*$P$9,B6377=2021,J6377*$P$10,B6377=2022,J6377*$P$11),"")</f>
        <v>75509.14862042453</v>
      </c>
      <c r="L6377" s="3">
        <f t="shared" si="100"/>
        <v>138458.14862042453</v>
      </c>
    </row>
    <row r="6378" spans="1:12">
      <c r="A6378">
        <v>4812660</v>
      </c>
      <c r="B6378">
        <v>2017</v>
      </c>
      <c r="D6378" t="s">
        <v>795</v>
      </c>
      <c r="E6378" t="s">
        <v>796</v>
      </c>
      <c r="F6378" t="s">
        <v>4101</v>
      </c>
      <c r="G6378" t="s">
        <v>797</v>
      </c>
      <c r="H6378" s="5">
        <v>70377</v>
      </c>
      <c r="I6378">
        <f>IFERROR(VLOOKUP(G6378,'NCES Match'!$A$2:$B$1307,2,FALSE),"")</f>
        <v>4812660</v>
      </c>
      <c r="J6378" cm="1">
        <f t="array" ref="J6378">IFERROR(_xlfn.IFS(B6378=2015,H6378/$O$13,B6378=2016,H6378/$O$14,B6378=2017,H6378/$O$15,B6378=2018,H6378/$O$16,B6378=2019,H6378/$O$17,B6378=2020,H6378/$O$18,B6378=2021,H6378/$O$19,B6378=2022,H6378/$O$20),"")</f>
        <v>4.8520632078343716E-5</v>
      </c>
      <c r="K6378" s="3" cm="1">
        <f t="array" ref="K6378">IFERROR(_xlfn.IFS(B6378=2015,J6378*$P$4,B6378=2016,J6378*$P$5,B6378=2017,J6378*$P$6,B6378=2018,J6378*$P$7,B6378=2019,J6378*$P$8,B6378=2020,J6378*$P$9,B6378=2021,J6378*$P$10,B6378=2022,J6378*$P$11),"")</f>
        <v>82400.057749110551</v>
      </c>
      <c r="L6378" s="3">
        <f t="shared" si="100"/>
        <v>152777.05774911057</v>
      </c>
    </row>
    <row r="6379" spans="1:12">
      <c r="A6379">
        <v>4812660</v>
      </c>
      <c r="B6379">
        <v>2018</v>
      </c>
      <c r="D6379" t="s">
        <v>795</v>
      </c>
      <c r="E6379" t="s">
        <v>796</v>
      </c>
      <c r="F6379" t="s">
        <v>4101</v>
      </c>
      <c r="G6379" t="s">
        <v>797</v>
      </c>
      <c r="H6379" s="5">
        <v>65013</v>
      </c>
      <c r="I6379">
        <f>IFERROR(VLOOKUP(G6379,'NCES Match'!$A$2:$B$1307,2,FALSE),"")</f>
        <v>4812660</v>
      </c>
      <c r="J6379" cm="1">
        <f t="array" ref="J6379">IFERROR(_xlfn.IFS(B6379=2015,H6379/$O$13,B6379=2016,H6379/$O$14,B6379=2017,H6379/$O$15,B6379=2018,H6379/$O$16,B6379=2019,H6379/$O$17,B6379=2020,H6379/$O$18,B6379=2021,H6379/$O$19,B6379=2022,H6379/$O$20),"")</f>
        <v>4.2424807536238581E-5</v>
      </c>
      <c r="K6379" s="3" cm="1">
        <f t="array" ref="K6379">IFERROR(_xlfn.IFS(B6379=2015,J6379*$P$4,B6379=2016,J6379*$P$5,B6379=2017,J6379*$P$6,B6379=2018,J6379*$P$7,B6379=2019,J6379*$P$8,B6379=2020,J6379*$P$9,B6379=2021,J6379*$P$10,B6379=2022,J6379*$P$11),"")</f>
        <v>72837.170717788045</v>
      </c>
      <c r="L6379" s="3">
        <f t="shared" si="100"/>
        <v>137850.17071778805</v>
      </c>
    </row>
    <row r="6380" spans="1:12">
      <c r="A6380">
        <v>4812660</v>
      </c>
      <c r="B6380">
        <v>2019</v>
      </c>
      <c r="D6380" t="s">
        <v>795</v>
      </c>
      <c r="E6380" t="s">
        <v>796</v>
      </c>
      <c r="F6380" t="s">
        <v>4101</v>
      </c>
      <c r="G6380" t="s">
        <v>797</v>
      </c>
      <c r="H6380" s="5">
        <v>54105</v>
      </c>
      <c r="I6380">
        <f>IFERROR(VLOOKUP(G6380,'NCES Match'!$A$2:$B$1307,2,FALSE),"")</f>
        <v>4812660</v>
      </c>
      <c r="J6380" cm="1">
        <f t="array" ref="J6380">IFERROR(_xlfn.IFS(B6380=2015,H6380/$O$13,B6380=2016,H6380/$O$14,B6380=2017,H6380/$O$15,B6380=2018,H6380/$O$16,B6380=2019,H6380/$O$17,B6380=2020,H6380/$O$18,B6380=2021,H6380/$O$19,B6380=2022,H6380/$O$20),"")</f>
        <v>3.4258205341657906E-5</v>
      </c>
      <c r="K6380" s="3" cm="1">
        <f t="array" ref="K6380">IFERROR(_xlfn.IFS(B6380=2015,J6380*$P$4,B6380=2016,J6380*$P$5,B6380=2017,J6380*$P$6,B6380=2018,J6380*$P$7,B6380=2019,J6380*$P$8,B6380=2020,J6380*$P$9,B6380=2021,J6380*$P$10,B6380=2022,J6380*$P$11),"")</f>
        <v>59538.224714601791</v>
      </c>
      <c r="L6380" s="3">
        <f t="shared" si="100"/>
        <v>113643.22471460179</v>
      </c>
    </row>
    <row r="6381" spans="1:12">
      <c r="A6381">
        <v>4812660</v>
      </c>
      <c r="B6381">
        <v>2020</v>
      </c>
      <c r="D6381" t="s">
        <v>795</v>
      </c>
      <c r="E6381" t="s">
        <v>796</v>
      </c>
      <c r="F6381" t="s">
        <v>4230</v>
      </c>
      <c r="G6381" t="s">
        <v>797</v>
      </c>
      <c r="H6381" s="5">
        <v>66374</v>
      </c>
      <c r="I6381">
        <f>IFERROR(VLOOKUP(G6381,'NCES Match'!$A$2:$B$1307,2,FALSE),"")</f>
        <v>4812660</v>
      </c>
      <c r="J6381" cm="1">
        <f t="array" ref="J6381">IFERROR(_xlfn.IFS(B6381=2015,H6381/$O$13,B6381=2016,H6381/$O$14,B6381=2017,H6381/$O$15,B6381=2018,H6381/$O$16,B6381=2019,H6381/$O$17,B6381=2020,H6381/$O$18,B6381=2021,H6381/$O$19,B6381=2022,H6381/$O$20),"")</f>
        <v>3.596857256728798E-5</v>
      </c>
      <c r="K6381" s="3" cm="1">
        <f t="array" ref="K6381">IFERROR(_xlfn.IFS(B6381=2015,J6381*$P$4,B6381=2016,J6381*$P$5,B6381=2017,J6381*$P$6,B6381=2018,J6381*$P$7,B6381=2019,J6381*$P$8,B6381=2020,J6381*$P$9,B6381=2021,J6381*$P$10,B6381=2022,J6381*$P$11),"")</f>
        <v>75821.852223374837</v>
      </c>
      <c r="L6381" s="3">
        <f t="shared" si="100"/>
        <v>142195.85222337482</v>
      </c>
    </row>
    <row r="6382" spans="1:12">
      <c r="A6382">
        <v>4812660</v>
      </c>
      <c r="B6382">
        <v>2021</v>
      </c>
      <c r="D6382" t="s">
        <v>795</v>
      </c>
      <c r="E6382" t="s">
        <v>796</v>
      </c>
      <c r="F6382" t="s">
        <v>4230</v>
      </c>
      <c r="G6382" t="s">
        <v>797</v>
      </c>
      <c r="H6382" s="5">
        <v>64360.19</v>
      </c>
      <c r="I6382">
        <f>IFERROR(VLOOKUP(G6382,'NCES Match'!$A$2:$B$1307,2,FALSE),"")</f>
        <v>4812660</v>
      </c>
      <c r="J6382" cm="1">
        <f t="array" ref="J6382">IFERROR(_xlfn.IFS(B6382=2015,H6382/$O$13,B6382=2016,H6382/$O$14,B6382=2017,H6382/$O$15,B6382=2018,H6382/$O$16,B6382=2019,H6382/$O$17,B6382=2020,H6382/$O$18,B6382=2021,H6382/$O$19,B6382=2022,H6382/$O$20),"")</f>
        <v>3.2929441702137888E-5</v>
      </c>
      <c r="K6382" s="3" cm="1">
        <f t="array" ref="K6382">IFERROR(_xlfn.IFS(B6382=2015,J6382*$P$4,B6382=2016,J6382*$P$5,B6382=2017,J6382*$P$6,B6382=2018,J6382*$P$7,B6382=2019,J6382*$P$8,B6382=2020,J6382*$P$9,B6382=2021,J6382*$P$10,B6382=2022,J6382*$P$11),"")</f>
        <v>70487.224872162784</v>
      </c>
      <c r="L6382" s="3">
        <f t="shared" si="100"/>
        <v>134847.4148721628</v>
      </c>
    </row>
    <row r="6383" spans="1:12">
      <c r="A6383">
        <v>4812660</v>
      </c>
      <c r="B6383">
        <v>2022</v>
      </c>
      <c r="D6383" t="s">
        <v>795</v>
      </c>
      <c r="E6383" t="s">
        <v>796</v>
      </c>
      <c r="F6383" t="s">
        <v>4101</v>
      </c>
      <c r="G6383" t="s">
        <v>797</v>
      </c>
      <c r="H6383" s="5">
        <v>91347.3</v>
      </c>
      <c r="I6383">
        <f>IFERROR(VLOOKUP(G6383,'NCES Match'!$A$2:$B$1307,2,FALSE),"")</f>
        <v>4812660</v>
      </c>
      <c r="J6383" cm="1">
        <f t="array" ref="J6383">IFERROR(_xlfn.IFS(B6383=2015,H6383/$O$13,B6383=2016,H6383/$O$14,B6383=2017,H6383/$O$15,B6383=2018,H6383/$O$16,B6383=2019,H6383/$O$17,B6383=2020,H6383/$O$18,B6383=2021,H6383/$O$19,B6383=2022,H6383/$O$20),"")</f>
        <v>4.0122533289097655E-5</v>
      </c>
      <c r="K6383" s="3" cm="1">
        <f t="array" ref="K6383">IFERROR(_xlfn.IFS(B6383=2015,J6383*$P$4,B6383=2016,J6383*$P$5,B6383=2017,J6383*$P$6,B6383=2018,J6383*$P$7,B6383=2019,J6383*$P$8,B6383=2020,J6383*$P$9,B6383=2021,J6383*$P$10,B6383=2022,J6383*$P$11),"")</f>
        <v>86403.19359574109</v>
      </c>
      <c r="L6383" s="3">
        <f t="shared" si="100"/>
        <v>177750.49359574111</v>
      </c>
    </row>
    <row r="6384" spans="1:12">
      <c r="A6384">
        <v>4812660</v>
      </c>
      <c r="B6384">
        <v>2023</v>
      </c>
      <c r="D6384" t="s">
        <v>795</v>
      </c>
      <c r="E6384" t="s">
        <v>796</v>
      </c>
      <c r="F6384" t="s">
        <v>4101</v>
      </c>
      <c r="G6384" t="s">
        <v>797</v>
      </c>
      <c r="H6384" s="5">
        <v>109779.25</v>
      </c>
      <c r="I6384">
        <f>IFERROR(VLOOKUP(G6384,'NCES Match'!$A$2:$B$1307,2,FALSE),"")</f>
        <v>4812660</v>
      </c>
      <c r="J6384" t="str" cm="1">
        <f t="array" ref="J6384">IFERROR(_xlfn.IFS(B6384=2015,H6384/$O$13,B6384=2016,H6384/$O$14,B6384=2017,H6384/$O$15,B6384=2018,H6384/$O$16,B6384=2019,H6384/$O$17,B6384=2020,H6384/$O$18,B6384=2021,H6384/$O$19,B6384=2022,H6384/$O$20),"")</f>
        <v/>
      </c>
      <c r="K6384" s="3" t="str" cm="1">
        <f t="array" ref="K6384">IFERROR(_xlfn.IFS(B6384=2015,J6384*$P$4,B6384=2016,J6384*$P$5,B6384=2017,J6384*$P$6,B6384=2018,J6384*$P$7,B6384=2019,J6384*$P$8,B6384=2020,J6384*$P$9,B6384=2021,J6384*$P$10,B6384=2022,J6384*$P$11),"")</f>
        <v/>
      </c>
      <c r="L6384" s="3">
        <f t="shared" si="100"/>
        <v>109779.25</v>
      </c>
    </row>
    <row r="6385" spans="1:12">
      <c r="A6385">
        <v>4810350</v>
      </c>
      <c r="B6385">
        <v>2015</v>
      </c>
      <c r="C6385" t="s">
        <v>381</v>
      </c>
      <c r="D6385" t="s">
        <v>609</v>
      </c>
      <c r="E6385" t="s">
        <v>610</v>
      </c>
      <c r="G6385" t="s">
        <v>611</v>
      </c>
      <c r="H6385" s="5">
        <v>111971.03</v>
      </c>
      <c r="I6385">
        <f>IFERROR(VLOOKUP(G6385,'NCES Match'!$A$2:$B$1307,2,FALSE),"")</f>
        <v>4810350</v>
      </c>
      <c r="J6385" cm="1">
        <f t="array" ref="J6385">IFERROR(_xlfn.IFS(B6385=2015,H6385/$O$13,B6385=2016,H6385/$O$14,B6385=2017,H6385/$O$15,B6385=2018,H6385/$O$16,B6385=2019,H6385/$O$17,B6385=2020,H6385/$O$18,B6385=2021,H6385/$O$19,B6385=2022,H6385/$O$20),"")</f>
        <v>8.771852556761657E-5</v>
      </c>
      <c r="K6385" s="3" cm="1">
        <f t="array" ref="K6385">IFERROR(_xlfn.IFS(B6385=2015,J6385*$P$4,B6385=2016,J6385*$P$5,B6385=2017,J6385*$P$6,B6385=2018,J6385*$P$7,B6385=2019,J6385*$P$8,B6385=2020,J6385*$P$9,B6385=2021,J6385*$P$10,B6385=2022,J6385*$P$11),"")</f>
        <v>139602.54116628735</v>
      </c>
      <c r="L6385" s="3">
        <f t="shared" si="100"/>
        <v>251573.57116628735</v>
      </c>
    </row>
    <row r="6386" spans="1:12">
      <c r="A6386">
        <v>4810350</v>
      </c>
      <c r="B6386">
        <v>2016</v>
      </c>
      <c r="C6386" t="s">
        <v>4102</v>
      </c>
      <c r="D6386" t="s">
        <v>609</v>
      </c>
      <c r="E6386" t="s">
        <v>610</v>
      </c>
      <c r="F6386" t="s">
        <v>4101</v>
      </c>
      <c r="G6386" t="s">
        <v>611</v>
      </c>
      <c r="H6386" s="5">
        <v>117379</v>
      </c>
      <c r="I6386">
        <f>IFERROR(VLOOKUP(G6386,'NCES Match'!$A$2:$B$1307,2,FALSE),"")</f>
        <v>4810350</v>
      </c>
      <c r="J6386" cm="1">
        <f t="array" ref="J6386">IFERROR(_xlfn.IFS(B6386=2015,H6386/$O$13,B6386=2016,H6386/$O$14,B6386=2017,H6386/$O$15,B6386=2018,H6386/$O$16,B6386=2019,H6386/$O$17,B6386=2020,H6386/$O$18,B6386=2021,H6386/$O$19,B6386=2022,H6386/$O$20),"")</f>
        <v>8.402774189296045E-5</v>
      </c>
      <c r="K6386" s="3" cm="1">
        <f t="array" ref="K6386">IFERROR(_xlfn.IFS(B6386=2015,J6386*$P$4,B6386=2016,J6386*$P$5,B6386=2017,J6386*$P$6,B6386=2018,J6386*$P$7,B6386=2019,J6386*$P$8,B6386=2020,J6386*$P$9,B6386=2021,J6386*$P$10,B6386=2022,J6386*$P$11),"")</f>
        <v>140799.5100147232</v>
      </c>
      <c r="L6386" s="3">
        <f t="shared" si="100"/>
        <v>258178.5100147232</v>
      </c>
    </row>
    <row r="6387" spans="1:12">
      <c r="A6387">
        <v>4810350</v>
      </c>
      <c r="B6387">
        <v>2017</v>
      </c>
      <c r="D6387" t="s">
        <v>609</v>
      </c>
      <c r="E6387" t="s">
        <v>610</v>
      </c>
      <c r="F6387" t="s">
        <v>4101</v>
      </c>
      <c r="G6387" t="s">
        <v>611</v>
      </c>
      <c r="H6387" s="5">
        <v>118053</v>
      </c>
      <c r="I6387">
        <f>IFERROR(VLOOKUP(G6387,'NCES Match'!$A$2:$B$1307,2,FALSE),"")</f>
        <v>4810350</v>
      </c>
      <c r="J6387" cm="1">
        <f t="array" ref="J6387">IFERROR(_xlfn.IFS(B6387=2015,H6387/$O$13,B6387=2016,H6387/$O$14,B6387=2017,H6387/$O$15,B6387=2018,H6387/$O$16,B6387=2019,H6387/$O$17,B6387=2020,H6387/$O$18,B6387=2021,H6387/$O$19,B6387=2022,H6387/$O$20),"")</f>
        <v>8.1390314715670047E-5</v>
      </c>
      <c r="K6387" s="3" cm="1">
        <f t="array" ref="K6387">IFERROR(_xlfn.IFS(B6387=2015,J6387*$P$4,B6387=2016,J6387*$P$5,B6387=2017,J6387*$P$6,B6387=2018,J6387*$P$7,B6387=2019,J6387*$P$8,B6387=2020,J6387*$P$9,B6387=2021,J6387*$P$10,B6387=2022,J6387*$P$11),"")</f>
        <v>138220.92469778121</v>
      </c>
      <c r="L6387" s="3">
        <f t="shared" si="100"/>
        <v>256273.92469778121</v>
      </c>
    </row>
    <row r="6388" spans="1:12">
      <c r="A6388">
        <v>4810350</v>
      </c>
      <c r="B6388">
        <v>2018</v>
      </c>
      <c r="D6388" t="s">
        <v>609</v>
      </c>
      <c r="E6388" t="s">
        <v>610</v>
      </c>
      <c r="F6388" t="s">
        <v>4101</v>
      </c>
      <c r="G6388" t="s">
        <v>611</v>
      </c>
      <c r="H6388" s="5">
        <v>123647</v>
      </c>
      <c r="I6388">
        <f>IFERROR(VLOOKUP(G6388,'NCES Match'!$A$2:$B$1307,2,FALSE),"")</f>
        <v>4810350</v>
      </c>
      <c r="J6388" cm="1">
        <f t="array" ref="J6388">IFERROR(_xlfn.IFS(B6388=2015,H6388/$O$13,B6388=2016,H6388/$O$14,B6388=2017,H6388/$O$15,B6388=2018,H6388/$O$16,B6388=2019,H6388/$O$17,B6388=2020,H6388/$O$18,B6388=2021,H6388/$O$19,B6388=2022,H6388/$O$20),"")</f>
        <v>8.0686942264367002E-5</v>
      </c>
      <c r="K6388" s="3" cm="1">
        <f t="array" ref="K6388">IFERROR(_xlfn.IFS(B6388=2015,J6388*$P$4,B6388=2016,J6388*$P$5,B6388=2017,J6388*$P$6,B6388=2018,J6388*$P$7,B6388=2019,J6388*$P$8,B6388=2020,J6388*$P$9,B6388=2021,J6388*$P$10,B6388=2022,J6388*$P$11),"")</f>
        <v>138527.64289822555</v>
      </c>
      <c r="L6388" s="3">
        <f t="shared" si="100"/>
        <v>262174.64289822557</v>
      </c>
    </row>
    <row r="6389" spans="1:12">
      <c r="A6389">
        <v>4810350</v>
      </c>
      <c r="B6389">
        <v>2019</v>
      </c>
      <c r="D6389" t="s">
        <v>609</v>
      </c>
      <c r="E6389" t="s">
        <v>610</v>
      </c>
      <c r="F6389" t="s">
        <v>4101</v>
      </c>
      <c r="G6389" t="s">
        <v>611</v>
      </c>
      <c r="H6389" s="5">
        <v>127909</v>
      </c>
      <c r="I6389">
        <f>IFERROR(VLOOKUP(G6389,'NCES Match'!$A$2:$B$1307,2,FALSE),"")</f>
        <v>4810350</v>
      </c>
      <c r="J6389" cm="1">
        <f t="array" ref="J6389">IFERROR(_xlfn.IFS(B6389=2015,H6389/$O$13,B6389=2016,H6389/$O$14,B6389=2017,H6389/$O$15,B6389=2018,H6389/$O$16,B6389=2019,H6389/$O$17,B6389=2020,H6389/$O$18,B6389=2021,H6389/$O$19,B6389=2022,H6389/$O$20),"")</f>
        <v>8.0989424028206665E-5</v>
      </c>
      <c r="K6389" s="3" cm="1">
        <f t="array" ref="K6389">IFERROR(_xlfn.IFS(B6389=2015,J6389*$P$4,B6389=2016,J6389*$P$5,B6389=2017,J6389*$P$6,B6389=2018,J6389*$P$7,B6389=2019,J6389*$P$8,B6389=2020,J6389*$P$9,B6389=2021,J6389*$P$10,B6389=2022,J6389*$P$11),"")</f>
        <v>140753.62323297295</v>
      </c>
      <c r="L6389" s="3">
        <f t="shared" si="100"/>
        <v>268662.62323297292</v>
      </c>
    </row>
    <row r="6390" spans="1:12">
      <c r="A6390">
        <v>4810350</v>
      </c>
      <c r="B6390">
        <v>2020</v>
      </c>
      <c r="D6390" t="s">
        <v>609</v>
      </c>
      <c r="E6390" t="s">
        <v>610</v>
      </c>
      <c r="F6390" t="s">
        <v>4230</v>
      </c>
      <c r="G6390" t="s">
        <v>611</v>
      </c>
      <c r="H6390" s="5">
        <v>158131</v>
      </c>
      <c r="I6390">
        <f>IFERROR(VLOOKUP(G6390,'NCES Match'!$A$2:$B$1307,2,FALSE),"")</f>
        <v>4810350</v>
      </c>
      <c r="J6390" cm="1">
        <f t="array" ref="J6390">IFERROR(_xlfn.IFS(B6390=2015,H6390/$O$13,B6390=2016,H6390/$O$14,B6390=2017,H6390/$O$15,B6390=2018,H6390/$O$16,B6390=2019,H6390/$O$17,B6390=2020,H6390/$O$18,B6390=2021,H6390/$O$19,B6390=2022,H6390/$O$20),"")</f>
        <v>8.5692384798834119E-5</v>
      </c>
      <c r="K6390" s="3" cm="1">
        <f t="array" ref="K6390">IFERROR(_xlfn.IFS(B6390=2015,J6390*$P$4,B6390=2016,J6390*$P$5,B6390=2017,J6390*$P$6,B6390=2018,J6390*$P$7,B6390=2019,J6390*$P$8,B6390=2020,J6390*$P$9,B6390=2021,J6390*$P$10,B6390=2022,J6390*$P$11),"")</f>
        <v>180639.78838000554</v>
      </c>
      <c r="L6390" s="3">
        <f t="shared" si="100"/>
        <v>338770.78838000551</v>
      </c>
    </row>
    <row r="6391" spans="1:12">
      <c r="A6391">
        <v>4810350</v>
      </c>
      <c r="B6391">
        <v>2021</v>
      </c>
      <c r="D6391" t="s">
        <v>609</v>
      </c>
      <c r="E6391" t="s">
        <v>610</v>
      </c>
      <c r="F6391" t="s">
        <v>4101</v>
      </c>
      <c r="G6391" t="s">
        <v>611</v>
      </c>
      <c r="H6391" s="5">
        <v>187846.01</v>
      </c>
      <c r="I6391">
        <f>IFERROR(VLOOKUP(G6391,'NCES Match'!$A$2:$B$1307,2,FALSE),"")</f>
        <v>4810350</v>
      </c>
      <c r="J6391" cm="1">
        <f t="array" ref="J6391">IFERROR(_xlfn.IFS(B6391=2015,H6391/$O$13,B6391=2016,H6391/$O$14,B6391=2017,H6391/$O$15,B6391=2018,H6391/$O$16,B6391=2019,H6391/$O$17,B6391=2020,H6391/$O$18,B6391=2021,H6391/$O$19,B6391=2022,H6391/$O$20),"")</f>
        <v>9.6110099042190681E-5</v>
      </c>
      <c r="K6391" s="3" cm="1">
        <f t="array" ref="K6391">IFERROR(_xlfn.IFS(B6391=2015,J6391*$P$4,B6391=2016,J6391*$P$5,B6391=2017,J6391*$P$6,B6391=2018,J6391*$P$7,B6391=2019,J6391*$P$8,B6391=2020,J6391*$P$9,B6391=2021,J6391*$P$10,B6391=2022,J6391*$P$11),"")</f>
        <v>205728.78899531742</v>
      </c>
      <c r="L6391" s="3">
        <f t="shared" si="100"/>
        <v>393574.79899531743</v>
      </c>
    </row>
    <row r="6392" spans="1:12">
      <c r="A6392">
        <v>4810350</v>
      </c>
      <c r="B6392">
        <v>2022</v>
      </c>
      <c r="D6392" t="s">
        <v>609</v>
      </c>
      <c r="E6392" t="s">
        <v>610</v>
      </c>
      <c r="F6392" t="s">
        <v>4101</v>
      </c>
      <c r="G6392" t="s">
        <v>611</v>
      </c>
      <c r="H6392" s="5">
        <v>199425.97</v>
      </c>
      <c r="I6392">
        <f>IFERROR(VLOOKUP(G6392,'NCES Match'!$A$2:$B$1307,2,FALSE),"")</f>
        <v>4810350</v>
      </c>
      <c r="J6392" cm="1">
        <f t="array" ref="J6392">IFERROR(_xlfn.IFS(B6392=2015,H6392/$O$13,B6392=2016,H6392/$O$14,B6392=2017,H6392/$O$15,B6392=2018,H6392/$O$16,B6392=2019,H6392/$O$17,B6392=2020,H6392/$O$18,B6392=2021,H6392/$O$19,B6392=2022,H6392/$O$20),"")</f>
        <v>8.7593996976764396E-5</v>
      </c>
      <c r="K6392" s="3" cm="1">
        <f t="array" ref="K6392">IFERROR(_xlfn.IFS(B6392=2015,J6392*$P$4,B6392=2016,J6392*$P$5,B6392=2017,J6392*$P$6,B6392=2018,J6392*$P$7,B6392=2019,J6392*$P$8,B6392=2020,J6392*$P$9,B6392=2021,J6392*$P$10,B6392=2022,J6392*$P$11),"")</f>
        <v>188632.18391707749</v>
      </c>
      <c r="L6392" s="3">
        <f t="shared" si="100"/>
        <v>388058.15391707746</v>
      </c>
    </row>
    <row r="6393" spans="1:12">
      <c r="A6393">
        <v>4810350</v>
      </c>
      <c r="B6393">
        <v>2023</v>
      </c>
      <c r="D6393" t="s">
        <v>609</v>
      </c>
      <c r="E6393" t="s">
        <v>610</v>
      </c>
      <c r="F6393" t="s">
        <v>4101</v>
      </c>
      <c r="G6393" t="s">
        <v>611</v>
      </c>
      <c r="H6393" s="5">
        <v>245383.39</v>
      </c>
      <c r="I6393">
        <f>IFERROR(VLOOKUP(G6393,'NCES Match'!$A$2:$B$1307,2,FALSE),"")</f>
        <v>4810350</v>
      </c>
      <c r="J6393" t="str" cm="1">
        <f t="array" ref="J6393">IFERROR(_xlfn.IFS(B6393=2015,H6393/$O$13,B6393=2016,H6393/$O$14,B6393=2017,H6393/$O$15,B6393=2018,H6393/$O$16,B6393=2019,H6393/$O$17,B6393=2020,H6393/$O$18,B6393=2021,H6393/$O$19,B6393=2022,H6393/$O$20),"")</f>
        <v/>
      </c>
      <c r="K6393" s="3" t="str" cm="1">
        <f t="array" ref="K6393">IFERROR(_xlfn.IFS(B6393=2015,J6393*$P$4,B6393=2016,J6393*$P$5,B6393=2017,J6393*$P$6,B6393=2018,J6393*$P$7,B6393=2019,J6393*$P$8,B6393=2020,J6393*$P$9,B6393=2021,J6393*$P$10,B6393=2022,J6393*$P$11),"")</f>
        <v/>
      </c>
      <c r="L6393" s="3">
        <f t="shared" si="100"/>
        <v>245383.39</v>
      </c>
    </row>
    <row r="6394" spans="1:12">
      <c r="A6394">
        <v>4810740</v>
      </c>
      <c r="B6394">
        <v>2015</v>
      </c>
      <c r="C6394" t="s">
        <v>381</v>
      </c>
      <c r="D6394" t="s">
        <v>636</v>
      </c>
      <c r="E6394" t="s">
        <v>637</v>
      </c>
      <c r="G6394" t="s">
        <v>638</v>
      </c>
      <c r="H6394" s="5">
        <v>79390.880000000005</v>
      </c>
      <c r="I6394">
        <f>IFERROR(VLOOKUP(G6394,'NCES Match'!$A$2:$B$1307,2,FALSE),"")</f>
        <v>4810740</v>
      </c>
      <c r="J6394" cm="1">
        <f t="array" ref="J6394">IFERROR(_xlfn.IFS(B6394=2015,H6394/$O$13,B6394=2016,H6394/$O$14,B6394=2017,H6394/$O$15,B6394=2018,H6394/$O$16,B6394=2019,H6394/$O$17,B6394=2020,H6394/$O$18,B6394=2021,H6394/$O$19,B6394=2022,H6394/$O$20),"")</f>
        <v>6.2195113656769783E-5</v>
      </c>
      <c r="K6394" s="3" cm="1">
        <f t="array" ref="K6394">IFERROR(_xlfn.IFS(B6394=2015,J6394*$P$4,B6394=2016,J6394*$P$5,B6394=2017,J6394*$P$6,B6394=2018,J6394*$P$7,B6394=2019,J6394*$P$8,B6394=2020,J6394*$P$9,B6394=2021,J6394*$P$10,B6394=2022,J6394*$P$11),"")</f>
        <v>98982.465316499976</v>
      </c>
      <c r="L6394" s="3">
        <f t="shared" si="100"/>
        <v>178373.3453165</v>
      </c>
    </row>
    <row r="6395" spans="1:12">
      <c r="A6395">
        <v>4810740</v>
      </c>
      <c r="B6395">
        <v>2016</v>
      </c>
      <c r="C6395" t="s">
        <v>4102</v>
      </c>
      <c r="D6395" t="s">
        <v>636</v>
      </c>
      <c r="E6395" t="s">
        <v>637</v>
      </c>
      <c r="F6395" t="s">
        <v>4101</v>
      </c>
      <c r="G6395" t="s">
        <v>638</v>
      </c>
      <c r="H6395" s="5">
        <v>84657</v>
      </c>
      <c r="I6395">
        <f>IFERROR(VLOOKUP(G6395,'NCES Match'!$A$2:$B$1307,2,FALSE),"")</f>
        <v>4810740</v>
      </c>
      <c r="J6395" cm="1">
        <f t="array" ref="J6395">IFERROR(_xlfn.IFS(B6395=2015,H6395/$O$13,B6395=2016,H6395/$O$14,B6395=2017,H6395/$O$15,B6395=2018,H6395/$O$16,B6395=2019,H6395/$O$17,B6395=2020,H6395/$O$18,B6395=2021,H6395/$O$19,B6395=2022,H6395/$O$20),"")</f>
        <v>6.0603144901833827E-5</v>
      </c>
      <c r="K6395" s="3" cm="1">
        <f t="array" ref="K6395">IFERROR(_xlfn.IFS(B6395=2015,J6395*$P$4,B6395=2016,J6395*$P$5,B6395=2017,J6395*$P$6,B6395=2018,J6395*$P$7,B6395=2019,J6395*$P$8,B6395=2020,J6395*$P$9,B6395=2021,J6395*$P$10,B6395=2022,J6395*$P$11),"")</f>
        <v>101548.52332458465</v>
      </c>
      <c r="L6395" s="3">
        <f t="shared" si="100"/>
        <v>186205.52332458465</v>
      </c>
    </row>
    <row r="6396" spans="1:12">
      <c r="A6396">
        <v>4810740</v>
      </c>
      <c r="B6396">
        <v>2017</v>
      </c>
      <c r="D6396" t="s">
        <v>636</v>
      </c>
      <c r="E6396" t="s">
        <v>637</v>
      </c>
      <c r="F6396" t="s">
        <v>4101</v>
      </c>
      <c r="G6396" t="s">
        <v>638</v>
      </c>
      <c r="H6396" s="5">
        <v>88584</v>
      </c>
      <c r="I6396">
        <f>IFERROR(VLOOKUP(G6396,'NCES Match'!$A$2:$B$1307,2,FALSE),"")</f>
        <v>4810740</v>
      </c>
      <c r="J6396" cm="1">
        <f t="array" ref="J6396">IFERROR(_xlfn.IFS(B6396=2015,H6396/$O$13,B6396=2016,H6396/$O$14,B6396=2017,H6396/$O$15,B6396=2018,H6396/$O$16,B6396=2019,H6396/$O$17,B6396=2020,H6396/$O$18,B6396=2021,H6396/$O$19,B6396=2022,H6396/$O$20),"")</f>
        <v>6.1073243702175427E-5</v>
      </c>
      <c r="K6396" s="3" cm="1">
        <f t="array" ref="K6396">IFERROR(_xlfn.IFS(B6396=2015,J6396*$P$4,B6396=2016,J6396*$P$5,B6396=2017,J6396*$P$6,B6396=2018,J6396*$P$7,B6396=2019,J6396*$P$8,B6396=2020,J6396*$P$9,B6396=2021,J6396*$P$10,B6396=2022,J6396*$P$11),"")</f>
        <v>103717.50309969463</v>
      </c>
      <c r="L6396" s="3">
        <f t="shared" si="100"/>
        <v>192301.50309969462</v>
      </c>
    </row>
    <row r="6397" spans="1:12">
      <c r="A6397">
        <v>4810740</v>
      </c>
      <c r="B6397">
        <v>2018</v>
      </c>
      <c r="D6397" t="s">
        <v>636</v>
      </c>
      <c r="E6397" t="s">
        <v>637</v>
      </c>
      <c r="F6397" t="s">
        <v>4101</v>
      </c>
      <c r="G6397" t="s">
        <v>638</v>
      </c>
      <c r="H6397" s="5">
        <v>89834</v>
      </c>
      <c r="I6397">
        <f>IFERROR(VLOOKUP(G6397,'NCES Match'!$A$2:$B$1307,2,FALSE),"")</f>
        <v>4810740</v>
      </c>
      <c r="J6397" cm="1">
        <f t="array" ref="J6397">IFERROR(_xlfn.IFS(B6397=2015,H6397/$O$13,B6397=2016,H6397/$O$14,B6397=2017,H6397/$O$15,B6397=2018,H6397/$O$16,B6397=2019,H6397/$O$17,B6397=2020,H6397/$O$18,B6397=2021,H6397/$O$19,B6397=2022,H6397/$O$20),"")</f>
        <v>5.8621970378392887E-5</v>
      </c>
      <c r="K6397" s="3" cm="1">
        <f t="array" ref="K6397">IFERROR(_xlfn.IFS(B6397=2015,J6397*$P$4,B6397=2016,J6397*$P$5,B6397=2017,J6397*$P$6,B6397=2018,J6397*$P$7,B6397=2019,J6397*$P$8,B6397=2020,J6397*$P$9,B6397=2021,J6397*$P$10,B6397=2022,J6397*$P$11),"")</f>
        <v>100645.3231547809</v>
      </c>
      <c r="L6397" s="3">
        <f t="shared" si="100"/>
        <v>190479.3231547809</v>
      </c>
    </row>
    <row r="6398" spans="1:12">
      <c r="A6398">
        <v>4810740</v>
      </c>
      <c r="B6398">
        <v>2019</v>
      </c>
      <c r="D6398" t="s">
        <v>636</v>
      </c>
      <c r="E6398" t="s">
        <v>637</v>
      </c>
      <c r="F6398" t="s">
        <v>4101</v>
      </c>
      <c r="G6398" t="s">
        <v>638</v>
      </c>
      <c r="H6398" s="5">
        <v>96724</v>
      </c>
      <c r="I6398">
        <f>IFERROR(VLOOKUP(G6398,'NCES Match'!$A$2:$B$1307,2,FALSE),"")</f>
        <v>4810740</v>
      </c>
      <c r="J6398" cm="1">
        <f t="array" ref="J6398">IFERROR(_xlfn.IFS(B6398=2015,H6398/$O$13,B6398=2016,H6398/$O$14,B6398=2017,H6398/$O$15,B6398=2018,H6398/$O$16,B6398=2019,H6398/$O$17,B6398=2020,H6398/$O$18,B6398=2021,H6398/$O$19,B6398=2022,H6398/$O$20),"")</f>
        <v>6.1243704897264944E-5</v>
      </c>
      <c r="K6398" s="3" cm="1">
        <f t="array" ref="K6398">IFERROR(_xlfn.IFS(B6398=2015,J6398*$P$4,B6398=2016,J6398*$P$5,B6398=2017,J6398*$P$6,B6398=2018,J6398*$P$7,B6398=2019,J6398*$P$8,B6398=2020,J6398*$P$9,B6398=2021,J6398*$P$10,B6398=2022,J6398*$P$11),"")</f>
        <v>106437.02517872922</v>
      </c>
      <c r="L6398" s="3">
        <f t="shared" si="100"/>
        <v>203161.02517872921</v>
      </c>
    </row>
    <row r="6399" spans="1:12">
      <c r="A6399">
        <v>4810740</v>
      </c>
      <c r="B6399">
        <v>2020</v>
      </c>
      <c r="D6399" t="s">
        <v>636</v>
      </c>
      <c r="E6399" t="s">
        <v>637</v>
      </c>
      <c r="F6399" t="s">
        <v>4230</v>
      </c>
      <c r="G6399" t="s">
        <v>638</v>
      </c>
      <c r="H6399" s="5">
        <v>113891</v>
      </c>
      <c r="I6399">
        <f>IFERROR(VLOOKUP(G6399,'NCES Match'!$A$2:$B$1307,2,FALSE),"")</f>
        <v>4810740</v>
      </c>
      <c r="J6399" cm="1">
        <f t="array" ref="J6399">IFERROR(_xlfn.IFS(B6399=2015,H6399/$O$13,B6399=2016,H6399/$O$14,B6399=2017,H6399/$O$15,B6399=2018,H6399/$O$16,B6399=2019,H6399/$O$17,B6399=2020,H6399/$O$18,B6399=2021,H6399/$O$19,B6399=2022,H6399/$O$20),"")</f>
        <v>6.1718394224560759E-5</v>
      </c>
      <c r="K6399" s="3" cm="1">
        <f t="array" ref="K6399">IFERROR(_xlfn.IFS(B6399=2015,J6399*$P$4,B6399=2016,J6399*$P$5,B6399=2017,J6399*$P$6,B6399=2018,J6399*$P$7,B6399=2019,J6399*$P$8,B6399=2020,J6399*$P$9,B6399=2021,J6399*$P$10,B6399=2022,J6399*$P$11),"")</f>
        <v>130102.54876265382</v>
      </c>
      <c r="L6399" s="3">
        <f t="shared" si="100"/>
        <v>243993.54876265384</v>
      </c>
    </row>
    <row r="6400" spans="1:12">
      <c r="A6400">
        <v>4810740</v>
      </c>
      <c r="B6400">
        <v>2021</v>
      </c>
      <c r="D6400" t="s">
        <v>636</v>
      </c>
      <c r="E6400" t="s">
        <v>637</v>
      </c>
      <c r="F6400" t="s">
        <v>4101</v>
      </c>
      <c r="G6400" t="s">
        <v>638</v>
      </c>
      <c r="H6400" s="5">
        <v>130952.23</v>
      </c>
      <c r="I6400">
        <f>IFERROR(VLOOKUP(G6400,'NCES Match'!$A$2:$B$1307,2,FALSE),"")</f>
        <v>4810740</v>
      </c>
      <c r="J6400" cm="1">
        <f t="array" ref="J6400">IFERROR(_xlfn.IFS(B6400=2015,H6400/$O$13,B6400=2016,H6400/$O$14,B6400=2017,H6400/$O$15,B6400=2018,H6400/$O$16,B6400=2019,H6400/$O$17,B6400=2020,H6400/$O$18,B6400=2021,H6400/$O$19,B6400=2022,H6400/$O$20),"")</f>
        <v>6.7000793868848916E-5</v>
      </c>
      <c r="K6400" s="3" cm="1">
        <f t="array" ref="K6400">IFERROR(_xlfn.IFS(B6400=2015,J6400*$P$4,B6400=2016,J6400*$P$5,B6400=2017,J6400*$P$6,B6400=2018,J6400*$P$7,B6400=2019,J6400*$P$8,B6400=2020,J6400*$P$9,B6400=2021,J6400*$P$10,B6400=2022,J6400*$P$11),"")</f>
        <v>143418.76994957877</v>
      </c>
      <c r="L6400" s="3">
        <f t="shared" si="100"/>
        <v>274370.99994957878</v>
      </c>
    </row>
    <row r="6401" spans="1:12">
      <c r="A6401">
        <v>4810740</v>
      </c>
      <c r="B6401">
        <v>2022</v>
      </c>
      <c r="D6401" t="s">
        <v>636</v>
      </c>
      <c r="E6401" t="s">
        <v>637</v>
      </c>
      <c r="F6401" t="s">
        <v>4101</v>
      </c>
      <c r="G6401" t="s">
        <v>638</v>
      </c>
      <c r="H6401" s="5">
        <v>164263.69</v>
      </c>
      <c r="I6401">
        <f>IFERROR(VLOOKUP(G6401,'NCES Match'!$A$2:$B$1307,2,FALSE),"")</f>
        <v>4810740</v>
      </c>
      <c r="J6401" cm="1">
        <f t="array" ref="J6401">IFERROR(_xlfn.IFS(B6401=2015,H6401/$O$13,B6401=2016,H6401/$O$14,B6401=2017,H6401/$O$15,B6401=2018,H6401/$O$16,B6401=2019,H6401/$O$17,B6401=2020,H6401/$O$18,B6401=2021,H6401/$O$19,B6401=2022,H6401/$O$20),"")</f>
        <v>7.2149646133109775E-5</v>
      </c>
      <c r="K6401" s="3" cm="1">
        <f t="array" ref="K6401">IFERROR(_xlfn.IFS(B6401=2015,J6401*$P$4,B6401=2016,J6401*$P$5,B6401=2017,J6401*$P$6,B6401=2018,J6401*$P$7,B6401=2019,J6401*$P$8,B6401=2020,J6401*$P$9,B6401=2021,J6401*$P$10,B6401=2022,J6401*$P$11),"")</f>
        <v>155373.0368365655</v>
      </c>
      <c r="L6401" s="3">
        <f t="shared" si="100"/>
        <v>319636.72683656553</v>
      </c>
    </row>
    <row r="6402" spans="1:12">
      <c r="A6402">
        <v>4810740</v>
      </c>
      <c r="B6402">
        <v>2023</v>
      </c>
      <c r="D6402" t="s">
        <v>636</v>
      </c>
      <c r="E6402" t="s">
        <v>637</v>
      </c>
      <c r="F6402" t="s">
        <v>4101</v>
      </c>
      <c r="G6402" t="s">
        <v>638</v>
      </c>
      <c r="H6402" s="5">
        <v>189127.91</v>
      </c>
      <c r="I6402">
        <f>IFERROR(VLOOKUP(G6402,'NCES Match'!$A$2:$B$1307,2,FALSE),"")</f>
        <v>4810740</v>
      </c>
      <c r="J6402" t="str" cm="1">
        <f t="array" ref="J6402">IFERROR(_xlfn.IFS(B6402=2015,H6402/$O$13,B6402=2016,H6402/$O$14,B6402=2017,H6402/$O$15,B6402=2018,H6402/$O$16,B6402=2019,H6402/$O$17,B6402=2020,H6402/$O$18,B6402=2021,H6402/$O$19,B6402=2022,H6402/$O$20),"")</f>
        <v/>
      </c>
      <c r="K6402" s="3" t="str" cm="1">
        <f t="array" ref="K6402">IFERROR(_xlfn.IFS(B6402=2015,J6402*$P$4,B6402=2016,J6402*$P$5,B6402=2017,J6402*$P$6,B6402=2018,J6402*$P$7,B6402=2019,J6402*$P$8,B6402=2020,J6402*$P$9,B6402=2021,J6402*$P$10,B6402=2022,J6402*$P$11),"")</f>
        <v/>
      </c>
      <c r="L6402" s="3">
        <f t="shared" si="100"/>
        <v>189127.91</v>
      </c>
    </row>
    <row r="6403" spans="1:12">
      <c r="A6403">
        <v>4810890</v>
      </c>
      <c r="B6403">
        <v>2015</v>
      </c>
      <c r="C6403" t="s">
        <v>381</v>
      </c>
      <c r="D6403" t="s">
        <v>651</v>
      </c>
      <c r="E6403" t="s">
        <v>652</v>
      </c>
      <c r="G6403" t="s">
        <v>653</v>
      </c>
      <c r="H6403" s="5">
        <v>451018.23</v>
      </c>
      <c r="I6403">
        <f>IFERROR(VLOOKUP(G6403,'NCES Match'!$A$2:$B$1307,2,FALSE),"")</f>
        <v>4810890</v>
      </c>
      <c r="J6403" cm="1">
        <f t="array" ref="J6403">IFERROR(_xlfn.IFS(B6403=2015,H6403/$O$13,B6403=2016,H6403/$O$14,B6403=2017,H6403/$O$15,B6403=2018,H6403/$O$16,B6403=2019,H6403/$O$17,B6403=2020,H6403/$O$18,B6403=2021,H6403/$O$19,B6403=2022,H6403/$O$20),"")</f>
        <v>3.533293758190504E-4</v>
      </c>
      <c r="K6403" s="3" cm="1">
        <f t="array" ref="K6403">IFERROR(_xlfn.IFS(B6403=2015,J6403*$P$4,B6403=2016,J6403*$P$5,B6403=2017,J6403*$P$6,B6403=2018,J6403*$P$7,B6403=2019,J6403*$P$8,B6403=2020,J6403*$P$9,B6403=2021,J6403*$P$10,B6403=2022,J6403*$P$11),"")</f>
        <v>562317.690748411</v>
      </c>
      <c r="L6403" s="3">
        <f t="shared" ref="L6403:L6466" si="101">SUM(H6403,K6403)</f>
        <v>1013335.920748411</v>
      </c>
    </row>
    <row r="6404" spans="1:12">
      <c r="A6404">
        <v>4810890</v>
      </c>
      <c r="B6404">
        <v>2016</v>
      </c>
      <c r="C6404" t="s">
        <v>4102</v>
      </c>
      <c r="D6404" t="s">
        <v>651</v>
      </c>
      <c r="E6404" t="s">
        <v>652</v>
      </c>
      <c r="F6404" t="s">
        <v>4101</v>
      </c>
      <c r="G6404" t="s">
        <v>653</v>
      </c>
      <c r="H6404" s="5">
        <v>461872</v>
      </c>
      <c r="I6404">
        <f>IFERROR(VLOOKUP(G6404,'NCES Match'!$A$2:$B$1307,2,FALSE),"")</f>
        <v>4810890</v>
      </c>
      <c r="J6404" cm="1">
        <f t="array" ref="J6404">IFERROR(_xlfn.IFS(B6404=2015,H6404/$O$13,B6404=2016,H6404/$O$14,B6404=2017,H6404/$O$15,B6404=2018,H6404/$O$16,B6404=2019,H6404/$O$17,B6404=2020,H6404/$O$18,B6404=2021,H6404/$O$19,B6404=2022,H6404/$O$20),"")</f>
        <v>3.3063888092065387E-4</v>
      </c>
      <c r="K6404" s="3" cm="1">
        <f t="array" ref="K6404">IFERROR(_xlfn.IFS(B6404=2015,J6404*$P$4,B6404=2016,J6404*$P$5,B6404=2017,J6404*$P$6,B6404=2018,J6404*$P$7,B6404=2019,J6404*$P$8,B6404=2020,J6404*$P$9,B6404=2021,J6404*$P$10,B6404=2022,J6404*$P$11),"")</f>
        <v>554028.84067439858</v>
      </c>
      <c r="L6404" s="3">
        <f t="shared" si="101"/>
        <v>1015900.8406743986</v>
      </c>
    </row>
    <row r="6405" spans="1:12">
      <c r="A6405">
        <v>4810890</v>
      </c>
      <c r="B6405">
        <v>2017</v>
      </c>
      <c r="D6405" t="s">
        <v>651</v>
      </c>
      <c r="E6405" t="s">
        <v>652</v>
      </c>
      <c r="F6405" t="s">
        <v>4101</v>
      </c>
      <c r="G6405" t="s">
        <v>653</v>
      </c>
      <c r="H6405" s="5">
        <v>474985</v>
      </c>
      <c r="I6405">
        <f>IFERROR(VLOOKUP(G6405,'NCES Match'!$A$2:$B$1307,2,FALSE),"")</f>
        <v>4810890</v>
      </c>
      <c r="J6405" cm="1">
        <f t="array" ref="J6405">IFERROR(_xlfn.IFS(B6405=2015,H6405/$O$13,B6405=2016,H6405/$O$14,B6405=2017,H6405/$O$15,B6405=2018,H6405/$O$16,B6405=2019,H6405/$O$17,B6405=2020,H6405/$O$18,B6405=2021,H6405/$O$19,B6405=2022,H6405/$O$20),"")</f>
        <v>3.2747307256251459E-4</v>
      </c>
      <c r="K6405" s="3" cm="1">
        <f t="array" ref="K6405">IFERROR(_xlfn.IFS(B6405=2015,J6405*$P$4,B6405=2016,J6405*$P$5,B6405=2017,J6405*$P$6,B6405=2018,J6405*$P$7,B6405=2019,J6405*$P$8,B6405=2020,J6405*$P$9,B6405=2021,J6405*$P$10,B6405=2022,J6405*$P$11),"")</f>
        <v>556130.43224293832</v>
      </c>
      <c r="L6405" s="3">
        <f t="shared" si="101"/>
        <v>1031115.4322429383</v>
      </c>
    </row>
    <row r="6406" spans="1:12">
      <c r="A6406">
        <v>4810890</v>
      </c>
      <c r="B6406">
        <v>2018</v>
      </c>
      <c r="D6406" t="s">
        <v>651</v>
      </c>
      <c r="E6406" t="s">
        <v>652</v>
      </c>
      <c r="F6406" t="s">
        <v>4101</v>
      </c>
      <c r="G6406" t="s">
        <v>653</v>
      </c>
      <c r="H6406" s="5">
        <v>491209</v>
      </c>
      <c r="I6406">
        <f>IFERROR(VLOOKUP(G6406,'NCES Match'!$A$2:$B$1307,2,FALSE),"")</f>
        <v>4810890</v>
      </c>
      <c r="J6406" cm="1">
        <f t="array" ref="J6406">IFERROR(_xlfn.IFS(B6406=2015,H6406/$O$13,B6406=2016,H6406/$O$14,B6406=2017,H6406/$O$15,B6406=2018,H6406/$O$16,B6406=2019,H6406/$O$17,B6406=2020,H6406/$O$18,B6406=2021,H6406/$O$19,B6406=2022,H6406/$O$20),"")</f>
        <v>3.2054277275419098E-4</v>
      </c>
      <c r="K6406" s="3" cm="1">
        <f t="array" ref="K6406">IFERROR(_xlfn.IFS(B6406=2015,J6406*$P$4,B6406=2016,J6406*$P$5,B6406=2017,J6406*$P$6,B6406=2018,J6406*$P$7,B6406=2019,J6406*$P$8,B6406=2020,J6406*$P$9,B6406=2021,J6406*$P$10,B6406=2022,J6406*$P$11),"")</f>
        <v>550324.91641846939</v>
      </c>
      <c r="L6406" s="3">
        <f t="shared" si="101"/>
        <v>1041533.9164184694</v>
      </c>
    </row>
    <row r="6407" spans="1:12">
      <c r="A6407">
        <v>4810890</v>
      </c>
      <c r="B6407">
        <v>2019</v>
      </c>
      <c r="D6407" t="s">
        <v>651</v>
      </c>
      <c r="E6407" t="s">
        <v>652</v>
      </c>
      <c r="F6407" t="s">
        <v>4101</v>
      </c>
      <c r="G6407" t="s">
        <v>653</v>
      </c>
      <c r="H6407" s="5">
        <v>504337</v>
      </c>
      <c r="I6407">
        <f>IFERROR(VLOOKUP(G6407,'NCES Match'!$A$2:$B$1307,2,FALSE),"")</f>
        <v>4810890</v>
      </c>
      <c r="J6407" cm="1">
        <f t="array" ref="J6407">IFERROR(_xlfn.IFS(B6407=2015,H6407/$O$13,B6407=2016,H6407/$O$14,B6407=2017,H6407/$O$15,B6407=2018,H6407/$O$16,B6407=2019,H6407/$O$17,B6407=2020,H6407/$O$18,B6407=2021,H6407/$O$19,B6407=2022,H6407/$O$20),"")</f>
        <v>3.1933611509834072E-4</v>
      </c>
      <c r="K6407" s="3" cm="1">
        <f t="array" ref="K6407">IFERROR(_xlfn.IFS(B6407=2015,J6407*$P$4,B6407=2016,J6407*$P$5,B6407=2017,J6407*$P$6,B6407=2018,J6407*$P$7,B6407=2019,J6407*$P$8,B6407=2020,J6407*$P$9,B6407=2021,J6407*$P$10,B6407=2022,J6407*$P$11),"")</f>
        <v>554982.52726897935</v>
      </c>
      <c r="L6407" s="3">
        <f t="shared" si="101"/>
        <v>1059319.5272689792</v>
      </c>
    </row>
    <row r="6408" spans="1:12">
      <c r="A6408">
        <v>4810890</v>
      </c>
      <c r="B6408">
        <v>2020</v>
      </c>
      <c r="D6408" t="s">
        <v>651</v>
      </c>
      <c r="E6408" t="s">
        <v>652</v>
      </c>
      <c r="F6408" t="s">
        <v>4230</v>
      </c>
      <c r="G6408" t="s">
        <v>653</v>
      </c>
      <c r="H6408" s="5">
        <v>513683</v>
      </c>
      <c r="I6408">
        <f>IFERROR(VLOOKUP(G6408,'NCES Match'!$A$2:$B$1307,2,FALSE),"")</f>
        <v>4810890</v>
      </c>
      <c r="J6408" cm="1">
        <f t="array" ref="J6408">IFERROR(_xlfn.IFS(B6408=2015,H6408/$O$13,B6408=2016,H6408/$O$14,B6408=2017,H6408/$O$15,B6408=2018,H6408/$O$16,B6408=2019,H6408/$O$17,B6408=2020,H6408/$O$18,B6408=2021,H6408/$O$19,B6408=2022,H6408/$O$20),"")</f>
        <v>2.7836870253536314E-4</v>
      </c>
      <c r="K6408" s="3" cm="1">
        <f t="array" ref="K6408">IFERROR(_xlfn.IFS(B6408=2015,J6408*$P$4,B6408=2016,J6408*$P$5,B6408=2017,J6408*$P$6,B6408=2018,J6408*$P$7,B6408=2019,J6408*$P$8,B6408=2020,J6408*$P$9,B6408=2021,J6408*$P$10,B6408=2022,J6408*$P$11),"")</f>
        <v>586802.00855244312</v>
      </c>
      <c r="L6408" s="3">
        <f t="shared" si="101"/>
        <v>1100485.0085524432</v>
      </c>
    </row>
    <row r="6409" spans="1:12">
      <c r="A6409">
        <v>4810890</v>
      </c>
      <c r="B6409">
        <v>2021</v>
      </c>
      <c r="D6409" t="s">
        <v>651</v>
      </c>
      <c r="E6409" t="s">
        <v>652</v>
      </c>
      <c r="F6409" t="s">
        <v>4101</v>
      </c>
      <c r="G6409" t="s">
        <v>653</v>
      </c>
      <c r="H6409" s="5">
        <v>530591.77</v>
      </c>
      <c r="I6409">
        <f>IFERROR(VLOOKUP(G6409,'NCES Match'!$A$2:$B$1307,2,FALSE),"")</f>
        <v>4810890</v>
      </c>
      <c r="J6409" cm="1">
        <f t="array" ref="J6409">IFERROR(_xlfn.IFS(B6409=2015,H6409/$O$13,B6409=2016,H6409/$O$14,B6409=2017,H6409/$O$15,B6409=2018,H6409/$O$16,B6409=2019,H6409/$O$17,B6409=2020,H6409/$O$18,B6409=2021,H6409/$O$19,B6409=2022,H6409/$O$20),"")</f>
        <v>2.7147357330438513E-4</v>
      </c>
      <c r="K6409" s="3" cm="1">
        <f t="array" ref="K6409">IFERROR(_xlfn.IFS(B6409=2015,J6409*$P$4,B6409=2016,J6409*$P$5,B6409=2017,J6409*$P$6,B6409=2018,J6409*$P$7,B6409=2019,J6409*$P$8,B6409=2020,J6409*$P$9,B6409=2021,J6409*$P$10,B6409=2022,J6409*$P$11),"")</f>
        <v>581103.65129917848</v>
      </c>
      <c r="L6409" s="3">
        <f t="shared" si="101"/>
        <v>1111695.4212991786</v>
      </c>
    </row>
    <row r="6410" spans="1:12">
      <c r="A6410">
        <v>4810890</v>
      </c>
      <c r="B6410">
        <v>2022</v>
      </c>
      <c r="D6410" t="s">
        <v>651</v>
      </c>
      <c r="E6410" t="s">
        <v>652</v>
      </c>
      <c r="F6410" t="s">
        <v>4101</v>
      </c>
      <c r="G6410" t="s">
        <v>653</v>
      </c>
      <c r="H6410" s="5">
        <v>603822.65</v>
      </c>
      <c r="I6410">
        <f>IFERROR(VLOOKUP(G6410,'NCES Match'!$A$2:$B$1307,2,FALSE),"")</f>
        <v>4810890</v>
      </c>
      <c r="J6410" cm="1">
        <f t="array" ref="J6410">IFERROR(_xlfn.IFS(B6410=2015,H6410/$O$13,B6410=2016,H6410/$O$14,B6410=2017,H6410/$O$15,B6410=2018,H6410/$O$16,B6410=2019,H6410/$O$17,B6410=2020,H6410/$O$18,B6410=2021,H6410/$O$19,B6410=2022,H6410/$O$20),"")</f>
        <v>2.652174106441697E-4</v>
      </c>
      <c r="K6410" s="3" cm="1">
        <f t="array" ref="K6410">IFERROR(_xlfn.IFS(B6410=2015,J6410*$P$4,B6410=2016,J6410*$P$5,B6410=2017,J6410*$P$6,B6410=2018,J6410*$P$7,B6410=2019,J6410*$P$8,B6410=2020,J6410*$P$9,B6410=2021,J6410*$P$10,B6410=2022,J6410*$P$11),"")</f>
        <v>571141.18671754294</v>
      </c>
      <c r="L6410" s="3">
        <f t="shared" si="101"/>
        <v>1174963.836717543</v>
      </c>
    </row>
    <row r="6411" spans="1:12">
      <c r="A6411">
        <v>4810890</v>
      </c>
      <c r="B6411">
        <v>2023</v>
      </c>
      <c r="D6411" t="s">
        <v>651</v>
      </c>
      <c r="E6411" t="s">
        <v>652</v>
      </c>
      <c r="F6411" t="s">
        <v>4101</v>
      </c>
      <c r="G6411" t="s">
        <v>653</v>
      </c>
      <c r="H6411" s="5">
        <v>662458.54</v>
      </c>
      <c r="I6411">
        <f>IFERROR(VLOOKUP(G6411,'NCES Match'!$A$2:$B$1307,2,FALSE),"")</f>
        <v>4810890</v>
      </c>
      <c r="J6411" t="str" cm="1">
        <f t="array" ref="J6411">IFERROR(_xlfn.IFS(B6411=2015,H6411/$O$13,B6411=2016,H6411/$O$14,B6411=2017,H6411/$O$15,B6411=2018,H6411/$O$16,B6411=2019,H6411/$O$17,B6411=2020,H6411/$O$18,B6411=2021,H6411/$O$19,B6411=2022,H6411/$O$20),"")</f>
        <v/>
      </c>
      <c r="K6411" s="3" t="str" cm="1">
        <f t="array" ref="K6411">IFERROR(_xlfn.IFS(B6411=2015,J6411*$P$4,B6411=2016,J6411*$P$5,B6411=2017,J6411*$P$6,B6411=2018,J6411*$P$7,B6411=2019,J6411*$P$8,B6411=2020,J6411*$P$9,B6411=2021,J6411*$P$10,B6411=2022,J6411*$P$11),"")</f>
        <v/>
      </c>
      <c r="L6411" s="3">
        <f t="shared" si="101"/>
        <v>662458.54</v>
      </c>
    </row>
    <row r="6412" spans="1:12">
      <c r="A6412">
        <v>4839150</v>
      </c>
      <c r="B6412">
        <v>2015</v>
      </c>
      <c r="C6412" t="s">
        <v>381</v>
      </c>
      <c r="D6412" t="s">
        <v>2923</v>
      </c>
      <c r="E6412" t="s">
        <v>2924</v>
      </c>
      <c r="G6412" t="s">
        <v>2925</v>
      </c>
      <c r="H6412" s="5">
        <v>134020.20000000001</v>
      </c>
      <c r="I6412">
        <f>IFERROR(VLOOKUP(G6412,'NCES Match'!$A$2:$B$1307,2,FALSE),"")</f>
        <v>4839150</v>
      </c>
      <c r="J6412" cm="1">
        <f t="array" ref="J6412">IFERROR(_xlfn.IFS(B6412=2015,H6412/$O$13,B6412=2016,H6412/$O$14,B6412=2017,H6412/$O$15,B6412=2018,H6412/$O$16,B6412=2019,H6412/$O$17,B6412=2020,H6412/$O$18,B6412=2021,H6412/$O$19,B6412=2022,H6412/$O$20),"")</f>
        <v>1.0499192818246905E-4</v>
      </c>
      <c r="K6412" s="3" cm="1">
        <f t="array" ref="K6412">IFERROR(_xlfn.IFS(B6412=2015,J6412*$P$4,B6412=2016,J6412*$P$5,B6412=2017,J6412*$P$6,B6412=2018,J6412*$P$7,B6412=2019,J6412*$P$8,B6412=2020,J6412*$P$9,B6412=2021,J6412*$P$10,B6412=2022,J6412*$P$11),"")</f>
        <v>167092.86757131791</v>
      </c>
      <c r="L6412" s="3">
        <f t="shared" si="101"/>
        <v>301113.06757131789</v>
      </c>
    </row>
    <row r="6413" spans="1:12">
      <c r="A6413">
        <v>4839150</v>
      </c>
      <c r="B6413">
        <v>2016</v>
      </c>
      <c r="C6413" t="s">
        <v>4102</v>
      </c>
      <c r="D6413" t="s">
        <v>2923</v>
      </c>
      <c r="E6413" t="s">
        <v>2924</v>
      </c>
      <c r="F6413" t="s">
        <v>4101</v>
      </c>
      <c r="G6413" t="s">
        <v>2925</v>
      </c>
      <c r="H6413" s="5">
        <v>131553</v>
      </c>
      <c r="I6413">
        <f>IFERROR(VLOOKUP(G6413,'NCES Match'!$A$2:$B$1307,2,FALSE),"")</f>
        <v>4839150</v>
      </c>
      <c r="J6413" cm="1">
        <f t="array" ref="J6413">IFERROR(_xlfn.IFS(B6413=2015,H6413/$O$13,B6413=2016,H6413/$O$14,B6413=2017,H6413/$O$15,B6413=2018,H6413/$O$16,B6413=2019,H6413/$O$17,B6413=2020,H6413/$O$18,B6413=2021,H6413/$O$19,B6413=2022,H6413/$O$20),"")</f>
        <v>9.4174439458886392E-5</v>
      </c>
      <c r="K6413" s="3" cm="1">
        <f t="array" ref="K6413">IFERROR(_xlfn.IFS(B6413=2015,J6413*$P$4,B6413=2016,J6413*$P$5,B6413=2017,J6413*$P$6,B6413=2018,J6413*$P$7,B6413=2019,J6413*$P$8,B6413=2020,J6413*$P$9,B6413=2021,J6413*$P$10,B6413=2022,J6413*$P$11),"")</f>
        <v>157801.63352019424</v>
      </c>
      <c r="L6413" s="3">
        <f t="shared" si="101"/>
        <v>289354.63352019421</v>
      </c>
    </row>
    <row r="6414" spans="1:12">
      <c r="A6414">
        <v>4839150</v>
      </c>
      <c r="B6414">
        <v>2017</v>
      </c>
      <c r="D6414" t="s">
        <v>2923</v>
      </c>
      <c r="E6414" t="s">
        <v>2924</v>
      </c>
      <c r="F6414" t="s">
        <v>4101</v>
      </c>
      <c r="G6414" t="s">
        <v>2925</v>
      </c>
      <c r="H6414" s="5">
        <v>139011</v>
      </c>
      <c r="I6414">
        <f>IFERROR(VLOOKUP(G6414,'NCES Match'!$A$2:$B$1307,2,FALSE),"")</f>
        <v>4839150</v>
      </c>
      <c r="J6414" cm="1">
        <f t="array" ref="J6414">IFERROR(_xlfn.IFS(B6414=2015,H6414/$O$13,B6414=2016,H6414/$O$14,B6414=2017,H6414/$O$15,B6414=2018,H6414/$O$16,B6414=2019,H6414/$O$17,B6414=2020,H6414/$O$18,B6414=2021,H6414/$O$19,B6414=2022,H6414/$O$20),"")</f>
        <v>9.5839572386470566E-5</v>
      </c>
      <c r="K6414" s="3" cm="1">
        <f t="array" ref="K6414">IFERROR(_xlfn.IFS(B6414=2015,J6414*$P$4,B6414=2016,J6414*$P$5,B6414=2017,J6414*$P$6,B6414=2018,J6414*$P$7,B6414=2019,J6414*$P$8,B6414=2020,J6414*$P$9,B6414=2021,J6414*$P$10,B6414=2022,J6414*$P$11),"")</f>
        <v>162759.34506673497</v>
      </c>
      <c r="L6414" s="3">
        <f t="shared" si="101"/>
        <v>301770.34506673494</v>
      </c>
    </row>
    <row r="6415" spans="1:12">
      <c r="A6415">
        <v>4839150</v>
      </c>
      <c r="B6415">
        <v>2018</v>
      </c>
      <c r="D6415" t="s">
        <v>2923</v>
      </c>
      <c r="E6415" t="s">
        <v>2924</v>
      </c>
      <c r="F6415" t="s">
        <v>4101</v>
      </c>
      <c r="G6415" t="s">
        <v>2925</v>
      </c>
      <c r="H6415" s="5">
        <v>133830</v>
      </c>
      <c r="I6415">
        <f>IFERROR(VLOOKUP(G6415,'NCES Match'!$A$2:$B$1307,2,FALSE),"")</f>
        <v>4839150</v>
      </c>
      <c r="J6415" cm="1">
        <f t="array" ref="J6415">IFERROR(_xlfn.IFS(B6415=2015,H6415/$O$13,B6415=2016,H6415/$O$14,B6415=2017,H6415/$O$15,B6415=2018,H6415/$O$16,B6415=2019,H6415/$O$17,B6415=2020,H6415/$O$18,B6415=2021,H6415/$O$19,B6415=2022,H6415/$O$20),"")</f>
        <v>8.7331948880605567E-5</v>
      </c>
      <c r="K6415" s="3" cm="1">
        <f t="array" ref="K6415">IFERROR(_xlfn.IFS(B6415=2015,J6415*$P$4,B6415=2016,J6415*$P$5,B6415=2017,J6415*$P$6,B6415=2018,J6415*$P$7,B6415=2019,J6415*$P$8,B6415=2020,J6415*$P$9,B6415=2021,J6415*$P$10,B6415=2022,J6415*$P$11),"")</f>
        <v>149936.14441975564</v>
      </c>
      <c r="L6415" s="3">
        <f t="shared" si="101"/>
        <v>283766.14441975567</v>
      </c>
    </row>
    <row r="6416" spans="1:12">
      <c r="A6416">
        <v>4839150</v>
      </c>
      <c r="B6416">
        <v>2019</v>
      </c>
      <c r="D6416" t="s">
        <v>2923</v>
      </c>
      <c r="E6416" t="s">
        <v>2924</v>
      </c>
      <c r="F6416" t="s">
        <v>4101</v>
      </c>
      <c r="G6416" t="s">
        <v>2925</v>
      </c>
      <c r="H6416" s="5">
        <v>135147</v>
      </c>
      <c r="I6416">
        <f>IFERROR(VLOOKUP(G6416,'NCES Match'!$A$2:$B$1307,2,FALSE),"")</f>
        <v>4839150</v>
      </c>
      <c r="J6416" cm="1">
        <f t="array" ref="J6416">IFERROR(_xlfn.IFS(B6416=2015,H6416/$O$13,B6416=2016,H6416/$O$14,B6416=2017,H6416/$O$15,B6416=2018,H6416/$O$16,B6416=2019,H6416/$O$17,B6416=2020,H6416/$O$18,B6416=2021,H6416/$O$19,B6416=2022,H6416/$O$20),"")</f>
        <v>8.5572381061067208E-5</v>
      </c>
      <c r="K6416" s="3" cm="1">
        <f t="array" ref="K6416">IFERROR(_xlfn.IFS(B6416=2015,J6416*$P$4,B6416=2016,J6416*$P$5,B6416=2017,J6416*$P$6,B6416=2018,J6416*$P$7,B6416=2019,J6416*$P$8,B6416=2020,J6416*$P$9,B6416=2021,J6416*$P$10,B6416=2022,J6416*$P$11),"")</f>
        <v>148718.46327519248</v>
      </c>
      <c r="L6416" s="3">
        <f t="shared" si="101"/>
        <v>283865.46327519248</v>
      </c>
    </row>
    <row r="6417" spans="1:12">
      <c r="A6417">
        <v>4839150</v>
      </c>
      <c r="B6417">
        <v>2020</v>
      </c>
      <c r="D6417" t="s">
        <v>2923</v>
      </c>
      <c r="E6417" t="s">
        <v>2924</v>
      </c>
      <c r="F6417" t="s">
        <v>4230</v>
      </c>
      <c r="G6417" t="s">
        <v>2925</v>
      </c>
      <c r="H6417" s="5">
        <v>143167</v>
      </c>
      <c r="I6417">
        <f>IFERROR(VLOOKUP(G6417,'NCES Match'!$A$2:$B$1307,2,FALSE),"")</f>
        <v>4839150</v>
      </c>
      <c r="J6417" cm="1">
        <f t="array" ref="J6417">IFERROR(_xlfn.IFS(B6417=2015,H6417/$O$13,B6417=2016,H6417/$O$14,B6417=2017,H6417/$O$15,B6417=2018,H6417/$O$16,B6417=2019,H6417/$O$17,B6417=2020,H6417/$O$18,B6417=2021,H6417/$O$19,B6417=2022,H6417/$O$20),"")</f>
        <v>7.7583280030447445E-5</v>
      </c>
      <c r="K6417" s="3" cm="1">
        <f t="array" ref="K6417">IFERROR(_xlfn.IFS(B6417=2015,J6417*$P$4,B6417=2016,J6417*$P$5,B6417=2017,J6417*$P$6,B6417=2018,J6417*$P$7,B6417=2019,J6417*$P$8,B6417=2020,J6417*$P$9,B6417=2021,J6417*$P$10,B6417=2022,J6417*$P$11),"")</f>
        <v>163545.77270111651</v>
      </c>
      <c r="L6417" s="3">
        <f t="shared" si="101"/>
        <v>306712.77270111651</v>
      </c>
    </row>
    <row r="6418" spans="1:12">
      <c r="A6418">
        <v>4839150</v>
      </c>
      <c r="B6418">
        <v>2021</v>
      </c>
      <c r="D6418" t="s">
        <v>2923</v>
      </c>
      <c r="E6418" t="s">
        <v>2924</v>
      </c>
      <c r="F6418" t="s">
        <v>4101</v>
      </c>
      <c r="G6418" t="s">
        <v>2925</v>
      </c>
      <c r="H6418" s="5">
        <v>157347.78</v>
      </c>
      <c r="I6418">
        <f>IFERROR(VLOOKUP(G6418,'NCES Match'!$A$2:$B$1307,2,FALSE),"")</f>
        <v>4839150</v>
      </c>
      <c r="J6418" cm="1">
        <f t="array" ref="J6418">IFERROR(_xlfn.IFS(B6418=2015,H6418/$O$13,B6418=2016,H6418/$O$14,B6418=2017,H6418/$O$15,B6418=2018,H6418/$O$16,B6418=2019,H6418/$O$17,B6418=2020,H6418/$O$18,B6418=2021,H6418/$O$19,B6418=2022,H6418/$O$20),"")</f>
        <v>8.0505892671709286E-5</v>
      </c>
      <c r="K6418" s="3" cm="1">
        <f t="array" ref="K6418">IFERROR(_xlfn.IFS(B6418=2015,J6418*$P$4,B6418=2016,J6418*$P$5,B6418=2017,J6418*$P$6,B6418=2018,J6418*$P$7,B6418=2019,J6418*$P$8,B6418=2020,J6418*$P$9,B6418=2021,J6418*$P$10,B6418=2022,J6418*$P$11),"")</f>
        <v>172327.15366433188</v>
      </c>
      <c r="L6418" s="3">
        <f t="shared" si="101"/>
        <v>329674.93366433191</v>
      </c>
    </row>
    <row r="6419" spans="1:12">
      <c r="A6419">
        <v>4839150</v>
      </c>
      <c r="B6419">
        <v>2022</v>
      </c>
      <c r="D6419" t="s">
        <v>2923</v>
      </c>
      <c r="E6419" t="s">
        <v>2924</v>
      </c>
      <c r="F6419" t="s">
        <v>4101</v>
      </c>
      <c r="G6419" t="s">
        <v>2925</v>
      </c>
      <c r="H6419" s="5">
        <v>182436.54</v>
      </c>
      <c r="I6419">
        <f>IFERROR(VLOOKUP(G6419,'NCES Match'!$A$2:$B$1307,2,FALSE),"")</f>
        <v>4839150</v>
      </c>
      <c r="J6419" cm="1">
        <f t="array" ref="J6419">IFERROR(_xlfn.IFS(B6419=2015,H6419/$O$13,B6419=2016,H6419/$O$14,B6419=2017,H6419/$O$15,B6419=2018,H6419/$O$16,B6419=2019,H6419/$O$17,B6419=2020,H6419/$O$18,B6419=2021,H6419/$O$19,B6419=2022,H6419/$O$20),"")</f>
        <v>8.0131718718536802E-5</v>
      </c>
      <c r="K6419" s="3" cm="1">
        <f t="array" ref="K6419">IFERROR(_xlfn.IFS(B6419=2015,J6419*$P$4,B6419=2016,J6419*$P$5,B6419=2017,J6419*$P$6,B6419=2018,J6419*$P$7,B6419=2019,J6419*$P$8,B6419=2020,J6419*$P$9,B6419=2021,J6419*$P$10,B6419=2022,J6419*$P$11),"")</f>
        <v>172562.2945019411</v>
      </c>
      <c r="L6419" s="3">
        <f t="shared" si="101"/>
        <v>354998.83450194111</v>
      </c>
    </row>
    <row r="6420" spans="1:12">
      <c r="A6420">
        <v>4839150</v>
      </c>
      <c r="B6420">
        <v>2023</v>
      </c>
      <c r="D6420" t="s">
        <v>2923</v>
      </c>
      <c r="E6420" t="s">
        <v>2924</v>
      </c>
      <c r="F6420" t="s">
        <v>4101</v>
      </c>
      <c r="G6420" t="s">
        <v>2925</v>
      </c>
      <c r="H6420" s="5">
        <v>200659.72</v>
      </c>
      <c r="I6420">
        <f>IFERROR(VLOOKUP(G6420,'NCES Match'!$A$2:$B$1307,2,FALSE),"")</f>
        <v>4839150</v>
      </c>
      <c r="J6420" t="str" cm="1">
        <f t="array" ref="J6420">IFERROR(_xlfn.IFS(B6420=2015,H6420/$O$13,B6420=2016,H6420/$O$14,B6420=2017,H6420/$O$15,B6420=2018,H6420/$O$16,B6420=2019,H6420/$O$17,B6420=2020,H6420/$O$18,B6420=2021,H6420/$O$19,B6420=2022,H6420/$O$20),"")</f>
        <v/>
      </c>
      <c r="K6420" s="3" t="str" cm="1">
        <f t="array" ref="K6420">IFERROR(_xlfn.IFS(B6420=2015,J6420*$P$4,B6420=2016,J6420*$P$5,B6420=2017,J6420*$P$6,B6420=2018,J6420*$P$7,B6420=2019,J6420*$P$8,B6420=2020,J6420*$P$9,B6420=2021,J6420*$P$10,B6420=2022,J6420*$P$11),"")</f>
        <v/>
      </c>
      <c r="L6420" s="3">
        <f t="shared" si="101"/>
        <v>200659.72</v>
      </c>
    </row>
    <row r="6421" spans="1:12">
      <c r="A6421">
        <v>4841580</v>
      </c>
      <c r="B6421">
        <v>2015</v>
      </c>
      <c r="C6421" t="s">
        <v>381</v>
      </c>
      <c r="D6421" t="s">
        <v>2578</v>
      </c>
      <c r="E6421" t="s">
        <v>2579</v>
      </c>
      <c r="G6421" t="s">
        <v>2580</v>
      </c>
      <c r="H6421" s="5">
        <v>159904.89000000001</v>
      </c>
      <c r="I6421">
        <f>IFERROR(VLOOKUP(G6421,'NCES Match'!$A$2:$B$1307,2,FALSE),"")</f>
        <v>4841580</v>
      </c>
      <c r="J6421" cm="1">
        <f t="array" ref="J6421">IFERROR(_xlfn.IFS(B6421=2015,H6421/$O$13,B6421=2016,H6421/$O$14,B6421=2017,H6421/$O$15,B6421=2018,H6421/$O$16,B6421=2019,H6421/$O$17,B6421=2020,H6421/$O$18,B6421=2021,H6421/$O$19,B6421=2022,H6421/$O$20),"")</f>
        <v>1.2527009157504326E-4</v>
      </c>
      <c r="K6421" s="3" cm="1">
        <f t="array" ref="K6421">IFERROR(_xlfn.IFS(B6421=2015,J6421*$P$4,B6421=2016,J6421*$P$5,B6421=2017,J6421*$P$6,B6421=2018,J6421*$P$7,B6421=2019,J6421*$P$8,B6421=2020,J6421*$P$9,B6421=2021,J6421*$P$10,B6421=2022,J6421*$P$11),"")</f>
        <v>199365.21963686188</v>
      </c>
      <c r="L6421" s="3">
        <f t="shared" si="101"/>
        <v>359270.10963686189</v>
      </c>
    </row>
    <row r="6422" spans="1:12">
      <c r="A6422">
        <v>4841580</v>
      </c>
      <c r="B6422">
        <v>2016</v>
      </c>
      <c r="C6422" t="s">
        <v>4102</v>
      </c>
      <c r="D6422" t="s">
        <v>2578</v>
      </c>
      <c r="E6422" t="s">
        <v>2579</v>
      </c>
      <c r="F6422" t="s">
        <v>4101</v>
      </c>
      <c r="G6422" t="s">
        <v>2580</v>
      </c>
      <c r="H6422" s="5">
        <v>176786</v>
      </c>
      <c r="I6422">
        <f>IFERROR(VLOOKUP(G6422,'NCES Match'!$A$2:$B$1307,2,FALSE),"")</f>
        <v>4841580</v>
      </c>
      <c r="J6422" cm="1">
        <f t="array" ref="J6422">IFERROR(_xlfn.IFS(B6422=2015,H6422/$O$13,B6422=2016,H6422/$O$14,B6422=2017,H6422/$O$15,B6422=2018,H6422/$O$16,B6422=2019,H6422/$O$17,B6422=2020,H6422/$O$18,B6422=2021,H6422/$O$19,B6422=2022,H6422/$O$20),"")</f>
        <v>1.2655524734653478E-4</v>
      </c>
      <c r="K6422" s="3" cm="1">
        <f t="array" ref="K6422">IFERROR(_xlfn.IFS(B6422=2015,J6422*$P$4,B6422=2016,J6422*$P$5,B6422=2017,J6422*$P$6,B6422=2018,J6422*$P$7,B6422=2019,J6422*$P$8,B6422=2020,J6422*$P$9,B6422=2021,J6422*$P$10,B6422=2022,J6422*$P$11),"")</f>
        <v>212059.92705222277</v>
      </c>
      <c r="L6422" s="3">
        <f t="shared" si="101"/>
        <v>388845.92705222277</v>
      </c>
    </row>
    <row r="6423" spans="1:12">
      <c r="A6423">
        <v>4841580</v>
      </c>
      <c r="B6423">
        <v>2017</v>
      </c>
      <c r="D6423" t="s">
        <v>2578</v>
      </c>
      <c r="E6423" t="s">
        <v>2579</v>
      </c>
      <c r="F6423" t="s">
        <v>4101</v>
      </c>
      <c r="G6423" t="s">
        <v>2580</v>
      </c>
      <c r="H6423" s="5">
        <v>164912</v>
      </c>
      <c r="I6423">
        <f>IFERROR(VLOOKUP(G6423,'NCES Match'!$A$2:$B$1307,2,FALSE),"")</f>
        <v>4841580</v>
      </c>
      <c r="J6423" cm="1">
        <f t="array" ref="J6423">IFERROR(_xlfn.IFS(B6423=2015,H6423/$O$13,B6423=2016,H6423/$O$14,B6423=2017,H6423/$O$15,B6423=2018,H6423/$O$16,B6423=2019,H6423/$O$17,B6423=2020,H6423/$O$18,B6423=2021,H6423/$O$19,B6423=2022,H6423/$O$20),"")</f>
        <v>1.1369672588066867E-4</v>
      </c>
      <c r="K6423" s="3" cm="1">
        <f t="array" ref="K6423">IFERROR(_xlfn.IFS(B6423=2015,J6423*$P$4,B6423=2016,J6423*$P$5,B6423=2017,J6423*$P$6,B6423=2018,J6423*$P$7,B6423=2019,J6423*$P$8,B6423=2020,J6423*$P$9,B6423=2021,J6423*$P$10,B6423=2022,J6423*$P$11),"")</f>
        <v>193085.2170953766</v>
      </c>
      <c r="L6423" s="3">
        <f t="shared" si="101"/>
        <v>357997.21709537657</v>
      </c>
    </row>
    <row r="6424" spans="1:12">
      <c r="A6424">
        <v>4841580</v>
      </c>
      <c r="B6424">
        <v>2018</v>
      </c>
      <c r="D6424" t="s">
        <v>2578</v>
      </c>
      <c r="E6424" t="s">
        <v>2579</v>
      </c>
      <c r="F6424" t="s">
        <v>4101</v>
      </c>
      <c r="G6424" t="s">
        <v>2580</v>
      </c>
      <c r="H6424" s="5">
        <v>177653</v>
      </c>
      <c r="I6424">
        <f>IFERROR(VLOOKUP(G6424,'NCES Match'!$A$2:$B$1307,2,FALSE),"")</f>
        <v>4841580</v>
      </c>
      <c r="J6424" cm="1">
        <f t="array" ref="J6424">IFERROR(_xlfn.IFS(B6424=2015,H6424/$O$13,B6424=2016,H6424/$O$14,B6424=2017,H6424/$O$15,B6424=2018,H6424/$O$16,B6424=2019,H6424/$O$17,B6424=2020,H6424/$O$18,B6424=2021,H6424/$O$19,B6424=2022,H6424/$O$20),"")</f>
        <v>1.1592903470437286E-4</v>
      </c>
      <c r="K6424" s="3" cm="1">
        <f t="array" ref="K6424">IFERROR(_xlfn.IFS(B6424=2015,J6424*$P$4,B6424=2016,J6424*$P$5,B6424=2017,J6424*$P$6,B6424=2018,J6424*$P$7,B6424=2019,J6424*$P$8,B6424=2020,J6424*$P$9,B6424=2021,J6424*$P$10,B6424=2022,J6424*$P$11),"")</f>
        <v>199033.1455174688</v>
      </c>
      <c r="L6424" s="3">
        <f t="shared" si="101"/>
        <v>376686.1455174688</v>
      </c>
    </row>
    <row r="6425" spans="1:12">
      <c r="A6425">
        <v>4841580</v>
      </c>
      <c r="B6425">
        <v>2019</v>
      </c>
      <c r="D6425" t="s">
        <v>2578</v>
      </c>
      <c r="E6425" t="s">
        <v>2579</v>
      </c>
      <c r="F6425" t="s">
        <v>4101</v>
      </c>
      <c r="G6425" t="s">
        <v>2580</v>
      </c>
      <c r="H6425" s="5">
        <v>156235</v>
      </c>
      <c r="I6425">
        <f>IFERROR(VLOOKUP(G6425,'NCES Match'!$A$2:$B$1307,2,FALSE),"")</f>
        <v>4841580</v>
      </c>
      <c r="J6425" cm="1">
        <f t="array" ref="J6425">IFERROR(_xlfn.IFS(B6425=2015,H6425/$O$13,B6425=2016,H6425/$O$14,B6425=2017,H6425/$O$15,B6425=2018,H6425/$O$16,B6425=2019,H6425/$O$17,B6425=2020,H6425/$O$18,B6425=2021,H6425/$O$19,B6425=2022,H6425/$O$20),"")</f>
        <v>9.8924881462968727E-5</v>
      </c>
      <c r="K6425" s="3" cm="1">
        <f t="array" ref="K6425">IFERROR(_xlfn.IFS(B6425=2015,J6425*$P$4,B6425=2016,J6425*$P$5,B6425=2017,J6425*$P$6,B6425=2018,J6425*$P$7,B6425=2019,J6425*$P$8,B6425=2020,J6425*$P$9,B6425=2021,J6425*$P$10,B6425=2022,J6425*$P$11),"")</f>
        <v>171924.12047474008</v>
      </c>
      <c r="L6425" s="3">
        <f t="shared" si="101"/>
        <v>328159.12047474005</v>
      </c>
    </row>
    <row r="6426" spans="1:12">
      <c r="A6426">
        <v>4841580</v>
      </c>
      <c r="B6426">
        <v>2020</v>
      </c>
      <c r="D6426" t="s">
        <v>2578</v>
      </c>
      <c r="E6426" t="s">
        <v>2579</v>
      </c>
      <c r="F6426" t="s">
        <v>4230</v>
      </c>
      <c r="G6426" t="s">
        <v>2580</v>
      </c>
      <c r="H6426" s="5">
        <v>152930</v>
      </c>
      <c r="I6426">
        <f>IFERROR(VLOOKUP(G6426,'NCES Match'!$A$2:$B$1307,2,FALSE),"")</f>
        <v>4841580</v>
      </c>
      <c r="J6426" cm="1">
        <f t="array" ref="J6426">IFERROR(_xlfn.IFS(B6426=2015,H6426/$O$13,B6426=2016,H6426/$O$14,B6426=2017,H6426/$O$15,B6426=2018,H6426/$O$16,B6426=2019,H6426/$O$17,B6426=2020,H6426/$O$18,B6426=2021,H6426/$O$19,B6426=2022,H6426/$O$20),"")</f>
        <v>8.2873923565181422E-5</v>
      </c>
      <c r="K6426" s="3" cm="1">
        <f t="array" ref="K6426">IFERROR(_xlfn.IFS(B6426=2015,J6426*$P$4,B6426=2016,J6426*$P$5,B6426=2017,J6426*$P$6,B6426=2018,J6426*$P$7,B6426=2019,J6426*$P$8,B6426=2020,J6426*$P$9,B6426=2021,J6426*$P$10,B6426=2022,J6426*$P$11),"")</f>
        <v>174698.46416549728</v>
      </c>
      <c r="L6426" s="3">
        <f t="shared" si="101"/>
        <v>327628.46416549728</v>
      </c>
    </row>
    <row r="6427" spans="1:12">
      <c r="A6427">
        <v>4841580</v>
      </c>
      <c r="B6427">
        <v>2021</v>
      </c>
      <c r="D6427" t="s">
        <v>2578</v>
      </c>
      <c r="E6427" t="s">
        <v>2579</v>
      </c>
      <c r="F6427" t="s">
        <v>4230</v>
      </c>
      <c r="G6427" t="s">
        <v>2580</v>
      </c>
      <c r="H6427" s="5">
        <v>154135.56</v>
      </c>
      <c r="I6427">
        <f>IFERROR(VLOOKUP(G6427,'NCES Match'!$A$2:$B$1307,2,FALSE),"")</f>
        <v>4841580</v>
      </c>
      <c r="J6427" cm="1">
        <f t="array" ref="J6427">IFERROR(_xlfn.IFS(B6427=2015,H6427/$O$13,B6427=2016,H6427/$O$14,B6427=2017,H6427/$O$15,B6427=2018,H6427/$O$16,B6427=2019,H6427/$O$17,B6427=2020,H6427/$O$18,B6427=2021,H6427/$O$19,B6427=2022,H6427/$O$20),"")</f>
        <v>7.8862382743841739E-5</v>
      </c>
      <c r="K6427" s="3" cm="1">
        <f t="array" ref="K6427">IFERROR(_xlfn.IFS(B6427=2015,J6427*$P$4,B6427=2016,J6427*$P$5,B6427=2017,J6427*$P$6,B6427=2018,J6427*$P$7,B6427=2019,J6427*$P$8,B6427=2020,J6427*$P$9,B6427=2021,J6427*$P$10,B6427=2022,J6427*$P$11),"")</f>
        <v>168809.13307615681</v>
      </c>
      <c r="L6427" s="3">
        <f t="shared" si="101"/>
        <v>322944.69307615678</v>
      </c>
    </row>
    <row r="6428" spans="1:12">
      <c r="A6428">
        <v>4841580</v>
      </c>
      <c r="B6428">
        <v>2022</v>
      </c>
      <c r="D6428" t="s">
        <v>2578</v>
      </c>
      <c r="E6428" t="s">
        <v>2579</v>
      </c>
      <c r="F6428" t="s">
        <v>4101</v>
      </c>
      <c r="G6428" t="s">
        <v>2580</v>
      </c>
      <c r="H6428" s="5">
        <v>167652.59</v>
      </c>
      <c r="I6428">
        <f>IFERROR(VLOOKUP(G6428,'NCES Match'!$A$2:$B$1307,2,FALSE),"")</f>
        <v>4841580</v>
      </c>
      <c r="J6428" cm="1">
        <f t="array" ref="J6428">IFERROR(_xlfn.IFS(B6428=2015,H6428/$O$13,B6428=2016,H6428/$O$14,B6428=2017,H6428/$O$15,B6428=2018,H6428/$O$16,B6428=2019,H6428/$O$17,B6428=2020,H6428/$O$18,B6428=2021,H6428/$O$19,B6428=2022,H6428/$O$20),"")</f>
        <v>7.3638154858199874E-5</v>
      </c>
      <c r="K6428" s="3" cm="1">
        <f t="array" ref="K6428">IFERROR(_xlfn.IFS(B6428=2015,J6428*$P$4,B6428=2016,J6428*$P$5,B6428=2017,J6428*$P$6,B6428=2018,J6428*$P$7,B6428=2019,J6428*$P$8,B6428=2020,J6428*$P$9,B6428=2021,J6428*$P$10,B6428=2022,J6428*$P$11),"")</f>
        <v>158578.51508032976</v>
      </c>
      <c r="L6428" s="3">
        <f t="shared" si="101"/>
        <v>326231.10508032975</v>
      </c>
    </row>
    <row r="6429" spans="1:12">
      <c r="A6429">
        <v>4841580</v>
      </c>
      <c r="B6429">
        <v>2023</v>
      </c>
      <c r="D6429" t="s">
        <v>2578</v>
      </c>
      <c r="E6429" t="s">
        <v>2579</v>
      </c>
      <c r="F6429" t="s">
        <v>4101</v>
      </c>
      <c r="G6429" t="s">
        <v>2580</v>
      </c>
      <c r="H6429" s="5">
        <v>156603.29</v>
      </c>
      <c r="I6429">
        <f>IFERROR(VLOOKUP(G6429,'NCES Match'!$A$2:$B$1307,2,FALSE),"")</f>
        <v>4841580</v>
      </c>
      <c r="J6429" t="str" cm="1">
        <f t="array" ref="J6429">IFERROR(_xlfn.IFS(B6429=2015,H6429/$O$13,B6429=2016,H6429/$O$14,B6429=2017,H6429/$O$15,B6429=2018,H6429/$O$16,B6429=2019,H6429/$O$17,B6429=2020,H6429/$O$18,B6429=2021,H6429/$O$19,B6429=2022,H6429/$O$20),"")</f>
        <v/>
      </c>
      <c r="K6429" s="3" t="str" cm="1">
        <f t="array" ref="K6429">IFERROR(_xlfn.IFS(B6429=2015,J6429*$P$4,B6429=2016,J6429*$P$5,B6429=2017,J6429*$P$6,B6429=2018,J6429*$P$7,B6429=2019,J6429*$P$8,B6429=2020,J6429*$P$9,B6429=2021,J6429*$P$10,B6429=2022,J6429*$P$11),"")</f>
        <v/>
      </c>
      <c r="L6429" s="3">
        <f t="shared" si="101"/>
        <v>156603.29</v>
      </c>
    </row>
    <row r="6430" spans="1:12">
      <c r="A6430">
        <v>4841130</v>
      </c>
      <c r="B6430">
        <v>2015</v>
      </c>
      <c r="C6430" t="s">
        <v>381</v>
      </c>
      <c r="D6430" t="s">
        <v>3082</v>
      </c>
      <c r="E6430" t="s">
        <v>3083</v>
      </c>
      <c r="G6430" t="s">
        <v>3084</v>
      </c>
      <c r="H6430" s="5">
        <v>19693.2</v>
      </c>
      <c r="I6430">
        <f>IFERROR(VLOOKUP(G6430,'NCES Match'!$A$2:$B$1307,2,FALSE),"")</f>
        <v>4841130</v>
      </c>
      <c r="J6430" cm="1">
        <f t="array" ref="J6430">IFERROR(_xlfn.IFS(B6430=2015,H6430/$O$13,B6430=2016,H6430/$O$14,B6430=2017,H6430/$O$15,B6430=2018,H6430/$O$16,B6430=2019,H6430/$O$17,B6430=2020,H6430/$O$18,B6430=2021,H6430/$O$19,B6430=2022,H6430/$O$20),"")</f>
        <v>1.5427726865673977E-5</v>
      </c>
      <c r="K6430" s="3" cm="1">
        <f t="array" ref="K6430">IFERROR(_xlfn.IFS(B6430=2015,J6430*$P$4,B6430=2016,J6430*$P$5,B6430=2017,J6430*$P$6,B6430=2018,J6430*$P$7,B6430=2019,J6430*$P$8,B6430=2020,J6430*$P$9,B6430=2021,J6430*$P$10,B6430=2022,J6430*$P$11),"")</f>
        <v>24552.964848996478</v>
      </c>
      <c r="L6430" s="3">
        <f t="shared" si="101"/>
        <v>44246.164848996479</v>
      </c>
    </row>
    <row r="6431" spans="1:12">
      <c r="A6431">
        <v>4841130</v>
      </c>
      <c r="B6431">
        <v>2016</v>
      </c>
      <c r="C6431" t="s">
        <v>4102</v>
      </c>
      <c r="D6431" t="s">
        <v>3082</v>
      </c>
      <c r="E6431" t="s">
        <v>3083</v>
      </c>
      <c r="F6431" t="s">
        <v>4101</v>
      </c>
      <c r="G6431" t="s">
        <v>3084</v>
      </c>
      <c r="H6431" s="5">
        <v>17809</v>
      </c>
      <c r="I6431">
        <f>IFERROR(VLOOKUP(G6431,'NCES Match'!$A$2:$B$1307,2,FALSE),"")</f>
        <v>4841130</v>
      </c>
      <c r="J6431" cm="1">
        <f t="array" ref="J6431">IFERROR(_xlfn.IFS(B6431=2015,H6431/$O$13,B6431=2016,H6431/$O$14,B6431=2017,H6431/$O$15,B6431=2018,H6431/$O$16,B6431=2019,H6431/$O$17,B6431=2020,H6431/$O$18,B6431=2021,H6431/$O$19,B6431=2022,H6431/$O$20),"")</f>
        <v>1.274887377956647E-5</v>
      </c>
      <c r="K6431" s="3" cm="1">
        <f t="array" ref="K6431">IFERROR(_xlfn.IFS(B6431=2015,J6431*$P$4,B6431=2016,J6431*$P$5,B6431=2017,J6431*$P$6,B6431=2018,J6431*$P$7,B6431=2019,J6431*$P$8,B6431=2020,J6431*$P$9,B6431=2021,J6431*$P$10,B6431=2022,J6431*$P$11),"")</f>
        <v>21362.41128184944</v>
      </c>
      <c r="L6431" s="3">
        <f t="shared" si="101"/>
        <v>39171.41128184944</v>
      </c>
    </row>
    <row r="6432" spans="1:12">
      <c r="A6432">
        <v>4841130</v>
      </c>
      <c r="B6432">
        <v>2017</v>
      </c>
      <c r="D6432" t="s">
        <v>3082</v>
      </c>
      <c r="E6432" t="s">
        <v>3083</v>
      </c>
      <c r="F6432" t="s">
        <v>4101</v>
      </c>
      <c r="G6432" t="s">
        <v>3084</v>
      </c>
      <c r="H6432" s="5">
        <v>18613</v>
      </c>
      <c r="I6432">
        <f>IFERROR(VLOOKUP(G6432,'NCES Match'!$A$2:$B$1307,2,FALSE),"")</f>
        <v>4841130</v>
      </c>
      <c r="J6432" cm="1">
        <f t="array" ref="J6432">IFERROR(_xlfn.IFS(B6432=2015,H6432/$O$13,B6432=2016,H6432/$O$14,B6432=2017,H6432/$O$15,B6432=2018,H6432/$O$16,B6432=2019,H6432/$O$17,B6432=2020,H6432/$O$18,B6432=2021,H6432/$O$19,B6432=2022,H6432/$O$20),"")</f>
        <v>1.2832523763079012E-5</v>
      </c>
      <c r="K6432" s="3" cm="1">
        <f t="array" ref="K6432">IFERROR(_xlfn.IFS(B6432=2015,J6432*$P$4,B6432=2016,J6432*$P$5,B6432=2017,J6432*$P$6,B6432=2018,J6432*$P$7,B6432=2019,J6432*$P$8,B6432=2020,J6432*$P$9,B6432=2021,J6432*$P$10,B6432=2022,J6432*$P$11),"")</f>
        <v>21792.805531412174</v>
      </c>
      <c r="L6432" s="3">
        <f t="shared" si="101"/>
        <v>40405.805531412174</v>
      </c>
    </row>
    <row r="6433" spans="1:12">
      <c r="A6433">
        <v>4841130</v>
      </c>
      <c r="B6433">
        <v>2018</v>
      </c>
      <c r="D6433" t="s">
        <v>3082</v>
      </c>
      <c r="E6433" t="s">
        <v>3083</v>
      </c>
      <c r="F6433" t="s">
        <v>4101</v>
      </c>
      <c r="G6433" t="s">
        <v>3084</v>
      </c>
      <c r="H6433" s="5">
        <v>18704</v>
      </c>
      <c r="I6433">
        <f>IFERROR(VLOOKUP(G6433,'NCES Match'!$A$2:$B$1307,2,FALSE),"")</f>
        <v>4841130</v>
      </c>
      <c r="J6433" cm="1">
        <f t="array" ref="J6433">IFERROR(_xlfn.IFS(B6433=2015,H6433/$O$13,B6433=2016,H6433/$O$14,B6433=2017,H6433/$O$15,B6433=2018,H6433/$O$16,B6433=2019,H6433/$O$17,B6433=2020,H6433/$O$18,B6433=2021,H6433/$O$19,B6433=2022,H6433/$O$20),"")</f>
        <v>1.2205460448799571E-5</v>
      </c>
      <c r="K6433" s="3" cm="1">
        <f t="array" ref="K6433">IFERROR(_xlfn.IFS(B6433=2015,J6433*$P$4,B6433=2016,J6433*$P$5,B6433=2017,J6433*$P$6,B6433=2018,J6433*$P$7,B6433=2019,J6433*$P$8,B6433=2020,J6433*$P$9,B6433=2021,J6433*$P$10,B6433=2022,J6433*$P$11),"")</f>
        <v>20954.985020003809</v>
      </c>
      <c r="L6433" s="3">
        <f t="shared" si="101"/>
        <v>39658.985020003805</v>
      </c>
    </row>
    <row r="6434" spans="1:12">
      <c r="A6434">
        <v>4841130</v>
      </c>
      <c r="B6434">
        <v>2019</v>
      </c>
      <c r="D6434" t="s">
        <v>3082</v>
      </c>
      <c r="E6434" t="s">
        <v>3083</v>
      </c>
      <c r="F6434" t="s">
        <v>4101</v>
      </c>
      <c r="G6434" t="s">
        <v>3084</v>
      </c>
      <c r="H6434" s="5">
        <v>20839</v>
      </c>
      <c r="I6434">
        <f>IFERROR(VLOOKUP(G6434,'NCES Match'!$A$2:$B$1307,2,FALSE),"")</f>
        <v>4841130</v>
      </c>
      <c r="J6434" cm="1">
        <f t="array" ref="J6434">IFERROR(_xlfn.IFS(B6434=2015,H6434/$O$13,B6434=2016,H6434/$O$14,B6434=2017,H6434/$O$15,B6434=2018,H6434/$O$16,B6434=2019,H6434/$O$17,B6434=2020,H6434/$O$18,B6434=2021,H6434/$O$19,B6434=2022,H6434/$O$20),"")</f>
        <v>1.319483857526678E-5</v>
      </c>
      <c r="K6434" s="3" cm="1">
        <f t="array" ref="K6434">IFERROR(_xlfn.IFS(B6434=2015,J6434*$P$4,B6434=2016,J6434*$P$5,B6434=2017,J6434*$P$6,B6434=2018,J6434*$P$7,B6434=2019,J6434*$P$8,B6434=2020,J6434*$P$9,B6434=2021,J6434*$P$10,B6434=2022,J6434*$P$11),"")</f>
        <v>22931.652616719097</v>
      </c>
      <c r="L6434" s="3">
        <f t="shared" si="101"/>
        <v>43770.652616719097</v>
      </c>
    </row>
    <row r="6435" spans="1:12">
      <c r="A6435">
        <v>4841130</v>
      </c>
      <c r="B6435">
        <v>2020</v>
      </c>
      <c r="D6435" t="s">
        <v>3082</v>
      </c>
      <c r="E6435" t="s">
        <v>3083</v>
      </c>
      <c r="F6435" t="s">
        <v>4230</v>
      </c>
      <c r="G6435" t="s">
        <v>3084</v>
      </c>
      <c r="H6435" s="5">
        <v>20423</v>
      </c>
      <c r="I6435">
        <f>IFERROR(VLOOKUP(G6435,'NCES Match'!$A$2:$B$1307,2,FALSE),"")</f>
        <v>4841130</v>
      </c>
      <c r="J6435" cm="1">
        <f t="array" ref="J6435">IFERROR(_xlfn.IFS(B6435=2015,H6435/$O$13,B6435=2016,H6435/$O$14,B6435=2017,H6435/$O$15,B6435=2018,H6435/$O$16,B6435=2019,H6435/$O$17,B6435=2020,H6435/$O$18,B6435=2021,H6435/$O$19,B6435=2022,H6435/$O$20),"")</f>
        <v>1.1067378153218467E-5</v>
      </c>
      <c r="K6435" s="3" cm="1">
        <f t="array" ref="K6435">IFERROR(_xlfn.IFS(B6435=2015,J6435*$P$4,B6435=2016,J6435*$P$5,B6435=2017,J6435*$P$6,B6435=2018,J6435*$P$7,B6435=2019,J6435*$P$8,B6435=2020,J6435*$P$9,B6435=2021,J6435*$P$10,B6435=2022,J6435*$P$11),"")</f>
        <v>23330.064301654031</v>
      </c>
      <c r="L6435" s="3">
        <f t="shared" si="101"/>
        <v>43753.064301654027</v>
      </c>
    </row>
    <row r="6436" spans="1:12">
      <c r="A6436">
        <v>4841130</v>
      </c>
      <c r="B6436">
        <v>2021</v>
      </c>
      <c r="D6436" t="s">
        <v>3082</v>
      </c>
      <c r="E6436" t="s">
        <v>3083</v>
      </c>
      <c r="F6436" t="s">
        <v>4230</v>
      </c>
      <c r="G6436" t="s">
        <v>3084</v>
      </c>
      <c r="H6436" s="5">
        <v>24490.84</v>
      </c>
      <c r="I6436">
        <f>IFERROR(VLOOKUP(G6436,'NCES Match'!$A$2:$B$1307,2,FALSE),"")</f>
        <v>4841130</v>
      </c>
      <c r="J6436" cm="1">
        <f t="array" ref="J6436">IFERROR(_xlfn.IFS(B6436=2015,H6436/$O$13,B6436=2016,H6436/$O$14,B6436=2017,H6436/$O$15,B6436=2018,H6436/$O$16,B6436=2019,H6436/$O$17,B6436=2020,H6436/$O$18,B6436=2021,H6436/$O$19,B6436=2022,H6436/$O$20),"")</f>
        <v>1.2530567234440834E-5</v>
      </c>
      <c r="K6436" s="3" cm="1">
        <f t="array" ref="K6436">IFERROR(_xlfn.IFS(B6436=2015,J6436*$P$4,B6436=2016,J6436*$P$5,B6436=2017,J6436*$P$6,B6436=2018,J6436*$P$7,B6436=2019,J6436*$P$8,B6436=2020,J6436*$P$9,B6436=2021,J6436*$P$10,B6436=2022,J6436*$P$11),"")</f>
        <v>26822.346956840229</v>
      </c>
      <c r="L6436" s="3">
        <f t="shared" si="101"/>
        <v>51313.186956840233</v>
      </c>
    </row>
    <row r="6437" spans="1:12">
      <c r="A6437">
        <v>4841130</v>
      </c>
      <c r="B6437">
        <v>2022</v>
      </c>
      <c r="D6437" t="s">
        <v>3082</v>
      </c>
      <c r="E6437" t="s">
        <v>3083</v>
      </c>
      <c r="F6437" t="s">
        <v>4101</v>
      </c>
      <c r="G6437" t="s">
        <v>3084</v>
      </c>
      <c r="H6437" s="5">
        <v>34641.71</v>
      </c>
      <c r="I6437">
        <f>IFERROR(VLOOKUP(G6437,'NCES Match'!$A$2:$B$1307,2,FALSE),"")</f>
        <v>4841130</v>
      </c>
      <c r="J6437" cm="1">
        <f t="array" ref="J6437">IFERROR(_xlfn.IFS(B6437=2015,H6437/$O$13,B6437=2016,H6437/$O$14,B6437=2017,H6437/$O$15,B6437=2018,H6437/$O$16,B6437=2019,H6437/$O$17,B6437=2020,H6437/$O$18,B6437=2021,H6437/$O$19,B6437=2022,H6437/$O$20),"")</f>
        <v>1.5215700547977522E-5</v>
      </c>
      <c r="K6437" s="3" cm="1">
        <f t="array" ref="K6437">IFERROR(_xlfn.IFS(B6437=2015,J6437*$P$4,B6437=2016,J6437*$P$5,B6437=2017,J6437*$P$6,B6437=2018,J6437*$P$7,B6437=2019,J6437*$P$8,B6437=2020,J6437*$P$9,B6437=2021,J6437*$P$10,B6437=2022,J6437*$P$11),"")</f>
        <v>32766.752554454481</v>
      </c>
      <c r="L6437" s="3">
        <f t="shared" si="101"/>
        <v>67408.462554454483</v>
      </c>
    </row>
    <row r="6438" spans="1:12">
      <c r="A6438">
        <v>4841130</v>
      </c>
      <c r="B6438">
        <v>2023</v>
      </c>
      <c r="D6438" t="s">
        <v>3082</v>
      </c>
      <c r="E6438" t="s">
        <v>3083</v>
      </c>
      <c r="F6438" t="s">
        <v>4101</v>
      </c>
      <c r="G6438" t="s">
        <v>3084</v>
      </c>
      <c r="H6438" s="5">
        <v>26871.72</v>
      </c>
      <c r="I6438">
        <f>IFERROR(VLOOKUP(G6438,'NCES Match'!$A$2:$B$1307,2,FALSE),"")</f>
        <v>4841130</v>
      </c>
      <c r="J6438" t="str" cm="1">
        <f t="array" ref="J6438">IFERROR(_xlfn.IFS(B6438=2015,H6438/$O$13,B6438=2016,H6438/$O$14,B6438=2017,H6438/$O$15,B6438=2018,H6438/$O$16,B6438=2019,H6438/$O$17,B6438=2020,H6438/$O$18,B6438=2021,H6438/$O$19,B6438=2022,H6438/$O$20),"")</f>
        <v/>
      </c>
      <c r="K6438" s="3" t="str" cm="1">
        <f t="array" ref="K6438">IFERROR(_xlfn.IFS(B6438=2015,J6438*$P$4,B6438=2016,J6438*$P$5,B6438=2017,J6438*$P$6,B6438=2018,J6438*$P$7,B6438=2019,J6438*$P$8,B6438=2020,J6438*$P$9,B6438=2021,J6438*$P$10,B6438=2022,J6438*$P$11),"")</f>
        <v/>
      </c>
      <c r="L6438" s="3">
        <f t="shared" si="101"/>
        <v>26871.72</v>
      </c>
    </row>
    <row r="6439" spans="1:12">
      <c r="A6439" t="s">
        <v>4230</v>
      </c>
      <c r="B6439">
        <v>2015</v>
      </c>
      <c r="C6439" t="s">
        <v>230</v>
      </c>
      <c r="D6439" t="s">
        <v>279</v>
      </c>
      <c r="E6439" t="s">
        <v>280</v>
      </c>
      <c r="G6439" t="s">
        <v>281</v>
      </c>
      <c r="H6439" s="5">
        <v>165751.49</v>
      </c>
      <c r="I6439" t="str">
        <f>IFERROR(VLOOKUP(G6439,'NCES Match'!$A$2:$B$1307,2,FALSE),"")</f>
        <v/>
      </c>
      <c r="J6439" cm="1">
        <f t="array" ref="J6439">IFERROR(_xlfn.IFS(B6439=2015,H6439/$O$13,B6439=2016,H6439/$O$14,B6439=2017,H6439/$O$15,B6439=2018,H6439/$O$16,B6439=2019,H6439/$O$17,B6439=2020,H6439/$O$18,B6439=2021,H6439/$O$19,B6439=2022,H6439/$O$20),"")</f>
        <v>1.2985033998022115E-4</v>
      </c>
      <c r="K6439" s="3" cm="1">
        <f t="array" ref="K6439">IFERROR(_xlfn.IFS(B6439=2015,J6439*$P$4,B6439=2016,J6439*$P$5,B6439=2017,J6439*$P$6,B6439=2018,J6439*$P$7,B6439=2019,J6439*$P$8,B6439=2020,J6439*$P$9,B6439=2021,J6439*$P$10,B6439=2022,J6439*$P$11),"")</f>
        <v>206654.6070541502</v>
      </c>
      <c r="L6439" s="3">
        <f t="shared" si="101"/>
        <v>372406.09705415019</v>
      </c>
    </row>
    <row r="6440" spans="1:12">
      <c r="A6440" t="s">
        <v>4230</v>
      </c>
      <c r="B6440">
        <v>2016</v>
      </c>
      <c r="C6440" t="s">
        <v>4100</v>
      </c>
      <c r="D6440" t="s">
        <v>279</v>
      </c>
      <c r="E6440" t="s">
        <v>280</v>
      </c>
      <c r="F6440" t="s">
        <v>4101</v>
      </c>
      <c r="G6440" t="s">
        <v>281</v>
      </c>
      <c r="H6440" s="5">
        <v>192905</v>
      </c>
      <c r="I6440" t="str">
        <f>IFERROR(VLOOKUP(G6440,'NCES Match'!$A$2:$B$1307,2,FALSE),"")</f>
        <v/>
      </c>
      <c r="J6440" cm="1">
        <f t="array" ref="J6440">IFERROR(_xlfn.IFS(B6440=2015,H6440/$O$13,B6440=2016,H6440/$O$14,B6440=2017,H6440/$O$15,B6440=2018,H6440/$O$16,B6440=2019,H6440/$O$17,B6440=2020,H6440/$O$18,B6440=2021,H6440/$O$19,B6440=2022,H6440/$O$20),"")</f>
        <v>1.3809430605015834E-4</v>
      </c>
      <c r="K6440" s="3" cm="1">
        <f t="array" ref="K6440">IFERROR(_xlfn.IFS(B6440=2015,J6440*$P$4,B6440=2016,J6440*$P$5,B6440=2017,J6440*$P$6,B6440=2018,J6440*$P$7,B6440=2019,J6440*$P$8,B6440=2020,J6440*$P$9,B6440=2021,J6440*$P$10,B6440=2022,J6440*$P$11),"")</f>
        <v>231395.13438852079</v>
      </c>
      <c r="L6440" s="3">
        <f t="shared" si="101"/>
        <v>424300.13438852079</v>
      </c>
    </row>
    <row r="6441" spans="1:12">
      <c r="A6441" t="s">
        <v>4230</v>
      </c>
      <c r="B6441">
        <v>2017</v>
      </c>
      <c r="D6441" t="s">
        <v>279</v>
      </c>
      <c r="E6441" t="s">
        <v>280</v>
      </c>
      <c r="F6441" t="s">
        <v>4101</v>
      </c>
      <c r="G6441" t="s">
        <v>281</v>
      </c>
      <c r="H6441" s="5">
        <v>240509</v>
      </c>
      <c r="I6441" t="str">
        <f>IFERROR(VLOOKUP(G6441,'NCES Match'!$A$2:$B$1307,2,FALSE),"")</f>
        <v/>
      </c>
      <c r="J6441" cm="1">
        <f t="array" ref="J6441">IFERROR(_xlfn.IFS(B6441=2015,H6441/$O$13,B6441=2016,H6441/$O$14,B6441=2017,H6441/$O$15,B6441=2018,H6441/$O$16,B6441=2019,H6441/$O$17,B6441=2020,H6441/$O$18,B6441=2021,H6441/$O$19,B6441=2022,H6441/$O$20),"")</f>
        <v>1.6581622832076345E-4</v>
      </c>
      <c r="K6441" s="3" cm="1">
        <f t="array" ref="K6441">IFERROR(_xlfn.IFS(B6441=2015,J6441*$P$4,B6441=2016,J6441*$P$5,B6441=2017,J6441*$P$6,B6441=2018,J6441*$P$7,B6441=2019,J6441*$P$8,B6441=2020,J6441*$P$9,B6441=2021,J6441*$P$10,B6441=2022,J6441*$P$11),"")</f>
        <v>281597.04859799123</v>
      </c>
      <c r="L6441" s="3">
        <f t="shared" si="101"/>
        <v>522106.04859799123</v>
      </c>
    </row>
    <row r="6442" spans="1:12">
      <c r="A6442" t="s">
        <v>4230</v>
      </c>
      <c r="B6442">
        <v>2018</v>
      </c>
      <c r="D6442" t="s">
        <v>279</v>
      </c>
      <c r="E6442" t="s">
        <v>280</v>
      </c>
      <c r="F6442">
        <v>961</v>
      </c>
      <c r="G6442" t="s">
        <v>281</v>
      </c>
      <c r="H6442" s="5">
        <v>215017</v>
      </c>
      <c r="I6442" t="str">
        <f>IFERROR(VLOOKUP(G6442,'NCES Match'!$A$2:$B$1307,2,FALSE),"")</f>
        <v/>
      </c>
      <c r="J6442" cm="1">
        <f t="array" ref="J6442">IFERROR(_xlfn.IFS(B6442=2015,H6442/$O$13,B6442=2016,H6442/$O$14,B6442=2017,H6442/$O$15,B6442=2018,H6442/$O$16,B6442=2019,H6442/$O$17,B6442=2020,H6442/$O$18,B6442=2021,H6442/$O$19,B6442=2022,H6442/$O$20),"")</f>
        <v>1.4031124301323446E-4</v>
      </c>
      <c r="K6442" s="3" cm="1">
        <f t="array" ref="K6442">IFERROR(_xlfn.IFS(B6442=2015,J6442*$P$4,B6442=2016,J6442*$P$5,B6442=2017,J6442*$P$6,B6442=2018,J6442*$P$7,B6442=2019,J6442*$P$8,B6442=2020,J6442*$P$9,B6442=2021,J6442*$P$10,B6442=2022,J6442*$P$11),"")</f>
        <v>240893.82025482031</v>
      </c>
      <c r="L6442" s="3">
        <f t="shared" si="101"/>
        <v>455910.82025482028</v>
      </c>
    </row>
    <row r="6443" spans="1:12">
      <c r="A6443" t="s">
        <v>4230</v>
      </c>
      <c r="B6443">
        <v>2019</v>
      </c>
      <c r="D6443" t="s">
        <v>279</v>
      </c>
      <c r="E6443" t="s">
        <v>280</v>
      </c>
      <c r="F6443" t="s">
        <v>4181</v>
      </c>
      <c r="G6443" t="s">
        <v>281</v>
      </c>
      <c r="H6443" s="5">
        <v>186531</v>
      </c>
      <c r="I6443" t="str">
        <f>IFERROR(VLOOKUP(G6443,'NCES Match'!$A$2:$B$1307,2,FALSE),"")</f>
        <v/>
      </c>
      <c r="J6443" cm="1">
        <f t="array" ref="J6443">IFERROR(_xlfn.IFS(B6443=2015,H6443/$O$13,B6443=2016,H6443/$O$14,B6443=2017,H6443/$O$15,B6443=2018,H6443/$O$16,B6443=2019,H6443/$O$17,B6443=2020,H6443/$O$18,B6443=2021,H6443/$O$19,B6443=2022,H6443/$O$20),"")</f>
        <v>1.1810770355022256E-4</v>
      </c>
      <c r="K6443" s="3" cm="1">
        <f t="array" ref="K6443">IFERROR(_xlfn.IFS(B6443=2015,J6443*$P$4,B6443=2016,J6443*$P$5,B6443=2017,J6443*$P$6,B6443=2018,J6443*$P$7,B6443=2019,J6443*$P$8,B6443=2020,J6443*$P$9,B6443=2021,J6443*$P$10,B6443=2022,J6443*$P$11),"")</f>
        <v>205262.44513888526</v>
      </c>
      <c r="L6443" s="3">
        <f t="shared" si="101"/>
        <v>391793.44513888529</v>
      </c>
    </row>
    <row r="6444" spans="1:12">
      <c r="A6444" t="s">
        <v>4230</v>
      </c>
      <c r="B6444">
        <v>2020</v>
      </c>
      <c r="D6444" t="s">
        <v>279</v>
      </c>
      <c r="E6444" t="s">
        <v>280</v>
      </c>
      <c r="F6444" t="s">
        <v>4181</v>
      </c>
      <c r="G6444" t="s">
        <v>281</v>
      </c>
      <c r="H6444" s="5">
        <v>196869</v>
      </c>
      <c r="I6444" t="str">
        <f>IFERROR(VLOOKUP(G6444,'NCES Match'!$A$2:$B$1307,2,FALSE),"")</f>
        <v/>
      </c>
      <c r="J6444" cm="1">
        <f t="array" ref="J6444">IFERROR(_xlfn.IFS(B6444=2015,H6444/$O$13,B6444=2016,H6444/$O$14,B6444=2017,H6444/$O$15,B6444=2018,H6444/$O$16,B6444=2019,H6444/$O$17,B6444=2020,H6444/$O$18,B6444=2021,H6444/$O$19,B6444=2022,H6444/$O$20),"")</f>
        <v>1.0668479996307919E-4</v>
      </c>
      <c r="K6444" s="3" cm="1">
        <f t="array" ref="K6444">IFERROR(_xlfn.IFS(B6444=2015,J6444*$P$4,B6444=2016,J6444*$P$5,B6444=2017,J6444*$P$6,B6444=2018,J6444*$P$7,B6444=2019,J6444*$P$8,B6444=2020,J6444*$P$9,B6444=2021,J6444*$P$10,B6444=2022,J6444*$P$11),"")</f>
        <v>224891.85863988282</v>
      </c>
      <c r="L6444" s="3">
        <f t="shared" si="101"/>
        <v>421760.85863988282</v>
      </c>
    </row>
    <row r="6445" spans="1:12">
      <c r="A6445" t="s">
        <v>4230</v>
      </c>
      <c r="B6445">
        <v>2021</v>
      </c>
      <c r="D6445" t="s">
        <v>279</v>
      </c>
      <c r="E6445" t="s">
        <v>280</v>
      </c>
      <c r="F6445" t="s">
        <v>4181</v>
      </c>
      <c r="G6445" t="s">
        <v>281</v>
      </c>
      <c r="H6445" s="5">
        <v>201802.45</v>
      </c>
      <c r="I6445" t="str">
        <f>IFERROR(VLOOKUP(G6445,'NCES Match'!$A$2:$B$1307,2,FALSE),"")</f>
        <v/>
      </c>
      <c r="J6445" cm="1">
        <f t="array" ref="J6445">IFERROR(_xlfn.IFS(B6445=2015,H6445/$O$13,B6445=2016,H6445/$O$14,B6445=2017,H6445/$O$15,B6445=2018,H6445/$O$16,B6445=2019,H6445/$O$17,B6445=2020,H6445/$O$18,B6445=2021,H6445/$O$19,B6445=2022,H6445/$O$20),"")</f>
        <v>1.0325081409212116E-4</v>
      </c>
      <c r="K6445" s="3" cm="1">
        <f t="array" ref="K6445">IFERROR(_xlfn.IFS(B6445=2015,J6445*$P$4,B6445=2016,J6445*$P$5,B6445=2017,J6445*$P$6,B6445=2018,J6445*$P$7,B6445=2019,J6445*$P$8,B6445=2020,J6445*$P$9,B6445=2021,J6445*$P$10,B6445=2022,J6445*$P$11),"")</f>
        <v>221013.87010982077</v>
      </c>
      <c r="L6445" s="3">
        <f t="shared" si="101"/>
        <v>422816.32010982081</v>
      </c>
    </row>
    <row r="6446" spans="1:12">
      <c r="A6446" t="s">
        <v>4230</v>
      </c>
      <c r="B6446">
        <v>2022</v>
      </c>
      <c r="D6446" t="s">
        <v>279</v>
      </c>
      <c r="E6446" t="s">
        <v>280</v>
      </c>
      <c r="F6446" t="s">
        <v>4181</v>
      </c>
      <c r="G6446" t="s">
        <v>281</v>
      </c>
      <c r="H6446" s="5">
        <v>202098.6</v>
      </c>
      <c r="I6446" t="str">
        <f>IFERROR(VLOOKUP(G6446,'NCES Match'!$A$2:$B$1307,2,FALSE),"")</f>
        <v/>
      </c>
      <c r="J6446" cm="1">
        <f t="array" ref="J6446">IFERROR(_xlfn.IFS(B6446=2015,H6446/$O$13,B6446=2016,H6446/$O$14,B6446=2017,H6446/$O$15,B6446=2018,H6446/$O$16,B6446=2019,H6446/$O$17,B6446=2020,H6446/$O$18,B6446=2021,H6446/$O$19,B6446=2022,H6446/$O$20),"")</f>
        <v>8.8767897969398464E-5</v>
      </c>
      <c r="K6446" s="3" cm="1">
        <f t="array" ref="K6446">IFERROR(_xlfn.IFS(B6446=2015,J6446*$P$4,B6446=2016,J6446*$P$5,B6446=2017,J6446*$P$6,B6446=2018,J6446*$P$7,B6446=2019,J6446*$P$8,B6446=2020,J6446*$P$9,B6446=2021,J6446*$P$10,B6446=2022,J6446*$P$11),"")</f>
        <v>191160.15975544151</v>
      </c>
      <c r="L6446" s="3">
        <f t="shared" si="101"/>
        <v>393258.75975544151</v>
      </c>
    </row>
    <row r="6447" spans="1:12">
      <c r="A6447" t="s">
        <v>4230</v>
      </c>
      <c r="B6447">
        <v>2023</v>
      </c>
      <c r="D6447" t="s">
        <v>279</v>
      </c>
      <c r="E6447" t="s">
        <v>280</v>
      </c>
      <c r="F6447" t="s">
        <v>4181</v>
      </c>
      <c r="G6447" t="s">
        <v>281</v>
      </c>
      <c r="H6447" s="5">
        <v>232020.41</v>
      </c>
      <c r="I6447" t="str">
        <f>IFERROR(VLOOKUP(G6447,'NCES Match'!$A$2:$B$1307,2,FALSE),"")</f>
        <v/>
      </c>
      <c r="J6447" t="str" cm="1">
        <f t="array" ref="J6447">IFERROR(_xlfn.IFS(B6447=2015,H6447/$O$13,B6447=2016,H6447/$O$14,B6447=2017,H6447/$O$15,B6447=2018,H6447/$O$16,B6447=2019,H6447/$O$17,B6447=2020,H6447/$O$18,B6447=2021,H6447/$O$19,B6447=2022,H6447/$O$20),"")</f>
        <v/>
      </c>
      <c r="K6447" s="3" t="str" cm="1">
        <f t="array" ref="K6447">IFERROR(_xlfn.IFS(B6447=2015,J6447*$P$4,B6447=2016,J6447*$P$5,B6447=2017,J6447*$P$6,B6447=2018,J6447*$P$7,B6447=2019,J6447*$P$8,B6447=2020,J6447*$P$9,B6447=2021,J6447*$P$10,B6447=2022,J6447*$P$11),"")</f>
        <v/>
      </c>
      <c r="L6447" s="3">
        <f t="shared" si="101"/>
        <v>232020.41</v>
      </c>
    </row>
    <row r="6448" spans="1:12">
      <c r="A6448">
        <v>4830360</v>
      </c>
      <c r="B6448">
        <v>2015</v>
      </c>
      <c r="C6448" t="s">
        <v>381</v>
      </c>
      <c r="D6448" t="s">
        <v>1752</v>
      </c>
      <c r="E6448" t="s">
        <v>1753</v>
      </c>
      <c r="G6448" t="s">
        <v>1754</v>
      </c>
      <c r="H6448" s="5">
        <v>56065.54</v>
      </c>
      <c r="I6448">
        <f>IFERROR(VLOOKUP(G6448,'NCES Match'!$A$2:$B$1307,2,FALSE),"")</f>
        <v>4830360</v>
      </c>
      <c r="J6448" cm="1">
        <f t="array" ref="J6448">IFERROR(_xlfn.IFS(B6448=2015,H6448/$O$13,B6448=2016,H6448/$O$14,B6448=2017,H6448/$O$15,B6448=2018,H6448/$O$16,B6448=2019,H6448/$O$17,B6448=2020,H6448/$O$18,B6448=2021,H6448/$O$19,B6448=2022,H6448/$O$20),"")</f>
        <v>4.3921954669455395E-5</v>
      </c>
      <c r="K6448" s="3" cm="1">
        <f t="array" ref="K6448">IFERROR(_xlfn.IFS(B6448=2015,J6448*$P$4,B6448=2016,J6448*$P$5,B6448=2017,J6448*$P$6,B6448=2018,J6448*$P$7,B6448=2019,J6448*$P$8,B6448=2020,J6448*$P$9,B6448=2021,J6448*$P$10,B6448=2022,J6448*$P$11),"")</f>
        <v>69901.043652631677</v>
      </c>
      <c r="L6448" s="3">
        <f t="shared" si="101"/>
        <v>125966.58365263167</v>
      </c>
    </row>
    <row r="6449" spans="1:12">
      <c r="A6449">
        <v>4830360</v>
      </c>
      <c r="B6449">
        <v>2016</v>
      </c>
      <c r="C6449" t="s">
        <v>4102</v>
      </c>
      <c r="D6449" t="s">
        <v>1752</v>
      </c>
      <c r="E6449" t="s">
        <v>1753</v>
      </c>
      <c r="F6449" t="s">
        <v>4101</v>
      </c>
      <c r="G6449" t="s">
        <v>1754</v>
      </c>
      <c r="H6449" s="5">
        <v>53963</v>
      </c>
      <c r="I6449">
        <f>IFERROR(VLOOKUP(G6449,'NCES Match'!$A$2:$B$1307,2,FALSE),"")</f>
        <v>4830360</v>
      </c>
      <c r="J6449" cm="1">
        <f t="array" ref="J6449">IFERROR(_xlfn.IFS(B6449=2015,H6449/$O$13,B6449=2016,H6449/$O$14,B6449=2017,H6449/$O$15,B6449=2018,H6449/$O$16,B6449=2019,H6449/$O$17,B6449=2020,H6449/$O$18,B6449=2021,H6449/$O$19,B6449=2022,H6449/$O$20),"")</f>
        <v>3.8630326001838698E-5</v>
      </c>
      <c r="K6449" s="3" cm="1">
        <f t="array" ref="K6449">IFERROR(_xlfn.IFS(B6449=2015,J6449*$P$4,B6449=2016,J6449*$P$5,B6449=2017,J6449*$P$6,B6449=2018,J6449*$P$7,B6449=2019,J6449*$P$8,B6449=2020,J6449*$P$9,B6449=2021,J6449*$P$10,B6449=2022,J6449*$P$11),"")</f>
        <v>64730.181369107828</v>
      </c>
      <c r="L6449" s="3">
        <f t="shared" si="101"/>
        <v>118693.18136910783</v>
      </c>
    </row>
    <row r="6450" spans="1:12">
      <c r="A6450">
        <v>4830360</v>
      </c>
      <c r="B6450">
        <v>2017</v>
      </c>
      <c r="D6450" t="s">
        <v>1752</v>
      </c>
      <c r="E6450" t="s">
        <v>1753</v>
      </c>
      <c r="F6450" t="s">
        <v>4101</v>
      </c>
      <c r="G6450" t="s">
        <v>1754</v>
      </c>
      <c r="H6450" s="5">
        <v>51176</v>
      </c>
      <c r="I6450">
        <f>IFERROR(VLOOKUP(G6450,'NCES Match'!$A$2:$B$1307,2,FALSE),"")</f>
        <v>4830360</v>
      </c>
      <c r="J6450" cm="1">
        <f t="array" ref="J6450">IFERROR(_xlfn.IFS(B6450=2015,H6450/$O$13,B6450=2016,H6450/$O$14,B6450=2017,H6450/$O$15,B6450=2018,H6450/$O$16,B6450=2019,H6450/$O$17,B6450=2020,H6450/$O$18,B6450=2021,H6450/$O$19,B6450=2022,H6450/$O$20),"")</f>
        <v>3.5282718320492747E-5</v>
      </c>
      <c r="K6450" s="3" cm="1">
        <f t="array" ref="K6450">IFERROR(_xlfn.IFS(B6450=2015,J6450*$P$4,B6450=2016,J6450*$P$5,B6450=2017,J6450*$P$6,B6450=2018,J6450*$P$7,B6450=2019,J6450*$P$8,B6450=2020,J6450*$P$9,B6450=2021,J6450*$P$10,B6450=2022,J6450*$P$11),"")</f>
        <v>59918.799542016306</v>
      </c>
      <c r="L6450" s="3">
        <f t="shared" si="101"/>
        <v>111094.79954201631</v>
      </c>
    </row>
    <row r="6451" spans="1:12">
      <c r="A6451">
        <v>4830360</v>
      </c>
      <c r="B6451">
        <v>2018</v>
      </c>
      <c r="D6451" t="s">
        <v>1752</v>
      </c>
      <c r="E6451" t="s">
        <v>1753</v>
      </c>
      <c r="F6451" t="s">
        <v>4101</v>
      </c>
      <c r="G6451" t="s">
        <v>1754</v>
      </c>
      <c r="H6451" s="5">
        <v>57934</v>
      </c>
      <c r="I6451">
        <f>IFERROR(VLOOKUP(G6451,'NCES Match'!$A$2:$B$1307,2,FALSE),"")</f>
        <v>4830360</v>
      </c>
      <c r="J6451" cm="1">
        <f t="array" ref="J6451">IFERROR(_xlfn.IFS(B6451=2015,H6451/$O$13,B6451=2016,H6451/$O$14,B6451=2017,H6451/$O$15,B6451=2018,H6451/$O$16,B6451=2019,H6451/$O$17,B6451=2020,H6451/$O$18,B6451=2021,H6451/$O$19,B6451=2022,H6451/$O$20),"")</f>
        <v>3.7805343543667358E-5</v>
      </c>
      <c r="K6451" s="3" cm="1">
        <f t="array" ref="K6451">IFERROR(_xlfn.IFS(B6451=2015,J6451*$P$4,B6451=2016,J6451*$P$5,B6451=2017,J6451*$P$6,B6451=2018,J6451*$P$7,B6451=2019,J6451*$P$8,B6451=2020,J6451*$P$9,B6451=2021,J6451*$P$10,B6451=2022,J6451*$P$11),"")</f>
        <v>64906.228729090064</v>
      </c>
      <c r="L6451" s="3">
        <f t="shared" si="101"/>
        <v>122840.22872909007</v>
      </c>
    </row>
    <row r="6452" spans="1:12">
      <c r="A6452">
        <v>4830360</v>
      </c>
      <c r="B6452">
        <v>2019</v>
      </c>
      <c r="D6452" t="s">
        <v>1752</v>
      </c>
      <c r="E6452" t="s">
        <v>1753</v>
      </c>
      <c r="F6452" t="s">
        <v>4101</v>
      </c>
      <c r="G6452" t="s">
        <v>1754</v>
      </c>
      <c r="H6452" s="5">
        <v>62295</v>
      </c>
      <c r="I6452">
        <f>IFERROR(VLOOKUP(G6452,'NCES Match'!$A$2:$B$1307,2,FALSE),"")</f>
        <v>4830360</v>
      </c>
      <c r="J6452" cm="1">
        <f t="array" ref="J6452">IFERROR(_xlfn.IFS(B6452=2015,H6452/$O$13,B6452=2016,H6452/$O$14,B6452=2017,H6452/$O$15,B6452=2018,H6452/$O$16,B6452=2019,H6452/$O$17,B6452=2020,H6452/$O$18,B6452=2021,H6452/$O$19,B6452=2022,H6452/$O$20),"")</f>
        <v>3.9443949759885025E-5</v>
      </c>
      <c r="K6452" s="3" cm="1">
        <f t="array" ref="K6452">IFERROR(_xlfn.IFS(B6452=2015,J6452*$P$4,B6452=2016,J6452*$P$5,B6452=2017,J6452*$P$6,B6452=2018,J6452*$P$7,B6452=2019,J6452*$P$8,B6452=2020,J6452*$P$9,B6452=2021,J6452*$P$10,B6452=2022,J6452*$P$11),"")</f>
        <v>68550.664607635495</v>
      </c>
      <c r="L6452" s="3">
        <f t="shared" si="101"/>
        <v>130845.6646076355</v>
      </c>
    </row>
    <row r="6453" spans="1:12">
      <c r="A6453">
        <v>4830360</v>
      </c>
      <c r="B6453">
        <v>2020</v>
      </c>
      <c r="D6453" t="s">
        <v>1752</v>
      </c>
      <c r="E6453" t="s">
        <v>1753</v>
      </c>
      <c r="F6453" t="s">
        <v>4230</v>
      </c>
      <c r="G6453" t="s">
        <v>1754</v>
      </c>
      <c r="H6453" s="5">
        <v>92569</v>
      </c>
      <c r="I6453">
        <f>IFERROR(VLOOKUP(G6453,'NCES Match'!$A$2:$B$1307,2,FALSE),"")</f>
        <v>4830360</v>
      </c>
      <c r="J6453" cm="1">
        <f t="array" ref="J6453">IFERROR(_xlfn.IFS(B6453=2015,H6453/$O$13,B6453=2016,H6453/$O$14,B6453=2017,H6453/$O$15,B6453=2018,H6453/$O$16,B6453=2019,H6453/$O$17,B6453=2020,H6453/$O$18,B6453=2021,H6453/$O$19,B6453=2022,H6453/$O$20),"")</f>
        <v>5.0163841172466345E-5</v>
      </c>
      <c r="K6453" s="3" cm="1">
        <f t="array" ref="K6453">IFERROR(_xlfn.IFS(B6453=2015,J6453*$P$4,B6453=2016,J6453*$P$5,B6453=2017,J6453*$P$6,B6453=2018,J6453*$P$7,B6453=2019,J6453*$P$8,B6453=2020,J6453*$P$9,B6453=2021,J6453*$P$10,B6453=2022,J6453*$P$11),"")</f>
        <v>105745.51840277195</v>
      </c>
      <c r="L6453" s="3">
        <f t="shared" si="101"/>
        <v>198314.51840277197</v>
      </c>
    </row>
    <row r="6454" spans="1:12">
      <c r="A6454">
        <v>4830360</v>
      </c>
      <c r="B6454">
        <v>2021</v>
      </c>
      <c r="D6454" t="s">
        <v>1752</v>
      </c>
      <c r="E6454" t="s">
        <v>1753</v>
      </c>
      <c r="F6454" t="s">
        <v>4101</v>
      </c>
      <c r="G6454" t="s">
        <v>1754</v>
      </c>
      <c r="H6454" s="5">
        <v>97227.59</v>
      </c>
      <c r="I6454">
        <f>IFERROR(VLOOKUP(G6454,'NCES Match'!$A$2:$B$1307,2,FALSE),"")</f>
        <v>4830360</v>
      </c>
      <c r="J6454" cm="1">
        <f t="array" ref="J6454">IFERROR(_xlfn.IFS(B6454=2015,H6454/$O$13,B6454=2016,H6454/$O$14,B6454=2017,H6454/$O$15,B6454=2018,H6454/$O$16,B6454=2019,H6454/$O$17,B6454=2020,H6454/$O$18,B6454=2021,H6454/$O$19,B6454=2022,H6454/$O$20),"")</f>
        <v>4.9745817356107315E-5</v>
      </c>
      <c r="K6454" s="3" cm="1">
        <f t="array" ref="K6454">IFERROR(_xlfn.IFS(B6454=2015,J6454*$P$4,B6454=2016,J6454*$P$5,B6454=2017,J6454*$P$6,B6454=2018,J6454*$P$7,B6454=2019,J6454*$P$8,B6454=2020,J6454*$P$9,B6454=2021,J6454*$P$10,B6454=2022,J6454*$P$11),"")</f>
        <v>106483.57315459207</v>
      </c>
      <c r="L6454" s="3">
        <f t="shared" si="101"/>
        <v>203711.16315459207</v>
      </c>
    </row>
    <row r="6455" spans="1:12">
      <c r="A6455">
        <v>4830360</v>
      </c>
      <c r="B6455">
        <v>2022</v>
      </c>
      <c r="D6455" t="s">
        <v>1752</v>
      </c>
      <c r="E6455" t="s">
        <v>1753</v>
      </c>
      <c r="F6455" t="s">
        <v>4101</v>
      </c>
      <c r="G6455" t="s">
        <v>1754</v>
      </c>
      <c r="H6455" s="5">
        <v>113169.39</v>
      </c>
      <c r="I6455">
        <f>IFERROR(VLOOKUP(G6455,'NCES Match'!$A$2:$B$1307,2,FALSE),"")</f>
        <v>4830360</v>
      </c>
      <c r="J6455" cm="1">
        <f t="array" ref="J6455">IFERROR(_xlfn.IFS(B6455=2015,H6455/$O$13,B6455=2016,H6455/$O$14,B6455=2017,H6455/$O$15,B6455=2018,H6455/$O$16,B6455=2019,H6455/$O$17,B6455=2020,H6455/$O$18,B6455=2021,H6455/$O$19,B6455=2022,H6455/$O$20),"")</f>
        <v>4.9707463905138693E-5</v>
      </c>
      <c r="K6455" s="3" cm="1">
        <f t="array" ref="K6455">IFERROR(_xlfn.IFS(B6455=2015,J6455*$P$4,B6455=2016,J6455*$P$5,B6455=2017,J6455*$P$6,B6455=2018,J6455*$P$7,B6455=2019,J6455*$P$8,B6455=2020,J6455*$P$9,B6455=2021,J6455*$P$10,B6455=2022,J6455*$P$11),"")</f>
        <v>107044.17879107458</v>
      </c>
      <c r="L6455" s="3">
        <f t="shared" si="101"/>
        <v>220213.56879107456</v>
      </c>
    </row>
    <row r="6456" spans="1:12">
      <c r="A6456">
        <v>4830360</v>
      </c>
      <c r="B6456">
        <v>2023</v>
      </c>
      <c r="D6456" t="s">
        <v>1752</v>
      </c>
      <c r="E6456" t="s">
        <v>1753</v>
      </c>
      <c r="F6456" t="s">
        <v>4101</v>
      </c>
      <c r="G6456" t="s">
        <v>1754</v>
      </c>
      <c r="H6456" s="5">
        <v>107726.82</v>
      </c>
      <c r="I6456">
        <f>IFERROR(VLOOKUP(G6456,'NCES Match'!$A$2:$B$1307,2,FALSE),"")</f>
        <v>4830360</v>
      </c>
      <c r="J6456" t="str" cm="1">
        <f t="array" ref="J6456">IFERROR(_xlfn.IFS(B6456=2015,H6456/$O$13,B6456=2016,H6456/$O$14,B6456=2017,H6456/$O$15,B6456=2018,H6456/$O$16,B6456=2019,H6456/$O$17,B6456=2020,H6456/$O$18,B6456=2021,H6456/$O$19,B6456=2022,H6456/$O$20),"")</f>
        <v/>
      </c>
      <c r="K6456" s="3" t="str" cm="1">
        <f t="array" ref="K6456">IFERROR(_xlfn.IFS(B6456=2015,J6456*$P$4,B6456=2016,J6456*$P$5,B6456=2017,J6456*$P$6,B6456=2018,J6456*$P$7,B6456=2019,J6456*$P$8,B6456=2020,J6456*$P$9,B6456=2021,J6456*$P$10,B6456=2022,J6456*$P$11),"")</f>
        <v/>
      </c>
      <c r="L6456" s="3">
        <f t="shared" si="101"/>
        <v>107726.82</v>
      </c>
    </row>
    <row r="6457" spans="1:12">
      <c r="A6457">
        <v>4811820</v>
      </c>
      <c r="B6457">
        <v>2015</v>
      </c>
      <c r="C6457" t="s">
        <v>381</v>
      </c>
      <c r="D6457" t="s">
        <v>735</v>
      </c>
      <c r="E6457" t="s">
        <v>736</v>
      </c>
      <c r="G6457" t="s">
        <v>737</v>
      </c>
      <c r="H6457" s="5">
        <v>38049.47</v>
      </c>
      <c r="I6457">
        <f>IFERROR(VLOOKUP(G6457,'NCES Match'!$A$2:$B$1307,2,FALSE),"")</f>
        <v>4811820</v>
      </c>
      <c r="J6457" cm="1">
        <f t="array" ref="J6457">IFERROR(_xlfn.IFS(B6457=2015,H6457/$O$13,B6457=2016,H6457/$O$14,B6457=2017,H6457/$O$15,B6457=2018,H6457/$O$16,B6457=2019,H6457/$O$17,B6457=2020,H6457/$O$18,B6457=2021,H6457/$O$19,B6457=2022,H6457/$O$20),"")</f>
        <v>2.9808097746615885E-5</v>
      </c>
      <c r="K6457" s="3" cm="1">
        <f t="array" ref="K6457">IFERROR(_xlfn.IFS(B6457=2015,J6457*$P$4,B6457=2016,J6457*$P$5,B6457=2017,J6457*$P$6,B6457=2018,J6457*$P$7,B6457=2019,J6457*$P$8,B6457=2020,J6457*$P$9,B6457=2021,J6457*$P$10,B6457=2022,J6457*$P$11),"")</f>
        <v>47439.08046599567</v>
      </c>
      <c r="L6457" s="3">
        <f t="shared" si="101"/>
        <v>85488.550465995679</v>
      </c>
    </row>
    <row r="6458" spans="1:12">
      <c r="A6458">
        <v>4811820</v>
      </c>
      <c r="B6458">
        <v>2016</v>
      </c>
      <c r="C6458" t="s">
        <v>4102</v>
      </c>
      <c r="D6458" t="s">
        <v>735</v>
      </c>
      <c r="E6458" t="s">
        <v>736</v>
      </c>
      <c r="F6458" t="s">
        <v>4101</v>
      </c>
      <c r="G6458" t="s">
        <v>737</v>
      </c>
      <c r="H6458" s="5">
        <v>38423</v>
      </c>
      <c r="I6458">
        <f>IFERROR(VLOOKUP(G6458,'NCES Match'!$A$2:$B$1307,2,FALSE),"")</f>
        <v>4811820</v>
      </c>
      <c r="J6458" cm="1">
        <f t="array" ref="J6458">IFERROR(_xlfn.IFS(B6458=2015,H6458/$O$13,B6458=2016,H6458/$O$14,B6458=2017,H6458/$O$15,B6458=2018,H6458/$O$16,B6458=2019,H6458/$O$17,B6458=2020,H6458/$O$18,B6458=2021,H6458/$O$19,B6458=2022,H6458/$O$20),"")</f>
        <v>2.7505754238434639E-5</v>
      </c>
      <c r="K6458" s="3" cm="1">
        <f t="array" ref="K6458">IFERROR(_xlfn.IFS(B6458=2015,J6458*$P$4,B6458=2016,J6458*$P$5,B6458=2017,J6458*$P$6,B6458=2018,J6458*$P$7,B6458=2019,J6458*$P$8,B6458=2020,J6458*$P$9,B6458=2021,J6458*$P$10,B6458=2022,J6458*$P$11),"")</f>
        <v>46089.50130172952</v>
      </c>
      <c r="L6458" s="3">
        <f t="shared" si="101"/>
        <v>84512.501301729528</v>
      </c>
    </row>
    <row r="6459" spans="1:12">
      <c r="A6459">
        <v>4811820</v>
      </c>
      <c r="B6459">
        <v>2017</v>
      </c>
      <c r="D6459" t="s">
        <v>735</v>
      </c>
      <c r="E6459" t="s">
        <v>736</v>
      </c>
      <c r="F6459" t="s">
        <v>4101</v>
      </c>
      <c r="G6459" t="s">
        <v>737</v>
      </c>
      <c r="H6459" s="5">
        <v>40135</v>
      </c>
      <c r="I6459">
        <f>IFERROR(VLOOKUP(G6459,'NCES Match'!$A$2:$B$1307,2,FALSE),"")</f>
        <v>4811820</v>
      </c>
      <c r="J6459" cm="1">
        <f t="array" ref="J6459">IFERROR(_xlfn.IFS(B6459=2015,H6459/$O$13,B6459=2016,H6459/$O$14,B6459=2017,H6459/$O$15,B6459=2018,H6459/$O$16,B6459=2019,H6459/$O$17,B6459=2020,H6459/$O$18,B6459=2021,H6459/$O$19,B6459=2022,H6459/$O$20),"")</f>
        <v>2.7670624898252628E-5</v>
      </c>
      <c r="K6459" s="3" cm="1">
        <f t="array" ref="K6459">IFERROR(_xlfn.IFS(B6459=2015,J6459*$P$4,B6459=2016,J6459*$P$5,B6459=2017,J6459*$P$6,B6459=2018,J6459*$P$7,B6459=2019,J6459*$P$8,B6459=2020,J6459*$P$9,B6459=2021,J6459*$P$10,B6459=2022,J6459*$P$11),"")</f>
        <v>46991.578466836494</v>
      </c>
      <c r="L6459" s="3">
        <f t="shared" si="101"/>
        <v>87126.578466836494</v>
      </c>
    </row>
    <row r="6460" spans="1:12">
      <c r="A6460">
        <v>4811820</v>
      </c>
      <c r="B6460">
        <v>2018</v>
      </c>
      <c r="D6460" t="s">
        <v>735</v>
      </c>
      <c r="E6460" t="s">
        <v>736</v>
      </c>
      <c r="F6460" t="s">
        <v>4101</v>
      </c>
      <c r="G6460" t="s">
        <v>737</v>
      </c>
      <c r="H6460" s="5">
        <v>43707</v>
      </c>
      <c r="I6460">
        <f>IFERROR(VLOOKUP(G6460,'NCES Match'!$A$2:$B$1307,2,FALSE),"")</f>
        <v>4811820</v>
      </c>
      <c r="J6460" cm="1">
        <f t="array" ref="J6460">IFERROR(_xlfn.IFS(B6460=2015,H6460/$O$13,B6460=2016,H6460/$O$14,B6460=2017,H6460/$O$15,B6460=2018,H6460/$O$16,B6460=2019,H6460/$O$17,B6460=2020,H6460/$O$18,B6460=2021,H6460/$O$19,B6460=2022,H6460/$O$20),"")</f>
        <v>2.8521388998913752E-5</v>
      </c>
      <c r="K6460" s="3" cm="1">
        <f t="array" ref="K6460">IFERROR(_xlfn.IFS(B6460=2015,J6460*$P$4,B6460=2016,J6460*$P$5,B6460=2017,J6460*$P$6,B6460=2018,J6460*$P$7,B6460=2019,J6460*$P$8,B6460=2020,J6460*$P$9,B6460=2021,J6460*$P$10,B6460=2022,J6460*$P$11),"")</f>
        <v>48967.040754347006</v>
      </c>
      <c r="L6460" s="3">
        <f t="shared" si="101"/>
        <v>92674.040754347006</v>
      </c>
    </row>
    <row r="6461" spans="1:12">
      <c r="A6461">
        <v>4811820</v>
      </c>
      <c r="B6461">
        <v>2019</v>
      </c>
      <c r="D6461" t="s">
        <v>735</v>
      </c>
      <c r="E6461" t="s">
        <v>736</v>
      </c>
      <c r="F6461" t="s">
        <v>4101</v>
      </c>
      <c r="G6461" t="s">
        <v>737</v>
      </c>
      <c r="H6461" s="5">
        <v>44600</v>
      </c>
      <c r="I6461">
        <f>IFERROR(VLOOKUP(G6461,'NCES Match'!$A$2:$B$1307,2,FALSE),"")</f>
        <v>4811820</v>
      </c>
      <c r="J6461" cm="1">
        <f t="array" ref="J6461">IFERROR(_xlfn.IFS(B6461=2015,H6461/$O$13,B6461=2016,H6461/$O$14,B6461=2017,H6461/$O$15,B6461=2018,H6461/$O$16,B6461=2019,H6461/$O$17,B6461=2020,H6461/$O$18,B6461=2021,H6461/$O$19,B6461=2022,H6461/$O$20),"")</f>
        <v>2.823982918839188E-5</v>
      </c>
      <c r="K6461" s="3" cm="1">
        <f t="array" ref="K6461">IFERROR(_xlfn.IFS(B6461=2015,J6461*$P$4,B6461=2016,J6461*$P$5,B6461=2017,J6461*$P$6,B6461=2018,J6461*$P$7,B6461=2019,J6461*$P$8,B6461=2020,J6461*$P$9,B6461=2021,J6461*$P$10,B6461=2022,J6461*$P$11),"")</f>
        <v>49078.73250663044</v>
      </c>
      <c r="L6461" s="3">
        <f t="shared" si="101"/>
        <v>93678.732506630447</v>
      </c>
    </row>
    <row r="6462" spans="1:12">
      <c r="A6462">
        <v>4811820</v>
      </c>
      <c r="B6462">
        <v>2020</v>
      </c>
      <c r="D6462" t="s">
        <v>735</v>
      </c>
      <c r="E6462" t="s">
        <v>736</v>
      </c>
      <c r="F6462" t="s">
        <v>4230</v>
      </c>
      <c r="G6462" t="s">
        <v>737</v>
      </c>
      <c r="H6462" s="5">
        <v>55097</v>
      </c>
      <c r="I6462">
        <f>IFERROR(VLOOKUP(G6462,'NCES Match'!$A$2:$B$1307,2,FALSE),"")</f>
        <v>4811820</v>
      </c>
      <c r="J6462" cm="1">
        <f t="array" ref="J6462">IFERROR(_xlfn.IFS(B6462=2015,H6462/$O$13,B6462=2016,H6462/$O$14,B6462=2017,H6462/$O$15,B6462=2018,H6462/$O$16,B6462=2019,H6462/$O$17,B6462=2020,H6462/$O$18,B6462=2021,H6462/$O$19,B6462=2022,H6462/$O$20),"")</f>
        <v>2.9857480982611655E-5</v>
      </c>
      <c r="K6462" s="3" cm="1">
        <f t="array" ref="K6462">IFERROR(_xlfn.IFS(B6462=2015,J6462*$P$4,B6462=2016,J6462*$P$5,B6462=2017,J6462*$P$6,B6462=2018,J6462*$P$7,B6462=2019,J6462*$P$8,B6462=2020,J6462*$P$9,B6462=2021,J6462*$P$10,B6462=2022,J6462*$P$11),"")</f>
        <v>62939.653960154334</v>
      </c>
      <c r="L6462" s="3">
        <f t="shared" si="101"/>
        <v>118036.65396015433</v>
      </c>
    </row>
    <row r="6463" spans="1:12">
      <c r="A6463">
        <v>4811820</v>
      </c>
      <c r="B6463">
        <v>2021</v>
      </c>
      <c r="D6463" t="s">
        <v>735</v>
      </c>
      <c r="E6463" t="s">
        <v>736</v>
      </c>
      <c r="F6463" t="s">
        <v>4101</v>
      </c>
      <c r="G6463" t="s">
        <v>737</v>
      </c>
      <c r="H6463" s="5">
        <v>64274.26</v>
      </c>
      <c r="I6463">
        <f>IFERROR(VLOOKUP(G6463,'NCES Match'!$A$2:$B$1307,2,FALSE),"")</f>
        <v>4811820</v>
      </c>
      <c r="J6463" cm="1">
        <f t="array" ref="J6463">IFERROR(_xlfn.IFS(B6463=2015,H6463/$O$13,B6463=2016,H6463/$O$14,B6463=2017,H6463/$O$15,B6463=2018,H6463/$O$16,B6463=2019,H6463/$O$17,B6463=2020,H6463/$O$18,B6463=2021,H6463/$O$19,B6463=2022,H6463/$O$20),"")</f>
        <v>3.2885476217799435E-5</v>
      </c>
      <c r="K6463" s="3" cm="1">
        <f t="array" ref="K6463">IFERROR(_xlfn.IFS(B6463=2015,J6463*$P$4,B6463=2016,J6463*$P$5,B6463=2017,J6463*$P$6,B6463=2018,J6463*$P$7,B6463=2019,J6463*$P$8,B6463=2020,J6463*$P$9,B6463=2021,J6463*$P$10,B6463=2022,J6463*$P$11),"")</f>
        <v>70393.114409883769</v>
      </c>
      <c r="L6463" s="3">
        <f t="shared" si="101"/>
        <v>134667.37440988378</v>
      </c>
    </row>
    <row r="6464" spans="1:12">
      <c r="A6464">
        <v>4811820</v>
      </c>
      <c r="B6464">
        <v>2022</v>
      </c>
      <c r="D6464" t="s">
        <v>735</v>
      </c>
      <c r="E6464" t="s">
        <v>736</v>
      </c>
      <c r="F6464" t="s">
        <v>4101</v>
      </c>
      <c r="G6464" t="s">
        <v>737</v>
      </c>
      <c r="H6464" s="5">
        <v>96427.44</v>
      </c>
      <c r="I6464">
        <f>IFERROR(VLOOKUP(G6464,'NCES Match'!$A$2:$B$1307,2,FALSE),"")</f>
        <v>4811820</v>
      </c>
      <c r="J6464" cm="1">
        <f t="array" ref="J6464">IFERROR(_xlfn.IFS(B6464=2015,H6464/$O$13,B6464=2016,H6464/$O$14,B6464=2017,H6464/$O$15,B6464=2018,H6464/$O$16,B6464=2019,H6464/$O$17,B6464=2020,H6464/$O$18,B6464=2021,H6464/$O$19,B6464=2022,H6464/$O$20),"")</f>
        <v>4.2353886446369703E-5</v>
      </c>
      <c r="K6464" s="3" cm="1">
        <f t="array" ref="K6464">IFERROR(_xlfn.IFS(B6464=2015,J6464*$P$4,B6464=2016,J6464*$P$5,B6464=2017,J6464*$P$6,B6464=2018,J6464*$P$7,B6464=2019,J6464*$P$8,B6464=2020,J6464*$P$9,B6464=2021,J6464*$P$10,B6464=2022,J6464*$P$11),"")</f>
        <v>91208.374700310887</v>
      </c>
      <c r="L6464" s="3">
        <f t="shared" si="101"/>
        <v>187635.81470031088</v>
      </c>
    </row>
    <row r="6465" spans="1:12">
      <c r="A6465">
        <v>4811820</v>
      </c>
      <c r="B6465">
        <v>2023</v>
      </c>
      <c r="D6465" t="s">
        <v>735</v>
      </c>
      <c r="E6465" t="s">
        <v>736</v>
      </c>
      <c r="F6465" t="s">
        <v>4101</v>
      </c>
      <c r="G6465" t="s">
        <v>737</v>
      </c>
      <c r="H6465" s="5">
        <v>95644.25</v>
      </c>
      <c r="I6465">
        <f>IFERROR(VLOOKUP(G6465,'NCES Match'!$A$2:$B$1307,2,FALSE),"")</f>
        <v>4811820</v>
      </c>
      <c r="J6465" t="str" cm="1">
        <f t="array" ref="J6465">IFERROR(_xlfn.IFS(B6465=2015,H6465/$O$13,B6465=2016,H6465/$O$14,B6465=2017,H6465/$O$15,B6465=2018,H6465/$O$16,B6465=2019,H6465/$O$17,B6465=2020,H6465/$O$18,B6465=2021,H6465/$O$19,B6465=2022,H6465/$O$20),"")</f>
        <v/>
      </c>
      <c r="K6465" s="3" t="str" cm="1">
        <f t="array" ref="K6465">IFERROR(_xlfn.IFS(B6465=2015,J6465*$P$4,B6465=2016,J6465*$P$5,B6465=2017,J6465*$P$6,B6465=2018,J6465*$P$7,B6465=2019,J6465*$P$8,B6465=2020,J6465*$P$9,B6465=2021,J6465*$P$10,B6465=2022,J6465*$P$11),"")</f>
        <v/>
      </c>
      <c r="L6465" s="3">
        <f t="shared" si="101"/>
        <v>95644.25</v>
      </c>
    </row>
    <row r="6466" spans="1:12">
      <c r="A6466">
        <v>4824530</v>
      </c>
      <c r="B6466">
        <v>2015</v>
      </c>
      <c r="C6466" t="s">
        <v>381</v>
      </c>
      <c r="D6466" t="s">
        <v>1764</v>
      </c>
      <c r="E6466" t="s">
        <v>1765</v>
      </c>
      <c r="G6466" t="s">
        <v>1766</v>
      </c>
      <c r="H6466" s="5">
        <v>188766.24</v>
      </c>
      <c r="I6466">
        <f>IFERROR(VLOOKUP(G6466,'NCES Match'!$A$2:$B$1307,2,FALSE),"")</f>
        <v>4824530</v>
      </c>
      <c r="J6466" cm="1">
        <f t="array" ref="J6466">IFERROR(_xlfn.IFS(B6466=2015,H6466/$O$13,B6466=2016,H6466/$O$14,B6466=2017,H6466/$O$15,B6466=2018,H6466/$O$16,B6466=2019,H6466/$O$17,B6466=2020,H6466/$O$18,B6466=2021,H6466/$O$19,B6466=2022,H6466/$O$20),"")</f>
        <v>1.4788018159467539E-4</v>
      </c>
      <c r="K6466" s="3" cm="1">
        <f t="array" ref="K6466">IFERROR(_xlfn.IFS(B6466=2015,J6466*$P$4,B6466=2016,J6466*$P$5,B6466=2017,J6466*$P$6,B6466=2018,J6466*$P$7,B6466=2019,J6466*$P$8,B6466=2020,J6466*$P$9,B6466=2021,J6466*$P$10,B6466=2022,J6466*$P$11),"")</f>
        <v>235348.79325844618</v>
      </c>
      <c r="L6466" s="3">
        <f t="shared" si="101"/>
        <v>424115.03325844614</v>
      </c>
    </row>
    <row r="6467" spans="1:12">
      <c r="A6467">
        <v>4824530</v>
      </c>
      <c r="B6467">
        <v>2016</v>
      </c>
      <c r="C6467" t="s">
        <v>4102</v>
      </c>
      <c r="D6467" t="s">
        <v>1764</v>
      </c>
      <c r="E6467" t="s">
        <v>1765</v>
      </c>
      <c r="F6467" t="s">
        <v>4101</v>
      </c>
      <c r="G6467" t="s">
        <v>1766</v>
      </c>
      <c r="H6467" s="5">
        <v>180263</v>
      </c>
      <c r="I6467">
        <f>IFERROR(VLOOKUP(G6467,'NCES Match'!$A$2:$B$1307,2,FALSE),"")</f>
        <v>4824530</v>
      </c>
      <c r="J6467" cm="1">
        <f t="array" ref="J6467">IFERROR(_xlfn.IFS(B6467=2015,H6467/$O$13,B6467=2016,H6467/$O$14,B6467=2017,H6467/$O$15,B6467=2018,H6467/$O$16,B6467=2019,H6467/$O$17,B6467=2020,H6467/$O$18,B6467=2021,H6467/$O$19,B6467=2022,H6467/$O$20),"")</f>
        <v>1.2904431658857828E-4</v>
      </c>
      <c r="K6467" s="3" cm="1">
        <f t="array" ref="K6467">IFERROR(_xlfn.IFS(B6467=2015,J6467*$P$4,B6467=2016,J6467*$P$5,B6467=2017,J6467*$P$6,B6467=2018,J6467*$P$7,B6467=2019,J6467*$P$8,B6467=2020,J6467*$P$9,B6467=2021,J6467*$P$10,B6467=2022,J6467*$P$11),"")</f>
        <v>216230.68925262653</v>
      </c>
      <c r="L6467" s="3">
        <f t="shared" ref="L6467:L6530" si="102">SUM(H6467,K6467)</f>
        <v>396493.6892526265</v>
      </c>
    </row>
    <row r="6468" spans="1:12">
      <c r="A6468">
        <v>4824530</v>
      </c>
      <c r="B6468">
        <v>2017</v>
      </c>
      <c r="D6468" t="s">
        <v>1764</v>
      </c>
      <c r="E6468" t="s">
        <v>1765</v>
      </c>
      <c r="F6468" t="s">
        <v>4101</v>
      </c>
      <c r="G6468" t="s">
        <v>1766</v>
      </c>
      <c r="H6468" s="5">
        <v>172126</v>
      </c>
      <c r="I6468">
        <f>IFERROR(VLOOKUP(G6468,'NCES Match'!$A$2:$B$1307,2,FALSE),"")</f>
        <v>4824530</v>
      </c>
      <c r="J6468" cm="1">
        <f t="array" ref="J6468">IFERROR(_xlfn.IFS(B6468=2015,H6468/$O$13,B6468=2016,H6468/$O$14,B6468=2017,H6468/$O$15,B6468=2018,H6468/$O$16,B6468=2019,H6468/$O$17,B6468=2020,H6468/$O$18,B6468=2021,H6468/$O$19,B6468=2022,H6468/$O$20),"")</f>
        <v>1.1867033714305797E-4</v>
      </c>
      <c r="K6468" s="3" cm="1">
        <f t="array" ref="K6468">IFERROR(_xlfn.IFS(B6468=2015,J6468*$P$4,B6468=2016,J6468*$P$5,B6468=2017,J6468*$P$6,B6468=2018,J6468*$P$7,B6468=2019,J6468*$P$8,B6468=2020,J6468*$P$9,B6468=2021,J6468*$P$10,B6468=2022,J6468*$P$11),"")</f>
        <v>201531.64158920388</v>
      </c>
      <c r="L6468" s="3">
        <f t="shared" si="102"/>
        <v>373657.64158920385</v>
      </c>
    </row>
    <row r="6469" spans="1:12">
      <c r="A6469">
        <v>4824530</v>
      </c>
      <c r="B6469">
        <v>2018</v>
      </c>
      <c r="D6469" t="s">
        <v>1764</v>
      </c>
      <c r="E6469" t="s">
        <v>1765</v>
      </c>
      <c r="F6469" t="s">
        <v>4101</v>
      </c>
      <c r="G6469" t="s">
        <v>1766</v>
      </c>
      <c r="H6469" s="5">
        <v>177322</v>
      </c>
      <c r="I6469">
        <f>IFERROR(VLOOKUP(G6469,'NCES Match'!$A$2:$B$1307,2,FALSE),"")</f>
        <v>4824530</v>
      </c>
      <c r="J6469" cm="1">
        <f t="array" ref="J6469">IFERROR(_xlfn.IFS(B6469=2015,H6469/$O$13,B6469=2016,H6469/$O$14,B6469=2017,H6469/$O$15,B6469=2018,H6469/$O$16,B6469=2019,H6469/$O$17,B6469=2020,H6469/$O$18,B6469=2021,H6469/$O$19,B6469=2022,H6469/$O$20),"")</f>
        <v>1.1571303773000627E-4</v>
      </c>
      <c r="K6469" s="3" cm="1">
        <f t="array" ref="K6469">IFERROR(_xlfn.IFS(B6469=2015,J6469*$P$4,B6469=2016,J6469*$P$5,B6469=2017,J6469*$P$6,B6469=2018,J6469*$P$7,B6469=2019,J6469*$P$8,B6469=2020,J6469*$P$9,B6469=2021,J6469*$P$10,B6469=2022,J6469*$P$11),"")</f>
        <v>198662.31039976023</v>
      </c>
      <c r="L6469" s="3">
        <f t="shared" si="102"/>
        <v>375984.31039976026</v>
      </c>
    </row>
    <row r="6470" spans="1:12">
      <c r="A6470">
        <v>4824530</v>
      </c>
      <c r="B6470">
        <v>2019</v>
      </c>
      <c r="D6470" t="s">
        <v>1764</v>
      </c>
      <c r="E6470" t="s">
        <v>1765</v>
      </c>
      <c r="F6470" t="s">
        <v>4101</v>
      </c>
      <c r="G6470" t="s">
        <v>1766</v>
      </c>
      <c r="H6470" s="5">
        <v>183722</v>
      </c>
      <c r="I6470">
        <f>IFERROR(VLOOKUP(G6470,'NCES Match'!$A$2:$B$1307,2,FALSE),"")</f>
        <v>4824530</v>
      </c>
      <c r="J6470" cm="1">
        <f t="array" ref="J6470">IFERROR(_xlfn.IFS(B6470=2015,H6470/$O$13,B6470=2016,H6470/$O$14,B6470=2017,H6470/$O$15,B6470=2018,H6470/$O$16,B6470=2019,H6470/$O$17,B6470=2020,H6470/$O$18,B6470=2021,H6470/$O$19,B6470=2022,H6470/$O$20),"")</f>
        <v>1.1632910085537518E-4</v>
      </c>
      <c r="K6470" s="3" cm="1">
        <f t="array" ref="K6470">IFERROR(_xlfn.IFS(B6470=2015,J6470*$P$4,B6470=2016,J6470*$P$5,B6470=2017,J6470*$P$6,B6470=2018,J6470*$P$7,B6470=2019,J6470*$P$8,B6470=2020,J6470*$P$9,B6470=2021,J6470*$P$10,B6470=2022,J6470*$P$11),"")</f>
        <v>202171.36532697664</v>
      </c>
      <c r="L6470" s="3">
        <f t="shared" si="102"/>
        <v>385893.36532697664</v>
      </c>
    </row>
    <row r="6471" spans="1:12">
      <c r="A6471">
        <v>4824530</v>
      </c>
      <c r="B6471">
        <v>2020</v>
      </c>
      <c r="D6471" t="s">
        <v>1764</v>
      </c>
      <c r="E6471" t="s">
        <v>1765</v>
      </c>
      <c r="F6471" t="s">
        <v>4230</v>
      </c>
      <c r="G6471" t="s">
        <v>1766</v>
      </c>
      <c r="H6471" s="5">
        <v>182410</v>
      </c>
      <c r="I6471">
        <f>IFERROR(VLOOKUP(G6471,'NCES Match'!$A$2:$B$1307,2,FALSE),"")</f>
        <v>4824530</v>
      </c>
      <c r="J6471" cm="1">
        <f t="array" ref="J6471">IFERROR(_xlfn.IFS(B6471=2015,H6471/$O$13,B6471=2016,H6471/$O$14,B6471=2017,H6471/$O$15,B6471=2018,H6471/$O$16,B6471=2019,H6471/$O$17,B6471=2020,H6471/$O$18,B6471=2021,H6471/$O$19,B6471=2022,H6471/$O$20),"")</f>
        <v>9.8849358513860867E-5</v>
      </c>
      <c r="K6471" s="3" cm="1">
        <f t="array" ref="K6471">IFERROR(_xlfn.IFS(B6471=2015,J6471*$P$4,B6471=2016,J6471*$P$5,B6471=2017,J6471*$P$6,B6471=2018,J6471*$P$7,B6471=2019,J6471*$P$8,B6471=2020,J6471*$P$9,B6471=2021,J6471*$P$10,B6471=2022,J6471*$P$11),"")</f>
        <v>208374.72600816292</v>
      </c>
      <c r="L6471" s="3">
        <f t="shared" si="102"/>
        <v>390784.72600816295</v>
      </c>
    </row>
    <row r="6472" spans="1:12">
      <c r="A6472">
        <v>4824530</v>
      </c>
      <c r="B6472">
        <v>2021</v>
      </c>
      <c r="D6472" t="s">
        <v>1764</v>
      </c>
      <c r="E6472" t="s">
        <v>1765</v>
      </c>
      <c r="F6472" t="s">
        <v>4101</v>
      </c>
      <c r="G6472" t="s">
        <v>1766</v>
      </c>
      <c r="H6472" s="5">
        <v>193857.7</v>
      </c>
      <c r="I6472">
        <f>IFERROR(VLOOKUP(G6472,'NCES Match'!$A$2:$B$1307,2,FALSE),"")</f>
        <v>4824530</v>
      </c>
      <c r="J6472" cm="1">
        <f t="array" ref="J6472">IFERROR(_xlfn.IFS(B6472=2015,H6472/$O$13,B6472=2016,H6472/$O$14,B6472=2017,H6472/$O$15,B6472=2018,H6472/$O$16,B6472=2019,H6472/$O$17,B6472=2020,H6472/$O$18,B6472=2021,H6472/$O$19,B6472=2022,H6472/$O$20),"")</f>
        <v>9.9185938243198717E-5</v>
      </c>
      <c r="K6472" s="3" cm="1">
        <f t="array" ref="K6472">IFERROR(_xlfn.IFS(B6472=2015,J6472*$P$4,B6472=2016,J6472*$P$5,B6472=2017,J6472*$P$6,B6472=2018,J6472*$P$7,B6472=2019,J6472*$P$8,B6472=2020,J6472*$P$9,B6472=2021,J6472*$P$10,B6472=2022,J6472*$P$11),"")</f>
        <v>212312.78672577365</v>
      </c>
      <c r="L6472" s="3">
        <f t="shared" si="102"/>
        <v>406170.48672577366</v>
      </c>
    </row>
    <row r="6473" spans="1:12">
      <c r="A6473">
        <v>4824530</v>
      </c>
      <c r="B6473">
        <v>2022</v>
      </c>
      <c r="D6473" t="s">
        <v>1764</v>
      </c>
      <c r="E6473" t="s">
        <v>1765</v>
      </c>
      <c r="F6473" t="s">
        <v>4101</v>
      </c>
      <c r="G6473" t="s">
        <v>1766</v>
      </c>
      <c r="H6473" s="5">
        <v>309454.61</v>
      </c>
      <c r="I6473">
        <f>IFERROR(VLOOKUP(G6473,'NCES Match'!$A$2:$B$1307,2,FALSE),"")</f>
        <v>4824530</v>
      </c>
      <c r="J6473" cm="1">
        <f t="array" ref="J6473">IFERROR(_xlfn.IFS(B6473=2015,H6473/$O$13,B6473=2016,H6473/$O$14,B6473=2017,H6473/$O$15,B6473=2018,H6473/$O$16,B6473=2019,H6473/$O$17,B6473=2020,H6473/$O$18,B6473=2021,H6473/$O$19,B6473=2022,H6473/$O$20),"")</f>
        <v>1.3592194724080221E-4</v>
      </c>
      <c r="K6473" s="3" cm="1">
        <f t="array" ref="K6473">IFERROR(_xlfn.IFS(B6473=2015,J6473*$P$4,B6473=2016,J6473*$P$5,B6473=2017,J6473*$P$6,B6473=2018,J6473*$P$7,B6473=2019,J6473*$P$8,B6473=2020,J6473*$P$9,B6473=2021,J6473*$P$10,B6473=2022,J6473*$P$11),"")</f>
        <v>292705.60352549615</v>
      </c>
      <c r="L6473" s="3">
        <f t="shared" si="102"/>
        <v>602160.21352549619</v>
      </c>
    </row>
    <row r="6474" spans="1:12">
      <c r="A6474">
        <v>4824530</v>
      </c>
      <c r="B6474">
        <v>2023</v>
      </c>
      <c r="D6474" t="s">
        <v>1764</v>
      </c>
      <c r="E6474" t="s">
        <v>1765</v>
      </c>
      <c r="F6474" t="s">
        <v>4101</v>
      </c>
      <c r="G6474" t="s">
        <v>1766</v>
      </c>
      <c r="H6474" s="5">
        <v>294033.27</v>
      </c>
      <c r="I6474">
        <f>IFERROR(VLOOKUP(G6474,'NCES Match'!$A$2:$B$1307,2,FALSE),"")</f>
        <v>4824530</v>
      </c>
      <c r="J6474" t="str" cm="1">
        <f t="array" ref="J6474">IFERROR(_xlfn.IFS(B6474=2015,H6474/$O$13,B6474=2016,H6474/$O$14,B6474=2017,H6474/$O$15,B6474=2018,H6474/$O$16,B6474=2019,H6474/$O$17,B6474=2020,H6474/$O$18,B6474=2021,H6474/$O$19,B6474=2022,H6474/$O$20),"")</f>
        <v/>
      </c>
      <c r="K6474" s="3" t="str" cm="1">
        <f t="array" ref="K6474">IFERROR(_xlfn.IFS(B6474=2015,J6474*$P$4,B6474=2016,J6474*$P$5,B6474=2017,J6474*$P$6,B6474=2018,J6474*$P$7,B6474=2019,J6474*$P$8,B6474=2020,J6474*$P$9,B6474=2021,J6474*$P$10,B6474=2022,J6474*$P$11),"")</f>
        <v/>
      </c>
      <c r="L6474" s="3">
        <f t="shared" si="102"/>
        <v>294033.27</v>
      </c>
    </row>
    <row r="6475" spans="1:12">
      <c r="A6475">
        <v>4834630</v>
      </c>
      <c r="B6475">
        <v>2015</v>
      </c>
      <c r="C6475" t="s">
        <v>381</v>
      </c>
      <c r="D6475" t="s">
        <v>2530</v>
      </c>
      <c r="E6475" t="s">
        <v>2531</v>
      </c>
      <c r="G6475" t="s">
        <v>2532</v>
      </c>
      <c r="H6475" s="5">
        <v>49200.93</v>
      </c>
      <c r="I6475">
        <f>IFERROR(VLOOKUP(G6475,'NCES Match'!$A$2:$B$1307,2,FALSE),"")</f>
        <v>4834630</v>
      </c>
      <c r="J6475" cm="1">
        <f t="array" ref="J6475">IFERROR(_xlfn.IFS(B6475=2015,H6475/$O$13,B6475=2016,H6475/$O$14,B6475=2017,H6475/$O$15,B6475=2018,H6475/$O$16,B6475=2019,H6475/$O$17,B6475=2020,H6475/$O$18,B6475=2021,H6475/$O$19,B6475=2022,H6475/$O$20),"")</f>
        <v>3.8544193405700684E-5</v>
      </c>
      <c r="K6475" s="3" cm="1">
        <f t="array" ref="K6475">IFERROR(_xlfn.IFS(B6475=2015,J6475*$P$4,B6475=2016,J6475*$P$5,B6475=2017,J6475*$P$6,B6475=2018,J6475*$P$7,B6475=2019,J6475*$P$8,B6475=2020,J6475*$P$9,B6475=2021,J6475*$P$10,B6475=2022,J6475*$P$11),"")</f>
        <v>61342.428088270892</v>
      </c>
      <c r="L6475" s="3">
        <f t="shared" si="102"/>
        <v>110543.35808827089</v>
      </c>
    </row>
    <row r="6476" spans="1:12">
      <c r="A6476">
        <v>4834630</v>
      </c>
      <c r="B6476">
        <v>2016</v>
      </c>
      <c r="C6476" t="s">
        <v>4102</v>
      </c>
      <c r="D6476" t="s">
        <v>2530</v>
      </c>
      <c r="E6476" t="s">
        <v>2531</v>
      </c>
      <c r="F6476" t="s">
        <v>4101</v>
      </c>
      <c r="G6476" t="s">
        <v>2532</v>
      </c>
      <c r="H6476" s="5">
        <v>58493</v>
      </c>
      <c r="I6476">
        <f>IFERROR(VLOOKUP(G6476,'NCES Match'!$A$2:$B$1307,2,FALSE),"")</f>
        <v>4834630</v>
      </c>
      <c r="J6476" cm="1">
        <f t="array" ref="J6476">IFERROR(_xlfn.IFS(B6476=2015,H6476/$O$13,B6476=2016,H6476/$O$14,B6476=2017,H6476/$O$15,B6476=2018,H6476/$O$16,B6476=2019,H6476/$O$17,B6476=2020,H6476/$O$18,B6476=2021,H6476/$O$19,B6476=2022,H6476/$O$20),"")</f>
        <v>4.1873203098892783E-5</v>
      </c>
      <c r="K6476" s="3" cm="1">
        <f t="array" ref="K6476">IFERROR(_xlfn.IFS(B6476=2015,J6476*$P$4,B6476=2016,J6476*$P$5,B6476=2017,J6476*$P$6,B6476=2018,J6476*$P$7,B6476=2019,J6476*$P$8,B6476=2020,J6476*$P$9,B6476=2021,J6476*$P$10,B6476=2022,J6476*$P$11),"")</f>
        <v>70164.047566355177</v>
      </c>
      <c r="L6476" s="3">
        <f t="shared" si="102"/>
        <v>128657.04756635518</v>
      </c>
    </row>
    <row r="6477" spans="1:12">
      <c r="A6477">
        <v>4834630</v>
      </c>
      <c r="B6477">
        <v>2017</v>
      </c>
      <c r="D6477" t="s">
        <v>2530</v>
      </c>
      <c r="E6477" t="s">
        <v>2531</v>
      </c>
      <c r="F6477" t="s">
        <v>4101</v>
      </c>
      <c r="G6477" t="s">
        <v>2532</v>
      </c>
      <c r="H6477" s="5">
        <v>62069</v>
      </c>
      <c r="I6477">
        <f>IFERROR(VLOOKUP(G6477,'NCES Match'!$A$2:$B$1307,2,FALSE),"")</f>
        <v>4834630</v>
      </c>
      <c r="J6477" cm="1">
        <f t="array" ref="J6477">IFERROR(_xlfn.IFS(B6477=2015,H6477/$O$13,B6477=2016,H6477/$O$14,B6477=2017,H6477/$O$15,B6477=2018,H6477/$O$16,B6477=2019,H6477/$O$17,B6477=2020,H6477/$O$18,B6477=2021,H6477/$O$19,B6477=2022,H6477/$O$20),"")</f>
        <v>4.2792774805273258E-5</v>
      </c>
      <c r="K6477" s="3" cm="1">
        <f t="array" ref="K6477">IFERROR(_xlfn.IFS(B6477=2015,J6477*$P$4,B6477=2016,J6477*$P$5,B6477=2017,J6477*$P$6,B6477=2018,J6477*$P$7,B6477=2019,J6477*$P$8,B6477=2020,J6477*$P$9,B6477=2021,J6477*$P$10,B6477=2022,J6477*$P$11),"")</f>
        <v>72672.736610391788</v>
      </c>
      <c r="L6477" s="3">
        <f t="shared" si="102"/>
        <v>134741.73661039179</v>
      </c>
    </row>
    <row r="6478" spans="1:12">
      <c r="A6478">
        <v>4834630</v>
      </c>
      <c r="B6478">
        <v>2018</v>
      </c>
      <c r="D6478" t="s">
        <v>2530</v>
      </c>
      <c r="E6478" t="s">
        <v>2531</v>
      </c>
      <c r="F6478" t="s">
        <v>4101</v>
      </c>
      <c r="G6478" t="s">
        <v>2532</v>
      </c>
      <c r="H6478" s="5">
        <v>70556</v>
      </c>
      <c r="I6478">
        <f>IFERROR(VLOOKUP(G6478,'NCES Match'!$A$2:$B$1307,2,FALSE),"")</f>
        <v>4834630</v>
      </c>
      <c r="J6478" cm="1">
        <f t="array" ref="J6478">IFERROR(_xlfn.IFS(B6478=2015,H6478/$O$13,B6478=2016,H6478/$O$14,B6478=2017,H6478/$O$15,B6478=2018,H6478/$O$16,B6478=2019,H6478/$O$17,B6478=2020,H6478/$O$18,B6478=2021,H6478/$O$19,B6478=2022,H6478/$O$20),"")</f>
        <v>4.6041941158335248E-5</v>
      </c>
      <c r="K6478" s="3" cm="1">
        <f t="array" ref="K6478">IFERROR(_xlfn.IFS(B6478=2015,J6478*$P$4,B6478=2016,J6478*$P$5,B6478=2017,J6478*$P$6,B6478=2018,J6478*$P$7,B6478=2019,J6478*$P$8,B6478=2020,J6478*$P$9,B6478=2021,J6478*$P$10,B6478=2022,J6478*$P$11),"")</f>
        <v>79047.258504672194</v>
      </c>
      <c r="L6478" s="3">
        <f t="shared" si="102"/>
        <v>149603.25850467221</v>
      </c>
    </row>
    <row r="6479" spans="1:12">
      <c r="A6479">
        <v>4834630</v>
      </c>
      <c r="B6479">
        <v>2019</v>
      </c>
      <c r="D6479" t="s">
        <v>2530</v>
      </c>
      <c r="E6479" t="s">
        <v>2531</v>
      </c>
      <c r="F6479" t="s">
        <v>4101</v>
      </c>
      <c r="G6479" t="s">
        <v>2532</v>
      </c>
      <c r="H6479" s="5">
        <v>79477</v>
      </c>
      <c r="I6479">
        <f>IFERROR(VLOOKUP(G6479,'NCES Match'!$A$2:$B$1307,2,FALSE),"")</f>
        <v>4834630</v>
      </c>
      <c r="J6479" cm="1">
        <f t="array" ref="J6479">IFERROR(_xlfn.IFS(B6479=2015,H6479/$O$13,B6479=2016,H6479/$O$14,B6479=2017,H6479/$O$15,B6479=2018,H6479/$O$16,B6479=2019,H6479/$O$17,B6479=2020,H6479/$O$18,B6479=2021,H6479/$O$19,B6479=2022,H6479/$O$20),"")</f>
        <v>5.0323248977709E-5</v>
      </c>
      <c r="K6479" s="3" cm="1">
        <f t="array" ref="K6479">IFERROR(_xlfn.IFS(B6479=2015,J6479*$P$4,B6479=2016,J6479*$P$5,B6479=2017,J6479*$P$6,B6479=2018,J6479*$P$7,B6479=2019,J6479*$P$8,B6479=2020,J6479*$P$9,B6479=2021,J6479*$P$10,B6479=2022,J6479*$P$11),"")</f>
        <v>87458.081242813176</v>
      </c>
      <c r="L6479" s="3">
        <f t="shared" si="102"/>
        <v>166935.08124281318</v>
      </c>
    </row>
    <row r="6480" spans="1:12">
      <c r="A6480">
        <v>4834630</v>
      </c>
      <c r="B6480">
        <v>2020</v>
      </c>
      <c r="D6480" t="s">
        <v>2530</v>
      </c>
      <c r="E6480" t="s">
        <v>2531</v>
      </c>
      <c r="F6480" t="s">
        <v>4230</v>
      </c>
      <c r="G6480" t="s">
        <v>2532</v>
      </c>
      <c r="H6480" s="5">
        <v>100641</v>
      </c>
      <c r="I6480">
        <f>IFERROR(VLOOKUP(G6480,'NCES Match'!$A$2:$B$1307,2,FALSE),"")</f>
        <v>4834630</v>
      </c>
      <c r="J6480" cm="1">
        <f t="array" ref="J6480">IFERROR(_xlfn.IFS(B6480=2015,H6480/$O$13,B6480=2016,H6480/$O$14,B6480=2017,H6480/$O$15,B6480=2018,H6480/$O$16,B6480=2019,H6480/$O$17,B6480=2020,H6480/$O$18,B6480=2021,H6480/$O$19,B6480=2022,H6480/$O$20),"")</f>
        <v>5.4538119018658358E-5</v>
      </c>
      <c r="K6480" s="3" cm="1">
        <f t="array" ref="K6480">IFERROR(_xlfn.IFS(B6480=2015,J6480*$P$4,B6480=2016,J6480*$P$5,B6480=2017,J6480*$P$6,B6480=2018,J6480*$P$7,B6480=2019,J6480*$P$8,B6480=2020,J6480*$P$9,B6480=2021,J6480*$P$10,B6480=2022,J6480*$P$11),"")</f>
        <v>114966.50841613686</v>
      </c>
      <c r="L6480" s="3">
        <f t="shared" si="102"/>
        <v>215607.50841613684</v>
      </c>
    </row>
    <row r="6481" spans="1:12">
      <c r="A6481">
        <v>4834630</v>
      </c>
      <c r="B6481">
        <v>2021</v>
      </c>
      <c r="D6481" t="s">
        <v>2530</v>
      </c>
      <c r="E6481" t="s">
        <v>2531</v>
      </c>
      <c r="F6481" t="s">
        <v>4101</v>
      </c>
      <c r="G6481" t="s">
        <v>2532</v>
      </c>
      <c r="H6481" s="5">
        <v>104753.31</v>
      </c>
      <c r="I6481">
        <f>IFERROR(VLOOKUP(G6481,'NCES Match'!$A$2:$B$1307,2,FALSE),"")</f>
        <v>4834630</v>
      </c>
      <c r="J6481" cm="1">
        <f t="array" ref="J6481">IFERROR(_xlfn.IFS(B6481=2015,H6481/$O$13,B6481=2016,H6481/$O$14,B6481=2017,H6481/$O$15,B6481=2018,H6481/$O$16,B6481=2019,H6481/$O$17,B6481=2020,H6481/$O$18,B6481=2021,H6481/$O$19,B6481=2022,H6481/$O$20),"")</f>
        <v>5.3596299432164163E-5</v>
      </c>
      <c r="K6481" s="3" cm="1">
        <f t="array" ref="K6481">IFERROR(_xlfn.IFS(B6481=2015,J6481*$P$4,B6481=2016,J6481*$P$5,B6481=2017,J6481*$P$6,B6481=2018,J6481*$P$7,B6481=2019,J6481*$P$8,B6481=2020,J6481*$P$9,B6481=2021,J6481*$P$10,B6481=2022,J6481*$P$11),"")</f>
        <v>114725.73524213303</v>
      </c>
      <c r="L6481" s="3">
        <f t="shared" si="102"/>
        <v>219479.04524213303</v>
      </c>
    </row>
    <row r="6482" spans="1:12">
      <c r="A6482">
        <v>4834630</v>
      </c>
      <c r="B6482">
        <v>2022</v>
      </c>
      <c r="D6482" t="s">
        <v>2530</v>
      </c>
      <c r="E6482" t="s">
        <v>2531</v>
      </c>
      <c r="F6482" t="s">
        <v>4101</v>
      </c>
      <c r="G6482" t="s">
        <v>2532</v>
      </c>
      <c r="H6482" s="5">
        <v>122970.14</v>
      </c>
      <c r="I6482">
        <f>IFERROR(VLOOKUP(G6482,'NCES Match'!$A$2:$B$1307,2,FALSE),"")</f>
        <v>4834630</v>
      </c>
      <c r="J6482" cm="1">
        <f t="array" ref="J6482">IFERROR(_xlfn.IFS(B6482=2015,H6482/$O$13,B6482=2016,H6482/$O$14,B6482=2017,H6482/$O$15,B6482=2018,H6482/$O$16,B6482=2019,H6482/$O$17,B6482=2020,H6482/$O$18,B6482=2021,H6482/$O$19,B6482=2022,H6482/$O$20),"")</f>
        <v>5.4012253626708174E-5</v>
      </c>
      <c r="K6482" s="3" cm="1">
        <f t="array" ref="K6482">IFERROR(_xlfn.IFS(B6482=2015,J6482*$P$4,B6482=2016,J6482*$P$5,B6482=2017,J6482*$P$6,B6482=2018,J6482*$P$7,B6482=2019,J6482*$P$8,B6482=2020,J6482*$P$9,B6482=2021,J6482*$P$10,B6482=2022,J6482*$P$11),"")</f>
        <v>116314.47030087792</v>
      </c>
      <c r="L6482" s="3">
        <f t="shared" si="102"/>
        <v>239284.61030087792</v>
      </c>
    </row>
    <row r="6483" spans="1:12">
      <c r="A6483">
        <v>4834630</v>
      </c>
      <c r="B6483">
        <v>2023</v>
      </c>
      <c r="D6483" t="s">
        <v>2530</v>
      </c>
      <c r="E6483" t="s">
        <v>2531</v>
      </c>
      <c r="F6483" t="s">
        <v>4101</v>
      </c>
      <c r="G6483" t="s">
        <v>2532</v>
      </c>
      <c r="H6483" s="5">
        <v>116340.95</v>
      </c>
      <c r="I6483">
        <f>IFERROR(VLOOKUP(G6483,'NCES Match'!$A$2:$B$1307,2,FALSE),"")</f>
        <v>4834630</v>
      </c>
      <c r="J6483" t="str" cm="1">
        <f t="array" ref="J6483">IFERROR(_xlfn.IFS(B6483=2015,H6483/$O$13,B6483=2016,H6483/$O$14,B6483=2017,H6483/$O$15,B6483=2018,H6483/$O$16,B6483=2019,H6483/$O$17,B6483=2020,H6483/$O$18,B6483=2021,H6483/$O$19,B6483=2022,H6483/$O$20),"")</f>
        <v/>
      </c>
      <c r="K6483" s="3" t="str" cm="1">
        <f t="array" ref="K6483">IFERROR(_xlfn.IFS(B6483=2015,J6483*$P$4,B6483=2016,J6483*$P$5,B6483=2017,J6483*$P$6,B6483=2018,J6483*$P$7,B6483=2019,J6483*$P$8,B6483=2020,J6483*$P$9,B6483=2021,J6483*$P$10,B6483=2022,J6483*$P$11),"")</f>
        <v/>
      </c>
      <c r="L6483" s="3">
        <f t="shared" si="102"/>
        <v>116340.95</v>
      </c>
    </row>
    <row r="6484" spans="1:12">
      <c r="A6484">
        <v>4818210</v>
      </c>
      <c r="B6484">
        <v>2015</v>
      </c>
      <c r="C6484" t="s">
        <v>381</v>
      </c>
      <c r="D6484" t="s">
        <v>1241</v>
      </c>
      <c r="E6484" t="s">
        <v>1242</v>
      </c>
      <c r="G6484" t="s">
        <v>1243</v>
      </c>
      <c r="H6484" s="5">
        <v>260637.04</v>
      </c>
      <c r="I6484">
        <f>IFERROR(VLOOKUP(G6484,'NCES Match'!$A$2:$B$1307,2,FALSE),"")</f>
        <v>4818210</v>
      </c>
      <c r="J6484" cm="1">
        <f t="array" ref="J6484">IFERROR(_xlfn.IFS(B6484=2015,H6484/$O$13,B6484=2016,H6484/$O$14,B6484=2017,H6484/$O$15,B6484=2018,H6484/$O$16,B6484=2019,H6484/$O$17,B6484=2020,H6484/$O$18,B6484=2021,H6484/$O$19,B6484=2022,H6484/$O$20),"")</f>
        <v>2.0418403632714555E-4</v>
      </c>
      <c r="K6484" s="3" cm="1">
        <f t="array" ref="K6484">IFERROR(_xlfn.IFS(B6484=2015,J6484*$P$4,B6484=2016,J6484*$P$5,B6484=2017,J6484*$P$6,B6484=2018,J6484*$P$7,B6484=2019,J6484*$P$8,B6484=2020,J6484*$P$9,B6484=2021,J6484*$P$10,B6484=2022,J6484*$P$11),"")</f>
        <v>324955.42021949147</v>
      </c>
      <c r="L6484" s="3">
        <f t="shared" si="102"/>
        <v>585592.46021949151</v>
      </c>
    </row>
    <row r="6485" spans="1:12">
      <c r="A6485">
        <v>4818210</v>
      </c>
      <c r="B6485">
        <v>2016</v>
      </c>
      <c r="C6485" t="s">
        <v>4102</v>
      </c>
      <c r="D6485" t="s">
        <v>1241</v>
      </c>
      <c r="E6485" t="s">
        <v>1242</v>
      </c>
      <c r="F6485" t="s">
        <v>4101</v>
      </c>
      <c r="G6485" t="s">
        <v>1243</v>
      </c>
      <c r="H6485" s="5">
        <v>262445</v>
      </c>
      <c r="I6485">
        <f>IFERROR(VLOOKUP(G6485,'NCES Match'!$A$2:$B$1307,2,FALSE),"")</f>
        <v>4818210</v>
      </c>
      <c r="J6485" cm="1">
        <f t="array" ref="J6485">IFERROR(_xlfn.IFS(B6485=2015,H6485/$O$13,B6485=2016,H6485/$O$14,B6485=2017,H6485/$O$15,B6485=2018,H6485/$O$16,B6485=2019,H6485/$O$17,B6485=2020,H6485/$O$18,B6485=2021,H6485/$O$19,B6485=2022,H6485/$O$20),"")</f>
        <v>1.8787569089102825E-4</v>
      </c>
      <c r="K6485" s="3" cm="1">
        <f t="array" ref="K6485">IFERROR(_xlfn.IFS(B6485=2015,J6485*$P$4,B6485=2016,J6485*$P$5,B6485=2017,J6485*$P$6,B6485=2018,J6485*$P$7,B6485=2019,J6485*$P$8,B6485=2020,J6485*$P$9,B6485=2021,J6485*$P$10,B6485=2022,J6485*$P$11),"")</f>
        <v>314810.37839659589</v>
      </c>
      <c r="L6485" s="3">
        <f t="shared" si="102"/>
        <v>577255.37839659583</v>
      </c>
    </row>
    <row r="6486" spans="1:12">
      <c r="A6486">
        <v>4818210</v>
      </c>
      <c r="B6486">
        <v>2017</v>
      </c>
      <c r="D6486" t="s">
        <v>1241</v>
      </c>
      <c r="E6486" t="s">
        <v>1242</v>
      </c>
      <c r="F6486" t="s">
        <v>4101</v>
      </c>
      <c r="G6486" t="s">
        <v>1243</v>
      </c>
      <c r="H6486" s="5">
        <v>258628</v>
      </c>
      <c r="I6486">
        <f>IFERROR(VLOOKUP(G6486,'NCES Match'!$A$2:$B$1307,2,FALSE),"")</f>
        <v>4818210</v>
      </c>
      <c r="J6486" cm="1">
        <f t="array" ref="J6486">IFERROR(_xlfn.IFS(B6486=2015,H6486/$O$13,B6486=2016,H6486/$O$14,B6486=2017,H6486/$O$15,B6486=2018,H6486/$O$16,B6486=2019,H6486/$O$17,B6486=2020,H6486/$O$18,B6486=2021,H6486/$O$19,B6486=2022,H6486/$O$20),"")</f>
        <v>1.7830816933313268E-4</v>
      </c>
      <c r="K6486" s="3" cm="1">
        <f t="array" ref="K6486">IFERROR(_xlfn.IFS(B6486=2015,J6486*$P$4,B6486=2016,J6486*$P$5,B6486=2017,J6486*$P$6,B6486=2018,J6486*$P$7,B6486=2019,J6486*$P$8,B6486=2020,J6486*$P$9,B6486=2021,J6486*$P$10,B6486=2022,J6486*$P$11),"")</f>
        <v>302811.46021479979</v>
      </c>
      <c r="L6486" s="3">
        <f t="shared" si="102"/>
        <v>561439.46021479974</v>
      </c>
    </row>
    <row r="6487" spans="1:12">
      <c r="A6487">
        <v>4818210</v>
      </c>
      <c r="B6487">
        <v>2018</v>
      </c>
      <c r="D6487" t="s">
        <v>1241</v>
      </c>
      <c r="E6487" t="s">
        <v>1242</v>
      </c>
      <c r="F6487" t="s">
        <v>4101</v>
      </c>
      <c r="G6487" t="s">
        <v>1243</v>
      </c>
      <c r="H6487" s="5">
        <v>278511</v>
      </c>
      <c r="I6487">
        <f>IFERROR(VLOOKUP(G6487,'NCES Match'!$A$2:$B$1307,2,FALSE),"")</f>
        <v>4818210</v>
      </c>
      <c r="J6487" cm="1">
        <f t="array" ref="J6487">IFERROR(_xlfn.IFS(B6487=2015,H6487/$O$13,B6487=2016,H6487/$O$14,B6487=2017,H6487/$O$15,B6487=2018,H6487/$O$16,B6487=2019,H6487/$O$17,B6487=2020,H6487/$O$18,B6487=2021,H6487/$O$19,B6487=2022,H6487/$O$20),"")</f>
        <v>1.8174481367919253E-4</v>
      </c>
      <c r="K6487" s="3" cm="1">
        <f t="array" ref="K6487">IFERROR(_xlfn.IFS(B6487=2015,J6487*$P$4,B6487=2016,J6487*$P$5,B6487=2017,J6487*$P$6,B6487=2018,J6487*$P$7,B6487=2019,J6487*$P$8,B6487=2020,J6487*$P$9,B6487=2021,J6487*$P$10,B6487=2022,J6487*$P$11),"")</f>
        <v>312029.18268318439</v>
      </c>
      <c r="L6487" s="3">
        <f t="shared" si="102"/>
        <v>590540.18268318439</v>
      </c>
    </row>
    <row r="6488" spans="1:12">
      <c r="A6488">
        <v>4818210</v>
      </c>
      <c r="B6488">
        <v>2019</v>
      </c>
      <c r="D6488" t="s">
        <v>1241</v>
      </c>
      <c r="E6488" t="s">
        <v>1242</v>
      </c>
      <c r="F6488" t="s">
        <v>4101</v>
      </c>
      <c r="G6488" t="s">
        <v>1243</v>
      </c>
      <c r="H6488" s="5">
        <v>282963</v>
      </c>
      <c r="I6488">
        <f>IFERROR(VLOOKUP(G6488,'NCES Match'!$A$2:$B$1307,2,FALSE),"")</f>
        <v>4818210</v>
      </c>
      <c r="J6488" cm="1">
        <f t="array" ref="J6488">IFERROR(_xlfn.IFS(B6488=2015,H6488/$O$13,B6488=2016,H6488/$O$14,B6488=2017,H6488/$O$15,B6488=2018,H6488/$O$16,B6488=2019,H6488/$O$17,B6488=2020,H6488/$O$18,B6488=2021,H6488/$O$19,B6488=2022,H6488/$O$20),"")</f>
        <v>1.7916651987970699E-4</v>
      </c>
      <c r="K6488" s="3" cm="1">
        <f t="array" ref="K6488">IFERROR(_xlfn.IFS(B6488=2015,J6488*$P$4,B6488=2016,J6488*$P$5,B6488=2017,J6488*$P$6,B6488=2018,J6488*$P$7,B6488=2019,J6488*$P$8,B6488=2020,J6488*$P$9,B6488=2021,J6488*$P$10,B6488=2022,J6488*$P$11),"")</f>
        <v>311378.14767429751</v>
      </c>
      <c r="L6488" s="3">
        <f t="shared" si="102"/>
        <v>594341.14767429745</v>
      </c>
    </row>
    <row r="6489" spans="1:12">
      <c r="A6489">
        <v>4818210</v>
      </c>
      <c r="B6489">
        <v>2020</v>
      </c>
      <c r="D6489" t="s">
        <v>1241</v>
      </c>
      <c r="E6489" t="s">
        <v>1242</v>
      </c>
      <c r="F6489" t="s">
        <v>4230</v>
      </c>
      <c r="G6489" t="s">
        <v>1243</v>
      </c>
      <c r="H6489" s="5">
        <v>321687</v>
      </c>
      <c r="I6489">
        <f>IFERROR(VLOOKUP(G6489,'NCES Match'!$A$2:$B$1307,2,FALSE),"")</f>
        <v>4818210</v>
      </c>
      <c r="J6489" cm="1">
        <f t="array" ref="J6489">IFERROR(_xlfn.IFS(B6489=2015,H6489/$O$13,B6489=2016,H6489/$O$14,B6489=2017,H6489/$O$15,B6489=2018,H6489/$O$16,B6489=2019,H6489/$O$17,B6489=2020,H6489/$O$18,B6489=2021,H6489/$O$19,B6489=2022,H6489/$O$20),"")</f>
        <v>1.743246181253679E-4</v>
      </c>
      <c r="K6489" s="3" cm="1">
        <f t="array" ref="K6489">IFERROR(_xlfn.IFS(B6489=2015,J6489*$P$4,B6489=2016,J6489*$P$5,B6489=2017,J6489*$P$6,B6489=2018,J6489*$P$7,B6489=2019,J6489*$P$8,B6489=2020,J6489*$P$9,B6489=2021,J6489*$P$10,B6489=2022,J6489*$P$11),"")</f>
        <v>367476.78573207557</v>
      </c>
      <c r="L6489" s="3">
        <f t="shared" si="102"/>
        <v>689163.78573207557</v>
      </c>
    </row>
    <row r="6490" spans="1:12">
      <c r="A6490">
        <v>4818210</v>
      </c>
      <c r="B6490">
        <v>2021</v>
      </c>
      <c r="D6490" t="s">
        <v>1241</v>
      </c>
      <c r="E6490" t="s">
        <v>1242</v>
      </c>
      <c r="F6490" t="s">
        <v>4101</v>
      </c>
      <c r="G6490" t="s">
        <v>1243</v>
      </c>
      <c r="H6490" s="5">
        <v>348888.84</v>
      </c>
      <c r="I6490">
        <f>IFERROR(VLOOKUP(G6490,'NCES Match'!$A$2:$B$1307,2,FALSE),"")</f>
        <v>4818210</v>
      </c>
      <c r="J6490" cm="1">
        <f t="array" ref="J6490">IFERROR(_xlfn.IFS(B6490=2015,H6490/$O$13,B6490=2016,H6490/$O$14,B6490=2017,H6490/$O$15,B6490=2018,H6490/$O$16,B6490=2019,H6490/$O$17,B6490=2020,H6490/$O$18,B6490=2021,H6490/$O$19,B6490=2022,H6490/$O$20),"")</f>
        <v>1.785065382390343E-4</v>
      </c>
      <c r="K6490" s="3" cm="1">
        <f t="array" ref="K6490">IFERROR(_xlfn.IFS(B6490=2015,J6490*$P$4,B6490=2016,J6490*$P$5,B6490=2017,J6490*$P$6,B6490=2018,J6490*$P$7,B6490=2019,J6490*$P$8,B6490=2020,J6490*$P$9,B6490=2021,J6490*$P$10,B6490=2022,J6490*$P$11),"")</f>
        <v>382102.7582495953</v>
      </c>
      <c r="L6490" s="3">
        <f t="shared" si="102"/>
        <v>730991.59824959538</v>
      </c>
    </row>
    <row r="6491" spans="1:12">
      <c r="A6491">
        <v>4818210</v>
      </c>
      <c r="B6491">
        <v>2022</v>
      </c>
      <c r="D6491" t="s">
        <v>1241</v>
      </c>
      <c r="E6491" t="s">
        <v>1242</v>
      </c>
      <c r="F6491" t="s">
        <v>4101</v>
      </c>
      <c r="G6491" t="s">
        <v>1243</v>
      </c>
      <c r="H6491" s="5">
        <v>434049.37</v>
      </c>
      <c r="I6491">
        <f>IFERROR(VLOOKUP(G6491,'NCES Match'!$A$2:$B$1307,2,FALSE),"")</f>
        <v>4818210</v>
      </c>
      <c r="J6491" cm="1">
        <f t="array" ref="J6491">IFERROR(_xlfn.IFS(B6491=2015,H6491/$O$13,B6491=2016,H6491/$O$14,B6491=2017,H6491/$O$15,B6491=2018,H6491/$O$16,B6491=2019,H6491/$O$17,B6491=2020,H6491/$O$18,B6491=2021,H6491/$O$19,B6491=2022,H6491/$O$20),"")</f>
        <v>1.9064778375427478E-4</v>
      </c>
      <c r="K6491" s="3" cm="1">
        <f t="array" ref="K6491">IFERROR(_xlfn.IFS(B6491=2015,J6491*$P$4,B6491=2016,J6491*$P$5,B6491=2017,J6491*$P$6,B6491=2018,J6491*$P$7,B6491=2019,J6491*$P$8,B6491=2020,J6491*$P$9,B6491=2021,J6491*$P$10,B6491=2022,J6491*$P$11),"")</f>
        <v>410556.76244639361</v>
      </c>
      <c r="L6491" s="3">
        <f t="shared" si="102"/>
        <v>844606.1324463936</v>
      </c>
    </row>
    <row r="6492" spans="1:12">
      <c r="A6492">
        <v>4818210</v>
      </c>
      <c r="B6492">
        <v>2023</v>
      </c>
      <c r="D6492" t="s">
        <v>1241</v>
      </c>
      <c r="E6492" t="s">
        <v>1242</v>
      </c>
      <c r="F6492" t="s">
        <v>4101</v>
      </c>
      <c r="G6492" t="s">
        <v>1243</v>
      </c>
      <c r="H6492" s="5">
        <v>520003.91</v>
      </c>
      <c r="I6492">
        <f>IFERROR(VLOOKUP(G6492,'NCES Match'!$A$2:$B$1307,2,FALSE),"")</f>
        <v>4818210</v>
      </c>
      <c r="J6492" t="str" cm="1">
        <f t="array" ref="J6492">IFERROR(_xlfn.IFS(B6492=2015,H6492/$O$13,B6492=2016,H6492/$O$14,B6492=2017,H6492/$O$15,B6492=2018,H6492/$O$16,B6492=2019,H6492/$O$17,B6492=2020,H6492/$O$18,B6492=2021,H6492/$O$19,B6492=2022,H6492/$O$20),"")</f>
        <v/>
      </c>
      <c r="K6492" s="3" t="str" cm="1">
        <f t="array" ref="K6492">IFERROR(_xlfn.IFS(B6492=2015,J6492*$P$4,B6492=2016,J6492*$P$5,B6492=2017,J6492*$P$6,B6492=2018,J6492*$P$7,B6492=2019,J6492*$P$8,B6492=2020,J6492*$P$9,B6492=2021,J6492*$P$10,B6492=2022,J6492*$P$11),"")</f>
        <v/>
      </c>
      <c r="L6492" s="3">
        <f t="shared" si="102"/>
        <v>520003.91</v>
      </c>
    </row>
    <row r="6493" spans="1:12">
      <c r="A6493">
        <v>4820310</v>
      </c>
      <c r="B6493">
        <v>2015</v>
      </c>
      <c r="C6493" t="s">
        <v>381</v>
      </c>
      <c r="D6493" t="s">
        <v>1403</v>
      </c>
      <c r="E6493" t="s">
        <v>1404</v>
      </c>
      <c r="G6493" t="s">
        <v>1405</v>
      </c>
      <c r="H6493" s="5">
        <v>105064.18</v>
      </c>
      <c r="I6493">
        <f>IFERROR(VLOOKUP(G6493,'NCES Match'!$A$2:$B$1307,2,FALSE),"")</f>
        <v>4820310</v>
      </c>
      <c r="J6493" cm="1">
        <f t="array" ref="J6493">IFERROR(_xlfn.IFS(B6493=2015,H6493/$O$13,B6493=2016,H6493/$O$14,B6493=2017,H6493/$O$15,B6493=2018,H6493/$O$16,B6493=2019,H6493/$O$17,B6493=2020,H6493/$O$18,B6493=2021,H6493/$O$19,B6493=2022,H6493/$O$20),"")</f>
        <v>8.2307673329169774E-5</v>
      </c>
      <c r="K6493" s="3" cm="1">
        <f t="array" ref="K6493">IFERROR(_xlfn.IFS(B6493=2015,J6493*$P$4,B6493=2016,J6493*$P$5,B6493=2017,J6493*$P$6,B6493=2018,J6493*$P$7,B6493=2019,J6493*$P$8,B6493=2020,J6493*$P$9,B6493=2021,J6493*$P$10,B6493=2022,J6493*$P$11),"")</f>
        <v>130991.26187865042</v>
      </c>
      <c r="L6493" s="3">
        <f t="shared" si="102"/>
        <v>236055.4418786504</v>
      </c>
    </row>
    <row r="6494" spans="1:12">
      <c r="A6494">
        <v>4820310</v>
      </c>
      <c r="B6494">
        <v>2016</v>
      </c>
      <c r="C6494" t="s">
        <v>4102</v>
      </c>
      <c r="D6494" t="s">
        <v>1403</v>
      </c>
      <c r="E6494" t="s">
        <v>1404</v>
      </c>
      <c r="F6494" t="s">
        <v>4101</v>
      </c>
      <c r="G6494" t="s">
        <v>1405</v>
      </c>
      <c r="H6494" s="5">
        <v>124299</v>
      </c>
      <c r="I6494">
        <f>IFERROR(VLOOKUP(G6494,'NCES Match'!$A$2:$B$1307,2,FALSE),"")</f>
        <v>4820310</v>
      </c>
      <c r="J6494" cm="1">
        <f t="array" ref="J6494">IFERROR(_xlfn.IFS(B6494=2015,H6494/$O$13,B6494=2016,H6494/$O$14,B6494=2017,H6494/$O$15,B6494=2018,H6494/$O$16,B6494=2019,H6494/$O$17,B6494=2020,H6494/$O$18,B6494=2021,H6494/$O$19,B6494=2022,H6494/$O$20),"")</f>
        <v>8.8981540902146824E-5</v>
      </c>
      <c r="K6494" s="3" cm="1">
        <f t="array" ref="K6494">IFERROR(_xlfn.IFS(B6494=2015,J6494*$P$4,B6494=2016,J6494*$P$5,B6494=2017,J6494*$P$6,B6494=2018,J6494*$P$7,B6494=2019,J6494*$P$8,B6494=2020,J6494*$P$9,B6494=2021,J6494*$P$10,B6494=2022,J6494*$P$11),"")</f>
        <v>149100.25043082732</v>
      </c>
      <c r="L6494" s="3">
        <f t="shared" si="102"/>
        <v>273399.25043082732</v>
      </c>
    </row>
    <row r="6495" spans="1:12">
      <c r="A6495">
        <v>4820310</v>
      </c>
      <c r="B6495">
        <v>2017</v>
      </c>
      <c r="D6495" t="s">
        <v>1403</v>
      </c>
      <c r="E6495" t="s">
        <v>1404</v>
      </c>
      <c r="F6495" t="s">
        <v>4101</v>
      </c>
      <c r="G6495" t="s">
        <v>1405</v>
      </c>
      <c r="H6495" s="5">
        <v>132831</v>
      </c>
      <c r="I6495">
        <f>IFERROR(VLOOKUP(G6495,'NCES Match'!$A$2:$B$1307,2,FALSE),"")</f>
        <v>4820310</v>
      </c>
      <c r="J6495" cm="1">
        <f t="array" ref="J6495">IFERROR(_xlfn.IFS(B6495=2015,H6495/$O$13,B6495=2016,H6495/$O$14,B6495=2017,H6495/$O$15,B6495=2018,H6495/$O$16,B6495=2019,H6495/$O$17,B6495=2020,H6495/$O$18,B6495=2021,H6495/$O$19,B6495=2022,H6495/$O$20),"")</f>
        <v>9.1578840808765287E-5</v>
      </c>
      <c r="K6495" s="3" cm="1">
        <f t="array" ref="K6495">IFERROR(_xlfn.IFS(B6495=2015,J6495*$P$4,B6495=2016,J6495*$P$5,B6495=2017,J6495*$P$6,B6495=2018,J6495*$P$7,B6495=2019,J6495*$P$8,B6495=2020,J6495*$P$9,B6495=2021,J6495*$P$10,B6495=2022,J6495*$P$11),"")</f>
        <v>155523.56694477037</v>
      </c>
      <c r="L6495" s="3">
        <f t="shared" si="102"/>
        <v>288354.5669447704</v>
      </c>
    </row>
    <row r="6496" spans="1:12">
      <c r="A6496">
        <v>4820310</v>
      </c>
      <c r="B6496">
        <v>2018</v>
      </c>
      <c r="D6496" t="s">
        <v>1403</v>
      </c>
      <c r="E6496" t="s">
        <v>1404</v>
      </c>
      <c r="F6496" t="s">
        <v>4101</v>
      </c>
      <c r="G6496" t="s">
        <v>1405</v>
      </c>
      <c r="H6496" s="5">
        <v>135614</v>
      </c>
      <c r="I6496">
        <f>IFERROR(VLOOKUP(G6496,'NCES Match'!$A$2:$B$1307,2,FALSE),"")</f>
        <v>4820310</v>
      </c>
      <c r="J6496" cm="1">
        <f t="array" ref="J6496">IFERROR(_xlfn.IFS(B6496=2015,H6496/$O$13,B6496=2016,H6496/$O$14,B6496=2017,H6496/$O$15,B6496=2018,H6496/$O$16,B6496=2019,H6496/$O$17,B6496=2020,H6496/$O$18,B6496=2021,H6496/$O$19,B6496=2022,H6496/$O$20),"")</f>
        <v>8.8496113842146336E-5</v>
      </c>
      <c r="K6496" s="3" cm="1">
        <f t="array" ref="K6496">IFERROR(_xlfn.IFS(B6496=2015,J6496*$P$4,B6496=2016,J6496*$P$5,B6496=2017,J6496*$P$6,B6496=2018,J6496*$P$7,B6496=2019,J6496*$P$8,B6496=2020,J6496*$P$9,B6496=2021,J6496*$P$10,B6496=2022,J6496*$P$11),"")</f>
        <v>151934.84487290401</v>
      </c>
      <c r="L6496" s="3">
        <f t="shared" si="102"/>
        <v>287548.84487290401</v>
      </c>
    </row>
    <row r="6497" spans="1:12">
      <c r="A6497">
        <v>4820310</v>
      </c>
      <c r="B6497">
        <v>2019</v>
      </c>
      <c r="D6497" t="s">
        <v>1403</v>
      </c>
      <c r="E6497" t="s">
        <v>1404</v>
      </c>
      <c r="F6497" t="s">
        <v>4101</v>
      </c>
      <c r="G6497" t="s">
        <v>1405</v>
      </c>
      <c r="H6497" s="5">
        <v>141975</v>
      </c>
      <c r="I6497">
        <f>IFERROR(VLOOKUP(G6497,'NCES Match'!$A$2:$B$1307,2,FALSE),"")</f>
        <v>4820310</v>
      </c>
      <c r="J6497" cm="1">
        <f t="array" ref="J6497">IFERROR(_xlfn.IFS(B6497=2015,H6497/$O$13,B6497=2016,H6497/$O$14,B6497=2017,H6497/$O$15,B6497=2018,H6497/$O$16,B6497=2019,H6497/$O$17,B6497=2020,H6497/$O$18,B6497=2021,H6497/$O$19,B6497=2022,H6497/$O$20),"")</f>
        <v>8.9895734283003073E-5</v>
      </c>
      <c r="K6497" s="3" cm="1">
        <f t="array" ref="K6497">IFERROR(_xlfn.IFS(B6497=2015,J6497*$P$4,B6497=2016,J6497*$P$5,B6497=2017,J6497*$P$6,B6497=2018,J6497*$P$7,B6497=2019,J6497*$P$8,B6497=2020,J6497*$P$9,B6497=2021,J6497*$P$10,B6497=2022,J6497*$P$11),"")</f>
        <v>156232.13111275464</v>
      </c>
      <c r="L6497" s="3">
        <f t="shared" si="102"/>
        <v>298207.13111275464</v>
      </c>
    </row>
    <row r="6498" spans="1:12">
      <c r="A6498">
        <v>4820310</v>
      </c>
      <c r="B6498">
        <v>2020</v>
      </c>
      <c r="D6498" t="s">
        <v>1403</v>
      </c>
      <c r="E6498" t="s">
        <v>1404</v>
      </c>
      <c r="F6498" t="s">
        <v>4230</v>
      </c>
      <c r="G6498" t="s">
        <v>1405</v>
      </c>
      <c r="H6498" s="5">
        <v>162552</v>
      </c>
      <c r="I6498">
        <f>IFERROR(VLOOKUP(G6498,'NCES Match'!$A$2:$B$1307,2,FALSE),"")</f>
        <v>4820310</v>
      </c>
      <c r="J6498" cm="1">
        <f t="array" ref="J6498">IFERROR(_xlfn.IFS(B6498=2015,H6498/$O$13,B6498=2016,H6498/$O$14,B6498=2017,H6498/$O$15,B6498=2018,H6498/$O$16,B6498=2019,H6498/$O$17,B6498=2020,H6498/$O$18,B6498=2021,H6498/$O$19,B6498=2022,H6498/$O$20),"")</f>
        <v>8.8088158133573335E-5</v>
      </c>
      <c r="K6498" s="3" cm="1">
        <f t="array" ref="K6498">IFERROR(_xlfn.IFS(B6498=2015,J6498*$P$4,B6498=2016,J6498*$P$5,B6498=2017,J6498*$P$6,B6498=2018,J6498*$P$7,B6498=2019,J6498*$P$8,B6498=2020,J6498*$P$9,B6498=2021,J6498*$P$10,B6498=2022,J6498*$P$11),"")</f>
        <v>185690.08531373774</v>
      </c>
      <c r="L6498" s="3">
        <f t="shared" si="102"/>
        <v>348242.08531373774</v>
      </c>
    </row>
    <row r="6499" spans="1:12">
      <c r="A6499">
        <v>4820310</v>
      </c>
      <c r="B6499">
        <v>2021</v>
      </c>
      <c r="D6499" t="s">
        <v>1403</v>
      </c>
      <c r="E6499" t="s">
        <v>1404</v>
      </c>
      <c r="F6499" t="s">
        <v>4230</v>
      </c>
      <c r="G6499" t="s">
        <v>1405</v>
      </c>
      <c r="H6499" s="5">
        <v>143595.60999999999</v>
      </c>
      <c r="I6499">
        <f>IFERROR(VLOOKUP(G6499,'NCES Match'!$A$2:$B$1307,2,FALSE),"")</f>
        <v>4820310</v>
      </c>
      <c r="J6499" cm="1">
        <f t="array" ref="J6499">IFERROR(_xlfn.IFS(B6499=2015,H6499/$O$13,B6499=2016,H6499/$O$14,B6499=2017,H6499/$O$15,B6499=2018,H6499/$O$16,B6499=2019,H6499/$O$17,B6499=2020,H6499/$O$18,B6499=2021,H6499/$O$19,B6499=2022,H6499/$O$20),"")</f>
        <v>7.3469690940594287E-5</v>
      </c>
      <c r="K6499" s="3" cm="1">
        <f t="array" ref="K6499">IFERROR(_xlfn.IFS(B6499=2015,J6499*$P$4,B6499=2016,J6499*$P$5,B6499=2017,J6499*$P$6,B6499=2018,J6499*$P$7,B6499=2019,J6499*$P$8,B6499=2020,J6499*$P$9,B6499=2021,J6499*$P$10,B6499=2022,J6499*$P$11),"")</f>
        <v>157265.78887858137</v>
      </c>
      <c r="L6499" s="3">
        <f t="shared" si="102"/>
        <v>300861.39887858136</v>
      </c>
    </row>
    <row r="6500" spans="1:12">
      <c r="A6500">
        <v>4820310</v>
      </c>
      <c r="B6500">
        <v>2022</v>
      </c>
      <c r="D6500" t="s">
        <v>1403</v>
      </c>
      <c r="E6500" t="s">
        <v>1404</v>
      </c>
      <c r="F6500" t="s">
        <v>4101</v>
      </c>
      <c r="G6500" t="s">
        <v>1405</v>
      </c>
      <c r="H6500" s="5">
        <v>163590.09</v>
      </c>
      <c r="I6500">
        <f>IFERROR(VLOOKUP(G6500,'NCES Match'!$A$2:$B$1307,2,FALSE),"")</f>
        <v>4820310</v>
      </c>
      <c r="J6500" cm="1">
        <f t="array" ref="J6500">IFERROR(_xlfn.IFS(B6500=2015,H6500/$O$13,B6500=2016,H6500/$O$14,B6500=2017,H6500/$O$15,B6500=2018,H6500/$O$16,B6500=2019,H6500/$O$17,B6500=2020,H6500/$O$18,B6500=2021,H6500/$O$19,B6500=2022,H6500/$O$20),"")</f>
        <v>7.1853780372178286E-5</v>
      </c>
      <c r="K6500" s="3" cm="1">
        <f t="array" ref="K6500">IFERROR(_xlfn.IFS(B6500=2015,J6500*$P$4,B6500=2016,J6500*$P$5,B6500=2017,J6500*$P$6,B6500=2018,J6500*$P$7,B6500=2019,J6500*$P$8,B6500=2020,J6500*$P$9,B6500=2021,J6500*$P$10,B6500=2022,J6500*$P$11),"")</f>
        <v>154735.89494834229</v>
      </c>
      <c r="L6500" s="3">
        <f t="shared" si="102"/>
        <v>318325.98494834232</v>
      </c>
    </row>
    <row r="6501" spans="1:12">
      <c r="A6501">
        <v>4820310</v>
      </c>
      <c r="B6501">
        <v>2023</v>
      </c>
      <c r="D6501" t="s">
        <v>1403</v>
      </c>
      <c r="E6501" t="s">
        <v>1404</v>
      </c>
      <c r="F6501" t="s">
        <v>4101</v>
      </c>
      <c r="G6501" t="s">
        <v>1405</v>
      </c>
      <c r="H6501" s="5">
        <v>179407.56</v>
      </c>
      <c r="I6501">
        <f>IFERROR(VLOOKUP(G6501,'NCES Match'!$A$2:$B$1307,2,FALSE),"")</f>
        <v>4820310</v>
      </c>
      <c r="J6501" t="str" cm="1">
        <f t="array" ref="J6501">IFERROR(_xlfn.IFS(B6501=2015,H6501/$O$13,B6501=2016,H6501/$O$14,B6501=2017,H6501/$O$15,B6501=2018,H6501/$O$16,B6501=2019,H6501/$O$17,B6501=2020,H6501/$O$18,B6501=2021,H6501/$O$19,B6501=2022,H6501/$O$20),"")</f>
        <v/>
      </c>
      <c r="K6501" s="3" t="str" cm="1">
        <f t="array" ref="K6501">IFERROR(_xlfn.IFS(B6501=2015,J6501*$P$4,B6501=2016,J6501*$P$5,B6501=2017,J6501*$P$6,B6501=2018,J6501*$P$7,B6501=2019,J6501*$P$8,B6501=2020,J6501*$P$9,B6501=2021,J6501*$P$10,B6501=2022,J6501*$P$11),"")</f>
        <v/>
      </c>
      <c r="L6501" s="3">
        <f t="shared" si="102"/>
        <v>179407.56</v>
      </c>
    </row>
    <row r="6502" spans="1:12">
      <c r="A6502">
        <v>4824150</v>
      </c>
      <c r="B6502">
        <v>2015</v>
      </c>
      <c r="C6502" t="s">
        <v>381</v>
      </c>
      <c r="D6502" t="s">
        <v>1728</v>
      </c>
      <c r="E6502" t="s">
        <v>1729</v>
      </c>
      <c r="G6502" t="s">
        <v>1730</v>
      </c>
      <c r="H6502" s="5">
        <v>177137.99</v>
      </c>
      <c r="I6502">
        <f>IFERROR(VLOOKUP(G6502,'NCES Match'!$A$2:$B$1307,2,FALSE),"")</f>
        <v>4824150</v>
      </c>
      <c r="J6502" cm="1">
        <f t="array" ref="J6502">IFERROR(_xlfn.IFS(B6502=2015,H6502/$O$13,B6502=2016,H6502/$O$14,B6502=2017,H6502/$O$15,B6502=2018,H6502/$O$16,B6502=2019,H6502/$O$17,B6502=2020,H6502/$O$18,B6502=2021,H6502/$O$19,B6502=2022,H6502/$O$20),"")</f>
        <v>1.3877056685833119E-4</v>
      </c>
      <c r="K6502" s="3" cm="1">
        <f t="array" ref="K6502">IFERROR(_xlfn.IFS(B6502=2015,J6502*$P$4,B6502=2016,J6502*$P$5,B6502=2017,J6502*$P$6,B6502=2018,J6502*$P$7,B6502=2019,J6502*$P$8,B6502=2020,J6502*$P$9,B6502=2021,J6502*$P$10,B6502=2022,J6502*$P$11),"")</f>
        <v>220850.99637904906</v>
      </c>
      <c r="L6502" s="3">
        <f t="shared" si="102"/>
        <v>397988.98637904902</v>
      </c>
    </row>
    <row r="6503" spans="1:12">
      <c r="A6503">
        <v>4824150</v>
      </c>
      <c r="B6503">
        <v>2016</v>
      </c>
      <c r="C6503" t="s">
        <v>4102</v>
      </c>
      <c r="D6503" t="s">
        <v>1728</v>
      </c>
      <c r="E6503" t="s">
        <v>1729</v>
      </c>
      <c r="F6503" t="s">
        <v>4101</v>
      </c>
      <c r="G6503" t="s">
        <v>1730</v>
      </c>
      <c r="H6503" s="5">
        <v>174932</v>
      </c>
      <c r="I6503">
        <f>IFERROR(VLOOKUP(G6503,'NCES Match'!$A$2:$B$1307,2,FALSE),"")</f>
        <v>4824150</v>
      </c>
      <c r="J6503" cm="1">
        <f t="array" ref="J6503">IFERROR(_xlfn.IFS(B6503=2015,H6503/$O$13,B6503=2016,H6503/$O$14,B6503=2017,H6503/$O$15,B6503=2018,H6503/$O$16,B6503=2019,H6503/$O$17,B6503=2020,H6503/$O$18,B6503=2021,H6503/$O$19,B6503=2022,H6503/$O$20),"")</f>
        <v>1.252280300975418E-4</v>
      </c>
      <c r="K6503" s="3" cm="1">
        <f t="array" ref="K6503">IFERROR(_xlfn.IFS(B6503=2015,J6503*$P$4,B6503=2016,J6503*$P$5,B6503=2017,J6503*$P$6,B6503=2018,J6503*$P$7,B6503=2019,J6503*$P$8,B6503=2020,J6503*$P$9,B6503=2021,J6503*$P$10,B6503=2022,J6503*$P$11),"")</f>
        <v>209836.00035692554</v>
      </c>
      <c r="L6503" s="3">
        <f t="shared" si="102"/>
        <v>384768.00035692554</v>
      </c>
    </row>
    <row r="6504" spans="1:12">
      <c r="A6504">
        <v>4824150</v>
      </c>
      <c r="B6504">
        <v>2017</v>
      </c>
      <c r="D6504" t="s">
        <v>1728</v>
      </c>
      <c r="E6504" t="s">
        <v>1729</v>
      </c>
      <c r="F6504" t="s">
        <v>4101</v>
      </c>
      <c r="G6504" t="s">
        <v>1730</v>
      </c>
      <c r="H6504" s="5">
        <v>182063</v>
      </c>
      <c r="I6504">
        <f>IFERROR(VLOOKUP(G6504,'NCES Match'!$A$2:$B$1307,2,FALSE),"")</f>
        <v>4824150</v>
      </c>
      <c r="J6504" cm="1">
        <f t="array" ref="J6504">IFERROR(_xlfn.IFS(B6504=2015,H6504/$O$13,B6504=2016,H6504/$O$14,B6504=2017,H6504/$O$15,B6504=2018,H6504/$O$16,B6504=2019,H6504/$O$17,B6504=2020,H6504/$O$18,B6504=2021,H6504/$O$19,B6504=2022,H6504/$O$20),"")</f>
        <v>1.2552129016695074E-4</v>
      </c>
      <c r="K6504" s="3" cm="1">
        <f t="array" ref="K6504">IFERROR(_xlfn.IFS(B6504=2015,J6504*$P$4,B6504=2016,J6504*$P$5,B6504=2017,J6504*$P$6,B6504=2018,J6504*$P$7,B6504=2019,J6504*$P$8,B6504=2020,J6504*$P$9,B6504=2021,J6504*$P$10,B6504=2022,J6504*$P$11),"")</f>
        <v>213166.2576406541</v>
      </c>
      <c r="L6504" s="3">
        <f t="shared" si="102"/>
        <v>395229.2576406541</v>
      </c>
    </row>
    <row r="6505" spans="1:12">
      <c r="A6505">
        <v>4824150</v>
      </c>
      <c r="B6505">
        <v>2018</v>
      </c>
      <c r="D6505" t="s">
        <v>1728</v>
      </c>
      <c r="E6505" t="s">
        <v>1729</v>
      </c>
      <c r="F6505" t="s">
        <v>4101</v>
      </c>
      <c r="G6505" t="s">
        <v>1730</v>
      </c>
      <c r="H6505" s="5">
        <v>184377</v>
      </c>
      <c r="I6505">
        <f>IFERROR(VLOOKUP(G6505,'NCES Match'!$A$2:$B$1307,2,FALSE),"")</f>
        <v>4824150</v>
      </c>
      <c r="J6505" cm="1">
        <f t="array" ref="J6505">IFERROR(_xlfn.IFS(B6505=2015,H6505/$O$13,B6505=2016,H6505/$O$14,B6505=2017,H6505/$O$15,B6505=2018,H6505/$O$16,B6505=2019,H6505/$O$17,B6505=2020,H6505/$O$18,B6505=2021,H6505/$O$19,B6505=2022,H6505/$O$20),"")</f>
        <v>1.2031684031053884E-4</v>
      </c>
      <c r="K6505" s="3" cm="1">
        <f t="array" ref="K6505">IFERROR(_xlfn.IFS(B6505=2015,J6505*$P$4,B6505=2016,J6505*$P$5,B6505=2017,J6505*$P$6,B6505=2018,J6505*$P$7,B6505=2019,J6505*$P$8,B6505=2020,J6505*$P$9,B6505=2021,J6505*$P$10,B6505=2022,J6505*$P$11),"")</f>
        <v>206566.36404155486</v>
      </c>
      <c r="L6505" s="3">
        <f t="shared" si="102"/>
        <v>390943.36404155486</v>
      </c>
    </row>
    <row r="6506" spans="1:12">
      <c r="A6506">
        <v>4824150</v>
      </c>
      <c r="B6506">
        <v>2019</v>
      </c>
      <c r="D6506" t="s">
        <v>1728</v>
      </c>
      <c r="E6506" t="s">
        <v>1729</v>
      </c>
      <c r="F6506" t="s">
        <v>4101</v>
      </c>
      <c r="G6506" t="s">
        <v>1730</v>
      </c>
      <c r="H6506" s="5">
        <v>184130</v>
      </c>
      <c r="I6506">
        <f>IFERROR(VLOOKUP(G6506,'NCES Match'!$A$2:$B$1307,2,FALSE),"")</f>
        <v>4824150</v>
      </c>
      <c r="J6506" cm="1">
        <f t="array" ref="J6506">IFERROR(_xlfn.IFS(B6506=2015,H6506/$O$13,B6506=2016,H6506/$O$14,B6506=2017,H6506/$O$15,B6506=2018,H6506/$O$16,B6506=2019,H6506/$O$17,B6506=2020,H6506/$O$18,B6506=2021,H6506/$O$19,B6506=2022,H6506/$O$20),"")</f>
        <v>1.1658743830624656E-4</v>
      </c>
      <c r="K6506" s="3" cm="1">
        <f t="array" ref="K6506">IFERROR(_xlfn.IFS(B6506=2015,J6506*$P$4,B6506=2016,J6506*$P$5,B6506=2017,J6506*$P$6,B6506=2018,J6506*$P$7,B6506=2019,J6506*$P$8,B6506=2020,J6506*$P$9,B6506=2021,J6506*$P$10,B6506=2022,J6506*$P$11),"")</f>
        <v>202620.33669161127</v>
      </c>
      <c r="L6506" s="3">
        <f t="shared" si="102"/>
        <v>386750.33669161127</v>
      </c>
    </row>
    <row r="6507" spans="1:12">
      <c r="A6507">
        <v>4824150</v>
      </c>
      <c r="B6507">
        <v>2020</v>
      </c>
      <c r="D6507" t="s">
        <v>1728</v>
      </c>
      <c r="E6507" t="s">
        <v>1729</v>
      </c>
      <c r="F6507" t="s">
        <v>4230</v>
      </c>
      <c r="G6507" t="s">
        <v>1730</v>
      </c>
      <c r="H6507" s="5">
        <v>229532</v>
      </c>
      <c r="I6507">
        <f>IFERROR(VLOOKUP(G6507,'NCES Match'!$A$2:$B$1307,2,FALSE),"")</f>
        <v>4824150</v>
      </c>
      <c r="J6507" cm="1">
        <f t="array" ref="J6507">IFERROR(_xlfn.IFS(B6507=2015,H6507/$O$13,B6507=2016,H6507/$O$14,B6507=2017,H6507/$O$15,B6507=2018,H6507/$O$16,B6507=2019,H6507/$O$17,B6507=2020,H6507/$O$18,B6507=2021,H6507/$O$19,B6507=2022,H6507/$O$20),"")</f>
        <v>1.2438512668386335E-4</v>
      </c>
      <c r="K6507" s="3" cm="1">
        <f t="array" ref="K6507">IFERROR(_xlfn.IFS(B6507=2015,J6507*$P$4,B6507=2016,J6507*$P$5,B6507=2017,J6507*$P$6,B6507=2018,J6507*$P$7,B6507=2019,J6507*$P$8,B6507=2020,J6507*$P$9,B6507=2021,J6507*$P$10,B6507=2022,J6507*$P$11),"")</f>
        <v>262204.19719371555</v>
      </c>
      <c r="L6507" s="3">
        <f t="shared" si="102"/>
        <v>491736.19719371555</v>
      </c>
    </row>
    <row r="6508" spans="1:12">
      <c r="A6508">
        <v>4824150</v>
      </c>
      <c r="B6508">
        <v>2021</v>
      </c>
      <c r="D6508" t="s">
        <v>1728</v>
      </c>
      <c r="E6508" t="s">
        <v>1729</v>
      </c>
      <c r="F6508" t="s">
        <v>4101</v>
      </c>
      <c r="G6508" t="s">
        <v>1730</v>
      </c>
      <c r="H6508" s="5">
        <v>219746.88</v>
      </c>
      <c r="I6508">
        <f>IFERROR(VLOOKUP(G6508,'NCES Match'!$A$2:$B$1307,2,FALSE),"")</f>
        <v>4824150</v>
      </c>
      <c r="J6508" cm="1">
        <f t="array" ref="J6508">IFERROR(_xlfn.IFS(B6508=2015,H6508/$O$13,B6508=2016,H6508/$O$14,B6508=2017,H6508/$O$15,B6508=2018,H6508/$O$16,B6508=2019,H6508/$O$17,B6508=2020,H6508/$O$18,B6508=2021,H6508/$O$19,B6508=2022,H6508/$O$20),"")</f>
        <v>1.124319563722029E-4</v>
      </c>
      <c r="K6508" s="3" cm="1">
        <f t="array" ref="K6508">IFERROR(_xlfn.IFS(B6508=2015,J6508*$P$4,B6508=2016,J6508*$P$5,B6508=2017,J6508*$P$6,B6508=2018,J6508*$P$7,B6508=2019,J6508*$P$8,B6508=2020,J6508*$P$9,B6508=2021,J6508*$P$10,B6508=2022,J6508*$P$11),"")</f>
        <v>240666.59445095126</v>
      </c>
      <c r="L6508" s="3">
        <f t="shared" si="102"/>
        <v>460413.47445095127</v>
      </c>
    </row>
    <row r="6509" spans="1:12">
      <c r="A6509">
        <v>4824150</v>
      </c>
      <c r="B6509">
        <v>2022</v>
      </c>
      <c r="D6509" t="s">
        <v>1728</v>
      </c>
      <c r="E6509" t="s">
        <v>1729</v>
      </c>
      <c r="F6509" t="s">
        <v>4101</v>
      </c>
      <c r="G6509" t="s">
        <v>1730</v>
      </c>
      <c r="H6509" s="5">
        <v>277144.45</v>
      </c>
      <c r="I6509">
        <f>IFERROR(VLOOKUP(G6509,'NCES Match'!$A$2:$B$1307,2,FALSE),"")</f>
        <v>4824150</v>
      </c>
      <c r="J6509" cm="1">
        <f t="array" ref="J6509">IFERROR(_xlfn.IFS(B6509=2015,H6509/$O$13,B6509=2016,H6509/$O$14,B6509=2017,H6509/$O$15,B6509=2018,H6509/$O$16,B6509=2019,H6509/$O$17,B6509=2020,H6509/$O$18,B6509=2021,H6509/$O$19,B6509=2022,H6509/$O$20),"")</f>
        <v>1.2173033489784221E-4</v>
      </c>
      <c r="K6509" s="3" cm="1">
        <f t="array" ref="K6509">IFERROR(_xlfn.IFS(B6509=2015,J6509*$P$4,B6509=2016,J6509*$P$5,B6509=2017,J6509*$P$6,B6509=2018,J6509*$P$7,B6509=2019,J6509*$P$8,B6509=2020,J6509*$P$9,B6509=2021,J6509*$P$10,B6509=2022,J6509*$P$11),"")</f>
        <v>262144.20751719194</v>
      </c>
      <c r="L6509" s="3">
        <f t="shared" si="102"/>
        <v>539288.65751719195</v>
      </c>
    </row>
    <row r="6510" spans="1:12">
      <c r="A6510">
        <v>4824150</v>
      </c>
      <c r="B6510">
        <v>2023</v>
      </c>
      <c r="D6510" t="s">
        <v>1728</v>
      </c>
      <c r="E6510" t="s">
        <v>1729</v>
      </c>
      <c r="F6510" t="s">
        <v>4101</v>
      </c>
      <c r="G6510" t="s">
        <v>1730</v>
      </c>
      <c r="H6510" s="5">
        <v>326482.39</v>
      </c>
      <c r="I6510">
        <f>IFERROR(VLOOKUP(G6510,'NCES Match'!$A$2:$B$1307,2,FALSE),"")</f>
        <v>4824150</v>
      </c>
      <c r="J6510" t="str" cm="1">
        <f t="array" ref="J6510">IFERROR(_xlfn.IFS(B6510=2015,H6510/$O$13,B6510=2016,H6510/$O$14,B6510=2017,H6510/$O$15,B6510=2018,H6510/$O$16,B6510=2019,H6510/$O$17,B6510=2020,H6510/$O$18,B6510=2021,H6510/$O$19,B6510=2022,H6510/$O$20),"")</f>
        <v/>
      </c>
      <c r="K6510" s="3" t="str" cm="1">
        <f t="array" ref="K6510">IFERROR(_xlfn.IFS(B6510=2015,J6510*$P$4,B6510=2016,J6510*$P$5,B6510=2017,J6510*$P$6,B6510=2018,J6510*$P$7,B6510=2019,J6510*$P$8,B6510=2020,J6510*$P$9,B6510=2021,J6510*$P$10,B6510=2022,J6510*$P$11),"")</f>
        <v/>
      </c>
      <c r="L6510" s="3">
        <f t="shared" si="102"/>
        <v>326482.39</v>
      </c>
    </row>
    <row r="6511" spans="1:12">
      <c r="A6511">
        <v>4811520</v>
      </c>
      <c r="B6511">
        <v>2015</v>
      </c>
      <c r="C6511" t="s">
        <v>381</v>
      </c>
      <c r="D6511" t="s">
        <v>708</v>
      </c>
      <c r="E6511" t="s">
        <v>709</v>
      </c>
      <c r="G6511" t="s">
        <v>710</v>
      </c>
      <c r="H6511" s="5">
        <v>27557.99</v>
      </c>
      <c r="I6511">
        <f>IFERROR(VLOOKUP(G6511,'NCES Match'!$A$2:$B$1307,2,FALSE),"")</f>
        <v>4811520</v>
      </c>
      <c r="J6511" cm="1">
        <f t="array" ref="J6511">IFERROR(_xlfn.IFS(B6511=2015,H6511/$O$13,B6511=2016,H6511/$O$14,B6511=2017,H6511/$O$15,B6511=2018,H6511/$O$16,B6511=2019,H6511/$O$17,B6511=2020,H6511/$O$18,B6511=2021,H6511/$O$19,B6511=2022,H6511/$O$20),"")</f>
        <v>2.1589032899019703E-5</v>
      </c>
      <c r="K6511" s="3" cm="1">
        <f t="array" ref="K6511">IFERROR(_xlfn.IFS(B6511=2015,J6511*$P$4,B6511=2016,J6511*$P$5,B6511=2017,J6511*$P$6,B6511=2018,J6511*$P$7,B6511=2019,J6511*$P$8,B6511=2020,J6511*$P$9,B6511=2021,J6511*$P$10,B6511=2022,J6511*$P$11),"")</f>
        <v>34358.578584435061</v>
      </c>
      <c r="L6511" s="3">
        <f t="shared" si="102"/>
        <v>61916.568584435066</v>
      </c>
    </row>
    <row r="6512" spans="1:12">
      <c r="A6512">
        <v>4811520</v>
      </c>
      <c r="B6512">
        <v>2016</v>
      </c>
      <c r="C6512" t="s">
        <v>4102</v>
      </c>
      <c r="D6512" t="s">
        <v>708</v>
      </c>
      <c r="E6512" t="s">
        <v>709</v>
      </c>
      <c r="F6512" t="s">
        <v>4101</v>
      </c>
      <c r="G6512" t="s">
        <v>710</v>
      </c>
      <c r="H6512" s="5">
        <v>26801</v>
      </c>
      <c r="I6512">
        <f>IFERROR(VLOOKUP(G6512,'NCES Match'!$A$2:$B$1307,2,FALSE),"")</f>
        <v>4811520</v>
      </c>
      <c r="J6512" cm="1">
        <f t="array" ref="J6512">IFERROR(_xlfn.IFS(B6512=2015,H6512/$O$13,B6512=2016,H6512/$O$14,B6512=2017,H6512/$O$15,B6512=2018,H6512/$O$16,B6512=2019,H6512/$O$17,B6512=2020,H6512/$O$18,B6512=2021,H6512/$O$19,B6512=2022,H6512/$O$20),"")</f>
        <v>1.9185949023873376E-5</v>
      </c>
      <c r="K6512" s="3" cm="1">
        <f t="array" ref="K6512">IFERROR(_xlfn.IFS(B6512=2015,J6512*$P$4,B6512=2016,J6512*$P$5,B6512=2017,J6512*$P$6,B6512=2018,J6512*$P$7,B6512=2019,J6512*$P$8,B6512=2020,J6512*$P$9,B6512=2021,J6512*$P$10,B6512=2022,J6512*$P$11),"")</f>
        <v>32148.575706937325</v>
      </c>
      <c r="L6512" s="3">
        <f t="shared" si="102"/>
        <v>58949.575706937321</v>
      </c>
    </row>
    <row r="6513" spans="1:12">
      <c r="A6513">
        <v>4811520</v>
      </c>
      <c r="B6513">
        <v>2017</v>
      </c>
      <c r="D6513" t="s">
        <v>708</v>
      </c>
      <c r="E6513" t="s">
        <v>709</v>
      </c>
      <c r="F6513" t="s">
        <v>4101</v>
      </c>
      <c r="G6513" t="s">
        <v>710</v>
      </c>
      <c r="H6513" s="5">
        <v>27078</v>
      </c>
      <c r="I6513">
        <f>IFERROR(VLOOKUP(G6513,'NCES Match'!$A$2:$B$1307,2,FALSE),"")</f>
        <v>4811520</v>
      </c>
      <c r="J6513" cm="1">
        <f t="array" ref="J6513">IFERROR(_xlfn.IFS(B6513=2015,H6513/$O$13,B6513=2016,H6513/$O$14,B6513=2017,H6513/$O$15,B6513=2018,H6513/$O$16,B6513=2019,H6513/$O$17,B6513=2020,H6513/$O$18,B6513=2021,H6513/$O$19,B6513=2022,H6513/$O$20),"")</f>
        <v>1.8668622922508648E-5</v>
      </c>
      <c r="K6513" s="3" cm="1">
        <f t="array" ref="K6513">IFERROR(_xlfn.IFS(B6513=2015,J6513*$P$4,B6513=2016,J6513*$P$5,B6513=2017,J6513*$P$6,B6513=2018,J6513*$P$7,B6513=2019,J6513*$P$8,B6513=2020,J6513*$P$9,B6513=2021,J6513*$P$10,B6513=2022,J6513*$P$11),"")</f>
        <v>31703.948217889585</v>
      </c>
      <c r="L6513" s="3">
        <f t="shared" si="102"/>
        <v>58781.948217889585</v>
      </c>
    </row>
    <row r="6514" spans="1:12">
      <c r="A6514">
        <v>4811520</v>
      </c>
      <c r="B6514">
        <v>2018</v>
      </c>
      <c r="D6514" t="s">
        <v>708</v>
      </c>
      <c r="E6514" t="s">
        <v>709</v>
      </c>
      <c r="F6514" t="s">
        <v>4101</v>
      </c>
      <c r="G6514" t="s">
        <v>710</v>
      </c>
      <c r="H6514" s="5">
        <v>28663</v>
      </c>
      <c r="I6514">
        <f>IFERROR(VLOOKUP(G6514,'NCES Match'!$A$2:$B$1307,2,FALSE),"")</f>
        <v>4811520</v>
      </c>
      <c r="J6514" cm="1">
        <f t="array" ref="J6514">IFERROR(_xlfn.IFS(B6514=2015,H6514/$O$13,B6514=2016,H6514/$O$14,B6514=2017,H6514/$O$15,B6514=2018,H6514/$O$16,B6514=2019,H6514/$O$17,B6514=2020,H6514/$O$18,B6514=2021,H6514/$O$19,B6514=2022,H6514/$O$20),"")</f>
        <v>1.8704293886010592E-5</v>
      </c>
      <c r="K6514" s="3" cm="1">
        <f t="array" ref="K6514">IFERROR(_xlfn.IFS(B6514=2015,J6514*$P$4,B6514=2016,J6514*$P$5,B6514=2017,J6514*$P$6,B6514=2018,J6514*$P$7,B6514=2019,J6514*$P$8,B6514=2020,J6514*$P$9,B6514=2021,J6514*$P$10,B6514=2022,J6514*$P$11),"")</f>
        <v>32112.528637102718</v>
      </c>
      <c r="L6514" s="3">
        <f t="shared" si="102"/>
        <v>60775.528637102718</v>
      </c>
    </row>
    <row r="6515" spans="1:12">
      <c r="A6515">
        <v>4811520</v>
      </c>
      <c r="B6515">
        <v>2019</v>
      </c>
      <c r="D6515" t="s">
        <v>708</v>
      </c>
      <c r="E6515" t="s">
        <v>709</v>
      </c>
      <c r="F6515" t="s">
        <v>4101</v>
      </c>
      <c r="G6515" t="s">
        <v>710</v>
      </c>
      <c r="H6515" s="5">
        <v>26116</v>
      </c>
      <c r="I6515">
        <f>IFERROR(VLOOKUP(G6515,'NCES Match'!$A$2:$B$1307,2,FALSE),"")</f>
        <v>4811520</v>
      </c>
      <c r="J6515" cm="1">
        <f t="array" ref="J6515">IFERROR(_xlfn.IFS(B6515=2015,H6515/$O$13,B6515=2016,H6515/$O$14,B6515=2017,H6515/$O$15,B6515=2018,H6515/$O$16,B6515=2019,H6515/$O$17,B6515=2020,H6515/$O$18,B6515=2021,H6515/$O$19,B6515=2022,H6515/$O$20),"")</f>
        <v>1.6536129575875388E-5</v>
      </c>
      <c r="K6515" s="3" cm="1">
        <f t="array" ref="K6515">IFERROR(_xlfn.IFS(B6515=2015,J6515*$P$4,B6515=2016,J6515*$P$5,B6515=2017,J6515*$P$6,B6515=2018,J6515*$P$7,B6515=2019,J6515*$P$8,B6515=2020,J6515*$P$9,B6515=2021,J6515*$P$10,B6515=2022,J6515*$P$11),"")</f>
        <v>28738.569016662794</v>
      </c>
      <c r="L6515" s="3">
        <f t="shared" si="102"/>
        <v>54854.56901666279</v>
      </c>
    </row>
    <row r="6516" spans="1:12">
      <c r="A6516">
        <v>4811520</v>
      </c>
      <c r="B6516">
        <v>2020</v>
      </c>
      <c r="D6516" t="s">
        <v>708</v>
      </c>
      <c r="E6516" t="s">
        <v>709</v>
      </c>
      <c r="F6516" t="s">
        <v>4230</v>
      </c>
      <c r="G6516" t="s">
        <v>710</v>
      </c>
      <c r="H6516" s="5">
        <v>72661</v>
      </c>
      <c r="I6516">
        <f>IFERROR(VLOOKUP(G6516,'NCES Match'!$A$2:$B$1307,2,FALSE),"")</f>
        <v>4811520</v>
      </c>
      <c r="J6516" cm="1">
        <f t="array" ref="J6516">IFERROR(_xlfn.IFS(B6516=2015,H6516/$O$13,B6516=2016,H6516/$O$14,B6516=2017,H6516/$O$15,B6516=2018,H6516/$O$16,B6516=2019,H6516/$O$17,B6516=2020,H6516/$O$18,B6516=2021,H6516/$O$19,B6516=2022,H6516/$O$20),"")</f>
        <v>3.9375545414043331E-5</v>
      </c>
      <c r="K6516" s="3" cm="1">
        <f t="array" ref="K6516">IFERROR(_xlfn.IFS(B6516=2015,J6516*$P$4,B6516=2016,J6516*$P$5,B6516=2017,J6516*$P$6,B6516=2018,J6516*$P$7,B6516=2019,J6516*$P$8,B6516=2020,J6516*$P$9,B6516=2021,J6516*$P$10,B6516=2022,J6516*$P$11),"")</f>
        <v>83003.760574963686</v>
      </c>
      <c r="L6516" s="3">
        <f t="shared" si="102"/>
        <v>155664.7605749637</v>
      </c>
    </row>
    <row r="6517" spans="1:12">
      <c r="A6517">
        <v>4811520</v>
      </c>
      <c r="B6517">
        <v>2021</v>
      </c>
      <c r="D6517" t="s">
        <v>708</v>
      </c>
      <c r="E6517" t="s">
        <v>709</v>
      </c>
      <c r="F6517" t="s">
        <v>4230</v>
      </c>
      <c r="G6517" t="s">
        <v>710</v>
      </c>
      <c r="H6517" s="5">
        <v>86677.94</v>
      </c>
      <c r="I6517">
        <f>IFERROR(VLOOKUP(G6517,'NCES Match'!$A$2:$B$1307,2,FALSE),"")</f>
        <v>4811520</v>
      </c>
      <c r="J6517" cm="1">
        <f t="array" ref="J6517">IFERROR(_xlfn.IFS(B6517=2015,H6517/$O$13,B6517=2016,H6517/$O$14,B6517=2017,H6517/$O$15,B6517=2018,H6517/$O$16,B6517=2019,H6517/$O$17,B6517=2020,H6517/$O$18,B6517=2021,H6517/$O$19,B6517=2022,H6517/$O$20),"")</f>
        <v>4.4348162615607655E-5</v>
      </c>
      <c r="K6517" s="3" cm="1">
        <f t="array" ref="K6517">IFERROR(_xlfn.IFS(B6517=2015,J6517*$P$4,B6517=2016,J6517*$P$5,B6517=2017,J6517*$P$6,B6517=2018,J6517*$P$7,B6517=2019,J6517*$P$8,B6517=2020,J6517*$P$9,B6517=2021,J6517*$P$10,B6517=2022,J6517*$P$11),"")</f>
        <v>94929.605525338455</v>
      </c>
      <c r="L6517" s="3">
        <f t="shared" si="102"/>
        <v>181607.54552533844</v>
      </c>
    </row>
    <row r="6518" spans="1:12">
      <c r="A6518">
        <v>4811520</v>
      </c>
      <c r="B6518">
        <v>2022</v>
      </c>
      <c r="D6518" t="s">
        <v>708</v>
      </c>
      <c r="E6518" t="s">
        <v>709</v>
      </c>
      <c r="F6518" t="s">
        <v>4101</v>
      </c>
      <c r="G6518" t="s">
        <v>710</v>
      </c>
      <c r="H6518" s="5">
        <v>98367.21</v>
      </c>
      <c r="I6518">
        <f>IFERROR(VLOOKUP(G6518,'NCES Match'!$A$2:$B$1307,2,FALSE),"")</f>
        <v>4811520</v>
      </c>
      <c r="J6518" cm="1">
        <f t="array" ref="J6518">IFERROR(_xlfn.IFS(B6518=2015,H6518/$O$13,B6518=2016,H6518/$O$14,B6518=2017,H6518/$O$15,B6518=2018,H6518/$O$16,B6518=2019,H6518/$O$17,B6518=2020,H6518/$O$18,B6518=2021,H6518/$O$19,B6518=2022,H6518/$O$20),"")</f>
        <v>4.3205892870185106E-5</v>
      </c>
      <c r="K6518" s="3" cm="1">
        <f t="array" ref="K6518">IFERROR(_xlfn.IFS(B6518=2015,J6518*$P$4,B6518=2016,J6518*$P$5,B6518=2017,J6518*$P$6,B6518=2018,J6518*$P$7,B6518=2019,J6518*$P$8,B6518=2020,J6518*$P$9,B6518=2021,J6518*$P$10,B6518=2022,J6518*$P$11),"")</f>
        <v>93043.156055000189</v>
      </c>
      <c r="L6518" s="3">
        <f t="shared" si="102"/>
        <v>191410.3660550002</v>
      </c>
    </row>
    <row r="6519" spans="1:12">
      <c r="A6519">
        <v>4811520</v>
      </c>
      <c r="B6519">
        <v>2023</v>
      </c>
      <c r="D6519" t="s">
        <v>708</v>
      </c>
      <c r="E6519" t="s">
        <v>709</v>
      </c>
      <c r="F6519" t="s">
        <v>4101</v>
      </c>
      <c r="G6519" t="s">
        <v>710</v>
      </c>
      <c r="H6519" s="5">
        <v>120158.53</v>
      </c>
      <c r="I6519">
        <f>IFERROR(VLOOKUP(G6519,'NCES Match'!$A$2:$B$1307,2,FALSE),"")</f>
        <v>4811520</v>
      </c>
      <c r="J6519" t="str" cm="1">
        <f t="array" ref="J6519">IFERROR(_xlfn.IFS(B6519=2015,H6519/$O$13,B6519=2016,H6519/$O$14,B6519=2017,H6519/$O$15,B6519=2018,H6519/$O$16,B6519=2019,H6519/$O$17,B6519=2020,H6519/$O$18,B6519=2021,H6519/$O$19,B6519=2022,H6519/$O$20),"")</f>
        <v/>
      </c>
      <c r="K6519" s="3" t="str" cm="1">
        <f t="array" ref="K6519">IFERROR(_xlfn.IFS(B6519=2015,J6519*$P$4,B6519=2016,J6519*$P$5,B6519=2017,J6519*$P$6,B6519=2018,J6519*$P$7,B6519=2019,J6519*$P$8,B6519=2020,J6519*$P$9,B6519=2021,J6519*$P$10,B6519=2022,J6519*$P$11),"")</f>
        <v/>
      </c>
      <c r="L6519" s="3">
        <f t="shared" si="102"/>
        <v>120158.53</v>
      </c>
    </row>
    <row r="6520" spans="1:12">
      <c r="A6520">
        <v>4812090</v>
      </c>
      <c r="B6520">
        <v>2015</v>
      </c>
      <c r="C6520" t="s">
        <v>381</v>
      </c>
      <c r="D6520" t="s">
        <v>750</v>
      </c>
      <c r="E6520" t="s">
        <v>751</v>
      </c>
      <c r="G6520" t="s">
        <v>752</v>
      </c>
      <c r="H6520" s="5">
        <v>264464.78999999998</v>
      </c>
      <c r="I6520">
        <f>IFERROR(VLOOKUP(G6520,'NCES Match'!$A$2:$B$1307,2,FALSE),"")</f>
        <v>4812090</v>
      </c>
      <c r="J6520" cm="1">
        <f t="array" ref="J6520">IFERROR(_xlfn.IFS(B6520=2015,H6520/$O$13,B6520=2016,H6520/$O$14,B6520=2017,H6520/$O$15,B6520=2018,H6520/$O$16,B6520=2019,H6520/$O$17,B6520=2020,H6520/$O$18,B6520=2021,H6520/$O$19,B6520=2022,H6520/$O$20),"")</f>
        <v>2.0718271005767605E-4</v>
      </c>
      <c r="K6520" s="3" cm="1">
        <f t="array" ref="K6520">IFERROR(_xlfn.IFS(B6520=2015,J6520*$P$4,B6520=2016,J6520*$P$5,B6520=2017,J6520*$P$6,B6520=2018,J6520*$P$7,B6520=2019,J6520*$P$8,B6520=2020,J6520*$P$9,B6520=2021,J6520*$P$10,B6520=2022,J6520*$P$11),"")</f>
        <v>329727.75844795333</v>
      </c>
      <c r="L6520" s="3">
        <f t="shared" si="102"/>
        <v>594192.5484479533</v>
      </c>
    </row>
    <row r="6521" spans="1:12">
      <c r="A6521">
        <v>4812090</v>
      </c>
      <c r="B6521">
        <v>2016</v>
      </c>
      <c r="C6521" t="s">
        <v>4102</v>
      </c>
      <c r="D6521" t="s">
        <v>750</v>
      </c>
      <c r="E6521" t="s">
        <v>751</v>
      </c>
      <c r="F6521" t="s">
        <v>4101</v>
      </c>
      <c r="G6521" t="s">
        <v>752</v>
      </c>
      <c r="H6521" s="5">
        <v>261482</v>
      </c>
      <c r="I6521">
        <f>IFERROR(VLOOKUP(G6521,'NCES Match'!$A$2:$B$1307,2,FALSE),"")</f>
        <v>4812090</v>
      </c>
      <c r="J6521" cm="1">
        <f t="array" ref="J6521">IFERROR(_xlfn.IFS(B6521=2015,H6521/$O$13,B6521=2016,H6521/$O$14,B6521=2017,H6521/$O$15,B6521=2018,H6521/$O$16,B6521=2019,H6521/$O$17,B6521=2020,H6521/$O$18,B6521=2021,H6521/$O$19,B6521=2022,H6521/$O$20),"")</f>
        <v>1.8718631105781345E-4</v>
      </c>
      <c r="K6521" s="3" cm="1">
        <f t="array" ref="K6521">IFERROR(_xlfn.IFS(B6521=2015,J6521*$P$4,B6521=2016,J6521*$P$5,B6521=2017,J6521*$P$6,B6521=2018,J6521*$P$7,B6521=2019,J6521*$P$8,B6521=2020,J6521*$P$9,B6521=2021,J6521*$P$10,B6521=2022,J6521*$P$11),"")</f>
        <v>313655.23200632015</v>
      </c>
      <c r="L6521" s="3">
        <f t="shared" si="102"/>
        <v>575137.23200632015</v>
      </c>
    </row>
    <row r="6522" spans="1:12">
      <c r="A6522">
        <v>4812090</v>
      </c>
      <c r="B6522">
        <v>2017</v>
      </c>
      <c r="D6522" t="s">
        <v>750</v>
      </c>
      <c r="E6522" t="s">
        <v>751</v>
      </c>
      <c r="F6522" t="s">
        <v>4101</v>
      </c>
      <c r="G6522" t="s">
        <v>752</v>
      </c>
      <c r="H6522" s="5">
        <v>285586</v>
      </c>
      <c r="I6522">
        <f>IFERROR(VLOOKUP(G6522,'NCES Match'!$A$2:$B$1307,2,FALSE),"")</f>
        <v>4812090</v>
      </c>
      <c r="J6522" cm="1">
        <f t="array" ref="J6522">IFERROR(_xlfn.IFS(B6522=2015,H6522/$O$13,B6522=2016,H6522/$O$14,B6522=2017,H6522/$O$15,B6522=2018,H6522/$O$16,B6522=2019,H6522/$O$17,B6522=2020,H6522/$O$18,B6522=2021,H6522/$O$19,B6522=2022,H6522/$O$20),"")</f>
        <v>1.9689405960364705E-4</v>
      </c>
      <c r="K6522" s="3" cm="1">
        <f t="array" ref="K6522">IFERROR(_xlfn.IFS(B6522=2015,J6522*$P$4,B6522=2016,J6522*$P$5,B6522=2017,J6522*$P$6,B6522=2018,J6522*$P$7,B6522=2019,J6522*$P$8,B6522=2020,J6522*$P$9,B6522=2021,J6522*$P$10,B6522=2022,J6522*$P$11),"")</f>
        <v>334374.90788663179</v>
      </c>
      <c r="L6522" s="3">
        <f t="shared" si="102"/>
        <v>619960.90788663179</v>
      </c>
    </row>
    <row r="6523" spans="1:12">
      <c r="A6523">
        <v>4812090</v>
      </c>
      <c r="B6523">
        <v>2018</v>
      </c>
      <c r="D6523" t="s">
        <v>750</v>
      </c>
      <c r="E6523" t="s">
        <v>751</v>
      </c>
      <c r="F6523" t="s">
        <v>4101</v>
      </c>
      <c r="G6523" t="s">
        <v>752</v>
      </c>
      <c r="H6523" s="5">
        <v>289984</v>
      </c>
      <c r="I6523">
        <f>IFERROR(VLOOKUP(G6523,'NCES Match'!$A$2:$B$1307,2,FALSE),"")</f>
        <v>4812090</v>
      </c>
      <c r="J6523" cm="1">
        <f t="array" ref="J6523">IFERROR(_xlfn.IFS(B6523=2015,H6523/$O$13,B6523=2016,H6523/$O$14,B6523=2017,H6523/$O$15,B6523=2018,H6523/$O$16,B6523=2019,H6523/$O$17,B6523=2020,H6523/$O$18,B6523=2021,H6523/$O$19,B6523=2022,H6523/$O$20),"")</f>
        <v>1.8923162119250934E-4</v>
      </c>
      <c r="K6523" s="3" cm="1">
        <f t="array" ref="K6523">IFERROR(_xlfn.IFS(B6523=2015,J6523*$P$4,B6523=2016,J6523*$P$5,B6523=2017,J6523*$P$6,B6523=2018,J6523*$P$7,B6523=2019,J6523*$P$8,B6523=2020,J6523*$P$9,B6523=2021,J6523*$P$10,B6523=2022,J6523*$P$11),"")</f>
        <v>324882.93285076908</v>
      </c>
      <c r="L6523" s="3">
        <f t="shared" si="102"/>
        <v>614866.93285076902</v>
      </c>
    </row>
    <row r="6524" spans="1:12">
      <c r="A6524">
        <v>4812090</v>
      </c>
      <c r="B6524">
        <v>2019</v>
      </c>
      <c r="D6524" t="s">
        <v>750</v>
      </c>
      <c r="E6524" t="s">
        <v>751</v>
      </c>
      <c r="F6524" t="s">
        <v>4101</v>
      </c>
      <c r="G6524" t="s">
        <v>752</v>
      </c>
      <c r="H6524" s="5">
        <v>325279</v>
      </c>
      <c r="I6524">
        <f>IFERROR(VLOOKUP(G6524,'NCES Match'!$A$2:$B$1307,2,FALSE),"")</f>
        <v>4812090</v>
      </c>
      <c r="J6524" cm="1">
        <f t="array" ref="J6524">IFERROR(_xlfn.IFS(B6524=2015,H6524/$O$13,B6524=2016,H6524/$O$14,B6524=2017,H6524/$O$15,B6524=2018,H6524/$O$16,B6524=2019,H6524/$O$17,B6524=2020,H6524/$O$18,B6524=2021,H6524/$O$19,B6524=2022,H6524/$O$20),"")</f>
        <v>2.0596016588724043E-4</v>
      </c>
      <c r="K6524" s="3" cm="1">
        <f t="array" ref="K6524">IFERROR(_xlfn.IFS(B6524=2015,J6524*$P$4,B6524=2016,J6524*$P$5,B6524=2017,J6524*$P$6,B6524=2018,J6524*$P$7,B6524=2019,J6524*$P$8,B6524=2020,J6524*$P$9,B6524=2021,J6524*$P$10,B6524=2022,J6524*$P$11),"")</f>
        <v>357943.52087498305</v>
      </c>
      <c r="L6524" s="3">
        <f t="shared" si="102"/>
        <v>683222.52087498305</v>
      </c>
    </row>
    <row r="6525" spans="1:12">
      <c r="A6525">
        <v>4812090</v>
      </c>
      <c r="B6525">
        <v>2020</v>
      </c>
      <c r="D6525" t="s">
        <v>750</v>
      </c>
      <c r="E6525" t="s">
        <v>751</v>
      </c>
      <c r="F6525" t="s">
        <v>4230</v>
      </c>
      <c r="G6525" t="s">
        <v>752</v>
      </c>
      <c r="H6525" s="5">
        <v>356736</v>
      </c>
      <c r="I6525">
        <f>IFERROR(VLOOKUP(G6525,'NCES Match'!$A$2:$B$1307,2,FALSE),"")</f>
        <v>4812090</v>
      </c>
      <c r="J6525" cm="1">
        <f t="array" ref="J6525">IFERROR(_xlfn.IFS(B6525=2015,H6525/$O$13,B6525=2016,H6525/$O$14,B6525=2017,H6525/$O$15,B6525=2018,H6525/$O$16,B6525=2019,H6525/$O$17,B6525=2020,H6525/$O$18,B6525=2021,H6525/$O$19,B6525=2022,H6525/$O$20),"")</f>
        <v>1.933179362907772E-4</v>
      </c>
      <c r="K6525" s="3" cm="1">
        <f t="array" ref="K6525">IFERROR(_xlfn.IFS(B6525=2015,J6525*$P$4,B6525=2016,J6525*$P$5,B6525=2017,J6525*$P$6,B6525=2018,J6525*$P$7,B6525=2019,J6525*$P$8,B6525=2020,J6525*$P$9,B6525=2021,J6525*$P$10,B6525=2022,J6525*$P$11),"")</f>
        <v>407514.75389094901</v>
      </c>
      <c r="L6525" s="3">
        <f t="shared" si="102"/>
        <v>764250.75389094907</v>
      </c>
    </row>
    <row r="6526" spans="1:12">
      <c r="A6526">
        <v>4812090</v>
      </c>
      <c r="B6526">
        <v>2021</v>
      </c>
      <c r="D6526" t="s">
        <v>750</v>
      </c>
      <c r="E6526" t="s">
        <v>751</v>
      </c>
      <c r="F6526" t="s">
        <v>4230</v>
      </c>
      <c r="G6526" t="s">
        <v>752</v>
      </c>
      <c r="H6526" s="5">
        <v>354516.89</v>
      </c>
      <c r="I6526">
        <f>IFERROR(VLOOKUP(G6526,'NCES Match'!$A$2:$B$1307,2,FALSE),"")</f>
        <v>4812090</v>
      </c>
      <c r="J6526" cm="1">
        <f t="array" ref="J6526">IFERROR(_xlfn.IFS(B6526=2015,H6526/$O$13,B6526=2016,H6526/$O$14,B6526=2017,H6526/$O$15,B6526=2018,H6526/$O$16,B6526=2019,H6526/$O$17,B6526=2020,H6526/$O$18,B6526=2021,H6526/$O$19,B6526=2022,H6526/$O$20),"")</f>
        <v>1.8138609071350207E-4</v>
      </c>
      <c r="K6526" s="3" cm="1">
        <f t="array" ref="K6526">IFERROR(_xlfn.IFS(B6526=2015,J6526*$P$4,B6526=2016,J6526*$P$5,B6526=2017,J6526*$P$6,B6526=2018,J6526*$P$7,B6526=2019,J6526*$P$8,B6526=2020,J6526*$P$9,B6526=2021,J6526*$P$10,B6526=2022,J6526*$P$11),"")</f>
        <v>388266.59378118359</v>
      </c>
      <c r="L6526" s="3">
        <f t="shared" si="102"/>
        <v>742783.4837811836</v>
      </c>
    </row>
    <row r="6527" spans="1:12">
      <c r="A6527">
        <v>4812090</v>
      </c>
      <c r="B6527">
        <v>2022</v>
      </c>
      <c r="D6527" t="s">
        <v>750</v>
      </c>
      <c r="E6527" t="s">
        <v>751</v>
      </c>
      <c r="F6527" t="s">
        <v>4101</v>
      </c>
      <c r="G6527" t="s">
        <v>752</v>
      </c>
      <c r="H6527" s="5">
        <v>381982.3</v>
      </c>
      <c r="I6527">
        <f>IFERROR(VLOOKUP(G6527,'NCES Match'!$A$2:$B$1307,2,FALSE),"")</f>
        <v>4812090</v>
      </c>
      <c r="J6527" cm="1">
        <f t="array" ref="J6527">IFERROR(_xlfn.IFS(B6527=2015,H6527/$O$13,B6527=2016,H6527/$O$14,B6527=2017,H6527/$O$15,B6527=2018,H6527/$O$16,B6527=2019,H6527/$O$17,B6527=2020,H6527/$O$18,B6527=2021,H6527/$O$19,B6527=2022,H6527/$O$20),"")</f>
        <v>1.6777833113399177E-4</v>
      </c>
      <c r="K6527" s="3" cm="1">
        <f t="array" ref="K6527">IFERROR(_xlfn.IFS(B6527=2015,J6527*$P$4,B6527=2016,J6527*$P$5,B6527=2017,J6527*$P$6,B6527=2018,J6527*$P$7,B6527=2019,J6527*$P$8,B6527=2020,J6527*$P$9,B6527=2021,J6527*$P$10,B6527=2022,J6527*$P$11),"")</f>
        <v>361307.78487209202</v>
      </c>
      <c r="L6527" s="3">
        <f t="shared" si="102"/>
        <v>743290.084872092</v>
      </c>
    </row>
    <row r="6528" spans="1:12">
      <c r="A6528">
        <v>4812090</v>
      </c>
      <c r="B6528">
        <v>2023</v>
      </c>
      <c r="D6528" t="s">
        <v>750</v>
      </c>
      <c r="E6528" t="s">
        <v>751</v>
      </c>
      <c r="F6528" t="s">
        <v>4101</v>
      </c>
      <c r="G6528" t="s">
        <v>752</v>
      </c>
      <c r="H6528" s="5">
        <v>419812.57</v>
      </c>
      <c r="I6528">
        <f>IFERROR(VLOOKUP(G6528,'NCES Match'!$A$2:$B$1307,2,FALSE),"")</f>
        <v>4812090</v>
      </c>
      <c r="J6528" t="str" cm="1">
        <f t="array" ref="J6528">IFERROR(_xlfn.IFS(B6528=2015,H6528/$O$13,B6528=2016,H6528/$O$14,B6528=2017,H6528/$O$15,B6528=2018,H6528/$O$16,B6528=2019,H6528/$O$17,B6528=2020,H6528/$O$18,B6528=2021,H6528/$O$19,B6528=2022,H6528/$O$20),"")</f>
        <v/>
      </c>
      <c r="K6528" s="3" t="str" cm="1">
        <f t="array" ref="K6528">IFERROR(_xlfn.IFS(B6528=2015,J6528*$P$4,B6528=2016,J6528*$P$5,B6528=2017,J6528*$P$6,B6528=2018,J6528*$P$7,B6528=2019,J6528*$P$8,B6528=2020,J6528*$P$9,B6528=2021,J6528*$P$10,B6528=2022,J6528*$P$11),"")</f>
        <v/>
      </c>
      <c r="L6528" s="3">
        <f t="shared" si="102"/>
        <v>419812.57</v>
      </c>
    </row>
    <row r="6529" spans="1:12">
      <c r="A6529">
        <v>4824630</v>
      </c>
      <c r="B6529">
        <v>2015</v>
      </c>
      <c r="C6529" t="s">
        <v>381</v>
      </c>
      <c r="D6529" t="s">
        <v>1773</v>
      </c>
      <c r="E6529" t="s">
        <v>1774</v>
      </c>
      <c r="G6529" t="s">
        <v>1775</v>
      </c>
      <c r="H6529" s="5">
        <v>416143.93</v>
      </c>
      <c r="I6529">
        <f>IFERROR(VLOOKUP(G6529,'NCES Match'!$A$2:$B$1307,2,FALSE),"")</f>
        <v>4824630</v>
      </c>
      <c r="J6529" cm="1">
        <f t="array" ref="J6529">IFERROR(_xlfn.IFS(B6529=2015,H6529/$O$13,B6529=2016,H6529/$O$14,B6529=2017,H6529/$O$15,B6529=2018,H6529/$O$16,B6529=2019,H6529/$O$17,B6529=2020,H6529/$O$18,B6529=2021,H6529/$O$19,B6529=2022,H6529/$O$20),"")</f>
        <v>3.2600871817927763E-4</v>
      </c>
      <c r="K6529" s="3" cm="1">
        <f t="array" ref="K6529">IFERROR(_xlfn.IFS(B6529=2015,J6529*$P$4,B6529=2016,J6529*$P$5,B6529=2017,J6529*$P$6,B6529=2018,J6529*$P$7,B6529=2019,J6529*$P$8,B6529=2020,J6529*$P$9,B6529=2021,J6529*$P$10,B6529=2022,J6529*$P$11),"")</f>
        <v>518837.32889592601</v>
      </c>
      <c r="L6529" s="3">
        <f t="shared" si="102"/>
        <v>934981.25889592594</v>
      </c>
    </row>
    <row r="6530" spans="1:12">
      <c r="A6530">
        <v>4824630</v>
      </c>
      <c r="B6530">
        <v>2016</v>
      </c>
      <c r="C6530" t="s">
        <v>4102</v>
      </c>
      <c r="D6530" t="s">
        <v>1773</v>
      </c>
      <c r="E6530" t="s">
        <v>1774</v>
      </c>
      <c r="F6530" t="s">
        <v>4101</v>
      </c>
      <c r="G6530" t="s">
        <v>1775</v>
      </c>
      <c r="H6530" s="5">
        <v>435456</v>
      </c>
      <c r="I6530">
        <f>IFERROR(VLOOKUP(G6530,'NCES Match'!$A$2:$B$1307,2,FALSE),"")</f>
        <v>4824630</v>
      </c>
      <c r="J6530" cm="1">
        <f t="array" ref="J6530">IFERROR(_xlfn.IFS(B6530=2015,H6530/$O$13,B6530=2016,H6530/$O$14,B6530=2017,H6530/$O$15,B6530=2018,H6530/$O$16,B6530=2019,H6530/$O$17,B6530=2020,H6530/$O$18,B6530=2021,H6530/$O$19,B6530=2022,H6530/$O$20),"")</f>
        <v>3.1172854065668462E-4</v>
      </c>
      <c r="K6530" s="3" cm="1">
        <f t="array" ref="K6530">IFERROR(_xlfn.IFS(B6530=2015,J6530*$P$4,B6530=2016,J6530*$P$5,B6530=2017,J6530*$P$6,B6530=2018,J6530*$P$7,B6530=2019,J6530*$P$8,B6530=2020,J6530*$P$9,B6530=2021,J6530*$P$10,B6530=2022,J6530*$P$11),"")</f>
        <v>522342.08361777919</v>
      </c>
      <c r="L6530" s="3">
        <f t="shared" si="102"/>
        <v>957798.08361777919</v>
      </c>
    </row>
    <row r="6531" spans="1:12">
      <c r="A6531">
        <v>4824630</v>
      </c>
      <c r="B6531">
        <v>2017</v>
      </c>
      <c r="D6531" t="s">
        <v>1773</v>
      </c>
      <c r="E6531" t="s">
        <v>1774</v>
      </c>
      <c r="F6531" t="s">
        <v>4101</v>
      </c>
      <c r="G6531" t="s">
        <v>1775</v>
      </c>
      <c r="H6531" s="5">
        <v>464567</v>
      </c>
      <c r="I6531">
        <f>IFERROR(VLOOKUP(G6531,'NCES Match'!$A$2:$B$1307,2,FALSE),"")</f>
        <v>4824630</v>
      </c>
      <c r="J6531" cm="1">
        <f t="array" ref="J6531">IFERROR(_xlfn.IFS(B6531=2015,H6531/$O$13,B6531=2016,H6531/$O$14,B6531=2017,H6531/$O$15,B6531=2018,H6531/$O$16,B6531=2019,H6531/$O$17,B6531=2020,H6531/$O$18,B6531=2021,H6531/$O$19,B6531=2022,H6531/$O$20),"")</f>
        <v>3.2029049949187813E-4</v>
      </c>
      <c r="K6531" s="3" cm="1">
        <f t="array" ref="K6531">IFERROR(_xlfn.IFS(B6531=2015,J6531*$P$4,B6531=2016,J6531*$P$5,B6531=2017,J6531*$P$6,B6531=2018,J6531*$P$7,B6531=2019,J6531*$P$8,B6531=2020,J6531*$P$9,B6531=2021,J6531*$P$10,B6531=2022,J6531*$P$11),"")</f>
        <v>543932.64316937409</v>
      </c>
      <c r="L6531" s="3">
        <f t="shared" ref="L6531:L6594" si="103">SUM(H6531,K6531)</f>
        <v>1008499.6431693741</v>
      </c>
    </row>
    <row r="6532" spans="1:12">
      <c r="A6532">
        <v>4824630</v>
      </c>
      <c r="B6532">
        <v>2018</v>
      </c>
      <c r="D6532" t="s">
        <v>1773</v>
      </c>
      <c r="E6532" t="s">
        <v>1774</v>
      </c>
      <c r="F6532" t="s">
        <v>4101</v>
      </c>
      <c r="G6532" t="s">
        <v>1775</v>
      </c>
      <c r="H6532" s="5">
        <v>462245</v>
      </c>
      <c r="I6532">
        <f>IFERROR(VLOOKUP(G6532,'NCES Match'!$A$2:$B$1307,2,FALSE),"")</f>
        <v>4824630</v>
      </c>
      <c r="J6532" cm="1">
        <f t="array" ref="J6532">IFERROR(_xlfn.IFS(B6532=2015,H6532/$O$13,B6532=2016,H6532/$O$14,B6532=2017,H6532/$O$15,B6532=2018,H6532/$O$16,B6532=2019,H6532/$O$17,B6532=2020,H6532/$O$18,B6532=2021,H6532/$O$19,B6532=2022,H6532/$O$20),"")</f>
        <v>3.0164205865886213E-4</v>
      </c>
      <c r="K6532" s="3" cm="1">
        <f t="array" ref="K6532">IFERROR(_xlfn.IFS(B6532=2015,J6532*$P$4,B6532=2016,J6532*$P$5,B6532=2017,J6532*$P$6,B6532=2018,J6532*$P$7,B6532=2019,J6532*$P$8,B6532=2020,J6532*$P$9,B6532=2021,J6532*$P$10,B6532=2022,J6532*$P$11),"")</f>
        <v>517875.16309728724</v>
      </c>
      <c r="L6532" s="3">
        <f t="shared" si="103"/>
        <v>980120.1630972873</v>
      </c>
    </row>
    <row r="6533" spans="1:12">
      <c r="A6533">
        <v>4824630</v>
      </c>
      <c r="B6533">
        <v>2019</v>
      </c>
      <c r="D6533" t="s">
        <v>1773</v>
      </c>
      <c r="E6533" t="s">
        <v>1774</v>
      </c>
      <c r="F6533" t="s">
        <v>4101</v>
      </c>
      <c r="G6533" t="s">
        <v>1775</v>
      </c>
      <c r="H6533" s="5">
        <v>475007</v>
      </c>
      <c r="I6533">
        <f>IFERROR(VLOOKUP(G6533,'NCES Match'!$A$2:$B$1307,2,FALSE),"")</f>
        <v>4824630</v>
      </c>
      <c r="J6533" cm="1">
        <f t="array" ref="J6533">IFERROR(_xlfn.IFS(B6533=2015,H6533/$O$13,B6533=2016,H6533/$O$14,B6533=2017,H6533/$O$15,B6533=2018,H6533/$O$16,B6533=2019,H6533/$O$17,B6533=2020,H6533/$O$18,B6533=2021,H6533/$O$19,B6533=2022,H6533/$O$20),"")</f>
        <v>3.007649449168265E-4</v>
      </c>
      <c r="K6533" s="3" cm="1">
        <f t="array" ref="K6533">IFERROR(_xlfn.IFS(B6533=2015,J6533*$P$4,B6533=2016,J6533*$P$5,B6533=2017,J6533*$P$6,B6533=2018,J6533*$P$7,B6533=2019,J6533*$P$8,B6533=2020,J6533*$P$9,B6533=2021,J6533*$P$10,B6533=2022,J6533*$P$11),"")</f>
        <v>522707.20833580731</v>
      </c>
      <c r="L6533" s="3">
        <f t="shared" si="103"/>
        <v>997714.20833580731</v>
      </c>
    </row>
    <row r="6534" spans="1:12">
      <c r="A6534">
        <v>4824630</v>
      </c>
      <c r="B6534">
        <v>2020</v>
      </c>
      <c r="D6534" t="s">
        <v>1773</v>
      </c>
      <c r="E6534" t="s">
        <v>1774</v>
      </c>
      <c r="F6534" t="s">
        <v>4230</v>
      </c>
      <c r="G6534" t="s">
        <v>1775</v>
      </c>
      <c r="H6534" s="5">
        <v>566337</v>
      </c>
      <c r="I6534">
        <f>IFERROR(VLOOKUP(G6534,'NCES Match'!$A$2:$B$1307,2,FALSE),"")</f>
        <v>4824630</v>
      </c>
      <c r="J6534" cm="1">
        <f t="array" ref="J6534">IFERROR(_xlfn.IFS(B6534=2015,H6534/$O$13,B6534=2016,H6534/$O$14,B6534=2017,H6534/$O$15,B6534=2018,H6534/$O$16,B6534=2019,H6534/$O$17,B6534=2020,H6534/$O$18,B6534=2021,H6534/$O$19,B6534=2022,H6534/$O$20),"")</f>
        <v>3.0690230334227519E-4</v>
      </c>
      <c r="K6534" s="3" cm="1">
        <f t="array" ref="K6534">IFERROR(_xlfn.IFS(B6534=2015,J6534*$P$4,B6534=2016,J6534*$P$5,B6534=2017,J6534*$P$6,B6534=2018,J6534*$P$7,B6534=2019,J6534*$P$8,B6534=2020,J6534*$P$9,B6534=2021,J6534*$P$10,B6534=2022,J6534*$P$11),"")</f>
        <v>646950.91937550006</v>
      </c>
      <c r="L6534" s="3">
        <f t="shared" si="103"/>
        <v>1213287.9193755002</v>
      </c>
    </row>
    <row r="6535" spans="1:12">
      <c r="A6535">
        <v>4824630</v>
      </c>
      <c r="B6535">
        <v>2021</v>
      </c>
      <c r="D6535" t="s">
        <v>1773</v>
      </c>
      <c r="E6535" t="s">
        <v>1774</v>
      </c>
      <c r="F6535" t="s">
        <v>4230</v>
      </c>
      <c r="G6535" t="s">
        <v>1775</v>
      </c>
      <c r="H6535" s="5">
        <v>551454.11</v>
      </c>
      <c r="I6535">
        <f>IFERROR(VLOOKUP(G6535,'NCES Match'!$A$2:$B$1307,2,FALSE),"")</f>
        <v>4824630</v>
      </c>
      <c r="J6535" cm="1">
        <f t="array" ref="J6535">IFERROR(_xlfn.IFS(B6535=2015,H6535/$O$13,B6535=2016,H6535/$O$14,B6535=2017,H6535/$O$15,B6535=2018,H6535/$O$16,B6535=2019,H6535/$O$17,B6535=2020,H6535/$O$18,B6535=2021,H6535/$O$19,B6535=2022,H6535/$O$20),"")</f>
        <v>2.8214764385638597E-4</v>
      </c>
      <c r="K6535" s="3" cm="1">
        <f t="array" ref="K6535">IFERROR(_xlfn.IFS(B6535=2015,J6535*$P$4,B6535=2016,J6535*$P$5,B6535=2017,J6535*$P$6,B6535=2018,J6535*$P$7,B6535=2019,J6535*$P$8,B6535=2020,J6535*$P$9,B6535=2021,J6535*$P$10,B6535=2022,J6535*$P$11),"")</f>
        <v>603952.06816897821</v>
      </c>
      <c r="L6535" s="3">
        <f t="shared" si="103"/>
        <v>1155406.1781689781</v>
      </c>
    </row>
    <row r="6536" spans="1:12">
      <c r="A6536">
        <v>4824630</v>
      </c>
      <c r="B6536">
        <v>2022</v>
      </c>
      <c r="D6536" t="s">
        <v>1773</v>
      </c>
      <c r="E6536" t="s">
        <v>1774</v>
      </c>
      <c r="F6536" t="s">
        <v>4101</v>
      </c>
      <c r="G6536" t="s">
        <v>1775</v>
      </c>
      <c r="H6536" s="5">
        <v>669763.11</v>
      </c>
      <c r="I6536">
        <f>IFERROR(VLOOKUP(G6536,'NCES Match'!$A$2:$B$1307,2,FALSE),"")</f>
        <v>4824630</v>
      </c>
      <c r="J6536" cm="1">
        <f t="array" ref="J6536">IFERROR(_xlfn.IFS(B6536=2015,H6536/$O$13,B6536=2016,H6536/$O$14,B6536=2017,H6536/$O$15,B6536=2018,H6536/$O$16,B6536=2019,H6536/$O$17,B6536=2020,H6536/$O$18,B6536=2021,H6536/$O$19,B6536=2022,H6536/$O$20),"")</f>
        <v>2.9418048127076088E-4</v>
      </c>
      <c r="K6536" s="3" cm="1">
        <f t="array" ref="K6536">IFERROR(_xlfn.IFS(B6536=2015,J6536*$P$4,B6536=2016,J6536*$P$5,B6536=2017,J6536*$P$6,B6536=2018,J6536*$P$7,B6536=2019,J6536*$P$8,B6536=2020,J6536*$P$9,B6536=2021,J6536*$P$10,B6536=2022,J6536*$P$11),"")</f>
        <v>633512.66711348481</v>
      </c>
      <c r="L6536" s="3">
        <f t="shared" si="103"/>
        <v>1303275.7771134847</v>
      </c>
    </row>
    <row r="6537" spans="1:12">
      <c r="A6537">
        <v>4824630</v>
      </c>
      <c r="B6537">
        <v>2023</v>
      </c>
      <c r="D6537" t="s">
        <v>1773</v>
      </c>
      <c r="E6537" t="s">
        <v>1774</v>
      </c>
      <c r="F6537" t="s">
        <v>4101</v>
      </c>
      <c r="G6537" t="s">
        <v>1775</v>
      </c>
      <c r="H6537" s="5">
        <v>823617.82</v>
      </c>
      <c r="I6537">
        <f>IFERROR(VLOOKUP(G6537,'NCES Match'!$A$2:$B$1307,2,FALSE),"")</f>
        <v>4824630</v>
      </c>
      <c r="J6537" t="str" cm="1">
        <f t="array" ref="J6537">IFERROR(_xlfn.IFS(B6537=2015,H6537/$O$13,B6537=2016,H6537/$O$14,B6537=2017,H6537/$O$15,B6537=2018,H6537/$O$16,B6537=2019,H6537/$O$17,B6537=2020,H6537/$O$18,B6537=2021,H6537/$O$19,B6537=2022,H6537/$O$20),"")</f>
        <v/>
      </c>
      <c r="K6537" s="3" t="str" cm="1">
        <f t="array" ref="K6537">IFERROR(_xlfn.IFS(B6537=2015,J6537*$P$4,B6537=2016,J6537*$P$5,B6537=2017,J6537*$P$6,B6537=2018,J6537*$P$7,B6537=2019,J6537*$P$8,B6537=2020,J6537*$P$9,B6537=2021,J6537*$P$10,B6537=2022,J6537*$P$11),"")</f>
        <v/>
      </c>
      <c r="L6537" s="3">
        <f t="shared" si="103"/>
        <v>823617.82</v>
      </c>
    </row>
    <row r="6538" spans="1:12">
      <c r="A6538">
        <v>4825710</v>
      </c>
      <c r="B6538">
        <v>2015</v>
      </c>
      <c r="C6538" t="s">
        <v>381</v>
      </c>
      <c r="D6538" t="s">
        <v>1863</v>
      </c>
      <c r="E6538" t="s">
        <v>1864</v>
      </c>
      <c r="G6538" t="s">
        <v>1865</v>
      </c>
      <c r="H6538" s="5">
        <v>173938.26</v>
      </c>
      <c r="I6538">
        <f>IFERROR(VLOOKUP(G6538,'NCES Match'!$A$2:$B$1307,2,FALSE),"")</f>
        <v>4825710</v>
      </c>
      <c r="J6538" cm="1">
        <f t="array" ref="J6538">IFERROR(_xlfn.IFS(B6538=2015,H6538/$O$13,B6538=2016,H6538/$O$14,B6538=2017,H6538/$O$15,B6538=2018,H6538/$O$16,B6538=2019,H6538/$O$17,B6538=2020,H6538/$O$18,B6538=2021,H6538/$O$19,B6538=2022,H6538/$O$20),"")</f>
        <v>1.362638863552183E-4</v>
      </c>
      <c r="K6538" s="3" cm="1">
        <f t="array" ref="K6538">IFERROR(_xlfn.IFS(B6538=2015,J6538*$P$4,B6538=2016,J6538*$P$5,B6538=2017,J6538*$P$6,B6538=2018,J6538*$P$7,B6538=2019,J6538*$P$8,B6538=2020,J6538*$P$9,B6538=2021,J6538*$P$10,B6538=2022,J6538*$P$11),"")</f>
        <v>216861.65700219414</v>
      </c>
      <c r="L6538" s="3">
        <f t="shared" si="103"/>
        <v>390799.91700219415</v>
      </c>
    </row>
    <row r="6539" spans="1:12">
      <c r="A6539">
        <v>4825710</v>
      </c>
      <c r="B6539">
        <v>2016</v>
      </c>
      <c r="C6539" t="s">
        <v>4102</v>
      </c>
      <c r="D6539" t="s">
        <v>1863</v>
      </c>
      <c r="E6539" t="s">
        <v>1864</v>
      </c>
      <c r="F6539" t="s">
        <v>4101</v>
      </c>
      <c r="G6539" t="s">
        <v>1865</v>
      </c>
      <c r="H6539" s="5">
        <v>167702</v>
      </c>
      <c r="I6539">
        <f>IFERROR(VLOOKUP(G6539,'NCES Match'!$A$2:$B$1307,2,FALSE),"")</f>
        <v>4825710</v>
      </c>
      <c r="J6539" cm="1">
        <f t="array" ref="J6539">IFERROR(_xlfn.IFS(B6539=2015,H6539/$O$13,B6539=2016,H6539/$O$14,B6539=2017,H6539/$O$15,B6539=2018,H6539/$O$16,B6539=2019,H6539/$O$17,B6539=2020,H6539/$O$18,B6539=2021,H6539/$O$19,B6539=2022,H6539/$O$20),"")</f>
        <v>1.2005231234661442E-4</v>
      </c>
      <c r="K6539" s="3" cm="1">
        <f t="array" ref="K6539">IFERROR(_xlfn.IFS(B6539=2015,J6539*$P$4,B6539=2016,J6539*$P$5,B6539=2017,J6539*$P$6,B6539=2018,J6539*$P$7,B6539=2019,J6539*$P$8,B6539=2020,J6539*$P$9,B6539=2021,J6539*$P$10,B6539=2022,J6539*$P$11),"")</f>
        <v>201163.40596264333</v>
      </c>
      <c r="L6539" s="3">
        <f t="shared" si="103"/>
        <v>368865.40596264333</v>
      </c>
    </row>
    <row r="6540" spans="1:12">
      <c r="A6540">
        <v>4825710</v>
      </c>
      <c r="B6540">
        <v>2017</v>
      </c>
      <c r="D6540" t="s">
        <v>1863</v>
      </c>
      <c r="E6540" t="s">
        <v>1864</v>
      </c>
      <c r="F6540" t="s">
        <v>4101</v>
      </c>
      <c r="G6540" t="s">
        <v>1865</v>
      </c>
      <c r="H6540" s="5">
        <v>200467</v>
      </c>
      <c r="I6540">
        <f>IFERROR(VLOOKUP(G6540,'NCES Match'!$A$2:$B$1307,2,FALSE),"")</f>
        <v>4825710</v>
      </c>
      <c r="J6540" cm="1">
        <f t="array" ref="J6540">IFERROR(_xlfn.IFS(B6540=2015,H6540/$O$13,B6540=2016,H6540/$O$14,B6540=2017,H6540/$O$15,B6540=2018,H6540/$O$16,B6540=2019,H6540/$O$17,B6540=2020,H6540/$O$18,B6540=2021,H6540/$O$19,B6540=2022,H6540/$O$20),"")</f>
        <v>1.3820972122780638E-4</v>
      </c>
      <c r="K6540" s="3" cm="1">
        <f t="array" ref="K6540">IFERROR(_xlfn.IFS(B6540=2015,J6540*$P$4,B6540=2016,J6540*$P$5,B6540=2017,J6540*$P$6,B6540=2018,J6540*$P$7,B6540=2019,J6540*$P$8,B6540=2020,J6540*$P$9,B6540=2021,J6540*$P$10,B6540=2022,J6540*$P$11),"")</f>
        <v>234714.35805434934</v>
      </c>
      <c r="L6540" s="3">
        <f t="shared" si="103"/>
        <v>435181.35805434932</v>
      </c>
    </row>
    <row r="6541" spans="1:12">
      <c r="A6541">
        <v>4825710</v>
      </c>
      <c r="B6541">
        <v>2018</v>
      </c>
      <c r="D6541" t="s">
        <v>1863</v>
      </c>
      <c r="E6541" t="s">
        <v>1864</v>
      </c>
      <c r="F6541" t="s">
        <v>4101</v>
      </c>
      <c r="G6541" t="s">
        <v>1865</v>
      </c>
      <c r="H6541" s="5">
        <v>214334</v>
      </c>
      <c r="I6541">
        <f>IFERROR(VLOOKUP(G6541,'NCES Match'!$A$2:$B$1307,2,FALSE),"")</f>
        <v>4825710</v>
      </c>
      <c r="J6541" cm="1">
        <f t="array" ref="J6541">IFERROR(_xlfn.IFS(B6541=2015,H6541/$O$13,B6541=2016,H6541/$O$14,B6541=2017,H6541/$O$15,B6541=2018,H6541/$O$16,B6541=2019,H6541/$O$17,B6541=2020,H6541/$O$18,B6541=2021,H6541/$O$19,B6541=2022,H6541/$O$20),"")</f>
        <v>1.3986554532896745E-4</v>
      </c>
      <c r="K6541" s="3" cm="1">
        <f t="array" ref="K6541">IFERROR(_xlfn.IFS(B6541=2015,J6541*$P$4,B6541=2016,J6541*$P$5,B6541=2017,J6541*$P$6,B6541=2018,J6541*$P$7,B6541=2019,J6541*$P$8,B6541=2020,J6541*$P$9,B6541=2021,J6541*$P$10,B6541=2022,J6541*$P$11),"")</f>
        <v>240128.62271586273</v>
      </c>
      <c r="L6541" s="3">
        <f t="shared" si="103"/>
        <v>454462.6227158627</v>
      </c>
    </row>
    <row r="6542" spans="1:12">
      <c r="A6542">
        <v>4825710</v>
      </c>
      <c r="B6542">
        <v>2019</v>
      </c>
      <c r="D6542" t="s">
        <v>1863</v>
      </c>
      <c r="E6542" t="s">
        <v>1864</v>
      </c>
      <c r="F6542" t="s">
        <v>4101</v>
      </c>
      <c r="G6542" t="s">
        <v>1865</v>
      </c>
      <c r="H6542" s="5">
        <v>234727</v>
      </c>
      <c r="I6542">
        <f>IFERROR(VLOOKUP(G6542,'NCES Match'!$A$2:$B$1307,2,FALSE),"")</f>
        <v>4825710</v>
      </c>
      <c r="J6542" cm="1">
        <f t="array" ref="J6542">IFERROR(_xlfn.IFS(B6542=2015,H6542/$O$13,B6542=2016,H6542/$O$14,B6542=2017,H6542/$O$15,B6542=2018,H6542/$O$16,B6542=2019,H6542/$O$17,B6542=2020,H6542/$O$18,B6542=2021,H6542/$O$19,B6542=2022,H6542/$O$20),"")</f>
        <v>1.4862444811443185E-4</v>
      </c>
      <c r="K6542" s="3" cm="1">
        <f t="array" ref="K6542">IFERROR(_xlfn.IFS(B6542=2015,J6542*$P$4,B6542=2016,J6542*$P$5,B6542=2017,J6542*$P$6,B6542=2018,J6542*$P$7,B6542=2019,J6542*$P$8,B6542=2020,J6542*$P$9,B6542=2021,J6542*$P$10,B6542=2022,J6542*$P$11),"")</f>
        <v>258298.28800636419</v>
      </c>
      <c r="L6542" s="3">
        <f t="shared" si="103"/>
        <v>493025.28800636419</v>
      </c>
    </row>
    <row r="6543" spans="1:12">
      <c r="A6543">
        <v>4825710</v>
      </c>
      <c r="B6543">
        <v>2020</v>
      </c>
      <c r="D6543" t="s">
        <v>1863</v>
      </c>
      <c r="E6543" t="s">
        <v>1864</v>
      </c>
      <c r="F6543" t="s">
        <v>4230</v>
      </c>
      <c r="G6543" t="s">
        <v>1865</v>
      </c>
      <c r="H6543" s="5">
        <v>253348</v>
      </c>
      <c r="I6543">
        <f>IFERROR(VLOOKUP(G6543,'NCES Match'!$A$2:$B$1307,2,FALSE),"")</f>
        <v>4825710</v>
      </c>
      <c r="J6543" cm="1">
        <f t="array" ref="J6543">IFERROR(_xlfn.IFS(B6543=2015,H6543/$O$13,B6543=2016,H6543/$O$14,B6543=2017,H6543/$O$15,B6543=2018,H6543/$O$16,B6543=2019,H6543/$O$17,B6543=2020,H6543/$O$18,B6543=2021,H6543/$O$19,B6543=2022,H6543/$O$20),"")</f>
        <v>1.3729119719735553E-4</v>
      </c>
      <c r="K6543" s="3" cm="1">
        <f t="array" ref="K6543">IFERROR(_xlfn.IFS(B6543=2015,J6543*$P$4,B6543=2016,J6543*$P$5,B6543=2017,J6543*$P$6,B6543=2018,J6543*$P$7,B6543=2019,J6543*$P$8,B6543=2020,J6543*$P$9,B6543=2021,J6543*$P$10,B6543=2022,J6543*$P$11),"")</f>
        <v>289410.23016674555</v>
      </c>
      <c r="L6543" s="3">
        <f t="shared" si="103"/>
        <v>542758.2301667456</v>
      </c>
    </row>
    <row r="6544" spans="1:12">
      <c r="A6544">
        <v>4825710</v>
      </c>
      <c r="B6544">
        <v>2021</v>
      </c>
      <c r="D6544" t="s">
        <v>1863</v>
      </c>
      <c r="E6544" t="s">
        <v>1864</v>
      </c>
      <c r="F6544" t="s">
        <v>4230</v>
      </c>
      <c r="G6544" t="s">
        <v>1865</v>
      </c>
      <c r="H6544" s="5">
        <v>258658.13</v>
      </c>
      <c r="I6544">
        <f>IFERROR(VLOOKUP(G6544,'NCES Match'!$A$2:$B$1307,2,FALSE),"")</f>
        <v>4825710</v>
      </c>
      <c r="J6544" cm="1">
        <f t="array" ref="J6544">IFERROR(_xlfn.IFS(B6544=2015,H6544/$O$13,B6544=2016,H6544/$O$14,B6544=2017,H6544/$O$15,B6544=2018,H6544/$O$16,B6544=2019,H6544/$O$17,B6544=2020,H6544/$O$18,B6544=2021,H6544/$O$19,B6544=2022,H6544/$O$20),"")</f>
        <v>1.3234062566656505E-4</v>
      </c>
      <c r="K6544" s="3" cm="1">
        <f t="array" ref="K6544">IFERROR(_xlfn.IFS(B6544=2015,J6544*$P$4,B6544=2016,J6544*$P$5,B6544=2017,J6544*$P$6,B6544=2018,J6544*$P$7,B6544=2019,J6544*$P$8,B6544=2020,J6544*$P$9,B6544=2021,J6544*$P$10,B6544=2022,J6544*$P$11),"")</f>
        <v>283282.16206824611</v>
      </c>
      <c r="L6544" s="3">
        <f t="shared" si="103"/>
        <v>541940.29206824605</v>
      </c>
    </row>
    <row r="6545" spans="1:12">
      <c r="A6545">
        <v>4825710</v>
      </c>
      <c r="B6545">
        <v>2022</v>
      </c>
      <c r="D6545" t="s">
        <v>1863</v>
      </c>
      <c r="E6545" t="s">
        <v>1864</v>
      </c>
      <c r="F6545" t="s">
        <v>4101</v>
      </c>
      <c r="G6545" t="s">
        <v>1865</v>
      </c>
      <c r="H6545" s="5">
        <v>380596.1</v>
      </c>
      <c r="I6545">
        <f>IFERROR(VLOOKUP(G6545,'NCES Match'!$A$2:$B$1307,2,FALSE),"")</f>
        <v>4825710</v>
      </c>
      <c r="J6545" cm="1">
        <f t="array" ref="J6545">IFERROR(_xlfn.IFS(B6545=2015,H6545/$O$13,B6545=2016,H6545/$O$14,B6545=2017,H6545/$O$15,B6545=2018,H6545/$O$16,B6545=2019,H6545/$O$17,B6545=2020,H6545/$O$18,B6545=2021,H6545/$O$19,B6545=2022,H6545/$O$20),"")</f>
        <v>1.6716946961706301E-4</v>
      </c>
      <c r="K6545" s="3" cm="1">
        <f t="array" ref="K6545">IFERROR(_xlfn.IFS(B6545=2015,J6545*$P$4,B6545=2016,J6545*$P$5,B6545=2017,J6545*$P$6,B6545=2018,J6545*$P$7,B6545=2019,J6545*$P$8,B6545=2020,J6545*$P$9,B6545=2021,J6545*$P$10,B6545=2022,J6545*$P$11),"")</f>
        <v>359996.61194237851</v>
      </c>
      <c r="L6545" s="3">
        <f t="shared" si="103"/>
        <v>740592.71194237843</v>
      </c>
    </row>
    <row r="6546" spans="1:12">
      <c r="A6546">
        <v>4825710</v>
      </c>
      <c r="B6546">
        <v>2023</v>
      </c>
      <c r="D6546" t="s">
        <v>1863</v>
      </c>
      <c r="E6546" t="s">
        <v>1864</v>
      </c>
      <c r="F6546" t="s">
        <v>4101</v>
      </c>
      <c r="G6546" t="s">
        <v>1865</v>
      </c>
      <c r="H6546" s="5">
        <v>335684.9</v>
      </c>
      <c r="I6546">
        <f>IFERROR(VLOOKUP(G6546,'NCES Match'!$A$2:$B$1307,2,FALSE),"")</f>
        <v>4825710</v>
      </c>
      <c r="J6546" t="str" cm="1">
        <f t="array" ref="J6546">IFERROR(_xlfn.IFS(B6546=2015,H6546/$O$13,B6546=2016,H6546/$O$14,B6546=2017,H6546/$O$15,B6546=2018,H6546/$O$16,B6546=2019,H6546/$O$17,B6546=2020,H6546/$O$18,B6546=2021,H6546/$O$19,B6546=2022,H6546/$O$20),"")</f>
        <v/>
      </c>
      <c r="K6546" s="3" t="str" cm="1">
        <f t="array" ref="K6546">IFERROR(_xlfn.IFS(B6546=2015,J6546*$P$4,B6546=2016,J6546*$P$5,B6546=2017,J6546*$P$6,B6546=2018,J6546*$P$7,B6546=2019,J6546*$P$8,B6546=2020,J6546*$P$9,B6546=2021,J6546*$P$10,B6546=2022,J6546*$P$11),"")</f>
        <v/>
      </c>
      <c r="L6546" s="3">
        <f t="shared" si="103"/>
        <v>335684.9</v>
      </c>
    </row>
    <row r="6547" spans="1:12">
      <c r="A6547">
        <v>4818750</v>
      </c>
      <c r="B6547">
        <v>2015</v>
      </c>
      <c r="C6547" t="s">
        <v>381</v>
      </c>
      <c r="D6547" t="s">
        <v>1277</v>
      </c>
      <c r="E6547" t="s">
        <v>1278</v>
      </c>
      <c r="G6547" t="s">
        <v>1279</v>
      </c>
      <c r="H6547" s="5">
        <v>75171.360000000001</v>
      </c>
      <c r="I6547">
        <f>IFERROR(VLOOKUP(G6547,'NCES Match'!$A$2:$B$1307,2,FALSE),"")</f>
        <v>4818750</v>
      </c>
      <c r="J6547" cm="1">
        <f t="array" ref="J6547">IFERROR(_xlfn.IFS(B6547=2015,H6547/$O$13,B6547=2016,H6547/$O$14,B6547=2017,H6547/$O$15,B6547=2018,H6547/$O$16,B6547=2019,H6547/$O$17,B6547=2020,H6547/$O$18,B6547=2021,H6547/$O$19,B6547=2022,H6547/$O$20),"")</f>
        <v>5.8889525836392771E-5</v>
      </c>
      <c r="K6547" s="3" cm="1">
        <f t="array" ref="K6547">IFERROR(_xlfn.IFS(B6547=2015,J6547*$P$4,B6547=2016,J6547*$P$5,B6547=2017,J6547*$P$6,B6547=2018,J6547*$P$7,B6547=2019,J6547*$P$8,B6547=2020,J6547*$P$9,B6547=2021,J6547*$P$10,B6547=2022,J6547*$P$11),"")</f>
        <v>93721.678535294413</v>
      </c>
      <c r="L6547" s="3">
        <f t="shared" si="103"/>
        <v>168893.03853529441</v>
      </c>
    </row>
    <row r="6548" spans="1:12">
      <c r="A6548">
        <v>4818750</v>
      </c>
      <c r="B6548">
        <v>2016</v>
      </c>
      <c r="C6548" t="s">
        <v>4102</v>
      </c>
      <c r="D6548" t="s">
        <v>1277</v>
      </c>
      <c r="E6548" t="s">
        <v>1278</v>
      </c>
      <c r="F6548" t="s">
        <v>4101</v>
      </c>
      <c r="G6548" t="s">
        <v>1279</v>
      </c>
      <c r="H6548" s="5">
        <v>75935</v>
      </c>
      <c r="I6548">
        <f>IFERROR(VLOOKUP(G6548,'NCES Match'!$A$2:$B$1307,2,FALSE),"")</f>
        <v>4818750</v>
      </c>
      <c r="J6548" cm="1">
        <f t="array" ref="J6548">IFERROR(_xlfn.IFS(B6548=2015,H6548/$O$13,B6548=2016,H6548/$O$14,B6548=2017,H6548/$O$15,B6548=2018,H6548/$O$16,B6548=2019,H6548/$O$17,B6548=2020,H6548/$O$18,B6548=2021,H6548/$O$19,B6548=2022,H6548/$O$20),"")</f>
        <v>5.4359353722914253E-5</v>
      </c>
      <c r="K6548" s="3" cm="1">
        <f t="array" ref="K6548">IFERROR(_xlfn.IFS(B6548=2015,J6548*$P$4,B6548=2016,J6548*$P$5,B6548=2017,J6548*$P$6,B6548=2018,J6548*$P$7,B6548=2019,J6548*$P$8,B6548=2020,J6548*$P$9,B6548=2021,J6548*$P$10,B6548=2022,J6548*$P$11),"")</f>
        <v>91086.231719200252</v>
      </c>
      <c r="L6548" s="3">
        <f t="shared" si="103"/>
        <v>167021.23171920027</v>
      </c>
    </row>
    <row r="6549" spans="1:12">
      <c r="A6549">
        <v>4818750</v>
      </c>
      <c r="B6549">
        <v>2017</v>
      </c>
      <c r="D6549" t="s">
        <v>1277</v>
      </c>
      <c r="E6549" t="s">
        <v>1278</v>
      </c>
      <c r="F6549" t="s">
        <v>4101</v>
      </c>
      <c r="G6549" t="s">
        <v>1279</v>
      </c>
      <c r="H6549" s="5">
        <v>74303</v>
      </c>
      <c r="I6549">
        <f>IFERROR(VLOOKUP(G6549,'NCES Match'!$A$2:$B$1307,2,FALSE),"")</f>
        <v>4818750</v>
      </c>
      <c r="J6549" cm="1">
        <f t="array" ref="J6549">IFERROR(_xlfn.IFS(B6549=2015,H6549/$O$13,B6549=2016,H6549/$O$14,B6549=2017,H6549/$O$15,B6549=2018,H6549/$O$16,B6549=2019,H6549/$O$17,B6549=2020,H6549/$O$18,B6549=2021,H6549/$O$19,B6549=2022,H6549/$O$20),"")</f>
        <v>5.1227368676089822E-5</v>
      </c>
      <c r="K6549" s="3" cm="1">
        <f t="array" ref="K6549">IFERROR(_xlfn.IFS(B6549=2015,J6549*$P$4,B6549=2016,J6549*$P$5,B6549=2017,J6549*$P$6,B6549=2018,J6549*$P$7,B6549=2019,J6549*$P$8,B6549=2020,J6549*$P$9,B6549=2021,J6549*$P$10,B6549=2022,J6549*$P$11),"")</f>
        <v>86996.767280960557</v>
      </c>
      <c r="L6549" s="3">
        <f t="shared" si="103"/>
        <v>161299.76728096057</v>
      </c>
    </row>
    <row r="6550" spans="1:12">
      <c r="A6550">
        <v>4818750</v>
      </c>
      <c r="B6550">
        <v>2018</v>
      </c>
      <c r="D6550" t="s">
        <v>1277</v>
      </c>
      <c r="E6550" t="s">
        <v>1278</v>
      </c>
      <c r="F6550" t="s">
        <v>4101</v>
      </c>
      <c r="G6550" t="s">
        <v>1279</v>
      </c>
      <c r="H6550" s="5">
        <v>84599</v>
      </c>
      <c r="I6550">
        <f>IFERROR(VLOOKUP(G6550,'NCES Match'!$A$2:$B$1307,2,FALSE),"")</f>
        <v>4818750</v>
      </c>
      <c r="J6550" cm="1">
        <f t="array" ref="J6550">IFERROR(_xlfn.IFS(B6550=2015,H6550/$O$13,B6550=2016,H6550/$O$14,B6550=2017,H6550/$O$15,B6550=2018,H6550/$O$16,B6550=2019,H6550/$O$17,B6550=2020,H6550/$O$18,B6550=2021,H6550/$O$19,B6550=2022,H6550/$O$20),"")</f>
        <v>5.5205824877459094E-5</v>
      </c>
      <c r="K6550" s="3" cm="1">
        <f t="array" ref="K6550">IFERROR(_xlfn.IFS(B6550=2015,J6550*$P$4,B6550=2016,J6550*$P$5,B6550=2017,J6550*$P$6,B6550=2018,J6550*$P$7,B6550=2019,J6550*$P$8,B6550=2020,J6550*$P$9,B6550=2021,J6550*$P$10,B6550=2022,J6550*$P$11),"")</f>
        <v>94780.302486489643</v>
      </c>
      <c r="L6550" s="3">
        <f t="shared" si="103"/>
        <v>179379.30248648964</v>
      </c>
    </row>
    <row r="6551" spans="1:12">
      <c r="A6551">
        <v>4818750</v>
      </c>
      <c r="B6551">
        <v>2019</v>
      </c>
      <c r="D6551" t="s">
        <v>1277</v>
      </c>
      <c r="E6551" t="s">
        <v>1278</v>
      </c>
      <c r="F6551" t="s">
        <v>4101</v>
      </c>
      <c r="G6551" t="s">
        <v>1279</v>
      </c>
      <c r="H6551" s="5">
        <v>89612</v>
      </c>
      <c r="I6551">
        <f>IFERROR(VLOOKUP(G6551,'NCES Match'!$A$2:$B$1307,2,FALSE),"")</f>
        <v>4818750</v>
      </c>
      <c r="J6551" cm="1">
        <f t="array" ref="J6551">IFERROR(_xlfn.IFS(B6551=2015,H6551/$O$13,B6551=2016,H6551/$O$14,B6551=2017,H6551/$O$15,B6551=2018,H6551/$O$16,B6551=2019,H6551/$O$17,B6551=2020,H6551/$O$18,B6551=2021,H6551/$O$19,B6551=2022,H6551/$O$20),"")</f>
        <v>5.6740528547761733E-5</v>
      </c>
      <c r="K6551" s="3" cm="1">
        <f t="array" ref="K6551">IFERROR(_xlfn.IFS(B6551=2015,J6551*$P$4,B6551=2016,J6551*$P$5,B6551=2017,J6551*$P$6,B6551=2018,J6551*$P$7,B6551=2019,J6551*$P$8,B6551=2020,J6551*$P$9,B6551=2021,J6551*$P$10,B6551=2022,J6551*$P$11),"")</f>
        <v>98610.838057940971</v>
      </c>
      <c r="L6551" s="3">
        <f t="shared" si="103"/>
        <v>188222.83805794097</v>
      </c>
    </row>
    <row r="6552" spans="1:12">
      <c r="A6552">
        <v>4818750</v>
      </c>
      <c r="B6552">
        <v>2020</v>
      </c>
      <c r="D6552" t="s">
        <v>1277</v>
      </c>
      <c r="E6552" t="s">
        <v>1278</v>
      </c>
      <c r="F6552" t="s">
        <v>4230</v>
      </c>
      <c r="G6552" t="s">
        <v>1279</v>
      </c>
      <c r="H6552" s="5">
        <v>94484</v>
      </c>
      <c r="I6552">
        <f>IFERROR(VLOOKUP(G6552,'NCES Match'!$A$2:$B$1307,2,FALSE),"")</f>
        <v>4818750</v>
      </c>
      <c r="J6552" cm="1">
        <f t="array" ref="J6552">IFERROR(_xlfn.IFS(B6552=2015,H6552/$O$13,B6552=2016,H6552/$O$14,B6552=2017,H6552/$O$15,B6552=2018,H6552/$O$16,B6552=2019,H6552/$O$17,B6552=2020,H6552/$O$18,B6552=2021,H6552/$O$19,B6552=2022,H6552/$O$20),"")</f>
        <v>5.1201594155055261E-5</v>
      </c>
      <c r="K6552" s="3" cm="1">
        <f t="array" ref="K6552">IFERROR(_xlfn.IFS(B6552=2015,J6552*$P$4,B6552=2016,J6552*$P$5,B6552=2017,J6552*$P$6,B6552=2018,J6552*$P$7,B6552=2019,J6552*$P$8,B6552=2020,J6552*$P$9,B6552=2021,J6552*$P$10,B6552=2022,J6552*$P$11),"")</f>
        <v>107933.10461134404</v>
      </c>
      <c r="L6552" s="3">
        <f t="shared" si="103"/>
        <v>202417.10461134405</v>
      </c>
    </row>
    <row r="6553" spans="1:12">
      <c r="A6553">
        <v>4818750</v>
      </c>
      <c r="B6553">
        <v>2021</v>
      </c>
      <c r="D6553" t="s">
        <v>1277</v>
      </c>
      <c r="E6553" t="s">
        <v>1278</v>
      </c>
      <c r="F6553" t="s">
        <v>4101</v>
      </c>
      <c r="G6553" t="s">
        <v>1279</v>
      </c>
      <c r="H6553" s="5">
        <v>113711.35</v>
      </c>
      <c r="I6553">
        <f>IFERROR(VLOOKUP(G6553,'NCES Match'!$A$2:$B$1307,2,FALSE),"")</f>
        <v>4818750</v>
      </c>
      <c r="J6553" cm="1">
        <f t="array" ref="J6553">IFERROR(_xlfn.IFS(B6553=2015,H6553/$O$13,B6553=2016,H6553/$O$14,B6553=2017,H6553/$O$15,B6553=2018,H6553/$O$16,B6553=2019,H6553/$O$17,B6553=2020,H6553/$O$18,B6553=2021,H6553/$O$19,B6553=2022,H6553/$O$20),"")</f>
        <v>5.8179618032457595E-5</v>
      </c>
      <c r="K6553" s="3" cm="1">
        <f t="array" ref="K6553">IFERROR(_xlfn.IFS(B6553=2015,J6553*$P$4,B6553=2016,J6553*$P$5,B6553=2017,J6553*$P$6,B6553=2018,J6553*$P$7,B6553=2019,J6553*$P$8,B6553=2020,J6553*$P$9,B6553=2021,J6553*$P$10,B6553=2022,J6553*$P$11),"")</f>
        <v>124536.57296485928</v>
      </c>
      <c r="L6553" s="3">
        <f t="shared" si="103"/>
        <v>238247.92296485929</v>
      </c>
    </row>
    <row r="6554" spans="1:12">
      <c r="A6554">
        <v>4818750</v>
      </c>
      <c r="B6554">
        <v>2022</v>
      </c>
      <c r="D6554" t="s">
        <v>1277</v>
      </c>
      <c r="E6554" t="s">
        <v>1278</v>
      </c>
      <c r="F6554" t="s">
        <v>4101</v>
      </c>
      <c r="G6554" t="s">
        <v>1279</v>
      </c>
      <c r="H6554" s="5">
        <v>150642.49</v>
      </c>
      <c r="I6554">
        <f>IFERROR(VLOOKUP(G6554,'NCES Match'!$A$2:$B$1307,2,FALSE),"")</f>
        <v>4818750</v>
      </c>
      <c r="J6554" cm="1">
        <f t="array" ref="J6554">IFERROR(_xlfn.IFS(B6554=2015,H6554/$O$13,B6554=2016,H6554/$O$14,B6554=2017,H6554/$O$15,B6554=2018,H6554/$O$16,B6554=2019,H6554/$O$17,B6554=2020,H6554/$O$18,B6554=2021,H6554/$O$19,B6554=2022,H6554/$O$20),"")</f>
        <v>6.6166797702587379E-5</v>
      </c>
      <c r="K6554" s="3" cm="1">
        <f t="array" ref="K6554">IFERROR(_xlfn.IFS(B6554=2015,J6554*$P$4,B6554=2016,J6554*$P$5,B6554=2017,J6554*$P$6,B6554=2018,J6554*$P$7,B6554=2019,J6554*$P$8,B6554=2020,J6554*$P$9,B6554=2021,J6554*$P$10,B6554=2022,J6554*$P$11),"")</f>
        <v>142489.07441396176</v>
      </c>
      <c r="L6554" s="3">
        <f t="shared" si="103"/>
        <v>293131.56441396172</v>
      </c>
    </row>
    <row r="6555" spans="1:12">
      <c r="A6555">
        <v>4818750</v>
      </c>
      <c r="B6555">
        <v>2023</v>
      </c>
      <c r="D6555" t="s">
        <v>1277</v>
      </c>
      <c r="E6555" t="s">
        <v>1278</v>
      </c>
      <c r="F6555" t="s">
        <v>4101</v>
      </c>
      <c r="G6555" t="s">
        <v>1279</v>
      </c>
      <c r="H6555" s="5">
        <v>127291.87</v>
      </c>
      <c r="I6555">
        <f>IFERROR(VLOOKUP(G6555,'NCES Match'!$A$2:$B$1307,2,FALSE),"")</f>
        <v>4818750</v>
      </c>
      <c r="J6555" t="str" cm="1">
        <f t="array" ref="J6555">IFERROR(_xlfn.IFS(B6555=2015,H6555/$O$13,B6555=2016,H6555/$O$14,B6555=2017,H6555/$O$15,B6555=2018,H6555/$O$16,B6555=2019,H6555/$O$17,B6555=2020,H6555/$O$18,B6555=2021,H6555/$O$19,B6555=2022,H6555/$O$20),"")</f>
        <v/>
      </c>
      <c r="K6555" s="3" t="str" cm="1">
        <f t="array" ref="K6555">IFERROR(_xlfn.IFS(B6555=2015,J6555*$P$4,B6555=2016,J6555*$P$5,B6555=2017,J6555*$P$6,B6555=2018,J6555*$P$7,B6555=2019,J6555*$P$8,B6555=2020,J6555*$P$9,B6555=2021,J6555*$P$10,B6555=2022,J6555*$P$11),"")</f>
        <v/>
      </c>
      <c r="L6555" s="3">
        <f t="shared" si="103"/>
        <v>127291.87</v>
      </c>
    </row>
    <row r="6556" spans="1:12">
      <c r="A6556">
        <v>4820100</v>
      </c>
      <c r="B6556">
        <v>2015</v>
      </c>
      <c r="C6556" t="s">
        <v>381</v>
      </c>
      <c r="D6556" t="s">
        <v>1346</v>
      </c>
      <c r="E6556" t="s">
        <v>1347</v>
      </c>
      <c r="G6556" t="s">
        <v>1348</v>
      </c>
      <c r="H6556" s="5">
        <v>14261.78</v>
      </c>
      <c r="I6556">
        <f>IFERROR(VLOOKUP(G6556,'NCES Match'!$A$2:$B$1307,2,FALSE),"")</f>
        <v>4820100</v>
      </c>
      <c r="J6556" cm="1">
        <f t="array" ref="J6556">IFERROR(_xlfn.IFS(B6556=2015,H6556/$O$13,B6556=2016,H6556/$O$14,B6556=2017,H6556/$O$15,B6556=2018,H6556/$O$16,B6556=2019,H6556/$O$17,B6556=2020,H6556/$O$18,B6556=2021,H6556/$O$19,B6556=2022,H6556/$O$20),"")</f>
        <v>1.1172732032291948E-5</v>
      </c>
      <c r="K6556" s="3" cm="1">
        <f t="array" ref="K6556">IFERROR(_xlfn.IFS(B6556=2015,J6556*$P$4,B6556=2016,J6556*$P$5,B6556=2017,J6556*$P$6,B6556=2018,J6556*$P$7,B6556=2019,J6556*$P$8,B6556=2020,J6556*$P$9,B6556=2021,J6556*$P$10,B6556=2022,J6556*$P$11),"")</f>
        <v>17781.212957981486</v>
      </c>
      <c r="L6556" s="3">
        <f t="shared" si="103"/>
        <v>32042.992957981485</v>
      </c>
    </row>
    <row r="6557" spans="1:12">
      <c r="A6557">
        <v>4820100</v>
      </c>
      <c r="B6557">
        <v>2016</v>
      </c>
      <c r="C6557" t="s">
        <v>4102</v>
      </c>
      <c r="D6557" t="s">
        <v>1346</v>
      </c>
      <c r="E6557" t="s">
        <v>1347</v>
      </c>
      <c r="F6557" t="s">
        <v>4101</v>
      </c>
      <c r="G6557" t="s">
        <v>1348</v>
      </c>
      <c r="H6557" s="5">
        <v>13950</v>
      </c>
      <c r="I6557">
        <f>IFERROR(VLOOKUP(G6557,'NCES Match'!$A$2:$B$1307,2,FALSE),"")</f>
        <v>4820100</v>
      </c>
      <c r="J6557" cm="1">
        <f t="array" ref="J6557">IFERROR(_xlfn.IFS(B6557=2015,H6557/$O$13,B6557=2016,H6557/$O$14,B6557=2017,H6557/$O$15,B6557=2018,H6557/$O$16,B6557=2019,H6557/$O$17,B6557=2020,H6557/$O$18,B6557=2021,H6557/$O$19,B6557=2022,H6557/$O$20),"")</f>
        <v>9.9863433783453455E-6</v>
      </c>
      <c r="K6557" s="3" cm="1">
        <f t="array" ref="K6557">IFERROR(_xlfn.IFS(B6557=2015,J6557*$P$4,B6557=2016,J6557*$P$5,B6557=2017,J6557*$P$6,B6557=2018,J6557*$P$7,B6557=2019,J6557*$P$8,B6557=2020,J6557*$P$9,B6557=2021,J6557*$P$10,B6557=2022,J6557*$P$11),"")</f>
        <v>16733.429018013347</v>
      </c>
      <c r="L6557" s="3">
        <f t="shared" si="103"/>
        <v>30683.429018013347</v>
      </c>
    </row>
    <row r="6558" spans="1:12">
      <c r="A6558">
        <v>4820100</v>
      </c>
      <c r="B6558">
        <v>2017</v>
      </c>
      <c r="D6558" t="s">
        <v>1346</v>
      </c>
      <c r="E6558" t="s">
        <v>1347</v>
      </c>
      <c r="F6558" t="s">
        <v>4101</v>
      </c>
      <c r="G6558" t="s">
        <v>1348</v>
      </c>
      <c r="H6558" s="5">
        <v>17315</v>
      </c>
      <c r="I6558">
        <f>IFERROR(VLOOKUP(G6558,'NCES Match'!$A$2:$B$1307,2,FALSE),"")</f>
        <v>4820100</v>
      </c>
      <c r="J6558" cm="1">
        <f t="array" ref="J6558">IFERROR(_xlfn.IFS(B6558=2015,H6558/$O$13,B6558=2016,H6558/$O$14,B6558=2017,H6558/$O$15,B6558=2018,H6558/$O$16,B6558=2019,H6558/$O$17,B6558=2020,H6558/$O$18,B6558=2021,H6558/$O$19,B6558=2022,H6558/$O$20),"")</f>
        <v>1.193763224400758E-5</v>
      </c>
      <c r="K6558" s="3" cm="1">
        <f t="array" ref="K6558">IFERROR(_xlfn.IFS(B6558=2015,J6558*$P$4,B6558=2016,J6558*$P$5,B6558=2017,J6558*$P$6,B6558=2018,J6558*$P$7,B6558=2019,J6558*$P$8,B6558=2020,J6558*$P$9,B6558=2021,J6558*$P$10,B6558=2022,J6558*$P$11),"")</f>
        <v>20273.057958222846</v>
      </c>
      <c r="L6558" s="3">
        <f t="shared" si="103"/>
        <v>37588.057958222846</v>
      </c>
    </row>
    <row r="6559" spans="1:12">
      <c r="A6559">
        <v>4820100</v>
      </c>
      <c r="B6559">
        <v>2018</v>
      </c>
      <c r="D6559" t="s">
        <v>1346</v>
      </c>
      <c r="E6559" t="s">
        <v>1347</v>
      </c>
      <c r="F6559" t="s">
        <v>4101</v>
      </c>
      <c r="G6559" t="s">
        <v>1348</v>
      </c>
      <c r="H6559" s="5">
        <v>18326</v>
      </c>
      <c r="I6559">
        <f>IFERROR(VLOOKUP(G6559,'NCES Match'!$A$2:$B$1307,2,FALSE),"")</f>
        <v>4820100</v>
      </c>
      <c r="J6559" cm="1">
        <f t="array" ref="J6559">IFERROR(_xlfn.IFS(B6559=2015,H6559/$O$13,B6559=2016,H6559/$O$14,B6559=2017,H6559/$O$15,B6559=2018,H6559/$O$16,B6559=2019,H6559/$O$17,B6559=2020,H6559/$O$18,B6559=2021,H6559/$O$19,B6559=2022,H6559/$O$20),"")</f>
        <v>1.1958793209190598E-5</v>
      </c>
      <c r="K6559" s="3" cm="1">
        <f t="array" ref="K6559">IFERROR(_xlfn.IFS(B6559=2015,J6559*$P$4,B6559=2016,J6559*$P$5,B6559=2017,J6559*$P$6,B6559=2018,J6559*$P$7,B6559=2019,J6559*$P$8,B6559=2020,J6559*$P$9,B6559=2021,J6559*$P$10,B6559=2022,J6559*$P$11),"")</f>
        <v>20531.493556276186</v>
      </c>
      <c r="L6559" s="3">
        <f t="shared" si="103"/>
        <v>38857.493556276182</v>
      </c>
    </row>
    <row r="6560" spans="1:12">
      <c r="A6560">
        <v>4820100</v>
      </c>
      <c r="B6560">
        <v>2019</v>
      </c>
      <c r="D6560" t="s">
        <v>1346</v>
      </c>
      <c r="E6560" t="s">
        <v>1347</v>
      </c>
      <c r="F6560" t="s">
        <v>4101</v>
      </c>
      <c r="G6560" t="s">
        <v>1348</v>
      </c>
      <c r="H6560" s="5">
        <v>27479</v>
      </c>
      <c r="I6560">
        <f>IFERROR(VLOOKUP(G6560,'NCES Match'!$A$2:$B$1307,2,FALSE),"")</f>
        <v>4820100</v>
      </c>
      <c r="J6560" cm="1">
        <f t="array" ref="J6560">IFERROR(_xlfn.IFS(B6560=2015,H6560/$O$13,B6560=2016,H6560/$O$14,B6560=2017,H6560/$O$15,B6560=2018,H6560/$O$16,B6560=2019,H6560/$O$17,B6560=2020,H6560/$O$18,B6560=2021,H6560/$O$19,B6560=2022,H6560/$O$20),"")</f>
        <v>1.7399153952193286E-5</v>
      </c>
      <c r="K6560" s="3" cm="1">
        <f t="array" ref="K6560">IFERROR(_xlfn.IFS(B6560=2015,J6560*$P$4,B6560=2016,J6560*$P$5,B6560=2017,J6560*$P$6,B6560=2018,J6560*$P$7,B6560=2019,J6560*$P$8,B6560=2020,J6560*$P$9,B6560=2021,J6560*$P$10,B6560=2022,J6560*$P$11),"")</f>
        <v>30238.441492145696</v>
      </c>
      <c r="L6560" s="3">
        <f t="shared" si="103"/>
        <v>57717.441492145692</v>
      </c>
    </row>
    <row r="6561" spans="1:12">
      <c r="A6561">
        <v>4820100</v>
      </c>
      <c r="B6561">
        <v>2020</v>
      </c>
      <c r="D6561" t="s">
        <v>1346</v>
      </c>
      <c r="E6561" t="s">
        <v>1347</v>
      </c>
      <c r="F6561" t="s">
        <v>4230</v>
      </c>
      <c r="G6561" t="s">
        <v>1348</v>
      </c>
      <c r="H6561" s="5">
        <v>55453</v>
      </c>
      <c r="I6561">
        <f>IFERROR(VLOOKUP(G6561,'NCES Match'!$A$2:$B$1307,2,FALSE),"")</f>
        <v>4820100</v>
      </c>
      <c r="J6561" cm="1">
        <f t="array" ref="J6561">IFERROR(_xlfn.IFS(B6561=2015,H6561/$O$13,B6561=2016,H6561/$O$14,B6561=2017,H6561/$O$15,B6561=2018,H6561/$O$16,B6561=2019,H6561/$O$17,B6561=2020,H6561/$O$18,B6561=2021,H6561/$O$19,B6561=2022,H6561/$O$20),"")</f>
        <v>3.0050400074936279E-5</v>
      </c>
      <c r="K6561" s="3" cm="1">
        <f t="array" ref="K6561">IFERROR(_xlfn.IFS(B6561=2015,J6561*$P$4,B6561=2016,J6561*$P$5,B6561=2017,J6561*$P$6,B6561=2018,J6561*$P$7,B6561=2019,J6561*$P$8,B6561=2020,J6561*$P$9,B6561=2021,J6561*$P$10,B6561=2022,J6561*$P$11),"")</f>
        <v>63346.327949841885</v>
      </c>
      <c r="L6561" s="3">
        <f t="shared" si="103"/>
        <v>118799.32794984189</v>
      </c>
    </row>
    <row r="6562" spans="1:12">
      <c r="A6562">
        <v>4820100</v>
      </c>
      <c r="B6562">
        <v>2021</v>
      </c>
      <c r="D6562" t="s">
        <v>1346</v>
      </c>
      <c r="E6562" t="s">
        <v>1347</v>
      </c>
      <c r="F6562" t="s">
        <v>4230</v>
      </c>
      <c r="G6562" t="s">
        <v>1348</v>
      </c>
      <c r="H6562" s="5">
        <v>77898.87</v>
      </c>
      <c r="I6562">
        <f>IFERROR(VLOOKUP(G6562,'NCES Match'!$A$2:$B$1307,2,FALSE),"")</f>
        <v>4820100</v>
      </c>
      <c r="J6562" cm="1">
        <f t="array" ref="J6562">IFERROR(_xlfn.IFS(B6562=2015,H6562/$O$13,B6562=2016,H6562/$O$14,B6562=2017,H6562/$O$15,B6562=2018,H6562/$O$16,B6562=2019,H6562/$O$17,B6562=2020,H6562/$O$18,B6562=2021,H6562/$O$19,B6562=2022,H6562/$O$20),"")</f>
        <v>3.9856412765832696E-5</v>
      </c>
      <c r="K6562" s="3" cm="1">
        <f t="array" ref="K6562">IFERROR(_xlfn.IFS(B6562=2015,J6562*$P$4,B6562=2016,J6562*$P$5,B6562=2017,J6562*$P$6,B6562=2018,J6562*$P$7,B6562=2019,J6562*$P$8,B6562=2020,J6562*$P$9,B6562=2021,J6562*$P$10,B6562=2022,J6562*$P$11),"")</f>
        <v>85314.775593070415</v>
      </c>
      <c r="L6562" s="3">
        <f t="shared" si="103"/>
        <v>163213.64559307043</v>
      </c>
    </row>
    <row r="6563" spans="1:12">
      <c r="A6563">
        <v>4820100</v>
      </c>
      <c r="B6563">
        <v>2022</v>
      </c>
      <c r="D6563" t="s">
        <v>1346</v>
      </c>
      <c r="E6563" t="s">
        <v>1347</v>
      </c>
      <c r="F6563" t="s">
        <v>4101</v>
      </c>
      <c r="G6563" t="s">
        <v>1348</v>
      </c>
      <c r="H6563" s="5">
        <v>69634.17</v>
      </c>
      <c r="I6563">
        <f>IFERROR(VLOOKUP(G6563,'NCES Match'!$A$2:$B$1307,2,FALSE),"")</f>
        <v>4820100</v>
      </c>
      <c r="J6563" cm="1">
        <f t="array" ref="J6563">IFERROR(_xlfn.IFS(B6563=2015,H6563/$O$13,B6563=2016,H6563/$O$14,B6563=2017,H6563/$O$15,B6563=2018,H6563/$O$16,B6563=2019,H6563/$O$17,B6563=2020,H6563/$O$18,B6563=2021,H6563/$O$19,B6563=2022,H6563/$O$20),"")</f>
        <v>3.0585461243886631E-5</v>
      </c>
      <c r="K6563" s="3" cm="1">
        <f t="array" ref="K6563">IFERROR(_xlfn.IFS(B6563=2015,J6563*$P$4,B6563=2016,J6563*$P$5,B6563=2017,J6563*$P$6,B6563=2018,J6563*$P$7,B6563=2019,J6563*$P$8,B6563=2020,J6563*$P$9,B6563=2021,J6563*$P$10,B6563=2022,J6563*$P$11),"")</f>
        <v>65865.271019381486</v>
      </c>
      <c r="L6563" s="3">
        <f t="shared" si="103"/>
        <v>135499.44101938148</v>
      </c>
    </row>
    <row r="6564" spans="1:12">
      <c r="A6564">
        <v>4820100</v>
      </c>
      <c r="B6564">
        <v>2023</v>
      </c>
      <c r="D6564" t="s">
        <v>1346</v>
      </c>
      <c r="E6564" t="s">
        <v>1347</v>
      </c>
      <c r="F6564" t="s">
        <v>4101</v>
      </c>
      <c r="G6564" t="s">
        <v>1348</v>
      </c>
      <c r="H6564" s="5">
        <v>68562.460000000006</v>
      </c>
      <c r="I6564">
        <f>IFERROR(VLOOKUP(G6564,'NCES Match'!$A$2:$B$1307,2,FALSE),"")</f>
        <v>4820100</v>
      </c>
      <c r="J6564" t="str" cm="1">
        <f t="array" ref="J6564">IFERROR(_xlfn.IFS(B6564=2015,H6564/$O$13,B6564=2016,H6564/$O$14,B6564=2017,H6564/$O$15,B6564=2018,H6564/$O$16,B6564=2019,H6564/$O$17,B6564=2020,H6564/$O$18,B6564=2021,H6564/$O$19,B6564=2022,H6564/$O$20),"")</f>
        <v/>
      </c>
      <c r="K6564" s="3" t="str" cm="1">
        <f t="array" ref="K6564">IFERROR(_xlfn.IFS(B6564=2015,J6564*$P$4,B6564=2016,J6564*$P$5,B6564=2017,J6564*$P$6,B6564=2018,J6564*$P$7,B6564=2019,J6564*$P$8,B6564=2020,J6564*$P$9,B6564=2021,J6564*$P$10,B6564=2022,J6564*$P$11),"")</f>
        <v/>
      </c>
      <c r="L6564" s="3">
        <f t="shared" si="103"/>
        <v>68562.460000000006</v>
      </c>
    </row>
    <row r="6565" spans="1:12">
      <c r="A6565">
        <v>4843740</v>
      </c>
      <c r="B6565">
        <v>2015</v>
      </c>
      <c r="C6565" t="s">
        <v>381</v>
      </c>
      <c r="D6565" t="s">
        <v>3280</v>
      </c>
      <c r="E6565" t="s">
        <v>3281</v>
      </c>
      <c r="G6565" t="s">
        <v>3282</v>
      </c>
      <c r="H6565" s="5">
        <v>17195.77</v>
      </c>
      <c r="I6565">
        <f>IFERROR(VLOOKUP(G6565,'NCES Match'!$A$2:$B$1307,2,FALSE),"")</f>
        <v>4843740</v>
      </c>
      <c r="J6565" cm="1">
        <f t="array" ref="J6565">IFERROR(_xlfn.IFS(B6565=2015,H6565/$O$13,B6565=2016,H6565/$O$14,B6565=2017,H6565/$O$15,B6565=2018,H6565/$O$16,B6565=2019,H6565/$O$17,B6565=2020,H6565/$O$18,B6565=2021,H6565/$O$19,B6565=2022,H6565/$O$20),"")</f>
        <v>1.3471230821042318E-5</v>
      </c>
      <c r="K6565" s="3" cm="1">
        <f t="array" ref="K6565">IFERROR(_xlfn.IFS(B6565=2015,J6565*$P$4,B6565=2016,J6565*$P$5,B6565=2017,J6565*$P$6,B6565=2018,J6565*$P$7,B6565=2019,J6565*$P$8,B6565=2020,J6565*$P$9,B6565=2021,J6565*$P$10,B6565=2022,J6565*$P$11),"")</f>
        <v>21439.234678032426</v>
      </c>
      <c r="L6565" s="3">
        <f t="shared" si="103"/>
        <v>38635.004678032426</v>
      </c>
    </row>
    <row r="6566" spans="1:12">
      <c r="A6566">
        <v>4843740</v>
      </c>
      <c r="B6566">
        <v>2016</v>
      </c>
      <c r="C6566" t="s">
        <v>4102</v>
      </c>
      <c r="D6566" t="s">
        <v>3280</v>
      </c>
      <c r="E6566" t="s">
        <v>3281</v>
      </c>
      <c r="F6566" t="s">
        <v>4101</v>
      </c>
      <c r="G6566" t="s">
        <v>3282</v>
      </c>
      <c r="H6566" s="5">
        <v>19741</v>
      </c>
      <c r="I6566">
        <f>IFERROR(VLOOKUP(G6566,'NCES Match'!$A$2:$B$1307,2,FALSE),"")</f>
        <v>4843740</v>
      </c>
      <c r="J6566" cm="1">
        <f t="array" ref="J6566">IFERROR(_xlfn.IFS(B6566=2015,H6566/$O$13,B6566=2016,H6566/$O$14,B6566=2017,H6566/$O$15,B6566=2018,H6566/$O$16,B6566=2019,H6566/$O$17,B6566=2020,H6566/$O$18,B6566=2021,H6566/$O$19,B6566=2022,H6566/$O$20),"")</f>
        <v>1.4131928647449138E-5</v>
      </c>
      <c r="K6566" s="3" cm="1">
        <f t="array" ref="K6566">IFERROR(_xlfn.IFS(B6566=2015,J6566*$P$4,B6566=2016,J6566*$P$5,B6566=2017,J6566*$P$6,B6566=2018,J6566*$P$7,B6566=2019,J6566*$P$8,B6566=2020,J6566*$P$9,B6566=2021,J6566*$P$10,B6566=2022,J6566*$P$11),"")</f>
        <v>23679.901236172151</v>
      </c>
      <c r="L6566" s="3">
        <f t="shared" si="103"/>
        <v>43420.901236172154</v>
      </c>
    </row>
    <row r="6567" spans="1:12">
      <c r="A6567">
        <v>4843740</v>
      </c>
      <c r="B6567">
        <v>2017</v>
      </c>
      <c r="D6567" t="s">
        <v>3280</v>
      </c>
      <c r="E6567" t="s">
        <v>3281</v>
      </c>
      <c r="F6567" t="s">
        <v>4101</v>
      </c>
      <c r="G6567" t="s">
        <v>3282</v>
      </c>
      <c r="H6567" s="5">
        <v>19813</v>
      </c>
      <c r="I6567">
        <f>IFERROR(VLOOKUP(G6567,'NCES Match'!$A$2:$B$1307,2,FALSE),"")</f>
        <v>4843740</v>
      </c>
      <c r="J6567" cm="1">
        <f t="array" ref="J6567">IFERROR(_xlfn.IFS(B6567=2015,H6567/$O$13,B6567=2016,H6567/$O$14,B6567=2017,H6567/$O$15,B6567=2018,H6567/$O$16,B6567=2019,H6567/$O$17,B6567=2020,H6567/$O$18,B6567=2021,H6567/$O$19,B6567=2022,H6567/$O$20),"")</f>
        <v>1.3659850283021784E-5</v>
      </c>
      <c r="K6567" s="3" cm="1">
        <f t="array" ref="K6567">IFERROR(_xlfn.IFS(B6567=2015,J6567*$P$4,B6567=2016,J6567*$P$5,B6567=2017,J6567*$P$6,B6567=2018,J6567*$P$7,B6567=2019,J6567*$P$8,B6567=2020,J6567*$P$9,B6567=2021,J6567*$P$10,B6567=2022,J6567*$P$11),"")</f>
        <v>23197.81099198783</v>
      </c>
      <c r="L6567" s="3">
        <f t="shared" si="103"/>
        <v>43010.810991987833</v>
      </c>
    </row>
    <row r="6568" spans="1:12">
      <c r="A6568">
        <v>4843740</v>
      </c>
      <c r="B6568">
        <v>2018</v>
      </c>
      <c r="D6568" t="s">
        <v>3280</v>
      </c>
      <c r="E6568" t="s">
        <v>3281</v>
      </c>
      <c r="F6568" t="s">
        <v>4101</v>
      </c>
      <c r="G6568" t="s">
        <v>3282</v>
      </c>
      <c r="H6568" s="5">
        <v>19312</v>
      </c>
      <c r="I6568">
        <f>IFERROR(VLOOKUP(G6568,'NCES Match'!$A$2:$B$1307,2,FALSE),"")</f>
        <v>4843740</v>
      </c>
      <c r="J6568" cm="1">
        <f t="array" ref="J6568">IFERROR(_xlfn.IFS(B6568=2015,H6568/$O$13,B6568=2016,H6568/$O$14,B6568=2017,H6568/$O$15,B6568=2018,H6568/$O$16,B6568=2019,H6568/$O$17,B6568=2020,H6568/$O$18,B6568=2021,H6568/$O$19,B6568=2022,H6568/$O$20),"")</f>
        <v>1.260221622044575E-5</v>
      </c>
      <c r="K6568" s="3" cm="1">
        <f t="array" ref="K6568">IFERROR(_xlfn.IFS(B6568=2015,J6568*$P$4,B6568=2016,J6568*$P$5,B6568=2017,J6568*$P$6,B6568=2018,J6568*$P$7,B6568=2019,J6568*$P$8,B6568=2020,J6568*$P$9,B6568=2021,J6568*$P$10,B6568=2022,J6568*$P$11),"")</f>
        <v>21636.156474888448</v>
      </c>
      <c r="L6568" s="3">
        <f t="shared" si="103"/>
        <v>40948.156474888448</v>
      </c>
    </row>
    <row r="6569" spans="1:12">
      <c r="A6569">
        <v>4843740</v>
      </c>
      <c r="B6569">
        <v>2019</v>
      </c>
      <c r="D6569" t="s">
        <v>3280</v>
      </c>
      <c r="E6569" t="s">
        <v>3281</v>
      </c>
      <c r="F6569" t="s">
        <v>4101</v>
      </c>
      <c r="G6569" t="s">
        <v>3282</v>
      </c>
      <c r="H6569" s="5">
        <v>19878</v>
      </c>
      <c r="I6569">
        <f>IFERROR(VLOOKUP(G6569,'NCES Match'!$A$2:$B$1307,2,FALSE),"")</f>
        <v>4843740</v>
      </c>
      <c r="J6569" cm="1">
        <f t="array" ref="J6569">IFERROR(_xlfn.IFS(B6569=2015,H6569/$O$13,B6569=2016,H6569/$O$14,B6569=2017,H6569/$O$15,B6569=2018,H6569/$O$16,B6569=2019,H6569/$O$17,B6569=2020,H6569/$O$18,B6569=2021,H6569/$O$19,B6569=2022,H6569/$O$20),"")</f>
        <v>1.25863525696604E-5</v>
      </c>
      <c r="K6569" s="3" cm="1">
        <f t="array" ref="K6569">IFERROR(_xlfn.IFS(B6569=2015,J6569*$P$4,B6569=2016,J6569*$P$5,B6569=2017,J6569*$P$6,B6569=2018,J6569*$P$7,B6569=2019,J6569*$P$8,B6569=2020,J6569*$P$9,B6569=2021,J6569*$P$10,B6569=2022,J6569*$P$11),"")</f>
        <v>21874.148985802691</v>
      </c>
      <c r="L6569" s="3">
        <f t="shared" si="103"/>
        <v>41752.148985802691</v>
      </c>
    </row>
    <row r="6570" spans="1:12">
      <c r="A6570">
        <v>4843740</v>
      </c>
      <c r="B6570">
        <v>2020</v>
      </c>
      <c r="D6570" t="s">
        <v>3280</v>
      </c>
      <c r="E6570" t="s">
        <v>3281</v>
      </c>
      <c r="F6570" t="s">
        <v>4230</v>
      </c>
      <c r="G6570" t="s">
        <v>3282</v>
      </c>
      <c r="H6570" s="5">
        <v>27551</v>
      </c>
      <c r="I6570">
        <f>IFERROR(VLOOKUP(G6570,'NCES Match'!$A$2:$B$1307,2,FALSE),"")</f>
        <v>4843740</v>
      </c>
      <c r="J6570" cm="1">
        <f t="array" ref="J6570">IFERROR(_xlfn.IFS(B6570=2015,H6570/$O$13,B6570=2016,H6570/$O$14,B6570=2017,H6570/$O$15,B6570=2018,H6570/$O$16,B6570=2019,H6570/$O$17,B6570=2020,H6570/$O$18,B6570=2021,H6570/$O$19,B6570=2022,H6570/$O$20),"")</f>
        <v>1.4930095260212602E-5</v>
      </c>
      <c r="K6570" s="3" cm="1">
        <f t="array" ref="K6570">IFERROR(_xlfn.IFS(B6570=2015,J6570*$P$4,B6570=2016,J6570*$P$5,B6570=2017,J6570*$P$6,B6570=2018,J6570*$P$7,B6570=2019,J6570*$P$8,B6570=2020,J6570*$P$9,B6570=2021,J6570*$P$10,B6570=2022,J6570*$P$11),"")</f>
        <v>31472.68283674632</v>
      </c>
      <c r="L6570" s="3">
        <f t="shared" si="103"/>
        <v>59023.682836746317</v>
      </c>
    </row>
    <row r="6571" spans="1:12">
      <c r="A6571">
        <v>4843740</v>
      </c>
      <c r="B6571">
        <v>2021</v>
      </c>
      <c r="D6571" t="s">
        <v>3280</v>
      </c>
      <c r="E6571" t="s">
        <v>3281</v>
      </c>
      <c r="F6571" t="s">
        <v>4230</v>
      </c>
      <c r="G6571" t="s">
        <v>3282</v>
      </c>
      <c r="H6571" s="5">
        <v>29656.720000000001</v>
      </c>
      <c r="I6571">
        <f>IFERROR(VLOOKUP(G6571,'NCES Match'!$A$2:$B$1307,2,FALSE),"")</f>
        <v>4843740</v>
      </c>
      <c r="J6571" cm="1">
        <f t="array" ref="J6571">IFERROR(_xlfn.IFS(B6571=2015,H6571/$O$13,B6571=2016,H6571/$O$14,B6571=2017,H6571/$O$15,B6571=2018,H6571/$O$16,B6571=2019,H6571/$O$17,B6571=2020,H6571/$O$18,B6571=2021,H6571/$O$19,B6571=2022,H6571/$O$20),"")</f>
        <v>1.5173653656346052E-5</v>
      </c>
      <c r="K6571" s="3" cm="1">
        <f t="array" ref="K6571">IFERROR(_xlfn.IFS(B6571=2015,J6571*$P$4,B6571=2016,J6571*$P$5,B6571=2017,J6571*$P$6,B6571=2018,J6571*$P$7,B6571=2019,J6571*$P$8,B6571=2020,J6571*$P$9,B6571=2021,J6571*$P$10,B6571=2022,J6571*$P$11),"")</f>
        <v>32480.014300933031</v>
      </c>
      <c r="L6571" s="3">
        <f t="shared" si="103"/>
        <v>62136.734300933036</v>
      </c>
    </row>
    <row r="6572" spans="1:12">
      <c r="A6572">
        <v>4843740</v>
      </c>
      <c r="B6572">
        <v>2022</v>
      </c>
      <c r="D6572" t="s">
        <v>3280</v>
      </c>
      <c r="E6572" t="s">
        <v>3281</v>
      </c>
      <c r="F6572" t="s">
        <v>4101</v>
      </c>
      <c r="G6572" t="s">
        <v>3282</v>
      </c>
      <c r="H6572" s="5">
        <v>29482.44</v>
      </c>
      <c r="I6572">
        <f>IFERROR(VLOOKUP(G6572,'NCES Match'!$A$2:$B$1307,2,FALSE),"")</f>
        <v>4843740</v>
      </c>
      <c r="J6572" cm="1">
        <f t="array" ref="J6572">IFERROR(_xlfn.IFS(B6572=2015,H6572/$O$13,B6572=2016,H6572/$O$14,B6572=2017,H6572/$O$15,B6572=2018,H6572/$O$16,B6572=2019,H6572/$O$17,B6572=2020,H6572/$O$18,B6572=2021,H6572/$O$19,B6572=2022,H6572/$O$20),"")</f>
        <v>1.2949591069947599E-5</v>
      </c>
      <c r="K6572" s="3" cm="1">
        <f t="array" ref="K6572">IFERROR(_xlfn.IFS(B6572=2015,J6572*$P$4,B6572=2016,J6572*$P$5,B6572=2017,J6572*$P$6,B6572=2018,J6572*$P$7,B6572=2019,J6572*$P$8,B6572=2020,J6572*$P$9,B6572=2021,J6572*$P$10,B6572=2022,J6572*$P$11),"")</f>
        <v>27886.72430378151</v>
      </c>
      <c r="L6572" s="3">
        <f t="shared" si="103"/>
        <v>57369.164303781508</v>
      </c>
    </row>
    <row r="6573" spans="1:12">
      <c r="A6573">
        <v>4843740</v>
      </c>
      <c r="B6573">
        <v>2023</v>
      </c>
      <c r="D6573" t="s">
        <v>3280</v>
      </c>
      <c r="E6573" t="s">
        <v>3281</v>
      </c>
      <c r="F6573" t="s">
        <v>4101</v>
      </c>
      <c r="G6573" t="s">
        <v>3282</v>
      </c>
      <c r="H6573" s="5">
        <v>31720.73</v>
      </c>
      <c r="I6573">
        <f>IFERROR(VLOOKUP(G6573,'NCES Match'!$A$2:$B$1307,2,FALSE),"")</f>
        <v>4843740</v>
      </c>
      <c r="J6573" t="str" cm="1">
        <f t="array" ref="J6573">IFERROR(_xlfn.IFS(B6573=2015,H6573/$O$13,B6573=2016,H6573/$O$14,B6573=2017,H6573/$O$15,B6573=2018,H6573/$O$16,B6573=2019,H6573/$O$17,B6573=2020,H6573/$O$18,B6573=2021,H6573/$O$19,B6573=2022,H6573/$O$20),"")</f>
        <v/>
      </c>
      <c r="K6573" s="3" t="str" cm="1">
        <f t="array" ref="K6573">IFERROR(_xlfn.IFS(B6573=2015,J6573*$P$4,B6573=2016,J6573*$P$5,B6573=2017,J6573*$P$6,B6573=2018,J6573*$P$7,B6573=2019,J6573*$P$8,B6573=2020,J6573*$P$9,B6573=2021,J6573*$P$10,B6573=2022,J6573*$P$11),"")</f>
        <v/>
      </c>
      <c r="L6573" s="3">
        <f t="shared" si="103"/>
        <v>31720.73</v>
      </c>
    </row>
    <row r="6574" spans="1:12">
      <c r="A6574" t="s">
        <v>4230</v>
      </c>
      <c r="B6574">
        <v>2015</v>
      </c>
      <c r="C6574" t="s">
        <v>1</v>
      </c>
      <c r="D6574" t="s">
        <v>18</v>
      </c>
      <c r="E6574" t="s">
        <v>19</v>
      </c>
      <c r="F6574" t="s">
        <v>20</v>
      </c>
      <c r="G6574" t="s">
        <v>21</v>
      </c>
      <c r="H6574" s="5">
        <v>1180542.48</v>
      </c>
      <c r="I6574" t="str">
        <f>IFERROR(VLOOKUP(G6574,'NCES Match'!$A$2:$B$1307,2,FALSE),"")</f>
        <v/>
      </c>
      <c r="J6574" cm="1">
        <f t="array" ref="J6574">IFERROR(_xlfn.IFS(B6574=2015,H6574/$O$13,B6574=2016,H6574/$O$14,B6574=2017,H6574/$O$15,B6574=2018,H6574/$O$16,B6574=2019,H6574/$O$17,B6574=2020,H6574/$O$18,B6574=2021,H6574/$O$19,B6574=2022,H6574/$O$20),"")</f>
        <v>9.248414140294813E-4</v>
      </c>
      <c r="K6574" s="3" cm="1">
        <f t="array" ref="K6574">IFERROR(_xlfn.IFS(B6574=2015,J6574*$P$4,B6574=2016,J6574*$P$5,B6574=2017,J6574*$P$6,B6574=2018,J6574*$P$7,B6574=2019,J6574*$P$8,B6574=2020,J6574*$P$9,B6574=2021,J6574*$P$10,B6574=2022,J6574*$P$11),"")</f>
        <v>1471869.3769517967</v>
      </c>
      <c r="L6574" s="3">
        <f t="shared" si="103"/>
        <v>2652411.8569517964</v>
      </c>
    </row>
    <row r="6575" spans="1:12">
      <c r="A6575" t="s">
        <v>4230</v>
      </c>
      <c r="B6575">
        <v>2016</v>
      </c>
      <c r="C6575" t="s">
        <v>4096</v>
      </c>
      <c r="D6575" t="s">
        <v>18</v>
      </c>
      <c r="E6575" t="s">
        <v>19</v>
      </c>
      <c r="F6575">
        <v>734</v>
      </c>
      <c r="G6575" t="s">
        <v>21</v>
      </c>
      <c r="H6575" s="5">
        <v>878667</v>
      </c>
      <c r="I6575" t="str">
        <f>IFERROR(VLOOKUP(G6575,'NCES Match'!$A$2:$B$1307,2,FALSE),"")</f>
        <v/>
      </c>
      <c r="J6575" cm="1">
        <f t="array" ref="J6575">IFERROR(_xlfn.IFS(B6575=2015,H6575/$O$13,B6575=2016,H6575/$O$14,B6575=2017,H6575/$O$15,B6575=2018,H6575/$O$16,B6575=2019,H6575/$O$17,B6575=2020,H6575/$O$18,B6575=2021,H6575/$O$19,B6575=2022,H6575/$O$20),"")</f>
        <v>6.2900862919143866E-4</v>
      </c>
      <c r="K6575" s="3" cm="1">
        <f t="array" ref="K6575">IFERROR(_xlfn.IFS(B6575=2015,J6575*$P$4,B6575=2016,J6575*$P$5,B6575=2017,J6575*$P$6,B6575=2018,J6575*$P$7,B6575=2019,J6575*$P$8,B6575=2020,J6575*$P$9,B6575=2021,J6575*$P$10,B6575=2022,J6575*$P$11),"")</f>
        <v>1053986.5143348195</v>
      </c>
      <c r="L6575" s="3">
        <f t="shared" si="103"/>
        <v>1932653.5143348195</v>
      </c>
    </row>
    <row r="6576" spans="1:12">
      <c r="A6576" t="s">
        <v>4230</v>
      </c>
      <c r="B6576">
        <v>2017</v>
      </c>
      <c r="D6576" t="s">
        <v>18</v>
      </c>
      <c r="E6576" t="s">
        <v>19</v>
      </c>
      <c r="F6576">
        <v>734</v>
      </c>
      <c r="G6576" t="s">
        <v>21</v>
      </c>
      <c r="H6576" s="5">
        <v>1281887</v>
      </c>
      <c r="I6576" t="str">
        <f>IFERROR(VLOOKUP(G6576,'NCES Match'!$A$2:$B$1307,2,FALSE),"")</f>
        <v/>
      </c>
      <c r="J6576" cm="1">
        <f t="array" ref="J6576">IFERROR(_xlfn.IFS(B6576=2015,H6576/$O$13,B6576=2016,H6576/$O$14,B6576=2017,H6576/$O$15,B6576=2018,H6576/$O$16,B6576=2019,H6576/$O$17,B6576=2020,H6576/$O$18,B6576=2021,H6576/$O$19,B6576=2022,H6576/$O$20),"")</f>
        <v>8.8378259222490004E-4</v>
      </c>
      <c r="K6576" s="3" cm="1">
        <f t="array" ref="K6576">IFERROR(_xlfn.IFS(B6576=2015,J6576*$P$4,B6576=2016,J6576*$P$5,B6576=2017,J6576*$P$6,B6576=2018,J6576*$P$7,B6576=2019,J6576*$P$8,B6576=2020,J6576*$P$9,B6576=2021,J6576*$P$10,B6576=2022,J6576*$P$11),"")</f>
        <v>1500881.8623674507</v>
      </c>
      <c r="L6576" s="3">
        <f t="shared" si="103"/>
        <v>2782768.8623674507</v>
      </c>
    </row>
    <row r="6577" spans="1:12">
      <c r="A6577" t="s">
        <v>4230</v>
      </c>
      <c r="B6577">
        <v>2018</v>
      </c>
      <c r="D6577" t="s">
        <v>18</v>
      </c>
      <c r="E6577" t="s">
        <v>19</v>
      </c>
      <c r="F6577">
        <v>734</v>
      </c>
      <c r="G6577" t="s">
        <v>21</v>
      </c>
      <c r="H6577" s="5">
        <v>3975660</v>
      </c>
      <c r="I6577" t="str">
        <f>IFERROR(VLOOKUP(G6577,'NCES Match'!$A$2:$B$1307,2,FALSE),"")</f>
        <v/>
      </c>
      <c r="J6577" cm="1">
        <f t="array" ref="J6577">IFERROR(_xlfn.IFS(B6577=2015,H6577/$O$13,B6577=2016,H6577/$O$14,B6577=2017,H6577/$O$15,B6577=2018,H6577/$O$16,B6577=2019,H6577/$O$17,B6577=2020,H6577/$O$18,B6577=2021,H6577/$O$19,B6577=2022,H6577/$O$20),"")</f>
        <v>2.5943520577349499E-3</v>
      </c>
      <c r="K6577" s="3" cm="1">
        <f t="array" ref="K6577">IFERROR(_xlfn.IFS(B6577=2015,J6577*$P$4,B6577=2016,J6577*$P$5,B6577=2017,J6577*$P$6,B6577=2018,J6577*$P$7,B6577=2019,J6577*$P$8,B6577=2020,J6577*$P$9,B6577=2021,J6577*$P$10,B6577=2022,J6577*$P$11),"")</f>
        <v>4454121.8854057072</v>
      </c>
      <c r="L6577" s="3">
        <f t="shared" si="103"/>
        <v>8429781.8854057081</v>
      </c>
    </row>
    <row r="6578" spans="1:12">
      <c r="A6578" t="s">
        <v>4230</v>
      </c>
      <c r="B6578">
        <v>2019</v>
      </c>
      <c r="D6578" t="s">
        <v>18</v>
      </c>
      <c r="E6578" t="s">
        <v>19</v>
      </c>
      <c r="F6578" t="s">
        <v>20</v>
      </c>
      <c r="G6578" t="s">
        <v>21</v>
      </c>
      <c r="H6578" s="5">
        <v>4390352</v>
      </c>
      <c r="I6578" t="str">
        <f>IFERROR(VLOOKUP(G6578,'NCES Match'!$A$2:$B$1307,2,FALSE),"")</f>
        <v/>
      </c>
      <c r="J6578" cm="1">
        <f t="array" ref="J6578">IFERROR(_xlfn.IFS(B6578=2015,H6578/$O$13,B6578=2016,H6578/$O$14,B6578=2017,H6578/$O$15,B6578=2018,H6578/$O$16,B6578=2019,H6578/$O$17,B6578=2020,H6578/$O$18,B6578=2021,H6578/$O$19,B6578=2022,H6578/$O$20),"")</f>
        <v>2.7798831963433781E-3</v>
      </c>
      <c r="K6578" s="3" cm="1">
        <f t="array" ref="K6578">IFERROR(_xlfn.IFS(B6578=2015,J6578*$P$4,B6578=2016,J6578*$P$5,B6578=2017,J6578*$P$6,B6578=2018,J6578*$P$7,B6578=2019,J6578*$P$8,B6578=2020,J6578*$P$9,B6578=2021,J6578*$P$10,B6578=2022,J6578*$P$11),"")</f>
        <v>4831231.1977118831</v>
      </c>
      <c r="L6578" s="3">
        <f t="shared" si="103"/>
        <v>9221583.1977118831</v>
      </c>
    </row>
    <row r="6579" spans="1:12">
      <c r="A6579" t="s">
        <v>4230</v>
      </c>
      <c r="B6579">
        <v>2020</v>
      </c>
      <c r="D6579" t="s">
        <v>18</v>
      </c>
      <c r="E6579" t="s">
        <v>19</v>
      </c>
      <c r="F6579">
        <v>734</v>
      </c>
      <c r="G6579" t="s">
        <v>21</v>
      </c>
      <c r="H6579" s="5">
        <v>2636091</v>
      </c>
      <c r="I6579" t="str">
        <f>IFERROR(VLOOKUP(G6579,'NCES Match'!$A$2:$B$1307,2,FALSE),"")</f>
        <v/>
      </c>
      <c r="J6579" cm="1">
        <f t="array" ref="J6579">IFERROR(_xlfn.IFS(B6579=2015,H6579/$O$13,B6579=2016,H6579/$O$14,B6579=2017,H6579/$O$15,B6579=2018,H6579/$O$16,B6579=2019,H6579/$O$17,B6579=2020,H6579/$O$18,B6579=2021,H6579/$O$19,B6579=2022,H6579/$O$20),"")</f>
        <v>1.4285176488907517E-3</v>
      </c>
      <c r="K6579" s="3" cm="1">
        <f t="array" ref="K6579">IFERROR(_xlfn.IFS(B6579=2015,J6579*$P$4,B6579=2016,J6579*$P$5,B6579=2017,J6579*$P$6,B6579=2018,J6579*$P$7,B6579=2019,J6579*$P$8,B6579=2020,J6579*$P$9,B6579=2021,J6579*$P$10,B6579=2022,J6579*$P$11),"")</f>
        <v>3011319.2251388864</v>
      </c>
      <c r="L6579" s="3">
        <f t="shared" si="103"/>
        <v>5647410.2251388859</v>
      </c>
    </row>
    <row r="6580" spans="1:12">
      <c r="A6580" t="s">
        <v>4230</v>
      </c>
      <c r="B6580">
        <v>2021</v>
      </c>
      <c r="D6580" t="s">
        <v>18</v>
      </c>
      <c r="E6580" t="s">
        <v>19</v>
      </c>
      <c r="F6580" t="s">
        <v>20</v>
      </c>
      <c r="G6580" t="s">
        <v>21</v>
      </c>
      <c r="H6580" s="5">
        <v>2458278.31</v>
      </c>
      <c r="I6580" t="str">
        <f>IFERROR(VLOOKUP(G6580,'NCES Match'!$A$2:$B$1307,2,FALSE),"")</f>
        <v/>
      </c>
      <c r="J6580" cm="1">
        <f t="array" ref="J6580">IFERROR(_xlfn.IFS(B6580=2015,H6580/$O$13,B6580=2016,H6580/$O$14,B6580=2017,H6580/$O$15,B6580=2018,H6580/$O$16,B6580=2019,H6580/$O$17,B6580=2020,H6580/$O$18,B6580=2021,H6580/$O$19,B6580=2022,H6580/$O$20),"")</f>
        <v>1.2577609279396944E-3</v>
      </c>
      <c r="K6580" s="3" cm="1">
        <f t="array" ref="K6580">IFERROR(_xlfn.IFS(B6580=2015,J6580*$P$4,B6580=2016,J6580*$P$5,B6580=2017,J6580*$P$6,B6580=2018,J6580*$P$7,B6580=2019,J6580*$P$8,B6580=2020,J6580*$P$9,B6580=2021,J6580*$P$10,B6580=2022,J6580*$P$11),"")</f>
        <v>2692304.2961080484</v>
      </c>
      <c r="L6580" s="3">
        <f t="shared" si="103"/>
        <v>5150582.6061080489</v>
      </c>
    </row>
    <row r="6581" spans="1:12">
      <c r="A6581" t="s">
        <v>4230</v>
      </c>
      <c r="B6581">
        <v>2022</v>
      </c>
      <c r="D6581" t="s">
        <v>18</v>
      </c>
      <c r="E6581" t="s">
        <v>19</v>
      </c>
      <c r="F6581" t="s">
        <v>20</v>
      </c>
      <c r="G6581" t="s">
        <v>21</v>
      </c>
      <c r="H6581" s="5">
        <v>1973740.36</v>
      </c>
      <c r="I6581" t="str">
        <f>IFERROR(VLOOKUP(G6581,'NCES Match'!$A$2:$B$1307,2,FALSE),"")</f>
        <v/>
      </c>
      <c r="J6581" cm="1">
        <f t="array" ref="J6581">IFERROR(_xlfn.IFS(B6581=2015,H6581/$O$13,B6581=2016,H6581/$O$14,B6581=2017,H6581/$O$15,B6581=2018,H6581/$O$16,B6581=2019,H6581/$O$17,B6581=2020,H6581/$O$18,B6581=2021,H6581/$O$19,B6581=2022,H6581/$O$20),"")</f>
        <v>8.6692724687139743E-4</v>
      </c>
      <c r="K6581" s="3" cm="1">
        <f t="array" ref="K6581">IFERROR(_xlfn.IFS(B6581=2015,J6581*$P$4,B6581=2016,J6581*$P$5,B6581=2017,J6581*$P$6,B6581=2018,J6581*$P$7,B6581=2019,J6581*$P$8,B6581=2020,J6581*$P$9,B6581=2021,J6581*$P$10,B6581=2022,J6581*$P$11),"")</f>
        <v>1866913.0935759211</v>
      </c>
      <c r="L6581" s="3">
        <f t="shared" si="103"/>
        <v>3840653.4535759212</v>
      </c>
    </row>
    <row r="6582" spans="1:12">
      <c r="A6582" t="s">
        <v>4230</v>
      </c>
      <c r="B6582">
        <v>2023</v>
      </c>
      <c r="D6582" t="s">
        <v>18</v>
      </c>
      <c r="E6582" t="s">
        <v>19</v>
      </c>
      <c r="F6582" t="s">
        <v>20</v>
      </c>
      <c r="G6582" t="s">
        <v>21</v>
      </c>
      <c r="H6582" s="5">
        <v>1690201.24</v>
      </c>
      <c r="I6582" t="str">
        <f>IFERROR(VLOOKUP(G6582,'NCES Match'!$A$2:$B$1307,2,FALSE),"")</f>
        <v/>
      </c>
      <c r="J6582" t="str" cm="1">
        <f t="array" ref="J6582">IFERROR(_xlfn.IFS(B6582=2015,H6582/$O$13,B6582=2016,H6582/$O$14,B6582=2017,H6582/$O$15,B6582=2018,H6582/$O$16,B6582=2019,H6582/$O$17,B6582=2020,H6582/$O$18,B6582=2021,H6582/$O$19,B6582=2022,H6582/$O$20),"")</f>
        <v/>
      </c>
      <c r="K6582" s="3" t="str" cm="1">
        <f t="array" ref="K6582">IFERROR(_xlfn.IFS(B6582=2015,J6582*$P$4,B6582=2016,J6582*$P$5,B6582=2017,J6582*$P$6,B6582=2018,J6582*$P$7,B6582=2019,J6582*$P$8,B6582=2020,J6582*$P$9,B6582=2021,J6582*$P$10,B6582=2022,J6582*$P$11),"")</f>
        <v/>
      </c>
      <c r="L6582" s="3">
        <f t="shared" si="103"/>
        <v>1690201.24</v>
      </c>
    </row>
    <row r="6583" spans="1:12">
      <c r="A6583" t="s">
        <v>4230</v>
      </c>
      <c r="B6583">
        <v>2015</v>
      </c>
      <c r="C6583" t="s">
        <v>1</v>
      </c>
      <c r="D6583" t="s">
        <v>14</v>
      </c>
      <c r="E6583" t="s">
        <v>15</v>
      </c>
      <c r="F6583" t="s">
        <v>16</v>
      </c>
      <c r="G6583" t="s">
        <v>17</v>
      </c>
      <c r="H6583" s="5">
        <v>133068.44</v>
      </c>
      <c r="I6583" t="str">
        <f>IFERROR(VLOOKUP(G6583,'NCES Match'!$A$2:$B$1307,2,FALSE),"")</f>
        <v/>
      </c>
      <c r="J6583" cm="1">
        <f t="array" ref="J6583">IFERROR(_xlfn.IFS(B6583=2015,H6583/$O$13,B6583=2016,H6583/$O$14,B6583=2017,H6583/$O$15,B6583=2018,H6583/$O$16,B6583=2019,H6583/$O$17,B6583=2020,H6583/$O$18,B6583=2021,H6583/$O$19,B6583=2022,H6583/$O$20),"")</f>
        <v>1.0424631582278783E-4</v>
      </c>
      <c r="K6583" s="3" cm="1">
        <f t="array" ref="K6583">IFERROR(_xlfn.IFS(B6583=2015,J6583*$P$4,B6583=2016,J6583*$P$5,B6583=2017,J6583*$P$6,B6583=2018,J6583*$P$7,B6583=2019,J6583*$P$8,B6583=2020,J6583*$P$9,B6583=2021,J6583*$P$10,B6583=2022,J6583*$P$11),"")</f>
        <v>165906.23818530235</v>
      </c>
      <c r="L6583" s="3">
        <f t="shared" si="103"/>
        <v>298974.67818530236</v>
      </c>
    </row>
    <row r="6584" spans="1:12">
      <c r="A6584" t="s">
        <v>4230</v>
      </c>
      <c r="B6584">
        <v>2016</v>
      </c>
      <c r="C6584" t="s">
        <v>4096</v>
      </c>
      <c r="D6584" t="s">
        <v>14</v>
      </c>
      <c r="E6584" t="s">
        <v>15</v>
      </c>
      <c r="F6584">
        <v>788</v>
      </c>
      <c r="G6584" t="s">
        <v>17</v>
      </c>
      <c r="H6584" s="5">
        <v>122776</v>
      </c>
      <c r="I6584" t="str">
        <f>IFERROR(VLOOKUP(G6584,'NCES Match'!$A$2:$B$1307,2,FALSE),"")</f>
        <v/>
      </c>
      <c r="J6584" cm="1">
        <f t="array" ref="J6584">IFERROR(_xlfn.IFS(B6584=2015,H6584/$O$13,B6584=2016,H6584/$O$14,B6584=2017,H6584/$O$15,B6584=2018,H6584/$O$16,B6584=2019,H6584/$O$17,B6584=2020,H6584/$O$18,B6584=2021,H6584/$O$19,B6584=2022,H6584/$O$20),"")</f>
        <v>8.7891275599980516E-5</v>
      </c>
      <c r="K6584" s="3" cm="1">
        <f t="array" ref="K6584">IFERROR(_xlfn.IFS(B6584=2015,J6584*$P$4,B6584=2016,J6584*$P$5,B6584=2017,J6584*$P$6,B6584=2018,J6584*$P$7,B6584=2019,J6584*$P$8,B6584=2020,J6584*$P$9,B6584=2021,J6584*$P$10,B6584=2022,J6584*$P$11),"")</f>
        <v>147273.3678219073</v>
      </c>
      <c r="L6584" s="3">
        <f t="shared" si="103"/>
        <v>270049.36782190728</v>
      </c>
    </row>
    <row r="6585" spans="1:12">
      <c r="A6585" t="s">
        <v>4230</v>
      </c>
      <c r="B6585">
        <v>2017</v>
      </c>
      <c r="D6585" t="s">
        <v>14</v>
      </c>
      <c r="E6585" t="s">
        <v>15</v>
      </c>
      <c r="F6585">
        <v>788</v>
      </c>
      <c r="G6585" t="s">
        <v>17</v>
      </c>
      <c r="H6585" s="5">
        <v>138980</v>
      </c>
      <c r="I6585" t="str">
        <f>IFERROR(VLOOKUP(G6585,'NCES Match'!$A$2:$B$1307,2,FALSE),"")</f>
        <v/>
      </c>
      <c r="J6585" cm="1">
        <f t="array" ref="J6585">IFERROR(_xlfn.IFS(B6585=2015,H6585/$O$13,B6585=2016,H6585/$O$14,B6585=2017,H6585/$O$15,B6585=2018,H6585/$O$16,B6585=2019,H6585/$O$17,B6585=2020,H6585/$O$18,B6585=2021,H6585/$O$19,B6585=2022,H6585/$O$20),"")</f>
        <v>9.5818199784705377E-5</v>
      </c>
      <c r="K6585" s="3" cm="1">
        <f t="array" ref="K6585">IFERROR(_xlfn.IFS(B6585=2015,J6585*$P$4,B6585=2016,J6585*$P$5,B6585=2017,J6585*$P$6,B6585=2018,J6585*$P$7,B6585=2019,J6585*$P$8,B6585=2020,J6585*$P$9,B6585=2021,J6585*$P$10,B6585=2022,J6585*$P$11),"")</f>
        <v>162723.04909233676</v>
      </c>
      <c r="L6585" s="3">
        <f t="shared" si="103"/>
        <v>301703.04909233679</v>
      </c>
    </row>
    <row r="6586" spans="1:12">
      <c r="A6586" t="s">
        <v>4230</v>
      </c>
      <c r="B6586">
        <v>2018</v>
      </c>
      <c r="D6586" t="s">
        <v>14</v>
      </c>
      <c r="E6586" t="s">
        <v>15</v>
      </c>
      <c r="F6586">
        <v>788</v>
      </c>
      <c r="G6586" t="s">
        <v>17</v>
      </c>
      <c r="H6586" s="5">
        <v>138471</v>
      </c>
      <c r="I6586" t="str">
        <f>IFERROR(VLOOKUP(G6586,'NCES Match'!$A$2:$B$1307,2,FALSE),"")</f>
        <v/>
      </c>
      <c r="J6586" cm="1">
        <f t="array" ref="J6586">IFERROR(_xlfn.IFS(B6586=2015,H6586/$O$13,B6586=2016,H6586/$O$14,B6586=2017,H6586/$O$15,B6586=2018,H6586/$O$16,B6586=2019,H6586/$O$17,B6586=2020,H6586/$O$18,B6586=2021,H6586/$O$19,B6586=2022,H6586/$O$20),"")</f>
        <v>9.0360474433582409E-5</v>
      </c>
      <c r="K6586" s="3" cm="1">
        <f t="array" ref="K6586">IFERROR(_xlfn.IFS(B6586=2015,J6586*$P$4,B6586=2016,J6586*$P$5,B6586=2017,J6586*$P$6,B6586=2018,J6586*$P$7,B6586=2019,J6586*$P$8,B6586=2020,J6586*$P$9,B6586=2021,J6586*$P$10,B6586=2022,J6586*$P$11),"")</f>
        <v>155135.67850218923</v>
      </c>
      <c r="L6586" s="3">
        <f t="shared" si="103"/>
        <v>293606.67850218923</v>
      </c>
    </row>
    <row r="6587" spans="1:12">
      <c r="A6587" t="s">
        <v>4230</v>
      </c>
      <c r="B6587">
        <v>2019</v>
      </c>
      <c r="D6587" t="s">
        <v>14</v>
      </c>
      <c r="E6587" t="s">
        <v>15</v>
      </c>
      <c r="F6587" t="s">
        <v>16</v>
      </c>
      <c r="G6587" t="s">
        <v>17</v>
      </c>
      <c r="H6587" s="5">
        <v>136209</v>
      </c>
      <c r="I6587" t="str">
        <f>IFERROR(VLOOKUP(G6587,'NCES Match'!$A$2:$B$1307,2,FALSE),"")</f>
        <v/>
      </c>
      <c r="J6587" cm="1">
        <f t="array" ref="J6587">IFERROR(_xlfn.IFS(B6587=2015,H6587/$O$13,B6587=2016,H6587/$O$14,B6587=2017,H6587/$O$15,B6587=2018,H6587/$O$16,B6587=2019,H6587/$O$17,B6587=2020,H6587/$O$18,B6587=2021,H6587/$O$19,B6587=2022,H6587/$O$20),"")</f>
        <v>8.6244818249364786E-5</v>
      </c>
      <c r="K6587" s="3" cm="1">
        <f t="array" ref="K6587">IFERROR(_xlfn.IFS(B6587=2015,J6587*$P$4,B6587=2016,J6587*$P$5,B6587=2017,J6587*$P$6,B6587=2018,J6587*$P$7,B6587=2019,J6587*$P$8,B6587=2020,J6587*$P$9,B6587=2021,J6587*$P$10,B6587=2022,J6587*$P$11),"")</f>
        <v>149887.10932725618</v>
      </c>
      <c r="L6587" s="3">
        <f t="shared" si="103"/>
        <v>286096.10932725621</v>
      </c>
    </row>
    <row r="6588" spans="1:12">
      <c r="A6588" t="s">
        <v>4230</v>
      </c>
      <c r="B6588">
        <v>2020</v>
      </c>
      <c r="D6588" t="s">
        <v>14</v>
      </c>
      <c r="E6588" t="s">
        <v>15</v>
      </c>
      <c r="F6588">
        <v>788</v>
      </c>
      <c r="G6588" t="s">
        <v>17</v>
      </c>
      <c r="H6588" s="5">
        <v>237086</v>
      </c>
      <c r="I6588" t="str">
        <f>IFERROR(VLOOKUP(G6588,'NCES Match'!$A$2:$B$1307,2,FALSE),"")</f>
        <v/>
      </c>
      <c r="J6588" cm="1">
        <f t="array" ref="J6588">IFERROR(_xlfn.IFS(B6588=2015,H6588/$O$13,B6588=2016,H6588/$O$14,B6588=2017,H6588/$O$15,B6588=2018,H6588/$O$16,B6588=2019,H6588/$O$17,B6588=2020,H6588/$O$18,B6588=2021,H6588/$O$19,B6588=2022,H6588/$O$20),"")</f>
        <v>1.2847869641257177E-4</v>
      </c>
      <c r="K6588" s="3" cm="1">
        <f t="array" ref="K6588">IFERROR(_xlfn.IFS(B6588=2015,J6588*$P$4,B6588=2016,J6588*$P$5,B6588=2017,J6588*$P$6,B6588=2018,J6588*$P$7,B6588=2019,J6588*$P$8,B6588=2020,J6588*$P$9,B6588=2021,J6588*$P$10,B6588=2022,J6588*$P$11),"")</f>
        <v>270833.45370523172</v>
      </c>
      <c r="L6588" s="3">
        <f t="shared" si="103"/>
        <v>507919.45370523172</v>
      </c>
    </row>
    <row r="6589" spans="1:12">
      <c r="A6589" t="s">
        <v>4230</v>
      </c>
      <c r="B6589">
        <v>2021</v>
      </c>
      <c r="D6589" t="s">
        <v>14</v>
      </c>
      <c r="E6589" t="s">
        <v>15</v>
      </c>
      <c r="F6589" t="s">
        <v>16</v>
      </c>
      <c r="G6589" t="s">
        <v>17</v>
      </c>
      <c r="H6589" s="5">
        <v>144416.82</v>
      </c>
      <c r="I6589" t="str">
        <f>IFERROR(VLOOKUP(G6589,'NCES Match'!$A$2:$B$1307,2,FALSE),"")</f>
        <v/>
      </c>
      <c r="J6589" cm="1">
        <f t="array" ref="J6589">IFERROR(_xlfn.IFS(B6589=2015,H6589/$O$13,B6589=2016,H6589/$O$14,B6589=2017,H6589/$O$15,B6589=2018,H6589/$O$16,B6589=2019,H6589/$O$17,B6589=2020,H6589/$O$18,B6589=2021,H6589/$O$19,B6589=2022,H6589/$O$20),"")</f>
        <v>7.3889857301511082E-5</v>
      </c>
      <c r="K6589" s="3" cm="1">
        <f t="array" ref="K6589">IFERROR(_xlfn.IFS(B6589=2015,J6589*$P$4,B6589=2016,J6589*$P$5,B6589=2017,J6589*$P$6,B6589=2018,J6589*$P$7,B6589=2019,J6589*$P$8,B6589=2020,J6589*$P$9,B6589=2021,J6589*$P$10,B6589=2022,J6589*$P$11),"")</f>
        <v>158165.17736604964</v>
      </c>
      <c r="L6589" s="3">
        <f t="shared" si="103"/>
        <v>302581.99736604968</v>
      </c>
    </row>
    <row r="6590" spans="1:12">
      <c r="A6590" t="s">
        <v>4230</v>
      </c>
      <c r="B6590">
        <v>2022</v>
      </c>
      <c r="D6590" t="s">
        <v>14</v>
      </c>
      <c r="E6590" t="s">
        <v>15</v>
      </c>
      <c r="F6590" t="s">
        <v>16</v>
      </c>
      <c r="G6590" t="s">
        <v>17</v>
      </c>
      <c r="H6590" s="5">
        <v>163629.51999999999</v>
      </c>
      <c r="I6590" t="str">
        <f>IFERROR(VLOOKUP(G6590,'NCES Match'!$A$2:$B$1307,2,FALSE),"")</f>
        <v/>
      </c>
      <c r="J6590" cm="1">
        <f t="array" ref="J6590">IFERROR(_xlfn.IFS(B6590=2015,H6590/$O$13,B6590=2016,H6590/$O$14,B6590=2017,H6590/$O$15,B6590=2018,H6590/$O$16,B6590=2019,H6590/$O$17,B6590=2020,H6590/$O$18,B6590=2021,H6590/$O$19,B6590=2022,H6590/$O$20),"")</f>
        <v>7.1871099236420463E-5</v>
      </c>
      <c r="K6590" s="3" cm="1">
        <f t="array" ref="K6590">IFERROR(_xlfn.IFS(B6590=2015,J6590*$P$4,B6590=2016,J6590*$P$5,B6590=2017,J6590*$P$6,B6590=2018,J6590*$P$7,B6590=2019,J6590*$P$8,B6590=2020,J6590*$P$9,B6590=2021,J6590*$P$10,B6590=2022,J6590*$P$11),"")</f>
        <v>154773.19082817103</v>
      </c>
      <c r="L6590" s="3">
        <f t="shared" si="103"/>
        <v>318402.710828171</v>
      </c>
    </row>
    <row r="6591" spans="1:12">
      <c r="A6591" t="s">
        <v>4230</v>
      </c>
      <c r="B6591">
        <v>2023</v>
      </c>
      <c r="D6591" t="s">
        <v>14</v>
      </c>
      <c r="E6591" t="s">
        <v>15</v>
      </c>
      <c r="F6591" t="s">
        <v>16</v>
      </c>
      <c r="G6591" t="s">
        <v>17</v>
      </c>
      <c r="H6591" s="5">
        <v>177543.02</v>
      </c>
      <c r="I6591" t="str">
        <f>IFERROR(VLOOKUP(G6591,'NCES Match'!$A$2:$B$1307,2,FALSE),"")</f>
        <v/>
      </c>
      <c r="J6591" t="str" cm="1">
        <f t="array" ref="J6591">IFERROR(_xlfn.IFS(B6591=2015,H6591/$O$13,B6591=2016,H6591/$O$14,B6591=2017,H6591/$O$15,B6591=2018,H6591/$O$16,B6591=2019,H6591/$O$17,B6591=2020,H6591/$O$18,B6591=2021,H6591/$O$19,B6591=2022,H6591/$O$20),"")</f>
        <v/>
      </c>
      <c r="K6591" s="3" t="str" cm="1">
        <f t="array" ref="K6591">IFERROR(_xlfn.IFS(B6591=2015,J6591*$P$4,B6591=2016,J6591*$P$5,B6591=2017,J6591*$P$6,B6591=2018,J6591*$P$7,B6591=2019,J6591*$P$8,B6591=2020,J6591*$P$9,B6591=2021,J6591*$P$10,B6591=2022,J6591*$P$11),"")</f>
        <v/>
      </c>
      <c r="L6591" s="3">
        <f t="shared" si="103"/>
        <v>177543.02</v>
      </c>
    </row>
    <row r="6592" spans="1:12">
      <c r="A6592" t="s">
        <v>4230</v>
      </c>
      <c r="B6592">
        <v>2015</v>
      </c>
      <c r="C6592" t="s">
        <v>1</v>
      </c>
      <c r="D6592" t="s">
        <v>6</v>
      </c>
      <c r="E6592" t="s">
        <v>7</v>
      </c>
      <c r="F6592" t="s">
        <v>8</v>
      </c>
      <c r="G6592" t="s">
        <v>9</v>
      </c>
      <c r="H6592" s="5">
        <v>190088.82</v>
      </c>
      <c r="I6592" t="str">
        <f>IFERROR(VLOOKUP(G6592,'NCES Match'!$A$2:$B$1307,2,FALSE),"")</f>
        <v/>
      </c>
      <c r="J6592" cm="1">
        <f t="array" ref="J6592">IFERROR(_xlfn.IFS(B6592=2015,H6592/$O$13,B6592=2016,H6592/$O$14,B6592=2017,H6592/$O$15,B6592=2018,H6592/$O$16,B6592=2019,H6592/$O$17,B6592=2020,H6592/$O$18,B6592=2021,H6592/$O$19,B6592=2022,H6592/$O$20),"")</f>
        <v>1.4891629573549574E-4</v>
      </c>
      <c r="K6592" s="3" cm="1">
        <f t="array" ref="K6592">IFERROR(_xlfn.IFS(B6592=2015,J6592*$P$4,B6592=2016,J6592*$P$5,B6592=2017,J6592*$P$6,B6592=2018,J6592*$P$7,B6592=2019,J6592*$P$8,B6592=2020,J6592*$P$9,B6592=2021,J6592*$P$10,B6592=2022,J6592*$P$11),"")</f>
        <v>236997.75128710511</v>
      </c>
      <c r="L6592" s="3">
        <f t="shared" si="103"/>
        <v>427086.57128710509</v>
      </c>
    </row>
    <row r="6593" spans="1:12">
      <c r="A6593" t="s">
        <v>4230</v>
      </c>
      <c r="B6593">
        <v>2016</v>
      </c>
      <c r="C6593" t="s">
        <v>4096</v>
      </c>
      <c r="D6593" t="s">
        <v>6</v>
      </c>
      <c r="E6593" t="s">
        <v>7</v>
      </c>
      <c r="F6593">
        <v>789</v>
      </c>
      <c r="G6593" t="s">
        <v>9</v>
      </c>
      <c r="H6593" s="5">
        <v>203024</v>
      </c>
      <c r="I6593" t="str">
        <f>IFERROR(VLOOKUP(G6593,'NCES Match'!$A$2:$B$1307,2,FALSE),"")</f>
        <v/>
      </c>
      <c r="J6593" cm="1">
        <f t="array" ref="J6593">IFERROR(_xlfn.IFS(B6593=2015,H6593/$O$13,B6593=2016,H6593/$O$14,B6593=2017,H6593/$O$15,B6593=2018,H6593/$O$16,B6593=2019,H6593/$O$17,B6593=2020,H6593/$O$18,B6593=2021,H6593/$O$19,B6593=2022,H6593/$O$20),"")</f>
        <v>1.4533816330073013E-4</v>
      </c>
      <c r="K6593" s="3" cm="1">
        <f t="array" ref="K6593">IFERROR(_xlfn.IFS(B6593=2015,J6593*$P$4,B6593=2016,J6593*$P$5,B6593=2017,J6593*$P$6,B6593=2018,J6593*$P$7,B6593=2019,J6593*$P$8,B6593=2020,J6593*$P$9,B6593=2021,J6593*$P$10,B6593=2022,J6593*$P$11),"")</f>
        <v>243533.16795363021</v>
      </c>
      <c r="L6593" s="3">
        <f t="shared" si="103"/>
        <v>446557.16795363021</v>
      </c>
    </row>
    <row r="6594" spans="1:12">
      <c r="A6594" t="s">
        <v>4230</v>
      </c>
      <c r="B6594">
        <v>2017</v>
      </c>
      <c r="D6594" t="s">
        <v>6</v>
      </c>
      <c r="E6594" t="s">
        <v>7</v>
      </c>
      <c r="F6594">
        <v>789</v>
      </c>
      <c r="G6594" t="s">
        <v>9</v>
      </c>
      <c r="H6594" s="5">
        <v>163449</v>
      </c>
      <c r="I6594" t="str">
        <f>IFERROR(VLOOKUP(G6594,'NCES Match'!$A$2:$B$1307,2,FALSE),"")</f>
        <v/>
      </c>
      <c r="J6594" cm="1">
        <f t="array" ref="J6594">IFERROR(_xlfn.IFS(B6594=2015,H6594/$O$13,B6594=2016,H6594/$O$14,B6594=2017,H6594/$O$15,B6594=2018,H6594/$O$16,B6594=2019,H6594/$O$17,B6594=2020,H6594/$O$18,B6594=2021,H6594/$O$19,B6594=2022,H6594/$O$20),"")</f>
        <v>1.1268807696510511E-4</v>
      </c>
      <c r="K6594" s="3" cm="1">
        <f t="array" ref="K6594">IFERROR(_xlfn.IFS(B6594=2015,J6594*$P$4,B6594=2016,J6594*$P$5,B6594=2017,J6594*$P$6,B6594=2018,J6594*$P$7,B6594=2019,J6594*$P$8,B6594=2020,J6594*$P$9,B6594=2021,J6594*$P$10,B6594=2022,J6594*$P$11),"")</f>
        <v>191372.28127135811</v>
      </c>
      <c r="L6594" s="3">
        <f t="shared" si="103"/>
        <v>354821.28127135814</v>
      </c>
    </row>
    <row r="6595" spans="1:12">
      <c r="A6595" t="s">
        <v>4230</v>
      </c>
      <c r="B6595">
        <v>2018</v>
      </c>
      <c r="D6595" t="s">
        <v>6</v>
      </c>
      <c r="E6595" t="s">
        <v>7</v>
      </c>
      <c r="F6595">
        <v>789</v>
      </c>
      <c r="G6595" t="s">
        <v>9</v>
      </c>
      <c r="H6595" s="5">
        <v>140245</v>
      </c>
      <c r="I6595" t="str">
        <f>IFERROR(VLOOKUP(G6595,'NCES Match'!$A$2:$B$1307,2,FALSE),"")</f>
        <v/>
      </c>
      <c r="J6595" cm="1">
        <f t="array" ref="J6595">IFERROR(_xlfn.IFS(B6595=2015,H6595/$O$13,B6595=2016,H6595/$O$14,B6595=2017,H6595/$O$15,B6595=2018,H6595/$O$16,B6595=2019,H6595/$O$17,B6595=2020,H6595/$O$18,B6595=2021,H6595/$O$19,B6595=2022,H6595/$O$20),"")</f>
        <v>9.1518113806773725E-5</v>
      </c>
      <c r="K6595" s="3" cm="1">
        <f t="array" ref="K6595">IFERROR(_xlfn.IFS(B6595=2015,J6595*$P$4,B6595=2016,J6595*$P$5,B6595=2017,J6595*$P$6,B6595=2018,J6595*$P$7,B6595=2019,J6595*$P$8,B6595=2020,J6595*$P$9,B6595=2021,J6595*$P$10,B6595=2022,J6595*$P$11),"")</f>
        <v>157123.17547746119</v>
      </c>
      <c r="L6595" s="3">
        <f t="shared" ref="L6595:L6658" si="104">SUM(H6595,K6595)</f>
        <v>297368.17547746119</v>
      </c>
    </row>
    <row r="6596" spans="1:12">
      <c r="A6596" t="s">
        <v>4230</v>
      </c>
      <c r="B6596">
        <v>2019</v>
      </c>
      <c r="D6596" t="s">
        <v>6</v>
      </c>
      <c r="E6596" t="s">
        <v>7</v>
      </c>
      <c r="F6596" t="s">
        <v>8</v>
      </c>
      <c r="G6596" t="s">
        <v>9</v>
      </c>
      <c r="H6596" s="5">
        <v>211455</v>
      </c>
      <c r="I6596" t="str">
        <f>IFERROR(VLOOKUP(G6596,'NCES Match'!$A$2:$B$1307,2,FALSE),"")</f>
        <v/>
      </c>
      <c r="J6596" cm="1">
        <f t="array" ref="J6596">IFERROR(_xlfn.IFS(B6596=2015,H6596/$O$13,B6596=2016,H6596/$O$14,B6596=2017,H6596/$O$15,B6596=2018,H6596/$O$16,B6596=2019,H6596/$O$17,B6596=2020,H6596/$O$18,B6596=2021,H6596/$O$19,B6596=2022,H6596/$O$20),"")</f>
        <v>1.3388908253433643E-4</v>
      </c>
      <c r="K6596" s="3" cm="1">
        <f t="array" ref="K6596">IFERROR(_xlfn.IFS(B6596=2015,J6596*$P$4,B6596=2016,J6596*$P$5,B6596=2017,J6596*$P$6,B6596=2018,J6596*$P$7,B6596=2019,J6596*$P$8,B6596=2020,J6596*$P$9,B6596=2021,J6596*$P$10,B6596=2022,J6596*$P$11),"")</f>
        <v>232689.3135020076</v>
      </c>
      <c r="L6596" s="3">
        <f t="shared" si="104"/>
        <v>444144.31350200763</v>
      </c>
    </row>
    <row r="6597" spans="1:12">
      <c r="A6597" t="s">
        <v>4230</v>
      </c>
      <c r="B6597">
        <v>2020</v>
      </c>
      <c r="D6597" t="s">
        <v>6</v>
      </c>
      <c r="E6597" t="s">
        <v>7</v>
      </c>
      <c r="F6597">
        <v>789</v>
      </c>
      <c r="G6597" t="s">
        <v>9</v>
      </c>
      <c r="H6597" s="5">
        <v>163344</v>
      </c>
      <c r="I6597" t="str">
        <f>IFERROR(VLOOKUP(G6597,'NCES Match'!$A$2:$B$1307,2,FALSE),"")</f>
        <v/>
      </c>
      <c r="J6597" cm="1">
        <f t="array" ref="J6597">IFERROR(_xlfn.IFS(B6597=2015,H6597/$O$13,B6597=2016,H6597/$O$14,B6597=2017,H6597/$O$15,B6597=2018,H6597/$O$16,B6597=2019,H6597/$O$17,B6597=2020,H6597/$O$18,B6597=2021,H6597/$O$19,B6597=2022,H6597/$O$20),"")</f>
        <v>8.8517348923239348E-5</v>
      </c>
      <c r="K6597" s="3" cm="1">
        <f t="array" ref="K6597">IFERROR(_xlfn.IFS(B6597=2015,J6597*$P$4,B6597=2016,J6597*$P$5,B6597=2017,J6597*$P$6,B6597=2018,J6597*$P$7,B6597=2019,J6597*$P$8,B6597=2020,J6597*$P$9,B6597=2021,J6597*$P$10,B6597=2022,J6597*$P$11),"")</f>
        <v>186594.82070652576</v>
      </c>
      <c r="L6597" s="3">
        <f t="shared" si="104"/>
        <v>349938.82070652576</v>
      </c>
    </row>
    <row r="6598" spans="1:12">
      <c r="A6598" t="s">
        <v>4230</v>
      </c>
      <c r="B6598">
        <v>2021</v>
      </c>
      <c r="D6598" t="s">
        <v>6</v>
      </c>
      <c r="E6598" t="s">
        <v>7</v>
      </c>
      <c r="F6598" t="s">
        <v>8</v>
      </c>
      <c r="G6598" t="s">
        <v>9</v>
      </c>
      <c r="H6598" s="5">
        <v>107634.95</v>
      </c>
      <c r="I6598" t="str">
        <f>IFERROR(VLOOKUP(G6598,'NCES Match'!$A$2:$B$1307,2,FALSE),"")</f>
        <v/>
      </c>
      <c r="J6598" cm="1">
        <f t="array" ref="J6598">IFERROR(_xlfn.IFS(B6598=2015,H6598/$O$13,B6598=2016,H6598/$O$14,B6598=2017,H6598/$O$15,B6598=2018,H6598/$O$16,B6598=2019,H6598/$O$17,B6598=2020,H6598/$O$18,B6598=2021,H6598/$O$19,B6598=2022,H6598/$O$20),"")</f>
        <v>5.5070670411904098E-5</v>
      </c>
      <c r="K6598" s="3" cm="1">
        <f t="array" ref="K6598">IFERROR(_xlfn.IFS(B6598=2015,J6598*$P$4,B6598=2016,J6598*$P$5,B6598=2017,J6598*$P$6,B6598=2018,J6598*$P$7,B6598=2019,J6598*$P$8,B6598=2020,J6598*$P$9,B6598=2021,J6598*$P$10,B6598=2022,J6598*$P$11),"")</f>
        <v>117881.70489791899</v>
      </c>
      <c r="L6598" s="3">
        <f t="shared" si="104"/>
        <v>225516.65489791898</v>
      </c>
    </row>
    <row r="6599" spans="1:12">
      <c r="A6599" t="s">
        <v>4230</v>
      </c>
      <c r="B6599">
        <v>2022</v>
      </c>
      <c r="D6599" t="s">
        <v>6</v>
      </c>
      <c r="E6599" t="s">
        <v>7</v>
      </c>
      <c r="F6599" t="s">
        <v>8</v>
      </c>
      <c r="G6599" t="s">
        <v>9</v>
      </c>
      <c r="H6599" s="5">
        <v>128702.32</v>
      </c>
      <c r="I6599" t="str">
        <f>IFERROR(VLOOKUP(G6599,'NCES Match'!$A$2:$B$1307,2,FALSE),"")</f>
        <v/>
      </c>
      <c r="J6599" cm="1">
        <f t="array" ref="J6599">IFERROR(_xlfn.IFS(B6599=2015,H6599/$O$13,B6599=2016,H6599/$O$14,B6599=2017,H6599/$O$15,B6599=2018,H6599/$O$16,B6599=2019,H6599/$O$17,B6599=2020,H6599/$O$18,B6599=2021,H6599/$O$19,B6599=2022,H6599/$O$20),"")</f>
        <v>5.6530002732254807E-5</v>
      </c>
      <c r="K6599" s="3" cm="1">
        <f t="array" ref="K6599">IFERROR(_xlfn.IFS(B6599=2015,J6599*$P$4,B6599=2016,J6599*$P$5,B6599=2017,J6599*$P$6,B6599=2018,J6599*$P$7,B6599=2019,J6599*$P$8,B6599=2020,J6599*$P$9,B6599=2021,J6599*$P$10,B6599=2022,J6599*$P$11),"")</f>
        <v>121736.4002130443</v>
      </c>
      <c r="L6599" s="3">
        <f t="shared" si="104"/>
        <v>250438.72021304432</v>
      </c>
    </row>
    <row r="6600" spans="1:12">
      <c r="A6600" t="s">
        <v>4230</v>
      </c>
      <c r="B6600">
        <v>2023</v>
      </c>
      <c r="D6600" t="s">
        <v>6</v>
      </c>
      <c r="E6600" t="s">
        <v>7</v>
      </c>
      <c r="F6600" t="s">
        <v>8</v>
      </c>
      <c r="G6600" t="s">
        <v>9</v>
      </c>
      <c r="H6600" s="5">
        <v>173848.88</v>
      </c>
      <c r="I6600" t="str">
        <f>IFERROR(VLOOKUP(G6600,'NCES Match'!$A$2:$B$1307,2,FALSE),"")</f>
        <v/>
      </c>
      <c r="J6600" t="str" cm="1">
        <f t="array" ref="J6600">IFERROR(_xlfn.IFS(B6600=2015,H6600/$O$13,B6600=2016,H6600/$O$14,B6600=2017,H6600/$O$15,B6600=2018,H6600/$O$16,B6600=2019,H6600/$O$17,B6600=2020,H6600/$O$18,B6600=2021,H6600/$O$19,B6600=2022,H6600/$O$20),"")</f>
        <v/>
      </c>
      <c r="K6600" s="3" t="str" cm="1">
        <f t="array" ref="K6600">IFERROR(_xlfn.IFS(B6600=2015,J6600*$P$4,B6600=2016,J6600*$P$5,B6600=2017,J6600*$P$6,B6600=2018,J6600*$P$7,B6600=2019,J6600*$P$8,B6600=2020,J6600*$P$9,B6600=2021,J6600*$P$10,B6600=2022,J6600*$P$11),"")</f>
        <v/>
      </c>
      <c r="L6600" s="3">
        <f t="shared" si="104"/>
        <v>173848.88</v>
      </c>
    </row>
    <row r="6601" spans="1:12">
      <c r="A6601">
        <v>4800139</v>
      </c>
      <c r="B6601">
        <v>2015</v>
      </c>
      <c r="C6601" t="s">
        <v>3521</v>
      </c>
      <c r="D6601" t="s">
        <v>3978</v>
      </c>
      <c r="E6601" t="s">
        <v>3979</v>
      </c>
      <c r="G6601" t="s">
        <v>3980</v>
      </c>
      <c r="H6601" s="5">
        <v>65301.52</v>
      </c>
      <c r="I6601">
        <f>IFERROR(VLOOKUP(G6601,'NCES Match'!$A$2:$B$1307,2,FALSE),"")</f>
        <v>4800139</v>
      </c>
      <c r="J6601" cm="1">
        <f t="array" ref="J6601">IFERROR(_xlfn.IFS(B6601=2015,H6601/$O$13,B6601=2016,H6601/$O$14,B6601=2017,H6601/$O$15,B6601=2018,H6601/$O$16,B6601=2019,H6601/$O$17,B6601=2020,H6601/$O$18,B6601=2021,H6601/$O$19,B6601=2022,H6601/$O$20),"")</f>
        <v>5.1157456100245081E-5</v>
      </c>
      <c r="K6601" s="3" cm="1">
        <f t="array" ref="K6601">IFERROR(_xlfn.IFS(B6601=2015,J6601*$P$4,B6601=2016,J6601*$P$5,B6601=2017,J6601*$P$6,B6601=2018,J6601*$P$7,B6601=2019,J6601*$P$8,B6601=2020,J6601*$P$9,B6601=2021,J6601*$P$10,B6601=2022,J6601*$P$11),"")</f>
        <v>81416.221088804275</v>
      </c>
      <c r="L6601" s="3">
        <f t="shared" si="104"/>
        <v>146717.74108880427</v>
      </c>
    </row>
    <row r="6602" spans="1:12">
      <c r="A6602">
        <v>4800139</v>
      </c>
      <c r="B6602">
        <v>2016</v>
      </c>
      <c r="C6602" t="s">
        <v>4104</v>
      </c>
      <c r="D6602" t="s">
        <v>3978</v>
      </c>
      <c r="E6602" t="s">
        <v>3979</v>
      </c>
      <c r="F6602" t="s">
        <v>4101</v>
      </c>
      <c r="G6602" t="s">
        <v>3980</v>
      </c>
      <c r="H6602" s="5">
        <v>60897</v>
      </c>
      <c r="I6602">
        <f>IFERROR(VLOOKUP(G6602,'NCES Match'!$A$2:$B$1307,2,FALSE),"")</f>
        <v>4800139</v>
      </c>
      <c r="J6602" cm="1">
        <f t="array" ref="J6602">IFERROR(_xlfn.IFS(B6602=2015,H6602/$O$13,B6602=2016,H6602/$O$14,B6602=2017,H6602/$O$15,B6602=2018,H6602/$O$16,B6602=2019,H6602/$O$17,B6602=2020,H6602/$O$18,B6602=2021,H6602/$O$19,B6602=2022,H6602/$O$20),"")</f>
        <v>4.3594147147748857E-5</v>
      </c>
      <c r="K6602" s="3" cm="1">
        <f t="array" ref="K6602">IFERROR(_xlfn.IFS(B6602=2015,J6602*$P$4,B6602=2016,J6602*$P$5,B6602=2017,J6602*$P$6,B6602=2018,J6602*$P$7,B6602=2019,J6602*$P$8,B6602=2020,J6602*$P$9,B6602=2021,J6602*$P$10,B6602=2022,J6602*$P$11),"")</f>
        <v>73047.715190678064</v>
      </c>
      <c r="L6602" s="3">
        <f t="shared" si="104"/>
        <v>133944.71519067808</v>
      </c>
    </row>
    <row r="6603" spans="1:12">
      <c r="A6603">
        <v>4800139</v>
      </c>
      <c r="B6603">
        <v>2017</v>
      </c>
      <c r="D6603" t="s">
        <v>3978</v>
      </c>
      <c r="E6603" t="s">
        <v>3979</v>
      </c>
      <c r="F6603" t="s">
        <v>4101</v>
      </c>
      <c r="G6603" t="s">
        <v>3980</v>
      </c>
      <c r="H6603" s="5">
        <v>74086</v>
      </c>
      <c r="I6603">
        <f>IFERROR(VLOOKUP(G6603,'NCES Match'!$A$2:$B$1307,2,FALSE),"")</f>
        <v>4800139</v>
      </c>
      <c r="J6603" cm="1">
        <f t="array" ref="J6603">IFERROR(_xlfn.IFS(B6603=2015,H6603/$O$13,B6603=2016,H6603/$O$14,B6603=2017,H6603/$O$15,B6603=2018,H6603/$O$16,B6603=2019,H6603/$O$17,B6603=2020,H6603/$O$18,B6603=2021,H6603/$O$19,B6603=2022,H6603/$O$20),"")</f>
        <v>5.1077760463733501E-5</v>
      </c>
      <c r="K6603" s="3" cm="1">
        <f t="array" ref="K6603">IFERROR(_xlfn.IFS(B6603=2015,J6603*$P$4,B6603=2016,J6603*$P$5,B6603=2017,J6603*$P$6,B6603=2018,J6603*$P$7,B6603=2019,J6603*$P$8,B6603=2020,J6603*$P$9,B6603=2021,J6603*$P$10,B6603=2022,J6603*$P$11),"")</f>
        <v>86742.695460173127</v>
      </c>
      <c r="L6603" s="3">
        <f t="shared" si="104"/>
        <v>160828.69546017313</v>
      </c>
    </row>
    <row r="6604" spans="1:12">
      <c r="A6604">
        <v>4800139</v>
      </c>
      <c r="B6604">
        <v>2018</v>
      </c>
      <c r="D6604" t="s">
        <v>3978</v>
      </c>
      <c r="E6604" t="s">
        <v>3979</v>
      </c>
      <c r="F6604" t="s">
        <v>4101</v>
      </c>
      <c r="G6604" t="s">
        <v>3980</v>
      </c>
      <c r="H6604" s="5">
        <v>58222</v>
      </c>
      <c r="I6604">
        <f>IFERROR(VLOOKUP(G6604,'NCES Match'!$A$2:$B$1307,2,FALSE),"")</f>
        <v>4800139</v>
      </c>
      <c r="J6604" cm="1">
        <f t="array" ref="J6604">IFERROR(_xlfn.IFS(B6604=2015,H6604/$O$13,B6604=2016,H6604/$O$14,B6604=2017,H6604/$O$15,B6604=2018,H6604/$O$16,B6604=2019,H6604/$O$17,B6604=2020,H6604/$O$18,B6604=2021,H6604/$O$19,B6604=2022,H6604/$O$20),"")</f>
        <v>3.7993280488131338E-5</v>
      </c>
      <c r="K6604" s="3" cm="1">
        <f t="array" ref="K6604">IFERROR(_xlfn.IFS(B6604=2015,J6604*$P$4,B6604=2016,J6604*$P$5,B6604=2017,J6604*$P$6,B6604=2018,J6604*$P$7,B6604=2019,J6604*$P$8,B6604=2020,J6604*$P$9,B6604=2021,J6604*$P$10,B6604=2022,J6604*$P$11),"")</f>
        <v>65228.888891930153</v>
      </c>
      <c r="L6604" s="3">
        <f t="shared" si="104"/>
        <v>123450.88889193015</v>
      </c>
    </row>
    <row r="6605" spans="1:12">
      <c r="A6605">
        <v>4800139</v>
      </c>
      <c r="B6605">
        <v>2019</v>
      </c>
      <c r="D6605" t="s">
        <v>3978</v>
      </c>
      <c r="E6605" t="s">
        <v>3979</v>
      </c>
      <c r="F6605" t="s">
        <v>4101</v>
      </c>
      <c r="G6605" t="s">
        <v>3980</v>
      </c>
      <c r="H6605" s="5">
        <v>56635</v>
      </c>
      <c r="I6605">
        <f>IFERROR(VLOOKUP(G6605,'NCES Match'!$A$2:$B$1307,2,FALSE),"")</f>
        <v>4800139</v>
      </c>
      <c r="J6605" cm="1">
        <f t="array" ref="J6605">IFERROR(_xlfn.IFS(B6605=2015,H6605/$O$13,B6605=2016,H6605/$O$14,B6605=2017,H6605/$O$15,B6605=2018,H6605/$O$16,B6605=2019,H6605/$O$17,B6605=2020,H6605/$O$18,B6605=2021,H6605/$O$19,B6605=2022,H6605/$O$20),"")</f>
        <v>3.5860150809071169E-5</v>
      </c>
      <c r="K6605" s="3" cm="1">
        <f t="array" ref="K6605">IFERROR(_xlfn.IFS(B6605=2015,J6605*$P$4,B6605=2016,J6605*$P$5,B6605=2017,J6605*$P$6,B6605=2018,J6605*$P$7,B6605=2019,J6605*$P$8,B6605=2020,J6605*$P$9,B6605=2021,J6605*$P$10,B6605=2022,J6605*$P$11),"")</f>
        <v>62322.287343341144</v>
      </c>
      <c r="L6605" s="3">
        <f t="shared" si="104"/>
        <v>118957.28734334114</v>
      </c>
    </row>
    <row r="6606" spans="1:12">
      <c r="A6606">
        <v>4800139</v>
      </c>
      <c r="B6606">
        <v>2020</v>
      </c>
      <c r="D6606" t="s">
        <v>3978</v>
      </c>
      <c r="E6606" t="s">
        <v>3979</v>
      </c>
      <c r="F6606" t="s">
        <v>4230</v>
      </c>
      <c r="G6606" t="s">
        <v>3980</v>
      </c>
      <c r="H6606" s="5">
        <v>77064</v>
      </c>
      <c r="I6606">
        <f>IFERROR(VLOOKUP(G6606,'NCES Match'!$A$2:$B$1307,2,FALSE),"")</f>
        <v>4800139</v>
      </c>
      <c r="J6606" cm="1">
        <f t="array" ref="J6606">IFERROR(_xlfn.IFS(B6606=2015,H6606/$O$13,B6606=2016,H6606/$O$14,B6606=2017,H6606/$O$15,B6606=2018,H6606/$O$16,B6606=2019,H6606/$O$17,B6606=2020,H6606/$O$18,B6606=2021,H6606/$O$19,B6606=2022,H6606/$O$20),"")</f>
        <v>4.1761564412653769E-5</v>
      </c>
      <c r="K6606" s="3" cm="1">
        <f t="array" ref="K6606">IFERROR(_xlfn.IFS(B6606=2015,J6606*$P$4,B6606=2016,J6606*$P$5,B6606=2017,J6606*$P$6,B6606=2018,J6606*$P$7,B6606=2019,J6606*$P$8,B6606=2020,J6606*$P$9,B6606=2021,J6606*$P$10,B6606=2022,J6606*$P$11),"")</f>
        <v>88033.495340677968</v>
      </c>
      <c r="L6606" s="3">
        <f t="shared" si="104"/>
        <v>165097.49534067797</v>
      </c>
    </row>
    <row r="6607" spans="1:12">
      <c r="A6607">
        <v>4800139</v>
      </c>
      <c r="B6607">
        <v>2021</v>
      </c>
      <c r="D6607" t="s">
        <v>3978</v>
      </c>
      <c r="E6607" t="s">
        <v>3979</v>
      </c>
      <c r="F6607" t="s">
        <v>4101</v>
      </c>
      <c r="G6607" t="s">
        <v>3980</v>
      </c>
      <c r="H6607" s="5">
        <v>63788.4</v>
      </c>
      <c r="I6607">
        <f>IFERROR(VLOOKUP(G6607,'NCES Match'!$A$2:$B$1307,2,FALSE),"")</f>
        <v>4800139</v>
      </c>
      <c r="J6607" cm="1">
        <f t="array" ref="J6607">IFERROR(_xlfn.IFS(B6607=2015,H6607/$O$13,B6607=2016,H6607/$O$14,B6607=2017,H6607/$O$15,B6607=2018,H6607/$O$16,B6607=2019,H6607/$O$17,B6607=2020,H6607/$O$18,B6607=2021,H6607/$O$19,B6607=2022,H6607/$O$20),"")</f>
        <v>3.2636889342195113E-5</v>
      </c>
      <c r="K6607" s="3" cm="1">
        <f t="array" ref="K6607">IFERROR(_xlfn.IFS(B6607=2015,J6607*$P$4,B6607=2016,J6607*$P$5,B6607=2017,J6607*$P$6,B6607=2018,J6607*$P$7,B6607=2019,J6607*$P$8,B6607=2020,J6607*$P$9,B6607=2021,J6607*$P$10,B6607=2022,J6607*$P$11),"")</f>
        <v>69861.000954712348</v>
      </c>
      <c r="L6607" s="3">
        <f t="shared" si="104"/>
        <v>133649.40095471236</v>
      </c>
    </row>
    <row r="6608" spans="1:12">
      <c r="A6608">
        <v>4800139</v>
      </c>
      <c r="B6608">
        <v>2022</v>
      </c>
      <c r="D6608" t="s">
        <v>3978</v>
      </c>
      <c r="E6608" t="s">
        <v>3979</v>
      </c>
      <c r="F6608" t="s">
        <v>4101</v>
      </c>
      <c r="G6608" t="s">
        <v>3980</v>
      </c>
      <c r="H6608" s="5">
        <v>112622.2</v>
      </c>
      <c r="I6608">
        <f>IFERROR(VLOOKUP(G6608,'NCES Match'!$A$2:$B$1307,2,FALSE),"")</f>
        <v>4800139</v>
      </c>
      <c r="J6608" cm="1">
        <f t="array" ref="J6608">IFERROR(_xlfn.IFS(B6608=2015,H6608/$O$13,B6608=2016,H6608/$O$14,B6608=2017,H6608/$O$15,B6608=2018,H6608/$O$16,B6608=2019,H6608/$O$17,B6608=2020,H6608/$O$18,B6608=2021,H6608/$O$19,B6608=2022,H6608/$O$20),"")</f>
        <v>4.946712128975256E-5</v>
      </c>
      <c r="K6608" s="3" cm="1">
        <f t="array" ref="K6608">IFERROR(_xlfn.IFS(B6608=2015,J6608*$P$4,B6608=2016,J6608*$P$5,B6608=2017,J6608*$P$6,B6608=2018,J6608*$P$7,B6608=2019,J6608*$P$8,B6608=2020,J6608*$P$9,B6608=2021,J6608*$P$10,B6608=2022,J6608*$P$11),"")</f>
        <v>106526.60505322294</v>
      </c>
      <c r="L6608" s="3">
        <f t="shared" si="104"/>
        <v>219148.80505322292</v>
      </c>
    </row>
    <row r="6609" spans="1:12">
      <c r="A6609">
        <v>4800139</v>
      </c>
      <c r="B6609">
        <v>2023</v>
      </c>
      <c r="D6609" t="s">
        <v>3978</v>
      </c>
      <c r="E6609" t="s">
        <v>3979</v>
      </c>
      <c r="F6609" t="s">
        <v>4101</v>
      </c>
      <c r="G6609" t="s">
        <v>3980</v>
      </c>
      <c r="H6609" s="5">
        <v>89157.81</v>
      </c>
      <c r="I6609">
        <f>IFERROR(VLOOKUP(G6609,'NCES Match'!$A$2:$B$1307,2,FALSE),"")</f>
        <v>4800139</v>
      </c>
      <c r="J6609" t="str" cm="1">
        <f t="array" ref="J6609">IFERROR(_xlfn.IFS(B6609=2015,H6609/$O$13,B6609=2016,H6609/$O$14,B6609=2017,H6609/$O$15,B6609=2018,H6609/$O$16,B6609=2019,H6609/$O$17,B6609=2020,H6609/$O$18,B6609=2021,H6609/$O$19,B6609=2022,H6609/$O$20),"")</f>
        <v/>
      </c>
      <c r="K6609" s="3" t="str" cm="1">
        <f t="array" ref="K6609">IFERROR(_xlfn.IFS(B6609=2015,J6609*$P$4,B6609=2016,J6609*$P$5,B6609=2017,J6609*$P$6,B6609=2018,J6609*$P$7,B6609=2019,J6609*$P$8,B6609=2020,J6609*$P$9,B6609=2021,J6609*$P$10,B6609=2022,J6609*$P$11),"")</f>
        <v/>
      </c>
      <c r="L6609" s="3">
        <f t="shared" si="104"/>
        <v>89157.81</v>
      </c>
    </row>
    <row r="6610" spans="1:12">
      <c r="A6610">
        <v>4800221</v>
      </c>
      <c r="B6610">
        <v>2015</v>
      </c>
      <c r="C6610" t="s">
        <v>3521</v>
      </c>
      <c r="D6610" t="s">
        <v>4008</v>
      </c>
      <c r="E6610" t="s">
        <v>4009</v>
      </c>
      <c r="G6610" t="s">
        <v>4010</v>
      </c>
      <c r="H6610" s="5">
        <v>28935.95</v>
      </c>
      <c r="I6610">
        <f>IFERROR(VLOOKUP(G6610,'NCES Match'!$A$2:$B$1307,2,FALSE),"")</f>
        <v>4800221</v>
      </c>
      <c r="J6610" cm="1">
        <f t="array" ref="J6610">IFERROR(_xlfn.IFS(B6610=2015,H6610/$O$13,B6610=2016,H6610/$O$14,B6610=2017,H6610/$O$15,B6610=2018,H6610/$O$16,B6610=2019,H6610/$O$17,B6610=2020,H6610/$O$18,B6610=2021,H6610/$O$19,B6610=2022,H6610/$O$20),"")</f>
        <v>2.266853193989798E-5</v>
      </c>
      <c r="K6610" s="3" cm="1">
        <f t="array" ref="K6610">IFERROR(_xlfn.IFS(B6610=2015,J6610*$P$4,B6610=2016,J6610*$P$5,B6610=2017,J6610*$P$6,B6610=2018,J6610*$P$7,B6610=2019,J6610*$P$8,B6610=2020,J6610*$P$9,B6610=2021,J6610*$P$10,B6610=2022,J6610*$P$11),"")</f>
        <v>36076.582943468791</v>
      </c>
      <c r="L6610" s="3">
        <f t="shared" si="104"/>
        <v>65012.532943468788</v>
      </c>
    </row>
    <row r="6611" spans="1:12">
      <c r="A6611">
        <v>4800221</v>
      </c>
      <c r="B6611">
        <v>2016</v>
      </c>
      <c r="C6611" t="s">
        <v>4104</v>
      </c>
      <c r="D6611" t="s">
        <v>4008</v>
      </c>
      <c r="E6611" t="s">
        <v>4009</v>
      </c>
      <c r="F6611" t="s">
        <v>4101</v>
      </c>
      <c r="G6611" t="s">
        <v>4010</v>
      </c>
      <c r="H6611" s="5">
        <v>41481</v>
      </c>
      <c r="I6611">
        <f>IFERROR(VLOOKUP(G6611,'NCES Match'!$A$2:$B$1307,2,FALSE),"")</f>
        <v>4800221</v>
      </c>
      <c r="J6611" cm="1">
        <f t="array" ref="J6611">IFERROR(_xlfn.IFS(B6611=2015,H6611/$O$13,B6611=2016,H6611/$O$14,B6611=2017,H6611/$O$15,B6611=2018,H6611/$O$16,B6611=2019,H6611/$O$17,B6611=2020,H6611/$O$18,B6611=2021,H6611/$O$19,B6611=2022,H6611/$O$20),"")</f>
        <v>2.9694875245673352E-5</v>
      </c>
      <c r="K6611" s="3" cm="1">
        <f t="array" ref="K6611">IFERROR(_xlfn.IFS(B6611=2015,J6611*$P$4,B6611=2016,J6611*$P$5,B6611=2017,J6611*$P$6,B6611=2018,J6611*$P$7,B6611=2019,J6611*$P$8,B6611=2020,J6611*$P$9,B6611=2021,J6611*$P$10,B6611=2022,J6611*$P$11),"")</f>
        <v>49757.660867111947</v>
      </c>
      <c r="L6611" s="3">
        <f t="shared" si="104"/>
        <v>91238.660867111947</v>
      </c>
    </row>
    <row r="6612" spans="1:12">
      <c r="A6612">
        <v>4800221</v>
      </c>
      <c r="B6612">
        <v>2017</v>
      </c>
      <c r="D6612" t="s">
        <v>4008</v>
      </c>
      <c r="E6612" t="s">
        <v>4009</v>
      </c>
      <c r="F6612" t="s">
        <v>4101</v>
      </c>
      <c r="G6612" t="s">
        <v>4010</v>
      </c>
      <c r="H6612" s="5">
        <v>36166</v>
      </c>
      <c r="I6612">
        <f>IFERROR(VLOOKUP(G6612,'NCES Match'!$A$2:$B$1307,2,FALSE),"")</f>
        <v>4800221</v>
      </c>
      <c r="J6612" cm="1">
        <f t="array" ref="J6612">IFERROR(_xlfn.IFS(B6612=2015,H6612/$O$13,B6612=2016,H6612/$O$14,B6612=2017,H6612/$O$15,B6612=2018,H6612/$O$16,B6612=2019,H6612/$O$17,B6612=2020,H6612/$O$18,B6612=2021,H6612/$O$19,B6612=2022,H6612/$O$20),"")</f>
        <v>2.4934242433541909E-5</v>
      </c>
      <c r="K6612" s="3" cm="1">
        <f t="array" ref="K6612">IFERROR(_xlfn.IFS(B6612=2015,J6612*$P$4,B6612=2016,J6612*$P$5,B6612=2017,J6612*$P$6,B6612=2018,J6612*$P$7,B6612=2019,J6612*$P$8,B6612=2020,J6612*$P$9,B6612=2021,J6612*$P$10,B6612=2022,J6612*$P$11),"")</f>
        <v>42344.522905982529</v>
      </c>
      <c r="L6612" s="3">
        <f t="shared" si="104"/>
        <v>78510.522905982536</v>
      </c>
    </row>
    <row r="6613" spans="1:12">
      <c r="A6613">
        <v>4800221</v>
      </c>
      <c r="B6613">
        <v>2018</v>
      </c>
      <c r="D6613" t="s">
        <v>4008</v>
      </c>
      <c r="E6613" t="s">
        <v>4009</v>
      </c>
      <c r="F6613" t="s">
        <v>4101</v>
      </c>
      <c r="G6613" t="s">
        <v>4010</v>
      </c>
      <c r="H6613" s="5">
        <v>37017</v>
      </c>
      <c r="I6613">
        <f>IFERROR(VLOOKUP(G6613,'NCES Match'!$A$2:$B$1307,2,FALSE),"")</f>
        <v>4800221</v>
      </c>
      <c r="J6613" cm="1">
        <f t="array" ref="J6613">IFERROR(_xlfn.IFS(B6613=2015,H6613/$O$13,B6613=2016,H6613/$O$14,B6613=2017,H6613/$O$15,B6613=2018,H6613/$O$16,B6613=2019,H6613/$O$17,B6613=2020,H6613/$O$18,B6613=2021,H6613/$O$19,B6613=2022,H6613/$O$20),"")</f>
        <v>2.415577039313589E-5</v>
      </c>
      <c r="K6613" s="3" cm="1">
        <f t="array" ref="K6613">IFERROR(_xlfn.IFS(B6613=2015,J6613*$P$4,B6613=2016,J6613*$P$5,B6613=2017,J6613*$P$6,B6613=2018,J6613*$P$7,B6613=2019,J6613*$P$8,B6613=2020,J6613*$P$9,B6613=2021,J6613*$P$10,B6613=2022,J6613*$P$11),"")</f>
        <v>41471.914055040681</v>
      </c>
      <c r="L6613" s="3">
        <f t="shared" si="104"/>
        <v>78488.914055040688</v>
      </c>
    </row>
    <row r="6614" spans="1:12">
      <c r="A6614">
        <v>4800221</v>
      </c>
      <c r="B6614">
        <v>2019</v>
      </c>
      <c r="D6614" t="s">
        <v>4008</v>
      </c>
      <c r="E6614" t="s">
        <v>4009</v>
      </c>
      <c r="F6614" t="s">
        <v>4101</v>
      </c>
      <c r="G6614" t="s">
        <v>4010</v>
      </c>
      <c r="H6614" s="5">
        <v>45182</v>
      </c>
      <c r="I6614">
        <f>IFERROR(VLOOKUP(G6614,'NCES Match'!$A$2:$B$1307,2,FALSE),"")</f>
        <v>4800221</v>
      </c>
      <c r="J6614" cm="1">
        <f t="array" ref="J6614">IFERROR(_xlfn.IFS(B6614=2015,H6614/$O$13,B6614=2016,H6614/$O$14,B6614=2017,H6614/$O$15,B6614=2018,H6614/$O$16,B6614=2019,H6614/$O$17,B6614=2020,H6614/$O$18,B6614=2021,H6614/$O$19,B6614=2022,H6614/$O$20),"")</f>
        <v>2.8608339963899596E-5</v>
      </c>
      <c r="K6614" s="3" cm="1">
        <f t="array" ref="K6614">IFERROR(_xlfn.IFS(B6614=2015,J6614*$P$4,B6614=2016,J6614*$P$5,B6614=2017,J6614*$P$6,B6614=2018,J6614*$P$7,B6614=2019,J6614*$P$8,B6614=2020,J6614*$P$9,B6614=2021,J6614*$P$10,B6614=2022,J6614*$P$11),"")</f>
        <v>49719.176953241629</v>
      </c>
      <c r="L6614" s="3">
        <f t="shared" si="104"/>
        <v>94901.176953241637</v>
      </c>
    </row>
    <row r="6615" spans="1:12">
      <c r="A6615">
        <v>4800221</v>
      </c>
      <c r="B6615">
        <v>2020</v>
      </c>
      <c r="D6615" t="s">
        <v>4008</v>
      </c>
      <c r="E6615" t="s">
        <v>4009</v>
      </c>
      <c r="F6615" t="s">
        <v>4230</v>
      </c>
      <c r="G6615" t="s">
        <v>4010</v>
      </c>
      <c r="H6615" s="5">
        <v>76312</v>
      </c>
      <c r="I6615">
        <f>IFERROR(VLOOKUP(G6615,'NCES Match'!$A$2:$B$1307,2,FALSE),"")</f>
        <v>4800221</v>
      </c>
      <c r="J6615" cm="1">
        <f t="array" ref="J6615">IFERROR(_xlfn.IFS(B6615=2015,H6615/$O$13,B6615=2016,H6615/$O$14,B6615=2017,H6615/$O$15,B6615=2018,H6615/$O$16,B6615=2019,H6615/$O$17,B6615=2020,H6615/$O$18,B6615=2021,H6615/$O$19,B6615=2022,H6615/$O$20),"")</f>
        <v>4.1354049925496135E-5</v>
      </c>
      <c r="K6615" s="3" cm="1">
        <f t="array" ref="K6615">IFERROR(_xlfn.IFS(B6615=2015,J6615*$P$4,B6615=2016,J6615*$P$5,B6615=2017,J6615*$P$6,B6615=2018,J6615*$P$7,B6615=2019,J6615*$P$8,B6615=2020,J6615*$P$9,B6615=2021,J6615*$P$10,B6615=2022,J6615*$P$11),"")</f>
        <v>87174.453654596393</v>
      </c>
      <c r="L6615" s="3">
        <f t="shared" si="104"/>
        <v>163486.45365459641</v>
      </c>
    </row>
    <row r="6616" spans="1:12">
      <c r="A6616">
        <v>4800221</v>
      </c>
      <c r="B6616">
        <v>2021</v>
      </c>
      <c r="D6616" t="s">
        <v>4008</v>
      </c>
      <c r="E6616" t="s">
        <v>4009</v>
      </c>
      <c r="F6616" t="s">
        <v>4101</v>
      </c>
      <c r="G6616" t="s">
        <v>4010</v>
      </c>
      <c r="H6616" s="5">
        <v>94010.84</v>
      </c>
      <c r="I6616">
        <f>IFERROR(VLOOKUP(G6616,'NCES Match'!$A$2:$B$1307,2,FALSE),"")</f>
        <v>4800221</v>
      </c>
      <c r="J6616" cm="1">
        <f t="array" ref="J6616">IFERROR(_xlfn.IFS(B6616=2015,H6616/$O$13,B6616=2016,H6616/$O$14,B6616=2017,H6616/$O$15,B6616=2018,H6616/$O$16,B6616=2019,H6616/$O$17,B6616=2020,H6616/$O$18,B6616=2021,H6616/$O$19,B6616=2022,H6616/$O$20),"")</f>
        <v>4.8099989685378681E-5</v>
      </c>
      <c r="K6616" s="3" cm="1">
        <f t="array" ref="K6616">IFERROR(_xlfn.IFS(B6616=2015,J6616*$P$4,B6616=2016,J6616*$P$5,B6616=2017,J6616*$P$6,B6616=2018,J6616*$P$7,B6616=2019,J6616*$P$8,B6616=2020,J6616*$P$9,B6616=2021,J6616*$P$10,B6616=2022,J6616*$P$11),"")</f>
        <v>102960.59131430337</v>
      </c>
      <c r="L6616" s="3">
        <f t="shared" si="104"/>
        <v>196971.43131430337</v>
      </c>
    </row>
    <row r="6617" spans="1:12">
      <c r="A6617">
        <v>4800221</v>
      </c>
      <c r="B6617">
        <v>2022</v>
      </c>
      <c r="D6617" t="s">
        <v>4008</v>
      </c>
      <c r="E6617" t="s">
        <v>4009</v>
      </c>
      <c r="F6617" t="s">
        <v>4101</v>
      </c>
      <c r="G6617" t="s">
        <v>4010</v>
      </c>
      <c r="H6617" s="5">
        <v>110687.48</v>
      </c>
      <c r="I6617">
        <f>IFERROR(VLOOKUP(G6617,'NCES Match'!$A$2:$B$1307,2,FALSE),"")</f>
        <v>4800221</v>
      </c>
      <c r="J6617" cm="1">
        <f t="array" ref="J6617">IFERROR(_xlfn.IFS(B6617=2015,H6617/$O$13,B6617=2016,H6617/$O$14,B6617=2017,H6617/$O$15,B6617=2018,H6617/$O$16,B6617=2019,H6617/$O$17,B6617=2020,H6617/$O$18,B6617=2021,H6617/$O$19,B6617=2022,H6617/$O$20),"")</f>
        <v>4.8617332980682854E-5</v>
      </c>
      <c r="K6617" s="3" cm="1">
        <f t="array" ref="K6617">IFERROR(_xlfn.IFS(B6617=2015,J6617*$P$4,B6617=2016,J6617*$P$5,B6617=2017,J6617*$P$6,B6617=2018,J6617*$P$7,B6617=2019,J6617*$P$8,B6617=2020,J6617*$P$9,B6617=2021,J6617*$P$10,B6617=2022,J6617*$P$11),"")</f>
        <v>104696.60037094385</v>
      </c>
      <c r="L6617" s="3">
        <f t="shared" si="104"/>
        <v>215384.08037094385</v>
      </c>
    </row>
    <row r="6618" spans="1:12">
      <c r="A6618">
        <v>4800221</v>
      </c>
      <c r="B6618">
        <v>2023</v>
      </c>
      <c r="D6618" t="s">
        <v>4008</v>
      </c>
      <c r="E6618" t="s">
        <v>4009</v>
      </c>
      <c r="F6618" t="s">
        <v>4101</v>
      </c>
      <c r="G6618" t="s">
        <v>4010</v>
      </c>
      <c r="H6618" s="5">
        <v>159488.88</v>
      </c>
      <c r="I6618">
        <f>IFERROR(VLOOKUP(G6618,'NCES Match'!$A$2:$B$1307,2,FALSE),"")</f>
        <v>4800221</v>
      </c>
      <c r="J6618" t="str" cm="1">
        <f t="array" ref="J6618">IFERROR(_xlfn.IFS(B6618=2015,H6618/$O$13,B6618=2016,H6618/$O$14,B6618=2017,H6618/$O$15,B6618=2018,H6618/$O$16,B6618=2019,H6618/$O$17,B6618=2020,H6618/$O$18,B6618=2021,H6618/$O$19,B6618=2022,H6618/$O$20),"")</f>
        <v/>
      </c>
      <c r="K6618" s="3" t="str" cm="1">
        <f t="array" ref="K6618">IFERROR(_xlfn.IFS(B6618=2015,J6618*$P$4,B6618=2016,J6618*$P$5,B6618=2017,J6618*$P$6,B6618=2018,J6618*$P$7,B6618=2019,J6618*$P$8,B6618=2020,J6618*$P$9,B6618=2021,J6618*$P$10,B6618=2022,J6618*$P$11),"")</f>
        <v/>
      </c>
      <c r="L6618" s="3">
        <f t="shared" si="104"/>
        <v>159488.88</v>
      </c>
    </row>
    <row r="6619" spans="1:12">
      <c r="A6619">
        <v>4801410</v>
      </c>
      <c r="B6619">
        <v>2015</v>
      </c>
      <c r="C6619" t="s">
        <v>3521</v>
      </c>
      <c r="D6619" t="s">
        <v>3582</v>
      </c>
      <c r="E6619" t="s">
        <v>3583</v>
      </c>
      <c r="G6619" t="s">
        <v>3584</v>
      </c>
      <c r="H6619" s="5">
        <v>57633.39</v>
      </c>
      <c r="I6619">
        <f>IFERROR(VLOOKUP(G6619,'NCES Match'!$A$2:$B$1307,2,FALSE),"")</f>
        <v>4801410</v>
      </c>
      <c r="J6619" cm="1">
        <f t="array" ref="J6619">IFERROR(_xlfn.IFS(B6619=2015,H6619/$O$13,B6619=2016,H6619/$O$14,B6619=2017,H6619/$O$15,B6619=2018,H6619/$O$16,B6619=2019,H6619/$O$17,B6619=2020,H6619/$O$18,B6619=2021,H6619/$O$19,B6619=2022,H6619/$O$20),"")</f>
        <v>4.5150214249734212E-5</v>
      </c>
      <c r="K6619" s="3" cm="1">
        <f t="array" ref="K6619">IFERROR(_xlfn.IFS(B6619=2015,J6619*$P$4,B6619=2016,J6619*$P$5,B6619=2017,J6619*$P$6,B6619=2018,J6619*$P$7,B6619=2019,J6619*$P$8,B6619=2020,J6619*$P$9,B6619=2021,J6619*$P$10,B6619=2022,J6619*$P$11),"")</f>
        <v>71855.797879395162</v>
      </c>
      <c r="L6619" s="3">
        <f t="shared" si="104"/>
        <v>129489.18787939516</v>
      </c>
    </row>
    <row r="6620" spans="1:12">
      <c r="A6620">
        <v>4801410</v>
      </c>
      <c r="B6620">
        <v>2016</v>
      </c>
      <c r="C6620" t="s">
        <v>4104</v>
      </c>
      <c r="D6620" t="s">
        <v>3582</v>
      </c>
      <c r="E6620" t="s">
        <v>3583</v>
      </c>
      <c r="F6620" t="s">
        <v>4101</v>
      </c>
      <c r="G6620" t="s">
        <v>3584</v>
      </c>
      <c r="H6620" s="5">
        <v>68226</v>
      </c>
      <c r="I6620">
        <f>IFERROR(VLOOKUP(G6620,'NCES Match'!$A$2:$B$1307,2,FALSE),"")</f>
        <v>4801410</v>
      </c>
      <c r="J6620" cm="1">
        <f t="array" ref="J6620">IFERROR(_xlfn.IFS(B6620=2015,H6620/$O$13,B6620=2016,H6620/$O$14,B6620=2017,H6620/$O$15,B6620=2018,H6620/$O$16,B6620=2019,H6620/$O$17,B6620=2020,H6620/$O$18,B6620=2021,H6620/$O$19,B6620=2022,H6620/$O$20),"")</f>
        <v>4.8840735722651577E-5</v>
      </c>
      <c r="K6620" s="3" cm="1">
        <f t="array" ref="K6620">IFERROR(_xlfn.IFS(B6620=2015,J6620*$P$4,B6620=2016,J6620*$P$5,B6620=2017,J6620*$P$6,B6620=2018,J6620*$P$7,B6620=2019,J6620*$P$8,B6620=2020,J6620*$P$9,B6620=2021,J6620*$P$10,B6620=2022,J6620*$P$11),"")</f>
        <v>81839.062952184846</v>
      </c>
      <c r="L6620" s="3">
        <f t="shared" si="104"/>
        <v>150065.06295218485</v>
      </c>
    </row>
    <row r="6621" spans="1:12">
      <c r="A6621">
        <v>4801410</v>
      </c>
      <c r="B6621">
        <v>2017</v>
      </c>
      <c r="D6621" t="s">
        <v>3582</v>
      </c>
      <c r="E6621" t="s">
        <v>3583</v>
      </c>
      <c r="F6621" t="s">
        <v>4101</v>
      </c>
      <c r="G6621" t="s">
        <v>3584</v>
      </c>
      <c r="H6621" s="5">
        <v>120319</v>
      </c>
      <c r="I6621">
        <f>IFERROR(VLOOKUP(G6621,'NCES Match'!$A$2:$B$1307,2,FALSE),"")</f>
        <v>4801410</v>
      </c>
      <c r="J6621" cm="1">
        <f t="array" ref="J6621">IFERROR(_xlfn.IFS(B6621=2015,H6621/$O$13,B6621=2016,H6621/$O$14,B6621=2017,H6621/$O$15,B6621=2018,H6621/$O$16,B6621=2019,H6621/$O$17,B6621=2020,H6621/$O$18,B6621=2021,H6621/$O$19,B6621=2022,H6621/$O$20),"")</f>
        <v>8.2952582960828646E-5</v>
      </c>
      <c r="K6621" s="3" cm="1">
        <f t="array" ref="K6621">IFERROR(_xlfn.IFS(B6621=2015,J6621*$P$4,B6621=2016,J6621*$P$5,B6621=2017,J6621*$P$6,B6621=2018,J6621*$P$7,B6621=2019,J6621*$P$8,B6621=2020,J6621*$P$9,B6621=2021,J6621*$P$10,B6621=2022,J6621*$P$11),"")</f>
        <v>140874.04334250157</v>
      </c>
      <c r="L6621" s="3">
        <f t="shared" si="104"/>
        <v>261193.04334250157</v>
      </c>
    </row>
    <row r="6622" spans="1:12">
      <c r="A6622">
        <v>4801410</v>
      </c>
      <c r="B6622">
        <v>2018</v>
      </c>
      <c r="D6622" t="s">
        <v>3582</v>
      </c>
      <c r="E6622" t="s">
        <v>3583</v>
      </c>
      <c r="F6622" t="s">
        <v>4101</v>
      </c>
      <c r="G6622" t="s">
        <v>3584</v>
      </c>
      <c r="H6622" s="5">
        <v>135559</v>
      </c>
      <c r="I6622">
        <f>IFERROR(VLOOKUP(G6622,'NCES Match'!$A$2:$B$1307,2,FALSE),"")</f>
        <v>4801410</v>
      </c>
      <c r="J6622" cm="1">
        <f t="array" ref="J6622">IFERROR(_xlfn.IFS(B6622=2015,H6622/$O$13,B6622=2016,H6622/$O$14,B6622=2017,H6622/$O$15,B6622=2018,H6622/$O$16,B6622=2019,H6622/$O$17,B6622=2020,H6622/$O$18,B6622=2021,H6622/$O$19,B6622=2022,H6622/$O$20),"")</f>
        <v>8.8460223106224389E-5</v>
      </c>
      <c r="K6622" s="3" cm="1">
        <f t="array" ref="K6622">IFERROR(_xlfn.IFS(B6622=2015,J6622*$P$4,B6622=2016,J6622*$P$5,B6622=2017,J6622*$P$6,B6622=2018,J6622*$P$7,B6622=2019,J6622*$P$8,B6622=2020,J6622*$P$9,B6622=2021,J6622*$P$10,B6622=2022,J6622*$P$11),"")</f>
        <v>151873.22574458385</v>
      </c>
      <c r="L6622" s="3">
        <f t="shared" si="104"/>
        <v>287432.22574458388</v>
      </c>
    </row>
    <row r="6623" spans="1:12">
      <c r="A6623">
        <v>4801410</v>
      </c>
      <c r="B6623">
        <v>2019</v>
      </c>
      <c r="D6623" t="s">
        <v>3582</v>
      </c>
      <c r="E6623" t="s">
        <v>3583</v>
      </c>
      <c r="F6623" t="s">
        <v>4101</v>
      </c>
      <c r="G6623" t="s">
        <v>3584</v>
      </c>
      <c r="H6623" s="5">
        <v>199709</v>
      </c>
      <c r="I6623">
        <f>IFERROR(VLOOKUP(G6623,'NCES Match'!$A$2:$B$1307,2,FALSE),"")</f>
        <v>4801410</v>
      </c>
      <c r="J6623" cm="1">
        <f t="array" ref="J6623">IFERROR(_xlfn.IFS(B6623=2015,H6623/$O$13,B6623=2016,H6623/$O$14,B6623=2017,H6623/$O$15,B6623=2018,H6623/$O$16,B6623=2019,H6623/$O$17,B6623=2020,H6623/$O$18,B6623=2021,H6623/$O$19,B6623=2022,H6623/$O$20),"")</f>
        <v>1.2645174994135771E-4</v>
      </c>
      <c r="K6623" s="3" cm="1">
        <f t="array" ref="K6623">IFERROR(_xlfn.IFS(B6623=2015,J6623*$P$4,B6623=2016,J6623*$P$5,B6623=2017,J6623*$P$6,B6623=2018,J6623*$P$7,B6623=2019,J6623*$P$8,B6623=2020,J6623*$P$9,B6623=2021,J6623*$P$10,B6623=2022,J6623*$P$11),"")</f>
        <v>219763.78004857979</v>
      </c>
      <c r="L6623" s="3">
        <f t="shared" si="104"/>
        <v>419472.78004857979</v>
      </c>
    </row>
    <row r="6624" spans="1:12">
      <c r="A6624">
        <v>4801410</v>
      </c>
      <c r="B6624">
        <v>2020</v>
      </c>
      <c r="D6624" t="s">
        <v>3582</v>
      </c>
      <c r="E6624" t="s">
        <v>3583</v>
      </c>
      <c r="F6624" t="s">
        <v>4230</v>
      </c>
      <c r="G6624" t="s">
        <v>3584</v>
      </c>
      <c r="H6624" s="5">
        <v>378135</v>
      </c>
      <c r="I6624">
        <f>IFERROR(VLOOKUP(G6624,'NCES Match'!$A$2:$B$1307,2,FALSE),"")</f>
        <v>4801410</v>
      </c>
      <c r="J6624" cm="1">
        <f t="array" ref="J6624">IFERROR(_xlfn.IFS(B6624=2015,H6624/$O$13,B6624=2016,H6624/$O$14,B6624=2017,H6624/$O$15,B6624=2018,H6624/$O$16,B6624=2019,H6624/$O$17,B6624=2020,H6624/$O$18,B6624=2021,H6624/$O$19,B6624=2022,H6624/$O$20),"")</f>
        <v>2.0491421622520026E-4</v>
      </c>
      <c r="K6624" s="3" cm="1">
        <f t="array" ref="K6624">IFERROR(_xlfn.IFS(B6624=2015,J6624*$P$4,B6624=2016,J6624*$P$5,B6624=2017,J6624*$P$6,B6624=2018,J6624*$P$7,B6624=2019,J6624*$P$8,B6624=2020,J6624*$P$9,B6624=2021,J6624*$P$10,B6624=2022,J6624*$P$11),"")</f>
        <v>431959.74463624082</v>
      </c>
      <c r="L6624" s="3">
        <f t="shared" si="104"/>
        <v>810094.74463624088</v>
      </c>
    </row>
    <row r="6625" spans="1:12">
      <c r="A6625">
        <v>4801410</v>
      </c>
      <c r="B6625">
        <v>2021</v>
      </c>
      <c r="D6625" t="s">
        <v>3582</v>
      </c>
      <c r="E6625" t="s">
        <v>3583</v>
      </c>
      <c r="F6625" t="s">
        <v>4101</v>
      </c>
      <c r="G6625" t="s">
        <v>3584</v>
      </c>
      <c r="H6625" s="5">
        <v>498048.16</v>
      </c>
      <c r="I6625">
        <f>IFERROR(VLOOKUP(G6625,'NCES Match'!$A$2:$B$1307,2,FALSE),"")</f>
        <v>4801410</v>
      </c>
      <c r="J6625" cm="1">
        <f t="array" ref="J6625">IFERROR(_xlfn.IFS(B6625=2015,H6625/$O$13,B6625=2016,H6625/$O$14,B6625=2017,H6625/$O$15,B6625=2018,H6625/$O$16,B6625=2019,H6625/$O$17,B6625=2020,H6625/$O$18,B6625=2021,H6625/$O$19,B6625=2022,H6625/$O$20),"")</f>
        <v>2.5482286254246674E-4</v>
      </c>
      <c r="K6625" s="3" cm="1">
        <f t="array" ref="K6625">IFERROR(_xlfn.IFS(B6625=2015,J6625*$P$4,B6625=2016,J6625*$P$5,B6625=2017,J6625*$P$6,B6625=2018,J6625*$P$7,B6625=2019,J6625*$P$8,B6625=2020,J6625*$P$9,B6625=2021,J6625*$P$10,B6625=2022,J6625*$P$11),"")</f>
        <v>545461.91754696355</v>
      </c>
      <c r="L6625" s="3">
        <f t="shared" si="104"/>
        <v>1043510.0775469635</v>
      </c>
    </row>
    <row r="6626" spans="1:12">
      <c r="A6626">
        <v>4801410</v>
      </c>
      <c r="B6626">
        <v>2022</v>
      </c>
      <c r="D6626" t="s">
        <v>3582</v>
      </c>
      <c r="E6626" t="s">
        <v>3583</v>
      </c>
      <c r="F6626" t="s">
        <v>4101</v>
      </c>
      <c r="G6626" t="s">
        <v>3584</v>
      </c>
      <c r="H6626" s="5">
        <v>611151.37</v>
      </c>
      <c r="I6626">
        <f>IFERROR(VLOOKUP(G6626,'NCES Match'!$A$2:$B$1307,2,FALSE),"")</f>
        <v>4801410</v>
      </c>
      <c r="J6626" cm="1">
        <f t="array" ref="J6626">IFERROR(_xlfn.IFS(B6626=2015,H6626/$O$13,B6626=2016,H6626/$O$14,B6626=2017,H6626/$O$15,B6626=2018,H6626/$O$16,B6626=2019,H6626/$O$17,B6626=2020,H6626/$O$18,B6626=2021,H6626/$O$19,B6626=2022,H6626/$O$20),"")</f>
        <v>2.6843640904003333E-4</v>
      </c>
      <c r="K6626" s="3" cm="1">
        <f t="array" ref="K6626">IFERROR(_xlfn.IFS(B6626=2015,J6626*$P$4,B6626=2016,J6626*$P$5,B6626=2017,J6626*$P$6,B6626=2018,J6626*$P$7,B6626=2019,J6626*$P$8,B6626=2020,J6626*$P$9,B6626=2021,J6626*$P$10,B6626=2022,J6626*$P$11),"")</f>
        <v>578073.24505937658</v>
      </c>
      <c r="L6626" s="3">
        <f t="shared" si="104"/>
        <v>1189224.6150593767</v>
      </c>
    </row>
    <row r="6627" spans="1:12">
      <c r="A6627">
        <v>4801410</v>
      </c>
      <c r="B6627">
        <v>2023</v>
      </c>
      <c r="D6627" t="s">
        <v>3582</v>
      </c>
      <c r="E6627" t="s">
        <v>3583</v>
      </c>
      <c r="F6627" t="s">
        <v>4101</v>
      </c>
      <c r="G6627" t="s">
        <v>3584</v>
      </c>
      <c r="H6627" s="5">
        <v>667221.15</v>
      </c>
      <c r="I6627">
        <f>IFERROR(VLOOKUP(G6627,'NCES Match'!$A$2:$B$1307,2,FALSE),"")</f>
        <v>4801410</v>
      </c>
      <c r="J6627" t="str" cm="1">
        <f t="array" ref="J6627">IFERROR(_xlfn.IFS(B6627=2015,H6627/$O$13,B6627=2016,H6627/$O$14,B6627=2017,H6627/$O$15,B6627=2018,H6627/$O$16,B6627=2019,H6627/$O$17,B6627=2020,H6627/$O$18,B6627=2021,H6627/$O$19,B6627=2022,H6627/$O$20),"")</f>
        <v/>
      </c>
      <c r="K6627" s="3" t="str" cm="1">
        <f t="array" ref="K6627">IFERROR(_xlfn.IFS(B6627=2015,J6627*$P$4,B6627=2016,J6627*$P$5,B6627=2017,J6627*$P$6,B6627=2018,J6627*$P$7,B6627=2019,J6627*$P$8,B6627=2020,J6627*$P$9,B6627=2021,J6627*$P$10,B6627=2022,J6627*$P$11),"")</f>
        <v/>
      </c>
      <c r="L6627" s="3">
        <f t="shared" si="104"/>
        <v>667221.15</v>
      </c>
    </row>
    <row r="6628" spans="1:12">
      <c r="A6628">
        <v>4832280</v>
      </c>
      <c r="B6628">
        <v>2015</v>
      </c>
      <c r="C6628" t="s">
        <v>381</v>
      </c>
      <c r="D6628" t="s">
        <v>2357</v>
      </c>
      <c r="E6628" t="s">
        <v>2358</v>
      </c>
      <c r="G6628" t="s">
        <v>2359</v>
      </c>
      <c r="H6628" s="5">
        <v>747870.69</v>
      </c>
      <c r="I6628">
        <f>IFERROR(VLOOKUP(G6628,'NCES Match'!$A$2:$B$1307,2,FALSE),"")</f>
        <v>4832280</v>
      </c>
      <c r="J6628" cm="1">
        <f t="array" ref="J6628">IFERROR(_xlfn.IFS(B6628=2015,H6628/$O$13,B6628=2016,H6628/$O$14,B6628=2017,H6628/$O$15,B6628=2018,H6628/$O$16,B6628=2019,H6628/$O$17,B6628=2020,H6628/$O$18,B6628=2021,H6628/$O$19,B6628=2022,H6628/$O$20),"")</f>
        <v>5.8588470823244226E-4</v>
      </c>
      <c r="K6628" s="3" cm="1">
        <f t="array" ref="K6628">IFERROR(_xlfn.IFS(B6628=2015,J6628*$P$4,B6628=2016,J6628*$P$5,B6628=2017,J6628*$P$6,B6628=2018,J6628*$P$7,B6628=2019,J6628*$P$8,B6628=2020,J6628*$P$9,B6628=2021,J6628*$P$10,B6628=2022,J6628*$P$11),"")</f>
        <v>932425.54603440466</v>
      </c>
      <c r="L6628" s="3">
        <f t="shared" si="104"/>
        <v>1680296.2360344045</v>
      </c>
    </row>
    <row r="6629" spans="1:12">
      <c r="A6629">
        <v>4832280</v>
      </c>
      <c r="B6629">
        <v>2016</v>
      </c>
      <c r="C6629" t="s">
        <v>4102</v>
      </c>
      <c r="D6629" t="s">
        <v>2357</v>
      </c>
      <c r="E6629" t="s">
        <v>2358</v>
      </c>
      <c r="F6629" t="s">
        <v>4101</v>
      </c>
      <c r="G6629" t="s">
        <v>2359</v>
      </c>
      <c r="H6629" s="5">
        <v>755614</v>
      </c>
      <c r="I6629">
        <f>IFERROR(VLOOKUP(G6629,'NCES Match'!$A$2:$B$1307,2,FALSE),"")</f>
        <v>4832280</v>
      </c>
      <c r="J6629" cm="1">
        <f t="array" ref="J6629">IFERROR(_xlfn.IFS(B6629=2015,H6629/$O$13,B6629=2016,H6629/$O$14,B6629=2017,H6629/$O$15,B6629=2018,H6629/$O$16,B6629=2019,H6629/$O$17,B6629=2020,H6629/$O$18,B6629=2021,H6629/$O$19,B6629=2022,H6629/$O$20),"")</f>
        <v>5.40919058457709E-4</v>
      </c>
      <c r="K6629" s="3" cm="1">
        <f t="array" ref="K6629">IFERROR(_xlfn.IFS(B6629=2015,J6629*$P$4,B6629=2016,J6629*$P$5,B6629=2017,J6629*$P$6,B6629=2018,J6629*$P$7,B6629=2019,J6629*$P$8,B6629=2020,J6629*$P$9,B6629=2021,J6629*$P$10,B6629=2022,J6629*$P$11),"")</f>
        <v>906380.87699047592</v>
      </c>
      <c r="L6629" s="3">
        <f t="shared" si="104"/>
        <v>1661994.8769904759</v>
      </c>
    </row>
    <row r="6630" spans="1:12">
      <c r="A6630">
        <v>4832280</v>
      </c>
      <c r="B6630">
        <v>2017</v>
      </c>
      <c r="D6630" t="s">
        <v>2357</v>
      </c>
      <c r="E6630" t="s">
        <v>2358</v>
      </c>
      <c r="F6630" t="s">
        <v>4101</v>
      </c>
      <c r="G6630" t="s">
        <v>2359</v>
      </c>
      <c r="H6630" s="5">
        <v>819776</v>
      </c>
      <c r="I6630">
        <f>IFERROR(VLOOKUP(G6630,'NCES Match'!$A$2:$B$1307,2,FALSE),"")</f>
        <v>4832280</v>
      </c>
      <c r="J6630" cm="1">
        <f t="array" ref="J6630">IFERROR(_xlfn.IFS(B6630=2015,H6630/$O$13,B6630=2016,H6630/$O$14,B6630=2017,H6630/$O$15,B6630=2018,H6630/$O$16,B6630=2019,H6630/$O$17,B6630=2020,H6630/$O$18,B6630=2021,H6630/$O$19,B6630=2022,H6630/$O$20),"")</f>
        <v>5.6518535434383818E-4</v>
      </c>
      <c r="K6630" s="3" cm="1">
        <f t="array" ref="K6630">IFERROR(_xlfn.IFS(B6630=2015,J6630*$P$4,B6630=2016,J6630*$P$5,B6630=2017,J6630*$P$6,B6630=2018,J6630*$P$7,B6630=2019,J6630*$P$8,B6630=2020,J6630*$P$9,B6630=2021,J6630*$P$10,B6630=2022,J6630*$P$11),"")</f>
        <v>959824.7970407214</v>
      </c>
      <c r="L6630" s="3">
        <f t="shared" si="104"/>
        <v>1779600.7970407214</v>
      </c>
    </row>
    <row r="6631" spans="1:12">
      <c r="A6631">
        <v>4832280</v>
      </c>
      <c r="B6631">
        <v>2018</v>
      </c>
      <c r="D6631" t="s">
        <v>2357</v>
      </c>
      <c r="E6631" t="s">
        <v>2358</v>
      </c>
      <c r="F6631" t="s">
        <v>4101</v>
      </c>
      <c r="G6631" t="s">
        <v>2359</v>
      </c>
      <c r="H6631" s="5">
        <v>878879</v>
      </c>
      <c r="I6631">
        <f>IFERROR(VLOOKUP(G6631,'NCES Match'!$A$2:$B$1307,2,FALSE),"")</f>
        <v>4832280</v>
      </c>
      <c r="J6631" cm="1">
        <f t="array" ref="J6631">IFERROR(_xlfn.IFS(B6631=2015,H6631/$O$13,B6631=2016,H6631/$O$14,B6631=2017,H6631/$O$15,B6631=2018,H6631/$O$16,B6631=2019,H6631/$O$17,B6631=2020,H6631/$O$18,B6631=2021,H6631/$O$19,B6631=2022,H6631/$O$20),"")</f>
        <v>5.7352025629707644E-4</v>
      </c>
      <c r="K6631" s="3" cm="1">
        <f t="array" ref="K6631">IFERROR(_xlfn.IFS(B6631=2015,J6631*$P$4,B6631=2016,J6631*$P$5,B6631=2017,J6631*$P$6,B6631=2018,J6631*$P$7,B6631=2019,J6631*$P$8,B6631=2020,J6631*$P$9,B6631=2021,J6631*$P$10,B6631=2022,J6631*$P$11),"")</f>
        <v>984650.14325256238</v>
      </c>
      <c r="L6631" s="3">
        <f t="shared" si="104"/>
        <v>1863529.1432525623</v>
      </c>
    </row>
    <row r="6632" spans="1:12">
      <c r="A6632">
        <v>4832280</v>
      </c>
      <c r="B6632">
        <v>2019</v>
      </c>
      <c r="D6632" t="s">
        <v>2357</v>
      </c>
      <c r="E6632" t="s">
        <v>2358</v>
      </c>
      <c r="F6632" t="s">
        <v>4101</v>
      </c>
      <c r="G6632" t="s">
        <v>2359</v>
      </c>
      <c r="H6632" s="5">
        <v>1021707</v>
      </c>
      <c r="I6632">
        <f>IFERROR(VLOOKUP(G6632,'NCES Match'!$A$2:$B$1307,2,FALSE),"")</f>
        <v>4832280</v>
      </c>
      <c r="J6632" cm="1">
        <f t="array" ref="J6632">IFERROR(_xlfn.IFS(B6632=2015,H6632/$O$13,B6632=2016,H6632/$O$14,B6632=2017,H6632/$O$15,B6632=2018,H6632/$O$16,B6632=2019,H6632/$O$17,B6632=2020,H6632/$O$18,B6632=2021,H6632/$O$19,B6632=2022,H6632/$O$20),"")</f>
        <v>6.4692446548395303E-4</v>
      </c>
      <c r="K6632" s="3" cm="1">
        <f t="array" ref="K6632">IFERROR(_xlfn.IFS(B6632=2015,J6632*$P$4,B6632=2016,J6632*$P$5,B6632=2017,J6632*$P$6,B6632=2018,J6632*$P$7,B6632=2019,J6632*$P$8,B6632=2020,J6632*$P$9,B6632=2021,J6632*$P$10,B6632=2022,J6632*$P$11),"")</f>
        <v>1124306.8285460062</v>
      </c>
      <c r="L6632" s="3">
        <f t="shared" si="104"/>
        <v>2146013.8285460062</v>
      </c>
    </row>
    <row r="6633" spans="1:12">
      <c r="A6633">
        <v>4832280</v>
      </c>
      <c r="B6633">
        <v>2020</v>
      </c>
      <c r="D6633" t="s">
        <v>2357</v>
      </c>
      <c r="E6633" t="s">
        <v>2358</v>
      </c>
      <c r="F6633" t="s">
        <v>4230</v>
      </c>
      <c r="G6633" t="s">
        <v>2359</v>
      </c>
      <c r="H6633" s="5">
        <v>1184548</v>
      </c>
      <c r="I6633">
        <f>IFERROR(VLOOKUP(G6633,'NCES Match'!$A$2:$B$1307,2,FALSE),"")</f>
        <v>4832280</v>
      </c>
      <c r="J6633" cm="1">
        <f t="array" ref="J6633">IFERROR(_xlfn.IFS(B6633=2015,H6633/$O$13,B6633=2016,H6633/$O$14,B6633=2017,H6633/$O$15,B6633=2018,H6633/$O$16,B6633=2019,H6633/$O$17,B6633=2020,H6633/$O$18,B6633=2021,H6633/$O$19,B6633=2022,H6633/$O$20),"")</f>
        <v>6.4191551959254895E-4</v>
      </c>
      <c r="K6633" s="3" cm="1">
        <f t="array" ref="K6633">IFERROR(_xlfn.IFS(B6633=2015,J6633*$P$4,B6633=2016,J6633*$P$5,B6633=2017,J6633*$P$6,B6633=2018,J6633*$P$7,B6633=2019,J6633*$P$8,B6633=2020,J6633*$P$9,B6633=2021,J6633*$P$10,B6633=2022,J6633*$P$11),"")</f>
        <v>1353159.7222932808</v>
      </c>
      <c r="L6633" s="3">
        <f t="shared" si="104"/>
        <v>2537707.722293281</v>
      </c>
    </row>
    <row r="6634" spans="1:12">
      <c r="A6634">
        <v>4832280</v>
      </c>
      <c r="B6634">
        <v>2021</v>
      </c>
      <c r="D6634" t="s">
        <v>2357</v>
      </c>
      <c r="E6634" t="s">
        <v>2358</v>
      </c>
      <c r="F6634" t="s">
        <v>4101</v>
      </c>
      <c r="G6634" t="s">
        <v>2359</v>
      </c>
      <c r="H6634" s="5">
        <v>1296981.0900000001</v>
      </c>
      <c r="I6634">
        <f>IFERROR(VLOOKUP(G6634,'NCES Match'!$A$2:$B$1307,2,FALSE),"")</f>
        <v>4832280</v>
      </c>
      <c r="J6634" cm="1">
        <f t="array" ref="J6634">IFERROR(_xlfn.IFS(B6634=2015,H6634/$O$13,B6634=2016,H6634/$O$14,B6634=2017,H6634/$O$15,B6634=2018,H6634/$O$16,B6634=2019,H6634/$O$17,B6634=2020,H6634/$O$18,B6634=2021,H6634/$O$19,B6634=2022,H6634/$O$20),"")</f>
        <v>6.6359131618365721E-4</v>
      </c>
      <c r="K6634" s="3" cm="1">
        <f t="array" ref="K6634">IFERROR(_xlfn.IFS(B6634=2015,J6634*$P$4,B6634=2016,J6634*$P$5,B6634=2017,J6634*$P$6,B6634=2018,J6634*$P$7,B6634=2019,J6634*$P$8,B6634=2020,J6634*$P$9,B6634=2021,J6634*$P$10,B6634=2022,J6634*$P$11),"")</f>
        <v>1420452.5770631316</v>
      </c>
      <c r="L6634" s="3">
        <f t="shared" si="104"/>
        <v>2717433.6670631319</v>
      </c>
    </row>
    <row r="6635" spans="1:12">
      <c r="A6635">
        <v>4832280</v>
      </c>
      <c r="B6635">
        <v>2022</v>
      </c>
      <c r="D6635" t="s">
        <v>2357</v>
      </c>
      <c r="E6635" t="s">
        <v>2358</v>
      </c>
      <c r="F6635" t="s">
        <v>4101</v>
      </c>
      <c r="G6635" t="s">
        <v>2359</v>
      </c>
      <c r="H6635" s="5">
        <v>1456943.54</v>
      </c>
      <c r="I6635">
        <f>IFERROR(VLOOKUP(G6635,'NCES Match'!$A$2:$B$1307,2,FALSE),"")</f>
        <v>4832280</v>
      </c>
      <c r="J6635" cm="1">
        <f t="array" ref="J6635">IFERROR(_xlfn.IFS(B6635=2015,H6635/$O$13,B6635=2016,H6635/$O$14,B6635=2017,H6635/$O$15,B6635=2018,H6635/$O$16,B6635=2019,H6635/$O$17,B6635=2020,H6635/$O$18,B6635=2021,H6635/$O$19,B6635=2022,H6635/$O$20),"")</f>
        <v>6.3993424747076034E-4</v>
      </c>
      <c r="K6635" s="3" cm="1">
        <f t="array" ref="K6635">IFERROR(_xlfn.IFS(B6635=2015,J6635*$P$4,B6635=2016,J6635*$P$5,B6635=2017,J6635*$P$6,B6635=2018,J6635*$P$7,B6635=2019,J6635*$P$8,B6635=2020,J6635*$P$9,B6635=2021,J6635*$P$10,B6635=2022,J6635*$P$11),"")</f>
        <v>1378087.5268856809</v>
      </c>
      <c r="L6635" s="3">
        <f t="shared" si="104"/>
        <v>2835031.0668856809</v>
      </c>
    </row>
    <row r="6636" spans="1:12">
      <c r="A6636">
        <v>4832280</v>
      </c>
      <c r="B6636">
        <v>2023</v>
      </c>
      <c r="D6636" t="s">
        <v>2357</v>
      </c>
      <c r="E6636" t="s">
        <v>2358</v>
      </c>
      <c r="F6636" t="s">
        <v>4101</v>
      </c>
      <c r="G6636" t="s">
        <v>2359</v>
      </c>
      <c r="H6636" s="5">
        <v>1509748.58</v>
      </c>
      <c r="I6636">
        <f>IFERROR(VLOOKUP(G6636,'NCES Match'!$A$2:$B$1307,2,FALSE),"")</f>
        <v>4832280</v>
      </c>
      <c r="J6636" t="str" cm="1">
        <f t="array" ref="J6636">IFERROR(_xlfn.IFS(B6636=2015,H6636/$O$13,B6636=2016,H6636/$O$14,B6636=2017,H6636/$O$15,B6636=2018,H6636/$O$16,B6636=2019,H6636/$O$17,B6636=2020,H6636/$O$18,B6636=2021,H6636/$O$19,B6636=2022,H6636/$O$20),"")</f>
        <v/>
      </c>
      <c r="K6636" s="3" t="str" cm="1">
        <f t="array" ref="K6636">IFERROR(_xlfn.IFS(B6636=2015,J6636*$P$4,B6636=2016,J6636*$P$5,B6636=2017,J6636*$P$6,B6636=2018,J6636*$P$7,B6636=2019,J6636*$P$8,B6636=2020,J6636*$P$9,B6636=2021,J6636*$P$10,B6636=2022,J6636*$P$11),"")</f>
        <v/>
      </c>
      <c r="L6636" s="3">
        <f t="shared" si="104"/>
        <v>1509748.58</v>
      </c>
    </row>
    <row r="6637" spans="1:12">
      <c r="A6637">
        <v>4835400</v>
      </c>
      <c r="B6637">
        <v>2015</v>
      </c>
      <c r="C6637" t="s">
        <v>381</v>
      </c>
      <c r="D6637" t="s">
        <v>2593</v>
      </c>
      <c r="E6637" t="s">
        <v>2594</v>
      </c>
      <c r="G6637" t="s">
        <v>2595</v>
      </c>
      <c r="H6637" s="5">
        <v>973704.94</v>
      </c>
      <c r="I6637">
        <f>IFERROR(VLOOKUP(G6637,'NCES Match'!$A$2:$B$1307,2,FALSE),"")</f>
        <v>4835400</v>
      </c>
      <c r="J6637" cm="1">
        <f t="array" ref="J6637">IFERROR(_xlfn.IFS(B6637=2015,H6637/$O$13,B6637=2016,H6637/$O$14,B6637=2017,H6637/$O$15,B6637=2018,H6637/$O$16,B6637=2019,H6637/$O$17,B6637=2020,H6637/$O$18,B6637=2021,H6637/$O$19,B6637=2022,H6637/$O$20),"")</f>
        <v>7.6280410812247198E-4</v>
      </c>
      <c r="K6637" s="3" cm="1">
        <f t="array" ref="K6637">IFERROR(_xlfn.IFS(B6637=2015,J6637*$P$4,B6637=2016,J6637*$P$5,B6637=2017,J6637*$P$6,B6637=2018,J6637*$P$7,B6637=2019,J6637*$P$8,B6637=2020,J6637*$P$9,B6637=2021,J6637*$P$10,B6637=2022,J6637*$P$11),"")</f>
        <v>1213989.7611924026</v>
      </c>
      <c r="L6637" s="3">
        <f t="shared" si="104"/>
        <v>2187694.7011924023</v>
      </c>
    </row>
    <row r="6638" spans="1:12">
      <c r="A6638">
        <v>4835400</v>
      </c>
      <c r="B6638">
        <v>2016</v>
      </c>
      <c r="C6638" t="s">
        <v>4102</v>
      </c>
      <c r="D6638" t="s">
        <v>2593</v>
      </c>
      <c r="E6638" t="s">
        <v>2594</v>
      </c>
      <c r="F6638" t="s">
        <v>4101</v>
      </c>
      <c r="G6638" t="s">
        <v>2595</v>
      </c>
      <c r="H6638" s="5">
        <v>1050666</v>
      </c>
      <c r="I6638">
        <f>IFERROR(VLOOKUP(G6638,'NCES Match'!$A$2:$B$1307,2,FALSE),"")</f>
        <v>4835400</v>
      </c>
      <c r="J6638" cm="1">
        <f t="array" ref="J6638">IFERROR(_xlfn.IFS(B6638=2015,H6638/$O$13,B6638=2016,H6638/$O$14,B6638=2017,H6638/$O$15,B6638=2018,H6638/$O$16,B6638=2019,H6638/$O$17,B6638=2020,H6638/$O$18,B6638=2021,H6638/$O$19,B6638=2022,H6638/$O$20),"")</f>
        <v>7.5213702164534703E-4</v>
      </c>
      <c r="K6638" s="3" cm="1">
        <f t="array" ref="K6638">IFERROR(_xlfn.IFS(B6638=2015,J6638*$P$4,B6638=2016,J6638*$P$5,B6638=2017,J6638*$P$6,B6638=2018,J6638*$P$7,B6638=2019,J6638*$P$8,B6638=2020,J6638*$P$9,B6638=2021,J6638*$P$10,B6638=2022,J6638*$P$11),"")</f>
        <v>1260304.2962465959</v>
      </c>
      <c r="L6638" s="3">
        <f t="shared" si="104"/>
        <v>2310970.2962465957</v>
      </c>
    </row>
    <row r="6639" spans="1:12">
      <c r="A6639">
        <v>4835400</v>
      </c>
      <c r="B6639">
        <v>2017</v>
      </c>
      <c r="D6639" t="s">
        <v>2593</v>
      </c>
      <c r="E6639" t="s">
        <v>2594</v>
      </c>
      <c r="F6639" t="s">
        <v>4101</v>
      </c>
      <c r="G6639" t="s">
        <v>2595</v>
      </c>
      <c r="H6639" s="5">
        <v>1150294</v>
      </c>
      <c r="I6639">
        <f>IFERROR(VLOOKUP(G6639,'NCES Match'!$A$2:$B$1307,2,FALSE),"")</f>
        <v>4835400</v>
      </c>
      <c r="J6639" cm="1">
        <f t="array" ref="J6639">IFERROR(_xlfn.IFS(B6639=2015,H6639/$O$13,B6639=2016,H6639/$O$14,B6639=2017,H6639/$O$15,B6639=2018,H6639/$O$16,B6639=2019,H6639/$O$17,B6639=2020,H6639/$O$18,B6639=2021,H6639/$O$19,B6639=2022,H6639/$O$20),"")</f>
        <v>7.9305727660920907E-4</v>
      </c>
      <c r="K6639" s="3" cm="1">
        <f t="array" ref="K6639">IFERROR(_xlfn.IFS(B6639=2015,J6639*$P$4,B6639=2016,J6639*$P$5,B6639=2017,J6639*$P$6,B6639=2018,J6639*$P$7,B6639=2019,J6639*$P$8,B6639=2020,J6639*$P$9,B6639=2021,J6639*$P$10,B6639=2022,J6639*$P$11),"")</f>
        <v>1346807.7927228408</v>
      </c>
      <c r="L6639" s="3">
        <f t="shared" si="104"/>
        <v>2497101.7927228408</v>
      </c>
    </row>
    <row r="6640" spans="1:12">
      <c r="A6640">
        <v>4835400</v>
      </c>
      <c r="B6640">
        <v>2018</v>
      </c>
      <c r="D6640" t="s">
        <v>2593</v>
      </c>
      <c r="E6640" t="s">
        <v>2594</v>
      </c>
      <c r="F6640" t="s">
        <v>4101</v>
      </c>
      <c r="G6640" t="s">
        <v>2595</v>
      </c>
      <c r="H6640" s="5">
        <v>995591</v>
      </c>
      <c r="I6640">
        <f>IFERROR(VLOOKUP(G6640,'NCES Match'!$A$2:$B$1307,2,FALSE),"")</f>
        <v>4835400</v>
      </c>
      <c r="J6640" cm="1">
        <f t="array" ref="J6640">IFERROR(_xlfn.IFS(B6640=2015,H6640/$O$13,B6640=2016,H6640/$O$14,B6640=2017,H6640/$O$15,B6640=2018,H6640/$O$16,B6640=2019,H6640/$O$17,B6640=2020,H6640/$O$18,B6640=2021,H6640/$O$19,B6640=2022,H6640/$O$20),"")</f>
        <v>6.4968170304110422E-4</v>
      </c>
      <c r="K6640" s="3" cm="1">
        <f t="array" ref="K6640">IFERROR(_xlfn.IFS(B6640=2015,J6640*$P$4,B6640=2016,J6640*$P$5,B6640=2017,J6640*$P$6,B6640=2018,J6640*$P$7,B6640=2019,J6640*$P$8,B6640=2020,J6640*$P$9,B6640=2021,J6640*$P$10,B6640=2022,J6640*$P$11),"")</f>
        <v>1115408.17424351</v>
      </c>
      <c r="L6640" s="3">
        <f t="shared" si="104"/>
        <v>2110999.1742435098</v>
      </c>
    </row>
    <row r="6641" spans="1:12">
      <c r="A6641">
        <v>4835400</v>
      </c>
      <c r="B6641">
        <v>2019</v>
      </c>
      <c r="D6641" t="s">
        <v>2593</v>
      </c>
      <c r="E6641" t="s">
        <v>2594</v>
      </c>
      <c r="F6641" t="s">
        <v>4101</v>
      </c>
      <c r="G6641" t="s">
        <v>2595</v>
      </c>
      <c r="H6641" s="5">
        <v>1094001</v>
      </c>
      <c r="I6641">
        <f>IFERROR(VLOOKUP(G6641,'NCES Match'!$A$2:$B$1307,2,FALSE),"")</f>
        <v>4835400</v>
      </c>
      <c r="J6641" cm="1">
        <f t="array" ref="J6641">IFERROR(_xlfn.IFS(B6641=2015,H6641/$O$13,B6641=2016,H6641/$O$14,B6641=2017,H6641/$O$15,B6641=2018,H6641/$O$16,B6641=2019,H6641/$O$17,B6641=2020,H6641/$O$18,B6641=2021,H6641/$O$19,B6641=2022,H6641/$O$20),"")</f>
        <v>6.9269958233026698E-4</v>
      </c>
      <c r="K6641" s="3" cm="1">
        <f t="array" ref="K6641">IFERROR(_xlfn.IFS(B6641=2015,J6641*$P$4,B6641=2016,J6641*$P$5,B6641=2017,J6641*$P$6,B6641=2018,J6641*$P$7,B6641=2019,J6641*$P$8,B6641=2020,J6641*$P$9,B6641=2021,J6641*$P$10,B6641=2022,J6641*$P$11),"")</f>
        <v>1203860.5928472246</v>
      </c>
      <c r="L6641" s="3">
        <f t="shared" si="104"/>
        <v>2297861.5928472243</v>
      </c>
    </row>
    <row r="6642" spans="1:12">
      <c r="A6642">
        <v>4835400</v>
      </c>
      <c r="B6642">
        <v>2020</v>
      </c>
      <c r="D6642" t="s">
        <v>2593</v>
      </c>
      <c r="E6642" t="s">
        <v>2594</v>
      </c>
      <c r="F6642" t="s">
        <v>4230</v>
      </c>
      <c r="G6642" t="s">
        <v>2595</v>
      </c>
      <c r="H6642" s="5">
        <v>1841952</v>
      </c>
      <c r="I6642">
        <f>IFERROR(VLOOKUP(G6642,'NCES Match'!$A$2:$B$1307,2,FALSE),"")</f>
        <v>4835400</v>
      </c>
      <c r="J6642" cm="1">
        <f t="array" ref="J6642">IFERROR(_xlfn.IFS(B6642=2015,H6642/$O$13,B6642=2016,H6642/$O$14,B6642=2017,H6642/$O$15,B6642=2018,H6642/$O$16,B6642=2019,H6642/$O$17,B6642=2020,H6642/$O$18,B6642=2021,H6642/$O$19,B6642=2022,H6642/$O$20),"")</f>
        <v>9.981677189481006E-4</v>
      </c>
      <c r="K6642" s="3" cm="1">
        <f t="array" ref="K6642">IFERROR(_xlfn.IFS(B6642=2015,J6642*$P$4,B6642=2016,J6642*$P$5,B6642=2017,J6642*$P$6,B6642=2018,J6642*$P$7,B6642=2019,J6642*$P$8,B6642=2020,J6642*$P$9,B6642=2021,J6642*$P$10,B6642=2022,J6642*$P$11),"")</f>
        <v>2104140.3613847247</v>
      </c>
      <c r="L6642" s="3">
        <f t="shared" si="104"/>
        <v>3946092.3613847247</v>
      </c>
    </row>
    <row r="6643" spans="1:12">
      <c r="A6643">
        <v>4835400</v>
      </c>
      <c r="B6643">
        <v>2021</v>
      </c>
      <c r="D6643" t="s">
        <v>2593</v>
      </c>
      <c r="E6643" t="s">
        <v>2594</v>
      </c>
      <c r="F6643" t="s">
        <v>4230</v>
      </c>
      <c r="G6643" t="s">
        <v>2595</v>
      </c>
      <c r="H6643" s="5">
        <v>1843959.69</v>
      </c>
      <c r="I6643">
        <f>IFERROR(VLOOKUP(G6643,'NCES Match'!$A$2:$B$1307,2,FALSE),"")</f>
        <v>4835400</v>
      </c>
      <c r="J6643" cm="1">
        <f t="array" ref="J6643">IFERROR(_xlfn.IFS(B6643=2015,H6643/$O$13,B6643=2016,H6643/$O$14,B6643=2017,H6643/$O$15,B6643=2018,H6643/$O$16,B6643=2019,H6643/$O$17,B6643=2020,H6643/$O$18,B6643=2021,H6643/$O$19,B6643=2022,H6643/$O$20),"")</f>
        <v>9.4344909660688142E-4</v>
      </c>
      <c r="K6643" s="3" cm="1">
        <f t="array" ref="K6643">IFERROR(_xlfn.IFS(B6643=2015,J6643*$P$4,B6643=2016,J6643*$P$5,B6643=2017,J6643*$P$6,B6643=2018,J6643*$P$7,B6643=2019,J6643*$P$8,B6643=2020,J6643*$P$9,B6643=2021,J6643*$P$10,B6643=2022,J6643*$P$11),"")</f>
        <v>2019503.0705197351</v>
      </c>
      <c r="L6643" s="3">
        <f t="shared" si="104"/>
        <v>3863462.760519735</v>
      </c>
    </row>
    <row r="6644" spans="1:12">
      <c r="A6644">
        <v>4835400</v>
      </c>
      <c r="B6644">
        <v>2022</v>
      </c>
      <c r="D6644" t="s">
        <v>2593</v>
      </c>
      <c r="E6644" t="s">
        <v>2594</v>
      </c>
      <c r="F6644" t="s">
        <v>4101</v>
      </c>
      <c r="G6644" t="s">
        <v>2595</v>
      </c>
      <c r="H6644" s="5">
        <v>2093572.53</v>
      </c>
      <c r="I6644">
        <f>IFERROR(VLOOKUP(G6644,'NCES Match'!$A$2:$B$1307,2,FALSE),"")</f>
        <v>4835400</v>
      </c>
      <c r="J6644" cm="1">
        <f t="array" ref="J6644">IFERROR(_xlfn.IFS(B6644=2015,H6644/$O$13,B6644=2016,H6644/$O$14,B6644=2017,H6644/$O$15,B6644=2018,H6644/$O$16,B6644=2019,H6644/$O$17,B6644=2020,H6644/$O$18,B6644=2021,H6644/$O$19,B6644=2022,H6644/$O$20),"")</f>
        <v>9.195612079181914E-4</v>
      </c>
      <c r="K6644" s="3" cm="1">
        <f t="array" ref="K6644">IFERROR(_xlfn.IFS(B6644=2015,J6644*$P$4,B6644=2016,J6644*$P$5,B6644=2017,J6644*$P$6,B6644=2018,J6644*$P$7,B6644=2019,J6644*$P$8,B6644=2020,J6644*$P$9,B6644=2021,J6644*$P$10,B6644=2022,J6644*$P$11),"")</f>
        <v>1980259.4342286577</v>
      </c>
      <c r="L6644" s="3">
        <f t="shared" si="104"/>
        <v>4073831.964228658</v>
      </c>
    </row>
    <row r="6645" spans="1:12">
      <c r="A6645">
        <v>4835400</v>
      </c>
      <c r="B6645">
        <v>2023</v>
      </c>
      <c r="D6645" t="s">
        <v>2593</v>
      </c>
      <c r="E6645" t="s">
        <v>2594</v>
      </c>
      <c r="F6645" t="s">
        <v>4101</v>
      </c>
      <c r="G6645" t="s">
        <v>2595</v>
      </c>
      <c r="H6645" s="5">
        <v>2501235.62</v>
      </c>
      <c r="I6645">
        <f>IFERROR(VLOOKUP(G6645,'NCES Match'!$A$2:$B$1307,2,FALSE),"")</f>
        <v>4835400</v>
      </c>
      <c r="J6645" t="str" cm="1">
        <f t="array" ref="J6645">IFERROR(_xlfn.IFS(B6645=2015,H6645/$O$13,B6645=2016,H6645/$O$14,B6645=2017,H6645/$O$15,B6645=2018,H6645/$O$16,B6645=2019,H6645/$O$17,B6645=2020,H6645/$O$18,B6645=2021,H6645/$O$19,B6645=2022,H6645/$O$20),"")</f>
        <v/>
      </c>
      <c r="K6645" s="3" t="str" cm="1">
        <f t="array" ref="K6645">IFERROR(_xlfn.IFS(B6645=2015,J6645*$P$4,B6645=2016,J6645*$P$5,B6645=2017,J6645*$P$6,B6645=2018,J6645*$P$7,B6645=2019,J6645*$P$8,B6645=2020,J6645*$P$9,B6645=2021,J6645*$P$10,B6645=2022,J6645*$P$11),"")</f>
        <v/>
      </c>
      <c r="L6645" s="3">
        <f t="shared" si="104"/>
        <v>2501235.62</v>
      </c>
    </row>
    <row r="6646" spans="1:12">
      <c r="A6646">
        <v>4835430</v>
      </c>
      <c r="B6646">
        <v>2015</v>
      </c>
      <c r="C6646" t="s">
        <v>381</v>
      </c>
      <c r="D6646" t="s">
        <v>2596</v>
      </c>
      <c r="E6646" t="s">
        <v>2597</v>
      </c>
      <c r="G6646" t="s">
        <v>2598</v>
      </c>
      <c r="H6646" s="5">
        <v>726145.23</v>
      </c>
      <c r="I6646">
        <f>IFERROR(VLOOKUP(G6646,'NCES Match'!$A$2:$B$1307,2,FALSE),"")</f>
        <v>4835430</v>
      </c>
      <c r="J6646" cm="1">
        <f t="array" ref="J6646">IFERROR(_xlfn.IFS(B6646=2015,H6646/$O$13,B6646=2016,H6646/$O$14,B6646=2017,H6646/$O$15,B6646=2018,H6646/$O$16,B6646=2019,H6646/$O$17,B6646=2020,H6646/$O$18,B6646=2021,H6646/$O$19,B6646=2022,H6646/$O$20),"")</f>
        <v>5.688649012477407E-4</v>
      </c>
      <c r="K6646" s="3" cm="1">
        <f t="array" ref="K6646">IFERROR(_xlfn.IFS(B6646=2015,J6646*$P$4,B6646=2016,J6646*$P$5,B6646=2017,J6646*$P$6,B6646=2018,J6646*$P$7,B6646=2019,J6646*$P$8,B6646=2020,J6646*$P$9,B6646=2021,J6646*$P$10,B6646=2022,J6646*$P$11),"")</f>
        <v>905338.81276057009</v>
      </c>
      <c r="L6646" s="3">
        <f t="shared" si="104"/>
        <v>1631484.0427605701</v>
      </c>
    </row>
    <row r="6647" spans="1:12">
      <c r="A6647">
        <v>4835430</v>
      </c>
      <c r="B6647">
        <v>2016</v>
      </c>
      <c r="C6647" t="s">
        <v>4102</v>
      </c>
      <c r="D6647" t="s">
        <v>2596</v>
      </c>
      <c r="E6647" t="s">
        <v>2597</v>
      </c>
      <c r="F6647" t="s">
        <v>4101</v>
      </c>
      <c r="G6647" t="s">
        <v>2598</v>
      </c>
      <c r="H6647" s="5">
        <v>774051</v>
      </c>
      <c r="I6647">
        <f>IFERROR(VLOOKUP(G6647,'NCES Match'!$A$2:$B$1307,2,FALSE),"")</f>
        <v>4835430</v>
      </c>
      <c r="J6647" cm="1">
        <f t="array" ref="J6647">IFERROR(_xlfn.IFS(B6647=2015,H6647/$O$13,B6647=2016,H6647/$O$14,B6647=2017,H6647/$O$15,B6647=2018,H6647/$O$16,B6647=2019,H6647/$O$17,B6647=2020,H6647/$O$18,B6647=2021,H6647/$O$19,B6647=2022,H6647/$O$20),"")</f>
        <v>5.5411749665602817E-4</v>
      </c>
      <c r="K6647" s="3" cm="1">
        <f t="array" ref="K6647">IFERROR(_xlfn.IFS(B6647=2015,J6647*$P$4,B6647=2016,J6647*$P$5,B6647=2017,J6647*$P$6,B6647=2018,J6647*$P$7,B6647=2019,J6647*$P$8,B6647=2020,J6647*$P$9,B6647=2021,J6647*$P$10,B6647=2022,J6647*$P$11),"")</f>
        <v>928496.59246037633</v>
      </c>
      <c r="L6647" s="3">
        <f t="shared" si="104"/>
        <v>1702547.5924603762</v>
      </c>
    </row>
    <row r="6648" spans="1:12">
      <c r="A6648">
        <v>4835430</v>
      </c>
      <c r="B6648">
        <v>2017</v>
      </c>
      <c r="D6648" t="s">
        <v>2596</v>
      </c>
      <c r="E6648" t="s">
        <v>2597</v>
      </c>
      <c r="F6648" t="s">
        <v>4101</v>
      </c>
      <c r="G6648" t="s">
        <v>2598</v>
      </c>
      <c r="H6648" s="5">
        <v>838763</v>
      </c>
      <c r="I6648">
        <f>IFERROR(VLOOKUP(G6648,'NCES Match'!$A$2:$B$1307,2,FALSE),"")</f>
        <v>4835430</v>
      </c>
      <c r="J6648" cm="1">
        <f t="array" ref="J6648">IFERROR(_xlfn.IFS(B6648=2015,H6648/$O$13,B6648=2016,H6648/$O$14,B6648=2017,H6648/$O$15,B6648=2018,H6648/$O$16,B6648=2019,H6648/$O$17,B6648=2020,H6648/$O$18,B6648=2021,H6648/$O$19,B6648=2022,H6648/$O$20),"")</f>
        <v>5.7827572820563268E-4</v>
      </c>
      <c r="K6648" s="3" cm="1">
        <f t="array" ref="K6648">IFERROR(_xlfn.IFS(B6648=2015,J6648*$P$4,B6648=2016,J6648*$P$5,B6648=2017,J6648*$P$6,B6648=2018,J6648*$P$7,B6648=2019,J6648*$P$8,B6648=2020,J6648*$P$9,B6648=2021,J6648*$P$10,B6648=2022,J6648*$P$11),"")</f>
        <v>982055.49594067968</v>
      </c>
      <c r="L6648" s="3">
        <f t="shared" si="104"/>
        <v>1820818.4959406797</v>
      </c>
    </row>
    <row r="6649" spans="1:12">
      <c r="A6649">
        <v>4835430</v>
      </c>
      <c r="B6649">
        <v>2018</v>
      </c>
      <c r="D6649" t="s">
        <v>2596</v>
      </c>
      <c r="E6649" t="s">
        <v>2597</v>
      </c>
      <c r="F6649" t="s">
        <v>4101</v>
      </c>
      <c r="G6649" t="s">
        <v>2598</v>
      </c>
      <c r="H6649" s="5">
        <v>880763</v>
      </c>
      <c r="I6649">
        <f>IFERROR(VLOOKUP(G6649,'NCES Match'!$A$2:$B$1307,2,FALSE),"")</f>
        <v>4835430</v>
      </c>
      <c r="J6649" cm="1">
        <f t="array" ref="J6649">IFERROR(_xlfn.IFS(B6649=2015,H6649/$O$13,B6649=2016,H6649/$O$14,B6649=2017,H6649/$O$15,B6649=2018,H6649/$O$16,B6649=2019,H6649/$O$17,B6649=2020,H6649/$O$18,B6649=2021,H6649/$O$19,B6649=2022,H6649/$O$20),"")</f>
        <v>5.7474967714211164E-4</v>
      </c>
      <c r="K6649" s="3" cm="1">
        <f t="array" ref="K6649">IFERROR(_xlfn.IFS(B6649=2015,J6649*$P$4,B6649=2016,J6649*$P$5,B6649=2017,J6649*$P$6,B6649=2018,J6649*$P$7,B6649=2019,J6649*$P$8,B6649=2020,J6649*$P$9,B6649=2021,J6649*$P$10,B6649=2022,J6649*$P$11),"")</f>
        <v>986760.87848447473</v>
      </c>
      <c r="L6649" s="3">
        <f t="shared" si="104"/>
        <v>1867523.8784844747</v>
      </c>
    </row>
    <row r="6650" spans="1:12">
      <c r="A6650">
        <v>4835430</v>
      </c>
      <c r="B6650">
        <v>2019</v>
      </c>
      <c r="D6650" t="s">
        <v>2596</v>
      </c>
      <c r="E6650" t="s">
        <v>2597</v>
      </c>
      <c r="F6650" t="s">
        <v>4101</v>
      </c>
      <c r="G6650" t="s">
        <v>2598</v>
      </c>
      <c r="H6650" s="5">
        <v>877138</v>
      </c>
      <c r="I6650">
        <f>IFERROR(VLOOKUP(G6650,'NCES Match'!$A$2:$B$1307,2,FALSE),"")</f>
        <v>4835430</v>
      </c>
      <c r="J6650" cm="1">
        <f t="array" ref="J6650">IFERROR(_xlfn.IFS(B6650=2015,H6650/$O$13,B6650=2016,H6650/$O$14,B6650=2017,H6650/$O$15,B6650=2018,H6650/$O$16,B6650=2019,H6650/$O$17,B6650=2020,H6650/$O$18,B6650=2021,H6650/$O$19,B6650=2022,H6650/$O$20),"")</f>
        <v>5.5538626221183129E-4</v>
      </c>
      <c r="K6650" s="3" cm="1">
        <f t="array" ref="K6650">IFERROR(_xlfn.IFS(B6650=2015,J6650*$P$4,B6650=2016,J6650*$P$5,B6650=2017,J6650*$P$6,B6650=2018,J6650*$P$7,B6650=2019,J6650*$P$8,B6650=2020,J6650*$P$9,B6650=2021,J6650*$P$10,B6650=2022,J6650*$P$11),"")</f>
        <v>965220.20792378497</v>
      </c>
      <c r="L6650" s="3">
        <f t="shared" si="104"/>
        <v>1842358.2079237849</v>
      </c>
    </row>
    <row r="6651" spans="1:12">
      <c r="A6651">
        <v>4835430</v>
      </c>
      <c r="B6651">
        <v>2020</v>
      </c>
      <c r="D6651" t="s">
        <v>2596</v>
      </c>
      <c r="E6651" t="s">
        <v>2597</v>
      </c>
      <c r="F6651" t="s">
        <v>4230</v>
      </c>
      <c r="G6651" t="s">
        <v>2598</v>
      </c>
      <c r="H6651" s="5">
        <v>976377</v>
      </c>
      <c r="I6651">
        <f>IFERROR(VLOOKUP(G6651,'NCES Match'!$A$2:$B$1307,2,FALSE),"")</f>
        <v>4835430</v>
      </c>
      <c r="J6651" cm="1">
        <f t="array" ref="J6651">IFERROR(_xlfn.IFS(B6651=2015,H6651/$O$13,B6651=2016,H6651/$O$14,B6651=2017,H6651/$O$15,B6651=2018,H6651/$O$16,B6651=2019,H6651/$O$17,B6651=2020,H6651/$O$18,B6651=2021,H6651/$O$19,B6651=2022,H6651/$O$20),"")</f>
        <v>5.2910608035572576E-4</v>
      </c>
      <c r="K6651" s="3" cm="1">
        <f t="array" ref="K6651">IFERROR(_xlfn.IFS(B6651=2015,J6651*$P$4,B6651=2016,J6651*$P$5,B6651=2017,J6651*$P$6,B6651=2018,J6651*$P$7,B6651=2019,J6651*$P$8,B6651=2020,J6651*$P$9,B6651=2021,J6651*$P$10,B6651=2022,J6651*$P$11),"")</f>
        <v>1115357.106823486</v>
      </c>
      <c r="L6651" s="3">
        <f t="shared" si="104"/>
        <v>2091734.106823486</v>
      </c>
    </row>
    <row r="6652" spans="1:12">
      <c r="A6652">
        <v>4835430</v>
      </c>
      <c r="B6652">
        <v>2021</v>
      </c>
      <c r="D6652" t="s">
        <v>2596</v>
      </c>
      <c r="E6652" t="s">
        <v>2597</v>
      </c>
      <c r="F6652" t="s">
        <v>4101</v>
      </c>
      <c r="G6652" t="s">
        <v>2598</v>
      </c>
      <c r="H6652" s="5">
        <v>1073176.5</v>
      </c>
      <c r="I6652">
        <f>IFERROR(VLOOKUP(G6652,'NCES Match'!$A$2:$B$1307,2,FALSE),"")</f>
        <v>4835430</v>
      </c>
      <c r="J6652" cm="1">
        <f t="array" ref="J6652">IFERROR(_xlfn.IFS(B6652=2015,H6652/$O$13,B6652=2016,H6652/$O$14,B6652=2017,H6652/$O$15,B6652=2018,H6652/$O$16,B6652=2019,H6652/$O$17,B6652=2020,H6652/$O$18,B6652=2021,H6652/$O$19,B6652=2022,H6652/$O$20),"")</f>
        <v>5.4908326083024891E-4</v>
      </c>
      <c r="K6652" s="3" cm="1">
        <f t="array" ref="K6652">IFERROR(_xlfn.IFS(B6652=2015,J6652*$P$4,B6652=2016,J6652*$P$5,B6652=2017,J6652*$P$6,B6652=2018,J6652*$P$7,B6652=2019,J6652*$P$8,B6652=2020,J6652*$P$9,B6652=2021,J6652*$P$10,B6652=2022,J6652*$P$11),"")</f>
        <v>1175341.9821013673</v>
      </c>
      <c r="L6652" s="3">
        <f t="shared" si="104"/>
        <v>2248518.4821013673</v>
      </c>
    </row>
    <row r="6653" spans="1:12">
      <c r="A6653">
        <v>4835430</v>
      </c>
      <c r="B6653">
        <v>2022</v>
      </c>
      <c r="D6653" t="s">
        <v>2596</v>
      </c>
      <c r="E6653" t="s">
        <v>2597</v>
      </c>
      <c r="F6653" t="s">
        <v>4101</v>
      </c>
      <c r="G6653" t="s">
        <v>2598</v>
      </c>
      <c r="H6653" s="5">
        <v>1377669.27</v>
      </c>
      <c r="I6653">
        <f>IFERROR(VLOOKUP(G6653,'NCES Match'!$A$2:$B$1307,2,FALSE),"")</f>
        <v>4835430</v>
      </c>
      <c r="J6653" cm="1">
        <f t="array" ref="J6653">IFERROR(_xlfn.IFS(B6653=2015,H6653/$O$13,B6653=2016,H6653/$O$14,B6653=2017,H6653/$O$15,B6653=2018,H6653/$O$16,B6653=2019,H6653/$O$17,B6653=2020,H6653/$O$18,B6653=2021,H6653/$O$19,B6653=2022,H6653/$O$20),"")</f>
        <v>6.0511455890805603E-4</v>
      </c>
      <c r="K6653" s="3" cm="1">
        <f t="array" ref="K6653">IFERROR(_xlfn.IFS(B6653=2015,J6653*$P$4,B6653=2016,J6653*$P$5,B6653=2017,J6653*$P$6,B6653=2018,J6653*$P$7,B6653=2019,J6653*$P$8,B6653=2020,J6653*$P$9,B6653=2021,J6653*$P$10,B6653=2022,J6653*$P$11),"")</f>
        <v>1303103.9192916846</v>
      </c>
      <c r="L6653" s="3">
        <f t="shared" si="104"/>
        <v>2680773.1892916849</v>
      </c>
    </row>
    <row r="6654" spans="1:12">
      <c r="A6654">
        <v>4835430</v>
      </c>
      <c r="B6654">
        <v>2023</v>
      </c>
      <c r="D6654" t="s">
        <v>2596</v>
      </c>
      <c r="E6654" t="s">
        <v>2597</v>
      </c>
      <c r="F6654" t="s">
        <v>4101</v>
      </c>
      <c r="G6654" t="s">
        <v>2598</v>
      </c>
      <c r="H6654" s="5">
        <v>1440817.44</v>
      </c>
      <c r="I6654">
        <f>IFERROR(VLOOKUP(G6654,'NCES Match'!$A$2:$B$1307,2,FALSE),"")</f>
        <v>4835430</v>
      </c>
      <c r="J6654" t="str" cm="1">
        <f t="array" ref="J6654">IFERROR(_xlfn.IFS(B6654=2015,H6654/$O$13,B6654=2016,H6654/$O$14,B6654=2017,H6654/$O$15,B6654=2018,H6654/$O$16,B6654=2019,H6654/$O$17,B6654=2020,H6654/$O$18,B6654=2021,H6654/$O$19,B6654=2022,H6654/$O$20),"")</f>
        <v/>
      </c>
      <c r="K6654" s="3" t="str" cm="1">
        <f t="array" ref="K6654">IFERROR(_xlfn.IFS(B6654=2015,J6654*$P$4,B6654=2016,J6654*$P$5,B6654=2017,J6654*$P$6,B6654=2018,J6654*$P$7,B6654=2019,J6654*$P$8,B6654=2020,J6654*$P$9,B6654=2021,J6654*$P$10,B6654=2022,J6654*$P$11),"")</f>
        <v/>
      </c>
      <c r="L6654" s="3">
        <f t="shared" si="104"/>
        <v>1440817.44</v>
      </c>
    </row>
    <row r="6655" spans="1:12">
      <c r="A6655">
        <v>4809670</v>
      </c>
      <c r="B6655">
        <v>2015</v>
      </c>
      <c r="C6655" t="s">
        <v>381</v>
      </c>
      <c r="D6655" t="s">
        <v>559</v>
      </c>
      <c r="E6655" t="s">
        <v>560</v>
      </c>
      <c r="G6655" t="s">
        <v>561</v>
      </c>
      <c r="H6655" s="5">
        <v>2314300.31</v>
      </c>
      <c r="I6655">
        <f>IFERROR(VLOOKUP(G6655,'NCES Match'!$A$2:$B$1307,2,FALSE),"")</f>
        <v>4809670</v>
      </c>
      <c r="J6655" cm="1">
        <f t="array" ref="J6655">IFERROR(_xlfn.IFS(B6655=2015,H6655/$O$13,B6655=2016,H6655/$O$14,B6655=2017,H6655/$O$15,B6655=2018,H6655/$O$16,B6655=2019,H6655/$O$17,B6655=2020,H6655/$O$18,B6655=2021,H6655/$O$19,B6655=2022,H6655/$O$20),"")</f>
        <v>1.8130315574830201E-3</v>
      </c>
      <c r="K6655" s="3" cm="1">
        <f t="array" ref="K6655">IFERROR(_xlfn.IFS(B6655=2015,J6655*$P$4,B6655=2016,J6655*$P$5,B6655=2017,J6655*$P$6,B6655=2018,J6655*$P$7,B6655=2019,J6655*$P$8,B6655=2020,J6655*$P$9,B6655=2021,J6655*$P$10,B6655=2022,J6655*$P$11),"")</f>
        <v>2885408.8802963281</v>
      </c>
      <c r="L6655" s="3">
        <f t="shared" si="104"/>
        <v>5199709.1902963277</v>
      </c>
    </row>
    <row r="6656" spans="1:12">
      <c r="A6656">
        <v>4809670</v>
      </c>
      <c r="B6656">
        <v>2016</v>
      </c>
      <c r="C6656" t="s">
        <v>4102</v>
      </c>
      <c r="D6656" t="s">
        <v>559</v>
      </c>
      <c r="E6656" t="s">
        <v>560</v>
      </c>
      <c r="F6656" t="s">
        <v>4101</v>
      </c>
      <c r="G6656" t="s">
        <v>561</v>
      </c>
      <c r="H6656" s="5">
        <v>2707183</v>
      </c>
      <c r="I6656">
        <f>IFERROR(VLOOKUP(G6656,'NCES Match'!$A$2:$B$1307,2,FALSE),"")</f>
        <v>4809670</v>
      </c>
      <c r="J6656" cm="1">
        <f t="array" ref="J6656">IFERROR(_xlfn.IFS(B6656=2015,H6656/$O$13,B6656=2016,H6656/$O$14,B6656=2017,H6656/$O$15,B6656=2018,H6656/$O$16,B6656=2019,H6656/$O$17,B6656=2020,H6656/$O$18,B6656=2021,H6656/$O$19,B6656=2022,H6656/$O$20),"")</f>
        <v>1.9379827258795045E-3</v>
      </c>
      <c r="K6656" s="3" cm="1">
        <f t="array" ref="K6656">IFERROR(_xlfn.IFS(B6656=2015,J6656*$P$4,B6656=2016,J6656*$P$5,B6656=2017,J6656*$P$6,B6656=2018,J6656*$P$7,B6656=2019,J6656*$P$8,B6656=2020,J6656*$P$9,B6656=2021,J6656*$P$10,B6656=2022,J6656*$P$11),"")</f>
        <v>3247344.413567916</v>
      </c>
      <c r="L6656" s="3">
        <f t="shared" si="104"/>
        <v>5954527.4135679156</v>
      </c>
    </row>
    <row r="6657" spans="1:12">
      <c r="A6657">
        <v>4809670</v>
      </c>
      <c r="B6657">
        <v>2017</v>
      </c>
      <c r="D6657" t="s">
        <v>559</v>
      </c>
      <c r="E6657" t="s">
        <v>560</v>
      </c>
      <c r="F6657" t="s">
        <v>4101</v>
      </c>
      <c r="G6657" t="s">
        <v>561</v>
      </c>
      <c r="H6657" s="5">
        <v>3165579</v>
      </c>
      <c r="I6657">
        <f>IFERROR(VLOOKUP(G6657,'NCES Match'!$A$2:$B$1307,2,FALSE),"")</f>
        <v>4809670</v>
      </c>
      <c r="J6657" cm="1">
        <f t="array" ref="J6657">IFERROR(_xlfn.IFS(B6657=2015,H6657/$O$13,B6657=2016,H6657/$O$14,B6657=2017,H6657/$O$15,B6657=2018,H6657/$O$16,B6657=2019,H6657/$O$17,B6657=2020,H6657/$O$18,B6657=2021,H6657/$O$19,B6657=2022,H6657/$O$20),"")</f>
        <v>2.1824728813949336E-3</v>
      </c>
      <c r="K6657" s="3" cm="1">
        <f t="array" ref="K6657">IFERROR(_xlfn.IFS(B6657=2015,J6657*$P$4,B6657=2016,J6657*$P$5,B6657=2017,J6657*$P$6,B6657=2018,J6657*$P$7,B6657=2019,J6657*$P$8,B6657=2020,J6657*$P$9,B6657=2021,J6657*$P$10,B6657=2022,J6657*$P$11),"")</f>
        <v>3706379.8174030101</v>
      </c>
      <c r="L6657" s="3">
        <f t="shared" si="104"/>
        <v>6871958.8174030101</v>
      </c>
    </row>
    <row r="6658" spans="1:12">
      <c r="A6658">
        <v>4809670</v>
      </c>
      <c r="B6658">
        <v>2018</v>
      </c>
      <c r="D6658" t="s">
        <v>559</v>
      </c>
      <c r="E6658" t="s">
        <v>560</v>
      </c>
      <c r="F6658" t="s">
        <v>4101</v>
      </c>
      <c r="G6658" t="s">
        <v>561</v>
      </c>
      <c r="H6658" s="5">
        <v>2970860</v>
      </c>
      <c r="I6658">
        <f>IFERROR(VLOOKUP(G6658,'NCES Match'!$A$2:$B$1307,2,FALSE),"")</f>
        <v>4809670</v>
      </c>
      <c r="J6658" cm="1">
        <f t="array" ref="J6658">IFERROR(_xlfn.IFS(B6658=2015,H6658/$O$13,B6658=2016,H6658/$O$14,B6658=2017,H6658/$O$15,B6658=2018,H6658/$O$16,B6658=2019,H6658/$O$17,B6658=2020,H6658/$O$18,B6658=2021,H6658/$O$19,B6658=2022,H6658/$O$20),"")</f>
        <v>1.9386609403828428E-3</v>
      </c>
      <c r="K6658" s="3" cm="1">
        <f t="array" ref="K6658">IFERROR(_xlfn.IFS(B6658=2015,J6658*$P$4,B6658=2016,J6658*$P$5,B6658=2017,J6658*$P$6,B6658=2018,J6658*$P$7,B6658=2019,J6658*$P$8,B6658=2020,J6658*$P$9,B6658=2021,J6658*$P$10,B6658=2022,J6658*$P$11),"")</f>
        <v>3328396.4283858272</v>
      </c>
      <c r="L6658" s="3">
        <f t="shared" si="104"/>
        <v>6299256.4283858277</v>
      </c>
    </row>
    <row r="6659" spans="1:12">
      <c r="A6659">
        <v>4809670</v>
      </c>
      <c r="B6659">
        <v>2019</v>
      </c>
      <c r="D6659" t="s">
        <v>559</v>
      </c>
      <c r="E6659" t="s">
        <v>560</v>
      </c>
      <c r="F6659" t="s">
        <v>4101</v>
      </c>
      <c r="G6659" t="s">
        <v>561</v>
      </c>
      <c r="H6659" s="5">
        <v>3160014</v>
      </c>
      <c r="I6659">
        <f>IFERROR(VLOOKUP(G6659,'NCES Match'!$A$2:$B$1307,2,FALSE),"")</f>
        <v>4809670</v>
      </c>
      <c r="J6659" cm="1">
        <f t="array" ref="J6659">IFERROR(_xlfn.IFS(B6659=2015,H6659/$O$13,B6659=2016,H6659/$O$14,B6659=2017,H6659/$O$15,B6659=2018,H6659/$O$16,B6659=2019,H6659/$O$17,B6659=2020,H6659/$O$18,B6659=2021,H6659/$O$19,B6659=2022,H6659/$O$20),"")</f>
        <v>2.0008577487203357E-3</v>
      </c>
      <c r="K6659" s="3" cm="1">
        <f t="array" ref="K6659">IFERROR(_xlfn.IFS(B6659=2015,J6659*$P$4,B6659=2016,J6659*$P$5,B6659=2017,J6659*$P$6,B6659=2018,J6659*$P$7,B6659=2019,J6659*$P$8,B6659=2020,J6659*$P$9,B6659=2021,J6659*$P$10,B6659=2022,J6659*$P$11),"")</f>
        <v>3477342.641775948</v>
      </c>
      <c r="L6659" s="3">
        <f t="shared" ref="L6659:L6722" si="105">SUM(H6659,K6659)</f>
        <v>6637356.641775948</v>
      </c>
    </row>
    <row r="6660" spans="1:12">
      <c r="A6660">
        <v>4809670</v>
      </c>
      <c r="B6660">
        <v>2020</v>
      </c>
      <c r="D6660" t="s">
        <v>559</v>
      </c>
      <c r="E6660" t="s">
        <v>560</v>
      </c>
      <c r="F6660" t="s">
        <v>4230</v>
      </c>
      <c r="G6660" t="s">
        <v>561</v>
      </c>
      <c r="H6660" s="5">
        <v>3759200</v>
      </c>
      <c r="I6660">
        <f>IFERROR(VLOOKUP(G6660,'NCES Match'!$A$2:$B$1307,2,FALSE),"")</f>
        <v>4809670</v>
      </c>
      <c r="J6660" cm="1">
        <f t="array" ref="J6660">IFERROR(_xlfn.IFS(B6660=2015,H6660/$O$13,B6660=2016,H6660/$O$14,B6660=2017,H6660/$O$15,B6660=2018,H6660/$O$16,B6660=2019,H6660/$O$17,B6660=2020,H6660/$O$18,B6660=2021,H6660/$O$19,B6660=2022,H6660/$O$20),"")</f>
        <v>2.0371389097379846E-3</v>
      </c>
      <c r="K6660" s="3" cm="1">
        <f t="array" ref="K6660">IFERROR(_xlfn.IFS(B6660=2015,J6660*$P$4,B6660=2016,J6660*$P$5,B6660=2017,J6660*$P$6,B6660=2018,J6660*$P$7,B6660=2019,J6660*$P$8,B6660=2020,J6660*$P$9,B6660=2021,J6660*$P$10,B6660=2022,J6660*$P$11),"")</f>
        <v>4294294.5562737025</v>
      </c>
      <c r="L6660" s="3">
        <f t="shared" si="105"/>
        <v>8053494.5562737025</v>
      </c>
    </row>
    <row r="6661" spans="1:12">
      <c r="A6661">
        <v>4809670</v>
      </c>
      <c r="B6661">
        <v>2021</v>
      </c>
      <c r="D6661" t="s">
        <v>559</v>
      </c>
      <c r="E6661" t="s">
        <v>560</v>
      </c>
      <c r="F6661" t="s">
        <v>4230</v>
      </c>
      <c r="G6661" t="s">
        <v>561</v>
      </c>
      <c r="H6661" s="5">
        <v>3714760.24</v>
      </c>
      <c r="I6661">
        <f>IFERROR(VLOOKUP(G6661,'NCES Match'!$A$2:$B$1307,2,FALSE),"")</f>
        <v>4809670</v>
      </c>
      <c r="J6661" cm="1">
        <f t="array" ref="J6661">IFERROR(_xlfn.IFS(B6661=2015,H6661/$O$13,B6661=2016,H6661/$O$14,B6661=2017,H6661/$O$15,B6661=2018,H6661/$O$16,B6661=2019,H6661/$O$17,B6661=2020,H6661/$O$18,B6661=2021,H6661/$O$19,B6661=2022,H6661/$O$20),"")</f>
        <v>1.9006311317679415E-3</v>
      </c>
      <c r="K6661" s="3" cm="1">
        <f t="array" ref="K6661">IFERROR(_xlfn.IFS(B6661=2015,J6661*$P$4,B6661=2016,J6661*$P$5,B6661=2017,J6661*$P$6,B6661=2018,J6661*$P$7,B6661=2019,J6661*$P$8,B6661=2020,J6661*$P$9,B6661=2021,J6661*$P$10,B6661=2022,J6661*$P$11),"")</f>
        <v>4068402.2278841841</v>
      </c>
      <c r="L6661" s="3">
        <f t="shared" si="105"/>
        <v>7783162.4678841848</v>
      </c>
    </row>
    <row r="6662" spans="1:12">
      <c r="A6662" t="s">
        <v>4230</v>
      </c>
      <c r="B6662">
        <v>2021</v>
      </c>
      <c r="D6662" t="s">
        <v>4356</v>
      </c>
      <c r="E6662" t="s">
        <v>560</v>
      </c>
      <c r="F6662" t="s">
        <v>4101</v>
      </c>
      <c r="G6662" t="s">
        <v>4357</v>
      </c>
      <c r="H6662" s="5">
        <v>52540.299999999996</v>
      </c>
      <c r="I6662" t="str">
        <f>IFERROR(VLOOKUP(G6662,'NCES Match'!$A$2:$B$1307,2,FALSE),"")</f>
        <v/>
      </c>
      <c r="J6662" cm="1">
        <f t="array" ref="J6662">IFERROR(_xlfn.IFS(B6662=2015,H6662/$O$13,B6662=2016,H6662/$O$14,B6662=2017,H6662/$O$15,B6662=2018,H6662/$O$16,B6662=2019,H6662/$O$17,B6662=2020,H6662/$O$18,B6662=2021,H6662/$O$19,B6662=2022,H6662/$O$20),"")</f>
        <v>2.6881877537385066E-5</v>
      </c>
      <c r="K6662" s="3" cm="1">
        <f t="array" ref="K6662">IFERROR(_xlfn.IFS(B6662=2015,J6662*$P$4,B6662=2016,J6662*$P$5,B6662=2017,J6662*$P$6,B6662=2018,J6662*$P$7,B6662=2019,J6662*$P$8,B6662=2020,J6662*$P$9,B6662=2021,J6662*$P$10,B6662=2022,J6662*$P$11),"")</f>
        <v>57542.091484672332</v>
      </c>
      <c r="L6662" s="3">
        <f t="shared" si="105"/>
        <v>110082.39148467232</v>
      </c>
    </row>
    <row r="6663" spans="1:12">
      <c r="A6663">
        <v>4809670</v>
      </c>
      <c r="B6663">
        <v>2022</v>
      </c>
      <c r="D6663" t="s">
        <v>559</v>
      </c>
      <c r="E6663" t="s">
        <v>560</v>
      </c>
      <c r="F6663" t="s">
        <v>4101</v>
      </c>
      <c r="G6663" t="s">
        <v>561</v>
      </c>
      <c r="H6663" s="5">
        <v>4120089.77</v>
      </c>
      <c r="I6663">
        <f>IFERROR(VLOOKUP(G6663,'NCES Match'!$A$2:$B$1307,2,FALSE),"")</f>
        <v>4809670</v>
      </c>
      <c r="J6663" cm="1">
        <f t="array" ref="J6663">IFERROR(_xlfn.IFS(B6663=2015,H6663/$O$13,B6663=2016,H6663/$O$14,B6663=2017,H6663/$O$15,B6663=2018,H6663/$O$16,B6663=2019,H6663/$O$17,B6663=2020,H6663/$O$18,B6663=2021,H6663/$O$19,B6663=2022,H6663/$O$20),"")</f>
        <v>1.8096696777123759E-3</v>
      </c>
      <c r="K6663" s="3" cm="1">
        <f t="array" ref="K6663">IFERROR(_xlfn.IFS(B6663=2015,J6663*$P$4,B6663=2016,J6663*$P$5,B6663=2017,J6663*$P$6,B6663=2018,J6663*$P$7,B6663=2019,J6663*$P$8,B6663=2020,J6663*$P$9,B6663=2021,J6663*$P$10,B6663=2022,J6663*$P$11),"")</f>
        <v>3897092.8974270984</v>
      </c>
      <c r="L6663" s="3">
        <f t="shared" si="105"/>
        <v>8017182.6674270984</v>
      </c>
    </row>
    <row r="6664" spans="1:12">
      <c r="A6664" t="s">
        <v>4230</v>
      </c>
      <c r="B6664">
        <v>2022</v>
      </c>
      <c r="D6664" t="s">
        <v>4356</v>
      </c>
      <c r="E6664" t="s">
        <v>560</v>
      </c>
      <c r="F6664" t="s">
        <v>4101</v>
      </c>
      <c r="G6664" t="s">
        <v>4357</v>
      </c>
      <c r="H6664" s="5">
        <v>153026.29999999999</v>
      </c>
      <c r="I6664" t="str">
        <f>IFERROR(VLOOKUP(G6664,'NCES Match'!$A$2:$B$1307,2,FALSE),"")</f>
        <v/>
      </c>
      <c r="J6664" cm="1">
        <f t="array" ref="J6664">IFERROR(_xlfn.IFS(B6664=2015,H6664/$O$13,B6664=2016,H6664/$O$14,B6664=2017,H6664/$O$15,B6664=2018,H6664/$O$16,B6664=2019,H6664/$O$17,B6664=2020,H6664/$O$18,B6664=2021,H6664/$O$19,B6664=2022,H6664/$O$20),"")</f>
        <v>6.7213840100993066E-5</v>
      </c>
      <c r="K6664" s="3" cm="1">
        <f t="array" ref="K6664">IFERROR(_xlfn.IFS(B6664=2015,J6664*$P$4,B6664=2016,J6664*$P$5,B6664=2017,J6664*$P$6,B6664=2018,J6664*$P$7,B6664=2019,J6664*$P$8,B6664=2020,J6664*$P$9,B6664=2021,J6664*$P$10,B6664=2022,J6664*$P$11),"")</f>
        <v>144743.8624254899</v>
      </c>
      <c r="L6664" s="3">
        <f t="shared" si="105"/>
        <v>297770.16242548986</v>
      </c>
    </row>
    <row r="6665" spans="1:12">
      <c r="A6665" t="s">
        <v>4230</v>
      </c>
      <c r="B6665">
        <v>2022</v>
      </c>
      <c r="D6665" t="s">
        <v>4388</v>
      </c>
      <c r="E6665" t="s">
        <v>560</v>
      </c>
      <c r="F6665" t="s">
        <v>4101</v>
      </c>
      <c r="G6665" t="s">
        <v>4389</v>
      </c>
      <c r="H6665" s="5">
        <v>39602.239999999998</v>
      </c>
      <c r="I6665" t="str">
        <f>IFERROR(VLOOKUP(G6665,'NCES Match'!$A$2:$B$1307,2,FALSE),"")</f>
        <v/>
      </c>
      <c r="J6665" cm="1">
        <f t="array" ref="J6665">IFERROR(_xlfn.IFS(B6665=2015,H6665/$O$13,B6665=2016,H6665/$O$14,B6665=2017,H6665/$O$15,B6665=2018,H6665/$O$16,B6665=2019,H6665/$O$17,B6665=2020,H6665/$O$18,B6665=2021,H6665/$O$19,B6665=2022,H6665/$O$20),"")</f>
        <v>1.7394517328074662E-5</v>
      </c>
      <c r="K6665" s="3" cm="1">
        <f t="array" ref="K6665">IFERROR(_xlfn.IFS(B6665=2015,J6665*$P$4,B6665=2016,J6665*$P$5,B6665=2017,J6665*$P$6,B6665=2018,J6665*$P$7,B6665=2019,J6665*$P$8,B6665=2020,J6665*$P$9,B6665=2021,J6665*$P$10,B6665=2022,J6665*$P$11),"")</f>
        <v>37458.797463581308</v>
      </c>
      <c r="L6665" s="3">
        <f t="shared" si="105"/>
        <v>77061.037463581306</v>
      </c>
    </row>
    <row r="6666" spans="1:12">
      <c r="A6666">
        <v>4809670</v>
      </c>
      <c r="B6666">
        <v>2023</v>
      </c>
      <c r="D6666" t="s">
        <v>559</v>
      </c>
      <c r="E6666" t="s">
        <v>560</v>
      </c>
      <c r="F6666" t="s">
        <v>4101</v>
      </c>
      <c r="G6666" t="s">
        <v>561</v>
      </c>
      <c r="H6666" s="5">
        <v>4760371.9000000004</v>
      </c>
      <c r="I6666">
        <f>IFERROR(VLOOKUP(G6666,'NCES Match'!$A$2:$B$1307,2,FALSE),"")</f>
        <v>4809670</v>
      </c>
      <c r="J6666" t="str" cm="1">
        <f t="array" ref="J6666">IFERROR(_xlfn.IFS(B6666=2015,H6666/$O$13,B6666=2016,H6666/$O$14,B6666=2017,H6666/$O$15,B6666=2018,H6666/$O$16,B6666=2019,H6666/$O$17,B6666=2020,H6666/$O$18,B6666=2021,H6666/$O$19,B6666=2022,H6666/$O$20),"")</f>
        <v/>
      </c>
      <c r="K6666" s="3" t="str" cm="1">
        <f t="array" ref="K6666">IFERROR(_xlfn.IFS(B6666=2015,J6666*$P$4,B6666=2016,J6666*$P$5,B6666=2017,J6666*$P$6,B6666=2018,J6666*$P$7,B6666=2019,J6666*$P$8,B6666=2020,J6666*$P$9,B6666=2021,J6666*$P$10,B6666=2022,J6666*$P$11),"")</f>
        <v/>
      </c>
      <c r="L6666" s="3">
        <f t="shared" si="105"/>
        <v>4760371.9000000004</v>
      </c>
    </row>
    <row r="6667" spans="1:12">
      <c r="A6667" t="s">
        <v>4230</v>
      </c>
      <c r="B6667">
        <v>2023</v>
      </c>
      <c r="D6667" t="s">
        <v>4356</v>
      </c>
      <c r="E6667" t="s">
        <v>560</v>
      </c>
      <c r="F6667" t="s">
        <v>4101</v>
      </c>
      <c r="G6667" t="s">
        <v>4357</v>
      </c>
      <c r="H6667" s="5">
        <v>130978.82</v>
      </c>
      <c r="I6667" t="str">
        <f>IFERROR(VLOOKUP(G6667,'NCES Match'!$A$2:$B$1307,2,FALSE),"")</f>
        <v/>
      </c>
      <c r="J6667" t="str" cm="1">
        <f t="array" ref="J6667">IFERROR(_xlfn.IFS(B6667=2015,H6667/$O$13,B6667=2016,H6667/$O$14,B6667=2017,H6667/$O$15,B6667=2018,H6667/$O$16,B6667=2019,H6667/$O$17,B6667=2020,H6667/$O$18,B6667=2021,H6667/$O$19,B6667=2022,H6667/$O$20),"")</f>
        <v/>
      </c>
      <c r="K6667" s="3" t="str" cm="1">
        <f t="array" ref="K6667">IFERROR(_xlfn.IFS(B6667=2015,J6667*$P$4,B6667=2016,J6667*$P$5,B6667=2017,J6667*$P$6,B6667=2018,J6667*$P$7,B6667=2019,J6667*$P$8,B6667=2020,J6667*$P$9,B6667=2021,J6667*$P$10,B6667=2022,J6667*$P$11),"")</f>
        <v/>
      </c>
      <c r="L6667" s="3">
        <f t="shared" si="105"/>
        <v>130978.82</v>
      </c>
    </row>
    <row r="6668" spans="1:12">
      <c r="A6668" t="s">
        <v>4230</v>
      </c>
      <c r="B6668">
        <v>2023</v>
      </c>
      <c r="D6668" t="s">
        <v>4388</v>
      </c>
      <c r="E6668" t="s">
        <v>560</v>
      </c>
      <c r="F6668" t="s">
        <v>4101</v>
      </c>
      <c r="G6668" t="s">
        <v>4389</v>
      </c>
      <c r="H6668" s="5">
        <v>31730.86</v>
      </c>
      <c r="I6668" t="str">
        <f>IFERROR(VLOOKUP(G6668,'NCES Match'!$A$2:$B$1307,2,FALSE),"")</f>
        <v/>
      </c>
      <c r="J6668" t="str" cm="1">
        <f t="array" ref="J6668">IFERROR(_xlfn.IFS(B6668=2015,H6668/$O$13,B6668=2016,H6668/$O$14,B6668=2017,H6668/$O$15,B6668=2018,H6668/$O$16,B6668=2019,H6668/$O$17,B6668=2020,H6668/$O$18,B6668=2021,H6668/$O$19,B6668=2022,H6668/$O$20),"")</f>
        <v/>
      </c>
      <c r="K6668" s="3" t="str" cm="1">
        <f t="array" ref="K6668">IFERROR(_xlfn.IFS(B6668=2015,J6668*$P$4,B6668=2016,J6668*$P$5,B6668=2017,J6668*$P$6,B6668=2018,J6668*$P$7,B6668=2019,J6668*$P$8,B6668=2020,J6668*$P$9,B6668=2021,J6668*$P$10,B6668=2022,J6668*$P$11),"")</f>
        <v/>
      </c>
      <c r="L6668" s="3">
        <f t="shared" si="105"/>
        <v>31730.86</v>
      </c>
    </row>
    <row r="6669" spans="1:12">
      <c r="A6669">
        <v>4838490</v>
      </c>
      <c r="B6669">
        <v>2015</v>
      </c>
      <c r="C6669" t="s">
        <v>381</v>
      </c>
      <c r="D6669" t="s">
        <v>2869</v>
      </c>
      <c r="E6669" t="s">
        <v>2870</v>
      </c>
      <c r="G6669" t="s">
        <v>2871</v>
      </c>
      <c r="H6669" s="5">
        <v>69127.75</v>
      </c>
      <c r="I6669">
        <f>IFERROR(VLOOKUP(G6669,'NCES Match'!$A$2:$B$1307,2,FALSE),"")</f>
        <v>4838490</v>
      </c>
      <c r="J6669" cm="1">
        <f t="array" ref="J6669">IFERROR(_xlfn.IFS(B6669=2015,H6669/$O$13,B6669=2016,H6669/$O$14,B6669=2017,H6669/$O$15,B6669=2018,H6669/$O$16,B6669=2019,H6669/$O$17,B6669=2020,H6669/$O$18,B6669=2021,H6669/$O$19,B6669=2022,H6669/$O$20),"")</f>
        <v>5.415493905706509E-5</v>
      </c>
      <c r="K6669" s="3" cm="1">
        <f t="array" ref="K6669">IFERROR(_xlfn.IFS(B6669=2015,J6669*$P$4,B6669=2016,J6669*$P$5,B6669=2017,J6669*$P$6,B6669=2018,J6669*$P$7,B6669=2019,J6669*$P$8,B6669=2020,J6669*$P$9,B6669=2021,J6669*$P$10,B6669=2022,J6669*$P$11),"")</f>
        <v>86186.664221163461</v>
      </c>
      <c r="L6669" s="3">
        <f t="shared" si="105"/>
        <v>155314.41422116346</v>
      </c>
    </row>
    <row r="6670" spans="1:12">
      <c r="A6670">
        <v>4838490</v>
      </c>
      <c r="B6670">
        <v>2016</v>
      </c>
      <c r="C6670" t="s">
        <v>4102</v>
      </c>
      <c r="D6670" t="s">
        <v>2869</v>
      </c>
      <c r="E6670" t="s">
        <v>2870</v>
      </c>
      <c r="F6670" t="s">
        <v>4101</v>
      </c>
      <c r="G6670" t="s">
        <v>2871</v>
      </c>
      <c r="H6670" s="5">
        <v>73491</v>
      </c>
      <c r="I6670">
        <f>IFERROR(VLOOKUP(G6670,'NCES Match'!$A$2:$B$1307,2,FALSE),"")</f>
        <v>4838490</v>
      </c>
      <c r="J6670" cm="1">
        <f t="array" ref="J6670">IFERROR(_xlfn.IFS(B6670=2015,H6670/$O$13,B6670=2016,H6670/$O$14,B6670=2017,H6670/$O$15,B6670=2018,H6670/$O$16,B6670=2019,H6670/$O$17,B6670=2020,H6670/$O$18,B6670=2021,H6670/$O$19,B6670=2022,H6670/$O$20),"")</f>
        <v>5.2609774997704504E-5</v>
      </c>
      <c r="K6670" s="3" cm="1">
        <f t="array" ref="K6670">IFERROR(_xlfn.IFS(B6670=2015,J6670*$P$4,B6670=2016,J6670*$P$5,B6670=2017,J6670*$P$6,B6670=2018,J6670*$P$7,B6670=2019,J6670*$P$8,B6670=2020,J6670*$P$9,B6670=2021,J6670*$P$10,B6670=2022,J6670*$P$11),"")</f>
        <v>88154.582936402789</v>
      </c>
      <c r="L6670" s="3">
        <f t="shared" si="105"/>
        <v>161645.58293640279</v>
      </c>
    </row>
    <row r="6671" spans="1:12">
      <c r="A6671">
        <v>4838490</v>
      </c>
      <c r="B6671">
        <v>2017</v>
      </c>
      <c r="D6671" t="s">
        <v>2869</v>
      </c>
      <c r="E6671" t="s">
        <v>2870</v>
      </c>
      <c r="F6671" t="s">
        <v>4101</v>
      </c>
      <c r="G6671" t="s">
        <v>2871</v>
      </c>
      <c r="H6671" s="5">
        <v>73662</v>
      </c>
      <c r="I6671">
        <f>IFERROR(VLOOKUP(G6671,'NCES Match'!$A$2:$B$1307,2,FALSE),"")</f>
        <v>4838490</v>
      </c>
      <c r="J6671" cm="1">
        <f t="array" ref="J6671">IFERROR(_xlfn.IFS(B6671=2015,H6671/$O$13,B6671=2016,H6671/$O$14,B6671=2017,H6671/$O$15,B6671=2018,H6671/$O$16,B6671=2019,H6671/$O$17,B6671=2020,H6671/$O$18,B6671=2021,H6671/$O$19,B6671=2022,H6671/$O$20),"")</f>
        <v>5.0785438426687054E-5</v>
      </c>
      <c r="K6671" s="3" cm="1">
        <f t="array" ref="K6671">IFERROR(_xlfn.IFS(B6671=2015,J6671*$P$4,B6671=2016,J6671*$P$5,B6671=2017,J6671*$P$6,B6671=2018,J6671*$P$7,B6671=2019,J6671*$P$8,B6671=2020,J6671*$P$9,B6671=2021,J6671*$P$10,B6671=2022,J6671*$P$11),"")</f>
        <v>86246.260197436393</v>
      </c>
      <c r="L6671" s="3">
        <f t="shared" si="105"/>
        <v>159908.26019743638</v>
      </c>
    </row>
    <row r="6672" spans="1:12">
      <c r="A6672">
        <v>4838490</v>
      </c>
      <c r="B6672">
        <v>2018</v>
      </c>
      <c r="D6672" t="s">
        <v>2869</v>
      </c>
      <c r="E6672" t="s">
        <v>2870</v>
      </c>
      <c r="F6672" t="s">
        <v>4101</v>
      </c>
      <c r="G6672" t="s">
        <v>2871</v>
      </c>
      <c r="H6672" s="5">
        <v>78968</v>
      </c>
      <c r="I6672">
        <f>IFERROR(VLOOKUP(G6672,'NCES Match'!$A$2:$B$1307,2,FALSE),"")</f>
        <v>4838490</v>
      </c>
      <c r="J6672" cm="1">
        <f t="array" ref="J6672">IFERROR(_xlfn.IFS(B6672=2015,H6672/$O$13,B6672=2016,H6672/$O$14,B6672=2017,H6672/$O$15,B6672=2018,H6672/$O$16,B6672=2019,H6672/$O$17,B6672=2020,H6672/$O$18,B6672=2021,H6672/$O$19,B6672=2022,H6672/$O$20),"")</f>
        <v>5.1531266077887322E-5</v>
      </c>
      <c r="K6672" s="3" cm="1">
        <f t="array" ref="K6672">IFERROR(_xlfn.IFS(B6672=2015,J6672*$P$4,B6672=2016,J6672*$P$5,B6672=2017,J6672*$P$6,B6672=2018,J6672*$P$7,B6672=2019,J6672*$P$8,B6672=2020,J6672*$P$9,B6672=2021,J6672*$P$10,B6672=2022,J6672*$P$11),"")</f>
        <v>88471.624094293235</v>
      </c>
      <c r="L6672" s="3">
        <f t="shared" si="105"/>
        <v>167439.62409429322</v>
      </c>
    </row>
    <row r="6673" spans="1:12">
      <c r="A6673">
        <v>4838490</v>
      </c>
      <c r="B6673">
        <v>2019</v>
      </c>
      <c r="D6673" t="s">
        <v>2869</v>
      </c>
      <c r="E6673" t="s">
        <v>2870</v>
      </c>
      <c r="F6673" t="s">
        <v>4101</v>
      </c>
      <c r="G6673" t="s">
        <v>2871</v>
      </c>
      <c r="H6673" s="5">
        <v>81279</v>
      </c>
      <c r="I6673">
        <f>IFERROR(VLOOKUP(G6673,'NCES Match'!$A$2:$B$1307,2,FALSE),"")</f>
        <v>4838490</v>
      </c>
      <c r="J6673" cm="1">
        <f t="array" ref="J6673">IFERROR(_xlfn.IFS(B6673=2015,H6673/$O$13,B6673=2016,H6673/$O$14,B6673=2017,H6673/$O$15,B6673=2018,H6673/$O$16,B6673=2019,H6673/$O$17,B6673=2020,H6673/$O$18,B6673=2021,H6673/$O$19,B6673=2022,H6673/$O$20),"")</f>
        <v>5.1464239385724297E-5</v>
      </c>
      <c r="K6673" s="3" cm="1">
        <f t="array" ref="K6673">IFERROR(_xlfn.IFS(B6673=2015,J6673*$P$4,B6673=2016,J6673*$P$5,B6673=2017,J6673*$P$6,B6673=2018,J6673*$P$7,B6673=2019,J6673*$P$8,B6673=2020,J6673*$P$9,B6673=2021,J6673*$P$10,B6673=2022,J6673*$P$11),"")</f>
        <v>89441.038103282859</v>
      </c>
      <c r="L6673" s="3">
        <f t="shared" si="105"/>
        <v>170720.03810328286</v>
      </c>
    </row>
    <row r="6674" spans="1:12">
      <c r="A6674">
        <v>4838490</v>
      </c>
      <c r="B6674">
        <v>2020</v>
      </c>
      <c r="D6674" t="s">
        <v>2869</v>
      </c>
      <c r="E6674" t="s">
        <v>2870</v>
      </c>
      <c r="F6674" t="s">
        <v>4230</v>
      </c>
      <c r="G6674" t="s">
        <v>2871</v>
      </c>
      <c r="H6674" s="5">
        <v>87626</v>
      </c>
      <c r="I6674">
        <f>IFERROR(VLOOKUP(G6674,'NCES Match'!$A$2:$B$1307,2,FALSE),"")</f>
        <v>4838490</v>
      </c>
      <c r="J6674" cm="1">
        <f t="array" ref="J6674">IFERROR(_xlfn.IFS(B6674=2015,H6674/$O$13,B6674=2016,H6674/$O$14,B6674=2017,H6674/$O$15,B6674=2018,H6674/$O$16,B6674=2019,H6674/$O$17,B6674=2020,H6674/$O$18,B6674=2021,H6674/$O$19,B6674=2022,H6674/$O$20),"")</f>
        <v>4.7485192089992719E-5</v>
      </c>
      <c r="K6674" s="3" cm="1">
        <f t="array" ref="K6674">IFERROR(_xlfn.IFS(B6674=2015,J6674*$P$4,B6674=2016,J6674*$P$5,B6674=2017,J6674*$P$6,B6674=2018,J6674*$P$7,B6674=2019,J6674*$P$8,B6674=2020,J6674*$P$9,B6674=2021,J6674*$P$10,B6674=2022,J6674*$P$11),"")</f>
        <v>100098.91859652038</v>
      </c>
      <c r="L6674" s="3">
        <f t="shared" si="105"/>
        <v>187724.91859652038</v>
      </c>
    </row>
    <row r="6675" spans="1:12">
      <c r="A6675">
        <v>4838490</v>
      </c>
      <c r="B6675">
        <v>2021</v>
      </c>
      <c r="D6675" t="s">
        <v>2869</v>
      </c>
      <c r="E6675" t="s">
        <v>2870</v>
      </c>
      <c r="F6675" t="s">
        <v>4230</v>
      </c>
      <c r="G6675" t="s">
        <v>2871</v>
      </c>
      <c r="H6675" s="5">
        <v>99585.07</v>
      </c>
      <c r="I6675">
        <f>IFERROR(VLOOKUP(G6675,'NCES Match'!$A$2:$B$1307,2,FALSE),"")</f>
        <v>4838490</v>
      </c>
      <c r="J6675" cm="1">
        <f t="array" ref="J6675">IFERROR(_xlfn.IFS(B6675=2015,H6675/$O$13,B6675=2016,H6675/$O$14,B6675=2017,H6675/$O$15,B6675=2018,H6675/$O$16,B6675=2019,H6675/$O$17,B6675=2020,H6675/$O$18,B6675=2021,H6675/$O$19,B6675=2022,H6675/$O$20),"")</f>
        <v>5.0952005532741911E-5</v>
      </c>
      <c r="K6675" s="3" cm="1">
        <f t="array" ref="K6675">IFERROR(_xlfn.IFS(B6675=2015,J6675*$P$4,B6675=2016,J6675*$P$5,B6675=2017,J6675*$P$6,B6675=2018,J6675*$P$7,B6675=2019,J6675*$P$8,B6675=2020,J6675*$P$9,B6675=2021,J6675*$P$10,B6675=2022,J6675*$P$11),"")</f>
        <v>109065.48322806491</v>
      </c>
      <c r="L6675" s="3">
        <f t="shared" si="105"/>
        <v>208650.55322806491</v>
      </c>
    </row>
    <row r="6676" spans="1:12">
      <c r="A6676">
        <v>4838490</v>
      </c>
      <c r="B6676">
        <v>2022</v>
      </c>
      <c r="D6676" t="s">
        <v>2869</v>
      </c>
      <c r="E6676" t="s">
        <v>2870</v>
      </c>
      <c r="F6676" t="s">
        <v>4101</v>
      </c>
      <c r="G6676" t="s">
        <v>2871</v>
      </c>
      <c r="H6676" s="5">
        <v>116113.31</v>
      </c>
      <c r="I6676">
        <f>IFERROR(VLOOKUP(G6676,'NCES Match'!$A$2:$B$1307,2,FALSE),"")</f>
        <v>4838490</v>
      </c>
      <c r="J6676" cm="1">
        <f t="array" ref="J6676">IFERROR(_xlfn.IFS(B6676=2015,H6676/$O$13,B6676=2016,H6676/$O$14,B6676=2017,H6676/$O$15,B6676=2018,H6676/$O$16,B6676=2019,H6676/$O$17,B6676=2020,H6676/$O$18,B6676=2021,H6676/$O$19,B6676=2022,H6676/$O$20),"")</f>
        <v>5.1000523778834357E-5</v>
      </c>
      <c r="K6676" s="3" cm="1">
        <f t="array" ref="K6676">IFERROR(_xlfn.IFS(B6676=2015,J6676*$P$4,B6676=2016,J6676*$P$5,B6676=2017,J6676*$P$6,B6676=2018,J6676*$P$7,B6676=2019,J6676*$P$8,B6676=2020,J6676*$P$9,B6676=2021,J6676*$P$10,B6676=2022,J6676*$P$11),"")</f>
        <v>109828.76125481869</v>
      </c>
      <c r="L6676" s="3">
        <f t="shared" si="105"/>
        <v>225942.0712548187</v>
      </c>
    </row>
    <row r="6677" spans="1:12">
      <c r="A6677">
        <v>4838490</v>
      </c>
      <c r="B6677">
        <v>2023</v>
      </c>
      <c r="D6677" t="s">
        <v>2869</v>
      </c>
      <c r="E6677" t="s">
        <v>2870</v>
      </c>
      <c r="F6677" t="s">
        <v>4101</v>
      </c>
      <c r="G6677" t="s">
        <v>2871</v>
      </c>
      <c r="H6677" s="5">
        <v>123328.44</v>
      </c>
      <c r="I6677">
        <f>IFERROR(VLOOKUP(G6677,'NCES Match'!$A$2:$B$1307,2,FALSE),"")</f>
        <v>4838490</v>
      </c>
      <c r="J6677" t="str" cm="1">
        <f t="array" ref="J6677">IFERROR(_xlfn.IFS(B6677=2015,H6677/$O$13,B6677=2016,H6677/$O$14,B6677=2017,H6677/$O$15,B6677=2018,H6677/$O$16,B6677=2019,H6677/$O$17,B6677=2020,H6677/$O$18,B6677=2021,H6677/$O$19,B6677=2022,H6677/$O$20),"")</f>
        <v/>
      </c>
      <c r="K6677" s="3" t="str" cm="1">
        <f t="array" ref="K6677">IFERROR(_xlfn.IFS(B6677=2015,J6677*$P$4,B6677=2016,J6677*$P$5,B6677=2017,J6677*$P$6,B6677=2018,J6677*$P$7,B6677=2019,J6677*$P$8,B6677=2020,J6677*$P$9,B6677=2021,J6677*$P$10,B6677=2022,J6677*$P$11),"")</f>
        <v/>
      </c>
      <c r="L6677" s="3">
        <f t="shared" si="105"/>
        <v>123328.44</v>
      </c>
    </row>
    <row r="6678" spans="1:12">
      <c r="A6678">
        <v>4822320</v>
      </c>
      <c r="B6678">
        <v>2015</v>
      </c>
      <c r="C6678" t="s">
        <v>381</v>
      </c>
      <c r="D6678" t="s">
        <v>1562</v>
      </c>
      <c r="E6678" t="s">
        <v>1563</v>
      </c>
      <c r="G6678" t="s">
        <v>1564</v>
      </c>
      <c r="H6678" s="5">
        <v>211997.77</v>
      </c>
      <c r="I6678">
        <f>IFERROR(VLOOKUP(G6678,'NCES Match'!$A$2:$B$1307,2,FALSE),"")</f>
        <v>4822320</v>
      </c>
      <c r="J6678" cm="1">
        <f t="array" ref="J6678">IFERROR(_xlfn.IFS(B6678=2015,H6678/$O$13,B6678=2016,H6678/$O$14,B6678=2017,H6678/$O$15,B6678=2018,H6678/$O$16,B6678=2019,H6678/$O$17,B6678=2020,H6678/$O$18,B6678=2021,H6678/$O$19,B6678=2022,H6678/$O$20),"")</f>
        <v>1.6607984947555361E-4</v>
      </c>
      <c r="K6678" s="3" cm="1">
        <f t="array" ref="K6678">IFERROR(_xlfn.IFS(B6678=2015,J6678*$P$4,B6678=2016,J6678*$P$5,B6678=2017,J6678*$P$6,B6678=2018,J6678*$P$7,B6678=2019,J6678*$P$8,B6678=2020,J6678*$P$9,B6678=2021,J6678*$P$10,B6678=2022,J6678*$P$11),"")</f>
        <v>264313.25507665792</v>
      </c>
      <c r="L6678" s="3">
        <f t="shared" si="105"/>
        <v>476311.02507665788</v>
      </c>
    </row>
    <row r="6679" spans="1:12">
      <c r="A6679">
        <v>4822320</v>
      </c>
      <c r="B6679">
        <v>2016</v>
      </c>
      <c r="C6679" t="s">
        <v>4102</v>
      </c>
      <c r="D6679" t="s">
        <v>1562</v>
      </c>
      <c r="E6679" t="s">
        <v>1563</v>
      </c>
      <c r="F6679" t="s">
        <v>4101</v>
      </c>
      <c r="G6679" t="s">
        <v>1564</v>
      </c>
      <c r="H6679" s="5">
        <v>213659</v>
      </c>
      <c r="I6679">
        <f>IFERROR(VLOOKUP(G6679,'NCES Match'!$A$2:$B$1307,2,FALSE),"")</f>
        <v>4822320</v>
      </c>
      <c r="J6679" cm="1">
        <f t="array" ref="J6679">IFERROR(_xlfn.IFS(B6679=2015,H6679/$O$13,B6679=2016,H6679/$O$14,B6679=2017,H6679/$O$15,B6679=2018,H6679/$O$16,B6679=2019,H6679/$O$17,B6679=2020,H6679/$O$18,B6679=2021,H6679/$O$19,B6679=2022,H6679/$O$20),"")</f>
        <v>1.5295140787626439E-4</v>
      </c>
      <c r="K6679" s="3" cm="1">
        <f t="array" ref="K6679">IFERROR(_xlfn.IFS(B6679=2015,J6679*$P$4,B6679=2016,J6679*$P$5,B6679=2017,J6679*$P$6,B6679=2018,J6679*$P$7,B6679=2019,J6679*$P$8,B6679=2020,J6679*$P$9,B6679=2021,J6679*$P$10,B6679=2022,J6679*$P$11),"")</f>
        <v>256290.15846306193</v>
      </c>
      <c r="L6679" s="3">
        <f t="shared" si="105"/>
        <v>469949.1584630619</v>
      </c>
    </row>
    <row r="6680" spans="1:12">
      <c r="A6680">
        <v>4822320</v>
      </c>
      <c r="B6680">
        <v>2017</v>
      </c>
      <c r="D6680" t="s">
        <v>1562</v>
      </c>
      <c r="E6680" t="s">
        <v>1563</v>
      </c>
      <c r="F6680" t="s">
        <v>4101</v>
      </c>
      <c r="G6680" t="s">
        <v>1564</v>
      </c>
      <c r="H6680" s="5">
        <v>218318</v>
      </c>
      <c r="I6680">
        <f>IFERROR(VLOOKUP(G6680,'NCES Match'!$A$2:$B$1307,2,FALSE),"")</f>
        <v>4822320</v>
      </c>
      <c r="J6680" cm="1">
        <f t="array" ref="J6680">IFERROR(_xlfn.IFS(B6680=2015,H6680/$O$13,B6680=2016,H6680/$O$14,B6680=2017,H6680/$O$15,B6680=2018,H6680/$O$16,B6680=2019,H6680/$O$17,B6680=2020,H6680/$O$18,B6680=2021,H6680/$O$19,B6680=2022,H6680/$O$20),"")</f>
        <v>1.5051689265072174E-4</v>
      </c>
      <c r="K6680" s="3" cm="1">
        <f t="array" ref="K6680">IFERROR(_xlfn.IFS(B6680=2015,J6680*$P$4,B6680=2016,J6680*$P$5,B6680=2017,J6680*$P$6,B6680=2018,J6680*$P$7,B6680=2019,J6680*$P$8,B6680=2020,J6680*$P$9,B6680=2021,J6680*$P$10,B6680=2022,J6680*$P$11),"")</f>
        <v>255614.985118296</v>
      </c>
      <c r="L6680" s="3">
        <f t="shared" si="105"/>
        <v>473932.985118296</v>
      </c>
    </row>
    <row r="6681" spans="1:12">
      <c r="A6681">
        <v>4822320</v>
      </c>
      <c r="B6681">
        <v>2018</v>
      </c>
      <c r="D6681" t="s">
        <v>1562</v>
      </c>
      <c r="E6681" t="s">
        <v>1563</v>
      </c>
      <c r="F6681" t="s">
        <v>4101</v>
      </c>
      <c r="G6681" t="s">
        <v>1564</v>
      </c>
      <c r="H6681" s="5">
        <v>244866</v>
      </c>
      <c r="I6681">
        <f>IFERROR(VLOOKUP(G6681,'NCES Match'!$A$2:$B$1307,2,FALSE),"")</f>
        <v>4822320</v>
      </c>
      <c r="J6681" cm="1">
        <f t="array" ref="J6681">IFERROR(_xlfn.IFS(B6681=2015,H6681/$O$13,B6681=2016,H6681/$O$14,B6681=2017,H6681/$O$15,B6681=2018,H6681/$O$16,B6681=2019,H6681/$O$17,B6681=2020,H6681/$O$18,B6681=2021,H6681/$O$19,B6681=2022,H6681/$O$20),"")</f>
        <v>1.5978947167748908E-4</v>
      </c>
      <c r="K6681" s="3" cm="1">
        <f t="array" ref="K6681">IFERROR(_xlfn.IFS(B6681=2015,J6681*$P$4,B6681=2016,J6681*$P$5,B6681=2017,J6681*$P$6,B6681=2018,J6681*$P$7,B6681=2019,J6681*$P$8,B6681=2020,J6681*$P$9,B6681=2021,J6681*$P$10,B6681=2022,J6681*$P$11),"")</f>
        <v>274335.08136806311</v>
      </c>
      <c r="L6681" s="3">
        <f t="shared" si="105"/>
        <v>519201.08136806311</v>
      </c>
    </row>
    <row r="6682" spans="1:12">
      <c r="A6682">
        <v>4822320</v>
      </c>
      <c r="B6682">
        <v>2019</v>
      </c>
      <c r="D6682" t="s">
        <v>1562</v>
      </c>
      <c r="E6682" t="s">
        <v>1563</v>
      </c>
      <c r="F6682" t="s">
        <v>4101</v>
      </c>
      <c r="G6682" t="s">
        <v>1564</v>
      </c>
      <c r="H6682" s="5">
        <v>268213</v>
      </c>
      <c r="I6682">
        <f>IFERROR(VLOOKUP(G6682,'NCES Match'!$A$2:$B$1307,2,FALSE),"")</f>
        <v>4822320</v>
      </c>
      <c r="J6682" cm="1">
        <f t="array" ref="J6682">IFERROR(_xlfn.IFS(B6682=2015,H6682/$O$13,B6682=2016,H6682/$O$14,B6682=2017,H6682/$O$15,B6682=2018,H6682/$O$16,B6682=2019,H6682/$O$17,B6682=2020,H6682/$O$18,B6682=2021,H6682/$O$19,B6682=2022,H6682/$O$20),"")</f>
        <v>1.6982711448668502E-4</v>
      </c>
      <c r="K6682" s="3" cm="1">
        <f t="array" ref="K6682">IFERROR(_xlfn.IFS(B6682=2015,J6682*$P$4,B6682=2016,J6682*$P$5,B6682=2017,J6682*$P$6,B6682=2018,J6682*$P$7,B6682=2019,J6682*$P$8,B6682=2020,J6682*$P$9,B6682=2021,J6682*$P$10,B6682=2022,J6682*$P$11),"")</f>
        <v>295146.95250674599</v>
      </c>
      <c r="L6682" s="3">
        <f t="shared" si="105"/>
        <v>563359.95250674593</v>
      </c>
    </row>
    <row r="6683" spans="1:12">
      <c r="A6683">
        <v>4822320</v>
      </c>
      <c r="B6683">
        <v>2020</v>
      </c>
      <c r="D6683" t="s">
        <v>1562</v>
      </c>
      <c r="E6683" t="s">
        <v>1563</v>
      </c>
      <c r="F6683" t="s">
        <v>4230</v>
      </c>
      <c r="G6683" t="s">
        <v>1564</v>
      </c>
      <c r="H6683" s="5">
        <v>317920</v>
      </c>
      <c r="I6683">
        <f>IFERROR(VLOOKUP(G6683,'NCES Match'!$A$2:$B$1307,2,FALSE),"")</f>
        <v>4822320</v>
      </c>
      <c r="J6683" cm="1">
        <f t="array" ref="J6683">IFERROR(_xlfn.IFS(B6683=2015,H6683/$O$13,B6683=2016,H6683/$O$14,B6683=2017,H6683/$O$15,B6683=2018,H6683/$O$16,B6683=2019,H6683/$O$17,B6683=2020,H6683/$O$18,B6683=2021,H6683/$O$19,B6683=2022,H6683/$O$20),"")</f>
        <v>1.7228325233664078E-4</v>
      </c>
      <c r="K6683" s="3" cm="1">
        <f t="array" ref="K6683">IFERROR(_xlfn.IFS(B6683=2015,J6683*$P$4,B6683=2016,J6683*$P$5,B6683=2017,J6683*$P$6,B6683=2018,J6683*$P$7,B6683=2019,J6683*$P$8,B6683=2020,J6683*$P$9,B6683=2021,J6683*$P$10,B6683=2022,J6683*$P$11),"")</f>
        <v>363173.58090299409</v>
      </c>
      <c r="L6683" s="3">
        <f t="shared" si="105"/>
        <v>681093.58090299414</v>
      </c>
    </row>
    <row r="6684" spans="1:12">
      <c r="A6684">
        <v>4822320</v>
      </c>
      <c r="B6684">
        <v>2021</v>
      </c>
      <c r="D6684" t="s">
        <v>1562</v>
      </c>
      <c r="E6684" t="s">
        <v>1563</v>
      </c>
      <c r="F6684" t="s">
        <v>4230</v>
      </c>
      <c r="G6684" t="s">
        <v>1564</v>
      </c>
      <c r="H6684" s="5">
        <v>349555.43</v>
      </c>
      <c r="I6684">
        <f>IFERROR(VLOOKUP(G6684,'NCES Match'!$A$2:$B$1307,2,FALSE),"")</f>
        <v>4822320</v>
      </c>
      <c r="J6684" cm="1">
        <f t="array" ref="J6684">IFERROR(_xlfn.IFS(B6684=2015,H6684/$O$13,B6684=2016,H6684/$O$14,B6684=2017,H6684/$O$15,B6684=2018,H6684/$O$16,B6684=2019,H6684/$O$17,B6684=2020,H6684/$O$18,B6684=2021,H6684/$O$19,B6684=2022,H6684/$O$20),"")</f>
        <v>1.7884759435686471E-4</v>
      </c>
      <c r="K6684" s="3" cm="1">
        <f t="array" ref="K6684">IFERROR(_xlfn.IFS(B6684=2015,J6684*$P$4,B6684=2016,J6684*$P$5,B6684=2017,J6684*$P$6,B6684=2018,J6684*$P$7,B6684=2019,J6684*$P$8,B6684=2020,J6684*$P$9,B6684=2021,J6684*$P$10,B6684=2022,J6684*$P$11),"")</f>
        <v>382832.80704571499</v>
      </c>
      <c r="L6684" s="3">
        <f t="shared" si="105"/>
        <v>732388.23704571498</v>
      </c>
    </row>
    <row r="6685" spans="1:12">
      <c r="A6685">
        <v>4822320</v>
      </c>
      <c r="B6685">
        <v>2022</v>
      </c>
      <c r="D6685" t="s">
        <v>1562</v>
      </c>
      <c r="E6685" t="s">
        <v>1563</v>
      </c>
      <c r="F6685" t="s">
        <v>4101</v>
      </c>
      <c r="G6685" t="s">
        <v>1564</v>
      </c>
      <c r="H6685" s="5">
        <v>362378.65</v>
      </c>
      <c r="I6685">
        <f>IFERROR(VLOOKUP(G6685,'NCES Match'!$A$2:$B$1307,2,FALSE),"")</f>
        <v>4822320</v>
      </c>
      <c r="J6685" cm="1">
        <f t="array" ref="J6685">IFERROR(_xlfn.IFS(B6685=2015,H6685/$O$13,B6685=2016,H6685/$O$14,B6685=2017,H6685/$O$15,B6685=2018,H6685/$O$16,B6685=2019,H6685/$O$17,B6685=2020,H6685/$O$18,B6685=2021,H6685/$O$19,B6685=2022,H6685/$O$20),"")</f>
        <v>1.59167807344971E-4</v>
      </c>
      <c r="K6685" s="3" cm="1">
        <f t="array" ref="K6685">IFERROR(_xlfn.IFS(B6685=2015,J6685*$P$4,B6685=2016,J6685*$P$5,B6685=2017,J6685*$P$6,B6685=2018,J6685*$P$7,B6685=2019,J6685*$P$8,B6685=2020,J6685*$P$9,B6685=2021,J6685*$P$10,B6685=2022,J6685*$P$11),"")</f>
        <v>342765.16821967706</v>
      </c>
      <c r="L6685" s="3">
        <f t="shared" si="105"/>
        <v>705143.81821967708</v>
      </c>
    </row>
    <row r="6686" spans="1:12">
      <c r="A6686">
        <v>4822320</v>
      </c>
      <c r="B6686">
        <v>2023</v>
      </c>
      <c r="D6686" t="s">
        <v>1562</v>
      </c>
      <c r="E6686" t="s">
        <v>1563</v>
      </c>
      <c r="F6686" t="s">
        <v>4101</v>
      </c>
      <c r="G6686" t="s">
        <v>1564</v>
      </c>
      <c r="H6686" s="5">
        <v>388759.56</v>
      </c>
      <c r="I6686">
        <f>IFERROR(VLOOKUP(G6686,'NCES Match'!$A$2:$B$1307,2,FALSE),"")</f>
        <v>4822320</v>
      </c>
      <c r="J6686" t="str" cm="1">
        <f t="array" ref="J6686">IFERROR(_xlfn.IFS(B6686=2015,H6686/$O$13,B6686=2016,H6686/$O$14,B6686=2017,H6686/$O$15,B6686=2018,H6686/$O$16,B6686=2019,H6686/$O$17,B6686=2020,H6686/$O$18,B6686=2021,H6686/$O$19,B6686=2022,H6686/$O$20),"")</f>
        <v/>
      </c>
      <c r="K6686" s="3" t="str" cm="1">
        <f t="array" ref="K6686">IFERROR(_xlfn.IFS(B6686=2015,J6686*$P$4,B6686=2016,J6686*$P$5,B6686=2017,J6686*$P$6,B6686=2018,J6686*$P$7,B6686=2019,J6686*$P$8,B6686=2020,J6686*$P$9,B6686=2021,J6686*$P$10,B6686=2022,J6686*$P$11),"")</f>
        <v/>
      </c>
      <c r="L6686" s="3">
        <f t="shared" si="105"/>
        <v>388759.56</v>
      </c>
    </row>
    <row r="6687" spans="1:12">
      <c r="A6687">
        <v>4824750</v>
      </c>
      <c r="B6687">
        <v>2015</v>
      </c>
      <c r="C6687" t="s">
        <v>381</v>
      </c>
      <c r="D6687" t="s">
        <v>1782</v>
      </c>
      <c r="E6687" t="s">
        <v>1783</v>
      </c>
      <c r="G6687" t="s">
        <v>1784</v>
      </c>
      <c r="H6687" s="5">
        <v>191473.62</v>
      </c>
      <c r="I6687">
        <f>IFERROR(VLOOKUP(G6687,'NCES Match'!$A$2:$B$1307,2,FALSE),"")</f>
        <v>4824750</v>
      </c>
      <c r="J6687" cm="1">
        <f t="array" ref="J6687">IFERROR(_xlfn.IFS(B6687=2015,H6687/$O$13,B6687=2016,H6687/$O$14,B6687=2017,H6687/$O$15,B6687=2018,H6687/$O$16,B6687=2019,H6687/$O$17,B6687=2020,H6687/$O$18,B6687=2021,H6687/$O$19,B6687=2022,H6687/$O$20),"")</f>
        <v>1.500011532580713E-4</v>
      </c>
      <c r="K6687" s="3" cm="1">
        <f t="array" ref="K6687">IFERROR(_xlfn.IFS(B6687=2015,J6687*$P$4,B6687=2016,J6687*$P$5,B6687=2017,J6687*$P$6,B6687=2018,J6687*$P$7,B6687=2019,J6687*$P$8,B6687=2020,J6687*$P$9,B6687=2021,J6687*$P$10,B6687=2022,J6687*$P$11),"")</f>
        <v>238724.28357860117</v>
      </c>
      <c r="L6687" s="3">
        <f t="shared" si="105"/>
        <v>430197.9035786012</v>
      </c>
    </row>
    <row r="6688" spans="1:12">
      <c r="A6688">
        <v>4824750</v>
      </c>
      <c r="B6688">
        <v>2016</v>
      </c>
      <c r="C6688" t="s">
        <v>4102</v>
      </c>
      <c r="D6688" t="s">
        <v>1782</v>
      </c>
      <c r="E6688" t="s">
        <v>1783</v>
      </c>
      <c r="F6688" t="s">
        <v>4101</v>
      </c>
      <c r="G6688" t="s">
        <v>1784</v>
      </c>
      <c r="H6688" s="5">
        <v>201706</v>
      </c>
      <c r="I6688">
        <f>IFERROR(VLOOKUP(G6688,'NCES Match'!$A$2:$B$1307,2,FALSE),"")</f>
        <v>4824750</v>
      </c>
      <c r="J6688" cm="1">
        <f t="array" ref="J6688">IFERROR(_xlfn.IFS(B6688=2015,H6688/$O$13,B6688=2016,H6688/$O$14,B6688=2017,H6688/$O$15,B6688=2018,H6688/$O$16,B6688=2019,H6688/$O$17,B6688=2020,H6688/$O$18,B6688=2021,H6688/$O$19,B6688=2022,H6688/$O$20),"")</f>
        <v>1.4439465071487643E-4</v>
      </c>
      <c r="K6688" s="3" cm="1">
        <f t="array" ref="K6688">IFERROR(_xlfn.IFS(B6688=2015,J6688*$P$4,B6688=2016,J6688*$P$5,B6688=2017,J6688*$P$6,B6688=2018,J6688*$P$7,B6688=2019,J6688*$P$8,B6688=2020,J6688*$P$9,B6688=2021,J6688*$P$10,B6688=2022,J6688*$P$11),"")</f>
        <v>241952.1887818925</v>
      </c>
      <c r="L6688" s="3">
        <f t="shared" si="105"/>
        <v>443658.18878189253</v>
      </c>
    </row>
    <row r="6689" spans="1:12">
      <c r="A6689">
        <v>4824750</v>
      </c>
      <c r="B6689">
        <v>2017</v>
      </c>
      <c r="D6689" t="s">
        <v>1782</v>
      </c>
      <c r="E6689" t="s">
        <v>1783</v>
      </c>
      <c r="F6689" t="s">
        <v>4101</v>
      </c>
      <c r="G6689" t="s">
        <v>1784</v>
      </c>
      <c r="H6689" s="5">
        <v>215404</v>
      </c>
      <c r="I6689">
        <f>IFERROR(VLOOKUP(G6689,'NCES Match'!$A$2:$B$1307,2,FALSE),"")</f>
        <v>4824750</v>
      </c>
      <c r="J6689" cm="1">
        <f t="array" ref="J6689">IFERROR(_xlfn.IFS(B6689=2015,H6689/$O$13,B6689=2016,H6689/$O$14,B6689=2017,H6689/$O$15,B6689=2018,H6689/$O$16,B6689=2019,H6689/$O$17,B6689=2020,H6689/$O$18,B6689=2021,H6689/$O$19,B6689=2022,H6689/$O$20),"")</f>
        <v>1.4850786808479405E-4</v>
      </c>
      <c r="K6689" s="3" cm="1">
        <f t="array" ref="K6689">IFERROR(_xlfn.IFS(B6689=2015,J6689*$P$4,B6689=2016,J6689*$P$5,B6689=2017,J6689*$P$6,B6689=2018,J6689*$P$7,B6689=2019,J6689*$P$8,B6689=2020,J6689*$P$9,B6689=2021,J6689*$P$10,B6689=2022,J6689*$P$11),"")</f>
        <v>252203.16352486479</v>
      </c>
      <c r="L6689" s="3">
        <f t="shared" si="105"/>
        <v>467607.16352486482</v>
      </c>
    </row>
    <row r="6690" spans="1:12">
      <c r="A6690">
        <v>4824750</v>
      </c>
      <c r="B6690">
        <v>2018</v>
      </c>
      <c r="D6690" t="s">
        <v>1782</v>
      </c>
      <c r="E6690" t="s">
        <v>1783</v>
      </c>
      <c r="F6690" t="s">
        <v>4101</v>
      </c>
      <c r="G6690" t="s">
        <v>1784</v>
      </c>
      <c r="H6690" s="5">
        <v>195399</v>
      </c>
      <c r="I6690">
        <f>IFERROR(VLOOKUP(G6690,'NCES Match'!$A$2:$B$1307,2,FALSE),"")</f>
        <v>4824750</v>
      </c>
      <c r="J6690" cm="1">
        <f t="array" ref="J6690">IFERROR(_xlfn.IFS(B6690=2015,H6690/$O$13,B6690=2016,H6690/$O$14,B6690=2017,H6690/$O$15,B6690=2018,H6690/$O$16,B6690=2019,H6690/$O$17,B6690=2020,H6690/$O$18,B6690=2021,H6690/$O$19,B6690=2022,H6690/$O$20),"")</f>
        <v>1.2750934378929574E-4</v>
      </c>
      <c r="K6690" s="3" cm="1">
        <f t="array" ref="K6690">IFERROR(_xlfn.IFS(B6690=2015,J6690*$P$4,B6690=2016,J6690*$P$5,B6690=2017,J6690*$P$6,B6690=2018,J6690*$P$7,B6690=2019,J6690*$P$8,B6690=2020,J6690*$P$9,B6690=2021,J6690*$P$10,B6690=2022,J6690*$P$11),"")</f>
        <v>218914.83735691427</v>
      </c>
      <c r="L6690" s="3">
        <f t="shared" si="105"/>
        <v>414313.8373569143</v>
      </c>
    </row>
    <row r="6691" spans="1:12">
      <c r="A6691">
        <v>4824750</v>
      </c>
      <c r="B6691">
        <v>2019</v>
      </c>
      <c r="D6691" t="s">
        <v>1782</v>
      </c>
      <c r="E6691" t="s">
        <v>1783</v>
      </c>
      <c r="F6691" t="s">
        <v>4101</v>
      </c>
      <c r="G6691" t="s">
        <v>1784</v>
      </c>
      <c r="H6691" s="5">
        <v>259310</v>
      </c>
      <c r="I6691">
        <f>IFERROR(VLOOKUP(G6691,'NCES Match'!$A$2:$B$1307,2,FALSE),"")</f>
        <v>4824750</v>
      </c>
      <c r="J6691" cm="1">
        <f t="array" ref="J6691">IFERROR(_xlfn.IFS(B6691=2015,H6691/$O$13,B6691=2016,H6691/$O$14,B6691=2017,H6691/$O$15,B6691=2018,H6691/$O$16,B6691=2019,H6691/$O$17,B6691=2020,H6691/$O$18,B6691=2021,H6691/$O$19,B6691=2022,H6691/$O$20),"")</f>
        <v>1.641899127094596E-4</v>
      </c>
      <c r="K6691" s="3" cm="1">
        <f t="array" ref="K6691">IFERROR(_xlfn.IFS(B6691=2015,J6691*$P$4,B6691=2016,J6691*$P$5,B6691=2017,J6691*$P$6,B6691=2018,J6691*$P$7,B6691=2019,J6691*$P$8,B6691=2020,J6691*$P$9,B6691=2021,J6691*$P$10,B6691=2022,J6691*$P$11),"")</f>
        <v>285349.91314561298</v>
      </c>
      <c r="L6691" s="3">
        <f t="shared" si="105"/>
        <v>544659.91314561293</v>
      </c>
    </row>
    <row r="6692" spans="1:12">
      <c r="A6692">
        <v>4824750</v>
      </c>
      <c r="B6692">
        <v>2020</v>
      </c>
      <c r="D6692" t="s">
        <v>1782</v>
      </c>
      <c r="E6692" t="s">
        <v>1783</v>
      </c>
      <c r="F6692" t="s">
        <v>4230</v>
      </c>
      <c r="G6692" t="s">
        <v>1784</v>
      </c>
      <c r="H6692" s="5">
        <v>362921</v>
      </c>
      <c r="I6692">
        <f>IFERROR(VLOOKUP(G6692,'NCES Match'!$A$2:$B$1307,2,FALSE),"")</f>
        <v>4824750</v>
      </c>
      <c r="J6692" cm="1">
        <f t="array" ref="J6692">IFERROR(_xlfn.IFS(B6692=2015,H6692/$O$13,B6692=2016,H6692/$O$14,B6692=2017,H6692/$O$15,B6692=2018,H6692/$O$16,B6692=2019,H6692/$O$17,B6692=2020,H6692/$O$18,B6692=2021,H6692/$O$19,B6692=2022,H6692/$O$20),"")</f>
        <v>1.9666963456613617E-4</v>
      </c>
      <c r="K6692" s="3" cm="1">
        <f t="array" ref="K6692">IFERROR(_xlfn.IFS(B6692=2015,J6692*$P$4,B6692=2016,J6692*$P$5,B6692=2017,J6692*$P$6,B6692=2018,J6692*$P$7,B6692=2019,J6692*$P$8,B6692=2020,J6692*$P$9,B6692=2021,J6692*$P$10,B6692=2022,J6692*$P$11),"")</f>
        <v>414580.14329043636</v>
      </c>
      <c r="L6692" s="3">
        <f t="shared" si="105"/>
        <v>777501.14329043636</v>
      </c>
    </row>
    <row r="6693" spans="1:12">
      <c r="A6693">
        <v>4824750</v>
      </c>
      <c r="B6693">
        <v>2021</v>
      </c>
      <c r="D6693" t="s">
        <v>1782</v>
      </c>
      <c r="E6693" t="s">
        <v>1783</v>
      </c>
      <c r="F6693" t="s">
        <v>4101</v>
      </c>
      <c r="G6693" t="s">
        <v>1784</v>
      </c>
      <c r="H6693" s="5">
        <v>380179.14999999997</v>
      </c>
      <c r="I6693">
        <f>IFERROR(VLOOKUP(G6693,'NCES Match'!$A$2:$B$1307,2,FALSE),"")</f>
        <v>4824750</v>
      </c>
      <c r="J6693" cm="1">
        <f t="array" ref="J6693">IFERROR(_xlfn.IFS(B6693=2015,H6693/$O$13,B6693=2016,H6693/$O$14,B6693=2017,H6693/$O$15,B6693=2018,H6693/$O$16,B6693=2019,H6693/$O$17,B6693=2020,H6693/$O$18,B6693=2021,H6693/$O$19,B6693=2022,H6693/$O$20),"")</f>
        <v>1.9451600680938532E-4</v>
      </c>
      <c r="K6693" s="3" cm="1">
        <f t="array" ref="K6693">IFERROR(_xlfn.IFS(B6693=2015,J6693*$P$4,B6693=2016,J6693*$P$5,B6693=2017,J6693*$P$6,B6693=2018,J6693*$P$7,B6693=2019,J6693*$P$8,B6693=2020,J6693*$P$9,B6693=2021,J6693*$P$10,B6693=2022,J6693*$P$11),"")</f>
        <v>416371.87891704019</v>
      </c>
      <c r="L6693" s="3">
        <f t="shared" si="105"/>
        <v>796551.02891704021</v>
      </c>
    </row>
    <row r="6694" spans="1:12">
      <c r="A6694">
        <v>4824750</v>
      </c>
      <c r="B6694">
        <v>2022</v>
      </c>
      <c r="D6694" t="s">
        <v>1782</v>
      </c>
      <c r="E6694" t="s">
        <v>1783</v>
      </c>
      <c r="F6694" t="s">
        <v>4101</v>
      </c>
      <c r="G6694" t="s">
        <v>1784</v>
      </c>
      <c r="H6694" s="5">
        <v>401610.94</v>
      </c>
      <c r="I6694">
        <f>IFERROR(VLOOKUP(G6694,'NCES Match'!$A$2:$B$1307,2,FALSE),"")</f>
        <v>4824750</v>
      </c>
      <c r="J6694" cm="1">
        <f t="array" ref="J6694">IFERROR(_xlfn.IFS(B6694=2015,H6694/$O$13,B6694=2016,H6694/$O$14,B6694=2017,H6694/$O$15,B6694=2018,H6694/$O$16,B6694=2019,H6694/$O$17,B6694=2020,H6694/$O$18,B6694=2021,H6694/$O$19,B6694=2022,H6694/$O$20),"")</f>
        <v>1.7639983129677397E-4</v>
      </c>
      <c r="K6694" s="3" cm="1">
        <f t="array" ref="K6694">IFERROR(_xlfn.IFS(B6694=2015,J6694*$P$4,B6694=2016,J6694*$P$5,B6694=2017,J6694*$P$6,B6694=2018,J6694*$P$7,B6694=2019,J6694*$P$8,B6694=2020,J6694*$P$9,B6694=2021,J6694*$P$10,B6694=2022,J6694*$P$11),"")</f>
        <v>379874.0389588697</v>
      </c>
      <c r="L6694" s="3">
        <f t="shared" si="105"/>
        <v>781484.9789588697</v>
      </c>
    </row>
    <row r="6695" spans="1:12">
      <c r="A6695">
        <v>4824750</v>
      </c>
      <c r="B6695">
        <v>2023</v>
      </c>
      <c r="D6695" t="s">
        <v>1782</v>
      </c>
      <c r="E6695" t="s">
        <v>1783</v>
      </c>
      <c r="F6695" t="s">
        <v>4101</v>
      </c>
      <c r="G6695" t="s">
        <v>1784</v>
      </c>
      <c r="H6695" s="5">
        <v>451623.2</v>
      </c>
      <c r="I6695">
        <f>IFERROR(VLOOKUP(G6695,'NCES Match'!$A$2:$B$1307,2,FALSE),"")</f>
        <v>4824750</v>
      </c>
      <c r="J6695" t="str" cm="1">
        <f t="array" ref="J6695">IFERROR(_xlfn.IFS(B6695=2015,H6695/$O$13,B6695=2016,H6695/$O$14,B6695=2017,H6695/$O$15,B6695=2018,H6695/$O$16,B6695=2019,H6695/$O$17,B6695=2020,H6695/$O$18,B6695=2021,H6695/$O$19,B6695=2022,H6695/$O$20),"")</f>
        <v/>
      </c>
      <c r="K6695" s="3" t="str" cm="1">
        <f t="array" ref="K6695">IFERROR(_xlfn.IFS(B6695=2015,J6695*$P$4,B6695=2016,J6695*$P$5,B6695=2017,J6695*$P$6,B6695=2018,J6695*$P$7,B6695=2019,J6695*$P$8,B6695=2020,J6695*$P$9,B6695=2021,J6695*$P$10,B6695=2022,J6695*$P$11),"")</f>
        <v/>
      </c>
      <c r="L6695" s="3">
        <f t="shared" si="105"/>
        <v>451623.2</v>
      </c>
    </row>
    <row r="6696" spans="1:12">
      <c r="A6696">
        <v>4807800</v>
      </c>
      <c r="B6696">
        <v>2015</v>
      </c>
      <c r="C6696" t="s">
        <v>381</v>
      </c>
      <c r="D6696" t="s">
        <v>415</v>
      </c>
      <c r="E6696" t="s">
        <v>416</v>
      </c>
      <c r="G6696" t="s">
        <v>417</v>
      </c>
      <c r="H6696" s="5">
        <v>893797.51</v>
      </c>
      <c r="I6696">
        <f>IFERROR(VLOOKUP(G6696,'NCES Match'!$A$2:$B$1307,2,FALSE),"")</f>
        <v>4807800</v>
      </c>
      <c r="J6696" cm="1">
        <f t="array" ref="J6696">IFERROR(_xlfn.IFS(B6696=2015,H6696/$O$13,B6696=2016,H6696/$O$14,B6696=2017,H6696/$O$15,B6696=2018,H6696/$O$16,B6696=2019,H6696/$O$17,B6696=2020,H6696/$O$18,B6696=2021,H6696/$O$19,B6696=2022,H6696/$O$20),"")</f>
        <v>7.0020432725506794E-4</v>
      </c>
      <c r="K6696" s="3" cm="1">
        <f t="array" ref="K6696">IFERROR(_xlfn.IFS(B6696=2015,J6696*$P$4,B6696=2016,J6696*$P$5,B6696=2017,J6696*$P$6,B6696=2018,J6696*$P$7,B6696=2019,J6696*$P$8,B6696=2020,J6696*$P$9,B6696=2021,J6696*$P$10,B6696=2022,J6696*$P$11),"")</f>
        <v>1114363.2748944091</v>
      </c>
      <c r="L6696" s="3">
        <f t="shared" si="105"/>
        <v>2008160.7848944091</v>
      </c>
    </row>
    <row r="6697" spans="1:12">
      <c r="A6697">
        <v>4807800</v>
      </c>
      <c r="B6697">
        <v>2016</v>
      </c>
      <c r="C6697" t="s">
        <v>4102</v>
      </c>
      <c r="D6697" t="s">
        <v>415</v>
      </c>
      <c r="E6697" t="s">
        <v>416</v>
      </c>
      <c r="F6697" t="s">
        <v>4101</v>
      </c>
      <c r="G6697" t="s">
        <v>417</v>
      </c>
      <c r="H6697" s="5">
        <v>874180</v>
      </c>
      <c r="I6697">
        <f>IFERROR(VLOOKUP(G6697,'NCES Match'!$A$2:$B$1307,2,FALSE),"")</f>
        <v>4807800</v>
      </c>
      <c r="J6697" cm="1">
        <f t="array" ref="J6697">IFERROR(_xlfn.IFS(B6697=2015,H6697/$O$13,B6697=2016,H6697/$O$14,B6697=2017,H6697/$O$15,B6697=2018,H6697/$O$16,B6697=2019,H6697/$O$17,B6697=2020,H6697/$O$18,B6697=2021,H6697/$O$19,B6697=2022,H6697/$O$20),"")</f>
        <v>6.257965343714648E-4</v>
      </c>
      <c r="K6697" s="3" cm="1">
        <f t="array" ref="K6697">IFERROR(_xlfn.IFS(B6697=2015,J6697*$P$4,B6697=2016,J6697*$P$5,B6697=2017,J6697*$P$6,B6697=2018,J6697*$P$7,B6697=2019,J6697*$P$8,B6697=2020,J6697*$P$9,B6697=2021,J6697*$P$10,B6697=2022,J6697*$P$11),"")</f>
        <v>1048604.2278829324</v>
      </c>
      <c r="L6697" s="3">
        <f t="shared" si="105"/>
        <v>1922784.2278829324</v>
      </c>
    </row>
    <row r="6698" spans="1:12">
      <c r="A6698">
        <v>4807800</v>
      </c>
      <c r="B6698">
        <v>2017</v>
      </c>
      <c r="D6698" t="s">
        <v>415</v>
      </c>
      <c r="E6698" t="s">
        <v>416</v>
      </c>
      <c r="F6698" t="s">
        <v>4101</v>
      </c>
      <c r="G6698" t="s">
        <v>417</v>
      </c>
      <c r="H6698" s="5">
        <v>778374</v>
      </c>
      <c r="I6698">
        <f>IFERROR(VLOOKUP(G6698,'NCES Match'!$A$2:$B$1307,2,FALSE),"")</f>
        <v>4807800</v>
      </c>
      <c r="J6698" cm="1">
        <f t="array" ref="J6698">IFERROR(_xlfn.IFS(B6698=2015,H6698/$O$13,B6698=2016,H6698/$O$14,B6698=2017,H6698/$O$15,B6698=2018,H6698/$O$16,B6698=2019,H6698/$O$17,B6698=2020,H6698/$O$18,B6698=2021,H6698/$O$19,B6698=2022,H6698/$O$20),"")</f>
        <v>5.366412105282793E-4</v>
      </c>
      <c r="K6698" s="3" cm="1">
        <f t="array" ref="K6698">IFERROR(_xlfn.IFS(B6698=2015,J6698*$P$4,B6698=2016,J6698*$P$5,B6698=2017,J6698*$P$6,B6698=2018,J6698*$P$7,B6698=2019,J6698*$P$8,B6698=2020,J6698*$P$9,B6698=2021,J6698*$P$10,B6698=2022,J6698*$P$11),"")</f>
        <v>911349.76697509375</v>
      </c>
      <c r="L6698" s="3">
        <f t="shared" si="105"/>
        <v>1689723.7669750936</v>
      </c>
    </row>
    <row r="6699" spans="1:12">
      <c r="A6699">
        <v>4807800</v>
      </c>
      <c r="B6699">
        <v>2018</v>
      </c>
      <c r="D6699" t="s">
        <v>415</v>
      </c>
      <c r="E6699" t="s">
        <v>416</v>
      </c>
      <c r="F6699" t="s">
        <v>4101</v>
      </c>
      <c r="G6699" t="s">
        <v>417</v>
      </c>
      <c r="H6699" s="5">
        <v>730554</v>
      </c>
      <c r="I6699">
        <f>IFERROR(VLOOKUP(G6699,'NCES Match'!$A$2:$B$1307,2,FALSE),"")</f>
        <v>4807800</v>
      </c>
      <c r="J6699" cm="1">
        <f t="array" ref="J6699">IFERROR(_xlfn.IFS(B6699=2015,H6699/$O$13,B6699=2016,H6699/$O$14,B6699=2017,H6699/$O$15,B6699=2018,H6699/$O$16,B6699=2019,H6699/$O$17,B6699=2020,H6699/$O$18,B6699=2021,H6699/$O$19,B6699=2022,H6699/$O$20),"")</f>
        <v>4.7672946710395215E-4</v>
      </c>
      <c r="K6699" s="3" cm="1">
        <f t="array" ref="K6699">IFERROR(_xlfn.IFS(B6699=2015,J6699*$P$4,B6699=2016,J6699*$P$5,B6699=2017,J6699*$P$6,B6699=2018,J6699*$P$7,B6699=2019,J6699*$P$8,B6699=2020,J6699*$P$9,B6699=2021,J6699*$P$10,B6699=2022,J6699*$P$11),"")</f>
        <v>818474.55765097635</v>
      </c>
      <c r="L6699" s="3">
        <f t="shared" si="105"/>
        <v>1549028.5576509763</v>
      </c>
    </row>
    <row r="6700" spans="1:12">
      <c r="A6700">
        <v>4807800</v>
      </c>
      <c r="B6700">
        <v>2019</v>
      </c>
      <c r="D6700" t="s">
        <v>415</v>
      </c>
      <c r="E6700" t="s">
        <v>416</v>
      </c>
      <c r="F6700" t="s">
        <v>4101</v>
      </c>
      <c r="G6700" t="s">
        <v>417</v>
      </c>
      <c r="H6700" s="5">
        <v>834257</v>
      </c>
      <c r="I6700">
        <f>IFERROR(VLOOKUP(G6700,'NCES Match'!$A$2:$B$1307,2,FALSE),"")</f>
        <v>4807800</v>
      </c>
      <c r="J6700" cm="1">
        <f t="array" ref="J6700">IFERROR(_xlfn.IFS(B6700=2015,H6700/$O$13,B6700=2016,H6700/$O$14,B6700=2017,H6700/$O$15,B6700=2018,H6700/$O$16,B6700=2019,H6700/$O$17,B6700=2020,H6700/$O$18,B6700=2021,H6700/$O$19,B6700=2022,H6700/$O$20),"")</f>
        <v>5.2823486948924312E-4</v>
      </c>
      <c r="K6700" s="3" cm="1">
        <f t="array" ref="K6700">IFERROR(_xlfn.IFS(B6700=2015,J6700*$P$4,B6700=2016,J6700*$P$5,B6700=2017,J6700*$P$6,B6700=2018,J6700*$P$7,B6700=2019,J6700*$P$8,B6700=2020,J6700*$P$9,B6700=2021,J6700*$P$10,B6700=2022,J6700*$P$11),"")</f>
        <v>918033.09741668135</v>
      </c>
      <c r="L6700" s="3">
        <f t="shared" si="105"/>
        <v>1752290.0974166812</v>
      </c>
    </row>
    <row r="6701" spans="1:12">
      <c r="A6701">
        <v>4807800</v>
      </c>
      <c r="B6701">
        <v>2020</v>
      </c>
      <c r="D6701" t="s">
        <v>415</v>
      </c>
      <c r="E6701" t="s">
        <v>416</v>
      </c>
      <c r="F6701" t="s">
        <v>4230</v>
      </c>
      <c r="G6701" t="s">
        <v>417</v>
      </c>
      <c r="H6701" s="5">
        <v>1023988</v>
      </c>
      <c r="I6701">
        <f>IFERROR(VLOOKUP(G6701,'NCES Match'!$A$2:$B$1307,2,FALSE),"")</f>
        <v>4807800</v>
      </c>
      <c r="J6701" cm="1">
        <f t="array" ref="J6701">IFERROR(_xlfn.IFS(B6701=2015,H6701/$O$13,B6701=2016,H6701/$O$14,B6701=2017,H6701/$O$15,B6701=2018,H6701/$O$16,B6701=2019,H6701/$O$17,B6701=2020,H6701/$O$18,B6701=2021,H6701/$O$19,B6701=2022,H6701/$O$20),"")</f>
        <v>5.5490684132389323E-4</v>
      </c>
      <c r="K6701" s="3" cm="1">
        <f t="array" ref="K6701">IFERROR(_xlfn.IFS(B6701=2015,J6701*$P$4,B6701=2016,J6701*$P$5,B6701=2017,J6701*$P$6,B6701=2018,J6701*$P$7,B6701=2019,J6701*$P$8,B6701=2020,J6701*$P$9,B6701=2021,J6701*$P$10,B6701=2022,J6701*$P$11),"")</f>
        <v>1169745.1835735252</v>
      </c>
      <c r="L6701" s="3">
        <f t="shared" si="105"/>
        <v>2193733.1835735254</v>
      </c>
    </row>
    <row r="6702" spans="1:12">
      <c r="A6702">
        <v>4807800</v>
      </c>
      <c r="B6702">
        <v>2021</v>
      </c>
      <c r="D6702" t="s">
        <v>415</v>
      </c>
      <c r="E6702" t="s">
        <v>416</v>
      </c>
      <c r="F6702" t="s">
        <v>4230</v>
      </c>
      <c r="G6702" t="s">
        <v>417</v>
      </c>
      <c r="H6702" s="5">
        <v>1039921.33</v>
      </c>
      <c r="I6702">
        <f>IFERROR(VLOOKUP(G6702,'NCES Match'!$A$2:$B$1307,2,FALSE),"")</f>
        <v>4807800</v>
      </c>
      <c r="J6702" cm="1">
        <f t="array" ref="J6702">IFERROR(_xlfn.IFS(B6702=2015,H6702/$O$13,B6702=2016,H6702/$O$14,B6702=2017,H6702/$O$15,B6702=2018,H6702/$O$16,B6702=2019,H6702/$O$17,B6702=2020,H6702/$O$18,B6702=2021,H6702/$O$19,B6702=2022,H6702/$O$20),"")</f>
        <v>5.3206848536408444E-4</v>
      </c>
      <c r="K6702" s="3" cm="1">
        <f t="array" ref="K6702">IFERROR(_xlfn.IFS(B6702=2015,J6702*$P$4,B6702=2016,J6702*$P$5,B6702=2017,J6702*$P$6,B6702=2018,J6702*$P$7,B6702=2019,J6702*$P$8,B6702=2020,J6702*$P$9,B6702=2021,J6702*$P$10,B6702=2022,J6702*$P$11),"")</f>
        <v>1138920.9484476133</v>
      </c>
      <c r="L6702" s="3">
        <f t="shared" si="105"/>
        <v>2178842.2784476131</v>
      </c>
    </row>
    <row r="6703" spans="1:12">
      <c r="A6703">
        <v>4807800</v>
      </c>
      <c r="B6703">
        <v>2022</v>
      </c>
      <c r="D6703" t="s">
        <v>415</v>
      </c>
      <c r="E6703" t="s">
        <v>416</v>
      </c>
      <c r="F6703" t="s">
        <v>4101</v>
      </c>
      <c r="G6703" t="s">
        <v>417</v>
      </c>
      <c r="H6703" s="5">
        <v>1530821.64</v>
      </c>
      <c r="I6703">
        <f>IFERROR(VLOOKUP(G6703,'NCES Match'!$A$2:$B$1307,2,FALSE),"")</f>
        <v>4807800</v>
      </c>
      <c r="J6703" cm="1">
        <f t="array" ref="J6703">IFERROR(_xlfn.IFS(B6703=2015,H6703/$O$13,B6703=2016,H6703/$O$14,B6703=2017,H6703/$O$15,B6703=2018,H6703/$O$16,B6703=2019,H6703/$O$17,B6703=2020,H6703/$O$18,B6703=2021,H6703/$O$19,B6703=2022,H6703/$O$20),"")</f>
        <v>6.7238377281617588E-4</v>
      </c>
      <c r="K6703" s="3" cm="1">
        <f t="array" ref="K6703">IFERROR(_xlfn.IFS(B6703=2015,J6703*$P$4,B6703=2016,J6703*$P$5,B6703=2017,J6703*$P$6,B6703=2018,J6703*$P$7,B6703=2019,J6703*$P$8,B6703=2020,J6703*$P$9,B6703=2021,J6703*$P$10,B6703=2022,J6703*$P$11),"")</f>
        <v>1447967.0282697994</v>
      </c>
      <c r="L6703" s="3">
        <f t="shared" si="105"/>
        <v>2978788.6682697991</v>
      </c>
    </row>
    <row r="6704" spans="1:12">
      <c r="A6704">
        <v>4807800</v>
      </c>
      <c r="B6704">
        <v>2023</v>
      </c>
      <c r="D6704" t="s">
        <v>415</v>
      </c>
      <c r="E6704" t="s">
        <v>416</v>
      </c>
      <c r="F6704" t="s">
        <v>4101</v>
      </c>
      <c r="G6704" t="s">
        <v>417</v>
      </c>
      <c r="H6704" s="5">
        <v>1792619.45</v>
      </c>
      <c r="I6704">
        <f>IFERROR(VLOOKUP(G6704,'NCES Match'!$A$2:$B$1307,2,FALSE),"")</f>
        <v>4807800</v>
      </c>
      <c r="J6704" t="str" cm="1">
        <f t="array" ref="J6704">IFERROR(_xlfn.IFS(B6704=2015,H6704/$O$13,B6704=2016,H6704/$O$14,B6704=2017,H6704/$O$15,B6704=2018,H6704/$O$16,B6704=2019,H6704/$O$17,B6704=2020,H6704/$O$18,B6704=2021,H6704/$O$19,B6704=2022,H6704/$O$20),"")</f>
        <v/>
      </c>
      <c r="K6704" s="3" t="str" cm="1">
        <f t="array" ref="K6704">IFERROR(_xlfn.IFS(B6704=2015,J6704*$P$4,B6704=2016,J6704*$P$5,B6704=2017,J6704*$P$6,B6704=2018,J6704*$P$7,B6704=2019,J6704*$P$8,B6704=2020,J6704*$P$9,B6704=2021,J6704*$P$10,B6704=2022,J6704*$P$11),"")</f>
        <v/>
      </c>
      <c r="L6704" s="3">
        <f t="shared" si="105"/>
        <v>1792619.45</v>
      </c>
    </row>
    <row r="6705" spans="1:12">
      <c r="A6705">
        <v>4809870</v>
      </c>
      <c r="B6705">
        <v>2015</v>
      </c>
      <c r="C6705" t="s">
        <v>381</v>
      </c>
      <c r="D6705" t="s">
        <v>580</v>
      </c>
      <c r="E6705" t="s">
        <v>581</v>
      </c>
      <c r="G6705" t="s">
        <v>582</v>
      </c>
      <c r="H6705" s="5">
        <v>125264.79</v>
      </c>
      <c r="I6705">
        <f>IFERROR(VLOOKUP(G6705,'NCES Match'!$A$2:$B$1307,2,FALSE),"")</f>
        <v>4809870</v>
      </c>
      <c r="J6705" cm="1">
        <f t="array" ref="J6705">IFERROR(_xlfn.IFS(B6705=2015,H6705/$O$13,B6705=2016,H6705/$O$14,B6705=2017,H6705/$O$15,B6705=2018,H6705/$O$16,B6705=2019,H6705/$O$17,B6705=2020,H6705/$O$18,B6705=2021,H6705/$O$19,B6705=2022,H6705/$O$20),"")</f>
        <v>9.8132907095139875E-5</v>
      </c>
      <c r="K6705" s="3" cm="1">
        <f t="array" ref="K6705">IFERROR(_xlfn.IFS(B6705=2015,J6705*$P$4,B6705=2016,J6705*$P$5,B6705=2017,J6705*$P$6,B6705=2018,J6705*$P$7,B6705=2019,J6705*$P$8,B6705=2020,J6705*$P$9,B6705=2021,J6705*$P$10,B6705=2022,J6705*$P$11),"")</f>
        <v>156176.85219704898</v>
      </c>
      <c r="L6705" s="3">
        <f t="shared" si="105"/>
        <v>281441.64219704899</v>
      </c>
    </row>
    <row r="6706" spans="1:12">
      <c r="A6706">
        <v>4809870</v>
      </c>
      <c r="B6706">
        <v>2016</v>
      </c>
      <c r="C6706" t="s">
        <v>4102</v>
      </c>
      <c r="D6706" t="s">
        <v>580</v>
      </c>
      <c r="E6706" t="s">
        <v>581</v>
      </c>
      <c r="F6706" t="s">
        <v>4101</v>
      </c>
      <c r="G6706" t="s">
        <v>582</v>
      </c>
      <c r="H6706" s="5">
        <v>128406</v>
      </c>
      <c r="I6706">
        <f>IFERROR(VLOOKUP(G6706,'NCES Match'!$A$2:$B$1307,2,FALSE),"")</f>
        <v>4809870</v>
      </c>
      <c r="J6706" cm="1">
        <f t="array" ref="J6706">IFERROR(_xlfn.IFS(B6706=2015,H6706/$O$13,B6706=2016,H6706/$O$14,B6706=2017,H6706/$O$15,B6706=2018,H6706/$O$16,B6706=2019,H6706/$O$17,B6706=2020,H6706/$O$18,B6706=2021,H6706/$O$19,B6706=2022,H6706/$O$20),"")</f>
        <v>9.1921606296760752E-5</v>
      </c>
      <c r="K6706" s="3" cm="1">
        <f t="array" ref="K6706">IFERROR(_xlfn.IFS(B6706=2015,J6706*$P$4,B6706=2016,J6706*$P$5,B6706=2017,J6706*$P$6,B6706=2018,J6706*$P$7,B6706=2019,J6706*$P$8,B6706=2020,J6706*$P$9,B6706=2021,J6706*$P$10,B6706=2022,J6706*$P$11),"")</f>
        <v>154026.71587720589</v>
      </c>
      <c r="L6706" s="3">
        <f t="shared" si="105"/>
        <v>282432.71587720589</v>
      </c>
    </row>
    <row r="6707" spans="1:12">
      <c r="A6707">
        <v>4809870</v>
      </c>
      <c r="B6707">
        <v>2017</v>
      </c>
      <c r="D6707" t="s">
        <v>580</v>
      </c>
      <c r="E6707" t="s">
        <v>581</v>
      </c>
      <c r="F6707" t="s">
        <v>4101</v>
      </c>
      <c r="G6707" t="s">
        <v>582</v>
      </c>
      <c r="H6707" s="5">
        <v>94021</v>
      </c>
      <c r="I6707">
        <f>IFERROR(VLOOKUP(G6707,'NCES Match'!$A$2:$B$1307,2,FALSE),"")</f>
        <v>4809870</v>
      </c>
      <c r="J6707" cm="1">
        <f t="array" ref="J6707">IFERROR(_xlfn.IFS(B6707=2015,H6707/$O$13,B6707=2016,H6707/$O$14,B6707=2017,H6707/$O$15,B6707=2018,H6707/$O$16,B6707=2019,H6707/$O$17,B6707=2020,H6707/$O$18,B6707=2021,H6707/$O$19,B6707=2022,H6707/$O$20),"")</f>
        <v>6.4821722276282804E-5</v>
      </c>
      <c r="K6707" s="3" cm="1">
        <f t="array" ref="K6707">IFERROR(_xlfn.IFS(B6707=2015,J6707*$P$4,B6707=2016,J6707*$P$5,B6707=2017,J6707*$P$6,B6707=2018,J6707*$P$7,B6707=2019,J6707*$P$8,B6707=2020,J6707*$P$9,B6707=2021,J6707*$P$10,B6707=2022,J6707*$P$11),"")</f>
        <v>110083.34867398615</v>
      </c>
      <c r="L6707" s="3">
        <f t="shared" si="105"/>
        <v>204104.34867398615</v>
      </c>
    </row>
    <row r="6708" spans="1:12">
      <c r="A6708">
        <v>4809870</v>
      </c>
      <c r="B6708">
        <v>2018</v>
      </c>
      <c r="D6708" t="s">
        <v>580</v>
      </c>
      <c r="E6708" t="s">
        <v>581</v>
      </c>
      <c r="F6708" t="s">
        <v>4101</v>
      </c>
      <c r="G6708" t="s">
        <v>582</v>
      </c>
      <c r="H6708" s="5">
        <v>77544</v>
      </c>
      <c r="I6708">
        <f>IFERROR(VLOOKUP(G6708,'NCES Match'!$A$2:$B$1307,2,FALSE),"")</f>
        <v>4809870</v>
      </c>
      <c r="J6708" cm="1">
        <f t="array" ref="J6708">IFERROR(_xlfn.IFS(B6708=2015,H6708/$O$13,B6708=2016,H6708/$O$14,B6708=2017,H6708/$O$15,B6708=2018,H6708/$O$16,B6708=2019,H6708/$O$17,B6708=2020,H6708/$O$18,B6708=2021,H6708/$O$19,B6708=2022,H6708/$O$20),"")</f>
        <v>5.0602022296926534E-5</v>
      </c>
      <c r="K6708" s="3" cm="1">
        <f t="array" ref="K6708">IFERROR(_xlfn.IFS(B6708=2015,J6708*$P$4,B6708=2016,J6708*$P$5,B6708=2017,J6708*$P$6,B6708=2018,J6708*$P$7,B6708=2019,J6708*$P$8,B6708=2020,J6708*$P$9,B6708=2021,J6708*$P$10,B6708=2022,J6708*$P$11),"")</f>
        <v>86876.248844695001</v>
      </c>
      <c r="L6708" s="3">
        <f t="shared" si="105"/>
        <v>164420.24884469499</v>
      </c>
    </row>
    <row r="6709" spans="1:12">
      <c r="A6709">
        <v>4809870</v>
      </c>
      <c r="B6709">
        <v>2019</v>
      </c>
      <c r="D6709" t="s">
        <v>580</v>
      </c>
      <c r="E6709" t="s">
        <v>581</v>
      </c>
      <c r="F6709" t="s">
        <v>4101</v>
      </c>
      <c r="G6709" t="s">
        <v>582</v>
      </c>
      <c r="H6709" s="5">
        <v>74761</v>
      </c>
      <c r="I6709">
        <f>IFERROR(VLOOKUP(G6709,'NCES Match'!$A$2:$B$1307,2,FALSE),"")</f>
        <v>4809870</v>
      </c>
      <c r="J6709" cm="1">
        <f t="array" ref="J6709">IFERROR(_xlfn.IFS(B6709=2015,H6709/$O$13,B6709=2016,H6709/$O$14,B6709=2017,H6709/$O$15,B6709=2018,H6709/$O$16,B6709=2019,H6709/$O$17,B6709=2020,H6709/$O$18,B6709=2021,H6709/$O$19,B6709=2022,H6709/$O$20),"")</f>
        <v>4.7337171972048551E-5</v>
      </c>
      <c r="K6709" s="3" cm="1">
        <f t="array" ref="K6709">IFERROR(_xlfn.IFS(B6709=2015,J6709*$P$4,B6709=2016,J6709*$P$5,B6709=2017,J6709*$P$6,B6709=2018,J6709*$P$7,B6709=2019,J6709*$P$8,B6709=2020,J6709*$P$9,B6709=2021,J6709*$P$10,B6709=2022,J6709*$P$11),"")</f>
        <v>82268.500469242121</v>
      </c>
      <c r="L6709" s="3">
        <f t="shared" si="105"/>
        <v>157029.50046924211</v>
      </c>
    </row>
    <row r="6710" spans="1:12">
      <c r="A6710">
        <v>4809870</v>
      </c>
      <c r="B6710">
        <v>2020</v>
      </c>
      <c r="D6710" t="s">
        <v>580</v>
      </c>
      <c r="E6710" t="s">
        <v>581</v>
      </c>
      <c r="F6710" t="s">
        <v>4230</v>
      </c>
      <c r="G6710" t="s">
        <v>582</v>
      </c>
      <c r="H6710" s="5">
        <v>97095</v>
      </c>
      <c r="I6710">
        <f>IFERROR(VLOOKUP(G6710,'NCES Match'!$A$2:$B$1307,2,FALSE),"")</f>
        <v>4809870</v>
      </c>
      <c r="J6710" cm="1">
        <f t="array" ref="J6710">IFERROR(_xlfn.IFS(B6710=2015,H6710/$O$13,B6710=2016,H6710/$O$14,B6710=2017,H6710/$O$15,B6710=2018,H6710/$O$16,B6710=2019,H6710/$O$17,B6710=2020,H6710/$O$18,B6710=2021,H6710/$O$19,B6710=2022,H6710/$O$20),"")</f>
        <v>5.2616514801290063E-5</v>
      </c>
      <c r="K6710" s="3" cm="1">
        <f t="array" ref="K6710">IFERROR(_xlfn.IFS(B6710=2015,J6710*$P$4,B6710=2016,J6710*$P$5,B6710=2017,J6710*$P$6,B6710=2018,J6710*$P$7,B6710=2019,J6710*$P$8,B6710=2020,J6710*$P$9,B6710=2021,J6710*$P$10,B6710=2022,J6710*$P$11),"")</f>
        <v>110915.76131660862</v>
      </c>
      <c r="L6710" s="3">
        <f t="shared" si="105"/>
        <v>208010.76131660864</v>
      </c>
    </row>
    <row r="6711" spans="1:12">
      <c r="A6711">
        <v>4809870</v>
      </c>
      <c r="B6711">
        <v>2021</v>
      </c>
      <c r="D6711" t="s">
        <v>580</v>
      </c>
      <c r="E6711" t="s">
        <v>581</v>
      </c>
      <c r="F6711" t="s">
        <v>4230</v>
      </c>
      <c r="G6711" t="s">
        <v>582</v>
      </c>
      <c r="H6711" s="5">
        <v>108388.55</v>
      </c>
      <c r="I6711">
        <f>IFERROR(VLOOKUP(G6711,'NCES Match'!$A$2:$B$1307,2,FALSE),"")</f>
        <v>4809870</v>
      </c>
      <c r="J6711" cm="1">
        <f t="array" ref="J6711">IFERROR(_xlfn.IFS(B6711=2015,H6711/$O$13,B6711=2016,H6711/$O$14,B6711=2017,H6711/$O$15,B6711=2018,H6711/$O$16,B6711=2019,H6711/$O$17,B6711=2020,H6711/$O$18,B6711=2021,H6711/$O$19,B6711=2022,H6711/$O$20),"")</f>
        <v>5.5456244588529916E-5</v>
      </c>
      <c r="K6711" s="3" cm="1">
        <f t="array" ref="K6711">IFERROR(_xlfn.IFS(B6711=2015,J6711*$P$4,B6711=2016,J6711*$P$5,B6711=2017,J6711*$P$6,B6711=2018,J6711*$P$7,B6711=2019,J6711*$P$8,B6711=2020,J6711*$P$9,B6711=2021,J6711*$P$10,B6711=2022,J6711*$P$11),"")</f>
        <v>118707.04697139114</v>
      </c>
      <c r="L6711" s="3">
        <f t="shared" si="105"/>
        <v>227095.59697139115</v>
      </c>
    </row>
    <row r="6712" spans="1:12">
      <c r="A6712">
        <v>4809870</v>
      </c>
      <c r="B6712">
        <v>2022</v>
      </c>
      <c r="D6712" t="s">
        <v>580</v>
      </c>
      <c r="E6712" t="s">
        <v>581</v>
      </c>
      <c r="F6712" t="s">
        <v>4101</v>
      </c>
      <c r="G6712" t="s">
        <v>582</v>
      </c>
      <c r="H6712" s="5">
        <v>167598.01</v>
      </c>
      <c r="I6712">
        <f>IFERROR(VLOOKUP(G6712,'NCES Match'!$A$2:$B$1307,2,FALSE),"")</f>
        <v>4809870</v>
      </c>
      <c r="J6712" cm="1">
        <f t="array" ref="J6712">IFERROR(_xlfn.IFS(B6712=2015,H6712/$O$13,B6712=2016,H6712/$O$14,B6712=2017,H6712/$O$15,B6712=2018,H6712/$O$16,B6712=2019,H6712/$O$17,B6712=2020,H6712/$O$18,B6712=2021,H6712/$O$19,B6712=2022,H6712/$O$20),"")</f>
        <v>7.3614181649720592E-5</v>
      </c>
      <c r="K6712" s="3" cm="1">
        <f t="array" ref="K6712">IFERROR(_xlfn.IFS(B6712=2015,J6712*$P$4,B6712=2016,J6712*$P$5,B6712=2017,J6712*$P$6,B6712=2018,J6712*$P$7,B6712=2019,J6712*$P$8,B6712=2020,J6712*$P$9,B6712=2021,J6712*$P$10,B6712=2022,J6712*$P$11),"")</f>
        <v>158526.88918327034</v>
      </c>
      <c r="L6712" s="3">
        <f t="shared" si="105"/>
        <v>326124.89918327035</v>
      </c>
    </row>
    <row r="6713" spans="1:12">
      <c r="A6713">
        <v>4809870</v>
      </c>
      <c r="B6713">
        <v>2023</v>
      </c>
      <c r="D6713" t="s">
        <v>580</v>
      </c>
      <c r="E6713" t="s">
        <v>581</v>
      </c>
      <c r="F6713" t="s">
        <v>4101</v>
      </c>
      <c r="G6713" t="s">
        <v>582</v>
      </c>
      <c r="H6713" s="5">
        <v>160714.26999999999</v>
      </c>
      <c r="I6713">
        <f>IFERROR(VLOOKUP(G6713,'NCES Match'!$A$2:$B$1307,2,FALSE),"")</f>
        <v>4809870</v>
      </c>
      <c r="J6713" t="str" cm="1">
        <f t="array" ref="J6713">IFERROR(_xlfn.IFS(B6713=2015,H6713/$O$13,B6713=2016,H6713/$O$14,B6713=2017,H6713/$O$15,B6713=2018,H6713/$O$16,B6713=2019,H6713/$O$17,B6713=2020,H6713/$O$18,B6713=2021,H6713/$O$19,B6713=2022,H6713/$O$20),"")</f>
        <v/>
      </c>
      <c r="K6713" s="3" t="str" cm="1">
        <f t="array" ref="K6713">IFERROR(_xlfn.IFS(B6713=2015,J6713*$P$4,B6713=2016,J6713*$P$5,B6713=2017,J6713*$P$6,B6713=2018,J6713*$P$7,B6713=2019,J6713*$P$8,B6713=2020,J6713*$P$9,B6713=2021,J6713*$P$10,B6713=2022,J6713*$P$11),"")</f>
        <v/>
      </c>
      <c r="L6713" s="3">
        <f t="shared" si="105"/>
        <v>160714.26999999999</v>
      </c>
    </row>
    <row r="6714" spans="1:12">
      <c r="A6714">
        <v>4833720</v>
      </c>
      <c r="B6714">
        <v>2015</v>
      </c>
      <c r="C6714" t="s">
        <v>381</v>
      </c>
      <c r="D6714" t="s">
        <v>2455</v>
      </c>
      <c r="E6714" t="s">
        <v>2456</v>
      </c>
      <c r="G6714" t="s">
        <v>2457</v>
      </c>
      <c r="H6714" s="5">
        <v>252704.47</v>
      </c>
      <c r="I6714">
        <f>IFERROR(VLOOKUP(G6714,'NCES Match'!$A$2:$B$1307,2,FALSE),"")</f>
        <v>4833720</v>
      </c>
      <c r="J6714" cm="1">
        <f t="array" ref="J6714">IFERROR(_xlfn.IFS(B6714=2015,H6714/$O$13,B6714=2016,H6714/$O$14,B6714=2017,H6714/$O$15,B6714=2018,H6714/$O$16,B6714=2019,H6714/$O$17,B6714=2020,H6714/$O$18,B6714=2021,H6714/$O$19,B6714=2022,H6714/$O$20),"")</f>
        <v>1.9796963118715613E-4</v>
      </c>
      <c r="K6714" s="3" cm="1">
        <f t="array" ref="K6714">IFERROR(_xlfn.IFS(B6714=2015,J6714*$P$4,B6714=2016,J6714*$P$5,B6714=2017,J6714*$P$6,B6714=2018,J6714*$P$7,B6714=2019,J6714*$P$8,B6714=2020,J6714*$P$9,B6714=2021,J6714*$P$10,B6714=2022,J6714*$P$11),"")</f>
        <v>315065.30015915568</v>
      </c>
      <c r="L6714" s="3">
        <f t="shared" si="105"/>
        <v>567769.77015915571</v>
      </c>
    </row>
    <row r="6715" spans="1:12">
      <c r="A6715">
        <v>4833720</v>
      </c>
      <c r="B6715">
        <v>2016</v>
      </c>
      <c r="C6715" t="s">
        <v>4102</v>
      </c>
      <c r="D6715" t="s">
        <v>2455</v>
      </c>
      <c r="E6715" t="s">
        <v>2456</v>
      </c>
      <c r="F6715" t="s">
        <v>4101</v>
      </c>
      <c r="G6715" t="s">
        <v>2457</v>
      </c>
      <c r="H6715" s="5">
        <v>369826</v>
      </c>
      <c r="I6715">
        <f>IFERROR(VLOOKUP(G6715,'NCES Match'!$A$2:$B$1307,2,FALSE),"")</f>
        <v>4833720</v>
      </c>
      <c r="J6715" cm="1">
        <f t="array" ref="J6715">IFERROR(_xlfn.IFS(B6715=2015,H6715/$O$13,B6715=2016,H6715/$O$14,B6715=2017,H6715/$O$15,B6715=2018,H6715/$O$16,B6715=2019,H6715/$O$17,B6715=2020,H6715/$O$18,B6715=2021,H6715/$O$19,B6715=2022,H6715/$O$20),"")</f>
        <v>2.6474619542938681E-4</v>
      </c>
      <c r="K6715" s="3" cm="1">
        <f t="array" ref="K6715">IFERROR(_xlfn.IFS(B6715=2015,J6715*$P$4,B6715=2016,J6715*$P$5,B6715=2017,J6715*$P$6,B6715=2018,J6715*$P$7,B6715=2019,J6715*$P$8,B6715=2020,J6715*$P$9,B6715=2021,J6715*$P$10,B6715=2022,J6715*$P$11),"")</f>
        <v>443616.99785059533</v>
      </c>
      <c r="L6715" s="3">
        <f t="shared" si="105"/>
        <v>813442.99785059527</v>
      </c>
    </row>
    <row r="6716" spans="1:12">
      <c r="A6716">
        <v>4833720</v>
      </c>
      <c r="B6716">
        <v>2017</v>
      </c>
      <c r="D6716" t="s">
        <v>2455</v>
      </c>
      <c r="E6716" t="s">
        <v>2456</v>
      </c>
      <c r="F6716" t="s">
        <v>4101</v>
      </c>
      <c r="G6716" t="s">
        <v>2457</v>
      </c>
      <c r="H6716" s="5">
        <v>299604</v>
      </c>
      <c r="I6716">
        <f>IFERROR(VLOOKUP(G6716,'NCES Match'!$A$2:$B$1307,2,FALSE),"")</f>
        <v>4833720</v>
      </c>
      <c r="J6716" cm="1">
        <f t="array" ref="J6716">IFERROR(_xlfn.IFS(B6716=2015,H6716/$O$13,B6716=2016,H6716/$O$14,B6716=2017,H6716/$O$15,B6716=2018,H6716/$O$16,B6716=2019,H6716/$O$17,B6716=2020,H6716/$O$18,B6716=2021,H6716/$O$19,B6716=2022,H6716/$O$20),"")</f>
        <v>2.0655861223411187E-4</v>
      </c>
      <c r="K6716" s="3" cm="1">
        <f t="array" ref="K6716">IFERROR(_xlfn.IFS(B6716=2015,J6716*$P$4,B6716=2016,J6716*$P$5,B6716=2017,J6716*$P$6,B6716=2018,J6716*$P$7,B6716=2019,J6716*$P$8,B6716=2020,J6716*$P$9,B6716=2021,J6716*$P$10,B6716=2022,J6716*$P$11),"")</f>
        <v>350787.71334192302</v>
      </c>
      <c r="L6716" s="3">
        <f t="shared" si="105"/>
        <v>650391.71334192296</v>
      </c>
    </row>
    <row r="6717" spans="1:12">
      <c r="A6717">
        <v>4833720</v>
      </c>
      <c r="B6717">
        <v>2018</v>
      </c>
      <c r="D6717" t="s">
        <v>2455</v>
      </c>
      <c r="E6717" t="s">
        <v>2456</v>
      </c>
      <c r="F6717" t="s">
        <v>4101</v>
      </c>
      <c r="G6717" t="s">
        <v>2457</v>
      </c>
      <c r="H6717" s="5">
        <v>336621</v>
      </c>
      <c r="I6717">
        <f>IFERROR(VLOOKUP(G6717,'NCES Match'!$A$2:$B$1307,2,FALSE),"")</f>
        <v>4833720</v>
      </c>
      <c r="J6717" cm="1">
        <f t="array" ref="J6717">IFERROR(_xlfn.IFS(B6717=2015,H6717/$O$13,B6717=2016,H6717/$O$14,B6717=2017,H6717/$O$15,B6717=2018,H6717/$O$16,B6717=2019,H6717/$O$17,B6717=2020,H6717/$O$18,B6717=2021,H6717/$O$19,B6717=2022,H6717/$O$20),"")</f>
        <v>2.1966500757781012E-4</v>
      </c>
      <c r="K6717" s="3" cm="1">
        <f t="array" ref="K6717">IFERROR(_xlfn.IFS(B6717=2015,J6717*$P$4,B6717=2016,J6717*$P$5,B6717=2017,J6717*$P$6,B6717=2018,J6717*$P$7,B6717=2019,J6717*$P$8,B6717=2020,J6717*$P$9,B6717=2021,J6717*$P$10,B6717=2022,J6717*$P$11),"")</f>
        <v>377132.59262289898</v>
      </c>
      <c r="L6717" s="3">
        <f t="shared" si="105"/>
        <v>713753.59262289898</v>
      </c>
    </row>
    <row r="6718" spans="1:12">
      <c r="A6718">
        <v>4833720</v>
      </c>
      <c r="B6718">
        <v>2019</v>
      </c>
      <c r="D6718" t="s">
        <v>2455</v>
      </c>
      <c r="E6718" t="s">
        <v>2456</v>
      </c>
      <c r="F6718" t="s">
        <v>4101</v>
      </c>
      <c r="G6718" t="s">
        <v>2457</v>
      </c>
      <c r="H6718" s="5">
        <v>325851</v>
      </c>
      <c r="I6718">
        <f>IFERROR(VLOOKUP(G6718,'NCES Match'!$A$2:$B$1307,2,FALSE),"")</f>
        <v>4833720</v>
      </c>
      <c r="J6718" cm="1">
        <f t="array" ref="J6718">IFERROR(_xlfn.IFS(B6718=2015,H6718/$O$13,B6718=2016,H6718/$O$14,B6718=2017,H6718/$O$15,B6718=2018,H6718/$O$16,B6718=2019,H6718/$O$17,B6718=2020,H6718/$O$18,B6718=2021,H6718/$O$19,B6718=2022,H6718/$O$20),"")</f>
        <v>2.0632234486248166E-4</v>
      </c>
      <c r="K6718" s="3" cm="1">
        <f t="array" ref="K6718">IFERROR(_xlfn.IFS(B6718=2015,J6718*$P$4,B6718=2016,J6718*$P$5,B6718=2017,J6718*$P$6,B6718=2018,J6718*$P$7,B6718=2019,J6718*$P$8,B6718=2020,J6718*$P$9,B6718=2021,J6718*$P$10,B6718=2022,J6718*$P$11),"")</f>
        <v>358572.96112148062</v>
      </c>
      <c r="L6718" s="3">
        <f t="shared" si="105"/>
        <v>684423.96112148068</v>
      </c>
    </row>
    <row r="6719" spans="1:12">
      <c r="A6719">
        <v>4833720</v>
      </c>
      <c r="B6719">
        <v>2020</v>
      </c>
      <c r="D6719" t="s">
        <v>2455</v>
      </c>
      <c r="E6719" t="s">
        <v>2456</v>
      </c>
      <c r="F6719" t="s">
        <v>4230</v>
      </c>
      <c r="G6719" t="s">
        <v>2457</v>
      </c>
      <c r="H6719" s="5">
        <v>332704</v>
      </c>
      <c r="I6719">
        <f>IFERROR(VLOOKUP(G6719,'NCES Match'!$A$2:$B$1307,2,FALSE),"")</f>
        <v>4833720</v>
      </c>
      <c r="J6719" cm="1">
        <f t="array" ref="J6719">IFERROR(_xlfn.IFS(B6719=2015,H6719/$O$13,B6719=2016,H6719/$O$14,B6719=2017,H6719/$O$15,B6719=2018,H6719/$O$16,B6719=2019,H6719/$O$17,B6719=2020,H6719/$O$18,B6719=2021,H6719/$O$19,B6719=2022,H6719/$O$20),"")</f>
        <v>1.8029481374373974E-4</v>
      </c>
      <c r="K6719" s="3" cm="1">
        <f t="array" ref="K6719">IFERROR(_xlfn.IFS(B6719=2015,J6719*$P$4,B6719=2016,J6719*$P$5,B6719=2017,J6719*$P$6,B6719=2018,J6719*$P$7,B6719=2019,J6719*$P$8,B6719=2020,J6719*$P$9,B6719=2021,J6719*$P$10,B6719=2022,J6719*$P$11),"")</f>
        <v>380061.97490170406</v>
      </c>
      <c r="L6719" s="3">
        <f t="shared" si="105"/>
        <v>712765.97490170412</v>
      </c>
    </row>
    <row r="6720" spans="1:12">
      <c r="A6720">
        <v>4833720</v>
      </c>
      <c r="B6720">
        <v>2021</v>
      </c>
      <c r="D6720" t="s">
        <v>2455</v>
      </c>
      <c r="E6720" t="s">
        <v>2456</v>
      </c>
      <c r="F6720" t="s">
        <v>4101</v>
      </c>
      <c r="G6720" t="s">
        <v>2457</v>
      </c>
      <c r="H6720" s="5">
        <v>370444.53</v>
      </c>
      <c r="I6720">
        <f>IFERROR(VLOOKUP(G6720,'NCES Match'!$A$2:$B$1307,2,FALSE),"")</f>
        <v>4833720</v>
      </c>
      <c r="J6720" cm="1">
        <f t="array" ref="J6720">IFERROR(_xlfn.IFS(B6720=2015,H6720/$O$13,B6720=2016,H6720/$O$14,B6720=2017,H6720/$O$15,B6720=2018,H6720/$O$16,B6720=2019,H6720/$O$17,B6720=2020,H6720/$O$18,B6720=2021,H6720/$O$19,B6720=2022,H6720/$O$20),"")</f>
        <v>1.8953535647596551E-4</v>
      </c>
      <c r="K6720" s="3" cm="1">
        <f t="array" ref="K6720">IFERROR(_xlfn.IFS(B6720=2015,J6720*$P$4,B6720=2016,J6720*$P$5,B6720=2017,J6720*$P$6,B6720=2018,J6720*$P$7,B6720=2019,J6720*$P$8,B6720=2020,J6720*$P$9,B6720=2021,J6720*$P$10,B6720=2022,J6720*$P$11),"")</f>
        <v>405710.53144455684</v>
      </c>
      <c r="L6720" s="3">
        <f t="shared" si="105"/>
        <v>776155.06144455681</v>
      </c>
    </row>
    <row r="6721" spans="1:12">
      <c r="A6721">
        <v>4833720</v>
      </c>
      <c r="B6721">
        <v>2022</v>
      </c>
      <c r="D6721" t="s">
        <v>2455</v>
      </c>
      <c r="E6721" t="s">
        <v>2456</v>
      </c>
      <c r="F6721" t="s">
        <v>4101</v>
      </c>
      <c r="G6721" t="s">
        <v>2457</v>
      </c>
      <c r="H6721" s="5">
        <v>411936.02</v>
      </c>
      <c r="I6721">
        <f>IFERROR(VLOOKUP(G6721,'NCES Match'!$A$2:$B$1307,2,FALSE),"")</f>
        <v>4833720</v>
      </c>
      <c r="J6721" cm="1">
        <f t="array" ref="J6721">IFERROR(_xlfn.IFS(B6721=2015,H6721/$O$13,B6721=2016,H6721/$O$14,B6721=2017,H6721/$O$15,B6721=2018,H6721/$O$16,B6721=2019,H6721/$O$17,B6721=2020,H6721/$O$18,B6721=2021,H6721/$O$19,B6721=2022,H6721/$O$20),"")</f>
        <v>1.8093492282123718E-4</v>
      </c>
      <c r="K6721" s="3" cm="1">
        <f t="array" ref="K6721">IFERROR(_xlfn.IFS(B6721=2015,J6721*$P$4,B6721=2016,J6721*$P$5,B6721=2017,J6721*$P$6,B6721=2018,J6721*$P$7,B6721=2019,J6721*$P$8,B6721=2020,J6721*$P$9,B6721=2021,J6721*$P$10,B6721=2022,J6721*$P$11),"")</f>
        <v>389640.28148745582</v>
      </c>
      <c r="L6721" s="3">
        <f t="shared" si="105"/>
        <v>801576.30148745584</v>
      </c>
    </row>
    <row r="6722" spans="1:12">
      <c r="A6722">
        <v>4833720</v>
      </c>
      <c r="B6722">
        <v>2023</v>
      </c>
      <c r="D6722" t="s">
        <v>2455</v>
      </c>
      <c r="E6722" t="s">
        <v>2456</v>
      </c>
      <c r="F6722" t="s">
        <v>4101</v>
      </c>
      <c r="G6722" t="s">
        <v>2457</v>
      </c>
      <c r="H6722" s="5">
        <v>467042.36</v>
      </c>
      <c r="I6722">
        <f>IFERROR(VLOOKUP(G6722,'NCES Match'!$A$2:$B$1307,2,FALSE),"")</f>
        <v>4833720</v>
      </c>
      <c r="J6722" t="str" cm="1">
        <f t="array" ref="J6722">IFERROR(_xlfn.IFS(B6722=2015,H6722/$O$13,B6722=2016,H6722/$O$14,B6722=2017,H6722/$O$15,B6722=2018,H6722/$O$16,B6722=2019,H6722/$O$17,B6722=2020,H6722/$O$18,B6722=2021,H6722/$O$19,B6722=2022,H6722/$O$20),"")</f>
        <v/>
      </c>
      <c r="K6722" s="3" t="str" cm="1">
        <f t="array" ref="K6722">IFERROR(_xlfn.IFS(B6722=2015,J6722*$P$4,B6722=2016,J6722*$P$5,B6722=2017,J6722*$P$6,B6722=2018,J6722*$P$7,B6722=2019,J6722*$P$8,B6722=2020,J6722*$P$9,B6722=2021,J6722*$P$10,B6722=2022,J6722*$P$11),"")</f>
        <v/>
      </c>
      <c r="L6722" s="3">
        <f t="shared" si="105"/>
        <v>467042.36</v>
      </c>
    </row>
    <row r="6723" spans="1:12">
      <c r="A6723">
        <v>4835760</v>
      </c>
      <c r="B6723">
        <v>2015</v>
      </c>
      <c r="C6723" t="s">
        <v>381</v>
      </c>
      <c r="D6723" t="s">
        <v>2620</v>
      </c>
      <c r="E6723" t="s">
        <v>2621</v>
      </c>
      <c r="G6723" t="s">
        <v>2622</v>
      </c>
      <c r="H6723" s="5">
        <v>66279.55</v>
      </c>
      <c r="I6723">
        <f>IFERROR(VLOOKUP(G6723,'NCES Match'!$A$2:$B$1307,2,FALSE),"")</f>
        <v>4835760</v>
      </c>
      <c r="J6723" cm="1">
        <f t="array" ref="J6723">IFERROR(_xlfn.IFS(B6723=2015,H6723/$O$13,B6723=2016,H6723/$O$14,B6723=2017,H6723/$O$15,B6723=2018,H6723/$O$16,B6723=2019,H6723/$O$17,B6723=2020,H6723/$O$18,B6723=2021,H6723/$O$19,B6723=2022,H6723/$O$20),"")</f>
        <v>5.1923648476620435E-5</v>
      </c>
      <c r="K6723" s="3" cm="1">
        <f t="array" ref="K6723">IFERROR(_xlfn.IFS(B6723=2015,J6723*$P$4,B6723=2016,J6723*$P$5,B6723=2017,J6723*$P$6,B6723=2018,J6723*$P$7,B6723=2019,J6723*$P$8,B6723=2020,J6723*$P$9,B6723=2021,J6723*$P$10,B6723=2022,J6723*$P$11),"")</f>
        <v>82635.603221279656</v>
      </c>
      <c r="L6723" s="3">
        <f t="shared" ref="L6723:L6786" si="106">SUM(H6723,K6723)</f>
        <v>148915.15322127967</v>
      </c>
    </row>
    <row r="6724" spans="1:12">
      <c r="A6724">
        <v>4835760</v>
      </c>
      <c r="B6724">
        <v>2016</v>
      </c>
      <c r="C6724" t="s">
        <v>4102</v>
      </c>
      <c r="D6724" t="s">
        <v>2620</v>
      </c>
      <c r="E6724" t="s">
        <v>2621</v>
      </c>
      <c r="F6724" t="s">
        <v>4101</v>
      </c>
      <c r="G6724" t="s">
        <v>2622</v>
      </c>
      <c r="H6724" s="5">
        <v>91048</v>
      </c>
      <c r="I6724">
        <f>IFERROR(VLOOKUP(G6724,'NCES Match'!$A$2:$B$1307,2,FALSE),"")</f>
        <v>4835760</v>
      </c>
      <c r="J6724" cm="1">
        <f t="array" ref="J6724">IFERROR(_xlfn.IFS(B6724=2015,H6724/$O$13,B6724=2016,H6724/$O$14,B6724=2017,H6724/$O$15,B6724=2018,H6724/$O$16,B6724=2019,H6724/$O$17,B6724=2020,H6724/$O$18,B6724=2021,H6724/$O$19,B6724=2022,H6724/$O$20),"")</f>
        <v>6.5178250316242796E-5</v>
      </c>
      <c r="K6724" s="3" cm="1">
        <f t="array" ref="K6724">IFERROR(_xlfn.IFS(B6724=2015,J6724*$P$4,B6724=2016,J6724*$P$5,B6724=2017,J6724*$P$6,B6724=2018,J6724*$P$7,B6724=2019,J6724*$P$8,B6724=2020,J6724*$P$9,B6724=2021,J6724*$P$10,B6724=2022,J6724*$P$11),"")</f>
        <v>109214.71291986232</v>
      </c>
      <c r="L6724" s="3">
        <f t="shared" si="106"/>
        <v>200262.7129198623</v>
      </c>
    </row>
    <row r="6725" spans="1:12">
      <c r="A6725">
        <v>4835760</v>
      </c>
      <c r="B6725">
        <v>2017</v>
      </c>
      <c r="D6725" t="s">
        <v>2620</v>
      </c>
      <c r="E6725" t="s">
        <v>2621</v>
      </c>
      <c r="F6725" t="s">
        <v>4101</v>
      </c>
      <c r="G6725" t="s">
        <v>2622</v>
      </c>
      <c r="H6725" s="5">
        <v>147952</v>
      </c>
      <c r="I6725">
        <f>IFERROR(VLOOKUP(G6725,'NCES Match'!$A$2:$B$1307,2,FALSE),"")</f>
        <v>4835760</v>
      </c>
      <c r="J6725" cm="1">
        <f t="array" ref="J6725">IFERROR(_xlfn.IFS(B6725=2015,H6725/$O$13,B6725=2016,H6725/$O$14,B6725=2017,H6725/$O$15,B6725=2018,H6725/$O$16,B6725=2019,H6725/$O$17,B6725=2020,H6725/$O$18,B6725=2021,H6725/$O$19,B6725=2022,H6725/$O$20),"")</f>
        <v>1.0200384439881083E-4</v>
      </c>
      <c r="K6725" s="3" cm="1">
        <f t="array" ref="K6725">IFERROR(_xlfn.IFS(B6725=2015,J6725*$P$4,B6725=2016,J6725*$P$5,B6725=2017,J6725*$P$6,B6725=2018,J6725*$P$7,B6725=2019,J6725*$P$8,B6725=2020,J6725*$P$9,B6725=2021,J6725*$P$10,B6725=2022,J6725*$P$11),"")</f>
        <v>173227.80658590741</v>
      </c>
      <c r="L6725" s="3">
        <f t="shared" si="106"/>
        <v>321179.80658590741</v>
      </c>
    </row>
    <row r="6726" spans="1:12">
      <c r="A6726">
        <v>4835760</v>
      </c>
      <c r="B6726">
        <v>2018</v>
      </c>
      <c r="D6726" t="s">
        <v>2620</v>
      </c>
      <c r="E6726" t="s">
        <v>2621</v>
      </c>
      <c r="F6726" t="s">
        <v>4101</v>
      </c>
      <c r="G6726" t="s">
        <v>2622</v>
      </c>
      <c r="H6726" s="5">
        <v>114642</v>
      </c>
      <c r="I6726">
        <f>IFERROR(VLOOKUP(G6726,'NCES Match'!$A$2:$B$1307,2,FALSE),"")</f>
        <v>4835760</v>
      </c>
      <c r="J6726" cm="1">
        <f t="array" ref="J6726">IFERROR(_xlfn.IFS(B6726=2015,H6726/$O$13,B6726=2016,H6726/$O$14,B6726=2017,H6726/$O$15,B6726=2018,H6726/$O$16,B6726=2019,H6726/$O$17,B6726=2020,H6726/$O$18,B6726=2021,H6726/$O$19,B6726=2022,H6726/$O$20),"")</f>
        <v>7.4810649955692914E-5</v>
      </c>
      <c r="K6726" s="3" cm="1">
        <f t="array" ref="K6726">IFERROR(_xlfn.IFS(B6726=2015,J6726*$P$4,B6726=2016,J6726*$P$5,B6726=2017,J6726*$P$6,B6726=2018,J6726*$P$7,B6726=2019,J6726*$P$8,B6726=2020,J6726*$P$9,B6726=2021,J6726*$P$10,B6726=2022,J6726*$P$11),"")</f>
        <v>128438.91107053445</v>
      </c>
      <c r="L6726" s="3">
        <f t="shared" si="106"/>
        <v>243080.91107053444</v>
      </c>
    </row>
    <row r="6727" spans="1:12">
      <c r="A6727">
        <v>4835760</v>
      </c>
      <c r="B6727">
        <v>2019</v>
      </c>
      <c r="D6727" t="s">
        <v>2620</v>
      </c>
      <c r="E6727" t="s">
        <v>2621</v>
      </c>
      <c r="F6727" t="s">
        <v>4101</v>
      </c>
      <c r="G6727" t="s">
        <v>2622</v>
      </c>
      <c r="H6727" s="5">
        <v>140598</v>
      </c>
      <c r="I6727">
        <f>IFERROR(VLOOKUP(G6727,'NCES Match'!$A$2:$B$1307,2,FALSE),"")</f>
        <v>4835760</v>
      </c>
      <c r="J6727" cm="1">
        <f t="array" ref="J6727">IFERROR(_xlfn.IFS(B6727=2015,H6727/$O$13,B6727=2016,H6727/$O$14,B6727=2017,H6727/$O$15,B6727=2018,H6727/$O$16,B6727=2019,H6727/$O$17,B6727=2020,H6727/$O$18,B6727=2021,H6727/$O$19,B6727=2022,H6727/$O$20),"")</f>
        <v>8.9023845386312147E-5</v>
      </c>
      <c r="K6727" s="3" cm="1">
        <f t="array" ref="K6727">IFERROR(_xlfn.IFS(B6727=2015,J6727*$P$4,B6727=2016,J6727*$P$5,B6727=2017,J6727*$P$6,B6727=2018,J6727*$P$7,B6727=2019,J6727*$P$8,B6727=2020,J6727*$P$9,B6727=2021,J6727*$P$10,B6727=2022,J6727*$P$11),"")</f>
        <v>154716.85275711271</v>
      </c>
      <c r="L6727" s="3">
        <f t="shared" si="106"/>
        <v>295314.85275711271</v>
      </c>
    </row>
    <row r="6728" spans="1:12">
      <c r="A6728">
        <v>4835760</v>
      </c>
      <c r="B6728">
        <v>2020</v>
      </c>
      <c r="D6728" t="s">
        <v>2620</v>
      </c>
      <c r="E6728" t="s">
        <v>2621</v>
      </c>
      <c r="F6728" t="s">
        <v>4230</v>
      </c>
      <c r="G6728" t="s">
        <v>2622</v>
      </c>
      <c r="H6728" s="5">
        <v>215038</v>
      </c>
      <c r="I6728">
        <f>IFERROR(VLOOKUP(G6728,'NCES Match'!$A$2:$B$1307,2,FALSE),"")</f>
        <v>4835760</v>
      </c>
      <c r="J6728" cm="1">
        <f t="array" ref="J6728">IFERROR(_xlfn.IFS(B6728=2015,H6728/$O$13,B6728=2016,H6728/$O$14,B6728=2017,H6728/$O$15,B6728=2018,H6728/$O$16,B6728=2019,H6728/$O$17,B6728=2020,H6728/$O$18,B6728=2021,H6728/$O$19,B6728=2022,H6728/$O$20),"")</f>
        <v>1.1653071846995018E-4</v>
      </c>
      <c r="K6728" s="3" cm="1">
        <f t="array" ref="K6728">IFERROR(_xlfn.IFS(B6728=2015,J6728*$P$4,B6728=2016,J6728*$P$5,B6728=2017,J6728*$P$6,B6728=2018,J6728*$P$7,B6728=2019,J6728*$P$8,B6728=2020,J6728*$P$9,B6728=2021,J6728*$P$10,B6728=2022,J6728*$P$11),"")</f>
        <v>245647.08256862749</v>
      </c>
      <c r="L6728" s="3">
        <f t="shared" si="106"/>
        <v>460685.08256862749</v>
      </c>
    </row>
    <row r="6729" spans="1:12">
      <c r="A6729">
        <v>4835760</v>
      </c>
      <c r="B6729">
        <v>2021</v>
      </c>
      <c r="D6729" t="s">
        <v>2620</v>
      </c>
      <c r="E6729" t="s">
        <v>2621</v>
      </c>
      <c r="F6729" t="s">
        <v>4230</v>
      </c>
      <c r="G6729" t="s">
        <v>2622</v>
      </c>
      <c r="H6729" s="5">
        <v>237823.85</v>
      </c>
      <c r="I6729">
        <f>IFERROR(VLOOKUP(G6729,'NCES Match'!$A$2:$B$1307,2,FALSE),"")</f>
        <v>4835760</v>
      </c>
      <c r="J6729" cm="1">
        <f t="array" ref="J6729">IFERROR(_xlfn.IFS(B6729=2015,H6729/$O$13,B6729=2016,H6729/$O$14,B6729=2017,H6729/$O$15,B6729=2018,H6729/$O$16,B6729=2019,H6729/$O$17,B6729=2020,H6729/$O$18,B6729=2021,H6729/$O$19,B6729=2022,H6729/$O$20),"")</f>
        <v>1.2168091181758452E-4</v>
      </c>
      <c r="K6729" s="3" cm="1">
        <f t="array" ref="K6729">IFERROR(_xlfn.IFS(B6729=2015,J6729*$P$4,B6729=2016,J6729*$P$5,B6729=2017,J6729*$P$6,B6729=2018,J6729*$P$7,B6729=2019,J6729*$P$8,B6729=2020,J6729*$P$9,B6729=2021,J6729*$P$10,B6729=2022,J6729*$P$11),"")</f>
        <v>260464.47648637317</v>
      </c>
      <c r="L6729" s="3">
        <f t="shared" si="106"/>
        <v>498288.3264863732</v>
      </c>
    </row>
    <row r="6730" spans="1:12">
      <c r="A6730">
        <v>4835760</v>
      </c>
      <c r="B6730">
        <v>2022</v>
      </c>
      <c r="D6730" t="s">
        <v>2620</v>
      </c>
      <c r="E6730" t="s">
        <v>2621</v>
      </c>
      <c r="F6730" t="s">
        <v>4101</v>
      </c>
      <c r="G6730" t="s">
        <v>2622</v>
      </c>
      <c r="H6730" s="5">
        <v>281479.57</v>
      </c>
      <c r="I6730">
        <f>IFERROR(VLOOKUP(G6730,'NCES Match'!$A$2:$B$1307,2,FALSE),"")</f>
        <v>4835760</v>
      </c>
      <c r="J6730" cm="1">
        <f t="array" ref="J6730">IFERROR(_xlfn.IFS(B6730=2015,H6730/$O$13,B6730=2016,H6730/$O$14,B6730=2017,H6730/$O$15,B6730=2018,H6730/$O$16,B6730=2019,H6730/$O$17,B6730=2020,H6730/$O$18,B6730=2021,H6730/$O$19,B6730=2022,H6730/$O$20),"")</f>
        <v>1.2363445244168022E-4</v>
      </c>
      <c r="K6730" s="3" cm="1">
        <f t="array" ref="K6730">IFERROR(_xlfn.IFS(B6730=2015,J6730*$P$4,B6730=2016,J6730*$P$5,B6730=2017,J6730*$P$6,B6730=2018,J6730*$P$7,B6730=2019,J6730*$P$8,B6730=2020,J6730*$P$9,B6730=2021,J6730*$P$10,B6730=2022,J6730*$P$11),"")</f>
        <v>266244.69228927355</v>
      </c>
      <c r="L6730" s="3">
        <f t="shared" si="106"/>
        <v>547724.26228927355</v>
      </c>
    </row>
    <row r="6731" spans="1:12">
      <c r="A6731">
        <v>4835760</v>
      </c>
      <c r="B6731">
        <v>2023</v>
      </c>
      <c r="D6731" t="s">
        <v>2620</v>
      </c>
      <c r="E6731" t="s">
        <v>2621</v>
      </c>
      <c r="F6731" t="s">
        <v>4101</v>
      </c>
      <c r="G6731" t="s">
        <v>2622</v>
      </c>
      <c r="H6731" s="5">
        <v>294951.51</v>
      </c>
      <c r="I6731">
        <f>IFERROR(VLOOKUP(G6731,'NCES Match'!$A$2:$B$1307,2,FALSE),"")</f>
        <v>4835760</v>
      </c>
      <c r="J6731" t="str" cm="1">
        <f t="array" ref="J6731">IFERROR(_xlfn.IFS(B6731=2015,H6731/$O$13,B6731=2016,H6731/$O$14,B6731=2017,H6731/$O$15,B6731=2018,H6731/$O$16,B6731=2019,H6731/$O$17,B6731=2020,H6731/$O$18,B6731=2021,H6731/$O$19,B6731=2022,H6731/$O$20),"")</f>
        <v/>
      </c>
      <c r="K6731" s="3" t="str" cm="1">
        <f t="array" ref="K6731">IFERROR(_xlfn.IFS(B6731=2015,J6731*$P$4,B6731=2016,J6731*$P$5,B6731=2017,J6731*$P$6,B6731=2018,J6731*$P$7,B6731=2019,J6731*$P$8,B6731=2020,J6731*$P$9,B6731=2021,J6731*$P$10,B6731=2022,J6731*$P$11),"")</f>
        <v/>
      </c>
      <c r="L6731" s="3">
        <f t="shared" si="106"/>
        <v>294951.51</v>
      </c>
    </row>
    <row r="6732" spans="1:12">
      <c r="A6732">
        <v>4826070</v>
      </c>
      <c r="B6732">
        <v>2015</v>
      </c>
      <c r="C6732" t="s">
        <v>381</v>
      </c>
      <c r="D6732" t="s">
        <v>1893</v>
      </c>
      <c r="E6732" t="s">
        <v>1894</v>
      </c>
      <c r="G6732" t="s">
        <v>1895</v>
      </c>
      <c r="H6732" s="5">
        <v>7003.26</v>
      </c>
      <c r="I6732">
        <f>IFERROR(VLOOKUP(G6732,'NCES Match'!$A$2:$B$1307,2,FALSE),"")</f>
        <v>4826070</v>
      </c>
      <c r="J6732" cm="1">
        <f t="array" ref="J6732">IFERROR(_xlfn.IFS(B6732=2015,H6732/$O$13,B6732=2016,H6732/$O$14,B6732=2017,H6732/$O$15,B6732=2018,H6732/$O$16,B6732=2019,H6732/$O$17,B6732=2020,H6732/$O$18,B6732=2021,H6732/$O$19,B6732=2022,H6732/$O$20),"")</f>
        <v>5.4863801946509419E-6</v>
      </c>
      <c r="K6732" s="3" cm="1">
        <f t="array" ref="K6732">IFERROR(_xlfn.IFS(B6732=2015,J6732*$P$4,B6732=2016,J6732*$P$5,B6732=2017,J6732*$P$6,B6732=2018,J6732*$P$7,B6732=2019,J6732*$P$8,B6732=2020,J6732*$P$9,B6732=2021,J6732*$P$10,B6732=2022,J6732*$P$11),"")</f>
        <v>8731.4807450481931</v>
      </c>
      <c r="L6732" s="3">
        <f t="shared" si="106"/>
        <v>15734.740745048193</v>
      </c>
    </row>
    <row r="6733" spans="1:12">
      <c r="A6733">
        <v>4826070</v>
      </c>
      <c r="B6733">
        <v>2016</v>
      </c>
      <c r="C6733" t="s">
        <v>4102</v>
      </c>
      <c r="D6733" t="s">
        <v>1893</v>
      </c>
      <c r="E6733" t="s">
        <v>1894</v>
      </c>
      <c r="F6733" t="s">
        <v>4101</v>
      </c>
      <c r="G6733" t="s">
        <v>1895</v>
      </c>
      <c r="H6733" s="5">
        <v>6925</v>
      </c>
      <c r="I6733">
        <f>IFERROR(VLOOKUP(G6733,'NCES Match'!$A$2:$B$1307,2,FALSE),"")</f>
        <v>4826070</v>
      </c>
      <c r="J6733" cm="1">
        <f t="array" ref="J6733">IFERROR(_xlfn.IFS(B6733=2015,H6733/$O$13,B6733=2016,H6733/$O$14,B6733=2017,H6733/$O$15,B6733=2018,H6733/$O$16,B6733=2019,H6733/$O$17,B6733=2020,H6733/$O$18,B6733=2021,H6733/$O$19,B6733=2022,H6733/$O$20),"")</f>
        <v>4.9573783437305745E-6</v>
      </c>
      <c r="K6733" s="3" cm="1">
        <f t="array" ref="K6733">IFERROR(_xlfn.IFS(B6733=2015,J6733*$P$4,B6733=2016,J6733*$P$5,B6733=2017,J6733*$P$6,B6733=2018,J6733*$P$7,B6733=2019,J6733*$P$8,B6733=2020,J6733*$P$9,B6733=2021,J6733*$P$10,B6733=2022,J6733*$P$11),"")</f>
        <v>8306.7380609134361</v>
      </c>
      <c r="L6733" s="3">
        <f t="shared" si="106"/>
        <v>15231.738060913436</v>
      </c>
    </row>
    <row r="6734" spans="1:12">
      <c r="A6734">
        <v>4826070</v>
      </c>
      <c r="B6734">
        <v>2017</v>
      </c>
      <c r="D6734" t="s">
        <v>1893</v>
      </c>
      <c r="E6734" t="s">
        <v>1894</v>
      </c>
      <c r="F6734" t="s">
        <v>4101</v>
      </c>
      <c r="G6734" t="s">
        <v>1895</v>
      </c>
      <c r="H6734" s="5">
        <v>8122</v>
      </c>
      <c r="I6734">
        <f>IFERROR(VLOOKUP(G6734,'NCES Match'!$A$2:$B$1307,2,FALSE),"")</f>
        <v>4826070</v>
      </c>
      <c r="J6734" cm="1">
        <f t="array" ref="J6734">IFERROR(_xlfn.IFS(B6734=2015,H6734/$O$13,B6734=2016,H6734/$O$14,B6734=2017,H6734/$O$15,B6734=2018,H6734/$O$16,B6734=2019,H6734/$O$17,B6734=2020,H6734/$O$18,B6734=2021,H6734/$O$19,B6734=2022,H6734/$O$20),"")</f>
        <v>5.5996216624793281E-6</v>
      </c>
      <c r="K6734" s="3" cm="1">
        <f t="array" ref="K6734">IFERROR(_xlfn.IFS(B6734=2015,J6734*$P$4,B6734=2016,J6734*$P$5,B6734=2017,J6734*$P$6,B6734=2018,J6734*$P$7,B6734=2019,J6734*$P$8,B6734=2020,J6734*$P$9,B6734=2021,J6734*$P$10,B6734=2022,J6734*$P$11),"")</f>
        <v>9509.5452923295379</v>
      </c>
      <c r="L6734" s="3">
        <f t="shared" si="106"/>
        <v>17631.545292329538</v>
      </c>
    </row>
    <row r="6735" spans="1:12">
      <c r="A6735">
        <v>4826070</v>
      </c>
      <c r="B6735">
        <v>2018</v>
      </c>
      <c r="D6735" t="s">
        <v>1893</v>
      </c>
      <c r="E6735" t="s">
        <v>1894</v>
      </c>
      <c r="F6735" t="s">
        <v>4101</v>
      </c>
      <c r="G6735" t="s">
        <v>1895</v>
      </c>
      <c r="H6735" s="5">
        <v>8568</v>
      </c>
      <c r="I6735">
        <f>IFERROR(VLOOKUP(G6735,'NCES Match'!$A$2:$B$1307,2,FALSE),"")</f>
        <v>4826070</v>
      </c>
      <c r="J6735" cm="1">
        <f t="array" ref="J6735">IFERROR(_xlfn.IFS(B6735=2015,H6735/$O$13,B6735=2016,H6735/$O$14,B6735=2017,H6735/$O$15,B6735=2018,H6735/$O$16,B6735=2019,H6735/$O$17,B6735=2020,H6735/$O$18,B6735=2021,H6735/$O$19,B6735=2022,H6735/$O$20),"")</f>
        <v>5.5911240978033957E-6</v>
      </c>
      <c r="K6735" s="3" cm="1">
        <f t="array" ref="K6735">IFERROR(_xlfn.IFS(B6735=2015,J6735*$P$4,B6735=2016,J6735*$P$5,B6735=2017,J6735*$P$6,B6735=2018,J6735*$P$7,B6735=2019,J6735*$P$8,B6735=2020,J6735*$P$9,B6735=2021,J6735*$P$10,B6735=2022,J6735*$P$11),"")</f>
        <v>9599.1398444927618</v>
      </c>
      <c r="L6735" s="3">
        <f t="shared" si="106"/>
        <v>18167.139844492762</v>
      </c>
    </row>
    <row r="6736" spans="1:12">
      <c r="A6736">
        <v>4826070</v>
      </c>
      <c r="B6736">
        <v>2019</v>
      </c>
      <c r="D6736" t="s">
        <v>1893</v>
      </c>
      <c r="E6736" t="s">
        <v>1894</v>
      </c>
      <c r="F6736" t="s">
        <v>4101</v>
      </c>
      <c r="G6736" t="s">
        <v>1895</v>
      </c>
      <c r="H6736" s="5">
        <v>11704</v>
      </c>
      <c r="I6736">
        <f>IFERROR(VLOOKUP(G6736,'NCES Match'!$A$2:$B$1307,2,FALSE),"")</f>
        <v>4826070</v>
      </c>
      <c r="J6736" cm="1">
        <f t="array" ref="J6736">IFERROR(_xlfn.IFS(B6736=2015,H6736/$O$13,B6736=2016,H6736/$O$14,B6736=2017,H6736/$O$15,B6736=2018,H6736/$O$16,B6736=2019,H6736/$O$17,B6736=2020,H6736/$O$18,B6736=2021,H6736/$O$19,B6736=2022,H6736/$O$20),"")</f>
        <v>7.4107390318596096E-6</v>
      </c>
      <c r="K6736" s="3" cm="1">
        <f t="array" ref="K6736">IFERROR(_xlfn.IFS(B6736=2015,J6736*$P$4,B6736=2016,J6736*$P$5,B6736=2017,J6736*$P$6,B6736=2018,J6736*$P$7,B6736=2019,J6736*$P$8,B6736=2020,J6736*$P$9,B6736=2021,J6736*$P$10,B6736=2022,J6736*$P$11),"")</f>
        <v>12879.315812950734</v>
      </c>
      <c r="L6736" s="3">
        <f t="shared" si="106"/>
        <v>24583.315812950736</v>
      </c>
    </row>
    <row r="6737" spans="1:12">
      <c r="A6737">
        <v>4826070</v>
      </c>
      <c r="B6737">
        <v>2020</v>
      </c>
      <c r="D6737" t="s">
        <v>1893</v>
      </c>
      <c r="E6737" t="s">
        <v>1894</v>
      </c>
      <c r="F6737" t="s">
        <v>4230</v>
      </c>
      <c r="G6737" t="s">
        <v>1895</v>
      </c>
      <c r="H6737" s="5">
        <v>28572</v>
      </c>
      <c r="I6737">
        <f>IFERROR(VLOOKUP(G6737,'NCES Match'!$A$2:$B$1307,2,FALSE),"")</f>
        <v>4826070</v>
      </c>
      <c r="J6737" cm="1">
        <f t="array" ref="J6737">IFERROR(_xlfn.IFS(B6737=2015,H6737/$O$13,B6737=2016,H6737/$O$14,B6737=2017,H6737/$O$15,B6737=2018,H6737/$O$16,B6737=2019,H6737/$O$17,B6737=2020,H6737/$O$18,B6737=2021,H6737/$O$19,B6737=2022,H6737/$O$20),"")</f>
        <v>1.5483382881739118E-5</v>
      </c>
      <c r="K6737" s="3" cm="1">
        <f t="array" ref="K6737">IFERROR(_xlfn.IFS(B6737=2015,J6737*$P$4,B6737=2016,J6737*$P$5,B6737=2017,J6737*$P$6,B6737=2018,J6737*$P$7,B6737=2019,J6737*$P$8,B6737=2020,J6737*$P$9,B6737=2021,J6737*$P$10,B6737=2022,J6737*$P$11),"")</f>
        <v>32639.014700428874</v>
      </c>
      <c r="L6737" s="3">
        <f t="shared" si="106"/>
        <v>61211.014700428874</v>
      </c>
    </row>
    <row r="6738" spans="1:12">
      <c r="A6738">
        <v>4826070</v>
      </c>
      <c r="B6738">
        <v>2021</v>
      </c>
      <c r="D6738" t="s">
        <v>1893</v>
      </c>
      <c r="E6738" t="s">
        <v>1894</v>
      </c>
      <c r="F6738" t="s">
        <v>4230</v>
      </c>
      <c r="G6738" t="s">
        <v>1895</v>
      </c>
      <c r="H6738" s="5">
        <v>27460.04</v>
      </c>
      <c r="I6738">
        <f>IFERROR(VLOOKUP(G6738,'NCES Match'!$A$2:$B$1307,2,FALSE),"")</f>
        <v>4826070</v>
      </c>
      <c r="J6738" cm="1">
        <f t="array" ref="J6738">IFERROR(_xlfn.IFS(B6738=2015,H6738/$O$13,B6738=2016,H6738/$O$14,B6738=2017,H6738/$O$15,B6738=2018,H6738/$O$16,B6738=2019,H6738/$O$17,B6738=2020,H6738/$O$18,B6738=2021,H6738/$O$19,B6738=2022,H6738/$O$20),"")</f>
        <v>1.4049737676634802E-5</v>
      </c>
      <c r="K6738" s="3" cm="1">
        <f t="array" ref="K6738">IFERROR(_xlfn.IFS(B6738=2015,J6738*$P$4,B6738=2016,J6738*$P$5,B6738=2017,J6738*$P$6,B6738=2018,J6738*$P$7,B6738=2019,J6738*$P$8,B6738=2020,J6738*$P$9,B6738=2021,J6738*$P$10,B6738=2022,J6738*$P$11),"")</f>
        <v>30074.212249506796</v>
      </c>
      <c r="L6738" s="3">
        <f t="shared" si="106"/>
        <v>57534.252249506797</v>
      </c>
    </row>
    <row r="6739" spans="1:12">
      <c r="A6739">
        <v>4826070</v>
      </c>
      <c r="B6739">
        <v>2022</v>
      </c>
      <c r="D6739" t="s">
        <v>1893</v>
      </c>
      <c r="E6739" t="s">
        <v>1894</v>
      </c>
      <c r="F6739" t="s">
        <v>4101</v>
      </c>
      <c r="G6739" t="s">
        <v>1895</v>
      </c>
      <c r="H6739" s="5">
        <v>38033.230000000003</v>
      </c>
      <c r="I6739">
        <f>IFERROR(VLOOKUP(G6739,'NCES Match'!$A$2:$B$1307,2,FALSE),"")</f>
        <v>4826070</v>
      </c>
      <c r="J6739" cm="1">
        <f t="array" ref="J6739">IFERROR(_xlfn.IFS(B6739=2015,H6739/$O$13,B6739=2016,H6739/$O$14,B6739=2017,H6739/$O$15,B6739=2018,H6739/$O$16,B6739=2019,H6739/$O$17,B6739=2020,H6739/$O$18,B6739=2021,H6739/$O$19,B6739=2022,H6739/$O$20),"")</f>
        <v>1.6705360057351535E-5</v>
      </c>
      <c r="K6739" s="3" cm="1">
        <f t="array" ref="K6739">IFERROR(_xlfn.IFS(B6739=2015,J6739*$P$4,B6739=2016,J6739*$P$5,B6739=2017,J6739*$P$6,B6739=2018,J6739*$P$7,B6739=2019,J6739*$P$8,B6739=2020,J6739*$P$9,B6739=2021,J6739*$P$10,B6739=2022,J6739*$P$11),"")</f>
        <v>35974.708992617714</v>
      </c>
      <c r="L6739" s="3">
        <f t="shared" si="106"/>
        <v>74007.93899261771</v>
      </c>
    </row>
    <row r="6740" spans="1:12">
      <c r="A6740">
        <v>4826070</v>
      </c>
      <c r="B6740">
        <v>2023</v>
      </c>
      <c r="D6740" t="s">
        <v>1893</v>
      </c>
      <c r="E6740" t="s">
        <v>1894</v>
      </c>
      <c r="F6740" t="s">
        <v>4101</v>
      </c>
      <c r="G6740" t="s">
        <v>1895</v>
      </c>
      <c r="H6740" s="5">
        <v>40356.39</v>
      </c>
      <c r="I6740">
        <f>IFERROR(VLOOKUP(G6740,'NCES Match'!$A$2:$B$1307,2,FALSE),"")</f>
        <v>4826070</v>
      </c>
      <c r="J6740" t="str" cm="1">
        <f t="array" ref="J6740">IFERROR(_xlfn.IFS(B6740=2015,H6740/$O$13,B6740=2016,H6740/$O$14,B6740=2017,H6740/$O$15,B6740=2018,H6740/$O$16,B6740=2019,H6740/$O$17,B6740=2020,H6740/$O$18,B6740=2021,H6740/$O$19,B6740=2022,H6740/$O$20),"")</f>
        <v/>
      </c>
      <c r="K6740" s="3" t="str" cm="1">
        <f t="array" ref="K6740">IFERROR(_xlfn.IFS(B6740=2015,J6740*$P$4,B6740=2016,J6740*$P$5,B6740=2017,J6740*$P$6,B6740=2018,J6740*$P$7,B6740=2019,J6740*$P$8,B6740=2020,J6740*$P$9,B6740=2021,J6740*$P$10,B6740=2022,J6740*$P$11),"")</f>
        <v/>
      </c>
      <c r="L6740" s="3">
        <f t="shared" si="106"/>
        <v>40356.39</v>
      </c>
    </row>
    <row r="6741" spans="1:12">
      <c r="A6741">
        <v>4801455</v>
      </c>
      <c r="B6741">
        <v>2017</v>
      </c>
      <c r="D6741" t="s">
        <v>4119</v>
      </c>
      <c r="E6741" t="s">
        <v>4120</v>
      </c>
      <c r="F6741" t="s">
        <v>4101</v>
      </c>
      <c r="G6741" t="s">
        <v>4121</v>
      </c>
      <c r="H6741" s="5">
        <v>16529</v>
      </c>
      <c r="I6741">
        <f>IFERROR(VLOOKUP(G6741,'NCES Match'!$A$2:$B$1307,2,FALSE),"")</f>
        <v>4801455</v>
      </c>
      <c r="J6741" cm="1">
        <f t="array" ref="J6741">IFERROR(_xlfn.IFS(B6741=2015,H6741/$O$13,B6741=2016,H6741/$O$14,B6741=2017,H6741/$O$15,B6741=2018,H6741/$O$16,B6741=2019,H6741/$O$17,B6741=2020,H6741/$O$18,B6741=2021,H6741/$O$19,B6741=2022,H6741/$O$20),"")</f>
        <v>1.1395733373445065E-5</v>
      </c>
      <c r="K6741" s="3" cm="1">
        <f t="array" ref="K6741">IFERROR(_xlfn.IFS(B6741=2015,J6741*$P$4,B6741=2016,J6741*$P$5,B6741=2017,J6741*$P$6,B6741=2018,J6741*$P$7,B6741=2019,J6741*$P$8,B6741=2020,J6741*$P$9,B6741=2021,J6741*$P$10,B6741=2022,J6741*$P$11),"")</f>
        <v>19352.779381545795</v>
      </c>
      <c r="L6741" s="3">
        <f t="shared" si="106"/>
        <v>35881.779381545799</v>
      </c>
    </row>
    <row r="6742" spans="1:12">
      <c r="A6742">
        <v>4801455</v>
      </c>
      <c r="B6742">
        <v>2018</v>
      </c>
      <c r="D6742" t="s">
        <v>4119</v>
      </c>
      <c r="E6742" t="s">
        <v>4120</v>
      </c>
      <c r="F6742" t="s">
        <v>4101</v>
      </c>
      <c r="G6742" t="s">
        <v>4121</v>
      </c>
      <c r="H6742" s="5">
        <v>9035</v>
      </c>
      <c r="I6742">
        <f>IFERROR(VLOOKUP(G6742,'NCES Match'!$A$2:$B$1307,2,FALSE),"")</f>
        <v>4801455</v>
      </c>
      <c r="J6742" cm="1">
        <f t="array" ref="J6742">IFERROR(_xlfn.IFS(B6742=2015,H6742/$O$13,B6742=2016,H6742/$O$14,B6742=2017,H6742/$O$15,B6742=2018,H6742/$O$16,B6742=2019,H6742/$O$17,B6742=2020,H6742/$O$18,B6742=2021,H6742/$O$19,B6742=2022,H6742/$O$20),"")</f>
        <v>5.8958690737224188E-6</v>
      </c>
      <c r="K6742" s="3" cm="1">
        <f t="array" ref="K6742">IFERROR(_xlfn.IFS(B6742=2015,J6742*$P$4,B6742=2016,J6742*$P$5,B6742=2017,J6742*$P$6,B6742=2018,J6742*$P$7,B6742=2019,J6742*$P$8,B6742=2020,J6742*$P$9,B6742=2021,J6742*$P$10,B6742=2022,J6742*$P$11),"")</f>
        <v>10122.342261320275</v>
      </c>
      <c r="L6742" s="3">
        <f t="shared" si="106"/>
        <v>19157.342261320275</v>
      </c>
    </row>
    <row r="6743" spans="1:12">
      <c r="A6743">
        <v>4801455</v>
      </c>
      <c r="B6743">
        <v>2019</v>
      </c>
      <c r="D6743" t="s">
        <v>4119</v>
      </c>
      <c r="E6743" t="s">
        <v>4120</v>
      </c>
      <c r="F6743" t="s">
        <v>4101</v>
      </c>
      <c r="G6743" t="s">
        <v>4121</v>
      </c>
      <c r="H6743" s="5">
        <v>16729</v>
      </c>
      <c r="I6743">
        <f>IFERROR(VLOOKUP(G6743,'NCES Match'!$A$2:$B$1307,2,FALSE),"")</f>
        <v>4801455</v>
      </c>
      <c r="J6743" cm="1">
        <f t="array" ref="J6743">IFERROR(_xlfn.IFS(B6743=2015,H6743/$O$13,B6743=2016,H6743/$O$14,B6743=2017,H6743/$O$15,B6743=2018,H6743/$O$16,B6743=2019,H6743/$O$17,B6743=2020,H6743/$O$18,B6743=2021,H6743/$O$19,B6743=2022,H6743/$O$20),"")</f>
        <v>1.0592468665753537E-5</v>
      </c>
      <c r="K6743" s="3" cm="1">
        <f t="array" ref="K6743">IFERROR(_xlfn.IFS(B6743=2015,J6743*$P$4,B6743=2016,J6743*$P$5,B6743=2017,J6743*$P$6,B6743=2018,J6743*$P$7,B6743=2019,J6743*$P$8,B6743=2020,J6743*$P$9,B6743=2021,J6743*$P$10,B6743=2022,J6743*$P$11),"")</f>
        <v>18408.926370031855</v>
      </c>
      <c r="L6743" s="3">
        <f t="shared" si="106"/>
        <v>35137.926370031855</v>
      </c>
    </row>
    <row r="6744" spans="1:12">
      <c r="A6744">
        <v>4800011</v>
      </c>
      <c r="B6744">
        <v>2015</v>
      </c>
      <c r="C6744" t="s">
        <v>381</v>
      </c>
      <c r="D6744" t="s">
        <v>430</v>
      </c>
      <c r="E6744" t="s">
        <v>431</v>
      </c>
      <c r="G6744" t="s">
        <v>432</v>
      </c>
      <c r="H6744" s="5">
        <v>537577.12</v>
      </c>
      <c r="I6744">
        <f>IFERROR(VLOOKUP(G6744,'NCES Match'!$A$2:$B$1307,2,FALSE),"")</f>
        <v>4800011</v>
      </c>
      <c r="J6744" cm="1">
        <f t="array" ref="J6744">IFERROR(_xlfn.IFS(B6744=2015,H6744/$O$13,B6744=2016,H6744/$O$14,B6744=2017,H6744/$O$15,B6744=2018,H6744/$O$16,B6744=2019,H6744/$O$17,B6744=2020,H6744/$O$18,B6744=2021,H6744/$O$19,B6744=2022,H6744/$O$20),"")</f>
        <v>4.2113993543942287E-4</v>
      </c>
      <c r="K6744" s="3" cm="1">
        <f t="array" ref="K6744">IFERROR(_xlfn.IFS(B6744=2015,J6744*$P$4,B6744=2016,J6744*$P$5,B6744=2017,J6744*$P$6,B6744=2018,J6744*$P$7,B6744=2019,J6744*$P$8,B6744=2020,J6744*$P$9,B6744=2021,J6744*$P$10,B6744=2022,J6744*$P$11),"")</f>
        <v>670237.04278556863</v>
      </c>
      <c r="L6744" s="3">
        <f t="shared" si="106"/>
        <v>1207814.1627855687</v>
      </c>
    </row>
    <row r="6745" spans="1:12">
      <c r="A6745">
        <v>4800011</v>
      </c>
      <c r="B6745">
        <v>2016</v>
      </c>
      <c r="C6745" t="s">
        <v>4102</v>
      </c>
      <c r="D6745" t="s">
        <v>430</v>
      </c>
      <c r="E6745" t="s">
        <v>431</v>
      </c>
      <c r="F6745" t="s">
        <v>4101</v>
      </c>
      <c r="G6745" t="s">
        <v>432</v>
      </c>
      <c r="H6745" s="5">
        <v>552634</v>
      </c>
      <c r="I6745">
        <f>IFERROR(VLOOKUP(G6745,'NCES Match'!$A$2:$B$1307,2,FALSE),"")</f>
        <v>4800011</v>
      </c>
      <c r="J6745" cm="1">
        <f t="array" ref="J6745">IFERROR(_xlfn.IFS(B6745=2015,H6745/$O$13,B6745=2016,H6745/$O$14,B6745=2017,H6745/$O$15,B6745=2018,H6745/$O$16,B6745=2019,H6745/$O$17,B6745=2020,H6745/$O$18,B6745=2021,H6745/$O$19,B6745=2022,H6745/$O$20),"")</f>
        <v>3.9561239330096785E-4</v>
      </c>
      <c r="K6745" s="3" cm="1">
        <f t="array" ref="K6745">IFERROR(_xlfn.IFS(B6745=2015,J6745*$P$4,B6745=2016,J6745*$P$5,B6745=2017,J6745*$P$6,B6745=2018,J6745*$P$7,B6745=2019,J6745*$P$8,B6745=2020,J6745*$P$9,B6745=2021,J6745*$P$10,B6745=2022,J6745*$P$11),"")</f>
        <v>662900.48831116757</v>
      </c>
      <c r="L6745" s="3">
        <f t="shared" si="106"/>
        <v>1215534.4883111676</v>
      </c>
    </row>
    <row r="6746" spans="1:12">
      <c r="A6746">
        <v>4800011</v>
      </c>
      <c r="B6746">
        <v>2017</v>
      </c>
      <c r="D6746" t="s">
        <v>430</v>
      </c>
      <c r="E6746" t="s">
        <v>431</v>
      </c>
      <c r="F6746" t="s">
        <v>4101</v>
      </c>
      <c r="G6746" t="s">
        <v>432</v>
      </c>
      <c r="H6746" s="5">
        <v>566719</v>
      </c>
      <c r="I6746">
        <f>IFERROR(VLOOKUP(G6746,'NCES Match'!$A$2:$B$1307,2,FALSE),"")</f>
        <v>4800011</v>
      </c>
      <c r="J6746" cm="1">
        <f t="array" ref="J6746">IFERROR(_xlfn.IFS(B6746=2015,H6746/$O$13,B6746=2016,H6746/$O$14,B6746=2017,H6746/$O$15,B6746=2018,H6746/$O$16,B6746=2019,H6746/$O$17,B6746=2020,H6746/$O$18,B6746=2021,H6746/$O$19,B6746=2022,H6746/$O$20),"")</f>
        <v>3.9071804837953982E-4</v>
      </c>
      <c r="K6746" s="3" cm="1">
        <f t="array" ref="K6746">IFERROR(_xlfn.IFS(B6746=2015,J6746*$P$4,B6746=2016,J6746*$P$5,B6746=2017,J6746*$P$6,B6746=2018,J6746*$P$7,B6746=2019,J6746*$P$8,B6746=2020,J6746*$P$9,B6746=2021,J6746*$P$10,B6746=2022,J6746*$P$11),"")</f>
        <v>663536.07467664417</v>
      </c>
      <c r="L6746" s="3">
        <f t="shared" si="106"/>
        <v>1230255.0746766441</v>
      </c>
    </row>
    <row r="6747" spans="1:12">
      <c r="A6747">
        <v>4800011</v>
      </c>
      <c r="B6747">
        <v>2018</v>
      </c>
      <c r="D6747" t="s">
        <v>430</v>
      </c>
      <c r="E6747" t="s">
        <v>431</v>
      </c>
      <c r="F6747" t="s">
        <v>4101</v>
      </c>
      <c r="G6747" t="s">
        <v>432</v>
      </c>
      <c r="H6747" s="5">
        <v>608542</v>
      </c>
      <c r="I6747">
        <f>IFERROR(VLOOKUP(G6747,'NCES Match'!$A$2:$B$1307,2,FALSE),"")</f>
        <v>4800011</v>
      </c>
      <c r="J6747" cm="1">
        <f t="array" ref="J6747">IFERROR(_xlfn.IFS(B6747=2015,H6747/$O$13,B6747=2016,H6747/$O$14,B6747=2017,H6747/$O$15,B6747=2018,H6747/$O$16,B6747=2019,H6747/$O$17,B6747=2020,H6747/$O$18,B6747=2021,H6747/$O$19,B6747=2022,H6747/$O$20),"")</f>
        <v>3.9710945853471924E-4</v>
      </c>
      <c r="K6747" s="3" cm="1">
        <f t="array" ref="K6747">IFERROR(_xlfn.IFS(B6747=2015,J6747*$P$4,B6747=2016,J6747*$P$5,B6747=2017,J6747*$P$6,B6747=2018,J6747*$P$7,B6747=2019,J6747*$P$8,B6747=2020,J6747*$P$9,B6747=2021,J6747*$P$10,B6747=2022,J6747*$P$11),"")</f>
        <v>681778.68338554096</v>
      </c>
      <c r="L6747" s="3">
        <f t="shared" si="106"/>
        <v>1290320.683385541</v>
      </c>
    </row>
    <row r="6748" spans="1:12">
      <c r="A6748">
        <v>4800011</v>
      </c>
      <c r="B6748">
        <v>2019</v>
      </c>
      <c r="D6748" t="s">
        <v>430</v>
      </c>
      <c r="E6748" t="s">
        <v>431</v>
      </c>
      <c r="F6748" t="s">
        <v>4101</v>
      </c>
      <c r="G6748" t="s">
        <v>432</v>
      </c>
      <c r="H6748" s="5">
        <v>671379</v>
      </c>
      <c r="I6748">
        <f>IFERROR(VLOOKUP(G6748,'NCES Match'!$A$2:$B$1307,2,FALSE),"")</f>
        <v>4800011</v>
      </c>
      <c r="J6748" cm="1">
        <f t="array" ref="J6748">IFERROR(_xlfn.IFS(B6748=2015,H6748/$O$13,B6748=2016,H6748/$O$14,B6748=2017,H6748/$O$15,B6748=2018,H6748/$O$16,B6748=2019,H6748/$O$17,B6748=2020,H6748/$O$18,B6748=2021,H6748/$O$19,B6748=2022,H6748/$O$20),"")</f>
        <v>4.2510377310926798E-4</v>
      </c>
      <c r="K6748" s="3" cm="1">
        <f t="array" ref="K6748">IFERROR(_xlfn.IFS(B6748=2015,J6748*$P$4,B6748=2016,J6748*$P$5,B6748=2017,J6748*$P$6,B6748=2018,J6748*$P$7,B6748=2019,J6748*$P$8,B6748=2020,J6748*$P$9,B6748=2021,J6748*$P$10,B6748=2022,J6748*$P$11),"")</f>
        <v>738798.8868064807</v>
      </c>
      <c r="L6748" s="3">
        <f t="shared" si="106"/>
        <v>1410177.8868064806</v>
      </c>
    </row>
    <row r="6749" spans="1:12">
      <c r="A6749">
        <v>4800011</v>
      </c>
      <c r="B6749">
        <v>2020</v>
      </c>
      <c r="D6749" t="s">
        <v>430</v>
      </c>
      <c r="E6749" t="s">
        <v>431</v>
      </c>
      <c r="F6749" t="s">
        <v>4230</v>
      </c>
      <c r="G6749" t="s">
        <v>432</v>
      </c>
      <c r="H6749" s="5">
        <v>748554</v>
      </c>
      <c r="I6749">
        <f>IFERROR(VLOOKUP(G6749,'NCES Match'!$A$2:$B$1307,2,FALSE),"")</f>
        <v>4800011</v>
      </c>
      <c r="J6749" cm="1">
        <f t="array" ref="J6749">IFERROR(_xlfn.IFS(B6749=2015,H6749/$O$13,B6749=2016,H6749/$O$14,B6749=2017,H6749/$O$15,B6749=2018,H6749/$O$16,B6749=2019,H6749/$O$17,B6749=2020,H6749/$O$18,B6749=2021,H6749/$O$19,B6749=2022,H6749/$O$20),"")</f>
        <v>4.0564707369653312E-4</v>
      </c>
      <c r="K6749" s="3" cm="1">
        <f t="array" ref="K6749">IFERROR(_xlfn.IFS(B6749=2015,J6749*$P$4,B6749=2016,J6749*$P$5,B6749=2017,J6749*$P$6,B6749=2018,J6749*$P$7,B6749=2019,J6749*$P$8,B6749=2020,J6749*$P$9,B6749=2021,J6749*$P$10,B6749=2022,J6749*$P$11),"")</f>
        <v>855105.17324880429</v>
      </c>
      <c r="L6749" s="3">
        <f t="shared" si="106"/>
        <v>1603659.1732488042</v>
      </c>
    </row>
    <row r="6750" spans="1:12">
      <c r="A6750">
        <v>4800011</v>
      </c>
      <c r="B6750">
        <v>2021</v>
      </c>
      <c r="D6750" t="s">
        <v>430</v>
      </c>
      <c r="E6750" t="s">
        <v>431</v>
      </c>
      <c r="F6750" t="s">
        <v>4230</v>
      </c>
      <c r="G6750" t="s">
        <v>432</v>
      </c>
      <c r="H6750" s="5">
        <v>785359.25</v>
      </c>
      <c r="I6750">
        <f>IFERROR(VLOOKUP(G6750,'NCES Match'!$A$2:$B$1307,2,FALSE),"")</f>
        <v>4800011</v>
      </c>
      <c r="J6750" cm="1">
        <f t="array" ref="J6750">IFERROR(_xlfn.IFS(B6750=2015,H6750/$O$13,B6750=2016,H6750/$O$14,B6750=2017,H6750/$O$15,B6750=2018,H6750/$O$16,B6750=2019,H6750/$O$17,B6750=2020,H6750/$O$18,B6750=2021,H6750/$O$19,B6750=2022,H6750/$O$20),"")</f>
        <v>4.0182357507194638E-4</v>
      </c>
      <c r="K6750" s="3" cm="1">
        <f t="array" ref="K6750">IFERROR(_xlfn.IFS(B6750=2015,J6750*$P$4,B6750=2016,J6750*$P$5,B6750=2017,J6750*$P$6,B6750=2018,J6750*$P$7,B6750=2019,J6750*$P$8,B6750=2020,J6750*$P$9,B6750=2021,J6750*$P$10,B6750=2022,J6750*$P$11),"")</f>
        <v>860124.7768252875</v>
      </c>
      <c r="L6750" s="3">
        <f t="shared" si="106"/>
        <v>1645484.0268252874</v>
      </c>
    </row>
    <row r="6751" spans="1:12">
      <c r="A6751">
        <v>4800011</v>
      </c>
      <c r="B6751">
        <v>2022</v>
      </c>
      <c r="D6751" t="s">
        <v>430</v>
      </c>
      <c r="E6751" t="s">
        <v>431</v>
      </c>
      <c r="F6751" t="s">
        <v>4101</v>
      </c>
      <c r="G6751" t="s">
        <v>432</v>
      </c>
      <c r="H6751" s="5">
        <v>862675.9</v>
      </c>
      <c r="I6751">
        <f>IFERROR(VLOOKUP(G6751,'NCES Match'!$A$2:$B$1307,2,FALSE),"")</f>
        <v>4800011</v>
      </c>
      <c r="J6751" cm="1">
        <f t="array" ref="J6751">IFERROR(_xlfn.IFS(B6751=2015,H6751/$O$13,B6751=2016,H6751/$O$14,B6751=2017,H6751/$O$15,B6751=2018,H6751/$O$16,B6751=2019,H6751/$O$17,B6751=2020,H6751/$O$18,B6751=2021,H6751/$O$19,B6751=2022,H6751/$O$20),"")</f>
        <v>3.7891369001001981E-4</v>
      </c>
      <c r="K6751" s="3" cm="1">
        <f t="array" ref="K6751">IFERROR(_xlfn.IFS(B6751=2015,J6751*$P$4,B6751=2016,J6751*$P$5,B6751=2017,J6751*$P$6,B6751=2018,J6751*$P$7,B6751=2019,J6751*$P$8,B6751=2020,J6751*$P$9,B6751=2021,J6751*$P$10,B6751=2022,J6751*$P$11),"")</f>
        <v>815984.19217732968</v>
      </c>
      <c r="L6751" s="3">
        <f t="shared" si="106"/>
        <v>1678660.0921773296</v>
      </c>
    </row>
    <row r="6752" spans="1:12">
      <c r="A6752">
        <v>4800011</v>
      </c>
      <c r="B6752">
        <v>2023</v>
      </c>
      <c r="D6752" t="s">
        <v>430</v>
      </c>
      <c r="E6752" t="s">
        <v>431</v>
      </c>
      <c r="F6752" t="s">
        <v>4101</v>
      </c>
      <c r="G6752" t="s">
        <v>432</v>
      </c>
      <c r="H6752" s="5">
        <v>1091741.1100000001</v>
      </c>
      <c r="I6752">
        <f>IFERROR(VLOOKUP(G6752,'NCES Match'!$A$2:$B$1307,2,FALSE),"")</f>
        <v>4800011</v>
      </c>
      <c r="J6752" t="str" cm="1">
        <f t="array" ref="J6752">IFERROR(_xlfn.IFS(B6752=2015,H6752/$O$13,B6752=2016,H6752/$O$14,B6752=2017,H6752/$O$15,B6752=2018,H6752/$O$16,B6752=2019,H6752/$O$17,B6752=2020,H6752/$O$18,B6752=2021,H6752/$O$19,B6752=2022,H6752/$O$20),"")</f>
        <v/>
      </c>
      <c r="K6752" s="3" t="str" cm="1">
        <f t="array" ref="K6752">IFERROR(_xlfn.IFS(B6752=2015,J6752*$P$4,B6752=2016,J6752*$P$5,B6752=2017,J6752*$P$6,B6752=2018,J6752*$P$7,B6752=2019,J6752*$P$8,B6752=2020,J6752*$P$9,B6752=2021,J6752*$P$10,B6752=2022,J6752*$P$11),"")</f>
        <v/>
      </c>
      <c r="L6752" s="3">
        <f t="shared" si="106"/>
        <v>1091741.1100000001</v>
      </c>
    </row>
    <row r="6753" spans="1:12">
      <c r="A6753">
        <v>4812180</v>
      </c>
      <c r="B6753">
        <v>2015</v>
      </c>
      <c r="C6753" t="s">
        <v>381</v>
      </c>
      <c r="D6753" t="s">
        <v>759</v>
      </c>
      <c r="E6753" t="s">
        <v>760</v>
      </c>
      <c r="G6753" t="s">
        <v>761</v>
      </c>
      <c r="H6753" s="5">
        <v>1514404.2</v>
      </c>
      <c r="I6753">
        <f>IFERROR(VLOOKUP(G6753,'NCES Match'!$A$2:$B$1307,2,FALSE),"")</f>
        <v>4812180</v>
      </c>
      <c r="J6753" cm="1">
        <f t="array" ref="J6753">IFERROR(_xlfn.IFS(B6753=2015,H6753/$O$13,B6753=2016,H6753/$O$14,B6753=2017,H6753/$O$15,B6753=2018,H6753/$O$16,B6753=2019,H6753/$O$17,B6753=2020,H6753/$O$18,B6753=2021,H6753/$O$19,B6753=2022,H6753/$O$20),"")</f>
        <v>1.1863899397675088E-3</v>
      </c>
      <c r="K6753" s="3" cm="1">
        <f t="array" ref="K6753">IFERROR(_xlfn.IFS(B6753=2015,J6753*$P$4,B6753=2016,J6753*$P$5,B6753=2017,J6753*$P$6,B6753=2018,J6753*$P$7,B6753=2019,J6753*$P$8,B6753=2020,J6753*$P$9,B6753=2021,J6753*$P$10,B6753=2022,J6753*$P$11),"")</f>
        <v>1888119.4061794237</v>
      </c>
      <c r="L6753" s="3">
        <f t="shared" si="106"/>
        <v>3402523.6061794236</v>
      </c>
    </row>
    <row r="6754" spans="1:12">
      <c r="A6754">
        <v>4812180</v>
      </c>
      <c r="B6754">
        <v>2016</v>
      </c>
      <c r="C6754" t="s">
        <v>4102</v>
      </c>
      <c r="D6754" t="s">
        <v>759</v>
      </c>
      <c r="E6754" t="s">
        <v>760</v>
      </c>
      <c r="F6754" t="s">
        <v>4101</v>
      </c>
      <c r="G6754" t="s">
        <v>761</v>
      </c>
      <c r="H6754" s="5">
        <v>1782202</v>
      </c>
      <c r="I6754">
        <f>IFERROR(VLOOKUP(G6754,'NCES Match'!$A$2:$B$1307,2,FALSE),"")</f>
        <v>4812180</v>
      </c>
      <c r="J6754" cm="1">
        <f t="array" ref="J6754">IFERROR(_xlfn.IFS(B6754=2015,H6754/$O$13,B6754=2016,H6754/$O$14,B6754=2017,H6754/$O$15,B6754=2018,H6754/$O$16,B6754=2019,H6754/$O$17,B6754=2020,H6754/$O$18,B6754=2021,H6754/$O$19,B6754=2022,H6754/$O$20),"")</f>
        <v>1.2758194366719593E-3</v>
      </c>
      <c r="K6754" s="3" cm="1">
        <f t="array" ref="K6754">IFERROR(_xlfn.IFS(B6754=2015,J6754*$P$4,B6754=2016,J6754*$P$5,B6754=2017,J6754*$P$6,B6754=2018,J6754*$P$7,B6754=2019,J6754*$P$8,B6754=2020,J6754*$P$9,B6754=2021,J6754*$P$10,B6754=2022,J6754*$P$11),"")</f>
        <v>2137802.9148932924</v>
      </c>
      <c r="L6754" s="3">
        <f t="shared" si="106"/>
        <v>3920004.9148932924</v>
      </c>
    </row>
    <row r="6755" spans="1:12">
      <c r="A6755">
        <v>4812180</v>
      </c>
      <c r="B6755">
        <v>2017</v>
      </c>
      <c r="D6755" t="s">
        <v>759</v>
      </c>
      <c r="E6755" t="s">
        <v>760</v>
      </c>
      <c r="F6755" t="s">
        <v>4101</v>
      </c>
      <c r="G6755" t="s">
        <v>761</v>
      </c>
      <c r="H6755" s="5">
        <v>1971410</v>
      </c>
      <c r="I6755">
        <f>IFERROR(VLOOKUP(G6755,'NCES Match'!$A$2:$B$1307,2,FALSE),"")</f>
        <v>4812180</v>
      </c>
      <c r="J6755" cm="1">
        <f t="array" ref="J6755">IFERROR(_xlfn.IFS(B6755=2015,H6755/$O$13,B6755=2016,H6755/$O$14,B6755=2017,H6755/$O$15,B6755=2018,H6755/$O$16,B6755=2019,H6755/$O$17,B6755=2020,H6755/$O$18,B6755=2021,H6755/$O$19,B6755=2022,H6755/$O$20),"")</f>
        <v>1.3591664789003167E-3</v>
      </c>
      <c r="K6755" s="3" cm="1">
        <f t="array" ref="K6755">IFERROR(_xlfn.IFS(B6755=2015,J6755*$P$4,B6755=2016,J6755*$P$5,B6755=2017,J6755*$P$6,B6755=2018,J6755*$P$7,B6755=2019,J6755*$P$8,B6755=2020,J6755*$P$9,B6755=2021,J6755*$P$10,B6755=2022,J6755*$P$11),"")</f>
        <v>2308201.5125278719</v>
      </c>
      <c r="L6755" s="3">
        <f t="shared" si="106"/>
        <v>4279611.5125278719</v>
      </c>
    </row>
    <row r="6756" spans="1:12">
      <c r="A6756">
        <v>4812180</v>
      </c>
      <c r="B6756">
        <v>2018</v>
      </c>
      <c r="D6756" t="s">
        <v>759</v>
      </c>
      <c r="E6756" t="s">
        <v>760</v>
      </c>
      <c r="F6756" t="s">
        <v>4101</v>
      </c>
      <c r="G6756" t="s">
        <v>761</v>
      </c>
      <c r="H6756" s="5">
        <v>2125626</v>
      </c>
      <c r="I6756">
        <f>IFERROR(VLOOKUP(G6756,'NCES Match'!$A$2:$B$1307,2,FALSE),"")</f>
        <v>4812180</v>
      </c>
      <c r="J6756" cm="1">
        <f t="array" ref="J6756">IFERROR(_xlfn.IFS(B6756=2015,H6756/$O$13,B6756=2016,H6756/$O$14,B6756=2017,H6756/$O$15,B6756=2018,H6756/$O$16,B6756=2019,H6756/$O$17,B6756=2020,H6756/$O$18,B6756=2021,H6756/$O$19,B6756=2022,H6756/$O$20),"")</f>
        <v>1.3870960260874698E-3</v>
      </c>
      <c r="K6756" s="3" cm="1">
        <f t="array" ref="K6756">IFERROR(_xlfn.IFS(B6756=2015,J6756*$P$4,B6756=2016,J6756*$P$5,B6756=2017,J6756*$P$6,B6756=2018,J6756*$P$7,B6756=2019,J6756*$P$8,B6756=2020,J6756*$P$9,B6756=2021,J6756*$P$10,B6756=2022,J6756*$P$11),"")</f>
        <v>2381440.3864483861</v>
      </c>
      <c r="L6756" s="3">
        <f t="shared" si="106"/>
        <v>4507066.3864483861</v>
      </c>
    </row>
    <row r="6757" spans="1:12">
      <c r="A6757">
        <v>4812180</v>
      </c>
      <c r="B6757">
        <v>2019</v>
      </c>
      <c r="D6757" t="s">
        <v>759</v>
      </c>
      <c r="E6757" t="s">
        <v>760</v>
      </c>
      <c r="F6757" t="s">
        <v>4101</v>
      </c>
      <c r="G6757" t="s">
        <v>761</v>
      </c>
      <c r="H6757" s="5">
        <v>2254324</v>
      </c>
      <c r="I6757">
        <f>IFERROR(VLOOKUP(G6757,'NCES Match'!$A$2:$B$1307,2,FALSE),"")</f>
        <v>4812180</v>
      </c>
      <c r="J6757" cm="1">
        <f t="array" ref="J6757">IFERROR(_xlfn.IFS(B6757=2015,H6757/$O$13,B6757=2016,H6757/$O$14,B6757=2017,H6757/$O$15,B6757=2018,H6757/$O$16,B6757=2019,H6757/$O$17,B6757=2020,H6757/$O$18,B6757=2021,H6757/$O$19,B6757=2022,H6757/$O$20),"")</f>
        <v>1.4273929303877206E-3</v>
      </c>
      <c r="K6757" s="3" cm="1">
        <f t="array" ref="K6757">IFERROR(_xlfn.IFS(B6757=2015,J6757*$P$4,B6757=2016,J6757*$P$5,B6757=2017,J6757*$P$6,B6757=2018,J6757*$P$7,B6757=2019,J6757*$P$8,B6757=2020,J6757*$P$9,B6757=2021,J6757*$P$10,B6757=2022,J6757*$P$11),"")</f>
        <v>2480703.2416878291</v>
      </c>
      <c r="L6757" s="3">
        <f t="shared" si="106"/>
        <v>4735027.2416878287</v>
      </c>
    </row>
    <row r="6758" spans="1:12">
      <c r="A6758">
        <v>4812180</v>
      </c>
      <c r="B6758">
        <v>2020</v>
      </c>
      <c r="D6758" t="s">
        <v>759</v>
      </c>
      <c r="E6758" t="s">
        <v>760</v>
      </c>
      <c r="F6758" t="s">
        <v>4230</v>
      </c>
      <c r="G6758" t="s">
        <v>761</v>
      </c>
      <c r="H6758" s="5">
        <v>2501296</v>
      </c>
      <c r="I6758">
        <f>IFERROR(VLOOKUP(G6758,'NCES Match'!$A$2:$B$1307,2,FALSE),"")</f>
        <v>4812180</v>
      </c>
      <c r="J6758" cm="1">
        <f t="array" ref="J6758">IFERROR(_xlfn.IFS(B6758=2015,H6758/$O$13,B6758=2016,H6758/$O$14,B6758=2017,H6758/$O$15,B6758=2018,H6758/$O$16,B6758=2019,H6758/$O$17,B6758=2020,H6758/$O$18,B6758=2021,H6758/$O$19,B6758=2022,H6758/$O$20),"")</f>
        <v>1.355471218975309E-3</v>
      </c>
      <c r="K6758" s="3" cm="1">
        <f t="array" ref="K6758">IFERROR(_xlfn.IFS(B6758=2015,J6758*$P$4,B6758=2016,J6758*$P$5,B6758=2017,J6758*$P$6,B6758=2018,J6758*$P$7,B6758=2019,J6758*$P$8,B6758=2020,J6758*$P$9,B6758=2021,J6758*$P$10,B6758=2022,J6758*$P$11),"")</f>
        <v>2857337.1452514329</v>
      </c>
      <c r="L6758" s="3">
        <f t="shared" si="106"/>
        <v>5358633.1452514324</v>
      </c>
    </row>
    <row r="6759" spans="1:12">
      <c r="A6759">
        <v>4812180</v>
      </c>
      <c r="B6759">
        <v>2021</v>
      </c>
      <c r="D6759" t="s">
        <v>759</v>
      </c>
      <c r="E6759" t="s">
        <v>760</v>
      </c>
      <c r="F6759" t="s">
        <v>4101</v>
      </c>
      <c r="G6759" t="s">
        <v>761</v>
      </c>
      <c r="H6759" s="5">
        <v>2666540.59</v>
      </c>
      <c r="I6759">
        <f>IFERROR(VLOOKUP(G6759,'NCES Match'!$A$2:$B$1307,2,FALSE),"")</f>
        <v>4812180</v>
      </c>
      <c r="J6759" cm="1">
        <f t="array" ref="J6759">IFERROR(_xlfn.IFS(B6759=2015,H6759/$O$13,B6759=2016,H6759/$O$14,B6759=2017,H6759/$O$15,B6759=2018,H6759/$O$16,B6759=2019,H6759/$O$17,B6759=2020,H6759/$O$18,B6759=2021,H6759/$O$19,B6759=2022,H6759/$O$20),"")</f>
        <v>1.364316868933876E-3</v>
      </c>
      <c r="K6759" s="3" cm="1">
        <f t="array" ref="K6759">IFERROR(_xlfn.IFS(B6759=2015,J6759*$P$4,B6759=2016,J6759*$P$5,B6759=2017,J6759*$P$6,B6759=2018,J6759*$P$7,B6759=2019,J6759*$P$8,B6759=2020,J6759*$P$9,B6759=2021,J6759*$P$10,B6759=2022,J6759*$P$11),"")</f>
        <v>2920392.9664918575</v>
      </c>
      <c r="L6759" s="3">
        <f t="shared" si="106"/>
        <v>5586933.5564918574</v>
      </c>
    </row>
    <row r="6760" spans="1:12">
      <c r="A6760">
        <v>4812180</v>
      </c>
      <c r="B6760">
        <v>2022</v>
      </c>
      <c r="D6760" t="s">
        <v>759</v>
      </c>
      <c r="E6760" t="s">
        <v>760</v>
      </c>
      <c r="F6760" t="s">
        <v>4101</v>
      </c>
      <c r="G6760" t="s">
        <v>761</v>
      </c>
      <c r="H6760" s="5">
        <v>3077246.74</v>
      </c>
      <c r="I6760">
        <f>IFERROR(VLOOKUP(G6760,'NCES Match'!$A$2:$B$1307,2,FALSE),"")</f>
        <v>4812180</v>
      </c>
      <c r="J6760" cm="1">
        <f t="array" ref="J6760">IFERROR(_xlfn.IFS(B6760=2015,H6760/$O$13,B6760=2016,H6760/$O$14,B6760=2017,H6760/$O$15,B6760=2018,H6760/$O$16,B6760=2019,H6760/$O$17,B6760=2020,H6760/$O$18,B6760=2021,H6760/$O$19,B6760=2022,H6760/$O$20),"")</f>
        <v>1.3516210633966986E-3</v>
      </c>
      <c r="K6760" s="3" cm="1">
        <f t="array" ref="K6760">IFERROR(_xlfn.IFS(B6760=2015,J6760*$P$4,B6760=2016,J6760*$P$5,B6760=2017,J6760*$P$6,B6760=2018,J6760*$P$7,B6760=2019,J6760*$P$8,B6760=2020,J6760*$P$9,B6760=2021,J6760*$P$10,B6760=2022,J6760*$P$11),"")</f>
        <v>2910692.9905764391</v>
      </c>
      <c r="L6760" s="3">
        <f t="shared" si="106"/>
        <v>5987939.7305764388</v>
      </c>
    </row>
    <row r="6761" spans="1:12">
      <c r="A6761">
        <v>4812180</v>
      </c>
      <c r="B6761">
        <v>2023</v>
      </c>
      <c r="D6761" t="s">
        <v>759</v>
      </c>
      <c r="E6761" t="s">
        <v>760</v>
      </c>
      <c r="F6761" t="s">
        <v>4101</v>
      </c>
      <c r="G6761" t="s">
        <v>761</v>
      </c>
      <c r="H6761" s="5">
        <v>3404283.57</v>
      </c>
      <c r="I6761">
        <f>IFERROR(VLOOKUP(G6761,'NCES Match'!$A$2:$B$1307,2,FALSE),"")</f>
        <v>4812180</v>
      </c>
      <c r="J6761" t="str" cm="1">
        <f t="array" ref="J6761">IFERROR(_xlfn.IFS(B6761=2015,H6761/$O$13,B6761=2016,H6761/$O$14,B6761=2017,H6761/$O$15,B6761=2018,H6761/$O$16,B6761=2019,H6761/$O$17,B6761=2020,H6761/$O$18,B6761=2021,H6761/$O$19,B6761=2022,H6761/$O$20),"")</f>
        <v/>
      </c>
      <c r="K6761" s="3" t="str" cm="1">
        <f t="array" ref="K6761">IFERROR(_xlfn.IFS(B6761=2015,J6761*$P$4,B6761=2016,J6761*$P$5,B6761=2017,J6761*$P$6,B6761=2018,J6761*$P$7,B6761=2019,J6761*$P$8,B6761=2020,J6761*$P$9,B6761=2021,J6761*$P$10,B6761=2022,J6761*$P$11),"")</f>
        <v/>
      </c>
      <c r="L6761" s="3">
        <f t="shared" si="106"/>
        <v>3404283.57</v>
      </c>
    </row>
    <row r="6762" spans="1:12">
      <c r="A6762">
        <v>4814310</v>
      </c>
      <c r="B6762">
        <v>2015</v>
      </c>
      <c r="C6762" t="s">
        <v>381</v>
      </c>
      <c r="D6762" t="s">
        <v>919</v>
      </c>
      <c r="E6762" t="s">
        <v>920</v>
      </c>
      <c r="G6762" t="s">
        <v>921</v>
      </c>
      <c r="H6762" s="5">
        <v>1243501.3999999999</v>
      </c>
      <c r="I6762">
        <f>IFERROR(VLOOKUP(G6762,'NCES Match'!$A$2:$B$1307,2,FALSE),"")</f>
        <v>4814310</v>
      </c>
      <c r="J6762" cm="1">
        <f t="array" ref="J6762">IFERROR(_xlfn.IFS(B6762=2015,H6762/$O$13,B6762=2016,H6762/$O$14,B6762=2017,H6762/$O$15,B6762=2018,H6762/$O$16,B6762=2019,H6762/$O$17,B6762=2020,H6762/$O$18,B6762=2021,H6762/$O$19,B6762=2022,H6762/$O$20),"")</f>
        <v>9.7416366848877779E-4</v>
      </c>
      <c r="K6762" s="3" cm="1">
        <f t="array" ref="K6762">IFERROR(_xlfn.IFS(B6762=2015,J6762*$P$4,B6762=2016,J6762*$P$5,B6762=2017,J6762*$P$6,B6762=2018,J6762*$P$7,B6762=2019,J6762*$P$8,B6762=2020,J6762*$P$9,B6762=2021,J6762*$P$10,B6762=2022,J6762*$P$11),"")</f>
        <v>1550364.9058496286</v>
      </c>
      <c r="L6762" s="3">
        <f t="shared" si="106"/>
        <v>2793866.3058496285</v>
      </c>
    </row>
    <row r="6763" spans="1:12">
      <c r="A6763">
        <v>4814310</v>
      </c>
      <c r="B6763">
        <v>2016</v>
      </c>
      <c r="C6763" t="s">
        <v>4102</v>
      </c>
      <c r="D6763" t="s">
        <v>919</v>
      </c>
      <c r="E6763" t="s">
        <v>920</v>
      </c>
      <c r="F6763" t="s">
        <v>4101</v>
      </c>
      <c r="G6763" t="s">
        <v>921</v>
      </c>
      <c r="H6763" s="5">
        <v>1308137</v>
      </c>
      <c r="I6763">
        <f>IFERROR(VLOOKUP(G6763,'NCES Match'!$A$2:$B$1307,2,FALSE),"")</f>
        <v>4814310</v>
      </c>
      <c r="J6763" cm="1">
        <f t="array" ref="J6763">IFERROR(_xlfn.IFS(B6763=2015,H6763/$O$13,B6763=2016,H6763/$O$14,B6763=2017,H6763/$O$15,B6763=2018,H6763/$O$16,B6763=2019,H6763/$O$17,B6763=2020,H6763/$O$18,B6763=2021,H6763/$O$19,B6763=2022,H6763/$O$20),"")</f>
        <v>9.364519905317954E-4</v>
      </c>
      <c r="K6763" s="3" cm="1">
        <f t="array" ref="K6763">IFERROR(_xlfn.IFS(B6763=2015,J6763*$P$4,B6763=2016,J6763*$P$5,B6763=2017,J6763*$P$6,B6763=2018,J6763*$P$7,B6763=2019,J6763*$P$8,B6763=2020,J6763*$P$9,B6763=2021,J6763*$P$10,B6763=2022,J6763*$P$11),"")</f>
        <v>1569148.2175868766</v>
      </c>
      <c r="L6763" s="3">
        <f t="shared" si="106"/>
        <v>2877285.2175868768</v>
      </c>
    </row>
    <row r="6764" spans="1:12">
      <c r="A6764">
        <v>4814310</v>
      </c>
      <c r="B6764">
        <v>2017</v>
      </c>
      <c r="D6764" t="s">
        <v>919</v>
      </c>
      <c r="E6764" t="s">
        <v>920</v>
      </c>
      <c r="F6764" t="s">
        <v>4101</v>
      </c>
      <c r="G6764" t="s">
        <v>921</v>
      </c>
      <c r="H6764" s="5">
        <v>1304741</v>
      </c>
      <c r="I6764">
        <f>IFERROR(VLOOKUP(G6764,'NCES Match'!$A$2:$B$1307,2,FALSE),"")</f>
        <v>4814310</v>
      </c>
      <c r="J6764" cm="1">
        <f t="array" ref="J6764">IFERROR(_xlfn.IFS(B6764=2015,H6764/$O$13,B6764=2016,H6764/$O$14,B6764=2017,H6764/$O$15,B6764=2018,H6764/$O$16,B6764=2019,H6764/$O$17,B6764=2020,H6764/$O$18,B6764=2021,H6764/$O$19,B6764=2022,H6764/$O$20),"")</f>
        <v>8.9953902579721016E-4</v>
      </c>
      <c r="K6764" s="3" cm="1">
        <f t="array" ref="K6764">IFERROR(_xlfn.IFS(B6764=2015,J6764*$P$4,B6764=2016,J6764*$P$5,B6764=2017,J6764*$P$6,B6764=2018,J6764*$P$7,B6764=2019,J6764*$P$8,B6764=2020,J6764*$P$9,B6764=2021,J6764*$P$10,B6764=2022,J6764*$P$11),"")</f>
        <v>1527640.1913641139</v>
      </c>
      <c r="L6764" s="3">
        <f t="shared" si="106"/>
        <v>2832381.1913641142</v>
      </c>
    </row>
    <row r="6765" spans="1:12">
      <c r="A6765">
        <v>4814310</v>
      </c>
      <c r="B6765">
        <v>2018</v>
      </c>
      <c r="D6765" t="s">
        <v>919</v>
      </c>
      <c r="E6765" t="s">
        <v>920</v>
      </c>
      <c r="F6765" t="s">
        <v>4101</v>
      </c>
      <c r="G6765" t="s">
        <v>921</v>
      </c>
      <c r="H6765" s="5">
        <v>1398772</v>
      </c>
      <c r="I6765">
        <f>IFERROR(VLOOKUP(G6765,'NCES Match'!$A$2:$B$1307,2,FALSE),"")</f>
        <v>4814310</v>
      </c>
      <c r="J6765" cm="1">
        <f t="array" ref="J6765">IFERROR(_xlfn.IFS(B6765=2015,H6765/$O$13,B6765=2016,H6765/$O$14,B6765=2017,H6765/$O$15,B6765=2018,H6765/$O$16,B6765=2019,H6765/$O$17,B6765=2020,H6765/$O$18,B6765=2021,H6765/$O$19,B6765=2022,H6765/$O$20),"")</f>
        <v>9.1278102667281184E-4</v>
      </c>
      <c r="K6765" s="3" cm="1">
        <f t="array" ref="K6765">IFERROR(_xlfn.IFS(B6765=2015,J6765*$P$4,B6765=2016,J6765*$P$5,B6765=2017,J6765*$P$6,B6765=2018,J6765*$P$7,B6765=2019,J6765*$P$8,B6765=2020,J6765*$P$9,B6765=2021,J6765*$P$10,B6765=2022,J6765*$P$11),"")</f>
        <v>1567111.115611675</v>
      </c>
      <c r="L6765" s="3">
        <f t="shared" si="106"/>
        <v>2965883.1156116752</v>
      </c>
    </row>
    <row r="6766" spans="1:12">
      <c r="A6766">
        <v>4814310</v>
      </c>
      <c r="B6766">
        <v>2019</v>
      </c>
      <c r="D6766" t="s">
        <v>919</v>
      </c>
      <c r="E6766" t="s">
        <v>920</v>
      </c>
      <c r="F6766" t="s">
        <v>4101</v>
      </c>
      <c r="G6766" t="s">
        <v>921</v>
      </c>
      <c r="H6766" s="5">
        <v>1435765</v>
      </c>
      <c r="I6766">
        <f>IFERROR(VLOOKUP(G6766,'NCES Match'!$A$2:$B$1307,2,FALSE),"")</f>
        <v>4814310</v>
      </c>
      <c r="J6766" cm="1">
        <f t="array" ref="J6766">IFERROR(_xlfn.IFS(B6766=2015,H6766/$O$13,B6766=2016,H6766/$O$14,B6766=2017,H6766/$O$15,B6766=2018,H6766/$O$16,B6766=2019,H6766/$O$17,B6766=2020,H6766/$O$18,B6766=2021,H6766/$O$19,B6766=2022,H6766/$O$20),"")</f>
        <v>9.0909772095675934E-4</v>
      </c>
      <c r="K6766" s="3" cm="1">
        <f t="array" ref="K6766">IFERROR(_xlfn.IFS(B6766=2015,J6766*$P$4,B6766=2016,J6766*$P$5,B6766=2017,J6766*$P$6,B6766=2018,J6766*$P$7,B6766=2019,J6766*$P$8,B6766=2020,J6766*$P$9,B6766=2021,J6766*$P$10,B6766=2022,J6766*$P$11),"")</f>
        <v>1579944.5376094675</v>
      </c>
      <c r="L6766" s="3">
        <f t="shared" si="106"/>
        <v>3015709.5376094673</v>
      </c>
    </row>
    <row r="6767" spans="1:12">
      <c r="A6767">
        <v>4814310</v>
      </c>
      <c r="B6767">
        <v>2020</v>
      </c>
      <c r="D6767" t="s">
        <v>919</v>
      </c>
      <c r="E6767" t="s">
        <v>920</v>
      </c>
      <c r="F6767" t="s">
        <v>4230</v>
      </c>
      <c r="G6767" t="s">
        <v>921</v>
      </c>
      <c r="H6767" s="5">
        <v>1569874</v>
      </c>
      <c r="I6767">
        <f>IFERROR(VLOOKUP(G6767,'NCES Match'!$A$2:$B$1307,2,FALSE),"")</f>
        <v>4814310</v>
      </c>
      <c r="J6767" cm="1">
        <f t="array" ref="J6767">IFERROR(_xlfn.IFS(B6767=2015,H6767/$O$13,B6767=2016,H6767/$O$14,B6767=2017,H6767/$O$15,B6767=2018,H6767/$O$16,B6767=2019,H6767/$O$17,B6767=2020,H6767/$O$18,B6767=2021,H6767/$O$19,B6767=2022,H6767/$O$20),"")</f>
        <v>8.5072659310119403E-4</v>
      </c>
      <c r="K6767" s="3" cm="1">
        <f t="array" ref="K6767">IFERROR(_xlfn.IFS(B6767=2015,J6767*$P$4,B6767=2016,J6767*$P$5,B6767=2017,J6767*$P$6,B6767=2018,J6767*$P$7,B6767=2019,J6767*$P$8,B6767=2020,J6767*$P$9,B6767=2021,J6767*$P$10,B6767=2022,J6767*$P$11),"")</f>
        <v>1793334.0530526766</v>
      </c>
      <c r="L6767" s="3">
        <f t="shared" si="106"/>
        <v>3363208.0530526768</v>
      </c>
    </row>
    <row r="6768" spans="1:12">
      <c r="A6768">
        <v>4814310</v>
      </c>
      <c r="B6768">
        <v>2021</v>
      </c>
      <c r="D6768" t="s">
        <v>919</v>
      </c>
      <c r="E6768" t="s">
        <v>920</v>
      </c>
      <c r="F6768" t="s">
        <v>4230</v>
      </c>
      <c r="G6768" t="s">
        <v>921</v>
      </c>
      <c r="H6768" s="5">
        <v>1722070.19</v>
      </c>
      <c r="I6768">
        <f>IFERROR(VLOOKUP(G6768,'NCES Match'!$A$2:$B$1307,2,FALSE),"")</f>
        <v>4814310</v>
      </c>
      <c r="J6768" cm="1">
        <f t="array" ref="J6768">IFERROR(_xlfn.IFS(B6768=2015,H6768/$O$13,B6768=2016,H6768/$O$14,B6768=2017,H6768/$O$15,B6768=2018,H6768/$O$16,B6768=2019,H6768/$O$17,B6768=2020,H6768/$O$18,B6768=2021,H6768/$O$19,B6768=2022,H6768/$O$20),"")</f>
        <v>8.810851852456388E-4</v>
      </c>
      <c r="K6768" s="3" cm="1">
        <f t="array" ref="K6768">IFERROR(_xlfn.IFS(B6768=2015,J6768*$P$4,B6768=2016,J6768*$P$5,B6768=2017,J6768*$P$6,B6768=2018,J6768*$P$7,B6768=2019,J6768*$P$8,B6768=2020,J6768*$P$9,B6768=2021,J6768*$P$10,B6768=2022,J6768*$P$11),"")</f>
        <v>1886009.7946910672</v>
      </c>
      <c r="L6768" s="3">
        <f t="shared" si="106"/>
        <v>3608079.9846910671</v>
      </c>
    </row>
    <row r="6769" spans="1:12">
      <c r="A6769">
        <v>4814310</v>
      </c>
      <c r="B6769">
        <v>2022</v>
      </c>
      <c r="D6769" t="s">
        <v>919</v>
      </c>
      <c r="E6769" t="s">
        <v>920</v>
      </c>
      <c r="F6769" t="s">
        <v>4101</v>
      </c>
      <c r="G6769" t="s">
        <v>921</v>
      </c>
      <c r="H6769" s="5">
        <v>2187306.92</v>
      </c>
      <c r="I6769">
        <f>IFERROR(VLOOKUP(G6769,'NCES Match'!$A$2:$B$1307,2,FALSE),"")</f>
        <v>4814310</v>
      </c>
      <c r="J6769" cm="1">
        <f t="array" ref="J6769">IFERROR(_xlfn.IFS(B6769=2015,H6769/$O$13,B6769=2016,H6769/$O$14,B6769=2017,H6769/$O$15,B6769=2018,H6769/$O$16,B6769=2019,H6769/$O$17,B6769=2020,H6769/$O$18,B6769=2021,H6769/$O$19,B6769=2022,H6769/$O$20),"")</f>
        <v>9.6073222428220278E-4</v>
      </c>
      <c r="K6769" s="3" cm="1">
        <f t="array" ref="K6769">IFERROR(_xlfn.IFS(B6769=2015,J6769*$P$4,B6769=2016,J6769*$P$5,B6769=2017,J6769*$P$6,B6769=2018,J6769*$P$7,B6769=2019,J6769*$P$8,B6769=2020,J6769*$P$9,B6769=2021,J6769*$P$10,B6769=2022,J6769*$P$11),"")</f>
        <v>2068920.5183083043</v>
      </c>
      <c r="L6769" s="3">
        <f t="shared" si="106"/>
        <v>4256227.4383083042</v>
      </c>
    </row>
    <row r="6770" spans="1:12">
      <c r="A6770">
        <v>4814310</v>
      </c>
      <c r="B6770">
        <v>2023</v>
      </c>
      <c r="D6770" t="s">
        <v>919</v>
      </c>
      <c r="E6770" t="s">
        <v>920</v>
      </c>
      <c r="F6770" t="s">
        <v>4101</v>
      </c>
      <c r="G6770" t="s">
        <v>921</v>
      </c>
      <c r="H6770" s="5">
        <v>2695812.32</v>
      </c>
      <c r="I6770">
        <f>IFERROR(VLOOKUP(G6770,'NCES Match'!$A$2:$B$1307,2,FALSE),"")</f>
        <v>4814310</v>
      </c>
      <c r="J6770" t="str" cm="1">
        <f t="array" ref="J6770">IFERROR(_xlfn.IFS(B6770=2015,H6770/$O$13,B6770=2016,H6770/$O$14,B6770=2017,H6770/$O$15,B6770=2018,H6770/$O$16,B6770=2019,H6770/$O$17,B6770=2020,H6770/$O$18,B6770=2021,H6770/$O$19,B6770=2022,H6770/$O$20),"")</f>
        <v/>
      </c>
      <c r="K6770" s="3" t="str" cm="1">
        <f t="array" ref="K6770">IFERROR(_xlfn.IFS(B6770=2015,J6770*$P$4,B6770=2016,J6770*$P$5,B6770=2017,J6770*$P$6,B6770=2018,J6770*$P$7,B6770=2019,J6770*$P$8,B6770=2020,J6770*$P$9,B6770=2021,J6770*$P$10,B6770=2022,J6770*$P$11),"")</f>
        <v/>
      </c>
      <c r="L6770" s="3">
        <f t="shared" si="106"/>
        <v>2695812.32</v>
      </c>
    </row>
    <row r="6771" spans="1:12">
      <c r="A6771">
        <v>4821540</v>
      </c>
      <c r="B6771">
        <v>2015</v>
      </c>
      <c r="C6771" t="s">
        <v>381</v>
      </c>
      <c r="D6771" t="s">
        <v>1499</v>
      </c>
      <c r="E6771" t="s">
        <v>1500</v>
      </c>
      <c r="G6771" t="s">
        <v>1501</v>
      </c>
      <c r="H6771" s="5">
        <v>165401.91</v>
      </c>
      <c r="I6771">
        <f>IFERROR(VLOOKUP(G6771,'NCES Match'!$A$2:$B$1307,2,FALSE),"")</f>
        <v>4821540</v>
      </c>
      <c r="J6771" cm="1">
        <f t="array" ref="J6771">IFERROR(_xlfn.IFS(B6771=2015,H6771/$O$13,B6771=2016,H6771/$O$14,B6771=2017,H6771/$O$15,B6771=2018,H6771/$O$16,B6771=2019,H6771/$O$17,B6771=2020,H6771/$O$18,B6771=2021,H6771/$O$19,B6771=2022,H6771/$O$20),"")</f>
        <v>1.2957647769487889E-4</v>
      </c>
      <c r="K6771" s="3" cm="1">
        <f t="array" ref="K6771">IFERROR(_xlfn.IFS(B6771=2015,J6771*$P$4,B6771=2016,J6771*$P$5,B6771=2017,J6771*$P$6,B6771=2018,J6771*$P$7,B6771=2019,J6771*$P$8,B6771=2020,J6771*$P$9,B6771=2021,J6771*$P$10,B6771=2022,J6771*$P$11),"")</f>
        <v>206218.7598859951</v>
      </c>
      <c r="L6771" s="3">
        <f t="shared" si="106"/>
        <v>371620.6698859951</v>
      </c>
    </row>
    <row r="6772" spans="1:12">
      <c r="A6772">
        <v>4821540</v>
      </c>
      <c r="B6772">
        <v>2016</v>
      </c>
      <c r="C6772" t="s">
        <v>4102</v>
      </c>
      <c r="D6772" t="s">
        <v>1499</v>
      </c>
      <c r="E6772" t="s">
        <v>1500</v>
      </c>
      <c r="F6772" t="s">
        <v>4101</v>
      </c>
      <c r="G6772" t="s">
        <v>1501</v>
      </c>
      <c r="H6772" s="5">
        <v>171339</v>
      </c>
      <c r="I6772">
        <f>IFERROR(VLOOKUP(G6772,'NCES Match'!$A$2:$B$1307,2,FALSE),"")</f>
        <v>4821540</v>
      </c>
      <c r="J6772" cm="1">
        <f t="array" ref="J6772">IFERROR(_xlfn.IFS(B6772=2015,H6772/$O$13,B6772=2016,H6772/$O$14,B6772=2017,H6772/$O$15,B6772=2018,H6772/$O$16,B6772=2019,H6772/$O$17,B6772=2020,H6772/$O$18,B6772=2021,H6772/$O$19,B6772=2022,H6772/$O$20),"")</f>
        <v>1.2265592029407263E-4</v>
      </c>
      <c r="K6772" s="3" cm="1">
        <f t="array" ref="K6772">IFERROR(_xlfn.IFS(B6772=2015,J6772*$P$4,B6772=2016,J6772*$P$5,B6772=2017,J6772*$P$6,B6772=2018,J6772*$P$7,B6772=2019,J6772*$P$8,B6772=2020,J6772*$P$9,B6772=2021,J6772*$P$10,B6772=2022,J6772*$P$11),"")</f>
        <v>205526.09279694545</v>
      </c>
      <c r="L6772" s="3">
        <f t="shared" si="106"/>
        <v>376865.09279694548</v>
      </c>
    </row>
    <row r="6773" spans="1:12">
      <c r="A6773">
        <v>4821540</v>
      </c>
      <c r="B6773">
        <v>2017</v>
      </c>
      <c r="D6773" t="s">
        <v>1499</v>
      </c>
      <c r="E6773" t="s">
        <v>1500</v>
      </c>
      <c r="F6773" t="s">
        <v>4101</v>
      </c>
      <c r="G6773" t="s">
        <v>1501</v>
      </c>
      <c r="H6773" s="5">
        <v>170760</v>
      </c>
      <c r="I6773">
        <f>IFERROR(VLOOKUP(G6773,'NCES Match'!$A$2:$B$1307,2,FALSE),"")</f>
        <v>4821540</v>
      </c>
      <c r="J6773" cm="1">
        <f t="array" ref="J6773">IFERROR(_xlfn.IFS(B6773=2015,H6773/$O$13,B6773=2016,H6773/$O$14,B6773=2017,H6773/$O$15,B6773=2018,H6773/$O$16,B6773=2019,H6773/$O$17,B6773=2020,H6773/$O$18,B6773=2021,H6773/$O$19,B6773=2022,H6773/$O$20),"")</f>
        <v>1.1772856378785644E-4</v>
      </c>
      <c r="K6773" s="3" cm="1">
        <f t="array" ref="K6773">IFERROR(_xlfn.IFS(B6773=2015,J6773*$P$4,B6773=2016,J6773*$P$5,B6773=2017,J6773*$P$6,B6773=2018,J6773*$P$7,B6773=2019,J6773*$P$8,B6773=2020,J6773*$P$9,B6773=2021,J6773*$P$10,B6773=2022,J6773*$P$11),"")</f>
        <v>199932.27703991527</v>
      </c>
      <c r="L6773" s="3">
        <f t="shared" si="106"/>
        <v>370692.27703991527</v>
      </c>
    </row>
    <row r="6774" spans="1:12">
      <c r="A6774">
        <v>4821540</v>
      </c>
      <c r="B6774">
        <v>2018</v>
      </c>
      <c r="D6774" t="s">
        <v>1499</v>
      </c>
      <c r="E6774" t="s">
        <v>1500</v>
      </c>
      <c r="F6774" t="s">
        <v>4101</v>
      </c>
      <c r="G6774" t="s">
        <v>1501</v>
      </c>
      <c r="H6774" s="5">
        <v>170158</v>
      </c>
      <c r="I6774">
        <f>IFERROR(VLOOKUP(G6774,'NCES Match'!$A$2:$B$1307,2,FALSE),"")</f>
        <v>4821540</v>
      </c>
      <c r="J6774" cm="1">
        <f t="array" ref="J6774">IFERROR(_xlfn.IFS(B6774=2015,H6774/$O$13,B6774=2016,H6774/$O$14,B6774=2017,H6774/$O$15,B6774=2018,H6774/$O$16,B6774=2019,H6774/$O$17,B6774=2020,H6774/$O$18,B6774=2021,H6774/$O$19,B6774=2022,H6774/$O$20),"")</f>
        <v>1.1103810623646478E-4</v>
      </c>
      <c r="K6774" s="3" cm="1">
        <f t="array" ref="K6774">IFERROR(_xlfn.IFS(B6774=2015,J6774*$P$4,B6774=2016,J6774*$P$5,B6774=2017,J6774*$P$6,B6774=2018,J6774*$P$7,B6774=2019,J6774*$P$8,B6774=2020,J6774*$P$9,B6774=2021,J6774*$P$10,B6774=2022,J6774*$P$11),"")</f>
        <v>190636.1388491129</v>
      </c>
      <c r="L6774" s="3">
        <f t="shared" si="106"/>
        <v>360794.1388491129</v>
      </c>
    </row>
    <row r="6775" spans="1:12">
      <c r="A6775">
        <v>4821540</v>
      </c>
      <c r="B6775">
        <v>2019</v>
      </c>
      <c r="D6775" t="s">
        <v>1499</v>
      </c>
      <c r="E6775" t="s">
        <v>1500</v>
      </c>
      <c r="F6775" t="s">
        <v>4101</v>
      </c>
      <c r="G6775" t="s">
        <v>1501</v>
      </c>
      <c r="H6775" s="5">
        <v>176310</v>
      </c>
      <c r="I6775">
        <f>IFERROR(VLOOKUP(G6775,'NCES Match'!$A$2:$B$1307,2,FALSE),"")</f>
        <v>4821540</v>
      </c>
      <c r="J6775" cm="1">
        <f t="array" ref="J6775">IFERROR(_xlfn.IFS(B6775=2015,H6775/$O$13,B6775=2016,H6775/$O$14,B6775=2017,H6775/$O$15,B6775=2018,H6775/$O$16,B6775=2019,H6775/$O$17,B6775=2020,H6775/$O$18,B6775=2021,H6775/$O$19,B6775=2022,H6775/$O$20),"")</f>
        <v>1.1163597049787831E-4</v>
      </c>
      <c r="K6775" s="3" cm="1">
        <f t="array" ref="K6775">IFERROR(_xlfn.IFS(B6775=2015,J6775*$P$4,B6775=2016,J6775*$P$5,B6775=2017,J6775*$P$6,B6775=2018,J6775*$P$7,B6775=2019,J6775*$P$8,B6775=2020,J6775*$P$9,B6775=2021,J6775*$P$10,B6775=2022,J6775*$P$11),"")</f>
        <v>194015.05220278056</v>
      </c>
      <c r="L6775" s="3">
        <f t="shared" si="106"/>
        <v>370325.05220278056</v>
      </c>
    </row>
    <row r="6776" spans="1:12">
      <c r="A6776">
        <v>4821540</v>
      </c>
      <c r="B6776">
        <v>2020</v>
      </c>
      <c r="D6776" t="s">
        <v>1499</v>
      </c>
      <c r="E6776" t="s">
        <v>1500</v>
      </c>
      <c r="F6776" t="s">
        <v>4230</v>
      </c>
      <c r="G6776" t="s">
        <v>1501</v>
      </c>
      <c r="H6776" s="5">
        <v>256188</v>
      </c>
      <c r="I6776">
        <f>IFERROR(VLOOKUP(G6776,'NCES Match'!$A$2:$B$1307,2,FALSE),"")</f>
        <v>4821540</v>
      </c>
      <c r="J6776" cm="1">
        <f t="array" ref="J6776">IFERROR(_xlfn.IFS(B6776=2015,H6776/$O$13,B6776=2016,H6776/$O$14,B6776=2017,H6776/$O$15,B6776=2018,H6776/$O$16,B6776=2019,H6776/$O$17,B6776=2020,H6776/$O$18,B6776=2021,H6776/$O$19,B6776=2022,H6776/$O$20),"")</f>
        <v>1.3883021467545083E-4</v>
      </c>
      <c r="K6776" s="3" cm="1">
        <f t="array" ref="K6776">IFERROR(_xlfn.IFS(B6776=2015,J6776*$P$4,B6776=2016,J6776*$P$5,B6776=2017,J6776*$P$6,B6776=2018,J6776*$P$7,B6776=2019,J6776*$P$8,B6776=2020,J6776*$P$9,B6776=2021,J6776*$P$10,B6776=2022,J6776*$P$11),"")</f>
        <v>292654.48334290466</v>
      </c>
      <c r="L6776" s="3">
        <f t="shared" si="106"/>
        <v>548842.4833429046</v>
      </c>
    </row>
    <row r="6777" spans="1:12">
      <c r="A6777">
        <v>4821540</v>
      </c>
      <c r="B6777">
        <v>2021</v>
      </c>
      <c r="D6777" t="s">
        <v>1499</v>
      </c>
      <c r="E6777" t="s">
        <v>1500</v>
      </c>
      <c r="F6777" t="s">
        <v>4101</v>
      </c>
      <c r="G6777" t="s">
        <v>1501</v>
      </c>
      <c r="H6777" s="5">
        <v>283461.05</v>
      </c>
      <c r="I6777">
        <f>IFERROR(VLOOKUP(G6777,'NCES Match'!$A$2:$B$1307,2,FALSE),"")</f>
        <v>4821540</v>
      </c>
      <c r="J6777" cm="1">
        <f t="array" ref="J6777">IFERROR(_xlfn.IFS(B6777=2015,H6777/$O$13,B6777=2016,H6777/$O$14,B6777=2017,H6777/$O$15,B6777=2018,H6777/$O$16,B6777=2019,H6777/$O$17,B6777=2020,H6777/$O$18,B6777=2021,H6777/$O$19,B6777=2022,H6777/$O$20),"")</f>
        <v>1.4503086645334317E-4</v>
      </c>
      <c r="K6777" s="3" cm="1">
        <f t="array" ref="K6777">IFERROR(_xlfn.IFS(B6777=2015,J6777*$P$4,B6777=2016,J6777*$P$5,B6777=2017,J6777*$P$6,B6777=2018,J6777*$P$7,B6777=2019,J6777*$P$8,B6777=2020,J6777*$P$9,B6777=2021,J6777*$P$10,B6777=2022,J6777*$P$11),"")</f>
        <v>310446.29877334693</v>
      </c>
      <c r="L6777" s="3">
        <f t="shared" si="106"/>
        <v>593907.34877334698</v>
      </c>
    </row>
    <row r="6778" spans="1:12">
      <c r="A6778">
        <v>4821540</v>
      </c>
      <c r="B6778">
        <v>2022</v>
      </c>
      <c r="D6778" t="s">
        <v>1499</v>
      </c>
      <c r="E6778" t="s">
        <v>1500</v>
      </c>
      <c r="F6778" t="s">
        <v>4101</v>
      </c>
      <c r="G6778" t="s">
        <v>1501</v>
      </c>
      <c r="H6778" s="5">
        <v>311047.46999999997</v>
      </c>
      <c r="I6778">
        <f>IFERROR(VLOOKUP(G6778,'NCES Match'!$A$2:$B$1307,2,FALSE),"")</f>
        <v>4821540</v>
      </c>
      <c r="J6778" cm="1">
        <f t="array" ref="J6778">IFERROR(_xlfn.IFS(B6778=2015,H6778/$O$13,B6778=2016,H6778/$O$14,B6778=2017,H6778/$O$15,B6778=2018,H6778/$O$16,B6778=2019,H6778/$O$17,B6778=2020,H6778/$O$18,B6778=2021,H6778/$O$19,B6778=2022,H6778/$O$20),"")</f>
        <v>1.3662158016235405E-4</v>
      </c>
      <c r="K6778" s="3" cm="1">
        <f t="array" ref="K6778">IFERROR(_xlfn.IFS(B6778=2015,J6778*$P$4,B6778=2016,J6778*$P$5,B6778=2017,J6778*$P$6,B6778=2018,J6778*$P$7,B6778=2019,J6778*$P$8,B6778=2020,J6778*$P$9,B6778=2021,J6778*$P$10,B6778=2022,J6778*$P$11),"")</f>
        <v>294212.25113249617</v>
      </c>
      <c r="L6778" s="3">
        <f t="shared" si="106"/>
        <v>605259.72113249614</v>
      </c>
    </row>
    <row r="6779" spans="1:12">
      <c r="A6779">
        <v>4821540</v>
      </c>
      <c r="B6779">
        <v>2023</v>
      </c>
      <c r="D6779" t="s">
        <v>1499</v>
      </c>
      <c r="E6779" t="s">
        <v>1500</v>
      </c>
      <c r="F6779" t="s">
        <v>4101</v>
      </c>
      <c r="G6779" t="s">
        <v>1501</v>
      </c>
      <c r="H6779" s="5">
        <v>275965.25</v>
      </c>
      <c r="I6779">
        <f>IFERROR(VLOOKUP(G6779,'NCES Match'!$A$2:$B$1307,2,FALSE),"")</f>
        <v>4821540</v>
      </c>
      <c r="J6779" t="str" cm="1">
        <f t="array" ref="J6779">IFERROR(_xlfn.IFS(B6779=2015,H6779/$O$13,B6779=2016,H6779/$O$14,B6779=2017,H6779/$O$15,B6779=2018,H6779/$O$16,B6779=2019,H6779/$O$17,B6779=2020,H6779/$O$18,B6779=2021,H6779/$O$19,B6779=2022,H6779/$O$20),"")</f>
        <v/>
      </c>
      <c r="K6779" s="3" t="str" cm="1">
        <f t="array" ref="K6779">IFERROR(_xlfn.IFS(B6779=2015,J6779*$P$4,B6779=2016,J6779*$P$5,B6779=2017,J6779*$P$6,B6779=2018,J6779*$P$7,B6779=2019,J6779*$P$8,B6779=2020,J6779*$P$9,B6779=2021,J6779*$P$10,B6779=2022,J6779*$P$11),"")</f>
        <v/>
      </c>
      <c r="L6779" s="3">
        <f t="shared" si="106"/>
        <v>275965.25</v>
      </c>
    </row>
    <row r="6780" spans="1:12">
      <c r="A6780">
        <v>4824930</v>
      </c>
      <c r="B6780">
        <v>2015</v>
      </c>
      <c r="C6780" t="s">
        <v>381</v>
      </c>
      <c r="D6780" t="s">
        <v>1797</v>
      </c>
      <c r="E6780" t="s">
        <v>1798</v>
      </c>
      <c r="G6780" t="s">
        <v>1799</v>
      </c>
      <c r="H6780" s="5">
        <v>782904.08</v>
      </c>
      <c r="I6780">
        <f>IFERROR(VLOOKUP(G6780,'NCES Match'!$A$2:$B$1307,2,FALSE),"")</f>
        <v>4824930</v>
      </c>
      <c r="J6780" cm="1">
        <f t="array" ref="J6780">IFERROR(_xlfn.IFS(B6780=2015,H6780/$O$13,B6780=2016,H6780/$O$14,B6780=2017,H6780/$O$15,B6780=2018,H6780/$O$16,B6780=2019,H6780/$O$17,B6780=2020,H6780/$O$18,B6780=2021,H6780/$O$19,B6780=2022,H6780/$O$20),"")</f>
        <v>6.1332999757590266E-4</v>
      </c>
      <c r="K6780" s="3" cm="1">
        <f t="array" ref="K6780">IFERROR(_xlfn.IFS(B6780=2015,J6780*$P$4,B6780=2016,J6780*$P$5,B6780=2017,J6780*$P$6,B6780=2018,J6780*$P$7,B6780=2019,J6780*$P$8,B6780=2020,J6780*$P$9,B6780=2021,J6780*$P$10,B6780=2022,J6780*$P$11),"")</f>
        <v>976104.25712306402</v>
      </c>
      <c r="L6780" s="3">
        <f t="shared" si="106"/>
        <v>1759008.3371230639</v>
      </c>
    </row>
    <row r="6781" spans="1:12">
      <c r="A6781">
        <v>4824930</v>
      </c>
      <c r="B6781">
        <v>2016</v>
      </c>
      <c r="C6781" t="s">
        <v>4102</v>
      </c>
      <c r="D6781" t="s">
        <v>1797</v>
      </c>
      <c r="E6781" t="s">
        <v>1798</v>
      </c>
      <c r="F6781" t="s">
        <v>4101</v>
      </c>
      <c r="G6781" t="s">
        <v>1799</v>
      </c>
      <c r="H6781" s="5">
        <v>934449</v>
      </c>
      <c r="I6781">
        <f>IFERROR(VLOOKUP(G6781,'NCES Match'!$A$2:$B$1307,2,FALSE),"")</f>
        <v>4824930</v>
      </c>
      <c r="J6781" cm="1">
        <f t="array" ref="J6781">IFERROR(_xlfn.IFS(B6781=2015,H6781/$O$13,B6781=2016,H6781/$O$14,B6781=2017,H6781/$O$15,B6781=2018,H6781/$O$16,B6781=2019,H6781/$O$17,B6781=2020,H6781/$O$18,B6781=2021,H6781/$O$19,B6781=2022,H6781/$O$20),"")</f>
        <v>6.6894111710046088E-4</v>
      </c>
      <c r="K6781" s="3" cm="1">
        <f t="array" ref="K6781">IFERROR(_xlfn.IFS(B6781=2015,J6781*$P$4,B6781=2016,J6781*$P$5,B6781=2017,J6781*$P$6,B6781=2018,J6781*$P$7,B6781=2019,J6781*$P$8,B6781=2020,J6781*$P$9,B6781=2021,J6781*$P$10,B6781=2022,J6781*$P$11),"")</f>
        <v>1120898.6388855595</v>
      </c>
      <c r="L6781" s="3">
        <f t="shared" si="106"/>
        <v>2055347.6388855595</v>
      </c>
    </row>
    <row r="6782" spans="1:12">
      <c r="A6782">
        <v>4824930</v>
      </c>
      <c r="B6782">
        <v>2017</v>
      </c>
      <c r="D6782" t="s">
        <v>1797</v>
      </c>
      <c r="E6782" t="s">
        <v>1798</v>
      </c>
      <c r="F6782" t="s">
        <v>4101</v>
      </c>
      <c r="G6782" t="s">
        <v>1799</v>
      </c>
      <c r="H6782" s="5">
        <v>962061</v>
      </c>
      <c r="I6782">
        <f>IFERROR(VLOOKUP(G6782,'NCES Match'!$A$2:$B$1307,2,FALSE),"")</f>
        <v>4824930</v>
      </c>
      <c r="J6782" cm="1">
        <f t="array" ref="J6782">IFERROR(_xlfn.IFS(B6782=2015,H6782/$O$13,B6782=2016,H6782/$O$14,B6782=2017,H6782/$O$15,B6782=2018,H6782/$O$16,B6782=2019,H6782/$O$17,B6782=2020,H6782/$O$18,B6782=2021,H6782/$O$19,B6782=2022,H6782/$O$20),"")</f>
        <v>6.6328214925221926E-4</v>
      </c>
      <c r="K6782" s="3" cm="1">
        <f t="array" ref="K6782">IFERROR(_xlfn.IFS(B6782=2015,J6782*$P$4,B6782=2016,J6782*$P$5,B6782=2017,J6782*$P$6,B6782=2018,J6782*$P$7,B6782=2019,J6782*$P$8,B6782=2020,J6782*$P$9,B6782=2021,J6782*$P$10,B6782=2022,J6782*$P$11),"")</f>
        <v>1126417.4653390604</v>
      </c>
      <c r="L6782" s="3">
        <f t="shared" si="106"/>
        <v>2088478.4653390604</v>
      </c>
    </row>
    <row r="6783" spans="1:12">
      <c r="A6783">
        <v>4824930</v>
      </c>
      <c r="B6783">
        <v>2018</v>
      </c>
      <c r="D6783" t="s">
        <v>1797</v>
      </c>
      <c r="E6783" t="s">
        <v>1798</v>
      </c>
      <c r="F6783" t="s">
        <v>4101</v>
      </c>
      <c r="G6783" t="s">
        <v>1799</v>
      </c>
      <c r="H6783" s="5">
        <v>1051762</v>
      </c>
      <c r="I6783">
        <f>IFERROR(VLOOKUP(G6783,'NCES Match'!$A$2:$B$1307,2,FALSE),"")</f>
        <v>4824930</v>
      </c>
      <c r="J6783" cm="1">
        <f t="array" ref="J6783">IFERROR(_xlfn.IFS(B6783=2015,H6783/$O$13,B6783=2016,H6783/$O$14,B6783=2017,H6783/$O$15,B6783=2018,H6783/$O$16,B6783=2019,H6783/$O$17,B6783=2020,H6783/$O$18,B6783=2021,H6783/$O$19,B6783=2022,H6783/$O$20),"")</f>
        <v>6.8633658535876467E-4</v>
      </c>
      <c r="K6783" s="3" cm="1">
        <f t="array" ref="K6783">IFERROR(_xlfn.IFS(B6783=2015,J6783*$P$4,B6783=2016,J6783*$P$5,B6783=2017,J6783*$P$6,B6783=2018,J6783*$P$7,B6783=2019,J6783*$P$8,B6783=2020,J6783*$P$9,B6783=2021,J6783*$P$10,B6783=2022,J6783*$P$11),"")</f>
        <v>1178339.2298229921</v>
      </c>
      <c r="L6783" s="3">
        <f t="shared" si="106"/>
        <v>2230101.2298229923</v>
      </c>
    </row>
    <row r="6784" spans="1:12">
      <c r="A6784">
        <v>4824930</v>
      </c>
      <c r="B6784">
        <v>2019</v>
      </c>
      <c r="D6784" t="s">
        <v>1797</v>
      </c>
      <c r="E6784" t="s">
        <v>1798</v>
      </c>
      <c r="F6784" t="s">
        <v>4101</v>
      </c>
      <c r="G6784" t="s">
        <v>1799</v>
      </c>
      <c r="H6784" s="5">
        <v>1131196</v>
      </c>
      <c r="I6784">
        <f>IFERROR(VLOOKUP(G6784,'NCES Match'!$A$2:$B$1307,2,FALSE),"")</f>
        <v>4824930</v>
      </c>
      <c r="J6784" cm="1">
        <f t="array" ref="J6784">IFERROR(_xlfn.IFS(B6784=2015,H6784/$O$13,B6784=2016,H6784/$O$14,B6784=2017,H6784/$O$15,B6784=2018,H6784/$O$16,B6784=2019,H6784/$O$17,B6784=2020,H6784/$O$18,B6784=2021,H6784/$O$19,B6784=2022,H6784/$O$20),"")</f>
        <v>7.1625071342134845E-4</v>
      </c>
      <c r="K6784" s="3" cm="1">
        <f t="array" ref="K6784">IFERROR(_xlfn.IFS(B6784=2015,J6784*$P$4,B6784=2016,J6784*$P$5,B6784=2017,J6784*$P$6,B6784=2018,J6784*$P$7,B6784=2019,J6784*$P$8,B6784=2020,J6784*$P$9,B6784=2021,J6784*$P$10,B6784=2022,J6784*$P$11),"")</f>
        <v>1244790.7151697383</v>
      </c>
      <c r="L6784" s="3">
        <f t="shared" si="106"/>
        <v>2375986.715169738</v>
      </c>
    </row>
    <row r="6785" spans="1:12">
      <c r="A6785">
        <v>4824930</v>
      </c>
      <c r="B6785">
        <v>2020</v>
      </c>
      <c r="D6785" t="s">
        <v>1797</v>
      </c>
      <c r="E6785" t="s">
        <v>1798</v>
      </c>
      <c r="F6785" t="s">
        <v>4230</v>
      </c>
      <c r="G6785" t="s">
        <v>1799</v>
      </c>
      <c r="H6785" s="5">
        <v>1319033</v>
      </c>
      <c r="I6785">
        <f>IFERROR(VLOOKUP(G6785,'NCES Match'!$A$2:$B$1307,2,FALSE),"")</f>
        <v>4824930</v>
      </c>
      <c r="J6785" cm="1">
        <f t="array" ref="J6785">IFERROR(_xlfn.IFS(B6785=2015,H6785/$O$13,B6785=2016,H6785/$O$14,B6785=2017,H6785/$O$15,B6785=2018,H6785/$O$16,B6785=2019,H6785/$O$17,B6785=2020,H6785/$O$18,B6785=2021,H6785/$O$19,B6785=2022,H6785/$O$20),"")</f>
        <v>7.1479395816355156E-4</v>
      </c>
      <c r="K6785" s="3" cm="1">
        <f t="array" ref="K6785">IFERROR(_xlfn.IFS(B6785=2015,J6785*$P$4,B6785=2016,J6785*$P$5,B6785=2017,J6785*$P$6,B6785=2018,J6785*$P$7,B6785=2019,J6785*$P$8,B6785=2020,J6785*$P$9,B6785=2021,J6785*$P$10,B6785=2022,J6785*$P$11),"")</f>
        <v>1506787.6759537589</v>
      </c>
      <c r="L6785" s="3">
        <f t="shared" si="106"/>
        <v>2825820.6759537589</v>
      </c>
    </row>
    <row r="6786" spans="1:12">
      <c r="A6786">
        <v>4824930</v>
      </c>
      <c r="B6786">
        <v>2021</v>
      </c>
      <c r="D6786" t="s">
        <v>1797</v>
      </c>
      <c r="E6786" t="s">
        <v>1798</v>
      </c>
      <c r="F6786" t="s">
        <v>4101</v>
      </c>
      <c r="G6786" t="s">
        <v>1799</v>
      </c>
      <c r="H6786" s="5">
        <v>1346401.14</v>
      </c>
      <c r="I6786">
        <f>IFERROR(VLOOKUP(G6786,'NCES Match'!$A$2:$B$1307,2,FALSE),"")</f>
        <v>4824930</v>
      </c>
      <c r="J6786" cm="1">
        <f t="array" ref="J6786">IFERROR(_xlfn.IFS(B6786=2015,H6786/$O$13,B6786=2016,H6786/$O$14,B6786=2017,H6786/$O$15,B6786=2018,H6786/$O$16,B6786=2019,H6786/$O$17,B6786=2020,H6786/$O$18,B6786=2021,H6786/$O$19,B6786=2022,H6786/$O$20),"")</f>
        <v>6.8887673960132782E-4</v>
      </c>
      <c r="K6786" s="3" cm="1">
        <f t="array" ref="K6786">IFERROR(_xlfn.IFS(B6786=2015,J6786*$P$4,B6786=2016,J6786*$P$5,B6786=2017,J6786*$P$6,B6786=2018,J6786*$P$7,B6786=2019,J6786*$P$8,B6786=2020,J6786*$P$9,B6786=2021,J6786*$P$10,B6786=2022,J6786*$P$11),"")</f>
        <v>1474577.3734247258</v>
      </c>
      <c r="L6786" s="3">
        <f t="shared" si="106"/>
        <v>2820978.5134247257</v>
      </c>
    </row>
    <row r="6787" spans="1:12">
      <c r="A6787">
        <v>4824930</v>
      </c>
      <c r="B6787">
        <v>2022</v>
      </c>
      <c r="D6787" t="s">
        <v>1797</v>
      </c>
      <c r="E6787" t="s">
        <v>1798</v>
      </c>
      <c r="F6787" t="s">
        <v>4101</v>
      </c>
      <c r="G6787" t="s">
        <v>1799</v>
      </c>
      <c r="H6787" s="5">
        <v>1621894.48</v>
      </c>
      <c r="I6787">
        <f>IFERROR(VLOOKUP(G6787,'NCES Match'!$A$2:$B$1307,2,FALSE),"")</f>
        <v>4824930</v>
      </c>
      <c r="J6787" cm="1">
        <f t="array" ref="J6787">IFERROR(_xlfn.IFS(B6787=2015,H6787/$O$13,B6787=2016,H6787/$O$14,B6787=2017,H6787/$O$15,B6787=2018,H6787/$O$16,B6787=2019,H6787/$O$17,B6787=2020,H6787/$O$18,B6787=2021,H6787/$O$19,B6787=2022,H6787/$O$20),"")</f>
        <v>7.1238575486307456E-4</v>
      </c>
      <c r="K6787" s="3" cm="1">
        <f t="array" ref="K6787">IFERROR(_xlfn.IFS(B6787=2015,J6787*$P$4,B6787=2016,J6787*$P$5,B6787=2017,J6787*$P$6,B6787=2018,J6787*$P$7,B6787=2019,J6787*$P$8,B6787=2020,J6787*$P$9,B6787=2021,J6787*$P$10,B6787=2022,J6787*$P$11),"")</f>
        <v>1534110.616814113</v>
      </c>
      <c r="L6787" s="3">
        <f t="shared" ref="L6787:L6850" si="107">SUM(H6787,K6787)</f>
        <v>3156005.0968141127</v>
      </c>
    </row>
    <row r="6788" spans="1:12">
      <c r="A6788">
        <v>4824930</v>
      </c>
      <c r="B6788">
        <v>2023</v>
      </c>
      <c r="D6788" t="s">
        <v>1797</v>
      </c>
      <c r="E6788" t="s">
        <v>1798</v>
      </c>
      <c r="F6788" t="s">
        <v>4101</v>
      </c>
      <c r="G6788" t="s">
        <v>1799</v>
      </c>
      <c r="H6788" s="5">
        <v>1942905.46</v>
      </c>
      <c r="I6788">
        <f>IFERROR(VLOOKUP(G6788,'NCES Match'!$A$2:$B$1307,2,FALSE),"")</f>
        <v>4824930</v>
      </c>
      <c r="J6788" t="str" cm="1">
        <f t="array" ref="J6788">IFERROR(_xlfn.IFS(B6788=2015,H6788/$O$13,B6788=2016,H6788/$O$14,B6788=2017,H6788/$O$15,B6788=2018,H6788/$O$16,B6788=2019,H6788/$O$17,B6788=2020,H6788/$O$18,B6788=2021,H6788/$O$19,B6788=2022,H6788/$O$20),"")</f>
        <v/>
      </c>
      <c r="K6788" s="3" t="str" cm="1">
        <f t="array" ref="K6788">IFERROR(_xlfn.IFS(B6788=2015,J6788*$P$4,B6788=2016,J6788*$P$5,B6788=2017,J6788*$P$6,B6788=2018,J6788*$P$7,B6788=2019,J6788*$P$8,B6788=2020,J6788*$P$9,B6788=2021,J6788*$P$10,B6788=2022,J6788*$P$11),"")</f>
        <v/>
      </c>
      <c r="L6788" s="3">
        <f t="shared" si="107"/>
        <v>1942905.46</v>
      </c>
    </row>
    <row r="6789" spans="1:12">
      <c r="A6789">
        <v>4825230</v>
      </c>
      <c r="B6789">
        <v>2015</v>
      </c>
      <c r="C6789" t="s">
        <v>381</v>
      </c>
      <c r="D6789" t="s">
        <v>1821</v>
      </c>
      <c r="E6789" t="s">
        <v>1822</v>
      </c>
      <c r="G6789" t="s">
        <v>1823</v>
      </c>
      <c r="H6789" s="5">
        <v>177066.57</v>
      </c>
      <c r="I6789">
        <f>IFERROR(VLOOKUP(G6789,'NCES Match'!$A$2:$B$1307,2,FALSE),"")</f>
        <v>4825230</v>
      </c>
      <c r="J6789" cm="1">
        <f t="array" ref="J6789">IFERROR(_xlfn.IFS(B6789=2015,H6789/$O$13,B6789=2016,H6789/$O$14,B6789=2017,H6789/$O$15,B6789=2018,H6789/$O$16,B6789=2019,H6789/$O$17,B6789=2020,H6789/$O$18,B6789=2021,H6789/$O$19,B6789=2022,H6789/$O$20),"")</f>
        <v>1.3871461616201235E-4</v>
      </c>
      <c r="K6789" s="3" cm="1">
        <f t="array" ref="K6789">IFERROR(_xlfn.IFS(B6789=2015,J6789*$P$4,B6789=2016,J6789*$P$5,B6789=2017,J6789*$P$6,B6789=2018,J6789*$P$7,B6789=2019,J6789*$P$8,B6789=2020,J6789*$P$9,B6789=2021,J6789*$P$10,B6789=2022,J6789*$P$11),"")</f>
        <v>220761.95179769534</v>
      </c>
      <c r="L6789" s="3">
        <f t="shared" si="107"/>
        <v>397828.52179769531</v>
      </c>
    </row>
    <row r="6790" spans="1:12">
      <c r="A6790">
        <v>4825230</v>
      </c>
      <c r="B6790">
        <v>2016</v>
      </c>
      <c r="C6790" t="s">
        <v>4102</v>
      </c>
      <c r="D6790" t="s">
        <v>1821</v>
      </c>
      <c r="E6790" t="s">
        <v>1822</v>
      </c>
      <c r="F6790" t="s">
        <v>4101</v>
      </c>
      <c r="G6790" t="s">
        <v>1823</v>
      </c>
      <c r="H6790" s="5">
        <v>181730</v>
      </c>
      <c r="I6790">
        <f>IFERROR(VLOOKUP(G6790,'NCES Match'!$A$2:$B$1307,2,FALSE),"")</f>
        <v>4825230</v>
      </c>
      <c r="J6790" cm="1">
        <f t="array" ref="J6790">IFERROR(_xlfn.IFS(B6790=2015,H6790/$O$13,B6790=2016,H6790/$O$14,B6790=2017,H6790/$O$15,B6790=2018,H6790/$O$16,B6790=2019,H6790/$O$17,B6790=2020,H6790/$O$18,B6790=2021,H6790/$O$19,B6790=2022,H6790/$O$20),"")</f>
        <v>1.3009449334384945E-4</v>
      </c>
      <c r="K6790" s="3" cm="1">
        <f t="array" ref="K6790">IFERROR(_xlfn.IFS(B6790=2015,J6790*$P$4,B6790=2016,J6790*$P$5,B6790=2017,J6790*$P$6,B6790=2018,J6790*$P$7,B6790=2019,J6790*$P$8,B6790=2020,J6790*$P$9,B6790=2021,J6790*$P$10,B6790=2022,J6790*$P$11),"")</f>
        <v>217990.39823968214</v>
      </c>
      <c r="L6790" s="3">
        <f t="shared" si="107"/>
        <v>399720.39823968214</v>
      </c>
    </row>
    <row r="6791" spans="1:12">
      <c r="A6791">
        <v>4825230</v>
      </c>
      <c r="B6791">
        <v>2017</v>
      </c>
      <c r="D6791" t="s">
        <v>1821</v>
      </c>
      <c r="E6791" t="s">
        <v>1822</v>
      </c>
      <c r="F6791" t="s">
        <v>4101</v>
      </c>
      <c r="G6791" t="s">
        <v>1823</v>
      </c>
      <c r="H6791" s="5">
        <v>183857</v>
      </c>
      <c r="I6791">
        <f>IFERROR(VLOOKUP(G6791,'NCES Match'!$A$2:$B$1307,2,FALSE),"")</f>
        <v>4825230</v>
      </c>
      <c r="J6791" cm="1">
        <f t="array" ref="J6791">IFERROR(_xlfn.IFS(B6791=2015,H6791/$O$13,B6791=2016,H6791/$O$14,B6791=2017,H6791/$O$15,B6791=2018,H6791/$O$16,B6791=2019,H6791/$O$17,B6791=2020,H6791/$O$18,B6791=2021,H6791/$O$19,B6791=2022,H6791/$O$20),"")</f>
        <v>1.2675814331426519E-4</v>
      </c>
      <c r="K6791" s="3" cm="1">
        <f t="array" ref="K6791">IFERROR(_xlfn.IFS(B6791=2015,J6791*$P$4,B6791=2016,J6791*$P$5,B6791=2017,J6791*$P$6,B6791=2018,J6791*$P$7,B6791=2019,J6791*$P$8,B6791=2020,J6791*$P$9,B6791=2021,J6791*$P$10,B6791=2022,J6791*$P$11),"")</f>
        <v>215266.74080421473</v>
      </c>
      <c r="L6791" s="3">
        <f t="shared" si="107"/>
        <v>399123.74080421473</v>
      </c>
    </row>
    <row r="6792" spans="1:12">
      <c r="A6792">
        <v>4825230</v>
      </c>
      <c r="B6792">
        <v>2018</v>
      </c>
      <c r="D6792" t="s">
        <v>1821</v>
      </c>
      <c r="E6792" t="s">
        <v>1822</v>
      </c>
      <c r="F6792" t="s">
        <v>4101</v>
      </c>
      <c r="G6792" t="s">
        <v>1823</v>
      </c>
      <c r="H6792" s="5">
        <v>185399</v>
      </c>
      <c r="I6792">
        <f>IFERROR(VLOOKUP(G6792,'NCES Match'!$A$2:$B$1307,2,FALSE),"")</f>
        <v>4825230</v>
      </c>
      <c r="J6792" cm="1">
        <f t="array" ref="J6792">IFERROR(_xlfn.IFS(B6792=2015,H6792/$O$13,B6792=2016,H6792/$O$14,B6792=2017,H6792/$O$15,B6792=2018,H6792/$O$16,B6792=2019,H6792/$O$17,B6792=2020,H6792/$O$18,B6792=2021,H6792/$O$19,B6792=2022,H6792/$O$20),"")</f>
        <v>1.2098375543985198E-4</v>
      </c>
      <c r="K6792" s="3" cm="1">
        <f t="array" ref="K6792">IFERROR(_xlfn.IFS(B6792=2015,J6792*$P$4,B6792=2016,J6792*$P$5,B6792=2017,J6792*$P$6,B6792=2018,J6792*$P$7,B6792=2019,J6792*$P$8,B6792=2020,J6792*$P$9,B6792=2021,J6792*$P$10,B6792=2022,J6792*$P$11),"")</f>
        <v>207711.35948052214</v>
      </c>
      <c r="L6792" s="3">
        <f t="shared" si="107"/>
        <v>393110.35948052211</v>
      </c>
    </row>
    <row r="6793" spans="1:12">
      <c r="A6793">
        <v>4825230</v>
      </c>
      <c r="B6793">
        <v>2019</v>
      </c>
      <c r="D6793" t="s">
        <v>1821</v>
      </c>
      <c r="E6793" t="s">
        <v>1822</v>
      </c>
      <c r="F6793" t="s">
        <v>4101</v>
      </c>
      <c r="G6793" t="s">
        <v>1823</v>
      </c>
      <c r="H6793" s="5">
        <v>183878</v>
      </c>
      <c r="I6793">
        <f>IFERROR(VLOOKUP(G6793,'NCES Match'!$A$2:$B$1307,2,FALSE),"")</f>
        <v>4825230</v>
      </c>
      <c r="J6793" cm="1">
        <f t="array" ref="J6793">IFERROR(_xlfn.IFS(B6793=2015,H6793/$O$13,B6793=2016,H6793/$O$14,B6793=2017,H6793/$O$15,B6793=2018,H6793/$O$16,B6793=2019,H6793/$O$17,B6793=2020,H6793/$O$18,B6793=2021,H6793/$O$19,B6793=2022,H6793/$O$20),"")</f>
        <v>1.1642787693953188E-4</v>
      </c>
      <c r="K6793" s="3" cm="1">
        <f t="array" ref="K6793">IFERROR(_xlfn.IFS(B6793=2015,J6793*$P$4,B6793=2016,J6793*$P$5,B6793=2017,J6793*$P$6,B6793=2018,J6793*$P$7,B6793=2019,J6793*$P$8,B6793=2020,J6793*$P$9,B6793=2021,J6793*$P$10,B6793=2022,J6793*$P$11),"")</f>
        <v>202343.03084874869</v>
      </c>
      <c r="L6793" s="3">
        <f t="shared" si="107"/>
        <v>386221.03084874869</v>
      </c>
    </row>
    <row r="6794" spans="1:12">
      <c r="A6794">
        <v>4825230</v>
      </c>
      <c r="B6794">
        <v>2020</v>
      </c>
      <c r="D6794" t="s">
        <v>1821</v>
      </c>
      <c r="E6794" t="s">
        <v>1822</v>
      </c>
      <c r="F6794" t="s">
        <v>4230</v>
      </c>
      <c r="G6794" t="s">
        <v>1823</v>
      </c>
      <c r="H6794" s="5">
        <v>188339</v>
      </c>
      <c r="I6794">
        <f>IFERROR(VLOOKUP(G6794,'NCES Match'!$A$2:$B$1307,2,FALSE),"")</f>
        <v>4825230</v>
      </c>
      <c r="J6794" cm="1">
        <f t="array" ref="J6794">IFERROR(_xlfn.IFS(B6794=2015,H6794/$O$13,B6794=2016,H6794/$O$14,B6794=2017,H6794/$O$15,B6794=2018,H6794/$O$16,B6794=2019,H6794/$O$17,B6794=2020,H6794/$O$18,B6794=2021,H6794/$O$19,B6794=2022,H6794/$O$20),"")</f>
        <v>1.0206232845316617E-4</v>
      </c>
      <c r="K6794" s="3" cm="1">
        <f t="array" ref="K6794">IFERROR(_xlfn.IFS(B6794=2015,J6794*$P$4,B6794=2016,J6794*$P$5,B6794=2017,J6794*$P$6,B6794=2018,J6794*$P$7,B6794=2019,J6794*$P$8,B6794=2020,J6794*$P$9,B6794=2021,J6794*$P$10,B6794=2022,J6794*$P$11),"")</f>
        <v>215147.67568472886</v>
      </c>
      <c r="L6794" s="3">
        <f t="shared" si="107"/>
        <v>403486.67568472889</v>
      </c>
    </row>
    <row r="6795" spans="1:12">
      <c r="A6795">
        <v>4825230</v>
      </c>
      <c r="B6795">
        <v>2021</v>
      </c>
      <c r="D6795" t="s">
        <v>1821</v>
      </c>
      <c r="E6795" t="s">
        <v>1822</v>
      </c>
      <c r="F6795" t="s">
        <v>4101</v>
      </c>
      <c r="G6795" t="s">
        <v>1823</v>
      </c>
      <c r="H6795" s="5">
        <v>208757.67</v>
      </c>
      <c r="I6795">
        <f>IFERROR(VLOOKUP(G6795,'NCES Match'!$A$2:$B$1307,2,FALSE),"")</f>
        <v>4825230</v>
      </c>
      <c r="J6795" cm="1">
        <f t="array" ref="J6795">IFERROR(_xlfn.IFS(B6795=2015,H6795/$O$13,B6795=2016,H6795/$O$14,B6795=2017,H6795/$O$15,B6795=2018,H6795/$O$16,B6795=2019,H6795/$O$17,B6795=2020,H6795/$O$18,B6795=2021,H6795/$O$19,B6795=2022,H6795/$O$20),"")</f>
        <v>1.0680940382772548E-4</v>
      </c>
      <c r="K6795" s="3" cm="1">
        <f t="array" ref="K6795">IFERROR(_xlfn.IFS(B6795=2015,J6795*$P$4,B6795=2016,J6795*$P$5,B6795=2017,J6795*$P$6,B6795=2018,J6795*$P$7,B6795=2019,J6795*$P$8,B6795=2020,J6795*$P$9,B6795=2021,J6795*$P$10,B6795=2022,J6795*$P$11),"")</f>
        <v>228631.22108680458</v>
      </c>
      <c r="L6795" s="3">
        <f t="shared" si="107"/>
        <v>437388.89108680456</v>
      </c>
    </row>
    <row r="6796" spans="1:12">
      <c r="A6796">
        <v>4825230</v>
      </c>
      <c r="B6796">
        <v>2022</v>
      </c>
      <c r="D6796" t="s">
        <v>1821</v>
      </c>
      <c r="E6796" t="s">
        <v>1822</v>
      </c>
      <c r="F6796" t="s">
        <v>4101</v>
      </c>
      <c r="G6796" t="s">
        <v>1823</v>
      </c>
      <c r="H6796" s="5">
        <v>247598.98</v>
      </c>
      <c r="I6796">
        <f>IFERROR(VLOOKUP(G6796,'NCES Match'!$A$2:$B$1307,2,FALSE),"")</f>
        <v>4825230</v>
      </c>
      <c r="J6796" cm="1">
        <f t="array" ref="J6796">IFERROR(_xlfn.IFS(B6796=2015,H6796/$O$13,B6796=2016,H6796/$O$14,B6796=2017,H6796/$O$15,B6796=2018,H6796/$O$16,B6796=2019,H6796/$O$17,B6796=2020,H6796/$O$18,B6796=2021,H6796/$O$19,B6796=2022,H6796/$O$20),"")</f>
        <v>1.0875305912048441E-4</v>
      </c>
      <c r="K6796" s="3" cm="1">
        <f t="array" ref="K6796">IFERROR(_xlfn.IFS(B6796=2015,J6796*$P$4,B6796=2016,J6796*$P$5,B6796=2017,J6796*$P$6,B6796=2018,J6796*$P$7,B6796=2019,J6796*$P$8,B6796=2020,J6796*$P$9,B6796=2021,J6796*$P$10,B6796=2022,J6796*$P$11),"")</f>
        <v>234197.86466647647</v>
      </c>
      <c r="L6796" s="3">
        <f t="shared" si="107"/>
        <v>481796.84466647648</v>
      </c>
    </row>
    <row r="6797" spans="1:12">
      <c r="A6797">
        <v>4825230</v>
      </c>
      <c r="B6797">
        <v>2023</v>
      </c>
      <c r="D6797" t="s">
        <v>1821</v>
      </c>
      <c r="E6797" t="s">
        <v>1822</v>
      </c>
      <c r="F6797" t="s">
        <v>4101</v>
      </c>
      <c r="G6797" t="s">
        <v>1823</v>
      </c>
      <c r="H6797" s="5">
        <v>331710.14</v>
      </c>
      <c r="I6797">
        <f>IFERROR(VLOOKUP(G6797,'NCES Match'!$A$2:$B$1307,2,FALSE),"")</f>
        <v>4825230</v>
      </c>
      <c r="J6797" t="str" cm="1">
        <f t="array" ref="J6797">IFERROR(_xlfn.IFS(B6797=2015,H6797/$O$13,B6797=2016,H6797/$O$14,B6797=2017,H6797/$O$15,B6797=2018,H6797/$O$16,B6797=2019,H6797/$O$17,B6797=2020,H6797/$O$18,B6797=2021,H6797/$O$19,B6797=2022,H6797/$O$20),"")</f>
        <v/>
      </c>
      <c r="K6797" s="3" t="str" cm="1">
        <f t="array" ref="K6797">IFERROR(_xlfn.IFS(B6797=2015,J6797*$P$4,B6797=2016,J6797*$P$5,B6797=2017,J6797*$P$6,B6797=2018,J6797*$P$7,B6797=2019,J6797*$P$8,B6797=2020,J6797*$P$9,B6797=2021,J6797*$P$10,B6797=2022,J6797*$P$11),"")</f>
        <v/>
      </c>
      <c r="L6797" s="3">
        <f t="shared" si="107"/>
        <v>331710.14</v>
      </c>
    </row>
    <row r="6798" spans="1:12">
      <c r="A6798">
        <v>4837200</v>
      </c>
      <c r="B6798">
        <v>2015</v>
      </c>
      <c r="C6798" t="s">
        <v>381</v>
      </c>
      <c r="D6798" t="s">
        <v>2776</v>
      </c>
      <c r="E6798" t="s">
        <v>2777</v>
      </c>
      <c r="G6798" t="s">
        <v>2778</v>
      </c>
      <c r="H6798" s="5">
        <v>111041.4</v>
      </c>
      <c r="I6798">
        <f>IFERROR(VLOOKUP(G6798,'NCES Match'!$A$2:$B$1307,2,FALSE),"")</f>
        <v>4837200</v>
      </c>
      <c r="J6798" cm="1">
        <f t="array" ref="J6798">IFERROR(_xlfn.IFS(B6798=2015,H6798/$O$13,B6798=2016,H6798/$O$14,B6798=2017,H6798/$O$15,B6798=2018,H6798/$O$16,B6798=2019,H6798/$O$17,B6798=2020,H6798/$O$18,B6798=2021,H6798/$O$19,B6798=2022,H6798/$O$20),"")</f>
        <v>8.6990249933075896E-5</v>
      </c>
      <c r="K6798" s="3" cm="1">
        <f t="array" ref="K6798">IFERROR(_xlfn.IFS(B6798=2015,J6798*$P$4,B6798=2016,J6798*$P$5,B6798=2017,J6798*$P$6,B6798=2018,J6798*$P$7,B6798=2019,J6798*$P$8,B6798=2020,J6798*$P$9,B6798=2021,J6798*$P$10,B6798=2022,J6798*$P$11),"")</f>
        <v>138443.50288339923</v>
      </c>
      <c r="L6798" s="3">
        <f t="shared" si="107"/>
        <v>249484.90288339922</v>
      </c>
    </row>
    <row r="6799" spans="1:12">
      <c r="A6799">
        <v>4837200</v>
      </c>
      <c r="B6799">
        <v>2016</v>
      </c>
      <c r="C6799" t="s">
        <v>4102</v>
      </c>
      <c r="D6799" t="s">
        <v>2776</v>
      </c>
      <c r="E6799" t="s">
        <v>2777</v>
      </c>
      <c r="F6799" t="s">
        <v>4101</v>
      </c>
      <c r="G6799" t="s">
        <v>2778</v>
      </c>
      <c r="H6799" s="5">
        <v>121077</v>
      </c>
      <c r="I6799">
        <f>IFERROR(VLOOKUP(G6799,'NCES Match'!$A$2:$B$1307,2,FALSE),"")</f>
        <v>4837200</v>
      </c>
      <c r="J6799" cm="1">
        <f t="array" ref="J6799">IFERROR(_xlfn.IFS(B6799=2015,H6799/$O$13,B6799=2016,H6799/$O$14,B6799=2017,H6799/$O$15,B6799=2018,H6799/$O$16,B6799=2019,H6799/$O$17,B6799=2020,H6799/$O$18,B6799=2021,H6799/$O$19,B6799=2022,H6799/$O$20),"")</f>
        <v>8.6675017721858018E-5</v>
      </c>
      <c r="K6799" s="3" cm="1">
        <f t="array" ref="K6799">IFERROR(_xlfn.IFS(B6799=2015,J6799*$P$4,B6799=2016,J6799*$P$5,B6799=2017,J6799*$P$6,B6799=2018,J6799*$P$7,B6799=2019,J6799*$P$8,B6799=2020,J6799*$P$9,B6799=2021,J6799*$P$10,B6799=2022,J6799*$P$11),"")</f>
        <v>145235.36811569906</v>
      </c>
      <c r="L6799" s="3">
        <f t="shared" si="107"/>
        <v>266312.36811569904</v>
      </c>
    </row>
    <row r="6800" spans="1:12">
      <c r="A6800">
        <v>4837200</v>
      </c>
      <c r="B6800">
        <v>2017</v>
      </c>
      <c r="D6800" t="s">
        <v>2776</v>
      </c>
      <c r="E6800" t="s">
        <v>2777</v>
      </c>
      <c r="F6800" t="s">
        <v>4101</v>
      </c>
      <c r="G6800" t="s">
        <v>2778</v>
      </c>
      <c r="H6800" s="5">
        <v>124569</v>
      </c>
      <c r="I6800">
        <f>IFERROR(VLOOKUP(G6800,'NCES Match'!$A$2:$B$1307,2,FALSE),"")</f>
        <v>4837200</v>
      </c>
      <c r="J6800" cm="1">
        <f t="array" ref="J6800">IFERROR(_xlfn.IFS(B6800=2015,H6800/$O$13,B6800=2016,H6800/$O$14,B6800=2017,H6800/$O$15,B6800=2018,H6800/$O$16,B6800=2019,H6800/$O$17,B6800=2020,H6800/$O$18,B6800=2021,H6800/$O$19,B6800=2022,H6800/$O$20),"")</f>
        <v>8.5882697718959298E-5</v>
      </c>
      <c r="K6800" s="3" cm="1">
        <f t="array" ref="K6800">IFERROR(_xlfn.IFS(B6800=2015,J6800*$P$4,B6800=2016,J6800*$P$5,B6800=2017,J6800*$P$6,B6800=2018,J6800*$P$7,B6800=2019,J6800*$P$8,B6800=2020,J6800*$P$9,B6800=2021,J6800*$P$10,B6800=2022,J6800*$P$11),"")</f>
        <v>145850.10434870698</v>
      </c>
      <c r="L6800" s="3">
        <f t="shared" si="107"/>
        <v>270419.10434870701</v>
      </c>
    </row>
    <row r="6801" spans="1:12">
      <c r="A6801">
        <v>4837200</v>
      </c>
      <c r="B6801">
        <v>2018</v>
      </c>
      <c r="D6801" t="s">
        <v>2776</v>
      </c>
      <c r="E6801" t="s">
        <v>2777</v>
      </c>
      <c r="F6801" t="s">
        <v>4101</v>
      </c>
      <c r="G6801" t="s">
        <v>2778</v>
      </c>
      <c r="H6801" s="5">
        <v>122299</v>
      </c>
      <c r="I6801">
        <f>IFERROR(VLOOKUP(G6801,'NCES Match'!$A$2:$B$1307,2,FALSE),"")</f>
        <v>4837200</v>
      </c>
      <c r="J6801" cm="1">
        <f t="array" ref="J6801">IFERROR(_xlfn.IFS(B6801=2015,H6801/$O$13,B6801=2016,H6801/$O$14,B6801=2017,H6801/$O$15,B6801=2018,H6801/$O$16,B6801=2019,H6801/$O$17,B6801=2020,H6801/$O$18,B6801=2021,H6801/$O$19,B6801=2022,H6801/$O$20),"")</f>
        <v>7.9807292954861992E-5</v>
      </c>
      <c r="K6801" s="3" cm="1">
        <f t="array" ref="K6801">IFERROR(_xlfn.IFS(B6801=2015,J6801*$P$4,B6801=2016,J6801*$P$5,B6801=2017,J6801*$P$6,B6801=2018,J6801*$P$7,B6801=2019,J6801*$P$8,B6801=2020,J6801*$P$9,B6801=2021,J6801*$P$10,B6801=2022,J6801*$P$11),"")</f>
        <v>137017.41408048791</v>
      </c>
      <c r="L6801" s="3">
        <f t="shared" si="107"/>
        <v>259316.41408048791</v>
      </c>
    </row>
    <row r="6802" spans="1:12">
      <c r="A6802">
        <v>4837200</v>
      </c>
      <c r="B6802">
        <v>2019</v>
      </c>
      <c r="D6802" t="s">
        <v>2776</v>
      </c>
      <c r="E6802" t="s">
        <v>2777</v>
      </c>
      <c r="F6802" t="s">
        <v>4101</v>
      </c>
      <c r="G6802" t="s">
        <v>2778</v>
      </c>
      <c r="H6802" s="5">
        <v>163146</v>
      </c>
      <c r="I6802">
        <f>IFERROR(VLOOKUP(G6802,'NCES Match'!$A$2:$B$1307,2,FALSE),"")</f>
        <v>4837200</v>
      </c>
      <c r="J6802" cm="1">
        <f t="array" ref="J6802">IFERROR(_xlfn.IFS(B6802=2015,H6802/$O$13,B6802=2016,H6802/$O$14,B6802=2017,H6802/$O$15,B6802=2018,H6802/$O$16,B6802=2019,H6802/$O$17,B6802=2020,H6802/$O$18,B6802=2021,H6802/$O$19,B6802=2022,H6802/$O$20),"")</f>
        <v>1.0330078862711618E-4</v>
      </c>
      <c r="K6802" s="3" cm="1">
        <f t="array" ref="K6802">IFERROR(_xlfn.IFS(B6802=2015,J6802*$P$4,B6802=2016,J6802*$P$5,B6802=2017,J6802*$P$6,B6802=2018,J6802*$P$7,B6802=2019,J6802*$P$8,B6802=2020,J6802*$P$9,B6802=2021,J6802*$P$10,B6802=2022,J6802*$P$11),"")</f>
        <v>179529.12317324508</v>
      </c>
      <c r="L6802" s="3">
        <f t="shared" si="107"/>
        <v>342675.12317324511</v>
      </c>
    </row>
    <row r="6803" spans="1:12">
      <c r="A6803">
        <v>4837200</v>
      </c>
      <c r="B6803">
        <v>2020</v>
      </c>
      <c r="D6803" t="s">
        <v>2776</v>
      </c>
      <c r="E6803" t="s">
        <v>2777</v>
      </c>
      <c r="F6803" t="s">
        <v>4230</v>
      </c>
      <c r="G6803" t="s">
        <v>2778</v>
      </c>
      <c r="H6803" s="5">
        <v>186629</v>
      </c>
      <c r="I6803">
        <f>IFERROR(VLOOKUP(G6803,'NCES Match'!$A$2:$B$1307,2,FALSE),"")</f>
        <v>4837200</v>
      </c>
      <c r="J6803" cm="1">
        <f t="array" ref="J6803">IFERROR(_xlfn.IFS(B6803=2015,H6803/$O$13,B6803=2016,H6803/$O$14,B6803=2017,H6803/$O$15,B6803=2018,H6803/$O$16,B6803=2019,H6803/$O$17,B6803=2020,H6803/$O$18,B6803=2021,H6803/$O$19,B6803=2022,H6803/$O$20),"")</f>
        <v>1.0113566652093272E-4</v>
      </c>
      <c r="K6803" s="3" cm="1">
        <f t="array" ref="K6803">IFERROR(_xlfn.IFS(B6803=2015,J6803*$P$4,B6803=2016,J6803*$P$5,B6803=2017,J6803*$P$6,B6803=2018,J6803*$P$7,B6803=2019,J6803*$P$8,B6803=2020,J6803*$P$9,B6803=2021,J6803*$P$10,B6803=2022,J6803*$P$11),"")</f>
        <v>213194.26972302745</v>
      </c>
      <c r="L6803" s="3">
        <f t="shared" si="107"/>
        <v>399823.26972302748</v>
      </c>
    </row>
    <row r="6804" spans="1:12">
      <c r="A6804">
        <v>4837200</v>
      </c>
      <c r="B6804">
        <v>2021</v>
      </c>
      <c r="D6804" t="s">
        <v>2776</v>
      </c>
      <c r="E6804" t="s">
        <v>2777</v>
      </c>
      <c r="F6804" t="s">
        <v>4101</v>
      </c>
      <c r="G6804" t="s">
        <v>2778</v>
      </c>
      <c r="H6804" s="5">
        <v>187890.04</v>
      </c>
      <c r="I6804">
        <f>IFERROR(VLOOKUP(G6804,'NCES Match'!$A$2:$B$1307,2,FALSE),"")</f>
        <v>4837200</v>
      </c>
      <c r="J6804" cm="1">
        <f t="array" ref="J6804">IFERROR(_xlfn.IFS(B6804=2015,H6804/$O$13,B6804=2016,H6804/$O$14,B6804=2017,H6804/$O$15,B6804=2018,H6804/$O$16,B6804=2019,H6804/$O$17,B6804=2020,H6804/$O$18,B6804=2021,H6804/$O$19,B6804=2022,H6804/$O$20),"")</f>
        <v>9.6132626684171618E-5</v>
      </c>
      <c r="K6804" s="3" cm="1">
        <f t="array" ref="K6804">IFERROR(_xlfn.IFS(B6804=2015,J6804*$P$4,B6804=2016,J6804*$P$5,B6804=2017,J6804*$P$6,B6804=2018,J6804*$P$7,B6804=2019,J6804*$P$8,B6804=2020,J6804*$P$9,B6804=2021,J6804*$P$10,B6804=2022,J6804*$P$11),"")</f>
        <v>205777.01061354321</v>
      </c>
      <c r="L6804" s="3">
        <f t="shared" si="107"/>
        <v>393667.05061354325</v>
      </c>
    </row>
    <row r="6805" spans="1:12">
      <c r="A6805">
        <v>4837200</v>
      </c>
      <c r="B6805">
        <v>2022</v>
      </c>
      <c r="D6805" t="s">
        <v>2776</v>
      </c>
      <c r="E6805" t="s">
        <v>2777</v>
      </c>
      <c r="F6805" t="s">
        <v>4101</v>
      </c>
      <c r="G6805" t="s">
        <v>2778</v>
      </c>
      <c r="H6805" s="5">
        <v>205929.72</v>
      </c>
      <c r="I6805">
        <f>IFERROR(VLOOKUP(G6805,'NCES Match'!$A$2:$B$1307,2,FALSE),"")</f>
        <v>4837200</v>
      </c>
      <c r="J6805" cm="1">
        <f t="array" ref="J6805">IFERROR(_xlfn.IFS(B6805=2015,H6805/$O$13,B6805=2016,H6805/$O$14,B6805=2017,H6805/$O$15,B6805=2018,H6805/$O$16,B6805=2019,H6805/$O$17,B6805=2020,H6805/$O$18,B6805=2021,H6805/$O$19,B6805=2022,H6805/$O$20),"")</f>
        <v>9.0450643269309106E-5</v>
      </c>
      <c r="K6805" s="3" cm="1">
        <f t="array" ref="K6805">IFERROR(_xlfn.IFS(B6805=2015,J6805*$P$4,B6805=2016,J6805*$P$5,B6805=2017,J6805*$P$6,B6805=2018,J6805*$P$7,B6805=2019,J6805*$P$8,B6805=2020,J6805*$P$9,B6805=2021,J6805*$P$10,B6805=2022,J6805*$P$11),"")</f>
        <v>194783.92316222543</v>
      </c>
      <c r="L6805" s="3">
        <f t="shared" si="107"/>
        <v>400713.64316222543</v>
      </c>
    </row>
    <row r="6806" spans="1:12">
      <c r="A6806">
        <v>4837200</v>
      </c>
      <c r="B6806">
        <v>2023</v>
      </c>
      <c r="D6806" t="s">
        <v>2776</v>
      </c>
      <c r="E6806" t="s">
        <v>2777</v>
      </c>
      <c r="F6806" t="s">
        <v>4101</v>
      </c>
      <c r="G6806" t="s">
        <v>2778</v>
      </c>
      <c r="H6806" s="5">
        <v>313559.7</v>
      </c>
      <c r="I6806">
        <f>IFERROR(VLOOKUP(G6806,'NCES Match'!$A$2:$B$1307,2,FALSE),"")</f>
        <v>4837200</v>
      </c>
      <c r="J6806" t="str" cm="1">
        <f t="array" ref="J6806">IFERROR(_xlfn.IFS(B6806=2015,H6806/$O$13,B6806=2016,H6806/$O$14,B6806=2017,H6806/$O$15,B6806=2018,H6806/$O$16,B6806=2019,H6806/$O$17,B6806=2020,H6806/$O$18,B6806=2021,H6806/$O$19,B6806=2022,H6806/$O$20),"")</f>
        <v/>
      </c>
      <c r="K6806" s="3" t="str" cm="1">
        <f t="array" ref="K6806">IFERROR(_xlfn.IFS(B6806=2015,J6806*$P$4,B6806=2016,J6806*$P$5,B6806=2017,J6806*$P$6,B6806=2018,J6806*$P$7,B6806=2019,J6806*$P$8,B6806=2020,J6806*$P$9,B6806=2021,J6806*$P$10,B6806=2022,J6806*$P$11),"")</f>
        <v/>
      </c>
      <c r="L6806" s="3">
        <f t="shared" si="107"/>
        <v>313559.7</v>
      </c>
    </row>
    <row r="6807" spans="1:12">
      <c r="A6807">
        <v>4844010</v>
      </c>
      <c r="B6807">
        <v>2015</v>
      </c>
      <c r="C6807" t="s">
        <v>381</v>
      </c>
      <c r="D6807" t="s">
        <v>3303</v>
      </c>
      <c r="E6807" t="s">
        <v>3304</v>
      </c>
      <c r="G6807" t="s">
        <v>3305</v>
      </c>
      <c r="H6807" s="5">
        <v>292622.53000000003</v>
      </c>
      <c r="I6807">
        <f>IFERROR(VLOOKUP(G6807,'NCES Match'!$A$2:$B$1307,2,FALSE),"")</f>
        <v>4844010</v>
      </c>
      <c r="J6807" cm="1">
        <f t="array" ref="J6807">IFERROR(_xlfn.IFS(B6807=2015,H6807/$O$13,B6807=2016,H6807/$O$14,B6807=2017,H6807/$O$15,B6807=2018,H6807/$O$16,B6807=2019,H6807/$O$17,B6807=2020,H6807/$O$18,B6807=2021,H6807/$O$19,B6807=2022,H6807/$O$20),"")</f>
        <v>2.2924158935990542E-4</v>
      </c>
      <c r="K6807" s="3" cm="1">
        <f t="array" ref="K6807">IFERROR(_xlfn.IFS(B6807=2015,J6807*$P$4,B6807=2016,J6807*$P$5,B6807=2017,J6807*$P$6,B6807=2018,J6807*$P$7,B6807=2019,J6807*$P$8,B6807=2020,J6807*$P$9,B6807=2021,J6807*$P$10,B6807=2022,J6807*$P$11),"")</f>
        <v>364834.089590032</v>
      </c>
      <c r="L6807" s="3">
        <f t="shared" si="107"/>
        <v>657456.61959003203</v>
      </c>
    </row>
    <row r="6808" spans="1:12">
      <c r="A6808">
        <v>4844010</v>
      </c>
      <c r="B6808">
        <v>2016</v>
      </c>
      <c r="C6808" t="s">
        <v>4102</v>
      </c>
      <c r="D6808" t="s">
        <v>3303</v>
      </c>
      <c r="E6808" t="s">
        <v>3304</v>
      </c>
      <c r="F6808" t="s">
        <v>4101</v>
      </c>
      <c r="G6808" t="s">
        <v>3305</v>
      </c>
      <c r="H6808" s="5">
        <v>307267</v>
      </c>
      <c r="I6808">
        <f>IFERROR(VLOOKUP(G6808,'NCES Match'!$A$2:$B$1307,2,FALSE),"")</f>
        <v>4844010</v>
      </c>
      <c r="J6808" cm="1">
        <f t="array" ref="J6808">IFERROR(_xlfn.IFS(B6808=2015,H6808/$O$13,B6808=2016,H6808/$O$14,B6808=2017,H6808/$O$15,B6808=2018,H6808/$O$16,B6808=2019,H6808/$O$17,B6808=2020,H6808/$O$18,B6808=2021,H6808/$O$19,B6808=2022,H6808/$O$20),"")</f>
        <v>2.1996227747914261E-4</v>
      </c>
      <c r="K6808" s="3" cm="1">
        <f t="array" ref="K6808">IFERROR(_xlfn.IFS(B6808=2015,J6808*$P$4,B6808=2016,J6808*$P$5,B6808=2017,J6808*$P$6,B6808=2018,J6808*$P$7,B6808=2019,J6808*$P$8,B6808=2020,J6808*$P$9,B6808=2021,J6808*$P$10,B6808=2022,J6808*$P$11),"")</f>
        <v>368575.66552529804</v>
      </c>
      <c r="L6808" s="3">
        <f t="shared" si="107"/>
        <v>675842.6655252981</v>
      </c>
    </row>
    <row r="6809" spans="1:12">
      <c r="A6809">
        <v>4844010</v>
      </c>
      <c r="B6809">
        <v>2017</v>
      </c>
      <c r="D6809" t="s">
        <v>3303</v>
      </c>
      <c r="E6809" t="s">
        <v>3304</v>
      </c>
      <c r="F6809" t="s">
        <v>4101</v>
      </c>
      <c r="G6809" t="s">
        <v>3305</v>
      </c>
      <c r="H6809" s="5">
        <v>314942</v>
      </c>
      <c r="I6809">
        <f>IFERROR(VLOOKUP(G6809,'NCES Match'!$A$2:$B$1307,2,FALSE),"")</f>
        <v>4844010</v>
      </c>
      <c r="J6809" cm="1">
        <f t="array" ref="J6809">IFERROR(_xlfn.IFS(B6809=2015,H6809/$O$13,B6809=2016,H6809/$O$14,B6809=2017,H6809/$O$15,B6809=2018,H6809/$O$16,B6809=2019,H6809/$O$17,B6809=2020,H6809/$O$18,B6809=2021,H6809/$O$19,B6809=2022,H6809/$O$20),"")</f>
        <v>2.1713322403651373E-4</v>
      </c>
      <c r="K6809" s="3" cm="1">
        <f t="array" ref="K6809">IFERROR(_xlfn.IFS(B6809=2015,J6809*$P$4,B6809=2016,J6809*$P$5,B6809=2017,J6809*$P$6,B6809=2018,J6809*$P$7,B6809=2019,J6809*$P$8,B6809=2020,J6809*$P$9,B6809=2021,J6809*$P$10,B6809=2022,J6809*$P$11),"")</f>
        <v>368746.02480384748</v>
      </c>
      <c r="L6809" s="3">
        <f t="shared" si="107"/>
        <v>683688.02480384754</v>
      </c>
    </row>
    <row r="6810" spans="1:12">
      <c r="A6810">
        <v>4844010</v>
      </c>
      <c r="B6810">
        <v>2018</v>
      </c>
      <c r="D6810" t="s">
        <v>3303</v>
      </c>
      <c r="E6810" t="s">
        <v>3304</v>
      </c>
      <c r="F6810" t="s">
        <v>4101</v>
      </c>
      <c r="G6810" t="s">
        <v>3305</v>
      </c>
      <c r="H6810" s="5">
        <v>356220</v>
      </c>
      <c r="I6810">
        <f>IFERROR(VLOOKUP(G6810,'NCES Match'!$A$2:$B$1307,2,FALSE),"")</f>
        <v>4844010</v>
      </c>
      <c r="J6810" cm="1">
        <f t="array" ref="J6810">IFERROR(_xlfn.IFS(B6810=2015,H6810/$O$13,B6810=2016,H6810/$O$14,B6810=2017,H6810/$O$15,B6810=2018,H6810/$O$16,B6810=2019,H6810/$O$17,B6810=2020,H6810/$O$18,B6810=2021,H6810/$O$19,B6810=2022,H6810/$O$20),"")</f>
        <v>2.3245450818388489E-4</v>
      </c>
      <c r="K6810" s="3" cm="1">
        <f t="array" ref="K6810">IFERROR(_xlfn.IFS(B6810=2015,J6810*$P$4,B6810=2016,J6810*$P$5,B6810=2017,J6810*$P$6,B6810=2018,J6810*$P$7,B6810=2019,J6810*$P$8,B6810=2020,J6810*$P$9,B6810=2021,J6810*$P$10,B6810=2022,J6810*$P$11),"")</f>
        <v>399090.28891283984</v>
      </c>
      <c r="L6810" s="3">
        <f t="shared" si="107"/>
        <v>755310.28891283984</v>
      </c>
    </row>
    <row r="6811" spans="1:12">
      <c r="A6811">
        <v>4844010</v>
      </c>
      <c r="B6811">
        <v>2019</v>
      </c>
      <c r="D6811" t="s">
        <v>3303</v>
      </c>
      <c r="E6811" t="s">
        <v>3304</v>
      </c>
      <c r="F6811" t="s">
        <v>4101</v>
      </c>
      <c r="G6811" t="s">
        <v>3305</v>
      </c>
      <c r="H6811" s="5">
        <v>381853</v>
      </c>
      <c r="I6811">
        <f>IFERROR(VLOOKUP(G6811,'NCES Match'!$A$2:$B$1307,2,FALSE),"")</f>
        <v>4844010</v>
      </c>
      <c r="J6811" cm="1">
        <f t="array" ref="J6811">IFERROR(_xlfn.IFS(B6811=2015,H6811/$O$13,B6811=2016,H6811/$O$14,B6811=2017,H6811/$O$15,B6811=2018,H6811/$O$16,B6811=2019,H6811/$O$17,B6811=2020,H6811/$O$18,B6811=2021,H6811/$O$19,B6811=2022,H6811/$O$20),"")</f>
        <v>2.417816927146862E-4</v>
      </c>
      <c r="K6811" s="3" cm="1">
        <f t="array" ref="K6811">IFERROR(_xlfn.IFS(B6811=2015,J6811*$P$4,B6811=2016,J6811*$P$5,B6811=2017,J6811*$P$6,B6811=2018,J6811*$P$7,B6811=2019,J6811*$P$8,B6811=2020,J6811*$P$9,B6811=2021,J6811*$P$10,B6811=2022,J6811*$P$11),"")</f>
        <v>420198.68259763124</v>
      </c>
      <c r="L6811" s="3">
        <f t="shared" si="107"/>
        <v>802051.68259763124</v>
      </c>
    </row>
    <row r="6812" spans="1:12">
      <c r="A6812">
        <v>4844010</v>
      </c>
      <c r="B6812">
        <v>2020</v>
      </c>
      <c r="D6812" t="s">
        <v>3303</v>
      </c>
      <c r="E6812" t="s">
        <v>3304</v>
      </c>
      <c r="F6812" t="s">
        <v>4230</v>
      </c>
      <c r="G6812" t="s">
        <v>3305</v>
      </c>
      <c r="H6812" s="5">
        <v>440670</v>
      </c>
      <c r="I6812">
        <f>IFERROR(VLOOKUP(G6812,'NCES Match'!$A$2:$B$1307,2,FALSE),"")</f>
        <v>4844010</v>
      </c>
      <c r="J6812" cm="1">
        <f t="array" ref="J6812">IFERROR(_xlfn.IFS(B6812=2015,H6812/$O$13,B6812=2016,H6812/$O$14,B6812=2017,H6812/$O$15,B6812=2018,H6812/$O$16,B6812=2019,H6812/$O$17,B6812=2020,H6812/$O$18,B6812=2021,H6812/$O$19,B6812=2022,H6812/$O$20),"")</f>
        <v>2.3880240565924603E-4</v>
      </c>
      <c r="K6812" s="3" cm="1">
        <f t="array" ref="K6812">IFERROR(_xlfn.IFS(B6812=2015,J6812*$P$4,B6812=2016,J6812*$P$5,B6812=2017,J6812*$P$6,B6812=2018,J6812*$P$7,B6812=2019,J6812*$P$8,B6812=2020,J6812*$P$9,B6812=2021,J6812*$P$10,B6812=2022,J6812*$P$11),"")</f>
        <v>503396.14335846255</v>
      </c>
      <c r="L6812" s="3">
        <f t="shared" si="107"/>
        <v>944066.14335846249</v>
      </c>
    </row>
    <row r="6813" spans="1:12">
      <c r="A6813">
        <v>4844010</v>
      </c>
      <c r="B6813">
        <v>2021</v>
      </c>
      <c r="D6813" t="s">
        <v>3303</v>
      </c>
      <c r="E6813" t="s">
        <v>3304</v>
      </c>
      <c r="F6813" t="s">
        <v>4230</v>
      </c>
      <c r="G6813" t="s">
        <v>3305</v>
      </c>
      <c r="H6813" s="5">
        <v>474603.98</v>
      </c>
      <c r="I6813">
        <f>IFERROR(VLOOKUP(G6813,'NCES Match'!$A$2:$B$1307,2,FALSE),"")</f>
        <v>4844010</v>
      </c>
      <c r="J6813" cm="1">
        <f t="array" ref="J6813">IFERROR(_xlfn.IFS(B6813=2015,H6813/$O$13,B6813=2016,H6813/$O$14,B6813=2017,H6813/$O$15,B6813=2018,H6813/$O$16,B6813=2019,H6813/$O$17,B6813=2020,H6813/$O$18,B6813=2021,H6813/$O$19,B6813=2022,H6813/$O$20),"")</f>
        <v>2.4282781158683052E-4</v>
      </c>
      <c r="K6813" s="3" cm="1">
        <f t="array" ref="K6813">IFERROR(_xlfn.IFS(B6813=2015,J6813*$P$4,B6813=2016,J6813*$P$5,B6813=2017,J6813*$P$6,B6813=2018,J6813*$P$7,B6813=2019,J6813*$P$8,B6813=2020,J6813*$P$9,B6813=2021,J6813*$P$10,B6813=2022,J6813*$P$11),"")</f>
        <v>519785.8717241736</v>
      </c>
      <c r="L6813" s="3">
        <f t="shared" si="107"/>
        <v>994389.85172417364</v>
      </c>
    </row>
    <row r="6814" spans="1:12">
      <c r="A6814">
        <v>4844010</v>
      </c>
      <c r="B6814">
        <v>2022</v>
      </c>
      <c r="D6814" t="s">
        <v>3303</v>
      </c>
      <c r="E6814" t="s">
        <v>3304</v>
      </c>
      <c r="F6814" t="s">
        <v>4101</v>
      </c>
      <c r="G6814" t="s">
        <v>3305</v>
      </c>
      <c r="H6814" s="5">
        <v>540313.84</v>
      </c>
      <c r="I6814">
        <f>IFERROR(VLOOKUP(G6814,'NCES Match'!$A$2:$B$1307,2,FALSE),"")</f>
        <v>4844010</v>
      </c>
      <c r="J6814" cm="1">
        <f t="array" ref="J6814">IFERROR(_xlfn.IFS(B6814=2015,H6814/$O$13,B6814=2016,H6814/$O$14,B6814=2017,H6814/$O$15,B6814=2018,H6814/$O$16,B6814=2019,H6814/$O$17,B6814=2020,H6814/$O$18,B6814=2021,H6814/$O$19,B6814=2022,H6814/$O$20),"")</f>
        <v>2.3732239520993158E-4</v>
      </c>
      <c r="K6814" s="3" cm="1">
        <f t="array" ref="K6814">IFERROR(_xlfn.IFS(B6814=2015,J6814*$P$4,B6814=2016,J6814*$P$5,B6814=2017,J6814*$P$6,B6814=2018,J6814*$P$7,B6814=2019,J6814*$P$8,B6814=2020,J6814*$P$9,B6814=2021,J6814*$P$10,B6814=2022,J6814*$P$11),"")</f>
        <v>511069.74502780347</v>
      </c>
      <c r="L6814" s="3">
        <f t="shared" si="107"/>
        <v>1051383.5850278034</v>
      </c>
    </row>
    <row r="6815" spans="1:12">
      <c r="A6815">
        <v>4844010</v>
      </c>
      <c r="B6815">
        <v>2023</v>
      </c>
      <c r="D6815" t="s">
        <v>3303</v>
      </c>
      <c r="E6815" t="s">
        <v>3304</v>
      </c>
      <c r="F6815" t="s">
        <v>4101</v>
      </c>
      <c r="G6815" t="s">
        <v>3305</v>
      </c>
      <c r="H6815" s="5">
        <v>699819.28</v>
      </c>
      <c r="I6815">
        <f>IFERROR(VLOOKUP(G6815,'NCES Match'!$A$2:$B$1307,2,FALSE),"")</f>
        <v>4844010</v>
      </c>
      <c r="J6815" t="str" cm="1">
        <f t="array" ref="J6815">IFERROR(_xlfn.IFS(B6815=2015,H6815/$O$13,B6815=2016,H6815/$O$14,B6815=2017,H6815/$O$15,B6815=2018,H6815/$O$16,B6815=2019,H6815/$O$17,B6815=2020,H6815/$O$18,B6815=2021,H6815/$O$19,B6815=2022,H6815/$O$20),"")</f>
        <v/>
      </c>
      <c r="K6815" s="3" t="str" cm="1">
        <f t="array" ref="K6815">IFERROR(_xlfn.IFS(B6815=2015,J6815*$P$4,B6815=2016,J6815*$P$5,B6815=2017,J6815*$P$6,B6815=2018,J6815*$P$7,B6815=2019,J6815*$P$8,B6815=2020,J6815*$P$9,B6815=2021,J6815*$P$10,B6815=2022,J6815*$P$11),"")</f>
        <v/>
      </c>
      <c r="L6815" s="3">
        <f t="shared" si="107"/>
        <v>699819.28</v>
      </c>
    </row>
    <row r="6816" spans="1:12">
      <c r="A6816">
        <v>4820960</v>
      </c>
      <c r="B6816">
        <v>2015</v>
      </c>
      <c r="C6816" t="s">
        <v>381</v>
      </c>
      <c r="D6816" t="s">
        <v>1448</v>
      </c>
      <c r="E6816" t="s">
        <v>1449</v>
      </c>
      <c r="G6816" t="s">
        <v>1450</v>
      </c>
      <c r="H6816" s="5">
        <v>386417.3</v>
      </c>
      <c r="I6816">
        <f>IFERROR(VLOOKUP(G6816,'NCES Match'!$A$2:$B$1307,2,FALSE),"")</f>
        <v>4820960</v>
      </c>
      <c r="J6816" cm="1">
        <f t="array" ref="J6816">IFERROR(_xlfn.IFS(B6816=2015,H6816/$O$13,B6816=2016,H6816/$O$14,B6816=2017,H6816/$O$15,B6816=2018,H6816/$O$16,B6816=2019,H6816/$O$17,B6816=2020,H6816/$O$18,B6816=2021,H6816/$O$19,B6816=2022,H6816/$O$20),"")</f>
        <v>3.0272076455686229E-4</v>
      </c>
      <c r="K6816" s="3" cm="1">
        <f t="array" ref="K6816">IFERROR(_xlfn.IFS(B6816=2015,J6816*$P$4,B6816=2016,J6816*$P$5,B6816=2017,J6816*$P$6,B6816=2018,J6816*$P$7,B6816=2019,J6816*$P$8,B6816=2020,J6816*$P$9,B6816=2021,J6816*$P$10,B6816=2022,J6816*$P$11),"")</f>
        <v>481774.94688238204</v>
      </c>
      <c r="L6816" s="3">
        <f t="shared" si="107"/>
        <v>868192.24688238208</v>
      </c>
    </row>
    <row r="6817" spans="1:12">
      <c r="A6817">
        <v>4820960</v>
      </c>
      <c r="B6817">
        <v>2016</v>
      </c>
      <c r="C6817" t="s">
        <v>4102</v>
      </c>
      <c r="D6817" t="s">
        <v>1448</v>
      </c>
      <c r="E6817" t="s">
        <v>1449</v>
      </c>
      <c r="F6817" t="s">
        <v>4101</v>
      </c>
      <c r="G6817" t="s">
        <v>1450</v>
      </c>
      <c r="H6817" s="5">
        <v>401974</v>
      </c>
      <c r="I6817">
        <f>IFERROR(VLOOKUP(G6817,'NCES Match'!$A$2:$B$1307,2,FALSE),"")</f>
        <v>4820960</v>
      </c>
      <c r="J6817" cm="1">
        <f t="array" ref="J6817">IFERROR(_xlfn.IFS(B6817=2015,H6817/$O$13,B6817=2016,H6817/$O$14,B6817=2017,H6817/$O$15,B6817=2018,H6817/$O$16,B6817=2019,H6817/$O$17,B6817=2020,H6817/$O$18,B6817=2021,H6817/$O$19,B6817=2022,H6817/$O$20),"")</f>
        <v>2.8775988481483816E-4</v>
      </c>
      <c r="K6817" s="3" cm="1">
        <f t="array" ref="K6817">IFERROR(_xlfn.IFS(B6817=2015,J6817*$P$4,B6817=2016,J6817*$P$5,B6817=2017,J6817*$P$6,B6817=2018,J6817*$P$7,B6817=2019,J6817*$P$8,B6817=2020,J6817*$P$9,B6817=2021,J6817*$P$10,B6817=2022,J6817*$P$11),"")</f>
        <v>482179.45491662354</v>
      </c>
      <c r="L6817" s="3">
        <f t="shared" si="107"/>
        <v>884153.45491662354</v>
      </c>
    </row>
    <row r="6818" spans="1:12">
      <c r="A6818">
        <v>4820960</v>
      </c>
      <c r="B6818">
        <v>2017</v>
      </c>
      <c r="D6818" t="s">
        <v>1448</v>
      </c>
      <c r="E6818" t="s">
        <v>1449</v>
      </c>
      <c r="F6818" t="s">
        <v>4101</v>
      </c>
      <c r="G6818" t="s">
        <v>1450</v>
      </c>
      <c r="H6818" s="5">
        <v>412185</v>
      </c>
      <c r="I6818">
        <f>IFERROR(VLOOKUP(G6818,'NCES Match'!$A$2:$B$1307,2,FALSE),"")</f>
        <v>4820960</v>
      </c>
      <c r="J6818" cm="1">
        <f t="array" ref="J6818">IFERROR(_xlfn.IFS(B6818=2015,H6818/$O$13,B6818=2016,H6818/$O$14,B6818=2017,H6818/$O$15,B6818=2018,H6818/$O$16,B6818=2019,H6818/$O$17,B6818=2020,H6818/$O$18,B6818=2021,H6818/$O$19,B6818=2022,H6818/$O$20),"")</f>
        <v>2.8417631801884289E-4</v>
      </c>
      <c r="K6818" s="3" cm="1">
        <f t="array" ref="K6818">IFERROR(_xlfn.IFS(B6818=2015,J6818*$P$4,B6818=2016,J6818*$P$5,B6818=2017,J6818*$P$6,B6818=2018,J6818*$P$7,B6818=2019,J6818*$P$8,B6818=2020,J6818*$P$9,B6818=2021,J6818*$P$10,B6818=2022,J6818*$P$11),"")</f>
        <v>482601.81313947932</v>
      </c>
      <c r="L6818" s="3">
        <f t="shared" si="107"/>
        <v>894786.81313947937</v>
      </c>
    </row>
    <row r="6819" spans="1:12">
      <c r="A6819">
        <v>4820960</v>
      </c>
      <c r="B6819">
        <v>2018</v>
      </c>
      <c r="D6819" t="s">
        <v>1448</v>
      </c>
      <c r="E6819" t="s">
        <v>1449</v>
      </c>
      <c r="F6819" t="s">
        <v>4101</v>
      </c>
      <c r="G6819" t="s">
        <v>1450</v>
      </c>
      <c r="H6819" s="5">
        <v>427703</v>
      </c>
      <c r="I6819">
        <f>IFERROR(VLOOKUP(G6819,'NCES Match'!$A$2:$B$1307,2,FALSE),"")</f>
        <v>4820960</v>
      </c>
      <c r="J6819" cm="1">
        <f t="array" ref="J6819">IFERROR(_xlfn.IFS(B6819=2015,H6819/$O$13,B6819=2016,H6819/$O$14,B6819=2017,H6819/$O$15,B6819=2018,H6819/$O$16,B6819=2019,H6819/$O$17,B6819=2020,H6819/$O$18,B6819=2021,H6819/$O$19,B6819=2022,H6819/$O$20),"")</f>
        <v>2.7910137138221358E-4</v>
      </c>
      <c r="K6819" s="3" cm="1">
        <f t="array" ref="K6819">IFERROR(_xlfn.IFS(B6819=2015,J6819*$P$4,B6819=2016,J6819*$P$5,B6819=2017,J6819*$P$6,B6819=2018,J6819*$P$7,B6819=2019,J6819*$P$8,B6819=2020,J6819*$P$9,B6819=2021,J6819*$P$10,B6819=2022,J6819*$P$11),"")</f>
        <v>479176.1098166536</v>
      </c>
      <c r="L6819" s="3">
        <f t="shared" si="107"/>
        <v>906879.10981665365</v>
      </c>
    </row>
    <row r="6820" spans="1:12">
      <c r="A6820">
        <v>4820960</v>
      </c>
      <c r="B6820">
        <v>2019</v>
      </c>
      <c r="D6820" t="s">
        <v>1448</v>
      </c>
      <c r="E6820" t="s">
        <v>1449</v>
      </c>
      <c r="F6820" t="s">
        <v>4101</v>
      </c>
      <c r="G6820" t="s">
        <v>1450</v>
      </c>
      <c r="H6820" s="5">
        <v>492644</v>
      </c>
      <c r="I6820">
        <f>IFERROR(VLOOKUP(G6820,'NCES Match'!$A$2:$B$1307,2,FALSE),"")</f>
        <v>4820960</v>
      </c>
      <c r="J6820" cm="1">
        <f t="array" ref="J6820">IFERROR(_xlfn.IFS(B6820=2015,H6820/$O$13,B6820=2016,H6820/$O$14,B6820=2017,H6820/$O$15,B6820=2018,H6820/$O$16,B6820=2019,H6820/$O$17,B6820=2020,H6820/$O$18,B6820=2021,H6820/$O$19,B6820=2022,H6820/$O$20),"")</f>
        <v>3.1193234104677422E-4</v>
      </c>
      <c r="K6820" s="3" cm="1">
        <f t="array" ref="K6820">IFERROR(_xlfn.IFS(B6820=2015,J6820*$P$4,B6820=2016,J6820*$P$5,B6820=2017,J6820*$P$6,B6820=2018,J6820*$P$7,B6820=2019,J6820*$P$8,B6820=2020,J6820*$P$9,B6820=2021,J6820*$P$10,B6820=2022,J6820*$P$11),"")</f>
        <v>542115.31607615354</v>
      </c>
      <c r="L6820" s="3">
        <f t="shared" si="107"/>
        <v>1034759.3160761535</v>
      </c>
    </row>
    <row r="6821" spans="1:12">
      <c r="A6821">
        <v>4820960</v>
      </c>
      <c r="B6821">
        <v>2020</v>
      </c>
      <c r="D6821" t="s">
        <v>1448</v>
      </c>
      <c r="E6821" t="s">
        <v>1449</v>
      </c>
      <c r="F6821" t="s">
        <v>4230</v>
      </c>
      <c r="G6821" t="s">
        <v>1450</v>
      </c>
      <c r="H6821" s="5">
        <v>549097</v>
      </c>
      <c r="I6821">
        <f>IFERROR(VLOOKUP(G6821,'NCES Match'!$A$2:$B$1307,2,FALSE),"")</f>
        <v>4820960</v>
      </c>
      <c r="J6821" cm="1">
        <f t="array" ref="J6821">IFERROR(_xlfn.IFS(B6821=2015,H6821/$O$13,B6821=2016,H6821/$O$14,B6821=2017,H6821/$O$15,B6821=2018,H6821/$O$16,B6821=2019,H6821/$O$17,B6821=2020,H6821/$O$18,B6821=2021,H6821/$O$19,B6821=2022,H6821/$O$20),"")</f>
        <v>2.9755981696116146E-4</v>
      </c>
      <c r="K6821" s="3" cm="1">
        <f t="array" ref="K6821">IFERROR(_xlfn.IFS(B6821=2015,J6821*$P$4,B6821=2016,J6821*$P$5,B6821=2017,J6821*$P$6,B6821=2018,J6821*$P$7,B6821=2019,J6821*$P$8,B6821=2020,J6821*$P$9,B6821=2021,J6821*$P$10,B6821=2022,J6821*$P$11),"")</f>
        <v>627256.93178501306</v>
      </c>
      <c r="L6821" s="3">
        <f t="shared" si="107"/>
        <v>1176353.9317850131</v>
      </c>
    </row>
    <row r="6822" spans="1:12">
      <c r="A6822">
        <v>4820960</v>
      </c>
      <c r="B6822">
        <v>2021</v>
      </c>
      <c r="D6822" t="s">
        <v>1448</v>
      </c>
      <c r="E6822" t="s">
        <v>1449</v>
      </c>
      <c r="F6822" t="s">
        <v>4101</v>
      </c>
      <c r="G6822" t="s">
        <v>1450</v>
      </c>
      <c r="H6822" s="5">
        <v>574296.44999999995</v>
      </c>
      <c r="I6822">
        <f>IFERROR(VLOOKUP(G6822,'NCES Match'!$A$2:$B$1307,2,FALSE),"")</f>
        <v>4820960</v>
      </c>
      <c r="J6822" cm="1">
        <f t="array" ref="J6822">IFERROR(_xlfn.IFS(B6822=2015,H6822/$O$13,B6822=2016,H6822/$O$14,B6822=2017,H6822/$O$15,B6822=2018,H6822/$O$16,B6822=2019,H6822/$O$17,B6822=2020,H6822/$O$18,B6822=2021,H6822/$O$19,B6822=2022,H6822/$O$20),"")</f>
        <v>2.9383476757945776E-4</v>
      </c>
      <c r="K6822" s="3" cm="1">
        <f t="array" ref="K6822">IFERROR(_xlfn.IFS(B6822=2015,J6822*$P$4,B6822=2016,J6822*$P$5,B6822=2017,J6822*$P$6,B6822=2018,J6822*$P$7,B6822=2019,J6822*$P$8,B6822=2020,J6822*$P$9,B6822=2021,J6822*$P$10,B6822=2022,J6822*$P$11),"")</f>
        <v>628968.97934009798</v>
      </c>
      <c r="L6822" s="3">
        <f t="shared" si="107"/>
        <v>1203265.4293400981</v>
      </c>
    </row>
    <row r="6823" spans="1:12">
      <c r="A6823">
        <v>4820960</v>
      </c>
      <c r="B6823">
        <v>2022</v>
      </c>
      <c r="D6823" t="s">
        <v>1448</v>
      </c>
      <c r="E6823" t="s">
        <v>1449</v>
      </c>
      <c r="F6823" t="s">
        <v>4101</v>
      </c>
      <c r="G6823" t="s">
        <v>1450</v>
      </c>
      <c r="H6823" s="5">
        <v>756587.38</v>
      </c>
      <c r="I6823">
        <f>IFERROR(VLOOKUP(G6823,'NCES Match'!$A$2:$B$1307,2,FALSE),"")</f>
        <v>4820960</v>
      </c>
      <c r="J6823" cm="1">
        <f t="array" ref="J6823">IFERROR(_xlfn.IFS(B6823=2015,H6823/$O$13,B6823=2016,H6823/$O$14,B6823=2017,H6823/$O$15,B6823=2018,H6823/$O$16,B6823=2019,H6823/$O$17,B6823=2020,H6823/$O$18,B6823=2021,H6823/$O$19,B6823=2022,H6823/$O$20),"")</f>
        <v>3.3231636118594832E-4</v>
      </c>
      <c r="K6823" s="3" cm="1">
        <f t="array" ref="K6823">IFERROR(_xlfn.IFS(B6823=2015,J6823*$P$4,B6823=2016,J6823*$P$5,B6823=2017,J6823*$P$6,B6823=2018,J6823*$P$7,B6823=2019,J6823*$P$8,B6823=2020,J6823*$P$9,B6823=2021,J6823*$P$10,B6823=2022,J6823*$P$11),"")</f>
        <v>715637.63642969774</v>
      </c>
      <c r="L6823" s="3">
        <f t="shared" si="107"/>
        <v>1472225.0164296976</v>
      </c>
    </row>
    <row r="6824" spans="1:12">
      <c r="A6824">
        <v>4820960</v>
      </c>
      <c r="B6824">
        <v>2023</v>
      </c>
      <c r="D6824" t="s">
        <v>1448</v>
      </c>
      <c r="E6824" t="s">
        <v>1449</v>
      </c>
      <c r="F6824" t="s">
        <v>4101</v>
      </c>
      <c r="G6824" t="s">
        <v>1450</v>
      </c>
      <c r="H6824" s="5">
        <v>929418.28</v>
      </c>
      <c r="I6824">
        <f>IFERROR(VLOOKUP(G6824,'NCES Match'!$A$2:$B$1307,2,FALSE),"")</f>
        <v>4820960</v>
      </c>
      <c r="J6824" t="str" cm="1">
        <f t="array" ref="J6824">IFERROR(_xlfn.IFS(B6824=2015,H6824/$O$13,B6824=2016,H6824/$O$14,B6824=2017,H6824/$O$15,B6824=2018,H6824/$O$16,B6824=2019,H6824/$O$17,B6824=2020,H6824/$O$18,B6824=2021,H6824/$O$19,B6824=2022,H6824/$O$20),"")</f>
        <v/>
      </c>
      <c r="K6824" s="3" t="str" cm="1">
        <f t="array" ref="K6824">IFERROR(_xlfn.IFS(B6824=2015,J6824*$P$4,B6824=2016,J6824*$P$5,B6824=2017,J6824*$P$6,B6824=2018,J6824*$P$7,B6824=2019,J6824*$P$8,B6824=2020,J6824*$P$9,B6824=2021,J6824*$P$10,B6824=2022,J6824*$P$11),"")</f>
        <v/>
      </c>
      <c r="L6824" s="3">
        <f t="shared" si="107"/>
        <v>929418.28</v>
      </c>
    </row>
    <row r="6825" spans="1:12">
      <c r="A6825">
        <v>4808400</v>
      </c>
      <c r="B6825">
        <v>2015</v>
      </c>
      <c r="C6825" t="s">
        <v>381</v>
      </c>
      <c r="D6825" t="s">
        <v>463</v>
      </c>
      <c r="E6825" t="s">
        <v>464</v>
      </c>
      <c r="G6825" t="s">
        <v>465</v>
      </c>
      <c r="H6825" s="5">
        <v>103052.38</v>
      </c>
      <c r="I6825">
        <f>IFERROR(VLOOKUP(G6825,'NCES Match'!$A$2:$B$1307,2,FALSE),"")</f>
        <v>4808400</v>
      </c>
      <c r="J6825" cm="1">
        <f t="array" ref="J6825">IFERROR(_xlfn.IFS(B6825=2015,H6825/$O$13,B6825=2016,H6825/$O$14,B6825=2017,H6825/$O$15,B6825=2018,H6825/$O$16,B6825=2019,H6825/$O$17,B6825=2020,H6825/$O$18,B6825=2021,H6825/$O$19,B6825=2022,H6825/$O$20),"")</f>
        <v>8.0731621651008648E-5</v>
      </c>
      <c r="K6825" s="3" cm="1">
        <f t="array" ref="K6825">IFERROR(_xlfn.IFS(B6825=2015,J6825*$P$4,B6825=2016,J6825*$P$5,B6825=2017,J6825*$P$6,B6825=2018,J6825*$P$7,B6825=2019,J6825*$P$8,B6825=2020,J6825*$P$9,B6825=2021,J6825*$P$10,B6825=2022,J6825*$P$11),"")</f>
        <v>128483.00244477422</v>
      </c>
      <c r="L6825" s="3">
        <f t="shared" si="107"/>
        <v>231535.38244477421</v>
      </c>
    </row>
    <row r="6826" spans="1:12">
      <c r="A6826">
        <v>4808400</v>
      </c>
      <c r="B6826">
        <v>2016</v>
      </c>
      <c r="C6826" t="s">
        <v>4102</v>
      </c>
      <c r="D6826" t="s">
        <v>463</v>
      </c>
      <c r="E6826" t="s">
        <v>464</v>
      </c>
      <c r="F6826" t="s">
        <v>4101</v>
      </c>
      <c r="G6826" t="s">
        <v>465</v>
      </c>
      <c r="H6826" s="5">
        <v>103687</v>
      </c>
      <c r="I6826">
        <f>IFERROR(VLOOKUP(G6826,'NCES Match'!$A$2:$B$1307,2,FALSE),"")</f>
        <v>4808400</v>
      </c>
      <c r="J6826" cm="1">
        <f t="array" ref="J6826">IFERROR(_xlfn.IFS(B6826=2015,H6826/$O$13,B6826=2016,H6826/$O$14,B6826=2017,H6826/$O$15,B6826=2018,H6826/$O$16,B6826=2019,H6826/$O$17,B6826=2020,H6826/$O$18,B6826=2021,H6826/$O$19,B6826=2022,H6826/$O$20),"")</f>
        <v>7.4226092177096336E-5</v>
      </c>
      <c r="K6826" s="3" cm="1">
        <f t="array" ref="K6826">IFERROR(_xlfn.IFS(B6826=2015,J6826*$P$4,B6826=2016,J6826*$P$5,B6826=2017,J6826*$P$6,B6826=2018,J6826*$P$7,B6826=2019,J6826*$P$8,B6826=2020,J6826*$P$9,B6826=2021,J6826*$P$10,B6826=2022,J6826*$P$11),"")</f>
        <v>124375.55946887097</v>
      </c>
      <c r="L6826" s="3">
        <f t="shared" si="107"/>
        <v>228062.55946887098</v>
      </c>
    </row>
    <row r="6827" spans="1:12">
      <c r="A6827">
        <v>4808400</v>
      </c>
      <c r="B6827">
        <v>2017</v>
      </c>
      <c r="D6827" t="s">
        <v>463</v>
      </c>
      <c r="E6827" t="s">
        <v>464</v>
      </c>
      <c r="F6827" t="s">
        <v>4101</v>
      </c>
      <c r="G6827" t="s">
        <v>465</v>
      </c>
      <c r="H6827" s="5">
        <v>112887</v>
      </c>
      <c r="I6827">
        <f>IFERROR(VLOOKUP(G6827,'NCES Match'!$A$2:$B$1307,2,FALSE),"")</f>
        <v>4808400</v>
      </c>
      <c r="J6827" cm="1">
        <f t="array" ref="J6827">IFERROR(_xlfn.IFS(B6827=2015,H6827/$O$13,B6827=2016,H6827/$O$14,B6827=2017,H6827/$O$15,B6827=2018,H6827/$O$16,B6827=2019,H6827/$O$17,B6827=2020,H6827/$O$18,B6827=2021,H6827/$O$19,B6827=2022,H6827/$O$20),"")</f>
        <v>7.7828674047316417E-5</v>
      </c>
      <c r="K6827" s="3" cm="1">
        <f t="array" ref="K6827">IFERROR(_xlfn.IFS(B6827=2015,J6827*$P$4,B6827=2016,J6827*$P$5,B6827=2017,J6827*$P$6,B6827=2018,J6827*$P$7,B6827=2019,J6827*$P$8,B6827=2020,J6827*$P$9,B6827=2021,J6827*$P$10,B6827=2022,J6827*$P$11),"")</f>
        <v>132172.37619000304</v>
      </c>
      <c r="L6827" s="3">
        <f t="shared" si="107"/>
        <v>245059.37619000304</v>
      </c>
    </row>
    <row r="6828" spans="1:12">
      <c r="A6828">
        <v>4808400</v>
      </c>
      <c r="B6828">
        <v>2018</v>
      </c>
      <c r="D6828" t="s">
        <v>463</v>
      </c>
      <c r="E6828" t="s">
        <v>464</v>
      </c>
      <c r="F6828" t="s">
        <v>4101</v>
      </c>
      <c r="G6828" t="s">
        <v>465</v>
      </c>
      <c r="H6828" s="5">
        <v>113704</v>
      </c>
      <c r="I6828">
        <f>IFERROR(VLOOKUP(G6828,'NCES Match'!$A$2:$B$1307,2,FALSE),"")</f>
        <v>4808400</v>
      </c>
      <c r="J6828" cm="1">
        <f t="array" ref="J6828">IFERROR(_xlfn.IFS(B6828=2015,H6828/$O$13,B6828=2016,H6828/$O$14,B6828=2017,H6828/$O$15,B6828=2018,H6828/$O$16,B6828=2019,H6828/$O$17,B6828=2020,H6828/$O$18,B6828=2021,H6828/$O$19,B6828=2022,H6828/$O$20),"")</f>
        <v>7.4198549768515092E-5</v>
      </c>
      <c r="K6828" s="3" cm="1">
        <f t="array" ref="K6828">IFERROR(_xlfn.IFS(B6828=2015,J6828*$P$4,B6828=2016,J6828*$P$5,B6828=2017,J6828*$P$6,B6828=2018,J6828*$P$7,B6828=2019,J6828*$P$8,B6828=2020,J6828*$P$9,B6828=2021,J6828*$P$10,B6828=2022,J6828*$P$11),"")</f>
        <v>127388.02484572887</v>
      </c>
      <c r="L6828" s="3">
        <f t="shared" si="107"/>
        <v>241092.02484572888</v>
      </c>
    </row>
    <row r="6829" spans="1:12">
      <c r="A6829">
        <v>4808400</v>
      </c>
      <c r="B6829">
        <v>2019</v>
      </c>
      <c r="D6829" t="s">
        <v>463</v>
      </c>
      <c r="E6829" t="s">
        <v>464</v>
      </c>
      <c r="F6829" t="s">
        <v>4101</v>
      </c>
      <c r="G6829" t="s">
        <v>465</v>
      </c>
      <c r="H6829" s="5">
        <v>119479</v>
      </c>
      <c r="I6829">
        <f>IFERROR(VLOOKUP(G6829,'NCES Match'!$A$2:$B$1307,2,FALSE),"")</f>
        <v>4808400</v>
      </c>
      <c r="J6829" cm="1">
        <f t="array" ref="J6829">IFERROR(_xlfn.IFS(B6829=2015,H6829/$O$13,B6829=2016,H6829/$O$14,B6829=2017,H6829/$O$15,B6829=2018,H6829/$O$16,B6829=2019,H6829/$O$17,B6829=2020,H6829/$O$18,B6829=2021,H6829/$O$19,B6829=2022,H6829/$O$20),"")</f>
        <v>7.5651716403584606E-5</v>
      </c>
      <c r="K6829" s="3" cm="1">
        <f t="array" ref="K6829">IFERROR(_xlfn.IFS(B6829=2015,J6829*$P$4,B6829=2016,J6829*$P$5,B6829=2017,J6829*$P$6,B6829=2018,J6829*$P$7,B6829=2019,J6829*$P$8,B6829=2020,J6829*$P$9,B6829=2021,J6829*$P$10,B6829=2022,J6829*$P$11),"")</f>
        <v>131477.08253721296</v>
      </c>
      <c r="L6829" s="3">
        <f t="shared" si="107"/>
        <v>250956.08253721296</v>
      </c>
    </row>
    <row r="6830" spans="1:12">
      <c r="A6830">
        <v>4808400</v>
      </c>
      <c r="B6830">
        <v>2020</v>
      </c>
      <c r="D6830" t="s">
        <v>463</v>
      </c>
      <c r="E6830" t="s">
        <v>464</v>
      </c>
      <c r="F6830" t="s">
        <v>4230</v>
      </c>
      <c r="G6830" t="s">
        <v>465</v>
      </c>
      <c r="H6830" s="5">
        <v>158793</v>
      </c>
      <c r="I6830">
        <f>IFERROR(VLOOKUP(G6830,'NCES Match'!$A$2:$B$1307,2,FALSE),"")</f>
        <v>4808400</v>
      </c>
      <c r="J6830" cm="1">
        <f t="array" ref="J6830">IFERROR(_xlfn.IFS(B6830=2015,H6830/$O$13,B6830=2016,H6830/$O$14,B6830=2017,H6830/$O$15,B6830=2018,H6830/$O$16,B6830=2019,H6830/$O$17,B6830=2020,H6830/$O$18,B6830=2021,H6830/$O$19,B6830=2022,H6830/$O$20),"")</f>
        <v>8.6051127605347885E-5</v>
      </c>
      <c r="K6830" s="3" cm="1">
        <f t="array" ref="K6830">IFERROR(_xlfn.IFS(B6830=2015,J6830*$P$4,B6830=2016,J6830*$P$5,B6830=2017,J6830*$P$6,B6830=2018,J6830*$P$7,B6830=2019,J6830*$P$8,B6830=2020,J6830*$P$9,B6830=2021,J6830*$P$10,B6830=2022,J6830*$P$11),"")</f>
        <v>181396.01922599756</v>
      </c>
      <c r="L6830" s="3">
        <f t="shared" si="107"/>
        <v>340189.01922599756</v>
      </c>
    </row>
    <row r="6831" spans="1:12">
      <c r="A6831">
        <v>4808400</v>
      </c>
      <c r="B6831">
        <v>2021</v>
      </c>
      <c r="D6831" t="s">
        <v>463</v>
      </c>
      <c r="E6831" t="s">
        <v>464</v>
      </c>
      <c r="F6831" t="s">
        <v>4230</v>
      </c>
      <c r="G6831" t="s">
        <v>465</v>
      </c>
      <c r="H6831" s="5">
        <v>163961.14000000001</v>
      </c>
      <c r="I6831">
        <f>IFERROR(VLOOKUP(G6831,'NCES Match'!$A$2:$B$1307,2,FALSE),"")</f>
        <v>4808400</v>
      </c>
      <c r="J6831" cm="1">
        <f t="array" ref="J6831">IFERROR(_xlfn.IFS(B6831=2015,H6831/$O$13,B6831=2016,H6831/$O$14,B6831=2017,H6831/$O$15,B6831=2018,H6831/$O$16,B6831=2019,H6831/$O$17,B6831=2020,H6831/$O$18,B6831=2021,H6831/$O$19,B6831=2022,H6831/$O$20),"")</f>
        <v>8.3889572125968992E-5</v>
      </c>
      <c r="K6831" s="3" cm="1">
        <f t="array" ref="K6831">IFERROR(_xlfn.IFS(B6831=2015,J6831*$P$4,B6831=2016,J6831*$P$5,B6831=2017,J6831*$P$6,B6831=2018,J6831*$P$7,B6831=2019,J6831*$P$8,B6831=2020,J6831*$P$9,B6831=2021,J6831*$P$10,B6831=2022,J6831*$P$11),"")</f>
        <v>179570.09986260394</v>
      </c>
      <c r="L6831" s="3">
        <f t="shared" si="107"/>
        <v>343531.23986260395</v>
      </c>
    </row>
    <row r="6832" spans="1:12">
      <c r="A6832">
        <v>4808400</v>
      </c>
      <c r="B6832">
        <v>2022</v>
      </c>
      <c r="D6832" t="s">
        <v>463</v>
      </c>
      <c r="E6832" t="s">
        <v>464</v>
      </c>
      <c r="F6832" t="s">
        <v>4101</v>
      </c>
      <c r="G6832" t="s">
        <v>465</v>
      </c>
      <c r="H6832" s="5">
        <v>188073.98</v>
      </c>
      <c r="I6832">
        <f>IFERROR(VLOOKUP(G6832,'NCES Match'!$A$2:$B$1307,2,FALSE),"")</f>
        <v>4808400</v>
      </c>
      <c r="J6832" cm="1">
        <f t="array" ref="J6832">IFERROR(_xlfn.IFS(B6832=2015,H6832/$O$13,B6832=2016,H6832/$O$14,B6832=2017,H6832/$O$15,B6832=2018,H6832/$O$16,B6832=2019,H6832/$O$17,B6832=2020,H6832/$O$18,B6832=2021,H6832/$O$19,B6832=2022,H6832/$O$20),"")</f>
        <v>8.2607855112992802E-5</v>
      </c>
      <c r="K6832" s="3" cm="1">
        <f t="array" ref="K6832">IFERROR(_xlfn.IFS(B6832=2015,J6832*$P$4,B6832=2016,J6832*$P$5,B6832=2017,J6832*$P$6,B6832=2018,J6832*$P$7,B6832=2019,J6832*$P$8,B6832=2020,J6832*$P$9,B6832=2021,J6832*$P$10,B6832=2022,J6832*$P$11),"")</f>
        <v>177894.61214794021</v>
      </c>
      <c r="L6832" s="3">
        <f t="shared" si="107"/>
        <v>365968.59214794019</v>
      </c>
    </row>
    <row r="6833" spans="1:12">
      <c r="A6833">
        <v>4808400</v>
      </c>
      <c r="B6833">
        <v>2023</v>
      </c>
      <c r="D6833" t="s">
        <v>463</v>
      </c>
      <c r="E6833" t="s">
        <v>464</v>
      </c>
      <c r="F6833" t="s">
        <v>4101</v>
      </c>
      <c r="G6833" t="s">
        <v>465</v>
      </c>
      <c r="H6833" s="5">
        <v>218098.24</v>
      </c>
      <c r="I6833">
        <f>IFERROR(VLOOKUP(G6833,'NCES Match'!$A$2:$B$1307,2,FALSE),"")</f>
        <v>4808400</v>
      </c>
      <c r="J6833" t="str" cm="1">
        <f t="array" ref="J6833">IFERROR(_xlfn.IFS(B6833=2015,H6833/$O$13,B6833=2016,H6833/$O$14,B6833=2017,H6833/$O$15,B6833=2018,H6833/$O$16,B6833=2019,H6833/$O$17,B6833=2020,H6833/$O$18,B6833=2021,H6833/$O$19,B6833=2022,H6833/$O$20),"")</f>
        <v/>
      </c>
      <c r="K6833" s="3" t="str" cm="1">
        <f t="array" ref="K6833">IFERROR(_xlfn.IFS(B6833=2015,J6833*$P$4,B6833=2016,J6833*$P$5,B6833=2017,J6833*$P$6,B6833=2018,J6833*$P$7,B6833=2019,J6833*$P$8,B6833=2020,J6833*$P$9,B6833=2021,J6833*$P$10,B6833=2022,J6833*$P$11),"")</f>
        <v/>
      </c>
      <c r="L6833" s="3">
        <f t="shared" si="107"/>
        <v>218098.24</v>
      </c>
    </row>
    <row r="6834" spans="1:12">
      <c r="A6834">
        <v>4822260</v>
      </c>
      <c r="B6834">
        <v>2015</v>
      </c>
      <c r="C6834" t="s">
        <v>381</v>
      </c>
      <c r="D6834" t="s">
        <v>1559</v>
      </c>
      <c r="E6834" t="s">
        <v>1560</v>
      </c>
      <c r="G6834" t="s">
        <v>1561</v>
      </c>
      <c r="H6834" s="5">
        <v>67873.600000000006</v>
      </c>
      <c r="I6834">
        <f>IFERROR(VLOOKUP(G6834,'NCES Match'!$A$2:$B$1307,2,FALSE),"")</f>
        <v>4822260</v>
      </c>
      <c r="J6834" cm="1">
        <f t="array" ref="J6834">IFERROR(_xlfn.IFS(B6834=2015,H6834/$O$13,B6834=2016,H6834/$O$14,B6834=2017,H6834/$O$15,B6834=2018,H6834/$O$16,B6834=2019,H6834/$O$17,B6834=2020,H6834/$O$18,B6834=2021,H6834/$O$19,B6834=2022,H6834/$O$20),"")</f>
        <v>5.3172433235330428E-5</v>
      </c>
      <c r="K6834" s="3" cm="1">
        <f t="array" ref="K6834">IFERROR(_xlfn.IFS(B6834=2015,J6834*$P$4,B6834=2016,J6834*$P$5,B6834=2017,J6834*$P$6,B6834=2018,J6834*$P$7,B6834=2019,J6834*$P$8,B6834=2020,J6834*$P$9,B6834=2021,J6834*$P$10,B6834=2022,J6834*$P$11),"")</f>
        <v>84623.022920340387</v>
      </c>
      <c r="L6834" s="3">
        <f t="shared" si="107"/>
        <v>152496.62292034039</v>
      </c>
    </row>
    <row r="6835" spans="1:12">
      <c r="A6835">
        <v>4822260</v>
      </c>
      <c r="B6835">
        <v>2016</v>
      </c>
      <c r="C6835" t="s">
        <v>4102</v>
      </c>
      <c r="D6835" t="s">
        <v>1559</v>
      </c>
      <c r="E6835" t="s">
        <v>1560</v>
      </c>
      <c r="F6835" t="s">
        <v>4101</v>
      </c>
      <c r="G6835" t="s">
        <v>1561</v>
      </c>
      <c r="H6835" s="5">
        <v>65883</v>
      </c>
      <c r="I6835">
        <f>IFERROR(VLOOKUP(G6835,'NCES Match'!$A$2:$B$1307,2,FALSE),"")</f>
        <v>4822260</v>
      </c>
      <c r="J6835" cm="1">
        <f t="array" ref="J6835">IFERROR(_xlfn.IFS(B6835=2015,H6835/$O$13,B6835=2016,H6835/$O$14,B6835=2017,H6835/$O$15,B6835=2018,H6835/$O$16,B6835=2019,H6835/$O$17,B6835=2020,H6835/$O$18,B6835=2021,H6835/$O$19,B6835=2022,H6835/$O$20),"")</f>
        <v>4.7163459555234865E-5</v>
      </c>
      <c r="K6835" s="3" cm="1">
        <f t="array" ref="K6835">IFERROR(_xlfn.IFS(B6835=2015,J6835*$P$4,B6835=2016,J6835*$P$5,B6835=2017,J6835*$P$6,B6835=2018,J6835*$P$7,B6835=2019,J6835*$P$8,B6835=2020,J6835*$P$9,B6835=2021,J6835*$P$10,B6835=2022,J6835*$P$11),"")</f>
        <v>79028.566594535718</v>
      </c>
      <c r="L6835" s="3">
        <f t="shared" si="107"/>
        <v>144911.56659453572</v>
      </c>
    </row>
    <row r="6836" spans="1:12">
      <c r="A6836">
        <v>4822260</v>
      </c>
      <c r="B6836">
        <v>2017</v>
      </c>
      <c r="D6836" t="s">
        <v>1559</v>
      </c>
      <c r="E6836" t="s">
        <v>1560</v>
      </c>
      <c r="F6836" t="s">
        <v>4101</v>
      </c>
      <c r="G6836" t="s">
        <v>1561</v>
      </c>
      <c r="H6836" s="5">
        <v>63498</v>
      </c>
      <c r="I6836">
        <f>IFERROR(VLOOKUP(G6836,'NCES Match'!$A$2:$B$1307,2,FALSE),"")</f>
        <v>4822260</v>
      </c>
      <c r="J6836" cm="1">
        <f t="array" ref="J6836">IFERROR(_xlfn.IFS(B6836=2015,H6836/$O$13,B6836=2016,H6836/$O$14,B6836=2017,H6836/$O$15,B6836=2018,H6836/$O$16,B6836=2019,H6836/$O$17,B6836=2020,H6836/$O$18,B6836=2021,H6836/$O$19,B6836=2022,H6836/$O$20),"")</f>
        <v>4.377798280277178E-5</v>
      </c>
      <c r="K6836" s="3" cm="1">
        <f t="array" ref="K6836">IFERROR(_xlfn.IFS(B6836=2015,J6836*$P$4,B6836=2016,J6836*$P$5,B6836=2017,J6836*$P$6,B6836=2018,J6836*$P$7,B6836=2019,J6836*$P$8,B6836=2020,J6836*$P$9,B6836=2021,J6836*$P$10,B6836=2022,J6836*$P$11),"")</f>
        <v>74345.863946360638</v>
      </c>
      <c r="L6836" s="3">
        <f t="shared" si="107"/>
        <v>137843.86394636065</v>
      </c>
    </row>
    <row r="6837" spans="1:12">
      <c r="A6837">
        <v>4822260</v>
      </c>
      <c r="B6837">
        <v>2018</v>
      </c>
      <c r="D6837" t="s">
        <v>1559</v>
      </c>
      <c r="E6837" t="s">
        <v>1560</v>
      </c>
      <c r="F6837" t="s">
        <v>4101</v>
      </c>
      <c r="G6837" t="s">
        <v>1561</v>
      </c>
      <c r="H6837" s="5">
        <v>72417</v>
      </c>
      <c r="I6837">
        <f>IFERROR(VLOOKUP(G6837,'NCES Match'!$A$2:$B$1307,2,FALSE),"")</f>
        <v>4822260</v>
      </c>
      <c r="J6837" cm="1">
        <f t="array" ref="J6837">IFERROR(_xlfn.IFS(B6837=2015,H6837/$O$13,B6837=2016,H6837/$O$14,B6837=2017,H6837/$O$15,B6837=2018,H6837/$O$16,B6837=2019,H6837/$O$17,B6837=2020,H6837/$O$18,B6837=2021,H6837/$O$19,B6837=2022,H6837/$O$20),"")</f>
        <v>4.7256353150166726E-5</v>
      </c>
      <c r="K6837" s="3" cm="1">
        <f t="array" ref="K6837">IFERROR(_xlfn.IFS(B6837=2015,J6837*$P$4,B6837=2016,J6837*$P$5,B6837=2017,J6837*$P$6,B6837=2018,J6837*$P$7,B6837=2019,J6837*$P$8,B6837=2020,J6837*$P$9,B6837=2021,J6837*$P$10,B6837=2022,J6837*$P$11),"")</f>
        <v>81132.225737468762</v>
      </c>
      <c r="L6837" s="3">
        <f t="shared" si="107"/>
        <v>153549.22573746875</v>
      </c>
    </row>
    <row r="6838" spans="1:12">
      <c r="A6838">
        <v>4822260</v>
      </c>
      <c r="B6838">
        <v>2019</v>
      </c>
      <c r="D6838" t="s">
        <v>1559</v>
      </c>
      <c r="E6838" t="s">
        <v>1560</v>
      </c>
      <c r="F6838" t="s">
        <v>4101</v>
      </c>
      <c r="G6838" t="s">
        <v>1561</v>
      </c>
      <c r="H6838" s="5">
        <v>68908</v>
      </c>
      <c r="I6838">
        <f>IFERROR(VLOOKUP(G6838,'NCES Match'!$A$2:$B$1307,2,FALSE),"")</f>
        <v>4822260</v>
      </c>
      <c r="J6838" cm="1">
        <f t="array" ref="J6838">IFERROR(_xlfn.IFS(B6838=2015,H6838/$O$13,B6838=2016,H6838/$O$14,B6838=2017,H6838/$O$15,B6838=2018,H6838/$O$16,B6838=2019,H6838/$O$17,B6838=2020,H6838/$O$18,B6838=2021,H6838/$O$19,B6838=2022,H6838/$O$20),"")</f>
        <v>4.3631169276092102E-5</v>
      </c>
      <c r="K6838" s="3" cm="1">
        <f t="array" ref="K6838">IFERROR(_xlfn.IFS(B6838=2015,J6838*$P$4,B6838=2016,J6838*$P$5,B6838=2017,J6838*$P$6,B6838=2018,J6838*$P$7,B6838=2019,J6838*$P$8,B6838=2020,J6838*$P$9,B6838=2021,J6838*$P$10,B6838=2022,J6838*$P$11),"")</f>
        <v>75827.742142755393</v>
      </c>
      <c r="L6838" s="3">
        <f t="shared" si="107"/>
        <v>144735.74214275539</v>
      </c>
    </row>
    <row r="6839" spans="1:12">
      <c r="A6839">
        <v>4822260</v>
      </c>
      <c r="B6839">
        <v>2020</v>
      </c>
      <c r="D6839" t="s">
        <v>1559</v>
      </c>
      <c r="E6839" t="s">
        <v>1560</v>
      </c>
      <c r="F6839" t="s">
        <v>4230</v>
      </c>
      <c r="G6839" t="s">
        <v>1561</v>
      </c>
      <c r="H6839" s="5">
        <v>82618</v>
      </c>
      <c r="I6839">
        <f>IFERROR(VLOOKUP(G6839,'NCES Match'!$A$2:$B$1307,2,FALSE),"")</f>
        <v>4822260</v>
      </c>
      <c r="J6839" cm="1">
        <f t="array" ref="J6839">IFERROR(_xlfn.IFS(B6839=2015,H6839/$O$13,B6839=2016,H6839/$O$14,B6839=2017,H6839/$O$15,B6839=2018,H6839/$O$16,B6839=2019,H6839/$O$17,B6839=2020,H6839/$O$18,B6839=2021,H6839/$O$19,B6839=2022,H6839/$O$20),"")</f>
        <v>4.4771319015942971E-5</v>
      </c>
      <c r="K6839" s="3" cm="1">
        <f t="array" ref="K6839">IFERROR(_xlfn.IFS(B6839=2015,J6839*$P$4,B6839=2016,J6839*$P$5,B6839=2017,J6839*$P$6,B6839=2018,J6839*$P$7,B6839=2019,J6839*$P$8,B6839=2020,J6839*$P$9,B6839=2021,J6839*$P$10,B6839=2022,J6839*$P$11),"")</f>
        <v>94378.066516870807</v>
      </c>
      <c r="L6839" s="3">
        <f t="shared" si="107"/>
        <v>176996.06651687081</v>
      </c>
    </row>
    <row r="6840" spans="1:12">
      <c r="A6840">
        <v>4822260</v>
      </c>
      <c r="B6840">
        <v>2021</v>
      </c>
      <c r="D6840" t="s">
        <v>1559</v>
      </c>
      <c r="E6840" t="s">
        <v>1560</v>
      </c>
      <c r="F6840" t="s">
        <v>4230</v>
      </c>
      <c r="G6840" t="s">
        <v>1561</v>
      </c>
      <c r="H6840" s="5">
        <v>106110.75</v>
      </c>
      <c r="I6840">
        <f>IFERROR(VLOOKUP(G6840,'NCES Match'!$A$2:$B$1307,2,FALSE),"")</f>
        <v>4822260</v>
      </c>
      <c r="J6840" cm="1">
        <f t="array" ref="J6840">IFERROR(_xlfn.IFS(B6840=2015,H6840/$O$13,B6840=2016,H6840/$O$14,B6840=2017,H6840/$O$15,B6840=2018,H6840/$O$16,B6840=2019,H6840/$O$17,B6840=2020,H6840/$O$18,B6840=2021,H6840/$O$19,B6840=2022,H6840/$O$20),"")</f>
        <v>5.4290824127385696E-5</v>
      </c>
      <c r="K6840" s="3" cm="1">
        <f t="array" ref="K6840">IFERROR(_xlfn.IFS(B6840=2015,J6840*$P$4,B6840=2016,J6840*$P$5,B6840=2017,J6840*$P$6,B6840=2018,J6840*$P$7,B6840=2019,J6840*$P$8,B6840=2020,J6840*$P$9,B6840=2021,J6840*$P$10,B6840=2022,J6840*$P$11),"")</f>
        <v>116212.4023655593</v>
      </c>
      <c r="L6840" s="3">
        <f t="shared" si="107"/>
        <v>222323.1523655593</v>
      </c>
    </row>
    <row r="6841" spans="1:12">
      <c r="A6841">
        <v>4822260</v>
      </c>
      <c r="B6841">
        <v>2022</v>
      </c>
      <c r="D6841" t="s">
        <v>1559</v>
      </c>
      <c r="E6841" t="s">
        <v>1560</v>
      </c>
      <c r="F6841" t="s">
        <v>4101</v>
      </c>
      <c r="G6841" t="s">
        <v>1561</v>
      </c>
      <c r="H6841" s="5">
        <v>155907.94</v>
      </c>
      <c r="I6841">
        <f>IFERROR(VLOOKUP(G6841,'NCES Match'!$A$2:$B$1307,2,FALSE),"")</f>
        <v>4822260</v>
      </c>
      <c r="J6841" cm="1">
        <f t="array" ref="J6841">IFERROR(_xlfn.IFS(B6841=2015,H6841/$O$13,B6841=2016,H6841/$O$14,B6841=2017,H6841/$O$15,B6841=2018,H6841/$O$16,B6841=2019,H6841/$O$17,B6841=2020,H6841/$O$18,B6841=2021,H6841/$O$19,B6841=2022,H6841/$O$20),"")</f>
        <v>6.847954469026058E-5</v>
      </c>
      <c r="K6841" s="3" cm="1">
        <f t="array" ref="K6841">IFERROR(_xlfn.IFS(B6841=2015,J6841*$P$4,B6841=2016,J6841*$P$5,B6841=2017,J6841*$P$6,B6841=2018,J6841*$P$7,B6841=2019,J6841*$P$8,B6841=2020,J6841*$P$9,B6841=2021,J6841*$P$10,B6841=2022,J6841*$P$11),"")</f>
        <v>147469.53574909369</v>
      </c>
      <c r="L6841" s="3">
        <f t="shared" si="107"/>
        <v>303377.47574909369</v>
      </c>
    </row>
    <row r="6842" spans="1:12">
      <c r="A6842">
        <v>4822260</v>
      </c>
      <c r="B6842">
        <v>2023</v>
      </c>
      <c r="D6842" t="s">
        <v>1559</v>
      </c>
      <c r="E6842" t="s">
        <v>1560</v>
      </c>
      <c r="F6842" t="s">
        <v>4101</v>
      </c>
      <c r="G6842" t="s">
        <v>1561</v>
      </c>
      <c r="H6842" s="5">
        <v>176613.86</v>
      </c>
      <c r="I6842">
        <f>IFERROR(VLOOKUP(G6842,'NCES Match'!$A$2:$B$1307,2,FALSE),"")</f>
        <v>4822260</v>
      </c>
      <c r="J6842" t="str" cm="1">
        <f t="array" ref="J6842">IFERROR(_xlfn.IFS(B6842=2015,H6842/$O$13,B6842=2016,H6842/$O$14,B6842=2017,H6842/$O$15,B6842=2018,H6842/$O$16,B6842=2019,H6842/$O$17,B6842=2020,H6842/$O$18,B6842=2021,H6842/$O$19,B6842=2022,H6842/$O$20),"")</f>
        <v/>
      </c>
      <c r="K6842" s="3" t="str" cm="1">
        <f t="array" ref="K6842">IFERROR(_xlfn.IFS(B6842=2015,J6842*$P$4,B6842=2016,J6842*$P$5,B6842=2017,J6842*$P$6,B6842=2018,J6842*$P$7,B6842=2019,J6842*$P$8,B6842=2020,J6842*$P$9,B6842=2021,J6842*$P$10,B6842=2022,J6842*$P$11),"")</f>
        <v/>
      </c>
      <c r="L6842" s="3">
        <f t="shared" si="107"/>
        <v>176613.86</v>
      </c>
    </row>
    <row r="6843" spans="1:12">
      <c r="A6843">
        <v>4822800</v>
      </c>
      <c r="B6843">
        <v>2015</v>
      </c>
      <c r="C6843" t="s">
        <v>381</v>
      </c>
      <c r="D6843" t="s">
        <v>1610</v>
      </c>
      <c r="E6843" t="s">
        <v>1611</v>
      </c>
      <c r="G6843" t="s">
        <v>1612</v>
      </c>
      <c r="H6843" s="5">
        <v>102092.51</v>
      </c>
      <c r="I6843">
        <f>IFERROR(VLOOKUP(G6843,'NCES Match'!$A$2:$B$1307,2,FALSE),"")</f>
        <v>4822800</v>
      </c>
      <c r="J6843" cm="1">
        <f t="array" ref="J6843">IFERROR(_xlfn.IFS(B6843=2015,H6843/$O$13,B6843=2016,H6843/$O$14,B6843=2017,H6843/$O$15,B6843=2018,H6843/$O$16,B6843=2019,H6843/$O$17,B6843=2020,H6843/$O$18,B6843=2021,H6843/$O$19,B6843=2022,H6843/$O$20),"")</f>
        <v>7.9979655886858864E-5</v>
      </c>
      <c r="K6843" s="3" cm="1">
        <f t="array" ref="K6843">IFERROR(_xlfn.IFS(B6843=2015,J6843*$P$4,B6843=2016,J6843*$P$5,B6843=2017,J6843*$P$6,B6843=2018,J6843*$P$7,B6843=2019,J6843*$P$8,B6843=2020,J6843*$P$9,B6843=2021,J6843*$P$10,B6843=2022,J6843*$P$11),"")</f>
        <v>127286.26172363157</v>
      </c>
      <c r="L6843" s="3">
        <f t="shared" si="107"/>
        <v>229378.77172363157</v>
      </c>
    </row>
    <row r="6844" spans="1:12">
      <c r="A6844">
        <v>4822800</v>
      </c>
      <c r="B6844">
        <v>2016</v>
      </c>
      <c r="C6844" t="s">
        <v>4102</v>
      </c>
      <c r="D6844" t="s">
        <v>1610</v>
      </c>
      <c r="E6844" t="s">
        <v>1611</v>
      </c>
      <c r="F6844" t="s">
        <v>4101</v>
      </c>
      <c r="G6844" t="s">
        <v>1612</v>
      </c>
      <c r="H6844" s="5">
        <v>106833</v>
      </c>
      <c r="I6844">
        <f>IFERROR(VLOOKUP(G6844,'NCES Match'!$A$2:$B$1307,2,FALSE),"")</f>
        <v>4822800</v>
      </c>
      <c r="J6844" cm="1">
        <f t="array" ref="J6844">IFERROR(_xlfn.IFS(B6844=2015,H6844/$O$13,B6844=2016,H6844/$O$14,B6844=2017,H6844/$O$15,B6844=2018,H6844/$O$16,B6844=2019,H6844/$O$17,B6844=2020,H6844/$O$18,B6844=2021,H6844/$O$19,B6844=2022,H6844/$O$20),"")</f>
        <v>7.6478209472313134E-5</v>
      </c>
      <c r="K6844" s="3" cm="1">
        <f t="array" ref="K6844">IFERROR(_xlfn.IFS(B6844=2015,J6844*$P$4,B6844=2016,J6844*$P$5,B6844=2017,J6844*$P$6,B6844=2018,J6844*$P$7,B6844=2019,J6844*$P$8,B6844=2020,J6844*$P$9,B6844=2021,J6844*$P$10,B6844=2022,J6844*$P$11),"")</f>
        <v>128149.27758289748</v>
      </c>
      <c r="L6844" s="3">
        <f t="shared" si="107"/>
        <v>234982.27758289748</v>
      </c>
    </row>
    <row r="6845" spans="1:12">
      <c r="A6845">
        <v>4822800</v>
      </c>
      <c r="B6845">
        <v>2017</v>
      </c>
      <c r="D6845" t="s">
        <v>1610</v>
      </c>
      <c r="E6845" t="s">
        <v>1611</v>
      </c>
      <c r="F6845" t="s">
        <v>4101</v>
      </c>
      <c r="G6845" t="s">
        <v>1612</v>
      </c>
      <c r="H6845" s="5">
        <v>110181</v>
      </c>
      <c r="I6845">
        <f>IFERROR(VLOOKUP(G6845,'NCES Match'!$A$2:$B$1307,2,FALSE),"")</f>
        <v>4822800</v>
      </c>
      <c r="J6845" cm="1">
        <f t="array" ref="J6845">IFERROR(_xlfn.IFS(B6845=2015,H6845/$O$13,B6845=2016,H6845/$O$14,B6845=2017,H6845/$O$15,B6845=2018,H6845/$O$16,B6845=2019,H6845/$O$17,B6845=2020,H6845/$O$18,B6845=2021,H6845/$O$19,B6845=2022,H6845/$O$20),"")</f>
        <v>7.5963052744845469E-5</v>
      </c>
      <c r="K6845" s="3" cm="1">
        <f t="array" ref="K6845">IFERROR(_xlfn.IFS(B6845=2015,J6845*$P$4,B6845=2016,J6845*$P$5,B6845=2017,J6845*$P$6,B6845=2018,J6845*$P$7,B6845=2019,J6845*$P$8,B6845=2020,J6845*$P$9,B6845=2021,J6845*$P$10,B6845=2022,J6845*$P$11),"")</f>
        <v>129004.08887640495</v>
      </c>
      <c r="L6845" s="3">
        <f t="shared" si="107"/>
        <v>239185.08887640495</v>
      </c>
    </row>
    <row r="6846" spans="1:12">
      <c r="A6846">
        <v>4822800</v>
      </c>
      <c r="B6846">
        <v>2018</v>
      </c>
      <c r="D6846" t="s">
        <v>1610</v>
      </c>
      <c r="E6846" t="s">
        <v>1611</v>
      </c>
      <c r="F6846" t="s">
        <v>4101</v>
      </c>
      <c r="G6846" t="s">
        <v>1612</v>
      </c>
      <c r="H6846" s="5">
        <v>111920</v>
      </c>
      <c r="I6846">
        <f>IFERROR(VLOOKUP(G6846,'NCES Match'!$A$2:$B$1307,2,FALSE),"")</f>
        <v>4822800</v>
      </c>
      <c r="J6846" cm="1">
        <f t="array" ref="J6846">IFERROR(_xlfn.IFS(B6846=2015,H6846/$O$13,B6846=2016,H6846/$O$14,B6846=2017,H6846/$O$15,B6846=2018,H6846/$O$16,B6846=2019,H6846/$O$17,B6846=2020,H6846/$O$18,B6846=2021,H6846/$O$19,B6846=2022,H6846/$O$20),"")</f>
        <v>7.3034384806974336E-5</v>
      </c>
      <c r="K6846" s="3" cm="1">
        <f t="array" ref="K6846">IFERROR(_xlfn.IFS(B6846=2015,J6846*$P$4,B6846=2016,J6846*$P$5,B6846=2017,J6846*$P$6,B6846=2018,J6846*$P$7,B6846=2019,J6846*$P$8,B6846=2020,J6846*$P$9,B6846=2021,J6846*$P$10,B6846=2022,J6846*$P$11),"")</f>
        <v>125389.32439258053</v>
      </c>
      <c r="L6846" s="3">
        <f t="shared" si="107"/>
        <v>237309.32439258054</v>
      </c>
    </row>
    <row r="6847" spans="1:12">
      <c r="A6847">
        <v>4822800</v>
      </c>
      <c r="B6847">
        <v>2019</v>
      </c>
      <c r="D6847" t="s">
        <v>1610</v>
      </c>
      <c r="E6847" t="s">
        <v>1611</v>
      </c>
      <c r="F6847" t="s">
        <v>4101</v>
      </c>
      <c r="G6847" t="s">
        <v>1612</v>
      </c>
      <c r="H6847" s="5">
        <v>124425</v>
      </c>
      <c r="I6847">
        <f>IFERROR(VLOOKUP(G6847,'NCES Match'!$A$2:$B$1307,2,FALSE),"")</f>
        <v>4822800</v>
      </c>
      <c r="J6847" cm="1">
        <f t="array" ref="J6847">IFERROR(_xlfn.IFS(B6847=2015,H6847/$O$13,B6847=2016,H6847/$O$14,B6847=2017,H6847/$O$15,B6847=2018,H6847/$O$16,B6847=2019,H6847/$O$17,B6847=2020,H6847/$O$18,B6847=2021,H6847/$O$19,B6847=2022,H6847/$O$20),"")</f>
        <v>7.8783424815373533E-5</v>
      </c>
      <c r="K6847" s="3" cm="1">
        <f t="array" ref="K6847">IFERROR(_xlfn.IFS(B6847=2015,J6847*$P$4,B6847=2016,J6847*$P$5,B6847=2017,J6847*$P$6,B6847=2018,J6847*$P$7,B6847=2019,J6847*$P$8,B6847=2020,J6847*$P$9,B6847=2021,J6847*$P$10,B6847=2022,J6847*$P$11),"")</f>
        <v>136919.7599133967</v>
      </c>
      <c r="L6847" s="3">
        <f t="shared" si="107"/>
        <v>261344.7599133967</v>
      </c>
    </row>
    <row r="6848" spans="1:12">
      <c r="A6848">
        <v>4822800</v>
      </c>
      <c r="B6848">
        <v>2020</v>
      </c>
      <c r="D6848" t="s">
        <v>1610</v>
      </c>
      <c r="E6848" t="s">
        <v>1611</v>
      </c>
      <c r="F6848" t="s">
        <v>4230</v>
      </c>
      <c r="G6848" t="s">
        <v>1612</v>
      </c>
      <c r="H6848" s="5">
        <v>137284</v>
      </c>
      <c r="I6848">
        <f>IFERROR(VLOOKUP(G6848,'NCES Match'!$A$2:$B$1307,2,FALSE),"")</f>
        <v>4822800</v>
      </c>
      <c r="J6848" cm="1">
        <f t="array" ref="J6848">IFERROR(_xlfn.IFS(B6848=2015,H6848/$O$13,B6848=2016,H6848/$O$14,B6848=2017,H6848/$O$15,B6848=2018,H6848/$O$16,B6848=2019,H6848/$O$17,B6848=2020,H6848/$O$18,B6848=2021,H6848/$O$19,B6848=2022,H6848/$O$20),"")</f>
        <v>7.4395237839026775E-5</v>
      </c>
      <c r="K6848" s="3" cm="1">
        <f t="array" ref="K6848">IFERROR(_xlfn.IFS(B6848=2015,J6848*$P$4,B6848=2016,J6848*$P$5,B6848=2017,J6848*$P$6,B6848=2018,J6848*$P$7,B6848=2019,J6848*$P$8,B6848=2020,J6848*$P$9,B6848=2021,J6848*$P$10,B6848=2022,J6848*$P$11),"")</f>
        <v>156825.37078726295</v>
      </c>
      <c r="L6848" s="3">
        <f t="shared" si="107"/>
        <v>294109.37078726292</v>
      </c>
    </row>
    <row r="6849" spans="1:12">
      <c r="A6849">
        <v>4822800</v>
      </c>
      <c r="B6849">
        <v>2021</v>
      </c>
      <c r="D6849" t="s">
        <v>1610</v>
      </c>
      <c r="E6849" t="s">
        <v>1611</v>
      </c>
      <c r="F6849" t="s">
        <v>4101</v>
      </c>
      <c r="G6849" t="s">
        <v>1612</v>
      </c>
      <c r="H6849" s="5">
        <v>140842.57999999999</v>
      </c>
      <c r="I6849">
        <f>IFERROR(VLOOKUP(G6849,'NCES Match'!$A$2:$B$1307,2,FALSE),"")</f>
        <v>4822800</v>
      </c>
      <c r="J6849" cm="1">
        <f t="array" ref="J6849">IFERROR(_xlfn.IFS(B6849=2015,H6849/$O$13,B6849=2016,H6849/$O$14,B6849=2017,H6849/$O$15,B6849=2018,H6849/$O$16,B6849=2019,H6849/$O$17,B6849=2020,H6849/$O$18,B6849=2021,H6849/$O$19,B6849=2022,H6849/$O$20),"")</f>
        <v>7.2061122369102563E-5</v>
      </c>
      <c r="K6849" s="3" cm="1">
        <f t="array" ref="K6849">IFERROR(_xlfn.IFS(B6849=2015,J6849*$P$4,B6849=2016,J6849*$P$5,B6849=2017,J6849*$P$6,B6849=2018,J6849*$P$7,B6849=2019,J6849*$P$8,B6849=2020,J6849*$P$9,B6849=2021,J6849*$P$10,B6849=2022,J6849*$P$11),"")</f>
        <v>154250.67278445844</v>
      </c>
      <c r="L6849" s="3">
        <f t="shared" si="107"/>
        <v>295093.25278445845</v>
      </c>
    </row>
    <row r="6850" spans="1:12">
      <c r="A6850">
        <v>4822800</v>
      </c>
      <c r="B6850">
        <v>2022</v>
      </c>
      <c r="D6850" t="s">
        <v>1610</v>
      </c>
      <c r="E6850" t="s">
        <v>1611</v>
      </c>
      <c r="F6850" t="s">
        <v>4101</v>
      </c>
      <c r="G6850" t="s">
        <v>1612</v>
      </c>
      <c r="H6850" s="5">
        <v>207198.07999999999</v>
      </c>
      <c r="I6850">
        <f>IFERROR(VLOOKUP(G6850,'NCES Match'!$A$2:$B$1307,2,FALSE),"")</f>
        <v>4822800</v>
      </c>
      <c r="J6850" cm="1">
        <f t="array" ref="J6850">IFERROR(_xlfn.IFS(B6850=2015,H6850/$O$13,B6850=2016,H6850/$O$14,B6850=2017,H6850/$O$15,B6850=2018,H6850/$O$16,B6850=2019,H6850/$O$17,B6850=2020,H6850/$O$18,B6850=2021,H6850/$O$19,B6850=2022,H6850/$O$20),"")</f>
        <v>9.1007745847300565E-5</v>
      </c>
      <c r="K6850" s="3" cm="1">
        <f t="array" ref="K6850">IFERROR(_xlfn.IFS(B6850=2015,J6850*$P$4,B6850=2016,J6850*$P$5,B6850=2017,J6850*$P$6,B6850=2018,J6850*$P$7,B6850=2019,J6850*$P$8,B6850=2020,J6850*$P$9,B6850=2021,J6850*$P$10,B6850=2022,J6850*$P$11),"")</f>
        <v>195983.63409652884</v>
      </c>
      <c r="L6850" s="3">
        <f t="shared" si="107"/>
        <v>403181.71409652883</v>
      </c>
    </row>
    <row r="6851" spans="1:12">
      <c r="A6851">
        <v>4822800</v>
      </c>
      <c r="B6851">
        <v>2023</v>
      </c>
      <c r="D6851" t="s">
        <v>1610</v>
      </c>
      <c r="E6851" t="s">
        <v>1611</v>
      </c>
      <c r="F6851" t="s">
        <v>4101</v>
      </c>
      <c r="G6851" t="s">
        <v>1612</v>
      </c>
      <c r="H6851" s="5">
        <v>246181.29</v>
      </c>
      <c r="I6851">
        <f>IFERROR(VLOOKUP(G6851,'NCES Match'!$A$2:$B$1307,2,FALSE),"")</f>
        <v>4822800</v>
      </c>
      <c r="J6851" t="str" cm="1">
        <f t="array" ref="J6851">IFERROR(_xlfn.IFS(B6851=2015,H6851/$O$13,B6851=2016,H6851/$O$14,B6851=2017,H6851/$O$15,B6851=2018,H6851/$O$16,B6851=2019,H6851/$O$17,B6851=2020,H6851/$O$18,B6851=2021,H6851/$O$19,B6851=2022,H6851/$O$20),"")</f>
        <v/>
      </c>
      <c r="K6851" s="3" t="str" cm="1">
        <f t="array" ref="K6851">IFERROR(_xlfn.IFS(B6851=2015,J6851*$P$4,B6851=2016,J6851*$P$5,B6851=2017,J6851*$P$6,B6851=2018,J6851*$P$7,B6851=2019,J6851*$P$8,B6851=2020,J6851*$P$9,B6851=2021,J6851*$P$10,B6851=2022,J6851*$P$11),"")</f>
        <v/>
      </c>
      <c r="L6851" s="3">
        <f t="shared" ref="L6851:L6914" si="108">SUM(H6851,K6851)</f>
        <v>246181.29</v>
      </c>
    </row>
    <row r="6852" spans="1:12">
      <c r="A6852">
        <v>4828530</v>
      </c>
      <c r="B6852">
        <v>2015</v>
      </c>
      <c r="C6852" t="s">
        <v>381</v>
      </c>
      <c r="D6852" t="s">
        <v>2088</v>
      </c>
      <c r="E6852" t="s">
        <v>2089</v>
      </c>
      <c r="G6852" t="s">
        <v>2090</v>
      </c>
      <c r="H6852" s="5">
        <v>27425.94</v>
      </c>
      <c r="I6852">
        <f>IFERROR(VLOOKUP(G6852,'NCES Match'!$A$2:$B$1307,2,FALSE),"")</f>
        <v>4828530</v>
      </c>
      <c r="J6852" cm="1">
        <f t="array" ref="J6852">IFERROR(_xlfn.IFS(B6852=2015,H6852/$O$13,B6852=2016,H6852/$O$14,B6852=2017,H6852/$O$15,B6852=2018,H6852/$O$16,B6852=2019,H6852/$O$17,B6852=2020,H6852/$O$18,B6852=2021,H6852/$O$19,B6852=2022,H6852/$O$20),"")</f>
        <v>2.1485584432919104E-5</v>
      </c>
      <c r="K6852" s="3" cm="1">
        <f t="array" ref="K6852">IFERROR(_xlfn.IFS(B6852=2015,J6852*$P$4,B6852=2016,J6852*$P$5,B6852=2017,J6852*$P$6,B6852=2018,J6852*$P$7,B6852=2019,J6852*$P$8,B6852=2020,J6852*$P$9,B6852=2021,J6852*$P$10,B6852=2022,J6852*$P$11),"")</f>
        <v>34193.942110509539</v>
      </c>
      <c r="L6852" s="3">
        <f t="shared" si="108"/>
        <v>61619.882110509541</v>
      </c>
    </row>
    <row r="6853" spans="1:12">
      <c r="A6853">
        <v>4828530</v>
      </c>
      <c r="B6853">
        <v>2016</v>
      </c>
      <c r="C6853" t="s">
        <v>4102</v>
      </c>
      <c r="D6853" t="s">
        <v>2088</v>
      </c>
      <c r="E6853" t="s">
        <v>2089</v>
      </c>
      <c r="F6853" t="s">
        <v>4101</v>
      </c>
      <c r="G6853" t="s">
        <v>2090</v>
      </c>
      <c r="H6853" s="5">
        <v>30359</v>
      </c>
      <c r="I6853">
        <f>IFERROR(VLOOKUP(G6853,'NCES Match'!$A$2:$B$1307,2,FALSE),"")</f>
        <v>4828530</v>
      </c>
      <c r="J6853" cm="1">
        <f t="array" ref="J6853">IFERROR(_xlfn.IFS(B6853=2015,H6853/$O$13,B6853=2016,H6853/$O$14,B6853=2017,H6853/$O$15,B6853=2018,H6853/$O$16,B6853=2019,H6853/$O$17,B6853=2020,H6853/$O$18,B6853=2021,H6853/$O$19,B6853=2022,H6853/$O$20),"")</f>
        <v>2.173300348553307E-5</v>
      </c>
      <c r="K6853" s="3" cm="1">
        <f t="array" ref="K6853">IFERROR(_xlfn.IFS(B6853=2015,J6853*$P$4,B6853=2016,J6853*$P$5,B6853=2017,J6853*$P$6,B6853=2018,J6853*$P$7,B6853=2019,J6853*$P$8,B6853=2020,J6853*$P$9,B6853=2021,J6853*$P$10,B6853=2022,J6853*$P$11),"")</f>
        <v>36416.49975325213</v>
      </c>
      <c r="L6853" s="3">
        <f t="shared" si="108"/>
        <v>66775.499753252137</v>
      </c>
    </row>
    <row r="6854" spans="1:12">
      <c r="A6854">
        <v>4828530</v>
      </c>
      <c r="B6854">
        <v>2017</v>
      </c>
      <c r="D6854" t="s">
        <v>2088</v>
      </c>
      <c r="E6854" t="s">
        <v>2089</v>
      </c>
      <c r="F6854" t="s">
        <v>4101</v>
      </c>
      <c r="G6854" t="s">
        <v>2090</v>
      </c>
      <c r="H6854" s="5">
        <v>29448</v>
      </c>
      <c r="I6854">
        <f>IFERROR(VLOOKUP(G6854,'NCES Match'!$A$2:$B$1307,2,FALSE),"")</f>
        <v>4828530</v>
      </c>
      <c r="J6854" cm="1">
        <f t="array" ref="J6854">IFERROR(_xlfn.IFS(B6854=2015,H6854/$O$13,B6854=2016,H6854/$O$14,B6854=2017,H6854/$O$15,B6854=2018,H6854/$O$16,B6854=2019,H6854/$O$17,B6854=2020,H6854/$O$18,B6854=2021,H6854/$O$19,B6854=2022,H6854/$O$20),"")</f>
        <v>2.0302592799395624E-5</v>
      </c>
      <c r="K6854" s="3" cm="1">
        <f t="array" ref="K6854">IFERROR(_xlfn.IFS(B6854=2015,J6854*$P$4,B6854=2016,J6854*$P$5,B6854=2017,J6854*$P$6,B6854=2018,J6854*$P$7,B6854=2019,J6854*$P$8,B6854=2020,J6854*$P$9,B6854=2021,J6854*$P$10,B6854=2022,J6854*$P$11),"")</f>
        <v>34478.834002526499</v>
      </c>
      <c r="L6854" s="3">
        <f t="shared" si="108"/>
        <v>63926.834002526499</v>
      </c>
    </row>
    <row r="6855" spans="1:12">
      <c r="A6855">
        <v>4828530</v>
      </c>
      <c r="B6855">
        <v>2018</v>
      </c>
      <c r="D6855" t="s">
        <v>2088</v>
      </c>
      <c r="E6855" t="s">
        <v>2089</v>
      </c>
      <c r="F6855" t="s">
        <v>4101</v>
      </c>
      <c r="G6855" t="s">
        <v>2090</v>
      </c>
      <c r="H6855" s="5">
        <v>29361</v>
      </c>
      <c r="I6855">
        <f>IFERROR(VLOOKUP(G6855,'NCES Match'!$A$2:$B$1307,2,FALSE),"")</f>
        <v>4828530</v>
      </c>
      <c r="J6855" cm="1">
        <f t="array" ref="J6855">IFERROR(_xlfn.IFS(B6855=2015,H6855/$O$13,B6855=2016,H6855/$O$14,B6855=2017,H6855/$O$15,B6855=2018,H6855/$O$16,B6855=2019,H6855/$O$17,B6855=2020,H6855/$O$18,B6855=2021,H6855/$O$19,B6855=2022,H6855/$O$20),"")</f>
        <v>1.9159779952801763E-5</v>
      </c>
      <c r="K6855" s="3" cm="1">
        <f t="array" ref="K6855">IFERROR(_xlfn.IFS(B6855=2015,J6855*$P$4,B6855=2016,J6855*$P$5,B6855=2017,J6855*$P$6,B6855=2018,J6855*$P$7,B6855=2019,J6855*$P$8,B6855=2020,J6855*$P$9,B6855=2021,J6855*$P$10,B6855=2022,J6855*$P$11),"")</f>
        <v>32894.53139287488</v>
      </c>
      <c r="L6855" s="3">
        <f t="shared" si="108"/>
        <v>62255.53139287488</v>
      </c>
    </row>
    <row r="6856" spans="1:12">
      <c r="A6856">
        <v>4828530</v>
      </c>
      <c r="B6856">
        <v>2019</v>
      </c>
      <c r="D6856" t="s">
        <v>2088</v>
      </c>
      <c r="E6856" t="s">
        <v>2089</v>
      </c>
      <c r="F6856" t="s">
        <v>4101</v>
      </c>
      <c r="G6856" t="s">
        <v>2090</v>
      </c>
      <c r="H6856" s="5">
        <v>27083</v>
      </c>
      <c r="I6856">
        <f>IFERROR(VLOOKUP(G6856,'NCES Match'!$A$2:$B$1307,2,FALSE),"")</f>
        <v>4828530</v>
      </c>
      <c r="J6856" cm="1">
        <f t="array" ref="J6856">IFERROR(_xlfn.IFS(B6856=2015,H6856/$O$13,B6856=2016,H6856/$O$14,B6856=2017,H6856/$O$15,B6856=2018,H6856/$O$16,B6856=2019,H6856/$O$17,B6856=2020,H6856/$O$18,B6856=2021,H6856/$O$19,B6856=2022,H6856/$O$20),"")</f>
        <v>1.7148414661641645E-5</v>
      </c>
      <c r="K6856" s="3" cm="1">
        <f t="array" ref="K6856">IFERROR(_xlfn.IFS(B6856=2015,J6856*$P$4,B6856=2016,J6856*$P$5,B6856=2017,J6856*$P$6,B6856=2018,J6856*$P$7,B6856=2019,J6856*$P$8,B6856=2020,J6856*$P$9,B6856=2021,J6856*$P$10,B6856=2022,J6856*$P$11),"")</f>
        <v>29802.675167647361</v>
      </c>
      <c r="L6856" s="3">
        <f t="shared" si="108"/>
        <v>56885.675167647365</v>
      </c>
    </row>
    <row r="6857" spans="1:12">
      <c r="A6857">
        <v>4828530</v>
      </c>
      <c r="B6857">
        <v>2020</v>
      </c>
      <c r="D6857" t="s">
        <v>2088</v>
      </c>
      <c r="E6857" t="s">
        <v>2089</v>
      </c>
      <c r="F6857" t="s">
        <v>4230</v>
      </c>
      <c r="G6857" t="s">
        <v>2090</v>
      </c>
      <c r="H6857" s="5">
        <v>31426</v>
      </c>
      <c r="I6857">
        <f>IFERROR(VLOOKUP(G6857,'NCES Match'!$A$2:$B$1307,2,FALSE),"")</f>
        <v>4828530</v>
      </c>
      <c r="J6857" cm="1">
        <f t="array" ref="J6857">IFERROR(_xlfn.IFS(B6857=2015,H6857/$O$13,B6857=2016,H6857/$O$14,B6857=2017,H6857/$O$15,B6857=2018,H6857/$O$16,B6857=2019,H6857/$O$17,B6857=2020,H6857/$O$18,B6857=2021,H6857/$O$19,B6857=2022,H6857/$O$20),"")</f>
        <v>1.7029987065712361E-5</v>
      </c>
      <c r="K6857" s="3" cm="1">
        <f t="array" ref="K6857">IFERROR(_xlfn.IFS(B6857=2015,J6857*$P$4,B6857=2016,J6857*$P$5,B6857=2017,J6857*$P$6,B6857=2018,J6857*$P$7,B6857=2019,J6857*$P$8,B6857=2020,J6857*$P$9,B6857=2021,J6857*$P$10,B6857=2022,J6857*$P$11),"")</f>
        <v>35899.260673935249</v>
      </c>
      <c r="L6857" s="3">
        <f t="shared" si="108"/>
        <v>67325.260673935249</v>
      </c>
    </row>
    <row r="6858" spans="1:12">
      <c r="A6858">
        <v>4828530</v>
      </c>
      <c r="B6858">
        <v>2021</v>
      </c>
      <c r="D6858" t="s">
        <v>2088</v>
      </c>
      <c r="E6858" t="s">
        <v>2089</v>
      </c>
      <c r="F6858" t="s">
        <v>4230</v>
      </c>
      <c r="G6858" t="s">
        <v>2090</v>
      </c>
      <c r="H6858" s="5">
        <v>31084.47</v>
      </c>
      <c r="I6858">
        <f>IFERROR(VLOOKUP(G6858,'NCES Match'!$A$2:$B$1307,2,FALSE),"")</f>
        <v>4828530</v>
      </c>
      <c r="J6858" cm="1">
        <f t="array" ref="J6858">IFERROR(_xlfn.IFS(B6858=2015,H6858/$O$13,B6858=2016,H6858/$O$14,B6858=2017,H6858/$O$15,B6858=2018,H6858/$O$16,B6858=2019,H6858/$O$17,B6858=2020,H6858/$O$18,B6858=2021,H6858/$O$19,B6858=2022,H6858/$O$20),"")</f>
        <v>1.5904151972000924E-5</v>
      </c>
      <c r="K6858" s="3" cm="1">
        <f t="array" ref="K6858">IFERROR(_xlfn.IFS(B6858=2015,J6858*$P$4,B6858=2016,J6858*$P$5,B6858=2017,J6858*$P$6,B6858=2018,J6858*$P$7,B6858=2019,J6858*$P$8,B6858=2020,J6858*$P$9,B6858=2021,J6858*$P$10,B6858=2022,J6858*$P$11),"")</f>
        <v>34043.68487603902</v>
      </c>
      <c r="L6858" s="3">
        <f t="shared" si="108"/>
        <v>65128.154876039021</v>
      </c>
    </row>
    <row r="6859" spans="1:12">
      <c r="A6859">
        <v>4828530</v>
      </c>
      <c r="B6859">
        <v>2022</v>
      </c>
      <c r="D6859" t="s">
        <v>2088</v>
      </c>
      <c r="E6859" t="s">
        <v>2089</v>
      </c>
      <c r="F6859" t="s">
        <v>4101</v>
      </c>
      <c r="G6859" t="s">
        <v>2090</v>
      </c>
      <c r="H6859" s="5">
        <v>34231.29</v>
      </c>
      <c r="I6859">
        <f>IFERROR(VLOOKUP(G6859,'NCES Match'!$A$2:$B$1307,2,FALSE),"")</f>
        <v>4828530</v>
      </c>
      <c r="J6859" cm="1">
        <f t="array" ref="J6859">IFERROR(_xlfn.IFS(B6859=2015,H6859/$O$13,B6859=2016,H6859/$O$14,B6859=2017,H6859/$O$15,B6859=2018,H6859/$O$16,B6859=2019,H6859/$O$17,B6859=2020,H6859/$O$18,B6859=2021,H6859/$O$19,B6859=2022,H6859/$O$20),"")</f>
        <v>1.5035431507595253E-5</v>
      </c>
      <c r="K6859" s="3" cm="1">
        <f t="array" ref="K6859">IFERROR(_xlfn.IFS(B6859=2015,J6859*$P$4,B6859=2016,J6859*$P$5,B6859=2017,J6859*$P$6,B6859=2018,J6859*$P$7,B6859=2019,J6859*$P$8,B6859=2020,J6859*$P$9,B6859=2021,J6859*$P$10,B6859=2022,J6859*$P$11),"")</f>
        <v>32378.546239483338</v>
      </c>
      <c r="L6859" s="3">
        <f t="shared" si="108"/>
        <v>66609.836239483338</v>
      </c>
    </row>
    <row r="6860" spans="1:12">
      <c r="A6860">
        <v>4828530</v>
      </c>
      <c r="B6860">
        <v>2023</v>
      </c>
      <c r="D6860" t="s">
        <v>2088</v>
      </c>
      <c r="E6860" t="s">
        <v>2089</v>
      </c>
      <c r="F6860" t="s">
        <v>4101</v>
      </c>
      <c r="G6860" t="s">
        <v>2090</v>
      </c>
      <c r="H6860" s="5">
        <v>42437.62</v>
      </c>
      <c r="I6860">
        <f>IFERROR(VLOOKUP(G6860,'NCES Match'!$A$2:$B$1307,2,FALSE),"")</f>
        <v>4828530</v>
      </c>
      <c r="J6860" t="str" cm="1">
        <f t="array" ref="J6860">IFERROR(_xlfn.IFS(B6860=2015,H6860/$O$13,B6860=2016,H6860/$O$14,B6860=2017,H6860/$O$15,B6860=2018,H6860/$O$16,B6860=2019,H6860/$O$17,B6860=2020,H6860/$O$18,B6860=2021,H6860/$O$19,B6860=2022,H6860/$O$20),"")</f>
        <v/>
      </c>
      <c r="K6860" s="3" t="str" cm="1">
        <f t="array" ref="K6860">IFERROR(_xlfn.IFS(B6860=2015,J6860*$P$4,B6860=2016,J6860*$P$5,B6860=2017,J6860*$P$6,B6860=2018,J6860*$P$7,B6860=2019,J6860*$P$8,B6860=2020,J6860*$P$9,B6860=2021,J6860*$P$10,B6860=2022,J6860*$P$11),"")</f>
        <v/>
      </c>
      <c r="L6860" s="3">
        <f t="shared" si="108"/>
        <v>42437.62</v>
      </c>
    </row>
    <row r="6861" spans="1:12">
      <c r="A6861">
        <v>4841400</v>
      </c>
      <c r="B6861">
        <v>2015</v>
      </c>
      <c r="C6861" t="s">
        <v>381</v>
      </c>
      <c r="D6861" t="s">
        <v>3106</v>
      </c>
      <c r="E6861" t="s">
        <v>3107</v>
      </c>
      <c r="G6861" t="s">
        <v>3108</v>
      </c>
      <c r="H6861" s="5">
        <v>201825.93</v>
      </c>
      <c r="I6861">
        <f>IFERROR(VLOOKUP(G6861,'NCES Match'!$A$2:$B$1307,2,FALSE),"")</f>
        <v>4841400</v>
      </c>
      <c r="J6861" cm="1">
        <f t="array" ref="J6861">IFERROR(_xlfn.IFS(B6861=2015,H6861/$O$13,B6861=2016,H6861/$O$14,B6861=2017,H6861/$O$15,B6861=2018,H6861/$O$16,B6861=2019,H6861/$O$17,B6861=2020,H6861/$O$18,B6861=2021,H6861/$O$19,B6861=2022,H6861/$O$20),"")</f>
        <v>1.5811119180481767E-4</v>
      </c>
      <c r="K6861" s="3" cm="1">
        <f t="array" ref="K6861">IFERROR(_xlfn.IFS(B6861=2015,J6861*$P$4,B6861=2016,J6861*$P$5,B6861=2017,J6861*$P$6,B6861=2018,J6861*$P$7,B6861=2019,J6861*$P$8,B6861=2020,J6861*$P$9,B6861=2021,J6861*$P$10,B6861=2022,J6861*$P$11),"")</f>
        <v>251631.27195712345</v>
      </c>
      <c r="L6861" s="3">
        <f t="shared" si="108"/>
        <v>453457.20195712347</v>
      </c>
    </row>
    <row r="6862" spans="1:12">
      <c r="A6862">
        <v>4841400</v>
      </c>
      <c r="B6862">
        <v>2016</v>
      </c>
      <c r="C6862" t="s">
        <v>4102</v>
      </c>
      <c r="D6862" t="s">
        <v>3106</v>
      </c>
      <c r="E6862" t="s">
        <v>3107</v>
      </c>
      <c r="F6862" t="s">
        <v>4101</v>
      </c>
      <c r="G6862" t="s">
        <v>3108</v>
      </c>
      <c r="H6862" s="5">
        <v>205053</v>
      </c>
      <c r="I6862">
        <f>IFERROR(VLOOKUP(G6862,'NCES Match'!$A$2:$B$1307,2,FALSE),"")</f>
        <v>4841400</v>
      </c>
      <c r="J6862" cm="1">
        <f t="array" ref="J6862">IFERROR(_xlfn.IFS(B6862=2015,H6862/$O$13,B6862=2016,H6862/$O$14,B6862=2017,H6862/$O$15,B6862=2018,H6862/$O$16,B6862=2019,H6862/$O$17,B6862=2020,H6862/$O$18,B6862=2021,H6862/$O$19,B6862=2022,H6862/$O$20),"")</f>
        <v>1.4679065725877049E-4</v>
      </c>
      <c r="K6862" s="3" cm="1">
        <f t="array" ref="K6862">IFERROR(_xlfn.IFS(B6862=2015,J6862*$P$4,B6862=2016,J6862*$P$5,B6862=2017,J6862*$P$6,B6862=2018,J6862*$P$7,B6862=2019,J6862*$P$8,B6862=2020,J6862*$P$9,B6862=2021,J6862*$P$10,B6862=2022,J6862*$P$11),"")</f>
        <v>245967.01221725385</v>
      </c>
      <c r="L6862" s="3">
        <f t="shared" si="108"/>
        <v>451020.01221725385</v>
      </c>
    </row>
    <row r="6863" spans="1:12">
      <c r="A6863">
        <v>4841400</v>
      </c>
      <c r="B6863">
        <v>2017</v>
      </c>
      <c r="D6863" t="s">
        <v>3106</v>
      </c>
      <c r="E6863" t="s">
        <v>3107</v>
      </c>
      <c r="F6863" t="s">
        <v>4101</v>
      </c>
      <c r="G6863" t="s">
        <v>3108</v>
      </c>
      <c r="H6863" s="5">
        <v>199801</v>
      </c>
      <c r="I6863">
        <f>IFERROR(VLOOKUP(G6863,'NCES Match'!$A$2:$B$1307,2,FALSE),"")</f>
        <v>4841400</v>
      </c>
      <c r="J6863" cm="1">
        <f t="array" ref="J6863">IFERROR(_xlfn.IFS(B6863=2015,H6863/$O$13,B6863=2016,H6863/$O$14,B6863=2017,H6863/$O$15,B6863=2018,H6863/$O$16,B6863=2019,H6863/$O$17,B6863=2020,H6863/$O$18,B6863=2021,H6863/$O$19,B6863=2022,H6863/$O$20),"")</f>
        <v>1.3775055500923815E-4</v>
      </c>
      <c r="K6863" s="3" cm="1">
        <f t="array" ref="K6863">IFERROR(_xlfn.IFS(B6863=2015,J6863*$P$4,B6863=2016,J6863*$P$5,B6863=2017,J6863*$P$6,B6863=2018,J6863*$P$7,B6863=2019,J6863*$P$8,B6863=2020,J6863*$P$9,B6863=2021,J6863*$P$10,B6863=2022,J6863*$P$11),"")</f>
        <v>233934.58002372988</v>
      </c>
      <c r="L6863" s="3">
        <f t="shared" si="108"/>
        <v>433735.58002372988</v>
      </c>
    </row>
    <row r="6864" spans="1:12">
      <c r="A6864">
        <v>4841400</v>
      </c>
      <c r="B6864">
        <v>2018</v>
      </c>
      <c r="D6864" t="s">
        <v>3106</v>
      </c>
      <c r="E6864" t="s">
        <v>3107</v>
      </c>
      <c r="F6864" t="s">
        <v>4101</v>
      </c>
      <c r="G6864" t="s">
        <v>3108</v>
      </c>
      <c r="H6864" s="5">
        <v>193996</v>
      </c>
      <c r="I6864">
        <f>IFERROR(VLOOKUP(G6864,'NCES Match'!$A$2:$B$1307,2,FALSE),"")</f>
        <v>4841400</v>
      </c>
      <c r="J6864" cm="1">
        <f t="array" ref="J6864">IFERROR(_xlfn.IFS(B6864=2015,H6864/$O$13,B6864=2016,H6864/$O$14,B6864=2017,H6864/$O$15,B6864=2018,H6864/$O$16,B6864=2019,H6864/$O$17,B6864=2020,H6864/$O$18,B6864=2021,H6864/$O$19,B6864=2022,H6864/$O$20),"")</f>
        <v>1.2659380374386878E-4</v>
      </c>
      <c r="K6864" s="3" cm="1">
        <f t="array" ref="K6864">IFERROR(_xlfn.IFS(B6864=2015,J6864*$P$4,B6864=2016,J6864*$P$5,B6864=2017,J6864*$P$6,B6864=2018,J6864*$P$7,B6864=2019,J6864*$P$8,B6864=2020,J6864*$P$9,B6864=2021,J6864*$P$10,B6864=2022,J6864*$P$11),"")</f>
        <v>217342.98941085645</v>
      </c>
      <c r="L6864" s="3">
        <f t="shared" si="108"/>
        <v>411338.98941085645</v>
      </c>
    </row>
    <row r="6865" spans="1:12">
      <c r="A6865">
        <v>4841400</v>
      </c>
      <c r="B6865">
        <v>2019</v>
      </c>
      <c r="D6865" t="s">
        <v>3106</v>
      </c>
      <c r="E6865" t="s">
        <v>3107</v>
      </c>
      <c r="F6865" t="s">
        <v>4101</v>
      </c>
      <c r="G6865" t="s">
        <v>3108</v>
      </c>
      <c r="H6865" s="5">
        <v>193408</v>
      </c>
      <c r="I6865">
        <f>IFERROR(VLOOKUP(G6865,'NCES Match'!$A$2:$B$1307,2,FALSE),"")</f>
        <v>4841400</v>
      </c>
      <c r="J6865" cm="1">
        <f t="array" ref="J6865">IFERROR(_xlfn.IFS(B6865=2015,H6865/$O$13,B6865=2016,H6865/$O$14,B6865=2017,H6865/$O$15,B6865=2018,H6865/$O$16,B6865=2019,H6865/$O$17,B6865=2020,H6865/$O$18,B6865=2021,H6865/$O$19,B6865=2022,H6865/$O$20),"")</f>
        <v>1.2246208259346404E-4</v>
      </c>
      <c r="K6865" s="3" cm="1">
        <f t="array" ref="K6865">IFERROR(_xlfn.IFS(B6865=2015,J6865*$P$4,B6865=2016,J6865*$P$5,B6865=2017,J6865*$P$6,B6865=2018,J6865*$P$7,B6865=2019,J6865*$P$8,B6865=2020,J6865*$P$9,B6865=2021,J6865*$P$10,B6865=2022,J6865*$P$11),"")</f>
        <v>212830.03355700403</v>
      </c>
      <c r="L6865" s="3">
        <f t="shared" si="108"/>
        <v>406238.03355700406</v>
      </c>
    </row>
    <row r="6866" spans="1:12">
      <c r="A6866">
        <v>4841400</v>
      </c>
      <c r="B6866">
        <v>2020</v>
      </c>
      <c r="D6866" t="s">
        <v>3106</v>
      </c>
      <c r="E6866" t="s">
        <v>3107</v>
      </c>
      <c r="F6866" t="s">
        <v>4230</v>
      </c>
      <c r="G6866" t="s">
        <v>3108</v>
      </c>
      <c r="H6866" s="5">
        <v>219270</v>
      </c>
      <c r="I6866">
        <f>IFERROR(VLOOKUP(G6866,'NCES Match'!$A$2:$B$1307,2,FALSE),"")</f>
        <v>4841400</v>
      </c>
      <c r="J6866" cm="1">
        <f t="array" ref="J6866">IFERROR(_xlfn.IFS(B6866=2015,H6866/$O$13,B6866=2016,H6866/$O$14,B6866=2017,H6866/$O$15,B6866=2018,H6866/$O$16,B6866=2019,H6866/$O$17,B6866=2020,H6866/$O$18,B6866=2021,H6866/$O$19,B6866=2022,H6866/$O$20),"")</f>
        <v>1.1882407127533728E-4</v>
      </c>
      <c r="K6866" s="3" cm="1">
        <f t="array" ref="K6866">IFERROR(_xlfn.IFS(B6866=2015,J6866*$P$4,B6866=2016,J6866*$P$5,B6866=2017,J6866*$P$6,B6866=2018,J6866*$P$7,B6866=2019,J6866*$P$8,B6866=2020,J6866*$P$9,B6866=2021,J6866*$P$10,B6866=2022,J6866*$P$11),"")</f>
        <v>250481.47673817162</v>
      </c>
      <c r="L6866" s="3">
        <f t="shared" si="108"/>
        <v>469751.47673817165</v>
      </c>
    </row>
    <row r="6867" spans="1:12">
      <c r="A6867">
        <v>4841400</v>
      </c>
      <c r="B6867">
        <v>2021</v>
      </c>
      <c r="D6867" t="s">
        <v>3106</v>
      </c>
      <c r="E6867" t="s">
        <v>3107</v>
      </c>
      <c r="F6867" t="s">
        <v>4230</v>
      </c>
      <c r="G6867" t="s">
        <v>3108</v>
      </c>
      <c r="H6867" s="5">
        <v>227294.4</v>
      </c>
      <c r="I6867">
        <f>IFERROR(VLOOKUP(G6867,'NCES Match'!$A$2:$B$1307,2,FALSE),"")</f>
        <v>4841400</v>
      </c>
      <c r="J6867" cm="1">
        <f t="array" ref="J6867">IFERROR(_xlfn.IFS(B6867=2015,H6867/$O$13,B6867=2016,H6867/$O$14,B6867=2017,H6867/$O$15,B6867=2018,H6867/$O$16,B6867=2019,H6867/$O$17,B6867=2020,H6867/$O$18,B6867=2021,H6867/$O$19,B6867=2022,H6867/$O$20),"")</f>
        <v>1.1629359226600185E-4</v>
      </c>
      <c r="K6867" s="3" cm="1">
        <f t="array" ref="K6867">IFERROR(_xlfn.IFS(B6867=2015,J6867*$P$4,B6867=2016,J6867*$P$5,B6867=2017,J6867*$P$6,B6867=2018,J6867*$P$7,B6867=2019,J6867*$P$8,B6867=2020,J6867*$P$9,B6867=2021,J6867*$P$10,B6867=2022,J6867*$P$11),"")</f>
        <v>248932.63187978958</v>
      </c>
      <c r="L6867" s="3">
        <f t="shared" si="108"/>
        <v>476227.03187978955</v>
      </c>
    </row>
    <row r="6868" spans="1:12">
      <c r="A6868">
        <v>4841400</v>
      </c>
      <c r="B6868">
        <v>2022</v>
      </c>
      <c r="D6868" t="s">
        <v>3106</v>
      </c>
      <c r="E6868" t="s">
        <v>3107</v>
      </c>
      <c r="F6868" t="s">
        <v>4101</v>
      </c>
      <c r="G6868" t="s">
        <v>3108</v>
      </c>
      <c r="H6868" s="5">
        <v>281361.2</v>
      </c>
      <c r="I6868">
        <f>IFERROR(VLOOKUP(G6868,'NCES Match'!$A$2:$B$1307,2,FALSE),"")</f>
        <v>4841400</v>
      </c>
      <c r="J6868" cm="1">
        <f t="array" ref="J6868">IFERROR(_xlfn.IFS(B6868=2015,H6868/$O$13,B6868=2016,H6868/$O$14,B6868=2017,H6868/$O$15,B6868=2018,H6868/$O$16,B6868=2019,H6868/$O$17,B6868=2020,H6868/$O$18,B6868=2021,H6868/$O$19,B6868=2022,H6868/$O$20),"")</f>
        <v>1.2358246071050228E-4</v>
      </c>
      <c r="K6868" s="3" cm="1">
        <f t="array" ref="K6868">IFERROR(_xlfn.IFS(B6868=2015,J6868*$P$4,B6868=2016,J6868*$P$5,B6868=2017,J6868*$P$6,B6868=2018,J6868*$P$7,B6868=2019,J6868*$P$8,B6868=2020,J6868*$P$9,B6868=2021,J6868*$P$10,B6868=2022,J6868*$P$11),"")</f>
        <v>266132.72897972935</v>
      </c>
      <c r="L6868" s="3">
        <f t="shared" si="108"/>
        <v>547493.9289797293</v>
      </c>
    </row>
    <row r="6869" spans="1:12">
      <c r="A6869">
        <v>4841400</v>
      </c>
      <c r="B6869">
        <v>2023</v>
      </c>
      <c r="D6869" t="s">
        <v>3106</v>
      </c>
      <c r="E6869" t="s">
        <v>3107</v>
      </c>
      <c r="F6869" t="s">
        <v>4101</v>
      </c>
      <c r="G6869" t="s">
        <v>3108</v>
      </c>
      <c r="H6869" s="5">
        <v>319969.28999999998</v>
      </c>
      <c r="I6869">
        <f>IFERROR(VLOOKUP(G6869,'NCES Match'!$A$2:$B$1307,2,FALSE),"")</f>
        <v>4841400</v>
      </c>
      <c r="J6869" t="str" cm="1">
        <f t="array" ref="J6869">IFERROR(_xlfn.IFS(B6869=2015,H6869/$O$13,B6869=2016,H6869/$O$14,B6869=2017,H6869/$O$15,B6869=2018,H6869/$O$16,B6869=2019,H6869/$O$17,B6869=2020,H6869/$O$18,B6869=2021,H6869/$O$19,B6869=2022,H6869/$O$20),"")</f>
        <v/>
      </c>
      <c r="K6869" s="3" t="str" cm="1">
        <f t="array" ref="K6869">IFERROR(_xlfn.IFS(B6869=2015,J6869*$P$4,B6869=2016,J6869*$P$5,B6869=2017,J6869*$P$6,B6869=2018,J6869*$P$7,B6869=2019,J6869*$P$8,B6869=2020,J6869*$P$9,B6869=2021,J6869*$P$10,B6869=2022,J6869*$P$11),"")</f>
        <v/>
      </c>
      <c r="L6869" s="3">
        <f t="shared" si="108"/>
        <v>319969.28999999998</v>
      </c>
    </row>
    <row r="6870" spans="1:12">
      <c r="A6870">
        <v>4825140</v>
      </c>
      <c r="B6870">
        <v>2015</v>
      </c>
      <c r="C6870" t="s">
        <v>381</v>
      </c>
      <c r="D6870" t="s">
        <v>1812</v>
      </c>
      <c r="E6870" t="s">
        <v>1813</v>
      </c>
      <c r="G6870" t="s">
        <v>1814</v>
      </c>
      <c r="H6870" s="5">
        <v>294731.57</v>
      </c>
      <c r="I6870">
        <f>IFERROR(VLOOKUP(G6870,'NCES Match'!$A$2:$B$1307,2,FALSE),"")</f>
        <v>4825140</v>
      </c>
      <c r="J6870" cm="1">
        <f t="array" ref="J6870">IFERROR(_xlfn.IFS(B6870=2015,H6870/$O$13,B6870=2016,H6870/$O$14,B6870=2017,H6870/$O$15,B6870=2018,H6870/$O$16,B6870=2019,H6870/$O$17,B6870=2020,H6870/$O$18,B6870=2021,H6870/$O$19,B6870=2022,H6870/$O$20),"")</f>
        <v>2.3089381921938894E-4</v>
      </c>
      <c r="K6870" s="3" cm="1">
        <f t="array" ref="K6870">IFERROR(_xlfn.IFS(B6870=2015,J6870*$P$4,B6870=2016,J6870*$P$5,B6870=2017,J6870*$P$6,B6870=2018,J6870*$P$7,B6870=2019,J6870*$P$8,B6870=2020,J6870*$P$9,B6870=2021,J6870*$P$10,B6870=2022,J6870*$P$11),"")</f>
        <v>367463.58530353347</v>
      </c>
      <c r="L6870" s="3">
        <f t="shared" si="108"/>
        <v>662195.15530353342</v>
      </c>
    </row>
    <row r="6871" spans="1:12">
      <c r="A6871">
        <v>4825140</v>
      </c>
      <c r="B6871">
        <v>2016</v>
      </c>
      <c r="C6871" t="s">
        <v>4102</v>
      </c>
      <c r="D6871" t="s">
        <v>1812</v>
      </c>
      <c r="E6871" t="s">
        <v>1813</v>
      </c>
      <c r="F6871" t="s">
        <v>4101</v>
      </c>
      <c r="G6871" t="s">
        <v>1814</v>
      </c>
      <c r="H6871" s="5">
        <v>308672</v>
      </c>
      <c r="I6871">
        <f>IFERROR(VLOOKUP(G6871,'NCES Match'!$A$2:$B$1307,2,FALSE),"")</f>
        <v>4825140</v>
      </c>
      <c r="J6871" cm="1">
        <f t="array" ref="J6871">IFERROR(_xlfn.IFS(B6871=2015,H6871/$O$13,B6871=2016,H6871/$O$14,B6871=2017,H6871/$O$15,B6871=2018,H6871/$O$16,B6871=2019,H6871/$O$17,B6871=2020,H6871/$O$18,B6871=2021,H6871/$O$19,B6871=2022,H6871/$O$20),"")</f>
        <v>2.2096807048606557E-4</v>
      </c>
      <c r="K6871" s="3" cm="1">
        <f t="array" ref="K6871">IFERROR(_xlfn.IFS(B6871=2015,J6871*$P$4,B6871=2016,J6871*$P$5,B6871=2017,J6871*$P$6,B6871=2018,J6871*$P$7,B6871=2019,J6871*$P$8,B6871=2020,J6871*$P$9,B6871=2021,J6871*$P$10,B6871=2022,J6871*$P$11),"")</f>
        <v>370261.003716718</v>
      </c>
      <c r="L6871" s="3">
        <f t="shared" si="108"/>
        <v>678933.00371671794</v>
      </c>
    </row>
    <row r="6872" spans="1:12">
      <c r="A6872">
        <v>4825140</v>
      </c>
      <c r="B6872">
        <v>2017</v>
      </c>
      <c r="D6872" t="s">
        <v>1812</v>
      </c>
      <c r="E6872" t="s">
        <v>1813</v>
      </c>
      <c r="F6872" t="s">
        <v>4101</v>
      </c>
      <c r="G6872" t="s">
        <v>1814</v>
      </c>
      <c r="H6872" s="5">
        <v>303088</v>
      </c>
      <c r="I6872">
        <f>IFERROR(VLOOKUP(G6872,'NCES Match'!$A$2:$B$1307,2,FALSE),"")</f>
        <v>4825140</v>
      </c>
      <c r="J6872" cm="1">
        <f t="array" ref="J6872">IFERROR(_xlfn.IFS(B6872=2015,H6872/$O$13,B6872=2016,H6872/$O$14,B6872=2017,H6872/$O$15,B6872=2018,H6872/$O$16,B6872=2019,H6872/$O$17,B6872=2020,H6872/$O$18,B6872=2021,H6872/$O$19,B6872=2022,H6872/$O$20),"")</f>
        <v>2.0896061689701237E-4</v>
      </c>
      <c r="K6872" s="3" cm="1">
        <f t="array" ref="K6872">IFERROR(_xlfn.IFS(B6872=2015,J6872*$P$4,B6872=2016,J6872*$P$5,B6872=2017,J6872*$P$6,B6872=2018,J6872*$P$7,B6872=2019,J6872*$P$8,B6872=2020,J6872*$P$9,B6872=2021,J6872*$P$10,B6872=2022,J6872*$P$11),"")</f>
        <v>354866.91252912767</v>
      </c>
      <c r="L6872" s="3">
        <f t="shared" si="108"/>
        <v>657954.91252912767</v>
      </c>
    </row>
    <row r="6873" spans="1:12">
      <c r="A6873">
        <v>4825140</v>
      </c>
      <c r="B6873">
        <v>2018</v>
      </c>
      <c r="D6873" t="s">
        <v>1812</v>
      </c>
      <c r="E6873" t="s">
        <v>1813</v>
      </c>
      <c r="F6873" t="s">
        <v>4101</v>
      </c>
      <c r="G6873" t="s">
        <v>1814</v>
      </c>
      <c r="H6873" s="5">
        <v>303457</v>
      </c>
      <c r="I6873">
        <f>IFERROR(VLOOKUP(G6873,'NCES Match'!$A$2:$B$1307,2,FALSE),"")</f>
        <v>4825140</v>
      </c>
      <c r="J6873" cm="1">
        <f t="array" ref="J6873">IFERROR(_xlfn.IFS(B6873=2015,H6873/$O$13,B6873=2016,H6873/$O$14,B6873=2017,H6873/$O$15,B6873=2018,H6873/$O$16,B6873=2019,H6873/$O$17,B6873=2020,H6873/$O$18,B6873=2021,H6873/$O$19,B6873=2022,H6873/$O$20),"")</f>
        <v>1.9802354637571488E-4</v>
      </c>
      <c r="K6873" s="3" cm="1">
        <f t="array" ref="K6873">IFERROR(_xlfn.IFS(B6873=2015,J6873*$P$4,B6873=2016,J6873*$P$5,B6873=2017,J6873*$P$6,B6873=2018,J6873*$P$7,B6873=2019,J6873*$P$8,B6873=2020,J6873*$P$9,B6873=2021,J6873*$P$10,B6873=2022,J6873*$P$11),"")</f>
        <v>339977.37859363214</v>
      </c>
      <c r="L6873" s="3">
        <f t="shared" si="108"/>
        <v>643434.37859363214</v>
      </c>
    </row>
    <row r="6874" spans="1:12">
      <c r="A6874">
        <v>4825140</v>
      </c>
      <c r="B6874">
        <v>2019</v>
      </c>
      <c r="D6874" t="s">
        <v>1812</v>
      </c>
      <c r="E6874" t="s">
        <v>1813</v>
      </c>
      <c r="F6874" t="s">
        <v>4101</v>
      </c>
      <c r="G6874" t="s">
        <v>1814</v>
      </c>
      <c r="H6874" s="5">
        <v>334647</v>
      </c>
      <c r="I6874">
        <f>IFERROR(VLOOKUP(G6874,'NCES Match'!$A$2:$B$1307,2,FALSE),"")</f>
        <v>4825140</v>
      </c>
      <c r="J6874" cm="1">
        <f t="array" ref="J6874">IFERROR(_xlfn.IFS(B6874=2015,H6874/$O$13,B6874=2016,H6874/$O$14,B6874=2017,H6874/$O$15,B6874=2018,H6874/$O$16,B6874=2019,H6874/$O$17,B6874=2020,H6874/$O$18,B6874=2021,H6874/$O$19,B6874=2022,H6874/$O$20),"")</f>
        <v>2.11891796376856E-4</v>
      </c>
      <c r="K6874" s="3" cm="1">
        <f t="array" ref="K6874">IFERROR(_xlfn.IFS(B6874=2015,J6874*$P$4,B6874=2016,J6874*$P$5,B6874=2017,J6874*$P$6,B6874=2018,J6874*$P$7,B6874=2019,J6874*$P$8,B6874=2020,J6874*$P$9,B6874=2021,J6874*$P$10,B6874=2022,J6874*$P$11),"")</f>
        <v>368252.25554139813</v>
      </c>
      <c r="L6874" s="3">
        <f t="shared" si="108"/>
        <v>702899.25554139819</v>
      </c>
    </row>
    <row r="6875" spans="1:12">
      <c r="A6875">
        <v>4825140</v>
      </c>
      <c r="B6875">
        <v>2020</v>
      </c>
      <c r="D6875" t="s">
        <v>1812</v>
      </c>
      <c r="E6875" t="s">
        <v>1813</v>
      </c>
      <c r="F6875" t="s">
        <v>4230</v>
      </c>
      <c r="G6875" t="s">
        <v>1814</v>
      </c>
      <c r="H6875" s="5">
        <v>348356</v>
      </c>
      <c r="I6875">
        <f>IFERROR(VLOOKUP(G6875,'NCES Match'!$A$2:$B$1307,2,FALSE),"")</f>
        <v>4825140</v>
      </c>
      <c r="J6875" cm="1">
        <f t="array" ref="J6875">IFERROR(_xlfn.IFS(B6875=2015,H6875/$O$13,B6875=2016,H6875/$O$14,B6875=2017,H6875/$O$15,B6875=2018,H6875/$O$16,B6875=2019,H6875/$O$17,B6875=2020,H6875/$O$18,B6875=2021,H6875/$O$19,B6875=2022,H6875/$O$20),"")</f>
        <v>1.8877675091527062E-4</v>
      </c>
      <c r="K6875" s="3" cm="1">
        <f t="array" ref="K6875">IFERROR(_xlfn.IFS(B6875=2015,J6875*$P$4,B6875=2016,J6875*$P$5,B6875=2017,J6875*$P$6,B6875=2018,J6875*$P$7,B6875=2019,J6875*$P$8,B6875=2020,J6875*$P$9,B6875=2021,J6875*$P$10,B6875=2022,J6875*$P$11),"")</f>
        <v>397941.92233594431</v>
      </c>
      <c r="L6875" s="3">
        <f t="shared" si="108"/>
        <v>746297.92233594437</v>
      </c>
    </row>
    <row r="6876" spans="1:12">
      <c r="A6876">
        <v>4825140</v>
      </c>
      <c r="B6876">
        <v>2021</v>
      </c>
      <c r="D6876" t="s">
        <v>1812</v>
      </c>
      <c r="E6876" t="s">
        <v>1813</v>
      </c>
      <c r="F6876" t="s">
        <v>4230</v>
      </c>
      <c r="G6876" t="s">
        <v>1814</v>
      </c>
      <c r="H6876" s="5">
        <v>401929.93</v>
      </c>
      <c r="I6876">
        <f>IFERROR(VLOOKUP(G6876,'NCES Match'!$A$2:$B$1307,2,FALSE),"")</f>
        <v>4825140</v>
      </c>
      <c r="J6876" cm="1">
        <f t="array" ref="J6876">IFERROR(_xlfn.IFS(B6876=2015,H6876/$O$13,B6876=2016,H6876/$O$14,B6876=2017,H6876/$O$15,B6876=2018,H6876/$O$16,B6876=2019,H6876/$O$17,B6876=2020,H6876/$O$18,B6876=2021,H6876/$O$19,B6876=2022,H6876/$O$20),"")</f>
        <v>2.0564464148224796E-4</v>
      </c>
      <c r="K6876" s="3" cm="1">
        <f t="array" ref="K6876">IFERROR(_xlfn.IFS(B6876=2015,J6876*$P$4,B6876=2016,J6876*$P$5,B6876=2017,J6876*$P$6,B6876=2018,J6876*$P$7,B6876=2019,J6876*$P$8,B6876=2020,J6876*$P$9,B6876=2021,J6876*$P$10,B6876=2022,J6876*$P$11),"")</f>
        <v>440193.31451263028</v>
      </c>
      <c r="L6876" s="3">
        <f t="shared" si="108"/>
        <v>842123.24451263028</v>
      </c>
    </row>
    <row r="6877" spans="1:12">
      <c r="A6877">
        <v>4825140</v>
      </c>
      <c r="B6877">
        <v>2022</v>
      </c>
      <c r="D6877" t="s">
        <v>1812</v>
      </c>
      <c r="E6877" t="s">
        <v>1813</v>
      </c>
      <c r="F6877" t="s">
        <v>4101</v>
      </c>
      <c r="G6877" t="s">
        <v>1814</v>
      </c>
      <c r="H6877" s="5">
        <v>515014.95</v>
      </c>
      <c r="I6877">
        <f>IFERROR(VLOOKUP(G6877,'NCES Match'!$A$2:$B$1307,2,FALSE),"")</f>
        <v>4825140</v>
      </c>
      <c r="J6877" cm="1">
        <f t="array" ref="J6877">IFERROR(_xlfn.IFS(B6877=2015,H6877/$O$13,B6877=2016,H6877/$O$14,B6877=2017,H6877/$O$15,B6877=2018,H6877/$O$16,B6877=2019,H6877/$O$17,B6877=2020,H6877/$O$18,B6877=2021,H6877/$O$19,B6877=2022,H6877/$O$20),"")</f>
        <v>2.2621034749530601E-4</v>
      </c>
      <c r="K6877" s="3" cm="1">
        <f t="array" ref="K6877">IFERROR(_xlfn.IFS(B6877=2015,J6877*$P$4,B6877=2016,J6877*$P$5,B6877=2017,J6877*$P$6,B6877=2018,J6877*$P$7,B6877=2019,J6877*$P$8,B6877=2020,J6877*$P$9,B6877=2021,J6877*$P$10,B6877=2022,J6877*$P$11),"")</f>
        <v>487140.13911249617</v>
      </c>
      <c r="L6877" s="3">
        <f t="shared" si="108"/>
        <v>1002155.0891124962</v>
      </c>
    </row>
    <row r="6878" spans="1:12">
      <c r="A6878">
        <v>4825140</v>
      </c>
      <c r="B6878">
        <v>2023</v>
      </c>
      <c r="D6878" t="s">
        <v>1812</v>
      </c>
      <c r="E6878" t="s">
        <v>1813</v>
      </c>
      <c r="F6878" t="s">
        <v>4101</v>
      </c>
      <c r="G6878" t="s">
        <v>1814</v>
      </c>
      <c r="H6878" s="5">
        <v>556652.69999999995</v>
      </c>
      <c r="I6878">
        <f>IFERROR(VLOOKUP(G6878,'NCES Match'!$A$2:$B$1307,2,FALSE),"")</f>
        <v>4825140</v>
      </c>
      <c r="J6878" t="str" cm="1">
        <f t="array" ref="J6878">IFERROR(_xlfn.IFS(B6878=2015,H6878/$O$13,B6878=2016,H6878/$O$14,B6878=2017,H6878/$O$15,B6878=2018,H6878/$O$16,B6878=2019,H6878/$O$17,B6878=2020,H6878/$O$18,B6878=2021,H6878/$O$19,B6878=2022,H6878/$O$20),"")</f>
        <v/>
      </c>
      <c r="K6878" s="3" t="str" cm="1">
        <f t="array" ref="K6878">IFERROR(_xlfn.IFS(B6878=2015,J6878*$P$4,B6878=2016,J6878*$P$5,B6878=2017,J6878*$P$6,B6878=2018,J6878*$P$7,B6878=2019,J6878*$P$8,B6878=2020,J6878*$P$9,B6878=2021,J6878*$P$10,B6878=2022,J6878*$P$11),"")</f>
        <v/>
      </c>
      <c r="L6878" s="3">
        <f t="shared" si="108"/>
        <v>556652.69999999995</v>
      </c>
    </row>
    <row r="6879" spans="1:12">
      <c r="A6879">
        <v>4825440</v>
      </c>
      <c r="B6879">
        <v>2015</v>
      </c>
      <c r="C6879" t="s">
        <v>381</v>
      </c>
      <c r="D6879" t="s">
        <v>1836</v>
      </c>
      <c r="E6879" t="s">
        <v>1837</v>
      </c>
      <c r="G6879" t="s">
        <v>1838</v>
      </c>
      <c r="H6879" s="5">
        <v>149728.32999999999</v>
      </c>
      <c r="I6879">
        <f>IFERROR(VLOOKUP(G6879,'NCES Match'!$A$2:$B$1307,2,FALSE),"")</f>
        <v>4825440</v>
      </c>
      <c r="J6879" cm="1">
        <f t="array" ref="J6879">IFERROR(_xlfn.IFS(B6879=2015,H6879/$O$13,B6879=2016,H6879/$O$14,B6879=2017,H6879/$O$15,B6879=2018,H6879/$O$16,B6879=2019,H6879/$O$17,B6879=2020,H6879/$O$18,B6879=2021,H6879/$O$19,B6879=2022,H6879/$O$20),"")</f>
        <v>1.1729773623857466E-4</v>
      </c>
      <c r="K6879" s="3" cm="1">
        <f t="array" ref="K6879">IFERROR(_xlfn.IFS(B6879=2015,J6879*$P$4,B6879=2016,J6879*$P$5,B6879=2017,J6879*$P$6,B6879=2018,J6879*$P$7,B6879=2019,J6879*$P$8,B6879=2020,J6879*$P$9,B6879=2021,J6879*$P$10,B6879=2022,J6879*$P$11),"")</f>
        <v>186677.35174521888</v>
      </c>
      <c r="L6879" s="3">
        <f t="shared" si="108"/>
        <v>336405.68174521887</v>
      </c>
    </row>
    <row r="6880" spans="1:12">
      <c r="A6880">
        <v>4825440</v>
      </c>
      <c r="B6880">
        <v>2016</v>
      </c>
      <c r="C6880" t="s">
        <v>4102</v>
      </c>
      <c r="D6880" t="s">
        <v>1836</v>
      </c>
      <c r="E6880" t="s">
        <v>1837</v>
      </c>
      <c r="F6880" t="s">
        <v>4101</v>
      </c>
      <c r="G6880" t="s">
        <v>1838</v>
      </c>
      <c r="H6880" s="5">
        <v>153319</v>
      </c>
      <c r="I6880">
        <f>IFERROR(VLOOKUP(G6880,'NCES Match'!$A$2:$B$1307,2,FALSE),"")</f>
        <v>4825440</v>
      </c>
      <c r="J6880" cm="1">
        <f t="array" ref="J6880">IFERROR(_xlfn.IFS(B6880=2015,H6880/$O$13,B6880=2016,H6880/$O$14,B6880=2017,H6880/$O$15,B6880=2018,H6880/$O$16,B6880=2019,H6880/$O$17,B6880=2020,H6880/$O$18,B6880=2021,H6880/$O$19,B6880=2022,H6880/$O$20),"")</f>
        <v>1.097559985967405E-4</v>
      </c>
      <c r="K6880" s="3" cm="1">
        <f t="array" ref="K6880">IFERROR(_xlfn.IFS(B6880=2015,J6880*$P$4,B6880=2016,J6880*$P$5,B6880=2017,J6880*$P$6,B6880=2018,J6880*$P$7,B6880=2019,J6880*$P$8,B6880=2020,J6880*$P$9,B6880=2021,J6880*$P$10,B6880=2022,J6880*$P$11),"")</f>
        <v>183910.58090414255</v>
      </c>
      <c r="L6880" s="3">
        <f t="shared" si="108"/>
        <v>337229.58090414258</v>
      </c>
    </row>
    <row r="6881" spans="1:12">
      <c r="A6881">
        <v>4825440</v>
      </c>
      <c r="B6881">
        <v>2017</v>
      </c>
      <c r="D6881" t="s">
        <v>1836</v>
      </c>
      <c r="E6881" t="s">
        <v>1837</v>
      </c>
      <c r="F6881" t="s">
        <v>4101</v>
      </c>
      <c r="G6881" t="s">
        <v>1838</v>
      </c>
      <c r="H6881" s="5">
        <v>197944</v>
      </c>
      <c r="I6881">
        <f>IFERROR(VLOOKUP(G6881,'NCES Match'!$A$2:$B$1307,2,FALSE),"")</f>
        <v>4825440</v>
      </c>
      <c r="J6881" cm="1">
        <f t="array" ref="J6881">IFERROR(_xlfn.IFS(B6881=2015,H6881/$O$13,B6881=2016,H6881/$O$14,B6881=2017,H6881/$O$15,B6881=2018,H6881/$O$16,B6881=2019,H6881/$O$17,B6881=2020,H6881/$O$18,B6881=2021,H6881/$O$19,B6881=2022,H6881/$O$20),"")</f>
        <v>1.3647026721962672E-4</v>
      </c>
      <c r="K6881" s="3" cm="1">
        <f t="array" ref="K6881">IFERROR(_xlfn.IFS(B6881=2015,J6881*$P$4,B6881=2016,J6881*$P$5,B6881=2017,J6881*$P$6,B6881=2018,J6881*$P$7,B6881=2019,J6881*$P$8,B6881=2020,J6881*$P$9,B6881=2021,J6881*$P$10,B6881=2022,J6881*$P$11),"")</f>
        <v>231760.33407348907</v>
      </c>
      <c r="L6881" s="3">
        <f t="shared" si="108"/>
        <v>429704.33407348907</v>
      </c>
    </row>
    <row r="6882" spans="1:12">
      <c r="A6882">
        <v>4825440</v>
      </c>
      <c r="B6882">
        <v>2018</v>
      </c>
      <c r="D6882" t="s">
        <v>1836</v>
      </c>
      <c r="E6882" t="s">
        <v>1837</v>
      </c>
      <c r="F6882" t="s">
        <v>4101</v>
      </c>
      <c r="G6882" t="s">
        <v>1838</v>
      </c>
      <c r="H6882" s="5">
        <v>185509</v>
      </c>
      <c r="I6882">
        <f>IFERROR(VLOOKUP(G6882,'NCES Match'!$A$2:$B$1307,2,FALSE),"")</f>
        <v>4825440</v>
      </c>
      <c r="J6882" cm="1">
        <f t="array" ref="J6882">IFERROR(_xlfn.IFS(B6882=2015,H6882/$O$13,B6882=2016,H6882/$O$14,B6882=2017,H6882/$O$15,B6882=2018,H6882/$O$16,B6882=2019,H6882/$O$17,B6882=2020,H6882/$O$18,B6882=2021,H6882/$O$19,B6882=2022,H6882/$O$20),"")</f>
        <v>1.2105553691169587E-4</v>
      </c>
      <c r="K6882" s="3" cm="1">
        <f t="array" ref="K6882">IFERROR(_xlfn.IFS(B6882=2015,J6882*$P$4,B6882=2016,J6882*$P$5,B6882=2017,J6882*$P$6,B6882=2018,J6882*$P$7,B6882=2019,J6882*$P$8,B6882=2020,J6882*$P$9,B6882=2021,J6882*$P$10,B6882=2022,J6882*$P$11),"")</f>
        <v>207834.59773716246</v>
      </c>
      <c r="L6882" s="3">
        <f t="shared" si="108"/>
        <v>393343.59773716249</v>
      </c>
    </row>
    <row r="6883" spans="1:12">
      <c r="A6883">
        <v>4825440</v>
      </c>
      <c r="B6883">
        <v>2019</v>
      </c>
      <c r="D6883" t="s">
        <v>1836</v>
      </c>
      <c r="E6883" t="s">
        <v>1837</v>
      </c>
      <c r="F6883" t="s">
        <v>4101</v>
      </c>
      <c r="G6883" t="s">
        <v>1838</v>
      </c>
      <c r="H6883" s="5">
        <v>196740</v>
      </c>
      <c r="I6883">
        <f>IFERROR(VLOOKUP(G6883,'NCES Match'!$A$2:$B$1307,2,FALSE),"")</f>
        <v>4825440</v>
      </c>
      <c r="J6883" cm="1">
        <f t="array" ref="J6883">IFERROR(_xlfn.IFS(B6883=2015,H6883/$O$13,B6883=2016,H6883/$O$14,B6883=2017,H6883/$O$15,B6883=2018,H6883/$O$16,B6883=2019,H6883/$O$17,B6883=2020,H6883/$O$18,B6883=2021,H6883/$O$19,B6883=2022,H6883/$O$20),"")</f>
        <v>1.2457183844224705E-4</v>
      </c>
      <c r="K6883" s="3" cm="1">
        <f t="array" ref="K6883">IFERROR(_xlfn.IFS(B6883=2015,J6883*$P$4,B6883=2016,J6883*$P$5,B6883=2017,J6883*$P$6,B6883=2018,J6883*$P$7,B6883=2019,J6883*$P$8,B6883=2020,J6883*$P$9,B6883=2021,J6883*$P$10,B6883=2022,J6883*$P$11),"")</f>
        <v>216496.63303485364</v>
      </c>
      <c r="L6883" s="3">
        <f t="shared" si="108"/>
        <v>413236.63303485361</v>
      </c>
    </row>
    <row r="6884" spans="1:12">
      <c r="A6884">
        <v>4825440</v>
      </c>
      <c r="B6884">
        <v>2020</v>
      </c>
      <c r="D6884" t="s">
        <v>1836</v>
      </c>
      <c r="E6884" t="s">
        <v>1837</v>
      </c>
      <c r="F6884" t="s">
        <v>4230</v>
      </c>
      <c r="G6884" t="s">
        <v>1838</v>
      </c>
      <c r="H6884" s="5">
        <v>180642</v>
      </c>
      <c r="I6884">
        <f>IFERROR(VLOOKUP(G6884,'NCES Match'!$A$2:$B$1307,2,FALSE),"")</f>
        <v>4825440</v>
      </c>
      <c r="J6884" cm="1">
        <f t="array" ref="J6884">IFERROR(_xlfn.IFS(B6884=2015,H6884/$O$13,B6884=2016,H6884/$O$14,B6884=2017,H6884/$O$15,B6884=2018,H6884/$O$16,B6884=2019,H6884/$O$17,B6884=2020,H6884/$O$18,B6884=2021,H6884/$O$19,B6884=2022,H6884/$O$20),"")</f>
        <v>9.7891265942990261E-5</v>
      </c>
      <c r="K6884" s="3" cm="1">
        <f t="array" ref="K6884">IFERROR(_xlfn.IFS(B6884=2015,J6884*$P$4,B6884=2016,J6884*$P$5,B6884=2017,J6884*$P$6,B6884=2018,J6884*$P$7,B6884=2019,J6884*$P$8,B6884=2020,J6884*$P$9,B6884=2021,J6884*$P$10,B6884=2022,J6884*$P$11),"")</f>
        <v>206355.06417173709</v>
      </c>
      <c r="L6884" s="3">
        <f t="shared" si="108"/>
        <v>386997.06417173706</v>
      </c>
    </row>
    <row r="6885" spans="1:12">
      <c r="A6885">
        <v>4825440</v>
      </c>
      <c r="B6885">
        <v>2021</v>
      </c>
      <c r="D6885" t="s">
        <v>1836</v>
      </c>
      <c r="E6885" t="s">
        <v>1837</v>
      </c>
      <c r="F6885" t="s">
        <v>4101</v>
      </c>
      <c r="G6885" t="s">
        <v>1838</v>
      </c>
      <c r="H6885" s="5">
        <v>218475.91</v>
      </c>
      <c r="I6885">
        <f>IFERROR(VLOOKUP(G6885,'NCES Match'!$A$2:$B$1307,2,FALSE),"")</f>
        <v>4825440</v>
      </c>
      <c r="J6885" cm="1">
        <f t="array" ref="J6885">IFERROR(_xlfn.IFS(B6885=2015,H6885/$O$13,B6885=2016,H6885/$O$14,B6885=2017,H6885/$O$15,B6885=2018,H6885/$O$16,B6885=2019,H6885/$O$17,B6885=2020,H6885/$O$18,B6885=2021,H6885/$O$19,B6885=2022,H6885/$O$20),"")</f>
        <v>1.1178167344854829E-4</v>
      </c>
      <c r="K6885" s="3" cm="1">
        <f t="array" ref="K6885">IFERROR(_xlfn.IFS(B6885=2015,J6885*$P$4,B6885=2016,J6885*$P$5,B6885=2017,J6885*$P$6,B6885=2018,J6885*$P$7,B6885=2019,J6885*$P$8,B6885=2020,J6885*$P$9,B6885=2021,J6885*$P$10,B6885=2022,J6885*$P$11),"")</f>
        <v>239274.62919734072</v>
      </c>
      <c r="L6885" s="3">
        <f t="shared" si="108"/>
        <v>457750.53919734072</v>
      </c>
    </row>
    <row r="6886" spans="1:12">
      <c r="A6886">
        <v>4825440</v>
      </c>
      <c r="B6886">
        <v>2022</v>
      </c>
      <c r="D6886" t="s">
        <v>1836</v>
      </c>
      <c r="E6886" t="s">
        <v>1837</v>
      </c>
      <c r="F6886" t="s">
        <v>4101</v>
      </c>
      <c r="G6886" t="s">
        <v>1838</v>
      </c>
      <c r="H6886" s="5">
        <v>261043.18</v>
      </c>
      <c r="I6886">
        <f>IFERROR(VLOOKUP(G6886,'NCES Match'!$A$2:$B$1307,2,FALSE),"")</f>
        <v>4825440</v>
      </c>
      <c r="J6886" cm="1">
        <f t="array" ref="J6886">IFERROR(_xlfn.IFS(B6886=2015,H6886/$O$13,B6886=2016,H6886/$O$14,B6886=2017,H6886/$O$15,B6886=2018,H6886/$O$16,B6886=2019,H6886/$O$17,B6886=2020,H6886/$O$18,B6886=2021,H6886/$O$19,B6886=2022,H6886/$O$20),"")</f>
        <v>1.1465816372724658E-4</v>
      </c>
      <c r="K6886" s="3" cm="1">
        <f t="array" ref="K6886">IFERROR(_xlfn.IFS(B6886=2015,J6886*$P$4,B6886=2016,J6886*$P$5,B6886=2017,J6886*$P$6,B6886=2018,J6886*$P$7,B6886=2019,J6886*$P$8,B6886=2020,J6886*$P$9,B6886=2021,J6886*$P$10,B6886=2022,J6886*$P$11),"")</f>
        <v>246914.40708579111</v>
      </c>
      <c r="L6886" s="3">
        <f t="shared" si="108"/>
        <v>507957.58708579111</v>
      </c>
    </row>
    <row r="6887" spans="1:12">
      <c r="A6887">
        <v>4825440</v>
      </c>
      <c r="B6887">
        <v>2023</v>
      </c>
      <c r="D6887" t="s">
        <v>1836</v>
      </c>
      <c r="E6887" t="s">
        <v>1837</v>
      </c>
      <c r="F6887" t="s">
        <v>4101</v>
      </c>
      <c r="G6887" t="s">
        <v>1838</v>
      </c>
      <c r="H6887" s="5">
        <v>394222.78</v>
      </c>
      <c r="I6887">
        <f>IFERROR(VLOOKUP(G6887,'NCES Match'!$A$2:$B$1307,2,FALSE),"")</f>
        <v>4825440</v>
      </c>
      <c r="J6887" t="str" cm="1">
        <f t="array" ref="J6887">IFERROR(_xlfn.IFS(B6887=2015,H6887/$O$13,B6887=2016,H6887/$O$14,B6887=2017,H6887/$O$15,B6887=2018,H6887/$O$16,B6887=2019,H6887/$O$17,B6887=2020,H6887/$O$18,B6887=2021,H6887/$O$19,B6887=2022,H6887/$O$20),"")</f>
        <v/>
      </c>
      <c r="K6887" s="3" t="str" cm="1">
        <f t="array" ref="K6887">IFERROR(_xlfn.IFS(B6887=2015,J6887*$P$4,B6887=2016,J6887*$P$5,B6887=2017,J6887*$P$6,B6887=2018,J6887*$P$7,B6887=2019,J6887*$P$8,B6887=2020,J6887*$P$9,B6887=2021,J6887*$P$10,B6887=2022,J6887*$P$11),"")</f>
        <v/>
      </c>
      <c r="L6887" s="3">
        <f t="shared" si="108"/>
        <v>394222.78</v>
      </c>
    </row>
    <row r="6888" spans="1:12">
      <c r="A6888">
        <v>4838310</v>
      </c>
      <c r="B6888">
        <v>2015</v>
      </c>
      <c r="C6888" t="s">
        <v>381</v>
      </c>
      <c r="D6888" t="s">
        <v>2854</v>
      </c>
      <c r="E6888" t="s">
        <v>2855</v>
      </c>
      <c r="G6888" t="s">
        <v>2856</v>
      </c>
      <c r="H6888" s="5">
        <v>62790.15</v>
      </c>
      <c r="I6888">
        <f>IFERROR(VLOOKUP(G6888,'NCES Match'!$A$2:$B$1307,2,FALSE),"")</f>
        <v>4838310</v>
      </c>
      <c r="J6888" cm="1">
        <f t="array" ref="J6888">IFERROR(_xlfn.IFS(B6888=2015,H6888/$O$13,B6888=2016,H6888/$O$14,B6888=2017,H6888/$O$15,B6888=2018,H6888/$O$16,B6888=2019,H6888/$O$17,B6888=2020,H6888/$O$18,B6888=2021,H6888/$O$19,B6888=2022,H6888/$O$20),"")</f>
        <v>4.9190039407242032E-5</v>
      </c>
      <c r="K6888" s="3" cm="1">
        <f t="array" ref="K6888">IFERROR(_xlfn.IFS(B6888=2015,J6888*$P$4,B6888=2016,J6888*$P$5,B6888=2017,J6888*$P$6,B6888=2018,J6888*$P$7,B6888=2019,J6888*$P$8,B6888=2020,J6888*$P$9,B6888=2021,J6888*$P$10,B6888=2022,J6888*$P$11),"")</f>
        <v>78285.1108917401</v>
      </c>
      <c r="L6888" s="3">
        <f t="shared" si="108"/>
        <v>141075.26089174009</v>
      </c>
    </row>
    <row r="6889" spans="1:12">
      <c r="A6889">
        <v>4838310</v>
      </c>
      <c r="B6889">
        <v>2016</v>
      </c>
      <c r="C6889" t="s">
        <v>4102</v>
      </c>
      <c r="D6889" t="s">
        <v>2854</v>
      </c>
      <c r="E6889" t="s">
        <v>2855</v>
      </c>
      <c r="F6889" t="s">
        <v>4101</v>
      </c>
      <c r="G6889" t="s">
        <v>2856</v>
      </c>
      <c r="H6889" s="5">
        <v>69503</v>
      </c>
      <c r="I6889">
        <f>IFERROR(VLOOKUP(G6889,'NCES Match'!$A$2:$B$1307,2,FALSE),"")</f>
        <v>4838310</v>
      </c>
      <c r="J6889" cm="1">
        <f t="array" ref="J6889">IFERROR(_xlfn.IFS(B6889=2015,H6889/$O$13,B6889=2016,H6889/$O$14,B6889=2017,H6889/$O$15,B6889=2018,H6889/$O$16,B6889=2019,H6889/$O$17,B6889=2020,H6889/$O$18,B6889=2021,H6889/$O$19,B6889=2022,H6889/$O$20),"")</f>
        <v>4.9754897765242767E-5</v>
      </c>
      <c r="K6889" s="3" cm="1">
        <f t="array" ref="K6889">IFERROR(_xlfn.IFS(B6889=2015,J6889*$P$4,B6889=2016,J6889*$P$5,B6889=2017,J6889*$P$6,B6889=2018,J6889*$P$7,B6889=2019,J6889*$P$8,B6889=2020,J6889*$P$9,B6889=2021,J6889*$P$10,B6889=2022,J6889*$P$11),"")</f>
        <v>83370.861436486142</v>
      </c>
      <c r="L6889" s="3">
        <f t="shared" si="108"/>
        <v>152873.86143648613</v>
      </c>
    </row>
    <row r="6890" spans="1:12">
      <c r="A6890">
        <v>4838310</v>
      </c>
      <c r="B6890">
        <v>2017</v>
      </c>
      <c r="D6890" t="s">
        <v>2854</v>
      </c>
      <c r="E6890" t="s">
        <v>2855</v>
      </c>
      <c r="F6890" t="s">
        <v>4101</v>
      </c>
      <c r="G6890" t="s">
        <v>2856</v>
      </c>
      <c r="H6890" s="5">
        <v>65231</v>
      </c>
      <c r="I6890">
        <f>IFERROR(VLOOKUP(G6890,'NCES Match'!$A$2:$B$1307,2,FALSE),"")</f>
        <v>4838310</v>
      </c>
      <c r="J6890" cm="1">
        <f t="array" ref="J6890">IFERROR(_xlfn.IFS(B6890=2015,H6890/$O$13,B6890=2016,H6890/$O$14,B6890=2017,H6890/$O$15,B6890=2018,H6890/$O$16,B6890=2019,H6890/$O$17,B6890=2020,H6890/$O$18,B6890=2021,H6890/$O$19,B6890=2022,H6890/$O$20),"")</f>
        <v>4.4972780185322463E-5</v>
      </c>
      <c r="K6890" s="3" cm="1">
        <f t="array" ref="K6890">IFERROR(_xlfn.IFS(B6890=2015,J6890*$P$4,B6890=2016,J6890*$P$5,B6890=2017,J6890*$P$6,B6890=2018,J6890*$P$7,B6890=2019,J6890*$P$8,B6890=2020,J6890*$P$9,B6890=2021,J6890*$P$10,B6890=2022,J6890*$P$11),"")</f>
        <v>76374.925999008628</v>
      </c>
      <c r="L6890" s="3">
        <f t="shared" si="108"/>
        <v>141605.92599900864</v>
      </c>
    </row>
    <row r="6891" spans="1:12">
      <c r="A6891">
        <v>4838310</v>
      </c>
      <c r="B6891">
        <v>2018</v>
      </c>
      <c r="D6891" t="s">
        <v>2854</v>
      </c>
      <c r="E6891" t="s">
        <v>2855</v>
      </c>
      <c r="F6891" t="s">
        <v>4101</v>
      </c>
      <c r="G6891" t="s">
        <v>2856</v>
      </c>
      <c r="H6891" s="5">
        <v>62232</v>
      </c>
      <c r="I6891">
        <f>IFERROR(VLOOKUP(G6891,'NCES Match'!$A$2:$B$1307,2,FALSE),"")</f>
        <v>4838310</v>
      </c>
      <c r="J6891" cm="1">
        <f t="array" ref="J6891">IFERROR(_xlfn.IFS(B6891=2015,H6891/$O$13,B6891=2016,H6891/$O$14,B6891=2017,H6891/$O$15,B6891=2018,H6891/$O$16,B6891=2019,H6891/$O$17,B6891=2020,H6891/$O$18,B6891=2021,H6891/$O$19,B6891=2022,H6891/$O$20),"")</f>
        <v>4.061004141625828E-5</v>
      </c>
      <c r="K6891" s="3" cm="1">
        <f t="array" ref="K6891">IFERROR(_xlfn.IFS(B6891=2015,J6891*$P$4,B6891=2016,J6891*$P$5,B6891=2017,J6891*$P$6,B6891=2018,J6891*$P$7,B6891=2019,J6891*$P$8,B6891=2020,J6891*$P$9,B6891=2021,J6891*$P$10,B6891=2022,J6891*$P$11),"")</f>
        <v>69721.483520363399</v>
      </c>
      <c r="L6891" s="3">
        <f t="shared" si="108"/>
        <v>131953.4835203634</v>
      </c>
    </row>
    <row r="6892" spans="1:12">
      <c r="A6892">
        <v>4838310</v>
      </c>
      <c r="B6892">
        <v>2019</v>
      </c>
      <c r="D6892" t="s">
        <v>2854</v>
      </c>
      <c r="E6892" t="s">
        <v>2855</v>
      </c>
      <c r="F6892" t="s">
        <v>4101</v>
      </c>
      <c r="G6892" t="s">
        <v>2856</v>
      </c>
      <c r="H6892" s="5">
        <v>64188</v>
      </c>
      <c r="I6892">
        <f>IFERROR(VLOOKUP(G6892,'NCES Match'!$A$2:$B$1307,2,FALSE),"")</f>
        <v>4838310</v>
      </c>
      <c r="J6892" cm="1">
        <f t="array" ref="J6892">IFERROR(_xlfn.IFS(B6892=2015,H6892/$O$13,B6892=2016,H6892/$O$14,B6892=2017,H6892/$O$15,B6892=2018,H6892/$O$16,B6892=2019,H6892/$O$17,B6892=2020,H6892/$O$18,B6892=2021,H6892/$O$19,B6892=2022,H6892/$O$20),"")</f>
        <v>4.0642559550325069E-5</v>
      </c>
      <c r="K6892" s="3" cm="1">
        <f t="array" ref="K6892">IFERROR(_xlfn.IFS(B6892=2015,J6892*$P$4,B6892=2016,J6892*$P$5,B6892=2017,J6892*$P$6,B6892=2018,J6892*$P$7,B6892=2019,J6892*$P$8,B6892=2020,J6892*$P$9,B6892=2021,J6892*$P$10,B6892=2022,J6892*$P$11),"")</f>
        <v>70633.759689138897</v>
      </c>
      <c r="L6892" s="3">
        <f t="shared" si="108"/>
        <v>134821.75968913891</v>
      </c>
    </row>
    <row r="6893" spans="1:12">
      <c r="A6893">
        <v>4838310</v>
      </c>
      <c r="B6893">
        <v>2020</v>
      </c>
      <c r="D6893" t="s">
        <v>2854</v>
      </c>
      <c r="E6893" t="s">
        <v>2855</v>
      </c>
      <c r="F6893" t="s">
        <v>4230</v>
      </c>
      <c r="G6893" t="s">
        <v>2856</v>
      </c>
      <c r="H6893" s="5">
        <v>61389</v>
      </c>
      <c r="I6893">
        <f>IFERROR(VLOOKUP(G6893,'NCES Match'!$A$2:$B$1307,2,FALSE),"")</f>
        <v>4838310</v>
      </c>
      <c r="J6893" cm="1">
        <f t="array" ref="J6893">IFERROR(_xlfn.IFS(B6893=2015,H6893/$O$13,B6893=2016,H6893/$O$14,B6893=2017,H6893/$O$15,B6893=2018,H6893/$O$16,B6893=2019,H6893/$O$17,B6893=2020,H6893/$O$18,B6893=2021,H6893/$O$19,B6893=2022,H6893/$O$20),"")</f>
        <v>3.3267163367180554E-5</v>
      </c>
      <c r="K6893" s="3" cm="1">
        <f t="array" ref="K6893">IFERROR(_xlfn.IFS(B6893=2015,J6893*$P$4,B6893=2016,J6893*$P$5,B6893=2017,J6893*$P$6,B6893=2018,J6893*$P$7,B6893=2019,J6893*$P$8,B6893=2020,J6893*$P$9,B6893=2021,J6893*$P$10,B6893=2022,J6893*$P$11),"")</f>
        <v>70127.274025081482</v>
      </c>
      <c r="L6893" s="3">
        <f t="shared" si="108"/>
        <v>131516.27402508148</v>
      </c>
    </row>
    <row r="6894" spans="1:12">
      <c r="A6894">
        <v>4838310</v>
      </c>
      <c r="B6894">
        <v>2021</v>
      </c>
      <c r="D6894" t="s">
        <v>2854</v>
      </c>
      <c r="E6894" t="s">
        <v>2855</v>
      </c>
      <c r="F6894" t="s">
        <v>4230</v>
      </c>
      <c r="G6894" t="s">
        <v>2856</v>
      </c>
      <c r="H6894" s="5">
        <v>60051.06</v>
      </c>
      <c r="I6894">
        <f>IFERROR(VLOOKUP(G6894,'NCES Match'!$A$2:$B$1307,2,FALSE),"")</f>
        <v>4838310</v>
      </c>
      <c r="J6894" cm="1">
        <f t="array" ref="J6894">IFERROR(_xlfn.IFS(B6894=2015,H6894/$O$13,B6894=2016,H6894/$O$14,B6894=2017,H6894/$O$15,B6894=2018,H6894/$O$16,B6894=2019,H6894/$O$17,B6894=2020,H6894/$O$18,B6894=2021,H6894/$O$19,B6894=2022,H6894/$O$20),"")</f>
        <v>3.0724705433927153E-5</v>
      </c>
      <c r="K6894" s="3" cm="1">
        <f t="array" ref="K6894">IFERROR(_xlfn.IFS(B6894=2015,J6894*$P$4,B6894=2016,J6894*$P$5,B6894=2017,J6894*$P$6,B6894=2018,J6894*$P$7,B6894=2019,J6894*$P$8,B6894=2020,J6894*$P$9,B6894=2021,J6894*$P$10,B6894=2022,J6894*$P$11),"")</f>
        <v>65767.86939304776</v>
      </c>
      <c r="L6894" s="3">
        <f t="shared" si="108"/>
        <v>125818.92939304776</v>
      </c>
    </row>
    <row r="6895" spans="1:12">
      <c r="A6895">
        <v>4838310</v>
      </c>
      <c r="B6895">
        <v>2022</v>
      </c>
      <c r="D6895" t="s">
        <v>2854</v>
      </c>
      <c r="E6895" t="s">
        <v>2855</v>
      </c>
      <c r="F6895" t="s">
        <v>4101</v>
      </c>
      <c r="G6895" t="s">
        <v>2856</v>
      </c>
      <c r="H6895" s="5">
        <v>78194.11</v>
      </c>
      <c r="I6895">
        <f>IFERROR(VLOOKUP(G6895,'NCES Match'!$A$2:$B$1307,2,FALSE),"")</f>
        <v>4838310</v>
      </c>
      <c r="J6895" cm="1">
        <f t="array" ref="J6895">IFERROR(_xlfn.IFS(B6895=2015,H6895/$O$13,B6895=2016,H6895/$O$14,B6895=2017,H6895/$O$15,B6895=2018,H6895/$O$16,B6895=2019,H6895/$O$17,B6895=2020,H6895/$O$18,B6895=2021,H6895/$O$19,B6895=2022,H6895/$O$20),"")</f>
        <v>3.4345249191671391E-5</v>
      </c>
      <c r="K6895" s="3" cm="1">
        <f t="array" ref="K6895">IFERROR(_xlfn.IFS(B6895=2015,J6895*$P$4,B6895=2016,J6895*$P$5,B6895=2017,J6895*$P$6,B6895=2018,J6895*$P$7,B6895=2019,J6895*$P$8,B6895=2020,J6895*$P$9,B6895=2021,J6895*$P$10,B6895=2022,J6895*$P$11),"")</f>
        <v>73961.910471099574</v>
      </c>
      <c r="L6895" s="3">
        <f t="shared" si="108"/>
        <v>152156.02047109959</v>
      </c>
    </row>
    <row r="6896" spans="1:12">
      <c r="A6896">
        <v>4838310</v>
      </c>
      <c r="B6896">
        <v>2023</v>
      </c>
      <c r="D6896" t="s">
        <v>2854</v>
      </c>
      <c r="E6896" t="s">
        <v>2855</v>
      </c>
      <c r="F6896" t="s">
        <v>4101</v>
      </c>
      <c r="G6896" t="s">
        <v>2856</v>
      </c>
      <c r="H6896" s="5">
        <v>80888.7</v>
      </c>
      <c r="I6896">
        <f>IFERROR(VLOOKUP(G6896,'NCES Match'!$A$2:$B$1307,2,FALSE),"")</f>
        <v>4838310</v>
      </c>
      <c r="J6896" t="str" cm="1">
        <f t="array" ref="J6896">IFERROR(_xlfn.IFS(B6896=2015,H6896/$O$13,B6896=2016,H6896/$O$14,B6896=2017,H6896/$O$15,B6896=2018,H6896/$O$16,B6896=2019,H6896/$O$17,B6896=2020,H6896/$O$18,B6896=2021,H6896/$O$19,B6896=2022,H6896/$O$20),"")</f>
        <v/>
      </c>
      <c r="K6896" s="3" t="str" cm="1">
        <f t="array" ref="K6896">IFERROR(_xlfn.IFS(B6896=2015,J6896*$P$4,B6896=2016,J6896*$P$5,B6896=2017,J6896*$P$6,B6896=2018,J6896*$P$7,B6896=2019,J6896*$P$8,B6896=2020,J6896*$P$9,B6896=2021,J6896*$P$10,B6896=2022,J6896*$P$11),"")</f>
        <v/>
      </c>
      <c r="L6896" s="3">
        <f t="shared" si="108"/>
        <v>80888.7</v>
      </c>
    </row>
    <row r="6897" spans="1:12">
      <c r="A6897">
        <v>4819020</v>
      </c>
      <c r="B6897">
        <v>2015</v>
      </c>
      <c r="C6897" t="s">
        <v>381</v>
      </c>
      <c r="D6897" t="s">
        <v>1298</v>
      </c>
      <c r="E6897" t="s">
        <v>1299</v>
      </c>
      <c r="G6897" t="s">
        <v>1300</v>
      </c>
      <c r="H6897" s="5">
        <v>67821.649999999994</v>
      </c>
      <c r="I6897">
        <f>IFERROR(VLOOKUP(G6897,'NCES Match'!$A$2:$B$1307,2,FALSE),"")</f>
        <v>4819020</v>
      </c>
      <c r="J6897" cm="1">
        <f t="array" ref="J6897">IFERROR(_xlfn.IFS(B6897=2015,H6897/$O$13,B6897=2016,H6897/$O$14,B6897=2017,H6897/$O$15,B6897=2018,H6897/$O$16,B6897=2019,H6897/$O$17,B6897=2020,H6897/$O$18,B6897=2021,H6897/$O$19,B6897=2022,H6897/$O$20),"")</f>
        <v>5.3131735410158697E-5</v>
      </c>
      <c r="K6897" s="3" cm="1">
        <f t="array" ref="K6897">IFERROR(_xlfn.IFS(B6897=2015,J6897*$P$4,B6897=2016,J6897*$P$5,B6897=2017,J6897*$P$6,B6897=2018,J6897*$P$7,B6897=2019,J6897*$P$8,B6897=2020,J6897*$P$9,B6897=2021,J6897*$P$10,B6897=2022,J6897*$P$11),"")</f>
        <v>84558.25302393423</v>
      </c>
      <c r="L6897" s="3">
        <f t="shared" si="108"/>
        <v>152379.90302393422</v>
      </c>
    </row>
    <row r="6898" spans="1:12">
      <c r="A6898">
        <v>4819020</v>
      </c>
      <c r="B6898">
        <v>2016</v>
      </c>
      <c r="C6898" t="s">
        <v>4102</v>
      </c>
      <c r="D6898" t="s">
        <v>1298</v>
      </c>
      <c r="E6898" t="s">
        <v>1299</v>
      </c>
      <c r="F6898" t="s">
        <v>4101</v>
      </c>
      <c r="G6898" t="s">
        <v>1300</v>
      </c>
      <c r="H6898" s="5">
        <v>62391</v>
      </c>
      <c r="I6898">
        <f>IFERROR(VLOOKUP(G6898,'NCES Match'!$A$2:$B$1307,2,FALSE),"")</f>
        <v>4819020</v>
      </c>
      <c r="J6898" cm="1">
        <f t="array" ref="J6898">IFERROR(_xlfn.IFS(B6898=2015,H6898/$O$13,B6898=2016,H6898/$O$14,B6898=2017,H6898/$O$15,B6898=2018,H6898/$O$16,B6898=2019,H6898/$O$17,B6898=2020,H6898/$O$18,B6898=2021,H6898/$O$19,B6898=2022,H6898/$O$20),"")</f>
        <v>4.4663652309558741E-5</v>
      </c>
      <c r="K6898" s="3" cm="1">
        <f t="array" ref="K6898">IFERROR(_xlfn.IFS(B6898=2015,J6898*$P$4,B6898=2016,J6898*$P$5,B6898=2017,J6898*$P$6,B6898=2018,J6898*$P$7,B6898=2019,J6898*$P$8,B6898=2020,J6898*$P$9,B6898=2021,J6898*$P$10,B6898=2022,J6898*$P$11),"")</f>
        <v>74839.811459703997</v>
      </c>
      <c r="L6898" s="3">
        <f t="shared" si="108"/>
        <v>137230.81145970401</v>
      </c>
    </row>
    <row r="6899" spans="1:12">
      <c r="A6899">
        <v>4819020</v>
      </c>
      <c r="B6899">
        <v>2017</v>
      </c>
      <c r="D6899" t="s">
        <v>1298</v>
      </c>
      <c r="E6899" t="s">
        <v>1299</v>
      </c>
      <c r="F6899" t="s">
        <v>4101</v>
      </c>
      <c r="G6899" t="s">
        <v>1300</v>
      </c>
      <c r="H6899" s="5">
        <v>61961</v>
      </c>
      <c r="I6899">
        <f>IFERROR(VLOOKUP(G6899,'NCES Match'!$A$2:$B$1307,2,FALSE),"")</f>
        <v>4819020</v>
      </c>
      <c r="J6899" cm="1">
        <f t="array" ref="J6899">IFERROR(_xlfn.IFS(B6899=2015,H6899/$O$13,B6899=2016,H6899/$O$14,B6899=2017,H6899/$O$15,B6899=2018,H6899/$O$16,B6899=2019,H6899/$O$17,B6899=2020,H6899/$O$18,B6899=2021,H6899/$O$19,B6899=2022,H6899/$O$20),"")</f>
        <v>4.2718315418478411E-5</v>
      </c>
      <c r="K6899" s="3" cm="1">
        <f t="array" ref="K6899">IFERROR(_xlfn.IFS(B6899=2015,J6899*$P$4,B6899=2016,J6899*$P$5,B6899=2017,J6899*$P$6,B6899=2018,J6899*$P$7,B6899=2019,J6899*$P$8,B6899=2020,J6899*$P$9,B6899=2021,J6899*$P$10,B6899=2022,J6899*$P$11),"")</f>
        <v>72546.286118939985</v>
      </c>
      <c r="L6899" s="3">
        <f t="shared" si="108"/>
        <v>134507.28611893998</v>
      </c>
    </row>
    <row r="6900" spans="1:12">
      <c r="A6900">
        <v>4819020</v>
      </c>
      <c r="B6900">
        <v>2018</v>
      </c>
      <c r="D6900" t="s">
        <v>1298</v>
      </c>
      <c r="E6900" t="s">
        <v>1299</v>
      </c>
      <c r="F6900" t="s">
        <v>4101</v>
      </c>
      <c r="G6900" t="s">
        <v>1300</v>
      </c>
      <c r="H6900" s="5">
        <v>63783</v>
      </c>
      <c r="I6900">
        <f>IFERROR(VLOOKUP(G6900,'NCES Match'!$A$2:$B$1307,2,FALSE),"")</f>
        <v>4819020</v>
      </c>
      <c r="J6900" cm="1">
        <f t="array" ref="J6900">IFERROR(_xlfn.IFS(B6900=2015,H6900/$O$13,B6900=2016,H6900/$O$14,B6900=2017,H6900/$O$15,B6900=2018,H6900/$O$16,B6900=2019,H6900/$O$17,B6900=2020,H6900/$O$18,B6900=2021,H6900/$O$19,B6900=2022,H6900/$O$20),"")</f>
        <v>4.1622160169257003E-5</v>
      </c>
      <c r="K6900" s="3" cm="1">
        <f t="array" ref="K6900">IFERROR(_xlfn.IFS(B6900=2015,J6900*$P$4,B6900=2016,J6900*$P$5,B6900=2017,J6900*$P$6,B6900=2018,J6900*$P$7,B6900=2019,J6900*$P$8,B6900=2020,J6900*$P$9,B6900=2021,J6900*$P$10,B6900=2022,J6900*$P$11),"")</f>
        <v>71459.142938991819</v>
      </c>
      <c r="L6900" s="3">
        <f t="shared" si="108"/>
        <v>135242.14293899183</v>
      </c>
    </row>
    <row r="6901" spans="1:12">
      <c r="A6901">
        <v>4819020</v>
      </c>
      <c r="B6901">
        <v>2019</v>
      </c>
      <c r="D6901" t="s">
        <v>1298</v>
      </c>
      <c r="E6901" t="s">
        <v>1299</v>
      </c>
      <c r="F6901" t="s">
        <v>4101</v>
      </c>
      <c r="G6901" t="s">
        <v>1300</v>
      </c>
      <c r="H6901" s="5">
        <v>76674</v>
      </c>
      <c r="I6901">
        <f>IFERROR(VLOOKUP(G6901,'NCES Match'!$A$2:$B$1307,2,FALSE),"")</f>
        <v>4819020</v>
      </c>
      <c r="J6901" cm="1">
        <f t="array" ref="J6901">IFERROR(_xlfn.IFS(B6901=2015,H6901/$O$13,B6901=2016,H6901/$O$14,B6901=2017,H6901/$O$15,B6901=2018,H6901/$O$16,B6901=2019,H6901/$O$17,B6901=2020,H6901/$O$18,B6901=2021,H6901/$O$19,B6901=2022,H6901/$O$20),"")</f>
        <v>4.8548445363021503E-5</v>
      </c>
      <c r="K6901" s="3" cm="1">
        <f t="array" ref="K6901">IFERROR(_xlfn.IFS(B6901=2015,J6901*$P$4,B6901=2016,J6901*$P$5,B6901=2017,J6901*$P$6,B6901=2018,J6901*$P$7,B6901=2019,J6901*$P$8,B6901=2020,J6901*$P$9,B6901=2021,J6901*$P$10,B6901=2022,J6901*$P$11),"")</f>
        <v>84373.603950972698</v>
      </c>
      <c r="L6901" s="3">
        <f t="shared" si="108"/>
        <v>161047.6039509727</v>
      </c>
    </row>
    <row r="6902" spans="1:12">
      <c r="A6902">
        <v>4819020</v>
      </c>
      <c r="B6902">
        <v>2020</v>
      </c>
      <c r="D6902" t="s">
        <v>1298</v>
      </c>
      <c r="E6902" t="s">
        <v>1299</v>
      </c>
      <c r="F6902" t="s">
        <v>4230</v>
      </c>
      <c r="G6902" t="s">
        <v>1300</v>
      </c>
      <c r="H6902" s="5">
        <v>95621</v>
      </c>
      <c r="I6902">
        <f>IFERROR(VLOOKUP(G6902,'NCES Match'!$A$2:$B$1307,2,FALSE),"")</f>
        <v>4819020</v>
      </c>
      <c r="J6902" cm="1">
        <f t="array" ref="J6902">IFERROR(_xlfn.IFS(B6902=2015,H6902/$O$13,B6902=2016,H6902/$O$14,B6902=2017,H6902/$O$15,B6902=2018,H6902/$O$16,B6902=2019,H6902/$O$17,B6902=2020,H6902/$O$18,B6902=2021,H6902/$O$19,B6902=2022,H6902/$O$20),"")</f>
        <v>5.1817743053856091E-5</v>
      </c>
      <c r="K6902" s="3" cm="1">
        <f t="array" ref="K6902">IFERROR(_xlfn.IFS(B6902=2015,J6902*$P$4,B6902=2016,J6902*$P$5,B6902=2017,J6902*$P$6,B6902=2018,J6902*$P$7,B6902=2019,J6902*$P$8,B6902=2020,J6902*$P$9,B6902=2021,J6902*$P$10,B6902=2022,J6902*$P$11),"")</f>
        <v>109231.94822447533</v>
      </c>
      <c r="L6902" s="3">
        <f t="shared" si="108"/>
        <v>204852.94822447532</v>
      </c>
    </row>
    <row r="6903" spans="1:12">
      <c r="A6903">
        <v>4819020</v>
      </c>
      <c r="B6903">
        <v>2021</v>
      </c>
      <c r="D6903" t="s">
        <v>1298</v>
      </c>
      <c r="E6903" t="s">
        <v>1299</v>
      </c>
      <c r="F6903" t="s">
        <v>4101</v>
      </c>
      <c r="G6903" t="s">
        <v>1300</v>
      </c>
      <c r="H6903" s="5">
        <v>120431.2</v>
      </c>
      <c r="I6903">
        <f>IFERROR(VLOOKUP(G6903,'NCES Match'!$A$2:$B$1307,2,FALSE),"")</f>
        <v>4819020</v>
      </c>
      <c r="J6903" cm="1">
        <f t="array" ref="J6903">IFERROR(_xlfn.IFS(B6903=2015,H6903/$O$13,B6903=2016,H6903/$O$14,B6903=2017,H6903/$O$15,B6903=2018,H6903/$O$16,B6903=2019,H6903/$O$17,B6903=2020,H6903/$O$18,B6903=2021,H6903/$O$19,B6903=2022,H6903/$O$20),"")</f>
        <v>6.1617782351458373E-5</v>
      </c>
      <c r="K6903" s="3" cm="1">
        <f t="array" ref="K6903">IFERROR(_xlfn.IFS(B6903=2015,J6903*$P$4,B6903=2016,J6903*$P$5,B6903=2017,J6903*$P$6,B6903=2018,J6903*$P$7,B6903=2019,J6903*$P$8,B6903=2020,J6903*$P$9,B6903=2021,J6903*$P$10,B6903=2022,J6903*$P$11),"")</f>
        <v>131896.14691977151</v>
      </c>
      <c r="L6903" s="3">
        <f t="shared" si="108"/>
        <v>252327.34691977152</v>
      </c>
    </row>
    <row r="6904" spans="1:12">
      <c r="A6904">
        <v>4819020</v>
      </c>
      <c r="B6904">
        <v>2022</v>
      </c>
      <c r="D6904" t="s">
        <v>1298</v>
      </c>
      <c r="E6904" t="s">
        <v>1299</v>
      </c>
      <c r="F6904" t="s">
        <v>4101</v>
      </c>
      <c r="G6904" t="s">
        <v>1300</v>
      </c>
      <c r="H6904" s="5">
        <v>119816.91</v>
      </c>
      <c r="I6904">
        <f>IFERROR(VLOOKUP(G6904,'NCES Match'!$A$2:$B$1307,2,FALSE),"")</f>
        <v>4819020</v>
      </c>
      <c r="J6904" cm="1">
        <f t="array" ref="J6904">IFERROR(_xlfn.IFS(B6904=2015,H6904/$O$13,B6904=2016,H6904/$O$14,B6904=2017,H6904/$O$15,B6904=2018,H6904/$O$16,B6904=2019,H6904/$O$17,B6904=2020,H6904/$O$18,B6904=2021,H6904/$O$19,B6904=2022,H6904/$O$20),"")</f>
        <v>5.2627258387186243E-5</v>
      </c>
      <c r="K6904" s="3" cm="1">
        <f t="array" ref="K6904">IFERROR(_xlfn.IFS(B6904=2015,J6904*$P$4,B6904=2016,J6904*$P$5,B6904=2017,J6904*$P$6,B6904=2018,J6904*$P$7,B6904=2019,J6904*$P$8,B6904=2020,J6904*$P$9,B6904=2021,J6904*$P$10,B6904=2022,J6904*$P$11),"")</f>
        <v>113331.90658917655</v>
      </c>
      <c r="L6904" s="3">
        <f t="shared" si="108"/>
        <v>233148.81658917654</v>
      </c>
    </row>
    <row r="6905" spans="1:12">
      <c r="A6905">
        <v>4819020</v>
      </c>
      <c r="B6905">
        <v>2023</v>
      </c>
      <c r="D6905" t="s">
        <v>1298</v>
      </c>
      <c r="E6905" t="s">
        <v>1299</v>
      </c>
      <c r="F6905" t="s">
        <v>4101</v>
      </c>
      <c r="G6905" t="s">
        <v>1300</v>
      </c>
      <c r="H6905" s="5">
        <v>133903.17000000001</v>
      </c>
      <c r="I6905">
        <f>IFERROR(VLOOKUP(G6905,'NCES Match'!$A$2:$B$1307,2,FALSE),"")</f>
        <v>4819020</v>
      </c>
      <c r="J6905" t="str" cm="1">
        <f t="array" ref="J6905">IFERROR(_xlfn.IFS(B6905=2015,H6905/$O$13,B6905=2016,H6905/$O$14,B6905=2017,H6905/$O$15,B6905=2018,H6905/$O$16,B6905=2019,H6905/$O$17,B6905=2020,H6905/$O$18,B6905=2021,H6905/$O$19,B6905=2022,H6905/$O$20),"")</f>
        <v/>
      </c>
      <c r="K6905" s="3" t="str" cm="1">
        <f t="array" ref="K6905">IFERROR(_xlfn.IFS(B6905=2015,J6905*$P$4,B6905=2016,J6905*$P$5,B6905=2017,J6905*$P$6,B6905=2018,J6905*$P$7,B6905=2019,J6905*$P$8,B6905=2020,J6905*$P$9,B6905=2021,J6905*$P$10,B6905=2022,J6905*$P$11),"")</f>
        <v/>
      </c>
      <c r="L6905" s="3">
        <f t="shared" si="108"/>
        <v>133903.17000000001</v>
      </c>
    </row>
    <row r="6906" spans="1:12">
      <c r="A6906">
        <v>4815510</v>
      </c>
      <c r="B6906">
        <v>2015</v>
      </c>
      <c r="C6906" t="s">
        <v>381</v>
      </c>
      <c r="D6906" t="s">
        <v>1021</v>
      </c>
      <c r="E6906" t="s">
        <v>1022</v>
      </c>
      <c r="G6906" t="s">
        <v>1023</v>
      </c>
      <c r="H6906" s="5">
        <v>460659.18</v>
      </c>
      <c r="I6906">
        <f>IFERROR(VLOOKUP(G6906,'NCES Match'!$A$2:$B$1307,2,FALSE),"")</f>
        <v>4815510</v>
      </c>
      <c r="J6906" cm="1">
        <f t="array" ref="J6906">IFERROR(_xlfn.IFS(B6906=2015,H6906/$O$13,B6906=2016,H6906/$O$14,B6906=2017,H6906/$O$15,B6906=2018,H6906/$O$16,B6906=2019,H6906/$O$17,B6906=2020,H6906/$O$18,B6906=2021,H6906/$O$19,B6906=2022,H6906/$O$20),"")</f>
        <v>3.6088213226927792E-4</v>
      </c>
      <c r="K6906" s="3" cm="1">
        <f t="array" ref="K6906">IFERROR(_xlfn.IFS(B6906=2015,J6906*$P$4,B6906=2016,J6906*$P$5,B6906=2017,J6906*$P$6,B6906=2018,J6906*$P$7,B6906=2019,J6906*$P$8,B6906=2020,J6906*$P$9,B6906=2021,J6906*$P$10,B6906=2022,J6906*$P$11),"")</f>
        <v>574337.77415085107</v>
      </c>
      <c r="L6906" s="3">
        <f t="shared" si="108"/>
        <v>1034996.9541508511</v>
      </c>
    </row>
    <row r="6907" spans="1:12">
      <c r="A6907">
        <v>4815510</v>
      </c>
      <c r="B6907">
        <v>2016</v>
      </c>
      <c r="C6907" t="s">
        <v>4102</v>
      </c>
      <c r="D6907" t="s">
        <v>1021</v>
      </c>
      <c r="E6907" t="s">
        <v>1022</v>
      </c>
      <c r="F6907" t="s">
        <v>4101</v>
      </c>
      <c r="G6907" t="s">
        <v>1023</v>
      </c>
      <c r="H6907" s="5">
        <v>497392</v>
      </c>
      <c r="I6907">
        <f>IFERROR(VLOOKUP(G6907,'NCES Match'!$A$2:$B$1307,2,FALSE),"")</f>
        <v>4815510</v>
      </c>
      <c r="J6907" cm="1">
        <f t="array" ref="J6907">IFERROR(_xlfn.IFS(B6907=2015,H6907/$O$13,B6907=2016,H6907/$O$14,B6907=2017,H6907/$O$15,B6907=2018,H6907/$O$16,B6907=2019,H6907/$O$17,B6907=2020,H6907/$O$18,B6907=2021,H6907/$O$19,B6907=2022,H6907/$O$20),"")</f>
        <v>3.5606647352272032E-4</v>
      </c>
      <c r="K6907" s="3" cm="1">
        <f t="array" ref="K6907">IFERROR(_xlfn.IFS(B6907=2015,J6907*$P$4,B6907=2016,J6907*$P$5,B6907=2017,J6907*$P$6,B6907=2018,J6907*$P$7,B6907=2019,J6907*$P$8,B6907=2020,J6907*$P$9,B6907=2021,J6907*$P$10,B6907=2022,J6907*$P$11),"")</f>
        <v>596636.10939983476</v>
      </c>
      <c r="L6907" s="3">
        <f t="shared" si="108"/>
        <v>1094028.1093998346</v>
      </c>
    </row>
    <row r="6908" spans="1:12">
      <c r="A6908">
        <v>4815510</v>
      </c>
      <c r="B6908">
        <v>2017</v>
      </c>
      <c r="D6908" t="s">
        <v>1021</v>
      </c>
      <c r="E6908" t="s">
        <v>1022</v>
      </c>
      <c r="F6908" t="s">
        <v>4101</v>
      </c>
      <c r="G6908" t="s">
        <v>1023</v>
      </c>
      <c r="H6908" s="5">
        <v>585557</v>
      </c>
      <c r="I6908">
        <f>IFERROR(VLOOKUP(G6908,'NCES Match'!$A$2:$B$1307,2,FALSE),"")</f>
        <v>4815510</v>
      </c>
      <c r="J6908" cm="1">
        <f t="array" ref="J6908">IFERROR(_xlfn.IFS(B6908=2015,H6908/$O$13,B6908=2016,H6908/$O$14,B6908=2017,H6908/$O$15,B6908=2018,H6908/$O$16,B6908=2019,H6908/$O$17,B6908=2020,H6908/$O$18,B6908=2021,H6908/$O$19,B6908=2022,H6908/$O$20),"")</f>
        <v>4.0370569586510807E-4</v>
      </c>
      <c r="K6908" s="3" cm="1">
        <f t="array" ref="K6908">IFERROR(_xlfn.IFS(B6908=2015,J6908*$P$4,B6908=2016,J6908*$P$5,B6908=2017,J6908*$P$6,B6908=2018,J6908*$P$7,B6908=2019,J6908*$P$8,B6908=2020,J6908*$P$9,B6908=2021,J6908*$P$10,B6908=2022,J6908*$P$11),"")</f>
        <v>685592.31873191416</v>
      </c>
      <c r="L6908" s="3">
        <f t="shared" si="108"/>
        <v>1271149.3187319143</v>
      </c>
    </row>
    <row r="6909" spans="1:12">
      <c r="A6909">
        <v>4815510</v>
      </c>
      <c r="B6909">
        <v>2018</v>
      </c>
      <c r="D6909" t="s">
        <v>1021</v>
      </c>
      <c r="E6909" t="s">
        <v>1022</v>
      </c>
      <c r="F6909" t="s">
        <v>4101</v>
      </c>
      <c r="G6909" t="s">
        <v>1023</v>
      </c>
      <c r="H6909" s="5">
        <v>650636</v>
      </c>
      <c r="I6909">
        <f>IFERROR(VLOOKUP(G6909,'NCES Match'!$A$2:$B$1307,2,FALSE),"")</f>
        <v>4815510</v>
      </c>
      <c r="J6909" cm="1">
        <f t="array" ref="J6909">IFERROR(_xlfn.IFS(B6909=2015,H6909/$O$13,B6909=2016,H6909/$O$14,B6909=2017,H6909/$O$15,B6909=2018,H6909/$O$16,B6909=2019,H6909/$O$17,B6909=2020,H6909/$O$18,B6909=2021,H6909/$O$19,B6909=2022,H6909/$O$20),"")</f>
        <v>4.2457827013286768E-4</v>
      </c>
      <c r="K6909" s="3" cm="1">
        <f t="array" ref="K6909">IFERROR(_xlfn.IFS(B6909=2015,J6909*$P$4,B6909=2016,J6909*$P$5,B6909=2017,J6909*$P$6,B6909=2018,J6909*$P$7,B6909=2019,J6909*$P$8,B6909=2020,J6909*$P$9,B6909=2021,J6909*$P$10,B6909=2022,J6909*$P$11),"")</f>
        <v>728938.60315842589</v>
      </c>
      <c r="L6909" s="3">
        <f t="shared" si="108"/>
        <v>1379574.603158426</v>
      </c>
    </row>
    <row r="6910" spans="1:12">
      <c r="A6910">
        <v>4815510</v>
      </c>
      <c r="B6910">
        <v>2019</v>
      </c>
      <c r="D6910" t="s">
        <v>1021</v>
      </c>
      <c r="E6910" t="s">
        <v>1022</v>
      </c>
      <c r="F6910" t="s">
        <v>4101</v>
      </c>
      <c r="G6910" t="s">
        <v>1023</v>
      </c>
      <c r="H6910" s="5">
        <v>765180</v>
      </c>
      <c r="I6910">
        <f>IFERROR(VLOOKUP(G6910,'NCES Match'!$A$2:$B$1307,2,FALSE),"")</f>
        <v>4815510</v>
      </c>
      <c r="J6910" cm="1">
        <f t="array" ref="J6910">IFERROR(_xlfn.IFS(B6910=2015,H6910/$O$13,B6910=2016,H6910/$O$14,B6910=2017,H6910/$O$15,B6910=2018,H6910/$O$16,B6910=2019,H6910/$O$17,B6910=2020,H6910/$O$18,B6910=2021,H6910/$O$19,B6910=2022,H6910/$O$20),"")</f>
        <v>4.8449669278864796E-4</v>
      </c>
      <c r="K6910" s="3" cm="1">
        <f t="array" ref="K6910">IFERROR(_xlfn.IFS(B6910=2015,J6910*$P$4,B6910=2016,J6910*$P$5,B6910=2017,J6910*$P$6,B6910=2018,J6910*$P$7,B6910=2019,J6910*$P$8,B6910=2020,J6910*$P$9,B6910=2021,J6910*$P$10,B6910=2022,J6910*$P$11),"")</f>
        <v>842019.38429200626</v>
      </c>
      <c r="L6910" s="3">
        <f t="shared" si="108"/>
        <v>1607199.3842920063</v>
      </c>
    </row>
    <row r="6911" spans="1:12">
      <c r="A6911">
        <v>4815510</v>
      </c>
      <c r="B6911">
        <v>2020</v>
      </c>
      <c r="D6911" t="s">
        <v>1021</v>
      </c>
      <c r="E6911" t="s">
        <v>1022</v>
      </c>
      <c r="F6911" t="s">
        <v>4230</v>
      </c>
      <c r="G6911" t="s">
        <v>1023</v>
      </c>
      <c r="H6911" s="5">
        <v>838975</v>
      </c>
      <c r="I6911">
        <f>IFERROR(VLOOKUP(G6911,'NCES Match'!$A$2:$B$1307,2,FALSE),"")</f>
        <v>4815510</v>
      </c>
      <c r="J6911" cm="1">
        <f t="array" ref="J6911">IFERROR(_xlfn.IFS(B6911=2015,H6911/$O$13,B6911=2016,H6911/$O$14,B6911=2017,H6911/$O$15,B6911=2018,H6911/$O$16,B6911=2019,H6911/$O$17,B6911=2020,H6911/$O$18,B6911=2021,H6911/$O$19,B6911=2022,H6911/$O$20),"")</f>
        <v>4.5464689742429922E-4</v>
      </c>
      <c r="K6911" s="3" cm="1">
        <f t="array" ref="K6911">IFERROR(_xlfn.IFS(B6911=2015,J6911*$P$4,B6911=2016,J6911*$P$5,B6911=2017,J6911*$P$6,B6911=2018,J6911*$P$7,B6911=2019,J6911*$P$8,B6911=2020,J6911*$P$9,B6911=2021,J6911*$P$10,B6911=2022,J6911*$P$11),"")</f>
        <v>958396.93960143905</v>
      </c>
      <c r="L6911" s="3">
        <f t="shared" si="108"/>
        <v>1797371.9396014391</v>
      </c>
    </row>
    <row r="6912" spans="1:12">
      <c r="A6912">
        <v>4815510</v>
      </c>
      <c r="B6912">
        <v>2021</v>
      </c>
      <c r="D6912" t="s">
        <v>1021</v>
      </c>
      <c r="E6912" t="s">
        <v>1022</v>
      </c>
      <c r="F6912" t="s">
        <v>4230</v>
      </c>
      <c r="G6912" t="s">
        <v>1023</v>
      </c>
      <c r="H6912" s="5">
        <v>936266.97</v>
      </c>
      <c r="I6912">
        <f>IFERROR(VLOOKUP(G6912,'NCES Match'!$A$2:$B$1307,2,FALSE),"")</f>
        <v>4815510</v>
      </c>
      <c r="J6912" cm="1">
        <f t="array" ref="J6912">IFERROR(_xlfn.IFS(B6912=2015,H6912/$O$13,B6912=2016,H6912/$O$14,B6912=2017,H6912/$O$15,B6912=2018,H6912/$O$16,B6912=2019,H6912/$O$17,B6912=2020,H6912/$O$18,B6912=2021,H6912/$O$19,B6912=2022,H6912/$O$20),"")</f>
        <v>4.7903445602401546E-4</v>
      </c>
      <c r="K6912" s="3" cm="1">
        <f t="array" ref="K6912">IFERROR(_xlfn.IFS(B6912=2015,J6912*$P$4,B6912=2016,J6912*$P$5,B6912=2017,J6912*$P$6,B6912=2018,J6912*$P$7,B6912=2019,J6912*$P$8,B6912=2020,J6912*$P$9,B6912=2021,J6912*$P$10,B6912=2022,J6912*$P$11),"")</f>
        <v>1025398.7823026699</v>
      </c>
      <c r="L6912" s="3">
        <f t="shared" si="108"/>
        <v>1961665.7523026699</v>
      </c>
    </row>
    <row r="6913" spans="1:12">
      <c r="A6913">
        <v>4815510</v>
      </c>
      <c r="B6913">
        <v>2022</v>
      </c>
      <c r="D6913" t="s">
        <v>1021</v>
      </c>
      <c r="E6913" t="s">
        <v>1022</v>
      </c>
      <c r="F6913" t="s">
        <v>4101</v>
      </c>
      <c r="G6913" t="s">
        <v>1023</v>
      </c>
      <c r="H6913" s="5">
        <v>1148719.98</v>
      </c>
      <c r="I6913">
        <f>IFERROR(VLOOKUP(G6913,'NCES Match'!$A$2:$B$1307,2,FALSE),"")</f>
        <v>4815510</v>
      </c>
      <c r="J6913" cm="1">
        <f t="array" ref="J6913">IFERROR(_xlfn.IFS(B6913=2015,H6913/$O$13,B6913=2016,H6913/$O$14,B6913=2017,H6913/$O$15,B6913=2018,H6913/$O$16,B6913=2019,H6913/$O$17,B6913=2020,H6913/$O$18,B6913=2021,H6913/$O$19,B6913=2022,H6913/$O$20),"")</f>
        <v>5.0455301511266994E-4</v>
      </c>
      <c r="K6913" s="3" cm="1">
        <f t="array" ref="K6913">IFERROR(_xlfn.IFS(B6913=2015,J6913*$P$4,B6913=2016,J6913*$P$5,B6913=2017,J6913*$P$6,B6913=2018,J6913*$P$7,B6913=2019,J6913*$P$8,B6913=2020,J6913*$P$9,B6913=2021,J6913*$P$10,B6913=2022,J6913*$P$11),"")</f>
        <v>1086546.3436711959</v>
      </c>
      <c r="L6913" s="3">
        <f t="shared" si="108"/>
        <v>2235266.3236711957</v>
      </c>
    </row>
    <row r="6914" spans="1:12">
      <c r="A6914">
        <v>4815510</v>
      </c>
      <c r="B6914">
        <v>2023</v>
      </c>
      <c r="D6914" t="s">
        <v>1021</v>
      </c>
      <c r="E6914" t="s">
        <v>1022</v>
      </c>
      <c r="F6914" t="s">
        <v>4101</v>
      </c>
      <c r="G6914" t="s">
        <v>1023</v>
      </c>
      <c r="H6914" s="5">
        <v>1544244.53</v>
      </c>
      <c r="I6914">
        <f>IFERROR(VLOOKUP(G6914,'NCES Match'!$A$2:$B$1307,2,FALSE),"")</f>
        <v>4815510</v>
      </c>
      <c r="J6914" t="str" cm="1">
        <f t="array" ref="J6914">IFERROR(_xlfn.IFS(B6914=2015,H6914/$O$13,B6914=2016,H6914/$O$14,B6914=2017,H6914/$O$15,B6914=2018,H6914/$O$16,B6914=2019,H6914/$O$17,B6914=2020,H6914/$O$18,B6914=2021,H6914/$O$19,B6914=2022,H6914/$O$20),"")</f>
        <v/>
      </c>
      <c r="K6914" s="3" t="str" cm="1">
        <f t="array" ref="K6914">IFERROR(_xlfn.IFS(B6914=2015,J6914*$P$4,B6914=2016,J6914*$P$5,B6914=2017,J6914*$P$6,B6914=2018,J6914*$P$7,B6914=2019,J6914*$P$8,B6914=2020,J6914*$P$9,B6914=2021,J6914*$P$10,B6914=2022,J6914*$P$11),"")</f>
        <v/>
      </c>
      <c r="L6914" s="3">
        <f t="shared" si="108"/>
        <v>1544244.53</v>
      </c>
    </row>
    <row r="6915" spans="1:12">
      <c r="A6915">
        <v>4819560</v>
      </c>
      <c r="B6915">
        <v>2015</v>
      </c>
      <c r="C6915" t="s">
        <v>381</v>
      </c>
      <c r="D6915" t="s">
        <v>1337</v>
      </c>
      <c r="E6915" t="s">
        <v>1338</v>
      </c>
      <c r="G6915" t="s">
        <v>1339</v>
      </c>
      <c r="H6915" s="5">
        <v>1234412.71</v>
      </c>
      <c r="I6915">
        <f>IFERROR(VLOOKUP(G6915,'NCES Match'!$A$2:$B$1307,2,FALSE),"")</f>
        <v>4819560</v>
      </c>
      <c r="J6915" cm="1">
        <f t="array" ref="J6915">IFERROR(_xlfn.IFS(B6915=2015,H6915/$O$13,B6915=2016,H6915/$O$14,B6915=2017,H6915/$O$15,B6915=2018,H6915/$O$16,B6915=2019,H6915/$O$17,B6915=2020,H6915/$O$18,B6915=2021,H6915/$O$19,B6915=2022,H6915/$O$20),"")</f>
        <v>9.6704355459734418E-4</v>
      </c>
      <c r="K6915" s="3" cm="1">
        <f t="array" ref="K6915">IFERROR(_xlfn.IFS(B6915=2015,J6915*$P$4,B6915=2016,J6915*$P$5,B6915=2017,J6915*$P$6,B6915=2018,J6915*$P$7,B6915=2019,J6915*$P$8,B6915=2020,J6915*$P$9,B6915=2021,J6915*$P$10,B6915=2022,J6915*$P$11),"")</f>
        <v>1539033.3657193591</v>
      </c>
      <c r="L6915" s="3">
        <f t="shared" ref="L6915:L6978" si="109">SUM(H6915,K6915)</f>
        <v>2773446.0757193593</v>
      </c>
    </row>
    <row r="6916" spans="1:12">
      <c r="A6916">
        <v>4819560</v>
      </c>
      <c r="B6916">
        <v>2016</v>
      </c>
      <c r="C6916" t="s">
        <v>4102</v>
      </c>
      <c r="D6916" t="s">
        <v>1337</v>
      </c>
      <c r="E6916" t="s">
        <v>1338</v>
      </c>
      <c r="F6916" t="s">
        <v>4101</v>
      </c>
      <c r="G6916" t="s">
        <v>1339</v>
      </c>
      <c r="H6916" s="5">
        <v>1230679</v>
      </c>
      <c r="I6916">
        <f>IFERROR(VLOOKUP(G6916,'NCES Match'!$A$2:$B$1307,2,FALSE),"")</f>
        <v>4819560</v>
      </c>
      <c r="J6916" cm="1">
        <f t="array" ref="J6916">IFERROR(_xlfn.IFS(B6916=2015,H6916/$O$13,B6916=2016,H6916/$O$14,B6916=2017,H6916/$O$15,B6916=2018,H6916/$O$16,B6916=2019,H6916/$O$17,B6916=2020,H6916/$O$18,B6916=2021,H6916/$O$19,B6916=2022,H6916/$O$20),"")</f>
        <v>8.810023715067148E-4</v>
      </c>
      <c r="K6916" s="3" cm="1">
        <f t="array" ref="K6916">IFERROR(_xlfn.IFS(B6916=2015,J6916*$P$4,B6916=2016,J6916*$P$5,B6916=2017,J6916*$P$6,B6916=2018,J6916*$P$7,B6916=2019,J6916*$P$8,B6916=2020,J6916*$P$9,B6916=2021,J6916*$P$10,B6916=2022,J6916*$P$11),"")</f>
        <v>1476235.1032587562</v>
      </c>
      <c r="L6916" s="3">
        <f t="shared" si="109"/>
        <v>2706914.103258756</v>
      </c>
    </row>
    <row r="6917" spans="1:12">
      <c r="A6917">
        <v>4819560</v>
      </c>
      <c r="B6917">
        <v>2017</v>
      </c>
      <c r="D6917" t="s">
        <v>1337</v>
      </c>
      <c r="E6917" t="s">
        <v>1338</v>
      </c>
      <c r="F6917" t="s">
        <v>4101</v>
      </c>
      <c r="G6917" t="s">
        <v>1339</v>
      </c>
      <c r="H6917" s="5">
        <v>1414592</v>
      </c>
      <c r="I6917">
        <f>IFERROR(VLOOKUP(G6917,'NCES Match'!$A$2:$B$1307,2,FALSE),"")</f>
        <v>4819560</v>
      </c>
      <c r="J6917" cm="1">
        <f t="array" ref="J6917">IFERROR(_xlfn.IFS(B6917=2015,H6917/$O$13,B6917=2016,H6917/$O$14,B6917=2017,H6917/$O$15,B6917=2018,H6917/$O$16,B6917=2019,H6917/$O$17,B6917=2020,H6917/$O$18,B6917=2021,H6917/$O$19,B6917=2022,H6917/$O$20),"")</f>
        <v>9.7527456374907134E-4</v>
      </c>
      <c r="K6917" s="3" cm="1">
        <f t="array" ref="K6917">IFERROR(_xlfn.IFS(B6917=2015,J6917*$P$4,B6917=2016,J6917*$P$5,B6917=2017,J6917*$P$6,B6917=2018,J6917*$P$7,B6917=2019,J6917*$P$8,B6917=2020,J6917*$P$9,B6917=2021,J6917*$P$10,B6917=2022,J6917*$P$11),"")</f>
        <v>1656257.9037388605</v>
      </c>
      <c r="L6917" s="3">
        <f t="shared" si="109"/>
        <v>3070849.9037388605</v>
      </c>
    </row>
    <row r="6918" spans="1:12">
      <c r="A6918">
        <v>4819560</v>
      </c>
      <c r="B6918">
        <v>2018</v>
      </c>
      <c r="D6918" t="s">
        <v>1337</v>
      </c>
      <c r="E6918" t="s">
        <v>1338</v>
      </c>
      <c r="F6918" t="s">
        <v>4101</v>
      </c>
      <c r="G6918" t="s">
        <v>1339</v>
      </c>
      <c r="H6918" s="5">
        <v>1588141</v>
      </c>
      <c r="I6918">
        <f>IFERROR(VLOOKUP(G6918,'NCES Match'!$A$2:$B$1307,2,FALSE),"")</f>
        <v>4819560</v>
      </c>
      <c r="J6918" cm="1">
        <f t="array" ref="J6918">IFERROR(_xlfn.IFS(B6918=2015,H6918/$O$13,B6918=2016,H6918/$O$14,B6918=2017,H6918/$O$15,B6918=2018,H6918/$O$16,B6918=2019,H6918/$O$17,B6918=2020,H6918/$O$18,B6918=2021,H6918/$O$19,B6918=2022,H6918/$O$20),"")</f>
        <v>1.0363554406873929E-3</v>
      </c>
      <c r="K6918" s="3" cm="1">
        <f t="array" ref="K6918">IFERROR(_xlfn.IFS(B6918=2015,J6918*$P$4,B6918=2016,J6918*$P$5,B6918=2017,J6918*$P$6,B6918=2018,J6918*$P$7,B6918=2019,J6918*$P$8,B6918=2020,J6918*$P$9,B6918=2021,J6918*$P$10,B6918=2022,J6918*$P$11),"")</f>
        <v>1779270.2558091246</v>
      </c>
      <c r="L6918" s="3">
        <f t="shared" si="109"/>
        <v>3367411.2558091246</v>
      </c>
    </row>
    <row r="6919" spans="1:12">
      <c r="A6919">
        <v>4819560</v>
      </c>
      <c r="B6919">
        <v>2019</v>
      </c>
      <c r="D6919" t="s">
        <v>1337</v>
      </c>
      <c r="E6919" t="s">
        <v>1338</v>
      </c>
      <c r="F6919" t="s">
        <v>4101</v>
      </c>
      <c r="G6919" t="s">
        <v>1339</v>
      </c>
      <c r="H6919" s="5">
        <v>1767371</v>
      </c>
      <c r="I6919">
        <f>IFERROR(VLOOKUP(G6919,'NCES Match'!$A$2:$B$1307,2,FALSE),"")</f>
        <v>4819560</v>
      </c>
      <c r="J6919" cm="1">
        <f t="array" ref="J6919">IFERROR(_xlfn.IFS(B6919=2015,H6919/$O$13,B6919=2016,H6919/$O$14,B6919=2017,H6919/$O$15,B6919=2018,H6919/$O$16,B6919=2019,H6919/$O$17,B6919=2020,H6919/$O$18,B6919=2021,H6919/$O$19,B6919=2022,H6919/$O$20),"")</f>
        <v>1.1190640168725864E-3</v>
      </c>
      <c r="K6919" s="3" cm="1">
        <f t="array" ref="K6919">IFERROR(_xlfn.IFS(B6919=2015,J6919*$P$4,B6919=2016,J6919*$P$5,B6919=2017,J6919*$P$6,B6919=2018,J6919*$P$7,B6919=2019,J6919*$P$8,B6919=2020,J6919*$P$9,B6919=2021,J6919*$P$10,B6919=2022,J6919*$P$11),"")</f>
        <v>1944850.4158963219</v>
      </c>
      <c r="L6919" s="3">
        <f t="shared" si="109"/>
        <v>3712221.4158963216</v>
      </c>
    </row>
    <row r="6920" spans="1:12">
      <c r="A6920">
        <v>4819560</v>
      </c>
      <c r="B6920">
        <v>2020</v>
      </c>
      <c r="D6920" t="s">
        <v>1337</v>
      </c>
      <c r="E6920" t="s">
        <v>1338</v>
      </c>
      <c r="F6920" t="s">
        <v>4230</v>
      </c>
      <c r="G6920" t="s">
        <v>1339</v>
      </c>
      <c r="H6920" s="5">
        <v>2032047</v>
      </c>
      <c r="I6920">
        <f>IFERROR(VLOOKUP(G6920,'NCES Match'!$A$2:$B$1307,2,FALSE),"")</f>
        <v>4819560</v>
      </c>
      <c r="J6920" cm="1">
        <f t="array" ref="J6920">IFERROR(_xlfn.IFS(B6920=2015,H6920/$O$13,B6920=2016,H6920/$O$14,B6920=2017,H6920/$O$15,B6920=2018,H6920/$O$16,B6920=2019,H6920/$O$17,B6920=2020,H6920/$O$18,B6920=2021,H6920/$O$19,B6920=2022,H6920/$O$20),"")</f>
        <v>1.1011816370813849E-3</v>
      </c>
      <c r="K6920" s="3" cm="1">
        <f t="array" ref="K6920">IFERROR(_xlfn.IFS(B6920=2015,J6920*$P$4,B6920=2016,J6920*$P$5,B6920=2017,J6920*$P$6,B6920=2018,J6920*$P$7,B6920=2019,J6920*$P$8,B6920=2020,J6920*$P$9,B6920=2021,J6920*$P$10,B6920=2022,J6920*$P$11),"")</f>
        <v>2321293.990793868</v>
      </c>
      <c r="L6920" s="3">
        <f t="shared" si="109"/>
        <v>4353340.990793868</v>
      </c>
    </row>
    <row r="6921" spans="1:12">
      <c r="A6921">
        <v>4819560</v>
      </c>
      <c r="B6921">
        <v>2021</v>
      </c>
      <c r="D6921" t="s">
        <v>1337</v>
      </c>
      <c r="E6921" t="s">
        <v>1338</v>
      </c>
      <c r="F6921" t="s">
        <v>4101</v>
      </c>
      <c r="G6921" t="s">
        <v>1339</v>
      </c>
      <c r="H6921" s="5">
        <v>2497205.08</v>
      </c>
      <c r="I6921">
        <f>IFERROR(VLOOKUP(G6921,'NCES Match'!$A$2:$B$1307,2,FALSE),"")</f>
        <v>4819560</v>
      </c>
      <c r="J6921" cm="1">
        <f t="array" ref="J6921">IFERROR(_xlfn.IFS(B6921=2015,H6921/$O$13,B6921=2016,H6921/$O$14,B6921=2017,H6921/$O$15,B6921=2018,H6921/$O$16,B6921=2019,H6921/$O$17,B6921=2020,H6921/$O$18,B6921=2021,H6921/$O$19,B6921=2022,H6921/$O$20),"")</f>
        <v>1.2776775379336601E-3</v>
      </c>
      <c r="K6921" s="3" cm="1">
        <f t="array" ref="K6921">IFERROR(_xlfn.IFS(B6921=2015,J6921*$P$4,B6921=2016,J6921*$P$5,B6921=2017,J6921*$P$6,B6921=2018,J6921*$P$7,B6921=2019,J6921*$P$8,B6921=2020,J6921*$P$9,B6921=2021,J6921*$P$10,B6921=2022,J6921*$P$11),"")</f>
        <v>2734936.8612160287</v>
      </c>
      <c r="L6921" s="3">
        <f t="shared" si="109"/>
        <v>5232141.9412160292</v>
      </c>
    </row>
    <row r="6922" spans="1:12">
      <c r="A6922">
        <v>4819560</v>
      </c>
      <c r="B6922">
        <v>2022</v>
      </c>
      <c r="D6922" t="s">
        <v>1337</v>
      </c>
      <c r="E6922" t="s">
        <v>1338</v>
      </c>
      <c r="F6922" t="s">
        <v>4101</v>
      </c>
      <c r="G6922" t="s">
        <v>1339</v>
      </c>
      <c r="H6922" s="5">
        <v>3353106.38</v>
      </c>
      <c r="I6922">
        <f>IFERROR(VLOOKUP(G6922,'NCES Match'!$A$2:$B$1307,2,FALSE),"")</f>
        <v>4819560</v>
      </c>
      <c r="J6922" cm="1">
        <f t="array" ref="J6922">IFERROR(_xlfn.IFS(B6922=2015,H6922/$O$13,B6922=2016,H6922/$O$14,B6922=2017,H6922/$O$15,B6922=2018,H6922/$O$16,B6922=2019,H6922/$O$17,B6922=2020,H6922/$O$18,B6922=2021,H6922/$O$19,B6922=2022,H6922/$O$20),"")</f>
        <v>1.4727870703724767E-3</v>
      </c>
      <c r="K6922" s="3" cm="1">
        <f t="array" ref="K6922">IFERROR(_xlfn.IFS(B6922=2015,J6922*$P$4,B6922=2016,J6922*$P$5,B6922=2017,J6922*$P$6,B6922=2018,J6922*$P$7,B6922=2019,J6922*$P$8,B6922=2020,J6922*$P$9,B6922=2021,J6922*$P$10,B6922=2022,J6922*$P$11),"")</f>
        <v>3171621.9275036547</v>
      </c>
      <c r="L6922" s="3">
        <f t="shared" si="109"/>
        <v>6524728.3075036546</v>
      </c>
    </row>
    <row r="6923" spans="1:12">
      <c r="A6923">
        <v>4819560</v>
      </c>
      <c r="B6923">
        <v>2023</v>
      </c>
      <c r="D6923" t="s">
        <v>1337</v>
      </c>
      <c r="E6923" t="s">
        <v>1338</v>
      </c>
      <c r="F6923" t="s">
        <v>4101</v>
      </c>
      <c r="G6923" t="s">
        <v>1339</v>
      </c>
      <c r="H6923" s="5">
        <v>4501136.9400000004</v>
      </c>
      <c r="I6923">
        <f>IFERROR(VLOOKUP(G6923,'NCES Match'!$A$2:$B$1307,2,FALSE),"")</f>
        <v>4819560</v>
      </c>
      <c r="J6923" t="str" cm="1">
        <f t="array" ref="J6923">IFERROR(_xlfn.IFS(B6923=2015,H6923/$O$13,B6923=2016,H6923/$O$14,B6923=2017,H6923/$O$15,B6923=2018,H6923/$O$16,B6923=2019,H6923/$O$17,B6923=2020,H6923/$O$18,B6923=2021,H6923/$O$19,B6923=2022,H6923/$O$20),"")</f>
        <v/>
      </c>
      <c r="K6923" s="3" t="str" cm="1">
        <f t="array" ref="K6923">IFERROR(_xlfn.IFS(B6923=2015,J6923*$P$4,B6923=2016,J6923*$P$5,B6923=2017,J6923*$P$6,B6923=2018,J6923*$P$7,B6923=2019,J6923*$P$8,B6923=2020,J6923*$P$9,B6923=2021,J6923*$P$10,B6923=2022,J6923*$P$11),"")</f>
        <v/>
      </c>
      <c r="L6923" s="3">
        <f t="shared" si="109"/>
        <v>4501136.9400000004</v>
      </c>
    </row>
    <row r="6924" spans="1:12">
      <c r="A6924">
        <v>4825200</v>
      </c>
      <c r="B6924">
        <v>2015</v>
      </c>
      <c r="C6924" t="s">
        <v>381</v>
      </c>
      <c r="D6924" t="s">
        <v>1818</v>
      </c>
      <c r="E6924" t="s">
        <v>1819</v>
      </c>
      <c r="G6924" t="s">
        <v>1820</v>
      </c>
      <c r="H6924" s="5">
        <v>565056.62</v>
      </c>
      <c r="I6924">
        <f>IFERROR(VLOOKUP(G6924,'NCES Match'!$A$2:$B$1307,2,FALSE),"")</f>
        <v>4825200</v>
      </c>
      <c r="J6924" cm="1">
        <f t="array" ref="J6924">IFERROR(_xlfn.IFS(B6924=2015,H6924/$O$13,B6924=2016,H6924/$O$14,B6924=2017,H6924/$O$15,B6924=2018,H6924/$O$16,B6924=2019,H6924/$O$17,B6924=2020,H6924/$O$18,B6924=2021,H6924/$O$19,B6924=2022,H6924/$O$20),"")</f>
        <v>4.4266747897756236E-4</v>
      </c>
      <c r="K6924" s="3" cm="1">
        <f t="array" ref="K6924">IFERROR(_xlfn.IFS(B6924=2015,J6924*$P$4,B6924=2016,J6924*$P$5,B6924=2017,J6924*$P$6,B6924=2018,J6924*$P$7,B6924=2019,J6924*$P$8,B6924=2020,J6924*$P$9,B6924=2021,J6924*$P$10,B6924=2022,J6924*$P$11),"")</f>
        <v>704497.76209822472</v>
      </c>
      <c r="L6924" s="3">
        <f t="shared" si="109"/>
        <v>1269554.3820982247</v>
      </c>
    </row>
    <row r="6925" spans="1:12">
      <c r="A6925">
        <v>4825200</v>
      </c>
      <c r="B6925">
        <v>2016</v>
      </c>
      <c r="C6925" t="s">
        <v>4102</v>
      </c>
      <c r="D6925" t="s">
        <v>1818</v>
      </c>
      <c r="E6925" t="s">
        <v>1819</v>
      </c>
      <c r="F6925" t="s">
        <v>4101</v>
      </c>
      <c r="G6925" t="s">
        <v>1820</v>
      </c>
      <c r="H6925" s="5">
        <v>587264</v>
      </c>
      <c r="I6925">
        <f>IFERROR(VLOOKUP(G6925,'NCES Match'!$A$2:$B$1307,2,FALSE),"")</f>
        <v>4825200</v>
      </c>
      <c r="J6925" cm="1">
        <f t="array" ref="J6925">IFERROR(_xlfn.IFS(B6925=2015,H6925/$O$13,B6925=2016,H6925/$O$14,B6925=2017,H6925/$O$15,B6925=2018,H6925/$O$16,B6925=2019,H6925/$O$17,B6925=2020,H6925/$O$18,B6925=2021,H6925/$O$19,B6925=2022,H6925/$O$20),"")</f>
        <v>4.2040286435416496E-4</v>
      </c>
      <c r="K6925" s="3" cm="1">
        <f t="array" ref="K6925">IFERROR(_xlfn.IFS(B6925=2015,J6925*$P$4,B6925=2016,J6925*$P$5,B6925=2017,J6925*$P$6,B6925=2018,J6925*$P$7,B6925=2019,J6925*$P$8,B6925=2020,J6925*$P$9,B6925=2021,J6925*$P$10,B6925=2022,J6925*$P$11),"")</f>
        <v>704440.1762605441</v>
      </c>
      <c r="L6925" s="3">
        <f t="shared" si="109"/>
        <v>1291704.176260544</v>
      </c>
    </row>
    <row r="6926" spans="1:12">
      <c r="A6926">
        <v>4825200</v>
      </c>
      <c r="B6926">
        <v>2017</v>
      </c>
      <c r="D6926" t="s">
        <v>1818</v>
      </c>
      <c r="E6926" t="s">
        <v>1819</v>
      </c>
      <c r="F6926" t="s">
        <v>4101</v>
      </c>
      <c r="G6926" t="s">
        <v>1820</v>
      </c>
      <c r="H6926" s="5">
        <v>616170</v>
      </c>
      <c r="I6926">
        <f>IFERROR(VLOOKUP(G6926,'NCES Match'!$A$2:$B$1307,2,FALSE),"")</f>
        <v>4825200</v>
      </c>
      <c r="J6926" cm="1">
        <f t="array" ref="J6926">IFERROR(_xlfn.IFS(B6926=2015,H6926/$O$13,B6926=2016,H6926/$O$14,B6926=2017,H6926/$O$15,B6926=2018,H6926/$O$16,B6926=2019,H6926/$O$17,B6926=2020,H6926/$O$18,B6926=2021,H6926/$O$19,B6926=2022,H6926/$O$20),"")</f>
        <v>4.2481148482761483E-4</v>
      </c>
      <c r="K6926" s="3" cm="1">
        <f t="array" ref="K6926">IFERROR(_xlfn.IFS(B6926=2015,J6926*$P$4,B6926=2016,J6926*$P$5,B6926=2017,J6926*$P$6,B6926=2018,J6926*$P$7,B6926=2019,J6926*$P$8,B6926=2020,J6926*$P$9,B6926=2021,J6926*$P$10,B6926=2022,J6926*$P$11),"")</f>
        <v>721435.17886908294</v>
      </c>
      <c r="L6926" s="3">
        <f t="shared" si="109"/>
        <v>1337605.1788690831</v>
      </c>
    </row>
    <row r="6927" spans="1:12">
      <c r="A6927">
        <v>4825200</v>
      </c>
      <c r="B6927">
        <v>2018</v>
      </c>
      <c r="D6927" t="s">
        <v>1818</v>
      </c>
      <c r="E6927" t="s">
        <v>1819</v>
      </c>
      <c r="F6927" t="s">
        <v>4101</v>
      </c>
      <c r="G6927" t="s">
        <v>1820</v>
      </c>
      <c r="H6927" s="5">
        <v>693658</v>
      </c>
      <c r="I6927">
        <f>IFERROR(VLOOKUP(G6927,'NCES Match'!$A$2:$B$1307,2,FALSE),"")</f>
        <v>4825200</v>
      </c>
      <c r="J6927" cm="1">
        <f t="array" ref="J6927">IFERROR(_xlfn.IFS(B6927=2015,H6927/$O$13,B6927=2016,H6927/$O$14,B6927=2017,H6927/$O$15,B6927=2018,H6927/$O$16,B6927=2019,H6927/$O$17,B6927=2020,H6927/$O$18,B6927=2021,H6927/$O$19,B6927=2022,H6927/$O$20),"")</f>
        <v>4.5265265632984453E-4</v>
      </c>
      <c r="K6927" s="3" cm="1">
        <f t="array" ref="K6927">IFERROR(_xlfn.IFS(B6927=2015,J6927*$P$4,B6927=2016,J6927*$P$5,B6927=2017,J6927*$P$6,B6927=2018,J6927*$P$7,B6927=2019,J6927*$P$8,B6927=2020,J6927*$P$9,B6927=2021,J6927*$P$10,B6927=2022,J6927*$P$11),"")</f>
        <v>777138.20567824005</v>
      </c>
      <c r="L6927" s="3">
        <f t="shared" si="109"/>
        <v>1470796.2056782399</v>
      </c>
    </row>
    <row r="6928" spans="1:12">
      <c r="A6928">
        <v>4825200</v>
      </c>
      <c r="B6928">
        <v>2019</v>
      </c>
      <c r="D6928" t="s">
        <v>1818</v>
      </c>
      <c r="E6928" t="s">
        <v>1819</v>
      </c>
      <c r="F6928" t="s">
        <v>4101</v>
      </c>
      <c r="G6928" t="s">
        <v>1820</v>
      </c>
      <c r="H6928" s="5">
        <v>724096</v>
      </c>
      <c r="I6928">
        <f>IFERROR(VLOOKUP(G6928,'NCES Match'!$A$2:$B$1307,2,FALSE),"")</f>
        <v>4825200</v>
      </c>
      <c r="J6928" cm="1">
        <f t="array" ref="J6928">IFERROR(_xlfn.IFS(B6928=2015,H6928/$O$13,B6928=2016,H6928/$O$14,B6928=2017,H6928/$O$15,B6928=2018,H6928/$O$16,B6928=2019,H6928/$O$17,B6928=2020,H6928/$O$18,B6928=2021,H6928/$O$19,B6928=2022,H6928/$O$20),"")</f>
        <v>4.5848312457394185E-4</v>
      </c>
      <c r="K6928" s="3" cm="1">
        <f t="array" ref="K6928">IFERROR(_xlfn.IFS(B6928=2015,J6928*$P$4,B6928=2016,J6928*$P$5,B6928=2017,J6928*$P$6,B6928=2018,J6928*$P$7,B6928=2019,J6928*$P$8,B6928=2020,J6928*$P$9,B6928=2021,J6928*$P$10,B6928=2022,J6928*$P$11),"")</f>
        <v>796809.72854531556</v>
      </c>
      <c r="L6928" s="3">
        <f t="shared" si="109"/>
        <v>1520905.7285453156</v>
      </c>
    </row>
    <row r="6929" spans="1:12">
      <c r="A6929">
        <v>4825200</v>
      </c>
      <c r="B6929">
        <v>2020</v>
      </c>
      <c r="D6929" t="s">
        <v>1818</v>
      </c>
      <c r="E6929" t="s">
        <v>1819</v>
      </c>
      <c r="F6929" t="s">
        <v>4230</v>
      </c>
      <c r="G6929" t="s">
        <v>1820</v>
      </c>
      <c r="H6929" s="5">
        <v>799865</v>
      </c>
      <c r="I6929">
        <f>IFERROR(VLOOKUP(G6929,'NCES Match'!$A$2:$B$1307,2,FALSE),"")</f>
        <v>4825200</v>
      </c>
      <c r="J6929" cm="1">
        <f t="array" ref="J6929">IFERROR(_xlfn.IFS(B6929=2015,H6929/$O$13,B6929=2016,H6929/$O$14,B6929=2017,H6929/$O$15,B6929=2018,H6929/$O$16,B6929=2019,H6929/$O$17,B6929=2020,H6929/$O$18,B6929=2021,H6929/$O$19,B6929=2022,H6929/$O$20),"")</f>
        <v>4.3345289264672615E-4</v>
      </c>
      <c r="K6929" s="3" cm="1">
        <f t="array" ref="K6929">IFERROR(_xlfn.IFS(B6929=2015,J6929*$P$4,B6929=2016,J6929*$P$5,B6929=2017,J6929*$P$6,B6929=2018,J6929*$P$7,B6929=2019,J6929*$P$8,B6929=2020,J6929*$P$9,B6929=2021,J6929*$P$10,B6929=2022,J6929*$P$11),"")</f>
        <v>913719.9178691915</v>
      </c>
      <c r="L6929" s="3">
        <f t="shared" si="109"/>
        <v>1713584.9178691916</v>
      </c>
    </row>
    <row r="6930" spans="1:12">
      <c r="A6930">
        <v>4825200</v>
      </c>
      <c r="B6930">
        <v>2021</v>
      </c>
      <c r="D6930" t="s">
        <v>1818</v>
      </c>
      <c r="E6930" t="s">
        <v>1819</v>
      </c>
      <c r="F6930" t="s">
        <v>4101</v>
      </c>
      <c r="G6930" t="s">
        <v>1820</v>
      </c>
      <c r="H6930" s="5">
        <v>823671.63</v>
      </c>
      <c r="I6930">
        <f>IFERROR(VLOOKUP(G6930,'NCES Match'!$A$2:$B$1307,2,FALSE),"")</f>
        <v>4825200</v>
      </c>
      <c r="J6930" cm="1">
        <f t="array" ref="J6930">IFERROR(_xlfn.IFS(B6930=2015,H6930/$O$13,B6930=2016,H6930/$O$14,B6930=2017,H6930/$O$15,B6930=2018,H6930/$O$16,B6930=2019,H6930/$O$17,B6930=2020,H6930/$O$18,B6930=2021,H6930/$O$19,B6930=2022,H6930/$O$20),"")</f>
        <v>4.214258367135008E-4</v>
      </c>
      <c r="K6930" s="3" cm="1">
        <f t="array" ref="K6930">IFERROR(_xlfn.IFS(B6930=2015,J6930*$P$4,B6930=2016,J6930*$P$5,B6930=2017,J6930*$P$6,B6930=2018,J6930*$P$7,B6930=2019,J6930*$P$8,B6930=2020,J6930*$P$9,B6930=2021,J6930*$P$10,B6930=2022,J6930*$P$11),"")</f>
        <v>902084.46253236441</v>
      </c>
      <c r="L6930" s="3">
        <f t="shared" si="109"/>
        <v>1725756.0925323644</v>
      </c>
    </row>
    <row r="6931" spans="1:12">
      <c r="A6931">
        <v>4825200</v>
      </c>
      <c r="B6931">
        <v>2022</v>
      </c>
      <c r="D6931" t="s">
        <v>1818</v>
      </c>
      <c r="E6931" t="s">
        <v>1819</v>
      </c>
      <c r="F6931" t="s">
        <v>4101</v>
      </c>
      <c r="G6931" t="s">
        <v>1820</v>
      </c>
      <c r="H6931" s="5">
        <v>925672.04</v>
      </c>
      <c r="I6931">
        <f>IFERROR(VLOOKUP(G6931,'NCES Match'!$A$2:$B$1307,2,FALSE),"")</f>
        <v>4825200</v>
      </c>
      <c r="J6931" cm="1">
        <f t="array" ref="J6931">IFERROR(_xlfn.IFS(B6931=2015,H6931/$O$13,B6931=2016,H6931/$O$14,B6931=2017,H6931/$O$15,B6931=2018,H6931/$O$16,B6931=2019,H6931/$O$17,B6931=2020,H6931/$O$18,B6931=2021,H6931/$O$19,B6931=2022,H6931/$O$20),"")</f>
        <v>4.0658352507065825E-4</v>
      </c>
      <c r="K6931" s="3" cm="1">
        <f t="array" ref="K6931">IFERROR(_xlfn.IFS(B6931=2015,J6931*$P$4,B6931=2016,J6931*$P$5,B6931=2017,J6931*$P$6,B6931=2018,J6931*$P$7,B6931=2019,J6931*$P$8,B6931=2020,J6931*$P$9,B6931=2021,J6931*$P$10,B6931=2022,J6931*$P$11),"")</f>
        <v>875570.71175923746</v>
      </c>
      <c r="L6931" s="3">
        <f t="shared" si="109"/>
        <v>1801242.7517592376</v>
      </c>
    </row>
    <row r="6932" spans="1:12">
      <c r="A6932">
        <v>4825200</v>
      </c>
      <c r="B6932">
        <v>2023</v>
      </c>
      <c r="D6932" t="s">
        <v>1818</v>
      </c>
      <c r="E6932" t="s">
        <v>1819</v>
      </c>
      <c r="F6932" t="s">
        <v>4101</v>
      </c>
      <c r="G6932" t="s">
        <v>1820</v>
      </c>
      <c r="H6932" s="5">
        <v>1059009.28</v>
      </c>
      <c r="I6932">
        <f>IFERROR(VLOOKUP(G6932,'NCES Match'!$A$2:$B$1307,2,FALSE),"")</f>
        <v>4825200</v>
      </c>
      <c r="J6932" t="str" cm="1">
        <f t="array" ref="J6932">IFERROR(_xlfn.IFS(B6932=2015,H6932/$O$13,B6932=2016,H6932/$O$14,B6932=2017,H6932/$O$15,B6932=2018,H6932/$O$16,B6932=2019,H6932/$O$17,B6932=2020,H6932/$O$18,B6932=2021,H6932/$O$19,B6932=2022,H6932/$O$20),"")</f>
        <v/>
      </c>
      <c r="K6932" s="3" t="str" cm="1">
        <f t="array" ref="K6932">IFERROR(_xlfn.IFS(B6932=2015,J6932*$P$4,B6932=2016,J6932*$P$5,B6932=2017,J6932*$P$6,B6932=2018,J6932*$P$7,B6932=2019,J6932*$P$8,B6932=2020,J6932*$P$9,B6932=2021,J6932*$P$10,B6932=2022,J6932*$P$11),"")</f>
        <v/>
      </c>
      <c r="L6932" s="3">
        <f t="shared" si="109"/>
        <v>1059009.28</v>
      </c>
    </row>
    <row r="6933" spans="1:12">
      <c r="A6933">
        <v>4825320</v>
      </c>
      <c r="B6933">
        <v>2015</v>
      </c>
      <c r="C6933" t="s">
        <v>381</v>
      </c>
      <c r="D6933" t="s">
        <v>1830</v>
      </c>
      <c r="E6933" t="s">
        <v>1831</v>
      </c>
      <c r="G6933" t="s">
        <v>1832</v>
      </c>
      <c r="H6933" s="5">
        <v>220784.33</v>
      </c>
      <c r="I6933">
        <f>IFERROR(VLOOKUP(G6933,'NCES Match'!$A$2:$B$1307,2,FALSE),"")</f>
        <v>4825320</v>
      </c>
      <c r="J6933" cm="1">
        <f t="array" ref="J6933">IFERROR(_xlfn.IFS(B6933=2015,H6933/$O$13,B6933=2016,H6933/$O$14,B6933=2017,H6933/$O$15,B6933=2018,H6933/$O$16,B6933=2019,H6933/$O$17,B6933=2020,H6933/$O$18,B6933=2021,H6933/$O$19,B6933=2022,H6933/$O$20),"")</f>
        <v>1.7296327358991065E-4</v>
      </c>
      <c r="K6933" s="3" cm="1">
        <f t="array" ref="K6933">IFERROR(_xlfn.IFS(B6933=2015,J6933*$P$4,B6933=2016,J6933*$P$5,B6933=2017,J6933*$P$6,B6933=2018,J6933*$P$7,B6933=2019,J6933*$P$8,B6933=2020,J6933*$P$9,B6933=2021,J6933*$P$10,B6933=2022,J6933*$P$11),"")</f>
        <v>275268.10745329544</v>
      </c>
      <c r="L6933" s="3">
        <f t="shared" si="109"/>
        <v>496052.43745329545</v>
      </c>
    </row>
    <row r="6934" spans="1:12">
      <c r="A6934">
        <v>4825320</v>
      </c>
      <c r="B6934">
        <v>2016</v>
      </c>
      <c r="C6934" t="s">
        <v>4102</v>
      </c>
      <c r="D6934" t="s">
        <v>1830</v>
      </c>
      <c r="E6934" t="s">
        <v>1831</v>
      </c>
      <c r="F6934" t="s">
        <v>4101</v>
      </c>
      <c r="G6934" t="s">
        <v>1832</v>
      </c>
      <c r="H6934" s="5">
        <v>242757</v>
      </c>
      <c r="I6934">
        <f>IFERROR(VLOOKUP(G6934,'NCES Match'!$A$2:$B$1307,2,FALSE),"")</f>
        <v>4825320</v>
      </c>
      <c r="J6934" cm="1">
        <f t="array" ref="J6934">IFERROR(_xlfn.IFS(B6934=2015,H6934/$O$13,B6934=2016,H6934/$O$14,B6934=2017,H6934/$O$15,B6934=2018,H6934/$O$16,B6934=2019,H6934/$O$17,B6934=2020,H6934/$O$18,B6934=2021,H6934/$O$19,B6934=2022,H6934/$O$20),"")</f>
        <v>1.7378170318974775E-4</v>
      </c>
      <c r="K6934" s="3" cm="1">
        <f t="array" ref="K6934">IFERROR(_xlfn.IFS(B6934=2015,J6934*$P$4,B6934=2016,J6934*$P$5,B6934=2017,J6934*$P$6,B6934=2018,J6934*$P$7,B6934=2019,J6934*$P$8,B6934=2020,J6934*$P$9,B6934=2021,J6934*$P$10,B6934=2022,J6934*$P$11),"")</f>
        <v>291194.05219540262</v>
      </c>
      <c r="L6934" s="3">
        <f t="shared" si="109"/>
        <v>533951.05219540256</v>
      </c>
    </row>
    <row r="6935" spans="1:12">
      <c r="A6935">
        <v>4825320</v>
      </c>
      <c r="B6935">
        <v>2017</v>
      </c>
      <c r="D6935" t="s">
        <v>1830</v>
      </c>
      <c r="E6935" t="s">
        <v>1831</v>
      </c>
      <c r="F6935" t="s">
        <v>4101</v>
      </c>
      <c r="G6935" t="s">
        <v>1832</v>
      </c>
      <c r="H6935" s="5">
        <v>264209</v>
      </c>
      <c r="I6935">
        <f>IFERROR(VLOOKUP(G6935,'NCES Match'!$A$2:$B$1307,2,FALSE),"")</f>
        <v>4825320</v>
      </c>
      <c r="J6935" cm="1">
        <f t="array" ref="J6935">IFERROR(_xlfn.IFS(B6935=2015,H6935/$O$13,B6935=2016,H6935/$O$14,B6935=2017,H6935/$O$15,B6935=2018,H6935/$O$16,B6935=2019,H6935/$O$17,B6935=2020,H6935/$O$18,B6935=2021,H6935/$O$19,B6935=2022,H6935/$O$20),"")</f>
        <v>1.8215592708963321E-4</v>
      </c>
      <c r="K6935" s="3" cm="1">
        <f t="array" ref="K6935">IFERROR(_xlfn.IFS(B6935=2015,J6935*$P$4,B6935=2016,J6935*$P$5,B6935=2017,J6935*$P$6,B6935=2018,J6935*$P$7,B6935=2019,J6935*$P$8,B6935=2020,J6935*$P$9,B6935=2021,J6935*$P$10,B6935=2022,J6935*$P$11),"")</f>
        <v>309345.90644436039</v>
      </c>
      <c r="L6935" s="3">
        <f t="shared" si="109"/>
        <v>573554.90644436039</v>
      </c>
    </row>
    <row r="6936" spans="1:12">
      <c r="A6936">
        <v>4825320</v>
      </c>
      <c r="B6936">
        <v>2018</v>
      </c>
      <c r="D6936" t="s">
        <v>1830</v>
      </c>
      <c r="E6936" t="s">
        <v>1831</v>
      </c>
      <c r="F6936" t="s">
        <v>4101</v>
      </c>
      <c r="G6936" t="s">
        <v>1832</v>
      </c>
      <c r="H6936" s="5">
        <v>291996</v>
      </c>
      <c r="I6936">
        <f>IFERROR(VLOOKUP(G6936,'NCES Match'!$A$2:$B$1307,2,FALSE),"")</f>
        <v>4825320</v>
      </c>
      <c r="J6936" cm="1">
        <f t="array" ref="J6936">IFERROR(_xlfn.IFS(B6936=2015,H6936/$O$13,B6936=2016,H6936/$O$14,B6936=2017,H6936/$O$15,B6936=2018,H6936/$O$16,B6936=2019,H6936/$O$17,B6936=2020,H6936/$O$18,B6936=2021,H6936/$O$19,B6936=2022,H6936/$O$20),"")</f>
        <v>1.9054456956841742E-4</v>
      </c>
      <c r="K6936" s="3" cm="1">
        <f t="array" ref="K6936">IFERROR(_xlfn.IFS(B6936=2015,J6936*$P$4,B6936=2016,J6936*$P$5,B6936=2017,J6936*$P$6,B6936=2018,J6936*$P$7,B6936=2019,J6936*$P$8,B6936=2020,J6936*$P$9,B6936=2021,J6936*$P$10,B6936=2022,J6936*$P$11),"")</f>
        <v>327137.07259949914</v>
      </c>
      <c r="L6936" s="3">
        <f t="shared" si="109"/>
        <v>619133.07259949914</v>
      </c>
    </row>
    <row r="6937" spans="1:12">
      <c r="A6937">
        <v>4825320</v>
      </c>
      <c r="B6937">
        <v>2019</v>
      </c>
      <c r="D6937" t="s">
        <v>1830</v>
      </c>
      <c r="E6937" t="s">
        <v>1831</v>
      </c>
      <c r="F6937" t="s">
        <v>4101</v>
      </c>
      <c r="G6937" t="s">
        <v>1832</v>
      </c>
      <c r="H6937" s="5">
        <v>339625</v>
      </c>
      <c r="I6937">
        <f>IFERROR(VLOOKUP(G6937,'NCES Match'!$A$2:$B$1307,2,FALSE),"")</f>
        <v>4825320</v>
      </c>
      <c r="J6937" cm="1">
        <f t="array" ref="J6937">IFERROR(_xlfn.IFS(B6937=2015,H6937/$O$13,B6937=2016,H6937/$O$14,B6937=2017,H6937/$O$15,B6937=2018,H6937/$O$16,B6937=2019,H6937/$O$17,B6937=2020,H6937/$O$18,B6937=2021,H6937/$O$19,B6937=2022,H6937/$O$20),"")</f>
        <v>2.1504376654949759E-4</v>
      </c>
      <c r="K6937" s="3" cm="1">
        <f t="array" ref="K6937">IFERROR(_xlfn.IFS(B6937=2015,J6937*$P$4,B6937=2016,J6937*$P$5,B6937=2017,J6937*$P$6,B6937=2018,J6937*$P$7,B6937=2019,J6937*$P$8,B6937=2020,J6937*$P$9,B6937=2021,J6937*$P$10,B6937=2022,J6937*$P$11),"")</f>
        <v>373730.1463579454</v>
      </c>
      <c r="L6937" s="3">
        <f t="shared" si="109"/>
        <v>713355.1463579454</v>
      </c>
    </row>
    <row r="6938" spans="1:12">
      <c r="A6938">
        <v>4825320</v>
      </c>
      <c r="B6938">
        <v>2020</v>
      </c>
      <c r="D6938" t="s">
        <v>1830</v>
      </c>
      <c r="E6938" t="s">
        <v>1831</v>
      </c>
      <c r="F6938" t="s">
        <v>4230</v>
      </c>
      <c r="G6938" t="s">
        <v>1832</v>
      </c>
      <c r="H6938" s="5">
        <v>416293</v>
      </c>
      <c r="I6938">
        <f>IFERROR(VLOOKUP(G6938,'NCES Match'!$A$2:$B$1307,2,FALSE),"")</f>
        <v>4825320</v>
      </c>
      <c r="J6938" cm="1">
        <f t="array" ref="J6938">IFERROR(_xlfn.IFS(B6938=2015,H6938/$O$13,B6938=2016,H6938/$O$14,B6938=2017,H6938/$O$15,B6938=2018,H6938/$O$16,B6938=2019,H6938/$O$17,B6938=2020,H6938/$O$18,B6938=2021,H6938/$O$19,B6938=2022,H6938/$O$20),"")</f>
        <v>2.2559232500307373E-4</v>
      </c>
      <c r="K6938" s="3" cm="1">
        <f t="array" ref="K6938">IFERROR(_xlfn.IFS(B6938=2015,J6938*$P$4,B6938=2016,J6938*$P$5,B6938=2017,J6938*$P$6,B6938=2018,J6938*$P$7,B6938=2019,J6938*$P$8,B6938=2020,J6938*$P$9,B6938=2021,J6938*$P$10,B6938=2022,J6938*$P$11),"")</f>
        <v>475549.25614887429</v>
      </c>
      <c r="L6938" s="3">
        <f t="shared" si="109"/>
        <v>891842.25614887429</v>
      </c>
    </row>
    <row r="6939" spans="1:12">
      <c r="A6939">
        <v>4825320</v>
      </c>
      <c r="B6939">
        <v>2021</v>
      </c>
      <c r="D6939" t="s">
        <v>1830</v>
      </c>
      <c r="E6939" t="s">
        <v>1831</v>
      </c>
      <c r="F6939" t="s">
        <v>4230</v>
      </c>
      <c r="G6939" t="s">
        <v>1832</v>
      </c>
      <c r="H6939" s="5">
        <v>426258.65</v>
      </c>
      <c r="I6939">
        <f>IFERROR(VLOOKUP(G6939,'NCES Match'!$A$2:$B$1307,2,FALSE),"")</f>
        <v>4825320</v>
      </c>
      <c r="J6939" cm="1">
        <f t="array" ref="J6939">IFERROR(_xlfn.IFS(B6939=2015,H6939/$O$13,B6939=2016,H6939/$O$14,B6939=2017,H6939/$O$15,B6939=2018,H6939/$O$16,B6939=2019,H6939/$O$17,B6939=2020,H6939/$O$18,B6939=2021,H6939/$O$19,B6939=2022,H6939/$O$20),"")</f>
        <v>2.1809226115098476E-4</v>
      </c>
      <c r="K6939" s="3" cm="1">
        <f t="array" ref="K6939">IFERROR(_xlfn.IFS(B6939=2015,J6939*$P$4,B6939=2016,J6939*$P$5,B6939=2017,J6939*$P$6,B6939=2018,J6939*$P$7,B6939=2019,J6939*$P$8,B6939=2020,J6939*$P$9,B6939=2021,J6939*$P$10,B6939=2022,J6939*$P$11),"")</f>
        <v>466838.1077845564</v>
      </c>
      <c r="L6939" s="3">
        <f t="shared" si="109"/>
        <v>893096.75778455636</v>
      </c>
    </row>
    <row r="6940" spans="1:12">
      <c r="A6940">
        <v>4825320</v>
      </c>
      <c r="B6940">
        <v>2022</v>
      </c>
      <c r="D6940" t="s">
        <v>1830</v>
      </c>
      <c r="E6940" t="s">
        <v>1831</v>
      </c>
      <c r="F6940" t="s">
        <v>4101</v>
      </c>
      <c r="G6940" t="s">
        <v>1832</v>
      </c>
      <c r="H6940" s="5">
        <v>487298.32</v>
      </c>
      <c r="I6940">
        <f>IFERROR(VLOOKUP(G6940,'NCES Match'!$A$2:$B$1307,2,FALSE),"")</f>
        <v>4825320</v>
      </c>
      <c r="J6940" cm="1">
        <f t="array" ref="J6940">IFERROR(_xlfn.IFS(B6940=2015,H6940/$O$13,B6940=2016,H6940/$O$14,B6940=2017,H6940/$O$15,B6940=2018,H6940/$O$16,B6940=2019,H6940/$O$17,B6940=2020,H6940/$O$18,B6940=2021,H6940/$O$19,B6940=2022,H6940/$O$20),"")</f>
        <v>2.1403635428656744E-4</v>
      </c>
      <c r="K6940" s="3" cm="1">
        <f t="array" ref="K6940">IFERROR(_xlfn.IFS(B6940=2015,J6940*$P$4,B6940=2016,J6940*$P$5,B6940=2017,J6940*$P$6,B6940=2018,J6940*$P$7,B6940=2019,J6940*$P$8,B6940=2020,J6940*$P$9,B6940=2021,J6940*$P$10,B6940=2022,J6940*$P$11),"")</f>
        <v>460923.65162231826</v>
      </c>
      <c r="L6940" s="3">
        <f t="shared" si="109"/>
        <v>948221.97162231826</v>
      </c>
    </row>
    <row r="6941" spans="1:12">
      <c r="A6941">
        <v>4825320</v>
      </c>
      <c r="B6941">
        <v>2023</v>
      </c>
      <c r="D6941" t="s">
        <v>1830</v>
      </c>
      <c r="E6941" t="s">
        <v>1831</v>
      </c>
      <c r="F6941" t="s">
        <v>4101</v>
      </c>
      <c r="G6941" t="s">
        <v>1832</v>
      </c>
      <c r="H6941" s="5">
        <v>526561.61</v>
      </c>
      <c r="I6941">
        <f>IFERROR(VLOOKUP(G6941,'NCES Match'!$A$2:$B$1307,2,FALSE),"")</f>
        <v>4825320</v>
      </c>
      <c r="J6941" t="str" cm="1">
        <f t="array" ref="J6941">IFERROR(_xlfn.IFS(B6941=2015,H6941/$O$13,B6941=2016,H6941/$O$14,B6941=2017,H6941/$O$15,B6941=2018,H6941/$O$16,B6941=2019,H6941/$O$17,B6941=2020,H6941/$O$18,B6941=2021,H6941/$O$19,B6941=2022,H6941/$O$20),"")</f>
        <v/>
      </c>
      <c r="K6941" s="3" t="str" cm="1">
        <f t="array" ref="K6941">IFERROR(_xlfn.IFS(B6941=2015,J6941*$P$4,B6941=2016,J6941*$P$5,B6941=2017,J6941*$P$6,B6941=2018,J6941*$P$7,B6941=2019,J6941*$P$8,B6941=2020,J6941*$P$9,B6941=2021,J6941*$P$10,B6941=2022,J6941*$P$11),"")</f>
        <v/>
      </c>
      <c r="L6941" s="3">
        <f t="shared" si="109"/>
        <v>526561.61</v>
      </c>
    </row>
    <row r="6942" spans="1:12">
      <c r="A6942">
        <v>4828680</v>
      </c>
      <c r="B6942">
        <v>2015</v>
      </c>
      <c r="C6942" t="s">
        <v>381</v>
      </c>
      <c r="D6942" t="s">
        <v>2106</v>
      </c>
      <c r="E6942" t="s">
        <v>2107</v>
      </c>
      <c r="G6942" t="s">
        <v>2108</v>
      </c>
      <c r="H6942" s="5">
        <v>533410.17000000004</v>
      </c>
      <c r="I6942">
        <f>IFERROR(VLOOKUP(G6942,'NCES Match'!$A$2:$B$1307,2,FALSE),"")</f>
        <v>4828680</v>
      </c>
      <c r="J6942" cm="1">
        <f t="array" ref="J6942">IFERROR(_xlfn.IFS(B6942=2015,H6942/$O$13,B6942=2016,H6942/$O$14,B6942=2017,H6942/$O$15,B6942=2018,H6942/$O$16,B6942=2019,H6942/$O$17,B6942=2020,H6942/$O$18,B6942=2021,H6942/$O$19,B6942=2022,H6942/$O$20),"")</f>
        <v>4.1787553115454689E-4</v>
      </c>
      <c r="K6942" s="3" cm="1">
        <f t="array" ref="K6942">IFERROR(_xlfn.IFS(B6942=2015,J6942*$P$4,B6942=2016,J6942*$P$5,B6942=2017,J6942*$P$6,B6942=2018,J6942*$P$7,B6942=2019,J6942*$P$8,B6942=2020,J6942*$P$9,B6942=2021,J6942*$P$10,B6942=2022,J6942*$P$11),"")</f>
        <v>665041.7989004954</v>
      </c>
      <c r="L6942" s="3">
        <f t="shared" si="109"/>
        <v>1198451.9689004954</v>
      </c>
    </row>
    <row r="6943" spans="1:12">
      <c r="A6943">
        <v>4828680</v>
      </c>
      <c r="B6943">
        <v>2016</v>
      </c>
      <c r="C6943" t="s">
        <v>4102</v>
      </c>
      <c r="D6943" t="s">
        <v>2106</v>
      </c>
      <c r="E6943" t="s">
        <v>2107</v>
      </c>
      <c r="F6943" t="s">
        <v>4101</v>
      </c>
      <c r="G6943" t="s">
        <v>2108</v>
      </c>
      <c r="H6943" s="5">
        <v>503739</v>
      </c>
      <c r="I6943">
        <f>IFERROR(VLOOKUP(G6943,'NCES Match'!$A$2:$B$1307,2,FALSE),"")</f>
        <v>4828680</v>
      </c>
      <c r="J6943" cm="1">
        <f t="array" ref="J6943">IFERROR(_xlfn.IFS(B6943=2015,H6943/$O$13,B6943=2016,H6943/$O$14,B6943=2017,H6943/$O$15,B6943=2018,H6943/$O$16,B6943=2019,H6943/$O$17,B6943=2020,H6943/$O$18,B6943=2021,H6943/$O$19,B6943=2022,H6943/$O$20),"")</f>
        <v>3.6061008079314022E-4</v>
      </c>
      <c r="K6943" s="3" cm="1">
        <f t="array" ref="K6943">IFERROR(_xlfn.IFS(B6943=2015,J6943*$P$4,B6943=2016,J6943*$P$5,B6943=2017,J6943*$P$6,B6943=2018,J6943*$P$7,B6943=2019,J6943*$P$8,B6943=2020,J6943*$P$9,B6943=2021,J6943*$P$10,B6943=2022,J6943*$P$11),"")</f>
        <v>604249.51972079033</v>
      </c>
      <c r="L6943" s="3">
        <f t="shared" si="109"/>
        <v>1107988.5197207904</v>
      </c>
    </row>
    <row r="6944" spans="1:12">
      <c r="A6944">
        <v>4828680</v>
      </c>
      <c r="B6944">
        <v>2017</v>
      </c>
      <c r="D6944" t="s">
        <v>2106</v>
      </c>
      <c r="E6944" t="s">
        <v>2107</v>
      </c>
      <c r="F6944" t="s">
        <v>4101</v>
      </c>
      <c r="G6944" t="s">
        <v>2108</v>
      </c>
      <c r="H6944" s="5">
        <v>569740</v>
      </c>
      <c r="I6944">
        <f>IFERROR(VLOOKUP(G6944,'NCES Match'!$A$2:$B$1307,2,FALSE),"")</f>
        <v>4828680</v>
      </c>
      <c r="J6944" cm="1">
        <f t="array" ref="J6944">IFERROR(_xlfn.IFS(B6944=2015,H6944/$O$13,B6944=2016,H6944/$O$14,B6944=2017,H6944/$O$15,B6944=2018,H6944/$O$16,B6944=2019,H6944/$O$17,B6944=2020,H6944/$O$18,B6944=2021,H6944/$O$19,B6944=2022,H6944/$O$20),"")</f>
        <v>3.9280084289349573E-4</v>
      </c>
      <c r="K6944" s="3" cm="1">
        <f t="array" ref="K6944">IFERROR(_xlfn.IFS(B6944=2015,J6944*$P$4,B6944=2016,J6944*$P$5,B6944=2017,J6944*$P$6,B6944=2018,J6944*$P$7,B6944=2019,J6944*$P$8,B6944=2020,J6944*$P$9,B6944=2021,J6944*$P$10,B6944=2022,J6944*$P$11),"")</f>
        <v>667073.17592364328</v>
      </c>
      <c r="L6944" s="3">
        <f t="shared" si="109"/>
        <v>1236813.1759236432</v>
      </c>
    </row>
    <row r="6945" spans="1:12">
      <c r="A6945">
        <v>4828680</v>
      </c>
      <c r="B6945">
        <v>2018</v>
      </c>
      <c r="D6945" t="s">
        <v>2106</v>
      </c>
      <c r="E6945" t="s">
        <v>2107</v>
      </c>
      <c r="F6945" t="s">
        <v>4101</v>
      </c>
      <c r="G6945" t="s">
        <v>2108</v>
      </c>
      <c r="H6945" s="5">
        <v>599069</v>
      </c>
      <c r="I6945">
        <f>IFERROR(VLOOKUP(G6945,'NCES Match'!$A$2:$B$1307,2,FALSE),"")</f>
        <v>4828680</v>
      </c>
      <c r="J6945" cm="1">
        <f t="array" ref="J6945">IFERROR(_xlfn.IFS(B6945=2015,H6945/$O$13,B6945=2016,H6945/$O$14,B6945=2017,H6945/$O$15,B6945=2018,H6945/$O$16,B6945=2019,H6945/$O$17,B6945=2020,H6945/$O$18,B6945=2021,H6945/$O$19,B6945=2022,H6945/$O$20),"")</f>
        <v>3.9092776869129118E-4</v>
      </c>
      <c r="K6945" s="3" cm="1">
        <f t="array" ref="K6945">IFERROR(_xlfn.IFS(B6945=2015,J6945*$P$4,B6945=2016,J6945*$P$5,B6945=2017,J6945*$P$6,B6945=2018,J6945*$P$7,B6945=2019,J6945*$P$8,B6945=2020,J6945*$P$9,B6945=2021,J6945*$P$10,B6945=2022,J6945*$P$11),"")</f>
        <v>671165.6287932347</v>
      </c>
      <c r="L6945" s="3">
        <f t="shared" si="109"/>
        <v>1270234.6287932347</v>
      </c>
    </row>
    <row r="6946" spans="1:12">
      <c r="A6946">
        <v>4828680</v>
      </c>
      <c r="B6946">
        <v>2019</v>
      </c>
      <c r="D6946" t="s">
        <v>2106</v>
      </c>
      <c r="E6946" t="s">
        <v>2107</v>
      </c>
      <c r="F6946" t="s">
        <v>4101</v>
      </c>
      <c r="G6946" t="s">
        <v>2108</v>
      </c>
      <c r="H6946" s="5">
        <v>652727</v>
      </c>
      <c r="I6946">
        <f>IFERROR(VLOOKUP(G6946,'NCES Match'!$A$2:$B$1307,2,FALSE),"")</f>
        <v>4828680</v>
      </c>
      <c r="J6946" cm="1">
        <f t="array" ref="J6946">IFERROR(_xlfn.IFS(B6946=2015,H6946/$O$13,B6946=2016,H6946/$O$14,B6946=2017,H6946/$O$15,B6946=2018,H6946/$O$16,B6946=2019,H6946/$O$17,B6946=2020,H6946/$O$18,B6946=2021,H6946/$O$19,B6946=2022,H6946/$O$20),"")</f>
        <v>4.1329369925227502E-4</v>
      </c>
      <c r="K6946" s="3" cm="1">
        <f t="array" ref="K6946">IFERROR(_xlfn.IFS(B6946=2015,J6946*$P$4,B6946=2016,J6946*$P$5,B6946=2017,J6946*$P$6,B6946=2018,J6946*$P$7,B6946=2019,J6946*$P$8,B6946=2020,J6946*$P$9,B6946=2021,J6946*$P$10,B6946=2022,J6946*$P$11),"")</f>
        <v>718273.85275460465</v>
      </c>
      <c r="L6946" s="3">
        <f t="shared" si="109"/>
        <v>1371000.8527546045</v>
      </c>
    </row>
    <row r="6947" spans="1:12">
      <c r="A6947">
        <v>4828680</v>
      </c>
      <c r="B6947">
        <v>2020</v>
      </c>
      <c r="D6947" t="s">
        <v>2106</v>
      </c>
      <c r="E6947" t="s">
        <v>2107</v>
      </c>
      <c r="F6947" t="s">
        <v>4230</v>
      </c>
      <c r="G6947" t="s">
        <v>2108</v>
      </c>
      <c r="H6947" s="5">
        <v>638553</v>
      </c>
      <c r="I6947">
        <f>IFERROR(VLOOKUP(G6947,'NCES Match'!$A$2:$B$1307,2,FALSE),"")</f>
        <v>4828680</v>
      </c>
      <c r="J6947" cm="1">
        <f t="array" ref="J6947">IFERROR(_xlfn.IFS(B6947=2015,H6947/$O$13,B6947=2016,H6947/$O$14,B6947=2017,H6947/$O$15,B6947=2018,H6947/$O$16,B6947=2019,H6947/$O$17,B6947=2020,H6947/$O$18,B6947=2021,H6947/$O$19,B6947=2022,H6947/$O$20),"")</f>
        <v>3.4603669989091278E-4</v>
      </c>
      <c r="K6947" s="3" cm="1">
        <f t="array" ref="K6947">IFERROR(_xlfn.IFS(B6947=2015,J6947*$P$4,B6947=2016,J6947*$P$5,B6947=2017,J6947*$P$6,B6947=2018,J6947*$P$7,B6947=2019,J6947*$P$8,B6947=2020,J6947*$P$9,B6947=2021,J6947*$P$10,B6947=2022,J6947*$P$11),"")</f>
        <v>729446.33746335434</v>
      </c>
      <c r="L6947" s="3">
        <f t="shared" si="109"/>
        <v>1367999.3374633542</v>
      </c>
    </row>
    <row r="6948" spans="1:12">
      <c r="A6948">
        <v>4828680</v>
      </c>
      <c r="B6948">
        <v>2021</v>
      </c>
      <c r="D6948" t="s">
        <v>2106</v>
      </c>
      <c r="E6948" t="s">
        <v>2107</v>
      </c>
      <c r="F6948" t="s">
        <v>4101</v>
      </c>
      <c r="G6948" t="s">
        <v>2108</v>
      </c>
      <c r="H6948" s="5">
        <v>632907.89</v>
      </c>
      <c r="I6948">
        <f>IFERROR(VLOOKUP(G6948,'NCES Match'!$A$2:$B$1307,2,FALSE),"")</f>
        <v>4828680</v>
      </c>
      <c r="J6948" cm="1">
        <f t="array" ref="J6948">IFERROR(_xlfn.IFS(B6948=2015,H6948/$O$13,B6948=2016,H6948/$O$14,B6948=2017,H6948/$O$15,B6948=2018,H6948/$O$16,B6948=2019,H6948/$O$17,B6948=2020,H6948/$O$18,B6948=2021,H6948/$O$19,B6948=2022,H6948/$O$20),"")</f>
        <v>3.2382290149513384E-4</v>
      </c>
      <c r="K6948" s="3" cm="1">
        <f t="array" ref="K6948">IFERROR(_xlfn.IFS(B6948=2015,J6948*$P$4,B6948=2016,J6948*$P$5,B6948=2017,J6948*$P$6,B6948=2018,J6948*$P$7,B6948=2019,J6948*$P$8,B6948=2020,J6948*$P$9,B6948=2021,J6948*$P$10,B6948=2022,J6948*$P$11),"")</f>
        <v>693160.17814422341</v>
      </c>
      <c r="L6948" s="3">
        <f t="shared" si="109"/>
        <v>1326068.0681442234</v>
      </c>
    </row>
    <row r="6949" spans="1:12">
      <c r="A6949">
        <v>4828680</v>
      </c>
      <c r="B6949">
        <v>2022</v>
      </c>
      <c r="D6949" t="s">
        <v>2106</v>
      </c>
      <c r="E6949" t="s">
        <v>2107</v>
      </c>
      <c r="F6949" t="s">
        <v>4101</v>
      </c>
      <c r="G6949" t="s">
        <v>2108</v>
      </c>
      <c r="H6949" s="5">
        <v>715978.88</v>
      </c>
      <c r="I6949">
        <f>IFERROR(VLOOKUP(G6949,'NCES Match'!$A$2:$B$1307,2,FALSE),"")</f>
        <v>4828680</v>
      </c>
      <c r="J6949" cm="1">
        <f t="array" ref="J6949">IFERROR(_xlfn.IFS(B6949=2015,H6949/$O$13,B6949=2016,H6949/$O$14,B6949=2017,H6949/$O$15,B6949=2018,H6949/$O$16,B6949=2019,H6949/$O$17,B6949=2020,H6949/$O$18,B6949=2021,H6949/$O$19,B6949=2022,H6949/$O$20),"")</f>
        <v>3.1447986363133728E-4</v>
      </c>
      <c r="K6949" s="3" cm="1">
        <f t="array" ref="K6949">IFERROR(_xlfn.IFS(B6949=2015,J6949*$P$4,B6949=2016,J6949*$P$5,B6949=2017,J6949*$P$6,B6949=2018,J6949*$P$7,B6949=2019,J6949*$P$8,B6949=2020,J6949*$P$9,B6949=2021,J6949*$P$10,B6949=2022,J6949*$P$11),"")</f>
        <v>677227.04205928231</v>
      </c>
      <c r="L6949" s="3">
        <f t="shared" si="109"/>
        <v>1393205.9220592822</v>
      </c>
    </row>
    <row r="6950" spans="1:12">
      <c r="A6950">
        <v>4828680</v>
      </c>
      <c r="B6950">
        <v>2023</v>
      </c>
      <c r="D6950" t="s">
        <v>2106</v>
      </c>
      <c r="E6950" t="s">
        <v>2107</v>
      </c>
      <c r="F6950" t="s">
        <v>4101</v>
      </c>
      <c r="G6950" t="s">
        <v>2108</v>
      </c>
      <c r="H6950" s="5">
        <v>871947.51</v>
      </c>
      <c r="I6950">
        <f>IFERROR(VLOOKUP(G6950,'NCES Match'!$A$2:$B$1307,2,FALSE),"")</f>
        <v>4828680</v>
      </c>
      <c r="J6950" t="str" cm="1">
        <f t="array" ref="J6950">IFERROR(_xlfn.IFS(B6950=2015,H6950/$O$13,B6950=2016,H6950/$O$14,B6950=2017,H6950/$O$15,B6950=2018,H6950/$O$16,B6950=2019,H6950/$O$17,B6950=2020,H6950/$O$18,B6950=2021,H6950/$O$19,B6950=2022,H6950/$O$20),"")</f>
        <v/>
      </c>
      <c r="K6950" s="3" t="str" cm="1">
        <f t="array" ref="K6950">IFERROR(_xlfn.IFS(B6950=2015,J6950*$P$4,B6950=2016,J6950*$P$5,B6950=2017,J6950*$P$6,B6950=2018,J6950*$P$7,B6950=2019,J6950*$P$8,B6950=2020,J6950*$P$9,B6950=2021,J6950*$P$10,B6950=2022,J6950*$P$11),"")</f>
        <v/>
      </c>
      <c r="L6950" s="3">
        <f t="shared" si="109"/>
        <v>871947.51</v>
      </c>
    </row>
    <row r="6951" spans="1:12">
      <c r="A6951">
        <v>4842450</v>
      </c>
      <c r="B6951">
        <v>2015</v>
      </c>
      <c r="C6951" t="s">
        <v>381</v>
      </c>
      <c r="D6951" t="s">
        <v>3184</v>
      </c>
      <c r="E6951" t="s">
        <v>3185</v>
      </c>
      <c r="G6951" t="s">
        <v>3186</v>
      </c>
      <c r="H6951" s="5">
        <v>817988.04</v>
      </c>
      <c r="I6951">
        <f>IFERROR(VLOOKUP(G6951,'NCES Match'!$A$2:$B$1307,2,FALSE),"")</f>
        <v>4842450</v>
      </c>
      <c r="J6951" cm="1">
        <f t="array" ref="J6951">IFERROR(_xlfn.IFS(B6951=2015,H6951/$O$13,B6951=2016,H6951/$O$14,B6951=2017,H6951/$O$15,B6951=2018,H6951/$O$16,B6951=2019,H6951/$O$17,B6951=2020,H6951/$O$18,B6951=2021,H6951/$O$19,B6951=2022,H6951/$O$20),"")</f>
        <v>6.4081490364735027E-4</v>
      </c>
      <c r="K6951" s="3" cm="1">
        <f t="array" ref="K6951">IFERROR(_xlfn.IFS(B6951=2015,J6951*$P$4,B6951=2016,J6951*$P$5,B6951=2017,J6951*$P$6,B6951=2018,J6951*$P$7,B6951=2019,J6951*$P$8,B6951=2020,J6951*$P$9,B6951=2021,J6951*$P$10,B6951=2022,J6951*$P$11),"")</f>
        <v>1019846.017560352</v>
      </c>
      <c r="L6951" s="3">
        <f t="shared" si="109"/>
        <v>1837834.0575603521</v>
      </c>
    </row>
    <row r="6952" spans="1:12">
      <c r="A6952">
        <v>4842450</v>
      </c>
      <c r="B6952">
        <v>2016</v>
      </c>
      <c r="C6952" t="s">
        <v>4102</v>
      </c>
      <c r="D6952" t="s">
        <v>3184</v>
      </c>
      <c r="E6952" t="s">
        <v>3185</v>
      </c>
      <c r="F6952" t="s">
        <v>4101</v>
      </c>
      <c r="G6952" t="s">
        <v>3186</v>
      </c>
      <c r="H6952" s="5">
        <v>861109</v>
      </c>
      <c r="I6952">
        <f>IFERROR(VLOOKUP(G6952,'NCES Match'!$A$2:$B$1307,2,FALSE),"")</f>
        <v>4842450</v>
      </c>
      <c r="J6952" cm="1">
        <f t="array" ref="J6952">IFERROR(_xlfn.IFS(B6952=2015,H6952/$O$13,B6952=2016,H6952/$O$14,B6952=2017,H6952/$O$15,B6952=2018,H6952/$O$16,B6952=2019,H6952/$O$17,B6952=2020,H6952/$O$18,B6952=2021,H6952/$O$19,B6952=2022,H6952/$O$20),"")</f>
        <v>6.164394380059916E-4</v>
      </c>
      <c r="K6952" s="3" cm="1">
        <f t="array" ref="K6952">IFERROR(_xlfn.IFS(B6952=2015,J6952*$P$4,B6952=2016,J6952*$P$5,B6952=2017,J6952*$P$6,B6952=2018,J6952*$P$7,B6952=2019,J6952*$P$8,B6952=2020,J6952*$P$9,B6952=2021,J6952*$P$10,B6952=2022,J6952*$P$11),"")</f>
        <v>1032925.1848223984</v>
      </c>
      <c r="L6952" s="3">
        <f t="shared" si="109"/>
        <v>1894034.1848223982</v>
      </c>
    </row>
    <row r="6953" spans="1:12">
      <c r="A6953">
        <v>4842450</v>
      </c>
      <c r="B6953">
        <v>2017</v>
      </c>
      <c r="D6953" t="s">
        <v>3184</v>
      </c>
      <c r="E6953" t="s">
        <v>3185</v>
      </c>
      <c r="F6953" t="s">
        <v>4101</v>
      </c>
      <c r="G6953" t="s">
        <v>3186</v>
      </c>
      <c r="H6953" s="5">
        <v>899626</v>
      </c>
      <c r="I6953">
        <f>IFERROR(VLOOKUP(G6953,'NCES Match'!$A$2:$B$1307,2,FALSE),"")</f>
        <v>4842450</v>
      </c>
      <c r="J6953" cm="1">
        <f t="array" ref="J6953">IFERROR(_xlfn.IFS(B6953=2015,H6953/$O$13,B6953=2016,H6953/$O$14,B6953=2017,H6953/$O$15,B6953=2018,H6953/$O$16,B6953=2019,H6953/$O$17,B6953=2020,H6953/$O$18,B6953=2021,H6953/$O$19,B6953=2022,H6953/$O$20),"")</f>
        <v>6.2023703985836351E-4</v>
      </c>
      <c r="K6953" s="3" cm="1">
        <f t="array" ref="K6953">IFERROR(_xlfn.IFS(B6953=2015,J6953*$P$4,B6953=2016,J6953*$P$5,B6953=2017,J6953*$P$6,B6953=2018,J6953*$P$7,B6953=2019,J6953*$P$8,B6953=2020,J6953*$P$9,B6953=2021,J6953*$P$10,B6953=2022,J6953*$P$11),"")</f>
        <v>1053316.2020631931</v>
      </c>
      <c r="L6953" s="3">
        <f t="shared" si="109"/>
        <v>1952942.2020631931</v>
      </c>
    </row>
    <row r="6954" spans="1:12">
      <c r="A6954">
        <v>4842450</v>
      </c>
      <c r="B6954">
        <v>2018</v>
      </c>
      <c r="D6954" t="s">
        <v>3184</v>
      </c>
      <c r="E6954" t="s">
        <v>3185</v>
      </c>
      <c r="F6954" t="s">
        <v>4101</v>
      </c>
      <c r="G6954" t="s">
        <v>3186</v>
      </c>
      <c r="H6954" s="5">
        <v>939937</v>
      </c>
      <c r="I6954">
        <f>IFERROR(VLOOKUP(G6954,'NCES Match'!$A$2:$B$1307,2,FALSE),"")</f>
        <v>4842450</v>
      </c>
      <c r="J6954" cm="1">
        <f t="array" ref="J6954">IFERROR(_xlfn.IFS(B6954=2015,H6954/$O$13,B6954=2016,H6954/$O$14,B6954=2017,H6954/$O$15,B6954=2018,H6954/$O$16,B6954=2019,H6954/$O$17,B6954=2020,H6954/$O$18,B6954=2021,H6954/$O$19,B6954=2022,H6954/$O$20),"")</f>
        <v>6.1336419364111001E-4</v>
      </c>
      <c r="K6954" s="3" cm="1">
        <f t="array" ref="K6954">IFERROR(_xlfn.IFS(B6954=2015,J6954*$P$4,B6954=2016,J6954*$P$5,B6954=2017,J6954*$P$6,B6954=2018,J6954*$P$7,B6954=2019,J6954*$P$8,B6954=2020,J6954*$P$9,B6954=2021,J6954*$P$10,B6954=2022,J6954*$P$11),"")</f>
        <v>1053056.3384702373</v>
      </c>
      <c r="L6954" s="3">
        <f t="shared" si="109"/>
        <v>1992993.3384702373</v>
      </c>
    </row>
    <row r="6955" spans="1:12">
      <c r="A6955">
        <v>4842450</v>
      </c>
      <c r="B6955">
        <v>2019</v>
      </c>
      <c r="D6955" t="s">
        <v>3184</v>
      </c>
      <c r="E6955" t="s">
        <v>3185</v>
      </c>
      <c r="F6955" t="s">
        <v>4101</v>
      </c>
      <c r="G6955" t="s">
        <v>3186</v>
      </c>
      <c r="H6955" s="5">
        <v>1005228</v>
      </c>
      <c r="I6955">
        <f>IFERROR(VLOOKUP(G6955,'NCES Match'!$A$2:$B$1307,2,FALSE),"")</f>
        <v>4842450</v>
      </c>
      <c r="J6955" cm="1">
        <f t="array" ref="J6955">IFERROR(_xlfn.IFS(B6955=2015,H6955/$O$13,B6955=2016,H6955/$O$14,B6955=2017,H6955/$O$15,B6955=2018,H6955/$O$16,B6955=2019,H6955/$O$17,B6955=2020,H6955/$O$18,B6955=2021,H6955/$O$19,B6955=2022,H6955/$O$20),"")</f>
        <v>6.364902918248608E-4</v>
      </c>
      <c r="K6955" s="3" cm="1">
        <f t="array" ref="K6955">IFERROR(_xlfn.IFS(B6955=2015,J6955*$P$4,B6955=2016,J6955*$P$5,B6955=2017,J6955*$P$6,B6955=2018,J6955*$P$7,B6955=2019,J6955*$P$8,B6955=2020,J6955*$P$9,B6955=2021,J6955*$P$10,B6955=2022,J6955*$P$11),"")</f>
        <v>1106173.0071788139</v>
      </c>
      <c r="L6955" s="3">
        <f t="shared" si="109"/>
        <v>2111401.0071788142</v>
      </c>
    </row>
    <row r="6956" spans="1:12">
      <c r="A6956">
        <v>4842450</v>
      </c>
      <c r="B6956">
        <v>2020</v>
      </c>
      <c r="D6956" t="s">
        <v>3184</v>
      </c>
      <c r="E6956" t="s">
        <v>3185</v>
      </c>
      <c r="F6956" t="s">
        <v>4230</v>
      </c>
      <c r="G6956" t="s">
        <v>3186</v>
      </c>
      <c r="H6956" s="5">
        <v>1135152</v>
      </c>
      <c r="I6956">
        <f>IFERROR(VLOOKUP(G6956,'NCES Match'!$A$2:$B$1307,2,FALSE),"")</f>
        <v>4842450</v>
      </c>
      <c r="J6956" cm="1">
        <f t="array" ref="J6956">IFERROR(_xlfn.IFS(B6956=2015,H6956/$O$13,B6956=2016,H6956/$O$14,B6956=2017,H6956/$O$15,B6956=2018,H6956/$O$16,B6956=2019,H6956/$O$17,B6956=2020,H6956/$O$18,B6956=2021,H6956/$O$19,B6956=2022,H6956/$O$20),"")</f>
        <v>6.1514745362494481E-4</v>
      </c>
      <c r="K6956" s="3" cm="1">
        <f t="array" ref="K6956">IFERROR(_xlfn.IFS(B6956=2015,J6956*$P$4,B6956=2016,J6956*$P$5,B6956=2017,J6956*$P$6,B6956=2018,J6956*$P$7,B6956=2019,J6956*$P$8,B6956=2020,J6956*$P$9,B6956=2021,J6956*$P$10,B6956=2022,J6956*$P$11),"")</f>
        <v>1296732.5638814657</v>
      </c>
      <c r="L6956" s="3">
        <f t="shared" si="109"/>
        <v>2431884.5638814657</v>
      </c>
    </row>
    <row r="6957" spans="1:12">
      <c r="A6957">
        <v>4842450</v>
      </c>
      <c r="B6957">
        <v>2021</v>
      </c>
      <c r="D6957" t="s">
        <v>3184</v>
      </c>
      <c r="E6957" t="s">
        <v>3185</v>
      </c>
      <c r="F6957" t="s">
        <v>4230</v>
      </c>
      <c r="G6957" t="s">
        <v>3186</v>
      </c>
      <c r="H6957" s="5">
        <v>1199059.75</v>
      </c>
      <c r="I6957">
        <f>IFERROR(VLOOKUP(G6957,'NCES Match'!$A$2:$B$1307,2,FALSE),"")</f>
        <v>4842450</v>
      </c>
      <c r="J6957" cm="1">
        <f t="array" ref="J6957">IFERROR(_xlfn.IFS(B6957=2015,H6957/$O$13,B6957=2016,H6957/$O$14,B6957=2017,H6957/$O$15,B6957=2018,H6957/$O$16,B6957=2019,H6957/$O$17,B6957=2020,H6957/$O$18,B6957=2021,H6957/$O$19,B6957=2022,H6957/$O$20),"")</f>
        <v>6.1349054648541319E-4</v>
      </c>
      <c r="K6957" s="3" cm="1">
        <f t="array" ref="K6957">IFERROR(_xlfn.IFS(B6957=2015,J6957*$P$4,B6957=2016,J6957*$P$5,B6957=2017,J6957*$P$6,B6957=2018,J6957*$P$7,B6957=2019,J6957*$P$8,B6957=2020,J6957*$P$9,B6957=2021,J6957*$P$10,B6957=2022,J6957*$P$11),"")</f>
        <v>1313209.2095037207</v>
      </c>
      <c r="L6957" s="3">
        <f t="shared" si="109"/>
        <v>2512268.9595037205</v>
      </c>
    </row>
    <row r="6958" spans="1:12">
      <c r="A6958">
        <v>4842450</v>
      </c>
      <c r="B6958">
        <v>2022</v>
      </c>
      <c r="D6958" t="s">
        <v>3184</v>
      </c>
      <c r="E6958" t="s">
        <v>3185</v>
      </c>
      <c r="F6958" t="s">
        <v>4101</v>
      </c>
      <c r="G6958" t="s">
        <v>3186</v>
      </c>
      <c r="H6958" s="5">
        <v>1346797.57</v>
      </c>
      <c r="I6958">
        <f>IFERROR(VLOOKUP(G6958,'NCES Match'!$A$2:$B$1307,2,FALSE),"")</f>
        <v>4842450</v>
      </c>
      <c r="J6958" cm="1">
        <f t="array" ref="J6958">IFERROR(_xlfn.IFS(B6958=2015,H6958/$O$13,B6958=2016,H6958/$O$14,B6958=2017,H6958/$O$15,B6958=2018,H6958/$O$16,B6958=2019,H6958/$O$17,B6958=2020,H6958/$O$18,B6958=2021,H6958/$O$19,B6958=2022,H6958/$O$20),"")</f>
        <v>5.9155476227541303E-4</v>
      </c>
      <c r="K6958" s="3" cm="1">
        <f t="array" ref="K6958">IFERROR(_xlfn.IFS(B6958=2015,J6958*$P$4,B6958=2016,J6958*$P$5,B6958=2017,J6958*$P$6,B6958=2018,J6958*$P$7,B6958=2019,J6958*$P$8,B6958=2020,J6958*$P$9,B6958=2021,J6958*$P$10,B6958=2022,J6958*$P$11),"")</f>
        <v>1273903.1276784719</v>
      </c>
      <c r="L6958" s="3">
        <f t="shared" si="109"/>
        <v>2620700.6976784719</v>
      </c>
    </row>
    <row r="6959" spans="1:12">
      <c r="A6959">
        <v>4842450</v>
      </c>
      <c r="B6959">
        <v>2023</v>
      </c>
      <c r="D6959" t="s">
        <v>3184</v>
      </c>
      <c r="E6959" t="s">
        <v>3185</v>
      </c>
      <c r="F6959" t="s">
        <v>4101</v>
      </c>
      <c r="G6959" t="s">
        <v>3186</v>
      </c>
      <c r="H6959" s="5">
        <v>1471708.55</v>
      </c>
      <c r="I6959">
        <f>IFERROR(VLOOKUP(G6959,'NCES Match'!$A$2:$B$1307,2,FALSE),"")</f>
        <v>4842450</v>
      </c>
      <c r="J6959" t="str" cm="1">
        <f t="array" ref="J6959">IFERROR(_xlfn.IFS(B6959=2015,H6959/$O$13,B6959=2016,H6959/$O$14,B6959=2017,H6959/$O$15,B6959=2018,H6959/$O$16,B6959=2019,H6959/$O$17,B6959=2020,H6959/$O$18,B6959=2021,H6959/$O$19,B6959=2022,H6959/$O$20),"")</f>
        <v/>
      </c>
      <c r="K6959" s="3" t="str" cm="1">
        <f t="array" ref="K6959">IFERROR(_xlfn.IFS(B6959=2015,J6959*$P$4,B6959=2016,J6959*$P$5,B6959=2017,J6959*$P$6,B6959=2018,J6959*$P$7,B6959=2019,J6959*$P$8,B6959=2020,J6959*$P$9,B6959=2021,J6959*$P$10,B6959=2022,J6959*$P$11),"")</f>
        <v/>
      </c>
      <c r="L6959" s="3">
        <f t="shared" si="109"/>
        <v>1471708.55</v>
      </c>
    </row>
    <row r="6960" spans="1:12">
      <c r="A6960">
        <v>4839570</v>
      </c>
      <c r="B6960">
        <v>2015</v>
      </c>
      <c r="C6960" t="s">
        <v>381</v>
      </c>
      <c r="D6960" t="s">
        <v>2959</v>
      </c>
      <c r="E6960" t="s">
        <v>2960</v>
      </c>
      <c r="G6960" t="s">
        <v>2961</v>
      </c>
      <c r="H6960" s="5">
        <v>136855.97</v>
      </c>
      <c r="I6960">
        <f>IFERROR(VLOOKUP(G6960,'NCES Match'!$A$2:$B$1307,2,FALSE),"")</f>
        <v>4839570</v>
      </c>
      <c r="J6960" cm="1">
        <f t="array" ref="J6960">IFERROR(_xlfn.IFS(B6960=2015,H6960/$O$13,B6960=2016,H6960/$O$14,B6960=2017,H6960/$O$15,B6960=2018,H6960/$O$16,B6960=2019,H6960/$O$17,B6960=2020,H6960/$O$18,B6960=2021,H6960/$O$19,B6960=2022,H6960/$O$20),"")</f>
        <v>1.0721348105421524E-4</v>
      </c>
      <c r="K6960" s="3" cm="1">
        <f t="array" ref="K6960">IFERROR(_xlfn.IFS(B6960=2015,J6960*$P$4,B6960=2016,J6960*$P$5,B6960=2017,J6960*$P$6,B6960=2018,J6960*$P$7,B6960=2019,J6960*$P$8,B6960=2020,J6960*$P$9,B6960=2021,J6960*$P$10,B6960=2022,J6960*$P$11),"")</f>
        <v>170628.43117346679</v>
      </c>
      <c r="L6960" s="3">
        <f t="shared" si="109"/>
        <v>307484.40117346682</v>
      </c>
    </row>
    <row r="6961" spans="1:12">
      <c r="A6961">
        <v>4839570</v>
      </c>
      <c r="B6961">
        <v>2016</v>
      </c>
      <c r="C6961" t="s">
        <v>4102</v>
      </c>
      <c r="D6961" t="s">
        <v>2959</v>
      </c>
      <c r="E6961" t="s">
        <v>2960</v>
      </c>
      <c r="F6961" t="s">
        <v>4101</v>
      </c>
      <c r="G6961" t="s">
        <v>2961</v>
      </c>
      <c r="H6961" s="5">
        <v>150965</v>
      </c>
      <c r="I6961">
        <f>IFERROR(VLOOKUP(G6961,'NCES Match'!$A$2:$B$1307,2,FALSE),"")</f>
        <v>4839570</v>
      </c>
      <c r="J6961" cm="1">
        <f t="array" ref="J6961">IFERROR(_xlfn.IFS(B6961=2015,H6961/$O$13,B6961=2016,H6961/$O$14,B6961=2017,H6961/$O$15,B6961=2018,H6961/$O$16,B6961=2019,H6961/$O$17,B6961=2020,H6961/$O$18,B6961=2021,H6961/$O$19,B6961=2022,H6961/$O$20),"")</f>
        <v>1.0807084789332653E-4</v>
      </c>
      <c r="K6961" s="3" cm="1">
        <f t="array" ref="K6961">IFERROR(_xlfn.IFS(B6961=2015,J6961*$P$4,B6961=2016,J6961*$P$5,B6961=2017,J6961*$P$6,B6961=2018,J6961*$P$7,B6961=2019,J6961*$P$8,B6961=2020,J6961*$P$9,B6961=2021,J6961*$P$10,B6961=2022,J6961*$P$11),"")</f>
        <v>181086.8897279129</v>
      </c>
      <c r="L6961" s="3">
        <f t="shared" si="109"/>
        <v>332051.8897279129</v>
      </c>
    </row>
    <row r="6962" spans="1:12">
      <c r="A6962">
        <v>4839570</v>
      </c>
      <c r="B6962">
        <v>2017</v>
      </c>
      <c r="D6962" t="s">
        <v>2959</v>
      </c>
      <c r="E6962" t="s">
        <v>2960</v>
      </c>
      <c r="F6962" t="s">
        <v>4101</v>
      </c>
      <c r="G6962" t="s">
        <v>2961</v>
      </c>
      <c r="H6962" s="5">
        <v>158003</v>
      </c>
      <c r="I6962">
        <f>IFERROR(VLOOKUP(G6962,'NCES Match'!$A$2:$B$1307,2,FALSE),"")</f>
        <v>4839570</v>
      </c>
      <c r="J6962" cm="1">
        <f t="array" ref="J6962">IFERROR(_xlfn.IFS(B6962=2015,H6962/$O$13,B6962=2016,H6962/$O$14,B6962=2017,H6962/$O$15,B6962=2018,H6962/$O$16,B6962=2019,H6962/$O$17,B6962=2020,H6962/$O$18,B6962=2021,H6962/$O$19,B6962=2022,H6962/$O$20),"")</f>
        <v>1.0893339344209816E-4</v>
      </c>
      <c r="K6962" s="3" cm="1">
        <f t="array" ref="K6962">IFERROR(_xlfn.IFS(B6962=2015,J6962*$P$4,B6962=2016,J6962*$P$5,B6962=2017,J6962*$P$6,B6962=2018,J6962*$P$7,B6962=2019,J6962*$P$8,B6962=2020,J6962*$P$9,B6962=2021,J6962*$P$10,B6962=2022,J6962*$P$11),"")</f>
        <v>184995.89815611229</v>
      </c>
      <c r="L6962" s="3">
        <f t="shared" si="109"/>
        <v>342998.89815611229</v>
      </c>
    </row>
    <row r="6963" spans="1:12">
      <c r="A6963">
        <v>4839570</v>
      </c>
      <c r="B6963">
        <v>2018</v>
      </c>
      <c r="D6963" t="s">
        <v>2959</v>
      </c>
      <c r="E6963" t="s">
        <v>2960</v>
      </c>
      <c r="F6963" t="s">
        <v>4101</v>
      </c>
      <c r="G6963" t="s">
        <v>2961</v>
      </c>
      <c r="H6963" s="5">
        <v>207273</v>
      </c>
      <c r="I6963">
        <f>IFERROR(VLOOKUP(G6963,'NCES Match'!$A$2:$B$1307,2,FALSE),"")</f>
        <v>4839570</v>
      </c>
      <c r="J6963" cm="1">
        <f t="array" ref="J6963">IFERROR(_xlfn.IFS(B6963=2015,H6963/$O$13,B6963=2016,H6963/$O$14,B6963=2017,H6963/$O$15,B6963=2018,H6963/$O$16,B6963=2019,H6963/$O$17,B6963=2020,H6963/$O$18,B6963=2021,H6963/$O$19,B6963=2022,H6963/$O$20),"")</f>
        <v>1.3525782739542521E-4</v>
      </c>
      <c r="K6963" s="3" cm="1">
        <f t="array" ref="K6963">IFERROR(_xlfn.IFS(B6963=2015,J6963*$P$4,B6963=2016,J6963*$P$5,B6963=2017,J6963*$P$6,B6963=2018,J6963*$P$7,B6963=2019,J6963*$P$8,B6963=2020,J6963*$P$9,B6963=2021,J6963*$P$10,B6963=2022,J6963*$P$11),"")</f>
        <v>232217.84698734223</v>
      </c>
      <c r="L6963" s="3">
        <f t="shared" si="109"/>
        <v>439490.84698734223</v>
      </c>
    </row>
    <row r="6964" spans="1:12">
      <c r="A6964">
        <v>4839570</v>
      </c>
      <c r="B6964">
        <v>2019</v>
      </c>
      <c r="D6964" t="s">
        <v>2959</v>
      </c>
      <c r="E6964" t="s">
        <v>2960</v>
      </c>
      <c r="F6964" t="s">
        <v>4101</v>
      </c>
      <c r="G6964" t="s">
        <v>2961</v>
      </c>
      <c r="H6964" s="5">
        <v>223217</v>
      </c>
      <c r="I6964">
        <f>IFERROR(VLOOKUP(G6964,'NCES Match'!$A$2:$B$1307,2,FALSE),"")</f>
        <v>4839570</v>
      </c>
      <c r="J6964" cm="1">
        <f t="array" ref="J6964">IFERROR(_xlfn.IFS(B6964=2015,H6964/$O$13,B6964=2016,H6964/$O$14,B6964=2017,H6964/$O$15,B6964=2018,H6964/$O$16,B6964=2019,H6964/$O$17,B6964=2020,H6964/$O$18,B6964=2021,H6964/$O$19,B6964=2022,H6964/$O$20),"")</f>
        <v>1.4133654600774148E-4</v>
      </c>
      <c r="K6964" s="3" cm="1">
        <f t="array" ref="K6964">IFERROR(_xlfn.IFS(B6964=2015,J6964*$P$4,B6964=2016,J6964*$P$5,B6964=2017,J6964*$P$6,B6964=2018,J6964*$P$7,B6964=2019,J6964*$P$8,B6964=2020,J6964*$P$9,B6964=2021,J6964*$P$10,B6964=2022,J6964*$P$11),"")</f>
        <v>245632.4536756172</v>
      </c>
      <c r="L6964" s="3">
        <f t="shared" si="109"/>
        <v>468849.45367561723</v>
      </c>
    </row>
    <row r="6965" spans="1:12">
      <c r="A6965">
        <v>4839570</v>
      </c>
      <c r="B6965">
        <v>2020</v>
      </c>
      <c r="D6965" t="s">
        <v>2959</v>
      </c>
      <c r="E6965" t="s">
        <v>2960</v>
      </c>
      <c r="F6965" t="s">
        <v>4230</v>
      </c>
      <c r="G6965" t="s">
        <v>2961</v>
      </c>
      <c r="H6965" s="5">
        <v>230530</v>
      </c>
      <c r="I6965">
        <f>IFERROR(VLOOKUP(G6965,'NCES Match'!$A$2:$B$1307,2,FALSE),"")</f>
        <v>4839570</v>
      </c>
      <c r="J6965" cm="1">
        <f t="array" ref="J6965">IFERROR(_xlfn.IFS(B6965=2015,H6965/$O$13,B6965=2016,H6965/$O$14,B6965=2017,H6965/$O$15,B6965=2018,H6965/$O$16,B6965=2019,H6965/$O$17,B6965=2020,H6965/$O$18,B6965=2021,H6965/$O$19,B6965=2022,H6965/$O$20),"")</f>
        <v>1.2492595043144753E-4</v>
      </c>
      <c r="K6965" s="3" cm="1">
        <f t="array" ref="K6965">IFERROR(_xlfn.IFS(B6965=2015,J6965*$P$4,B6965=2016,J6965*$P$5,B6965=2017,J6965*$P$6,B6965=2018,J6965*$P$7,B6965=2019,J6965*$P$8,B6965=2020,J6965*$P$9,B6965=2021,J6965*$P$10,B6965=2022,J6965*$P$11),"")</f>
        <v>263344.25517604186</v>
      </c>
      <c r="L6965" s="3">
        <f t="shared" si="109"/>
        <v>493874.25517604186</v>
      </c>
    </row>
    <row r="6966" spans="1:12">
      <c r="A6966">
        <v>4839570</v>
      </c>
      <c r="B6966">
        <v>2021</v>
      </c>
      <c r="D6966" t="s">
        <v>2959</v>
      </c>
      <c r="E6966" t="s">
        <v>2960</v>
      </c>
      <c r="F6966" t="s">
        <v>4230</v>
      </c>
      <c r="G6966" t="s">
        <v>2961</v>
      </c>
      <c r="H6966" s="5">
        <v>237712.92</v>
      </c>
      <c r="I6966">
        <f>IFERROR(VLOOKUP(G6966,'NCES Match'!$A$2:$B$1307,2,FALSE),"")</f>
        <v>4839570</v>
      </c>
      <c r="J6966" cm="1">
        <f t="array" ref="J6966">IFERROR(_xlfn.IFS(B6966=2015,H6966/$O$13,B6966=2016,H6966/$O$14,B6966=2017,H6966/$O$15,B6966=2018,H6966/$O$16,B6966=2019,H6966/$O$17,B6966=2020,H6966/$O$18,B6966=2021,H6966/$O$19,B6966=2022,H6966/$O$20),"")</f>
        <v>1.2162415525785376E-4</v>
      </c>
      <c r="K6966" s="3" cm="1">
        <f t="array" ref="K6966">IFERROR(_xlfn.IFS(B6966=2015,J6966*$P$4,B6966=2016,J6966*$P$5,B6966=2017,J6966*$P$6,B6966=2018,J6966*$P$7,B6966=2019,J6966*$P$8,B6966=2020,J6966*$P$9,B6966=2021,J6966*$P$10,B6966=2022,J6966*$P$11),"")</f>
        <v>260342.98604554214</v>
      </c>
      <c r="L6966" s="3">
        <f t="shared" si="109"/>
        <v>498055.90604554216</v>
      </c>
    </row>
    <row r="6967" spans="1:12">
      <c r="A6967">
        <v>4839570</v>
      </c>
      <c r="B6967">
        <v>2022</v>
      </c>
      <c r="D6967" t="s">
        <v>2959</v>
      </c>
      <c r="E6967" t="s">
        <v>2960</v>
      </c>
      <c r="F6967" t="s">
        <v>4101</v>
      </c>
      <c r="G6967" t="s">
        <v>2961</v>
      </c>
      <c r="H6967" s="5">
        <v>271449.31</v>
      </c>
      <c r="I6967">
        <f>IFERROR(VLOOKUP(G6967,'NCES Match'!$A$2:$B$1307,2,FALSE),"")</f>
        <v>4839570</v>
      </c>
      <c r="J6967" cm="1">
        <f t="array" ref="J6967">IFERROR(_xlfn.IFS(B6967=2015,H6967/$O$13,B6967=2016,H6967/$O$14,B6967=2017,H6967/$O$15,B6967=2018,H6967/$O$16,B6967=2019,H6967/$O$17,B6967=2020,H6967/$O$18,B6967=2021,H6967/$O$19,B6967=2022,H6967/$O$20),"")</f>
        <v>1.1922885489530166E-4</v>
      </c>
      <c r="K6967" s="3" cm="1">
        <f t="array" ref="K6967">IFERROR(_xlfn.IFS(B6967=2015,J6967*$P$4,B6967=2016,J6967*$P$5,B6967=2017,J6967*$P$6,B6967=2018,J6967*$P$7,B6967=2019,J6967*$P$8,B6967=2020,J6967*$P$9,B6967=2021,J6967*$P$10,B6967=2022,J6967*$P$11),"")</f>
        <v>256757.31284187204</v>
      </c>
      <c r="L6967" s="3">
        <f t="shared" si="109"/>
        <v>528206.62284187204</v>
      </c>
    </row>
    <row r="6968" spans="1:12">
      <c r="A6968">
        <v>4839570</v>
      </c>
      <c r="B6968">
        <v>2023</v>
      </c>
      <c r="D6968" t="s">
        <v>2959</v>
      </c>
      <c r="E6968" t="s">
        <v>2960</v>
      </c>
      <c r="F6968" t="s">
        <v>4101</v>
      </c>
      <c r="G6968" t="s">
        <v>2961</v>
      </c>
      <c r="H6968" s="5">
        <v>301975.78000000003</v>
      </c>
      <c r="I6968">
        <f>IFERROR(VLOOKUP(G6968,'NCES Match'!$A$2:$B$1307,2,FALSE),"")</f>
        <v>4839570</v>
      </c>
      <c r="J6968" t="str" cm="1">
        <f t="array" ref="J6968">IFERROR(_xlfn.IFS(B6968=2015,H6968/$O$13,B6968=2016,H6968/$O$14,B6968=2017,H6968/$O$15,B6968=2018,H6968/$O$16,B6968=2019,H6968/$O$17,B6968=2020,H6968/$O$18,B6968=2021,H6968/$O$19,B6968=2022,H6968/$O$20),"")</f>
        <v/>
      </c>
      <c r="K6968" s="3" t="str" cm="1">
        <f t="array" ref="K6968">IFERROR(_xlfn.IFS(B6968=2015,J6968*$P$4,B6968=2016,J6968*$P$5,B6968=2017,J6968*$P$6,B6968=2018,J6968*$P$7,B6968=2019,J6968*$P$8,B6968=2020,J6968*$P$9,B6968=2021,J6968*$P$10,B6968=2022,J6968*$P$11),"")</f>
        <v/>
      </c>
      <c r="L6968" s="3">
        <f t="shared" si="109"/>
        <v>301975.78000000003</v>
      </c>
    </row>
    <row r="6969" spans="1:12">
      <c r="A6969">
        <v>4801404</v>
      </c>
      <c r="B6969">
        <v>2015</v>
      </c>
      <c r="C6969" t="s">
        <v>3521</v>
      </c>
      <c r="D6969" t="s">
        <v>3831</v>
      </c>
      <c r="E6969" t="s">
        <v>3832</v>
      </c>
      <c r="G6969" t="s">
        <v>3833</v>
      </c>
      <c r="H6969" s="5">
        <v>23053.77</v>
      </c>
      <c r="I6969">
        <f>IFERROR(VLOOKUP(G6969,'NCES Match'!$A$2:$B$1307,2,FALSE),"")</f>
        <v>4801404</v>
      </c>
      <c r="J6969" cm="1">
        <f t="array" ref="J6969">IFERROR(_xlfn.IFS(B6969=2015,H6969/$O$13,B6969=2016,H6969/$O$14,B6969=2017,H6969/$O$15,B6969=2018,H6969/$O$16,B6969=2019,H6969/$O$17,B6969=2020,H6969/$O$18,B6969=2021,H6969/$O$19,B6969=2022,H6969/$O$20),"")</f>
        <v>1.8060410029049051E-5</v>
      </c>
      <c r="K6969" s="3" cm="1">
        <f t="array" ref="K6969">IFERROR(_xlfn.IFS(B6969=2015,J6969*$P$4,B6969=2016,J6969*$P$5,B6969=2017,J6969*$P$6,B6969=2018,J6969*$P$7,B6969=2019,J6969*$P$8,B6969=2020,J6969*$P$9,B6969=2021,J6969*$P$10,B6969=2022,J6969*$P$11),"")</f>
        <v>28742.835316091318</v>
      </c>
      <c r="L6969" s="3">
        <f t="shared" si="109"/>
        <v>51796.605316091314</v>
      </c>
    </row>
    <row r="6970" spans="1:12">
      <c r="A6970">
        <v>4801404</v>
      </c>
      <c r="B6970">
        <v>2016</v>
      </c>
      <c r="C6970" t="s">
        <v>4104</v>
      </c>
      <c r="D6970" t="s">
        <v>3831</v>
      </c>
      <c r="E6970" t="s">
        <v>3832</v>
      </c>
      <c r="F6970" t="s">
        <v>4101</v>
      </c>
      <c r="G6970" t="s">
        <v>3833</v>
      </c>
      <c r="H6970" s="5">
        <v>25523</v>
      </c>
      <c r="I6970">
        <f>IFERROR(VLOOKUP(G6970,'NCES Match'!$A$2:$B$1307,2,FALSE),"")</f>
        <v>4801404</v>
      </c>
      <c r="J6970" cm="1">
        <f t="array" ref="J6970">IFERROR(_xlfn.IFS(B6970=2015,H6970/$O$13,B6970=2016,H6970/$O$14,B6970=2017,H6970/$O$15,B6970=2018,H6970/$O$16,B6970=2019,H6970/$O$17,B6970=2020,H6970/$O$18,B6970=2021,H6970/$O$19,B6970=2022,H6970/$O$20),"")</f>
        <v>1.827107111437335E-5</v>
      </c>
      <c r="K6970" s="3" cm="1">
        <f t="array" ref="K6970">IFERROR(_xlfn.IFS(B6970=2015,J6970*$P$4,B6970=2016,J6970*$P$5,B6970=2017,J6970*$P$6,B6970=2018,J6970*$P$7,B6970=2019,J6970*$P$8,B6970=2020,J6970*$P$9,B6970=2021,J6970*$P$10,B6970=2022,J6970*$P$11),"")</f>
        <v>30615.577693674168</v>
      </c>
      <c r="L6970" s="3">
        <f t="shared" si="109"/>
        <v>56138.577693674168</v>
      </c>
    </row>
    <row r="6971" spans="1:12">
      <c r="A6971">
        <v>4801404</v>
      </c>
      <c r="B6971">
        <v>2017</v>
      </c>
      <c r="D6971" t="s">
        <v>3831</v>
      </c>
      <c r="E6971" t="s">
        <v>3832</v>
      </c>
      <c r="F6971" t="s">
        <v>4101</v>
      </c>
      <c r="G6971" t="s">
        <v>3833</v>
      </c>
      <c r="H6971" s="5">
        <v>30400</v>
      </c>
      <c r="I6971">
        <f>IFERROR(VLOOKUP(G6971,'NCES Match'!$A$2:$B$1307,2,FALSE),"")</f>
        <v>4801404</v>
      </c>
      <c r="J6971" cm="1">
        <f t="array" ref="J6971">IFERROR(_xlfn.IFS(B6971=2015,H6971/$O$13,B6971=2016,H6971/$O$14,B6971=2017,H6971/$O$15,B6971=2018,H6971/$O$16,B6971=2019,H6971/$O$17,B6971=2020,H6971/$O$18,B6971=2021,H6971/$O$19,B6971=2022,H6971/$O$20),"")</f>
        <v>2.0958938505216888E-5</v>
      </c>
      <c r="K6971" s="3" cm="1">
        <f t="array" ref="K6971">IFERROR(_xlfn.IFS(B6971=2015,J6971*$P$4,B6971=2016,J6971*$P$5,B6971=2017,J6971*$P$6,B6971=2018,J6971*$P$7,B6971=2019,J6971*$P$8,B6971=2020,J6971*$P$9,B6971=2021,J6971*$P$10,B6971=2022,J6971*$P$11),"")</f>
        <v>35593.471667916514</v>
      </c>
      <c r="L6971" s="3">
        <f t="shared" si="109"/>
        <v>65993.471667916514</v>
      </c>
    </row>
    <row r="6972" spans="1:12">
      <c r="A6972">
        <v>4801404</v>
      </c>
      <c r="B6972">
        <v>2018</v>
      </c>
      <c r="D6972" t="s">
        <v>3831</v>
      </c>
      <c r="E6972" t="s">
        <v>3832</v>
      </c>
      <c r="F6972" t="s">
        <v>4101</v>
      </c>
      <c r="G6972" t="s">
        <v>3833</v>
      </c>
      <c r="H6972" s="5">
        <v>58775</v>
      </c>
      <c r="I6972">
        <f>IFERROR(VLOOKUP(G6972,'NCES Match'!$A$2:$B$1307,2,FALSE),"")</f>
        <v>4801404</v>
      </c>
      <c r="J6972" cm="1">
        <f t="array" ref="J6972">IFERROR(_xlfn.IFS(B6972=2015,H6972/$O$13,B6972=2016,H6972/$O$14,B6972=2017,H6972/$O$15,B6972=2018,H6972/$O$16,B6972=2019,H6972/$O$17,B6972=2020,H6972/$O$18,B6972=2021,H6972/$O$19,B6972=2022,H6972/$O$20),"")</f>
        <v>3.8354145523855579E-5</v>
      </c>
      <c r="K6972" s="3" cm="1">
        <f t="array" ref="K6972">IFERROR(_xlfn.IFS(B6972=2015,J6972*$P$4,B6972=2016,J6972*$P$5,B6972=2017,J6972*$P$6,B6972=2018,J6972*$P$7,B6972=2019,J6972*$P$8,B6972=2020,J6972*$P$9,B6972=2021,J6972*$P$10,B6972=2022,J6972*$P$11),"")</f>
        <v>65848.441218494641</v>
      </c>
      <c r="L6972" s="3">
        <f t="shared" si="109"/>
        <v>124623.44121849464</v>
      </c>
    </row>
    <row r="6973" spans="1:12">
      <c r="A6973">
        <v>4801404</v>
      </c>
      <c r="B6973">
        <v>2019</v>
      </c>
      <c r="D6973" t="s">
        <v>3831</v>
      </c>
      <c r="E6973" t="s">
        <v>3832</v>
      </c>
      <c r="F6973" t="s">
        <v>4101</v>
      </c>
      <c r="G6973" t="s">
        <v>3833</v>
      </c>
      <c r="H6973" s="5">
        <v>52565</v>
      </c>
      <c r="I6973">
        <f>IFERROR(VLOOKUP(G6973,'NCES Match'!$A$2:$B$1307,2,FALSE),"")</f>
        <v>4801404</v>
      </c>
      <c r="J6973" cm="1">
        <f t="array" ref="J6973">IFERROR(_xlfn.IFS(B6973=2015,H6973/$O$13,B6973=2016,H6973/$O$14,B6973=2017,H6973/$O$15,B6973=2018,H6973/$O$16,B6973=2019,H6973/$O$17,B6973=2020,H6973/$O$18,B6973=2021,H6973/$O$19,B6973=2022,H6973/$O$20),"")</f>
        <v>3.3283108100623748E-5</v>
      </c>
      <c r="K6973" s="3" cm="1">
        <f t="array" ref="K6973">IFERROR(_xlfn.IFS(B6973=2015,J6973*$P$4,B6973=2016,J6973*$P$5,B6973=2017,J6973*$P$6,B6973=2018,J6973*$P$7,B6973=2019,J6973*$P$8,B6973=2020,J6973*$P$9,B6973=2021,J6973*$P$10,B6973=2022,J6973*$P$11),"")</f>
        <v>57843.577897108276</v>
      </c>
      <c r="L6973" s="3">
        <f t="shared" si="109"/>
        <v>110408.57789710828</v>
      </c>
    </row>
    <row r="6974" spans="1:12">
      <c r="A6974">
        <v>4801404</v>
      </c>
      <c r="B6974">
        <v>2020</v>
      </c>
      <c r="D6974" t="s">
        <v>3831</v>
      </c>
      <c r="E6974" t="s">
        <v>3832</v>
      </c>
      <c r="F6974" t="s">
        <v>4230</v>
      </c>
      <c r="G6974" t="s">
        <v>3833</v>
      </c>
      <c r="H6974" s="5">
        <v>56352</v>
      </c>
      <c r="I6974">
        <f>IFERROR(VLOOKUP(G6974,'NCES Match'!$A$2:$B$1307,2,FALSE),"")</f>
        <v>4801404</v>
      </c>
      <c r="J6974" cm="1">
        <f t="array" ref="J6974">IFERROR(_xlfn.IFS(B6974=2015,H6974/$O$13,B6974=2016,H6974/$O$14,B6974=2017,H6974/$O$15,B6974=2018,H6974/$O$16,B6974=2019,H6974/$O$17,B6974=2020,H6974/$O$18,B6974=2021,H6974/$O$19,B6974=2022,H6974/$O$20),"")</f>
        <v>3.0537574973812224E-5</v>
      </c>
      <c r="K6974" s="3" cm="1">
        <f t="array" ref="K6974">IFERROR(_xlfn.IFS(B6974=2015,J6974*$P$4,B6974=2016,J6974*$P$5,B6974=2017,J6974*$P$6,B6974=2018,J6974*$P$7,B6974=2019,J6974*$P$8,B6974=2020,J6974*$P$9,B6974=2021,J6974*$P$10,B6974=2022,J6974*$P$11),"")</f>
        <v>64373.294008069715</v>
      </c>
      <c r="L6974" s="3">
        <f t="shared" si="109"/>
        <v>120725.29400806972</v>
      </c>
    </row>
    <row r="6975" spans="1:12">
      <c r="A6975">
        <v>4801404</v>
      </c>
      <c r="B6975">
        <v>2021</v>
      </c>
      <c r="D6975" t="s">
        <v>3831</v>
      </c>
      <c r="E6975" t="s">
        <v>3832</v>
      </c>
      <c r="F6975" t="s">
        <v>4230</v>
      </c>
      <c r="G6975" t="s">
        <v>3833</v>
      </c>
      <c r="H6975" s="5">
        <v>59405.69</v>
      </c>
      <c r="I6975">
        <f>IFERROR(VLOOKUP(G6975,'NCES Match'!$A$2:$B$1307,2,FALSE),"")</f>
        <v>4801404</v>
      </c>
      <c r="J6975" cm="1">
        <f t="array" ref="J6975">IFERROR(_xlfn.IFS(B6975=2015,H6975/$O$13,B6975=2016,H6975/$O$14,B6975=2017,H6975/$O$15,B6975=2018,H6975/$O$16,B6975=2019,H6975/$O$17,B6975=2020,H6975/$O$18,B6975=2021,H6975/$O$19,B6975=2022,H6975/$O$20),"")</f>
        <v>3.0394506380889732E-5</v>
      </c>
      <c r="K6975" s="3" cm="1">
        <f t="array" ref="K6975">IFERROR(_xlfn.IFS(B6975=2015,J6975*$P$4,B6975=2016,J6975*$P$5,B6975=2017,J6975*$P$6,B6975=2018,J6975*$P$7,B6975=2019,J6975*$P$8,B6975=2020,J6975*$P$9,B6975=2021,J6975*$P$10,B6975=2022,J6975*$P$11),"")</f>
        <v>65061.060722723028</v>
      </c>
      <c r="L6975" s="3">
        <f t="shared" si="109"/>
        <v>124466.75072272302</v>
      </c>
    </row>
    <row r="6976" spans="1:12">
      <c r="A6976">
        <v>4801404</v>
      </c>
      <c r="B6976">
        <v>2022</v>
      </c>
      <c r="D6976" t="s">
        <v>3831</v>
      </c>
      <c r="E6976" t="s">
        <v>3832</v>
      </c>
      <c r="F6976" t="s">
        <v>4101</v>
      </c>
      <c r="G6976" t="s">
        <v>3833</v>
      </c>
      <c r="H6976" s="5">
        <v>77307.039999999994</v>
      </c>
      <c r="I6976">
        <f>IFERROR(VLOOKUP(G6976,'NCES Match'!$A$2:$B$1307,2,FALSE),"")</f>
        <v>4801404</v>
      </c>
      <c r="J6976" cm="1">
        <f t="array" ref="J6976">IFERROR(_xlfn.IFS(B6976=2015,H6976/$O$13,B6976=2016,H6976/$O$14,B6976=2017,H6976/$O$15,B6976=2018,H6976/$O$16,B6976=2019,H6976/$O$17,B6976=2020,H6976/$O$18,B6976=2021,H6976/$O$19,B6976=2022,H6976/$O$20),"")</f>
        <v>3.3955620865439961E-5</v>
      </c>
      <c r="K6976" s="3" cm="1">
        <f t="array" ref="K6976">IFERROR(_xlfn.IFS(B6976=2015,J6976*$P$4,B6976=2016,J6976*$P$5,B6976=2017,J6976*$P$6,B6976=2018,J6976*$P$7,B6976=2019,J6976*$P$8,B6976=2020,J6976*$P$9,B6976=2021,J6976*$P$10,B6976=2022,J6976*$P$11),"")</f>
        <v>73122.852491903963</v>
      </c>
      <c r="L6976" s="3">
        <f t="shared" si="109"/>
        <v>150429.89249190397</v>
      </c>
    </row>
    <row r="6977" spans="1:12">
      <c r="A6977">
        <v>4801404</v>
      </c>
      <c r="B6977">
        <v>2023</v>
      </c>
      <c r="D6977" t="s">
        <v>3831</v>
      </c>
      <c r="E6977" t="s">
        <v>3832</v>
      </c>
      <c r="F6977" t="s">
        <v>4101</v>
      </c>
      <c r="G6977" t="s">
        <v>3833</v>
      </c>
      <c r="H6977" s="5">
        <v>76934.289999999994</v>
      </c>
      <c r="I6977">
        <f>IFERROR(VLOOKUP(G6977,'NCES Match'!$A$2:$B$1307,2,FALSE),"")</f>
        <v>4801404</v>
      </c>
      <c r="J6977" t="str" cm="1">
        <f t="array" ref="J6977">IFERROR(_xlfn.IFS(B6977=2015,H6977/$O$13,B6977=2016,H6977/$O$14,B6977=2017,H6977/$O$15,B6977=2018,H6977/$O$16,B6977=2019,H6977/$O$17,B6977=2020,H6977/$O$18,B6977=2021,H6977/$O$19,B6977=2022,H6977/$O$20),"")</f>
        <v/>
      </c>
      <c r="K6977" s="3" t="str" cm="1">
        <f t="array" ref="K6977">IFERROR(_xlfn.IFS(B6977=2015,J6977*$P$4,B6977=2016,J6977*$P$5,B6977=2017,J6977*$P$6,B6977=2018,J6977*$P$7,B6977=2019,J6977*$P$8,B6977=2020,J6977*$P$9,B6977=2021,J6977*$P$10,B6977=2022,J6977*$P$11),"")</f>
        <v/>
      </c>
      <c r="L6977" s="3">
        <f t="shared" si="109"/>
        <v>76934.289999999994</v>
      </c>
    </row>
    <row r="6978" spans="1:12">
      <c r="A6978">
        <v>4810710</v>
      </c>
      <c r="B6978">
        <v>2015</v>
      </c>
      <c r="C6978" t="s">
        <v>381</v>
      </c>
      <c r="D6978" t="s">
        <v>633</v>
      </c>
      <c r="E6978" t="s">
        <v>634</v>
      </c>
      <c r="G6978" t="s">
        <v>635</v>
      </c>
      <c r="H6978" s="5">
        <v>1171453.26</v>
      </c>
      <c r="I6978">
        <f>IFERROR(VLOOKUP(G6978,'NCES Match'!$A$2:$B$1307,2,FALSE),"")</f>
        <v>4810710</v>
      </c>
      <c r="J6978" cm="1">
        <f t="array" ref="J6978">IFERROR(_xlfn.IFS(B6978=2015,H6978/$O$13,B6978=2016,H6978/$O$14,B6978=2017,H6978/$O$15,B6978=2018,H6978/$O$16,B6978=2019,H6978/$O$17,B6978=2020,H6978/$O$18,B6978=2021,H6978/$O$19,B6978=2022,H6978/$O$20),"")</f>
        <v>9.177208849340565E-4</v>
      </c>
      <c r="K6978" s="3" cm="1">
        <f t="array" ref="K6978">IFERROR(_xlfn.IFS(B6978=2015,J6978*$P$4,B6978=2016,J6978*$P$5,B6978=2017,J6978*$P$6,B6978=2018,J6978*$P$7,B6978=2019,J6978*$P$8,B6978=2020,J6978*$P$9,B6978=2021,J6978*$P$10,B6978=2022,J6978*$P$11),"")</f>
        <v>1460537.1760314389</v>
      </c>
      <c r="L6978" s="3">
        <f t="shared" si="109"/>
        <v>2631990.4360314389</v>
      </c>
    </row>
    <row r="6979" spans="1:12">
      <c r="A6979">
        <v>4810710</v>
      </c>
      <c r="B6979">
        <v>2016</v>
      </c>
      <c r="C6979" t="s">
        <v>4102</v>
      </c>
      <c r="D6979" t="s">
        <v>633</v>
      </c>
      <c r="E6979" t="s">
        <v>634</v>
      </c>
      <c r="F6979" t="s">
        <v>4101</v>
      </c>
      <c r="G6979" t="s">
        <v>635</v>
      </c>
      <c r="H6979" s="5">
        <v>1217034</v>
      </c>
      <c r="I6979">
        <f>IFERROR(VLOOKUP(G6979,'NCES Match'!$A$2:$B$1307,2,FALSE),"")</f>
        <v>4810710</v>
      </c>
      <c r="J6979" cm="1">
        <f t="array" ref="J6979">IFERROR(_xlfn.IFS(B6979=2015,H6979/$O$13,B6979=2016,H6979/$O$14,B6979=2017,H6979/$O$15,B6979=2018,H6979/$O$16,B6979=2019,H6979/$O$17,B6979=2020,H6979/$O$18,B6979=2021,H6979/$O$19,B6979=2022,H6979/$O$20),"")</f>
        <v>8.7123436753556624E-4</v>
      </c>
      <c r="K6979" s="3" cm="1">
        <f t="array" ref="K6979">IFERROR(_xlfn.IFS(B6979=2015,J6979*$P$4,B6979=2016,J6979*$P$5,B6979=2017,J6979*$P$6,B6979=2018,J6979*$P$7,B6979=2019,J6979*$P$8,B6979=2020,J6979*$P$9,B6979=2021,J6979*$P$10,B6979=2022,J6979*$P$11),"")</f>
        <v>1459867.5305741115</v>
      </c>
      <c r="L6979" s="3">
        <f t="shared" ref="L6979:L7042" si="110">SUM(H6979,K6979)</f>
        <v>2676901.5305741113</v>
      </c>
    </row>
    <row r="6980" spans="1:12">
      <c r="A6980">
        <v>4810710</v>
      </c>
      <c r="B6980">
        <v>2017</v>
      </c>
      <c r="D6980" t="s">
        <v>633</v>
      </c>
      <c r="E6980" t="s">
        <v>634</v>
      </c>
      <c r="F6980" t="s">
        <v>4101</v>
      </c>
      <c r="G6980" t="s">
        <v>635</v>
      </c>
      <c r="H6980" s="5">
        <v>1292233</v>
      </c>
      <c r="I6980">
        <f>IFERROR(VLOOKUP(G6980,'NCES Match'!$A$2:$B$1307,2,FALSE),"")</f>
        <v>4810710</v>
      </c>
      <c r="J6980" cm="1">
        <f t="array" ref="J6980">IFERROR(_xlfn.IFS(B6980=2015,H6980/$O$13,B6980=2016,H6980/$O$14,B6980=2017,H6980/$O$15,B6980=2018,H6980/$O$16,B6980=2019,H6980/$O$17,B6980=2020,H6980/$O$18,B6980=2021,H6980/$O$19,B6980=2022,H6980/$O$20),"")</f>
        <v>8.9091552570434002E-4</v>
      </c>
      <c r="K6980" s="3" cm="1">
        <f t="array" ref="K6980">IFERROR(_xlfn.IFS(B6980=2015,J6980*$P$4,B6980=2016,J6980*$P$5,B6980=2017,J6980*$P$6,B6980=2018,J6980*$P$7,B6980=2019,J6980*$P$8,B6980=2020,J6980*$P$9,B6980=2021,J6980*$P$10,B6980=2022,J6980*$P$11),"")</f>
        <v>1512995.3511133804</v>
      </c>
      <c r="L6980" s="3">
        <f t="shared" si="110"/>
        <v>2805228.3511133804</v>
      </c>
    </row>
    <row r="6981" spans="1:12">
      <c r="A6981">
        <v>4810710</v>
      </c>
      <c r="B6981">
        <v>2018</v>
      </c>
      <c r="D6981" t="s">
        <v>633</v>
      </c>
      <c r="E6981" t="s">
        <v>634</v>
      </c>
      <c r="F6981" t="s">
        <v>4101</v>
      </c>
      <c r="G6981" t="s">
        <v>635</v>
      </c>
      <c r="H6981" s="5">
        <v>1347122</v>
      </c>
      <c r="I6981">
        <f>IFERROR(VLOOKUP(G6981,'NCES Match'!$A$2:$B$1307,2,FALSE),"")</f>
        <v>4810710</v>
      </c>
      <c r="J6981" cm="1">
        <f t="array" ref="J6981">IFERROR(_xlfn.IFS(B6981=2015,H6981/$O$13,B6981=2016,H6981/$O$14,B6981=2017,H6981/$O$15,B6981=2018,H6981/$O$16,B6981=2019,H6981/$O$17,B6981=2020,H6981/$O$18,B6981=2021,H6981/$O$19,B6981=2022,H6981/$O$20),"")</f>
        <v>8.7907636284793498E-4</v>
      </c>
      <c r="K6981" s="3" cm="1">
        <f t="array" ref="K6981">IFERROR(_xlfn.IFS(B6981=2015,J6981*$P$4,B6981=2016,J6981*$P$5,B6981=2017,J6981*$P$6,B6981=2018,J6981*$P$7,B6981=2019,J6981*$P$8,B6981=2020,J6981*$P$9,B6981=2021,J6981*$P$10,B6981=2022,J6981*$P$11),"")</f>
        <v>1509245.1523801098</v>
      </c>
      <c r="L6981" s="3">
        <f t="shared" si="110"/>
        <v>2856367.1523801098</v>
      </c>
    </row>
    <row r="6982" spans="1:12">
      <c r="A6982">
        <v>4810710</v>
      </c>
      <c r="B6982">
        <v>2019</v>
      </c>
      <c r="D6982" t="s">
        <v>633</v>
      </c>
      <c r="E6982" t="s">
        <v>634</v>
      </c>
      <c r="F6982" t="s">
        <v>4101</v>
      </c>
      <c r="G6982" t="s">
        <v>635</v>
      </c>
      <c r="H6982" s="5">
        <v>1448587</v>
      </c>
      <c r="I6982">
        <f>IFERROR(VLOOKUP(G6982,'NCES Match'!$A$2:$B$1307,2,FALSE),"")</f>
        <v>4810710</v>
      </c>
      <c r="J6982" cm="1">
        <f t="array" ref="J6982">IFERROR(_xlfn.IFS(B6982=2015,H6982/$O$13,B6982=2016,H6982/$O$14,B6982=2017,H6982/$O$15,B6982=2018,H6982/$O$16,B6982=2019,H6982/$O$17,B6982=2020,H6982/$O$18,B6982=2021,H6982/$O$19,B6982=2022,H6982/$O$20),"")</f>
        <v>9.1721635525840873E-4</v>
      </c>
      <c r="K6982" s="3" cm="1">
        <f t="array" ref="K6982">IFERROR(_xlfn.IFS(B6982=2015,J6982*$P$4,B6982=2016,J6982*$P$5,B6982=2017,J6982*$P$6,B6982=2018,J6982*$P$7,B6982=2019,J6982*$P$8,B6982=2020,J6982*$P$9,B6982=2021,J6982*$P$10,B6982=2022,J6982*$P$11),"")</f>
        <v>1594054.1229951181</v>
      </c>
      <c r="L6982" s="3">
        <f t="shared" si="110"/>
        <v>3042641.1229951181</v>
      </c>
    </row>
    <row r="6983" spans="1:12">
      <c r="A6983">
        <v>4810710</v>
      </c>
      <c r="B6983">
        <v>2020</v>
      </c>
      <c r="D6983" t="s">
        <v>633</v>
      </c>
      <c r="E6983" t="s">
        <v>634</v>
      </c>
      <c r="F6983" t="s">
        <v>4230</v>
      </c>
      <c r="G6983" t="s">
        <v>635</v>
      </c>
      <c r="H6983" s="5">
        <v>1781365</v>
      </c>
      <c r="I6983">
        <f>IFERROR(VLOOKUP(G6983,'NCES Match'!$A$2:$B$1307,2,FALSE),"")</f>
        <v>4810710</v>
      </c>
      <c r="J6983" cm="1">
        <f t="array" ref="J6983">IFERROR(_xlfn.IFS(B6983=2015,H6983/$O$13,B6983=2016,H6983/$O$14,B6983=2017,H6983/$O$15,B6983=2018,H6983/$O$16,B6983=2019,H6983/$O$17,B6983=2020,H6983/$O$18,B6983=2021,H6983/$O$19,B6983=2022,H6983/$O$20),"")</f>
        <v>9.6533516544621326E-4</v>
      </c>
      <c r="K6983" s="3" cm="1">
        <f t="array" ref="K6983">IFERROR(_xlfn.IFS(B6983=2015,J6983*$P$4,B6983=2016,J6983*$P$5,B6983=2017,J6983*$P$6,B6983=2018,J6983*$P$7,B6983=2019,J6983*$P$8,B6983=2020,J6983*$P$9,B6983=2021,J6983*$P$10,B6983=2022,J6983*$P$11),"")</f>
        <v>2034929.2461791083</v>
      </c>
      <c r="L6983" s="3">
        <f t="shared" si="110"/>
        <v>3816294.2461791085</v>
      </c>
    </row>
    <row r="6984" spans="1:12">
      <c r="A6984">
        <v>4810710</v>
      </c>
      <c r="B6984">
        <v>2021</v>
      </c>
      <c r="D6984" t="s">
        <v>633</v>
      </c>
      <c r="E6984" t="s">
        <v>634</v>
      </c>
      <c r="F6984" t="s">
        <v>4230</v>
      </c>
      <c r="G6984" t="s">
        <v>635</v>
      </c>
      <c r="H6984" s="5">
        <v>1786680.76</v>
      </c>
      <c r="I6984">
        <f>IFERROR(VLOOKUP(G6984,'NCES Match'!$A$2:$B$1307,2,FALSE),"")</f>
        <v>4810710</v>
      </c>
      <c r="J6984" cm="1">
        <f t="array" ref="J6984">IFERROR(_xlfn.IFS(B6984=2015,H6984/$O$13,B6984=2016,H6984/$O$14,B6984=2017,H6984/$O$15,B6984=2018,H6984/$O$16,B6984=2019,H6984/$O$17,B6984=2020,H6984/$O$18,B6984=2021,H6984/$O$19,B6984=2022,H6984/$O$20),"")</f>
        <v>9.1414273212604572E-4</v>
      </c>
      <c r="K6984" s="3" cm="1">
        <f t="array" ref="K6984">IFERROR(_xlfn.IFS(B6984=2015,J6984*$P$4,B6984=2016,J6984*$P$5,B6984=2017,J6984*$P$6,B6984=2018,J6984*$P$7,B6984=2019,J6984*$P$8,B6984=2020,J6984*$P$9,B6984=2021,J6984*$P$10,B6984=2022,J6984*$P$11),"")</f>
        <v>1956771.2355244241</v>
      </c>
      <c r="L6984" s="3">
        <f t="shared" si="110"/>
        <v>3743451.9955244241</v>
      </c>
    </row>
    <row r="6985" spans="1:12">
      <c r="A6985">
        <v>4810710</v>
      </c>
      <c r="B6985">
        <v>2022</v>
      </c>
      <c r="D6985" t="s">
        <v>633</v>
      </c>
      <c r="E6985" t="s">
        <v>634</v>
      </c>
      <c r="F6985" t="s">
        <v>4101</v>
      </c>
      <c r="G6985" t="s">
        <v>635</v>
      </c>
      <c r="H6985" s="5">
        <v>2168190.4500000002</v>
      </c>
      <c r="I6985">
        <f>IFERROR(VLOOKUP(G6985,'NCES Match'!$A$2:$B$1307,2,FALSE),"")</f>
        <v>4810710</v>
      </c>
      <c r="J6985" cm="1">
        <f t="array" ref="J6985">IFERROR(_xlfn.IFS(B6985=2015,H6985/$O$13,B6985=2016,H6985/$O$14,B6985=2017,H6985/$O$15,B6985=2018,H6985/$O$16,B6985=2019,H6985/$O$17,B6985=2020,H6985/$O$18,B6985=2021,H6985/$O$19,B6985=2022,H6985/$O$20),"")</f>
        <v>9.5233568487769905E-4</v>
      </c>
      <c r="K6985" s="3" cm="1">
        <f t="array" ref="K6985">IFERROR(_xlfn.IFS(B6985=2015,J6985*$P$4,B6985=2016,J6985*$P$5,B6985=2017,J6985*$P$6,B6985=2018,J6985*$P$7,B6985=2019,J6985*$P$8,B6985=2020,J6985*$P$9,B6985=2021,J6985*$P$10,B6985=2022,J6985*$P$11),"")</f>
        <v>2050838.7133914961</v>
      </c>
      <c r="L6985" s="3">
        <f t="shared" si="110"/>
        <v>4219029.1633914961</v>
      </c>
    </row>
    <row r="6986" spans="1:12">
      <c r="A6986">
        <v>4810710</v>
      </c>
      <c r="B6986">
        <v>2023</v>
      </c>
      <c r="D6986" t="s">
        <v>633</v>
      </c>
      <c r="E6986" t="s">
        <v>634</v>
      </c>
      <c r="F6986" t="s">
        <v>4101</v>
      </c>
      <c r="G6986" t="s">
        <v>635</v>
      </c>
      <c r="H6986" s="5">
        <v>2305283.7599999998</v>
      </c>
      <c r="I6986">
        <f>IFERROR(VLOOKUP(G6986,'NCES Match'!$A$2:$B$1307,2,FALSE),"")</f>
        <v>4810710</v>
      </c>
      <c r="J6986" t="str" cm="1">
        <f t="array" ref="J6986">IFERROR(_xlfn.IFS(B6986=2015,H6986/$O$13,B6986=2016,H6986/$O$14,B6986=2017,H6986/$O$15,B6986=2018,H6986/$O$16,B6986=2019,H6986/$O$17,B6986=2020,H6986/$O$18,B6986=2021,H6986/$O$19,B6986=2022,H6986/$O$20),"")</f>
        <v/>
      </c>
      <c r="K6986" s="3" t="str" cm="1">
        <f t="array" ref="K6986">IFERROR(_xlfn.IFS(B6986=2015,J6986*$P$4,B6986=2016,J6986*$P$5,B6986=2017,J6986*$P$6,B6986=2018,J6986*$P$7,B6986=2019,J6986*$P$8,B6986=2020,J6986*$P$9,B6986=2021,J6986*$P$10,B6986=2022,J6986*$P$11),"")</f>
        <v/>
      </c>
      <c r="L6986" s="3">
        <f t="shared" si="110"/>
        <v>2305283.7599999998</v>
      </c>
    </row>
    <row r="6987" spans="1:12">
      <c r="A6987">
        <v>4814790</v>
      </c>
      <c r="B6987">
        <v>2015</v>
      </c>
      <c r="C6987" t="s">
        <v>381</v>
      </c>
      <c r="D6987" t="s">
        <v>967</v>
      </c>
      <c r="E6987" t="s">
        <v>968</v>
      </c>
      <c r="G6987" t="s">
        <v>969</v>
      </c>
      <c r="H6987" s="5">
        <v>209998.8</v>
      </c>
      <c r="I6987">
        <f>IFERROR(VLOOKUP(G6987,'NCES Match'!$A$2:$B$1307,2,FALSE),"")</f>
        <v>4814790</v>
      </c>
      <c r="J6987" cm="1">
        <f t="array" ref="J6987">IFERROR(_xlfn.IFS(B6987=2015,H6987/$O$13,B6987=2016,H6987/$O$14,B6987=2017,H6987/$O$15,B6987=2018,H6987/$O$16,B6987=2019,H6987/$O$17,B6987=2020,H6987/$O$18,B6987=2021,H6987/$O$19,B6987=2022,H6987/$O$20),"")</f>
        <v>1.6451384886759368E-4</v>
      </c>
      <c r="K6987" s="3" cm="1">
        <f t="array" ref="K6987">IFERROR(_xlfn.IFS(B6987=2015,J6987*$P$4,B6987=2016,J6987*$P$5,B6987=2017,J6987*$P$6,B6987=2018,J6987*$P$7,B6987=2019,J6987*$P$8,B6987=2020,J6987*$P$9,B6987=2021,J6987*$P$10,B6987=2022,J6987*$P$11),"")</f>
        <v>261820.9917500173</v>
      </c>
      <c r="L6987" s="3">
        <f t="shared" si="110"/>
        <v>471819.79175001732</v>
      </c>
    </row>
    <row r="6988" spans="1:12">
      <c r="A6988">
        <v>4814790</v>
      </c>
      <c r="B6988">
        <v>2016</v>
      </c>
      <c r="C6988" t="s">
        <v>4102</v>
      </c>
      <c r="D6988" t="s">
        <v>967</v>
      </c>
      <c r="E6988" t="s">
        <v>968</v>
      </c>
      <c r="F6988" t="s">
        <v>4101</v>
      </c>
      <c r="G6988" t="s">
        <v>969</v>
      </c>
      <c r="H6988" s="5">
        <v>220575</v>
      </c>
      <c r="I6988">
        <f>IFERROR(VLOOKUP(G6988,'NCES Match'!$A$2:$B$1307,2,FALSE),"")</f>
        <v>4814790</v>
      </c>
      <c r="J6988" cm="1">
        <f t="array" ref="J6988">IFERROR(_xlfn.IFS(B6988=2015,H6988/$O$13,B6988=2016,H6988/$O$14,B6988=2017,H6988/$O$15,B6988=2018,H6988/$O$16,B6988=2019,H6988/$O$17,B6988=2020,H6988/$O$18,B6988=2021,H6988/$O$19,B6988=2022,H6988/$O$20),"")</f>
        <v>1.5790234341781539E-4</v>
      </c>
      <c r="K6988" s="3" cm="1">
        <f t="array" ref="K6988">IFERROR(_xlfn.IFS(B6988=2015,J6988*$P$4,B6988=2016,J6988*$P$5,B6988=2017,J6988*$P$6,B6988=2018,J6988*$P$7,B6988=2019,J6988*$P$8,B6988=2020,J6988*$P$9,B6988=2021,J6988*$P$10,B6988=2022,J6988*$P$11),"")</f>
        <v>264586.10076331859</v>
      </c>
      <c r="L6988" s="3">
        <f t="shared" si="110"/>
        <v>485161.10076331859</v>
      </c>
    </row>
    <row r="6989" spans="1:12">
      <c r="A6989">
        <v>4814790</v>
      </c>
      <c r="B6989">
        <v>2017</v>
      </c>
      <c r="D6989" t="s">
        <v>967</v>
      </c>
      <c r="E6989" t="s">
        <v>968</v>
      </c>
      <c r="F6989" t="s">
        <v>4101</v>
      </c>
      <c r="G6989" t="s">
        <v>969</v>
      </c>
      <c r="H6989" s="5">
        <v>230033</v>
      </c>
      <c r="I6989">
        <f>IFERROR(VLOOKUP(G6989,'NCES Match'!$A$2:$B$1307,2,FALSE),"")</f>
        <v>4814790</v>
      </c>
      <c r="J6989" cm="1">
        <f t="array" ref="J6989">IFERROR(_xlfn.IFS(B6989=2015,H6989/$O$13,B6989=2016,H6989/$O$14,B6989=2017,H6989/$O$15,B6989=2018,H6989/$O$16,B6989=2019,H6989/$O$17,B6989=2020,H6989/$O$18,B6989=2021,H6989/$O$19,B6989=2022,H6989/$O$20),"")</f>
        <v>1.5859366780166304E-4</v>
      </c>
      <c r="K6989" s="3" cm="1">
        <f t="array" ref="K6989">IFERROR(_xlfn.IFS(B6989=2015,J6989*$P$4,B6989=2016,J6989*$P$5,B6989=2017,J6989*$P$6,B6989=2018,J6989*$P$7,B6989=2019,J6989*$P$8,B6989=2020,J6989*$P$9,B6989=2021,J6989*$P$10,B6989=2022,J6989*$P$11),"")</f>
        <v>269331.35092716577</v>
      </c>
      <c r="L6989" s="3">
        <f t="shared" si="110"/>
        <v>499364.35092716577</v>
      </c>
    </row>
    <row r="6990" spans="1:12">
      <c r="A6990">
        <v>4814790</v>
      </c>
      <c r="B6990">
        <v>2018</v>
      </c>
      <c r="D6990" t="s">
        <v>967</v>
      </c>
      <c r="E6990" t="s">
        <v>968</v>
      </c>
      <c r="F6990" t="s">
        <v>4101</v>
      </c>
      <c r="G6990" t="s">
        <v>969</v>
      </c>
      <c r="H6990" s="5">
        <v>232232</v>
      </c>
      <c r="I6990">
        <f>IFERROR(VLOOKUP(G6990,'NCES Match'!$A$2:$B$1307,2,FALSE),"")</f>
        <v>4814790</v>
      </c>
      <c r="J6990" cm="1">
        <f t="array" ref="J6990">IFERROR(_xlfn.IFS(B6990=2015,H6990/$O$13,B6990=2016,H6990/$O$14,B6990=2017,H6990/$O$15,B6990=2018,H6990/$O$16,B6990=2019,H6990/$O$17,B6990=2020,H6990/$O$18,B6990=2021,H6990/$O$19,B6990=2022,H6990/$O$20),"")</f>
        <v>1.5154504335680185E-4</v>
      </c>
      <c r="K6990" s="3" cm="1">
        <f t="array" ref="K6990">IFERROR(_xlfn.IFS(B6990=2015,J6990*$P$4,B6990=2016,J6990*$P$5,B6990=2017,J6990*$P$6,B6990=2018,J6990*$P$7,B6990=2019,J6990*$P$8,B6990=2020,J6990*$P$9,B6990=2021,J6990*$P$10,B6990=2022,J6990*$P$11),"")</f>
        <v>260180.60741902931</v>
      </c>
      <c r="L6990" s="3">
        <f t="shared" si="110"/>
        <v>492412.60741902934</v>
      </c>
    </row>
    <row r="6991" spans="1:12">
      <c r="A6991">
        <v>4814790</v>
      </c>
      <c r="B6991">
        <v>2019</v>
      </c>
      <c r="D6991" t="s">
        <v>967</v>
      </c>
      <c r="E6991" t="s">
        <v>968</v>
      </c>
      <c r="F6991" t="s">
        <v>4101</v>
      </c>
      <c r="G6991" t="s">
        <v>969</v>
      </c>
      <c r="H6991" s="5">
        <v>219440</v>
      </c>
      <c r="I6991">
        <f>IFERROR(VLOOKUP(G6991,'NCES Match'!$A$2:$B$1307,2,FALSE),"")</f>
        <v>4814790</v>
      </c>
      <c r="J6991" cm="1">
        <f t="array" ref="J6991">IFERROR(_xlfn.IFS(B6991=2015,H6991/$O$13,B6991=2016,H6991/$O$14,B6991=2017,H6991/$O$15,B6991=2018,H6991/$O$16,B6991=2019,H6991/$O$17,B6991=2020,H6991/$O$18,B6991=2021,H6991/$O$19,B6991=2022,H6991/$O$20),"")</f>
        <v>1.3894502504710121E-4</v>
      </c>
      <c r="K6991" s="3" cm="1">
        <f t="array" ref="K6991">IFERROR(_xlfn.IFS(B6991=2015,J6991*$P$4,B6991=2016,J6991*$P$5,B6991=2017,J6991*$P$6,B6991=2018,J6991*$P$7,B6991=2019,J6991*$P$8,B6991=2020,J6991*$P$9,B6991=2021,J6991*$P$10,B6991=2022,J6991*$P$11),"")</f>
        <v>241476.16729271263</v>
      </c>
      <c r="L6991" s="3">
        <f t="shared" si="110"/>
        <v>460916.16729271261</v>
      </c>
    </row>
    <row r="6992" spans="1:12">
      <c r="A6992">
        <v>4814790</v>
      </c>
      <c r="B6992">
        <v>2020</v>
      </c>
      <c r="D6992" t="s">
        <v>967</v>
      </c>
      <c r="E6992" t="s">
        <v>968</v>
      </c>
      <c r="F6992" t="s">
        <v>4230</v>
      </c>
      <c r="G6992" t="s">
        <v>969</v>
      </c>
      <c r="H6992" s="5">
        <v>241260</v>
      </c>
      <c r="I6992">
        <f>IFERROR(VLOOKUP(G6992,'NCES Match'!$A$2:$B$1307,2,FALSE),"")</f>
        <v>4814790</v>
      </c>
      <c r="J6992" cm="1">
        <f t="array" ref="J6992">IFERROR(_xlfn.IFS(B6992=2015,H6992/$O$13,B6992=2016,H6992/$O$14,B6992=2017,H6992/$O$15,B6992=2018,H6992/$O$16,B6992=2019,H6992/$O$17,B6992=2020,H6992/$O$18,B6992=2021,H6992/$O$19,B6992=2022,H6992/$O$20),"")</f>
        <v>1.307406185793217E-4</v>
      </c>
      <c r="K6992" s="3" cm="1">
        <f t="array" ref="K6992">IFERROR(_xlfn.IFS(B6992=2015,J6992*$P$4,B6992=2016,J6992*$P$5,B6992=2017,J6992*$P$6,B6992=2018,J6992*$P$7,B6992=2019,J6992*$P$8,B6992=2020,J6992*$P$9,B6992=2021,J6992*$P$10,B6992=2022,J6992*$P$11),"")</f>
        <v>275601.59200005146</v>
      </c>
      <c r="L6992" s="3">
        <f t="shared" si="110"/>
        <v>516861.59200005146</v>
      </c>
    </row>
    <row r="6993" spans="1:12">
      <c r="A6993">
        <v>4814790</v>
      </c>
      <c r="B6993">
        <v>2021</v>
      </c>
      <c r="D6993" t="s">
        <v>967</v>
      </c>
      <c r="E6993" t="s">
        <v>968</v>
      </c>
      <c r="F6993" t="s">
        <v>4230</v>
      </c>
      <c r="G6993" t="s">
        <v>969</v>
      </c>
      <c r="H6993" s="5">
        <v>250845.37</v>
      </c>
      <c r="I6993">
        <f>IFERROR(VLOOKUP(G6993,'NCES Match'!$A$2:$B$1307,2,FALSE),"")</f>
        <v>4814790</v>
      </c>
      <c r="J6993" cm="1">
        <f t="array" ref="J6993">IFERROR(_xlfn.IFS(B6993=2015,H6993/$O$13,B6993=2016,H6993/$O$14,B6993=2017,H6993/$O$15,B6993=2018,H6993/$O$16,B6993=2019,H6993/$O$17,B6993=2020,H6993/$O$18,B6993=2021,H6993/$O$19,B6993=2022,H6993/$O$20),"")</f>
        <v>1.2834328157928382E-4</v>
      </c>
      <c r="K6993" s="3" cm="1">
        <f t="array" ref="K6993">IFERROR(_xlfn.IFS(B6993=2015,J6993*$P$4,B6993=2016,J6993*$P$5,B6993=2017,J6993*$P$6,B6993=2018,J6993*$P$7,B6993=2019,J6993*$P$8,B6993=2020,J6993*$P$9,B6993=2021,J6993*$P$10,B6993=2022,J6993*$P$11),"")</f>
        <v>274725.63401896221</v>
      </c>
      <c r="L6993" s="3">
        <f t="shared" si="110"/>
        <v>525571.00401896215</v>
      </c>
    </row>
    <row r="6994" spans="1:12">
      <c r="A6994">
        <v>4814790</v>
      </c>
      <c r="B6994">
        <v>2022</v>
      </c>
      <c r="D6994" t="s">
        <v>967</v>
      </c>
      <c r="E6994" t="s">
        <v>968</v>
      </c>
      <c r="F6994" t="s">
        <v>4101</v>
      </c>
      <c r="G6994" t="s">
        <v>969</v>
      </c>
      <c r="H6994" s="5">
        <v>323824.39</v>
      </c>
      <c r="I6994">
        <f>IFERROR(VLOOKUP(G6994,'NCES Match'!$A$2:$B$1307,2,FALSE),"")</f>
        <v>4814790</v>
      </c>
      <c r="J6994" cm="1">
        <f t="array" ref="J6994">IFERROR(_xlfn.IFS(B6994=2015,H6994/$O$13,B6994=2016,H6994/$O$14,B6994=2017,H6994/$O$15,B6994=2018,H6994/$O$16,B6994=2019,H6994/$O$17,B6994=2020,H6994/$O$18,B6994=2021,H6994/$O$19,B6994=2022,H6994/$O$20),"")</f>
        <v>1.422335949458467E-4</v>
      </c>
      <c r="K6994" s="3" cm="1">
        <f t="array" ref="K6994">IFERROR(_xlfn.IFS(B6994=2015,J6994*$P$4,B6994=2016,J6994*$P$5,B6994=2017,J6994*$P$6,B6994=2018,J6994*$P$7,B6994=2019,J6994*$P$8,B6994=2020,J6994*$P$9,B6994=2021,J6994*$P$10,B6994=2022,J6994*$P$11),"")</f>
        <v>306297.62959816837</v>
      </c>
      <c r="L6994" s="3">
        <f t="shared" si="110"/>
        <v>630122.01959816832</v>
      </c>
    </row>
    <row r="6995" spans="1:12">
      <c r="A6995">
        <v>4814790</v>
      </c>
      <c r="B6995">
        <v>2023</v>
      </c>
      <c r="D6995" t="s">
        <v>967</v>
      </c>
      <c r="E6995" t="s">
        <v>968</v>
      </c>
      <c r="F6995" t="s">
        <v>4101</v>
      </c>
      <c r="G6995" t="s">
        <v>969</v>
      </c>
      <c r="H6995" s="5">
        <v>406319.18</v>
      </c>
      <c r="I6995">
        <f>IFERROR(VLOOKUP(G6995,'NCES Match'!$A$2:$B$1307,2,FALSE),"")</f>
        <v>4814790</v>
      </c>
      <c r="J6995" t="str" cm="1">
        <f t="array" ref="J6995">IFERROR(_xlfn.IFS(B6995=2015,H6995/$O$13,B6995=2016,H6995/$O$14,B6995=2017,H6995/$O$15,B6995=2018,H6995/$O$16,B6995=2019,H6995/$O$17,B6995=2020,H6995/$O$18,B6995=2021,H6995/$O$19,B6995=2022,H6995/$O$20),"")</f>
        <v/>
      </c>
      <c r="K6995" s="3" t="str" cm="1">
        <f t="array" ref="K6995">IFERROR(_xlfn.IFS(B6995=2015,J6995*$P$4,B6995=2016,J6995*$P$5,B6995=2017,J6995*$P$6,B6995=2018,J6995*$P$7,B6995=2019,J6995*$P$8,B6995=2020,J6995*$P$9,B6995=2021,J6995*$P$10,B6995=2022,J6995*$P$11),"")</f>
        <v/>
      </c>
      <c r="L6995" s="3">
        <f t="shared" si="110"/>
        <v>406319.18</v>
      </c>
    </row>
    <row r="6996" spans="1:12">
      <c r="A6996">
        <v>4825410</v>
      </c>
      <c r="B6996">
        <v>2015</v>
      </c>
      <c r="C6996" t="s">
        <v>381</v>
      </c>
      <c r="D6996" t="s">
        <v>1833</v>
      </c>
      <c r="E6996" t="s">
        <v>1834</v>
      </c>
      <c r="G6996" t="s">
        <v>1835</v>
      </c>
      <c r="H6996" s="5">
        <v>28441.14</v>
      </c>
      <c r="I6996">
        <f>IFERROR(VLOOKUP(G6996,'NCES Match'!$A$2:$B$1307,2,FALSE),"")</f>
        <v>4825410</v>
      </c>
      <c r="J6996" cm="1">
        <f t="array" ref="J6996">IFERROR(_xlfn.IFS(B6996=2015,H6996/$O$13,B6996=2016,H6996/$O$14,B6996=2017,H6996/$O$15,B6996=2018,H6996/$O$16,B6996=2019,H6996/$O$17,B6996=2020,H6996/$O$18,B6996=2021,H6996/$O$19,B6996=2022,H6996/$O$20),"")</f>
        <v>2.2280895926938981E-5</v>
      </c>
      <c r="K6996" s="3" cm="1">
        <f t="array" ref="K6996">IFERROR(_xlfn.IFS(B6996=2015,J6996*$P$4,B6996=2016,J6996*$P$5,B6996=2017,J6996*$P$6,B6996=2018,J6996*$P$7,B6996=2019,J6996*$P$8,B6996=2020,J6996*$P$9,B6996=2021,J6996*$P$10,B6996=2022,J6996*$P$11),"")</f>
        <v>35459.666823339408</v>
      </c>
      <c r="L6996" s="3">
        <f t="shared" si="110"/>
        <v>63900.806823339408</v>
      </c>
    </row>
    <row r="6997" spans="1:12">
      <c r="A6997">
        <v>4825410</v>
      </c>
      <c r="B6997">
        <v>2016</v>
      </c>
      <c r="C6997" t="s">
        <v>4102</v>
      </c>
      <c r="D6997" t="s">
        <v>1833</v>
      </c>
      <c r="E6997" t="s">
        <v>1834</v>
      </c>
      <c r="F6997" t="s">
        <v>4101</v>
      </c>
      <c r="G6997" t="s">
        <v>1835</v>
      </c>
      <c r="H6997" s="5">
        <v>31309</v>
      </c>
      <c r="I6997">
        <f>IFERROR(VLOOKUP(G6997,'NCES Match'!$A$2:$B$1307,2,FALSE),"")</f>
        <v>4825410</v>
      </c>
      <c r="J6997" cm="1">
        <f t="array" ref="J6997">IFERROR(_xlfn.IFS(B6997=2015,H6997/$O$13,B6997=2016,H6997/$O$14,B6997=2017,H6997/$O$15,B6997=2018,H6997/$O$16,B6997=2019,H6997/$O$17,B6997=2020,H6997/$O$18,B6997=2021,H6997/$O$19,B6997=2022,H6997/$O$20),"")</f>
        <v>2.2413077048932935E-5</v>
      </c>
      <c r="K6997" s="3" cm="1">
        <f t="array" ref="K6997">IFERROR(_xlfn.IFS(B6997=2015,J6997*$P$4,B6997=2016,J6997*$P$5,B6997=2017,J6997*$P$6,B6997=2018,J6997*$P$7,B6997=2019,J6997*$P$8,B6997=2020,J6997*$P$9,B6997=2021,J6997*$P$10,B6997=2022,J6997*$P$11),"")</f>
        <v>37556.052267023653</v>
      </c>
      <c r="L6997" s="3">
        <f t="shared" si="110"/>
        <v>68865.052267023653</v>
      </c>
    </row>
    <row r="6998" spans="1:12">
      <c r="A6998">
        <v>4825410</v>
      </c>
      <c r="B6998">
        <v>2017</v>
      </c>
      <c r="D6998" t="s">
        <v>1833</v>
      </c>
      <c r="E6998" t="s">
        <v>1834</v>
      </c>
      <c r="F6998" t="s">
        <v>4101</v>
      </c>
      <c r="G6998" t="s">
        <v>1835</v>
      </c>
      <c r="H6998" s="5">
        <v>31324</v>
      </c>
      <c r="I6998">
        <f>IFERROR(VLOOKUP(G6998,'NCES Match'!$A$2:$B$1307,2,FALSE),"")</f>
        <v>4825410</v>
      </c>
      <c r="J6998" cm="1">
        <f t="array" ref="J6998">IFERROR(_xlfn.IFS(B6998=2015,H6998/$O$13,B6998=2016,H6998/$O$14,B6998=2017,H6998/$O$15,B6998=2018,H6998/$O$16,B6998=2019,H6998/$O$17,B6998=2020,H6998/$O$18,B6998=2021,H6998/$O$19,B6998=2022,H6998/$O$20),"")</f>
        <v>2.1595979925572824E-5</v>
      </c>
      <c r="K6998" s="3" cm="1">
        <f t="array" ref="K6998">IFERROR(_xlfn.IFS(B6998=2015,J6998*$P$4,B6998=2016,J6998*$P$5,B6998=2017,J6998*$P$6,B6998=2018,J6998*$P$7,B6998=2019,J6998*$P$8,B6998=2020,J6998*$P$9,B6998=2021,J6998*$P$10,B6998=2022,J6998*$P$11),"")</f>
        <v>36675.32587255977</v>
      </c>
      <c r="L6998" s="3">
        <f t="shared" si="110"/>
        <v>67999.32587255977</v>
      </c>
    </row>
    <row r="6999" spans="1:12">
      <c r="A6999">
        <v>4825410</v>
      </c>
      <c r="B6999">
        <v>2018</v>
      </c>
      <c r="D6999" t="s">
        <v>1833</v>
      </c>
      <c r="E6999" t="s">
        <v>1834</v>
      </c>
      <c r="F6999" t="s">
        <v>4101</v>
      </c>
      <c r="G6999" t="s">
        <v>1835</v>
      </c>
      <c r="H6999" s="5">
        <v>31654</v>
      </c>
      <c r="I6999">
        <f>IFERROR(VLOOKUP(G6999,'NCES Match'!$A$2:$B$1307,2,FALSE),"")</f>
        <v>4825410</v>
      </c>
      <c r="J6999" cm="1">
        <f t="array" ref="J6999">IFERROR(_xlfn.IFS(B6999=2015,H6999/$O$13,B6999=2016,H6999/$O$14,B6999=2017,H6999/$O$15,B6999=2018,H6999/$O$16,B6999=2019,H6999/$O$17,B6999=2020,H6999/$O$18,B6999=2021,H6999/$O$19,B6999=2022,H6999/$O$20),"")</f>
        <v>2.0656097361329214E-5</v>
      </c>
      <c r="K6999" s="3" cm="1">
        <f t="array" ref="K6999">IFERROR(_xlfn.IFS(B6999=2015,J6999*$P$4,B6999=2016,J6999*$P$5,B6999=2017,J6999*$P$6,B6999=2018,J6999*$P$7,B6999=2019,J6999*$P$8,B6999=2020,J6999*$P$9,B6999=2021,J6999*$P$10,B6999=2022,J6999*$P$11),"")</f>
        <v>35463.4888699316</v>
      </c>
      <c r="L6999" s="3">
        <f t="shared" si="110"/>
        <v>67117.488869931607</v>
      </c>
    </row>
    <row r="7000" spans="1:12">
      <c r="A7000">
        <v>4825410</v>
      </c>
      <c r="B7000">
        <v>2019</v>
      </c>
      <c r="D7000" t="s">
        <v>1833</v>
      </c>
      <c r="E7000" t="s">
        <v>1834</v>
      </c>
      <c r="F7000" t="s">
        <v>4101</v>
      </c>
      <c r="G7000" t="s">
        <v>1835</v>
      </c>
      <c r="H7000" s="5">
        <v>31738</v>
      </c>
      <c r="I7000">
        <f>IFERROR(VLOOKUP(G7000,'NCES Match'!$A$2:$B$1307,2,FALSE),"")</f>
        <v>4825410</v>
      </c>
      <c r="J7000" cm="1">
        <f t="array" ref="J7000">IFERROR(_xlfn.IFS(B7000=2015,H7000/$O$13,B7000=2016,H7000/$O$14,B7000=2017,H7000/$O$15,B7000=2018,H7000/$O$16,B7000=2019,H7000/$O$17,B7000=2020,H7000/$O$18,B7000=2021,H7000/$O$19,B7000=2022,H7000/$O$20),"")</f>
        <v>2.0095867685676716E-5</v>
      </c>
      <c r="K7000" s="3" cm="1">
        <f t="array" ref="K7000">IFERROR(_xlfn.IFS(B7000=2015,J7000*$P$4,B7000=2016,J7000*$P$5,B7000=2017,J7000*$P$6,B7000=2018,J7000*$P$7,B7000=2019,J7000*$P$8,B7000=2020,J7000*$P$9,B7000=2021,J7000*$P$10,B7000=2022,J7000*$P$11),"")</f>
        <v>34925.130320525495</v>
      </c>
      <c r="L7000" s="3">
        <f t="shared" si="110"/>
        <v>66663.130320525495</v>
      </c>
    </row>
    <row r="7001" spans="1:12">
      <c r="A7001">
        <v>4825410</v>
      </c>
      <c r="B7001">
        <v>2020</v>
      </c>
      <c r="D7001" t="s">
        <v>1833</v>
      </c>
      <c r="E7001" t="s">
        <v>1834</v>
      </c>
      <c r="F7001" t="s">
        <v>4230</v>
      </c>
      <c r="G7001" t="s">
        <v>1835</v>
      </c>
      <c r="H7001" s="5">
        <v>39334</v>
      </c>
      <c r="I7001">
        <f>IFERROR(VLOOKUP(G7001,'NCES Match'!$A$2:$B$1307,2,FALSE),"")</f>
        <v>4825410</v>
      </c>
      <c r="J7001" cm="1">
        <f t="array" ref="J7001">IFERROR(_xlfn.IFS(B7001=2015,H7001/$O$13,B7001=2016,H7001/$O$14,B7001=2017,H7001/$O$15,B7001=2018,H7001/$O$16,B7001=2019,H7001/$O$17,B7001=2020,H7001/$O$18,B7001=2021,H7001/$O$19,B7001=2022,H7001/$O$20),"")</f>
        <v>2.1315392071619994E-5</v>
      </c>
      <c r="K7001" s="3" cm="1">
        <f t="array" ref="K7001">IFERROR(_xlfn.IFS(B7001=2015,J7001*$P$4,B7001=2016,J7001*$P$5,B7001=2017,J7001*$P$6,B7001=2018,J7001*$P$7,B7001=2019,J7001*$P$8,B7001=2020,J7001*$P$9,B7001=2021,J7001*$P$10,B7001=2022,J7001*$P$11),"")</f>
        <v>44932.90648980363</v>
      </c>
      <c r="L7001" s="3">
        <f t="shared" si="110"/>
        <v>84266.90648980363</v>
      </c>
    </row>
    <row r="7002" spans="1:12">
      <c r="A7002">
        <v>4825410</v>
      </c>
      <c r="B7002">
        <v>2021</v>
      </c>
      <c r="D7002" t="s">
        <v>1833</v>
      </c>
      <c r="E7002" t="s">
        <v>1834</v>
      </c>
      <c r="F7002" t="s">
        <v>4230</v>
      </c>
      <c r="G7002" t="s">
        <v>1835</v>
      </c>
      <c r="H7002" s="5">
        <v>37238.42</v>
      </c>
      <c r="I7002">
        <f>IFERROR(VLOOKUP(G7002,'NCES Match'!$A$2:$B$1307,2,FALSE),"")</f>
        <v>4825410</v>
      </c>
      <c r="J7002" cm="1">
        <f t="array" ref="J7002">IFERROR(_xlfn.IFS(B7002=2015,H7002/$O$13,B7002=2016,H7002/$O$14,B7002=2017,H7002/$O$15,B7002=2018,H7002/$O$16,B7002=2019,H7002/$O$17,B7002=2020,H7002/$O$18,B7002=2021,H7002/$O$19,B7002=2022,H7002/$O$20),"")</f>
        <v>1.9052777508421361E-5</v>
      </c>
      <c r="K7002" s="3" cm="1">
        <f t="array" ref="K7002">IFERROR(_xlfn.IFS(B7002=2015,J7002*$P$4,B7002=2016,J7002*$P$5,B7002=2017,J7002*$P$6,B7002=2018,J7002*$P$7,B7002=2019,J7002*$P$8,B7002=2020,J7002*$P$9,B7002=2021,J7002*$P$10,B7002=2022,J7002*$P$11),"")</f>
        <v>40783.48563644768</v>
      </c>
      <c r="L7002" s="3">
        <f t="shared" si="110"/>
        <v>78021.905636447686</v>
      </c>
    </row>
    <row r="7003" spans="1:12">
      <c r="A7003">
        <v>4825410</v>
      </c>
      <c r="B7003">
        <v>2022</v>
      </c>
      <c r="D7003" t="s">
        <v>1833</v>
      </c>
      <c r="E7003" t="s">
        <v>1834</v>
      </c>
      <c r="F7003" t="s">
        <v>4101</v>
      </c>
      <c r="G7003" t="s">
        <v>1835</v>
      </c>
      <c r="H7003" s="5">
        <v>41110.07</v>
      </c>
      <c r="I7003">
        <f>IFERROR(VLOOKUP(G7003,'NCES Match'!$A$2:$B$1307,2,FALSE),"")</f>
        <v>4825410</v>
      </c>
      <c r="J7003" cm="1">
        <f t="array" ref="J7003">IFERROR(_xlfn.IFS(B7003=2015,H7003/$O$13,B7003=2016,H7003/$O$14,B7003=2017,H7003/$O$15,B7003=2018,H7003/$O$16,B7003=2019,H7003/$O$17,B7003=2020,H7003/$O$18,B7003=2021,H7003/$O$19,B7003=2022,H7003/$O$20),"")</f>
        <v>1.8056802468076616E-5</v>
      </c>
      <c r="K7003" s="3" cm="1">
        <f t="array" ref="K7003">IFERROR(_xlfn.IFS(B7003=2015,J7003*$P$4,B7003=2016,J7003*$P$5,B7003=2017,J7003*$P$6,B7003=2018,J7003*$P$7,B7003=2019,J7003*$P$8,B7003=2020,J7003*$P$9,B7003=2021,J7003*$P$10,B7003=2022,J7003*$P$11),"")</f>
        <v>38885.017257701846</v>
      </c>
      <c r="L7003" s="3">
        <f t="shared" si="110"/>
        <v>79995.087257701845</v>
      </c>
    </row>
    <row r="7004" spans="1:12">
      <c r="A7004">
        <v>4825410</v>
      </c>
      <c r="B7004">
        <v>2023</v>
      </c>
      <c r="D7004" t="s">
        <v>1833</v>
      </c>
      <c r="E7004" t="s">
        <v>1834</v>
      </c>
      <c r="F7004" t="s">
        <v>4101</v>
      </c>
      <c r="G7004" t="s">
        <v>1835</v>
      </c>
      <c r="H7004" s="5">
        <v>44153.95</v>
      </c>
      <c r="I7004">
        <f>IFERROR(VLOOKUP(G7004,'NCES Match'!$A$2:$B$1307,2,FALSE),"")</f>
        <v>4825410</v>
      </c>
      <c r="J7004" t="str" cm="1">
        <f t="array" ref="J7004">IFERROR(_xlfn.IFS(B7004=2015,H7004/$O$13,B7004=2016,H7004/$O$14,B7004=2017,H7004/$O$15,B7004=2018,H7004/$O$16,B7004=2019,H7004/$O$17,B7004=2020,H7004/$O$18,B7004=2021,H7004/$O$19,B7004=2022,H7004/$O$20),"")</f>
        <v/>
      </c>
      <c r="K7004" s="3" t="str" cm="1">
        <f t="array" ref="K7004">IFERROR(_xlfn.IFS(B7004=2015,J7004*$P$4,B7004=2016,J7004*$P$5,B7004=2017,J7004*$P$6,B7004=2018,J7004*$P$7,B7004=2019,J7004*$P$8,B7004=2020,J7004*$P$9,B7004=2021,J7004*$P$10,B7004=2022,J7004*$P$11),"")</f>
        <v/>
      </c>
      <c r="L7004" s="3">
        <f t="shared" si="110"/>
        <v>44153.95</v>
      </c>
    </row>
    <row r="7005" spans="1:12">
      <c r="A7005">
        <v>4824660</v>
      </c>
      <c r="B7005">
        <v>2015</v>
      </c>
      <c r="C7005" t="s">
        <v>381</v>
      </c>
      <c r="D7005" t="s">
        <v>1776</v>
      </c>
      <c r="E7005" t="s">
        <v>1777</v>
      </c>
      <c r="G7005" t="s">
        <v>1778</v>
      </c>
      <c r="H7005" s="5">
        <v>52316.06</v>
      </c>
      <c r="I7005">
        <f>IFERROR(VLOOKUP(G7005,'NCES Match'!$A$2:$B$1307,2,FALSE),"")</f>
        <v>4824660</v>
      </c>
      <c r="J7005" cm="1">
        <f t="array" ref="J7005">IFERROR(_xlfn.IFS(B7005=2015,H7005/$O$13,B7005=2016,H7005/$O$14,B7005=2017,H7005/$O$15,B7005=2018,H7005/$O$16,B7005=2019,H7005/$O$17,B7005=2020,H7005/$O$18,B7005=2021,H7005/$O$19,B7005=2022,H7005/$O$20),"")</f>
        <v>4.0984597950978593E-5</v>
      </c>
      <c r="K7005" s="3" cm="1">
        <f t="array" ref="K7005">IFERROR(_xlfn.IFS(B7005=2015,J7005*$P$4,B7005=2016,J7005*$P$5,B7005=2017,J7005*$P$6,B7005=2018,J7005*$P$7,B7005=2019,J7005*$P$8,B7005=2020,J7005*$P$9,B7005=2021,J7005*$P$10,B7005=2022,J7005*$P$11),"")</f>
        <v>65226.290405723325</v>
      </c>
      <c r="L7005" s="3">
        <f t="shared" si="110"/>
        <v>117542.35040572332</v>
      </c>
    </row>
    <row r="7006" spans="1:12">
      <c r="A7006">
        <v>4824660</v>
      </c>
      <c r="B7006">
        <v>2016</v>
      </c>
      <c r="C7006" t="s">
        <v>4102</v>
      </c>
      <c r="D7006" t="s">
        <v>1776</v>
      </c>
      <c r="E7006" t="s">
        <v>1777</v>
      </c>
      <c r="F7006" t="s">
        <v>4101</v>
      </c>
      <c r="G7006" t="s">
        <v>1778</v>
      </c>
      <c r="H7006" s="5">
        <v>53493</v>
      </c>
      <c r="I7006">
        <f>IFERROR(VLOOKUP(G7006,'NCES Match'!$A$2:$B$1307,2,FALSE),"")</f>
        <v>4824660</v>
      </c>
      <c r="J7006" cm="1">
        <f t="array" ref="J7006">IFERROR(_xlfn.IFS(B7006=2015,H7006/$O$13,B7006=2016,H7006/$O$14,B7006=2017,H7006/$O$15,B7006=2018,H7006/$O$16,B7006=2019,H7006/$O$17,B7006=2020,H7006/$O$18,B7006=2021,H7006/$O$19,B7006=2022,H7006/$O$20),"")</f>
        <v>3.8293868554682983E-5</v>
      </c>
      <c r="K7006" s="3" cm="1">
        <f t="array" ref="K7006">IFERROR(_xlfn.IFS(B7006=2015,J7006*$P$4,B7006=2016,J7006*$P$5,B7006=2017,J7006*$P$6,B7006=2018,J7006*$P$7,B7006=2019,J7006*$P$8,B7006=2020,J7006*$P$9,B7006=2021,J7006*$P$10,B7006=2022,J7006*$P$11),"")</f>
        <v>64166.402757031407</v>
      </c>
      <c r="L7006" s="3">
        <f t="shared" si="110"/>
        <v>117659.40275703141</v>
      </c>
    </row>
    <row r="7007" spans="1:12">
      <c r="A7007">
        <v>4824660</v>
      </c>
      <c r="B7007">
        <v>2017</v>
      </c>
      <c r="D7007" t="s">
        <v>1776</v>
      </c>
      <c r="E7007" t="s">
        <v>1777</v>
      </c>
      <c r="F7007" t="s">
        <v>4101</v>
      </c>
      <c r="G7007" t="s">
        <v>1778</v>
      </c>
      <c r="H7007" s="5">
        <v>49496</v>
      </c>
      <c r="I7007">
        <f>IFERROR(VLOOKUP(G7007,'NCES Match'!$A$2:$B$1307,2,FALSE),"")</f>
        <v>4824660</v>
      </c>
      <c r="J7007" cm="1">
        <f t="array" ref="J7007">IFERROR(_xlfn.IFS(B7007=2015,H7007/$O$13,B7007=2016,H7007/$O$14,B7007=2017,H7007/$O$15,B7007=2018,H7007/$O$16,B7007=2019,H7007/$O$17,B7007=2020,H7007/$O$18,B7007=2021,H7007/$O$19,B7007=2022,H7007/$O$20),"")</f>
        <v>3.4124461192572868E-5</v>
      </c>
      <c r="K7007" s="3" cm="1">
        <f t="array" ref="K7007">IFERROR(_xlfn.IFS(B7007=2015,J7007*$P$4,B7007=2016,J7007*$P$5,B7007=2017,J7007*$P$6,B7007=2018,J7007*$P$7,B7007=2019,J7007*$P$8,B7007=2020,J7007*$P$9,B7007=2021,J7007*$P$10,B7007=2022,J7007*$P$11),"")</f>
        <v>57951.791897210394</v>
      </c>
      <c r="L7007" s="3">
        <f t="shared" si="110"/>
        <v>107447.79189721039</v>
      </c>
    </row>
    <row r="7008" spans="1:12">
      <c r="A7008">
        <v>4824660</v>
      </c>
      <c r="B7008">
        <v>2018</v>
      </c>
      <c r="D7008" t="s">
        <v>1776</v>
      </c>
      <c r="E7008" t="s">
        <v>1777</v>
      </c>
      <c r="F7008" t="s">
        <v>4101</v>
      </c>
      <c r="G7008" t="s">
        <v>1778</v>
      </c>
      <c r="H7008" s="5">
        <v>52236</v>
      </c>
      <c r="I7008">
        <f>IFERROR(VLOOKUP(G7008,'NCES Match'!$A$2:$B$1307,2,FALSE),"")</f>
        <v>4824660</v>
      </c>
      <c r="J7008" cm="1">
        <f t="array" ref="J7008">IFERROR(_xlfn.IFS(B7008=2015,H7008/$O$13,B7008=2016,H7008/$O$14,B7008=2017,H7008/$O$15,B7008=2018,H7008/$O$16,B7008=2019,H7008/$O$17,B7008=2020,H7008/$O$18,B7008=2021,H7008/$O$19,B7008=2022,H7008/$O$20),"")</f>
        <v>3.4087063302154318E-5</v>
      </c>
      <c r="K7008" s="3" cm="1">
        <f t="array" ref="K7008">IFERROR(_xlfn.IFS(B7008=2015,J7008*$P$4,B7008=2016,J7008*$P$5,B7008=2017,J7008*$P$6,B7008=2018,J7008*$P$7,B7008=2019,J7008*$P$8,B7008=2020,J7008*$P$9,B7008=2021,J7008*$P$10,B7008=2022,J7008*$P$11),"")</f>
        <v>58522.487035121841</v>
      </c>
      <c r="L7008" s="3">
        <f t="shared" si="110"/>
        <v>110758.48703512184</v>
      </c>
    </row>
    <row r="7009" spans="1:12">
      <c r="A7009">
        <v>4824660</v>
      </c>
      <c r="B7009">
        <v>2019</v>
      </c>
      <c r="D7009" t="s">
        <v>1776</v>
      </c>
      <c r="E7009" t="s">
        <v>1777</v>
      </c>
      <c r="F7009" t="s">
        <v>4101</v>
      </c>
      <c r="G7009" t="s">
        <v>1778</v>
      </c>
      <c r="H7009" s="5">
        <v>54491</v>
      </c>
      <c r="I7009">
        <f>IFERROR(VLOOKUP(G7009,'NCES Match'!$A$2:$B$1307,2,FALSE),"")</f>
        <v>4824660</v>
      </c>
      <c r="J7009" cm="1">
        <f t="array" ref="J7009">IFERROR(_xlfn.IFS(B7009=2015,H7009/$O$13,B7009=2016,H7009/$O$14,B7009=2017,H7009/$O$15,B7009=2018,H7009/$O$16,B7009=2019,H7009/$O$17,B7009=2020,H7009/$O$18,B7009=2021,H7009/$O$19,B7009=2022,H7009/$O$20),"")</f>
        <v>3.4502612831943093E-5</v>
      </c>
      <c r="K7009" s="3" cm="1">
        <f t="array" ref="K7009">IFERROR(_xlfn.IFS(B7009=2015,J7009*$P$4,B7009=2016,J7009*$P$5,B7009=2017,J7009*$P$6,B7009=2018,J7009*$P$7,B7009=2019,J7009*$P$8,B7009=2020,J7009*$P$9,B7009=2021,J7009*$P$10,B7009=2022,J7009*$P$11),"")</f>
        <v>59962.986838986537</v>
      </c>
      <c r="L7009" s="3">
        <f t="shared" si="110"/>
        <v>114453.98683898654</v>
      </c>
    </row>
    <row r="7010" spans="1:12">
      <c r="A7010">
        <v>4824660</v>
      </c>
      <c r="B7010">
        <v>2020</v>
      </c>
      <c r="D7010" t="s">
        <v>1776</v>
      </c>
      <c r="E7010" t="s">
        <v>1777</v>
      </c>
      <c r="F7010" t="s">
        <v>4230</v>
      </c>
      <c r="G7010" t="s">
        <v>1778</v>
      </c>
      <c r="H7010" s="5">
        <v>58983</v>
      </c>
      <c r="I7010">
        <f>IFERROR(VLOOKUP(G7010,'NCES Match'!$A$2:$B$1307,2,FALSE),"")</f>
        <v>4824660</v>
      </c>
      <c r="J7010" cm="1">
        <f t="array" ref="J7010">IFERROR(_xlfn.IFS(B7010=2015,H7010/$O$13,B7010=2016,H7010/$O$14,B7010=2017,H7010/$O$15,B7010=2018,H7010/$O$16,B7010=2019,H7010/$O$17,B7010=2020,H7010/$O$18,B7010=2021,H7010/$O$19,B7010=2022,H7010/$O$20),"")</f>
        <v>3.1963333771301219E-5</v>
      </c>
      <c r="K7010" s="3" cm="1">
        <f t="array" ref="K7010">IFERROR(_xlfn.IFS(B7010=2015,J7010*$P$4,B7010=2016,J7010*$P$5,B7010=2017,J7010*$P$6,B7010=2018,J7010*$P$7,B7010=2019,J7010*$P$8,B7010=2020,J7010*$P$9,B7010=2021,J7010*$P$10,B7010=2022,J7010*$P$11),"")</f>
        <v>67378.797566687528</v>
      </c>
      <c r="L7010" s="3">
        <f t="shared" si="110"/>
        <v>126361.79756668753</v>
      </c>
    </row>
    <row r="7011" spans="1:12">
      <c r="A7011">
        <v>4824660</v>
      </c>
      <c r="B7011">
        <v>2021</v>
      </c>
      <c r="D7011" t="s">
        <v>1776</v>
      </c>
      <c r="E7011" t="s">
        <v>1777</v>
      </c>
      <c r="F7011" t="s">
        <v>4230</v>
      </c>
      <c r="G7011" t="s">
        <v>1778</v>
      </c>
      <c r="H7011" s="5">
        <v>64020.42</v>
      </c>
      <c r="I7011">
        <f>IFERROR(VLOOKUP(G7011,'NCES Match'!$A$2:$B$1307,2,FALSE),"")</f>
        <v>4824660</v>
      </c>
      <c r="J7011" cm="1">
        <f t="array" ref="J7011">IFERROR(_xlfn.IFS(B7011=2015,H7011/$O$13,B7011=2016,H7011/$O$14,B7011=2017,H7011/$O$15,B7011=2018,H7011/$O$16,B7011=2019,H7011/$O$17,B7011=2020,H7011/$O$18,B7011=2021,H7011/$O$19,B7011=2022,H7011/$O$20),"")</f>
        <v>3.2755600754696065E-5</v>
      </c>
      <c r="K7011" s="3" cm="1">
        <f t="array" ref="K7011">IFERROR(_xlfn.IFS(B7011=2015,J7011*$P$4,B7011=2016,J7011*$P$5,B7011=2017,J7011*$P$6,B7011=2018,J7011*$P$7,B7011=2019,J7011*$P$8,B7011=2020,J7011*$P$9,B7011=2021,J7011*$P$10,B7011=2022,J7011*$P$11),"")</f>
        <v>70115.109059657945</v>
      </c>
      <c r="L7011" s="3">
        <f t="shared" si="110"/>
        <v>134135.52905965794</v>
      </c>
    </row>
    <row r="7012" spans="1:12">
      <c r="A7012">
        <v>4824660</v>
      </c>
      <c r="B7012">
        <v>2022</v>
      </c>
      <c r="D7012" t="s">
        <v>1776</v>
      </c>
      <c r="E7012" t="s">
        <v>1777</v>
      </c>
      <c r="F7012" t="s">
        <v>4101</v>
      </c>
      <c r="G7012" t="s">
        <v>1778</v>
      </c>
      <c r="H7012" s="5">
        <v>68682.14</v>
      </c>
      <c r="I7012">
        <f>IFERROR(VLOOKUP(G7012,'NCES Match'!$A$2:$B$1307,2,FALSE),"")</f>
        <v>4824660</v>
      </c>
      <c r="J7012" cm="1">
        <f t="array" ref="J7012">IFERROR(_xlfn.IFS(B7012=2015,H7012/$O$13,B7012=2016,H7012/$O$14,B7012=2017,H7012/$O$15,B7012=2018,H7012/$O$16,B7012=2019,H7012/$O$17,B7012=2020,H7012/$O$18,B7012=2021,H7012/$O$19,B7012=2022,H7012/$O$20),"")</f>
        <v>3.0167300495104569E-5</v>
      </c>
      <c r="K7012" s="3" cm="1">
        <f t="array" ref="K7012">IFERROR(_xlfn.IFS(B7012=2015,J7012*$P$4,B7012=2016,J7012*$P$5,B7012=2017,J7012*$P$6,B7012=2018,J7012*$P$7,B7012=2019,J7012*$P$8,B7012=2020,J7012*$P$9,B7012=2021,J7012*$P$10,B7012=2022,J7012*$P$11),"")</f>
        <v>64964.768953103077</v>
      </c>
      <c r="L7012" s="3">
        <f t="shared" si="110"/>
        <v>133646.90895310306</v>
      </c>
    </row>
    <row r="7013" spans="1:12">
      <c r="A7013">
        <v>4824660</v>
      </c>
      <c r="B7013">
        <v>2023</v>
      </c>
      <c r="D7013" t="s">
        <v>1776</v>
      </c>
      <c r="E7013" t="s">
        <v>1777</v>
      </c>
      <c r="F7013" t="s">
        <v>4101</v>
      </c>
      <c r="G7013" t="s">
        <v>1778</v>
      </c>
      <c r="H7013" s="5">
        <v>73818.55</v>
      </c>
      <c r="I7013">
        <f>IFERROR(VLOOKUP(G7013,'NCES Match'!$A$2:$B$1307,2,FALSE),"")</f>
        <v>4824660</v>
      </c>
      <c r="J7013" t="str" cm="1">
        <f t="array" ref="J7013">IFERROR(_xlfn.IFS(B7013=2015,H7013/$O$13,B7013=2016,H7013/$O$14,B7013=2017,H7013/$O$15,B7013=2018,H7013/$O$16,B7013=2019,H7013/$O$17,B7013=2020,H7013/$O$18,B7013=2021,H7013/$O$19,B7013=2022,H7013/$O$20),"")</f>
        <v/>
      </c>
      <c r="K7013" s="3" t="str" cm="1">
        <f t="array" ref="K7013">IFERROR(_xlfn.IFS(B7013=2015,J7013*$P$4,B7013=2016,J7013*$P$5,B7013=2017,J7013*$P$6,B7013=2018,J7013*$P$7,B7013=2019,J7013*$P$8,B7013=2020,J7013*$P$9,B7013=2021,J7013*$P$10,B7013=2022,J7013*$P$11),"")</f>
        <v/>
      </c>
      <c r="L7013" s="3">
        <f t="shared" si="110"/>
        <v>73818.55</v>
      </c>
    </row>
    <row r="7014" spans="1:12">
      <c r="A7014">
        <v>4813350</v>
      </c>
      <c r="B7014">
        <v>2015</v>
      </c>
      <c r="C7014" t="s">
        <v>381</v>
      </c>
      <c r="D7014" t="s">
        <v>843</v>
      </c>
      <c r="E7014" t="s">
        <v>844</v>
      </c>
      <c r="G7014" t="s">
        <v>845</v>
      </c>
      <c r="H7014" s="5">
        <v>106478.13</v>
      </c>
      <c r="I7014">
        <f>IFERROR(VLOOKUP(G7014,'NCES Match'!$A$2:$B$1307,2,FALSE),"")</f>
        <v>4813350</v>
      </c>
      <c r="J7014" cm="1">
        <f t="array" ref="J7014">IFERROR(_xlfn.IFS(B7014=2015,H7014/$O$13,B7014=2016,H7014/$O$14,B7014=2017,H7014/$O$15,B7014=2018,H7014/$O$16,B7014=2019,H7014/$O$17,B7014=2020,H7014/$O$18,B7014=2021,H7014/$O$19,B7014=2022,H7014/$O$20),"")</f>
        <v>8.3415367071259429E-5</v>
      </c>
      <c r="K7014" s="3" cm="1">
        <f t="array" ref="K7014">IFERROR(_xlfn.IFS(B7014=2015,J7014*$P$4,B7014=2016,J7014*$P$5,B7014=2017,J7014*$P$6,B7014=2018,J7014*$P$7,B7014=2019,J7014*$P$8,B7014=2020,J7014*$P$9,B7014=2021,J7014*$P$10,B7014=2022,J7014*$P$11),"")</f>
        <v>132754.13762501153</v>
      </c>
      <c r="L7014" s="3">
        <f t="shared" si="110"/>
        <v>239232.26762501153</v>
      </c>
    </row>
    <row r="7015" spans="1:12">
      <c r="A7015">
        <v>4813350</v>
      </c>
      <c r="B7015">
        <v>2016</v>
      </c>
      <c r="C7015" t="s">
        <v>4102</v>
      </c>
      <c r="D7015" t="s">
        <v>843</v>
      </c>
      <c r="E7015" t="s">
        <v>844</v>
      </c>
      <c r="F7015" t="s">
        <v>4101</v>
      </c>
      <c r="G7015" t="s">
        <v>845</v>
      </c>
      <c r="H7015" s="5">
        <v>116238</v>
      </c>
      <c r="I7015">
        <f>IFERROR(VLOOKUP(G7015,'NCES Match'!$A$2:$B$1307,2,FALSE),"")</f>
        <v>4813350</v>
      </c>
      <c r="J7015" cm="1">
        <f t="array" ref="J7015">IFERROR(_xlfn.IFS(B7015=2015,H7015/$O$13,B7015=2016,H7015/$O$14,B7015=2017,H7015/$O$15,B7015=2018,H7015/$O$16,B7015=2019,H7015/$O$17,B7015=2020,H7015/$O$18,B7015=2021,H7015/$O$19,B7015=2022,H7015/$O$20),"")</f>
        <v>8.3210937749971775E-5</v>
      </c>
      <c r="K7015" s="3" cm="1">
        <f t="array" ref="K7015">IFERROR(_xlfn.IFS(B7015=2015,J7015*$P$4,B7015=2016,J7015*$P$5,B7015=2017,J7015*$P$6,B7015=2018,J7015*$P$7,B7015=2019,J7015*$P$8,B7015=2020,J7015*$P$9,B7015=2021,J7015*$P$10,B7015=2022,J7015*$P$11),"")</f>
        <v>139430.84746923551</v>
      </c>
      <c r="L7015" s="3">
        <f t="shared" si="110"/>
        <v>255668.84746923551</v>
      </c>
    </row>
    <row r="7016" spans="1:12">
      <c r="A7016">
        <v>4813350</v>
      </c>
      <c r="B7016">
        <v>2017</v>
      </c>
      <c r="D7016" t="s">
        <v>843</v>
      </c>
      <c r="E7016" t="s">
        <v>844</v>
      </c>
      <c r="F7016" t="s">
        <v>4101</v>
      </c>
      <c r="G7016" t="s">
        <v>845</v>
      </c>
      <c r="H7016" s="5">
        <v>123207</v>
      </c>
      <c r="I7016">
        <f>IFERROR(VLOOKUP(G7016,'NCES Match'!$A$2:$B$1307,2,FALSE),"")</f>
        <v>4813350</v>
      </c>
      <c r="J7016" cm="1">
        <f t="array" ref="J7016">IFERROR(_xlfn.IFS(B7016=2015,H7016/$O$13,B7016=2016,H7016/$O$14,B7016=2017,H7016/$O$15,B7016=2018,H7016/$O$16,B7016=2019,H7016/$O$17,B7016=2020,H7016/$O$18,B7016=2021,H7016/$O$19,B7016=2022,H7016/$O$20),"")</f>
        <v>8.494368211882425E-5</v>
      </c>
      <c r="K7016" s="3" cm="1">
        <f t="array" ref="K7016">IFERROR(_xlfn.IFS(B7016=2015,J7016*$P$4,B7016=2016,J7016*$P$5,B7016=2017,J7016*$P$6,B7016=2018,J7016*$P$7,B7016=2019,J7016*$P$8,B7016=2020,J7016*$P$9,B7016=2021,J7016*$P$10,B7016=2022,J7016*$P$11),"")</f>
        <v>144255.42315095363</v>
      </c>
      <c r="L7016" s="3">
        <f t="shared" si="110"/>
        <v>267462.4231509536</v>
      </c>
    </row>
    <row r="7017" spans="1:12">
      <c r="A7017">
        <v>4813350</v>
      </c>
      <c r="B7017">
        <v>2018</v>
      </c>
      <c r="D7017" t="s">
        <v>843</v>
      </c>
      <c r="E7017" t="s">
        <v>844</v>
      </c>
      <c r="F7017" t="s">
        <v>4101</v>
      </c>
      <c r="G7017" t="s">
        <v>845</v>
      </c>
      <c r="H7017" s="5">
        <v>133570</v>
      </c>
      <c r="I7017">
        <f>IFERROR(VLOOKUP(G7017,'NCES Match'!$A$2:$B$1307,2,FALSE),"")</f>
        <v>4813350</v>
      </c>
      <c r="J7017" cm="1">
        <f t="array" ref="J7017">IFERROR(_xlfn.IFS(B7017=2015,H7017/$O$13,B7017=2016,H7017/$O$14,B7017=2017,H7017/$O$15,B7017=2018,H7017/$O$16,B7017=2019,H7017/$O$17,B7017=2020,H7017/$O$18,B7017=2021,H7017/$O$19,B7017=2022,H7017/$O$20),"")</f>
        <v>8.7162283583520033E-5</v>
      </c>
      <c r="K7017" s="3" cm="1">
        <f t="array" ref="K7017">IFERROR(_xlfn.IFS(B7017=2015,J7017*$P$4,B7017=2016,J7017*$P$5,B7017=2017,J7017*$P$6,B7017=2018,J7017*$P$7,B7017=2019,J7017*$P$8,B7017=2020,J7017*$P$9,B7017=2021,J7017*$P$10,B7017=2022,J7017*$P$11),"")</f>
        <v>149644.85399496945</v>
      </c>
      <c r="L7017" s="3">
        <f t="shared" si="110"/>
        <v>283214.85399496945</v>
      </c>
    </row>
    <row r="7018" spans="1:12">
      <c r="A7018">
        <v>4813350</v>
      </c>
      <c r="B7018">
        <v>2019</v>
      </c>
      <c r="D7018" t="s">
        <v>843</v>
      </c>
      <c r="E7018" t="s">
        <v>844</v>
      </c>
      <c r="F7018" t="s">
        <v>4101</v>
      </c>
      <c r="G7018" t="s">
        <v>845</v>
      </c>
      <c r="H7018" s="5">
        <v>129990</v>
      </c>
      <c r="I7018">
        <f>IFERROR(VLOOKUP(G7018,'NCES Match'!$A$2:$B$1307,2,FALSE),"")</f>
        <v>4813350</v>
      </c>
      <c r="J7018" cm="1">
        <f t="array" ref="J7018">IFERROR(_xlfn.IFS(B7018=2015,H7018/$O$13,B7018=2016,H7018/$O$14,B7018=2017,H7018/$O$15,B7018=2018,H7018/$O$16,B7018=2019,H7018/$O$17,B7018=2020,H7018/$O$18,B7018=2021,H7018/$O$19,B7018=2022,H7018/$O$20),"")</f>
        <v>8.2307071663656071E-5</v>
      </c>
      <c r="K7018" s="3" cm="1">
        <f t="array" ref="K7018">IFERROR(_xlfn.IFS(B7018=2015,J7018*$P$4,B7018=2016,J7018*$P$5,B7018=2017,J7018*$P$6,B7018=2018,J7018*$P$7,B7018=2019,J7018*$P$8,B7018=2020,J7018*$P$9,B7018=2021,J7018*$P$10,B7018=2022,J7018*$P$11),"")</f>
        <v>143043.59727661192</v>
      </c>
      <c r="L7018" s="3">
        <f t="shared" si="110"/>
        <v>273033.59727661195</v>
      </c>
    </row>
    <row r="7019" spans="1:12">
      <c r="A7019">
        <v>4813350</v>
      </c>
      <c r="B7019">
        <v>2020</v>
      </c>
      <c r="D7019" t="s">
        <v>843</v>
      </c>
      <c r="E7019" t="s">
        <v>844</v>
      </c>
      <c r="F7019" t="s">
        <v>4230</v>
      </c>
      <c r="G7019" t="s">
        <v>845</v>
      </c>
      <c r="H7019" s="5">
        <v>141835</v>
      </c>
      <c r="I7019">
        <f>IFERROR(VLOOKUP(G7019,'NCES Match'!$A$2:$B$1307,2,FALSE),"")</f>
        <v>4813350</v>
      </c>
      <c r="J7019" cm="1">
        <f t="array" ref="J7019">IFERROR(_xlfn.IFS(B7019=2015,H7019/$O$13,B7019=2016,H7019/$O$14,B7019=2017,H7019/$O$15,B7019=2018,H7019/$O$16,B7019=2019,H7019/$O$17,B7019=2020,H7019/$O$18,B7019=2021,H7019/$O$19,B7019=2022,H7019/$O$20),"")</f>
        <v>7.6861459156918238E-5</v>
      </c>
      <c r="K7019" s="3" cm="1">
        <f t="array" ref="K7019">IFERROR(_xlfn.IFS(B7019=2015,J7019*$P$4,B7019=2016,J7019*$P$5,B7019=2017,J7019*$P$6,B7019=2018,J7019*$P$7,B7019=2019,J7019*$P$8,B7019=2020,J7019*$P$9,B7019=2021,J7019*$P$10,B7019=2022,J7019*$P$11),"")</f>
        <v>162024.17226779117</v>
      </c>
      <c r="L7019" s="3">
        <f t="shared" si="110"/>
        <v>303859.17226779117</v>
      </c>
    </row>
    <row r="7020" spans="1:12">
      <c r="A7020">
        <v>4813350</v>
      </c>
      <c r="B7020">
        <v>2021</v>
      </c>
      <c r="D7020" t="s">
        <v>843</v>
      </c>
      <c r="E7020" t="s">
        <v>844</v>
      </c>
      <c r="F7020" t="s">
        <v>4101</v>
      </c>
      <c r="G7020" t="s">
        <v>845</v>
      </c>
      <c r="H7020" s="5">
        <v>144372.12</v>
      </c>
      <c r="I7020">
        <f>IFERROR(VLOOKUP(G7020,'NCES Match'!$A$2:$B$1307,2,FALSE),"")</f>
        <v>4813350</v>
      </c>
      <c r="J7020" cm="1">
        <f t="array" ref="J7020">IFERROR(_xlfn.IFS(B7020=2015,H7020/$O$13,B7020=2016,H7020/$O$14,B7020=2017,H7020/$O$15,B7020=2018,H7020/$O$16,B7020=2019,H7020/$O$17,B7020=2020,H7020/$O$18,B7020=2021,H7020/$O$19,B7020=2022,H7020/$O$20),"")</f>
        <v>7.3866986858709633E-5</v>
      </c>
      <c r="K7020" s="3" cm="1">
        <f t="array" ref="K7020">IFERROR(_xlfn.IFS(B7020=2015,J7020*$P$4,B7020=2016,J7020*$P$5,B7020=2017,J7020*$P$6,B7020=2018,J7020*$P$7,B7020=2019,J7020*$P$8,B7020=2020,J7020*$P$9,B7020=2021,J7020*$P$10,B7020=2022,J7020*$P$11),"")</f>
        <v>158116.22196439863</v>
      </c>
      <c r="L7020" s="3">
        <f t="shared" si="110"/>
        <v>302488.34196439863</v>
      </c>
    </row>
    <row r="7021" spans="1:12">
      <c r="A7021">
        <v>4813350</v>
      </c>
      <c r="B7021">
        <v>2022</v>
      </c>
      <c r="D7021" t="s">
        <v>843</v>
      </c>
      <c r="E7021" t="s">
        <v>844</v>
      </c>
      <c r="F7021" t="s">
        <v>4101</v>
      </c>
      <c r="G7021" t="s">
        <v>845</v>
      </c>
      <c r="H7021" s="5">
        <v>192089.07</v>
      </c>
      <c r="I7021">
        <f>IFERROR(VLOOKUP(G7021,'NCES Match'!$A$2:$B$1307,2,FALSE),"")</f>
        <v>4813350</v>
      </c>
      <c r="J7021" cm="1">
        <f t="array" ref="J7021">IFERROR(_xlfn.IFS(B7021=2015,H7021/$O$13,B7021=2016,H7021/$O$14,B7021=2017,H7021/$O$15,B7021=2018,H7021/$O$16,B7021=2019,H7021/$O$17,B7021=2020,H7021/$O$18,B7021=2021,H7021/$O$19,B7021=2022,H7021/$O$20),"")</f>
        <v>8.4371405674243353E-5</v>
      </c>
      <c r="K7021" s="3" cm="1">
        <f t="array" ref="K7021">IFERROR(_xlfn.IFS(B7021=2015,J7021*$P$4,B7021=2016,J7021*$P$5,B7021=2017,J7021*$P$6,B7021=2018,J7021*$P$7,B7021=2019,J7021*$P$8,B7021=2020,J7021*$P$9,B7021=2021,J7021*$P$10,B7021=2022,J7021*$P$11),"")</f>
        <v>181692.38831181504</v>
      </c>
      <c r="L7021" s="3">
        <f t="shared" si="110"/>
        <v>373781.45831181505</v>
      </c>
    </row>
    <row r="7022" spans="1:12">
      <c r="A7022">
        <v>4813350</v>
      </c>
      <c r="B7022">
        <v>2023</v>
      </c>
      <c r="D7022" t="s">
        <v>843</v>
      </c>
      <c r="E7022" t="s">
        <v>844</v>
      </c>
      <c r="F7022" t="s">
        <v>4101</v>
      </c>
      <c r="G7022" t="s">
        <v>845</v>
      </c>
      <c r="H7022" s="5">
        <v>207507.03</v>
      </c>
      <c r="I7022">
        <f>IFERROR(VLOOKUP(G7022,'NCES Match'!$A$2:$B$1307,2,FALSE),"")</f>
        <v>4813350</v>
      </c>
      <c r="J7022" t="str" cm="1">
        <f t="array" ref="J7022">IFERROR(_xlfn.IFS(B7022=2015,H7022/$O$13,B7022=2016,H7022/$O$14,B7022=2017,H7022/$O$15,B7022=2018,H7022/$O$16,B7022=2019,H7022/$O$17,B7022=2020,H7022/$O$18,B7022=2021,H7022/$O$19,B7022=2022,H7022/$O$20),"")</f>
        <v/>
      </c>
      <c r="K7022" s="3" t="str" cm="1">
        <f t="array" ref="K7022">IFERROR(_xlfn.IFS(B7022=2015,J7022*$P$4,B7022=2016,J7022*$P$5,B7022=2017,J7022*$P$6,B7022=2018,J7022*$P$7,B7022=2019,J7022*$P$8,B7022=2020,J7022*$P$9,B7022=2021,J7022*$P$10,B7022=2022,J7022*$P$11),"")</f>
        <v/>
      </c>
      <c r="L7022" s="3">
        <f t="shared" si="110"/>
        <v>207507.03</v>
      </c>
    </row>
    <row r="7023" spans="1:12">
      <c r="A7023">
        <v>4823970</v>
      </c>
      <c r="B7023">
        <v>2015</v>
      </c>
      <c r="C7023" t="s">
        <v>381</v>
      </c>
      <c r="D7023" t="s">
        <v>1710</v>
      </c>
      <c r="E7023" t="s">
        <v>1711</v>
      </c>
      <c r="G7023" t="s">
        <v>1712</v>
      </c>
      <c r="H7023" s="5">
        <v>26655.86</v>
      </c>
      <c r="I7023">
        <f>IFERROR(VLOOKUP(G7023,'NCES Match'!$A$2:$B$1307,2,FALSE),"")</f>
        <v>4823970</v>
      </c>
      <c r="J7023" cm="1">
        <f t="array" ref="J7023">IFERROR(_xlfn.IFS(B7023=2015,H7023/$O$13,B7023=2016,H7023/$O$14,B7023=2017,H7023/$O$15,B7023=2018,H7023/$O$16,B7023=2019,H7023/$O$17,B7023=2020,H7023/$O$18,B7023=2021,H7023/$O$19,B7023=2022,H7023/$O$20),"")</f>
        <v>2.0882300867794177E-5</v>
      </c>
      <c r="K7023" s="3" cm="1">
        <f t="array" ref="K7023">IFERROR(_xlfn.IFS(B7023=2015,J7023*$P$4,B7023=2016,J7023*$P$5,B7023=2017,J7023*$P$6,B7023=2018,J7023*$P$7,B7023=2019,J7023*$P$8,B7023=2020,J7023*$P$9,B7023=2021,J7023*$P$10,B7023=2022,J7023*$P$11),"")</f>
        <v>33233.826579721484</v>
      </c>
      <c r="L7023" s="3">
        <f t="shared" si="110"/>
        <v>59889.686579721485</v>
      </c>
    </row>
    <row r="7024" spans="1:12">
      <c r="A7024">
        <v>4823970</v>
      </c>
      <c r="B7024">
        <v>2016</v>
      </c>
      <c r="C7024" t="s">
        <v>4102</v>
      </c>
      <c r="D7024" t="s">
        <v>1710</v>
      </c>
      <c r="E7024" t="s">
        <v>1711</v>
      </c>
      <c r="F7024" t="s">
        <v>4101</v>
      </c>
      <c r="G7024" t="s">
        <v>1712</v>
      </c>
      <c r="H7024" s="5">
        <v>30750</v>
      </c>
      <c r="I7024">
        <f>IFERROR(VLOOKUP(G7024,'NCES Match'!$A$2:$B$1307,2,FALSE),"")</f>
        <v>4823970</v>
      </c>
      <c r="J7024" cm="1">
        <f t="array" ref="J7024">IFERROR(_xlfn.IFS(B7024=2015,H7024/$O$13,B7024=2016,H7024/$O$14,B7024=2017,H7024/$O$15,B7024=2018,H7024/$O$16,B7024=2019,H7024/$O$17,B7024=2020,H7024/$O$18,B7024=2021,H7024/$O$19,B7024=2022,H7024/$O$20),"")</f>
        <v>2.2012907446890276E-5</v>
      </c>
      <c r="K7024" s="3" cm="1">
        <f t="array" ref="K7024">IFERROR(_xlfn.IFS(B7024=2015,J7024*$P$4,B7024=2016,J7024*$P$5,B7024=2017,J7024*$P$6,B7024=2018,J7024*$P$7,B7024=2019,J7024*$P$8,B7024=2020,J7024*$P$9,B7024=2021,J7024*$P$10,B7024=2022,J7024*$P$11),"")</f>
        <v>36885.515577341248</v>
      </c>
      <c r="L7024" s="3">
        <f t="shared" si="110"/>
        <v>67635.515577341255</v>
      </c>
    </row>
    <row r="7025" spans="1:12">
      <c r="A7025">
        <v>4823970</v>
      </c>
      <c r="B7025">
        <v>2017</v>
      </c>
      <c r="D7025" t="s">
        <v>1710</v>
      </c>
      <c r="E7025" t="s">
        <v>1711</v>
      </c>
      <c r="F7025" t="s">
        <v>4101</v>
      </c>
      <c r="G7025" t="s">
        <v>1712</v>
      </c>
      <c r="H7025" s="5">
        <v>30289</v>
      </c>
      <c r="I7025">
        <f>IFERROR(VLOOKUP(G7025,'NCES Match'!$A$2:$B$1307,2,FALSE),"")</f>
        <v>4823970</v>
      </c>
      <c r="J7025" cm="1">
        <f t="array" ref="J7025">IFERROR(_xlfn.IFS(B7025=2015,H7025/$O$13,B7025=2016,H7025/$O$14,B7025=2017,H7025/$O$15,B7025=2018,H7025/$O$16,B7025=2019,H7025/$O$17,B7025=2020,H7025/$O$18,B7025=2021,H7025/$O$19,B7025=2022,H7025/$O$20),"")</f>
        <v>2.0882410802122182E-5</v>
      </c>
      <c r="K7025" s="3" cm="1">
        <f t="array" ref="K7025">IFERROR(_xlfn.IFS(B7025=2015,J7025*$P$4,B7025=2016,J7025*$P$5,B7025=2017,J7025*$P$6,B7025=2018,J7025*$P$7,B7025=2019,J7025*$P$8,B7025=2020,J7025*$P$9,B7025=2021,J7025*$P$10,B7025=2022,J7025*$P$11),"")</f>
        <v>35463.50866281327</v>
      </c>
      <c r="L7025" s="3">
        <f t="shared" si="110"/>
        <v>65752.50866281327</v>
      </c>
    </row>
    <row r="7026" spans="1:12">
      <c r="A7026">
        <v>4823970</v>
      </c>
      <c r="B7026">
        <v>2018</v>
      </c>
      <c r="D7026" t="s">
        <v>1710</v>
      </c>
      <c r="E7026" t="s">
        <v>1711</v>
      </c>
      <c r="F7026" t="s">
        <v>4101</v>
      </c>
      <c r="G7026" t="s">
        <v>1712</v>
      </c>
      <c r="H7026" s="5">
        <v>34129</v>
      </c>
      <c r="I7026">
        <f>IFERROR(VLOOKUP(G7026,'NCES Match'!$A$2:$B$1307,2,FALSE),"")</f>
        <v>4823970</v>
      </c>
      <c r="J7026" cm="1">
        <f t="array" ref="J7026">IFERROR(_xlfn.IFS(B7026=2015,H7026/$O$13,B7026=2016,H7026/$O$14,B7026=2017,H7026/$O$15,B7026=2018,H7026/$O$16,B7026=2019,H7026/$O$17,B7026=2020,H7026/$O$18,B7026=2021,H7026/$O$19,B7026=2022,H7026/$O$20),"")</f>
        <v>2.227118047781654E-5</v>
      </c>
      <c r="K7026" s="3" cm="1">
        <f t="array" ref="K7026">IFERROR(_xlfn.IFS(B7026=2015,J7026*$P$4,B7026=2016,J7026*$P$5,B7026=2017,J7026*$P$6,B7026=2018,J7026*$P$7,B7026=2019,J7026*$P$8,B7026=2020,J7026*$P$9,B7026=2021,J7026*$P$10,B7026=2022,J7026*$P$11),"")</f>
        <v>38236.349644338647</v>
      </c>
      <c r="L7026" s="3">
        <f t="shared" si="110"/>
        <v>72365.349644338654</v>
      </c>
    </row>
    <row r="7027" spans="1:12">
      <c r="A7027">
        <v>4823970</v>
      </c>
      <c r="B7027">
        <v>2019</v>
      </c>
      <c r="D7027" t="s">
        <v>1710</v>
      </c>
      <c r="E7027" t="s">
        <v>1711</v>
      </c>
      <c r="F7027" t="s">
        <v>4101</v>
      </c>
      <c r="G7027" t="s">
        <v>1712</v>
      </c>
      <c r="H7027" s="5">
        <v>36674</v>
      </c>
      <c r="I7027">
        <f>IFERROR(VLOOKUP(G7027,'NCES Match'!$A$2:$B$1307,2,FALSE),"")</f>
        <v>4823970</v>
      </c>
      <c r="J7027" cm="1">
        <f t="array" ref="J7027">IFERROR(_xlfn.IFS(B7027=2015,H7027/$O$13,B7027=2016,H7027/$O$14,B7027=2017,H7027/$O$15,B7027=2018,H7027/$O$16,B7027=2019,H7027/$O$17,B7027=2020,H7027/$O$18,B7027=2021,H7027/$O$19,B7027=2022,H7027/$O$20),"")</f>
        <v>2.322124429719919E-5</v>
      </c>
      <c r="K7027" s="3" cm="1">
        <f t="array" ref="K7027">IFERROR(_xlfn.IFS(B7027=2015,J7027*$P$4,B7027=2016,J7027*$P$5,B7027=2017,J7027*$P$6,B7027=2018,J7027*$P$7,B7027=2019,J7027*$P$8,B7027=2020,J7027*$P$9,B7027=2021,J7027*$P$10,B7027=2022,J7027*$P$11),"")</f>
        <v>40356.803496595625</v>
      </c>
      <c r="L7027" s="3">
        <f t="shared" si="110"/>
        <v>77030.803496595618</v>
      </c>
    </row>
    <row r="7028" spans="1:12">
      <c r="A7028">
        <v>4823970</v>
      </c>
      <c r="B7028">
        <v>2020</v>
      </c>
      <c r="D7028" t="s">
        <v>1710</v>
      </c>
      <c r="E7028" t="s">
        <v>1711</v>
      </c>
      <c r="F7028" t="s">
        <v>4230</v>
      </c>
      <c r="G7028" t="s">
        <v>1712</v>
      </c>
      <c r="H7028" s="5">
        <v>47146</v>
      </c>
      <c r="I7028">
        <f>IFERROR(VLOOKUP(G7028,'NCES Match'!$A$2:$B$1307,2,FALSE),"")</f>
        <v>4823970</v>
      </c>
      <c r="J7028" cm="1">
        <f t="array" ref="J7028">IFERROR(_xlfn.IFS(B7028=2015,H7028/$O$13,B7028=2016,H7028/$O$14,B7028=2017,H7028/$O$15,B7028=2018,H7028/$O$16,B7028=2019,H7028/$O$17,B7028=2020,H7028/$O$18,B7028=2021,H7028/$O$19,B7028=2022,H7028/$O$20),"")</f>
        <v>2.5548773951507507E-5</v>
      </c>
      <c r="K7028" s="3" cm="1">
        <f t="array" ref="K7028">IFERROR(_xlfn.IFS(B7028=2015,J7028*$P$4,B7028=2016,J7028*$P$5,B7028=2017,J7028*$P$6,B7028=2018,J7028*$P$7,B7028=2019,J7028*$P$8,B7028=2020,J7028*$P$9,B7028=2021,J7028*$P$10,B7028=2022,J7028*$P$11),"")</f>
        <v>53856.887409576499</v>
      </c>
      <c r="L7028" s="3">
        <f t="shared" si="110"/>
        <v>101002.88740957651</v>
      </c>
    </row>
    <row r="7029" spans="1:12">
      <c r="A7029">
        <v>4823970</v>
      </c>
      <c r="B7029">
        <v>2021</v>
      </c>
      <c r="D7029" t="s">
        <v>1710</v>
      </c>
      <c r="E7029" t="s">
        <v>1711</v>
      </c>
      <c r="F7029" t="s">
        <v>4101</v>
      </c>
      <c r="G7029" t="s">
        <v>1712</v>
      </c>
      <c r="H7029" s="5">
        <v>55789.04</v>
      </c>
      <c r="I7029">
        <f>IFERROR(VLOOKUP(G7029,'NCES Match'!$A$2:$B$1307,2,FALSE),"")</f>
        <v>4823970</v>
      </c>
      <c r="J7029" cm="1">
        <f t="array" ref="J7029">IFERROR(_xlfn.IFS(B7029=2015,H7029/$O$13,B7029=2016,H7029/$O$14,B7029=2017,H7029/$O$15,B7029=2018,H7029/$O$16,B7029=2019,H7029/$O$17,B7029=2020,H7029/$O$18,B7029=2021,H7029/$O$19,B7029=2022,H7029/$O$20),"")</f>
        <v>2.8544072668185698E-5</v>
      </c>
      <c r="K7029" s="3" cm="1">
        <f t="array" ref="K7029">IFERROR(_xlfn.IFS(B7029=2015,J7029*$P$4,B7029=2016,J7029*$P$5,B7029=2017,J7029*$P$6,B7029=2018,J7029*$P$7,B7029=2019,J7029*$P$8,B7029=2020,J7029*$P$9,B7029=2021,J7029*$P$10,B7029=2022,J7029*$P$11),"")</f>
        <v>61100.108745516191</v>
      </c>
      <c r="L7029" s="3">
        <f t="shared" si="110"/>
        <v>116889.1487455162</v>
      </c>
    </row>
    <row r="7030" spans="1:12">
      <c r="A7030">
        <v>4823970</v>
      </c>
      <c r="B7030">
        <v>2022</v>
      </c>
      <c r="D7030" t="s">
        <v>1710</v>
      </c>
      <c r="E7030" t="s">
        <v>1711</v>
      </c>
      <c r="F7030" t="s">
        <v>4101</v>
      </c>
      <c r="G7030" t="s">
        <v>1712</v>
      </c>
      <c r="H7030" s="5">
        <v>68226.97</v>
      </c>
      <c r="I7030">
        <f>IFERROR(VLOOKUP(G7030,'NCES Match'!$A$2:$B$1307,2,FALSE),"")</f>
        <v>4823970</v>
      </c>
      <c r="J7030" cm="1">
        <f t="array" ref="J7030">IFERROR(_xlfn.IFS(B7030=2015,H7030/$O$13,B7030=2016,H7030/$O$14,B7030=2017,H7030/$O$15,B7030=2018,H7030/$O$16,B7030=2019,H7030/$O$17,B7030=2020,H7030/$O$18,B7030=2021,H7030/$O$19,B7030=2022,H7030/$O$20),"")</f>
        <v>2.9967375883460892E-5</v>
      </c>
      <c r="K7030" s="3" cm="1">
        <f t="array" ref="K7030">IFERROR(_xlfn.IFS(B7030=2015,J7030*$P$4,B7030=2016,J7030*$P$5,B7030=2017,J7030*$P$6,B7030=2018,J7030*$P$7,B7030=2019,J7030*$P$8,B7030=2020,J7030*$P$9,B7030=2021,J7030*$P$10,B7030=2022,J7030*$P$11),"")</f>
        <v>64534.234699447268</v>
      </c>
      <c r="L7030" s="3">
        <f t="shared" si="110"/>
        <v>132761.20469944726</v>
      </c>
    </row>
    <row r="7031" spans="1:12">
      <c r="A7031">
        <v>4823970</v>
      </c>
      <c r="B7031">
        <v>2023</v>
      </c>
      <c r="D7031" t="s">
        <v>1710</v>
      </c>
      <c r="E7031" t="s">
        <v>1711</v>
      </c>
      <c r="F7031" t="s">
        <v>4101</v>
      </c>
      <c r="G7031" t="s">
        <v>1712</v>
      </c>
      <c r="H7031" s="5">
        <v>76504.12</v>
      </c>
      <c r="I7031">
        <f>IFERROR(VLOOKUP(G7031,'NCES Match'!$A$2:$B$1307,2,FALSE),"")</f>
        <v>4823970</v>
      </c>
      <c r="J7031" t="str" cm="1">
        <f t="array" ref="J7031">IFERROR(_xlfn.IFS(B7031=2015,H7031/$O$13,B7031=2016,H7031/$O$14,B7031=2017,H7031/$O$15,B7031=2018,H7031/$O$16,B7031=2019,H7031/$O$17,B7031=2020,H7031/$O$18,B7031=2021,H7031/$O$19,B7031=2022,H7031/$O$20),"")</f>
        <v/>
      </c>
      <c r="K7031" s="3" t="str" cm="1">
        <f t="array" ref="K7031">IFERROR(_xlfn.IFS(B7031=2015,J7031*$P$4,B7031=2016,J7031*$P$5,B7031=2017,J7031*$P$6,B7031=2018,J7031*$P$7,B7031=2019,J7031*$P$8,B7031=2020,J7031*$P$9,B7031=2021,J7031*$P$10,B7031=2022,J7031*$P$11),"")</f>
        <v/>
      </c>
      <c r="L7031" s="3">
        <f t="shared" si="110"/>
        <v>76504.12</v>
      </c>
    </row>
    <row r="7032" spans="1:12">
      <c r="A7032">
        <v>4825590</v>
      </c>
      <c r="B7032">
        <v>2015</v>
      </c>
      <c r="C7032" t="s">
        <v>381</v>
      </c>
      <c r="D7032" t="s">
        <v>1851</v>
      </c>
      <c r="E7032" t="s">
        <v>1852</v>
      </c>
      <c r="G7032" t="s">
        <v>1853</v>
      </c>
      <c r="H7032" s="5">
        <v>771178.08</v>
      </c>
      <c r="I7032">
        <f>IFERROR(VLOOKUP(G7032,'NCES Match'!$A$2:$B$1307,2,FALSE),"")</f>
        <v>4825590</v>
      </c>
      <c r="J7032" cm="1">
        <f t="array" ref="J7032">IFERROR(_xlfn.IFS(B7032=2015,H7032/$O$13,B7032=2016,H7032/$O$14,B7032=2017,H7032/$O$15,B7032=2018,H7032/$O$16,B7032=2019,H7032/$O$17,B7032=2020,H7032/$O$18,B7032=2021,H7032/$O$19,B7032=2022,H7032/$O$20),"")</f>
        <v>6.0414380512232007E-4</v>
      </c>
      <c r="K7032" s="3" cm="1">
        <f t="array" ref="K7032">IFERROR(_xlfn.IFS(B7032=2015,J7032*$P$4,B7032=2016,J7032*$P$5,B7032=2017,J7032*$P$6,B7032=2018,J7032*$P$7,B7032=2019,J7032*$P$8,B7032=2020,J7032*$P$9,B7032=2021,J7032*$P$10,B7032=2022,J7032*$P$11),"")</f>
        <v>961484.58810942818</v>
      </c>
      <c r="L7032" s="3">
        <f t="shared" si="110"/>
        <v>1732662.6681094281</v>
      </c>
    </row>
    <row r="7033" spans="1:12">
      <c r="A7033">
        <v>4825590</v>
      </c>
      <c r="B7033">
        <v>2016</v>
      </c>
      <c r="C7033" t="s">
        <v>4102</v>
      </c>
      <c r="D7033" t="s">
        <v>1851</v>
      </c>
      <c r="E7033" t="s">
        <v>1852</v>
      </c>
      <c r="F7033" t="s">
        <v>4101</v>
      </c>
      <c r="G7033" t="s">
        <v>1853</v>
      </c>
      <c r="H7033" s="5">
        <v>880537</v>
      </c>
      <c r="I7033">
        <f>IFERROR(VLOOKUP(G7033,'NCES Match'!$A$2:$B$1307,2,FALSE),"")</f>
        <v>4825590</v>
      </c>
      <c r="J7033" cm="1">
        <f t="array" ref="J7033">IFERROR(_xlfn.IFS(B7033=2015,H7033/$O$13,B7033=2016,H7033/$O$14,B7033=2017,H7033/$O$15,B7033=2018,H7033/$O$16,B7033=2019,H7033/$O$17,B7033=2020,H7033/$O$18,B7033=2021,H7033/$O$19,B7033=2022,H7033/$O$20),"")</f>
        <v>6.3034730031097321E-4</v>
      </c>
      <c r="K7033" s="3" cm="1">
        <f t="array" ref="K7033">IFERROR(_xlfn.IFS(B7033=2015,J7033*$P$4,B7033=2016,J7033*$P$5,B7033=2017,J7033*$P$6,B7033=2018,J7033*$P$7,B7033=2019,J7033*$P$8,B7033=2020,J7033*$P$9,B7033=2021,J7033*$P$10,B7033=2022,J7033*$P$11),"")</f>
        <v>1056229.6334935068</v>
      </c>
      <c r="L7033" s="3">
        <f t="shared" si="110"/>
        <v>1936766.6334935068</v>
      </c>
    </row>
    <row r="7034" spans="1:12">
      <c r="A7034">
        <v>4825590</v>
      </c>
      <c r="B7034">
        <v>2017</v>
      </c>
      <c r="D7034" t="s">
        <v>1851</v>
      </c>
      <c r="E7034" t="s">
        <v>1852</v>
      </c>
      <c r="F7034" t="s">
        <v>4101</v>
      </c>
      <c r="G7034" t="s">
        <v>1853</v>
      </c>
      <c r="H7034" s="5">
        <v>905982</v>
      </c>
      <c r="I7034">
        <f>IFERROR(VLOOKUP(G7034,'NCES Match'!$A$2:$B$1307,2,FALSE),"")</f>
        <v>4825590</v>
      </c>
      <c r="J7034" cm="1">
        <f t="array" ref="J7034">IFERROR(_xlfn.IFS(B7034=2015,H7034/$O$13,B7034=2016,H7034/$O$14,B7034=2017,H7034/$O$15,B7034=2018,H7034/$O$16,B7034=2019,H7034/$O$17,B7034=2020,H7034/$O$18,B7034=2021,H7034/$O$19,B7034=2022,H7034/$O$20),"")</f>
        <v>6.2461911265899366E-4</v>
      </c>
      <c r="K7034" s="3" cm="1">
        <f t="array" ref="K7034">IFERROR(_xlfn.IFS(B7034=2015,J7034*$P$4,B7034=2016,J7034*$P$5,B7034=2017,J7034*$P$6,B7034=2018,J7034*$P$7,B7034=2019,J7034*$P$8,B7034=2020,J7034*$P$9,B7034=2021,J7034*$P$10,B7034=2022,J7034*$P$11),"")</f>
        <v>1060758.0476527086</v>
      </c>
      <c r="L7034" s="3">
        <f t="shared" si="110"/>
        <v>1966740.0476527086</v>
      </c>
    </row>
    <row r="7035" spans="1:12">
      <c r="A7035">
        <v>4825590</v>
      </c>
      <c r="B7035">
        <v>2018</v>
      </c>
      <c r="D7035" t="s">
        <v>1851</v>
      </c>
      <c r="E7035" t="s">
        <v>1852</v>
      </c>
      <c r="F7035" t="s">
        <v>4101</v>
      </c>
      <c r="G7035" t="s">
        <v>1853</v>
      </c>
      <c r="H7035" s="5">
        <v>896785</v>
      </c>
      <c r="I7035">
        <f>IFERROR(VLOOKUP(G7035,'NCES Match'!$A$2:$B$1307,2,FALSE),"")</f>
        <v>4825590</v>
      </c>
      <c r="J7035" cm="1">
        <f t="array" ref="J7035">IFERROR(_xlfn.IFS(B7035=2015,H7035/$O$13,B7035=2016,H7035/$O$14,B7035=2017,H7035/$O$15,B7035=2018,H7035/$O$16,B7035=2019,H7035/$O$17,B7035=2020,H7035/$O$18,B7035=2021,H7035/$O$19,B7035=2022,H7035/$O$20),"")</f>
        <v>5.8520497479559036E-4</v>
      </c>
      <c r="K7035" s="3" cm="1">
        <f t="array" ref="K7035">IFERROR(_xlfn.IFS(B7035=2015,J7035*$P$4,B7035=2016,J7035*$P$5,B7035=2017,J7035*$P$6,B7035=2018,J7035*$P$7,B7035=2019,J7035*$P$8,B7035=2020,J7035*$P$9,B7035=2021,J7035*$P$10,B7035=2022,J7035*$P$11),"")</f>
        <v>1004711.09073803</v>
      </c>
      <c r="L7035" s="3">
        <f t="shared" si="110"/>
        <v>1901496.0907380302</v>
      </c>
    </row>
    <row r="7036" spans="1:12">
      <c r="A7036">
        <v>4825590</v>
      </c>
      <c r="B7036">
        <v>2019</v>
      </c>
      <c r="D7036" t="s">
        <v>1851</v>
      </c>
      <c r="E7036" t="s">
        <v>1852</v>
      </c>
      <c r="F7036" t="s">
        <v>4101</v>
      </c>
      <c r="G7036" t="s">
        <v>1853</v>
      </c>
      <c r="H7036" s="5">
        <v>891729</v>
      </c>
      <c r="I7036">
        <f>IFERROR(VLOOKUP(G7036,'NCES Match'!$A$2:$B$1307,2,FALSE),"")</f>
        <v>4825590</v>
      </c>
      <c r="J7036" cm="1">
        <f t="array" ref="J7036">IFERROR(_xlfn.IFS(B7036=2015,H7036/$O$13,B7036=2016,H7036/$O$14,B7036=2017,H7036/$O$15,B7036=2018,H7036/$O$16,B7036=2019,H7036/$O$17,B7036=2020,H7036/$O$18,B7036=2021,H7036/$O$19,B7036=2022,H7036/$O$20),"")</f>
        <v>5.6462499198061669E-4</v>
      </c>
      <c r="K7036" s="3" cm="1">
        <f t="array" ref="K7036">IFERROR(_xlfn.IFS(B7036=2015,J7036*$P$4,B7036=2016,J7036*$P$5,B7036=2017,J7036*$P$6,B7036=2018,J7036*$P$7,B7036=2019,J7036*$P$8,B7036=2020,J7036*$P$9,B7036=2021,J7036*$P$10,B7036=2022,J7036*$P$11),"")</f>
        <v>981276.43630953052</v>
      </c>
      <c r="L7036" s="3">
        <f t="shared" si="110"/>
        <v>1873005.4363095304</v>
      </c>
    </row>
    <row r="7037" spans="1:12">
      <c r="A7037">
        <v>4825590</v>
      </c>
      <c r="B7037">
        <v>2020</v>
      </c>
      <c r="D7037" t="s">
        <v>1851</v>
      </c>
      <c r="E7037" t="s">
        <v>1852</v>
      </c>
      <c r="F7037" t="s">
        <v>4230</v>
      </c>
      <c r="G7037" t="s">
        <v>1853</v>
      </c>
      <c r="H7037" s="5">
        <v>903532</v>
      </c>
      <c r="I7037">
        <f>IFERROR(VLOOKUP(G7037,'NCES Match'!$A$2:$B$1307,2,FALSE),"")</f>
        <v>4825590</v>
      </c>
      <c r="J7037" cm="1">
        <f t="array" ref="J7037">IFERROR(_xlfn.IFS(B7037=2015,H7037/$O$13,B7037=2016,H7037/$O$14,B7037=2017,H7037/$O$15,B7037=2018,H7037/$O$16,B7037=2019,H7037/$O$17,B7037=2020,H7037/$O$18,B7037=2021,H7037/$O$19,B7037=2022,H7037/$O$20),"")</f>
        <v>4.896308239501438E-4</v>
      </c>
      <c r="K7037" s="3" cm="1">
        <f t="array" ref="K7037">IFERROR(_xlfn.IFS(B7037=2015,J7037*$P$4,B7037=2016,J7037*$P$5,B7037=2017,J7037*$P$6,B7037=2018,J7037*$P$7,B7037=2019,J7037*$P$8,B7037=2020,J7037*$P$9,B7037=2021,J7037*$P$10,B7037=2022,J7037*$P$11),"")</f>
        <v>1032143.1551976725</v>
      </c>
      <c r="L7037" s="3">
        <f t="shared" si="110"/>
        <v>1935675.1551976725</v>
      </c>
    </row>
    <row r="7038" spans="1:12">
      <c r="A7038">
        <v>4825590</v>
      </c>
      <c r="B7038">
        <v>2021</v>
      </c>
      <c r="D7038" t="s">
        <v>1851</v>
      </c>
      <c r="E7038" t="s">
        <v>1852</v>
      </c>
      <c r="F7038" t="s">
        <v>4230</v>
      </c>
      <c r="G7038" t="s">
        <v>1853</v>
      </c>
      <c r="H7038" s="5">
        <v>939836.5</v>
      </c>
      <c r="I7038">
        <f>IFERROR(VLOOKUP(G7038,'NCES Match'!$A$2:$B$1307,2,FALSE),"")</f>
        <v>4825590</v>
      </c>
      <c r="J7038" cm="1">
        <f t="array" ref="J7038">IFERROR(_xlfn.IFS(B7038=2015,H7038/$O$13,B7038=2016,H7038/$O$14,B7038=2017,H7038/$O$15,B7038=2018,H7038/$O$16,B7038=2019,H7038/$O$17,B7038=2020,H7038/$O$18,B7038=2021,H7038/$O$19,B7038=2022,H7038/$O$20),"")</f>
        <v>4.8086078111782006E-4</v>
      </c>
      <c r="K7038" s="3" cm="1">
        <f t="array" ref="K7038">IFERROR(_xlfn.IFS(B7038=2015,J7038*$P$4,B7038=2016,J7038*$P$5,B7038=2017,J7038*$P$6,B7038=2018,J7038*$P$7,B7038=2019,J7038*$P$8,B7038=2020,J7038*$P$9,B7038=2021,J7038*$P$10,B7038=2022,J7038*$P$11),"")</f>
        <v>1029308.1284963019</v>
      </c>
      <c r="L7038" s="3">
        <f t="shared" si="110"/>
        <v>1969144.6284963018</v>
      </c>
    </row>
    <row r="7039" spans="1:12">
      <c r="A7039">
        <v>4825590</v>
      </c>
      <c r="B7039">
        <v>2022</v>
      </c>
      <c r="D7039" t="s">
        <v>1851</v>
      </c>
      <c r="E7039" t="s">
        <v>1852</v>
      </c>
      <c r="F7039" t="s">
        <v>4101</v>
      </c>
      <c r="G7039" t="s">
        <v>1853</v>
      </c>
      <c r="H7039" s="5">
        <v>1107253.8700000001</v>
      </c>
      <c r="I7039">
        <f>IFERROR(VLOOKUP(G7039,'NCES Match'!$A$2:$B$1307,2,FALSE),"")</f>
        <v>4825590</v>
      </c>
      <c r="J7039" cm="1">
        <f t="array" ref="J7039">IFERROR(_xlfn.IFS(B7039=2015,H7039/$O$13,B7039=2016,H7039/$O$14,B7039=2017,H7039/$O$15,B7039=2018,H7039/$O$16,B7039=2019,H7039/$O$17,B7039=2020,H7039/$O$18,B7039=2021,H7039/$O$19,B7039=2022,H7039/$O$20),"")</f>
        <v>4.8633982896656181E-4</v>
      </c>
      <c r="K7039" s="3" cm="1">
        <f t="array" ref="K7039">IFERROR(_xlfn.IFS(B7039=2015,J7039*$P$4,B7039=2016,J7039*$P$5,B7039=2017,J7039*$P$6,B7039=2018,J7039*$P$7,B7039=2019,J7039*$P$8,B7039=2020,J7039*$P$9,B7039=2021,J7039*$P$10,B7039=2022,J7039*$P$11),"")</f>
        <v>1047324.5568204374</v>
      </c>
      <c r="L7039" s="3">
        <f t="shared" si="110"/>
        <v>2154578.4268204374</v>
      </c>
    </row>
    <row r="7040" spans="1:12">
      <c r="A7040">
        <v>4825590</v>
      </c>
      <c r="B7040">
        <v>2023</v>
      </c>
      <c r="D7040" t="s">
        <v>1851</v>
      </c>
      <c r="E7040" t="s">
        <v>1852</v>
      </c>
      <c r="F7040" t="s">
        <v>4101</v>
      </c>
      <c r="G7040" t="s">
        <v>1853</v>
      </c>
      <c r="H7040" s="5">
        <v>1240158.42</v>
      </c>
      <c r="I7040">
        <f>IFERROR(VLOOKUP(G7040,'NCES Match'!$A$2:$B$1307,2,FALSE),"")</f>
        <v>4825590</v>
      </c>
      <c r="J7040" t="str" cm="1">
        <f t="array" ref="J7040">IFERROR(_xlfn.IFS(B7040=2015,H7040/$O$13,B7040=2016,H7040/$O$14,B7040=2017,H7040/$O$15,B7040=2018,H7040/$O$16,B7040=2019,H7040/$O$17,B7040=2020,H7040/$O$18,B7040=2021,H7040/$O$19,B7040=2022,H7040/$O$20),"")</f>
        <v/>
      </c>
      <c r="K7040" s="3" t="str" cm="1">
        <f t="array" ref="K7040">IFERROR(_xlfn.IFS(B7040=2015,J7040*$P$4,B7040=2016,J7040*$P$5,B7040=2017,J7040*$P$6,B7040=2018,J7040*$P$7,B7040=2019,J7040*$P$8,B7040=2020,J7040*$P$9,B7040=2021,J7040*$P$10,B7040=2022,J7040*$P$11),"")</f>
        <v/>
      </c>
      <c r="L7040" s="3">
        <f t="shared" si="110"/>
        <v>1240158.42</v>
      </c>
    </row>
    <row r="7041" spans="1:12">
      <c r="A7041">
        <v>4824210</v>
      </c>
      <c r="B7041">
        <v>2015</v>
      </c>
      <c r="C7041" t="s">
        <v>381</v>
      </c>
      <c r="D7041" t="s">
        <v>1734</v>
      </c>
      <c r="E7041" t="s">
        <v>1735</v>
      </c>
      <c r="G7041" t="s">
        <v>1736</v>
      </c>
      <c r="H7041" s="5">
        <v>178998.3</v>
      </c>
      <c r="I7041">
        <f>IFERROR(VLOOKUP(G7041,'NCES Match'!$A$2:$B$1307,2,FALSE),"")</f>
        <v>4824210</v>
      </c>
      <c r="J7041" cm="1">
        <f t="array" ref="J7041">IFERROR(_xlfn.IFS(B7041=2015,H7041/$O$13,B7041=2016,H7041/$O$14,B7041=2017,H7041/$O$15,B7041=2018,H7041/$O$16,B7041=2019,H7041/$O$17,B7041=2020,H7041/$O$18,B7041=2021,H7041/$O$19,B7041=2022,H7041/$O$20),"")</f>
        <v>1.4022794070135732E-4</v>
      </c>
      <c r="K7041" s="3" cm="1">
        <f t="array" ref="K7041">IFERROR(_xlfn.IFS(B7041=2015,J7041*$P$4,B7041=2016,J7041*$P$5,B7041=2017,J7041*$P$6,B7041=2018,J7041*$P$7,B7041=2019,J7041*$P$8,B7041=2020,J7041*$P$9,B7041=2021,J7041*$P$10,B7041=2022,J7041*$P$11),"")</f>
        <v>223170.38205726474</v>
      </c>
      <c r="L7041" s="3">
        <f t="shared" si="110"/>
        <v>402168.68205726473</v>
      </c>
    </row>
    <row r="7042" spans="1:12">
      <c r="A7042">
        <v>4824210</v>
      </c>
      <c r="B7042">
        <v>2016</v>
      </c>
      <c r="C7042" t="s">
        <v>4102</v>
      </c>
      <c r="D7042" t="s">
        <v>1734</v>
      </c>
      <c r="E7042" t="s">
        <v>1735</v>
      </c>
      <c r="F7042" t="s">
        <v>4101</v>
      </c>
      <c r="G7042" t="s">
        <v>1736</v>
      </c>
      <c r="H7042" s="5">
        <v>206126</v>
      </c>
      <c r="I7042">
        <f>IFERROR(VLOOKUP(G7042,'NCES Match'!$A$2:$B$1307,2,FALSE),"")</f>
        <v>4824210</v>
      </c>
      <c r="J7042" cm="1">
        <f t="array" ref="J7042">IFERROR(_xlfn.IFS(B7042=2015,H7042/$O$13,B7042=2016,H7042/$O$14,B7042=2017,H7042/$O$15,B7042=2018,H7042/$O$16,B7042=2019,H7042/$O$17,B7042=2020,H7042/$O$18,B7042=2021,H7042/$O$19,B7042=2022,H7042/$O$20),"")</f>
        <v>1.4755878245195791E-4</v>
      </c>
      <c r="K7042" s="3" cm="1">
        <f t="array" ref="K7042">IFERROR(_xlfn.IFS(B7042=2015,J7042*$P$4,B7042=2016,J7042*$P$5,B7042=2017,J7042*$P$6,B7042=2018,J7042*$P$7,B7042=2019,J7042*$P$8,B7042=2020,J7042*$P$9,B7042=2021,J7042*$P$10,B7042=2022,J7042*$P$11),"")</f>
        <v>247254.10679333474</v>
      </c>
      <c r="L7042" s="3">
        <f t="shared" si="110"/>
        <v>453380.10679333471</v>
      </c>
    </row>
    <row r="7043" spans="1:12">
      <c r="A7043">
        <v>4824210</v>
      </c>
      <c r="B7043">
        <v>2017</v>
      </c>
      <c r="D7043" t="s">
        <v>1734</v>
      </c>
      <c r="E7043" t="s">
        <v>1735</v>
      </c>
      <c r="F7043" t="s">
        <v>4101</v>
      </c>
      <c r="G7043" t="s">
        <v>1736</v>
      </c>
      <c r="H7043" s="5">
        <v>220395</v>
      </c>
      <c r="I7043">
        <f>IFERROR(VLOOKUP(G7043,'NCES Match'!$A$2:$B$1307,2,FALSE),"")</f>
        <v>4824210</v>
      </c>
      <c r="J7043" cm="1">
        <f t="array" ref="J7043">IFERROR(_xlfn.IFS(B7043=2015,H7043/$O$13,B7043=2016,H7043/$O$14,B7043=2017,H7043/$O$15,B7043=2018,H7043/$O$16,B7043=2019,H7043/$O$17,B7043=2020,H7043/$O$18,B7043=2021,H7043/$O$19,B7043=2022,H7043/$O$20),"")</f>
        <v>1.5194885696898934E-4</v>
      </c>
      <c r="K7043" s="3" cm="1">
        <f t="array" ref="K7043">IFERROR(_xlfn.IFS(B7043=2015,J7043*$P$4,B7043=2016,J7043*$P$5,B7043=2017,J7043*$P$6,B7043=2018,J7043*$P$7,B7043=2019,J7043*$P$8,B7043=2020,J7043*$P$9,B7043=2021,J7043*$P$10,B7043=2022,J7043*$P$11),"")</f>
        <v>258046.81540297568</v>
      </c>
      <c r="L7043" s="3">
        <f t="shared" ref="L7043:L7106" si="111">SUM(H7043,K7043)</f>
        <v>478441.81540297566</v>
      </c>
    </row>
    <row r="7044" spans="1:12">
      <c r="A7044">
        <v>4824210</v>
      </c>
      <c r="B7044">
        <v>2018</v>
      </c>
      <c r="D7044" t="s">
        <v>1734</v>
      </c>
      <c r="E7044" t="s">
        <v>1735</v>
      </c>
      <c r="F7044" t="s">
        <v>4101</v>
      </c>
      <c r="G7044" t="s">
        <v>1736</v>
      </c>
      <c r="H7044" s="5">
        <v>200862</v>
      </c>
      <c r="I7044">
        <f>IFERROR(VLOOKUP(G7044,'NCES Match'!$A$2:$B$1307,2,FALSE),"")</f>
        <v>4824210</v>
      </c>
      <c r="J7044" cm="1">
        <f t="array" ref="J7044">IFERROR(_xlfn.IFS(B7044=2015,H7044/$O$13,B7044=2016,H7044/$O$14,B7044=2017,H7044/$O$15,B7044=2018,H7044/$O$16,B7044=2019,H7044/$O$17,B7044=2020,H7044/$O$18,B7044=2021,H7044/$O$19,B7044=2022,H7044/$O$20),"")</f>
        <v>1.3107427270459685E-4</v>
      </c>
      <c r="K7044" s="3" cm="1">
        <f t="array" ref="K7044">IFERROR(_xlfn.IFS(B7044=2015,J7044*$P$4,B7044=2016,J7044*$P$5,B7044=2017,J7044*$P$6,B7044=2018,J7044*$P$7,B7044=2019,J7044*$P$8,B7044=2020,J7044*$P$9,B7044=2021,J7044*$P$10,B7044=2022,J7044*$P$11),"")</f>
        <v>225035.29732078727</v>
      </c>
      <c r="L7044" s="3">
        <f t="shared" si="111"/>
        <v>425897.29732078727</v>
      </c>
    </row>
    <row r="7045" spans="1:12">
      <c r="A7045">
        <v>4824210</v>
      </c>
      <c r="B7045">
        <v>2019</v>
      </c>
      <c r="D7045" t="s">
        <v>1734</v>
      </c>
      <c r="E7045" t="s">
        <v>1735</v>
      </c>
      <c r="F7045" t="s">
        <v>4101</v>
      </c>
      <c r="G7045" t="s">
        <v>1736</v>
      </c>
      <c r="H7045" s="5">
        <v>244165</v>
      </c>
      <c r="I7045">
        <f>IFERROR(VLOOKUP(G7045,'NCES Match'!$A$2:$B$1307,2,FALSE),"")</f>
        <v>4824210</v>
      </c>
      <c r="J7045" cm="1">
        <f t="array" ref="J7045">IFERROR(_xlfn.IFS(B7045=2015,H7045/$O$13,B7045=2016,H7045/$O$14,B7045=2017,H7045/$O$15,B7045=2018,H7045/$O$16,B7045=2019,H7045/$O$17,B7045=2020,H7045/$O$18,B7045=2021,H7045/$O$19,B7045=2022,H7045/$O$20),"")</f>
        <v>1.5460040120591264E-4</v>
      </c>
      <c r="K7045" s="3" cm="1">
        <f t="array" ref="K7045">IFERROR(_xlfn.IFS(B7045=2015,J7045*$P$4,B7045=2016,J7045*$P$5,B7045=2017,J7045*$P$6,B7045=2018,J7045*$P$7,B7045=2019,J7045*$P$8,B7045=2020,J7045*$P$9,B7045=2021,J7045*$P$10,B7045=2022,J7045*$P$11),"")</f>
        <v>268684.05207357451</v>
      </c>
      <c r="L7045" s="3">
        <f t="shared" si="111"/>
        <v>512849.05207357451</v>
      </c>
    </row>
    <row r="7046" spans="1:12">
      <c r="A7046">
        <v>4824210</v>
      </c>
      <c r="B7046">
        <v>2020</v>
      </c>
      <c r="D7046" t="s">
        <v>1734</v>
      </c>
      <c r="E7046" t="s">
        <v>1735</v>
      </c>
      <c r="F7046" t="s">
        <v>4230</v>
      </c>
      <c r="G7046" t="s">
        <v>1736</v>
      </c>
      <c r="H7046" s="5">
        <v>269702</v>
      </c>
      <c r="I7046">
        <f>IFERROR(VLOOKUP(G7046,'NCES Match'!$A$2:$B$1307,2,FALSE),"")</f>
        <v>4824210</v>
      </c>
      <c r="J7046" cm="1">
        <f t="array" ref="J7046">IFERROR(_xlfn.IFS(B7046=2015,H7046/$O$13,B7046=2016,H7046/$O$14,B7046=2017,H7046/$O$15,B7046=2018,H7046/$O$16,B7046=2019,H7046/$O$17,B7046=2020,H7046/$O$18,B7046=2021,H7046/$O$19,B7046=2022,H7046/$O$20),"")</f>
        <v>1.4615355347790857E-4</v>
      </c>
      <c r="K7046" s="3" cm="1">
        <f t="array" ref="K7046">IFERROR(_xlfn.IFS(B7046=2015,J7046*$P$4,B7046=2016,J7046*$P$5,B7046=2017,J7046*$P$6,B7046=2018,J7046*$P$7,B7046=2019,J7046*$P$8,B7046=2020,J7046*$P$9,B7046=2021,J7046*$P$10,B7046=2022,J7046*$P$11),"")</f>
        <v>308092.1021536843</v>
      </c>
      <c r="L7046" s="3">
        <f t="shared" si="111"/>
        <v>577794.10215368425</v>
      </c>
    </row>
    <row r="7047" spans="1:12">
      <c r="A7047">
        <v>4824210</v>
      </c>
      <c r="B7047">
        <v>2021</v>
      </c>
      <c r="D7047" t="s">
        <v>1734</v>
      </c>
      <c r="E7047" t="s">
        <v>1735</v>
      </c>
      <c r="F7047" t="s">
        <v>4230</v>
      </c>
      <c r="G7047" t="s">
        <v>1736</v>
      </c>
      <c r="H7047" s="5">
        <v>280888.18</v>
      </c>
      <c r="I7047">
        <f>IFERROR(VLOOKUP(G7047,'NCES Match'!$A$2:$B$1307,2,FALSE),"")</f>
        <v>4824210</v>
      </c>
      <c r="J7047" cm="1">
        <f t="array" ref="J7047">IFERROR(_xlfn.IFS(B7047=2015,H7047/$O$13,B7047=2016,H7047/$O$14,B7047=2017,H7047/$O$15,B7047=2018,H7047/$O$16,B7047=2019,H7047/$O$17,B7047=2020,H7047/$O$18,B7047=2021,H7047/$O$19,B7047=2022,H7047/$O$20),"")</f>
        <v>1.4371447548755856E-4</v>
      </c>
      <c r="K7047" s="3" cm="1">
        <f t="array" ref="K7047">IFERROR(_xlfn.IFS(B7047=2015,J7047*$P$4,B7047=2016,J7047*$P$5,B7047=2017,J7047*$P$6,B7047=2018,J7047*$P$7,B7047=2019,J7047*$P$8,B7047=2020,J7047*$P$9,B7047=2021,J7047*$P$10,B7047=2022,J7047*$P$11),"")</f>
        <v>307628.49375666125</v>
      </c>
      <c r="L7047" s="3">
        <f t="shared" si="111"/>
        <v>588516.67375666124</v>
      </c>
    </row>
    <row r="7048" spans="1:12">
      <c r="A7048">
        <v>4824210</v>
      </c>
      <c r="B7048">
        <v>2022</v>
      </c>
      <c r="D7048" t="s">
        <v>1734</v>
      </c>
      <c r="E7048" t="s">
        <v>1735</v>
      </c>
      <c r="F7048" t="s">
        <v>4101</v>
      </c>
      <c r="G7048" t="s">
        <v>1736</v>
      </c>
      <c r="H7048" s="5">
        <v>352581.91</v>
      </c>
      <c r="I7048">
        <f>IFERROR(VLOOKUP(G7048,'NCES Match'!$A$2:$B$1307,2,FALSE),"")</f>
        <v>4824210</v>
      </c>
      <c r="J7048" cm="1">
        <f t="array" ref="J7048">IFERROR(_xlfn.IFS(B7048=2015,H7048/$O$13,B7048=2016,H7048/$O$14,B7048=2017,H7048/$O$15,B7048=2018,H7048/$O$16,B7048=2019,H7048/$O$17,B7048=2020,H7048/$O$18,B7048=2021,H7048/$O$19,B7048=2022,H7048/$O$20),"")</f>
        <v>1.5486477893827879E-4</v>
      </c>
      <c r="K7048" s="3" cm="1">
        <f t="array" ref="K7048">IFERROR(_xlfn.IFS(B7048=2015,J7048*$P$4,B7048=2016,J7048*$P$5,B7048=2017,J7048*$P$6,B7048=2018,J7048*$P$7,B7048=2019,J7048*$P$8,B7048=2020,J7048*$P$9,B7048=2021,J7048*$P$10,B7048=2022,J7048*$P$11),"")</f>
        <v>333498.66967153008</v>
      </c>
      <c r="L7048" s="3">
        <f t="shared" si="111"/>
        <v>686080.57967153005</v>
      </c>
    </row>
    <row r="7049" spans="1:12">
      <c r="A7049">
        <v>4824210</v>
      </c>
      <c r="B7049">
        <v>2023</v>
      </c>
      <c r="D7049" t="s">
        <v>1734</v>
      </c>
      <c r="E7049" t="s">
        <v>1735</v>
      </c>
      <c r="F7049" t="s">
        <v>4101</v>
      </c>
      <c r="G7049" t="s">
        <v>1736</v>
      </c>
      <c r="H7049" s="5">
        <v>417762.42</v>
      </c>
      <c r="I7049">
        <f>IFERROR(VLOOKUP(G7049,'NCES Match'!$A$2:$B$1307,2,FALSE),"")</f>
        <v>4824210</v>
      </c>
      <c r="J7049" t="str" cm="1">
        <f t="array" ref="J7049">IFERROR(_xlfn.IFS(B7049=2015,H7049/$O$13,B7049=2016,H7049/$O$14,B7049=2017,H7049/$O$15,B7049=2018,H7049/$O$16,B7049=2019,H7049/$O$17,B7049=2020,H7049/$O$18,B7049=2021,H7049/$O$19,B7049=2022,H7049/$O$20),"")</f>
        <v/>
      </c>
      <c r="K7049" s="3" t="str" cm="1">
        <f t="array" ref="K7049">IFERROR(_xlfn.IFS(B7049=2015,J7049*$P$4,B7049=2016,J7049*$P$5,B7049=2017,J7049*$P$6,B7049=2018,J7049*$P$7,B7049=2019,J7049*$P$8,B7049=2020,J7049*$P$9,B7049=2021,J7049*$P$10,B7049=2022,J7049*$P$11),"")</f>
        <v/>
      </c>
      <c r="L7049" s="3">
        <f t="shared" si="111"/>
        <v>417762.42</v>
      </c>
    </row>
    <row r="7050" spans="1:12">
      <c r="A7050">
        <v>4817190</v>
      </c>
      <c r="B7050">
        <v>2015</v>
      </c>
      <c r="C7050" t="s">
        <v>381</v>
      </c>
      <c r="D7050" t="s">
        <v>1167</v>
      </c>
      <c r="E7050" t="s">
        <v>1168</v>
      </c>
      <c r="G7050" t="s">
        <v>1169</v>
      </c>
      <c r="H7050" s="5">
        <v>4468.24</v>
      </c>
      <c r="I7050">
        <f>IFERROR(VLOOKUP(G7050,'NCES Match'!$A$2:$B$1307,2,FALSE),"")</f>
        <v>4817190</v>
      </c>
      <c r="J7050" cm="1">
        <f t="array" ref="J7050">IFERROR(_xlfn.IFS(B7050=2015,H7050/$O$13,B7050=2016,H7050/$O$14,B7050=2017,H7050/$O$15,B7050=2018,H7050/$O$16,B7050=2019,H7050/$O$17,B7050=2020,H7050/$O$18,B7050=2021,H7050/$O$19,B7050=2022,H7050/$O$20),"")</f>
        <v>3.500436002796858E-6</v>
      </c>
      <c r="K7050" s="3" cm="1">
        <f t="array" ref="K7050">IFERROR(_xlfn.IFS(B7050=2015,J7050*$P$4,B7050=2016,J7050*$P$5,B7050=2017,J7050*$P$6,B7050=2018,J7050*$P$7,B7050=2019,J7050*$P$8,B7050=2020,J7050*$P$9,B7050=2021,J7050*$P$10,B7050=2022,J7050*$P$11),"")</f>
        <v>5570.8843487538852</v>
      </c>
      <c r="L7050" s="3">
        <f t="shared" si="111"/>
        <v>10039.124348753885</v>
      </c>
    </row>
    <row r="7051" spans="1:12">
      <c r="A7051">
        <v>4817190</v>
      </c>
      <c r="B7051">
        <v>2016</v>
      </c>
      <c r="C7051" t="s">
        <v>4102</v>
      </c>
      <c r="D7051" t="s">
        <v>1167</v>
      </c>
      <c r="E7051" t="s">
        <v>1168</v>
      </c>
      <c r="F7051" t="s">
        <v>4101</v>
      </c>
      <c r="G7051" t="s">
        <v>1169</v>
      </c>
      <c r="H7051" s="5">
        <v>4547</v>
      </c>
      <c r="I7051">
        <f>IFERROR(VLOOKUP(G7051,'NCES Match'!$A$2:$B$1307,2,FALSE),"")</f>
        <v>4817190</v>
      </c>
      <c r="J7051" cm="1">
        <f t="array" ref="J7051">IFERROR(_xlfn.IFS(B7051=2015,H7051/$O$13,B7051=2016,H7051/$O$14,B7051=2017,H7051/$O$15,B7051=2018,H7051/$O$16,B7051=2019,H7051/$O$17,B7051=2020,H7051/$O$18,B7051=2021,H7051/$O$19,B7051=2022,H7051/$O$20),"")</f>
        <v>3.2550468345043933E-6</v>
      </c>
      <c r="K7051" s="3" cm="1">
        <f t="array" ref="K7051">IFERROR(_xlfn.IFS(B7051=2015,J7051*$P$4,B7051=2016,J7051*$P$5,B7051=2017,J7051*$P$6,B7051=2018,J7051*$P$7,B7051=2019,J7051*$P$8,B7051=2020,J7051*$P$9,B7051=2021,J7051*$P$10,B7051=2022,J7051*$P$11),"")</f>
        <v>5454.2581895990461</v>
      </c>
      <c r="L7051" s="3">
        <f t="shared" si="111"/>
        <v>10001.258189599046</v>
      </c>
    </row>
    <row r="7052" spans="1:12">
      <c r="A7052">
        <v>4817190</v>
      </c>
      <c r="B7052">
        <v>2017</v>
      </c>
      <c r="D7052" t="s">
        <v>1167</v>
      </c>
      <c r="E7052" t="s">
        <v>1168</v>
      </c>
      <c r="F7052" t="s">
        <v>4101</v>
      </c>
      <c r="G7052" t="s">
        <v>1169</v>
      </c>
      <c r="H7052" s="5">
        <v>3911</v>
      </c>
      <c r="I7052">
        <f>IFERROR(VLOOKUP(G7052,'NCES Match'!$A$2:$B$1307,2,FALSE),"")</f>
        <v>4817190</v>
      </c>
      <c r="J7052" cm="1">
        <f t="array" ref="J7052">IFERROR(_xlfn.IFS(B7052=2015,H7052/$O$13,B7052=2016,H7052/$O$14,B7052=2017,H7052/$O$15,B7052=2018,H7052/$O$16,B7052=2019,H7052/$O$17,B7052=2020,H7052/$O$18,B7052=2021,H7052/$O$19,B7052=2022,H7052/$O$20),"")</f>
        <v>2.6963950162468176E-6</v>
      </c>
      <c r="K7052" s="3" cm="1">
        <f t="array" ref="K7052">IFERROR(_xlfn.IFS(B7052=2015,J7052*$P$4,B7052=2016,J7052*$P$5,B7052=2017,J7052*$P$6,B7052=2018,J7052*$P$7,B7052=2019,J7052*$P$8,B7052=2020,J7052*$P$9,B7052=2021,J7052*$P$10,B7052=2022,J7052*$P$11),"")</f>
        <v>4579.1469635928124</v>
      </c>
      <c r="L7052" s="3">
        <f t="shared" si="111"/>
        <v>8490.1469635928115</v>
      </c>
    </row>
    <row r="7053" spans="1:12">
      <c r="A7053">
        <v>4817190</v>
      </c>
      <c r="B7053">
        <v>2018</v>
      </c>
      <c r="D7053" t="s">
        <v>1167</v>
      </c>
      <c r="E7053" t="s">
        <v>1168</v>
      </c>
      <c r="F7053" t="s">
        <v>4101</v>
      </c>
      <c r="G7053" t="s">
        <v>1169</v>
      </c>
      <c r="H7053" s="5">
        <v>3814</v>
      </c>
      <c r="I7053">
        <f>IFERROR(VLOOKUP(G7053,'NCES Match'!$A$2:$B$1307,2,FALSE),"")</f>
        <v>4817190</v>
      </c>
      <c r="J7053" cm="1">
        <f t="array" ref="J7053">IFERROR(_xlfn.IFS(B7053=2015,H7053/$O$13,B7053=2016,H7053/$O$14,B7053=2017,H7053/$O$15,B7053=2018,H7053/$O$16,B7053=2019,H7053/$O$17,B7053=2020,H7053/$O$18,B7053=2021,H7053/$O$19,B7053=2022,H7053/$O$20),"")</f>
        <v>2.4888593964778423E-6</v>
      </c>
      <c r="K7053" s="3" cm="1">
        <f t="array" ref="K7053">IFERROR(_xlfn.IFS(B7053=2015,J7053*$P$4,B7053=2016,J7053*$P$5,B7053=2017,J7053*$P$6,B7053=2018,J7053*$P$7,B7053=2019,J7053*$P$8,B7053=2020,J7053*$P$9,B7053=2021,J7053*$P$10,B7053=2022,J7053*$P$11),"")</f>
        <v>4273.0064620559524</v>
      </c>
      <c r="L7053" s="3">
        <f t="shared" si="111"/>
        <v>8087.0064620559524</v>
      </c>
    </row>
    <row r="7054" spans="1:12">
      <c r="A7054">
        <v>4817190</v>
      </c>
      <c r="B7054">
        <v>2019</v>
      </c>
      <c r="D7054" t="s">
        <v>1167</v>
      </c>
      <c r="E7054" t="s">
        <v>1168</v>
      </c>
      <c r="F7054" t="s">
        <v>4101</v>
      </c>
      <c r="G7054" t="s">
        <v>1169</v>
      </c>
      <c r="H7054" s="5">
        <v>4386</v>
      </c>
      <c r="I7054">
        <f>IFERROR(VLOOKUP(G7054,'NCES Match'!$A$2:$B$1307,2,FALSE),"")</f>
        <v>4817190</v>
      </c>
      <c r="J7054" cm="1">
        <f t="array" ref="J7054">IFERROR(_xlfn.IFS(B7054=2015,H7054/$O$13,B7054=2016,H7054/$O$14,B7054=2017,H7054/$O$15,B7054=2018,H7054/$O$16,B7054=2019,H7054/$O$17,B7054=2020,H7054/$O$18,B7054=2021,H7054/$O$19,B7054=2022,H7054/$O$20),"")</f>
        <v>2.7771275968674166E-6</v>
      </c>
      <c r="K7054" s="3" cm="1">
        <f t="array" ref="K7054">IFERROR(_xlfn.IFS(B7054=2015,J7054*$P$4,B7054=2016,J7054*$P$5,B7054=2017,J7054*$P$6,B7054=2018,J7054*$P$7,B7054=2019,J7054*$P$8,B7054=2020,J7054*$P$9,B7054=2021,J7054*$P$10,B7054=2022,J7054*$P$11),"")</f>
        <v>4826.442169822446</v>
      </c>
      <c r="L7054" s="3">
        <f t="shared" si="111"/>
        <v>9212.4421698224469</v>
      </c>
    </row>
    <row r="7055" spans="1:12">
      <c r="A7055">
        <v>4817190</v>
      </c>
      <c r="B7055">
        <v>2020</v>
      </c>
      <c r="D7055" t="s">
        <v>1167</v>
      </c>
      <c r="E7055" t="s">
        <v>1168</v>
      </c>
      <c r="F7055" t="s">
        <v>4230</v>
      </c>
      <c r="G7055" t="s">
        <v>1169</v>
      </c>
      <c r="H7055" s="5">
        <v>5360</v>
      </c>
      <c r="I7055">
        <f>IFERROR(VLOOKUP(G7055,'NCES Match'!$A$2:$B$1307,2,FALSE),"")</f>
        <v>4817190</v>
      </c>
      <c r="J7055" cm="1">
        <f t="array" ref="J7055">IFERROR(_xlfn.IFS(B7055=2015,H7055/$O$13,B7055=2016,H7055/$O$14,B7055=2017,H7055/$O$15,B7055=2018,H7055/$O$16,B7055=2019,H7055/$O$17,B7055=2020,H7055/$O$18,B7055=2021,H7055/$O$19,B7055=2022,H7055/$O$20),"")</f>
        <v>2.9046245361235361E-6</v>
      </c>
      <c r="K7055" s="3" cm="1">
        <f t="array" ref="K7055">IFERROR(_xlfn.IFS(B7055=2015,J7055*$P$4,B7055=2016,J7055*$P$5,B7055=2017,J7055*$P$6,B7055=2018,J7055*$P$7,B7055=2019,J7055*$P$8,B7055=2020,J7055*$P$9,B7055=2021,J7055*$P$10,B7055=2022,J7055*$P$11),"")</f>
        <v>6122.9566986664831</v>
      </c>
      <c r="L7055" s="3">
        <f t="shared" si="111"/>
        <v>11482.956698666483</v>
      </c>
    </row>
    <row r="7056" spans="1:12">
      <c r="A7056">
        <v>4817190</v>
      </c>
      <c r="B7056">
        <v>2021</v>
      </c>
      <c r="D7056" t="s">
        <v>1167</v>
      </c>
      <c r="E7056" t="s">
        <v>1168</v>
      </c>
      <c r="F7056" t="s">
        <v>4101</v>
      </c>
      <c r="G7056" t="s">
        <v>1169</v>
      </c>
      <c r="H7056" s="5">
        <v>6810.22</v>
      </c>
      <c r="I7056">
        <f>IFERROR(VLOOKUP(G7056,'NCES Match'!$A$2:$B$1307,2,FALSE),"")</f>
        <v>4817190</v>
      </c>
      <c r="J7056" cm="1">
        <f t="array" ref="J7056">IFERROR(_xlfn.IFS(B7056=2015,H7056/$O$13,B7056=2016,H7056/$O$14,B7056=2017,H7056/$O$15,B7056=2018,H7056/$O$16,B7056=2019,H7056/$O$17,B7056=2020,H7056/$O$18,B7056=2021,H7056/$O$19,B7056=2022,H7056/$O$20),"")</f>
        <v>3.4844014983289124E-6</v>
      </c>
      <c r="K7056" s="3" cm="1">
        <f t="array" ref="K7056">IFERROR(_xlfn.IFS(B7056=2015,J7056*$P$4,B7056=2016,J7056*$P$5,B7056=2017,J7056*$P$6,B7056=2018,J7056*$P$7,B7056=2019,J7056*$P$8,B7056=2020,J7056*$P$9,B7056=2021,J7056*$P$10,B7056=2022,J7056*$P$11),"")</f>
        <v>7458.547101382087</v>
      </c>
      <c r="L7056" s="3">
        <f t="shared" si="111"/>
        <v>14268.767101382087</v>
      </c>
    </row>
    <row r="7057" spans="1:12">
      <c r="A7057">
        <v>4817190</v>
      </c>
      <c r="B7057">
        <v>2022</v>
      </c>
      <c r="D7057" t="s">
        <v>1167</v>
      </c>
      <c r="E7057" t="s">
        <v>1168</v>
      </c>
      <c r="F7057" t="s">
        <v>4101</v>
      </c>
      <c r="G7057" t="s">
        <v>1169</v>
      </c>
      <c r="H7057" s="5">
        <v>5165.26</v>
      </c>
      <c r="I7057">
        <f>IFERROR(VLOOKUP(G7057,'NCES Match'!$A$2:$B$1307,2,FALSE),"")</f>
        <v>4817190</v>
      </c>
      <c r="J7057" cm="1">
        <f t="array" ref="J7057">IFERROR(_xlfn.IFS(B7057=2015,H7057/$O$13,B7057=2016,H7057/$O$14,B7057=2017,H7057/$O$15,B7057=2018,H7057/$O$16,B7057=2019,H7057/$O$17,B7057=2020,H7057/$O$18,B7057=2021,H7057/$O$19,B7057=2022,H7057/$O$20),"")</f>
        <v>2.2687404695797747E-6</v>
      </c>
      <c r="K7057" s="3" cm="1">
        <f t="array" ref="K7057">IFERROR(_xlfn.IFS(B7057=2015,J7057*$P$4,B7057=2016,J7057*$P$5,B7057=2017,J7057*$P$6,B7057=2018,J7057*$P$7,B7057=2019,J7057*$P$8,B7057=2020,J7057*$P$9,B7057=2021,J7057*$P$10,B7057=2022,J7057*$P$11),"")</f>
        <v>4885.6940462645052</v>
      </c>
      <c r="L7057" s="3">
        <f t="shared" si="111"/>
        <v>10050.954046264505</v>
      </c>
    </row>
    <row r="7058" spans="1:12">
      <c r="A7058">
        <v>4817190</v>
      </c>
      <c r="B7058">
        <v>2023</v>
      </c>
      <c r="D7058" t="s">
        <v>1167</v>
      </c>
      <c r="E7058" t="s">
        <v>1168</v>
      </c>
      <c r="F7058" t="s">
        <v>4101</v>
      </c>
      <c r="G7058" t="s">
        <v>1169</v>
      </c>
      <c r="H7058" s="5">
        <v>7116.27</v>
      </c>
      <c r="I7058">
        <f>IFERROR(VLOOKUP(G7058,'NCES Match'!$A$2:$B$1307,2,FALSE),"")</f>
        <v>4817190</v>
      </c>
      <c r="J7058" t="str" cm="1">
        <f t="array" ref="J7058">IFERROR(_xlfn.IFS(B7058=2015,H7058/$O$13,B7058=2016,H7058/$O$14,B7058=2017,H7058/$O$15,B7058=2018,H7058/$O$16,B7058=2019,H7058/$O$17,B7058=2020,H7058/$O$18,B7058=2021,H7058/$O$19,B7058=2022,H7058/$O$20),"")</f>
        <v/>
      </c>
      <c r="K7058" s="3" t="str" cm="1">
        <f t="array" ref="K7058">IFERROR(_xlfn.IFS(B7058=2015,J7058*$P$4,B7058=2016,J7058*$P$5,B7058=2017,J7058*$P$6,B7058=2018,J7058*$P$7,B7058=2019,J7058*$P$8,B7058=2020,J7058*$P$9,B7058=2021,J7058*$P$10,B7058=2022,J7058*$P$11),"")</f>
        <v/>
      </c>
      <c r="L7058" s="3">
        <f t="shared" si="111"/>
        <v>7116.27</v>
      </c>
    </row>
    <row r="7059" spans="1:12">
      <c r="A7059">
        <v>4825020</v>
      </c>
      <c r="B7059">
        <v>2015</v>
      </c>
      <c r="C7059" t="s">
        <v>381</v>
      </c>
      <c r="D7059" t="s">
        <v>1806</v>
      </c>
      <c r="E7059" t="s">
        <v>1807</v>
      </c>
      <c r="G7059" t="s">
        <v>1808</v>
      </c>
      <c r="H7059" s="5">
        <v>91508.41</v>
      </c>
      <c r="I7059">
        <f>IFERROR(VLOOKUP(G7059,'NCES Match'!$A$2:$B$1307,2,FALSE),"")</f>
        <v>4825020</v>
      </c>
      <c r="J7059" cm="1">
        <f t="array" ref="J7059">IFERROR(_xlfn.IFS(B7059=2015,H7059/$O$13,B7059=2016,H7059/$O$14,B7059=2017,H7059/$O$15,B7059=2018,H7059/$O$16,B7059=2019,H7059/$O$17,B7059=2020,H7059/$O$18,B7059=2021,H7059/$O$19,B7059=2022,H7059/$O$20),"")</f>
        <v>7.1688032183297242E-5</v>
      </c>
      <c r="K7059" s="3" cm="1">
        <f t="array" ref="K7059">IFERROR(_xlfn.IFS(B7059=2015,J7059*$P$4,B7059=2016,J7059*$P$5,B7059=2017,J7059*$P$6,B7059=2018,J7059*$P$7,B7059=2019,J7059*$P$8,B7059=2020,J7059*$P$9,B7059=2021,J7059*$P$10,B7059=2022,J7059*$P$11),"")</f>
        <v>114090.28365717902</v>
      </c>
      <c r="L7059" s="3">
        <f t="shared" si="111"/>
        <v>205598.69365717901</v>
      </c>
    </row>
    <row r="7060" spans="1:12">
      <c r="A7060">
        <v>4825020</v>
      </c>
      <c r="B7060">
        <v>2016</v>
      </c>
      <c r="C7060" t="s">
        <v>4102</v>
      </c>
      <c r="D7060" t="s">
        <v>1806</v>
      </c>
      <c r="E7060" t="s">
        <v>1807</v>
      </c>
      <c r="F7060" t="s">
        <v>4101</v>
      </c>
      <c r="G7060" t="s">
        <v>1808</v>
      </c>
      <c r="H7060" s="5">
        <v>89420</v>
      </c>
      <c r="I7060">
        <f>IFERROR(VLOOKUP(G7060,'NCES Match'!$A$2:$B$1307,2,FALSE),"")</f>
        <v>4825020</v>
      </c>
      <c r="J7060" cm="1">
        <f t="array" ref="J7060">IFERROR(_xlfn.IFS(B7060=2015,H7060/$O$13,B7060=2016,H7060/$O$14,B7060=2017,H7060/$O$15,B7060=2018,H7060/$O$16,B7060=2019,H7060/$O$17,B7060=2020,H7060/$O$18,B7060=2021,H7060/$O$19,B7060=2022,H7060/$O$20),"")</f>
        <v>6.4012818988648081E-5</v>
      </c>
      <c r="K7060" s="3" cm="1">
        <f t="array" ref="K7060">IFERROR(_xlfn.IFS(B7060=2015,J7060*$P$4,B7060=2016,J7060*$P$5,B7060=2017,J7060*$P$6,B7060=2018,J7060*$P$7,B7060=2019,J7060*$P$8,B7060=2020,J7060*$P$9,B7060=2021,J7060*$P$10,B7060=2022,J7060*$P$11),"")</f>
        <v>107261.87976994648</v>
      </c>
      <c r="L7060" s="3">
        <f t="shared" si="111"/>
        <v>196681.87976994648</v>
      </c>
    </row>
    <row r="7061" spans="1:12">
      <c r="A7061">
        <v>4825020</v>
      </c>
      <c r="B7061">
        <v>2017</v>
      </c>
      <c r="D7061" t="s">
        <v>1806</v>
      </c>
      <c r="E7061" t="s">
        <v>1807</v>
      </c>
      <c r="F7061" t="s">
        <v>4101</v>
      </c>
      <c r="G7061" t="s">
        <v>1808</v>
      </c>
      <c r="H7061" s="5">
        <v>101775</v>
      </c>
      <c r="I7061">
        <f>IFERROR(VLOOKUP(G7061,'NCES Match'!$A$2:$B$1307,2,FALSE),"")</f>
        <v>4825020</v>
      </c>
      <c r="J7061" cm="1">
        <f t="array" ref="J7061">IFERROR(_xlfn.IFS(B7061=2015,H7061/$O$13,B7061=2016,H7061/$O$14,B7061=2017,H7061/$O$15,B7061=2018,H7061/$O$16,B7061=2019,H7061/$O$17,B7061=2020,H7061/$O$18,B7061=2021,H7061/$O$19,B7061=2022,H7061/$O$20),"")</f>
        <v>7.0167630472646347E-5</v>
      </c>
      <c r="K7061" s="3" cm="1">
        <f t="array" ref="K7061">IFERROR(_xlfn.IFS(B7061=2015,J7061*$P$4,B7061=2016,J7061*$P$5,B7061=2017,J7061*$P$6,B7061=2018,J7061*$P$7,B7061=2019,J7061*$P$8,B7061=2020,J7061*$P$9,B7061=2021,J7061*$P$10,B7061=2022,J7061*$P$11),"")</f>
        <v>119162.02562507249</v>
      </c>
      <c r="L7061" s="3">
        <f t="shared" si="111"/>
        <v>220937.02562507248</v>
      </c>
    </row>
    <row r="7062" spans="1:12">
      <c r="A7062">
        <v>4825020</v>
      </c>
      <c r="B7062">
        <v>2018</v>
      </c>
      <c r="D7062" t="s">
        <v>1806</v>
      </c>
      <c r="E7062" t="s">
        <v>1807</v>
      </c>
      <c r="F7062" t="s">
        <v>4101</v>
      </c>
      <c r="G7062" t="s">
        <v>1808</v>
      </c>
      <c r="H7062" s="5">
        <v>97556</v>
      </c>
      <c r="I7062">
        <f>IFERROR(VLOOKUP(G7062,'NCES Match'!$A$2:$B$1307,2,FALSE),"")</f>
        <v>4825020</v>
      </c>
      <c r="J7062" cm="1">
        <f t="array" ref="J7062">IFERROR(_xlfn.IFS(B7062=2015,H7062/$O$13,B7062=2016,H7062/$O$14,B7062=2017,H7062/$O$15,B7062=2018,H7062/$O$16,B7062=2019,H7062/$O$17,B7062=2020,H7062/$O$18,B7062=2021,H7062/$O$19,B7062=2022,H7062/$O$20),"")</f>
        <v>6.3661029701833345E-5</v>
      </c>
      <c r="K7062" s="3" cm="1">
        <f t="array" ref="K7062">IFERROR(_xlfn.IFS(B7062=2015,J7062*$P$4,B7062=2016,J7062*$P$5,B7062=2017,J7062*$P$6,B7062=2018,J7062*$P$7,B7062=2019,J7062*$P$8,B7062=2020,J7062*$P$9,B7062=2021,J7062*$P$10,B7062=2022,J7062*$P$11),"")</f>
        <v>109296.6487709309</v>
      </c>
      <c r="L7062" s="3">
        <f t="shared" si="111"/>
        <v>206852.64877093089</v>
      </c>
    </row>
    <row r="7063" spans="1:12">
      <c r="A7063">
        <v>4825020</v>
      </c>
      <c r="B7063">
        <v>2019</v>
      </c>
      <c r="D7063" t="s">
        <v>1806</v>
      </c>
      <c r="E7063" t="s">
        <v>1807</v>
      </c>
      <c r="F7063" t="s">
        <v>4101</v>
      </c>
      <c r="G7063" t="s">
        <v>1808</v>
      </c>
      <c r="H7063" s="5">
        <v>107607</v>
      </c>
      <c r="I7063">
        <f>IFERROR(VLOOKUP(G7063,'NCES Match'!$A$2:$B$1307,2,FALSE),"")</f>
        <v>4825020</v>
      </c>
      <c r="J7063" cm="1">
        <f t="array" ref="J7063">IFERROR(_xlfn.IFS(B7063=2015,H7063/$O$13,B7063=2016,H7063/$O$14,B7063=2017,H7063/$O$15,B7063=2018,H7063/$O$16,B7063=2019,H7063/$O$17,B7063=2020,H7063/$O$18,B7063=2021,H7063/$O$19,B7063=2022,H7063/$O$20),"")</f>
        <v>6.8134603127248552E-5</v>
      </c>
      <c r="K7063" s="3" cm="1">
        <f t="array" ref="K7063">IFERROR(_xlfn.IFS(B7063=2015,J7063*$P$4,B7063=2016,J7063*$P$5,B7063=2017,J7063*$P$6,B7063=2018,J7063*$P$7,B7063=2019,J7063*$P$8,B7063=2020,J7063*$P$9,B7063=2021,J7063*$P$10,B7063=2022,J7063*$P$11),"")</f>
        <v>118412.89616235386</v>
      </c>
      <c r="L7063" s="3">
        <f t="shared" si="111"/>
        <v>226019.89616235386</v>
      </c>
    </row>
    <row r="7064" spans="1:12">
      <c r="A7064">
        <v>4825020</v>
      </c>
      <c r="B7064">
        <v>2020</v>
      </c>
      <c r="D7064" t="s">
        <v>1806</v>
      </c>
      <c r="E7064" t="s">
        <v>1807</v>
      </c>
      <c r="F7064" t="s">
        <v>4230</v>
      </c>
      <c r="G7064" t="s">
        <v>1808</v>
      </c>
      <c r="H7064" s="5">
        <v>115157</v>
      </c>
      <c r="I7064">
        <f>IFERROR(VLOOKUP(G7064,'NCES Match'!$A$2:$B$1307,2,FALSE),"")</f>
        <v>4825020</v>
      </c>
      <c r="J7064" cm="1">
        <f t="array" ref="J7064">IFERROR(_xlfn.IFS(B7064=2015,H7064/$O$13,B7064=2016,H7064/$O$14,B7064=2017,H7064/$O$15,B7064=2018,H7064/$O$16,B7064=2019,H7064/$O$17,B7064=2020,H7064/$O$18,B7064=2021,H7064/$O$19,B7064=2022,H7064/$O$20),"")</f>
        <v>6.2404449198951128E-5</v>
      </c>
      <c r="K7064" s="3" cm="1">
        <f t="array" ref="K7064">IFERROR(_xlfn.IFS(B7064=2015,J7064*$P$4,B7064=2016,J7064*$P$5,B7064=2017,J7064*$P$6,B7064=2018,J7064*$P$7,B7064=2019,J7064*$P$8,B7064=2020,J7064*$P$9,B7064=2021,J7064*$P$10,B7064=2022,J7064*$P$11),"")</f>
        <v>131548.75457991348</v>
      </c>
      <c r="L7064" s="3">
        <f t="shared" si="111"/>
        <v>246705.75457991348</v>
      </c>
    </row>
    <row r="7065" spans="1:12">
      <c r="A7065">
        <v>4825020</v>
      </c>
      <c r="B7065">
        <v>2021</v>
      </c>
      <c r="D7065" t="s">
        <v>1806</v>
      </c>
      <c r="E7065" t="s">
        <v>1807</v>
      </c>
      <c r="F7065" t="s">
        <v>4101</v>
      </c>
      <c r="G7065" t="s">
        <v>1808</v>
      </c>
      <c r="H7065" s="5">
        <v>131187.71</v>
      </c>
      <c r="I7065">
        <f>IFERROR(VLOOKUP(G7065,'NCES Match'!$A$2:$B$1307,2,FALSE),"")</f>
        <v>4825020</v>
      </c>
      <c r="J7065" cm="1">
        <f t="array" ref="J7065">IFERROR(_xlfn.IFS(B7065=2015,H7065/$O$13,B7065=2016,H7065/$O$14,B7065=2017,H7065/$O$15,B7065=2018,H7065/$O$16,B7065=2019,H7065/$O$17,B7065=2020,H7065/$O$18,B7065=2021,H7065/$O$19,B7065=2022,H7065/$O$20),"")</f>
        <v>6.7121275566184166E-5</v>
      </c>
      <c r="K7065" s="3" cm="1">
        <f t="array" ref="K7065">IFERROR(_xlfn.IFS(B7065=2015,J7065*$P$4,B7065=2016,J7065*$P$5,B7065=2017,J7065*$P$6,B7065=2018,J7065*$P$7,B7065=2019,J7065*$P$8,B7065=2020,J7065*$P$9,B7065=2021,J7065*$P$10,B7065=2022,J7065*$P$11),"")</f>
        <v>143676.66744355595</v>
      </c>
      <c r="L7065" s="3">
        <f t="shared" si="111"/>
        <v>274864.37744355598</v>
      </c>
    </row>
    <row r="7066" spans="1:12">
      <c r="A7066">
        <v>4825020</v>
      </c>
      <c r="B7066">
        <v>2022</v>
      </c>
      <c r="D7066" t="s">
        <v>1806</v>
      </c>
      <c r="E7066" t="s">
        <v>1807</v>
      </c>
      <c r="F7066" t="s">
        <v>4101</v>
      </c>
      <c r="G7066" t="s">
        <v>1808</v>
      </c>
      <c r="H7066" s="5">
        <v>161838.68</v>
      </c>
      <c r="I7066">
        <f>IFERROR(VLOOKUP(G7066,'NCES Match'!$A$2:$B$1307,2,FALSE),"")</f>
        <v>4825020</v>
      </c>
      <c r="J7066" cm="1">
        <f t="array" ref="J7066">IFERROR(_xlfn.IFS(B7066=2015,H7066/$O$13,B7066=2016,H7066/$O$14,B7066=2017,H7066/$O$15,B7066=2018,H7066/$O$16,B7066=2019,H7066/$O$17,B7066=2020,H7066/$O$18,B7066=2021,H7066/$O$19,B7066=2022,H7066/$O$20),"")</f>
        <v>7.1084507432224304E-5</v>
      </c>
      <c r="K7066" s="3" cm="1">
        <f t="array" ref="K7066">IFERROR(_xlfn.IFS(B7066=2015,J7066*$P$4,B7066=2016,J7066*$P$5,B7066=2017,J7066*$P$6,B7066=2018,J7066*$P$7,B7066=2019,J7066*$P$8,B7066=2020,J7066*$P$9,B7066=2021,J7066*$P$10,B7066=2022,J7066*$P$11),"")</f>
        <v>153079.27874517575</v>
      </c>
      <c r="L7066" s="3">
        <f t="shared" si="111"/>
        <v>314917.95874517574</v>
      </c>
    </row>
    <row r="7067" spans="1:12">
      <c r="A7067">
        <v>4825020</v>
      </c>
      <c r="B7067">
        <v>2023</v>
      </c>
      <c r="D7067" t="s">
        <v>1806</v>
      </c>
      <c r="E7067" t="s">
        <v>1807</v>
      </c>
      <c r="F7067" t="s">
        <v>4101</v>
      </c>
      <c r="G7067" t="s">
        <v>1808</v>
      </c>
      <c r="H7067" s="5">
        <v>175306.49</v>
      </c>
      <c r="I7067">
        <f>IFERROR(VLOOKUP(G7067,'NCES Match'!$A$2:$B$1307,2,FALSE),"")</f>
        <v>4825020</v>
      </c>
      <c r="J7067" t="str" cm="1">
        <f t="array" ref="J7067">IFERROR(_xlfn.IFS(B7067=2015,H7067/$O$13,B7067=2016,H7067/$O$14,B7067=2017,H7067/$O$15,B7067=2018,H7067/$O$16,B7067=2019,H7067/$O$17,B7067=2020,H7067/$O$18,B7067=2021,H7067/$O$19,B7067=2022,H7067/$O$20),"")</f>
        <v/>
      </c>
      <c r="K7067" s="3" t="str" cm="1">
        <f t="array" ref="K7067">IFERROR(_xlfn.IFS(B7067=2015,J7067*$P$4,B7067=2016,J7067*$P$5,B7067=2017,J7067*$P$6,B7067=2018,J7067*$P$7,B7067=2019,J7067*$P$8,B7067=2020,J7067*$P$9,B7067=2021,J7067*$P$10,B7067=2022,J7067*$P$11),"")</f>
        <v/>
      </c>
      <c r="L7067" s="3">
        <f t="shared" si="111"/>
        <v>175306.49</v>
      </c>
    </row>
    <row r="7068" spans="1:12">
      <c r="A7068">
        <v>4822020</v>
      </c>
      <c r="B7068">
        <v>2015</v>
      </c>
      <c r="C7068" t="s">
        <v>381</v>
      </c>
      <c r="D7068" t="s">
        <v>1541</v>
      </c>
      <c r="E7068" t="s">
        <v>1542</v>
      </c>
      <c r="G7068" t="s">
        <v>1543</v>
      </c>
      <c r="H7068" s="5">
        <v>40441.129999999997</v>
      </c>
      <c r="I7068">
        <f>IFERROR(VLOOKUP(G7068,'NCES Match'!$A$2:$B$1307,2,FALSE),"")</f>
        <v>4822020</v>
      </c>
      <c r="J7068" cm="1">
        <f t="array" ref="J7068">IFERROR(_xlfn.IFS(B7068=2015,H7068/$O$13,B7068=2016,H7068/$O$14,B7068=2017,H7068/$O$15,B7068=2018,H7068/$O$16,B7068=2019,H7068/$O$17,B7068=2020,H7068/$O$18,B7068=2021,H7068/$O$19,B7068=2022,H7068/$O$20),"")</f>
        <v>3.1681733175878669E-5</v>
      </c>
      <c r="K7068" s="3" cm="1">
        <f t="array" ref="K7068">IFERROR(_xlfn.IFS(B7068=2015,J7068*$P$4,B7068=2016,J7068*$P$5,B7068=2017,J7068*$P$6,B7068=2018,J7068*$P$7,B7068=2019,J7068*$P$8,B7068=2020,J7068*$P$9,B7068=2021,J7068*$P$10,B7068=2022,J7068*$P$11),"")</f>
        <v>50420.939377231574</v>
      </c>
      <c r="L7068" s="3">
        <f t="shared" si="111"/>
        <v>90862.069377231572</v>
      </c>
    </row>
    <row r="7069" spans="1:12">
      <c r="A7069">
        <v>4822020</v>
      </c>
      <c r="B7069">
        <v>2016</v>
      </c>
      <c r="C7069" t="s">
        <v>4102</v>
      </c>
      <c r="D7069" t="s">
        <v>1541</v>
      </c>
      <c r="E7069" t="s">
        <v>1542</v>
      </c>
      <c r="F7069" t="s">
        <v>4101</v>
      </c>
      <c r="G7069" t="s">
        <v>1543</v>
      </c>
      <c r="H7069" s="5">
        <v>43157</v>
      </c>
      <c r="I7069">
        <f>IFERROR(VLOOKUP(G7069,'NCES Match'!$A$2:$B$1307,2,FALSE),"")</f>
        <v>4822020</v>
      </c>
      <c r="J7069" cm="1">
        <f t="array" ref="J7069">IFERROR(_xlfn.IFS(B7069=2015,H7069/$O$13,B7069=2016,H7069/$O$14,B7069=2017,H7069/$O$15,B7069=2018,H7069/$O$16,B7069=2019,H7069/$O$17,B7069=2020,H7069/$O$18,B7069=2021,H7069/$O$19,B7069=2022,H7069/$O$20),"")</f>
        <v>3.0894668184892479E-5</v>
      </c>
      <c r="K7069" s="3" cm="1">
        <f t="array" ref="K7069">IFERROR(_xlfn.IFS(B7069=2015,J7069*$P$4,B7069=2016,J7069*$P$5,B7069=2017,J7069*$P$6,B7069=2018,J7069*$P$7,B7069=2019,J7069*$P$8,B7069=2020,J7069*$P$9,B7069=2021,J7069*$P$10,B7069=2022,J7069*$P$11),"")</f>
        <v>51768.071407197283</v>
      </c>
      <c r="L7069" s="3">
        <f t="shared" si="111"/>
        <v>94925.071407197276</v>
      </c>
    </row>
    <row r="7070" spans="1:12">
      <c r="A7070">
        <v>4822020</v>
      </c>
      <c r="B7070">
        <v>2017</v>
      </c>
      <c r="D7070" t="s">
        <v>1541</v>
      </c>
      <c r="E7070" t="s">
        <v>1542</v>
      </c>
      <c r="F7070" t="s">
        <v>4101</v>
      </c>
      <c r="G7070" t="s">
        <v>1543</v>
      </c>
      <c r="H7070" s="5">
        <v>42370</v>
      </c>
      <c r="I7070">
        <f>IFERROR(VLOOKUP(G7070,'NCES Match'!$A$2:$B$1307,2,FALSE),"")</f>
        <v>4822020</v>
      </c>
      <c r="J7070" cm="1">
        <f t="array" ref="J7070">IFERROR(_xlfn.IFS(B7070=2015,H7070/$O$13,B7070=2016,H7070/$O$14,B7070=2017,H7070/$O$15,B7070=2018,H7070/$O$16,B7070=2019,H7070/$O$17,B7070=2020,H7070/$O$18,B7070=2021,H7070/$O$19,B7070=2022,H7070/$O$20),"")</f>
        <v>2.9211520541646041E-5</v>
      </c>
      <c r="K7070" s="3" cm="1">
        <f t="array" ref="K7070">IFERROR(_xlfn.IFS(B7070=2015,J7070*$P$4,B7070=2016,J7070*$P$5,B7070=2017,J7070*$P$6,B7070=2018,J7070*$P$7,B7070=2019,J7070*$P$8,B7070=2020,J7070*$P$9,B7070=2021,J7070*$P$10,B7070=2022,J7070*$P$11),"")</f>
        <v>49608.401137158653</v>
      </c>
      <c r="L7070" s="3">
        <f t="shared" si="111"/>
        <v>91978.401137158653</v>
      </c>
    </row>
    <row r="7071" spans="1:12">
      <c r="A7071">
        <v>4822020</v>
      </c>
      <c r="B7071">
        <v>2018</v>
      </c>
      <c r="D7071" t="s">
        <v>1541</v>
      </c>
      <c r="E7071" t="s">
        <v>1542</v>
      </c>
      <c r="F7071" t="s">
        <v>4101</v>
      </c>
      <c r="G7071" t="s">
        <v>1543</v>
      </c>
      <c r="H7071" s="5">
        <v>42375</v>
      </c>
      <c r="I7071">
        <f>IFERROR(VLOOKUP(G7071,'NCES Match'!$A$2:$B$1307,2,FALSE),"")</f>
        <v>4822020</v>
      </c>
      <c r="J7071" cm="1">
        <f t="array" ref="J7071">IFERROR(_xlfn.IFS(B7071=2015,H7071/$O$13,B7071=2016,H7071/$O$14,B7071=2017,H7071/$O$15,B7071=2018,H7071/$O$16,B7071=2019,H7071/$O$17,B7071=2020,H7071/$O$18,B7071=2021,H7071/$O$19,B7071=2022,H7071/$O$20),"")</f>
        <v>2.7652180630767846E-5</v>
      </c>
      <c r="K7071" s="3" cm="1">
        <f t="array" ref="K7071">IFERROR(_xlfn.IFS(B7071=2015,J7071*$P$4,B7071=2016,J7071*$P$5,B7071=2017,J7071*$P$6,B7071=2018,J7071*$P$7,B7071=2019,J7071*$P$8,B7071=2020,J7071*$P$9,B7071=2021,J7071*$P$10,B7071=2022,J7071*$P$11),"")</f>
        <v>47474.737501211581</v>
      </c>
      <c r="L7071" s="3">
        <f t="shared" si="111"/>
        <v>89849.737501211581</v>
      </c>
    </row>
    <row r="7072" spans="1:12">
      <c r="A7072">
        <v>4822020</v>
      </c>
      <c r="B7072">
        <v>2019</v>
      </c>
      <c r="D7072" t="s">
        <v>1541</v>
      </c>
      <c r="E7072" t="s">
        <v>1542</v>
      </c>
      <c r="F7072" t="s">
        <v>4101</v>
      </c>
      <c r="G7072" t="s">
        <v>1543</v>
      </c>
      <c r="H7072" s="5">
        <v>44883</v>
      </c>
      <c r="I7072">
        <f>IFERROR(VLOOKUP(G7072,'NCES Match'!$A$2:$B$1307,2,FALSE),"")</f>
        <v>4822020</v>
      </c>
      <c r="J7072" cm="1">
        <f t="array" ref="J7072">IFERROR(_xlfn.IFS(B7072=2015,H7072/$O$13,B7072=2016,H7072/$O$14,B7072=2017,H7072/$O$15,B7072=2018,H7072/$O$16,B7072=2019,H7072/$O$17,B7072=2020,H7072/$O$18,B7072=2021,H7072/$O$19,B7072=2022,H7072/$O$20),"")</f>
        <v>2.8419019135932575E-5</v>
      </c>
      <c r="K7072" s="3" cm="1">
        <f t="array" ref="K7072">IFERROR(_xlfn.IFS(B7072=2015,J7072*$P$4,B7072=2016,J7072*$P$5,B7072=2017,J7072*$P$6,B7072=2018,J7072*$P$7,B7072=2019,J7072*$P$8,B7072=2020,J7072*$P$9,B7072=2021,J7072*$P$10,B7072=2022,J7072*$P$11),"")</f>
        <v>49390.15136984516</v>
      </c>
      <c r="L7072" s="3">
        <f t="shared" si="111"/>
        <v>94273.15136984516</v>
      </c>
    </row>
    <row r="7073" spans="1:12">
      <c r="A7073">
        <v>4822020</v>
      </c>
      <c r="B7073">
        <v>2020</v>
      </c>
      <c r="D7073" t="s">
        <v>1541</v>
      </c>
      <c r="E7073" t="s">
        <v>1542</v>
      </c>
      <c r="F7073" t="s">
        <v>4230</v>
      </c>
      <c r="G7073" t="s">
        <v>1543</v>
      </c>
      <c r="H7073" s="5">
        <v>46852</v>
      </c>
      <c r="I7073">
        <f>IFERROR(VLOOKUP(G7073,'NCES Match'!$A$2:$B$1307,2,FALSE),"")</f>
        <v>4822020</v>
      </c>
      <c r="J7073" cm="1">
        <f t="array" ref="J7073">IFERROR(_xlfn.IFS(B7073=2015,H7073/$O$13,B7073=2016,H7073/$O$14,B7073=2017,H7073/$O$15,B7073=2018,H7073/$O$16,B7073=2019,H7073/$O$17,B7073=2020,H7073/$O$18,B7073=2021,H7073/$O$19,B7073=2022,H7073/$O$20),"")</f>
        <v>2.538945312807088E-5</v>
      </c>
      <c r="K7073" s="3" cm="1">
        <f t="array" ref="K7073">IFERROR(_xlfn.IFS(B7073=2015,J7073*$P$4,B7073=2016,J7073*$P$5,B7073=2017,J7073*$P$6,B7073=2018,J7073*$P$7,B7073=2019,J7073*$P$8,B7073=2020,J7073*$P$9,B7073=2021,J7073*$P$10,B7073=2022,J7073*$P$11),"")</f>
        <v>53521.038665283973</v>
      </c>
      <c r="L7073" s="3">
        <f t="shared" si="111"/>
        <v>100373.03866528397</v>
      </c>
    </row>
    <row r="7074" spans="1:12">
      <c r="A7074">
        <v>4822020</v>
      </c>
      <c r="B7074">
        <v>2021</v>
      </c>
      <c r="D7074" t="s">
        <v>1541</v>
      </c>
      <c r="E7074" t="s">
        <v>1542</v>
      </c>
      <c r="F7074" t="s">
        <v>4230</v>
      </c>
      <c r="G7074" t="s">
        <v>1543</v>
      </c>
      <c r="H7074" s="5">
        <v>45851.01</v>
      </c>
      <c r="I7074">
        <f>IFERROR(VLOOKUP(G7074,'NCES Match'!$A$2:$B$1307,2,FALSE),"")</f>
        <v>4822020</v>
      </c>
      <c r="J7074" cm="1">
        <f t="array" ref="J7074">IFERROR(_xlfn.IFS(B7074=2015,H7074/$O$13,B7074=2016,H7074/$O$14,B7074=2017,H7074/$O$15,B7074=2018,H7074/$O$16,B7074=2019,H7074/$O$17,B7074=2020,H7074/$O$18,B7074=2021,H7074/$O$19,B7074=2022,H7074/$O$20),"")</f>
        <v>2.3459349028943842E-5</v>
      </c>
      <c r="K7074" s="3" cm="1">
        <f t="array" ref="K7074">IFERROR(_xlfn.IFS(B7074=2015,J7074*$P$4,B7074=2016,J7074*$P$5,B7074=2017,J7074*$P$6,B7074=2018,J7074*$P$7,B7074=2019,J7074*$P$8,B7074=2020,J7074*$P$9,B7074=2021,J7074*$P$10,B7074=2022,J7074*$P$11),"")</f>
        <v>50215.986815542092</v>
      </c>
      <c r="L7074" s="3">
        <f t="shared" si="111"/>
        <v>96066.996815542094</v>
      </c>
    </row>
    <row r="7075" spans="1:12">
      <c r="A7075">
        <v>4822020</v>
      </c>
      <c r="B7075">
        <v>2022</v>
      </c>
      <c r="D7075" t="s">
        <v>1541</v>
      </c>
      <c r="E7075" t="s">
        <v>1542</v>
      </c>
      <c r="F7075" t="s">
        <v>4101</v>
      </c>
      <c r="G7075" t="s">
        <v>1543</v>
      </c>
      <c r="H7075" s="5">
        <v>51685.72</v>
      </c>
      <c r="I7075">
        <f>IFERROR(VLOOKUP(G7075,'NCES Match'!$A$2:$B$1307,2,FALSE),"")</f>
        <v>4822020</v>
      </c>
      <c r="J7075" cm="1">
        <f t="array" ref="J7075">IFERROR(_xlfn.IFS(B7075=2015,H7075/$O$13,B7075=2016,H7075/$O$14,B7075=2017,H7075/$O$15,B7075=2018,H7075/$O$16,B7075=2019,H7075/$O$17,B7075=2020,H7075/$O$18,B7075=2021,H7075/$O$19,B7075=2022,H7075/$O$20),"")</f>
        <v>2.2701952014684403E-5</v>
      </c>
      <c r="K7075" s="3" cm="1">
        <f t="array" ref="K7075">IFERROR(_xlfn.IFS(B7075=2015,J7075*$P$4,B7075=2016,J7075*$P$5,B7075=2017,J7075*$P$6,B7075=2018,J7075*$P$7,B7075=2019,J7075*$P$8,B7075=2020,J7075*$P$9,B7075=2021,J7075*$P$10,B7075=2022,J7075*$P$11),"")</f>
        <v>48888.267866650327</v>
      </c>
      <c r="L7075" s="3">
        <f t="shared" si="111"/>
        <v>100573.98786665034</v>
      </c>
    </row>
    <row r="7076" spans="1:12">
      <c r="A7076">
        <v>4822020</v>
      </c>
      <c r="B7076">
        <v>2023</v>
      </c>
      <c r="D7076" t="s">
        <v>1541</v>
      </c>
      <c r="E7076" t="s">
        <v>1542</v>
      </c>
      <c r="F7076" t="s">
        <v>4101</v>
      </c>
      <c r="G7076" t="s">
        <v>1543</v>
      </c>
      <c r="H7076" s="5">
        <v>67250.31</v>
      </c>
      <c r="I7076">
        <f>IFERROR(VLOOKUP(G7076,'NCES Match'!$A$2:$B$1307,2,FALSE),"")</f>
        <v>4822020</v>
      </c>
      <c r="J7076" t="str" cm="1">
        <f t="array" ref="J7076">IFERROR(_xlfn.IFS(B7076=2015,H7076/$O$13,B7076=2016,H7076/$O$14,B7076=2017,H7076/$O$15,B7076=2018,H7076/$O$16,B7076=2019,H7076/$O$17,B7076=2020,H7076/$O$18,B7076=2021,H7076/$O$19,B7076=2022,H7076/$O$20),"")</f>
        <v/>
      </c>
      <c r="K7076" s="3" t="str" cm="1">
        <f t="array" ref="K7076">IFERROR(_xlfn.IFS(B7076=2015,J7076*$P$4,B7076=2016,J7076*$P$5,B7076=2017,J7076*$P$6,B7076=2018,J7076*$P$7,B7076=2019,J7076*$P$8,B7076=2020,J7076*$P$9,B7076=2021,J7076*$P$10,B7076=2022,J7076*$P$11),"")</f>
        <v/>
      </c>
      <c r="L7076" s="3">
        <f t="shared" si="111"/>
        <v>67250.31</v>
      </c>
    </row>
    <row r="7077" spans="1:12">
      <c r="A7077">
        <v>4811070</v>
      </c>
      <c r="B7077">
        <v>2015</v>
      </c>
      <c r="C7077" t="s">
        <v>381</v>
      </c>
      <c r="D7077" t="s">
        <v>672</v>
      </c>
      <c r="E7077" t="s">
        <v>673</v>
      </c>
      <c r="G7077" t="s">
        <v>674</v>
      </c>
      <c r="H7077" s="5">
        <v>111535.03999999999</v>
      </c>
      <c r="I7077">
        <f>IFERROR(VLOOKUP(G7077,'NCES Match'!$A$2:$B$1307,2,FALSE),"")</f>
        <v>4811070</v>
      </c>
      <c r="J7077" cm="1">
        <f t="array" ref="J7077">IFERROR(_xlfn.IFS(B7077=2015,H7077/$O$13,B7077=2016,H7077/$O$14,B7077=2017,H7077/$O$15,B7077=2018,H7077/$O$16,B7077=2019,H7077/$O$17,B7077=2020,H7077/$O$18,B7077=2021,H7077/$O$19,B7077=2022,H7077/$O$20),"")</f>
        <v>8.7376969363639297E-5</v>
      </c>
      <c r="K7077" s="3" cm="1">
        <f t="array" ref="K7077">IFERROR(_xlfn.IFS(B7077=2015,J7077*$P$4,B7077=2016,J7077*$P$5,B7077=2017,J7077*$P$6,B7077=2018,J7077*$P$7,B7077=2019,J7077*$P$8,B7077=2020,J7077*$P$9,B7077=2021,J7077*$P$10,B7077=2022,J7077*$P$11),"")</f>
        <v>139058.96027823898</v>
      </c>
      <c r="L7077" s="3">
        <f t="shared" si="111"/>
        <v>250594.00027823896</v>
      </c>
    </row>
    <row r="7078" spans="1:12">
      <c r="A7078">
        <v>4811070</v>
      </c>
      <c r="B7078">
        <v>2016</v>
      </c>
      <c r="C7078" t="s">
        <v>4102</v>
      </c>
      <c r="D7078" t="s">
        <v>672</v>
      </c>
      <c r="E7078" t="s">
        <v>673</v>
      </c>
      <c r="F7078" t="s">
        <v>4101</v>
      </c>
      <c r="G7078" t="s">
        <v>674</v>
      </c>
      <c r="H7078" s="5">
        <v>116860</v>
      </c>
      <c r="I7078">
        <f>IFERROR(VLOOKUP(G7078,'NCES Match'!$A$2:$B$1307,2,FALSE),"")</f>
        <v>4811070</v>
      </c>
      <c r="J7078" cm="1">
        <f t="array" ref="J7078">IFERROR(_xlfn.IFS(B7078=2015,H7078/$O$13,B7078=2016,H7078/$O$14,B7078=2017,H7078/$O$15,B7078=2018,H7078/$O$16,B7078=2019,H7078/$O$17,B7078=2020,H7078/$O$18,B7078=2021,H7078/$O$19,B7078=2022,H7078/$O$20),"")</f>
        <v>8.3656206967271473E-5</v>
      </c>
      <c r="K7078" s="3" cm="1">
        <f t="array" ref="K7078">IFERROR(_xlfn.IFS(B7078=2015,J7078*$P$4,B7078=2016,J7078*$P$5,B7078=2017,J7078*$P$6,B7078=2018,J7078*$P$7,B7078=2019,J7078*$P$8,B7078=2020,J7078*$P$9,B7078=2021,J7078*$P$10,B7078=2022,J7078*$P$11),"")</f>
        <v>140176.95448351538</v>
      </c>
      <c r="L7078" s="3">
        <f t="shared" si="111"/>
        <v>257036.95448351538</v>
      </c>
    </row>
    <row r="7079" spans="1:12">
      <c r="A7079">
        <v>4811070</v>
      </c>
      <c r="B7079">
        <v>2017</v>
      </c>
      <c r="D7079" t="s">
        <v>672</v>
      </c>
      <c r="E7079" t="s">
        <v>673</v>
      </c>
      <c r="F7079" t="s">
        <v>4101</v>
      </c>
      <c r="G7079" t="s">
        <v>674</v>
      </c>
      <c r="H7079" s="5">
        <v>115508</v>
      </c>
      <c r="I7079">
        <f>IFERROR(VLOOKUP(G7079,'NCES Match'!$A$2:$B$1307,2,FALSE),"")</f>
        <v>4811070</v>
      </c>
      <c r="J7079" cm="1">
        <f t="array" ref="J7079">IFERROR(_xlfn.IFS(B7079=2015,H7079/$O$13,B7079=2016,H7079/$O$14,B7079=2017,H7079/$O$15,B7079=2018,H7079/$O$16,B7079=2019,H7079/$O$17,B7079=2020,H7079/$O$18,B7079=2021,H7079/$O$19,B7079=2022,H7079/$O$20),"")</f>
        <v>7.963569305462475E-5</v>
      </c>
      <c r="K7079" s="3" cm="1">
        <f t="array" ref="K7079">IFERROR(_xlfn.IFS(B7079=2015,J7079*$P$4,B7079=2016,J7079*$P$5,B7079=2017,J7079*$P$6,B7079=2018,J7079*$P$7,B7079=2019,J7079*$P$8,B7079=2020,J7079*$P$9,B7079=2021,J7079*$P$10,B7079=2022,J7079*$P$11),"")</f>
        <v>135241.14228347701</v>
      </c>
      <c r="L7079" s="3">
        <f t="shared" si="111"/>
        <v>250749.14228347701</v>
      </c>
    </row>
    <row r="7080" spans="1:12">
      <c r="A7080">
        <v>4811070</v>
      </c>
      <c r="B7080">
        <v>2018</v>
      </c>
      <c r="D7080" t="s">
        <v>672</v>
      </c>
      <c r="E7080" t="s">
        <v>673</v>
      </c>
      <c r="F7080" t="s">
        <v>4101</v>
      </c>
      <c r="G7080" t="s">
        <v>674</v>
      </c>
      <c r="H7080" s="5">
        <v>121959</v>
      </c>
      <c r="I7080">
        <f>IFERROR(VLOOKUP(G7080,'NCES Match'!$A$2:$B$1307,2,FALSE),"")</f>
        <v>4811070</v>
      </c>
      <c r="J7080" cm="1">
        <f t="array" ref="J7080">IFERROR(_xlfn.IFS(B7080=2015,H7080/$O$13,B7080=2016,H7080/$O$14,B7080=2017,H7080/$O$15,B7080=2018,H7080/$O$16,B7080=2019,H7080/$O$17,B7080=2020,H7080/$O$18,B7080=2021,H7080/$O$19,B7080=2022,H7080/$O$20),"")</f>
        <v>7.9585422950980897E-5</v>
      </c>
      <c r="K7080" s="3" cm="1">
        <f t="array" ref="K7080">IFERROR(_xlfn.IFS(B7080=2015,J7080*$P$4,B7080=2016,J7080*$P$5,B7080=2017,J7080*$P$6,B7080=2018,J7080*$P$7,B7080=2019,J7080*$P$8,B7080=2020,J7080*$P$9,B7080=2021,J7080*$P$10,B7080=2022,J7080*$P$11),"")</f>
        <v>136636.49583269056</v>
      </c>
      <c r="L7080" s="3">
        <f t="shared" si="111"/>
        <v>258595.49583269056</v>
      </c>
    </row>
    <row r="7081" spans="1:12">
      <c r="A7081">
        <v>4811070</v>
      </c>
      <c r="B7081">
        <v>2019</v>
      </c>
      <c r="D7081" t="s">
        <v>672</v>
      </c>
      <c r="E7081" t="s">
        <v>673</v>
      </c>
      <c r="F7081" t="s">
        <v>4101</v>
      </c>
      <c r="G7081" t="s">
        <v>674</v>
      </c>
      <c r="H7081" s="5">
        <v>124669</v>
      </c>
      <c r="I7081">
        <f>IFERROR(VLOOKUP(G7081,'NCES Match'!$A$2:$B$1307,2,FALSE),"")</f>
        <v>4811070</v>
      </c>
      <c r="J7081" cm="1">
        <f t="array" ref="J7081">IFERROR(_xlfn.IFS(B7081=2015,H7081/$O$13,B7081=2016,H7081/$O$14,B7081=2017,H7081/$O$15,B7081=2018,H7081/$O$16,B7081=2019,H7081/$O$17,B7081=2020,H7081/$O$18,B7081=2021,H7081/$O$19,B7081=2022,H7081/$O$20),"")</f>
        <v>7.8937920741875057E-5</v>
      </c>
      <c r="K7081" s="3" cm="1">
        <f t="array" ref="K7081">IFERROR(_xlfn.IFS(B7081=2015,J7081*$P$4,B7081=2016,J7081*$P$5,B7081=2017,J7081*$P$6,B7081=2018,J7081*$P$7,B7081=2019,J7081*$P$8,B7081=2020,J7081*$P$9,B7081=2021,J7081*$P$10,B7081=2022,J7081*$P$11),"")</f>
        <v>137188.2623961684</v>
      </c>
      <c r="L7081" s="3">
        <f t="shared" si="111"/>
        <v>261857.2623961684</v>
      </c>
    </row>
    <row r="7082" spans="1:12">
      <c r="A7082">
        <v>4811070</v>
      </c>
      <c r="B7082">
        <v>2020</v>
      </c>
      <c r="D7082" t="s">
        <v>672</v>
      </c>
      <c r="E7082" t="s">
        <v>673</v>
      </c>
      <c r="F7082" t="s">
        <v>4230</v>
      </c>
      <c r="G7082" t="s">
        <v>674</v>
      </c>
      <c r="H7082" s="5">
        <v>126203</v>
      </c>
      <c r="I7082">
        <f>IFERROR(VLOOKUP(G7082,'NCES Match'!$A$2:$B$1307,2,FALSE),"")</f>
        <v>4811070</v>
      </c>
      <c r="J7082" cm="1">
        <f t="array" ref="J7082">IFERROR(_xlfn.IFS(B7082=2015,H7082/$O$13,B7082=2016,H7082/$O$14,B7082=2017,H7082/$O$15,B7082=2018,H7082/$O$16,B7082=2019,H7082/$O$17,B7082=2020,H7082/$O$18,B7082=2021,H7082/$O$19,B7082=2022,H7082/$O$20),"")</f>
        <v>6.8390360136641538E-5</v>
      </c>
      <c r="K7082" s="3" cm="1">
        <f t="array" ref="K7082">IFERROR(_xlfn.IFS(B7082=2015,J7082*$P$4,B7082=2016,J7082*$P$5,B7082=2017,J7082*$P$6,B7082=2018,J7082*$P$7,B7082=2019,J7082*$P$8,B7082=2020,J7082*$P$9,B7082=2021,J7082*$P$10,B7082=2022,J7082*$P$11),"")</f>
        <v>144167.07168690415</v>
      </c>
      <c r="L7082" s="3">
        <f t="shared" si="111"/>
        <v>270370.07168690418</v>
      </c>
    </row>
    <row r="7083" spans="1:12">
      <c r="A7083">
        <v>4811070</v>
      </c>
      <c r="B7083">
        <v>2021</v>
      </c>
      <c r="D7083" t="s">
        <v>672</v>
      </c>
      <c r="E7083" t="s">
        <v>673</v>
      </c>
      <c r="F7083" t="s">
        <v>4101</v>
      </c>
      <c r="G7083" t="s">
        <v>674</v>
      </c>
      <c r="H7083" s="5">
        <v>138730.78</v>
      </c>
      <c r="I7083">
        <f>IFERROR(VLOOKUP(G7083,'NCES Match'!$A$2:$B$1307,2,FALSE),"")</f>
        <v>4811070</v>
      </c>
      <c r="J7083" cm="1">
        <f t="array" ref="J7083">IFERROR(_xlfn.IFS(B7083=2015,H7083/$O$13,B7083=2016,H7083/$O$14,B7083=2017,H7083/$O$15,B7083=2018,H7083/$O$16,B7083=2019,H7083/$O$17,B7083=2020,H7083/$O$18,B7083=2021,H7083/$O$19,B7083=2022,H7083/$O$20),"")</f>
        <v>7.0980634648563291E-5</v>
      </c>
      <c r="K7083" s="3" cm="1">
        <f t="array" ref="K7083">IFERROR(_xlfn.IFS(B7083=2015,J7083*$P$4,B7083=2016,J7083*$P$5,B7083=2017,J7083*$P$6,B7083=2018,J7083*$P$7,B7083=2019,J7083*$P$8,B7083=2020,J7083*$P$9,B7083=2021,J7083*$P$10,B7083=2022,J7083*$P$11),"")</f>
        <v>151937.83123621205</v>
      </c>
      <c r="L7083" s="3">
        <f t="shared" si="111"/>
        <v>290668.61123621208</v>
      </c>
    </row>
    <row r="7084" spans="1:12">
      <c r="A7084">
        <v>4811070</v>
      </c>
      <c r="B7084">
        <v>2022</v>
      </c>
      <c r="D7084" t="s">
        <v>672</v>
      </c>
      <c r="E7084" t="s">
        <v>673</v>
      </c>
      <c r="F7084" t="s">
        <v>4101</v>
      </c>
      <c r="G7084" t="s">
        <v>674</v>
      </c>
      <c r="H7084" s="5">
        <v>205856.71</v>
      </c>
      <c r="I7084">
        <f>IFERROR(VLOOKUP(G7084,'NCES Match'!$A$2:$B$1307,2,FALSE),"")</f>
        <v>4811070</v>
      </c>
      <c r="J7084" cm="1">
        <f t="array" ref="J7084">IFERROR(_xlfn.IFS(B7084=2015,H7084/$O$13,B7084=2016,H7084/$O$14,B7084=2017,H7084/$O$15,B7084=2018,H7084/$O$16,B7084=2019,H7084/$O$17,B7084=2020,H7084/$O$18,B7084=2021,H7084/$O$19,B7084=2022,H7084/$O$20),"")</f>
        <v>9.0418575040084628E-5</v>
      </c>
      <c r="K7084" s="3" cm="1">
        <f t="array" ref="K7084">IFERROR(_xlfn.IFS(B7084=2015,J7084*$P$4,B7084=2016,J7084*$P$5,B7084=2017,J7084*$P$6,B7084=2018,J7084*$P$7,B7084=2019,J7084*$P$8,B7084=2020,J7084*$P$9,B7084=2021,J7084*$P$10,B7084=2022,J7084*$P$11),"")</f>
        <v>194714.864775558</v>
      </c>
      <c r="L7084" s="3">
        <f t="shared" si="111"/>
        <v>400571.57477555797</v>
      </c>
    </row>
    <row r="7085" spans="1:12">
      <c r="A7085">
        <v>4811070</v>
      </c>
      <c r="B7085">
        <v>2023</v>
      </c>
      <c r="D7085" t="s">
        <v>672</v>
      </c>
      <c r="E7085" t="s">
        <v>673</v>
      </c>
      <c r="F7085" t="s">
        <v>4101</v>
      </c>
      <c r="G7085" t="s">
        <v>674</v>
      </c>
      <c r="H7085" s="5">
        <v>241480.18</v>
      </c>
      <c r="I7085">
        <f>IFERROR(VLOOKUP(G7085,'NCES Match'!$A$2:$B$1307,2,FALSE),"")</f>
        <v>4811070</v>
      </c>
      <c r="J7085" t="str" cm="1">
        <f t="array" ref="J7085">IFERROR(_xlfn.IFS(B7085=2015,H7085/$O$13,B7085=2016,H7085/$O$14,B7085=2017,H7085/$O$15,B7085=2018,H7085/$O$16,B7085=2019,H7085/$O$17,B7085=2020,H7085/$O$18,B7085=2021,H7085/$O$19,B7085=2022,H7085/$O$20),"")</f>
        <v/>
      </c>
      <c r="K7085" s="3" t="str" cm="1">
        <f t="array" ref="K7085">IFERROR(_xlfn.IFS(B7085=2015,J7085*$P$4,B7085=2016,J7085*$P$5,B7085=2017,J7085*$P$6,B7085=2018,J7085*$P$7,B7085=2019,J7085*$P$8,B7085=2020,J7085*$P$9,B7085=2021,J7085*$P$10,B7085=2022,J7085*$P$11),"")</f>
        <v/>
      </c>
      <c r="L7085" s="3">
        <f t="shared" si="111"/>
        <v>241480.18</v>
      </c>
    </row>
    <row r="7086" spans="1:12">
      <c r="A7086" t="s">
        <v>4230</v>
      </c>
      <c r="B7086">
        <v>2015</v>
      </c>
      <c r="C7086" t="s">
        <v>1</v>
      </c>
      <c r="D7086" t="s">
        <v>94</v>
      </c>
      <c r="E7086" t="s">
        <v>95</v>
      </c>
      <c r="F7086" t="s">
        <v>96</v>
      </c>
      <c r="G7086" t="s">
        <v>97</v>
      </c>
      <c r="H7086" s="5">
        <v>1411384.6</v>
      </c>
      <c r="I7086" t="str">
        <f>IFERROR(VLOOKUP(G7086,'NCES Match'!$A$2:$B$1307,2,FALSE),"")</f>
        <v/>
      </c>
      <c r="J7086" cm="1">
        <f t="array" ref="J7086">IFERROR(_xlfn.IFS(B7086=2015,H7086/$O$13,B7086=2016,H7086/$O$14,B7086=2017,H7086/$O$15,B7086=2018,H7086/$O$16,B7086=2019,H7086/$O$17,B7086=2020,H7086/$O$18,B7086=2021,H7086/$O$19,B7086=2022,H7086/$O$20),"")</f>
        <v>1.105683998091652E-3</v>
      </c>
      <c r="K7086" s="3" cm="1">
        <f t="array" ref="K7086">IFERROR(_xlfn.IFS(B7086=2015,J7086*$P$4,B7086=2016,J7086*$P$5,B7086=2017,J7086*$P$6,B7086=2018,J7086*$P$7,B7086=2019,J7086*$P$8,B7086=2020,J7086*$P$9,B7086=2021,J7086*$P$10,B7086=2022,J7086*$P$11),"")</f>
        <v>1759677.2729782339</v>
      </c>
      <c r="L7086" s="3">
        <f t="shared" si="111"/>
        <v>3171061.8729782337</v>
      </c>
    </row>
    <row r="7087" spans="1:12">
      <c r="A7087" t="s">
        <v>4230</v>
      </c>
      <c r="B7087">
        <v>2016</v>
      </c>
      <c r="C7087" t="s">
        <v>4096</v>
      </c>
      <c r="D7087" t="s">
        <v>94</v>
      </c>
      <c r="E7087" t="s">
        <v>95</v>
      </c>
      <c r="F7087">
        <v>732</v>
      </c>
      <c r="G7087" t="s">
        <v>97</v>
      </c>
      <c r="H7087" s="5">
        <v>1513578</v>
      </c>
      <c r="I7087" t="str">
        <f>IFERROR(VLOOKUP(G7087,'NCES Match'!$A$2:$B$1307,2,FALSE),"")</f>
        <v/>
      </c>
      <c r="J7087" cm="1">
        <f t="array" ref="J7087">IFERROR(_xlfn.IFS(B7087=2015,H7087/$O$13,B7087=2016,H7087/$O$14,B7087=2017,H7087/$O$15,B7087=2018,H7087/$O$16,B7087=2019,H7087/$O$17,B7087=2020,H7087/$O$18,B7087=2021,H7087/$O$19,B7087=2022,H7087/$O$20),"")</f>
        <v>1.0835204041511966E-3</v>
      </c>
      <c r="K7087" s="3" cm="1">
        <f t="array" ref="K7087">IFERROR(_xlfn.IFS(B7087=2015,J7087*$P$4,B7087=2016,J7087*$P$5,B7087=2017,J7087*$P$6,B7087=2018,J7087*$P$7,B7087=2019,J7087*$P$8,B7087=2020,J7087*$P$9,B7087=2021,J7087*$P$10,B7087=2022,J7087*$P$11),"")</f>
        <v>1815580.6470413338</v>
      </c>
      <c r="L7087" s="3">
        <f t="shared" si="111"/>
        <v>3329158.6470413338</v>
      </c>
    </row>
    <row r="7088" spans="1:12">
      <c r="A7088" t="s">
        <v>4230</v>
      </c>
      <c r="B7088">
        <v>2017</v>
      </c>
      <c r="D7088" t="s">
        <v>94</v>
      </c>
      <c r="E7088" t="s">
        <v>95</v>
      </c>
      <c r="F7088">
        <v>732</v>
      </c>
      <c r="G7088" t="s">
        <v>97</v>
      </c>
      <c r="H7088" s="5">
        <v>1683763</v>
      </c>
      <c r="I7088" t="str">
        <f>IFERROR(VLOOKUP(G7088,'NCES Match'!$A$2:$B$1307,2,FALSE),"")</f>
        <v/>
      </c>
      <c r="J7088" cm="1">
        <f t="array" ref="J7088">IFERROR(_xlfn.IFS(B7088=2015,H7088/$O$13,B7088=2016,H7088/$O$14,B7088=2017,H7088/$O$15,B7088=2018,H7088/$O$16,B7088=2019,H7088/$O$17,B7088=2020,H7088/$O$18,B7088=2021,H7088/$O$19,B7088=2022,H7088/$O$20),"")</f>
        <v>1.160851485998668E-3</v>
      </c>
      <c r="K7088" s="3" cm="1">
        <f t="array" ref="K7088">IFERROR(_xlfn.IFS(B7088=2015,J7088*$P$4,B7088=2016,J7088*$P$5,B7088=2017,J7088*$P$6,B7088=2018,J7088*$P$7,B7088=2019,J7088*$P$8,B7088=2020,J7088*$P$9,B7088=2021,J7088*$P$10,B7088=2022,J7088*$P$11),"")</f>
        <v>1971413.5077627015</v>
      </c>
      <c r="L7088" s="3">
        <f t="shared" si="111"/>
        <v>3655176.5077627013</v>
      </c>
    </row>
    <row r="7089" spans="1:12">
      <c r="A7089" t="s">
        <v>4230</v>
      </c>
      <c r="B7089">
        <v>2018</v>
      </c>
      <c r="D7089" t="s">
        <v>94</v>
      </c>
      <c r="E7089" t="s">
        <v>95</v>
      </c>
      <c r="F7089">
        <v>732</v>
      </c>
      <c r="G7089" t="s">
        <v>97</v>
      </c>
      <c r="H7089" s="5">
        <v>1564098</v>
      </c>
      <c r="I7089" t="str">
        <f>IFERROR(VLOOKUP(G7089,'NCES Match'!$A$2:$B$1307,2,FALSE),"")</f>
        <v/>
      </c>
      <c r="J7089" cm="1">
        <f t="array" ref="J7089">IFERROR(_xlfn.IFS(B7089=2015,H7089/$O$13,B7089=2016,H7089/$O$14,B7089=2017,H7089/$O$15,B7089=2018,H7089/$O$16,B7089=2019,H7089/$O$17,B7089=2020,H7089/$O$18,B7089=2021,H7089/$O$19,B7089=2022,H7089/$O$20),"")</f>
        <v>1.0206659686188254E-3</v>
      </c>
      <c r="K7089" s="3" cm="1">
        <f t="array" ref="K7089">IFERROR(_xlfn.IFS(B7089=2015,J7089*$P$4,B7089=2016,J7089*$P$5,B7089=2017,J7089*$P$6,B7089=2018,J7089*$P$7,B7089=2019,J7089*$P$8,B7089=2020,J7089*$P$9,B7089=2021,J7089*$P$10,B7089=2022,J7089*$P$11),"")</f>
        <v>1752333.733950915</v>
      </c>
      <c r="L7089" s="3">
        <f t="shared" si="111"/>
        <v>3316431.7339509148</v>
      </c>
    </row>
    <row r="7090" spans="1:12">
      <c r="A7090" t="s">
        <v>4230</v>
      </c>
      <c r="B7090">
        <v>2019</v>
      </c>
      <c r="D7090" t="s">
        <v>94</v>
      </c>
      <c r="E7090" t="s">
        <v>95</v>
      </c>
      <c r="F7090" t="s">
        <v>96</v>
      </c>
      <c r="G7090" t="s">
        <v>97</v>
      </c>
      <c r="H7090" s="5">
        <v>1478883</v>
      </c>
      <c r="I7090" t="str">
        <f>IFERROR(VLOOKUP(G7090,'NCES Match'!$A$2:$B$1307,2,FALSE),"")</f>
        <v/>
      </c>
      <c r="J7090" cm="1">
        <f t="array" ref="J7090">IFERROR(_xlfn.IFS(B7090=2015,H7090/$O$13,B7090=2016,H7090/$O$14,B7090=2017,H7090/$O$15,B7090=2018,H7090/$O$16,B7090=2019,H7090/$O$17,B7090=2020,H7090/$O$18,B7090=2021,H7090/$O$19,B7090=2022,H7090/$O$20),"")</f>
        <v>9.3639917734566255E-4</v>
      </c>
      <c r="K7090" s="3" cm="1">
        <f t="array" ref="K7090">IFERROR(_xlfn.IFS(B7090=2015,J7090*$P$4,B7090=2016,J7090*$P$5,B7090=2017,J7090*$P$6,B7090=2018,J7090*$P$7,B7090=2019,J7090*$P$8,B7090=2020,J7090*$P$9,B7090=2021,J7090*$P$10,B7090=2022,J7090*$P$11),"")</f>
        <v>1627392.4476592634</v>
      </c>
      <c r="L7090" s="3">
        <f t="shared" si="111"/>
        <v>3106275.4476592634</v>
      </c>
    </row>
    <row r="7091" spans="1:12">
      <c r="A7091" t="s">
        <v>4230</v>
      </c>
      <c r="B7091">
        <v>2020</v>
      </c>
      <c r="D7091" t="s">
        <v>94</v>
      </c>
      <c r="E7091" t="s">
        <v>95</v>
      </c>
      <c r="F7091">
        <v>732</v>
      </c>
      <c r="G7091" t="s">
        <v>97</v>
      </c>
      <c r="H7091" s="5">
        <v>1704375</v>
      </c>
      <c r="I7091" t="str">
        <f>IFERROR(VLOOKUP(G7091,'NCES Match'!$A$2:$B$1307,2,FALSE),"")</f>
        <v/>
      </c>
      <c r="J7091" cm="1">
        <f t="array" ref="J7091">IFERROR(_xlfn.IFS(B7091=2015,H7091/$O$13,B7091=2016,H7091/$O$14,B7091=2017,H7091/$O$15,B7091=2018,H7091/$O$16,B7091=2019,H7091/$O$17,B7091=2020,H7091/$O$18,B7091=2021,H7091/$O$19,B7091=2022,H7091/$O$20),"")</f>
        <v>9.2361370219319996E-4</v>
      </c>
      <c r="K7091" s="3" cm="1">
        <f t="array" ref="K7091">IFERROR(_xlfn.IFS(B7091=2015,J7091*$P$4,B7091=2016,J7091*$P$5,B7091=2017,J7091*$P$6,B7091=2018,J7091*$P$7,B7091=2019,J7091*$P$8,B7091=2020,J7091*$P$9,B7091=2021,J7091*$P$10,B7091=2022,J7091*$P$11),"")</f>
        <v>1946980.2841958371</v>
      </c>
      <c r="L7091" s="3">
        <f t="shared" si="111"/>
        <v>3651355.2841958371</v>
      </c>
    </row>
    <row r="7092" spans="1:12">
      <c r="A7092" t="s">
        <v>4230</v>
      </c>
      <c r="B7092">
        <v>2021</v>
      </c>
      <c r="D7092" t="s">
        <v>94</v>
      </c>
      <c r="E7092" t="s">
        <v>95</v>
      </c>
      <c r="F7092" t="s">
        <v>96</v>
      </c>
      <c r="G7092" t="s">
        <v>97</v>
      </c>
      <c r="H7092" s="5">
        <v>1686621.78</v>
      </c>
      <c r="I7092" t="str">
        <f>IFERROR(VLOOKUP(G7092,'NCES Match'!$A$2:$B$1307,2,FALSE),"")</f>
        <v/>
      </c>
      <c r="J7092" cm="1">
        <f t="array" ref="J7092">IFERROR(_xlfn.IFS(B7092=2015,H7092/$O$13,B7092=2016,H7092/$O$14,B7092=2017,H7092/$O$15,B7092=2018,H7092/$O$16,B7092=2019,H7092/$O$17,B7092=2020,H7092/$O$18,B7092=2021,H7092/$O$19,B7092=2022,H7092/$O$20),"")</f>
        <v>8.6294825385173704E-4</v>
      </c>
      <c r="K7092" s="3" cm="1">
        <f t="array" ref="K7092">IFERROR(_xlfn.IFS(B7092=2015,J7092*$P$4,B7092=2016,J7092*$P$5,B7092=2017,J7092*$P$6,B7092=2018,J7092*$P$7,B7092=2019,J7092*$P$8,B7092=2020,J7092*$P$9,B7092=2021,J7092*$P$10,B7092=2022,J7092*$P$11),"")</f>
        <v>1847186.7264709356</v>
      </c>
      <c r="L7092" s="3">
        <f t="shared" si="111"/>
        <v>3533808.5064709354</v>
      </c>
    </row>
    <row r="7093" spans="1:12">
      <c r="A7093" t="s">
        <v>4230</v>
      </c>
      <c r="B7093">
        <v>2022</v>
      </c>
      <c r="D7093" t="s">
        <v>94</v>
      </c>
      <c r="E7093" t="s">
        <v>95</v>
      </c>
      <c r="F7093" t="s">
        <v>96</v>
      </c>
      <c r="G7093" t="s">
        <v>97</v>
      </c>
      <c r="H7093" s="5">
        <v>1674439.06</v>
      </c>
      <c r="I7093" t="str">
        <f>IFERROR(VLOOKUP(G7093,'NCES Match'!$A$2:$B$1307,2,FALSE),"")</f>
        <v/>
      </c>
      <c r="J7093" cm="1">
        <f t="array" ref="J7093">IFERROR(_xlfn.IFS(B7093=2015,H7093/$O$13,B7093=2016,H7093/$O$14,B7093=2017,H7093/$O$15,B7093=2018,H7093/$O$16,B7093=2019,H7093/$O$17,B7093=2020,H7093/$O$18,B7093=2021,H7093/$O$19,B7093=2022,H7093/$O$20),"")</f>
        <v>7.3546494450755953E-4</v>
      </c>
      <c r="K7093" s="3" cm="1">
        <f t="array" ref="K7093">IFERROR(_xlfn.IFS(B7093=2015,J7093*$P$4,B7093=2016,J7093*$P$5,B7093=2017,J7093*$P$6,B7093=2018,J7093*$P$7,B7093=2019,J7093*$P$8,B7093=2020,J7093*$P$9,B7093=2021,J7093*$P$10,B7093=2022,J7093*$P$11),"")</f>
        <v>1583811.2595057625</v>
      </c>
      <c r="L7093" s="3">
        <f t="shared" si="111"/>
        <v>3258250.3195057623</v>
      </c>
    </row>
    <row r="7094" spans="1:12">
      <c r="A7094" t="s">
        <v>4230</v>
      </c>
      <c r="B7094">
        <v>2023</v>
      </c>
      <c r="D7094" t="s">
        <v>94</v>
      </c>
      <c r="E7094" t="s">
        <v>95</v>
      </c>
      <c r="F7094" t="s">
        <v>96</v>
      </c>
      <c r="G7094" t="s">
        <v>97</v>
      </c>
      <c r="H7094" s="5">
        <v>1927341.46</v>
      </c>
      <c r="I7094" t="str">
        <f>IFERROR(VLOOKUP(G7094,'NCES Match'!$A$2:$B$1307,2,FALSE),"")</f>
        <v/>
      </c>
      <c r="J7094" t="str" cm="1">
        <f t="array" ref="J7094">IFERROR(_xlfn.IFS(B7094=2015,H7094/$O$13,B7094=2016,H7094/$O$14,B7094=2017,H7094/$O$15,B7094=2018,H7094/$O$16,B7094=2019,H7094/$O$17,B7094=2020,H7094/$O$18,B7094=2021,H7094/$O$19,B7094=2022,H7094/$O$20),"")</f>
        <v/>
      </c>
      <c r="K7094" s="3" t="str" cm="1">
        <f t="array" ref="K7094">IFERROR(_xlfn.IFS(B7094=2015,J7094*$P$4,B7094=2016,J7094*$P$5,B7094=2017,J7094*$P$6,B7094=2018,J7094*$P$7,B7094=2019,J7094*$P$8,B7094=2020,J7094*$P$9,B7094=2021,J7094*$P$10,B7094=2022,J7094*$P$11),"")</f>
        <v/>
      </c>
      <c r="L7094" s="3">
        <f t="shared" si="111"/>
        <v>1927341.46</v>
      </c>
    </row>
    <row r="7095" spans="1:12">
      <c r="A7095">
        <v>4825680</v>
      </c>
      <c r="B7095">
        <v>2015</v>
      </c>
      <c r="C7095" t="s">
        <v>381</v>
      </c>
      <c r="D7095" t="s">
        <v>1860</v>
      </c>
      <c r="E7095" t="s">
        <v>1861</v>
      </c>
      <c r="G7095" t="s">
        <v>1862</v>
      </c>
      <c r="H7095" s="5">
        <v>496496.32</v>
      </c>
      <c r="I7095">
        <f>IFERROR(VLOOKUP(G7095,'NCES Match'!$A$2:$B$1307,2,FALSE),"")</f>
        <v>4825680</v>
      </c>
      <c r="J7095" cm="1">
        <f t="array" ref="J7095">IFERROR(_xlfn.IFS(B7095=2015,H7095/$O$13,B7095=2016,H7095/$O$14,B7095=2017,H7095/$O$15,B7095=2018,H7095/$O$16,B7095=2019,H7095/$O$17,B7095=2020,H7095/$O$18,B7095=2021,H7095/$O$19,B7095=2022,H7095/$O$20),"")</f>
        <v>3.8895708238235853E-4</v>
      </c>
      <c r="K7095" s="3" cm="1">
        <f t="array" ref="K7095">IFERROR(_xlfn.IFS(B7095=2015,J7095*$P$4,B7095=2016,J7095*$P$5,B7095=2017,J7095*$P$6,B7095=2018,J7095*$P$7,B7095=2019,J7095*$P$8,B7095=2020,J7095*$P$9,B7095=2021,J7095*$P$10,B7095=2022,J7095*$P$11),"")</f>
        <v>619018.57964252157</v>
      </c>
      <c r="L7095" s="3">
        <f t="shared" si="111"/>
        <v>1115514.8996425215</v>
      </c>
    </row>
    <row r="7096" spans="1:12">
      <c r="A7096">
        <v>4825680</v>
      </c>
      <c r="B7096">
        <v>2016</v>
      </c>
      <c r="C7096" t="s">
        <v>4102</v>
      </c>
      <c r="D7096" t="s">
        <v>1860</v>
      </c>
      <c r="E7096" t="s">
        <v>1861</v>
      </c>
      <c r="F7096" t="s">
        <v>4101</v>
      </c>
      <c r="G7096" t="s">
        <v>1862</v>
      </c>
      <c r="H7096" s="5">
        <v>472466</v>
      </c>
      <c r="I7096">
        <f>IFERROR(VLOOKUP(G7096,'NCES Match'!$A$2:$B$1307,2,FALSE),"")</f>
        <v>4825680</v>
      </c>
      <c r="J7096" cm="1">
        <f t="array" ref="J7096">IFERROR(_xlfn.IFS(B7096=2015,H7096/$O$13,B7096=2016,H7096/$O$14,B7096=2017,H7096/$O$15,B7096=2018,H7096/$O$16,B7096=2019,H7096/$O$17,B7096=2020,H7096/$O$18,B7096=2021,H7096/$O$19,B7096=2022,H7096/$O$20),"")</f>
        <v>3.3822277495292562E-4</v>
      </c>
      <c r="K7096" s="3" cm="1">
        <f t="array" ref="K7096">IFERROR(_xlfn.IFS(B7096=2015,J7096*$P$4,B7096=2016,J7096*$P$5,B7096=2017,J7096*$P$6,B7096=2018,J7096*$P$7,B7096=2019,J7096*$P$8,B7096=2020,J7096*$P$9,B7096=2021,J7096*$P$10,B7096=2022,J7096*$P$11),"")</f>
        <v>566736.65049639391</v>
      </c>
      <c r="L7096" s="3">
        <f t="shared" si="111"/>
        <v>1039202.6504963939</v>
      </c>
    </row>
    <row r="7097" spans="1:12">
      <c r="A7097">
        <v>4825680</v>
      </c>
      <c r="B7097">
        <v>2017</v>
      </c>
      <c r="D7097" t="s">
        <v>1860</v>
      </c>
      <c r="E7097" t="s">
        <v>1861</v>
      </c>
      <c r="F7097" t="s">
        <v>4101</v>
      </c>
      <c r="G7097" t="s">
        <v>1862</v>
      </c>
      <c r="H7097" s="5">
        <v>443753</v>
      </c>
      <c r="I7097">
        <f>IFERROR(VLOOKUP(G7097,'NCES Match'!$A$2:$B$1307,2,FALSE),"")</f>
        <v>4825680</v>
      </c>
      <c r="J7097" cm="1">
        <f t="array" ref="J7097">IFERROR(_xlfn.IFS(B7097=2015,H7097/$O$13,B7097=2016,H7097/$O$14,B7097=2017,H7097/$O$15,B7097=2018,H7097/$O$16,B7097=2019,H7097/$O$17,B7097=2020,H7097/$O$18,B7097=2021,H7097/$O$19,B7097=2022,H7097/$O$20),"")</f>
        <v>3.0594052100347071E-4</v>
      </c>
      <c r="K7097" s="3" cm="1">
        <f t="array" ref="K7097">IFERROR(_xlfn.IFS(B7097=2015,J7097*$P$4,B7097=2016,J7097*$P$5,B7097=2017,J7097*$P$6,B7097=2018,J7097*$P$7,B7097=2019,J7097*$P$8,B7097=2020,J7097*$P$9,B7097=2021,J7097*$P$10,B7097=2022,J7097*$P$11),"")</f>
        <v>519562.82345568942</v>
      </c>
      <c r="L7097" s="3">
        <f t="shared" si="111"/>
        <v>963315.82345568947</v>
      </c>
    </row>
    <row r="7098" spans="1:12">
      <c r="A7098">
        <v>4825680</v>
      </c>
      <c r="B7098">
        <v>2018</v>
      </c>
      <c r="D7098" t="s">
        <v>1860</v>
      </c>
      <c r="E7098" t="s">
        <v>1861</v>
      </c>
      <c r="F7098" t="s">
        <v>4101</v>
      </c>
      <c r="G7098" t="s">
        <v>1862</v>
      </c>
      <c r="H7098" s="5">
        <v>468845</v>
      </c>
      <c r="I7098">
        <f>IFERROR(VLOOKUP(G7098,'NCES Match'!$A$2:$B$1307,2,FALSE),"")</f>
        <v>4825680</v>
      </c>
      <c r="J7098" cm="1">
        <f t="array" ref="J7098">IFERROR(_xlfn.IFS(B7098=2015,H7098/$O$13,B7098=2016,H7098/$O$14,B7098=2017,H7098/$O$15,B7098=2018,H7098/$O$16,B7098=2019,H7098/$O$17,B7098=2020,H7098/$O$18,B7098=2021,H7098/$O$19,B7098=2022,H7098/$O$20),"")</f>
        <v>3.0594894696949501E-4</v>
      </c>
      <c r="K7098" s="3" cm="1">
        <f t="array" ref="K7098">IFERROR(_xlfn.IFS(B7098=2015,J7098*$P$4,B7098=2016,J7098*$P$5,B7098=2017,J7098*$P$6,B7098=2018,J7098*$P$7,B7098=2019,J7098*$P$8,B7098=2020,J7098*$P$9,B7098=2021,J7098*$P$10,B7098=2022,J7098*$P$11),"")</f>
        <v>525269.45849570609</v>
      </c>
      <c r="L7098" s="3">
        <f t="shared" si="111"/>
        <v>994114.45849570609</v>
      </c>
    </row>
    <row r="7099" spans="1:12">
      <c r="A7099">
        <v>4825680</v>
      </c>
      <c r="B7099">
        <v>2019</v>
      </c>
      <c r="D7099" t="s">
        <v>1860</v>
      </c>
      <c r="E7099" t="s">
        <v>1861</v>
      </c>
      <c r="F7099" t="s">
        <v>4101</v>
      </c>
      <c r="G7099" t="s">
        <v>1862</v>
      </c>
      <c r="H7099" s="5">
        <v>448768</v>
      </c>
      <c r="I7099">
        <f>IFERROR(VLOOKUP(G7099,'NCES Match'!$A$2:$B$1307,2,FALSE),"")</f>
        <v>4825680</v>
      </c>
      <c r="J7099" cm="1">
        <f t="array" ref="J7099">IFERROR(_xlfn.IFS(B7099=2015,H7099/$O$13,B7099=2016,H7099/$O$14,B7099=2017,H7099/$O$15,B7099=2018,H7099/$O$16,B7099=2019,H7099/$O$17,B7099=2020,H7099/$O$18,B7099=2021,H7099/$O$19,B7099=2022,H7099/$O$20),"")</f>
        <v>2.841509341976737E-4</v>
      </c>
      <c r="K7099" s="3" cm="1">
        <f t="array" ref="K7099">IFERROR(_xlfn.IFS(B7099=2015,J7099*$P$4,B7099=2016,J7099*$P$5,B7099=2017,J7099*$P$6,B7099=2018,J7099*$P$7,B7099=2019,J7099*$P$8,B7099=2020,J7099*$P$9,B7099=2021,J7099*$P$10,B7099=2022,J7099*$P$11),"")</f>
        <v>493833.28765774728</v>
      </c>
      <c r="L7099" s="3">
        <f t="shared" si="111"/>
        <v>942601.28765774728</v>
      </c>
    </row>
    <row r="7100" spans="1:12">
      <c r="A7100">
        <v>4825680</v>
      </c>
      <c r="B7100">
        <v>2020</v>
      </c>
      <c r="D7100" t="s">
        <v>1860</v>
      </c>
      <c r="E7100" t="s">
        <v>1861</v>
      </c>
      <c r="F7100" t="s">
        <v>4230</v>
      </c>
      <c r="G7100" t="s">
        <v>1862</v>
      </c>
      <c r="H7100" s="5">
        <v>453964</v>
      </c>
      <c r="I7100">
        <f>IFERROR(VLOOKUP(G7100,'NCES Match'!$A$2:$B$1307,2,FALSE),"")</f>
        <v>4825680</v>
      </c>
      <c r="J7100" cm="1">
        <f t="array" ref="J7100">IFERROR(_xlfn.IFS(B7100=2015,H7100/$O$13,B7100=2016,H7100/$O$14,B7100=2017,H7100/$O$15,B7100=2018,H7100/$O$16,B7100=2019,H7100/$O$17,B7100=2020,H7100/$O$18,B7100=2021,H7100/$O$19,B7100=2022,H7100/$O$20),"")</f>
        <v>2.4600652479790766E-4</v>
      </c>
      <c r="K7100" s="3" cm="1">
        <f t="array" ref="K7100">IFERROR(_xlfn.IFS(B7100=2015,J7100*$P$4,B7100=2016,J7100*$P$5,B7100=2017,J7100*$P$6,B7100=2018,J7100*$P$7,B7100=2019,J7100*$P$8,B7100=2020,J7100*$P$9,B7100=2021,J7100*$P$10,B7100=2022,J7100*$P$11),"")</f>
        <v>518582.44678235665</v>
      </c>
      <c r="L7100" s="3">
        <f t="shared" si="111"/>
        <v>972546.44678235659</v>
      </c>
    </row>
    <row r="7101" spans="1:12">
      <c r="A7101">
        <v>4825680</v>
      </c>
      <c r="B7101">
        <v>2021</v>
      </c>
      <c r="D7101" t="s">
        <v>1860</v>
      </c>
      <c r="E7101" t="s">
        <v>1861</v>
      </c>
      <c r="F7101" t="s">
        <v>4101</v>
      </c>
      <c r="G7101" t="s">
        <v>1862</v>
      </c>
      <c r="H7101" s="5">
        <v>463462.09</v>
      </c>
      <c r="I7101">
        <f>IFERROR(VLOOKUP(G7101,'NCES Match'!$A$2:$B$1307,2,FALSE),"")</f>
        <v>4825680</v>
      </c>
      <c r="J7101" cm="1">
        <f t="array" ref="J7101">IFERROR(_xlfn.IFS(B7101=2015,H7101/$O$13,B7101=2016,H7101/$O$14,B7101=2017,H7101/$O$15,B7101=2018,H7101/$O$16,B7101=2019,H7101/$O$17,B7101=2020,H7101/$O$18,B7101=2021,H7101/$O$19,B7101=2022,H7101/$O$20),"")</f>
        <v>2.371271413867172E-4</v>
      </c>
      <c r="K7101" s="3" cm="1">
        <f t="array" ref="K7101">IFERROR(_xlfn.IFS(B7101=2015,J7101*$P$4,B7101=2016,J7101*$P$5,B7101=2017,J7101*$P$6,B7101=2018,J7101*$P$7,B7101=2019,J7101*$P$8,B7101=2020,J7101*$P$9,B7101=2021,J7101*$P$10,B7101=2022,J7101*$P$11),"")</f>
        <v>507583.28335501411</v>
      </c>
      <c r="L7101" s="3">
        <f t="shared" si="111"/>
        <v>971045.37335501413</v>
      </c>
    </row>
    <row r="7102" spans="1:12">
      <c r="A7102">
        <v>4825680</v>
      </c>
      <c r="B7102">
        <v>2022</v>
      </c>
      <c r="D7102" t="s">
        <v>1860</v>
      </c>
      <c r="E7102" t="s">
        <v>1861</v>
      </c>
      <c r="F7102" t="s">
        <v>4101</v>
      </c>
      <c r="G7102" t="s">
        <v>1862</v>
      </c>
      <c r="H7102" s="5">
        <v>556248.93000000005</v>
      </c>
      <c r="I7102">
        <f>IFERROR(VLOOKUP(G7102,'NCES Match'!$A$2:$B$1307,2,FALSE),"")</f>
        <v>4825680</v>
      </c>
      <c r="J7102" cm="1">
        <f t="array" ref="J7102">IFERROR(_xlfn.IFS(B7102=2015,H7102/$O$13,B7102=2016,H7102/$O$14,B7102=2017,H7102/$O$15,B7102=2018,H7102/$O$16,B7102=2019,H7102/$O$17,B7102=2020,H7102/$O$18,B7102=2021,H7102/$O$19,B7102=2022,H7102/$O$20),"")</f>
        <v>2.4432157503232122E-4</v>
      </c>
      <c r="K7102" s="3" cm="1">
        <f t="array" ref="K7102">IFERROR(_xlfn.IFS(B7102=2015,J7102*$P$4,B7102=2016,J7102*$P$5,B7102=2017,J7102*$P$6,B7102=2018,J7102*$P$7,B7102=2019,J7102*$P$8,B7102=2020,J7102*$P$9,B7102=2021,J7102*$P$10,B7102=2022,J7102*$P$11),"")</f>
        <v>526142.35983125761</v>
      </c>
      <c r="L7102" s="3">
        <f t="shared" si="111"/>
        <v>1082391.2898312577</v>
      </c>
    </row>
    <row r="7103" spans="1:12">
      <c r="A7103">
        <v>4825680</v>
      </c>
      <c r="B7103">
        <v>2023</v>
      </c>
      <c r="D7103" t="s">
        <v>1860</v>
      </c>
      <c r="E7103" t="s">
        <v>1861</v>
      </c>
      <c r="F7103" t="s">
        <v>4101</v>
      </c>
      <c r="G7103" t="s">
        <v>1862</v>
      </c>
      <c r="H7103" s="5">
        <v>682374.3</v>
      </c>
      <c r="I7103">
        <f>IFERROR(VLOOKUP(G7103,'NCES Match'!$A$2:$B$1307,2,FALSE),"")</f>
        <v>4825680</v>
      </c>
      <c r="J7103" t="str" cm="1">
        <f t="array" ref="J7103">IFERROR(_xlfn.IFS(B7103=2015,H7103/$O$13,B7103=2016,H7103/$O$14,B7103=2017,H7103/$O$15,B7103=2018,H7103/$O$16,B7103=2019,H7103/$O$17,B7103=2020,H7103/$O$18,B7103=2021,H7103/$O$19,B7103=2022,H7103/$O$20),"")</f>
        <v/>
      </c>
      <c r="K7103" s="3" t="str" cm="1">
        <f t="array" ref="K7103">IFERROR(_xlfn.IFS(B7103=2015,J7103*$P$4,B7103=2016,J7103*$P$5,B7103=2017,J7103*$P$6,B7103=2018,J7103*$P$7,B7103=2019,J7103*$P$8,B7103=2020,J7103*$P$9,B7103=2021,J7103*$P$10,B7103=2022,J7103*$P$11),"")</f>
        <v/>
      </c>
      <c r="L7103" s="3">
        <f t="shared" si="111"/>
        <v>682374.3</v>
      </c>
    </row>
    <row r="7104" spans="1:12">
      <c r="A7104">
        <v>4836930</v>
      </c>
      <c r="B7104">
        <v>2015</v>
      </c>
      <c r="C7104" t="s">
        <v>381</v>
      </c>
      <c r="D7104" t="s">
        <v>2749</v>
      </c>
      <c r="E7104" t="s">
        <v>2750</v>
      </c>
      <c r="G7104" t="s">
        <v>2751</v>
      </c>
      <c r="H7104" s="5">
        <v>113093.85</v>
      </c>
      <c r="I7104">
        <f>IFERROR(VLOOKUP(G7104,'NCES Match'!$A$2:$B$1307,2,FALSE),"")</f>
        <v>4836930</v>
      </c>
      <c r="J7104" cm="1">
        <f t="array" ref="J7104">IFERROR(_xlfn.IFS(B7104=2015,H7104/$O$13,B7104=2016,H7104/$O$14,B7104=2017,H7104/$O$15,B7104=2018,H7104/$O$16,B7104=2019,H7104/$O$17,B7104=2020,H7104/$O$18,B7104=2021,H7104/$O$19,B7104=2022,H7104/$O$20),"")</f>
        <v>8.8598146973955624E-5</v>
      </c>
      <c r="K7104" s="3" cm="1">
        <f t="array" ref="K7104">IFERROR(_xlfn.IFS(B7104=2015,J7104*$P$4,B7104=2016,J7104*$P$5,B7104=2017,J7104*$P$6,B7104=2018,J7104*$P$7,B7104=2019,J7104*$P$8,B7104=2020,J7104*$P$9,B7104=2021,J7104*$P$10,B7104=2022,J7104*$P$11),"")</f>
        <v>141002.44367028621</v>
      </c>
      <c r="L7104" s="3">
        <f t="shared" si="111"/>
        <v>254096.29367028622</v>
      </c>
    </row>
    <row r="7105" spans="1:12">
      <c r="A7105">
        <v>4836930</v>
      </c>
      <c r="B7105">
        <v>2016</v>
      </c>
      <c r="C7105" t="s">
        <v>4102</v>
      </c>
      <c r="D7105" t="s">
        <v>2749</v>
      </c>
      <c r="E7105" t="s">
        <v>2750</v>
      </c>
      <c r="F7105" t="s">
        <v>4101</v>
      </c>
      <c r="G7105" t="s">
        <v>2751</v>
      </c>
      <c r="H7105" s="5">
        <v>111108</v>
      </c>
      <c r="I7105">
        <f>IFERROR(VLOOKUP(G7105,'NCES Match'!$A$2:$B$1307,2,FALSE),"")</f>
        <v>4836930</v>
      </c>
      <c r="J7105" cm="1">
        <f t="array" ref="J7105">IFERROR(_xlfn.IFS(B7105=2015,H7105/$O$13,B7105=2016,H7105/$O$14,B7105=2017,H7105/$O$15,B7105=2018,H7105/$O$16,B7105=2019,H7105/$O$17,B7105=2020,H7105/$O$18,B7105=2021,H7105/$O$19,B7105=2022,H7105/$O$20),"")</f>
        <v>7.9538540507612514E-5</v>
      </c>
      <c r="K7105" s="3" cm="1">
        <f t="array" ref="K7105">IFERROR(_xlfn.IFS(B7105=2015,J7105*$P$4,B7105=2016,J7105*$P$5,B7105=2017,J7105*$P$6,B7105=2018,J7105*$P$7,B7105=2019,J7105*$P$8,B7105=2020,J7105*$P$9,B7105=2021,J7105*$P$10,B7105=2022,J7105*$P$11),"")</f>
        <v>133277.26389486931</v>
      </c>
      <c r="L7105" s="3">
        <f t="shared" si="111"/>
        <v>244385.26389486931</v>
      </c>
    </row>
    <row r="7106" spans="1:12">
      <c r="A7106">
        <v>4836930</v>
      </c>
      <c r="B7106">
        <v>2017</v>
      </c>
      <c r="D7106" t="s">
        <v>2749</v>
      </c>
      <c r="E7106" t="s">
        <v>2750</v>
      </c>
      <c r="F7106" t="s">
        <v>4101</v>
      </c>
      <c r="G7106" t="s">
        <v>2751</v>
      </c>
      <c r="H7106" s="5">
        <v>110758</v>
      </c>
      <c r="I7106">
        <f>IFERROR(VLOOKUP(G7106,'NCES Match'!$A$2:$B$1307,2,FALSE),"")</f>
        <v>4836930</v>
      </c>
      <c r="J7106" cm="1">
        <f t="array" ref="J7106">IFERROR(_xlfn.IFS(B7106=2015,H7106/$O$13,B7106=2016,H7106/$O$14,B7106=2017,H7106/$O$15,B7106=2018,H7106/$O$16,B7106=2019,H7106/$O$17,B7106=2020,H7106/$O$18,B7106=2021,H7106/$O$19,B7106=2022,H7106/$O$20),"")</f>
        <v>7.6360858913184616E-5</v>
      </c>
      <c r="K7106" s="3" cm="1">
        <f t="array" ref="K7106">IFERROR(_xlfn.IFS(B7106=2015,J7106*$P$4,B7106=2016,J7106*$P$5,B7106=2017,J7106*$P$6,B7106=2018,J7106*$P$7,B7106=2019,J7106*$P$8,B7106=2020,J7106*$P$9,B7106=2021,J7106*$P$10,B7106=2022,J7106*$P$11),"")</f>
        <v>129679.66233536506</v>
      </c>
      <c r="L7106" s="3">
        <f t="shared" si="111"/>
        <v>240437.66233536508</v>
      </c>
    </row>
    <row r="7107" spans="1:12">
      <c r="A7107">
        <v>4836930</v>
      </c>
      <c r="B7107">
        <v>2018</v>
      </c>
      <c r="D7107" t="s">
        <v>2749</v>
      </c>
      <c r="E7107" t="s">
        <v>2750</v>
      </c>
      <c r="F7107" t="s">
        <v>4101</v>
      </c>
      <c r="G7107" t="s">
        <v>2751</v>
      </c>
      <c r="H7107" s="5">
        <v>130482</v>
      </c>
      <c r="I7107">
        <f>IFERROR(VLOOKUP(G7107,'NCES Match'!$A$2:$B$1307,2,FALSE),"")</f>
        <v>4836930</v>
      </c>
      <c r="J7107" cm="1">
        <f t="array" ref="J7107">IFERROR(_xlfn.IFS(B7107=2015,H7107/$O$13,B7107=2016,H7107/$O$14,B7107=2017,H7107/$O$15,B7107=2018,H7107/$O$16,B7107=2019,H7107/$O$17,B7107=2020,H7107/$O$18,B7107=2021,H7107/$O$19,B7107=2022,H7107/$O$20),"")</f>
        <v>8.5147181901211802E-5</v>
      </c>
      <c r="K7107" s="3" cm="1">
        <f t="array" ref="K7107">IFERROR(_xlfn.IFS(B7107=2015,J7107*$P$4,B7107=2016,J7107*$P$5,B7107=2017,J7107*$P$6,B7107=2018,J7107*$P$7,B7107=2019,J7107*$P$8,B7107=2020,J7107*$P$9,B7107=2021,J7107*$P$10,B7107=2022,J7107*$P$11),"")</f>
        <v>146185.22002673958</v>
      </c>
      <c r="L7107" s="3">
        <f t="shared" ref="L7107:L7170" si="112">SUM(H7107,K7107)</f>
        <v>276667.22002673958</v>
      </c>
    </row>
    <row r="7108" spans="1:12">
      <c r="A7108">
        <v>4836930</v>
      </c>
      <c r="B7108">
        <v>2019</v>
      </c>
      <c r="D7108" t="s">
        <v>2749</v>
      </c>
      <c r="E7108" t="s">
        <v>2750</v>
      </c>
      <c r="F7108" t="s">
        <v>4101</v>
      </c>
      <c r="G7108" t="s">
        <v>2751</v>
      </c>
      <c r="H7108" s="5">
        <v>145204</v>
      </c>
      <c r="I7108">
        <f>IFERROR(VLOOKUP(G7108,'NCES Match'!$A$2:$B$1307,2,FALSE),"")</f>
        <v>4836930</v>
      </c>
      <c r="J7108" cm="1">
        <f t="array" ref="J7108">IFERROR(_xlfn.IFS(B7108=2015,H7108/$O$13,B7108=2016,H7108/$O$14,B7108=2017,H7108/$O$15,B7108=2018,H7108/$O$16,B7108=2019,H7108/$O$17,B7108=2020,H7108/$O$18,B7108=2021,H7108/$O$19,B7108=2022,H7108/$O$20),"")</f>
        <v>9.194027258904158E-5</v>
      </c>
      <c r="K7108" s="3" cm="1">
        <f t="array" ref="K7108">IFERROR(_xlfn.IFS(B7108=2015,J7108*$P$4,B7108=2016,J7108*$P$5,B7108=2017,J7108*$P$6,B7108=2018,J7108*$P$7,B7108=2019,J7108*$P$8,B7108=2020,J7108*$P$9,B7108=2021,J7108*$P$10,B7108=2022,J7108*$P$11),"")</f>
        <v>159785.38732943422</v>
      </c>
      <c r="L7108" s="3">
        <f t="shared" si="112"/>
        <v>304989.38732943422</v>
      </c>
    </row>
    <row r="7109" spans="1:12">
      <c r="A7109">
        <v>4836930</v>
      </c>
      <c r="B7109">
        <v>2020</v>
      </c>
      <c r="D7109" t="s">
        <v>2749</v>
      </c>
      <c r="E7109" t="s">
        <v>2750</v>
      </c>
      <c r="F7109" t="s">
        <v>4230</v>
      </c>
      <c r="G7109" t="s">
        <v>2751</v>
      </c>
      <c r="H7109" s="5">
        <v>151989</v>
      </c>
      <c r="I7109">
        <f>IFERROR(VLOOKUP(G7109,'NCES Match'!$A$2:$B$1307,2,FALSE),"")</f>
        <v>4836930</v>
      </c>
      <c r="J7109" cm="1">
        <f t="array" ref="J7109">IFERROR(_xlfn.IFS(B7109=2015,H7109/$O$13,B7109=2016,H7109/$O$14,B7109=2017,H7109/$O$15,B7109=2018,H7109/$O$16,B7109=2019,H7109/$O$17,B7109=2020,H7109/$O$18,B7109=2021,H7109/$O$19,B7109=2022,H7109/$O$20),"")</f>
        <v>8.236398854867167E-5</v>
      </c>
      <c r="K7109" s="3" cm="1">
        <f t="array" ref="K7109">IFERROR(_xlfn.IFS(B7109=2015,J7109*$P$4,B7109=2016,J7109*$P$5,B7109=2017,J7109*$P$6,B7109=2018,J7109*$P$7,B7109=2019,J7109*$P$8,B7109=2020,J7109*$P$9,B7109=2021,J7109*$P$10,B7109=2022,J7109*$P$11),"")</f>
        <v>173623.51971522765</v>
      </c>
      <c r="L7109" s="3">
        <f t="shared" si="112"/>
        <v>325612.51971522765</v>
      </c>
    </row>
    <row r="7110" spans="1:12">
      <c r="A7110">
        <v>4836930</v>
      </c>
      <c r="B7110">
        <v>2021</v>
      </c>
      <c r="D7110" t="s">
        <v>2749</v>
      </c>
      <c r="E7110" t="s">
        <v>2750</v>
      </c>
      <c r="F7110" t="s">
        <v>4101</v>
      </c>
      <c r="G7110" t="s">
        <v>2751</v>
      </c>
      <c r="H7110" s="5">
        <v>170300.52</v>
      </c>
      <c r="I7110">
        <f>IFERROR(VLOOKUP(G7110,'NCES Match'!$A$2:$B$1307,2,FALSE),"")</f>
        <v>4836930</v>
      </c>
      <c r="J7110" cm="1">
        <f t="array" ref="J7110">IFERROR(_xlfn.IFS(B7110=2015,H7110/$O$13,B7110=2016,H7110/$O$14,B7110=2017,H7110/$O$15,B7110=2018,H7110/$O$16,B7110=2019,H7110/$O$17,B7110=2020,H7110/$O$18,B7110=2021,H7110/$O$19,B7110=2022,H7110/$O$20),"")</f>
        <v>8.7133071626789265E-5</v>
      </c>
      <c r="K7110" s="3" cm="1">
        <f t="array" ref="K7110">IFERROR(_xlfn.IFS(B7110=2015,J7110*$P$4,B7110=2016,J7110*$P$5,B7110=2017,J7110*$P$6,B7110=2018,J7110*$P$7,B7110=2019,J7110*$P$8,B7110=2020,J7110*$P$9,B7110=2021,J7110*$P$10,B7110=2022,J7110*$P$11),"")</f>
        <v>186512.98339992863</v>
      </c>
      <c r="L7110" s="3">
        <f t="shared" si="112"/>
        <v>356813.50339992862</v>
      </c>
    </row>
    <row r="7111" spans="1:12">
      <c r="A7111">
        <v>4836930</v>
      </c>
      <c r="B7111">
        <v>2022</v>
      </c>
      <c r="D7111" t="s">
        <v>2749</v>
      </c>
      <c r="E7111" t="s">
        <v>2750</v>
      </c>
      <c r="F7111" t="s">
        <v>4101</v>
      </c>
      <c r="G7111" t="s">
        <v>2751</v>
      </c>
      <c r="H7111" s="5">
        <v>169815.65</v>
      </c>
      <c r="I7111">
        <f>IFERROR(VLOOKUP(G7111,'NCES Match'!$A$2:$B$1307,2,FALSE),"")</f>
        <v>4836930</v>
      </c>
      <c r="J7111" cm="1">
        <f t="array" ref="J7111">IFERROR(_xlfn.IFS(B7111=2015,H7111/$O$13,B7111=2016,H7111/$O$14,B7111=2017,H7111/$O$15,B7111=2018,H7111/$O$16,B7111=2019,H7111/$O$17,B7111=2020,H7111/$O$18,B7111=2021,H7111/$O$19,B7111=2022,H7111/$O$20),"")</f>
        <v>7.4588237092226655E-5</v>
      </c>
      <c r="K7111" s="3" cm="1">
        <f t="array" ref="K7111">IFERROR(_xlfn.IFS(B7111=2015,J7111*$P$4,B7111=2016,J7111*$P$5,B7111=2017,J7111*$P$6,B7111=2018,J7111*$P$7,B7111=2019,J7111*$P$8,B7111=2020,J7111*$P$9,B7111=2021,J7111*$P$10,B7111=2022,J7111*$P$11),"")</f>
        <v>160624.50102560894</v>
      </c>
      <c r="L7111" s="3">
        <f t="shared" si="112"/>
        <v>330440.15102560894</v>
      </c>
    </row>
    <row r="7112" spans="1:12">
      <c r="A7112">
        <v>4836930</v>
      </c>
      <c r="B7112">
        <v>2023</v>
      </c>
      <c r="D7112" t="s">
        <v>2749</v>
      </c>
      <c r="E7112" t="s">
        <v>2750</v>
      </c>
      <c r="F7112" t="s">
        <v>4101</v>
      </c>
      <c r="G7112" t="s">
        <v>2751</v>
      </c>
      <c r="H7112" s="5">
        <v>183915.41</v>
      </c>
      <c r="I7112">
        <f>IFERROR(VLOOKUP(G7112,'NCES Match'!$A$2:$B$1307,2,FALSE),"")</f>
        <v>4836930</v>
      </c>
      <c r="J7112" t="str" cm="1">
        <f t="array" ref="J7112">IFERROR(_xlfn.IFS(B7112=2015,H7112/$O$13,B7112=2016,H7112/$O$14,B7112=2017,H7112/$O$15,B7112=2018,H7112/$O$16,B7112=2019,H7112/$O$17,B7112=2020,H7112/$O$18,B7112=2021,H7112/$O$19,B7112=2022,H7112/$O$20),"")</f>
        <v/>
      </c>
      <c r="K7112" s="3" t="str" cm="1">
        <f t="array" ref="K7112">IFERROR(_xlfn.IFS(B7112=2015,J7112*$P$4,B7112=2016,J7112*$P$5,B7112=2017,J7112*$P$6,B7112=2018,J7112*$P$7,B7112=2019,J7112*$P$8,B7112=2020,J7112*$P$9,B7112=2021,J7112*$P$10,B7112=2022,J7112*$P$11),"")</f>
        <v/>
      </c>
      <c r="L7112" s="3">
        <f t="shared" si="112"/>
        <v>183915.41</v>
      </c>
    </row>
    <row r="7113" spans="1:12">
      <c r="A7113">
        <v>4837320</v>
      </c>
      <c r="B7113">
        <v>2015</v>
      </c>
      <c r="C7113" t="s">
        <v>381</v>
      </c>
      <c r="D7113" t="s">
        <v>2788</v>
      </c>
      <c r="E7113" t="s">
        <v>2789</v>
      </c>
      <c r="G7113" t="s">
        <v>2790</v>
      </c>
      <c r="H7113" s="5">
        <v>90273.81</v>
      </c>
      <c r="I7113">
        <f>IFERROR(VLOOKUP(G7113,'NCES Match'!$A$2:$B$1307,2,FALSE),"")</f>
        <v>4837320</v>
      </c>
      <c r="J7113" cm="1">
        <f t="array" ref="J7113">IFERROR(_xlfn.IFS(B7113=2015,H7113/$O$13,B7113=2016,H7113/$O$14,B7113=2017,H7113/$O$15,B7113=2018,H7113/$O$16,B7113=2019,H7113/$O$17,B7113=2020,H7113/$O$18,B7113=2021,H7113/$O$19,B7113=2022,H7113/$O$20),"")</f>
        <v>7.0720841905010253E-5</v>
      </c>
      <c r="K7113" s="3" cm="1">
        <f t="array" ref="K7113">IFERROR(_xlfn.IFS(B7113=2015,J7113*$P$4,B7113=2016,J7113*$P$5,B7113=2017,J7113*$P$6,B7113=2018,J7113*$P$7,B7113=2019,J7113*$P$8,B7113=2020,J7113*$P$9,B7113=2021,J7113*$P$10,B7113=2022,J7113*$P$11),"")</f>
        <v>112551.01678320367</v>
      </c>
      <c r="L7113" s="3">
        <f t="shared" si="112"/>
        <v>202824.82678320367</v>
      </c>
    </row>
    <row r="7114" spans="1:12">
      <c r="A7114">
        <v>4837320</v>
      </c>
      <c r="B7114">
        <v>2016</v>
      </c>
      <c r="C7114" t="s">
        <v>4102</v>
      </c>
      <c r="D7114" t="s">
        <v>2788</v>
      </c>
      <c r="E7114" t="s">
        <v>2789</v>
      </c>
      <c r="F7114" t="s">
        <v>4101</v>
      </c>
      <c r="G7114" t="s">
        <v>2790</v>
      </c>
      <c r="H7114" s="5">
        <v>93185</v>
      </c>
      <c r="I7114">
        <f>IFERROR(VLOOKUP(G7114,'NCES Match'!$A$2:$B$1307,2,FALSE),"")</f>
        <v>4837320</v>
      </c>
      <c r="J7114" cm="1">
        <f t="array" ref="J7114">IFERROR(_xlfn.IFS(B7114=2015,H7114/$O$13,B7114=2016,H7114/$O$14,B7114=2017,H7114/$O$15,B7114=2018,H7114/$O$16,B7114=2019,H7114/$O$17,B7114=2020,H7114/$O$18,B7114=2021,H7114/$O$19,B7114=2022,H7114/$O$20),"")</f>
        <v>6.6708057900438064E-5</v>
      </c>
      <c r="K7114" s="3" cm="1">
        <f t="array" ref="K7114">IFERROR(_xlfn.IFS(B7114=2015,J7114*$P$4,B7114=2016,J7114*$P$5,B7114=2017,J7114*$P$6,B7114=2018,J7114*$P$7,B7114=2019,J7114*$P$8,B7114=2020,J7114*$P$9,B7114=2021,J7114*$P$10,B7114=2022,J7114*$P$11),"")</f>
        <v>111778.1063113673</v>
      </c>
      <c r="L7114" s="3">
        <f t="shared" si="112"/>
        <v>204963.1063113673</v>
      </c>
    </row>
    <row r="7115" spans="1:12">
      <c r="A7115">
        <v>4837320</v>
      </c>
      <c r="B7115">
        <v>2017</v>
      </c>
      <c r="D7115" t="s">
        <v>2788</v>
      </c>
      <c r="E7115" t="s">
        <v>2789</v>
      </c>
      <c r="F7115" t="s">
        <v>4101</v>
      </c>
      <c r="G7115" t="s">
        <v>2790</v>
      </c>
      <c r="H7115" s="5">
        <v>98479</v>
      </c>
      <c r="I7115">
        <f>IFERROR(VLOOKUP(G7115,'NCES Match'!$A$2:$B$1307,2,FALSE),"")</f>
        <v>4837320</v>
      </c>
      <c r="J7115" cm="1">
        <f t="array" ref="J7115">IFERROR(_xlfn.IFS(B7115=2015,H7115/$O$13,B7115=2016,H7115/$O$14,B7115=2017,H7115/$O$15,B7115=2018,H7115/$O$16,B7115=2019,H7115/$O$17,B7115=2020,H7115/$O$18,B7115=2021,H7115/$O$19,B7115=2022,H7115/$O$20),"")</f>
        <v>6.7895240297870198E-5</v>
      </c>
      <c r="K7115" s="3" cm="1">
        <f t="array" ref="K7115">IFERROR(_xlfn.IFS(B7115=2015,J7115*$P$4,B7115=2016,J7115*$P$5,B7115=2017,J7115*$P$6,B7115=2018,J7115*$P$7,B7115=2019,J7115*$P$8,B7115=2020,J7115*$P$9,B7115=2021,J7115*$P$10,B7115=2022,J7115*$P$11),"")</f>
        <v>115302.9439600247</v>
      </c>
      <c r="L7115" s="3">
        <f t="shared" si="112"/>
        <v>213781.94396002468</v>
      </c>
    </row>
    <row r="7116" spans="1:12">
      <c r="A7116">
        <v>4837320</v>
      </c>
      <c r="B7116">
        <v>2018</v>
      </c>
      <c r="D7116" t="s">
        <v>2788</v>
      </c>
      <c r="E7116" t="s">
        <v>2789</v>
      </c>
      <c r="F7116" t="s">
        <v>4101</v>
      </c>
      <c r="G7116" t="s">
        <v>2790</v>
      </c>
      <c r="H7116" s="5">
        <v>107663</v>
      </c>
      <c r="I7116">
        <f>IFERROR(VLOOKUP(G7116,'NCES Match'!$A$2:$B$1307,2,FALSE),"")</f>
        <v>4837320</v>
      </c>
      <c r="J7116" cm="1">
        <f t="array" ref="J7116">IFERROR(_xlfn.IFS(B7116=2015,H7116/$O$13,B7116=2016,H7116/$O$14,B7116=2017,H7116/$O$15,B7116=2018,H7116/$O$16,B7116=2019,H7116/$O$17,B7116=2020,H7116/$O$18,B7116=2021,H7116/$O$19,B7116=2022,H7116/$O$20),"")</f>
        <v>7.0256441846616139E-5</v>
      </c>
      <c r="K7116" s="3" cm="1">
        <f t="array" ref="K7116">IFERROR(_xlfn.IFS(B7116=2015,J7116*$P$4,B7116=2016,J7116*$P$5,B7116=2017,J7116*$P$6,B7116=2018,J7116*$P$7,B7116=2019,J7116*$P$8,B7116=2020,J7116*$P$9,B7116=2021,J7116*$P$10,B7116=2022,J7116*$P$11),"")</f>
        <v>120620.00386060042</v>
      </c>
      <c r="L7116" s="3">
        <f t="shared" si="112"/>
        <v>228283.00386060041</v>
      </c>
    </row>
    <row r="7117" spans="1:12">
      <c r="A7117">
        <v>4837320</v>
      </c>
      <c r="B7117">
        <v>2019</v>
      </c>
      <c r="D7117" t="s">
        <v>2788</v>
      </c>
      <c r="E7117" t="s">
        <v>2789</v>
      </c>
      <c r="F7117" t="s">
        <v>4101</v>
      </c>
      <c r="G7117" t="s">
        <v>2790</v>
      </c>
      <c r="H7117" s="5">
        <v>104118</v>
      </c>
      <c r="I7117">
        <f>IFERROR(VLOOKUP(G7117,'NCES Match'!$A$2:$B$1307,2,FALSE),"")</f>
        <v>4837320</v>
      </c>
      <c r="J7117" cm="1">
        <f t="array" ref="J7117">IFERROR(_xlfn.IFS(B7117=2015,H7117/$O$13,B7117=2016,H7117/$O$14,B7117=2017,H7117/$O$15,B7117=2018,H7117/$O$16,B7117=2019,H7117/$O$17,B7117=2020,H7117/$O$18,B7117=2021,H7117/$O$19,B7117=2022,H7117/$O$20),"")</f>
        <v>6.5925438014282197E-5</v>
      </c>
      <c r="K7117" s="3" cm="1">
        <f t="array" ref="K7117">IFERROR(_xlfn.IFS(B7117=2015,J7117*$P$4,B7117=2016,J7117*$P$5,B7117=2017,J7117*$P$6,B7117=2018,J7117*$P$7,B7117=2019,J7117*$P$8,B7117=2020,J7117*$P$9,B7117=2021,J7117*$P$10,B7117=2022,J7117*$P$11),"")</f>
        <v>114573.53074272082</v>
      </c>
      <c r="L7117" s="3">
        <f t="shared" si="112"/>
        <v>218691.53074272082</v>
      </c>
    </row>
    <row r="7118" spans="1:12">
      <c r="A7118">
        <v>4837320</v>
      </c>
      <c r="B7118">
        <v>2020</v>
      </c>
      <c r="D7118" t="s">
        <v>2788</v>
      </c>
      <c r="E7118" t="s">
        <v>2789</v>
      </c>
      <c r="F7118" t="s">
        <v>4230</v>
      </c>
      <c r="G7118" t="s">
        <v>2790</v>
      </c>
      <c r="H7118" s="5">
        <v>107534</v>
      </c>
      <c r="I7118">
        <f>IFERROR(VLOOKUP(G7118,'NCES Match'!$A$2:$B$1307,2,FALSE),"")</f>
        <v>4837320</v>
      </c>
      <c r="J7118" cm="1">
        <f t="array" ref="J7118">IFERROR(_xlfn.IFS(B7118=2015,H7118/$O$13,B7118=2016,H7118/$O$14,B7118=2017,H7118/$O$15,B7118=2018,H7118/$O$16,B7118=2019,H7118/$O$17,B7118=2020,H7118/$O$18,B7118=2021,H7118/$O$19,B7118=2022,H7118/$O$20),"")</f>
        <v>5.8273487848415733E-5</v>
      </c>
      <c r="K7118" s="3" cm="1">
        <f t="array" ref="K7118">IFERROR(_xlfn.IFS(B7118=2015,J7118*$P$4,B7118=2016,J7118*$P$5,B7118=2017,J7118*$P$6,B7118=2018,J7118*$P$7,B7118=2019,J7118*$P$8,B7118=2020,J7118*$P$9,B7118=2021,J7118*$P$10,B7118=2022,J7118*$P$11),"")</f>
        <v>122840.67642432866</v>
      </c>
      <c r="L7118" s="3">
        <f t="shared" si="112"/>
        <v>230374.67642432865</v>
      </c>
    </row>
    <row r="7119" spans="1:12">
      <c r="A7119">
        <v>4837320</v>
      </c>
      <c r="B7119">
        <v>2021</v>
      </c>
      <c r="D7119" t="s">
        <v>2788</v>
      </c>
      <c r="E7119" t="s">
        <v>2789</v>
      </c>
      <c r="F7119" t="s">
        <v>4230</v>
      </c>
      <c r="G7119" t="s">
        <v>2790</v>
      </c>
      <c r="H7119" s="5">
        <v>99692.59</v>
      </c>
      <c r="I7119">
        <f>IFERROR(VLOOKUP(G7119,'NCES Match'!$A$2:$B$1307,2,FALSE),"")</f>
        <v>4837320</v>
      </c>
      <c r="J7119" cm="1">
        <f t="array" ref="J7119">IFERROR(_xlfn.IFS(B7119=2015,H7119/$O$13,B7119=2016,H7119/$O$14,B7119=2017,H7119/$O$15,B7119=2018,H7119/$O$16,B7119=2019,H7119/$O$17,B7119=2020,H7119/$O$18,B7119=2021,H7119/$O$19,B7119=2022,H7119/$O$20),"")</f>
        <v>5.1007017389789154E-5</v>
      </c>
      <c r="K7119" s="3" cm="1">
        <f t="array" ref="K7119">IFERROR(_xlfn.IFS(B7119=2015,J7119*$P$4,B7119=2016,J7119*$P$5,B7119=2017,J7119*$P$6,B7119=2018,J7119*$P$7,B7119=2019,J7119*$P$8,B7119=2020,J7119*$P$9,B7119=2021,J7119*$P$10,B7119=2022,J7119*$P$11),"")</f>
        <v>109183.23903982143</v>
      </c>
      <c r="L7119" s="3">
        <f t="shared" si="112"/>
        <v>208875.82903982143</v>
      </c>
    </row>
    <row r="7120" spans="1:12">
      <c r="A7120">
        <v>4837320</v>
      </c>
      <c r="B7120">
        <v>2022</v>
      </c>
      <c r="D7120" t="s">
        <v>2788</v>
      </c>
      <c r="E7120" t="s">
        <v>2789</v>
      </c>
      <c r="F7120" t="s">
        <v>4101</v>
      </c>
      <c r="G7120" t="s">
        <v>2790</v>
      </c>
      <c r="H7120" s="5">
        <v>138554.97</v>
      </c>
      <c r="I7120">
        <f>IFERROR(VLOOKUP(G7120,'NCES Match'!$A$2:$B$1307,2,FALSE),"")</f>
        <v>4837320</v>
      </c>
      <c r="J7120" cm="1">
        <f t="array" ref="J7120">IFERROR(_xlfn.IFS(B7120=2015,H7120/$O$13,B7120=2016,H7120/$O$14,B7120=2017,H7120/$O$15,B7120=2018,H7120/$O$16,B7120=2019,H7120/$O$17,B7120=2020,H7120/$O$18,B7120=2021,H7120/$O$19,B7120=2022,H7120/$O$20),"")</f>
        <v>6.0857588524181087E-5</v>
      </c>
      <c r="K7120" s="3" cm="1">
        <f t="array" ref="K7120">IFERROR(_xlfn.IFS(B7120=2015,J7120*$P$4,B7120=2016,J7120*$P$5,B7120=2017,J7120*$P$6,B7120=2018,J7120*$P$7,B7120=2019,J7120*$P$8,B7120=2020,J7120*$P$9,B7120=2021,J7120*$P$10,B7120=2022,J7120*$P$11),"")</f>
        <v>131055.78267296459</v>
      </c>
      <c r="L7120" s="3">
        <f t="shared" si="112"/>
        <v>269610.75267296459</v>
      </c>
    </row>
    <row r="7121" spans="1:12">
      <c r="A7121">
        <v>4837320</v>
      </c>
      <c r="B7121">
        <v>2023</v>
      </c>
      <c r="D7121" t="s">
        <v>2788</v>
      </c>
      <c r="E7121" t="s">
        <v>2789</v>
      </c>
      <c r="F7121" t="s">
        <v>4101</v>
      </c>
      <c r="G7121" t="s">
        <v>2790</v>
      </c>
      <c r="H7121" s="5">
        <v>188303.76</v>
      </c>
      <c r="I7121">
        <f>IFERROR(VLOOKUP(G7121,'NCES Match'!$A$2:$B$1307,2,FALSE),"")</f>
        <v>4837320</v>
      </c>
      <c r="J7121" t="str" cm="1">
        <f t="array" ref="J7121">IFERROR(_xlfn.IFS(B7121=2015,H7121/$O$13,B7121=2016,H7121/$O$14,B7121=2017,H7121/$O$15,B7121=2018,H7121/$O$16,B7121=2019,H7121/$O$17,B7121=2020,H7121/$O$18,B7121=2021,H7121/$O$19,B7121=2022,H7121/$O$20),"")</f>
        <v/>
      </c>
      <c r="K7121" s="3" t="str" cm="1">
        <f t="array" ref="K7121">IFERROR(_xlfn.IFS(B7121=2015,J7121*$P$4,B7121=2016,J7121*$P$5,B7121=2017,J7121*$P$6,B7121=2018,J7121*$P$7,B7121=2019,J7121*$P$8,B7121=2020,J7121*$P$9,B7121=2021,J7121*$P$10,B7121=2022,J7121*$P$11),"")</f>
        <v/>
      </c>
      <c r="L7121" s="3">
        <f t="shared" si="112"/>
        <v>188303.76</v>
      </c>
    </row>
    <row r="7122" spans="1:12">
      <c r="A7122">
        <v>4839300</v>
      </c>
      <c r="B7122">
        <v>2015</v>
      </c>
      <c r="C7122" t="s">
        <v>381</v>
      </c>
      <c r="D7122" t="s">
        <v>2935</v>
      </c>
      <c r="E7122" t="s">
        <v>2936</v>
      </c>
      <c r="G7122" t="s">
        <v>2937</v>
      </c>
      <c r="H7122" s="5">
        <v>109670.04</v>
      </c>
      <c r="I7122">
        <f>IFERROR(VLOOKUP(G7122,'NCES Match'!$A$2:$B$1307,2,FALSE),"")</f>
        <v>4839300</v>
      </c>
      <c r="J7122" cm="1">
        <f t="array" ref="J7122">IFERROR(_xlfn.IFS(B7122=2015,H7122/$O$13,B7122=2016,H7122/$O$14,B7122=2017,H7122/$O$15,B7122=2018,H7122/$O$16,B7122=2019,H7122/$O$17,B7122=2020,H7122/$O$18,B7122=2021,H7122/$O$19,B7122=2022,H7122/$O$20),"")</f>
        <v>8.5915921356993243E-5</v>
      </c>
      <c r="K7122" s="3" cm="1">
        <f t="array" ref="K7122">IFERROR(_xlfn.IFS(B7122=2015,J7122*$P$4,B7122=2016,J7122*$P$5,B7122=2017,J7122*$P$6,B7122=2018,J7122*$P$7,B7122=2019,J7122*$P$8,B7122=2020,J7122*$P$9,B7122=2021,J7122*$P$10,B7122=2022,J7122*$P$11),"")</f>
        <v>136733.72723112736</v>
      </c>
      <c r="L7122" s="3">
        <f t="shared" si="112"/>
        <v>246403.76723112736</v>
      </c>
    </row>
    <row r="7123" spans="1:12">
      <c r="A7123">
        <v>4839300</v>
      </c>
      <c r="B7123">
        <v>2016</v>
      </c>
      <c r="C7123" t="s">
        <v>4102</v>
      </c>
      <c r="D7123" t="s">
        <v>2935</v>
      </c>
      <c r="E7123" t="s">
        <v>2936</v>
      </c>
      <c r="F7123" t="s">
        <v>4101</v>
      </c>
      <c r="G7123" t="s">
        <v>2937</v>
      </c>
      <c r="H7123" s="5">
        <v>113590</v>
      </c>
      <c r="I7123">
        <f>IFERROR(VLOOKUP(G7123,'NCES Match'!$A$2:$B$1307,2,FALSE),"")</f>
        <v>4839300</v>
      </c>
      <c r="J7123" cm="1">
        <f t="array" ref="J7123">IFERROR(_xlfn.IFS(B7123=2015,H7123/$O$13,B7123=2016,H7123/$O$14,B7123=2017,H7123/$O$15,B7123=2018,H7123/$O$16,B7123=2019,H7123/$O$17,B7123=2020,H7123/$O$18,B7123=2021,H7123/$O$19,B7123=2022,H7123/$O$20),"")</f>
        <v>8.1315322175358267E-5</v>
      </c>
      <c r="K7123" s="3" cm="1">
        <f t="array" ref="K7123">IFERROR(_xlfn.IFS(B7123=2015,J7123*$P$4,B7123=2016,J7123*$P$5,B7123=2017,J7123*$P$6,B7123=2018,J7123*$P$7,B7123=2019,J7123*$P$8,B7123=2020,J7123*$P$9,B7123=2021,J7123*$P$10,B7123=2022,J7123*$P$11),"")</f>
        <v>136254.49477821766</v>
      </c>
      <c r="L7123" s="3">
        <f t="shared" si="112"/>
        <v>249844.49477821766</v>
      </c>
    </row>
    <row r="7124" spans="1:12">
      <c r="A7124">
        <v>4839300</v>
      </c>
      <c r="B7124">
        <v>2017</v>
      </c>
      <c r="D7124" t="s">
        <v>2935</v>
      </c>
      <c r="E7124" t="s">
        <v>2936</v>
      </c>
      <c r="F7124" t="s">
        <v>4101</v>
      </c>
      <c r="G7124" t="s">
        <v>2937</v>
      </c>
      <c r="H7124" s="5">
        <v>114090</v>
      </c>
      <c r="I7124">
        <f>IFERROR(VLOOKUP(G7124,'NCES Match'!$A$2:$B$1307,2,FALSE),"")</f>
        <v>4839300</v>
      </c>
      <c r="J7124" cm="1">
        <f t="array" ref="J7124">IFERROR(_xlfn.IFS(B7124=2015,H7124/$O$13,B7124=2016,H7124/$O$14,B7124=2017,H7124/$O$15,B7124=2018,H7124/$O$16,B7124=2019,H7124/$O$17,B7124=2020,H7124/$O$18,B7124=2021,H7124/$O$19,B7124=2022,H7124/$O$20),"")</f>
        <v>7.8658068883559045E-5</v>
      </c>
      <c r="K7124" s="3" cm="1">
        <f t="array" ref="K7124">IFERROR(_xlfn.IFS(B7124=2015,J7124*$P$4,B7124=2016,J7124*$P$5,B7124=2017,J7124*$P$6,B7124=2018,J7124*$P$7,B7124=2019,J7124*$P$8,B7124=2020,J7124*$P$9,B7124=2021,J7124*$P$10,B7124=2022,J7124*$P$11),"")</f>
        <v>133580.89416423012</v>
      </c>
      <c r="L7124" s="3">
        <f t="shared" si="112"/>
        <v>247670.89416423012</v>
      </c>
    </row>
    <row r="7125" spans="1:12">
      <c r="A7125">
        <v>4839300</v>
      </c>
      <c r="B7125">
        <v>2018</v>
      </c>
      <c r="D7125" t="s">
        <v>2935</v>
      </c>
      <c r="E7125" t="s">
        <v>2936</v>
      </c>
      <c r="F7125" t="s">
        <v>4101</v>
      </c>
      <c r="G7125" t="s">
        <v>2937</v>
      </c>
      <c r="H7125" s="5">
        <v>123746</v>
      </c>
      <c r="I7125">
        <f>IFERROR(VLOOKUP(G7125,'NCES Match'!$A$2:$B$1307,2,FALSE),"")</f>
        <v>4839300</v>
      </c>
      <c r="J7125" cm="1">
        <f t="array" ref="J7125">IFERROR(_xlfn.IFS(B7125=2015,H7125/$O$13,B7125=2016,H7125/$O$14,B7125=2017,H7125/$O$15,B7125=2018,H7125/$O$16,B7125=2019,H7125/$O$17,B7125=2020,H7125/$O$18,B7125=2021,H7125/$O$19,B7125=2022,H7125/$O$20),"")</f>
        <v>8.0751545589026499E-5</v>
      </c>
      <c r="K7125" s="3" cm="1">
        <f t="array" ref="K7125">IFERROR(_xlfn.IFS(B7125=2015,J7125*$P$4,B7125=2016,J7125*$P$5,B7125=2017,J7125*$P$6,B7125=2018,J7125*$P$7,B7125=2019,J7125*$P$8,B7125=2020,J7125*$P$9,B7125=2021,J7125*$P$10,B7125=2022,J7125*$P$11),"")</f>
        <v>138638.55732920184</v>
      </c>
      <c r="L7125" s="3">
        <f t="shared" si="112"/>
        <v>262384.55732920184</v>
      </c>
    </row>
    <row r="7126" spans="1:12">
      <c r="A7126">
        <v>4839300</v>
      </c>
      <c r="B7126">
        <v>2019</v>
      </c>
      <c r="D7126" t="s">
        <v>2935</v>
      </c>
      <c r="E7126" t="s">
        <v>2936</v>
      </c>
      <c r="F7126" t="s">
        <v>4101</v>
      </c>
      <c r="G7126" t="s">
        <v>2937</v>
      </c>
      <c r="H7126" s="5">
        <v>134773</v>
      </c>
      <c r="I7126">
        <f>IFERROR(VLOOKUP(G7126,'NCES Match'!$A$2:$B$1307,2,FALSE),"")</f>
        <v>4839300</v>
      </c>
      <c r="J7126" cm="1">
        <f t="array" ref="J7126">IFERROR(_xlfn.IFS(B7126=2015,H7126/$O$13,B7126=2016,H7126/$O$14,B7126=2017,H7126/$O$15,B7126=2018,H7126/$O$16,B7126=2019,H7126/$O$17,B7126=2020,H7126/$O$18,B7126=2021,H7126/$O$19,B7126=2022,H7126/$O$20),"")</f>
        <v>8.5335571731101774E-5</v>
      </c>
      <c r="K7126" s="3" cm="1">
        <f t="array" ref="K7126">IFERROR(_xlfn.IFS(B7126=2015,J7126*$P$4,B7126=2016,J7126*$P$5,B7126=2017,J7126*$P$6,B7126=2018,J7126*$P$7,B7126=2019,J7126*$P$8,B7126=2020,J7126*$P$9,B7126=2021,J7126*$P$10,B7126=2022,J7126*$P$11),"")</f>
        <v>148306.90619094405</v>
      </c>
      <c r="L7126" s="3">
        <f t="shared" si="112"/>
        <v>283079.90619094402</v>
      </c>
    </row>
    <row r="7127" spans="1:12">
      <c r="A7127">
        <v>4839300</v>
      </c>
      <c r="B7127">
        <v>2020</v>
      </c>
      <c r="D7127" t="s">
        <v>2935</v>
      </c>
      <c r="E7127" t="s">
        <v>2936</v>
      </c>
      <c r="F7127" t="s">
        <v>4230</v>
      </c>
      <c r="G7127" t="s">
        <v>2937</v>
      </c>
      <c r="H7127" s="5">
        <v>163355</v>
      </c>
      <c r="I7127">
        <f>IFERROR(VLOOKUP(G7127,'NCES Match'!$A$2:$B$1307,2,FALSE),"")</f>
        <v>4839300</v>
      </c>
      <c r="J7127" cm="1">
        <f t="array" ref="J7127">IFERROR(_xlfn.IFS(B7127=2015,H7127/$O$13,B7127=2016,H7127/$O$14,B7127=2017,H7127/$O$15,B7127=2018,H7127/$O$16,B7127=2019,H7127/$O$17,B7127=2020,H7127/$O$18,B7127=2021,H7127/$O$19,B7127=2022,H7127/$O$20),"")</f>
        <v>8.8523309906429152E-5</v>
      </c>
      <c r="K7127" s="3" cm="1">
        <f t="array" ref="K7127">IFERROR(_xlfn.IFS(B7127=2015,J7127*$P$4,B7127=2016,J7127*$P$5,B7127=2017,J7127*$P$6,B7127=2018,J7127*$P$7,B7127=2019,J7127*$P$8,B7127=2020,J7127*$P$9,B7127=2021,J7127*$P$10,B7127=2022,J7127*$P$11),"")</f>
        <v>186607.38647587004</v>
      </c>
      <c r="L7127" s="3">
        <f t="shared" si="112"/>
        <v>349962.38647587004</v>
      </c>
    </row>
    <row r="7128" spans="1:12">
      <c r="A7128">
        <v>4839300</v>
      </c>
      <c r="B7128">
        <v>2021</v>
      </c>
      <c r="D7128" t="s">
        <v>2935</v>
      </c>
      <c r="E7128" t="s">
        <v>2936</v>
      </c>
      <c r="F7128" t="s">
        <v>4101</v>
      </c>
      <c r="G7128" t="s">
        <v>2937</v>
      </c>
      <c r="H7128" s="5">
        <v>155115.87</v>
      </c>
      <c r="I7128">
        <f>IFERROR(VLOOKUP(G7128,'NCES Match'!$A$2:$B$1307,2,FALSE),"")</f>
        <v>4839300</v>
      </c>
      <c r="J7128" cm="1">
        <f t="array" ref="J7128">IFERROR(_xlfn.IFS(B7128=2015,H7128/$O$13,B7128=2016,H7128/$O$14,B7128=2017,H7128/$O$15,B7128=2018,H7128/$O$16,B7128=2019,H7128/$O$17,B7128=2020,H7128/$O$18,B7128=2021,H7128/$O$19,B7128=2022,H7128/$O$20),"")</f>
        <v>7.9363951508555194E-5</v>
      </c>
      <c r="K7128" s="3" cm="1">
        <f t="array" ref="K7128">IFERROR(_xlfn.IFS(B7128=2015,J7128*$P$4,B7128=2016,J7128*$P$5,B7128=2017,J7128*$P$6,B7128=2018,J7128*$P$7,B7128=2019,J7128*$P$8,B7128=2020,J7128*$P$9,B7128=2021,J7128*$P$10,B7128=2022,J7128*$P$11),"")</f>
        <v>169882.76774713013</v>
      </c>
      <c r="L7128" s="3">
        <f t="shared" si="112"/>
        <v>324998.63774713012</v>
      </c>
    </row>
    <row r="7129" spans="1:12">
      <c r="A7129">
        <v>4839300</v>
      </c>
      <c r="B7129">
        <v>2022</v>
      </c>
      <c r="D7129" t="s">
        <v>2935</v>
      </c>
      <c r="E7129" t="s">
        <v>2936</v>
      </c>
      <c r="F7129" t="s">
        <v>4101</v>
      </c>
      <c r="G7129" t="s">
        <v>2937</v>
      </c>
      <c r="H7129" s="5">
        <v>202346.74</v>
      </c>
      <c r="I7129">
        <f>IFERROR(VLOOKUP(G7129,'NCES Match'!$A$2:$B$1307,2,FALSE),"")</f>
        <v>4839300</v>
      </c>
      <c r="J7129" cm="1">
        <f t="array" ref="J7129">IFERROR(_xlfn.IFS(B7129=2015,H7129/$O$13,B7129=2016,H7129/$O$14,B7129=2017,H7129/$O$15,B7129=2018,H7129/$O$16,B7129=2019,H7129/$O$17,B7129=2020,H7129/$O$18,B7129=2021,H7129/$O$19,B7129=2022,H7129/$O$20),"")</f>
        <v>8.8876888661081253E-5</v>
      </c>
      <c r="K7129" s="3" cm="1">
        <f t="array" ref="K7129">IFERROR(_xlfn.IFS(B7129=2015,J7129*$P$4,B7129=2016,J7129*$P$5,B7129=2017,J7129*$P$6,B7129=2018,J7129*$P$7,B7129=2019,J7129*$P$8,B7129=2020,J7129*$P$9,B7129=2021,J7129*$P$10,B7129=2022,J7129*$P$11),"")</f>
        <v>191394.86935779257</v>
      </c>
      <c r="L7129" s="3">
        <f t="shared" si="112"/>
        <v>393741.60935779253</v>
      </c>
    </row>
    <row r="7130" spans="1:12">
      <c r="A7130">
        <v>4839300</v>
      </c>
      <c r="B7130">
        <v>2023</v>
      </c>
      <c r="D7130" t="s">
        <v>2935</v>
      </c>
      <c r="E7130" t="s">
        <v>2936</v>
      </c>
      <c r="F7130" t="s">
        <v>4101</v>
      </c>
      <c r="G7130" t="s">
        <v>2937</v>
      </c>
      <c r="H7130" s="5">
        <v>239949.34</v>
      </c>
      <c r="I7130">
        <f>IFERROR(VLOOKUP(G7130,'NCES Match'!$A$2:$B$1307,2,FALSE),"")</f>
        <v>4839300</v>
      </c>
      <c r="J7130" t="str" cm="1">
        <f t="array" ref="J7130">IFERROR(_xlfn.IFS(B7130=2015,H7130/$O$13,B7130=2016,H7130/$O$14,B7130=2017,H7130/$O$15,B7130=2018,H7130/$O$16,B7130=2019,H7130/$O$17,B7130=2020,H7130/$O$18,B7130=2021,H7130/$O$19,B7130=2022,H7130/$O$20),"")</f>
        <v/>
      </c>
      <c r="K7130" s="3" t="str" cm="1">
        <f t="array" ref="K7130">IFERROR(_xlfn.IFS(B7130=2015,J7130*$P$4,B7130=2016,J7130*$P$5,B7130=2017,J7130*$P$6,B7130=2018,J7130*$P$7,B7130=2019,J7130*$P$8,B7130=2020,J7130*$P$9,B7130=2021,J7130*$P$10,B7130=2022,J7130*$P$11),"")</f>
        <v/>
      </c>
      <c r="L7130" s="3">
        <f t="shared" si="112"/>
        <v>239949.34</v>
      </c>
    </row>
    <row r="7131" spans="1:12">
      <c r="A7131">
        <v>4825870</v>
      </c>
      <c r="B7131">
        <v>2015</v>
      </c>
      <c r="C7131" t="s">
        <v>381</v>
      </c>
      <c r="D7131" t="s">
        <v>1875</v>
      </c>
      <c r="E7131" t="s">
        <v>1876</v>
      </c>
      <c r="G7131" t="s">
        <v>1877</v>
      </c>
      <c r="H7131" s="5">
        <v>62444.480000000003</v>
      </c>
      <c r="I7131">
        <f>IFERROR(VLOOKUP(G7131,'NCES Match'!$A$2:$B$1307,2,FALSE),"")</f>
        <v>4825870</v>
      </c>
      <c r="J7131" cm="1">
        <f t="array" ref="J7131">IFERROR(_xlfn.IFS(B7131=2015,H7131/$O$13,B7131=2016,H7131/$O$14,B7131=2017,H7131/$O$15,B7131=2018,H7131/$O$16,B7131=2019,H7131/$O$17,B7131=2020,H7131/$O$18,B7131=2021,H7131/$O$19,B7131=2022,H7131/$O$20),"")</f>
        <v>4.8919240230589304E-5</v>
      </c>
      <c r="K7131" s="3" cm="1">
        <f t="array" ref="K7131">IFERROR(_xlfn.IFS(B7131=2015,J7131*$P$4,B7131=2016,J7131*$P$5,B7131=2017,J7131*$P$6,B7131=2018,J7131*$P$7,B7131=2019,J7131*$P$8,B7131=2020,J7131*$P$9,B7131=2021,J7131*$P$10,B7131=2022,J7131*$P$11),"")</f>
        <v>77854.138608954541</v>
      </c>
      <c r="L7131" s="3">
        <f t="shared" si="112"/>
        <v>140298.61860895454</v>
      </c>
    </row>
    <row r="7132" spans="1:12">
      <c r="A7132">
        <v>4825870</v>
      </c>
      <c r="B7132">
        <v>2016</v>
      </c>
      <c r="C7132" t="s">
        <v>4102</v>
      </c>
      <c r="D7132" t="s">
        <v>1875</v>
      </c>
      <c r="E7132" t="s">
        <v>1876</v>
      </c>
      <c r="F7132" t="s">
        <v>4101</v>
      </c>
      <c r="G7132" t="s">
        <v>1877</v>
      </c>
      <c r="H7132" s="5">
        <v>66010</v>
      </c>
      <c r="I7132">
        <f>IFERROR(VLOOKUP(G7132,'NCES Match'!$A$2:$B$1307,2,FALSE),"")</f>
        <v>4825870</v>
      </c>
      <c r="J7132" cm="1">
        <f t="array" ref="J7132">IFERROR(_xlfn.IFS(B7132=2015,H7132/$O$13,B7132=2016,H7132/$O$14,B7132=2017,H7132/$O$15,B7132=2018,H7132/$O$16,B7132=2019,H7132/$O$17,B7132=2020,H7132/$O$18,B7132=2021,H7132/$O$19,B7132=2022,H7132/$O$20),"")</f>
        <v>4.7254374652657793E-5</v>
      </c>
      <c r="K7132" s="3" cm="1">
        <f t="array" ref="K7132">IFERROR(_xlfn.IFS(B7132=2015,J7132*$P$4,B7132=2016,J7132*$P$5,B7132=2017,J7132*$P$6,B7132=2018,J7132*$P$7,B7132=2019,J7132*$P$8,B7132=2020,J7132*$P$9,B7132=2021,J7132*$P$10,B7132=2022,J7132*$P$11),"")</f>
        <v>79180.906772692542</v>
      </c>
      <c r="L7132" s="3">
        <f t="shared" si="112"/>
        <v>145190.90677269254</v>
      </c>
    </row>
    <row r="7133" spans="1:12">
      <c r="A7133">
        <v>4825870</v>
      </c>
      <c r="B7133">
        <v>2017</v>
      </c>
      <c r="D7133" t="s">
        <v>1875</v>
      </c>
      <c r="E7133" t="s">
        <v>1876</v>
      </c>
      <c r="F7133" t="s">
        <v>4101</v>
      </c>
      <c r="G7133" t="s">
        <v>1877</v>
      </c>
      <c r="H7133" s="5">
        <v>63756</v>
      </c>
      <c r="I7133">
        <f>IFERROR(VLOOKUP(G7133,'NCES Match'!$A$2:$B$1307,2,FALSE),"")</f>
        <v>4825870</v>
      </c>
      <c r="J7133" cm="1">
        <f t="array" ref="J7133">IFERROR(_xlfn.IFS(B7133=2015,H7133/$O$13,B7133=2016,H7133/$O$14,B7133=2017,H7133/$O$15,B7133=2018,H7133/$O$16,B7133=2019,H7133/$O$17,B7133=2020,H7133/$O$18,B7133=2021,H7133/$O$19,B7133=2022,H7133/$O$20),"")</f>
        <v>4.3955858004559472E-5</v>
      </c>
      <c r="K7133" s="3" cm="1">
        <f t="array" ref="K7133">IFERROR(_xlfn.IFS(B7133=2015,J7133*$P$4,B7133=2016,J7133*$P$5,B7133=2017,J7133*$P$6,B7133=2018,J7133*$P$7,B7133=2019,J7133*$P$8,B7133=2020,J7133*$P$9,B7133=2021,J7133*$P$10,B7133=2022,J7133*$P$11),"")</f>
        <v>74647.940120384388</v>
      </c>
      <c r="L7133" s="3">
        <f t="shared" si="112"/>
        <v>138403.94012038439</v>
      </c>
    </row>
    <row r="7134" spans="1:12">
      <c r="A7134">
        <v>4825870</v>
      </c>
      <c r="B7134">
        <v>2018</v>
      </c>
      <c r="D7134" t="s">
        <v>1875</v>
      </c>
      <c r="E7134" t="s">
        <v>1876</v>
      </c>
      <c r="F7134" t="s">
        <v>4101</v>
      </c>
      <c r="G7134" t="s">
        <v>1877</v>
      </c>
      <c r="H7134" s="5">
        <v>59002</v>
      </c>
      <c r="I7134">
        <f>IFERROR(VLOOKUP(G7134,'NCES Match'!$A$2:$B$1307,2,FALSE),"")</f>
        <v>4825870</v>
      </c>
      <c r="J7134" cm="1">
        <f t="array" ref="J7134">IFERROR(_xlfn.IFS(B7134=2015,H7134/$O$13,B7134=2016,H7134/$O$14,B7134=2017,H7134/$O$15,B7134=2018,H7134/$O$16,B7134=2019,H7134/$O$17,B7134=2020,H7134/$O$18,B7134=2021,H7134/$O$19,B7134=2022,H7134/$O$20),"")</f>
        <v>3.8502276379387954E-5</v>
      </c>
      <c r="K7134" s="3" cm="1">
        <f t="array" ref="K7134">IFERROR(_xlfn.IFS(B7134=2015,J7134*$P$4,B7134=2016,J7134*$P$5,B7134=2017,J7134*$P$6,B7134=2018,J7134*$P$7,B7134=2019,J7134*$P$8,B7134=2020,J7134*$P$9,B7134=2021,J7134*$P$10,B7134=2022,J7134*$P$11),"")</f>
        <v>66102.760166288746</v>
      </c>
      <c r="L7134" s="3">
        <f t="shared" si="112"/>
        <v>125104.76016628875</v>
      </c>
    </row>
    <row r="7135" spans="1:12">
      <c r="A7135">
        <v>4825870</v>
      </c>
      <c r="B7135">
        <v>2019</v>
      </c>
      <c r="D7135" t="s">
        <v>1875</v>
      </c>
      <c r="E7135" t="s">
        <v>1876</v>
      </c>
      <c r="F7135" t="s">
        <v>4101</v>
      </c>
      <c r="G7135" t="s">
        <v>1877</v>
      </c>
      <c r="H7135" s="5">
        <v>58944</v>
      </c>
      <c r="I7135">
        <f>IFERROR(VLOOKUP(G7135,'NCES Match'!$A$2:$B$1307,2,FALSE),"")</f>
        <v>4825870</v>
      </c>
      <c r="J7135" cm="1">
        <f t="array" ref="J7135">IFERROR(_xlfn.IFS(B7135=2015,H7135/$O$13,B7135=2016,H7135/$O$14,B7135=2017,H7135/$O$15,B7135=2018,H7135/$O$16,B7135=2019,H7135/$O$17,B7135=2020,H7135/$O$18,B7135=2021,H7135/$O$19,B7135=2022,H7135/$O$20),"")</f>
        <v>3.7322163490595763E-5</v>
      </c>
      <c r="K7135" s="3" cm="1">
        <f t="array" ref="K7135">IFERROR(_xlfn.IFS(B7135=2015,J7135*$P$4,B7135=2016,J7135*$P$5,B7135=2017,J7135*$P$6,B7135=2018,J7135*$P$7,B7135=2019,J7135*$P$8,B7135=2020,J7135*$P$9,B7135=2021,J7135*$P$10,B7135=2022,J7135*$P$11),"")</f>
        <v>64863.157149570063</v>
      </c>
      <c r="L7135" s="3">
        <f t="shared" si="112"/>
        <v>123807.15714957006</v>
      </c>
    </row>
    <row r="7136" spans="1:12">
      <c r="A7136">
        <v>4825870</v>
      </c>
      <c r="B7136">
        <v>2020</v>
      </c>
      <c r="D7136" t="s">
        <v>1875</v>
      </c>
      <c r="E7136" t="s">
        <v>1876</v>
      </c>
      <c r="F7136" t="s">
        <v>4230</v>
      </c>
      <c r="G7136" t="s">
        <v>1877</v>
      </c>
      <c r="H7136" s="5">
        <v>73331</v>
      </c>
      <c r="I7136">
        <f>IFERROR(VLOOKUP(G7136,'NCES Match'!$A$2:$B$1307,2,FALSE),"")</f>
        <v>4825870</v>
      </c>
      <c r="J7136" cm="1">
        <f t="array" ref="J7136">IFERROR(_xlfn.IFS(B7136=2015,H7136/$O$13,B7136=2016,H7136/$O$14,B7136=2017,H7136/$O$15,B7136=2018,H7136/$O$16,B7136=2019,H7136/$O$17,B7136=2020,H7136/$O$18,B7136=2021,H7136/$O$19,B7136=2022,H7136/$O$20),"")</f>
        <v>3.9738623481058771E-5</v>
      </c>
      <c r="K7136" s="3" cm="1">
        <f t="array" ref="K7136">IFERROR(_xlfn.IFS(B7136=2015,J7136*$P$4,B7136=2016,J7136*$P$5,B7136=2017,J7136*$P$6,B7136=2018,J7136*$P$7,B7136=2019,J7136*$P$8,B7136=2020,J7136*$P$9,B7136=2021,J7136*$P$10,B7136=2022,J7136*$P$11),"")</f>
        <v>83769.130162296991</v>
      </c>
      <c r="L7136" s="3">
        <f t="shared" si="112"/>
        <v>157100.13016229699</v>
      </c>
    </row>
    <row r="7137" spans="1:12">
      <c r="A7137">
        <v>4825870</v>
      </c>
      <c r="B7137">
        <v>2021</v>
      </c>
      <c r="D7137" t="s">
        <v>1875</v>
      </c>
      <c r="E7137" t="s">
        <v>1876</v>
      </c>
      <c r="F7137" t="s">
        <v>4230</v>
      </c>
      <c r="G7137" t="s">
        <v>1877</v>
      </c>
      <c r="H7137" s="5">
        <v>71887.34</v>
      </c>
      <c r="I7137">
        <f>IFERROR(VLOOKUP(G7137,'NCES Match'!$A$2:$B$1307,2,FALSE),"")</f>
        <v>4825870</v>
      </c>
      <c r="J7137" cm="1">
        <f t="array" ref="J7137">IFERROR(_xlfn.IFS(B7137=2015,H7137/$O$13,B7137=2016,H7137/$O$14,B7137=2017,H7137/$O$15,B7137=2018,H7137/$O$16,B7137=2019,H7137/$O$17,B7137=2020,H7137/$O$18,B7137=2021,H7137/$O$19,B7137=2022,H7137/$O$20),"")</f>
        <v>3.6780655427707168E-5</v>
      </c>
      <c r="K7137" s="3" cm="1">
        <f t="array" ref="K7137">IFERROR(_xlfn.IFS(B7137=2015,J7137*$P$4,B7137=2016,J7137*$P$5,B7137=2017,J7137*$P$6,B7137=2018,J7137*$P$7,B7137=2019,J7137*$P$8,B7137=2020,J7137*$P$9,B7137=2021,J7137*$P$10,B7137=2022,J7137*$P$11),"")</f>
        <v>78730.953094476907</v>
      </c>
      <c r="L7137" s="3">
        <f t="shared" si="112"/>
        <v>150618.29309447692</v>
      </c>
    </row>
    <row r="7138" spans="1:12">
      <c r="A7138">
        <v>4825870</v>
      </c>
      <c r="B7138">
        <v>2022</v>
      </c>
      <c r="D7138" t="s">
        <v>1875</v>
      </c>
      <c r="E7138" t="s">
        <v>1876</v>
      </c>
      <c r="F7138" t="s">
        <v>4101</v>
      </c>
      <c r="G7138" t="s">
        <v>1877</v>
      </c>
      <c r="H7138" s="5">
        <v>96565.93</v>
      </c>
      <c r="I7138">
        <f>IFERROR(VLOOKUP(G7138,'NCES Match'!$A$2:$B$1307,2,FALSE),"")</f>
        <v>4825870</v>
      </c>
      <c r="J7138" cm="1">
        <f t="array" ref="J7138">IFERROR(_xlfn.IFS(B7138=2015,H7138/$O$13,B7138=2016,H7138/$O$14,B7138=2017,H7138/$O$15,B7138=2018,H7138/$O$16,B7138=2019,H7138/$O$17,B7138=2020,H7138/$O$18,B7138=2021,H7138/$O$19,B7138=2022,H7138/$O$20),"")</f>
        <v>4.2414715498079022E-5</v>
      </c>
      <c r="K7138" s="3" cm="1">
        <f t="array" ref="K7138">IFERROR(_xlfn.IFS(B7138=2015,J7138*$P$4,B7138=2016,J7138*$P$5,B7138=2017,J7138*$P$6,B7138=2018,J7138*$P$7,B7138=2019,J7138*$P$8,B7138=2020,J7138*$P$9,B7138=2021,J7138*$P$10,B7138=2022,J7138*$P$11),"")</f>
        <v>91339.369029438007</v>
      </c>
      <c r="L7138" s="3">
        <f t="shared" si="112"/>
        <v>187905.299029438</v>
      </c>
    </row>
    <row r="7139" spans="1:12">
      <c r="A7139">
        <v>4825870</v>
      </c>
      <c r="B7139">
        <v>2023</v>
      </c>
      <c r="D7139" t="s">
        <v>1875</v>
      </c>
      <c r="E7139" t="s">
        <v>1876</v>
      </c>
      <c r="F7139" t="s">
        <v>4101</v>
      </c>
      <c r="G7139" t="s">
        <v>1877</v>
      </c>
      <c r="H7139" s="5">
        <v>101181.33</v>
      </c>
      <c r="I7139">
        <f>IFERROR(VLOOKUP(G7139,'NCES Match'!$A$2:$B$1307,2,FALSE),"")</f>
        <v>4825870</v>
      </c>
      <c r="J7139" t="str" cm="1">
        <f t="array" ref="J7139">IFERROR(_xlfn.IFS(B7139=2015,H7139/$O$13,B7139=2016,H7139/$O$14,B7139=2017,H7139/$O$15,B7139=2018,H7139/$O$16,B7139=2019,H7139/$O$17,B7139=2020,H7139/$O$18,B7139=2021,H7139/$O$19,B7139=2022,H7139/$O$20),"")</f>
        <v/>
      </c>
      <c r="K7139" s="3" t="str" cm="1">
        <f t="array" ref="K7139">IFERROR(_xlfn.IFS(B7139=2015,J7139*$P$4,B7139=2016,J7139*$P$5,B7139=2017,J7139*$P$6,B7139=2018,J7139*$P$7,B7139=2019,J7139*$P$8,B7139=2020,J7139*$P$9,B7139=2021,J7139*$P$10,B7139=2022,J7139*$P$11),"")</f>
        <v/>
      </c>
      <c r="L7139" s="3">
        <f t="shared" si="112"/>
        <v>101181.33</v>
      </c>
    </row>
    <row r="7140" spans="1:12">
      <c r="A7140">
        <v>4831970</v>
      </c>
      <c r="B7140">
        <v>2015</v>
      </c>
      <c r="C7140" t="s">
        <v>381</v>
      </c>
      <c r="D7140" t="s">
        <v>2333</v>
      </c>
      <c r="E7140" t="s">
        <v>2334</v>
      </c>
      <c r="G7140" t="s">
        <v>2335</v>
      </c>
      <c r="H7140" s="5">
        <v>72082.86</v>
      </c>
      <c r="I7140">
        <f>IFERROR(VLOOKUP(G7140,'NCES Match'!$A$2:$B$1307,2,FALSE),"")</f>
        <v>4831970</v>
      </c>
      <c r="J7140" cm="1">
        <f t="array" ref="J7140">IFERROR(_xlfn.IFS(B7140=2015,H7140/$O$13,B7140=2016,H7140/$O$14,B7140=2017,H7140/$O$15,B7140=2018,H7140/$O$16,B7140=2019,H7140/$O$17,B7140=2020,H7140/$O$18,B7140=2021,H7140/$O$19,B7140=2022,H7140/$O$20),"")</f>
        <v>5.6469983333161497E-5</v>
      </c>
      <c r="K7140" s="3" cm="1">
        <f t="array" ref="K7140">IFERROR(_xlfn.IFS(B7140=2015,J7140*$P$4,B7140=2016,J7140*$P$5,B7140=2017,J7140*$P$6,B7140=2018,J7140*$P$7,B7140=2019,J7140*$P$8,B7140=2020,J7140*$P$9,B7140=2021,J7140*$P$10,B7140=2022,J7140*$P$11),"")</f>
        <v>89871.017802852468</v>
      </c>
      <c r="L7140" s="3">
        <f t="shared" si="112"/>
        <v>161953.87780285248</v>
      </c>
    </row>
    <row r="7141" spans="1:12">
      <c r="A7141">
        <v>4831970</v>
      </c>
      <c r="B7141">
        <v>2016</v>
      </c>
      <c r="C7141" t="s">
        <v>4102</v>
      </c>
      <c r="D7141" t="s">
        <v>2333</v>
      </c>
      <c r="E7141" t="s">
        <v>2334</v>
      </c>
      <c r="F7141" t="s">
        <v>4101</v>
      </c>
      <c r="G7141" t="s">
        <v>2335</v>
      </c>
      <c r="H7141" s="5">
        <v>84135</v>
      </c>
      <c r="I7141">
        <f>IFERROR(VLOOKUP(G7141,'NCES Match'!$A$2:$B$1307,2,FALSE),"")</f>
        <v>4831970</v>
      </c>
      <c r="J7141" cm="1">
        <f t="array" ref="J7141">IFERROR(_xlfn.IFS(B7141=2015,H7141/$O$13,B7141=2016,H7141/$O$14,B7141=2017,H7141/$O$15,B7141=2018,H7141/$O$16,B7141=2019,H7141/$O$17,B7141=2020,H7141/$O$18,B7141=2021,H7141/$O$19,B7141=2022,H7141/$O$20),"")</f>
        <v>6.0229462375418324E-5</v>
      </c>
      <c r="K7141" s="3" cm="1">
        <f t="array" ref="K7141">IFERROR(_xlfn.IFS(B7141=2015,J7141*$P$4,B7141=2016,J7141*$P$5,B7141=2017,J7141*$P$6,B7141=2018,J7141*$P$7,B7141=2019,J7141*$P$8,B7141=2020,J7141*$P$9,B7141=2021,J7141*$P$10,B7141=2022,J7141*$P$11),"")</f>
        <v>100922.36920649125</v>
      </c>
      <c r="L7141" s="3">
        <f t="shared" si="112"/>
        <v>185057.36920649125</v>
      </c>
    </row>
    <row r="7142" spans="1:12">
      <c r="A7142">
        <v>4831970</v>
      </c>
      <c r="B7142">
        <v>2017</v>
      </c>
      <c r="D7142" t="s">
        <v>2333</v>
      </c>
      <c r="E7142" t="s">
        <v>2334</v>
      </c>
      <c r="F7142" t="s">
        <v>4101</v>
      </c>
      <c r="G7142" t="s">
        <v>2335</v>
      </c>
      <c r="H7142" s="5">
        <v>84653</v>
      </c>
      <c r="I7142">
        <f>IFERROR(VLOOKUP(G7142,'NCES Match'!$A$2:$B$1307,2,FALSE),"")</f>
        <v>4831970</v>
      </c>
      <c r="J7142" cm="1">
        <f t="array" ref="J7142">IFERROR(_xlfn.IFS(B7142=2015,H7142/$O$13,B7142=2016,H7142/$O$14,B7142=2017,H7142/$O$15,B7142=2018,H7142/$O$16,B7142=2019,H7142/$O$17,B7142=2020,H7142/$O$18,B7142=2021,H7142/$O$19,B7142=2022,H7142/$O$20),"")</f>
        <v>5.8363059910596229E-5</v>
      </c>
      <c r="K7142" s="3" cm="1">
        <f t="array" ref="K7142">IFERROR(_xlfn.IFS(B7142=2015,J7142*$P$4,B7142=2016,J7142*$P$5,B7142=2017,J7142*$P$6,B7142=2018,J7142*$P$7,B7142=2019,J7142*$P$8,B7142=2020,J7142*$P$9,B7142=2021,J7142*$P$10,B7142=2022,J7142*$P$11),"")</f>
        <v>99114.939378425566</v>
      </c>
      <c r="L7142" s="3">
        <f t="shared" si="112"/>
        <v>183767.93937842557</v>
      </c>
    </row>
    <row r="7143" spans="1:12">
      <c r="A7143">
        <v>4831970</v>
      </c>
      <c r="B7143">
        <v>2018</v>
      </c>
      <c r="D7143" t="s">
        <v>2333</v>
      </c>
      <c r="E7143" t="s">
        <v>2334</v>
      </c>
      <c r="F7143" t="s">
        <v>4101</v>
      </c>
      <c r="G7143" t="s">
        <v>2335</v>
      </c>
      <c r="H7143" s="5">
        <v>86638</v>
      </c>
      <c r="I7143">
        <f>IFERROR(VLOOKUP(G7143,'NCES Match'!$A$2:$B$1307,2,FALSE),"")</f>
        <v>4831970</v>
      </c>
      <c r="J7143" cm="1">
        <f t="array" ref="J7143">IFERROR(_xlfn.IFS(B7143=2015,H7143/$O$13,B7143=2016,H7143/$O$14,B7143=2017,H7143/$O$15,B7143=2018,H7143/$O$16,B7143=2019,H7143/$O$17,B7143=2020,H7143/$O$18,B7143=2021,H7143/$O$19,B7143=2022,H7143/$O$20),"")</f>
        <v>5.6536392341910671E-5</v>
      </c>
      <c r="K7143" s="3" cm="1">
        <f t="array" ref="K7143">IFERROR(_xlfn.IFS(B7143=2015,J7143*$P$4,B7143=2016,J7143*$P$5,B7143=2017,J7143*$P$6,B7143=2018,J7143*$P$7,B7143=2019,J7143*$P$8,B7143=2020,J7143*$P$9,B7143=2021,J7143*$P$10,B7143=2022,J7143*$P$11),"")</f>
        <v>97064.691625485997</v>
      </c>
      <c r="L7143" s="3">
        <f t="shared" si="112"/>
        <v>183702.69162548601</v>
      </c>
    </row>
    <row r="7144" spans="1:12">
      <c r="A7144">
        <v>4831970</v>
      </c>
      <c r="B7144">
        <v>2019</v>
      </c>
      <c r="D7144" t="s">
        <v>2333</v>
      </c>
      <c r="E7144" t="s">
        <v>2334</v>
      </c>
      <c r="F7144" t="s">
        <v>4101</v>
      </c>
      <c r="G7144" t="s">
        <v>2335</v>
      </c>
      <c r="H7144" s="5">
        <v>76693</v>
      </c>
      <c r="I7144">
        <f>IFERROR(VLOOKUP(G7144,'NCES Match'!$A$2:$B$1307,2,FALSE),"")</f>
        <v>4831970</v>
      </c>
      <c r="J7144" cm="1">
        <f t="array" ref="J7144">IFERROR(_xlfn.IFS(B7144=2015,H7144/$O$13,B7144=2016,H7144/$O$14,B7144=2017,H7144/$O$15,B7144=2018,H7144/$O$16,B7144=2019,H7144/$O$17,B7144=2020,H7144/$O$18,B7144=2021,H7144/$O$19,B7144=2022,H7144/$O$20),"")</f>
        <v>4.8560475783527772E-5</v>
      </c>
      <c r="K7144" s="3" cm="1">
        <f t="array" ref="K7144">IFERROR(_xlfn.IFS(B7144=2015,J7144*$P$4,B7144=2016,J7144*$P$5,B7144=2017,J7144*$P$6,B7144=2018,J7144*$P$7,B7144=2019,J7144*$P$8,B7144=2020,J7144*$P$9,B7144=2021,J7144*$P$10,B7144=2022,J7144*$P$11),"")</f>
        <v>84394.511931188536</v>
      </c>
      <c r="L7144" s="3">
        <f t="shared" si="112"/>
        <v>161087.51193118852</v>
      </c>
    </row>
    <row r="7145" spans="1:12">
      <c r="A7145">
        <v>4831970</v>
      </c>
      <c r="B7145">
        <v>2020</v>
      </c>
      <c r="D7145" t="s">
        <v>2333</v>
      </c>
      <c r="E7145" t="s">
        <v>2334</v>
      </c>
      <c r="F7145" t="s">
        <v>4230</v>
      </c>
      <c r="G7145" t="s">
        <v>2335</v>
      </c>
      <c r="H7145" s="5">
        <v>81168</v>
      </c>
      <c r="I7145">
        <f>IFERROR(VLOOKUP(G7145,'NCES Match'!$A$2:$B$1307,2,FALSE),"")</f>
        <v>4831970</v>
      </c>
      <c r="J7145" cm="1">
        <f t="array" ref="J7145">IFERROR(_xlfn.IFS(B7145=2015,H7145/$O$13,B7145=2016,H7145/$O$14,B7145=2017,H7145/$O$15,B7145=2018,H7145/$O$16,B7145=2019,H7145/$O$17,B7145=2020,H7145/$O$18,B7145=2021,H7145/$O$19,B7145=2022,H7145/$O$20),"")</f>
        <v>4.3985553050014029E-5</v>
      </c>
      <c r="K7145" s="3" cm="1">
        <f t="array" ref="K7145">IFERROR(_xlfn.IFS(B7145=2015,J7145*$P$4,B7145=2016,J7145*$P$5,B7145=2017,J7145*$P$6,B7145=2018,J7145*$P$7,B7145=2019,J7145*$P$8,B7145=2020,J7145*$P$9,B7145=2021,J7145*$P$10,B7145=2022,J7145*$P$11),"")</f>
        <v>92721.66964876141</v>
      </c>
      <c r="L7145" s="3">
        <f t="shared" si="112"/>
        <v>173889.6696487614</v>
      </c>
    </row>
    <row r="7146" spans="1:12">
      <c r="A7146">
        <v>4831970</v>
      </c>
      <c r="B7146">
        <v>2021</v>
      </c>
      <c r="D7146" t="s">
        <v>2333</v>
      </c>
      <c r="E7146" t="s">
        <v>2334</v>
      </c>
      <c r="F7146" t="s">
        <v>4230</v>
      </c>
      <c r="G7146" t="s">
        <v>2335</v>
      </c>
      <c r="H7146" s="5">
        <v>82915.73</v>
      </c>
      <c r="I7146">
        <f>IFERROR(VLOOKUP(G7146,'NCES Match'!$A$2:$B$1307,2,FALSE),"")</f>
        <v>4831970</v>
      </c>
      <c r="J7146" cm="1">
        <f t="array" ref="J7146">IFERROR(_xlfn.IFS(B7146=2015,H7146/$O$13,B7146=2016,H7146/$O$14,B7146=2017,H7146/$O$15,B7146=2018,H7146/$O$16,B7146=2019,H7146/$O$17,B7146=2020,H7146/$O$18,B7146=2021,H7146/$O$19,B7146=2022,H7146/$O$20),"")</f>
        <v>4.2423254145539429E-5</v>
      </c>
      <c r="K7146" s="3" cm="1">
        <f t="array" ref="K7146">IFERROR(_xlfn.IFS(B7146=2015,J7146*$P$4,B7146=2016,J7146*$P$5,B7146=2017,J7146*$P$6,B7146=2018,J7146*$P$7,B7146=2019,J7146*$P$8,B7146=2020,J7146*$P$9,B7146=2021,J7146*$P$10,B7146=2022,J7146*$P$11),"")</f>
        <v>90809.23636101032</v>
      </c>
      <c r="L7146" s="3">
        <f t="shared" si="112"/>
        <v>173724.96636101033</v>
      </c>
    </row>
    <row r="7147" spans="1:12">
      <c r="A7147">
        <v>4831970</v>
      </c>
      <c r="B7147">
        <v>2022</v>
      </c>
      <c r="D7147" t="s">
        <v>2333</v>
      </c>
      <c r="E7147" t="s">
        <v>2334</v>
      </c>
      <c r="F7147" t="s">
        <v>4101</v>
      </c>
      <c r="G7147" t="s">
        <v>2335</v>
      </c>
      <c r="H7147" s="5">
        <v>125399.61</v>
      </c>
      <c r="I7147">
        <f>IFERROR(VLOOKUP(G7147,'NCES Match'!$A$2:$B$1307,2,FALSE),"")</f>
        <v>4831970</v>
      </c>
      <c r="J7147" cm="1">
        <f t="array" ref="J7147">IFERROR(_xlfn.IFS(B7147=2015,H7147/$O$13,B7147=2016,H7147/$O$14,B7147=2017,H7147/$O$15,B7147=2018,H7147/$O$16,B7147=2019,H7147/$O$17,B7147=2020,H7147/$O$18,B7147=2021,H7147/$O$19,B7147=2022,H7147/$O$20),"")</f>
        <v>5.5079351296260133E-5</v>
      </c>
      <c r="K7147" s="3" cm="1">
        <f t="array" ref="K7147">IFERROR(_xlfn.IFS(B7147=2015,J7147*$P$4,B7147=2016,J7147*$P$5,B7147=2017,J7147*$P$6,B7147=2018,J7147*$P$7,B7147=2019,J7147*$P$8,B7147=2020,J7147*$P$9,B7147=2021,J7147*$P$10,B7147=2022,J7147*$P$11),"")</f>
        <v>118612.44699800026</v>
      </c>
      <c r="L7147" s="3">
        <f t="shared" si="112"/>
        <v>244012.05699800025</v>
      </c>
    </row>
    <row r="7148" spans="1:12">
      <c r="A7148">
        <v>4831970</v>
      </c>
      <c r="B7148">
        <v>2023</v>
      </c>
      <c r="D7148" t="s">
        <v>2333</v>
      </c>
      <c r="E7148" t="s">
        <v>2334</v>
      </c>
      <c r="F7148" t="s">
        <v>4101</v>
      </c>
      <c r="G7148" t="s">
        <v>2335</v>
      </c>
      <c r="H7148" s="5">
        <v>136828.54999999999</v>
      </c>
      <c r="I7148">
        <f>IFERROR(VLOOKUP(G7148,'NCES Match'!$A$2:$B$1307,2,FALSE),"")</f>
        <v>4831970</v>
      </c>
      <c r="J7148" t="str" cm="1">
        <f t="array" ref="J7148">IFERROR(_xlfn.IFS(B7148=2015,H7148/$O$13,B7148=2016,H7148/$O$14,B7148=2017,H7148/$O$15,B7148=2018,H7148/$O$16,B7148=2019,H7148/$O$17,B7148=2020,H7148/$O$18,B7148=2021,H7148/$O$19,B7148=2022,H7148/$O$20),"")</f>
        <v/>
      </c>
      <c r="K7148" s="3" t="str" cm="1">
        <f t="array" ref="K7148">IFERROR(_xlfn.IFS(B7148=2015,J7148*$P$4,B7148=2016,J7148*$P$5,B7148=2017,J7148*$P$6,B7148=2018,J7148*$P$7,B7148=2019,J7148*$P$8,B7148=2020,J7148*$P$9,B7148=2021,J7148*$P$10,B7148=2022,J7148*$P$11),"")</f>
        <v/>
      </c>
      <c r="L7148" s="3">
        <f t="shared" si="112"/>
        <v>136828.54999999999</v>
      </c>
    </row>
    <row r="7149" spans="1:12">
      <c r="A7149">
        <v>4809980</v>
      </c>
      <c r="B7149">
        <v>2015</v>
      </c>
      <c r="C7149" t="s">
        <v>381</v>
      </c>
      <c r="D7149" t="s">
        <v>586</v>
      </c>
      <c r="E7149" t="s">
        <v>587</v>
      </c>
      <c r="G7149" t="s">
        <v>588</v>
      </c>
      <c r="H7149" s="5">
        <v>26220.85</v>
      </c>
      <c r="I7149">
        <f>IFERROR(VLOOKUP(G7149,'NCES Match'!$A$2:$B$1307,2,FALSE),"")</f>
        <v>4809980</v>
      </c>
      <c r="J7149" cm="1">
        <f t="array" ref="J7149">IFERROR(_xlfn.IFS(B7149=2015,H7149/$O$13,B7149=2016,H7149/$O$14,B7149=2017,H7149/$O$15,B7149=2018,H7149/$O$16,B7149=2019,H7149/$O$17,B7149=2020,H7149/$O$18,B7149=2021,H7149/$O$19,B7149=2022,H7149/$O$20),"")</f>
        <v>2.0541512399498681E-5</v>
      </c>
      <c r="K7149" s="3" cm="1">
        <f t="array" ref="K7149">IFERROR(_xlfn.IFS(B7149=2015,J7149*$P$4,B7149=2016,J7149*$P$5,B7149=2017,J7149*$P$6,B7149=2018,J7149*$P$7,B7149=2019,J7149*$P$8,B7149=2020,J7149*$P$9,B7149=2021,J7149*$P$10,B7149=2022,J7149*$P$11),"")</f>
        <v>32691.467529949892</v>
      </c>
      <c r="L7149" s="3">
        <f t="shared" si="112"/>
        <v>58912.317529949891</v>
      </c>
    </row>
    <row r="7150" spans="1:12">
      <c r="A7150">
        <v>4809980</v>
      </c>
      <c r="B7150">
        <v>2016</v>
      </c>
      <c r="C7150" t="s">
        <v>4102</v>
      </c>
      <c r="D7150" t="s">
        <v>586</v>
      </c>
      <c r="E7150" t="s">
        <v>587</v>
      </c>
      <c r="F7150" t="s">
        <v>4101</v>
      </c>
      <c r="G7150" t="s">
        <v>588</v>
      </c>
      <c r="H7150" s="5">
        <v>26586</v>
      </c>
      <c r="I7150">
        <f>IFERROR(VLOOKUP(G7150,'NCES Match'!$A$2:$B$1307,2,FALSE),"")</f>
        <v>4809980</v>
      </c>
      <c r="J7150" cm="1">
        <f t="array" ref="J7150">IFERROR(_xlfn.IFS(B7150=2015,H7150/$O$13,B7150=2016,H7150/$O$14,B7150=2017,H7150/$O$15,B7150=2018,H7150/$O$16,B7150=2019,H7150/$O$17,B7150=2020,H7150/$O$18,B7150=2021,H7150/$O$19,B7150=2022,H7150/$O$20),"")</f>
        <v>1.9032037638472356E-5</v>
      </c>
      <c r="K7150" s="3" cm="1">
        <f t="array" ref="K7150">IFERROR(_xlfn.IFS(B7150=2015,J7150*$P$4,B7150=2016,J7150*$P$5,B7150=2017,J7150*$P$6,B7150=2018,J7150*$P$7,B7150=2019,J7150*$P$8,B7150=2020,J7150*$P$9,B7150=2021,J7150*$P$10,B7150=2022,J7150*$P$11),"")</f>
        <v>31890.676980136406</v>
      </c>
      <c r="L7150" s="3">
        <f t="shared" si="112"/>
        <v>58476.676980136406</v>
      </c>
    </row>
    <row r="7151" spans="1:12">
      <c r="A7151">
        <v>4809980</v>
      </c>
      <c r="B7151">
        <v>2017</v>
      </c>
      <c r="D7151" t="s">
        <v>586</v>
      </c>
      <c r="E7151" t="s">
        <v>587</v>
      </c>
      <c r="F7151" t="s">
        <v>4101</v>
      </c>
      <c r="G7151" t="s">
        <v>588</v>
      </c>
      <c r="H7151" s="5">
        <v>25628</v>
      </c>
      <c r="I7151">
        <f>IFERROR(VLOOKUP(G7151,'NCES Match'!$A$2:$B$1307,2,FALSE),"")</f>
        <v>4809980</v>
      </c>
      <c r="J7151" cm="1">
        <f t="array" ref="J7151">IFERROR(_xlfn.IFS(B7151=2015,H7151/$O$13,B7151=2016,H7151/$O$14,B7151=2017,H7151/$O$15,B7151=2018,H7151/$O$16,B7151=2019,H7151/$O$17,B7151=2020,H7151/$O$18,B7151=2021,H7151/$O$19,B7151=2022,H7151/$O$20),"")</f>
        <v>1.7668936710911132E-5</v>
      </c>
      <c r="K7151" s="3" cm="1">
        <f t="array" ref="K7151">IFERROR(_xlfn.IFS(B7151=2015,J7151*$P$4,B7151=2016,J7151*$P$5,B7151=2017,J7151*$P$6,B7151=2018,J7151*$P$7,B7151=2019,J7151*$P$8,B7151=2020,J7151*$P$9,B7151=2021,J7151*$P$10,B7151=2022,J7151*$P$11),"")</f>
        <v>30006.233286360675</v>
      </c>
      <c r="L7151" s="3">
        <f t="shared" si="112"/>
        <v>55634.233286360672</v>
      </c>
    </row>
    <row r="7152" spans="1:12">
      <c r="A7152">
        <v>4809980</v>
      </c>
      <c r="B7152">
        <v>2018</v>
      </c>
      <c r="D7152" t="s">
        <v>586</v>
      </c>
      <c r="E7152" t="s">
        <v>587</v>
      </c>
      <c r="F7152" t="s">
        <v>4101</v>
      </c>
      <c r="G7152" t="s">
        <v>588</v>
      </c>
      <c r="H7152" s="5">
        <v>31385</v>
      </c>
      <c r="I7152">
        <f>IFERROR(VLOOKUP(G7152,'NCES Match'!$A$2:$B$1307,2,FALSE),"")</f>
        <v>4809980</v>
      </c>
      <c r="J7152" cm="1">
        <f t="array" ref="J7152">IFERROR(_xlfn.IFS(B7152=2015,H7152/$O$13,B7152=2016,H7152/$O$14,B7152=2017,H7152/$O$15,B7152=2018,H7152/$O$16,B7152=2019,H7152/$O$17,B7152=2020,H7152/$O$18,B7152=2021,H7152/$O$19,B7152=2022,H7152/$O$20),"")</f>
        <v>2.0480559034729177E-5</v>
      </c>
      <c r="K7152" s="3" cm="1">
        <f t="array" ref="K7152">IFERROR(_xlfn.IFS(B7152=2015,J7152*$P$4,B7152=2016,J7152*$P$5,B7152=2017,J7152*$P$6,B7152=2018,J7152*$P$7,B7152=2019,J7152*$P$8,B7152=2020,J7152*$P$9,B7152=2021,J7152*$P$10,B7152=2022,J7152*$P$11),"")</f>
        <v>35162.115315056646</v>
      </c>
      <c r="L7152" s="3">
        <f t="shared" si="112"/>
        <v>66547.115315056639</v>
      </c>
    </row>
    <row r="7153" spans="1:12">
      <c r="A7153">
        <v>4809980</v>
      </c>
      <c r="B7153">
        <v>2019</v>
      </c>
      <c r="D7153" t="s">
        <v>586</v>
      </c>
      <c r="E7153" t="s">
        <v>587</v>
      </c>
      <c r="F7153" t="s">
        <v>4101</v>
      </c>
      <c r="G7153" t="s">
        <v>588</v>
      </c>
      <c r="H7153" s="5">
        <v>31539</v>
      </c>
      <c r="I7153">
        <f>IFERROR(VLOOKUP(G7153,'NCES Match'!$A$2:$B$1307,2,FALSE),"")</f>
        <v>4809980</v>
      </c>
      <c r="J7153" cm="1">
        <f t="array" ref="J7153">IFERROR(_xlfn.IFS(B7153=2015,H7153/$O$13,B7153=2016,H7153/$O$14,B7153=2017,H7153/$O$15,B7153=2018,H7153/$O$16,B7153=2019,H7153/$O$17,B7153=2020,H7153/$O$18,B7153=2021,H7153/$O$19,B7153=2022,H7153/$O$20),"")</f>
        <v>1.996986486037425E-5</v>
      </c>
      <c r="K7153" s="3" cm="1">
        <f t="array" ref="K7153">IFERROR(_xlfn.IFS(B7153=2015,J7153*$P$4,B7153=2016,J7153*$P$5,B7153=2017,J7153*$P$6,B7153=2018,J7153*$P$7,B7153=2019,J7153*$P$8,B7153=2020,J7153*$P$9,B7153=2021,J7153*$P$10,B7153=2022,J7153*$P$11),"")</f>
        <v>34706.146738264964</v>
      </c>
      <c r="L7153" s="3">
        <f t="shared" si="112"/>
        <v>66245.146738264972</v>
      </c>
    </row>
    <row r="7154" spans="1:12">
      <c r="A7154">
        <v>4809980</v>
      </c>
      <c r="B7154">
        <v>2020</v>
      </c>
      <c r="D7154" t="s">
        <v>586</v>
      </c>
      <c r="E7154" t="s">
        <v>587</v>
      </c>
      <c r="F7154" t="s">
        <v>4230</v>
      </c>
      <c r="G7154" t="s">
        <v>588</v>
      </c>
      <c r="H7154" s="5">
        <v>49502</v>
      </c>
      <c r="I7154">
        <f>IFERROR(VLOOKUP(G7154,'NCES Match'!$A$2:$B$1307,2,FALSE),"")</f>
        <v>4809980</v>
      </c>
      <c r="J7154" cm="1">
        <f t="array" ref="J7154">IFERROR(_xlfn.IFS(B7154=2015,H7154/$O$13,B7154=2016,H7154/$O$14,B7154=2017,H7154/$O$15,B7154=2018,H7154/$O$16,B7154=2019,H7154/$O$17,B7154=2020,H7154/$O$18,B7154=2021,H7154/$O$19,B7154=2022,H7154/$O$20),"")</f>
        <v>2.682550816925136E-5</v>
      </c>
      <c r="K7154" s="3" cm="1">
        <f t="array" ref="K7154">IFERROR(_xlfn.IFS(B7154=2015,J7154*$P$4,B7154=2016,J7154*$P$5,B7154=2017,J7154*$P$6,B7154=2018,J7154*$P$7,B7154=2019,J7154*$P$8,B7154=2020,J7154*$P$9,B7154=2021,J7154*$P$10,B7154=2022,J7154*$P$11),"")</f>
        <v>56548.246734587367</v>
      </c>
      <c r="L7154" s="3">
        <f t="shared" si="112"/>
        <v>106050.24673458736</v>
      </c>
    </row>
    <row r="7155" spans="1:12">
      <c r="A7155">
        <v>4809980</v>
      </c>
      <c r="B7155">
        <v>2021</v>
      </c>
      <c r="D7155" t="s">
        <v>586</v>
      </c>
      <c r="E7155" t="s">
        <v>587</v>
      </c>
      <c r="F7155" t="s">
        <v>4101</v>
      </c>
      <c r="G7155" t="s">
        <v>588</v>
      </c>
      <c r="H7155" s="5">
        <v>53903.02</v>
      </c>
      <c r="I7155">
        <f>IFERROR(VLOOKUP(G7155,'NCES Match'!$A$2:$B$1307,2,FALSE),"")</f>
        <v>4809980</v>
      </c>
      <c r="J7155" cm="1">
        <f t="array" ref="J7155">IFERROR(_xlfn.IFS(B7155=2015,H7155/$O$13,B7155=2016,H7155/$O$14,B7155=2017,H7155/$O$15,B7155=2018,H7155/$O$16,B7155=2019,H7155/$O$17,B7155=2020,H7155/$O$18,B7155=2021,H7155/$O$19,B7155=2022,H7155/$O$20),"")</f>
        <v>2.7579103707729458E-5</v>
      </c>
      <c r="K7155" s="3" cm="1">
        <f t="array" ref="K7155">IFERROR(_xlfn.IFS(B7155=2015,J7155*$P$4,B7155=2016,J7155*$P$5,B7155=2017,J7155*$P$6,B7155=2018,J7155*$P$7,B7155=2019,J7155*$P$8,B7155=2020,J7155*$P$9,B7155=2021,J7155*$P$10,B7155=2022,J7155*$P$11),"")</f>
        <v>59034.541259568803</v>
      </c>
      <c r="L7155" s="3">
        <f t="shared" si="112"/>
        <v>112937.5612595688</v>
      </c>
    </row>
    <row r="7156" spans="1:12">
      <c r="A7156">
        <v>4809980</v>
      </c>
      <c r="B7156">
        <v>2022</v>
      </c>
      <c r="D7156" t="s">
        <v>586</v>
      </c>
      <c r="E7156" t="s">
        <v>587</v>
      </c>
      <c r="F7156" t="s">
        <v>4101</v>
      </c>
      <c r="G7156" t="s">
        <v>588</v>
      </c>
      <c r="H7156" s="5">
        <v>59321.22</v>
      </c>
      <c r="I7156">
        <f>IFERROR(VLOOKUP(G7156,'NCES Match'!$A$2:$B$1307,2,FALSE),"")</f>
        <v>4809980</v>
      </c>
      <c r="J7156" cm="1">
        <f t="array" ref="J7156">IFERROR(_xlfn.IFS(B7156=2015,H7156/$O$13,B7156=2016,H7156/$O$14,B7156=2017,H7156/$O$15,B7156=2018,H7156/$O$16,B7156=2019,H7156/$O$17,B7156=2020,H7156/$O$18,B7156=2021,H7156/$O$19,B7156=2022,H7156/$O$20),"")</f>
        <v>2.6055697587119549E-5</v>
      </c>
      <c r="K7156" s="3" cm="1">
        <f t="array" ref="K7156">IFERROR(_xlfn.IFS(B7156=2015,J7156*$P$4,B7156=2016,J7156*$P$5,B7156=2017,J7156*$P$6,B7156=2018,J7156*$P$7,B7156=2019,J7156*$P$8,B7156=2020,J7156*$P$9,B7156=2021,J7156*$P$10,B7156=2022,J7156*$P$11),"")</f>
        <v>56110.501963337156</v>
      </c>
      <c r="L7156" s="3">
        <f t="shared" si="112"/>
        <v>115431.72196333716</v>
      </c>
    </row>
    <row r="7157" spans="1:12">
      <c r="A7157">
        <v>4809980</v>
      </c>
      <c r="B7157">
        <v>2023</v>
      </c>
      <c r="D7157" t="s">
        <v>586</v>
      </c>
      <c r="E7157" t="s">
        <v>587</v>
      </c>
      <c r="F7157" t="s">
        <v>4101</v>
      </c>
      <c r="G7157" t="s">
        <v>588</v>
      </c>
      <c r="H7157" s="5">
        <v>69289.399999999994</v>
      </c>
      <c r="I7157">
        <f>IFERROR(VLOOKUP(G7157,'NCES Match'!$A$2:$B$1307,2,FALSE),"")</f>
        <v>4809980</v>
      </c>
      <c r="J7157" t="str" cm="1">
        <f t="array" ref="J7157">IFERROR(_xlfn.IFS(B7157=2015,H7157/$O$13,B7157=2016,H7157/$O$14,B7157=2017,H7157/$O$15,B7157=2018,H7157/$O$16,B7157=2019,H7157/$O$17,B7157=2020,H7157/$O$18,B7157=2021,H7157/$O$19,B7157=2022,H7157/$O$20),"")</f>
        <v/>
      </c>
      <c r="K7157" s="3" t="str" cm="1">
        <f t="array" ref="K7157">IFERROR(_xlfn.IFS(B7157=2015,J7157*$P$4,B7157=2016,J7157*$P$5,B7157=2017,J7157*$P$6,B7157=2018,J7157*$P$7,B7157=2019,J7157*$P$8,B7157=2020,J7157*$P$9,B7157=2021,J7157*$P$10,B7157=2022,J7157*$P$11),"")</f>
        <v/>
      </c>
      <c r="L7157" s="3">
        <f t="shared" si="112"/>
        <v>69289.399999999994</v>
      </c>
    </row>
    <row r="7158" spans="1:12">
      <c r="A7158">
        <v>4800012</v>
      </c>
      <c r="B7158">
        <v>2015</v>
      </c>
      <c r="C7158" t="s">
        <v>381</v>
      </c>
      <c r="D7158" t="s">
        <v>895</v>
      </c>
      <c r="E7158" t="s">
        <v>896</v>
      </c>
      <c r="G7158" t="s">
        <v>897</v>
      </c>
      <c r="H7158" s="5">
        <v>113003.5</v>
      </c>
      <c r="I7158">
        <f>IFERROR(VLOOKUP(G7158,'NCES Match'!$A$2:$B$1307,2,FALSE),"")</f>
        <v>4800012</v>
      </c>
      <c r="J7158" cm="1">
        <f t="array" ref="J7158">IFERROR(_xlfn.IFS(B7158=2015,H7158/$O$13,B7158=2016,H7158/$O$14,B7158=2017,H7158/$O$15,B7158=2018,H7158/$O$16,B7158=2019,H7158/$O$17,B7158=2020,H7158/$O$18,B7158=2021,H7158/$O$19,B7158=2022,H7158/$O$20),"")</f>
        <v>8.8527366444518367E-5</v>
      </c>
      <c r="K7158" s="3" cm="1">
        <f t="array" ref="K7158">IFERROR(_xlfn.IFS(B7158=2015,J7158*$P$4,B7158=2016,J7158*$P$5,B7158=2017,J7158*$P$6,B7158=2018,J7158*$P$7,B7158=2019,J7158*$P$8,B7158=2020,J7158*$P$9,B7158=2021,J7158*$P$10,B7158=2022,J7158*$P$11),"")</f>
        <v>140889.79766181085</v>
      </c>
      <c r="L7158" s="3">
        <f t="shared" si="112"/>
        <v>253893.29766181085</v>
      </c>
    </row>
    <row r="7159" spans="1:12">
      <c r="A7159">
        <v>4800012</v>
      </c>
      <c r="B7159">
        <v>2016</v>
      </c>
      <c r="C7159" t="s">
        <v>4102</v>
      </c>
      <c r="D7159" t="s">
        <v>895</v>
      </c>
      <c r="E7159" t="s">
        <v>896</v>
      </c>
      <c r="F7159" t="s">
        <v>4101</v>
      </c>
      <c r="G7159" t="s">
        <v>897</v>
      </c>
      <c r="H7159" s="5">
        <v>120757</v>
      </c>
      <c r="I7159">
        <f>IFERROR(VLOOKUP(G7159,'NCES Match'!$A$2:$B$1307,2,FALSE),"")</f>
        <v>4800012</v>
      </c>
      <c r="J7159" cm="1">
        <f t="array" ref="J7159">IFERROR(_xlfn.IFS(B7159=2015,H7159/$O$13,B7159=2016,H7159/$O$14,B7159=2017,H7159/$O$15,B7159=2018,H7159/$O$16,B7159=2019,H7159/$O$17,B7159=2020,H7159/$O$18,B7159=2021,H7159/$O$19,B7159=2022,H7159/$O$20),"")</f>
        <v>8.6445940311028589E-5</v>
      </c>
      <c r="K7159" s="3" cm="1">
        <f t="array" ref="K7159">IFERROR(_xlfn.IFS(B7159=2015,J7159*$P$4,B7159=2016,J7159*$P$5,B7159=2017,J7159*$P$6,B7159=2018,J7159*$P$7,B7159=2019,J7159*$P$8,B7159=2020,J7159*$P$9,B7159=2021,J7159*$P$10,B7159=2022,J7159*$P$11),"")</f>
        <v>144851.51884790233</v>
      </c>
      <c r="L7159" s="3">
        <f t="shared" si="112"/>
        <v>265608.51884790231</v>
      </c>
    </row>
    <row r="7160" spans="1:12">
      <c r="A7160">
        <v>4800012</v>
      </c>
      <c r="B7160">
        <v>2017</v>
      </c>
      <c r="D7160" t="s">
        <v>895</v>
      </c>
      <c r="E7160" t="s">
        <v>896</v>
      </c>
      <c r="F7160" t="s">
        <v>4101</v>
      </c>
      <c r="G7160" t="s">
        <v>897</v>
      </c>
      <c r="H7160" s="5">
        <v>124539</v>
      </c>
      <c r="I7160">
        <f>IFERROR(VLOOKUP(G7160,'NCES Match'!$A$2:$B$1307,2,FALSE),"")</f>
        <v>4800012</v>
      </c>
      <c r="J7160" cm="1">
        <f t="array" ref="J7160">IFERROR(_xlfn.IFS(B7160=2015,H7160/$O$13,B7160=2016,H7160/$O$14,B7160=2017,H7160/$O$15,B7160=2018,H7160/$O$16,B7160=2019,H7160/$O$17,B7160=2020,H7160/$O$18,B7160=2021,H7160/$O$19,B7160=2022,H7160/$O$20),"")</f>
        <v>8.5862014555960724E-5</v>
      </c>
      <c r="K7160" s="3" cm="1">
        <f t="array" ref="K7160">IFERROR(_xlfn.IFS(B7160=2015,J7160*$P$4,B7160=2016,J7160*$P$5,B7160=2017,J7160*$P$6,B7160=2018,J7160*$P$7,B7160=2019,J7160*$P$8,B7160=2020,J7160*$P$9,B7160=2021,J7160*$P$10,B7160=2022,J7160*$P$11),"")</f>
        <v>145814.97921219259</v>
      </c>
      <c r="L7160" s="3">
        <f t="shared" si="112"/>
        <v>270353.97921219259</v>
      </c>
    </row>
    <row r="7161" spans="1:12">
      <c r="A7161">
        <v>4800012</v>
      </c>
      <c r="B7161">
        <v>2018</v>
      </c>
      <c r="D7161" t="s">
        <v>895</v>
      </c>
      <c r="E7161" t="s">
        <v>896</v>
      </c>
      <c r="F7161" t="s">
        <v>4101</v>
      </c>
      <c r="G7161" t="s">
        <v>897</v>
      </c>
      <c r="H7161" s="5">
        <v>130161</v>
      </c>
      <c r="I7161">
        <f>IFERROR(VLOOKUP(G7161,'NCES Match'!$A$2:$B$1307,2,FALSE),"")</f>
        <v>4800012</v>
      </c>
      <c r="J7161" cm="1">
        <f t="array" ref="J7161">IFERROR(_xlfn.IFS(B7161=2015,H7161/$O$13,B7161=2016,H7161/$O$14,B7161=2017,H7161/$O$15,B7161=2018,H7161/$O$16,B7161=2019,H7161/$O$17,B7161=2020,H7161/$O$18,B7161=2021,H7161/$O$19,B7161=2022,H7161/$O$20),"")</f>
        <v>8.4937710515194657E-5</v>
      </c>
      <c r="K7161" s="3" cm="1">
        <f t="array" ref="K7161">IFERROR(_xlfn.IFS(B7161=2015,J7161*$P$4,B7161=2016,J7161*$P$5,B7161=2017,J7161*$P$6,B7161=2018,J7161*$P$7,B7161=2019,J7161*$P$8,B7161=2020,J7161*$P$9,B7161=2021,J7161*$P$10,B7161=2022,J7161*$P$11),"")</f>
        <v>145825.58838690739</v>
      </c>
      <c r="L7161" s="3">
        <f t="shared" si="112"/>
        <v>275986.58838690736</v>
      </c>
    </row>
    <row r="7162" spans="1:12">
      <c r="A7162">
        <v>4800012</v>
      </c>
      <c r="B7162">
        <v>2019</v>
      </c>
      <c r="D7162" t="s">
        <v>895</v>
      </c>
      <c r="E7162" t="s">
        <v>896</v>
      </c>
      <c r="F7162" t="s">
        <v>4101</v>
      </c>
      <c r="G7162" t="s">
        <v>897</v>
      </c>
      <c r="H7162" s="5">
        <v>139752</v>
      </c>
      <c r="I7162">
        <f>IFERROR(VLOOKUP(G7162,'NCES Match'!$A$2:$B$1307,2,FALSE),"")</f>
        <v>4800012</v>
      </c>
      <c r="J7162" cm="1">
        <f t="array" ref="J7162">IFERROR(_xlfn.IFS(B7162=2015,H7162/$O$13,B7162=2016,H7162/$O$14,B7162=2017,H7162/$O$15,B7162=2018,H7162/$O$16,B7162=2019,H7162/$O$17,B7162=2020,H7162/$O$18,B7162=2021,H7162/$O$19,B7162=2022,H7162/$O$20),"")</f>
        <v>8.8488175083770003E-5</v>
      </c>
      <c r="K7162" s="3" cm="1">
        <f t="array" ref="K7162">IFERROR(_xlfn.IFS(B7162=2015,J7162*$P$4,B7162=2016,J7162*$P$5,B7162=2017,J7162*$P$6,B7162=2018,J7162*$P$7,B7162=2019,J7162*$P$8,B7162=2020,J7162*$P$9,B7162=2021,J7162*$P$10,B7162=2022,J7162*$P$11),"")</f>
        <v>153785.89742750264</v>
      </c>
      <c r="L7162" s="3">
        <f t="shared" si="112"/>
        <v>293537.89742750267</v>
      </c>
    </row>
    <row r="7163" spans="1:12">
      <c r="A7163">
        <v>4800012</v>
      </c>
      <c r="B7163">
        <v>2020</v>
      </c>
      <c r="D7163" t="s">
        <v>895</v>
      </c>
      <c r="E7163" t="s">
        <v>896</v>
      </c>
      <c r="F7163" t="s">
        <v>4230</v>
      </c>
      <c r="G7163" t="s">
        <v>897</v>
      </c>
      <c r="H7163" s="5">
        <v>182408</v>
      </c>
      <c r="I7163">
        <f>IFERROR(VLOOKUP(G7163,'NCES Match'!$A$2:$B$1307,2,FALSE),"")</f>
        <v>4800012</v>
      </c>
      <c r="J7163" cm="1">
        <f t="array" ref="J7163">IFERROR(_xlfn.IFS(B7163=2015,H7163/$O$13,B7163=2016,H7163/$O$14,B7163=2017,H7163/$O$15,B7163=2018,H7163/$O$16,B7163=2019,H7163/$O$17,B7163=2020,H7163/$O$18,B7163=2021,H7163/$O$19,B7163=2022,H7163/$O$20),"")</f>
        <v>9.8848274698735451E-5</v>
      </c>
      <c r="K7163" s="3" cm="1">
        <f t="array" ref="K7163">IFERROR(_xlfn.IFS(B7163=2015,J7163*$P$4,B7163=2016,J7163*$P$5,B7163=2017,J7163*$P$6,B7163=2018,J7163*$P$7,B7163=2019,J7163*$P$8,B7163=2020,J7163*$P$9,B7163=2021,J7163*$P$10,B7163=2022,J7163*$P$11),"")</f>
        <v>208372.4413228276</v>
      </c>
      <c r="L7163" s="3">
        <f t="shared" si="112"/>
        <v>390780.4413228276</v>
      </c>
    </row>
    <row r="7164" spans="1:12">
      <c r="A7164">
        <v>4800012</v>
      </c>
      <c r="B7164">
        <v>2021</v>
      </c>
      <c r="D7164" t="s">
        <v>895</v>
      </c>
      <c r="E7164" t="s">
        <v>896</v>
      </c>
      <c r="F7164" t="s">
        <v>4230</v>
      </c>
      <c r="G7164" t="s">
        <v>897</v>
      </c>
      <c r="H7164" s="5">
        <v>210593.68</v>
      </c>
      <c r="I7164">
        <f>IFERROR(VLOOKUP(G7164,'NCES Match'!$A$2:$B$1307,2,FALSE),"")</f>
        <v>4800012</v>
      </c>
      <c r="J7164" cm="1">
        <f t="array" ref="J7164">IFERROR(_xlfn.IFS(B7164=2015,H7164/$O$13,B7164=2016,H7164/$O$14,B7164=2017,H7164/$O$15,B7164=2018,H7164/$O$16,B7164=2019,H7164/$O$17,B7164=2020,H7164/$O$18,B7164=2021,H7164/$O$19,B7164=2022,H7164/$O$20),"")</f>
        <v>1.0774878552096693E-4</v>
      </c>
      <c r="K7164" s="3" cm="1">
        <f t="array" ref="K7164">IFERROR(_xlfn.IFS(B7164=2015,J7164*$P$4,B7164=2016,J7164*$P$5,B7164=2017,J7164*$P$6,B7164=2018,J7164*$P$7,B7164=2019,J7164*$P$8,B7164=2020,J7164*$P$9,B7164=2021,J7164*$P$10,B7164=2022,J7164*$P$11),"")</f>
        <v>230642.01766365647</v>
      </c>
      <c r="L7164" s="3">
        <f t="shared" si="112"/>
        <v>441235.69766365644</v>
      </c>
    </row>
    <row r="7165" spans="1:12">
      <c r="A7165">
        <v>4800012</v>
      </c>
      <c r="B7165">
        <v>2022</v>
      </c>
      <c r="D7165" t="s">
        <v>895</v>
      </c>
      <c r="E7165" t="s">
        <v>896</v>
      </c>
      <c r="F7165" t="s">
        <v>4101</v>
      </c>
      <c r="G7165" t="s">
        <v>897</v>
      </c>
      <c r="H7165" s="5">
        <v>275127.15000000002</v>
      </c>
      <c r="I7165">
        <f>IFERROR(VLOOKUP(G7165,'NCES Match'!$A$2:$B$1307,2,FALSE),"")</f>
        <v>4800012</v>
      </c>
      <c r="J7165" cm="1">
        <f t="array" ref="J7165">IFERROR(_xlfn.IFS(B7165=2015,H7165/$O$13,B7165=2016,H7165/$O$14,B7165=2017,H7165/$O$15,B7165=2018,H7165/$O$16,B7165=2019,H7165/$O$17,B7165=2020,H7165/$O$18,B7165=2021,H7165/$O$19,B7165=2022,H7165/$O$20),"")</f>
        <v>1.2084427492229727E-4</v>
      </c>
      <c r="K7165" s="3" cm="1">
        <f t="array" ref="K7165">IFERROR(_xlfn.IFS(B7165=2015,J7165*$P$4,B7165=2016,J7165*$P$5,B7165=2017,J7165*$P$6,B7165=2018,J7165*$P$7,B7165=2019,J7165*$P$8,B7165=2020,J7165*$P$9,B7165=2021,J7165*$P$10,B7165=2022,J7165*$P$11),"")</f>
        <v>260236.09241755915</v>
      </c>
      <c r="L7165" s="3">
        <f t="shared" si="112"/>
        <v>535363.24241755914</v>
      </c>
    </row>
    <row r="7166" spans="1:12">
      <c r="A7166">
        <v>4800012</v>
      </c>
      <c r="B7166">
        <v>2023</v>
      </c>
      <c r="D7166" t="s">
        <v>895</v>
      </c>
      <c r="E7166" t="s">
        <v>896</v>
      </c>
      <c r="F7166" t="s">
        <v>4101</v>
      </c>
      <c r="G7166" t="s">
        <v>897</v>
      </c>
      <c r="H7166" s="5">
        <v>318692.25</v>
      </c>
      <c r="I7166">
        <f>IFERROR(VLOOKUP(G7166,'NCES Match'!$A$2:$B$1307,2,FALSE),"")</f>
        <v>4800012</v>
      </c>
      <c r="J7166" t="str" cm="1">
        <f t="array" ref="J7166">IFERROR(_xlfn.IFS(B7166=2015,H7166/$O$13,B7166=2016,H7166/$O$14,B7166=2017,H7166/$O$15,B7166=2018,H7166/$O$16,B7166=2019,H7166/$O$17,B7166=2020,H7166/$O$18,B7166=2021,H7166/$O$19,B7166=2022,H7166/$O$20),"")</f>
        <v/>
      </c>
      <c r="K7166" s="3" t="str" cm="1">
        <f t="array" ref="K7166">IFERROR(_xlfn.IFS(B7166=2015,J7166*$P$4,B7166=2016,J7166*$P$5,B7166=2017,J7166*$P$6,B7166=2018,J7166*$P$7,B7166=2019,J7166*$P$8,B7166=2020,J7166*$P$9,B7166=2021,J7166*$P$10,B7166=2022,J7166*$P$11),"")</f>
        <v/>
      </c>
      <c r="L7166" s="3">
        <f t="shared" si="112"/>
        <v>318692.25</v>
      </c>
    </row>
    <row r="7167" spans="1:12">
      <c r="A7167">
        <v>4838160</v>
      </c>
      <c r="B7167">
        <v>2015</v>
      </c>
      <c r="C7167" t="s">
        <v>381</v>
      </c>
      <c r="D7167" t="s">
        <v>2842</v>
      </c>
      <c r="E7167" t="s">
        <v>2843</v>
      </c>
      <c r="G7167" t="s">
        <v>2844</v>
      </c>
      <c r="H7167" s="5">
        <v>28886.22</v>
      </c>
      <c r="I7167">
        <f>IFERROR(VLOOKUP(G7167,'NCES Match'!$A$2:$B$1307,2,FALSE),"")</f>
        <v>4838160</v>
      </c>
      <c r="J7167" cm="1">
        <f t="array" ref="J7167">IFERROR(_xlfn.IFS(B7167=2015,H7167/$O$13,B7167=2016,H7167/$O$14,B7167=2017,H7167/$O$15,B7167=2018,H7167/$O$16,B7167=2019,H7167/$O$17,B7167=2020,H7167/$O$18,B7167=2021,H7167/$O$19,B7167=2022,H7167/$O$20),"")</f>
        <v>2.2629573271066607E-5</v>
      </c>
      <c r="K7167" s="3" cm="1">
        <f t="array" ref="K7167">IFERROR(_xlfn.IFS(B7167=2015,J7167*$P$4,B7167=2016,J7167*$P$5,B7167=2017,J7167*$P$6,B7167=2018,J7167*$P$7,B7167=2019,J7167*$P$8,B7167=2020,J7167*$P$9,B7167=2021,J7167*$P$10,B7167=2022,J7167*$P$11),"")</f>
        <v>36014.580884791656</v>
      </c>
      <c r="L7167" s="3">
        <f t="shared" si="112"/>
        <v>64900.800884791657</v>
      </c>
    </row>
    <row r="7168" spans="1:12">
      <c r="A7168">
        <v>4838160</v>
      </c>
      <c r="B7168">
        <v>2016</v>
      </c>
      <c r="C7168" t="s">
        <v>4102</v>
      </c>
      <c r="D7168" t="s">
        <v>2842</v>
      </c>
      <c r="E7168" t="s">
        <v>2843</v>
      </c>
      <c r="F7168" t="s">
        <v>4101</v>
      </c>
      <c r="G7168" t="s">
        <v>2844</v>
      </c>
      <c r="H7168" s="5">
        <v>29200</v>
      </c>
      <c r="I7168">
        <f>IFERROR(VLOOKUP(G7168,'NCES Match'!$A$2:$B$1307,2,FALSE),"")</f>
        <v>4838160</v>
      </c>
      <c r="J7168" cm="1">
        <f t="array" ref="J7168">IFERROR(_xlfn.IFS(B7168=2015,H7168/$O$13,B7168=2016,H7168/$O$14,B7168=2017,H7168/$O$15,B7168=2018,H7168/$O$16,B7168=2019,H7168/$O$17,B7168=2020,H7168/$O$18,B7168=2021,H7168/$O$19,B7168=2022,H7168/$O$20),"")</f>
        <v>2.0903313738185238E-5</v>
      </c>
      <c r="K7168" s="3" cm="1">
        <f t="array" ref="K7168">IFERROR(_xlfn.IFS(B7168=2015,J7168*$P$4,B7168=2016,J7168*$P$5,B7168=2017,J7168*$P$6,B7168=2018,J7168*$P$7,B7168=2019,J7168*$P$8,B7168=2020,J7168*$P$9,B7168=2021,J7168*$P$10,B7168=2022,J7168*$P$11),"")</f>
        <v>35026.245686450879</v>
      </c>
      <c r="L7168" s="3">
        <f t="shared" si="112"/>
        <v>64226.245686450879</v>
      </c>
    </row>
    <row r="7169" spans="1:12">
      <c r="A7169">
        <v>4838160</v>
      </c>
      <c r="B7169">
        <v>2017</v>
      </c>
      <c r="D7169" t="s">
        <v>2842</v>
      </c>
      <c r="E7169" t="s">
        <v>2843</v>
      </c>
      <c r="F7169" t="s">
        <v>4101</v>
      </c>
      <c r="G7169" t="s">
        <v>2844</v>
      </c>
      <c r="H7169" s="5">
        <v>31104</v>
      </c>
      <c r="I7169">
        <f>IFERROR(VLOOKUP(G7169,'NCES Match'!$A$2:$B$1307,2,FALSE),"")</f>
        <v>4838160</v>
      </c>
      <c r="J7169" cm="1">
        <f t="array" ref="J7169">IFERROR(_xlfn.IFS(B7169=2015,H7169/$O$13,B7169=2016,H7169/$O$14,B7169=2017,H7169/$O$15,B7169=2018,H7169/$O$16,B7169=2019,H7169/$O$17,B7169=2020,H7169/$O$18,B7169=2021,H7169/$O$19,B7169=2022,H7169/$O$20),"")</f>
        <v>2.144430339691665E-5</v>
      </c>
      <c r="K7169" s="3" cm="1">
        <f t="array" ref="K7169">IFERROR(_xlfn.IFS(B7169=2015,J7169*$P$4,B7169=2016,J7169*$P$5,B7169=2017,J7169*$P$6,B7169=2018,J7169*$P$7,B7169=2019,J7169*$P$8,B7169=2020,J7169*$P$9,B7169=2021,J7169*$P$10,B7169=2022,J7169*$P$11),"")</f>
        <v>36417.741538120899</v>
      </c>
      <c r="L7169" s="3">
        <f t="shared" si="112"/>
        <v>67521.741538120899</v>
      </c>
    </row>
    <row r="7170" spans="1:12">
      <c r="A7170">
        <v>4838160</v>
      </c>
      <c r="B7170">
        <v>2018</v>
      </c>
      <c r="D7170" t="s">
        <v>2842</v>
      </c>
      <c r="E7170" t="s">
        <v>2843</v>
      </c>
      <c r="F7170" t="s">
        <v>4101</v>
      </c>
      <c r="G7170" t="s">
        <v>2844</v>
      </c>
      <c r="H7170" s="5">
        <v>33510</v>
      </c>
      <c r="I7170">
        <f>IFERROR(VLOOKUP(G7170,'NCES Match'!$A$2:$B$1307,2,FALSE),"")</f>
        <v>4838160</v>
      </c>
      <c r="J7170" cm="1">
        <f t="array" ref="J7170">IFERROR(_xlfn.IFS(B7170=2015,H7170/$O$13,B7170=2016,H7170/$O$14,B7170=2017,H7170/$O$15,B7170=2018,H7170/$O$16,B7170=2019,H7170/$O$17,B7170=2020,H7170/$O$18,B7170=2021,H7170/$O$19,B7170=2022,H7170/$O$20),"")</f>
        <v>2.1867246558985972E-5</v>
      </c>
      <c r="K7170" s="3" cm="1">
        <f t="array" ref="K7170">IFERROR(_xlfn.IFS(B7170=2015,J7170*$P$4,B7170=2016,J7170*$P$5,B7170=2017,J7170*$P$6,B7170=2018,J7170*$P$7,B7170=2019,J7170*$P$8,B7170=2020,J7170*$P$9,B7170=2021,J7170*$P$10,B7170=2022,J7170*$P$11),"")</f>
        <v>37542.854363789971</v>
      </c>
      <c r="L7170" s="3">
        <f t="shared" si="112"/>
        <v>71052.854363789971</v>
      </c>
    </row>
    <row r="7171" spans="1:12">
      <c r="A7171">
        <v>4834290</v>
      </c>
      <c r="B7171">
        <v>2015</v>
      </c>
      <c r="C7171" t="s">
        <v>381</v>
      </c>
      <c r="D7171" t="s">
        <v>2500</v>
      </c>
      <c r="E7171" t="s">
        <v>2501</v>
      </c>
      <c r="G7171" t="s">
        <v>2502</v>
      </c>
      <c r="H7171" s="5">
        <v>596964.32999999996</v>
      </c>
      <c r="I7171">
        <f>IFERROR(VLOOKUP(G7171,'NCES Match'!$A$2:$B$1307,2,FALSE),"")</f>
        <v>4834290</v>
      </c>
      <c r="J7171" cm="1">
        <f t="array" ref="J7171">IFERROR(_xlfn.IFS(B7171=2015,H7171/$O$13,B7171=2016,H7171/$O$14,B7171=2017,H7171/$O$15,B7171=2018,H7171/$O$16,B7171=2019,H7171/$O$17,B7171=2020,H7171/$O$18,B7171=2021,H7171/$O$19,B7171=2022,H7171/$O$20),"")</f>
        <v>4.6766409886610932E-4</v>
      </c>
      <c r="K7171" s="3" cm="1">
        <f t="array" ref="K7171">IFERROR(_xlfn.IFS(B7171=2015,J7171*$P$4,B7171=2016,J7171*$P$5,B7171=2017,J7171*$P$6,B7171=2018,J7171*$P$7,B7171=2019,J7171*$P$8,B7171=2020,J7171*$P$9,B7171=2021,J7171*$P$10,B7171=2022,J7171*$P$11),"")</f>
        <v>744279.45740634995</v>
      </c>
      <c r="L7171" s="3">
        <f t="shared" ref="L7171:L7234" si="113">SUM(H7171,K7171)</f>
        <v>1341243.78740635</v>
      </c>
    </row>
    <row r="7172" spans="1:12">
      <c r="A7172">
        <v>4834290</v>
      </c>
      <c r="B7172">
        <v>2016</v>
      </c>
      <c r="C7172" t="s">
        <v>4102</v>
      </c>
      <c r="D7172" t="s">
        <v>2500</v>
      </c>
      <c r="E7172" t="s">
        <v>2501</v>
      </c>
      <c r="F7172" t="s">
        <v>4101</v>
      </c>
      <c r="G7172" t="s">
        <v>2502</v>
      </c>
      <c r="H7172" s="5">
        <v>587688</v>
      </c>
      <c r="I7172">
        <f>IFERROR(VLOOKUP(G7172,'NCES Match'!$A$2:$B$1307,2,FALSE),"")</f>
        <v>4834290</v>
      </c>
      <c r="J7172" cm="1">
        <f t="array" ref="J7172">IFERROR(_xlfn.IFS(B7172=2015,H7172/$O$13,B7172=2016,H7172/$O$14,B7172=2017,H7172/$O$15,B7172=2018,H7172/$O$16,B7172=2019,H7172/$O$17,B7172=2020,H7172/$O$18,B7172=2021,H7172/$O$19,B7172=2022,H7172/$O$20),"")</f>
        <v>4.2070639192351395E-4</v>
      </c>
      <c r="K7172" s="3" cm="1">
        <f t="array" ref="K7172">IFERROR(_xlfn.IFS(B7172=2015,J7172*$P$4,B7172=2016,J7172*$P$5,B7172=2017,J7172*$P$6,B7172=2018,J7172*$P$7,B7172=2019,J7172*$P$8,B7172=2020,J7172*$P$9,B7172=2021,J7172*$P$10,B7172=2022,J7172*$P$11),"")</f>
        <v>704948.77654037485</v>
      </c>
      <c r="L7172" s="3">
        <f t="shared" si="113"/>
        <v>1292636.7765403748</v>
      </c>
    </row>
    <row r="7173" spans="1:12">
      <c r="A7173">
        <v>4834290</v>
      </c>
      <c r="B7173">
        <v>2017</v>
      </c>
      <c r="D7173" t="s">
        <v>2500</v>
      </c>
      <c r="E7173" t="s">
        <v>2501</v>
      </c>
      <c r="F7173" t="s">
        <v>4101</v>
      </c>
      <c r="G7173" t="s">
        <v>2502</v>
      </c>
      <c r="H7173" s="5">
        <v>647619</v>
      </c>
      <c r="I7173">
        <f>IFERROR(VLOOKUP(G7173,'NCES Match'!$A$2:$B$1307,2,FALSE),"")</f>
        <v>4834290</v>
      </c>
      <c r="J7173" cm="1">
        <f t="array" ref="J7173">IFERROR(_xlfn.IFS(B7173=2015,H7173/$O$13,B7173=2016,H7173/$O$14,B7173=2017,H7173/$O$15,B7173=2018,H7173/$O$16,B7173=2019,H7173/$O$17,B7173=2020,H7173/$O$18,B7173=2021,H7173/$O$19,B7173=2022,H7173/$O$20),"")</f>
        <v>4.4649364459901502E-4</v>
      </c>
      <c r="K7173" s="3" cm="1">
        <f t="array" ref="K7173">IFERROR(_xlfn.IFS(B7173=2015,J7173*$P$4,B7173=2016,J7173*$P$5,B7173=2017,J7173*$P$6,B7173=2018,J7173*$P$7,B7173=2019,J7173*$P$8,B7173=2020,J7173*$P$9,B7173=2021,J7173*$P$10,B7173=2022,J7173*$P$11),"")</f>
        <v>758256.85947711929</v>
      </c>
      <c r="L7173" s="3">
        <f t="shared" si="113"/>
        <v>1405875.8594771193</v>
      </c>
    </row>
    <row r="7174" spans="1:12">
      <c r="A7174">
        <v>4834290</v>
      </c>
      <c r="B7174">
        <v>2018</v>
      </c>
      <c r="D7174" t="s">
        <v>2500</v>
      </c>
      <c r="E7174" t="s">
        <v>2501</v>
      </c>
      <c r="F7174" t="s">
        <v>4101</v>
      </c>
      <c r="G7174" t="s">
        <v>2502</v>
      </c>
      <c r="H7174" s="5">
        <v>668616</v>
      </c>
      <c r="I7174">
        <f>IFERROR(VLOOKUP(G7174,'NCES Match'!$A$2:$B$1307,2,FALSE),"")</f>
        <v>4834290</v>
      </c>
      <c r="J7174" cm="1">
        <f t="array" ref="J7174">IFERROR(_xlfn.IFS(B7174=2015,H7174/$O$13,B7174=2016,H7174/$O$14,B7174=2017,H7174/$O$15,B7174=2018,H7174/$O$16,B7174=2019,H7174/$O$17,B7174=2020,H7174/$O$18,B7174=2021,H7174/$O$19,B7174=2022,H7174/$O$20),"")</f>
        <v>4.3631127798516754E-4</v>
      </c>
      <c r="K7174" s="3" cm="1">
        <f t="array" ref="K7174">IFERROR(_xlfn.IFS(B7174=2015,J7174*$P$4,B7174=2016,J7174*$P$5,B7174=2017,J7174*$P$6,B7174=2018,J7174*$P$7,B7174=2019,J7174*$P$8,B7174=2020,J7174*$P$9,B7174=2021,J7174*$P$10,B7174=2022,J7174*$P$11),"")</f>
        <v>749082.45638017892</v>
      </c>
      <c r="L7174" s="3">
        <f t="shared" si="113"/>
        <v>1417698.4563801789</v>
      </c>
    </row>
    <row r="7175" spans="1:12">
      <c r="A7175">
        <v>4834290</v>
      </c>
      <c r="B7175">
        <v>2019</v>
      </c>
      <c r="D7175" t="s">
        <v>2500</v>
      </c>
      <c r="E7175" t="s">
        <v>2501</v>
      </c>
      <c r="F7175" t="s">
        <v>4101</v>
      </c>
      <c r="G7175" t="s">
        <v>2502</v>
      </c>
      <c r="H7175" s="5">
        <v>688090</v>
      </c>
      <c r="I7175">
        <f>IFERROR(VLOOKUP(G7175,'NCES Match'!$A$2:$B$1307,2,FALSE),"")</f>
        <v>4834290</v>
      </c>
      <c r="J7175" cm="1">
        <f t="array" ref="J7175">IFERROR(_xlfn.IFS(B7175=2015,H7175/$O$13,B7175=2016,H7175/$O$14,B7175=2017,H7175/$O$15,B7175=2018,H7175/$O$16,B7175=2019,H7175/$O$17,B7175=2020,H7175/$O$18,B7175=2021,H7175/$O$19,B7175=2022,H7175/$O$20),"")</f>
        <v>4.3568484453454189E-4</v>
      </c>
      <c r="K7175" s="3" cm="1">
        <f t="array" ref="K7175">IFERROR(_xlfn.IFS(B7175=2015,J7175*$P$4,B7175=2016,J7175*$P$5,B7175=2017,J7175*$P$6,B7175=2018,J7175*$P$7,B7175=2019,J7175*$P$8,B7175=2020,J7175*$P$9,B7175=2021,J7175*$P$10,B7175=2022,J7175*$P$11),"")</f>
        <v>757188.00561630807</v>
      </c>
      <c r="L7175" s="3">
        <f t="shared" si="113"/>
        <v>1445278.0056163082</v>
      </c>
    </row>
    <row r="7176" spans="1:12">
      <c r="A7176">
        <v>4834290</v>
      </c>
      <c r="B7176">
        <v>2020</v>
      </c>
      <c r="D7176" t="s">
        <v>2500</v>
      </c>
      <c r="E7176" t="s">
        <v>2501</v>
      </c>
      <c r="F7176" t="s">
        <v>4230</v>
      </c>
      <c r="G7176" t="s">
        <v>2502</v>
      </c>
      <c r="H7176" s="5">
        <v>803086</v>
      </c>
      <c r="I7176">
        <f>IFERROR(VLOOKUP(G7176,'NCES Match'!$A$2:$B$1307,2,FALSE),"")</f>
        <v>4834290</v>
      </c>
      <c r="J7176" cm="1">
        <f t="array" ref="J7176">IFERROR(_xlfn.IFS(B7176=2015,H7176/$O$13,B7176=2016,H7176/$O$14,B7176=2017,H7176/$O$15,B7176=2018,H7176/$O$16,B7176=2019,H7176/$O$17,B7176=2020,H7176/$O$18,B7176=2021,H7176/$O$19,B7176=2022,H7176/$O$20),"")</f>
        <v>4.3519837690621384E-4</v>
      </c>
      <c r="K7176" s="3" cm="1">
        <f t="array" ref="K7176">IFERROR(_xlfn.IFS(B7176=2015,J7176*$P$4,B7176=2016,J7176*$P$5,B7176=2017,J7176*$P$6,B7176=2018,J7176*$P$7,B7176=2019,J7176*$P$8,B7176=2020,J7176*$P$9,B7176=2021,J7176*$P$10,B7176=2022,J7176*$P$11),"")</f>
        <v>917399.40360172978</v>
      </c>
      <c r="L7176" s="3">
        <f t="shared" si="113"/>
        <v>1720485.4036017298</v>
      </c>
    </row>
    <row r="7177" spans="1:12">
      <c r="A7177">
        <v>4834290</v>
      </c>
      <c r="B7177">
        <v>2021</v>
      </c>
      <c r="D7177" t="s">
        <v>2500</v>
      </c>
      <c r="E7177" t="s">
        <v>2501</v>
      </c>
      <c r="F7177" t="s">
        <v>4230</v>
      </c>
      <c r="G7177" t="s">
        <v>2502</v>
      </c>
      <c r="H7177" s="5">
        <v>884378.51</v>
      </c>
      <c r="I7177">
        <f>IFERROR(VLOOKUP(G7177,'NCES Match'!$A$2:$B$1307,2,FALSE),"")</f>
        <v>4834290</v>
      </c>
      <c r="J7177" cm="1">
        <f t="array" ref="J7177">IFERROR(_xlfn.IFS(B7177=2015,H7177/$O$13,B7177=2016,H7177/$O$14,B7177=2017,H7177/$O$15,B7177=2018,H7177/$O$16,B7177=2019,H7177/$O$17,B7177=2020,H7177/$O$18,B7177=2021,H7177/$O$19,B7177=2022,H7177/$O$20),"")</f>
        <v>4.5248608786997935E-4</v>
      </c>
      <c r="K7177" s="3" cm="1">
        <f t="array" ref="K7177">IFERROR(_xlfn.IFS(B7177=2015,J7177*$P$4,B7177=2016,J7177*$P$5,B7177=2017,J7177*$P$6,B7177=2018,J7177*$P$7,B7177=2019,J7177*$P$8,B7177=2020,J7177*$P$9,B7177=2021,J7177*$P$10,B7177=2022,J7177*$P$11),"")</f>
        <v>968570.58542677166</v>
      </c>
      <c r="L7177" s="3">
        <f t="shared" si="113"/>
        <v>1852949.0954267718</v>
      </c>
    </row>
    <row r="7178" spans="1:12">
      <c r="A7178">
        <v>4834290</v>
      </c>
      <c r="B7178">
        <v>2022</v>
      </c>
      <c r="D7178" t="s">
        <v>2500</v>
      </c>
      <c r="E7178" t="s">
        <v>2501</v>
      </c>
      <c r="F7178" t="s">
        <v>4101</v>
      </c>
      <c r="G7178" t="s">
        <v>2502</v>
      </c>
      <c r="H7178" s="5">
        <v>991116.61</v>
      </c>
      <c r="I7178">
        <f>IFERROR(VLOOKUP(G7178,'NCES Match'!$A$2:$B$1307,2,FALSE),"")</f>
        <v>4834290</v>
      </c>
      <c r="J7178" cm="1">
        <f t="array" ref="J7178">IFERROR(_xlfn.IFS(B7178=2015,H7178/$O$13,B7178=2016,H7178/$O$14,B7178=2017,H7178/$O$15,B7178=2018,H7178/$O$16,B7178=2019,H7178/$O$17,B7178=2020,H7178/$O$18,B7178=2021,H7178/$O$19,B7178=2022,H7178/$O$20),"")</f>
        <v>4.3532878561383442E-4</v>
      </c>
      <c r="K7178" s="3" cm="1">
        <f t="array" ref="K7178">IFERROR(_xlfn.IFS(B7178=2015,J7178*$P$4,B7178=2016,J7178*$P$5,B7178=2017,J7178*$P$6,B7178=2018,J7178*$P$7,B7178=2019,J7178*$P$8,B7178=2020,J7178*$P$9,B7178=2021,J7178*$P$10,B7178=2022,J7178*$P$11),"")</f>
        <v>937473.14184200973</v>
      </c>
      <c r="L7178" s="3">
        <f t="shared" si="113"/>
        <v>1928589.7518420098</v>
      </c>
    </row>
    <row r="7179" spans="1:12">
      <c r="A7179">
        <v>4834290</v>
      </c>
      <c r="B7179">
        <v>2023</v>
      </c>
      <c r="D7179" t="s">
        <v>2500</v>
      </c>
      <c r="E7179" t="s">
        <v>2501</v>
      </c>
      <c r="F7179" t="s">
        <v>4101</v>
      </c>
      <c r="G7179" t="s">
        <v>2502</v>
      </c>
      <c r="H7179" s="5">
        <v>1151731.8</v>
      </c>
      <c r="I7179">
        <f>IFERROR(VLOOKUP(G7179,'NCES Match'!$A$2:$B$1307,2,FALSE),"")</f>
        <v>4834290</v>
      </c>
      <c r="J7179" t="str" cm="1">
        <f t="array" ref="J7179">IFERROR(_xlfn.IFS(B7179=2015,H7179/$O$13,B7179=2016,H7179/$O$14,B7179=2017,H7179/$O$15,B7179=2018,H7179/$O$16,B7179=2019,H7179/$O$17,B7179=2020,H7179/$O$18,B7179=2021,H7179/$O$19,B7179=2022,H7179/$O$20),"")</f>
        <v/>
      </c>
      <c r="K7179" s="3" t="str" cm="1">
        <f t="array" ref="K7179">IFERROR(_xlfn.IFS(B7179=2015,J7179*$P$4,B7179=2016,J7179*$P$5,B7179=2017,J7179*$P$6,B7179=2018,J7179*$P$7,B7179=2019,J7179*$P$8,B7179=2020,J7179*$P$9,B7179=2021,J7179*$P$10,B7179=2022,J7179*$P$11),"")</f>
        <v/>
      </c>
      <c r="L7179" s="3">
        <f t="shared" si="113"/>
        <v>1151731.8</v>
      </c>
    </row>
    <row r="7180" spans="1:12">
      <c r="A7180">
        <v>4833010</v>
      </c>
      <c r="B7180">
        <v>2015</v>
      </c>
      <c r="C7180" t="s">
        <v>381</v>
      </c>
      <c r="D7180" t="s">
        <v>2411</v>
      </c>
      <c r="E7180" t="s">
        <v>2412</v>
      </c>
      <c r="G7180" t="s">
        <v>2413</v>
      </c>
      <c r="H7180" s="5">
        <v>402441.3</v>
      </c>
      <c r="I7180">
        <f>IFERROR(VLOOKUP(G7180,'NCES Match'!$A$2:$B$1307,2,FALSE),"")</f>
        <v>4833010</v>
      </c>
      <c r="J7180" cm="1">
        <f t="array" ref="J7180">IFERROR(_xlfn.IFS(B7180=2015,H7180/$O$13,B7180=2016,H7180/$O$14,B7180=2017,H7180/$O$15,B7180=2018,H7180/$O$16,B7180=2019,H7180/$O$17,B7180=2020,H7180/$O$18,B7180=2021,H7180/$O$19,B7180=2022,H7180/$O$20),"")</f>
        <v>3.1527402635766458E-4</v>
      </c>
      <c r="K7180" s="3" cm="1">
        <f t="array" ref="K7180">IFERROR(_xlfn.IFS(B7180=2015,J7180*$P$4,B7180=2016,J7180*$P$5,B7180=2017,J7180*$P$6,B7180=2018,J7180*$P$7,B7180=2019,J7180*$P$8,B7180=2020,J7180*$P$9,B7180=2021,J7180*$P$10,B7180=2022,J7180*$P$11),"")</f>
        <v>501753.24948126485</v>
      </c>
      <c r="L7180" s="3">
        <f t="shared" si="113"/>
        <v>904194.54948126478</v>
      </c>
    </row>
    <row r="7181" spans="1:12">
      <c r="A7181">
        <v>4833010</v>
      </c>
      <c r="B7181">
        <v>2016</v>
      </c>
      <c r="C7181" t="s">
        <v>4102</v>
      </c>
      <c r="D7181" t="s">
        <v>2411</v>
      </c>
      <c r="E7181" t="s">
        <v>2412</v>
      </c>
      <c r="F7181" t="s">
        <v>4101</v>
      </c>
      <c r="G7181" t="s">
        <v>2413</v>
      </c>
      <c r="H7181" s="5">
        <v>398635</v>
      </c>
      <c r="I7181">
        <f>IFERROR(VLOOKUP(G7181,'NCES Match'!$A$2:$B$1307,2,FALSE),"")</f>
        <v>4833010</v>
      </c>
      <c r="J7181" cm="1">
        <f t="array" ref="J7181">IFERROR(_xlfn.IFS(B7181=2015,H7181/$O$13,B7181=2016,H7181/$O$14,B7181=2017,H7181/$O$15,B7181=2018,H7181/$O$16,B7181=2019,H7181/$O$17,B7181=2020,H7181/$O$18,B7181=2021,H7181/$O$19,B7181=2022,H7181/$O$20),"")</f>
        <v>2.8536960520621484E-4</v>
      </c>
      <c r="K7181" s="3" cm="1">
        <f t="array" ref="K7181">IFERROR(_xlfn.IFS(B7181=2015,J7181*$P$4,B7181=2016,J7181*$P$5,B7181=2017,J7181*$P$6,B7181=2018,J7181*$P$7,B7181=2019,J7181*$P$8,B7181=2020,J7181*$P$9,B7181=2021,J7181*$P$10,B7181=2022,J7181*$P$11),"")</f>
        <v>478174.22771295707</v>
      </c>
      <c r="L7181" s="3">
        <f t="shared" si="113"/>
        <v>876809.22771295707</v>
      </c>
    </row>
    <row r="7182" spans="1:12">
      <c r="A7182">
        <v>4833010</v>
      </c>
      <c r="B7182">
        <v>2017</v>
      </c>
      <c r="D7182" t="s">
        <v>2411</v>
      </c>
      <c r="E7182" t="s">
        <v>2412</v>
      </c>
      <c r="F7182" t="s">
        <v>4101</v>
      </c>
      <c r="G7182" t="s">
        <v>2413</v>
      </c>
      <c r="H7182" s="5">
        <v>415670</v>
      </c>
      <c r="I7182">
        <f>IFERROR(VLOOKUP(G7182,'NCES Match'!$A$2:$B$1307,2,FALSE),"")</f>
        <v>4833010</v>
      </c>
      <c r="J7182" cm="1">
        <f t="array" ref="J7182">IFERROR(_xlfn.IFS(B7182=2015,H7182/$O$13,B7182=2016,H7182/$O$14,B7182=2017,H7182/$O$15,B7182=2018,H7182/$O$16,B7182=2019,H7182/$O$17,B7182=2020,H7182/$O$18,B7182=2021,H7182/$O$19,B7182=2022,H7182/$O$20),"")</f>
        <v>2.8657901212051002E-4</v>
      </c>
      <c r="K7182" s="3" cm="1">
        <f t="array" ref="K7182">IFERROR(_xlfn.IFS(B7182=2015,J7182*$P$4,B7182=2016,J7182*$P$5,B7182=2017,J7182*$P$6,B7182=2018,J7182*$P$7,B7182=2019,J7182*$P$8,B7182=2020,J7182*$P$9,B7182=2021,J7182*$P$10,B7182=2022,J7182*$P$11),"")</f>
        <v>486682.18316456774</v>
      </c>
      <c r="L7182" s="3">
        <f t="shared" si="113"/>
        <v>902352.18316456769</v>
      </c>
    </row>
    <row r="7183" spans="1:12">
      <c r="A7183">
        <v>4833010</v>
      </c>
      <c r="B7183">
        <v>2018</v>
      </c>
      <c r="D7183" t="s">
        <v>2411</v>
      </c>
      <c r="E7183" t="s">
        <v>2412</v>
      </c>
      <c r="F7183" t="s">
        <v>4101</v>
      </c>
      <c r="G7183" t="s">
        <v>2413</v>
      </c>
      <c r="H7183" s="5">
        <v>429809</v>
      </c>
      <c r="I7183">
        <f>IFERROR(VLOOKUP(G7183,'NCES Match'!$A$2:$B$1307,2,FALSE),"")</f>
        <v>4833010</v>
      </c>
      <c r="J7183" cm="1">
        <f t="array" ref="J7183">IFERROR(_xlfn.IFS(B7183=2015,H7183/$O$13,B7183=2016,H7183/$O$14,B7183=2017,H7183/$O$15,B7183=2018,H7183/$O$16,B7183=2019,H7183/$O$17,B7183=2020,H7183/$O$18,B7183=2021,H7183/$O$19,B7183=2022,H7183/$O$20),"")</f>
        <v>2.8047566028860643E-4</v>
      </c>
      <c r="K7183" s="3" cm="1">
        <f t="array" ref="K7183">IFERROR(_xlfn.IFS(B7183=2015,J7183*$P$4,B7183=2016,J7183*$P$5,B7183=2017,J7183*$P$6,B7183=2018,J7183*$P$7,B7183=2019,J7183*$P$8,B7183=2020,J7183*$P$9,B7183=2021,J7183*$P$10,B7183=2022,J7183*$P$11),"")</f>
        <v>481535.56225742179</v>
      </c>
      <c r="L7183" s="3">
        <f t="shared" si="113"/>
        <v>911344.56225742179</v>
      </c>
    </row>
    <row r="7184" spans="1:12">
      <c r="A7184">
        <v>4833010</v>
      </c>
      <c r="B7184">
        <v>2019</v>
      </c>
      <c r="D7184" t="s">
        <v>2411</v>
      </c>
      <c r="E7184" t="s">
        <v>2412</v>
      </c>
      <c r="F7184" t="s">
        <v>4101</v>
      </c>
      <c r="G7184" t="s">
        <v>2413</v>
      </c>
      <c r="H7184" s="5">
        <v>423650</v>
      </c>
      <c r="I7184">
        <f>IFERROR(VLOOKUP(G7184,'NCES Match'!$A$2:$B$1307,2,FALSE),"")</f>
        <v>4833010</v>
      </c>
      <c r="J7184" cm="1">
        <f t="array" ref="J7184">IFERROR(_xlfn.IFS(B7184=2015,H7184/$O$13,B7184=2016,H7184/$O$14,B7184=2017,H7184/$O$15,B7184=2018,H7184/$O$16,B7184=2019,H7184/$O$17,B7184=2020,H7184/$O$18,B7184=2021,H7184/$O$19,B7184=2022,H7184/$O$20),"")</f>
        <v>2.6824671828839061E-4</v>
      </c>
      <c r="K7184" s="3" cm="1">
        <f t="array" ref="K7184">IFERROR(_xlfn.IFS(B7184=2015,J7184*$P$4,B7184=2016,J7184*$P$5,B7184=2017,J7184*$P$6,B7184=2018,J7184*$P$7,B7184=2019,J7184*$P$8,B7184=2020,J7184*$P$9,B7184=2021,J7184*$P$10,B7184=2022,J7184*$P$11),"")</f>
        <v>466192.93781242124</v>
      </c>
      <c r="L7184" s="3">
        <f t="shared" si="113"/>
        <v>889842.93781242124</v>
      </c>
    </row>
    <row r="7185" spans="1:12">
      <c r="A7185">
        <v>4833010</v>
      </c>
      <c r="B7185">
        <v>2020</v>
      </c>
      <c r="D7185" t="s">
        <v>2411</v>
      </c>
      <c r="E7185" t="s">
        <v>2412</v>
      </c>
      <c r="F7185" t="s">
        <v>4230</v>
      </c>
      <c r="G7185" t="s">
        <v>2413</v>
      </c>
      <c r="H7185" s="5">
        <v>472977</v>
      </c>
      <c r="I7185">
        <f>IFERROR(VLOOKUP(G7185,'NCES Match'!$A$2:$B$1307,2,FALSE),"")</f>
        <v>4833010</v>
      </c>
      <c r="J7185" cm="1">
        <f t="array" ref="J7185">IFERROR(_xlfn.IFS(B7185=2015,H7185/$O$13,B7185=2016,H7185/$O$14,B7185=2017,H7185/$O$15,B7185=2018,H7185/$O$16,B7185=2019,H7185/$O$17,B7185=2020,H7185/$O$18,B7185=2021,H7185/$O$19,B7185=2022,H7185/$O$20),"")</f>
        <v>2.5630981328770555E-4</v>
      </c>
      <c r="K7185" s="3" cm="1">
        <f t="array" ref="K7185">IFERROR(_xlfn.IFS(B7185=2015,J7185*$P$4,B7185=2016,J7185*$P$5,B7185=2017,J7185*$P$6,B7185=2018,J7185*$P$7,B7185=2019,J7185*$P$8,B7185=2020,J7185*$P$9,B7185=2021,J7185*$P$10,B7185=2022,J7185*$P$11),"")</f>
        <v>540301.80792260775</v>
      </c>
      <c r="L7185" s="3">
        <f t="shared" si="113"/>
        <v>1013278.8079226078</v>
      </c>
    </row>
    <row r="7186" spans="1:12">
      <c r="A7186">
        <v>4833010</v>
      </c>
      <c r="B7186">
        <v>2021</v>
      </c>
      <c r="D7186" t="s">
        <v>2411</v>
      </c>
      <c r="E7186" t="s">
        <v>2412</v>
      </c>
      <c r="F7186" t="s">
        <v>4230</v>
      </c>
      <c r="G7186" t="s">
        <v>2413</v>
      </c>
      <c r="H7186" s="5">
        <v>504617.07</v>
      </c>
      <c r="I7186">
        <f>IFERROR(VLOOKUP(G7186,'NCES Match'!$A$2:$B$1307,2,FALSE),"")</f>
        <v>4833010</v>
      </c>
      <c r="J7186" cm="1">
        <f t="array" ref="J7186">IFERROR(_xlfn.IFS(B7186=2015,H7186/$O$13,B7186=2016,H7186/$O$14,B7186=2017,H7186/$O$15,B7186=2018,H7186/$O$16,B7186=2019,H7186/$O$17,B7186=2020,H7186/$O$18,B7186=2021,H7186/$O$19,B7186=2022,H7186/$O$20),"")</f>
        <v>2.5818379946467891E-4</v>
      </c>
      <c r="K7186" s="3" cm="1">
        <f t="array" ref="K7186">IFERROR(_xlfn.IFS(B7186=2015,J7186*$P$4,B7186=2016,J7186*$P$5,B7186=2017,J7186*$P$6,B7186=2018,J7186*$P$7,B7186=2019,J7186*$P$8,B7186=2020,J7186*$P$9,B7186=2021,J7186*$P$10,B7186=2022,J7186*$P$11),"")</f>
        <v>552656.18214337004</v>
      </c>
      <c r="L7186" s="3">
        <f t="shared" si="113"/>
        <v>1057273.25214337</v>
      </c>
    </row>
    <row r="7187" spans="1:12">
      <c r="A7187">
        <v>4833010</v>
      </c>
      <c r="B7187">
        <v>2022</v>
      </c>
      <c r="D7187" t="s">
        <v>2411</v>
      </c>
      <c r="E7187" t="s">
        <v>2412</v>
      </c>
      <c r="F7187" t="s">
        <v>4101</v>
      </c>
      <c r="G7187" t="s">
        <v>2413</v>
      </c>
      <c r="H7187" s="5">
        <v>588672.9</v>
      </c>
      <c r="I7187">
        <f>IFERROR(VLOOKUP(G7187,'NCES Match'!$A$2:$B$1307,2,FALSE),"")</f>
        <v>4833010</v>
      </c>
      <c r="J7187" cm="1">
        <f t="array" ref="J7187">IFERROR(_xlfn.IFS(B7187=2015,H7187/$O$13,B7187=2016,H7187/$O$14,B7187=2017,H7187/$O$15,B7187=2018,H7187/$O$16,B7187=2019,H7187/$O$17,B7187=2020,H7187/$O$18,B7187=2021,H7187/$O$19,B7187=2022,H7187/$O$20),"")</f>
        <v>2.5856317621472837E-4</v>
      </c>
      <c r="K7187" s="3" cm="1">
        <f t="array" ref="K7187">IFERROR(_xlfn.IFS(B7187=2015,J7187*$P$4,B7187=2016,J7187*$P$5,B7187=2017,J7187*$P$6,B7187=2018,J7187*$P$7,B7187=2019,J7187*$P$8,B7187=2020,J7187*$P$9,B7187=2021,J7187*$P$10,B7187=2022,J7187*$P$11),"")</f>
        <v>556811.4059558009</v>
      </c>
      <c r="L7187" s="3">
        <f t="shared" si="113"/>
        <v>1145484.3059558009</v>
      </c>
    </row>
    <row r="7188" spans="1:12">
      <c r="A7188">
        <v>4833010</v>
      </c>
      <c r="B7188">
        <v>2023</v>
      </c>
      <c r="D7188" t="s">
        <v>2411</v>
      </c>
      <c r="E7188" t="s">
        <v>2412</v>
      </c>
      <c r="F7188" t="s">
        <v>4101</v>
      </c>
      <c r="G7188" t="s">
        <v>2413</v>
      </c>
      <c r="H7188" s="5">
        <v>746312.24</v>
      </c>
      <c r="I7188">
        <f>IFERROR(VLOOKUP(G7188,'NCES Match'!$A$2:$B$1307,2,FALSE),"")</f>
        <v>4833010</v>
      </c>
      <c r="J7188" t="str" cm="1">
        <f t="array" ref="J7188">IFERROR(_xlfn.IFS(B7188=2015,H7188/$O$13,B7188=2016,H7188/$O$14,B7188=2017,H7188/$O$15,B7188=2018,H7188/$O$16,B7188=2019,H7188/$O$17,B7188=2020,H7188/$O$18,B7188=2021,H7188/$O$19,B7188=2022,H7188/$O$20),"")</f>
        <v/>
      </c>
      <c r="K7188" s="3" t="str" cm="1">
        <f t="array" ref="K7188">IFERROR(_xlfn.IFS(B7188=2015,J7188*$P$4,B7188=2016,J7188*$P$5,B7188=2017,J7188*$P$6,B7188=2018,J7188*$P$7,B7188=2019,J7188*$P$8,B7188=2020,J7188*$P$9,B7188=2021,J7188*$P$10,B7188=2022,J7188*$P$11),"")</f>
        <v/>
      </c>
      <c r="L7188" s="3">
        <f t="shared" si="113"/>
        <v>746312.24</v>
      </c>
    </row>
    <row r="7189" spans="1:12">
      <c r="A7189">
        <v>4835740</v>
      </c>
      <c r="B7189">
        <v>2015</v>
      </c>
      <c r="C7189" t="s">
        <v>381</v>
      </c>
      <c r="D7189" t="s">
        <v>2617</v>
      </c>
      <c r="E7189" t="s">
        <v>2618</v>
      </c>
      <c r="G7189" t="s">
        <v>2619</v>
      </c>
      <c r="H7189" s="5">
        <v>124073.32</v>
      </c>
      <c r="I7189">
        <f>IFERROR(VLOOKUP(G7189,'NCES Match'!$A$2:$B$1307,2,FALSE),"")</f>
        <v>4835740</v>
      </c>
      <c r="J7189" cm="1">
        <f t="array" ref="J7189">IFERROR(_xlfn.IFS(B7189=2015,H7189/$O$13,B7189=2016,H7189/$O$14,B7189=2017,H7189/$O$15,B7189=2018,H7189/$O$16,B7189=2019,H7189/$O$17,B7189=2020,H7189/$O$18,B7189=2021,H7189/$O$19,B7189=2022,H7189/$O$20),"")</f>
        <v>9.7199505020888649E-5</v>
      </c>
      <c r="K7189" s="3" cm="1">
        <f t="array" ref="K7189">IFERROR(_xlfn.IFS(B7189=2015,J7189*$P$4,B7189=2016,J7189*$P$5,B7189=2017,J7189*$P$6,B7189=2018,J7189*$P$7,B7189=2019,J7189*$P$8,B7189=2020,J7189*$P$9,B7189=2021,J7189*$P$10,B7189=2022,J7189*$P$11),"")</f>
        <v>154691.35867498891</v>
      </c>
      <c r="L7189" s="3">
        <f t="shared" si="113"/>
        <v>278764.67867498891</v>
      </c>
    </row>
    <row r="7190" spans="1:12">
      <c r="A7190">
        <v>4835740</v>
      </c>
      <c r="B7190">
        <v>2016</v>
      </c>
      <c r="C7190" t="s">
        <v>4102</v>
      </c>
      <c r="D7190" t="s">
        <v>2617</v>
      </c>
      <c r="E7190" t="s">
        <v>2618</v>
      </c>
      <c r="F7190" t="s">
        <v>4101</v>
      </c>
      <c r="G7190" t="s">
        <v>2619</v>
      </c>
      <c r="H7190" s="5">
        <v>126144</v>
      </c>
      <c r="I7190">
        <f>IFERROR(VLOOKUP(G7190,'NCES Match'!$A$2:$B$1307,2,FALSE),"")</f>
        <v>4835740</v>
      </c>
      <c r="J7190" cm="1">
        <f t="array" ref="J7190">IFERROR(_xlfn.IFS(B7190=2015,H7190/$O$13,B7190=2016,H7190/$O$14,B7190=2017,H7190/$O$15,B7190=2018,H7190/$O$16,B7190=2019,H7190/$O$17,B7190=2020,H7190/$O$18,B7190=2021,H7190/$O$19,B7190=2022,H7190/$O$20),"")</f>
        <v>9.0302315348960233E-5</v>
      </c>
      <c r="K7190" s="3" cm="1">
        <f t="array" ref="K7190">IFERROR(_xlfn.IFS(B7190=2015,J7190*$P$4,B7190=2016,J7190*$P$5,B7190=2017,J7190*$P$6,B7190=2018,J7190*$P$7,B7190=2019,J7190*$P$8,B7190=2020,J7190*$P$9,B7190=2021,J7190*$P$10,B7190=2022,J7190*$P$11),"")</f>
        <v>151313.38136546779</v>
      </c>
      <c r="L7190" s="3">
        <f t="shared" si="113"/>
        <v>277457.38136546779</v>
      </c>
    </row>
    <row r="7191" spans="1:12">
      <c r="A7191">
        <v>4835740</v>
      </c>
      <c r="B7191">
        <v>2017</v>
      </c>
      <c r="D7191" t="s">
        <v>2617</v>
      </c>
      <c r="E7191" t="s">
        <v>2618</v>
      </c>
      <c r="F7191" t="s">
        <v>4101</v>
      </c>
      <c r="G7191" t="s">
        <v>2619</v>
      </c>
      <c r="H7191" s="5">
        <v>127266</v>
      </c>
      <c r="I7191">
        <f>IFERROR(VLOOKUP(G7191,'NCES Match'!$A$2:$B$1307,2,FALSE),"")</f>
        <v>4835740</v>
      </c>
      <c r="J7191" cm="1">
        <f t="array" ref="J7191">IFERROR(_xlfn.IFS(B7191=2015,H7191/$O$13,B7191=2016,H7191/$O$14,B7191=2017,H7191/$O$15,B7191=2018,H7191/$O$16,B7191=2019,H7191/$O$17,B7191=2020,H7191/$O$18,B7191=2021,H7191/$O$19,B7191=2022,H7191/$O$20),"")</f>
        <v>8.7742114072530679E-5</v>
      </c>
      <c r="K7191" s="3" cm="1">
        <f t="array" ref="K7191">IFERROR(_xlfn.IFS(B7191=2015,J7191*$P$4,B7191=2016,J7191*$P$5,B7191=2017,J7191*$P$6,B7191=2018,J7191*$P$7,B7191=2019,J7191*$P$8,B7191=2020,J7191*$P$9,B7191=2021,J7191*$P$10,B7191=2022,J7191*$P$11),"")</f>
        <v>149007.85412135077</v>
      </c>
      <c r="L7191" s="3">
        <f t="shared" si="113"/>
        <v>276273.8541213508</v>
      </c>
    </row>
    <row r="7192" spans="1:12">
      <c r="A7192">
        <v>4835740</v>
      </c>
      <c r="B7192">
        <v>2018</v>
      </c>
      <c r="D7192" t="s">
        <v>2617</v>
      </c>
      <c r="E7192" t="s">
        <v>2618</v>
      </c>
      <c r="F7192" t="s">
        <v>4101</v>
      </c>
      <c r="G7192" t="s">
        <v>2619</v>
      </c>
      <c r="H7192" s="5">
        <v>129541</v>
      </c>
      <c r="I7192">
        <f>IFERROR(VLOOKUP(G7192,'NCES Match'!$A$2:$B$1307,2,FALSE),"")</f>
        <v>4835740</v>
      </c>
      <c r="J7192" cm="1">
        <f t="array" ref="J7192">IFERROR(_xlfn.IFS(B7192=2015,H7192/$O$13,B7192=2016,H7192/$O$14,B7192=2017,H7192/$O$15,B7192=2018,H7192/$O$16,B7192=2019,H7192/$O$17,B7192=2020,H7192/$O$18,B7192=2021,H7192/$O$19,B7192=2022,H7192/$O$20),"")</f>
        <v>8.4533124037529148E-5</v>
      </c>
      <c r="K7192" s="3" cm="1">
        <f t="array" ref="K7192">IFERROR(_xlfn.IFS(B7192=2015,J7192*$P$4,B7192=2016,J7192*$P$5,B7192=2017,J7192*$P$6,B7192=2018,J7192*$P$7,B7192=2019,J7192*$P$8,B7192=2020,J7192*$P$9,B7192=2021,J7192*$P$10,B7192=2022,J7192*$P$11),"")</f>
        <v>145130.97275857106</v>
      </c>
      <c r="L7192" s="3">
        <f t="shared" si="113"/>
        <v>274671.97275857104</v>
      </c>
    </row>
    <row r="7193" spans="1:12">
      <c r="A7193">
        <v>4835740</v>
      </c>
      <c r="B7193">
        <v>2019</v>
      </c>
      <c r="D7193" t="s">
        <v>2617</v>
      </c>
      <c r="E7193" t="s">
        <v>2618</v>
      </c>
      <c r="F7193" t="s">
        <v>4101</v>
      </c>
      <c r="G7193" t="s">
        <v>2619</v>
      </c>
      <c r="H7193" s="5">
        <v>134990</v>
      </c>
      <c r="I7193">
        <f>IFERROR(VLOOKUP(G7193,'NCES Match'!$A$2:$B$1307,2,FALSE),"")</f>
        <v>4835740</v>
      </c>
      <c r="J7193" cm="1">
        <f t="array" ref="J7193">IFERROR(_xlfn.IFS(B7193=2015,H7193/$O$13,B7193=2016,H7193/$O$14,B7193=2017,H7193/$O$15,B7193=2018,H7193/$O$16,B7193=2019,H7193/$O$17,B7193=2020,H7193/$O$18,B7193=2021,H7193/$O$19,B7193=2022,H7193/$O$20),"")</f>
        <v>8.5472971796883861E-5</v>
      </c>
      <c r="K7193" s="3" cm="1">
        <f t="array" ref="K7193">IFERROR(_xlfn.IFS(B7193=2015,J7193*$P$4,B7193=2016,J7193*$P$5,B7193=2017,J7193*$P$6,B7193=2018,J7193*$P$7,B7193=2019,J7193*$P$8,B7193=2020,J7193*$P$9,B7193=2021,J7193*$P$10,B7193=2022,J7193*$P$11),"")</f>
        <v>148545.69733340904</v>
      </c>
      <c r="L7193" s="3">
        <f t="shared" si="113"/>
        <v>283535.69733340904</v>
      </c>
    </row>
    <row r="7194" spans="1:12">
      <c r="A7194">
        <v>4835740</v>
      </c>
      <c r="B7194">
        <v>2020</v>
      </c>
      <c r="D7194" t="s">
        <v>2617</v>
      </c>
      <c r="E7194" t="s">
        <v>2618</v>
      </c>
      <c r="F7194" t="s">
        <v>4230</v>
      </c>
      <c r="G7194" t="s">
        <v>2619</v>
      </c>
      <c r="H7194" s="5">
        <v>143906</v>
      </c>
      <c r="I7194">
        <f>IFERROR(VLOOKUP(G7194,'NCES Match'!$A$2:$B$1307,2,FALSE),"")</f>
        <v>4835740</v>
      </c>
      <c r="J7194" cm="1">
        <f t="array" ref="J7194">IFERROR(_xlfn.IFS(B7194=2015,H7194/$O$13,B7194=2016,H7194/$O$14,B7194=2017,H7194/$O$15,B7194=2018,H7194/$O$16,B7194=2019,H7194/$O$17,B7194=2020,H7194/$O$18,B7194=2021,H7194/$O$19,B7194=2022,H7194/$O$20),"")</f>
        <v>7.7983749719289853E-5</v>
      </c>
      <c r="K7194" s="3" cm="1">
        <f t="array" ref="K7194">IFERROR(_xlfn.IFS(B7194=2015,J7194*$P$4,B7194=2016,J7194*$P$5,B7194=2017,J7194*$P$6,B7194=2018,J7194*$P$7,B7194=2019,J7194*$P$8,B7194=2020,J7194*$P$9,B7194=2021,J7194*$P$10,B7194=2022,J7194*$P$11),"")</f>
        <v>164389.96393251847</v>
      </c>
      <c r="L7194" s="3">
        <f t="shared" si="113"/>
        <v>308295.9639325185</v>
      </c>
    </row>
    <row r="7195" spans="1:12">
      <c r="A7195">
        <v>4835740</v>
      </c>
      <c r="B7195">
        <v>2021</v>
      </c>
      <c r="D7195" t="s">
        <v>2617</v>
      </c>
      <c r="E7195" t="s">
        <v>2618</v>
      </c>
      <c r="F7195" t="s">
        <v>4101</v>
      </c>
      <c r="G7195" t="s">
        <v>2619</v>
      </c>
      <c r="H7195" s="5">
        <v>153302.37</v>
      </c>
      <c r="I7195">
        <f>IFERROR(VLOOKUP(G7195,'NCES Match'!$A$2:$B$1307,2,FALSE),"")</f>
        <v>4835740</v>
      </c>
      <c r="J7195" cm="1">
        <f t="array" ref="J7195">IFERROR(_xlfn.IFS(B7195=2015,H7195/$O$13,B7195=2016,H7195/$O$14,B7195=2017,H7195/$O$15,B7195=2018,H7195/$O$16,B7195=2019,H7195/$O$17,B7195=2020,H7195/$O$18,B7195=2021,H7195/$O$19,B7195=2022,H7195/$O$20),"")</f>
        <v>7.8436086899596967E-5</v>
      </c>
      <c r="K7195" s="3" cm="1">
        <f t="array" ref="K7195">IFERROR(_xlfn.IFS(B7195=2015,J7195*$P$4,B7195=2016,J7195*$P$5,B7195=2017,J7195*$P$6,B7195=2018,J7195*$P$7,B7195=2019,J7195*$P$8,B7195=2020,J7195*$P$9,B7195=2021,J7195*$P$10,B7195=2022,J7195*$P$11),"")</f>
        <v>167896.62410296645</v>
      </c>
      <c r="L7195" s="3">
        <f t="shared" si="113"/>
        <v>321198.99410296645</v>
      </c>
    </row>
    <row r="7196" spans="1:12">
      <c r="A7196">
        <v>4835740</v>
      </c>
      <c r="B7196">
        <v>2022</v>
      </c>
      <c r="D7196" t="s">
        <v>2617</v>
      </c>
      <c r="E7196" t="s">
        <v>2618</v>
      </c>
      <c r="F7196" t="s">
        <v>4101</v>
      </c>
      <c r="G7196" t="s">
        <v>2619</v>
      </c>
      <c r="H7196" s="5">
        <v>173071.66</v>
      </c>
      <c r="I7196">
        <f>IFERROR(VLOOKUP(G7196,'NCES Match'!$A$2:$B$1307,2,FALSE),"")</f>
        <v>4835740</v>
      </c>
      <c r="J7196" cm="1">
        <f t="array" ref="J7196">IFERROR(_xlfn.IFS(B7196=2015,H7196/$O$13,B7196=2016,H7196/$O$14,B7196=2017,H7196/$O$15,B7196=2018,H7196/$O$16,B7196=2019,H7196/$O$17,B7196=2020,H7196/$O$18,B7196=2021,H7196/$O$19,B7196=2022,H7196/$O$20),"")</f>
        <v>7.6018376457206638E-5</v>
      </c>
      <c r="K7196" s="3" cm="1">
        <f t="array" ref="K7196">IFERROR(_xlfn.IFS(B7196=2015,J7196*$P$4,B7196=2016,J7196*$P$5,B7196=2017,J7196*$P$6,B7196=2018,J7196*$P$7,B7196=2019,J7196*$P$8,B7196=2020,J7196*$P$9,B7196=2021,J7196*$P$10,B7196=2022,J7196*$P$11),"")</f>
        <v>163704.28184430499</v>
      </c>
      <c r="L7196" s="3">
        <f t="shared" si="113"/>
        <v>336775.94184430502</v>
      </c>
    </row>
    <row r="7197" spans="1:12">
      <c r="A7197">
        <v>4835740</v>
      </c>
      <c r="B7197">
        <v>2023</v>
      </c>
      <c r="D7197" t="s">
        <v>2617</v>
      </c>
      <c r="E7197" t="s">
        <v>2618</v>
      </c>
      <c r="F7197" t="s">
        <v>4101</v>
      </c>
      <c r="G7197" t="s">
        <v>2619</v>
      </c>
      <c r="H7197" s="5">
        <v>202101.35</v>
      </c>
      <c r="I7197">
        <f>IFERROR(VLOOKUP(G7197,'NCES Match'!$A$2:$B$1307,2,FALSE),"")</f>
        <v>4835740</v>
      </c>
      <c r="J7197" t="str" cm="1">
        <f t="array" ref="J7197">IFERROR(_xlfn.IFS(B7197=2015,H7197/$O$13,B7197=2016,H7197/$O$14,B7197=2017,H7197/$O$15,B7197=2018,H7197/$O$16,B7197=2019,H7197/$O$17,B7197=2020,H7197/$O$18,B7197=2021,H7197/$O$19,B7197=2022,H7197/$O$20),"")</f>
        <v/>
      </c>
      <c r="K7197" s="3" t="str" cm="1">
        <f t="array" ref="K7197">IFERROR(_xlfn.IFS(B7197=2015,J7197*$P$4,B7197=2016,J7197*$P$5,B7197=2017,J7197*$P$6,B7197=2018,J7197*$P$7,B7197=2019,J7197*$P$8,B7197=2020,J7197*$P$9,B7197=2021,J7197*$P$10,B7197=2022,J7197*$P$11),"")</f>
        <v/>
      </c>
      <c r="L7197" s="3">
        <f t="shared" si="113"/>
        <v>202101.35</v>
      </c>
    </row>
    <row r="7198" spans="1:12">
      <c r="A7198" t="s">
        <v>4230</v>
      </c>
      <c r="B7198">
        <v>2015</v>
      </c>
      <c r="C7198" t="s">
        <v>230</v>
      </c>
      <c r="D7198" t="s">
        <v>330</v>
      </c>
      <c r="E7198" t="s">
        <v>331</v>
      </c>
      <c r="G7198" t="s">
        <v>332</v>
      </c>
      <c r="H7198" s="5">
        <v>324275.17</v>
      </c>
      <c r="I7198" t="str">
        <f>IFERROR(VLOOKUP(G7198,'NCES Match'!$A$2:$B$1307,2,FALSE),"")</f>
        <v/>
      </c>
      <c r="J7198" cm="1">
        <f t="array" ref="J7198">IFERROR(_xlfn.IFS(B7198=2015,H7198/$O$13,B7198=2016,H7198/$O$14,B7198=2017,H7198/$O$15,B7198=2018,H7198/$O$16,B7198=2019,H7198/$O$17,B7198=2020,H7198/$O$18,B7198=2021,H7198/$O$19,B7198=2022,H7198/$O$20),"")</f>
        <v>2.5403838645217614E-4</v>
      </c>
      <c r="K7198" s="3" cm="1">
        <f t="array" ref="K7198">IFERROR(_xlfn.IFS(B7198=2015,J7198*$P$4,B7198=2016,J7198*$P$5,B7198=2017,J7198*$P$6,B7198=2018,J7198*$P$7,B7198=2019,J7198*$P$8,B7198=2020,J7198*$P$9,B7198=2021,J7198*$P$10,B7198=2022,J7198*$P$11),"")</f>
        <v>404297.77031728497</v>
      </c>
      <c r="L7198" s="3">
        <f t="shared" si="113"/>
        <v>728572.94031728501</v>
      </c>
    </row>
    <row r="7199" spans="1:12">
      <c r="A7199" t="s">
        <v>4230</v>
      </c>
      <c r="B7199">
        <v>2016</v>
      </c>
      <c r="C7199" t="s">
        <v>4100</v>
      </c>
      <c r="D7199" t="s">
        <v>330</v>
      </c>
      <c r="E7199" t="s">
        <v>331</v>
      </c>
      <c r="F7199" t="s">
        <v>4101</v>
      </c>
      <c r="G7199" t="s">
        <v>332</v>
      </c>
      <c r="H7199" s="5">
        <v>316147</v>
      </c>
      <c r="I7199" t="str">
        <f>IFERROR(VLOOKUP(G7199,'NCES Match'!$A$2:$B$1307,2,FALSE),"")</f>
        <v/>
      </c>
      <c r="J7199" cm="1">
        <f t="array" ref="J7199">IFERROR(_xlfn.IFS(B7199=2015,H7199/$O$13,B7199=2016,H7199/$O$14,B7199=2017,H7199/$O$15,B7199=2018,H7199/$O$16,B7199=2019,H7199/$O$17,B7199=2020,H7199/$O$18,B7199=2021,H7199/$O$19,B7199=2022,H7199/$O$20),"")</f>
        <v>2.263191756296592E-4</v>
      </c>
      <c r="K7199" s="3" cm="1">
        <f t="array" ref="K7199">IFERROR(_xlfn.IFS(B7199=2015,J7199*$P$4,B7199=2016,J7199*$P$5,B7199=2017,J7199*$P$6,B7199=2018,J7199*$P$7,B7199=2019,J7199*$P$8,B7199=2020,J7199*$P$9,B7199=2021,J7199*$P$10,B7199=2022,J7199*$P$11),"")</f>
        <v>379227.48270665703</v>
      </c>
      <c r="L7199" s="3">
        <f t="shared" si="113"/>
        <v>695374.48270665703</v>
      </c>
    </row>
    <row r="7200" spans="1:12">
      <c r="A7200" t="s">
        <v>4230</v>
      </c>
      <c r="B7200">
        <v>2017</v>
      </c>
      <c r="D7200" t="s">
        <v>330</v>
      </c>
      <c r="E7200" t="s">
        <v>331</v>
      </c>
      <c r="F7200" t="s">
        <v>4101</v>
      </c>
      <c r="G7200" t="s">
        <v>332</v>
      </c>
      <c r="H7200" s="5">
        <v>339936</v>
      </c>
      <c r="I7200" t="str">
        <f>IFERROR(VLOOKUP(G7200,'NCES Match'!$A$2:$B$1307,2,FALSE),"")</f>
        <v/>
      </c>
      <c r="J7200" cm="1">
        <f t="array" ref="J7200">IFERROR(_xlfn.IFS(B7200=2015,H7200/$O$13,B7200=2016,H7200/$O$14,B7200=2017,H7200/$O$15,B7200=2018,H7200/$O$16,B7200=2019,H7200/$O$17,B7200=2020,H7200/$O$18,B7200=2021,H7200/$O$19,B7200=2022,H7200/$O$20),"")</f>
        <v>2.3436505656938844E-4</v>
      </c>
      <c r="K7200" s="3" cm="1">
        <f t="array" ref="K7200">IFERROR(_xlfn.IFS(B7200=2015,J7200*$P$4,B7200=2016,J7200*$P$5,B7200=2017,J7200*$P$6,B7200=2018,J7200*$P$7,B7200=2019,J7200*$P$8,B7200=2020,J7200*$P$9,B7200=2021,J7200*$P$10,B7200=2022,J7200*$P$11),"")</f>
        <v>398009.94687187072</v>
      </c>
      <c r="L7200" s="3">
        <f t="shared" si="113"/>
        <v>737945.94687187066</v>
      </c>
    </row>
    <row r="7201" spans="1:12">
      <c r="A7201" t="s">
        <v>4230</v>
      </c>
      <c r="B7201">
        <v>2018</v>
      </c>
      <c r="D7201" t="s">
        <v>330</v>
      </c>
      <c r="E7201" t="s">
        <v>331</v>
      </c>
      <c r="F7201">
        <v>975</v>
      </c>
      <c r="G7201" t="s">
        <v>332</v>
      </c>
      <c r="H7201" s="5">
        <v>341989</v>
      </c>
      <c r="I7201" t="str">
        <f>IFERROR(VLOOKUP(G7201,'NCES Match'!$A$2:$B$1307,2,FALSE),"")</f>
        <v/>
      </c>
      <c r="J7201" cm="1">
        <f t="array" ref="J7201">IFERROR(_xlfn.IFS(B7201=2015,H7201/$O$13,B7201=2016,H7201/$O$14,B7201=2017,H7201/$O$15,B7201=2018,H7201/$O$16,B7201=2019,H7201/$O$17,B7201=2020,H7201/$O$18,B7201=2021,H7201/$O$19,B7201=2022,H7201/$O$20),"")</f>
        <v>2.231679434037915E-4</v>
      </c>
      <c r="K7201" s="3" cm="1">
        <f t="array" ref="K7201">IFERROR(_xlfn.IFS(B7201=2015,J7201*$P$4,B7201=2016,J7201*$P$5,B7201=2017,J7201*$P$6,B7201=2018,J7201*$P$7,B7201=2019,J7201*$P$8,B7201=2020,J7201*$P$9,B7201=2021,J7201*$P$10,B7201=2022,J7201*$P$11),"")</f>
        <v>383146.61954694625</v>
      </c>
      <c r="L7201" s="3">
        <f t="shared" si="113"/>
        <v>725135.61954694625</v>
      </c>
    </row>
    <row r="7202" spans="1:12">
      <c r="A7202" t="s">
        <v>4230</v>
      </c>
      <c r="B7202">
        <v>2019</v>
      </c>
      <c r="D7202" t="s">
        <v>330</v>
      </c>
      <c r="E7202" t="s">
        <v>331</v>
      </c>
      <c r="F7202" t="s">
        <v>4200</v>
      </c>
      <c r="G7202" t="s">
        <v>332</v>
      </c>
      <c r="H7202" s="5">
        <v>338682</v>
      </c>
      <c r="I7202" t="str">
        <f>IFERROR(VLOOKUP(G7202,'NCES Match'!$A$2:$B$1307,2,FALSE),"")</f>
        <v/>
      </c>
      <c r="J7202" cm="1">
        <f t="array" ref="J7202">IFERROR(_xlfn.IFS(B7202=2015,H7202/$O$13,B7202=2016,H7202/$O$14,B7202=2017,H7202/$O$15,B7202=2018,H7202/$O$16,B7202=2019,H7202/$O$17,B7202=2020,H7202/$O$18,B7202=2021,H7202/$O$19,B7202=2022,H7202/$O$20),"")</f>
        <v>2.1444667778437084E-4</v>
      </c>
      <c r="K7202" s="3" cm="1">
        <f t="array" ref="K7202">IFERROR(_xlfn.IFS(B7202=2015,J7202*$P$4,B7202=2016,J7202*$P$5,B7202=2017,J7202*$P$6,B7202=2018,J7202*$P$7,B7202=2019,J7202*$P$8,B7202=2020,J7202*$P$9,B7202=2021,J7202*$P$10,B7202=2022,J7202*$P$11),"")</f>
        <v>372692.45028723346</v>
      </c>
      <c r="L7202" s="3">
        <f t="shared" si="113"/>
        <v>711374.45028723346</v>
      </c>
    </row>
    <row r="7203" spans="1:12">
      <c r="A7203" t="s">
        <v>4230</v>
      </c>
      <c r="B7203">
        <v>2020</v>
      </c>
      <c r="D7203" t="s">
        <v>330</v>
      </c>
      <c r="E7203" t="s">
        <v>331</v>
      </c>
      <c r="F7203" t="s">
        <v>4200</v>
      </c>
      <c r="G7203" t="s">
        <v>332</v>
      </c>
      <c r="H7203" s="5">
        <v>388622</v>
      </c>
      <c r="I7203" t="str">
        <f>IFERROR(VLOOKUP(G7203,'NCES Match'!$A$2:$B$1307,2,FALSE),"")</f>
        <v/>
      </c>
      <c r="J7203" cm="1">
        <f t="array" ref="J7203">IFERROR(_xlfn.IFS(B7203=2015,H7203/$O$13,B7203=2016,H7203/$O$14,B7203=2017,H7203/$O$15,B7203=2018,H7203/$O$16,B7203=2019,H7203/$O$17,B7203=2020,H7203/$O$18,B7203=2021,H7203/$O$19,B7203=2022,H7203/$O$20),"")</f>
        <v>2.10597200835336E-4</v>
      </c>
      <c r="K7203" s="3" cm="1">
        <f t="array" ref="K7203">IFERROR(_xlfn.IFS(B7203=2015,J7203*$P$4,B7203=2016,J7203*$P$5,B7203=2017,J7203*$P$6,B7203=2018,J7203*$P$7,B7203=2019,J7203*$P$8,B7203=2020,J7203*$P$9,B7203=2021,J7203*$P$10,B7203=2022,J7203*$P$11),"")</f>
        <v>443939.49219200865</v>
      </c>
      <c r="L7203" s="3">
        <f t="shared" si="113"/>
        <v>832561.49219200865</v>
      </c>
    </row>
    <row r="7204" spans="1:12">
      <c r="A7204" t="s">
        <v>4230</v>
      </c>
      <c r="B7204">
        <v>2021</v>
      </c>
      <c r="D7204" t="s">
        <v>330</v>
      </c>
      <c r="E7204" t="s">
        <v>331</v>
      </c>
      <c r="F7204" t="s">
        <v>4200</v>
      </c>
      <c r="G7204" t="s">
        <v>332</v>
      </c>
      <c r="H7204" s="5">
        <v>379687.07</v>
      </c>
      <c r="I7204" t="str">
        <f>IFERROR(VLOOKUP(G7204,'NCES Match'!$A$2:$B$1307,2,FALSE),"")</f>
        <v/>
      </c>
      <c r="J7204" cm="1">
        <f t="array" ref="J7204">IFERROR(_xlfn.IFS(B7204=2015,H7204/$O$13,B7204=2016,H7204/$O$14,B7204=2017,H7204/$O$15,B7204=2018,H7204/$O$16,B7204=2019,H7204/$O$17,B7204=2020,H7204/$O$18,B7204=2021,H7204/$O$19,B7204=2022,H7204/$O$20),"")</f>
        <v>1.9426423751422341E-4</v>
      </c>
      <c r="K7204" s="3" cm="1">
        <f t="array" ref="K7204">IFERROR(_xlfn.IFS(B7204=2015,J7204*$P$4,B7204=2016,J7204*$P$5,B7204=2017,J7204*$P$6,B7204=2018,J7204*$P$7,B7204=2019,J7204*$P$8,B7204=2020,J7204*$P$9,B7204=2021,J7204*$P$10,B7204=2022,J7204*$P$11),"")</f>
        <v>415832.95332320506</v>
      </c>
      <c r="L7204" s="3">
        <f t="shared" si="113"/>
        <v>795520.02332320507</v>
      </c>
    </row>
    <row r="7205" spans="1:12">
      <c r="A7205" t="s">
        <v>4230</v>
      </c>
      <c r="B7205">
        <v>2022</v>
      </c>
      <c r="D7205" t="s">
        <v>330</v>
      </c>
      <c r="E7205" t="s">
        <v>331</v>
      </c>
      <c r="F7205" t="s">
        <v>4200</v>
      </c>
      <c r="G7205" t="s">
        <v>332</v>
      </c>
      <c r="H7205" s="5">
        <v>411695.28</v>
      </c>
      <c r="I7205" t="str">
        <f>IFERROR(VLOOKUP(G7205,'NCES Match'!$A$2:$B$1307,2,FALSE),"")</f>
        <v/>
      </c>
      <c r="J7205" cm="1">
        <f t="array" ref="J7205">IFERROR(_xlfn.IFS(B7205=2015,H7205/$O$13,B7205=2016,H7205/$O$14,B7205=2017,H7205/$O$15,B7205=2018,H7205/$O$16,B7205=2019,H7205/$O$17,B7205=2020,H7205/$O$18,B7205=2021,H7205/$O$19,B7205=2022,H7205/$O$20),"")</f>
        <v>1.8082918243631044E-4</v>
      </c>
      <c r="K7205" s="3" cm="1">
        <f t="array" ref="K7205">IFERROR(_xlfn.IFS(B7205=2015,J7205*$P$4,B7205=2016,J7205*$P$5,B7205=2017,J7205*$P$6,B7205=2018,J7205*$P$7,B7205=2019,J7205*$P$8,B7205=2020,J7205*$P$9,B7205=2021,J7205*$P$10,B7205=2022,J7205*$P$11),"")</f>
        <v>389412.5713654682</v>
      </c>
      <c r="L7205" s="3">
        <f t="shared" si="113"/>
        <v>801107.85136546823</v>
      </c>
    </row>
    <row r="7206" spans="1:12">
      <c r="A7206" t="s">
        <v>4230</v>
      </c>
      <c r="B7206">
        <v>2023</v>
      </c>
      <c r="D7206" t="s">
        <v>330</v>
      </c>
      <c r="E7206" t="s">
        <v>331</v>
      </c>
      <c r="F7206" t="s">
        <v>4200</v>
      </c>
      <c r="G7206" t="s">
        <v>332</v>
      </c>
      <c r="H7206" s="5">
        <v>444140.86</v>
      </c>
      <c r="I7206" t="str">
        <f>IFERROR(VLOOKUP(G7206,'NCES Match'!$A$2:$B$1307,2,FALSE),"")</f>
        <v/>
      </c>
      <c r="J7206" t="str" cm="1">
        <f t="array" ref="J7206">IFERROR(_xlfn.IFS(B7206=2015,H7206/$O$13,B7206=2016,H7206/$O$14,B7206=2017,H7206/$O$15,B7206=2018,H7206/$O$16,B7206=2019,H7206/$O$17,B7206=2020,H7206/$O$18,B7206=2021,H7206/$O$19,B7206=2022,H7206/$O$20),"")</f>
        <v/>
      </c>
      <c r="K7206" s="3" t="str" cm="1">
        <f t="array" ref="K7206">IFERROR(_xlfn.IFS(B7206=2015,J7206*$P$4,B7206=2016,J7206*$P$5,B7206=2017,J7206*$P$6,B7206=2018,J7206*$P$7,B7206=2019,J7206*$P$8,B7206=2020,J7206*$P$9,B7206=2021,J7206*$P$10,B7206=2022,J7206*$P$11),"")</f>
        <v/>
      </c>
      <c r="L7206" s="3">
        <f t="shared" si="113"/>
        <v>444140.86</v>
      </c>
    </row>
    <row r="7207" spans="1:12">
      <c r="A7207">
        <v>4808160</v>
      </c>
      <c r="B7207">
        <v>2015</v>
      </c>
      <c r="C7207" t="s">
        <v>381</v>
      </c>
      <c r="D7207" t="s">
        <v>442</v>
      </c>
      <c r="E7207" t="s">
        <v>443</v>
      </c>
      <c r="G7207" t="s">
        <v>444</v>
      </c>
      <c r="H7207" s="5">
        <v>29574.67</v>
      </c>
      <c r="I7207">
        <f>IFERROR(VLOOKUP(G7207,'NCES Match'!$A$2:$B$1307,2,FALSE),"")</f>
        <v>4808160</v>
      </c>
      <c r="J7207" cm="1">
        <f t="array" ref="J7207">IFERROR(_xlfn.IFS(B7207=2015,H7207/$O$13,B7207=2016,H7207/$O$14,B7207=2017,H7207/$O$15,B7207=2018,H7207/$O$16,B7207=2019,H7207/$O$17,B7207=2020,H7207/$O$18,B7207=2021,H7207/$O$19,B7207=2022,H7207/$O$20),"")</f>
        <v>2.3168907587514582E-5</v>
      </c>
      <c r="K7207" s="3" cm="1">
        <f t="array" ref="K7207">IFERROR(_xlfn.IFS(B7207=2015,J7207*$P$4,B7207=2016,J7207*$P$5,B7207=2017,J7207*$P$6,B7207=2018,J7207*$P$7,B7207=2019,J7207*$P$8,B7207=2020,J7207*$P$9,B7207=2021,J7207*$P$10,B7207=2022,J7207*$P$11),"")</f>
        <v>36872.922274220065</v>
      </c>
      <c r="L7207" s="3">
        <f t="shared" si="113"/>
        <v>66447.592274220064</v>
      </c>
    </row>
    <row r="7208" spans="1:12">
      <c r="A7208">
        <v>4808160</v>
      </c>
      <c r="B7208">
        <v>2016</v>
      </c>
      <c r="C7208" t="s">
        <v>4102</v>
      </c>
      <c r="D7208" t="s">
        <v>442</v>
      </c>
      <c r="E7208" t="s">
        <v>443</v>
      </c>
      <c r="F7208" t="s">
        <v>4101</v>
      </c>
      <c r="G7208" t="s">
        <v>444</v>
      </c>
      <c r="H7208" s="5">
        <v>35364</v>
      </c>
      <c r="I7208">
        <f>IFERROR(VLOOKUP(G7208,'NCES Match'!$A$2:$B$1307,2,FALSE),"")</f>
        <v>4808160</v>
      </c>
      <c r="J7208" cm="1">
        <f t="array" ref="J7208">IFERROR(_xlfn.IFS(B7208=2015,H7208/$O$13,B7208=2016,H7208/$O$14,B7208=2017,H7208/$O$15,B7208=2018,H7208/$O$16,B7208=2019,H7208/$O$17,B7208=2020,H7208/$O$18,B7208=2021,H7208/$O$19,B7208=2022,H7208/$O$20),"")</f>
        <v>2.5315917364287084E-5</v>
      </c>
      <c r="K7208" s="3" cm="1">
        <f t="array" ref="K7208">IFERROR(_xlfn.IFS(B7208=2015,J7208*$P$4,B7208=2016,J7208*$P$5,B7208=2017,J7208*$P$6,B7208=2018,J7208*$P$7,B7208=2019,J7208*$P$8,B7208=2020,J7208*$P$9,B7208=2021,J7208*$P$10,B7208=2022,J7208*$P$11),"")</f>
        <v>42420.142207385237</v>
      </c>
      <c r="L7208" s="3">
        <f t="shared" si="113"/>
        <v>77784.142207385245</v>
      </c>
    </row>
    <row r="7209" spans="1:12">
      <c r="A7209">
        <v>4808160</v>
      </c>
      <c r="B7209">
        <v>2017</v>
      </c>
      <c r="D7209" t="s">
        <v>442</v>
      </c>
      <c r="E7209" t="s">
        <v>443</v>
      </c>
      <c r="F7209" t="s">
        <v>4101</v>
      </c>
      <c r="G7209" t="s">
        <v>444</v>
      </c>
      <c r="H7209" s="5">
        <v>39832</v>
      </c>
      <c r="I7209">
        <f>IFERROR(VLOOKUP(G7209,'NCES Match'!$A$2:$B$1307,2,FALSE),"")</f>
        <v>4808160</v>
      </c>
      <c r="J7209" cm="1">
        <f t="array" ref="J7209">IFERROR(_xlfn.IFS(B7209=2015,H7209/$O$13,B7209=2016,H7209/$O$14,B7209=2017,H7209/$O$15,B7209=2018,H7209/$O$16,B7209=2019,H7209/$O$17,B7209=2020,H7209/$O$18,B7209=2021,H7209/$O$19,B7209=2022,H7209/$O$20),"")</f>
        <v>2.7461724951967076E-5</v>
      </c>
      <c r="K7209" s="3" cm="1">
        <f t="array" ref="K7209">IFERROR(_xlfn.IFS(B7209=2015,J7209*$P$4,B7209=2016,J7209*$P$5,B7209=2017,J7209*$P$6,B7209=2018,J7209*$P$7,B7209=2019,J7209*$P$8,B7209=2020,J7209*$P$9,B7209=2021,J7209*$P$10,B7209=2022,J7209*$P$11),"")</f>
        <v>46636.814588041139</v>
      </c>
      <c r="L7209" s="3">
        <f t="shared" si="113"/>
        <v>86468.814588041132</v>
      </c>
    </row>
    <row r="7210" spans="1:12">
      <c r="A7210">
        <v>4808160</v>
      </c>
      <c r="B7210">
        <v>2018</v>
      </c>
      <c r="D7210" t="s">
        <v>442</v>
      </c>
      <c r="E7210" t="s">
        <v>443</v>
      </c>
      <c r="F7210" t="s">
        <v>4101</v>
      </c>
      <c r="G7210" t="s">
        <v>444</v>
      </c>
      <c r="H7210" s="5">
        <v>39573</v>
      </c>
      <c r="I7210">
        <f>IFERROR(VLOOKUP(G7210,'NCES Match'!$A$2:$B$1307,2,FALSE),"")</f>
        <v>4808160</v>
      </c>
      <c r="J7210" cm="1">
        <f t="array" ref="J7210">IFERROR(_xlfn.IFS(B7210=2015,H7210/$O$13,B7210=2016,H7210/$O$14,B7210=2017,H7210/$O$15,B7210=2018,H7210/$O$16,B7210=2019,H7210/$O$17,B7210=2020,H7210/$O$18,B7210=2021,H7210/$O$19,B7210=2022,H7210/$O$20),"")</f>
        <v>2.5823710775253711E-5</v>
      </c>
      <c r="K7210" s="3" cm="1">
        <f t="array" ref="K7210">IFERROR(_xlfn.IFS(B7210=2015,J7210*$P$4,B7210=2016,J7210*$P$5,B7210=2017,J7210*$P$6,B7210=2018,J7210*$P$7,B7210=2019,J7210*$P$8,B7210=2020,J7210*$P$9,B7210=2021,J7210*$P$10,B7210=2022,J7210*$P$11),"")</f>
        <v>44335.52300024651</v>
      </c>
      <c r="L7210" s="3">
        <f t="shared" si="113"/>
        <v>83908.52300024651</v>
      </c>
    </row>
    <row r="7211" spans="1:12">
      <c r="A7211">
        <v>4808160</v>
      </c>
      <c r="B7211">
        <v>2019</v>
      </c>
      <c r="D7211" t="s">
        <v>442</v>
      </c>
      <c r="E7211" t="s">
        <v>443</v>
      </c>
      <c r="F7211" t="s">
        <v>4101</v>
      </c>
      <c r="G7211" t="s">
        <v>444</v>
      </c>
      <c r="H7211" s="5">
        <v>37788</v>
      </c>
      <c r="I7211">
        <f>IFERROR(VLOOKUP(G7211,'NCES Match'!$A$2:$B$1307,2,FALSE),"")</f>
        <v>4808160</v>
      </c>
      <c r="J7211" cm="1">
        <f t="array" ref="J7211">IFERROR(_xlfn.IFS(B7211=2015,H7211/$O$13,B7211=2016,H7211/$O$14,B7211=2017,H7211/$O$15,B7211=2018,H7211/$O$16,B7211=2019,H7211/$O$17,B7211=2020,H7211/$O$18,B7211=2021,H7211/$O$19,B7211=2022,H7211/$O$20),"")</f>
        <v>2.392660684688234E-5</v>
      </c>
      <c r="K7211" s="3" cm="1">
        <f t="array" ref="K7211">IFERROR(_xlfn.IFS(B7211=2015,J7211*$P$4,B7211=2016,J7211*$P$5,B7211=2017,J7211*$P$6,B7211=2018,J7211*$P$7,B7211=2019,J7211*$P$8,B7211=2020,J7211*$P$9,B7211=2021,J7211*$P$10,B7211=2022,J7211*$P$11),"")</f>
        <v>41582.671389250027</v>
      </c>
      <c r="L7211" s="3">
        <f t="shared" si="113"/>
        <v>79370.671389250027</v>
      </c>
    </row>
    <row r="7212" spans="1:12">
      <c r="A7212">
        <v>4808160</v>
      </c>
      <c r="B7212">
        <v>2020</v>
      </c>
      <c r="D7212" t="s">
        <v>442</v>
      </c>
      <c r="E7212" t="s">
        <v>443</v>
      </c>
      <c r="F7212" t="s">
        <v>4230</v>
      </c>
      <c r="G7212" t="s">
        <v>444</v>
      </c>
      <c r="H7212" s="5">
        <v>35545</v>
      </c>
      <c r="I7212">
        <f>IFERROR(VLOOKUP(G7212,'NCES Match'!$A$2:$B$1307,2,FALSE),"")</f>
        <v>4808160</v>
      </c>
      <c r="J7212" cm="1">
        <f t="array" ref="J7212">IFERROR(_xlfn.IFS(B7212=2015,H7212/$O$13,B7212=2016,H7212/$O$14,B7212=2017,H7212/$O$15,B7212=2018,H7212/$O$16,B7212=2019,H7212/$O$17,B7212=2020,H7212/$O$18,B7212=2021,H7212/$O$19,B7212=2022,H7212/$O$20),"")</f>
        <v>1.9262104316513265E-5</v>
      </c>
      <c r="K7212" s="3" cm="1">
        <f t="array" ref="K7212">IFERROR(_xlfn.IFS(B7212=2015,J7212*$P$4,B7212=2016,J7212*$P$5,B7212=2017,J7212*$P$6,B7212=2018,J7212*$P$7,B7212=2019,J7212*$P$8,B7212=2020,J7212*$P$9,B7212=2021,J7212*$P$10,B7212=2022,J7212*$P$11),"")</f>
        <v>40604.570122033612</v>
      </c>
      <c r="L7212" s="3">
        <f t="shared" si="113"/>
        <v>76149.57012203362</v>
      </c>
    </row>
    <row r="7213" spans="1:12">
      <c r="A7213">
        <v>4808160</v>
      </c>
      <c r="B7213">
        <v>2021</v>
      </c>
      <c r="D7213" t="s">
        <v>442</v>
      </c>
      <c r="E7213" t="s">
        <v>443</v>
      </c>
      <c r="F7213" t="s">
        <v>4101</v>
      </c>
      <c r="G7213" t="s">
        <v>444</v>
      </c>
      <c r="H7213" s="5">
        <v>40647.97</v>
      </c>
      <c r="I7213">
        <f>IFERROR(VLOOKUP(G7213,'NCES Match'!$A$2:$B$1307,2,FALSE),"")</f>
        <v>4808160</v>
      </c>
      <c r="J7213" cm="1">
        <f t="array" ref="J7213">IFERROR(_xlfn.IFS(B7213=2015,H7213/$O$13,B7213=2016,H7213/$O$14,B7213=2017,H7213/$O$15,B7213=2018,H7213/$O$16,B7213=2019,H7213/$O$17,B7213=2020,H7213/$O$18,B7213=2021,H7213/$O$19,B7213=2022,H7213/$O$20),"")</f>
        <v>2.0797249952575494E-5</v>
      </c>
      <c r="K7213" s="3" cm="1">
        <f t="array" ref="K7213">IFERROR(_xlfn.IFS(B7213=2015,J7213*$P$4,B7213=2016,J7213*$P$5,B7213=2017,J7213*$P$6,B7213=2018,J7213*$P$7,B7213=2019,J7213*$P$8,B7213=2020,J7213*$P$9,B7213=2021,J7213*$P$10,B7213=2022,J7213*$P$11),"")</f>
        <v>44517.621871329568</v>
      </c>
      <c r="L7213" s="3">
        <f t="shared" si="113"/>
        <v>85165.591871329569</v>
      </c>
    </row>
    <row r="7214" spans="1:12">
      <c r="A7214">
        <v>4808160</v>
      </c>
      <c r="B7214">
        <v>2022</v>
      </c>
      <c r="D7214" t="s">
        <v>442</v>
      </c>
      <c r="E7214" t="s">
        <v>443</v>
      </c>
      <c r="F7214" t="s">
        <v>4101</v>
      </c>
      <c r="G7214" t="s">
        <v>444</v>
      </c>
      <c r="H7214" s="5">
        <v>56859.92</v>
      </c>
      <c r="I7214">
        <f>IFERROR(VLOOKUP(G7214,'NCES Match'!$A$2:$B$1307,2,FALSE),"")</f>
        <v>4808160</v>
      </c>
      <c r="J7214" cm="1">
        <f t="array" ref="J7214">IFERROR(_xlfn.IFS(B7214=2015,H7214/$O$13,B7214=2016,H7214/$O$14,B7214=2017,H7214/$O$15,B7214=2018,H7214/$O$16,B7214=2019,H7214/$O$17,B7214=2020,H7214/$O$18,B7214=2021,H7214/$O$19,B7214=2022,H7214/$O$20),"")</f>
        <v>2.497461920621003E-5</v>
      </c>
      <c r="K7214" s="3" cm="1">
        <f t="array" ref="K7214">IFERROR(_xlfn.IFS(B7214=2015,J7214*$P$4,B7214=2016,J7214*$P$5,B7214=2017,J7214*$P$6,B7214=2018,J7214*$P$7,B7214=2019,J7214*$P$8,B7214=2020,J7214*$P$9,B7214=2021,J7214*$P$10,B7214=2022,J7214*$P$11),"")</f>
        <v>53782.418041894511</v>
      </c>
      <c r="L7214" s="3">
        <f t="shared" si="113"/>
        <v>110642.33804189452</v>
      </c>
    </row>
    <row r="7215" spans="1:12">
      <c r="A7215">
        <v>4808160</v>
      </c>
      <c r="B7215">
        <v>2023</v>
      </c>
      <c r="D7215" t="s">
        <v>442</v>
      </c>
      <c r="E7215" t="s">
        <v>443</v>
      </c>
      <c r="F7215" t="s">
        <v>4101</v>
      </c>
      <c r="G7215" t="s">
        <v>444</v>
      </c>
      <c r="H7215" s="5">
        <v>58703.49</v>
      </c>
      <c r="I7215">
        <f>IFERROR(VLOOKUP(G7215,'NCES Match'!$A$2:$B$1307,2,FALSE),"")</f>
        <v>4808160</v>
      </c>
      <c r="J7215" t="str" cm="1">
        <f t="array" ref="J7215">IFERROR(_xlfn.IFS(B7215=2015,H7215/$O$13,B7215=2016,H7215/$O$14,B7215=2017,H7215/$O$15,B7215=2018,H7215/$O$16,B7215=2019,H7215/$O$17,B7215=2020,H7215/$O$18,B7215=2021,H7215/$O$19,B7215=2022,H7215/$O$20),"")</f>
        <v/>
      </c>
      <c r="K7215" s="3" t="str" cm="1">
        <f t="array" ref="K7215">IFERROR(_xlfn.IFS(B7215=2015,J7215*$P$4,B7215=2016,J7215*$P$5,B7215=2017,J7215*$P$6,B7215=2018,J7215*$P$7,B7215=2019,J7215*$P$8,B7215=2020,J7215*$P$9,B7215=2021,J7215*$P$10,B7215=2022,J7215*$P$11),"")</f>
        <v/>
      </c>
      <c r="L7215" s="3">
        <f t="shared" si="113"/>
        <v>58703.49</v>
      </c>
    </row>
    <row r="7216" spans="1:12">
      <c r="A7216">
        <v>4827750</v>
      </c>
      <c r="B7216">
        <v>2015</v>
      </c>
      <c r="C7216" t="s">
        <v>381</v>
      </c>
      <c r="D7216" t="s">
        <v>2028</v>
      </c>
      <c r="E7216" t="s">
        <v>2029</v>
      </c>
      <c r="G7216" t="s">
        <v>2030</v>
      </c>
      <c r="H7216" s="5">
        <v>244791.62</v>
      </c>
      <c r="I7216">
        <f>IFERROR(VLOOKUP(G7216,'NCES Match'!$A$2:$B$1307,2,FALSE),"")</f>
        <v>4827750</v>
      </c>
      <c r="J7216" cm="1">
        <f t="array" ref="J7216">IFERROR(_xlfn.IFS(B7216=2015,H7216/$O$13,B7216=2016,H7216/$O$14,B7216=2017,H7216/$O$15,B7216=2018,H7216/$O$16,B7216=2019,H7216/$O$17,B7216=2020,H7216/$O$18,B7216=2021,H7216/$O$19,B7216=2022,H7216/$O$20),"")</f>
        <v>1.9177067476925308E-4</v>
      </c>
      <c r="K7216" s="3" cm="1">
        <f t="array" ref="K7216">IFERROR(_xlfn.IFS(B7216=2015,J7216*$P$4,B7216=2016,J7216*$P$5,B7216=2017,J7216*$P$6,B7216=2018,J7216*$P$7,B7216=2019,J7216*$P$8,B7216=2020,J7216*$P$9,B7216=2021,J7216*$P$10,B7216=2022,J7216*$P$11),"")</f>
        <v>305199.76647720544</v>
      </c>
      <c r="L7216" s="3">
        <f t="shared" si="113"/>
        <v>549991.38647720544</v>
      </c>
    </row>
    <row r="7217" spans="1:12">
      <c r="A7217">
        <v>4827750</v>
      </c>
      <c r="B7217">
        <v>2016</v>
      </c>
      <c r="C7217" t="s">
        <v>4102</v>
      </c>
      <c r="D7217" t="s">
        <v>2028</v>
      </c>
      <c r="E7217" t="s">
        <v>2029</v>
      </c>
      <c r="F7217" t="s">
        <v>4101</v>
      </c>
      <c r="G7217" t="s">
        <v>2030</v>
      </c>
      <c r="H7217" s="5">
        <v>253859</v>
      </c>
      <c r="I7217">
        <f>IFERROR(VLOOKUP(G7217,'NCES Match'!$A$2:$B$1307,2,FALSE),"")</f>
        <v>4827750</v>
      </c>
      <c r="J7217" cm="1">
        <f t="array" ref="J7217">IFERROR(_xlfn.IFS(B7217=2015,H7217/$O$13,B7217=2016,H7217/$O$14,B7217=2017,H7217/$O$15,B7217=2018,H7217/$O$16,B7217=2019,H7217/$O$17,B7217=2020,H7217/$O$18,B7217=2021,H7217/$O$19,B7217=2022,H7217/$O$20),"")</f>
        <v>1.817292576117112E-4</v>
      </c>
      <c r="K7217" s="3" cm="1">
        <f t="array" ref="K7217">IFERROR(_xlfn.IFS(B7217=2015,J7217*$P$4,B7217=2016,J7217*$P$5,B7217=2017,J7217*$P$6,B7217=2018,J7217*$P$7,B7217=2019,J7217*$P$8,B7217=2020,J7217*$P$9,B7217=2021,J7217*$P$10,B7217=2022,J7217*$P$11),"")</f>
        <v>304511.22273002513</v>
      </c>
      <c r="L7217" s="3">
        <f t="shared" si="113"/>
        <v>558370.22273002518</v>
      </c>
    </row>
    <row r="7218" spans="1:12">
      <c r="A7218">
        <v>4827750</v>
      </c>
      <c r="B7218">
        <v>2017</v>
      </c>
      <c r="D7218" t="s">
        <v>2028</v>
      </c>
      <c r="E7218" t="s">
        <v>2029</v>
      </c>
      <c r="F7218" t="s">
        <v>4101</v>
      </c>
      <c r="G7218" t="s">
        <v>2030</v>
      </c>
      <c r="H7218" s="5">
        <v>269686</v>
      </c>
      <c r="I7218">
        <f>IFERROR(VLOOKUP(G7218,'NCES Match'!$A$2:$B$1307,2,FALSE),"")</f>
        <v>4827750</v>
      </c>
      <c r="J7218" cm="1">
        <f t="array" ref="J7218">IFERROR(_xlfn.IFS(B7218=2015,H7218/$O$13,B7218=2016,H7218/$O$14,B7218=2017,H7218/$O$15,B7218=2018,H7218/$O$16,B7218=2019,H7218/$O$17,B7218=2020,H7218/$O$18,B7218=2021,H7218/$O$19,B7218=2022,H7218/$O$20),"")</f>
        <v>1.8593198321440534E-4</v>
      </c>
      <c r="K7218" s="3" cm="1">
        <f t="array" ref="K7218">IFERROR(_xlfn.IFS(B7218=2015,J7218*$P$4,B7218=2016,J7218*$P$5,B7218=2017,J7218*$P$6,B7218=2018,J7218*$P$7,B7218=2019,J7218*$P$8,B7218=2020,J7218*$P$9,B7218=2021,J7218*$P$10,B7218=2022,J7218*$P$11),"")</f>
        <v>315758.58553400444</v>
      </c>
      <c r="L7218" s="3">
        <f t="shared" si="113"/>
        <v>585444.58553400449</v>
      </c>
    </row>
    <row r="7219" spans="1:12">
      <c r="A7219">
        <v>4827750</v>
      </c>
      <c r="B7219">
        <v>2018</v>
      </c>
      <c r="D7219" t="s">
        <v>2028</v>
      </c>
      <c r="E7219" t="s">
        <v>2029</v>
      </c>
      <c r="F7219" t="s">
        <v>4101</v>
      </c>
      <c r="G7219" t="s">
        <v>2030</v>
      </c>
      <c r="H7219" s="5">
        <v>258646</v>
      </c>
      <c r="I7219">
        <f>IFERROR(VLOOKUP(G7219,'NCES Match'!$A$2:$B$1307,2,FALSE),"")</f>
        <v>4827750</v>
      </c>
      <c r="J7219" cm="1">
        <f t="array" ref="J7219">IFERROR(_xlfn.IFS(B7219=2015,H7219/$O$13,B7219=2016,H7219/$O$14,B7219=2017,H7219/$O$15,B7219=2018,H7219/$O$16,B7219=2019,H7219/$O$17,B7219=2020,H7219/$O$18,B7219=2021,H7219/$O$19,B7219=2022,H7219/$O$20),"")</f>
        <v>1.6878173242302255E-4</v>
      </c>
      <c r="K7219" s="3" cm="1">
        <f t="array" ref="K7219">IFERROR(_xlfn.IFS(B7219=2015,J7219*$P$4,B7219=2016,J7219*$P$5,B7219=2017,J7219*$P$6,B7219=2018,J7219*$P$7,B7219=2019,J7219*$P$8,B7219=2020,J7219*$P$9,B7219=2021,J7219*$P$10,B7219=2022,J7219*$P$11),"")</f>
        <v>289773.47388173145</v>
      </c>
      <c r="L7219" s="3">
        <f t="shared" si="113"/>
        <v>548419.47388173151</v>
      </c>
    </row>
    <row r="7220" spans="1:12">
      <c r="A7220">
        <v>4827750</v>
      </c>
      <c r="B7220">
        <v>2019</v>
      </c>
      <c r="D7220" t="s">
        <v>2028</v>
      </c>
      <c r="E7220" t="s">
        <v>2029</v>
      </c>
      <c r="F7220" t="s">
        <v>4101</v>
      </c>
      <c r="G7220" t="s">
        <v>2030</v>
      </c>
      <c r="H7220" s="5">
        <v>255902</v>
      </c>
      <c r="I7220">
        <f>IFERROR(VLOOKUP(G7220,'NCES Match'!$A$2:$B$1307,2,FALSE),"")</f>
        <v>4827750</v>
      </c>
      <c r="J7220" cm="1">
        <f t="array" ref="J7220">IFERROR(_xlfn.IFS(B7220=2015,H7220/$O$13,B7220=2016,H7220/$O$14,B7220=2017,H7220/$O$15,B7220=2018,H7220/$O$16,B7220=2019,H7220/$O$17,B7220=2020,H7220/$O$18,B7220=2021,H7220/$O$19,B7220=2022,H7220/$O$20),"")</f>
        <v>1.6203203517865155E-4</v>
      </c>
      <c r="K7220" s="3" cm="1">
        <f t="array" ref="K7220">IFERROR(_xlfn.IFS(B7220=2015,J7220*$P$4,B7220=2016,J7220*$P$5,B7220=2017,J7220*$P$6,B7220=2018,J7220*$P$7,B7220=2019,J7220*$P$8,B7220=2020,J7220*$P$9,B7220=2021,J7220*$P$10,B7220=2022,J7220*$P$11),"")</f>
        <v>281599.68174690008</v>
      </c>
      <c r="L7220" s="3">
        <f t="shared" si="113"/>
        <v>537501.68174690008</v>
      </c>
    </row>
    <row r="7221" spans="1:12">
      <c r="A7221">
        <v>4827750</v>
      </c>
      <c r="B7221">
        <v>2020</v>
      </c>
      <c r="D7221" t="s">
        <v>2028</v>
      </c>
      <c r="E7221" t="s">
        <v>2029</v>
      </c>
      <c r="F7221" t="s">
        <v>4230</v>
      </c>
      <c r="G7221" t="s">
        <v>2030</v>
      </c>
      <c r="H7221" s="5">
        <v>300602</v>
      </c>
      <c r="I7221">
        <f>IFERROR(VLOOKUP(G7221,'NCES Match'!$A$2:$B$1307,2,FALSE),"")</f>
        <v>4827750</v>
      </c>
      <c r="J7221" cm="1">
        <f t="array" ref="J7221">IFERROR(_xlfn.IFS(B7221=2015,H7221/$O$13,B7221=2016,H7221/$O$14,B7221=2017,H7221/$O$15,B7221=2018,H7221/$O$16,B7221=2019,H7221/$O$17,B7221=2020,H7221/$O$18,B7221=2021,H7221/$O$19,B7221=2022,H7221/$O$20),"")</f>
        <v>1.6289849716563567E-4</v>
      </c>
      <c r="K7221" s="3" cm="1">
        <f t="array" ref="K7221">IFERROR(_xlfn.IFS(B7221=2015,J7221*$P$4,B7221=2016,J7221*$P$5,B7221=2017,J7221*$P$6,B7221=2018,J7221*$P$7,B7221=2019,J7221*$P$8,B7221=2020,J7221*$P$9,B7221=2021,J7221*$P$10,B7221=2022,J7221*$P$11),"")</f>
        <v>343390.49058442953</v>
      </c>
      <c r="L7221" s="3">
        <f t="shared" si="113"/>
        <v>643992.49058442959</v>
      </c>
    </row>
    <row r="7222" spans="1:12">
      <c r="A7222">
        <v>4827750</v>
      </c>
      <c r="B7222">
        <v>2021</v>
      </c>
      <c r="D7222" t="s">
        <v>2028</v>
      </c>
      <c r="E7222" t="s">
        <v>2029</v>
      </c>
      <c r="F7222" t="s">
        <v>4101</v>
      </c>
      <c r="G7222" t="s">
        <v>2030</v>
      </c>
      <c r="H7222" s="5">
        <v>340483.28</v>
      </c>
      <c r="I7222">
        <f>IFERROR(VLOOKUP(G7222,'NCES Match'!$A$2:$B$1307,2,FALSE),"")</f>
        <v>4827750</v>
      </c>
      <c r="J7222" cm="1">
        <f t="array" ref="J7222">IFERROR(_xlfn.IFS(B7222=2015,H7222/$O$13,B7222=2016,H7222/$O$14,B7222=2017,H7222/$O$15,B7222=2018,H7222/$O$16,B7222=2019,H7222/$O$17,B7222=2020,H7222/$O$18,B7222=2021,H7222/$O$19,B7222=2022,H7222/$O$20),"")</f>
        <v>1.7420589217205062E-4</v>
      </c>
      <c r="K7222" s="3" cm="1">
        <f t="array" ref="K7222">IFERROR(_xlfn.IFS(B7222=2015,J7222*$P$4,B7222=2016,J7222*$P$5,B7222=2017,J7222*$P$6,B7222=2018,J7222*$P$7,B7222=2019,J7222*$P$8,B7222=2020,J7222*$P$9,B7222=2021,J7222*$P$10,B7222=2022,J7222*$P$11),"")</f>
        <v>372896.99614888587</v>
      </c>
      <c r="L7222" s="3">
        <f t="shared" si="113"/>
        <v>713380.27614888595</v>
      </c>
    </row>
    <row r="7223" spans="1:12">
      <c r="A7223">
        <v>4827750</v>
      </c>
      <c r="B7223">
        <v>2022</v>
      </c>
      <c r="D7223" t="s">
        <v>2028</v>
      </c>
      <c r="E7223" t="s">
        <v>2029</v>
      </c>
      <c r="F7223" t="s">
        <v>4101</v>
      </c>
      <c r="G7223" t="s">
        <v>2030</v>
      </c>
      <c r="H7223" s="5">
        <v>387659.55</v>
      </c>
      <c r="I7223">
        <f>IFERROR(VLOOKUP(G7223,'NCES Match'!$A$2:$B$1307,2,FALSE),"")</f>
        <v>4827750</v>
      </c>
      <c r="J7223" cm="1">
        <f t="array" ref="J7223">IFERROR(_xlfn.IFS(B7223=2015,H7223/$O$13,B7223=2016,H7223/$O$14,B7223=2017,H7223/$O$15,B7223=2018,H7223/$O$16,B7223=2019,H7223/$O$17,B7223=2020,H7223/$O$18,B7223=2021,H7223/$O$19,B7223=2022,H7223/$O$20),"")</f>
        <v>1.7027195330033418E-4</v>
      </c>
      <c r="K7223" s="3" cm="1">
        <f t="array" ref="K7223">IFERROR(_xlfn.IFS(B7223=2015,J7223*$P$4,B7223=2016,J7223*$P$5,B7223=2017,J7223*$P$6,B7223=2018,J7223*$P$7,B7223=2019,J7223*$P$8,B7223=2020,J7223*$P$9,B7223=2021,J7223*$P$10,B7223=2022,J7223*$P$11),"")</f>
        <v>366677.75783069525</v>
      </c>
      <c r="L7223" s="3">
        <f t="shared" si="113"/>
        <v>754337.3078306953</v>
      </c>
    </row>
    <row r="7224" spans="1:12">
      <c r="A7224">
        <v>4827750</v>
      </c>
      <c r="B7224">
        <v>2023</v>
      </c>
      <c r="D7224" t="s">
        <v>2028</v>
      </c>
      <c r="E7224" t="s">
        <v>2029</v>
      </c>
      <c r="F7224" t="s">
        <v>4101</v>
      </c>
      <c r="G7224" t="s">
        <v>2030</v>
      </c>
      <c r="H7224" s="5">
        <v>411844.09</v>
      </c>
      <c r="I7224">
        <f>IFERROR(VLOOKUP(G7224,'NCES Match'!$A$2:$B$1307,2,FALSE),"")</f>
        <v>4827750</v>
      </c>
      <c r="J7224" t="str" cm="1">
        <f t="array" ref="J7224">IFERROR(_xlfn.IFS(B7224=2015,H7224/$O$13,B7224=2016,H7224/$O$14,B7224=2017,H7224/$O$15,B7224=2018,H7224/$O$16,B7224=2019,H7224/$O$17,B7224=2020,H7224/$O$18,B7224=2021,H7224/$O$19,B7224=2022,H7224/$O$20),"")</f>
        <v/>
      </c>
      <c r="K7224" s="3" t="str" cm="1">
        <f t="array" ref="K7224">IFERROR(_xlfn.IFS(B7224=2015,J7224*$P$4,B7224=2016,J7224*$P$5,B7224=2017,J7224*$P$6,B7224=2018,J7224*$P$7,B7224=2019,J7224*$P$8,B7224=2020,J7224*$P$9,B7224=2021,J7224*$P$10,B7224=2022,J7224*$P$11),"")</f>
        <v/>
      </c>
      <c r="L7224" s="3">
        <f t="shared" si="113"/>
        <v>411844.09</v>
      </c>
    </row>
    <row r="7225" spans="1:12">
      <c r="A7225">
        <v>4833660</v>
      </c>
      <c r="B7225">
        <v>2015</v>
      </c>
      <c r="C7225" t="s">
        <v>381</v>
      </c>
      <c r="D7225" t="s">
        <v>2449</v>
      </c>
      <c r="E7225" t="s">
        <v>2450</v>
      </c>
      <c r="G7225" t="s">
        <v>2451</v>
      </c>
      <c r="H7225" s="5">
        <v>119357.06</v>
      </c>
      <c r="I7225">
        <f>IFERROR(VLOOKUP(G7225,'NCES Match'!$A$2:$B$1307,2,FALSE),"")</f>
        <v>4833660</v>
      </c>
      <c r="J7225" cm="1">
        <f t="array" ref="J7225">IFERROR(_xlfn.IFS(B7225=2015,H7225/$O$13,B7225=2016,H7225/$O$14,B7225=2017,H7225/$O$15,B7225=2018,H7225/$O$16,B7225=2019,H7225/$O$17,B7225=2020,H7225/$O$18,B7225=2021,H7225/$O$19,B7225=2022,H7225/$O$20),"")</f>
        <v>9.3504769218301785E-5</v>
      </c>
      <c r="K7225" s="3" cm="1">
        <f t="array" ref="K7225">IFERROR(_xlfn.IFS(B7225=2015,J7225*$P$4,B7225=2016,J7225*$P$5,B7225=2017,J7225*$P$6,B7225=2018,J7225*$P$7,B7225=2019,J7225*$P$8,B7225=2020,J7225*$P$9,B7225=2021,J7225*$P$10,B7225=2022,J7225*$P$11),"")</f>
        <v>148811.24950031299</v>
      </c>
      <c r="L7225" s="3">
        <f t="shared" si="113"/>
        <v>268168.30950031301</v>
      </c>
    </row>
    <row r="7226" spans="1:12">
      <c r="A7226">
        <v>4833660</v>
      </c>
      <c r="B7226">
        <v>2016</v>
      </c>
      <c r="C7226" t="s">
        <v>4102</v>
      </c>
      <c r="D7226" t="s">
        <v>2449</v>
      </c>
      <c r="E7226" t="s">
        <v>2450</v>
      </c>
      <c r="F7226" t="s">
        <v>4101</v>
      </c>
      <c r="G7226" t="s">
        <v>2451</v>
      </c>
      <c r="H7226" s="5">
        <v>118336</v>
      </c>
      <c r="I7226">
        <f>IFERROR(VLOOKUP(G7226,'NCES Match'!$A$2:$B$1307,2,FALSE),"")</f>
        <v>4833660</v>
      </c>
      <c r="J7226" cm="1">
        <f t="array" ref="J7226">IFERROR(_xlfn.IFS(B7226=2015,H7226/$O$13,B7226=2016,H7226/$O$14,B7226=2017,H7226/$O$15,B7226=2018,H7226/$O$16,B7226=2019,H7226/$O$17,B7226=2020,H7226/$O$18,B7226=2021,H7226/$O$19,B7226=2022,H7226/$O$20),"")</f>
        <v>8.4712826524722211E-5</v>
      </c>
      <c r="K7226" s="3" cm="1">
        <f t="array" ref="K7226">IFERROR(_xlfn.IFS(B7226=2015,J7226*$P$4,B7226=2016,J7226*$P$5,B7226=2017,J7226*$P$6,B7226=2018,J7226*$P$7,B7226=2019,J7226*$P$8,B7226=2020,J7226*$P$9,B7226=2021,J7226*$P$10,B7226=2022,J7226*$P$11),"")</f>
        <v>141947.45923122778</v>
      </c>
      <c r="L7226" s="3">
        <f t="shared" si="113"/>
        <v>260283.45923122778</v>
      </c>
    </row>
    <row r="7227" spans="1:12">
      <c r="A7227">
        <v>4833660</v>
      </c>
      <c r="B7227">
        <v>2017</v>
      </c>
      <c r="D7227" t="s">
        <v>2449</v>
      </c>
      <c r="E7227" t="s">
        <v>2450</v>
      </c>
      <c r="F7227" t="s">
        <v>4101</v>
      </c>
      <c r="G7227" t="s">
        <v>2451</v>
      </c>
      <c r="H7227" s="5">
        <v>114754</v>
      </c>
      <c r="I7227">
        <f>IFERROR(VLOOKUP(G7227,'NCES Match'!$A$2:$B$1307,2,FALSE),"")</f>
        <v>4833660</v>
      </c>
      <c r="J7227" cm="1">
        <f t="array" ref="J7227">IFERROR(_xlfn.IFS(B7227=2015,H7227/$O$13,B7227=2016,H7227/$O$14,B7227=2017,H7227/$O$15,B7227=2018,H7227/$O$16,B7227=2019,H7227/$O$17,B7227=2020,H7227/$O$18,B7227=2021,H7227/$O$19,B7227=2022,H7227/$O$20),"")</f>
        <v>7.9115856224594037E-5</v>
      </c>
      <c r="K7227" s="3" cm="1">
        <f t="array" ref="K7227">IFERROR(_xlfn.IFS(B7227=2015,J7227*$P$4,B7227=2016,J7227*$P$5,B7227=2017,J7227*$P$6,B7227=2018,J7227*$P$7,B7227=2019,J7227*$P$8,B7227=2020,J7227*$P$9,B7227=2021,J7227*$P$10,B7227=2022,J7227*$P$11),"")</f>
        <v>134358.33051908197</v>
      </c>
      <c r="L7227" s="3">
        <f t="shared" si="113"/>
        <v>249112.33051908197</v>
      </c>
    </row>
    <row r="7228" spans="1:12">
      <c r="A7228">
        <v>4833660</v>
      </c>
      <c r="B7228">
        <v>2018</v>
      </c>
      <c r="D7228" t="s">
        <v>2449</v>
      </c>
      <c r="E7228" t="s">
        <v>2450</v>
      </c>
      <c r="F7228" t="s">
        <v>4101</v>
      </c>
      <c r="G7228" t="s">
        <v>2451</v>
      </c>
      <c r="H7228" s="5">
        <v>127245</v>
      </c>
      <c r="I7228">
        <f>IFERROR(VLOOKUP(G7228,'NCES Match'!$A$2:$B$1307,2,FALSE),"")</f>
        <v>4833660</v>
      </c>
      <c r="J7228" cm="1">
        <f t="array" ref="J7228">IFERROR(_xlfn.IFS(B7228=2015,H7228/$O$13,B7228=2016,H7228/$O$14,B7228=2017,H7228/$O$15,B7228=2018,H7228/$O$16,B7228=2019,H7228/$O$17,B7228=2020,H7228/$O$18,B7228=2021,H7228/$O$19,B7228=2022,H7228/$O$20),"")</f>
        <v>8.3034848952496862E-5</v>
      </c>
      <c r="K7228" s="3" cm="1">
        <f t="array" ref="K7228">IFERROR(_xlfn.IFS(B7228=2015,J7228*$P$4,B7228=2016,J7228*$P$5,B7228=2017,J7228*$P$6,B7228=2018,J7228*$P$7,B7228=2019,J7228*$P$8,B7228=2020,J7228*$P$9,B7228=2021,J7228*$P$10,B7228=2022,J7228*$P$11),"")</f>
        <v>142558.65423815144</v>
      </c>
      <c r="L7228" s="3">
        <f t="shared" si="113"/>
        <v>269803.65423815144</v>
      </c>
    </row>
    <row r="7229" spans="1:12">
      <c r="A7229">
        <v>4833660</v>
      </c>
      <c r="B7229">
        <v>2019</v>
      </c>
      <c r="D7229" t="s">
        <v>2449</v>
      </c>
      <c r="E7229" t="s">
        <v>2450</v>
      </c>
      <c r="F7229" t="s">
        <v>4101</v>
      </c>
      <c r="G7229" t="s">
        <v>2451</v>
      </c>
      <c r="H7229" s="5">
        <v>126189</v>
      </c>
      <c r="I7229">
        <f>IFERROR(VLOOKUP(G7229,'NCES Match'!$A$2:$B$1307,2,FALSE),"")</f>
        <v>4833660</v>
      </c>
      <c r="J7229" cm="1">
        <f t="array" ref="J7229">IFERROR(_xlfn.IFS(B7229=2015,H7229/$O$13,B7229=2016,H7229/$O$14,B7229=2017,H7229/$O$15,B7229=2018,H7229/$O$16,B7229=2019,H7229/$O$17,B7229=2020,H7229/$O$18,B7229=2021,H7229/$O$19,B7229=2022,H7229/$O$20),"")</f>
        <v>7.9900354382376299E-5</v>
      </c>
      <c r="K7229" s="3" cm="1">
        <f t="array" ref="K7229">IFERROR(_xlfn.IFS(B7229=2015,J7229*$P$4,B7229=2016,J7229*$P$5,B7229=2017,J7229*$P$6,B7229=2018,J7229*$P$7,B7229=2019,J7229*$P$8,B7229=2020,J7229*$P$9,B7229=2021,J7229*$P$10,B7229=2022,J7229*$P$11),"")</f>
        <v>138860.90081343474</v>
      </c>
      <c r="L7229" s="3">
        <f t="shared" si="113"/>
        <v>265049.90081343474</v>
      </c>
    </row>
    <row r="7230" spans="1:12">
      <c r="A7230">
        <v>4833660</v>
      </c>
      <c r="B7230">
        <v>2020</v>
      </c>
      <c r="D7230" t="s">
        <v>2449</v>
      </c>
      <c r="E7230" t="s">
        <v>2450</v>
      </c>
      <c r="F7230" t="s">
        <v>4230</v>
      </c>
      <c r="G7230" t="s">
        <v>2451</v>
      </c>
      <c r="H7230" s="5">
        <v>120778</v>
      </c>
      <c r="I7230">
        <f>IFERROR(VLOOKUP(G7230,'NCES Match'!$A$2:$B$1307,2,FALSE),"")</f>
        <v>4833660</v>
      </c>
      <c r="J7230" cm="1">
        <f t="array" ref="J7230">IFERROR(_xlfn.IFS(B7230=2015,H7230/$O$13,B7230=2016,H7230/$O$14,B7230=2017,H7230/$O$15,B7230=2018,H7230/$O$16,B7230=2019,H7230/$O$17,B7230=2020,H7230/$O$18,B7230=2021,H7230/$O$19,B7230=2022,H7230/$O$20),"")</f>
        <v>6.5450511608941875E-5</v>
      </c>
      <c r="K7230" s="3" cm="1">
        <f t="array" ref="K7230">IFERROR(_xlfn.IFS(B7230=2015,J7230*$P$4,B7230=2016,J7230*$P$5,B7230=2017,J7230*$P$6,B7230=2018,J7230*$P$7,B7230=2019,J7230*$P$8,B7230=2020,J7230*$P$9,B7230=2021,J7230*$P$10,B7230=2022,J7230*$P$11),"")</f>
        <v>137969.86271483966</v>
      </c>
      <c r="L7230" s="3">
        <f t="shared" si="113"/>
        <v>258747.86271483966</v>
      </c>
    </row>
    <row r="7231" spans="1:12">
      <c r="A7231">
        <v>4833660</v>
      </c>
      <c r="B7231">
        <v>2021</v>
      </c>
      <c r="D7231" t="s">
        <v>2449</v>
      </c>
      <c r="E7231" t="s">
        <v>2450</v>
      </c>
      <c r="F7231" t="s">
        <v>4101</v>
      </c>
      <c r="G7231" t="s">
        <v>2451</v>
      </c>
      <c r="H7231" s="5">
        <v>128837.83</v>
      </c>
      <c r="I7231">
        <f>IFERROR(VLOOKUP(G7231,'NCES Match'!$A$2:$B$1307,2,FALSE),"")</f>
        <v>4833660</v>
      </c>
      <c r="J7231" cm="1">
        <f t="array" ref="J7231">IFERROR(_xlfn.IFS(B7231=2015,H7231/$O$13,B7231=2016,H7231/$O$14,B7231=2017,H7231/$O$15,B7231=2018,H7231/$O$16,B7231=2019,H7231/$O$17,B7231=2020,H7231/$O$18,B7231=2021,H7231/$O$19,B7231=2022,H7231/$O$20),"")</f>
        <v>6.5918975876468842E-5</v>
      </c>
      <c r="K7231" s="3" cm="1">
        <f t="array" ref="K7231">IFERROR(_xlfn.IFS(B7231=2015,J7231*$P$4,B7231=2016,J7231*$P$5,B7231=2017,J7231*$P$6,B7231=2018,J7231*$P$7,B7231=2019,J7231*$P$8,B7231=2020,J7231*$P$9,B7231=2021,J7231*$P$10,B7231=2022,J7231*$P$11),"")</f>
        <v>141103.08088356294</v>
      </c>
      <c r="L7231" s="3">
        <f t="shared" si="113"/>
        <v>269940.91088356293</v>
      </c>
    </row>
    <row r="7232" spans="1:12">
      <c r="A7232">
        <v>4833660</v>
      </c>
      <c r="B7232">
        <v>2022</v>
      </c>
      <c r="D7232" t="s">
        <v>2449</v>
      </c>
      <c r="E7232" t="s">
        <v>2450</v>
      </c>
      <c r="F7232" t="s">
        <v>4101</v>
      </c>
      <c r="G7232" t="s">
        <v>2451</v>
      </c>
      <c r="H7232" s="5">
        <v>198099.03</v>
      </c>
      <c r="I7232">
        <f>IFERROR(VLOOKUP(G7232,'NCES Match'!$A$2:$B$1307,2,FALSE),"")</f>
        <v>4833660</v>
      </c>
      <c r="J7232" cm="1">
        <f t="array" ref="J7232">IFERROR(_xlfn.IFS(B7232=2015,H7232/$O$13,B7232=2016,H7232/$O$14,B7232=2017,H7232/$O$15,B7232=2018,H7232/$O$16,B7232=2019,H7232/$O$17,B7232=2020,H7232/$O$18,B7232=2021,H7232/$O$19,B7232=2022,H7232/$O$20),"")</f>
        <v>8.7011164267722808E-5</v>
      </c>
      <c r="K7232" s="3" cm="1">
        <f t="array" ref="K7232">IFERROR(_xlfn.IFS(B7232=2015,J7232*$P$4,B7232=2016,J7232*$P$5,B7232=2017,J7232*$P$6,B7232=2018,J7232*$P$7,B7232=2019,J7232*$P$8,B7232=2020,J7232*$P$9,B7232=2021,J7232*$P$10,B7232=2022,J7232*$P$11),"")</f>
        <v>187377.06358281549</v>
      </c>
      <c r="L7232" s="3">
        <f t="shared" si="113"/>
        <v>385476.09358281549</v>
      </c>
    </row>
    <row r="7233" spans="1:12">
      <c r="A7233">
        <v>4833660</v>
      </c>
      <c r="B7233">
        <v>2023</v>
      </c>
      <c r="D7233" t="s">
        <v>2449</v>
      </c>
      <c r="E7233" t="s">
        <v>2450</v>
      </c>
      <c r="F7233" t="s">
        <v>4101</v>
      </c>
      <c r="G7233" t="s">
        <v>2451</v>
      </c>
      <c r="H7233" s="5">
        <v>200280.47</v>
      </c>
      <c r="I7233">
        <f>IFERROR(VLOOKUP(G7233,'NCES Match'!$A$2:$B$1307,2,FALSE),"")</f>
        <v>4833660</v>
      </c>
      <c r="J7233" t="str" cm="1">
        <f t="array" ref="J7233">IFERROR(_xlfn.IFS(B7233=2015,H7233/$O$13,B7233=2016,H7233/$O$14,B7233=2017,H7233/$O$15,B7233=2018,H7233/$O$16,B7233=2019,H7233/$O$17,B7233=2020,H7233/$O$18,B7233=2021,H7233/$O$19,B7233=2022,H7233/$O$20),"")</f>
        <v/>
      </c>
      <c r="K7233" s="3" t="str" cm="1">
        <f t="array" ref="K7233">IFERROR(_xlfn.IFS(B7233=2015,J7233*$P$4,B7233=2016,J7233*$P$5,B7233=2017,J7233*$P$6,B7233=2018,J7233*$P$7,B7233=2019,J7233*$P$8,B7233=2020,J7233*$P$9,B7233=2021,J7233*$P$10,B7233=2022,J7233*$P$11),"")</f>
        <v/>
      </c>
      <c r="L7233" s="3">
        <f t="shared" si="113"/>
        <v>200280.47</v>
      </c>
    </row>
    <row r="7234" spans="1:12">
      <c r="A7234">
        <v>4841250</v>
      </c>
      <c r="B7234">
        <v>2015</v>
      </c>
      <c r="C7234" t="s">
        <v>381</v>
      </c>
      <c r="D7234" t="s">
        <v>3091</v>
      </c>
      <c r="E7234" t="s">
        <v>3092</v>
      </c>
      <c r="G7234" t="s">
        <v>3093</v>
      </c>
      <c r="H7234" s="5">
        <v>60615.54</v>
      </c>
      <c r="I7234">
        <f>IFERROR(VLOOKUP(G7234,'NCES Match'!$A$2:$B$1307,2,FALSE),"")</f>
        <v>4841250</v>
      </c>
      <c r="J7234" cm="1">
        <f t="array" ref="J7234">IFERROR(_xlfn.IFS(B7234=2015,H7234/$O$13,B7234=2016,H7234/$O$14,B7234=2017,H7234/$O$15,B7234=2018,H7234/$O$16,B7234=2019,H7234/$O$17,B7234=2020,H7234/$O$18,B7234=2021,H7234/$O$19,B7234=2022,H7234/$O$20),"")</f>
        <v>4.7486441763417601E-5</v>
      </c>
      <c r="K7234" s="3" cm="1">
        <f t="array" ref="K7234">IFERROR(_xlfn.IFS(B7234=2015,J7234*$P$4,B7234=2016,J7234*$P$5,B7234=2017,J7234*$P$6,B7234=2018,J7234*$P$7,B7234=2019,J7234*$P$8,B7234=2020,J7234*$P$9,B7234=2021,J7234*$P$10,B7234=2022,J7234*$P$11),"")</f>
        <v>75573.864223332916</v>
      </c>
      <c r="L7234" s="3">
        <f t="shared" si="113"/>
        <v>136189.40422333291</v>
      </c>
    </row>
    <row r="7235" spans="1:12">
      <c r="A7235">
        <v>4841250</v>
      </c>
      <c r="B7235">
        <v>2016</v>
      </c>
      <c r="C7235" t="s">
        <v>4102</v>
      </c>
      <c r="D7235" t="s">
        <v>3091</v>
      </c>
      <c r="E7235" t="s">
        <v>3092</v>
      </c>
      <c r="F7235" t="s">
        <v>4101</v>
      </c>
      <c r="G7235" t="s">
        <v>3093</v>
      </c>
      <c r="H7235" s="5">
        <v>58692</v>
      </c>
      <c r="I7235">
        <f>IFERROR(VLOOKUP(G7235,'NCES Match'!$A$2:$B$1307,2,FALSE),"")</f>
        <v>4841250</v>
      </c>
      <c r="J7235" cm="1">
        <f t="array" ref="J7235">IFERROR(_xlfn.IFS(B7235=2015,H7235/$O$13,B7235=2016,H7235/$O$14,B7235=2017,H7235/$O$15,B7235=2018,H7235/$O$16,B7235=2019,H7235/$O$17,B7235=2020,H7235/$O$18,B7235=2021,H7235/$O$19,B7235=2022,H7235/$O$20),"")</f>
        <v>4.2015660613752331E-5</v>
      </c>
      <c r="K7235" s="3" cm="1">
        <f t="array" ref="K7235">IFERROR(_xlfn.IFS(B7235=2015,J7235*$P$4,B7235=2016,J7235*$P$5,B7235=2017,J7235*$P$6,B7235=2018,J7235*$P$7,B7235=2019,J7235*$P$8,B7235=2020,J7235*$P$9,B7235=2021,J7235*$P$10,B7235=2022,J7235*$P$11),"")</f>
        <v>70402.753829766269</v>
      </c>
      <c r="L7235" s="3">
        <f t="shared" ref="L7235:L7298" si="114">SUM(H7235,K7235)</f>
        <v>129094.75382976627</v>
      </c>
    </row>
    <row r="7236" spans="1:12">
      <c r="A7236">
        <v>4841250</v>
      </c>
      <c r="B7236">
        <v>2017</v>
      </c>
      <c r="D7236" t="s">
        <v>3091</v>
      </c>
      <c r="E7236" t="s">
        <v>3092</v>
      </c>
      <c r="F7236" t="s">
        <v>4101</v>
      </c>
      <c r="G7236" t="s">
        <v>3093</v>
      </c>
      <c r="H7236" s="5">
        <v>64809</v>
      </c>
      <c r="I7236">
        <f>IFERROR(VLOOKUP(G7236,'NCES Match'!$A$2:$B$1307,2,FALSE),"")</f>
        <v>4841250</v>
      </c>
      <c r="J7236" cm="1">
        <f t="array" ref="J7236">IFERROR(_xlfn.IFS(B7236=2015,H7236/$O$13,B7236=2016,H7236/$O$14,B7236=2017,H7236/$O$15,B7236=2018,H7236/$O$16,B7236=2019,H7236/$O$17,B7236=2020,H7236/$O$18,B7236=2021,H7236/$O$19,B7236=2022,H7236/$O$20),"")</f>
        <v>4.4681837025809254E-5</v>
      </c>
      <c r="K7236" s="3" cm="1">
        <f t="array" ref="K7236">IFERROR(_xlfn.IFS(B7236=2015,J7236*$P$4,B7236=2016,J7236*$P$5,B7236=2017,J7236*$P$6,B7236=2018,J7236*$P$7,B7236=2019,J7236*$P$8,B7236=2020,J7236*$P$9,B7236=2021,J7236*$P$10,B7236=2022,J7236*$P$11),"")</f>
        <v>75880.832412039526</v>
      </c>
      <c r="L7236" s="3">
        <f t="shared" si="114"/>
        <v>140689.83241203951</v>
      </c>
    </row>
    <row r="7237" spans="1:12">
      <c r="A7237">
        <v>4841250</v>
      </c>
      <c r="B7237">
        <v>2018</v>
      </c>
      <c r="D7237" t="s">
        <v>3091</v>
      </c>
      <c r="E7237" t="s">
        <v>3092</v>
      </c>
      <c r="F7237" t="s">
        <v>4101</v>
      </c>
      <c r="G7237" t="s">
        <v>3093</v>
      </c>
      <c r="H7237" s="5">
        <v>60510</v>
      </c>
      <c r="I7237">
        <f>IFERROR(VLOOKUP(G7237,'NCES Match'!$A$2:$B$1307,2,FALSE),"")</f>
        <v>4841250</v>
      </c>
      <c r="J7237" cm="1">
        <f t="array" ref="J7237">IFERROR(_xlfn.IFS(B7237=2015,H7237/$O$13,B7237=2016,H7237/$O$14,B7237=2017,H7237/$O$15,B7237=2018,H7237/$O$16,B7237=2019,H7237/$O$17,B7237=2020,H7237/$O$18,B7237=2021,H7237/$O$19,B7237=2022,H7237/$O$20),"")</f>
        <v>3.9486335102484065E-5</v>
      </c>
      <c r="K7237" s="3" cm="1">
        <f t="array" ref="K7237">IFERROR(_xlfn.IFS(B7237=2015,J7237*$P$4,B7237=2016,J7237*$P$5,B7237=2017,J7237*$P$6,B7237=2018,J7237*$P$7,B7237=2019,J7237*$P$8,B7237=2020,J7237*$P$9,B7237=2021,J7237*$P$10,B7237=2022,J7237*$P$11),"")</f>
        <v>67792.244630048677</v>
      </c>
      <c r="L7237" s="3">
        <f t="shared" si="114"/>
        <v>128302.24463004868</v>
      </c>
    </row>
    <row r="7238" spans="1:12">
      <c r="A7238">
        <v>4841250</v>
      </c>
      <c r="B7238">
        <v>2019</v>
      </c>
      <c r="D7238" t="s">
        <v>3091</v>
      </c>
      <c r="E7238" t="s">
        <v>3092</v>
      </c>
      <c r="F7238" t="s">
        <v>4101</v>
      </c>
      <c r="G7238" t="s">
        <v>3093</v>
      </c>
      <c r="H7238" s="5">
        <v>64116</v>
      </c>
      <c r="I7238">
        <f>IFERROR(VLOOKUP(G7238,'NCES Match'!$A$2:$B$1307,2,FALSE),"")</f>
        <v>4841250</v>
      </c>
      <c r="J7238" cm="1">
        <f t="array" ref="J7238">IFERROR(_xlfn.IFS(B7238=2015,H7238/$O$13,B7238=2016,H7238/$O$14,B7238=2017,H7238/$O$15,B7238=2018,H7238/$O$16,B7238=2019,H7238/$O$17,B7238=2020,H7238/$O$18,B7238=2021,H7238/$O$19,B7238=2022,H7238/$O$20),"")</f>
        <v>4.0596970588406591E-5</v>
      </c>
      <c r="K7238" s="3" cm="1">
        <f t="array" ref="K7238">IFERROR(_xlfn.IFS(B7238=2015,J7238*$P$4,B7238=2016,J7238*$P$5,B7238=2017,J7238*$P$6,B7238=2018,J7238*$P$7,B7238=2019,J7238*$P$8,B7238=2020,J7238*$P$9,B7238=2021,J7238*$P$10,B7238=2022,J7238*$P$11),"")</f>
        <v>70554.529448321031</v>
      </c>
      <c r="L7238" s="3">
        <f t="shared" si="114"/>
        <v>134670.52944832103</v>
      </c>
    </row>
    <row r="7239" spans="1:12">
      <c r="A7239">
        <v>4841250</v>
      </c>
      <c r="B7239">
        <v>2020</v>
      </c>
      <c r="D7239" t="s">
        <v>3091</v>
      </c>
      <c r="E7239" t="s">
        <v>3092</v>
      </c>
      <c r="F7239" t="s">
        <v>4230</v>
      </c>
      <c r="G7239" t="s">
        <v>3093</v>
      </c>
      <c r="H7239" s="5">
        <v>73929</v>
      </c>
      <c r="I7239">
        <f>IFERROR(VLOOKUP(G7239,'NCES Match'!$A$2:$B$1307,2,FALSE),"")</f>
        <v>4841250</v>
      </c>
      <c r="J7239" cm="1">
        <f t="array" ref="J7239">IFERROR(_xlfn.IFS(B7239=2015,H7239/$O$13,B7239=2016,H7239/$O$14,B7239=2017,H7239/$O$15,B7239=2018,H7239/$O$16,B7239=2019,H7239/$O$17,B7239=2020,H7239/$O$18,B7239=2021,H7239/$O$19,B7239=2022,H7239/$O$20),"")</f>
        <v>4.0062684203559122E-5</v>
      </c>
      <c r="K7239" s="3" cm="1">
        <f t="array" ref="K7239">IFERROR(_xlfn.IFS(B7239=2015,J7239*$P$4,B7239=2016,J7239*$P$5,B7239=2017,J7239*$P$6,B7239=2018,J7239*$P$7,B7239=2019,J7239*$P$8,B7239=2020,J7239*$P$9,B7239=2021,J7239*$P$10,B7239=2022,J7239*$P$11),"")</f>
        <v>84452.251077558656</v>
      </c>
      <c r="L7239" s="3">
        <f t="shared" si="114"/>
        <v>158381.25107755867</v>
      </c>
    </row>
    <row r="7240" spans="1:12">
      <c r="A7240">
        <v>4841250</v>
      </c>
      <c r="B7240">
        <v>2021</v>
      </c>
      <c r="D7240" t="s">
        <v>3091</v>
      </c>
      <c r="E7240" t="s">
        <v>3092</v>
      </c>
      <c r="F7240" t="s">
        <v>4230</v>
      </c>
      <c r="G7240" t="s">
        <v>3093</v>
      </c>
      <c r="H7240" s="5">
        <v>121710.7</v>
      </c>
      <c r="I7240">
        <f>IFERROR(VLOOKUP(G7240,'NCES Match'!$A$2:$B$1307,2,FALSE),"")</f>
        <v>4841250</v>
      </c>
      <c r="J7240" cm="1">
        <f t="array" ref="J7240">IFERROR(_xlfn.IFS(B7240=2015,H7240/$O$13,B7240=2016,H7240/$O$14,B7240=2017,H7240/$O$15,B7240=2018,H7240/$O$16,B7240=2019,H7240/$O$17,B7240=2020,H7240/$O$18,B7240=2021,H7240/$O$19,B7240=2022,H7240/$O$20),"")</f>
        <v>6.2272429590036845E-5</v>
      </c>
      <c r="K7240" s="3" cm="1">
        <f t="array" ref="K7240">IFERROR(_xlfn.IFS(B7240=2015,J7240*$P$4,B7240=2016,J7240*$P$5,B7240=2017,J7240*$P$6,B7240=2018,J7240*$P$7,B7240=2019,J7240*$P$8,B7240=2020,J7240*$P$9,B7240=2021,J7240*$P$10,B7240=2022,J7240*$P$11),"")</f>
        <v>133297.454222064</v>
      </c>
      <c r="L7240" s="3">
        <f t="shared" si="114"/>
        <v>255008.15422206401</v>
      </c>
    </row>
    <row r="7241" spans="1:12">
      <c r="A7241">
        <v>4841250</v>
      </c>
      <c r="B7241">
        <v>2022</v>
      </c>
      <c r="D7241" t="s">
        <v>3091</v>
      </c>
      <c r="E7241" t="s">
        <v>3092</v>
      </c>
      <c r="F7241" t="s">
        <v>4101</v>
      </c>
      <c r="G7241" t="s">
        <v>3093</v>
      </c>
      <c r="H7241" s="5">
        <v>121917.83</v>
      </c>
      <c r="I7241">
        <f>IFERROR(VLOOKUP(G7241,'NCES Match'!$A$2:$B$1307,2,FALSE),"")</f>
        <v>4841250</v>
      </c>
      <c r="J7241" cm="1">
        <f t="array" ref="J7241">IFERROR(_xlfn.IFS(B7241=2015,H7241/$O$13,B7241=2016,H7241/$O$14,B7241=2017,H7241/$O$15,B7241=2018,H7241/$O$16,B7241=2019,H7241/$O$17,B7241=2020,H7241/$O$18,B7241=2021,H7241/$O$19,B7241=2022,H7241/$O$20),"")</f>
        <v>5.3550046829074852E-5</v>
      </c>
      <c r="K7241" s="3" cm="1">
        <f t="array" ref="K7241">IFERROR(_xlfn.IFS(B7241=2015,J7241*$P$4,B7241=2016,J7241*$P$5,B7241=2017,J7241*$P$6,B7241=2018,J7241*$P$7,B7241=2019,J7241*$P$8,B7241=2020,J7241*$P$9,B7241=2021,J7241*$P$10,B7241=2022,J7241*$P$11),"")</f>
        <v>115319.11581691688</v>
      </c>
      <c r="L7241" s="3">
        <f t="shared" si="114"/>
        <v>237236.94581691688</v>
      </c>
    </row>
    <row r="7242" spans="1:12">
      <c r="A7242">
        <v>4841250</v>
      </c>
      <c r="B7242">
        <v>2023</v>
      </c>
      <c r="D7242" t="s">
        <v>3091</v>
      </c>
      <c r="E7242" t="s">
        <v>3092</v>
      </c>
      <c r="F7242" t="s">
        <v>4101</v>
      </c>
      <c r="G7242" t="s">
        <v>3093</v>
      </c>
      <c r="H7242" s="5">
        <v>111420.61</v>
      </c>
      <c r="I7242">
        <f>IFERROR(VLOOKUP(G7242,'NCES Match'!$A$2:$B$1307,2,FALSE),"")</f>
        <v>4841250</v>
      </c>
      <c r="J7242" t="str" cm="1">
        <f t="array" ref="J7242">IFERROR(_xlfn.IFS(B7242=2015,H7242/$O$13,B7242=2016,H7242/$O$14,B7242=2017,H7242/$O$15,B7242=2018,H7242/$O$16,B7242=2019,H7242/$O$17,B7242=2020,H7242/$O$18,B7242=2021,H7242/$O$19,B7242=2022,H7242/$O$20),"")</f>
        <v/>
      </c>
      <c r="K7242" s="3" t="str" cm="1">
        <f t="array" ref="K7242">IFERROR(_xlfn.IFS(B7242=2015,J7242*$P$4,B7242=2016,J7242*$P$5,B7242=2017,J7242*$P$6,B7242=2018,J7242*$P$7,B7242=2019,J7242*$P$8,B7242=2020,J7242*$P$9,B7242=2021,J7242*$P$10,B7242=2022,J7242*$P$11),"")</f>
        <v/>
      </c>
      <c r="L7242" s="3">
        <f t="shared" si="114"/>
        <v>111420.61</v>
      </c>
    </row>
    <row r="7243" spans="1:12">
      <c r="A7243">
        <v>4841760</v>
      </c>
      <c r="B7243">
        <v>2015</v>
      </c>
      <c r="C7243" t="s">
        <v>381</v>
      </c>
      <c r="D7243" t="s">
        <v>3127</v>
      </c>
      <c r="E7243" t="s">
        <v>3128</v>
      </c>
      <c r="G7243" t="s">
        <v>3129</v>
      </c>
      <c r="H7243" s="5">
        <v>79325.740000000005</v>
      </c>
      <c r="I7243">
        <f>IFERROR(VLOOKUP(G7243,'NCES Match'!$A$2:$B$1307,2,FALSE),"")</f>
        <v>4841760</v>
      </c>
      <c r="J7243" cm="1">
        <f t="array" ref="J7243">IFERROR(_xlfn.IFS(B7243=2015,H7243/$O$13,B7243=2016,H7243/$O$14,B7243=2017,H7243/$O$15,B7243=2018,H7243/$O$16,B7243=2019,H7243/$O$17,B7243=2020,H7243/$O$18,B7243=2021,H7243/$O$19,B7243=2022,H7243/$O$20),"")</f>
        <v>6.2144082736044354E-5</v>
      </c>
      <c r="K7243" s="3" cm="1">
        <f t="array" ref="K7243">IFERROR(_xlfn.IFS(B7243=2015,J7243*$P$4,B7243=2016,J7243*$P$5,B7243=2017,J7243*$P$6,B7243=2018,J7243*$P$7,B7243=2019,J7243*$P$8,B7243=2020,J7243*$P$9,B7243=2021,J7243*$P$10,B7243=2022,J7243*$P$11),"")</f>
        <v>98901.250474307555</v>
      </c>
      <c r="L7243" s="3">
        <f t="shared" si="114"/>
        <v>178226.99047430756</v>
      </c>
    </row>
    <row r="7244" spans="1:12">
      <c r="A7244">
        <v>4841760</v>
      </c>
      <c r="B7244">
        <v>2016</v>
      </c>
      <c r="C7244" t="s">
        <v>4102</v>
      </c>
      <c r="D7244" t="s">
        <v>3127</v>
      </c>
      <c r="E7244" t="s">
        <v>3128</v>
      </c>
      <c r="F7244" t="s">
        <v>4101</v>
      </c>
      <c r="G7244" t="s">
        <v>3129</v>
      </c>
      <c r="H7244" s="5">
        <v>82090</v>
      </c>
      <c r="I7244">
        <f>IFERROR(VLOOKUP(G7244,'NCES Match'!$A$2:$B$1307,2,FALSE),"")</f>
        <v>4841760</v>
      </c>
      <c r="J7244" cm="1">
        <f t="array" ref="J7244">IFERROR(_xlfn.IFS(B7244=2015,H7244/$O$13,B7244=2016,H7244/$O$14,B7244=2017,H7244/$O$15,B7244=2018,H7244/$O$16,B7244=2019,H7244/$O$17,B7244=2020,H7244/$O$18,B7244=2021,H7244/$O$19,B7244=2022,H7244/$O$20),"")</f>
        <v>5.8765514546836519E-5</v>
      </c>
      <c r="K7244" s="3" cm="1">
        <f t="array" ref="K7244">IFERROR(_xlfn.IFS(B7244=2015,J7244*$P$4,B7244=2016,J7244*$P$5,B7244=2017,J7244*$P$6,B7244=2018,J7244*$P$7,B7244=2019,J7244*$P$8,B7244=2020,J7244*$P$9,B7244=2021,J7244*$P$10,B7244=2022,J7244*$P$11),"")</f>
        <v>98469.332479477831</v>
      </c>
      <c r="L7244" s="3">
        <f t="shared" si="114"/>
        <v>180559.33247947783</v>
      </c>
    </row>
    <row r="7245" spans="1:12">
      <c r="A7245">
        <v>4841760</v>
      </c>
      <c r="B7245">
        <v>2017</v>
      </c>
      <c r="D7245" t="s">
        <v>3127</v>
      </c>
      <c r="E7245" t="s">
        <v>3128</v>
      </c>
      <c r="F7245" t="s">
        <v>4101</v>
      </c>
      <c r="G7245" t="s">
        <v>3129</v>
      </c>
      <c r="H7245" s="5">
        <v>85444</v>
      </c>
      <c r="I7245">
        <f>IFERROR(VLOOKUP(G7245,'NCES Match'!$A$2:$B$1307,2,FALSE),"")</f>
        <v>4841760</v>
      </c>
      <c r="J7245" cm="1">
        <f t="array" ref="J7245">IFERROR(_xlfn.IFS(B7245=2015,H7245/$O$13,B7245=2016,H7245/$O$14,B7245=2017,H7245/$O$15,B7245=2018,H7245/$O$16,B7245=2019,H7245/$O$17,B7245=2020,H7245/$O$18,B7245=2021,H7245/$O$19,B7245=2022,H7245/$O$20),"")</f>
        <v>5.8908405974991836E-5</v>
      </c>
      <c r="K7245" s="3" cm="1">
        <f t="array" ref="K7245">IFERROR(_xlfn.IFS(B7245=2015,J7245*$P$4,B7245=2016,J7245*$P$5,B7245=2017,J7245*$P$6,B7245=2018,J7245*$P$7,B7245=2019,J7245*$P$8,B7245=2020,J7245*$P$9,B7245=2021,J7245*$P$10,B7245=2022,J7245*$P$11),"")</f>
        <v>100041.07214452168</v>
      </c>
      <c r="L7245" s="3">
        <f t="shared" si="114"/>
        <v>185485.07214452169</v>
      </c>
    </row>
    <row r="7246" spans="1:12">
      <c r="A7246">
        <v>4841760</v>
      </c>
      <c r="B7246">
        <v>2018</v>
      </c>
      <c r="D7246" t="s">
        <v>3127</v>
      </c>
      <c r="E7246" t="s">
        <v>3128</v>
      </c>
      <c r="F7246" t="s">
        <v>4101</v>
      </c>
      <c r="G7246" t="s">
        <v>3129</v>
      </c>
      <c r="H7246" s="5">
        <v>95894</v>
      </c>
      <c r="I7246">
        <f>IFERROR(VLOOKUP(G7246,'NCES Match'!$A$2:$B$1307,2,FALSE),"")</f>
        <v>4841760</v>
      </c>
      <c r="J7246" cm="1">
        <f t="array" ref="J7246">IFERROR(_xlfn.IFS(B7246=2015,H7246/$O$13,B7246=2016,H7246/$O$14,B7246=2017,H7246/$O$15,B7246=2018,H7246/$O$16,B7246=2019,H7246/$O$17,B7246=2020,H7246/$O$18,B7246=2021,H7246/$O$19,B7246=2022,H7246/$O$20),"")</f>
        <v>6.2576476918155797E-5</v>
      </c>
      <c r="K7246" s="3" cm="1">
        <f t="array" ref="K7246">IFERROR(_xlfn.IFS(B7246=2015,J7246*$P$4,B7246=2016,J7246*$P$5,B7246=2017,J7246*$P$6,B7246=2018,J7246*$P$7,B7246=2019,J7246*$P$8,B7246=2020,J7246*$P$9,B7246=2021,J7246*$P$10,B7246=2022,J7246*$P$11),"")</f>
        <v>107434.63074787453</v>
      </c>
      <c r="L7246" s="3">
        <f t="shared" si="114"/>
        <v>203328.63074787453</v>
      </c>
    </row>
    <row r="7247" spans="1:12">
      <c r="A7247">
        <v>4841760</v>
      </c>
      <c r="B7247">
        <v>2019</v>
      </c>
      <c r="D7247" t="s">
        <v>3127</v>
      </c>
      <c r="E7247" t="s">
        <v>3128</v>
      </c>
      <c r="F7247" t="s">
        <v>4101</v>
      </c>
      <c r="G7247" t="s">
        <v>3129</v>
      </c>
      <c r="H7247" s="5">
        <v>96414</v>
      </c>
      <c r="I7247">
        <f>IFERROR(VLOOKUP(G7247,'NCES Match'!$A$2:$B$1307,2,FALSE),"")</f>
        <v>4841760</v>
      </c>
      <c r="J7247" cm="1">
        <f t="array" ref="J7247">IFERROR(_xlfn.IFS(B7247=2015,H7247/$O$13,B7247=2016,H7247/$O$14,B7247=2017,H7247/$O$15,B7247=2018,H7247/$O$16,B7247=2019,H7247/$O$17,B7247=2020,H7247/$O$18,B7247=2021,H7247/$O$19,B7247=2022,H7247/$O$20),"")</f>
        <v>6.1047419089004819E-5</v>
      </c>
      <c r="K7247" s="3" cm="1">
        <f t="array" ref="K7247">IFERROR(_xlfn.IFS(B7247=2015,J7247*$P$4,B7247=2016,J7247*$P$5,B7247=2017,J7247*$P$6,B7247=2018,J7247*$P$7,B7247=2019,J7247*$P$8,B7247=2020,J7247*$P$9,B7247=2021,J7247*$P$10,B7247=2022,J7247*$P$11),"")</f>
        <v>106095.8949752078</v>
      </c>
      <c r="L7247" s="3">
        <f t="shared" si="114"/>
        <v>202509.8949752078</v>
      </c>
    </row>
    <row r="7248" spans="1:12">
      <c r="A7248">
        <v>4841760</v>
      </c>
      <c r="B7248">
        <v>2020</v>
      </c>
      <c r="D7248" t="s">
        <v>3127</v>
      </c>
      <c r="E7248" t="s">
        <v>3128</v>
      </c>
      <c r="F7248" t="s">
        <v>4230</v>
      </c>
      <c r="G7248" t="s">
        <v>3129</v>
      </c>
      <c r="H7248" s="5">
        <v>116127</v>
      </c>
      <c r="I7248">
        <f>IFERROR(VLOOKUP(G7248,'NCES Match'!$A$2:$B$1307,2,FALSE),"")</f>
        <v>4841760</v>
      </c>
      <c r="J7248" cm="1">
        <f t="array" ref="J7248">IFERROR(_xlfn.IFS(B7248=2015,H7248/$O$13,B7248=2016,H7248/$O$14,B7248=2017,H7248/$O$15,B7248=2018,H7248/$O$16,B7248=2019,H7248/$O$17,B7248=2020,H7248/$O$18,B7248=2021,H7248/$O$19,B7248=2022,H7248/$O$20),"")</f>
        <v>6.2930099534779462E-5</v>
      </c>
      <c r="K7248" s="3" cm="1">
        <f t="array" ref="K7248">IFERROR(_xlfn.IFS(B7248=2015,J7248*$P$4,B7248=2016,J7248*$P$5,B7248=2017,J7248*$P$6,B7248=2018,J7248*$P$7,B7248=2019,J7248*$P$8,B7248=2020,J7248*$P$9,B7248=2021,J7248*$P$10,B7248=2022,J7248*$P$11),"")</f>
        <v>132656.82696754529</v>
      </c>
      <c r="L7248" s="3">
        <f t="shared" si="114"/>
        <v>248783.82696754529</v>
      </c>
    </row>
    <row r="7249" spans="1:12">
      <c r="A7249">
        <v>4841760</v>
      </c>
      <c r="B7249">
        <v>2021</v>
      </c>
      <c r="D7249" t="s">
        <v>3127</v>
      </c>
      <c r="E7249" t="s">
        <v>3128</v>
      </c>
      <c r="F7249" t="s">
        <v>4101</v>
      </c>
      <c r="G7249" t="s">
        <v>3129</v>
      </c>
      <c r="H7249" s="5">
        <v>126086.47</v>
      </c>
      <c r="I7249">
        <f>IFERROR(VLOOKUP(G7249,'NCES Match'!$A$2:$B$1307,2,FALSE),"")</f>
        <v>4841760</v>
      </c>
      <c r="J7249" cm="1">
        <f t="array" ref="J7249">IFERROR(_xlfn.IFS(B7249=2015,H7249/$O$13,B7249=2016,H7249/$O$14,B7249=2017,H7249/$O$15,B7249=2018,H7249/$O$16,B7249=2019,H7249/$O$17,B7249=2020,H7249/$O$18,B7249=2021,H7249/$O$19,B7249=2022,H7249/$O$20),"")</f>
        <v>6.4511261748813318E-5</v>
      </c>
      <c r="K7249" s="3" cm="1">
        <f t="array" ref="K7249">IFERROR(_xlfn.IFS(B7249=2015,J7249*$P$4,B7249=2016,J7249*$P$5,B7249=2017,J7249*$P$6,B7249=2018,J7249*$P$7,B7249=2019,J7249*$P$8,B7249=2020,J7249*$P$9,B7249=2021,J7249*$P$10,B7249=2022,J7249*$P$11),"")</f>
        <v>138089.79377200728</v>
      </c>
      <c r="L7249" s="3">
        <f t="shared" si="114"/>
        <v>264176.26377200731</v>
      </c>
    </row>
    <row r="7250" spans="1:12">
      <c r="A7250">
        <v>4841760</v>
      </c>
      <c r="B7250">
        <v>2022</v>
      </c>
      <c r="D7250" t="s">
        <v>3127</v>
      </c>
      <c r="E7250" t="s">
        <v>3128</v>
      </c>
      <c r="F7250" t="s">
        <v>4101</v>
      </c>
      <c r="G7250" t="s">
        <v>3129</v>
      </c>
      <c r="H7250" s="5">
        <v>192312.87</v>
      </c>
      <c r="I7250">
        <f>IFERROR(VLOOKUP(G7250,'NCES Match'!$A$2:$B$1307,2,FALSE),"")</f>
        <v>4841760</v>
      </c>
      <c r="J7250" cm="1">
        <f t="array" ref="J7250">IFERROR(_xlfn.IFS(B7250=2015,H7250/$O$13,B7250=2016,H7250/$O$14,B7250=2017,H7250/$O$15,B7250=2018,H7250/$O$16,B7250=2019,H7250/$O$17,B7250=2020,H7250/$O$18,B7250=2021,H7250/$O$19,B7250=2022,H7250/$O$20),"")</f>
        <v>8.4469705492082526E-5</v>
      </c>
      <c r="K7250" s="3" cm="1">
        <f t="array" ref="K7250">IFERROR(_xlfn.IFS(B7250=2015,J7250*$P$4,B7250=2016,J7250*$P$5,B7250=2017,J7250*$P$6,B7250=2018,J7250*$P$7,B7250=2019,J7250*$P$8,B7250=2020,J7250*$P$9,B7250=2021,J7250*$P$10,B7250=2022,J7250*$P$11),"")</f>
        <v>181904.07529902458</v>
      </c>
      <c r="L7250" s="3">
        <f t="shared" si="114"/>
        <v>374216.94529902458</v>
      </c>
    </row>
    <row r="7251" spans="1:12">
      <c r="A7251">
        <v>4841760</v>
      </c>
      <c r="B7251">
        <v>2023</v>
      </c>
      <c r="D7251" t="s">
        <v>3127</v>
      </c>
      <c r="E7251" t="s">
        <v>3128</v>
      </c>
      <c r="F7251" t="s">
        <v>4101</v>
      </c>
      <c r="G7251" t="s">
        <v>3129</v>
      </c>
      <c r="H7251" s="5">
        <v>161544.45000000001</v>
      </c>
      <c r="I7251">
        <f>IFERROR(VLOOKUP(G7251,'NCES Match'!$A$2:$B$1307,2,FALSE),"")</f>
        <v>4841760</v>
      </c>
      <c r="J7251" t="str" cm="1">
        <f t="array" ref="J7251">IFERROR(_xlfn.IFS(B7251=2015,H7251/$O$13,B7251=2016,H7251/$O$14,B7251=2017,H7251/$O$15,B7251=2018,H7251/$O$16,B7251=2019,H7251/$O$17,B7251=2020,H7251/$O$18,B7251=2021,H7251/$O$19,B7251=2022,H7251/$O$20),"")</f>
        <v/>
      </c>
      <c r="K7251" s="3" t="str" cm="1">
        <f t="array" ref="K7251">IFERROR(_xlfn.IFS(B7251=2015,J7251*$P$4,B7251=2016,J7251*$P$5,B7251=2017,J7251*$P$6,B7251=2018,J7251*$P$7,B7251=2019,J7251*$P$8,B7251=2020,J7251*$P$9,B7251=2021,J7251*$P$10,B7251=2022,J7251*$P$11),"")</f>
        <v/>
      </c>
      <c r="L7251" s="3">
        <f t="shared" si="114"/>
        <v>161544.45000000001</v>
      </c>
    </row>
    <row r="7252" spans="1:12">
      <c r="A7252">
        <v>4826640</v>
      </c>
      <c r="B7252">
        <v>2015</v>
      </c>
      <c r="C7252" t="s">
        <v>381</v>
      </c>
      <c r="D7252" t="s">
        <v>1944</v>
      </c>
      <c r="E7252" t="s">
        <v>1945</v>
      </c>
      <c r="G7252" t="s">
        <v>1946</v>
      </c>
      <c r="H7252" s="5">
        <v>491099.8</v>
      </c>
      <c r="I7252">
        <f>IFERROR(VLOOKUP(G7252,'NCES Match'!$A$2:$B$1307,2,FALSE),"")</f>
        <v>4826640</v>
      </c>
      <c r="J7252" cm="1">
        <f t="array" ref="J7252">IFERROR(_xlfn.IFS(B7252=2015,H7252/$O$13,B7252=2016,H7252/$O$14,B7252=2017,H7252/$O$15,B7252=2018,H7252/$O$16,B7252=2019,H7252/$O$17,B7252=2020,H7252/$O$18,B7252=2021,H7252/$O$19,B7252=2022,H7252/$O$20),"")</f>
        <v>3.8472942834009283E-4</v>
      </c>
      <c r="K7252" s="3" cm="1">
        <f t="array" ref="K7252">IFERROR(_xlfn.IFS(B7252=2015,J7252*$P$4,B7252=2016,J7252*$P$5,B7252=2017,J7252*$P$6,B7252=2018,J7252*$P$7,B7252=2019,J7252*$P$8,B7252=2020,J7252*$P$9,B7252=2021,J7252*$P$10,B7252=2022,J7252*$P$11),"")</f>
        <v>612290.34015544446</v>
      </c>
      <c r="L7252" s="3">
        <f t="shared" si="114"/>
        <v>1103390.1401554444</v>
      </c>
    </row>
    <row r="7253" spans="1:12">
      <c r="A7253">
        <v>4826640</v>
      </c>
      <c r="B7253">
        <v>2016</v>
      </c>
      <c r="C7253" t="s">
        <v>4102</v>
      </c>
      <c r="D7253" t="s">
        <v>1944</v>
      </c>
      <c r="E7253" t="s">
        <v>1945</v>
      </c>
      <c r="F7253" t="s">
        <v>4101</v>
      </c>
      <c r="G7253" t="s">
        <v>1946</v>
      </c>
      <c r="H7253" s="5">
        <v>541006</v>
      </c>
      <c r="I7253">
        <f>IFERROR(VLOOKUP(G7253,'NCES Match'!$A$2:$B$1307,2,FALSE),"")</f>
        <v>4826640</v>
      </c>
      <c r="J7253" cm="1">
        <f t="array" ref="J7253">IFERROR(_xlfn.IFS(B7253=2015,H7253/$O$13,B7253=2016,H7253/$O$14,B7253=2017,H7253/$O$15,B7253=2018,H7253/$O$16,B7253=2019,H7253/$O$17,B7253=2020,H7253/$O$18,B7253=2021,H7253/$O$19,B7253=2022,H7253/$O$20),"")</f>
        <v>3.8728829288495355E-4</v>
      </c>
      <c r="K7253" s="3" cm="1">
        <f t="array" ref="K7253">IFERROR(_xlfn.IFS(B7253=2015,J7253*$P$4,B7253=2016,J7253*$P$5,B7253=2017,J7253*$P$6,B7253=2018,J7253*$P$7,B7253=2019,J7253*$P$8,B7253=2020,J7253*$P$9,B7253=2021,J7253*$P$10,B7253=2022,J7253*$P$11),"")</f>
        <v>648952.36554260424</v>
      </c>
      <c r="L7253" s="3">
        <f t="shared" si="114"/>
        <v>1189958.3655426041</v>
      </c>
    </row>
    <row r="7254" spans="1:12">
      <c r="A7254">
        <v>4826640</v>
      </c>
      <c r="B7254">
        <v>2017</v>
      </c>
      <c r="D7254" t="s">
        <v>1944</v>
      </c>
      <c r="E7254" t="s">
        <v>1945</v>
      </c>
      <c r="F7254" t="s">
        <v>4101</v>
      </c>
      <c r="G7254" t="s">
        <v>1946</v>
      </c>
      <c r="H7254" s="5">
        <v>566833</v>
      </c>
      <c r="I7254">
        <f>IFERROR(VLOOKUP(G7254,'NCES Match'!$A$2:$B$1307,2,FALSE),"")</f>
        <v>4826640</v>
      </c>
      <c r="J7254" cm="1">
        <f t="array" ref="J7254">IFERROR(_xlfn.IFS(B7254=2015,H7254/$O$13,B7254=2016,H7254/$O$14,B7254=2017,H7254/$O$15,B7254=2018,H7254/$O$16,B7254=2019,H7254/$O$17,B7254=2020,H7254/$O$18,B7254=2021,H7254/$O$19,B7254=2022,H7254/$O$20),"")</f>
        <v>3.9079664439893439E-4</v>
      </c>
      <c r="K7254" s="3" cm="1">
        <f t="array" ref="K7254">IFERROR(_xlfn.IFS(B7254=2015,J7254*$P$4,B7254=2016,J7254*$P$5,B7254=2017,J7254*$P$6,B7254=2018,J7254*$P$7,B7254=2019,J7254*$P$8,B7254=2020,J7254*$P$9,B7254=2021,J7254*$P$10,B7254=2022,J7254*$P$11),"")</f>
        <v>663669.55019539886</v>
      </c>
      <c r="L7254" s="3">
        <f t="shared" si="114"/>
        <v>1230502.5501953987</v>
      </c>
    </row>
    <row r="7255" spans="1:12">
      <c r="A7255">
        <v>4826640</v>
      </c>
      <c r="B7255">
        <v>2018</v>
      </c>
      <c r="D7255" t="s">
        <v>1944</v>
      </c>
      <c r="E7255" t="s">
        <v>1945</v>
      </c>
      <c r="F7255" t="s">
        <v>4101</v>
      </c>
      <c r="G7255" t="s">
        <v>1946</v>
      </c>
      <c r="H7255" s="5">
        <v>552321</v>
      </c>
      <c r="I7255">
        <f>IFERROR(VLOOKUP(G7255,'NCES Match'!$A$2:$B$1307,2,FALSE),"")</f>
        <v>4826640</v>
      </c>
      <c r="J7255" cm="1">
        <f t="array" ref="J7255">IFERROR(_xlfn.IFS(B7255=2015,H7255/$O$13,B7255=2016,H7255/$O$14,B7255=2017,H7255/$O$15,B7255=2018,H7255/$O$16,B7255=2019,H7255/$O$17,B7255=2020,H7255/$O$18,B7255=2021,H7255/$O$19,B7255=2022,H7255/$O$20),"")</f>
        <v>3.6042194827531156E-4</v>
      </c>
      <c r="K7255" s="3" cm="1">
        <f t="array" ref="K7255">IFERROR(_xlfn.IFS(B7255=2015,J7255*$P$4,B7255=2016,J7255*$P$5,B7255=2017,J7255*$P$6,B7255=2018,J7255*$P$7,B7255=2019,J7255*$P$8,B7255=2020,J7255*$P$9,B7255=2021,J7255*$P$10,B7255=2022,J7255*$P$11),"")</f>
        <v>618791.61041667685</v>
      </c>
      <c r="L7255" s="3">
        <f t="shared" si="114"/>
        <v>1171112.6104166768</v>
      </c>
    </row>
    <row r="7256" spans="1:12">
      <c r="A7256">
        <v>4826640</v>
      </c>
      <c r="B7256">
        <v>2019</v>
      </c>
      <c r="D7256" t="s">
        <v>1944</v>
      </c>
      <c r="E7256" t="s">
        <v>1945</v>
      </c>
      <c r="F7256" t="s">
        <v>4101</v>
      </c>
      <c r="G7256" t="s">
        <v>1946</v>
      </c>
      <c r="H7256" s="5">
        <v>588517</v>
      </c>
      <c r="I7256">
        <f>IFERROR(VLOOKUP(G7256,'NCES Match'!$A$2:$B$1307,2,FALSE),"")</f>
        <v>4826640</v>
      </c>
      <c r="J7256" cm="1">
        <f t="array" ref="J7256">IFERROR(_xlfn.IFS(B7256=2015,H7256/$O$13,B7256=2016,H7256/$O$14,B7256=2017,H7256/$O$15,B7256=2018,H7256/$O$16,B7256=2019,H7256/$O$17,B7256=2020,H7256/$O$18,B7256=2021,H7256/$O$19,B7256=2022,H7256/$O$20),"")</f>
        <v>3.7263720974136375E-4</v>
      </c>
      <c r="K7256" s="3" cm="1">
        <f t="array" ref="K7256">IFERROR(_xlfn.IFS(B7256=2015,J7256*$P$4,B7256=2016,J7256*$P$5,B7256=2017,J7256*$P$6,B7256=2018,J7256*$P$7,B7256=2019,J7256*$P$8,B7256=2020,J7256*$P$9,B7256=2021,J7256*$P$10,B7256=2022,J7256*$P$11),"")</f>
        <v>647615.88382521586</v>
      </c>
      <c r="L7256" s="3">
        <f t="shared" si="114"/>
        <v>1236132.883825216</v>
      </c>
    </row>
    <row r="7257" spans="1:12">
      <c r="A7257">
        <v>4826640</v>
      </c>
      <c r="B7257">
        <v>2020</v>
      </c>
      <c r="D7257" t="s">
        <v>1944</v>
      </c>
      <c r="E7257" t="s">
        <v>1945</v>
      </c>
      <c r="F7257" t="s">
        <v>4230</v>
      </c>
      <c r="G7257" t="s">
        <v>1946</v>
      </c>
      <c r="H7257" s="5">
        <v>633865</v>
      </c>
      <c r="I7257">
        <f>IFERROR(VLOOKUP(G7257,'NCES Match'!$A$2:$B$1307,2,FALSE),"")</f>
        <v>4826640</v>
      </c>
      <c r="J7257" cm="1">
        <f t="array" ref="J7257">IFERROR(_xlfn.IFS(B7257=2015,H7257/$O$13,B7257=2016,H7257/$O$14,B7257=2017,H7257/$O$15,B7257=2018,H7257/$O$16,B7257=2019,H7257/$O$17,B7257=2020,H7257/$O$18,B7257=2021,H7257/$O$19,B7257=2022,H7257/$O$20),"")</f>
        <v>3.4349623723693007E-4</v>
      </c>
      <c r="K7257" s="3" cm="1">
        <f t="array" ref="K7257">IFERROR(_xlfn.IFS(B7257=2015,J7257*$P$4,B7257=2016,J7257*$P$5,B7257=2017,J7257*$P$6,B7257=2018,J7257*$P$7,B7257=2019,J7257*$P$8,B7257=2020,J7257*$P$9,B7257=2021,J7257*$P$10,B7257=2022,J7257*$P$11),"")</f>
        <v>724091.03503735643</v>
      </c>
      <c r="L7257" s="3">
        <f t="shared" si="114"/>
        <v>1357956.0350373564</v>
      </c>
    </row>
    <row r="7258" spans="1:12">
      <c r="A7258">
        <v>4826640</v>
      </c>
      <c r="B7258">
        <v>2021</v>
      </c>
      <c r="D7258" t="s">
        <v>1944</v>
      </c>
      <c r="E7258" t="s">
        <v>1945</v>
      </c>
      <c r="F7258" t="s">
        <v>4101</v>
      </c>
      <c r="G7258" t="s">
        <v>1946</v>
      </c>
      <c r="H7258" s="5">
        <v>772249.54</v>
      </c>
      <c r="I7258">
        <f>IFERROR(VLOOKUP(G7258,'NCES Match'!$A$2:$B$1307,2,FALSE),"")</f>
        <v>4826640</v>
      </c>
      <c r="J7258" cm="1">
        <f t="array" ref="J7258">IFERROR(_xlfn.IFS(B7258=2015,H7258/$O$13,B7258=2016,H7258/$O$14,B7258=2017,H7258/$O$15,B7258=2018,H7258/$O$16,B7258=2019,H7258/$O$17,B7258=2020,H7258/$O$18,B7258=2021,H7258/$O$19,B7258=2022,H7258/$O$20),"")</f>
        <v>3.9511608351269317E-4</v>
      </c>
      <c r="K7258" s="3" cm="1">
        <f t="array" ref="K7258">IFERROR(_xlfn.IFS(B7258=2015,J7258*$P$4,B7258=2016,J7258*$P$5,B7258=2017,J7258*$P$6,B7258=2018,J7258*$P$7,B7258=2019,J7258*$P$8,B7258=2020,J7258*$P$9,B7258=2021,J7258*$P$10,B7258=2022,J7258*$P$11),"")</f>
        <v>845767.03368035832</v>
      </c>
      <c r="L7258" s="3">
        <f t="shared" si="114"/>
        <v>1618016.5736803585</v>
      </c>
    </row>
    <row r="7259" spans="1:12">
      <c r="A7259">
        <v>4826640</v>
      </c>
      <c r="B7259">
        <v>2022</v>
      </c>
      <c r="D7259" t="s">
        <v>1944</v>
      </c>
      <c r="E7259" t="s">
        <v>1945</v>
      </c>
      <c r="F7259" t="s">
        <v>4101</v>
      </c>
      <c r="G7259" t="s">
        <v>1946</v>
      </c>
      <c r="H7259" s="5">
        <v>990102.18</v>
      </c>
      <c r="I7259">
        <f>IFERROR(VLOOKUP(G7259,'NCES Match'!$A$2:$B$1307,2,FALSE),"")</f>
        <v>4826640</v>
      </c>
      <c r="J7259" cm="1">
        <f t="array" ref="J7259">IFERROR(_xlfn.IFS(B7259=2015,H7259/$O$13,B7259=2016,H7259/$O$14,B7259=2017,H7259/$O$15,B7259=2018,H7259/$O$16,B7259=2019,H7259/$O$17,B7259=2020,H7259/$O$18,B7259=2021,H7259/$O$19,B7259=2022,H7259/$O$20),"")</f>
        <v>4.3488321687294712E-4</v>
      </c>
      <c r="K7259" s="3" cm="1">
        <f t="array" ref="K7259">IFERROR(_xlfn.IFS(B7259=2015,J7259*$P$4,B7259=2016,J7259*$P$5,B7259=2017,J7259*$P$6,B7259=2018,J7259*$P$7,B7259=2019,J7259*$P$8,B7259=2020,J7259*$P$9,B7259=2021,J7259*$P$10,B7259=2022,J7259*$P$11),"")</f>
        <v>936513.61713050411</v>
      </c>
      <c r="L7259" s="3">
        <f t="shared" si="114"/>
        <v>1926615.7971305042</v>
      </c>
    </row>
    <row r="7260" spans="1:12">
      <c r="A7260">
        <v>4826640</v>
      </c>
      <c r="B7260">
        <v>2023</v>
      </c>
      <c r="D7260" t="s">
        <v>1944</v>
      </c>
      <c r="E7260" t="s">
        <v>1945</v>
      </c>
      <c r="F7260" t="s">
        <v>4101</v>
      </c>
      <c r="G7260" t="s">
        <v>1946</v>
      </c>
      <c r="H7260" s="5">
        <v>1088659.07</v>
      </c>
      <c r="I7260">
        <f>IFERROR(VLOOKUP(G7260,'NCES Match'!$A$2:$B$1307,2,FALSE),"")</f>
        <v>4826640</v>
      </c>
      <c r="J7260" t="str" cm="1">
        <f t="array" ref="J7260">IFERROR(_xlfn.IFS(B7260=2015,H7260/$O$13,B7260=2016,H7260/$O$14,B7260=2017,H7260/$O$15,B7260=2018,H7260/$O$16,B7260=2019,H7260/$O$17,B7260=2020,H7260/$O$18,B7260=2021,H7260/$O$19,B7260=2022,H7260/$O$20),"")</f>
        <v/>
      </c>
      <c r="K7260" s="3" t="str" cm="1">
        <f t="array" ref="K7260">IFERROR(_xlfn.IFS(B7260=2015,J7260*$P$4,B7260=2016,J7260*$P$5,B7260=2017,J7260*$P$6,B7260=2018,J7260*$P$7,B7260=2019,J7260*$P$8,B7260=2020,J7260*$P$9,B7260=2021,J7260*$P$10,B7260=2022,J7260*$P$11),"")</f>
        <v/>
      </c>
      <c r="L7260" s="3">
        <f t="shared" si="114"/>
        <v>1088659.07</v>
      </c>
    </row>
    <row r="7261" spans="1:12">
      <c r="A7261">
        <v>4827960</v>
      </c>
      <c r="B7261">
        <v>2015</v>
      </c>
      <c r="C7261" t="s">
        <v>381</v>
      </c>
      <c r="D7261" t="s">
        <v>2046</v>
      </c>
      <c r="E7261" t="s">
        <v>2047</v>
      </c>
      <c r="G7261" t="s">
        <v>2048</v>
      </c>
      <c r="H7261" s="5">
        <v>50989.67</v>
      </c>
      <c r="I7261">
        <f>IFERROR(VLOOKUP(G7261,'NCES Match'!$A$2:$B$1307,2,FALSE),"")</f>
        <v>4827960</v>
      </c>
      <c r="J7261" cm="1">
        <f t="array" ref="J7261">IFERROR(_xlfn.IFS(B7261=2015,H7261/$O$13,B7261=2016,H7261/$O$14,B7261=2017,H7261/$O$15,B7261=2018,H7261/$O$16,B7261=2019,H7261/$O$17,B7261=2020,H7261/$O$18,B7261=2021,H7261/$O$19,B7261=2022,H7261/$O$20),"")</f>
        <v>3.9945499041844406E-5</v>
      </c>
      <c r="K7261" s="3" cm="1">
        <f t="array" ref="K7261">IFERROR(_xlfn.IFS(B7261=2015,J7261*$P$4,B7261=2016,J7261*$P$5,B7261=2017,J7261*$P$6,B7261=2018,J7261*$P$7,B7261=2019,J7261*$P$8,B7261=2020,J7261*$P$9,B7261=2021,J7261*$P$10,B7261=2022,J7261*$P$11),"")</f>
        <v>63572.58216907004</v>
      </c>
      <c r="L7261" s="3">
        <f t="shared" si="114"/>
        <v>114562.25216907004</v>
      </c>
    </row>
    <row r="7262" spans="1:12">
      <c r="A7262">
        <v>4827960</v>
      </c>
      <c r="B7262">
        <v>2016</v>
      </c>
      <c r="C7262" t="s">
        <v>4102</v>
      </c>
      <c r="D7262" t="s">
        <v>2046</v>
      </c>
      <c r="E7262" t="s">
        <v>2047</v>
      </c>
      <c r="F7262" t="s">
        <v>4101</v>
      </c>
      <c r="G7262" t="s">
        <v>2048</v>
      </c>
      <c r="H7262" s="5">
        <v>47512</v>
      </c>
      <c r="I7262">
        <f>IFERROR(VLOOKUP(G7262,'NCES Match'!$A$2:$B$1307,2,FALSE),"")</f>
        <v>4827960</v>
      </c>
      <c r="J7262" cm="1">
        <f t="array" ref="J7262">IFERROR(_xlfn.IFS(B7262=2015,H7262/$O$13,B7262=2016,H7262/$O$14,B7262=2017,H7262/$O$15,B7262=2018,H7262/$O$16,B7262=2019,H7262/$O$17,B7262=2020,H7262/$O$18,B7262=2021,H7262/$O$19,B7262=2022,H7262/$O$20),"")</f>
        <v>3.4012268572899216E-5</v>
      </c>
      <c r="K7262" s="3" cm="1">
        <f t="array" ref="K7262">IFERROR(_xlfn.IFS(B7262=2015,J7262*$P$4,B7262=2016,J7262*$P$5,B7262=2017,J7262*$P$6,B7262=2018,J7262*$P$7,B7262=2019,J7262*$P$8,B7262=2020,J7262*$P$9,B7262=2021,J7262*$P$10,B7262=2022,J7262*$P$11),"")</f>
        <v>56992.020036118294</v>
      </c>
      <c r="L7262" s="3">
        <f t="shared" si="114"/>
        <v>104504.02003611829</v>
      </c>
    </row>
    <row r="7263" spans="1:12">
      <c r="A7263">
        <v>4827960</v>
      </c>
      <c r="B7263">
        <v>2017</v>
      </c>
      <c r="D7263" t="s">
        <v>2046</v>
      </c>
      <c r="E7263" t="s">
        <v>2047</v>
      </c>
      <c r="F7263" t="s">
        <v>4101</v>
      </c>
      <c r="G7263" t="s">
        <v>2048</v>
      </c>
      <c r="H7263" s="5">
        <v>51752</v>
      </c>
      <c r="I7263">
        <f>IFERROR(VLOOKUP(G7263,'NCES Match'!$A$2:$B$1307,2,FALSE),"")</f>
        <v>4827960</v>
      </c>
      <c r="J7263" cm="1">
        <f t="array" ref="J7263">IFERROR(_xlfn.IFS(B7263=2015,H7263/$O$13,B7263=2016,H7263/$O$14,B7263=2017,H7263/$O$15,B7263=2018,H7263/$O$16,B7263=2019,H7263/$O$17,B7263=2020,H7263/$O$18,B7263=2021,H7263/$O$19,B7263=2022,H7263/$O$20),"")</f>
        <v>3.5679835050065277E-5</v>
      </c>
      <c r="K7263" s="3" cm="1">
        <f t="array" ref="K7263">IFERROR(_xlfn.IFS(B7263=2015,J7263*$P$4,B7263=2016,J7263*$P$5,B7263=2017,J7263*$P$6,B7263=2018,J7263*$P$7,B7263=2019,J7263*$P$8,B7263=2020,J7263*$P$9,B7263=2021,J7263*$P$10,B7263=2022,J7263*$P$11),"")</f>
        <v>60593.202163092617</v>
      </c>
      <c r="L7263" s="3">
        <f t="shared" si="114"/>
        <v>112345.20216309262</v>
      </c>
    </row>
    <row r="7264" spans="1:12">
      <c r="A7264">
        <v>4827960</v>
      </c>
      <c r="B7264">
        <v>2018</v>
      </c>
      <c r="D7264" t="s">
        <v>2046</v>
      </c>
      <c r="E7264" t="s">
        <v>2047</v>
      </c>
      <c r="F7264" t="s">
        <v>4101</v>
      </c>
      <c r="G7264" t="s">
        <v>2048</v>
      </c>
      <c r="H7264" s="5">
        <v>54937</v>
      </c>
      <c r="I7264">
        <f>IFERROR(VLOOKUP(G7264,'NCES Match'!$A$2:$B$1307,2,FALSE),"")</f>
        <v>4827960</v>
      </c>
      <c r="J7264" cm="1">
        <f t="array" ref="J7264">IFERROR(_xlfn.IFS(B7264=2015,H7264/$O$13,B7264=2016,H7264/$O$14,B7264=2017,H7264/$O$15,B7264=2018,H7264/$O$16,B7264=2019,H7264/$O$17,B7264=2020,H7264/$O$18,B7264=2021,H7264/$O$19,B7264=2022,H7264/$O$20),"")</f>
        <v>3.5849624715339072E-5</v>
      </c>
      <c r="K7264" s="3" cm="1">
        <f t="array" ref="K7264">IFERROR(_xlfn.IFS(B7264=2015,J7264*$P$4,B7264=2016,J7264*$P$5,B7264=2017,J7264*$P$6,B7264=2018,J7264*$P$7,B7264=2019,J7264*$P$8,B7264=2020,J7264*$P$9,B7264=2021,J7264*$P$10,B7264=2022,J7264*$P$11),"")</f>
        <v>61548.546409535353</v>
      </c>
      <c r="L7264" s="3">
        <f t="shared" si="114"/>
        <v>116485.54640953535</v>
      </c>
    </row>
    <row r="7265" spans="1:12">
      <c r="A7265">
        <v>4827960</v>
      </c>
      <c r="B7265">
        <v>2019</v>
      </c>
      <c r="D7265" t="s">
        <v>2046</v>
      </c>
      <c r="E7265" t="s">
        <v>2047</v>
      </c>
      <c r="F7265" t="s">
        <v>4101</v>
      </c>
      <c r="G7265" t="s">
        <v>2048</v>
      </c>
      <c r="H7265" s="5">
        <v>74853</v>
      </c>
      <c r="I7265">
        <f>IFERROR(VLOOKUP(G7265,'NCES Match'!$A$2:$B$1307,2,FALSE),"")</f>
        <v>4827960</v>
      </c>
      <c r="J7265" cm="1">
        <f t="array" ref="J7265">IFERROR(_xlfn.IFS(B7265=2015,H7265/$O$13,B7265=2016,H7265/$O$14,B7265=2017,H7265/$O$15,B7265=2018,H7265/$O$16,B7265=2019,H7265/$O$17,B7265=2020,H7265/$O$18,B7265=2021,H7265/$O$19,B7265=2022,H7265/$O$20),"")</f>
        <v>4.7395424534499944E-5</v>
      </c>
      <c r="K7265" s="3" cm="1">
        <f t="array" ref="K7265">IFERROR(_xlfn.IFS(B7265=2015,J7265*$P$4,B7265=2016,J7265*$P$5,B7265=2017,J7265*$P$6,B7265=2018,J7265*$P$7,B7265=2019,J7265*$P$8,B7265=2020,J7265*$P$9,B7265=2021,J7265*$P$10,B7265=2022,J7265*$P$11),"")</f>
        <v>82369.739110287192</v>
      </c>
      <c r="L7265" s="3">
        <f t="shared" si="114"/>
        <v>157222.73911028719</v>
      </c>
    </row>
    <row r="7266" spans="1:12">
      <c r="A7266">
        <v>4827960</v>
      </c>
      <c r="B7266">
        <v>2020</v>
      </c>
      <c r="D7266" t="s">
        <v>2046</v>
      </c>
      <c r="E7266" t="s">
        <v>2047</v>
      </c>
      <c r="F7266" t="s">
        <v>4230</v>
      </c>
      <c r="G7266" t="s">
        <v>2048</v>
      </c>
      <c r="H7266" s="5">
        <v>95998</v>
      </c>
      <c r="I7266">
        <f>IFERROR(VLOOKUP(G7266,'NCES Match'!$A$2:$B$1307,2,FALSE),"")</f>
        <v>4827960</v>
      </c>
      <c r="J7266" cm="1">
        <f t="array" ref="J7266">IFERROR(_xlfn.IFS(B7266=2015,H7266/$O$13,B7266=2016,H7266/$O$14,B7266=2017,H7266/$O$15,B7266=2018,H7266/$O$16,B7266=2019,H7266/$O$17,B7266=2020,H7266/$O$18,B7266=2021,H7266/$O$19,B7266=2022,H7266/$O$20),"")</f>
        <v>5.2022042204997619E-5</v>
      </c>
      <c r="K7266" s="3" cm="1">
        <f t="array" ref="K7266">IFERROR(_xlfn.IFS(B7266=2015,J7266*$P$4,B7266=2016,J7266*$P$5,B7266=2017,J7266*$P$6,B7266=2018,J7266*$P$7,B7266=2019,J7266*$P$8,B7266=2020,J7266*$P$9,B7266=2021,J7266*$P$10,B7266=2022,J7266*$P$11),"")</f>
        <v>109662.61141018379</v>
      </c>
      <c r="L7266" s="3">
        <f t="shared" si="114"/>
        <v>205660.61141018377</v>
      </c>
    </row>
    <row r="7267" spans="1:12">
      <c r="A7267">
        <v>4827960</v>
      </c>
      <c r="B7267">
        <v>2021</v>
      </c>
      <c r="D7267" t="s">
        <v>2046</v>
      </c>
      <c r="E7267" t="s">
        <v>2047</v>
      </c>
      <c r="F7267" t="s">
        <v>4230</v>
      </c>
      <c r="G7267" t="s">
        <v>2048</v>
      </c>
      <c r="H7267" s="5">
        <v>100040.1</v>
      </c>
      <c r="I7267">
        <f>IFERROR(VLOOKUP(G7267,'NCES Match'!$A$2:$B$1307,2,FALSE),"")</f>
        <v>4827960</v>
      </c>
      <c r="J7267" cm="1">
        <f t="array" ref="J7267">IFERROR(_xlfn.IFS(B7267=2015,H7267/$O$13,B7267=2016,H7267/$O$14,B7267=2017,H7267/$O$15,B7267=2018,H7267/$O$16,B7267=2019,H7267/$O$17,B7267=2020,H7267/$O$18,B7267=2021,H7267/$O$19,B7267=2022,H7267/$O$20),"")</f>
        <v>5.118481845417244E-5</v>
      </c>
      <c r="K7267" s="3" cm="1">
        <f t="array" ref="K7267">IFERROR(_xlfn.IFS(B7267=2015,J7267*$P$4,B7267=2016,J7267*$P$5,B7267=2017,J7267*$P$6,B7267=2018,J7267*$P$7,B7267=2019,J7267*$P$8,B7267=2020,J7267*$P$9,B7267=2021,J7267*$P$10,B7267=2022,J7267*$P$11),"")</f>
        <v>109563.83169368599</v>
      </c>
      <c r="L7267" s="3">
        <f t="shared" si="114"/>
        <v>209603.931693686</v>
      </c>
    </row>
    <row r="7268" spans="1:12">
      <c r="A7268">
        <v>4827960</v>
      </c>
      <c r="B7268">
        <v>2022</v>
      </c>
      <c r="D7268" t="s">
        <v>2046</v>
      </c>
      <c r="E7268" t="s">
        <v>2047</v>
      </c>
      <c r="F7268" t="s">
        <v>4101</v>
      </c>
      <c r="G7268" t="s">
        <v>2048</v>
      </c>
      <c r="H7268" s="5">
        <v>116943.43</v>
      </c>
      <c r="I7268">
        <f>IFERROR(VLOOKUP(G7268,'NCES Match'!$A$2:$B$1307,2,FALSE),"")</f>
        <v>4827960</v>
      </c>
      <c r="J7268" cm="1">
        <f t="array" ref="J7268">IFERROR(_xlfn.IFS(B7268=2015,H7268/$O$13,B7268=2016,H7268/$O$14,B7268=2017,H7268/$O$15,B7268=2018,H7268/$O$16,B7268=2019,H7268/$O$17,B7268=2020,H7268/$O$18,B7268=2021,H7268/$O$19,B7268=2022,H7268/$O$20),"")</f>
        <v>5.1365137919963279E-5</v>
      </c>
      <c r="K7268" s="3" cm="1">
        <f t="array" ref="K7268">IFERROR(_xlfn.IFS(B7268=2015,J7268*$P$4,B7268=2016,J7268*$P$5,B7268=2017,J7268*$P$6,B7268=2018,J7268*$P$7,B7268=2019,J7268*$P$8,B7268=2020,J7268*$P$9,B7268=2021,J7268*$P$10,B7268=2022,J7268*$P$11),"")</f>
        <v>110613.95161148711</v>
      </c>
      <c r="L7268" s="3">
        <f t="shared" si="114"/>
        <v>227557.3816114871</v>
      </c>
    </row>
    <row r="7269" spans="1:12">
      <c r="A7269">
        <v>4827960</v>
      </c>
      <c r="B7269">
        <v>2023</v>
      </c>
      <c r="D7269" t="s">
        <v>2046</v>
      </c>
      <c r="E7269" t="s">
        <v>2047</v>
      </c>
      <c r="F7269" t="s">
        <v>4101</v>
      </c>
      <c r="G7269" t="s">
        <v>2048</v>
      </c>
      <c r="H7269" s="5">
        <v>113146.43</v>
      </c>
      <c r="I7269">
        <f>IFERROR(VLOOKUP(G7269,'NCES Match'!$A$2:$B$1307,2,FALSE),"")</f>
        <v>4827960</v>
      </c>
      <c r="J7269" t="str" cm="1">
        <f t="array" ref="J7269">IFERROR(_xlfn.IFS(B7269=2015,H7269/$O$13,B7269=2016,H7269/$O$14,B7269=2017,H7269/$O$15,B7269=2018,H7269/$O$16,B7269=2019,H7269/$O$17,B7269=2020,H7269/$O$18,B7269=2021,H7269/$O$19,B7269=2022,H7269/$O$20),"")</f>
        <v/>
      </c>
      <c r="K7269" s="3" t="str" cm="1">
        <f t="array" ref="K7269">IFERROR(_xlfn.IFS(B7269=2015,J7269*$P$4,B7269=2016,J7269*$P$5,B7269=2017,J7269*$P$6,B7269=2018,J7269*$P$7,B7269=2019,J7269*$P$8,B7269=2020,J7269*$P$9,B7269=2021,J7269*$P$10,B7269=2022,J7269*$P$11),"")</f>
        <v/>
      </c>
      <c r="L7269" s="3">
        <f t="shared" si="114"/>
        <v>113146.43</v>
      </c>
    </row>
    <row r="7270" spans="1:12">
      <c r="A7270">
        <v>4815400</v>
      </c>
      <c r="B7270">
        <v>2015</v>
      </c>
      <c r="C7270" t="s">
        <v>381</v>
      </c>
      <c r="D7270" t="s">
        <v>1012</v>
      </c>
      <c r="E7270" t="s">
        <v>1013</v>
      </c>
      <c r="G7270" t="s">
        <v>1014</v>
      </c>
      <c r="H7270" s="5">
        <v>281080.78000000003</v>
      </c>
      <c r="I7270">
        <f>IFERROR(VLOOKUP(G7270,'NCES Match'!$A$2:$B$1307,2,FALSE),"")</f>
        <v>4815400</v>
      </c>
      <c r="J7270" cm="1">
        <f t="array" ref="J7270">IFERROR(_xlfn.IFS(B7270=2015,H7270/$O$13,B7270=2016,H7270/$O$14,B7270=2017,H7270/$O$15,B7270=2018,H7270/$O$16,B7270=2019,H7270/$O$17,B7270=2020,H7270/$O$18,B7270=2021,H7270/$O$19,B7270=2022,H7270/$O$20),"")</f>
        <v>2.2019973904853436E-4</v>
      </c>
      <c r="K7270" s="3" cm="1">
        <f t="array" ref="K7270">IFERROR(_xlfn.IFS(B7270=2015,J7270*$P$4,B7270=2016,J7270*$P$5,B7270=2017,J7270*$P$6,B7270=2018,J7270*$P$7,B7270=2019,J7270*$P$8,B7270=2020,J7270*$P$9,B7270=2021,J7270*$P$10,B7270=2022,J7270*$P$11),"")</f>
        <v>350444.13864016579</v>
      </c>
      <c r="L7270" s="3">
        <f t="shared" si="114"/>
        <v>631524.91864016582</v>
      </c>
    </row>
    <row r="7271" spans="1:12">
      <c r="A7271">
        <v>4815400</v>
      </c>
      <c r="B7271">
        <v>2016</v>
      </c>
      <c r="C7271" t="s">
        <v>4102</v>
      </c>
      <c r="D7271" t="s">
        <v>1012</v>
      </c>
      <c r="E7271" t="s">
        <v>1013</v>
      </c>
      <c r="F7271" t="s">
        <v>4101</v>
      </c>
      <c r="G7271" t="s">
        <v>1014</v>
      </c>
      <c r="H7271" s="5">
        <v>290826</v>
      </c>
      <c r="I7271">
        <f>IFERROR(VLOOKUP(G7271,'NCES Match'!$A$2:$B$1307,2,FALSE),"")</f>
        <v>4815400</v>
      </c>
      <c r="J7271" cm="1">
        <f t="array" ref="J7271">IFERROR(_xlfn.IFS(B7271=2015,H7271/$O$13,B7271=2016,H7271/$O$14,B7271=2017,H7271/$O$15,B7271=2018,H7271/$O$16,B7271=2019,H7271/$O$17,B7271=2020,H7271/$O$18,B7271=2021,H7271/$O$19,B7271=2022,H7271/$O$20),"")</f>
        <v>2.0819270963087194E-4</v>
      </c>
      <c r="K7271" s="3" cm="1">
        <f t="array" ref="K7271">IFERROR(_xlfn.IFS(B7271=2015,J7271*$P$4,B7271=2016,J7271*$P$5,B7271=2017,J7271*$P$6,B7271=2018,J7271*$P$7,B7271=2019,J7271*$P$8,B7271=2020,J7271*$P$9,B7271=2021,J7271*$P$10,B7271=2022,J7271*$P$11),"")</f>
        <v>348854.2098632796</v>
      </c>
      <c r="L7271" s="3">
        <f t="shared" si="114"/>
        <v>639680.2098632796</v>
      </c>
    </row>
    <row r="7272" spans="1:12">
      <c r="A7272">
        <v>4815400</v>
      </c>
      <c r="B7272">
        <v>2017</v>
      </c>
      <c r="D7272" t="s">
        <v>1012</v>
      </c>
      <c r="E7272" t="s">
        <v>1013</v>
      </c>
      <c r="F7272" t="s">
        <v>4101</v>
      </c>
      <c r="G7272" t="s">
        <v>1014</v>
      </c>
      <c r="H7272" s="5">
        <v>317647</v>
      </c>
      <c r="I7272">
        <f>IFERROR(VLOOKUP(G7272,'NCES Match'!$A$2:$B$1307,2,FALSE),"")</f>
        <v>4815400</v>
      </c>
      <c r="J7272" cm="1">
        <f t="array" ref="J7272">IFERROR(_xlfn.IFS(B7272=2015,H7272/$O$13,B7272=2016,H7272/$O$14,B7272=2017,H7272/$O$15,B7272=2018,H7272/$O$16,B7272=2019,H7272/$O$17,B7272=2020,H7272/$O$18,B7272=2021,H7272/$O$19,B7272=2022,H7272/$O$20),"")</f>
        <v>2.1899815590021806E-4</v>
      </c>
      <c r="K7272" s="3" cm="1">
        <f t="array" ref="K7272">IFERROR(_xlfn.IFS(B7272=2015,J7272*$P$4,B7272=2016,J7272*$P$5,B7272=2017,J7272*$P$6,B7272=2018,J7272*$P$7,B7272=2019,J7272*$P$8,B7272=2020,J7272*$P$9,B7272=2021,J7272*$P$10,B7272=2022,J7272*$P$11),"")</f>
        <v>371913.14127956179</v>
      </c>
      <c r="L7272" s="3">
        <f t="shared" si="114"/>
        <v>689560.14127956179</v>
      </c>
    </row>
    <row r="7273" spans="1:12">
      <c r="A7273">
        <v>4815400</v>
      </c>
      <c r="B7273">
        <v>2018</v>
      </c>
      <c r="D7273" t="s">
        <v>1012</v>
      </c>
      <c r="E7273" t="s">
        <v>1013</v>
      </c>
      <c r="F7273" t="s">
        <v>4101</v>
      </c>
      <c r="G7273" t="s">
        <v>1014</v>
      </c>
      <c r="H7273" s="5">
        <v>377375</v>
      </c>
      <c r="I7273">
        <f>IFERROR(VLOOKUP(G7273,'NCES Match'!$A$2:$B$1307,2,FALSE),"")</f>
        <v>4815400</v>
      </c>
      <c r="J7273" cm="1">
        <f t="array" ref="J7273">IFERROR(_xlfn.IFS(B7273=2015,H7273/$O$13,B7273=2016,H7273/$O$14,B7273=2017,H7273/$O$15,B7273=2018,H7273/$O$16,B7273=2019,H7273/$O$17,B7273=2020,H7273/$O$18,B7273=2021,H7273/$O$19,B7273=2022,H7273/$O$20),"")</f>
        <v>2.4625939033713314E-4</v>
      </c>
      <c r="K7273" s="3" cm="1">
        <f t="array" ref="K7273">IFERROR(_xlfn.IFS(B7273=2015,J7273*$P$4,B7273=2016,J7273*$P$5,B7273=2017,J7273*$P$6,B7273=2018,J7273*$P$7,B7273=2019,J7273*$P$8,B7273=2020,J7273*$P$9,B7273=2021,J7273*$P$10,B7273=2022,J7273*$P$11),"")</f>
        <v>422791.24636034743</v>
      </c>
      <c r="L7273" s="3">
        <f t="shared" si="114"/>
        <v>800166.24636034737</v>
      </c>
    </row>
    <row r="7274" spans="1:12">
      <c r="A7274">
        <v>4815400</v>
      </c>
      <c r="B7274">
        <v>2019</v>
      </c>
      <c r="D7274" t="s">
        <v>1012</v>
      </c>
      <c r="E7274" t="s">
        <v>1013</v>
      </c>
      <c r="F7274" t="s">
        <v>4101</v>
      </c>
      <c r="G7274" t="s">
        <v>1014</v>
      </c>
      <c r="H7274" s="5">
        <v>394563</v>
      </c>
      <c r="I7274">
        <f>IFERROR(VLOOKUP(G7274,'NCES Match'!$A$2:$B$1307,2,FALSE),"")</f>
        <v>4815400</v>
      </c>
      <c r="J7274" cm="1">
        <f t="array" ref="J7274">IFERROR(_xlfn.IFS(B7274=2015,H7274/$O$13,B7274=2016,H7274/$O$14,B7274=2017,H7274/$O$15,B7274=2018,H7274/$O$16,B7274=2019,H7274/$O$17,B7274=2020,H7274/$O$18,B7274=2021,H7274/$O$19,B7274=2022,H7274/$O$20),"")</f>
        <v>2.4982941085335126E-4</v>
      </c>
      <c r="K7274" s="3" cm="1">
        <f t="array" ref="K7274">IFERROR(_xlfn.IFS(B7274=2015,J7274*$P$4,B7274=2016,J7274*$P$5,B7274=2017,J7274*$P$6,B7274=2018,J7274*$P$7,B7274=2019,J7274*$P$8,B7274=2020,J7274*$P$9,B7274=2021,J7274*$P$10,B7274=2022,J7274*$P$11),"")</f>
        <v>434185.02094200958</v>
      </c>
      <c r="L7274" s="3">
        <f t="shared" si="114"/>
        <v>828748.02094200952</v>
      </c>
    </row>
    <row r="7275" spans="1:12">
      <c r="A7275">
        <v>4815400</v>
      </c>
      <c r="B7275">
        <v>2020</v>
      </c>
      <c r="D7275" t="s">
        <v>1012</v>
      </c>
      <c r="E7275" t="s">
        <v>1013</v>
      </c>
      <c r="F7275" t="s">
        <v>4230</v>
      </c>
      <c r="G7275" t="s">
        <v>1014</v>
      </c>
      <c r="H7275" s="5">
        <v>446195</v>
      </c>
      <c r="I7275">
        <f>IFERROR(VLOOKUP(G7275,'NCES Match'!$A$2:$B$1307,2,FALSE),"")</f>
        <v>4815400</v>
      </c>
      <c r="J7275" cm="1">
        <f t="array" ref="J7275">IFERROR(_xlfn.IFS(B7275=2015,H7275/$O$13,B7275=2016,H7275/$O$14,B7275=2017,H7275/$O$15,B7275=2018,H7275/$O$16,B7275=2019,H7275/$O$17,B7275=2020,H7275/$O$18,B7275=2021,H7275/$O$19,B7275=2022,H7275/$O$20),"")</f>
        <v>2.4179644494321664E-4</v>
      </c>
      <c r="K7275" s="3" cm="1">
        <f t="array" ref="K7275">IFERROR(_xlfn.IFS(B7275=2015,J7275*$P$4,B7275=2016,J7275*$P$5,B7275=2017,J7275*$P$6,B7275=2018,J7275*$P$7,B7275=2019,J7275*$P$8,B7275=2020,J7275*$P$9,B7275=2021,J7275*$P$10,B7275=2022,J7275*$P$11),"")</f>
        <v>509707.58659729321</v>
      </c>
      <c r="L7275" s="3">
        <f t="shared" si="114"/>
        <v>955902.58659729315</v>
      </c>
    </row>
    <row r="7276" spans="1:12">
      <c r="A7276">
        <v>4815400</v>
      </c>
      <c r="B7276">
        <v>2021</v>
      </c>
      <c r="D7276" t="s">
        <v>1012</v>
      </c>
      <c r="E7276" t="s">
        <v>1013</v>
      </c>
      <c r="F7276" t="s">
        <v>4101</v>
      </c>
      <c r="G7276" t="s">
        <v>1014</v>
      </c>
      <c r="H7276" s="5">
        <v>463591.86000000004</v>
      </c>
      <c r="I7276">
        <f>IFERROR(VLOOKUP(G7276,'NCES Match'!$A$2:$B$1307,2,FALSE),"")</f>
        <v>4815400</v>
      </c>
      <c r="J7276" cm="1">
        <f t="array" ref="J7276">IFERROR(_xlfn.IFS(B7276=2015,H7276/$O$13,B7276=2016,H7276/$O$14,B7276=2017,H7276/$O$15,B7276=2018,H7276/$O$16,B7276=2019,H7276/$O$17,B7276=2020,H7276/$O$18,B7276=2021,H7276/$O$19,B7276=2022,H7276/$O$20),"")</f>
        <v>2.3719353730086362E-4</v>
      </c>
      <c r="K7276" s="3" cm="1">
        <f t="array" ref="K7276">IFERROR(_xlfn.IFS(B7276=2015,J7276*$P$4,B7276=2016,J7276*$P$5,B7276=2017,J7276*$P$6,B7276=2018,J7276*$P$7,B7276=2019,J7276*$P$8,B7276=2020,J7276*$P$9,B7276=2021,J7276*$P$10,B7276=2022,J7276*$P$11),"")</f>
        <v>507725.40734768193</v>
      </c>
      <c r="L7276" s="3">
        <f t="shared" si="114"/>
        <v>971317.26734768203</v>
      </c>
    </row>
    <row r="7277" spans="1:12">
      <c r="A7277">
        <v>4815400</v>
      </c>
      <c r="B7277">
        <v>2022</v>
      </c>
      <c r="D7277" t="s">
        <v>1012</v>
      </c>
      <c r="E7277" t="s">
        <v>1013</v>
      </c>
      <c r="F7277" t="s">
        <v>4101</v>
      </c>
      <c r="G7277" t="s">
        <v>1014</v>
      </c>
      <c r="H7277" s="5">
        <v>546374.40000000002</v>
      </c>
      <c r="I7277">
        <f>IFERROR(VLOOKUP(G7277,'NCES Match'!$A$2:$B$1307,2,FALSE),"")</f>
        <v>4815400</v>
      </c>
      <c r="J7277" cm="1">
        <f t="array" ref="J7277">IFERROR(_xlfn.IFS(B7277=2015,H7277/$O$13,B7277=2016,H7277/$O$14,B7277=2017,H7277/$O$15,B7277=2018,H7277/$O$16,B7277=2019,H7277/$O$17,B7277=2020,H7277/$O$18,B7277=2021,H7277/$O$19,B7277=2022,H7277/$O$20),"")</f>
        <v>2.3998437887393233E-4</v>
      </c>
      <c r="K7277" s="3" cm="1">
        <f t="array" ref="K7277">IFERROR(_xlfn.IFS(B7277=2015,J7277*$P$4,B7277=2016,J7277*$P$5,B7277=2017,J7277*$P$6,B7277=2018,J7277*$P$7,B7277=2019,J7277*$P$8,B7277=2020,J7277*$P$9,B7277=2021,J7277*$P$10,B7277=2022,J7277*$P$11),"")</f>
        <v>516802.28161047871</v>
      </c>
      <c r="L7277" s="3">
        <f t="shared" si="114"/>
        <v>1063176.6816104788</v>
      </c>
    </row>
    <row r="7278" spans="1:12">
      <c r="A7278">
        <v>4815400</v>
      </c>
      <c r="B7278">
        <v>2023</v>
      </c>
      <c r="D7278" t="s">
        <v>1012</v>
      </c>
      <c r="E7278" t="s">
        <v>1013</v>
      </c>
      <c r="F7278" t="s">
        <v>4101</v>
      </c>
      <c r="G7278" t="s">
        <v>1014</v>
      </c>
      <c r="H7278" s="5">
        <v>603499.44999999995</v>
      </c>
      <c r="I7278">
        <f>IFERROR(VLOOKUP(G7278,'NCES Match'!$A$2:$B$1307,2,FALSE),"")</f>
        <v>4815400</v>
      </c>
      <c r="J7278" t="str" cm="1">
        <f t="array" ref="J7278">IFERROR(_xlfn.IFS(B7278=2015,H7278/$O$13,B7278=2016,H7278/$O$14,B7278=2017,H7278/$O$15,B7278=2018,H7278/$O$16,B7278=2019,H7278/$O$17,B7278=2020,H7278/$O$18,B7278=2021,H7278/$O$19,B7278=2022,H7278/$O$20),"")</f>
        <v/>
      </c>
      <c r="K7278" s="3" t="str" cm="1">
        <f t="array" ref="K7278">IFERROR(_xlfn.IFS(B7278=2015,J7278*$P$4,B7278=2016,J7278*$P$5,B7278=2017,J7278*$P$6,B7278=2018,J7278*$P$7,B7278=2019,J7278*$P$8,B7278=2020,J7278*$P$9,B7278=2021,J7278*$P$10,B7278=2022,J7278*$P$11),"")</f>
        <v/>
      </c>
      <c r="L7278" s="3">
        <f t="shared" si="114"/>
        <v>603499.44999999995</v>
      </c>
    </row>
    <row r="7279" spans="1:12">
      <c r="A7279">
        <v>4822120</v>
      </c>
      <c r="B7279">
        <v>2015</v>
      </c>
      <c r="C7279" t="s">
        <v>381</v>
      </c>
      <c r="D7279" t="s">
        <v>1547</v>
      </c>
      <c r="E7279" t="s">
        <v>1548</v>
      </c>
      <c r="G7279" t="s">
        <v>1549</v>
      </c>
      <c r="H7279" s="5">
        <v>141443.01</v>
      </c>
      <c r="I7279">
        <f>IFERROR(VLOOKUP(G7279,'NCES Match'!$A$2:$B$1307,2,FALSE),"")</f>
        <v>4822120</v>
      </c>
      <c r="J7279" cm="1">
        <f t="array" ref="J7279">IFERROR(_xlfn.IFS(B7279=2015,H7279/$O$13,B7279=2016,H7279/$O$14,B7279=2017,H7279/$O$15,B7279=2018,H7279/$O$16,B7279=2019,H7279/$O$17,B7279=2020,H7279/$O$18,B7279=2021,H7279/$O$19,B7279=2022,H7279/$O$20),"")</f>
        <v>1.1080698542333359E-4</v>
      </c>
      <c r="K7279" s="3" cm="1">
        <f t="array" ref="K7279">IFERROR(_xlfn.IFS(B7279=2015,J7279*$P$4,B7279=2016,J7279*$P$5,B7279=2017,J7279*$P$6,B7279=2018,J7279*$P$7,B7279=2019,J7279*$P$8,B7279=2020,J7279*$P$9,B7279=2021,J7279*$P$10,B7279=2022,J7279*$P$11),"")</f>
        <v>176347.43224393483</v>
      </c>
      <c r="L7279" s="3">
        <f t="shared" si="114"/>
        <v>317790.44224393484</v>
      </c>
    </row>
    <row r="7280" spans="1:12">
      <c r="A7280">
        <v>4822120</v>
      </c>
      <c r="B7280">
        <v>2016</v>
      </c>
      <c r="C7280" t="s">
        <v>4102</v>
      </c>
      <c r="D7280" t="s">
        <v>1547</v>
      </c>
      <c r="E7280" t="s">
        <v>1548</v>
      </c>
      <c r="F7280" t="s">
        <v>4101</v>
      </c>
      <c r="G7280" t="s">
        <v>1549</v>
      </c>
      <c r="H7280" s="5">
        <v>139973</v>
      </c>
      <c r="I7280">
        <f>IFERROR(VLOOKUP(G7280,'NCES Match'!$A$2:$B$1307,2,FALSE),"")</f>
        <v>4822120</v>
      </c>
      <c r="J7280" cm="1">
        <f t="array" ref="J7280">IFERROR(_xlfn.IFS(B7280=2015,H7280/$O$13,B7280=2016,H7280/$O$14,B7280=2017,H7280/$O$15,B7280=2018,H7280/$O$16,B7280=2019,H7280/$O$17,B7280=2020,H7280/$O$18,B7280=2021,H7280/$O$19,B7280=2022,H7280/$O$20),"")</f>
        <v>1.002020388313357E-4</v>
      </c>
      <c r="K7280" s="3" cm="1">
        <f t="array" ref="K7280">IFERROR(_xlfn.IFS(B7280=2015,J7280*$P$4,B7280=2016,J7280*$P$5,B7280=2017,J7280*$P$6,B7280=2018,J7280*$P$7,B7280=2019,J7280*$P$8,B7280=2020,J7280*$P$9,B7280=2021,J7280*$P$10,B7280=2022,J7280*$P$11),"")</f>
        <v>167901.66737909551</v>
      </c>
      <c r="L7280" s="3">
        <f t="shared" si="114"/>
        <v>307874.66737909551</v>
      </c>
    </row>
    <row r="7281" spans="1:12">
      <c r="A7281">
        <v>4822120</v>
      </c>
      <c r="B7281">
        <v>2017</v>
      </c>
      <c r="D7281" t="s">
        <v>1547</v>
      </c>
      <c r="E7281" t="s">
        <v>1548</v>
      </c>
      <c r="F7281" t="s">
        <v>4101</v>
      </c>
      <c r="G7281" t="s">
        <v>1549</v>
      </c>
      <c r="H7281" s="5">
        <v>155494</v>
      </c>
      <c r="I7281">
        <f>IFERROR(VLOOKUP(G7281,'NCES Match'!$A$2:$B$1307,2,FALSE),"")</f>
        <v>4822120</v>
      </c>
      <c r="J7281" cm="1">
        <f t="array" ref="J7281">IFERROR(_xlfn.IFS(B7281=2015,H7281/$O$13,B7281=2016,H7281/$O$14,B7281=2017,H7281/$O$15,B7281=2018,H7281/$O$16,B7281=2019,H7281/$O$17,B7281=2020,H7281/$O$18,B7281=2021,H7281/$O$19,B7281=2022,H7281/$O$20),"")</f>
        <v>1.0720359157665115E-4</v>
      </c>
      <c r="K7281" s="3" cm="1">
        <f t="array" ref="K7281">IFERROR(_xlfn.IFS(B7281=2015,J7281*$P$4,B7281=2016,J7281*$P$5,B7281=2017,J7281*$P$6,B7281=2018,J7281*$P$7,B7281=2019,J7281*$P$8,B7281=2020,J7281*$P$9,B7281=2021,J7281*$P$10,B7281=2022,J7281*$P$11),"")</f>
        <v>182058.26590562536</v>
      </c>
      <c r="L7281" s="3">
        <f t="shared" si="114"/>
        <v>337552.26590562536</v>
      </c>
    </row>
    <row r="7282" spans="1:12">
      <c r="A7282">
        <v>4822120</v>
      </c>
      <c r="B7282">
        <v>2018</v>
      </c>
      <c r="D7282" t="s">
        <v>1547</v>
      </c>
      <c r="E7282" t="s">
        <v>1548</v>
      </c>
      <c r="F7282" t="s">
        <v>4101</v>
      </c>
      <c r="G7282" t="s">
        <v>1549</v>
      </c>
      <c r="H7282" s="5">
        <v>156556</v>
      </c>
      <c r="I7282">
        <f>IFERROR(VLOOKUP(G7282,'NCES Match'!$A$2:$B$1307,2,FALSE),"")</f>
        <v>4822120</v>
      </c>
      <c r="J7282" cm="1">
        <f t="array" ref="J7282">IFERROR(_xlfn.IFS(B7282=2015,H7282/$O$13,B7282=2016,H7282/$O$14,B7282=2017,H7282/$O$15,B7282=2018,H7282/$O$16,B7282=2019,H7282/$O$17,B7282=2020,H7282/$O$18,B7282=2021,H7282/$O$19,B7282=2022,H7282/$O$20),"")</f>
        <v>1.0216200096355141E-4</v>
      </c>
      <c r="K7282" s="3" cm="1">
        <f t="array" ref="K7282">IFERROR(_xlfn.IFS(B7282=2015,J7282*$P$4,B7282=2016,J7282*$P$5,B7282=2017,J7282*$P$6,B7282=2018,J7282*$P$7,B7282=2019,J7282*$P$8,B7282=2020,J7282*$P$9,B7282=2021,J7282*$P$10,B7282=2022,J7282*$P$11),"")</f>
        <v>175397.16824164437</v>
      </c>
      <c r="L7282" s="3">
        <f t="shared" si="114"/>
        <v>331953.16824164439</v>
      </c>
    </row>
    <row r="7283" spans="1:12">
      <c r="A7283">
        <v>4822120</v>
      </c>
      <c r="B7283">
        <v>2019</v>
      </c>
      <c r="D7283" t="s">
        <v>1547</v>
      </c>
      <c r="E7283" t="s">
        <v>1548</v>
      </c>
      <c r="F7283" t="s">
        <v>4101</v>
      </c>
      <c r="G7283" t="s">
        <v>1549</v>
      </c>
      <c r="H7283" s="5">
        <v>167698</v>
      </c>
      <c r="I7283">
        <f>IFERROR(VLOOKUP(G7283,'NCES Match'!$A$2:$B$1307,2,FALSE),"")</f>
        <v>4822120</v>
      </c>
      <c r="J7283" cm="1">
        <f t="array" ref="J7283">IFERROR(_xlfn.IFS(B7283=2015,H7283/$O$13,B7283=2016,H7283/$O$14,B7283=2017,H7283/$O$15,B7283=2018,H7283/$O$16,B7283=2019,H7283/$O$17,B7283=2020,H7283/$O$18,B7283=2021,H7283/$O$19,B7283=2022,H7283/$O$20),"")</f>
        <v>1.0618302410840677E-4</v>
      </c>
      <c r="K7283" s="3" cm="1">
        <f t="array" ref="K7283">IFERROR(_xlfn.IFS(B7283=2015,J7283*$P$4,B7283=2016,J7283*$P$5,B7283=2017,J7283*$P$6,B7283=2018,J7283*$P$7,B7283=2019,J7283*$P$8,B7283=2020,J7283*$P$9,B7283=2021,J7283*$P$10,B7283=2022,J7283*$P$11),"")</f>
        <v>184538.23506495319</v>
      </c>
      <c r="L7283" s="3">
        <f t="shared" si="114"/>
        <v>352236.23506495322</v>
      </c>
    </row>
    <row r="7284" spans="1:12">
      <c r="A7284">
        <v>4822120</v>
      </c>
      <c r="B7284">
        <v>2020</v>
      </c>
      <c r="D7284" t="s">
        <v>1547</v>
      </c>
      <c r="E7284" t="s">
        <v>1548</v>
      </c>
      <c r="F7284" t="s">
        <v>4230</v>
      </c>
      <c r="G7284" t="s">
        <v>1549</v>
      </c>
      <c r="H7284" s="5">
        <v>173238</v>
      </c>
      <c r="I7284">
        <f>IFERROR(VLOOKUP(G7284,'NCES Match'!$A$2:$B$1307,2,FALSE),"")</f>
        <v>4822120</v>
      </c>
      <c r="J7284" cm="1">
        <f t="array" ref="J7284">IFERROR(_xlfn.IFS(B7284=2015,H7284/$O$13,B7284=2016,H7284/$O$14,B7284=2017,H7284/$O$15,B7284=2018,H7284/$O$16,B7284=2019,H7284/$O$17,B7284=2020,H7284/$O$18,B7284=2021,H7284/$O$19,B7284=2022,H7284/$O$20),"")</f>
        <v>9.3878982348688273E-5</v>
      </c>
      <c r="K7284" s="3" cm="1">
        <f t="array" ref="K7284">IFERROR(_xlfn.IFS(B7284=2015,J7284*$P$4,B7284=2016,J7284*$P$5,B7284=2017,J7284*$P$6,B7284=2018,J7284*$P$7,B7284=2019,J7284*$P$8,B7284=2020,J7284*$P$9,B7284=2021,J7284*$P$10,B7284=2022,J7284*$P$11),"")</f>
        <v>197897.15906037018</v>
      </c>
      <c r="L7284" s="3">
        <f t="shared" si="114"/>
        <v>371135.15906037018</v>
      </c>
    </row>
    <row r="7285" spans="1:12">
      <c r="A7285">
        <v>4822120</v>
      </c>
      <c r="B7285">
        <v>2021</v>
      </c>
      <c r="D7285" t="s">
        <v>1547</v>
      </c>
      <c r="E7285" t="s">
        <v>1548</v>
      </c>
      <c r="F7285" t="s">
        <v>4101</v>
      </c>
      <c r="G7285" t="s">
        <v>1549</v>
      </c>
      <c r="H7285" s="5">
        <v>188985.5</v>
      </c>
      <c r="I7285">
        <f>IFERROR(VLOOKUP(G7285,'NCES Match'!$A$2:$B$1307,2,FALSE),"")</f>
        <v>4822120</v>
      </c>
      <c r="J7285" cm="1">
        <f t="array" ref="J7285">IFERROR(_xlfn.IFS(B7285=2015,H7285/$O$13,B7285=2016,H7285/$O$14,B7285=2017,H7285/$O$15,B7285=2018,H7285/$O$16,B7285=2019,H7285/$O$17,B7285=2020,H7285/$O$18,B7285=2021,H7285/$O$19,B7285=2022,H7285/$O$20),"")</f>
        <v>9.6693111142142043E-5</v>
      </c>
      <c r="K7285" s="3" cm="1">
        <f t="array" ref="K7285">IFERROR(_xlfn.IFS(B7285=2015,J7285*$P$4,B7285=2016,J7285*$P$5,B7285=2017,J7285*$P$6,B7285=2018,J7285*$P$7,B7285=2019,J7285*$P$8,B7285=2020,J7285*$P$9,B7285=2021,J7285*$P$10,B7285=2022,J7285*$P$11),"")</f>
        <v>206976.75746572713</v>
      </c>
      <c r="L7285" s="3">
        <f t="shared" si="114"/>
        <v>395962.25746572716</v>
      </c>
    </row>
    <row r="7286" spans="1:12">
      <c r="A7286">
        <v>4822120</v>
      </c>
      <c r="B7286">
        <v>2022</v>
      </c>
      <c r="D7286" t="s">
        <v>1547</v>
      </c>
      <c r="E7286" t="s">
        <v>1548</v>
      </c>
      <c r="F7286" t="s">
        <v>4101</v>
      </c>
      <c r="G7286" t="s">
        <v>1549</v>
      </c>
      <c r="H7286" s="5">
        <v>241942.61</v>
      </c>
      <c r="I7286">
        <f>IFERROR(VLOOKUP(G7286,'NCES Match'!$A$2:$B$1307,2,FALSE),"")</f>
        <v>4822120</v>
      </c>
      <c r="J7286" cm="1">
        <f t="array" ref="J7286">IFERROR(_xlfn.IFS(B7286=2015,H7286/$O$13,B7286=2016,H7286/$O$14,B7286=2017,H7286/$O$15,B7286=2018,H7286/$O$16,B7286=2019,H7286/$O$17,B7286=2020,H7286/$O$18,B7286=2021,H7286/$O$19,B7286=2022,H7286/$O$20),"")</f>
        <v>1.0626860808996184E-4</v>
      </c>
      <c r="K7286" s="3" cm="1">
        <f t="array" ref="K7286">IFERROR(_xlfn.IFS(B7286=2015,J7286*$P$4,B7286=2016,J7286*$P$5,B7286=2017,J7286*$P$6,B7286=2018,J7286*$P$7,B7286=2019,J7286*$P$8,B7286=2020,J7286*$P$9,B7286=2021,J7286*$P$10,B7286=2022,J7286*$P$11),"")</f>
        <v>228847.64159300693</v>
      </c>
      <c r="L7286" s="3">
        <f t="shared" si="114"/>
        <v>470790.25159300689</v>
      </c>
    </row>
    <row r="7287" spans="1:12">
      <c r="A7287">
        <v>4822120</v>
      </c>
      <c r="B7287">
        <v>2023</v>
      </c>
      <c r="D7287" t="s">
        <v>1547</v>
      </c>
      <c r="E7287" t="s">
        <v>1548</v>
      </c>
      <c r="F7287" t="s">
        <v>4101</v>
      </c>
      <c r="G7287" t="s">
        <v>1549</v>
      </c>
      <c r="H7287" s="5">
        <v>263402.92</v>
      </c>
      <c r="I7287">
        <f>IFERROR(VLOOKUP(G7287,'NCES Match'!$A$2:$B$1307,2,FALSE),"")</f>
        <v>4822120</v>
      </c>
      <c r="J7287" t="str" cm="1">
        <f t="array" ref="J7287">IFERROR(_xlfn.IFS(B7287=2015,H7287/$O$13,B7287=2016,H7287/$O$14,B7287=2017,H7287/$O$15,B7287=2018,H7287/$O$16,B7287=2019,H7287/$O$17,B7287=2020,H7287/$O$18,B7287=2021,H7287/$O$19,B7287=2022,H7287/$O$20),"")</f>
        <v/>
      </c>
      <c r="K7287" s="3" t="str" cm="1">
        <f t="array" ref="K7287">IFERROR(_xlfn.IFS(B7287=2015,J7287*$P$4,B7287=2016,J7287*$P$5,B7287=2017,J7287*$P$6,B7287=2018,J7287*$P$7,B7287=2019,J7287*$P$8,B7287=2020,J7287*$P$9,B7287=2021,J7287*$P$10,B7287=2022,J7287*$P$11),"")</f>
        <v/>
      </c>
      <c r="L7287" s="3">
        <f t="shared" si="114"/>
        <v>263402.92</v>
      </c>
    </row>
    <row r="7288" spans="1:12">
      <c r="A7288">
        <v>4831560</v>
      </c>
      <c r="B7288">
        <v>2015</v>
      </c>
      <c r="C7288" t="s">
        <v>381</v>
      </c>
      <c r="D7288" t="s">
        <v>2306</v>
      </c>
      <c r="E7288" t="s">
        <v>2307</v>
      </c>
      <c r="G7288" t="s">
        <v>2308</v>
      </c>
      <c r="H7288" s="5">
        <v>42899.05</v>
      </c>
      <c r="I7288">
        <f>IFERROR(VLOOKUP(G7288,'NCES Match'!$A$2:$B$1307,2,FALSE),"")</f>
        <v>4831560</v>
      </c>
      <c r="J7288" cm="1">
        <f t="array" ref="J7288">IFERROR(_xlfn.IFS(B7288=2015,H7288/$O$13,B7288=2016,H7288/$O$14,B7288=2017,H7288/$O$15,B7288=2018,H7288/$O$16,B7288=2019,H7288/$O$17,B7288=2020,H7288/$O$18,B7288=2021,H7288/$O$19,B7288=2022,H7288/$O$20),"")</f>
        <v>3.3607276938074624E-5</v>
      </c>
      <c r="K7288" s="3" cm="1">
        <f t="array" ref="K7288">IFERROR(_xlfn.IFS(B7288=2015,J7288*$P$4,B7288=2016,J7288*$P$5,B7288=2017,J7288*$P$6,B7288=2018,J7288*$P$7,B7288=2019,J7288*$P$8,B7288=2020,J7288*$P$9,B7288=2021,J7288*$P$10,B7288=2022,J7288*$P$11),"")</f>
        <v>53485.409517261913</v>
      </c>
      <c r="L7288" s="3">
        <f t="shared" si="114"/>
        <v>96384.459517261916</v>
      </c>
    </row>
    <row r="7289" spans="1:12">
      <c r="A7289">
        <v>4831560</v>
      </c>
      <c r="B7289">
        <v>2016</v>
      </c>
      <c r="C7289" t="s">
        <v>4102</v>
      </c>
      <c r="D7289" t="s">
        <v>2306</v>
      </c>
      <c r="E7289" t="s">
        <v>2307</v>
      </c>
      <c r="F7289" t="s">
        <v>4101</v>
      </c>
      <c r="G7289" t="s">
        <v>2308</v>
      </c>
      <c r="H7289" s="5">
        <v>40300</v>
      </c>
      <c r="I7289">
        <f>IFERROR(VLOOKUP(G7289,'NCES Match'!$A$2:$B$1307,2,FALSE),"")</f>
        <v>4831560</v>
      </c>
      <c r="J7289" cm="1">
        <f t="array" ref="J7289">IFERROR(_xlfn.IFS(B7289=2015,H7289/$O$13,B7289=2016,H7289/$O$14,B7289=2017,H7289/$O$15,B7289=2018,H7289/$O$16,B7289=2019,H7289/$O$17,B7289=2020,H7289/$O$18,B7289=2021,H7289/$O$19,B7289=2022,H7289/$O$20),"")</f>
        <v>2.8849436426330999E-5</v>
      </c>
      <c r="K7289" s="3" cm="1">
        <f t="array" ref="K7289">IFERROR(_xlfn.IFS(B7289=2015,J7289*$P$4,B7289=2016,J7289*$P$5,B7289=2017,J7289*$P$6,B7289=2018,J7289*$P$7,B7289=2019,J7289*$P$8,B7289=2020,J7289*$P$9,B7289=2021,J7289*$P$10,B7289=2022,J7289*$P$11),"")</f>
        <v>48341.017163149671</v>
      </c>
      <c r="L7289" s="3">
        <f t="shared" si="114"/>
        <v>88641.017163149663</v>
      </c>
    </row>
    <row r="7290" spans="1:12">
      <c r="A7290">
        <v>4831560</v>
      </c>
      <c r="B7290">
        <v>2017</v>
      </c>
      <c r="D7290" t="s">
        <v>2306</v>
      </c>
      <c r="E7290" t="s">
        <v>2307</v>
      </c>
      <c r="F7290" t="s">
        <v>4101</v>
      </c>
      <c r="G7290" t="s">
        <v>2308</v>
      </c>
      <c r="H7290" s="5">
        <v>42844</v>
      </c>
      <c r="I7290">
        <f>IFERROR(VLOOKUP(G7290,'NCES Match'!$A$2:$B$1307,2,FALSE),"")</f>
        <v>4831560</v>
      </c>
      <c r="J7290" cm="1">
        <f t="array" ref="J7290">IFERROR(_xlfn.IFS(B7290=2015,H7290/$O$13,B7290=2016,H7290/$O$14,B7290=2017,H7290/$O$15,B7290=2018,H7290/$O$16,B7290=2019,H7290/$O$17,B7290=2020,H7290/$O$18,B7290=2021,H7290/$O$19,B7290=2022,H7290/$O$20),"")</f>
        <v>2.9538314517023435E-5</v>
      </c>
      <c r="K7290" s="3" cm="1">
        <f t="array" ref="K7290">IFERROR(_xlfn.IFS(B7290=2015,J7290*$P$4,B7290=2016,J7290*$P$5,B7290=2017,J7290*$P$6,B7290=2018,J7290*$P$7,B7290=2019,J7290*$P$8,B7290=2020,J7290*$P$9,B7290=2021,J7290*$P$10,B7290=2022,J7290*$P$11),"")</f>
        <v>50163.378294086033</v>
      </c>
      <c r="L7290" s="3">
        <f t="shared" si="114"/>
        <v>93007.378294086026</v>
      </c>
    </row>
    <row r="7291" spans="1:12">
      <c r="A7291">
        <v>4831560</v>
      </c>
      <c r="B7291">
        <v>2018</v>
      </c>
      <c r="D7291" t="s">
        <v>2306</v>
      </c>
      <c r="E7291" t="s">
        <v>2307</v>
      </c>
      <c r="F7291" t="s">
        <v>4101</v>
      </c>
      <c r="G7291" t="s">
        <v>2308</v>
      </c>
      <c r="H7291" s="5">
        <v>45401</v>
      </c>
      <c r="I7291">
        <f>IFERROR(VLOOKUP(G7291,'NCES Match'!$A$2:$B$1307,2,FALSE),"")</f>
        <v>4831560</v>
      </c>
      <c r="J7291" cm="1">
        <f t="array" ref="J7291">IFERROR(_xlfn.IFS(B7291=2015,H7291/$O$13,B7291=2016,H7291/$O$14,B7291=2017,H7291/$O$15,B7291=2018,H7291/$O$16,B7291=2019,H7291/$O$17,B7291=2020,H7291/$O$18,B7291=2021,H7291/$O$19,B7291=2022,H7291/$O$20),"")</f>
        <v>2.9626823665309522E-5</v>
      </c>
      <c r="K7291" s="3" cm="1">
        <f t="array" ref="K7291">IFERROR(_xlfn.IFS(B7291=2015,J7291*$P$4,B7291=2016,J7291*$P$5,B7291=2017,J7291*$P$6,B7291=2018,J7291*$P$7,B7291=2019,J7291*$P$8,B7291=2020,J7291*$P$9,B7291=2021,J7291*$P$10,B7291=2022,J7291*$P$11),"")</f>
        <v>50864.909906607834</v>
      </c>
      <c r="L7291" s="3">
        <f t="shared" si="114"/>
        <v>96265.909906607834</v>
      </c>
    </row>
    <row r="7292" spans="1:12">
      <c r="A7292">
        <v>4831560</v>
      </c>
      <c r="B7292">
        <v>2019</v>
      </c>
      <c r="D7292" t="s">
        <v>2306</v>
      </c>
      <c r="E7292" t="s">
        <v>2307</v>
      </c>
      <c r="F7292" t="s">
        <v>4101</v>
      </c>
      <c r="G7292" t="s">
        <v>2308</v>
      </c>
      <c r="H7292" s="5">
        <v>53793</v>
      </c>
      <c r="I7292">
        <f>IFERROR(VLOOKUP(G7292,'NCES Match'!$A$2:$B$1307,2,FALSE),"")</f>
        <v>4831560</v>
      </c>
      <c r="J7292" cm="1">
        <f t="array" ref="J7292">IFERROR(_xlfn.IFS(B7292=2015,H7292/$O$13,B7292=2016,H7292/$O$14,B7292=2017,H7292/$O$15,B7292=2018,H7292/$O$16,B7292=2019,H7292/$O$17,B7292=2020,H7292/$O$18,B7292=2021,H7292/$O$19,B7292=2022,H7292/$O$20),"")</f>
        <v>3.4060653173344495E-5</v>
      </c>
      <c r="K7292" s="3" cm="1">
        <f t="array" ref="K7292">IFERROR(_xlfn.IFS(B7292=2015,J7292*$P$4,B7292=2016,J7292*$P$5,B7292=2017,J7292*$P$6,B7292=2018,J7292*$P$7,B7292=2019,J7292*$P$8,B7292=2020,J7292*$P$9,B7292=2021,J7292*$P$10,B7292=2022,J7292*$P$11),"")</f>
        <v>59194.89367105766</v>
      </c>
      <c r="L7292" s="3">
        <f t="shared" si="114"/>
        <v>112987.89367105765</v>
      </c>
    </row>
    <row r="7293" spans="1:12">
      <c r="A7293">
        <v>4831560</v>
      </c>
      <c r="B7293">
        <v>2020</v>
      </c>
      <c r="D7293" t="s">
        <v>2306</v>
      </c>
      <c r="E7293" t="s">
        <v>2307</v>
      </c>
      <c r="F7293" t="s">
        <v>4230</v>
      </c>
      <c r="G7293" t="s">
        <v>2308</v>
      </c>
      <c r="H7293" s="5">
        <v>56483</v>
      </c>
      <c r="I7293">
        <f>IFERROR(VLOOKUP(G7293,'NCES Match'!$A$2:$B$1307,2,FALSE),"")</f>
        <v>4831560</v>
      </c>
      <c r="J7293" cm="1">
        <f t="array" ref="J7293">IFERROR(_xlfn.IFS(B7293=2015,H7293/$O$13,B7293=2016,H7293/$O$14,B7293=2017,H7293/$O$15,B7293=2018,H7293/$O$16,B7293=2019,H7293/$O$17,B7293=2020,H7293/$O$18,B7293=2021,H7293/$O$19,B7293=2022,H7293/$O$20),"")</f>
        <v>3.0608564864527185E-5</v>
      </c>
      <c r="K7293" s="3" cm="1">
        <f t="array" ref="K7293">IFERROR(_xlfn.IFS(B7293=2015,J7293*$P$4,B7293=2016,J7293*$P$5,B7293=2017,J7293*$P$6,B7293=2018,J7293*$P$7,B7293=2019,J7293*$P$8,B7293=2020,J7293*$P$9,B7293=2021,J7293*$P$10,B7293=2022,J7293*$P$11),"")</f>
        <v>64522.940897533401</v>
      </c>
      <c r="L7293" s="3">
        <f t="shared" si="114"/>
        <v>121005.94089753341</v>
      </c>
    </row>
    <row r="7294" spans="1:12">
      <c r="A7294">
        <v>4831560</v>
      </c>
      <c r="B7294">
        <v>2021</v>
      </c>
      <c r="D7294" t="s">
        <v>2306</v>
      </c>
      <c r="E7294" t="s">
        <v>2307</v>
      </c>
      <c r="F7294" t="s">
        <v>4230</v>
      </c>
      <c r="G7294" t="s">
        <v>2308</v>
      </c>
      <c r="H7294" s="5">
        <v>58582.45</v>
      </c>
      <c r="I7294">
        <f>IFERROR(VLOOKUP(G7294,'NCES Match'!$A$2:$B$1307,2,FALSE),"")</f>
        <v>4831560</v>
      </c>
      <c r="J7294" cm="1">
        <f t="array" ref="J7294">IFERROR(_xlfn.IFS(B7294=2015,H7294/$O$13,B7294=2016,H7294/$O$14,B7294=2017,H7294/$O$15,B7294=2018,H7294/$O$16,B7294=2019,H7294/$O$17,B7294=2020,H7294/$O$18,B7294=2021,H7294/$O$19,B7294=2022,H7294/$O$20),"")</f>
        <v>2.9973301384651094E-5</v>
      </c>
      <c r="K7294" s="3" cm="1">
        <f t="array" ref="K7294">IFERROR(_xlfn.IFS(B7294=2015,J7294*$P$4,B7294=2016,J7294*$P$5,B7294=2017,J7294*$P$6,B7294=2018,J7294*$P$7,B7294=2019,J7294*$P$8,B7294=2020,J7294*$P$9,B7294=2021,J7294*$P$10,B7294=2022,J7294*$P$11),"")</f>
        <v>64159.448980996363</v>
      </c>
      <c r="L7294" s="3">
        <f t="shared" si="114"/>
        <v>122741.89898099637</v>
      </c>
    </row>
    <row r="7295" spans="1:12">
      <c r="A7295">
        <v>4831560</v>
      </c>
      <c r="B7295">
        <v>2022</v>
      </c>
      <c r="D7295" t="s">
        <v>2306</v>
      </c>
      <c r="E7295" t="s">
        <v>2307</v>
      </c>
      <c r="F7295" t="s">
        <v>4101</v>
      </c>
      <c r="G7295" t="s">
        <v>2308</v>
      </c>
      <c r="H7295" s="5">
        <v>79223.98</v>
      </c>
      <c r="I7295">
        <f>IFERROR(VLOOKUP(G7295,'NCES Match'!$A$2:$B$1307,2,FALSE),"")</f>
        <v>4831560</v>
      </c>
      <c r="J7295" cm="1">
        <f t="array" ref="J7295">IFERROR(_xlfn.IFS(B7295=2015,H7295/$O$13,B7295=2016,H7295/$O$14,B7295=2017,H7295/$O$15,B7295=2018,H7295/$O$16,B7295=2019,H7295/$O$17,B7295=2020,H7295/$O$18,B7295=2021,H7295/$O$19,B7295=2022,H7295/$O$20),"")</f>
        <v>3.4797599653682232E-5</v>
      </c>
      <c r="K7295" s="3" cm="1">
        <f t="array" ref="K7295">IFERROR(_xlfn.IFS(B7295=2015,J7295*$P$4,B7295=2016,J7295*$P$5,B7295=2017,J7295*$P$6,B7295=2018,J7295*$P$7,B7295=2019,J7295*$P$8,B7295=2020,J7295*$P$9,B7295=2021,J7295*$P$10,B7295=2022,J7295*$P$11),"")</f>
        <v>74936.039503796172</v>
      </c>
      <c r="L7295" s="3">
        <f t="shared" si="114"/>
        <v>154160.01950379618</v>
      </c>
    </row>
    <row r="7296" spans="1:12">
      <c r="A7296">
        <v>4831560</v>
      </c>
      <c r="B7296">
        <v>2023</v>
      </c>
      <c r="D7296" t="s">
        <v>2306</v>
      </c>
      <c r="E7296" t="s">
        <v>2307</v>
      </c>
      <c r="F7296" t="s">
        <v>4101</v>
      </c>
      <c r="G7296" t="s">
        <v>2308</v>
      </c>
      <c r="H7296" s="5">
        <v>96812.37</v>
      </c>
      <c r="I7296">
        <f>IFERROR(VLOOKUP(G7296,'NCES Match'!$A$2:$B$1307,2,FALSE),"")</f>
        <v>4831560</v>
      </c>
      <c r="J7296" t="str" cm="1">
        <f t="array" ref="J7296">IFERROR(_xlfn.IFS(B7296=2015,H7296/$O$13,B7296=2016,H7296/$O$14,B7296=2017,H7296/$O$15,B7296=2018,H7296/$O$16,B7296=2019,H7296/$O$17,B7296=2020,H7296/$O$18,B7296=2021,H7296/$O$19,B7296=2022,H7296/$O$20),"")</f>
        <v/>
      </c>
      <c r="K7296" s="3" t="str" cm="1">
        <f t="array" ref="K7296">IFERROR(_xlfn.IFS(B7296=2015,J7296*$P$4,B7296=2016,J7296*$P$5,B7296=2017,J7296*$P$6,B7296=2018,J7296*$P$7,B7296=2019,J7296*$P$8,B7296=2020,J7296*$P$9,B7296=2021,J7296*$P$10,B7296=2022,J7296*$P$11),"")</f>
        <v/>
      </c>
      <c r="L7296" s="3">
        <f t="shared" si="114"/>
        <v>96812.37</v>
      </c>
    </row>
    <row r="7297" spans="1:12">
      <c r="A7297">
        <v>4840110</v>
      </c>
      <c r="B7297">
        <v>2015</v>
      </c>
      <c r="C7297" t="s">
        <v>381</v>
      </c>
      <c r="D7297" t="s">
        <v>2998</v>
      </c>
      <c r="E7297" t="s">
        <v>2999</v>
      </c>
      <c r="G7297" t="s">
        <v>3000</v>
      </c>
      <c r="H7297" s="5">
        <v>83336.800000000003</v>
      </c>
      <c r="I7297">
        <f>IFERROR(VLOOKUP(G7297,'NCES Match'!$A$2:$B$1307,2,FALSE),"")</f>
        <v>4840110</v>
      </c>
      <c r="J7297" cm="1">
        <f t="array" ref="J7297">IFERROR(_xlfn.IFS(B7297=2015,H7297/$O$13,B7297=2016,H7297/$O$14,B7297=2017,H7297/$O$15,B7297=2018,H7297/$O$16,B7297=2019,H7297/$O$17,B7297=2020,H7297/$O$18,B7297=2021,H7297/$O$19,B7297=2022,H7297/$O$20),"")</f>
        <v>6.5286362209254924E-5</v>
      </c>
      <c r="K7297" s="3" cm="1">
        <f t="array" ref="K7297">IFERROR(_xlfn.IFS(B7297=2015,J7297*$P$4,B7297=2016,J7297*$P$5,B7297=2017,J7297*$P$6,B7297=2018,J7297*$P$7,B7297=2019,J7297*$P$8,B7297=2020,J7297*$P$9,B7297=2021,J7297*$P$10,B7297=2022,J7297*$P$11),"")</f>
        <v>103902.13479921241</v>
      </c>
      <c r="L7297" s="3">
        <f t="shared" si="114"/>
        <v>187238.93479921241</v>
      </c>
    </row>
    <row r="7298" spans="1:12">
      <c r="A7298">
        <v>4840110</v>
      </c>
      <c r="B7298">
        <v>2016</v>
      </c>
      <c r="C7298" t="s">
        <v>4102</v>
      </c>
      <c r="D7298" t="s">
        <v>2998</v>
      </c>
      <c r="E7298" t="s">
        <v>2999</v>
      </c>
      <c r="F7298" t="s">
        <v>4101</v>
      </c>
      <c r="G7298" t="s">
        <v>3000</v>
      </c>
      <c r="H7298" s="5">
        <v>85771</v>
      </c>
      <c r="I7298">
        <f>IFERROR(VLOOKUP(G7298,'NCES Match'!$A$2:$B$1307,2,FALSE),"")</f>
        <v>4840110</v>
      </c>
      <c r="J7298" cm="1">
        <f t="array" ref="J7298">IFERROR(_xlfn.IFS(B7298=2015,H7298/$O$13,B7298=2016,H7298/$O$14,B7298=2017,H7298/$O$15,B7298=2018,H7298/$O$16,B7298=2019,H7298/$O$17,B7298=2020,H7298/$O$18,B7298=2021,H7298/$O$19,B7298=2022,H7298/$O$20),"")</f>
        <v>6.1400620638283769E-5</v>
      </c>
      <c r="K7298" s="3" cm="1">
        <f t="array" ref="K7298">IFERROR(_xlfn.IFS(B7298=2015,J7298*$P$4,B7298=2016,J7298*$P$5,B7298=2017,J7298*$P$6,B7298=2018,J7298*$P$7,B7298=2019,J7298*$P$8,B7298=2020,J7298*$P$9,B7298=2021,J7298*$P$10,B7298=2022,J7298*$P$11),"")</f>
        <v>102884.79858810198</v>
      </c>
      <c r="L7298" s="3">
        <f t="shared" si="114"/>
        <v>188655.79858810198</v>
      </c>
    </row>
    <row r="7299" spans="1:12">
      <c r="A7299">
        <v>4840110</v>
      </c>
      <c r="B7299">
        <v>2017</v>
      </c>
      <c r="D7299" t="s">
        <v>2998</v>
      </c>
      <c r="E7299" t="s">
        <v>2999</v>
      </c>
      <c r="F7299" t="s">
        <v>4101</v>
      </c>
      <c r="G7299" t="s">
        <v>3000</v>
      </c>
      <c r="H7299" s="5">
        <v>90768</v>
      </c>
      <c r="I7299">
        <f>IFERROR(VLOOKUP(G7299,'NCES Match'!$A$2:$B$1307,2,FALSE),"")</f>
        <v>4840110</v>
      </c>
      <c r="J7299" cm="1">
        <f t="array" ref="J7299">IFERROR(_xlfn.IFS(B7299=2015,H7299/$O$13,B7299=2016,H7299/$O$14,B7299=2017,H7299/$O$15,B7299=2018,H7299/$O$16,B7299=2019,H7299/$O$17,B7299=2020,H7299/$O$18,B7299=2021,H7299/$O$19,B7299=2022,H7299/$O$20),"")</f>
        <v>6.257897796847127E-5</v>
      </c>
      <c r="K7299" s="3" cm="1">
        <f t="array" ref="K7299">IFERROR(_xlfn.IFS(B7299=2015,J7299*$P$4,B7299=2016,J7299*$P$5,B7299=2017,J7299*$P$6,B7299=2018,J7299*$P$7,B7299=2019,J7299*$P$8,B7299=2020,J7299*$P$9,B7299=2021,J7299*$P$10,B7299=2022,J7299*$P$11),"")</f>
        <v>106274.61303794231</v>
      </c>
      <c r="L7299" s="3">
        <f t="shared" ref="L7299:L7362" si="115">SUM(H7299,K7299)</f>
        <v>197042.61303794233</v>
      </c>
    </row>
    <row r="7300" spans="1:12">
      <c r="A7300">
        <v>4840110</v>
      </c>
      <c r="B7300">
        <v>2018</v>
      </c>
      <c r="D7300" t="s">
        <v>2998</v>
      </c>
      <c r="E7300" t="s">
        <v>2999</v>
      </c>
      <c r="F7300" t="s">
        <v>4101</v>
      </c>
      <c r="G7300" t="s">
        <v>3000</v>
      </c>
      <c r="H7300" s="5">
        <v>99209</v>
      </c>
      <c r="I7300">
        <f>IFERROR(VLOOKUP(G7300,'NCES Match'!$A$2:$B$1307,2,FALSE),"")</f>
        <v>4840110</v>
      </c>
      <c r="J7300" cm="1">
        <f t="array" ref="J7300">IFERROR(_xlfn.IFS(B7300=2015,H7300/$O$13,B7300=2016,H7300/$O$14,B7300=2017,H7300/$O$15,B7300=2018,H7300/$O$16,B7300=2019,H7300/$O$17,B7300=2020,H7300/$O$18,B7300=2021,H7300/$O$19,B7300=2022,H7300/$O$20),"")</f>
        <v>6.4739709455996397E-5</v>
      </c>
      <c r="K7300" s="3" cm="1">
        <f t="array" ref="K7300">IFERROR(_xlfn.IFS(B7300=2015,J7300*$P$4,B7300=2016,J7300*$P$5,B7300=2017,J7300*$P$6,B7300=2018,J7300*$P$7,B7300=2019,J7300*$P$8,B7300=2020,J7300*$P$9,B7300=2021,J7300*$P$10,B7300=2022,J7300*$P$11),"")</f>
        <v>111148.58366389852</v>
      </c>
      <c r="L7300" s="3">
        <f t="shared" si="115"/>
        <v>210357.58366389852</v>
      </c>
    </row>
    <row r="7301" spans="1:12">
      <c r="A7301">
        <v>4840110</v>
      </c>
      <c r="B7301">
        <v>2019</v>
      </c>
      <c r="D7301" t="s">
        <v>2998</v>
      </c>
      <c r="E7301" t="s">
        <v>2999</v>
      </c>
      <c r="F7301" t="s">
        <v>4101</v>
      </c>
      <c r="G7301" t="s">
        <v>3000</v>
      </c>
      <c r="H7301" s="5">
        <v>98863</v>
      </c>
      <c r="I7301">
        <f>IFERROR(VLOOKUP(G7301,'NCES Match'!$A$2:$B$1307,2,FALSE),"")</f>
        <v>4840110</v>
      </c>
      <c r="J7301" cm="1">
        <f t="array" ref="J7301">IFERROR(_xlfn.IFS(B7301=2015,H7301/$O$13,B7301=2016,H7301/$O$14,B7301=2017,H7301/$O$15,B7301=2018,H7301/$O$16,B7301=2019,H7301/$O$17,B7301=2020,H7301/$O$18,B7301=2021,H7301/$O$19,B7301=2022,H7301/$O$20),"")</f>
        <v>6.2598076974259783E-5</v>
      </c>
      <c r="K7301" s="3" cm="1">
        <f t="array" ref="K7301">IFERROR(_xlfn.IFS(B7301=2015,J7301*$P$4,B7301=2016,J7301*$P$5,B7301=2017,J7301*$P$6,B7301=2018,J7301*$P$7,B7301=2019,J7301*$P$8,B7301=2020,J7301*$P$9,B7301=2021,J7301*$P$10,B7301=2022,J7301*$P$11),"")</f>
        <v>108790.82358302703</v>
      </c>
      <c r="L7301" s="3">
        <f t="shared" si="115"/>
        <v>207653.82358302703</v>
      </c>
    </row>
    <row r="7302" spans="1:12">
      <c r="A7302">
        <v>4840110</v>
      </c>
      <c r="B7302">
        <v>2020</v>
      </c>
      <c r="D7302" t="s">
        <v>2998</v>
      </c>
      <c r="E7302" t="s">
        <v>2999</v>
      </c>
      <c r="F7302" t="s">
        <v>4230</v>
      </c>
      <c r="G7302" t="s">
        <v>3000</v>
      </c>
      <c r="H7302" s="5">
        <v>110965</v>
      </c>
      <c r="I7302">
        <f>IFERROR(VLOOKUP(G7302,'NCES Match'!$A$2:$B$1307,2,FALSE),"")</f>
        <v>4840110</v>
      </c>
      <c r="J7302" cm="1">
        <f t="array" ref="J7302">IFERROR(_xlfn.IFS(B7302=2015,H7302/$O$13,B7302=2016,H7302/$O$14,B7302=2017,H7302/$O$15,B7302=2018,H7302/$O$16,B7302=2019,H7302/$O$17,B7302=2020,H7302/$O$18,B7302=2021,H7302/$O$19,B7302=2022,H7302/$O$20),"")</f>
        <v>6.0132772696072423E-5</v>
      </c>
      <c r="K7302" s="3" cm="1">
        <f t="array" ref="K7302">IFERROR(_xlfn.IFS(B7302=2015,J7302*$P$4,B7302=2016,J7302*$P$5,B7302=2017,J7302*$P$6,B7302=2018,J7302*$P$7,B7302=2019,J7302*$P$8,B7302=2020,J7302*$P$9,B7302=2021,J7302*$P$10,B7302=2022,J7302*$P$11),"")</f>
        <v>126760.05411707581</v>
      </c>
      <c r="L7302" s="3">
        <f t="shared" si="115"/>
        <v>237725.05411707581</v>
      </c>
    </row>
    <row r="7303" spans="1:12">
      <c r="A7303">
        <v>4840110</v>
      </c>
      <c r="B7303">
        <v>2021</v>
      </c>
      <c r="D7303" t="s">
        <v>2998</v>
      </c>
      <c r="E7303" t="s">
        <v>2999</v>
      </c>
      <c r="F7303" t="s">
        <v>4230</v>
      </c>
      <c r="G7303" t="s">
        <v>3000</v>
      </c>
      <c r="H7303" s="5">
        <v>111500.97</v>
      </c>
      <c r="I7303">
        <f>IFERROR(VLOOKUP(G7303,'NCES Match'!$A$2:$B$1307,2,FALSE),"")</f>
        <v>4840110</v>
      </c>
      <c r="J7303" cm="1">
        <f t="array" ref="J7303">IFERROR(_xlfn.IFS(B7303=2015,H7303/$O$13,B7303=2016,H7303/$O$14,B7303=2017,H7303/$O$15,B7303=2018,H7303/$O$16,B7303=2019,H7303/$O$17,B7303=2020,H7303/$O$18,B7303=2021,H7303/$O$19,B7303=2022,H7303/$O$20),"")</f>
        <v>5.7048692543431354E-5</v>
      </c>
      <c r="K7303" s="3" cm="1">
        <f t="array" ref="K7303">IFERROR(_xlfn.IFS(B7303=2015,J7303*$P$4,B7303=2016,J7303*$P$5,B7303=2017,J7303*$P$6,B7303=2018,J7303*$P$7,B7303=2019,J7303*$P$8,B7303=2020,J7303*$P$9,B7303=2021,J7303*$P$10,B7303=2022,J7303*$P$11),"")</f>
        <v>122115.76668518654</v>
      </c>
      <c r="L7303" s="3">
        <f t="shared" si="115"/>
        <v>233616.73668518654</v>
      </c>
    </row>
    <row r="7304" spans="1:12">
      <c r="A7304">
        <v>4840110</v>
      </c>
      <c r="B7304">
        <v>2022</v>
      </c>
      <c r="D7304" t="s">
        <v>2998</v>
      </c>
      <c r="E7304" t="s">
        <v>2999</v>
      </c>
      <c r="F7304" t="s">
        <v>4101</v>
      </c>
      <c r="G7304" t="s">
        <v>3000</v>
      </c>
      <c r="H7304" s="5">
        <v>126199.38</v>
      </c>
      <c r="I7304">
        <f>IFERROR(VLOOKUP(G7304,'NCES Match'!$A$2:$B$1307,2,FALSE),"")</f>
        <v>4840110</v>
      </c>
      <c r="J7304" cm="1">
        <f t="array" ref="J7304">IFERROR(_xlfn.IFS(B7304=2015,H7304/$O$13,B7304=2016,H7304/$O$14,B7304=2017,H7304/$O$15,B7304=2018,H7304/$O$16,B7304=2019,H7304/$O$17,B7304=2020,H7304/$O$18,B7304=2021,H7304/$O$19,B7304=2022,H7304/$O$20),"")</f>
        <v>5.5430634787382716E-5</v>
      </c>
      <c r="K7304" s="3" cm="1">
        <f t="array" ref="K7304">IFERROR(_xlfn.IFS(B7304=2015,J7304*$P$4,B7304=2016,J7304*$P$5,B7304=2017,J7304*$P$6,B7304=2018,J7304*$P$7,B7304=2019,J7304*$P$8,B7304=2020,J7304*$P$9,B7304=2021,J7304*$P$10,B7304=2022,J7304*$P$11),"")</f>
        <v>119368.93002642111</v>
      </c>
      <c r="L7304" s="3">
        <f t="shared" si="115"/>
        <v>245568.3100264211</v>
      </c>
    </row>
    <row r="7305" spans="1:12">
      <c r="A7305">
        <v>4840110</v>
      </c>
      <c r="B7305">
        <v>2023</v>
      </c>
      <c r="D7305" t="s">
        <v>2998</v>
      </c>
      <c r="E7305" t="s">
        <v>2999</v>
      </c>
      <c r="F7305" t="s">
        <v>4101</v>
      </c>
      <c r="G7305" t="s">
        <v>3000</v>
      </c>
      <c r="H7305" s="5">
        <v>136118.32999999999</v>
      </c>
      <c r="I7305">
        <f>IFERROR(VLOOKUP(G7305,'NCES Match'!$A$2:$B$1307,2,FALSE),"")</f>
        <v>4840110</v>
      </c>
      <c r="J7305" t="str" cm="1">
        <f t="array" ref="J7305">IFERROR(_xlfn.IFS(B7305=2015,H7305/$O$13,B7305=2016,H7305/$O$14,B7305=2017,H7305/$O$15,B7305=2018,H7305/$O$16,B7305=2019,H7305/$O$17,B7305=2020,H7305/$O$18,B7305=2021,H7305/$O$19,B7305=2022,H7305/$O$20),"")</f>
        <v/>
      </c>
      <c r="K7305" s="3" t="str" cm="1">
        <f t="array" ref="K7305">IFERROR(_xlfn.IFS(B7305=2015,J7305*$P$4,B7305=2016,J7305*$P$5,B7305=2017,J7305*$P$6,B7305=2018,J7305*$P$7,B7305=2019,J7305*$P$8,B7305=2020,J7305*$P$9,B7305=2021,J7305*$P$10,B7305=2022,J7305*$P$11),"")</f>
        <v/>
      </c>
      <c r="L7305" s="3">
        <f t="shared" si="115"/>
        <v>136118.32999999999</v>
      </c>
    </row>
    <row r="7306" spans="1:12">
      <c r="A7306">
        <v>4844250</v>
      </c>
      <c r="B7306">
        <v>2015</v>
      </c>
      <c r="C7306" t="s">
        <v>381</v>
      </c>
      <c r="D7306" t="s">
        <v>3318</v>
      </c>
      <c r="E7306" t="s">
        <v>3319</v>
      </c>
      <c r="G7306" t="s">
        <v>3320</v>
      </c>
      <c r="H7306" s="5">
        <v>13893.44</v>
      </c>
      <c r="I7306">
        <f>IFERROR(VLOOKUP(G7306,'NCES Match'!$A$2:$B$1307,2,FALSE),"")</f>
        <v>4844250</v>
      </c>
      <c r="J7306" cm="1">
        <f t="array" ref="J7306">IFERROR(_xlfn.IFS(B7306=2015,H7306/$O$13,B7306=2016,H7306/$O$14,B7306=2017,H7306/$O$15,B7306=2018,H7306/$O$16,B7306=2019,H7306/$O$17,B7306=2020,H7306/$O$18,B7306=2021,H7306/$O$19,B7306=2022,H7306/$O$20),"")</f>
        <v>1.0884173092469961E-5</v>
      </c>
      <c r="K7306" s="3" cm="1">
        <f t="array" ref="K7306">IFERROR(_xlfn.IFS(B7306=2015,J7306*$P$4,B7306=2016,J7306*$P$5,B7306=2017,J7306*$P$6,B7306=2018,J7306*$P$7,B7306=2019,J7306*$P$8,B7306=2020,J7306*$P$9,B7306=2021,J7306*$P$10,B7306=2022,J7306*$P$11),"")</f>
        <v>17321.976314242562</v>
      </c>
      <c r="L7306" s="3">
        <f t="shared" si="115"/>
        <v>31215.41631424256</v>
      </c>
    </row>
    <row r="7307" spans="1:12">
      <c r="A7307">
        <v>4844250</v>
      </c>
      <c r="B7307">
        <v>2016</v>
      </c>
      <c r="C7307" t="s">
        <v>4102</v>
      </c>
      <c r="D7307" t="s">
        <v>3318</v>
      </c>
      <c r="E7307" t="s">
        <v>3319</v>
      </c>
      <c r="F7307" t="s">
        <v>4101</v>
      </c>
      <c r="G7307" t="s">
        <v>3320</v>
      </c>
      <c r="H7307" s="5">
        <v>14992</v>
      </c>
      <c r="I7307">
        <f>IFERROR(VLOOKUP(G7307,'NCES Match'!$A$2:$B$1307,2,FALSE),"")</f>
        <v>4844250</v>
      </c>
      <c r="J7307" cm="1">
        <f t="array" ref="J7307">IFERROR(_xlfn.IFS(B7307=2015,H7307/$O$13,B7307=2016,H7307/$O$14,B7307=2017,H7307/$O$15,B7307=2018,H7307/$O$16,B7307=2019,H7307/$O$17,B7307=2020,H7307/$O$18,B7307=2021,H7307/$O$19,B7307=2022,H7307/$O$20),"")</f>
        <v>1.0732276697358668E-5</v>
      </c>
      <c r="K7307" s="3" cm="1">
        <f t="array" ref="K7307">IFERROR(_xlfn.IFS(B7307=2015,J7307*$P$4,B7307=2016,J7307*$P$5,B7307=2017,J7307*$P$6,B7307=2018,J7307*$P$7,B7307=2019,J7307*$P$8,B7307=2020,J7307*$P$9,B7307=2021,J7307*$P$10,B7307=2022,J7307*$P$11),"")</f>
        <v>17983.338196276422</v>
      </c>
      <c r="L7307" s="3">
        <f t="shared" si="115"/>
        <v>32975.338196276425</v>
      </c>
    </row>
    <row r="7308" spans="1:12">
      <c r="A7308">
        <v>4844250</v>
      </c>
      <c r="B7308">
        <v>2017</v>
      </c>
      <c r="D7308" t="s">
        <v>3318</v>
      </c>
      <c r="E7308" t="s">
        <v>3319</v>
      </c>
      <c r="F7308" t="s">
        <v>4101</v>
      </c>
      <c r="G7308" t="s">
        <v>3320</v>
      </c>
      <c r="H7308" s="5">
        <v>14749</v>
      </c>
      <c r="I7308">
        <f>IFERROR(VLOOKUP(G7308,'NCES Match'!$A$2:$B$1307,2,FALSE),"")</f>
        <v>4844250</v>
      </c>
      <c r="J7308" cm="1">
        <f t="array" ref="J7308">IFERROR(_xlfn.IFS(B7308=2015,H7308/$O$13,B7308=2016,H7308/$O$14,B7308=2017,H7308/$O$15,B7308=2018,H7308/$O$16,B7308=2019,H7308/$O$17,B7308=2020,H7308/$O$18,B7308=2021,H7308/$O$19,B7308=2022,H7308/$O$20),"")</f>
        <v>1.0168532368863286E-5</v>
      </c>
      <c r="K7308" s="3" cm="1">
        <f t="array" ref="K7308">IFERROR(_xlfn.IFS(B7308=2015,J7308*$P$4,B7308=2016,J7308*$P$5,B7308=2017,J7308*$P$6,B7308=2018,J7308*$P$7,B7308=2019,J7308*$P$8,B7308=2020,J7308*$P$9,B7308=2021,J7308*$P$10,B7308=2022,J7308*$P$11),"")</f>
        <v>17268.687948358576</v>
      </c>
      <c r="L7308" s="3">
        <f t="shared" si="115"/>
        <v>32017.687948358576</v>
      </c>
    </row>
    <row r="7309" spans="1:12">
      <c r="A7309">
        <v>4844250</v>
      </c>
      <c r="B7309">
        <v>2018</v>
      </c>
      <c r="D7309" t="s">
        <v>3318</v>
      </c>
      <c r="E7309" t="s">
        <v>3319</v>
      </c>
      <c r="F7309" t="s">
        <v>4101</v>
      </c>
      <c r="G7309" t="s">
        <v>3320</v>
      </c>
      <c r="H7309" s="5">
        <v>14696</v>
      </c>
      <c r="I7309">
        <f>IFERROR(VLOOKUP(G7309,'NCES Match'!$A$2:$B$1307,2,FALSE),"")</f>
        <v>4844250</v>
      </c>
      <c r="J7309" cm="1">
        <f t="array" ref="J7309">IFERROR(_xlfn.IFS(B7309=2015,H7309/$O$13,B7309=2016,H7309/$O$14,B7309=2017,H7309/$O$15,B7309=2018,H7309/$O$16,B7309=2019,H7309/$O$17,B7309=2020,H7309/$O$18,B7309=2021,H7309/$O$19,B7309=2022,H7309/$O$20),"")</f>
        <v>9.5900046383425204E-6</v>
      </c>
      <c r="K7309" s="3" cm="1">
        <f t="array" ref="K7309">IFERROR(_xlfn.IFS(B7309=2015,J7309*$P$4,B7309=2016,J7309*$P$5,B7309=2017,J7309*$P$6,B7309=2018,J7309*$P$7,B7309=2019,J7309*$P$8,B7309=2020,J7309*$P$9,B7309=2021,J7309*$P$10,B7309=2022,J7309*$P$11),"")</f>
        <v>16464.631087145852</v>
      </c>
      <c r="L7309" s="3">
        <f t="shared" si="115"/>
        <v>31160.631087145852</v>
      </c>
    </row>
    <row r="7310" spans="1:12">
      <c r="A7310">
        <v>4844250</v>
      </c>
      <c r="B7310">
        <v>2019</v>
      </c>
      <c r="D7310" t="s">
        <v>3318</v>
      </c>
      <c r="E7310" t="s">
        <v>3319</v>
      </c>
      <c r="F7310" t="s">
        <v>4101</v>
      </c>
      <c r="G7310" t="s">
        <v>3320</v>
      </c>
      <c r="H7310" s="5">
        <v>15492</v>
      </c>
      <c r="I7310">
        <f>IFERROR(VLOOKUP(G7310,'NCES Match'!$A$2:$B$1307,2,FALSE),"")</f>
        <v>4844250</v>
      </c>
      <c r="J7310" cm="1">
        <f t="array" ref="J7310">IFERROR(_xlfn.IFS(B7310=2015,H7310/$O$13,B7310=2016,H7310/$O$14,B7310=2017,H7310/$O$15,B7310=2018,H7310/$O$16,B7310=2019,H7310/$O$17,B7310=2020,H7310/$O$18,B7310=2021,H7310/$O$19,B7310=2022,H7310/$O$20),"")</f>
        <v>9.8092249727929825E-6</v>
      </c>
      <c r="K7310" s="3" cm="1">
        <f t="array" ref="K7310">IFERROR(_xlfn.IFS(B7310=2015,J7310*$P$4,B7310=2016,J7310*$P$5,B7310=2017,J7310*$P$6,B7310=2018,J7310*$P$7,B7310=2019,J7310*$P$8,B7310=2020,J7310*$P$9,B7310=2021,J7310*$P$10,B7310=2022,J7310*$P$11),"")</f>
        <v>17047.706815980244</v>
      </c>
      <c r="L7310" s="3">
        <f t="shared" si="115"/>
        <v>32539.706815980244</v>
      </c>
    </row>
    <row r="7311" spans="1:12">
      <c r="A7311">
        <v>4844250</v>
      </c>
      <c r="B7311">
        <v>2020</v>
      </c>
      <c r="D7311" t="s">
        <v>3318</v>
      </c>
      <c r="E7311" t="s">
        <v>3319</v>
      </c>
      <c r="F7311" t="s">
        <v>4230</v>
      </c>
      <c r="G7311" t="s">
        <v>3320</v>
      </c>
      <c r="H7311" s="5">
        <v>17299</v>
      </c>
      <c r="I7311">
        <f>IFERROR(VLOOKUP(G7311,'NCES Match'!$A$2:$B$1307,2,FALSE),"")</f>
        <v>4844250</v>
      </c>
      <c r="J7311" cm="1">
        <f t="array" ref="J7311">IFERROR(_xlfn.IFS(B7311=2015,H7311/$O$13,B7311=2016,H7311/$O$14,B7311=2017,H7311/$O$15,B7311=2018,H7311/$O$16,B7311=2019,H7311/$O$17,B7311=2020,H7311/$O$18,B7311=2021,H7311/$O$19,B7311=2022,H7311/$O$20),"")</f>
        <v>9.3744589273136287E-6</v>
      </c>
      <c r="K7311" s="3" cm="1">
        <f t="array" ref="K7311">IFERROR(_xlfn.IFS(B7311=2015,J7311*$P$4,B7311=2016,J7311*$P$5,B7311=2017,J7311*$P$6,B7311=2018,J7311*$P$7,B7311=2019,J7311*$P$8,B7311=2020,J7311*$P$9,B7311=2021,J7311*$P$10,B7311=2022,J7311*$P$11),"")</f>
        <v>19761.385807879011</v>
      </c>
      <c r="L7311" s="3">
        <f t="shared" si="115"/>
        <v>37060.385807879007</v>
      </c>
    </row>
    <row r="7312" spans="1:12">
      <c r="A7312">
        <v>4844250</v>
      </c>
      <c r="B7312">
        <v>2021</v>
      </c>
      <c r="D7312" t="s">
        <v>3318</v>
      </c>
      <c r="E7312" t="s">
        <v>3319</v>
      </c>
      <c r="F7312" t="s">
        <v>4230</v>
      </c>
      <c r="G7312" t="s">
        <v>3320</v>
      </c>
      <c r="H7312" s="5">
        <v>18824.25</v>
      </c>
      <c r="I7312">
        <f>IFERROR(VLOOKUP(G7312,'NCES Match'!$A$2:$B$1307,2,FALSE),"")</f>
        <v>4844250</v>
      </c>
      <c r="J7312" cm="1">
        <f t="array" ref="J7312">IFERROR(_xlfn.IFS(B7312=2015,H7312/$O$13,B7312=2016,H7312/$O$14,B7312=2017,H7312/$O$15,B7312=2018,H7312/$O$16,B7312=2019,H7312/$O$17,B7312=2020,H7312/$O$18,B7312=2021,H7312/$O$19,B7312=2022,H7312/$O$20),"")</f>
        <v>9.6312960381482577E-6</v>
      </c>
      <c r="K7312" s="3" cm="1">
        <f t="array" ref="K7312">IFERROR(_xlfn.IFS(B7312=2015,J7312*$P$4,B7312=2016,J7312*$P$5,B7312=2017,J7312*$P$6,B7312=2018,J7312*$P$7,B7312=2019,J7312*$P$8,B7312=2020,J7312*$P$9,B7312=2021,J7312*$P$10,B7312=2022,J7312*$P$11),"")</f>
        <v>20616.302450316107</v>
      </c>
      <c r="L7312" s="3">
        <f t="shared" si="115"/>
        <v>39440.552450316107</v>
      </c>
    </row>
    <row r="7313" spans="1:12">
      <c r="A7313">
        <v>4844250</v>
      </c>
      <c r="B7313">
        <v>2022</v>
      </c>
      <c r="D7313" t="s">
        <v>3318</v>
      </c>
      <c r="E7313" t="s">
        <v>3319</v>
      </c>
      <c r="F7313" t="s">
        <v>4101</v>
      </c>
      <c r="G7313" t="s">
        <v>3320</v>
      </c>
      <c r="H7313" s="5">
        <v>30013.46</v>
      </c>
      <c r="I7313">
        <f>IFERROR(VLOOKUP(G7313,'NCES Match'!$A$2:$B$1307,2,FALSE),"")</f>
        <v>4844250</v>
      </c>
      <c r="J7313" cm="1">
        <f t="array" ref="J7313">IFERROR(_xlfn.IFS(B7313=2015,H7313/$O$13,B7313=2016,H7313/$O$14,B7313=2017,H7313/$O$15,B7313=2018,H7313/$O$16,B7313=2019,H7313/$O$17,B7313=2020,H7313/$O$18,B7313=2021,H7313/$O$19,B7313=2022,H7313/$O$20),"")</f>
        <v>1.3182831325841059E-5</v>
      </c>
      <c r="K7313" s="3" cm="1">
        <f t="array" ref="K7313">IFERROR(_xlfn.IFS(B7313=2015,J7313*$P$4,B7313=2016,J7313*$P$5,B7313=2017,J7313*$P$6,B7313=2018,J7313*$P$7,B7313=2019,J7313*$P$8,B7313=2020,J7313*$P$9,B7313=2021,J7313*$P$10,B7313=2022,J7313*$P$11),"")</f>
        <v>28389.003231163169</v>
      </c>
      <c r="L7313" s="3">
        <f t="shared" si="115"/>
        <v>58402.463231163172</v>
      </c>
    </row>
    <row r="7314" spans="1:12">
      <c r="A7314">
        <v>4844250</v>
      </c>
      <c r="B7314">
        <v>2023</v>
      </c>
      <c r="D7314" t="s">
        <v>3318</v>
      </c>
      <c r="E7314" t="s">
        <v>3319</v>
      </c>
      <c r="F7314" t="s">
        <v>4101</v>
      </c>
      <c r="G7314" t="s">
        <v>3320</v>
      </c>
      <c r="H7314" s="5">
        <v>26689.83</v>
      </c>
      <c r="I7314">
        <f>IFERROR(VLOOKUP(G7314,'NCES Match'!$A$2:$B$1307,2,FALSE),"")</f>
        <v>4844250</v>
      </c>
      <c r="J7314" t="str" cm="1">
        <f t="array" ref="J7314">IFERROR(_xlfn.IFS(B7314=2015,H7314/$O$13,B7314=2016,H7314/$O$14,B7314=2017,H7314/$O$15,B7314=2018,H7314/$O$16,B7314=2019,H7314/$O$17,B7314=2020,H7314/$O$18,B7314=2021,H7314/$O$19,B7314=2022,H7314/$O$20),"")</f>
        <v/>
      </c>
      <c r="K7314" s="3" t="str" cm="1">
        <f t="array" ref="K7314">IFERROR(_xlfn.IFS(B7314=2015,J7314*$P$4,B7314=2016,J7314*$P$5,B7314=2017,J7314*$P$6,B7314=2018,J7314*$P$7,B7314=2019,J7314*$P$8,B7314=2020,J7314*$P$9,B7314=2021,J7314*$P$10,B7314=2022,J7314*$P$11),"")</f>
        <v/>
      </c>
      <c r="L7314" s="3">
        <f t="shared" si="115"/>
        <v>26689.83</v>
      </c>
    </row>
    <row r="7315" spans="1:12">
      <c r="A7315">
        <v>4842000</v>
      </c>
      <c r="B7315">
        <v>2015</v>
      </c>
      <c r="C7315" t="s">
        <v>381</v>
      </c>
      <c r="D7315" t="s">
        <v>3148</v>
      </c>
      <c r="E7315" t="s">
        <v>3149</v>
      </c>
      <c r="G7315" t="s">
        <v>3150</v>
      </c>
      <c r="H7315" s="5">
        <v>17244.71</v>
      </c>
      <c r="I7315">
        <f>IFERROR(VLOOKUP(G7315,'NCES Match'!$A$2:$B$1307,2,FALSE),"")</f>
        <v>4842000</v>
      </c>
      <c r="J7315" cm="1">
        <f t="array" ref="J7315">IFERROR(_xlfn.IFS(B7315=2015,H7315/$O$13,B7315=2016,H7315/$O$14,B7315=2017,H7315/$O$15,B7315=2018,H7315/$O$16,B7315=2019,H7315/$O$17,B7315=2020,H7315/$O$18,B7315=2021,H7315/$O$19,B7315=2022,H7315/$O$20),"")</f>
        <v>1.3509570600905727E-5</v>
      </c>
      <c r="K7315" s="3" cm="1">
        <f t="array" ref="K7315">IFERROR(_xlfn.IFS(B7315=2015,J7315*$P$4,B7315=2016,J7315*$P$5,B7315=2017,J7315*$P$6,B7315=2018,J7315*$P$7,B7315=2019,J7315*$P$8,B7315=2020,J7315*$P$9,B7315=2021,J7315*$P$10,B7315=2022,J7315*$P$11),"")</f>
        <v>21500.251785445638</v>
      </c>
      <c r="L7315" s="3">
        <f t="shared" si="115"/>
        <v>38744.961785445637</v>
      </c>
    </row>
    <row r="7316" spans="1:12">
      <c r="A7316">
        <v>4842000</v>
      </c>
      <c r="B7316">
        <v>2016</v>
      </c>
      <c r="C7316" t="s">
        <v>4102</v>
      </c>
      <c r="D7316" t="s">
        <v>3148</v>
      </c>
      <c r="E7316" t="s">
        <v>3149</v>
      </c>
      <c r="F7316" t="s">
        <v>4101</v>
      </c>
      <c r="G7316" t="s">
        <v>3150</v>
      </c>
      <c r="H7316" s="5">
        <v>18407</v>
      </c>
      <c r="I7316">
        <f>IFERROR(VLOOKUP(G7316,'NCES Match'!$A$2:$B$1307,2,FALSE),"")</f>
        <v>4842000</v>
      </c>
      <c r="J7316" cm="1">
        <f t="array" ref="J7316">IFERROR(_xlfn.IFS(B7316=2015,H7316/$O$13,B7316=2016,H7316/$O$14,B7316=2017,H7316/$O$15,B7316=2018,H7316/$O$16,B7316=2019,H7316/$O$17,B7316=2020,H7316/$O$18,B7316=2021,H7316/$O$19,B7316=2022,H7316/$O$20),"")</f>
        <v>1.3176962191053962E-5</v>
      </c>
      <c r="K7316" s="3" cm="1">
        <f t="array" ref="K7316">IFERROR(_xlfn.IFS(B7316=2015,J7316*$P$4,B7316=2016,J7316*$P$5,B7316=2017,J7316*$P$6,B7316=2018,J7316*$P$7,B7316=2019,J7316*$P$8,B7316=2020,J7316*$P$9,B7316=2021,J7316*$P$10,B7316=2022,J7316*$P$11),"")</f>
        <v>22079.729601044564</v>
      </c>
      <c r="L7316" s="3">
        <f t="shared" si="115"/>
        <v>40486.729601044564</v>
      </c>
    </row>
    <row r="7317" spans="1:12">
      <c r="A7317">
        <v>4842000</v>
      </c>
      <c r="B7317">
        <v>2017</v>
      </c>
      <c r="D7317" t="s">
        <v>3148</v>
      </c>
      <c r="E7317" t="s">
        <v>3149</v>
      </c>
      <c r="F7317" t="s">
        <v>4101</v>
      </c>
      <c r="G7317" t="s">
        <v>3150</v>
      </c>
      <c r="H7317" s="5">
        <v>16149</v>
      </c>
      <c r="I7317">
        <f>IFERROR(VLOOKUP(G7317,'NCES Match'!$A$2:$B$1307,2,FALSE),"")</f>
        <v>4842000</v>
      </c>
      <c r="J7317" cm="1">
        <f t="array" ref="J7317">IFERROR(_xlfn.IFS(B7317=2015,H7317/$O$13,B7317=2016,H7317/$O$14,B7317=2017,H7317/$O$15,B7317=2018,H7317/$O$16,B7317=2019,H7317/$O$17,B7317=2020,H7317/$O$18,B7317=2021,H7317/$O$19,B7317=2022,H7317/$O$20),"")</f>
        <v>1.1133746642129854E-5</v>
      </c>
      <c r="K7317" s="3" cm="1">
        <f t="array" ref="K7317">IFERROR(_xlfn.IFS(B7317=2015,J7317*$P$4,B7317=2016,J7317*$P$5,B7317=2017,J7317*$P$6,B7317=2018,J7317*$P$7,B7317=2019,J7317*$P$8,B7317=2020,J7317*$P$9,B7317=2021,J7317*$P$10,B7317=2022,J7317*$P$11),"")</f>
        <v>18907.860985696836</v>
      </c>
      <c r="L7317" s="3">
        <f t="shared" si="115"/>
        <v>35056.86098569684</v>
      </c>
    </row>
    <row r="7318" spans="1:12">
      <c r="A7318">
        <v>4842000</v>
      </c>
      <c r="B7318">
        <v>2018</v>
      </c>
      <c r="D7318" t="s">
        <v>3148</v>
      </c>
      <c r="E7318" t="s">
        <v>3149</v>
      </c>
      <c r="F7318" t="s">
        <v>4101</v>
      </c>
      <c r="G7318" t="s">
        <v>3150</v>
      </c>
      <c r="H7318" s="5">
        <v>15622</v>
      </c>
      <c r="I7318">
        <f>IFERROR(VLOOKUP(G7318,'NCES Match'!$A$2:$B$1307,2,FALSE),"")</f>
        <v>4842000</v>
      </c>
      <c r="J7318" cm="1">
        <f t="array" ref="J7318">IFERROR(_xlfn.IFS(B7318=2015,H7318/$O$13,B7318=2016,H7318/$O$14,B7318=2017,H7318/$O$15,B7318=2018,H7318/$O$16,B7318=2019,H7318/$O$17,B7318=2020,H7318/$O$18,B7318=2021,H7318/$O$19,B7318=2022,H7318/$O$20),"")</f>
        <v>1.019427411950101E-5</v>
      </c>
      <c r="K7318" s="3" cm="1">
        <f t="array" ref="K7318">IFERROR(_xlfn.IFS(B7318=2015,J7318*$P$4,B7318=2016,J7318*$P$5,B7318=2017,J7318*$P$6,B7318=2018,J7318*$P$7,B7318=2019,J7318*$P$8,B7318=2020,J7318*$P$9,B7318=2021,J7318*$P$10,B7318=2022,J7318*$P$11),"")</f>
        <v>17502.07313849976</v>
      </c>
      <c r="L7318" s="3">
        <f t="shared" si="115"/>
        <v>33124.073138499763</v>
      </c>
    </row>
    <row r="7319" spans="1:12">
      <c r="A7319">
        <v>4842000</v>
      </c>
      <c r="B7319">
        <v>2019</v>
      </c>
      <c r="D7319" t="s">
        <v>3148</v>
      </c>
      <c r="E7319" t="s">
        <v>3149</v>
      </c>
      <c r="F7319" t="s">
        <v>4101</v>
      </c>
      <c r="G7319" t="s">
        <v>3150</v>
      </c>
      <c r="H7319" s="5">
        <v>17250</v>
      </c>
      <c r="I7319">
        <f>IFERROR(VLOOKUP(G7319,'NCES Match'!$A$2:$B$1307,2,FALSE),"")</f>
        <v>4842000</v>
      </c>
      <c r="J7319" cm="1">
        <f t="array" ref="J7319">IFERROR(_xlfn.IFS(B7319=2015,H7319/$O$13,B7319=2016,H7319/$O$14,B7319=2017,H7319/$O$15,B7319=2018,H7319/$O$16,B7319=2019,H7319/$O$17,B7319=2020,H7319/$O$18,B7319=2021,H7319/$O$19,B7319=2022,H7319/$O$20),"")</f>
        <v>1.0922355459635874E-5</v>
      </c>
      <c r="K7319" s="3" cm="1">
        <f t="array" ref="K7319">IFERROR(_xlfn.IFS(B7319=2015,J7319*$P$4,B7319=2016,J7319*$P$5,B7319=2017,J7319*$P$6,B7319=2018,J7319*$P$7,B7319=2019,J7319*$P$8,B7319=2020,J7319*$P$9,B7319=2021,J7319*$P$10,B7319=2022,J7319*$P$11),"")</f>
        <v>18982.245195950116</v>
      </c>
      <c r="L7319" s="3">
        <f t="shared" si="115"/>
        <v>36232.24519595012</v>
      </c>
    </row>
    <row r="7320" spans="1:12">
      <c r="A7320">
        <v>4842000</v>
      </c>
      <c r="B7320">
        <v>2020</v>
      </c>
      <c r="D7320" t="s">
        <v>3148</v>
      </c>
      <c r="E7320" t="s">
        <v>3149</v>
      </c>
      <c r="F7320" t="s">
        <v>4230</v>
      </c>
      <c r="G7320" t="s">
        <v>3150</v>
      </c>
      <c r="H7320" s="5">
        <v>23157</v>
      </c>
      <c r="I7320">
        <f>IFERROR(VLOOKUP(G7320,'NCES Match'!$A$2:$B$1307,2,FALSE),"")</f>
        <v>4842000</v>
      </c>
      <c r="J7320" cm="1">
        <f t="array" ref="J7320">IFERROR(_xlfn.IFS(B7320=2015,H7320/$O$13,B7320=2016,H7320/$O$14,B7320=2017,H7320/$O$15,B7320=2018,H7320/$O$16,B7320=2019,H7320/$O$17,B7320=2020,H7320/$O$18,B7320=2021,H7320/$O$19,B7320=2022,H7320/$O$20),"")</f>
        <v>1.2548953429666554E-5</v>
      </c>
      <c r="K7320" s="3" cm="1">
        <f t="array" ref="K7320">IFERROR(_xlfn.IFS(B7320=2015,J7320*$P$4,B7320=2016,J7320*$P$5,B7320=2017,J7320*$P$6,B7320=2018,J7320*$P$7,B7320=2019,J7320*$P$8,B7320=2020,J7320*$P$9,B7320=2021,J7320*$P$10,B7320=2022,J7320*$P$11),"")</f>
        <v>26453.229155041001</v>
      </c>
      <c r="L7320" s="3">
        <f t="shared" si="115"/>
        <v>49610.229155041001</v>
      </c>
    </row>
    <row r="7321" spans="1:12">
      <c r="A7321">
        <v>4842000</v>
      </c>
      <c r="B7321">
        <v>2021</v>
      </c>
      <c r="D7321" t="s">
        <v>3148</v>
      </c>
      <c r="E7321" t="s">
        <v>3149</v>
      </c>
      <c r="F7321" t="s">
        <v>4230</v>
      </c>
      <c r="G7321" t="s">
        <v>3150</v>
      </c>
      <c r="H7321" s="5">
        <v>24734.98</v>
      </c>
      <c r="I7321">
        <f>IFERROR(VLOOKUP(G7321,'NCES Match'!$A$2:$B$1307,2,FALSE),"")</f>
        <v>4842000</v>
      </c>
      <c r="J7321" cm="1">
        <f t="array" ref="J7321">IFERROR(_xlfn.IFS(B7321=2015,H7321/$O$13,B7321=2016,H7321/$O$14,B7321=2017,H7321/$O$15,B7321=2018,H7321/$O$16,B7321=2019,H7321/$O$17,B7321=2020,H7321/$O$18,B7321=2021,H7321/$O$19,B7321=2022,H7321/$O$20),"")</f>
        <v>1.2655479760291983E-5</v>
      </c>
      <c r="K7321" s="3" cm="1">
        <f t="array" ref="K7321">IFERROR(_xlfn.IFS(B7321=2015,J7321*$P$4,B7321=2016,J7321*$P$5,B7321=2017,J7321*$P$6,B7321=2018,J7321*$P$7,B7321=2019,J7321*$P$8,B7321=2020,J7321*$P$9,B7321=2021,J7321*$P$10,B7321=2022,J7321*$P$11),"")</f>
        <v>27089.728875387853</v>
      </c>
      <c r="L7321" s="3">
        <f t="shared" si="115"/>
        <v>51824.708875387849</v>
      </c>
    </row>
    <row r="7322" spans="1:12">
      <c r="A7322">
        <v>4842000</v>
      </c>
      <c r="B7322">
        <v>2022</v>
      </c>
      <c r="D7322" t="s">
        <v>3148</v>
      </c>
      <c r="E7322" t="s">
        <v>3149</v>
      </c>
      <c r="F7322" t="s">
        <v>4101</v>
      </c>
      <c r="G7322" t="s">
        <v>3150</v>
      </c>
      <c r="H7322" s="5">
        <v>25408.23</v>
      </c>
      <c r="I7322">
        <f>IFERROR(VLOOKUP(G7322,'NCES Match'!$A$2:$B$1307,2,FALSE),"")</f>
        <v>4842000</v>
      </c>
      <c r="J7322" cm="1">
        <f t="array" ref="J7322">IFERROR(_xlfn.IFS(B7322=2015,H7322/$O$13,B7322=2016,H7322/$O$14,B7322=2017,H7322/$O$15,B7322=2018,H7322/$O$16,B7322=2019,H7322/$O$17,B7322=2020,H7322/$O$18,B7322=2021,H7322/$O$19,B7322=2022,H7322/$O$20),"")</f>
        <v>1.1160073193099849E-5</v>
      </c>
      <c r="K7322" s="3" cm="1">
        <f t="array" ref="K7322">IFERROR(_xlfn.IFS(B7322=2015,J7322*$P$4,B7322=2016,J7322*$P$5,B7322=2017,J7322*$P$6,B7322=2018,J7322*$P$7,B7322=2019,J7322*$P$8,B7322=2020,J7322*$P$9,B7322=2021,J7322*$P$10,B7322=2022,J7322*$P$11),"")</f>
        <v>24033.027967056682</v>
      </c>
      <c r="L7322" s="3">
        <f t="shared" si="115"/>
        <v>49441.257967056677</v>
      </c>
    </row>
    <row r="7323" spans="1:12">
      <c r="A7323">
        <v>4842000</v>
      </c>
      <c r="B7323">
        <v>2023</v>
      </c>
      <c r="D7323" t="s">
        <v>3148</v>
      </c>
      <c r="E7323" t="s">
        <v>3149</v>
      </c>
      <c r="F7323" t="s">
        <v>4101</v>
      </c>
      <c r="G7323" t="s">
        <v>3150</v>
      </c>
      <c r="H7323" s="5">
        <v>27803.78</v>
      </c>
      <c r="I7323">
        <f>IFERROR(VLOOKUP(G7323,'NCES Match'!$A$2:$B$1307,2,FALSE),"")</f>
        <v>4842000</v>
      </c>
      <c r="J7323" t="str" cm="1">
        <f t="array" ref="J7323">IFERROR(_xlfn.IFS(B7323=2015,H7323/$O$13,B7323=2016,H7323/$O$14,B7323=2017,H7323/$O$15,B7323=2018,H7323/$O$16,B7323=2019,H7323/$O$17,B7323=2020,H7323/$O$18,B7323=2021,H7323/$O$19,B7323=2022,H7323/$O$20),"")</f>
        <v/>
      </c>
      <c r="K7323" s="3" t="str" cm="1">
        <f t="array" ref="K7323">IFERROR(_xlfn.IFS(B7323=2015,J7323*$P$4,B7323=2016,J7323*$P$5,B7323=2017,J7323*$P$6,B7323=2018,J7323*$P$7,B7323=2019,J7323*$P$8,B7323=2020,J7323*$P$9,B7323=2021,J7323*$P$10,B7323=2022,J7323*$P$11),"")</f>
        <v/>
      </c>
      <c r="L7323" s="3">
        <f t="shared" si="115"/>
        <v>27803.78</v>
      </c>
    </row>
    <row r="7324" spans="1:12">
      <c r="A7324">
        <v>4818890</v>
      </c>
      <c r="B7324">
        <v>2015</v>
      </c>
      <c r="C7324" t="s">
        <v>381</v>
      </c>
      <c r="D7324" t="s">
        <v>1289</v>
      </c>
      <c r="E7324" t="s">
        <v>1290</v>
      </c>
      <c r="G7324" t="s">
        <v>1291</v>
      </c>
      <c r="H7324" s="5">
        <v>9531.2000000000098</v>
      </c>
      <c r="I7324">
        <f>IFERROR(VLOOKUP(G7324,'NCES Match'!$A$2:$B$1307,2,FALSE),"")</f>
        <v>4818890</v>
      </c>
      <c r="J7324" cm="1">
        <f t="array" ref="J7324">IFERROR(_xlfn.IFS(B7324=2015,H7324/$O$13,B7324=2016,H7324/$O$14,B7324=2017,H7324/$O$15,B7324=2018,H7324/$O$16,B7324=2019,H7324/$O$17,B7324=2020,H7324/$O$18,B7324=2021,H7324/$O$19,B7324=2022,H7324/$O$20),"")</f>
        <v>7.4667778879060764E-6</v>
      </c>
      <c r="K7324" s="3" cm="1">
        <f t="array" ref="K7324">IFERROR(_xlfn.IFS(B7324=2015,J7324*$P$4,B7324=2016,J7324*$P$5,B7324=2017,J7324*$P$6,B7324=2018,J7324*$P$7,B7324=2019,J7324*$P$8,B7324=2020,J7324*$P$9,B7324=2021,J7324*$P$10,B7324=2022,J7324*$P$11),"")</f>
        <v>11883.24998317975</v>
      </c>
      <c r="L7324" s="3">
        <f t="shared" si="115"/>
        <v>21414.449983179758</v>
      </c>
    </row>
    <row r="7325" spans="1:12">
      <c r="A7325">
        <v>4818890</v>
      </c>
      <c r="B7325">
        <v>2016</v>
      </c>
      <c r="C7325" t="s">
        <v>4102</v>
      </c>
      <c r="D7325" t="s">
        <v>1289</v>
      </c>
      <c r="E7325" t="s">
        <v>1290</v>
      </c>
      <c r="F7325" t="s">
        <v>4101</v>
      </c>
      <c r="G7325" t="s">
        <v>1291</v>
      </c>
      <c r="H7325" s="5">
        <v>9816</v>
      </c>
      <c r="I7325">
        <f>IFERROR(VLOOKUP(G7325,'NCES Match'!$A$2:$B$1307,2,FALSE),"")</f>
        <v>4818890</v>
      </c>
      <c r="J7325" cm="1">
        <f t="array" ref="J7325">IFERROR(_xlfn.IFS(B7325=2015,H7325/$O$13,B7325=2016,H7325/$O$14,B7325=2017,H7325/$O$15,B7325=2018,H7325/$O$16,B7325=2019,H7325/$O$17,B7325=2020,H7325/$O$18,B7325=2021,H7325/$O$19,B7325=2022,H7325/$O$20),"")</f>
        <v>7.0269495771926815E-6</v>
      </c>
      <c r="K7325" s="3" cm="1">
        <f t="array" ref="K7325">IFERROR(_xlfn.IFS(B7325=2015,J7325*$P$4,B7325=2016,J7325*$P$5,B7325=2017,J7325*$P$6,B7325=2018,J7325*$P$7,B7325=2019,J7325*$P$8,B7325=2020,J7325*$P$9,B7325=2021,J7325*$P$10,B7325=2022,J7325*$P$11),"")</f>
        <v>11774.576289664445</v>
      </c>
      <c r="L7325" s="3">
        <f t="shared" si="115"/>
        <v>21590.576289664445</v>
      </c>
    </row>
    <row r="7326" spans="1:12">
      <c r="A7326">
        <v>4818890</v>
      </c>
      <c r="B7326">
        <v>2017</v>
      </c>
      <c r="D7326" t="s">
        <v>1289</v>
      </c>
      <c r="E7326" t="s">
        <v>1290</v>
      </c>
      <c r="F7326" t="s">
        <v>4101</v>
      </c>
      <c r="G7326" t="s">
        <v>1291</v>
      </c>
      <c r="H7326" s="5">
        <v>11960</v>
      </c>
      <c r="I7326">
        <f>IFERROR(VLOOKUP(G7326,'NCES Match'!$A$2:$B$1307,2,FALSE),"")</f>
        <v>4818890</v>
      </c>
      <c r="J7326" cm="1">
        <f t="array" ref="J7326">IFERROR(_xlfn.IFS(B7326=2015,H7326/$O$13,B7326=2016,H7326/$O$14,B7326=2017,H7326/$O$15,B7326=2018,H7326/$O$16,B7326=2019,H7326/$O$17,B7326=2020,H7326/$O$18,B7326=2021,H7326/$O$19,B7326=2022,H7326/$O$20),"")</f>
        <v>8.2456876487629605E-6</v>
      </c>
      <c r="K7326" s="3" cm="1">
        <f t="array" ref="K7326">IFERROR(_xlfn.IFS(B7326=2015,J7326*$P$4,B7326=2016,J7326*$P$5,B7326=2017,J7326*$P$6,B7326=2018,J7326*$P$7,B7326=2019,J7326*$P$8,B7326=2020,J7326*$P$9,B7326=2021,J7326*$P$10,B7326=2022,J7326*$P$11),"")</f>
        <v>14003.221090403998</v>
      </c>
      <c r="L7326" s="3">
        <f t="shared" si="115"/>
        <v>25963.221090403997</v>
      </c>
    </row>
    <row r="7327" spans="1:12">
      <c r="A7327">
        <v>4818890</v>
      </c>
      <c r="B7327">
        <v>2018</v>
      </c>
      <c r="D7327" t="s">
        <v>1289</v>
      </c>
      <c r="E7327" t="s">
        <v>1290</v>
      </c>
      <c r="F7327" t="s">
        <v>4101</v>
      </c>
      <c r="G7327" t="s">
        <v>1291</v>
      </c>
      <c r="H7327" s="5">
        <v>11406</v>
      </c>
      <c r="I7327">
        <f>IFERROR(VLOOKUP(G7327,'NCES Match'!$A$2:$B$1307,2,FALSE),"")</f>
        <v>4818890</v>
      </c>
      <c r="J7327" cm="1">
        <f t="array" ref="J7327">IFERROR(_xlfn.IFS(B7327=2015,H7327/$O$13,B7327=2016,H7327/$O$14,B7327=2017,H7327/$O$15,B7327=2018,H7327/$O$16,B7327=2019,H7327/$O$17,B7327=2020,H7327/$O$18,B7327=2021,H7327/$O$19,B7327=2022,H7327/$O$20),"")</f>
        <v>7.4430860713755294E-6</v>
      </c>
      <c r="K7327" s="3" cm="1">
        <f t="array" ref="K7327">IFERROR(_xlfn.IFS(B7327=2015,J7327*$P$4,B7327=2016,J7327*$P$5,B7327=2017,J7327*$P$6,B7327=2018,J7327*$P$7,B7327=2019,J7327*$P$8,B7327=2020,J7327*$P$9,B7327=2021,J7327*$P$10,B7327=2022,J7327*$P$11),"")</f>
        <v>12778.686865812844</v>
      </c>
      <c r="L7327" s="3">
        <f t="shared" si="115"/>
        <v>24184.686865812844</v>
      </c>
    </row>
    <row r="7328" spans="1:12">
      <c r="A7328">
        <v>4818890</v>
      </c>
      <c r="B7328">
        <v>2019</v>
      </c>
      <c r="D7328" t="s">
        <v>1289</v>
      </c>
      <c r="E7328" t="s">
        <v>1290</v>
      </c>
      <c r="F7328" t="s">
        <v>4101</v>
      </c>
      <c r="G7328" t="s">
        <v>1291</v>
      </c>
      <c r="H7328" s="5">
        <v>11811</v>
      </c>
      <c r="I7328">
        <f>IFERROR(VLOOKUP(G7328,'NCES Match'!$A$2:$B$1307,2,FALSE),"")</f>
        <v>4818890</v>
      </c>
      <c r="J7328" cm="1">
        <f t="array" ref="J7328">IFERROR(_xlfn.IFS(B7328=2015,H7328/$O$13,B7328=2016,H7328/$O$14,B7328=2017,H7328/$O$15,B7328=2018,H7328/$O$16,B7328=2019,H7328/$O$17,B7328=2020,H7328/$O$18,B7328=2021,H7328/$O$19,B7328=2022,H7328/$O$20),"")</f>
        <v>7.4784892947106843E-6</v>
      </c>
      <c r="K7328" s="3" cm="1">
        <f t="array" ref="K7328">IFERROR(_xlfn.IFS(B7328=2015,J7328*$P$4,B7328=2016,J7328*$P$5,B7328=2017,J7328*$P$6,B7328=2018,J7328*$P$7,B7328=2019,J7328*$P$8,B7328=2020,J7328*$P$9,B7328=2021,J7328*$P$10,B7328=2022,J7328*$P$11),"")</f>
        <v>12997.060754166192</v>
      </c>
      <c r="L7328" s="3">
        <f t="shared" si="115"/>
        <v>24808.060754166192</v>
      </c>
    </row>
    <row r="7329" spans="1:12">
      <c r="A7329">
        <v>4818890</v>
      </c>
      <c r="B7329">
        <v>2020</v>
      </c>
      <c r="D7329" t="s">
        <v>1289</v>
      </c>
      <c r="E7329" t="s">
        <v>1290</v>
      </c>
      <c r="F7329" t="s">
        <v>4230</v>
      </c>
      <c r="G7329" t="s">
        <v>1291</v>
      </c>
      <c r="H7329" s="5">
        <v>12072</v>
      </c>
      <c r="I7329">
        <f>IFERROR(VLOOKUP(G7329,'NCES Match'!$A$2:$B$1307,2,FALSE),"")</f>
        <v>4818890</v>
      </c>
      <c r="J7329" cm="1">
        <f t="array" ref="J7329">IFERROR(_xlfn.IFS(B7329=2015,H7329/$O$13,B7329=2016,H7329/$O$14,B7329=2017,H7329/$O$15,B7329=2018,H7329/$O$16,B7329=2019,H7329/$O$17,B7329=2020,H7329/$O$18,B7329=2021,H7329/$O$19,B7329=2022,H7329/$O$20),"")</f>
        <v>6.541908097030472E-6</v>
      </c>
      <c r="K7329" s="3" cm="1">
        <f t="array" ref="K7329">IFERROR(_xlfn.IFS(B7329=2015,J7329*$P$4,B7329=2016,J7329*$P$5,B7329=2017,J7329*$P$6,B7329=2018,J7329*$P$7,B7329=2019,J7329*$P$8,B7329=2020,J7329*$P$9,B7329=2021,J7329*$P$10,B7329=2022,J7329*$P$11),"")</f>
        <v>13790.360684011528</v>
      </c>
      <c r="L7329" s="3">
        <f t="shared" si="115"/>
        <v>25862.360684011528</v>
      </c>
    </row>
    <row r="7330" spans="1:12">
      <c r="A7330">
        <v>4818890</v>
      </c>
      <c r="B7330">
        <v>2021</v>
      </c>
      <c r="D7330" t="s">
        <v>1289</v>
      </c>
      <c r="E7330" t="s">
        <v>1290</v>
      </c>
      <c r="F7330" t="s">
        <v>4101</v>
      </c>
      <c r="G7330" t="s">
        <v>1291</v>
      </c>
      <c r="H7330" s="5">
        <v>14693.3</v>
      </c>
      <c r="I7330">
        <f>IFERROR(VLOOKUP(G7330,'NCES Match'!$A$2:$B$1307,2,FALSE),"")</f>
        <v>4818890</v>
      </c>
      <c r="J7330" cm="1">
        <f t="array" ref="J7330">IFERROR(_xlfn.IFS(B7330=2015,H7330/$O$13,B7330=2016,H7330/$O$14,B7330=2017,H7330/$O$15,B7330=2018,H7330/$O$16,B7330=2019,H7330/$O$17,B7330=2020,H7330/$O$18,B7330=2021,H7330/$O$19,B7330=2022,H7330/$O$20),"")</f>
        <v>7.5177243224736057E-6</v>
      </c>
      <c r="K7330" s="3" cm="1">
        <f t="array" ref="K7330">IFERROR(_xlfn.IFS(B7330=2015,J7330*$P$4,B7330=2016,J7330*$P$5,B7330=2017,J7330*$P$6,B7330=2018,J7330*$P$7,B7330=2019,J7330*$P$8,B7330=2020,J7330*$P$9,B7330=2021,J7330*$P$10,B7330=2022,J7330*$P$11),"")</f>
        <v>16092.08955433707</v>
      </c>
      <c r="L7330" s="3">
        <f t="shared" si="115"/>
        <v>30785.389554337067</v>
      </c>
    </row>
    <row r="7331" spans="1:12">
      <c r="A7331">
        <v>4818890</v>
      </c>
      <c r="B7331">
        <v>2022</v>
      </c>
      <c r="D7331" t="s">
        <v>1289</v>
      </c>
      <c r="E7331" t="s">
        <v>1290</v>
      </c>
      <c r="F7331" t="s">
        <v>4101</v>
      </c>
      <c r="G7331" t="s">
        <v>1291</v>
      </c>
      <c r="H7331" s="5">
        <v>19968.669999999998</v>
      </c>
      <c r="I7331">
        <f>IFERROR(VLOOKUP(G7331,'NCES Match'!$A$2:$B$1307,2,FALSE),"")</f>
        <v>4818890</v>
      </c>
      <c r="J7331" cm="1">
        <f t="array" ref="J7331">IFERROR(_xlfn.IFS(B7331=2015,H7331/$O$13,B7331=2016,H7331/$O$14,B7331=2017,H7331/$O$15,B7331=2018,H7331/$O$16,B7331=2019,H7331/$O$17,B7331=2020,H7331/$O$18,B7331=2021,H7331/$O$19,B7331=2022,H7331/$O$20),"")</f>
        <v>8.7708517582238961E-6</v>
      </c>
      <c r="K7331" s="3" cm="1">
        <f t="array" ref="K7331">IFERROR(_xlfn.IFS(B7331=2015,J7331*$P$4,B7331=2016,J7331*$P$5,B7331=2017,J7331*$P$6,B7331=2018,J7331*$P$7,B7331=2019,J7331*$P$8,B7331=2020,J7331*$P$9,B7331=2021,J7331*$P$10,B7331=2022,J7331*$P$11),"")</f>
        <v>18887.88020948038</v>
      </c>
      <c r="L7331" s="3">
        <f t="shared" si="115"/>
        <v>38856.550209480381</v>
      </c>
    </row>
    <row r="7332" spans="1:12">
      <c r="A7332">
        <v>4818890</v>
      </c>
      <c r="B7332">
        <v>2023</v>
      </c>
      <c r="D7332" t="s">
        <v>1289</v>
      </c>
      <c r="E7332" t="s">
        <v>1290</v>
      </c>
      <c r="F7332" t="s">
        <v>4101</v>
      </c>
      <c r="G7332" t="s">
        <v>1291</v>
      </c>
      <c r="H7332" s="5">
        <v>24245.11</v>
      </c>
      <c r="I7332">
        <f>IFERROR(VLOOKUP(G7332,'NCES Match'!$A$2:$B$1307,2,FALSE),"")</f>
        <v>4818890</v>
      </c>
      <c r="J7332" t="str" cm="1">
        <f t="array" ref="J7332">IFERROR(_xlfn.IFS(B7332=2015,H7332/$O$13,B7332=2016,H7332/$O$14,B7332=2017,H7332/$O$15,B7332=2018,H7332/$O$16,B7332=2019,H7332/$O$17,B7332=2020,H7332/$O$18,B7332=2021,H7332/$O$19,B7332=2022,H7332/$O$20),"")</f>
        <v/>
      </c>
      <c r="K7332" s="3" t="str" cm="1">
        <f t="array" ref="K7332">IFERROR(_xlfn.IFS(B7332=2015,J7332*$P$4,B7332=2016,J7332*$P$5,B7332=2017,J7332*$P$6,B7332=2018,J7332*$P$7,B7332=2019,J7332*$P$8,B7332=2020,J7332*$P$9,B7332=2021,J7332*$P$10,B7332=2022,J7332*$P$11),"")</f>
        <v/>
      </c>
      <c r="L7332" s="3">
        <f t="shared" si="115"/>
        <v>24245.11</v>
      </c>
    </row>
    <row r="7333" spans="1:12">
      <c r="A7333">
        <v>4820640</v>
      </c>
      <c r="B7333">
        <v>2015</v>
      </c>
      <c r="C7333" t="s">
        <v>381</v>
      </c>
      <c r="D7333" t="s">
        <v>1433</v>
      </c>
      <c r="E7333" t="s">
        <v>1434</v>
      </c>
      <c r="G7333" t="s">
        <v>1435</v>
      </c>
      <c r="H7333" s="5">
        <v>283101.39</v>
      </c>
      <c r="I7333">
        <f>IFERROR(VLOOKUP(G7333,'NCES Match'!$A$2:$B$1307,2,FALSE),"")</f>
        <v>4820640</v>
      </c>
      <c r="J7333" cm="1">
        <f t="array" ref="J7333">IFERROR(_xlfn.IFS(B7333=2015,H7333/$O$13,B7333=2016,H7333/$O$14,B7333=2017,H7333/$O$15,B7333=2018,H7333/$O$16,B7333=2019,H7333/$O$17,B7333=2020,H7333/$O$18,B7333=2021,H7333/$O$19,B7333=2022,H7333/$O$20),"")</f>
        <v>2.2178269251379391E-4</v>
      </c>
      <c r="K7333" s="3" cm="1">
        <f t="array" ref="K7333">IFERROR(_xlfn.IFS(B7333=2015,J7333*$P$4,B7333=2016,J7333*$P$5,B7333=2017,J7333*$P$6,B7333=2018,J7333*$P$7,B7333=2019,J7333*$P$8,B7333=2020,J7333*$P$9,B7333=2021,J7333*$P$10,B7333=2022,J7333*$P$11),"")</f>
        <v>352963.38215079537</v>
      </c>
      <c r="L7333" s="3">
        <f t="shared" si="115"/>
        <v>636064.77215079544</v>
      </c>
    </row>
    <row r="7334" spans="1:12">
      <c r="A7334">
        <v>4820640</v>
      </c>
      <c r="B7334">
        <v>2016</v>
      </c>
      <c r="C7334" t="s">
        <v>4102</v>
      </c>
      <c r="D7334" t="s">
        <v>1433</v>
      </c>
      <c r="E7334" t="s">
        <v>1434</v>
      </c>
      <c r="F7334" t="s">
        <v>4101</v>
      </c>
      <c r="G7334" t="s">
        <v>1435</v>
      </c>
      <c r="H7334" s="5">
        <v>280203</v>
      </c>
      <c r="I7334">
        <f>IFERROR(VLOOKUP(G7334,'NCES Match'!$A$2:$B$1307,2,FALSE),"")</f>
        <v>4820640</v>
      </c>
      <c r="J7334" cm="1">
        <f t="array" ref="J7334">IFERROR(_xlfn.IFS(B7334=2015,H7334/$O$13,B7334=2016,H7334/$O$14,B7334=2017,H7334/$O$15,B7334=2018,H7334/$O$16,B7334=2019,H7334/$O$17,B7334=2020,H7334/$O$18,B7334=2021,H7334/$O$19,B7334=2022,H7334/$O$20),"")</f>
        <v>2.0058805545824379E-4</v>
      </c>
      <c r="K7334" s="3" cm="1">
        <f t="array" ref="K7334">IFERROR(_xlfn.IFS(B7334=2015,J7334*$P$4,B7334=2016,J7334*$P$5,B7334=2017,J7334*$P$6,B7334=2018,J7334*$P$7,B7334=2019,J7334*$P$8,B7334=2020,J7334*$P$9,B7334=2021,J7334*$P$10,B7334=2022,J7334*$P$11),"")</f>
        <v>336111.61370139028</v>
      </c>
      <c r="L7334" s="3">
        <f t="shared" si="115"/>
        <v>616314.61370139034</v>
      </c>
    </row>
    <row r="7335" spans="1:12">
      <c r="A7335">
        <v>4820640</v>
      </c>
      <c r="B7335">
        <v>2017</v>
      </c>
      <c r="D7335" t="s">
        <v>1433</v>
      </c>
      <c r="E7335" t="s">
        <v>1434</v>
      </c>
      <c r="F7335" t="s">
        <v>4101</v>
      </c>
      <c r="G7335" t="s">
        <v>1435</v>
      </c>
      <c r="H7335" s="5">
        <v>306638</v>
      </c>
      <c r="I7335">
        <f>IFERROR(VLOOKUP(G7335,'NCES Match'!$A$2:$B$1307,2,FALSE),"")</f>
        <v>4820640</v>
      </c>
      <c r="J7335" cm="1">
        <f t="array" ref="J7335">IFERROR(_xlfn.IFS(B7335=2015,H7335/$O$13,B7335=2016,H7335/$O$14,B7335=2017,H7335/$O$15,B7335=2018,H7335/$O$16,B7335=2019,H7335/$O$17,B7335=2020,H7335/$O$18,B7335=2021,H7335/$O$19,B7335=2022,H7335/$O$20),"")</f>
        <v>2.1140812451850977E-4</v>
      </c>
      <c r="K7335" s="3" cm="1">
        <f t="array" ref="K7335">IFERROR(_xlfn.IFS(B7335=2015,J7335*$P$4,B7335=2016,J7335*$P$5,B7335=2017,J7335*$P$6,B7335=2018,J7335*$P$7,B7335=2019,J7335*$P$8,B7335=2020,J7335*$P$9,B7335=2021,J7335*$P$10,B7335=2022,J7335*$P$11),"")</f>
        <v>359023.38701666403</v>
      </c>
      <c r="L7335" s="3">
        <f t="shared" si="115"/>
        <v>665661.38701666403</v>
      </c>
    </row>
    <row r="7336" spans="1:12">
      <c r="A7336">
        <v>4820640</v>
      </c>
      <c r="B7336">
        <v>2018</v>
      </c>
      <c r="D7336" t="s">
        <v>1433</v>
      </c>
      <c r="E7336" t="s">
        <v>1434</v>
      </c>
      <c r="F7336" t="s">
        <v>4101</v>
      </c>
      <c r="G7336" t="s">
        <v>1435</v>
      </c>
      <c r="H7336" s="5">
        <v>293869</v>
      </c>
      <c r="I7336">
        <f>IFERROR(VLOOKUP(G7336,'NCES Match'!$A$2:$B$1307,2,FALSE),"")</f>
        <v>4820640</v>
      </c>
      <c r="J7336" cm="1">
        <f t="array" ref="J7336">IFERROR(_xlfn.IFS(B7336=2015,H7336/$O$13,B7336=2016,H7336/$O$14,B7336=2017,H7336/$O$15,B7336=2018,H7336/$O$16,B7336=2019,H7336/$O$17,B7336=2020,H7336/$O$18,B7336=2021,H7336/$O$19,B7336=2022,H7336/$O$20),"")</f>
        <v>1.9176681226626822E-4</v>
      </c>
      <c r="K7336" s="3" cm="1">
        <f t="array" ref="K7336">IFERROR(_xlfn.IFS(B7336=2015,J7336*$P$4,B7336=2016,J7336*$P$5,B7336=2017,J7336*$P$6,B7336=2018,J7336*$P$7,B7336=2019,J7336*$P$8,B7336=2020,J7336*$P$9,B7336=2021,J7336*$P$10,B7336=2022,J7336*$P$11),"")</f>
        <v>329235.48400574736</v>
      </c>
      <c r="L7336" s="3">
        <f t="shared" si="115"/>
        <v>623104.48400574736</v>
      </c>
    </row>
    <row r="7337" spans="1:12">
      <c r="A7337">
        <v>4820640</v>
      </c>
      <c r="B7337">
        <v>2019</v>
      </c>
      <c r="D7337" t="s">
        <v>1433</v>
      </c>
      <c r="E7337" t="s">
        <v>1434</v>
      </c>
      <c r="F7337" t="s">
        <v>4101</v>
      </c>
      <c r="G7337" t="s">
        <v>1435</v>
      </c>
      <c r="H7337" s="5">
        <v>297796</v>
      </c>
      <c r="I7337">
        <f>IFERROR(VLOOKUP(G7337,'NCES Match'!$A$2:$B$1307,2,FALSE),"")</f>
        <v>4820640</v>
      </c>
      <c r="J7337" cm="1">
        <f t="array" ref="J7337">IFERROR(_xlfn.IFS(B7337=2015,H7337/$O$13,B7337=2016,H7337/$O$14,B7337=2017,H7337/$O$15,B7337=2018,H7337/$O$16,B7337=2019,H7337/$O$17,B7337=2020,H7337/$O$18,B7337=2021,H7337/$O$19,B7337=2022,H7337/$O$20),"")</f>
        <v>1.8855847921494054E-4</v>
      </c>
      <c r="K7337" s="3" cm="1">
        <f t="array" ref="K7337">IFERROR(_xlfn.IFS(B7337=2015,J7337*$P$4,B7337=2016,J7337*$P$5,B7337=2017,J7337*$P$6,B7337=2018,J7337*$P$7,B7337=2019,J7337*$P$8,B7337=2020,J7337*$P$9,B7337=2021,J7337*$P$10,B7337=2022,J7337*$P$11),"")</f>
        <v>327700.67770279187</v>
      </c>
      <c r="L7337" s="3">
        <f t="shared" si="115"/>
        <v>625496.67770279187</v>
      </c>
    </row>
    <row r="7338" spans="1:12">
      <c r="A7338">
        <v>4820640</v>
      </c>
      <c r="B7338">
        <v>2020</v>
      </c>
      <c r="D7338" t="s">
        <v>1433</v>
      </c>
      <c r="E7338" t="s">
        <v>1434</v>
      </c>
      <c r="F7338" t="s">
        <v>4230</v>
      </c>
      <c r="G7338" t="s">
        <v>1435</v>
      </c>
      <c r="H7338" s="5">
        <v>334378</v>
      </c>
      <c r="I7338">
        <f>IFERROR(VLOOKUP(G7338,'NCES Match'!$A$2:$B$1307,2,FALSE),"")</f>
        <v>4820640</v>
      </c>
      <c r="J7338" cm="1">
        <f t="array" ref="J7338">IFERROR(_xlfn.IFS(B7338=2015,H7338/$O$13,B7338=2016,H7338/$O$14,B7338=2017,H7338/$O$15,B7338=2018,H7338/$O$16,B7338=2019,H7338/$O$17,B7338=2020,H7338/$O$18,B7338=2021,H7338/$O$19,B7338=2022,H7338/$O$20),"")</f>
        <v>1.8120196700371563E-4</v>
      </c>
      <c r="K7338" s="3" cm="1">
        <f t="array" ref="K7338">IFERROR(_xlfn.IFS(B7338=2015,J7338*$P$4,B7338=2016,J7338*$P$5,B7338=2017,J7338*$P$6,B7338=2018,J7338*$P$7,B7338=2019,J7338*$P$8,B7338=2020,J7338*$P$9,B7338=2021,J7338*$P$10,B7338=2022,J7338*$P$11),"")</f>
        <v>381974.25652736967</v>
      </c>
      <c r="L7338" s="3">
        <f t="shared" si="115"/>
        <v>716352.25652736961</v>
      </c>
    </row>
    <row r="7339" spans="1:12">
      <c r="A7339">
        <v>4820640</v>
      </c>
      <c r="B7339">
        <v>2021</v>
      </c>
      <c r="D7339" t="s">
        <v>1433</v>
      </c>
      <c r="E7339" t="s">
        <v>1434</v>
      </c>
      <c r="F7339" t="s">
        <v>4101</v>
      </c>
      <c r="G7339" t="s">
        <v>1435</v>
      </c>
      <c r="H7339" s="5">
        <v>320779.99</v>
      </c>
      <c r="I7339">
        <f>IFERROR(VLOOKUP(G7339,'NCES Match'!$A$2:$B$1307,2,FALSE),"")</f>
        <v>4820640</v>
      </c>
      <c r="J7339" cm="1">
        <f t="array" ref="J7339">IFERROR(_xlfn.IFS(B7339=2015,H7339/$O$13,B7339=2016,H7339/$O$14,B7339=2017,H7339/$O$15,B7339=2018,H7339/$O$16,B7339=2019,H7339/$O$17,B7339=2020,H7339/$O$18,B7339=2021,H7339/$O$19,B7339=2022,H7339/$O$20),"")</f>
        <v>1.6412484145738806E-4</v>
      </c>
      <c r="K7339" s="3" cm="1">
        <f t="array" ref="K7339">IFERROR(_xlfn.IFS(B7339=2015,J7339*$P$4,B7339=2016,J7339*$P$5,B7339=2017,J7339*$P$6,B7339=2018,J7339*$P$7,B7339=2019,J7339*$P$8,B7339=2020,J7339*$P$9,B7339=2021,J7339*$P$10,B7339=2022,J7339*$P$11),"")</f>
        <v>351317.96984471491</v>
      </c>
      <c r="L7339" s="3">
        <f t="shared" si="115"/>
        <v>672097.95984471496</v>
      </c>
    </row>
    <row r="7340" spans="1:12">
      <c r="A7340">
        <v>4820640</v>
      </c>
      <c r="B7340">
        <v>2022</v>
      </c>
      <c r="D7340" t="s">
        <v>1433</v>
      </c>
      <c r="E7340" t="s">
        <v>1434</v>
      </c>
      <c r="F7340" t="s">
        <v>4101</v>
      </c>
      <c r="G7340" t="s">
        <v>1435</v>
      </c>
      <c r="H7340" s="5">
        <v>398685.63</v>
      </c>
      <c r="I7340">
        <f>IFERROR(VLOOKUP(G7340,'NCES Match'!$A$2:$B$1307,2,FALSE),"")</f>
        <v>4820640</v>
      </c>
      <c r="J7340" cm="1">
        <f t="array" ref="J7340">IFERROR(_xlfn.IFS(B7340=2015,H7340/$O$13,B7340=2016,H7340/$O$14,B7340=2017,H7340/$O$15,B7340=2018,H7340/$O$16,B7340=2019,H7340/$O$17,B7340=2020,H7340/$O$18,B7340=2021,H7340/$O$19,B7340=2022,H7340/$O$20),"")</f>
        <v>1.751149455053392E-4</v>
      </c>
      <c r="K7340" s="3" cm="1">
        <f t="array" ref="K7340">IFERROR(_xlfn.IFS(B7340=2015,J7340*$P$4,B7340=2016,J7340*$P$5,B7340=2017,J7340*$P$6,B7340=2018,J7340*$P$7,B7340=2019,J7340*$P$8,B7340=2020,J7340*$P$9,B7340=2021,J7340*$P$10,B7340=2022,J7340*$P$11),"")</f>
        <v>377107.05924236408</v>
      </c>
      <c r="L7340" s="3">
        <f t="shared" si="115"/>
        <v>775792.68924236414</v>
      </c>
    </row>
    <row r="7341" spans="1:12">
      <c r="A7341">
        <v>4820640</v>
      </c>
      <c r="B7341">
        <v>2023</v>
      </c>
      <c r="D7341" t="s">
        <v>1433</v>
      </c>
      <c r="E7341" t="s">
        <v>1434</v>
      </c>
      <c r="F7341" t="s">
        <v>4101</v>
      </c>
      <c r="G7341" t="s">
        <v>1435</v>
      </c>
      <c r="H7341" s="5">
        <v>451712.4</v>
      </c>
      <c r="I7341">
        <f>IFERROR(VLOOKUP(G7341,'NCES Match'!$A$2:$B$1307,2,FALSE),"")</f>
        <v>4820640</v>
      </c>
      <c r="J7341" t="str" cm="1">
        <f t="array" ref="J7341">IFERROR(_xlfn.IFS(B7341=2015,H7341/$O$13,B7341=2016,H7341/$O$14,B7341=2017,H7341/$O$15,B7341=2018,H7341/$O$16,B7341=2019,H7341/$O$17,B7341=2020,H7341/$O$18,B7341=2021,H7341/$O$19,B7341=2022,H7341/$O$20),"")</f>
        <v/>
      </c>
      <c r="K7341" s="3" t="str" cm="1">
        <f t="array" ref="K7341">IFERROR(_xlfn.IFS(B7341=2015,J7341*$P$4,B7341=2016,J7341*$P$5,B7341=2017,J7341*$P$6,B7341=2018,J7341*$P$7,B7341=2019,J7341*$P$8,B7341=2020,J7341*$P$9,B7341=2021,J7341*$P$10,B7341=2022,J7341*$P$11),"")</f>
        <v/>
      </c>
      <c r="L7341" s="3">
        <f t="shared" si="115"/>
        <v>451712.4</v>
      </c>
    </row>
    <row r="7342" spans="1:12">
      <c r="A7342">
        <v>4827330</v>
      </c>
      <c r="B7342">
        <v>2015</v>
      </c>
      <c r="C7342" t="s">
        <v>381</v>
      </c>
      <c r="D7342" t="s">
        <v>1995</v>
      </c>
      <c r="E7342" t="s">
        <v>1996</v>
      </c>
      <c r="G7342" t="s">
        <v>1997</v>
      </c>
      <c r="H7342" s="5">
        <v>143448.81</v>
      </c>
      <c r="I7342">
        <f>IFERROR(VLOOKUP(G7342,'NCES Match'!$A$2:$B$1307,2,FALSE),"")</f>
        <v>4827330</v>
      </c>
      <c r="J7342" cm="1">
        <f t="array" ref="J7342">IFERROR(_xlfn.IFS(B7342=2015,H7342/$O$13,B7342=2016,H7342/$O$14,B7342=2017,H7342/$O$15,B7342=2018,H7342/$O$16,B7342=2019,H7342/$O$17,B7342=2020,H7342/$O$18,B7342=2021,H7342/$O$19,B7342=2022,H7342/$O$20),"")</f>
        <v>1.1237833667895322E-4</v>
      </c>
      <c r="K7342" s="3" cm="1">
        <f t="array" ref="K7342">IFERROR(_xlfn.IFS(B7342=2015,J7342*$P$4,B7342=2016,J7342*$P$5,B7342=2017,J7342*$P$6,B7342=2018,J7342*$P$7,B7342=2019,J7342*$P$8,B7342=2020,J7342*$P$9,B7342=2021,J7342*$P$10,B7342=2022,J7342*$P$11),"")</f>
        <v>178848.21103530019</v>
      </c>
      <c r="L7342" s="3">
        <f t="shared" si="115"/>
        <v>322297.02103530022</v>
      </c>
    </row>
    <row r="7343" spans="1:12">
      <c r="A7343">
        <v>4827330</v>
      </c>
      <c r="B7343">
        <v>2016</v>
      </c>
      <c r="C7343" t="s">
        <v>4102</v>
      </c>
      <c r="D7343" t="s">
        <v>1995</v>
      </c>
      <c r="E7343" t="s">
        <v>1996</v>
      </c>
      <c r="F7343" t="s">
        <v>4101</v>
      </c>
      <c r="G7343" t="s">
        <v>1997</v>
      </c>
      <c r="H7343" s="5">
        <v>142724</v>
      </c>
      <c r="I7343">
        <f>IFERROR(VLOOKUP(G7343,'NCES Match'!$A$2:$B$1307,2,FALSE),"")</f>
        <v>4827330</v>
      </c>
      <c r="J7343" cm="1">
        <f t="array" ref="J7343">IFERROR(_xlfn.IFS(B7343=2015,H7343/$O$13,B7343=2016,H7343/$O$14,B7343=2017,H7343/$O$15,B7343=2018,H7343/$O$16,B7343=2019,H7343/$O$17,B7343=2020,H7343/$O$18,B7343=2021,H7343/$O$19,B7343=2022,H7343/$O$20),"")</f>
        <v>1.0217138869755993E-4</v>
      </c>
      <c r="K7343" s="3" cm="1">
        <f t="array" ref="K7343">IFERROR(_xlfn.IFS(B7343=2015,J7343*$P$4,B7343=2016,J7343*$P$5,B7343=2017,J7343*$P$6,B7343=2018,J7343*$P$7,B7343=2019,J7343*$P$8,B7343=2020,J7343*$P$9,B7343=2021,J7343*$P$10,B7343=2022,J7343*$P$11),"")</f>
        <v>171201.57155318544</v>
      </c>
      <c r="L7343" s="3">
        <f t="shared" si="115"/>
        <v>313925.57155318547</v>
      </c>
    </row>
    <row r="7344" spans="1:12">
      <c r="A7344">
        <v>4827330</v>
      </c>
      <c r="B7344">
        <v>2017</v>
      </c>
      <c r="D7344" t="s">
        <v>1995</v>
      </c>
      <c r="E7344" t="s">
        <v>1996</v>
      </c>
      <c r="F7344" t="s">
        <v>4101</v>
      </c>
      <c r="G7344" t="s">
        <v>1997</v>
      </c>
      <c r="H7344" s="5">
        <v>145815</v>
      </c>
      <c r="I7344">
        <f>IFERROR(VLOOKUP(G7344,'NCES Match'!$A$2:$B$1307,2,FALSE),"")</f>
        <v>4827330</v>
      </c>
      <c r="J7344" cm="1">
        <f t="array" ref="J7344">IFERROR(_xlfn.IFS(B7344=2015,H7344/$O$13,B7344=2016,H7344/$O$14,B7344=2017,H7344/$O$15,B7344=2018,H7344/$O$16,B7344=2019,H7344/$O$17,B7344=2020,H7344/$O$18,B7344=2021,H7344/$O$19,B7344=2022,H7344/$O$20),"")</f>
        <v>1.0053051375454608E-4</v>
      </c>
      <c r="K7344" s="3" cm="1">
        <f t="array" ref="K7344">IFERROR(_xlfn.IFS(B7344=2015,J7344*$P$4,B7344=2016,J7344*$P$5,B7344=2017,J7344*$P$6,B7344=2018,J7344*$P$7,B7344=2019,J7344*$P$8,B7344=2020,J7344*$P$9,B7344=2021,J7344*$P$10,B7344=2022,J7344*$P$11),"")</f>
        <v>170725.72602819893</v>
      </c>
      <c r="L7344" s="3">
        <f t="shared" si="115"/>
        <v>316540.72602819896</v>
      </c>
    </row>
    <row r="7345" spans="1:12">
      <c r="A7345">
        <v>4827330</v>
      </c>
      <c r="B7345">
        <v>2018</v>
      </c>
      <c r="D7345" t="s">
        <v>1995</v>
      </c>
      <c r="E7345" t="s">
        <v>1996</v>
      </c>
      <c r="F7345" t="s">
        <v>4101</v>
      </c>
      <c r="G7345" t="s">
        <v>1997</v>
      </c>
      <c r="H7345" s="5">
        <v>157413</v>
      </c>
      <c r="I7345">
        <f>IFERROR(VLOOKUP(G7345,'NCES Match'!$A$2:$B$1307,2,FALSE),"")</f>
        <v>4827330</v>
      </c>
      <c r="J7345" cm="1">
        <f t="array" ref="J7345">IFERROR(_xlfn.IFS(B7345=2015,H7345/$O$13,B7345=2016,H7345/$O$14,B7345=2017,H7345/$O$15,B7345=2018,H7345/$O$16,B7345=2019,H7345/$O$17,B7345=2020,H7345/$O$18,B7345=2021,H7345/$O$19,B7345=2022,H7345/$O$20),"")</f>
        <v>1.0272124388509874E-4</v>
      </c>
      <c r="K7345" s="3" cm="1">
        <f t="array" ref="K7345">IFERROR(_xlfn.IFS(B7345=2015,J7345*$P$4,B7345=2016,J7345*$P$5,B7345=2017,J7345*$P$6,B7345=2018,J7345*$P$7,B7345=2019,J7345*$P$8,B7345=2020,J7345*$P$9,B7345=2021,J7345*$P$10,B7345=2022,J7345*$P$11),"")</f>
        <v>176357.30629565119</v>
      </c>
      <c r="L7345" s="3">
        <f t="shared" si="115"/>
        <v>333770.30629565119</v>
      </c>
    </row>
    <row r="7346" spans="1:12">
      <c r="A7346">
        <v>4827330</v>
      </c>
      <c r="B7346">
        <v>2019</v>
      </c>
      <c r="D7346" t="s">
        <v>1995</v>
      </c>
      <c r="E7346" t="s">
        <v>1996</v>
      </c>
      <c r="F7346" t="s">
        <v>4101</v>
      </c>
      <c r="G7346" t="s">
        <v>1997</v>
      </c>
      <c r="H7346" s="5">
        <v>190479</v>
      </c>
      <c r="I7346">
        <f>IFERROR(VLOOKUP(G7346,'NCES Match'!$A$2:$B$1307,2,FALSE),"")</f>
        <v>4827330</v>
      </c>
      <c r="J7346" cm="1">
        <f t="array" ref="J7346">IFERROR(_xlfn.IFS(B7346=2015,H7346/$O$13,B7346=2016,H7346/$O$14,B7346=2017,H7346/$O$15,B7346=2018,H7346/$O$16,B7346=2019,H7346/$O$17,B7346=2020,H7346/$O$18,B7346=2021,H7346/$O$19,B7346=2022,H7346/$O$20),"")</f>
        <v>1.2060749829541921E-4</v>
      </c>
      <c r="K7346" s="3" cm="1">
        <f t="array" ref="K7346">IFERROR(_xlfn.IFS(B7346=2015,J7346*$P$4,B7346=2016,J7346*$P$5,B7346=2017,J7346*$P$6,B7346=2018,J7346*$P$7,B7346=2019,J7346*$P$8,B7346=2020,J7346*$P$9,B7346=2021,J7346*$P$10,B7346=2022,J7346*$P$11),"")</f>
        <v>209606.90334373229</v>
      </c>
      <c r="L7346" s="3">
        <f t="shared" si="115"/>
        <v>400085.90334373229</v>
      </c>
    </row>
    <row r="7347" spans="1:12">
      <c r="A7347">
        <v>4827330</v>
      </c>
      <c r="B7347">
        <v>2020</v>
      </c>
      <c r="D7347" t="s">
        <v>1995</v>
      </c>
      <c r="E7347" t="s">
        <v>1996</v>
      </c>
      <c r="F7347" t="s">
        <v>4230</v>
      </c>
      <c r="G7347" t="s">
        <v>1997</v>
      </c>
      <c r="H7347" s="5">
        <v>199132</v>
      </c>
      <c r="I7347">
        <f>IFERROR(VLOOKUP(G7347,'NCES Match'!$A$2:$B$1307,2,FALSE),"")</f>
        <v>4827330</v>
      </c>
      <c r="J7347" cm="1">
        <f t="array" ref="J7347">IFERROR(_xlfn.IFS(B7347=2015,H7347/$O$13,B7347=2016,H7347/$O$14,B7347=2017,H7347/$O$15,B7347=2018,H7347/$O$16,B7347=2019,H7347/$O$17,B7347=2020,H7347/$O$18,B7347=2021,H7347/$O$19,B7347=2022,H7347/$O$20),"")</f>
        <v>1.0791113677749104E-4</v>
      </c>
      <c r="K7347" s="3" cm="1">
        <f t="array" ref="K7347">IFERROR(_xlfn.IFS(B7347=2015,J7347*$P$4,B7347=2016,J7347*$P$5,B7347=2017,J7347*$P$6,B7347=2018,J7347*$P$7,B7347=2019,J7347*$P$8,B7347=2020,J7347*$P$9,B7347=2021,J7347*$P$10,B7347=2022,J7347*$P$11),"")</f>
        <v>227476.98009680116</v>
      </c>
      <c r="L7347" s="3">
        <f t="shared" si="115"/>
        <v>426608.98009680118</v>
      </c>
    </row>
    <row r="7348" spans="1:12">
      <c r="A7348">
        <v>4827330</v>
      </c>
      <c r="B7348">
        <v>2021</v>
      </c>
      <c r="D7348" t="s">
        <v>1995</v>
      </c>
      <c r="E7348" t="s">
        <v>1996</v>
      </c>
      <c r="F7348" t="s">
        <v>4230</v>
      </c>
      <c r="G7348" t="s">
        <v>1997</v>
      </c>
      <c r="H7348" s="5">
        <v>215006.2</v>
      </c>
      <c r="I7348">
        <f>IFERROR(VLOOKUP(G7348,'NCES Match'!$A$2:$B$1307,2,FALSE),"")</f>
        <v>4827330</v>
      </c>
      <c r="J7348" cm="1">
        <f t="array" ref="J7348">IFERROR(_xlfn.IFS(B7348=2015,H7348/$O$13,B7348=2016,H7348/$O$14,B7348=2017,H7348/$O$15,B7348=2018,H7348/$O$16,B7348=2019,H7348/$O$17,B7348=2020,H7348/$O$18,B7348=2021,H7348/$O$19,B7348=2022,H7348/$O$20),"")</f>
        <v>1.1000642056057011E-4</v>
      </c>
      <c r="K7348" s="3" cm="1">
        <f t="array" ref="K7348">IFERROR(_xlfn.IFS(B7348=2015,J7348*$P$4,B7348=2016,J7348*$P$5,B7348=2017,J7348*$P$6,B7348=2018,J7348*$P$7,B7348=2019,J7348*$P$8,B7348=2020,J7348*$P$9,B7348=2021,J7348*$P$10,B7348=2022,J7348*$P$11),"")</f>
        <v>235474.60578207124</v>
      </c>
      <c r="L7348" s="3">
        <f t="shared" si="115"/>
        <v>450480.80578207126</v>
      </c>
    </row>
    <row r="7349" spans="1:12">
      <c r="A7349">
        <v>4827330</v>
      </c>
      <c r="B7349">
        <v>2022</v>
      </c>
      <c r="D7349" t="s">
        <v>1995</v>
      </c>
      <c r="E7349" t="s">
        <v>1996</v>
      </c>
      <c r="F7349" t="s">
        <v>4101</v>
      </c>
      <c r="G7349" t="s">
        <v>1997</v>
      </c>
      <c r="H7349" s="5">
        <v>247374.32</v>
      </c>
      <c r="I7349">
        <f>IFERROR(VLOOKUP(G7349,'NCES Match'!$A$2:$B$1307,2,FALSE),"")</f>
        <v>4827330</v>
      </c>
      <c r="J7349" cm="1">
        <f t="array" ref="J7349">IFERROR(_xlfn.IFS(B7349=2015,H7349/$O$13,B7349=2016,H7349/$O$14,B7349=2017,H7349/$O$15,B7349=2018,H7349/$O$16,B7349=2019,H7349/$O$17,B7349=2020,H7349/$O$18,B7349=2021,H7349/$O$19,B7349=2022,H7349/$O$20),"")</f>
        <v>1.086543815642925E-4</v>
      </c>
      <c r="K7349" s="3" cm="1">
        <f t="array" ref="K7349">IFERROR(_xlfn.IFS(B7349=2015,J7349*$P$4,B7349=2016,J7349*$P$5,B7349=2017,J7349*$P$6,B7349=2018,J7349*$P$7,B7349=2019,J7349*$P$8,B7349=2020,J7349*$P$9,B7349=2021,J7349*$P$10,B7349=2022,J7349*$P$11),"")</f>
        <v>233985.3642261436</v>
      </c>
      <c r="L7349" s="3">
        <f t="shared" si="115"/>
        <v>481359.68422614364</v>
      </c>
    </row>
    <row r="7350" spans="1:12">
      <c r="A7350">
        <v>4827330</v>
      </c>
      <c r="B7350">
        <v>2023</v>
      </c>
      <c r="D7350" t="s">
        <v>1995</v>
      </c>
      <c r="E7350" t="s">
        <v>1996</v>
      </c>
      <c r="F7350" t="s">
        <v>4101</v>
      </c>
      <c r="G7350" t="s">
        <v>1997</v>
      </c>
      <c r="H7350" s="5">
        <v>298774.42</v>
      </c>
      <c r="I7350">
        <f>IFERROR(VLOOKUP(G7350,'NCES Match'!$A$2:$B$1307,2,FALSE),"")</f>
        <v>4827330</v>
      </c>
      <c r="J7350" t="str" cm="1">
        <f t="array" ref="J7350">IFERROR(_xlfn.IFS(B7350=2015,H7350/$O$13,B7350=2016,H7350/$O$14,B7350=2017,H7350/$O$15,B7350=2018,H7350/$O$16,B7350=2019,H7350/$O$17,B7350=2020,H7350/$O$18,B7350=2021,H7350/$O$19,B7350=2022,H7350/$O$20),"")</f>
        <v/>
      </c>
      <c r="K7350" s="3" t="str" cm="1">
        <f t="array" ref="K7350">IFERROR(_xlfn.IFS(B7350=2015,J7350*$P$4,B7350=2016,J7350*$P$5,B7350=2017,J7350*$P$6,B7350=2018,J7350*$P$7,B7350=2019,J7350*$P$8,B7350=2020,J7350*$P$9,B7350=2021,J7350*$P$10,B7350=2022,J7350*$P$11),"")</f>
        <v/>
      </c>
      <c r="L7350" s="3">
        <f t="shared" si="115"/>
        <v>298774.42</v>
      </c>
    </row>
    <row r="7351" spans="1:12">
      <c r="A7351">
        <v>4817130</v>
      </c>
      <c r="B7351">
        <v>2015</v>
      </c>
      <c r="C7351" t="s">
        <v>381</v>
      </c>
      <c r="D7351" t="s">
        <v>1161</v>
      </c>
      <c r="E7351" t="s">
        <v>1162</v>
      </c>
      <c r="G7351" t="s">
        <v>1163</v>
      </c>
      <c r="H7351" s="5">
        <v>31486.43</v>
      </c>
      <c r="I7351">
        <f>IFERROR(VLOOKUP(G7351,'NCES Match'!$A$2:$B$1307,2,FALSE),"")</f>
        <v>4817130</v>
      </c>
      <c r="J7351" cm="1">
        <f t="array" ref="J7351">IFERROR(_xlfn.IFS(B7351=2015,H7351/$O$13,B7351=2016,H7351/$O$14,B7351=2017,H7351/$O$15,B7351=2018,H7351/$O$16,B7351=2019,H7351/$O$17,B7351=2020,H7351/$O$18,B7351=2021,H7351/$O$19,B7351=2022,H7351/$O$20),"")</f>
        <v>2.4666587553833966E-5</v>
      </c>
      <c r="K7351" s="3" cm="1">
        <f t="array" ref="K7351">IFERROR(_xlfn.IFS(B7351=2015,J7351*$P$4,B7351=2016,J7351*$P$5,B7351=2017,J7351*$P$6,B7351=2018,J7351*$P$7,B7351=2019,J7351*$P$8,B7351=2020,J7351*$P$9,B7351=2021,J7351*$P$10,B7351=2022,J7351*$P$11),"")</f>
        <v>39256.454461965965</v>
      </c>
      <c r="L7351" s="3">
        <f t="shared" si="115"/>
        <v>70742.884461965965</v>
      </c>
    </row>
    <row r="7352" spans="1:12">
      <c r="A7352">
        <v>4817130</v>
      </c>
      <c r="B7352">
        <v>2016</v>
      </c>
      <c r="C7352" t="s">
        <v>4102</v>
      </c>
      <c r="D7352" t="s">
        <v>1161</v>
      </c>
      <c r="E7352" t="s">
        <v>1162</v>
      </c>
      <c r="F7352" t="s">
        <v>4101</v>
      </c>
      <c r="G7352" t="s">
        <v>1163</v>
      </c>
      <c r="H7352" s="5">
        <v>31979</v>
      </c>
      <c r="I7352">
        <f>IFERROR(VLOOKUP(G7352,'NCES Match'!$A$2:$B$1307,2,FALSE),"")</f>
        <v>4817130</v>
      </c>
      <c r="J7352" cm="1">
        <f t="array" ref="J7352">IFERROR(_xlfn.IFS(B7352=2015,H7352/$O$13,B7352=2016,H7352/$O$14,B7352=2017,H7352/$O$15,B7352=2018,H7352/$O$16,B7352=2019,H7352/$O$17,B7352=2020,H7352/$O$18,B7352=2021,H7352/$O$19,B7352=2022,H7352/$O$20),"")</f>
        <v>2.2892707877857046E-5</v>
      </c>
      <c r="K7352" s="3" cm="1">
        <f t="array" ref="K7352">IFERROR(_xlfn.IFS(B7352=2015,J7352*$P$4,B7352=2016,J7352*$P$5,B7352=2017,J7352*$P$6,B7352=2018,J7352*$P$7,B7352=2019,J7352*$P$8,B7352=2020,J7352*$P$9,B7352=2021,J7352*$P$10,B7352=2022,J7352*$P$11),"")</f>
        <v>38359.736671473038</v>
      </c>
      <c r="L7352" s="3">
        <f t="shared" si="115"/>
        <v>70338.736671473045</v>
      </c>
    </row>
    <row r="7353" spans="1:12">
      <c r="A7353">
        <v>4817130</v>
      </c>
      <c r="B7353">
        <v>2017</v>
      </c>
      <c r="D7353" t="s">
        <v>1161</v>
      </c>
      <c r="E7353" t="s">
        <v>1162</v>
      </c>
      <c r="F7353" t="s">
        <v>4101</v>
      </c>
      <c r="G7353" t="s">
        <v>1163</v>
      </c>
      <c r="H7353" s="5">
        <v>39007</v>
      </c>
      <c r="I7353">
        <f>IFERROR(VLOOKUP(G7353,'NCES Match'!$A$2:$B$1307,2,FALSE),"")</f>
        <v>4817130</v>
      </c>
      <c r="J7353" cm="1">
        <f t="array" ref="J7353">IFERROR(_xlfn.IFS(B7353=2015,H7353/$O$13,B7353=2016,H7353/$O$14,B7353=2017,H7353/$O$15,B7353=2018,H7353/$O$16,B7353=2019,H7353/$O$17,B7353=2020,H7353/$O$18,B7353=2021,H7353/$O$19,B7353=2022,H7353/$O$20),"")</f>
        <v>2.6892937969506423E-5</v>
      </c>
      <c r="K7353" s="3" cm="1">
        <f t="array" ref="K7353">IFERROR(_xlfn.IFS(B7353=2015,J7353*$P$4,B7353=2016,J7353*$P$5,B7353=2017,J7353*$P$6,B7353=2018,J7353*$P$7,B7353=2019,J7353*$P$8,B7353=2020,J7353*$P$9,B7353=2021,J7353*$P$10,B7353=2022,J7353*$P$11),"")</f>
        <v>45670.873333895383</v>
      </c>
      <c r="L7353" s="3">
        <f t="shared" si="115"/>
        <v>84677.873333895375</v>
      </c>
    </row>
    <row r="7354" spans="1:12">
      <c r="A7354">
        <v>4817130</v>
      </c>
      <c r="B7354">
        <v>2018</v>
      </c>
      <c r="D7354" t="s">
        <v>1161</v>
      </c>
      <c r="E7354" t="s">
        <v>1162</v>
      </c>
      <c r="F7354" t="s">
        <v>4101</v>
      </c>
      <c r="G7354" t="s">
        <v>1163</v>
      </c>
      <c r="H7354" s="5">
        <v>30104</v>
      </c>
      <c r="I7354">
        <f>IFERROR(VLOOKUP(G7354,'NCES Match'!$A$2:$B$1307,2,FALSE),"")</f>
        <v>4817130</v>
      </c>
      <c r="J7354" cm="1">
        <f t="array" ref="J7354">IFERROR(_xlfn.IFS(B7354=2015,H7354/$O$13,B7354=2016,H7354/$O$14,B7354=2017,H7354/$O$15,B7354=2018,H7354/$O$16,B7354=2019,H7354/$O$17,B7354=2020,H7354/$O$18,B7354=2021,H7354/$O$19,B7354=2022,H7354/$O$20),"")</f>
        <v>1.9644631167165435E-5</v>
      </c>
      <c r="K7354" s="3" cm="1">
        <f t="array" ref="K7354">IFERROR(_xlfn.IFS(B7354=2015,J7354*$P$4,B7354=2016,J7354*$P$5,B7354=2017,J7354*$P$6,B7354=2018,J7354*$P$7,B7354=2019,J7354*$P$8,B7354=2020,J7354*$P$9,B7354=2021,J7354*$P$10,B7354=2022,J7354*$P$11),"")</f>
        <v>33726.94979909082</v>
      </c>
      <c r="L7354" s="3">
        <f t="shared" si="115"/>
        <v>63830.94979909082</v>
      </c>
    </row>
    <row r="7355" spans="1:12">
      <c r="A7355">
        <v>4817130</v>
      </c>
      <c r="B7355">
        <v>2019</v>
      </c>
      <c r="D7355" t="s">
        <v>1161</v>
      </c>
      <c r="E7355" t="s">
        <v>1162</v>
      </c>
      <c r="F7355" t="s">
        <v>4101</v>
      </c>
      <c r="G7355" t="s">
        <v>1163</v>
      </c>
      <c r="H7355" s="5">
        <v>32761</v>
      </c>
      <c r="I7355">
        <f>IFERROR(VLOOKUP(G7355,'NCES Match'!$A$2:$B$1307,2,FALSE),"")</f>
        <v>4817130</v>
      </c>
      <c r="J7355" cm="1">
        <f t="array" ref="J7355">IFERROR(_xlfn.IFS(B7355=2015,H7355/$O$13,B7355=2016,H7355/$O$14,B7355=2017,H7355/$O$15,B7355=2018,H7355/$O$16,B7355=2019,H7355/$O$17,B7355=2020,H7355/$O$18,B7355=2021,H7355/$O$19,B7355=2022,H7355/$O$20),"")</f>
        <v>2.074361085293512E-5</v>
      </c>
      <c r="K7355" s="3" cm="1">
        <f t="array" ref="K7355">IFERROR(_xlfn.IFS(B7355=2015,J7355*$P$4,B7355=2016,J7355*$P$5,B7355=2017,J7355*$P$6,B7355=2018,J7355*$P$7,B7355=2019,J7355*$P$8,B7355=2020,J7355*$P$9,B7355=2021,J7355*$P$10,B7355=2022,J7355*$P$11),"")</f>
        <v>36050.859992146186</v>
      </c>
      <c r="L7355" s="3">
        <f t="shared" si="115"/>
        <v>68811.859992146186</v>
      </c>
    </row>
    <row r="7356" spans="1:12">
      <c r="A7356">
        <v>4817130</v>
      </c>
      <c r="B7356">
        <v>2020</v>
      </c>
      <c r="D7356" t="s">
        <v>1161</v>
      </c>
      <c r="E7356" t="s">
        <v>1162</v>
      </c>
      <c r="F7356" t="s">
        <v>4230</v>
      </c>
      <c r="G7356" t="s">
        <v>1163</v>
      </c>
      <c r="H7356" s="5">
        <v>33109</v>
      </c>
      <c r="I7356">
        <f>IFERROR(VLOOKUP(G7356,'NCES Match'!$A$2:$B$1307,2,FALSE),"")</f>
        <v>4817130</v>
      </c>
      <c r="J7356" cm="1">
        <f t="array" ref="J7356">IFERROR(_xlfn.IFS(B7356=2015,H7356/$O$13,B7356=2016,H7356/$O$14,B7356=2017,H7356/$O$15,B7356=2018,H7356/$O$16,B7356=2019,H7356/$O$17,B7356=2020,H7356/$O$18,B7356=2021,H7356/$O$19,B7356=2022,H7356/$O$20),"")</f>
        <v>1.7942017493752641E-5</v>
      </c>
      <c r="K7356" s="3" cm="1">
        <f t="array" ref="K7356">IFERROR(_xlfn.IFS(B7356=2015,J7356*$P$4,B7356=2016,J7356*$P$5,B7356=2017,J7356*$P$6,B7356=2018,J7356*$P$7,B7356=2019,J7356*$P$8,B7356=2020,J7356*$P$9,B7356=2021,J7356*$P$10,B7356=2022,J7356*$P$11),"")</f>
        <v>37821.823383609808</v>
      </c>
      <c r="L7356" s="3">
        <f t="shared" si="115"/>
        <v>70930.823383609808</v>
      </c>
    </row>
    <row r="7357" spans="1:12">
      <c r="A7357">
        <v>4817130</v>
      </c>
      <c r="B7357">
        <v>2021</v>
      </c>
      <c r="D7357" t="s">
        <v>1161</v>
      </c>
      <c r="E7357" t="s">
        <v>1162</v>
      </c>
      <c r="F7357" t="s">
        <v>4230</v>
      </c>
      <c r="G7357" t="s">
        <v>1163</v>
      </c>
      <c r="H7357" s="5">
        <v>32502.45</v>
      </c>
      <c r="I7357">
        <f>IFERROR(VLOOKUP(G7357,'NCES Match'!$A$2:$B$1307,2,FALSE),"")</f>
        <v>4817130</v>
      </c>
      <c r="J7357" cm="1">
        <f t="array" ref="J7357">IFERROR(_xlfn.IFS(B7357=2015,H7357/$O$13,B7357=2016,H7357/$O$14,B7357=2017,H7357/$O$15,B7357=2018,H7357/$O$16,B7357=2019,H7357/$O$17,B7357=2020,H7357/$O$18,B7357=2021,H7357/$O$19,B7357=2022,H7357/$O$20),"")</f>
        <v>1.6629651535392477E-5</v>
      </c>
      <c r="K7357" s="3" cm="1">
        <f t="array" ref="K7357">IFERROR(_xlfn.IFS(B7357=2015,J7357*$P$4,B7357=2016,J7357*$P$5,B7357=2017,J7357*$P$6,B7357=2018,J7357*$P$7,B7357=2019,J7357*$P$8,B7357=2020,J7357*$P$9,B7357=2021,J7357*$P$10,B7357=2022,J7357*$P$11),"")</f>
        <v>35596.655355526877</v>
      </c>
      <c r="L7357" s="3">
        <f t="shared" si="115"/>
        <v>68099.105355526874</v>
      </c>
    </row>
    <row r="7358" spans="1:12">
      <c r="A7358">
        <v>4817130</v>
      </c>
      <c r="B7358">
        <v>2022</v>
      </c>
      <c r="D7358" t="s">
        <v>1161</v>
      </c>
      <c r="E7358" t="s">
        <v>1162</v>
      </c>
      <c r="F7358" t="s">
        <v>4101</v>
      </c>
      <c r="G7358" t="s">
        <v>1163</v>
      </c>
      <c r="H7358" s="5">
        <v>47355.24</v>
      </c>
      <c r="I7358">
        <f>IFERROR(VLOOKUP(G7358,'NCES Match'!$A$2:$B$1307,2,FALSE),"")</f>
        <v>4817130</v>
      </c>
      <c r="J7358" cm="1">
        <f t="array" ref="J7358">IFERROR(_xlfn.IFS(B7358=2015,H7358/$O$13,B7358=2016,H7358/$O$14,B7358=2017,H7358/$O$15,B7358=2018,H7358/$O$16,B7358=2019,H7358/$O$17,B7358=2020,H7358/$O$18,B7358=2021,H7358/$O$19,B7358=2022,H7358/$O$20),"")</f>
        <v>2.0799872501028588E-5</v>
      </c>
      <c r="K7358" s="3" cm="1">
        <f t="array" ref="K7358">IFERROR(_xlfn.IFS(B7358=2015,J7358*$P$4,B7358=2016,J7358*$P$5,B7358=2017,J7358*$P$6,B7358=2018,J7358*$P$7,B7358=2019,J7358*$P$8,B7358=2020,J7358*$P$9,B7358=2021,J7358*$P$10,B7358=2022,J7358*$P$11),"")</f>
        <v>44792.17195793178</v>
      </c>
      <c r="L7358" s="3">
        <f t="shared" si="115"/>
        <v>92147.411957931778</v>
      </c>
    </row>
    <row r="7359" spans="1:12">
      <c r="A7359">
        <v>4817130</v>
      </c>
      <c r="B7359">
        <v>2023</v>
      </c>
      <c r="D7359" t="s">
        <v>1161</v>
      </c>
      <c r="E7359" t="s">
        <v>1162</v>
      </c>
      <c r="F7359" t="s">
        <v>4101</v>
      </c>
      <c r="G7359" t="s">
        <v>1163</v>
      </c>
      <c r="H7359" s="5">
        <v>60723.07</v>
      </c>
      <c r="I7359">
        <f>IFERROR(VLOOKUP(G7359,'NCES Match'!$A$2:$B$1307,2,FALSE),"")</f>
        <v>4817130</v>
      </c>
      <c r="J7359" t="str" cm="1">
        <f t="array" ref="J7359">IFERROR(_xlfn.IFS(B7359=2015,H7359/$O$13,B7359=2016,H7359/$O$14,B7359=2017,H7359/$O$15,B7359=2018,H7359/$O$16,B7359=2019,H7359/$O$17,B7359=2020,H7359/$O$18,B7359=2021,H7359/$O$19,B7359=2022,H7359/$O$20),"")</f>
        <v/>
      </c>
      <c r="K7359" s="3" t="str" cm="1">
        <f t="array" ref="K7359">IFERROR(_xlfn.IFS(B7359=2015,J7359*$P$4,B7359=2016,J7359*$P$5,B7359=2017,J7359*$P$6,B7359=2018,J7359*$P$7,B7359=2019,J7359*$P$8,B7359=2020,J7359*$P$9,B7359=2021,J7359*$P$10,B7359=2022,J7359*$P$11),"")</f>
        <v/>
      </c>
      <c r="L7359" s="3">
        <f t="shared" si="115"/>
        <v>60723.07</v>
      </c>
    </row>
    <row r="7360" spans="1:12">
      <c r="A7360">
        <v>4811990</v>
      </c>
      <c r="B7360">
        <v>2015</v>
      </c>
      <c r="C7360" t="s">
        <v>381</v>
      </c>
      <c r="D7360" t="s">
        <v>744</v>
      </c>
      <c r="E7360" t="s">
        <v>745</v>
      </c>
      <c r="G7360" t="s">
        <v>746</v>
      </c>
      <c r="H7360" s="5">
        <v>125900.18</v>
      </c>
      <c r="I7360">
        <f>IFERROR(VLOOKUP(G7360,'NCES Match'!$A$2:$B$1307,2,FALSE),"")</f>
        <v>4811990</v>
      </c>
      <c r="J7360" cm="1">
        <f t="array" ref="J7360">IFERROR(_xlfn.IFS(B7360=2015,H7360/$O$13,B7360=2016,H7360/$O$14,B7360=2017,H7360/$O$15,B7360=2018,H7360/$O$16,B7360=2019,H7360/$O$17,B7360=2020,H7360/$O$18,B7360=2021,H7360/$O$19,B7360=2022,H7360/$O$20),"")</f>
        <v>9.8630674008245954E-5</v>
      </c>
      <c r="K7360" s="3" cm="1">
        <f t="array" ref="K7360">IFERROR(_xlfn.IFS(B7360=2015,J7360*$P$4,B7360=2016,J7360*$P$5,B7360=2017,J7360*$P$6,B7360=2018,J7360*$P$7,B7360=2019,J7360*$P$8,B7360=2020,J7360*$P$9,B7360=2021,J7360*$P$10,B7360=2022,J7360*$P$11),"")</f>
        <v>156969.03977120676</v>
      </c>
      <c r="L7360" s="3">
        <f t="shared" si="115"/>
        <v>282869.21977120673</v>
      </c>
    </row>
    <row r="7361" spans="1:12">
      <c r="A7361">
        <v>4811990</v>
      </c>
      <c r="B7361">
        <v>2016</v>
      </c>
      <c r="C7361" t="s">
        <v>4102</v>
      </c>
      <c r="D7361" t="s">
        <v>744</v>
      </c>
      <c r="E7361" t="s">
        <v>745</v>
      </c>
      <c r="F7361" t="s">
        <v>4101</v>
      </c>
      <c r="G7361" t="s">
        <v>746</v>
      </c>
      <c r="H7361" s="5">
        <v>143211</v>
      </c>
      <c r="I7361">
        <f>IFERROR(VLOOKUP(G7361,'NCES Match'!$A$2:$B$1307,2,FALSE),"")</f>
        <v>4811990</v>
      </c>
      <c r="J7361" cm="1">
        <f t="array" ref="J7361">IFERROR(_xlfn.IFS(B7361=2015,H7361/$O$13,B7361=2016,H7361/$O$14,B7361=2017,H7361/$O$15,B7361=2018,H7361/$O$16,B7361=2019,H7361/$O$17,B7361=2020,H7361/$O$18,B7361=2021,H7361/$O$19,B7361=2022,H7361/$O$20),"")</f>
        <v>1.0252001588216597E-4</v>
      </c>
      <c r="K7361" s="3" cm="1">
        <f t="array" ref="K7361">IFERROR(_xlfn.IFS(B7361=2015,J7361*$P$4,B7361=2016,J7361*$P$5,B7361=2017,J7361*$P$6,B7361=2018,J7361*$P$7,B7361=2019,J7361*$P$8,B7361=2020,J7361*$P$9,B7361=2021,J7361*$P$10,B7361=2022,J7361*$P$11),"")</f>
        <v>171785.7421576136</v>
      </c>
      <c r="L7361" s="3">
        <f t="shared" si="115"/>
        <v>314996.74215761363</v>
      </c>
    </row>
    <row r="7362" spans="1:12">
      <c r="A7362">
        <v>4811990</v>
      </c>
      <c r="B7362">
        <v>2017</v>
      </c>
      <c r="D7362" t="s">
        <v>744</v>
      </c>
      <c r="E7362" t="s">
        <v>745</v>
      </c>
      <c r="F7362" t="s">
        <v>4101</v>
      </c>
      <c r="G7362" t="s">
        <v>746</v>
      </c>
      <c r="H7362" s="5">
        <v>143341</v>
      </c>
      <c r="I7362">
        <f>IFERROR(VLOOKUP(G7362,'NCES Match'!$A$2:$B$1307,2,FALSE),"")</f>
        <v>4811990</v>
      </c>
      <c r="J7362" cm="1">
        <f t="array" ref="J7362">IFERROR(_xlfn.IFS(B7362=2015,H7362/$O$13,B7362=2016,H7362/$O$14,B7362=2017,H7362/$O$15,B7362=2018,H7362/$O$16,B7362=2019,H7362/$O$17,B7362=2020,H7362/$O$18,B7362=2021,H7362/$O$19,B7362=2022,H7362/$O$20),"")</f>
        <v>9.8824842245930728E-5</v>
      </c>
      <c r="K7362" s="3" cm="1">
        <f t="array" ref="K7362">IFERROR(_xlfn.IFS(B7362=2015,J7362*$P$4,B7362=2016,J7362*$P$5,B7362=2017,J7362*$P$6,B7362=2018,J7362*$P$7,B7362=2019,J7362*$P$8,B7362=2020,J7362*$P$9,B7362=2021,J7362*$P$10,B7362=2022,J7362*$P$11),"")</f>
        <v>167829.07310364544</v>
      </c>
      <c r="L7362" s="3">
        <f t="shared" si="115"/>
        <v>311170.07310364547</v>
      </c>
    </row>
    <row r="7363" spans="1:12">
      <c r="A7363">
        <v>4811990</v>
      </c>
      <c r="B7363">
        <v>2018</v>
      </c>
      <c r="D7363" t="s">
        <v>744</v>
      </c>
      <c r="E7363" t="s">
        <v>745</v>
      </c>
      <c r="F7363" t="s">
        <v>4101</v>
      </c>
      <c r="G7363" t="s">
        <v>746</v>
      </c>
      <c r="H7363" s="5">
        <v>147284</v>
      </c>
      <c r="I7363">
        <f>IFERROR(VLOOKUP(G7363,'NCES Match'!$A$2:$B$1307,2,FALSE),"")</f>
        <v>4811990</v>
      </c>
      <c r="J7363" cm="1">
        <f t="array" ref="J7363">IFERROR(_xlfn.IFS(B7363=2015,H7363/$O$13,B7363=2016,H7363/$O$14,B7363=2017,H7363/$O$15,B7363=2018,H7363/$O$16,B7363=2019,H7363/$O$17,B7363=2020,H7363/$O$18,B7363=2021,H7363/$O$19,B7363=2022,H7363/$O$20),"")</f>
        <v>9.6111475445947168E-5</v>
      </c>
      <c r="K7363" s="3" cm="1">
        <f t="array" ref="K7363">IFERROR(_xlfn.IFS(B7363=2015,J7363*$P$4,B7363=2016,J7363*$P$5,B7363=2017,J7363*$P$6,B7363=2018,J7363*$P$7,B7363=2019,J7363*$P$8,B7363=2020,J7363*$P$9,B7363=2021,J7363*$P$10,B7363=2022,J7363*$P$11),"")</f>
        <v>165009.3035546536</v>
      </c>
      <c r="L7363" s="3">
        <f t="shared" ref="L7363:L7426" si="116">SUM(H7363,K7363)</f>
        <v>312293.3035546536</v>
      </c>
    </row>
    <row r="7364" spans="1:12">
      <c r="A7364">
        <v>4811990</v>
      </c>
      <c r="B7364">
        <v>2019</v>
      </c>
      <c r="D7364" t="s">
        <v>744</v>
      </c>
      <c r="E7364" t="s">
        <v>745</v>
      </c>
      <c r="F7364" t="s">
        <v>4101</v>
      </c>
      <c r="G7364" t="s">
        <v>746</v>
      </c>
      <c r="H7364" s="5">
        <v>150996</v>
      </c>
      <c r="I7364">
        <f>IFERROR(VLOOKUP(G7364,'NCES Match'!$A$2:$B$1307,2,FALSE),"")</f>
        <v>4811990</v>
      </c>
      <c r="J7364" cm="1">
        <f t="array" ref="J7364">IFERROR(_xlfn.IFS(B7364=2015,H7364/$O$13,B7364=2016,H7364/$O$14,B7364=2017,H7364/$O$15,B7364=2018,H7364/$O$16,B7364=2019,H7364/$O$17,B7364=2020,H7364/$O$18,B7364=2021,H7364/$O$19,B7364=2022,H7364/$O$20),"")</f>
        <v>9.5607651303372652E-5</v>
      </c>
      <c r="K7364" s="3" cm="1">
        <f t="array" ref="K7364">IFERROR(_xlfn.IFS(B7364=2015,J7364*$P$4,B7364=2016,J7364*$P$5,B7364=2017,J7364*$P$6,B7364=2018,J7364*$P$7,B7364=2019,J7364*$P$8,B7364=2020,J7364*$P$9,B7364=2021,J7364*$P$10,B7364=2022,J7364*$P$11),"")</f>
        <v>166159.02003522802</v>
      </c>
      <c r="L7364" s="3">
        <f t="shared" si="116"/>
        <v>317155.02003522799</v>
      </c>
    </row>
    <row r="7365" spans="1:12">
      <c r="A7365">
        <v>4811990</v>
      </c>
      <c r="B7365">
        <v>2020</v>
      </c>
      <c r="D7365" t="s">
        <v>744</v>
      </c>
      <c r="E7365" t="s">
        <v>745</v>
      </c>
      <c r="F7365" t="s">
        <v>4230</v>
      </c>
      <c r="G7365" t="s">
        <v>746</v>
      </c>
      <c r="H7365" s="5">
        <v>184292</v>
      </c>
      <c r="I7365">
        <f>IFERROR(VLOOKUP(G7365,'NCES Match'!$A$2:$B$1307,2,FALSE),"")</f>
        <v>4811990</v>
      </c>
      <c r="J7365" cm="1">
        <f t="array" ref="J7365">IFERROR(_xlfn.IFS(B7365=2015,H7365/$O$13,B7365=2016,H7365/$O$14,B7365=2017,H7365/$O$15,B7365=2018,H7365/$O$16,B7365=2019,H7365/$O$17,B7365=2020,H7365/$O$18,B7365=2021,H7365/$O$19,B7365=2022,H7365/$O$20),"")</f>
        <v>9.9869228546880357E-5</v>
      </c>
      <c r="K7365" s="3" cm="1">
        <f t="array" ref="K7365">IFERROR(_xlfn.IFS(B7365=2015,J7365*$P$4,B7365=2016,J7365*$P$5,B7365=2017,J7365*$P$6,B7365=2018,J7365*$P$7,B7365=2019,J7365*$P$8,B7365=2020,J7365*$P$9,B7365=2021,J7365*$P$10,B7365=2022,J7365*$P$11),"")</f>
        <v>210524.61490870215</v>
      </c>
      <c r="L7365" s="3">
        <f t="shared" si="116"/>
        <v>394816.61490870215</v>
      </c>
    </row>
    <row r="7366" spans="1:12">
      <c r="A7366">
        <v>4811990</v>
      </c>
      <c r="B7366">
        <v>2021</v>
      </c>
      <c r="D7366" t="s">
        <v>744</v>
      </c>
      <c r="E7366" t="s">
        <v>745</v>
      </c>
      <c r="F7366" t="s">
        <v>4230</v>
      </c>
      <c r="G7366" t="s">
        <v>746</v>
      </c>
      <c r="H7366" s="5">
        <v>200193.59</v>
      </c>
      <c r="I7366">
        <f>IFERROR(VLOOKUP(G7366,'NCES Match'!$A$2:$B$1307,2,FALSE),"")</f>
        <v>4811990</v>
      </c>
      <c r="J7366" cm="1">
        <f t="array" ref="J7366">IFERROR(_xlfn.IFS(B7366=2015,H7366/$O$13,B7366=2016,H7366/$O$14,B7366=2017,H7366/$O$15,B7366=2018,H7366/$O$16,B7366=2019,H7366/$O$17,B7366=2020,H7366/$O$18,B7366=2021,H7366/$O$19,B7366=2022,H7366/$O$20),"")</f>
        <v>1.0242765210989423E-4</v>
      </c>
      <c r="K7366" s="3" cm="1">
        <f t="array" ref="K7366">IFERROR(_xlfn.IFS(B7366=2015,J7366*$P$4,B7366=2016,J7366*$P$5,B7366=2017,J7366*$P$6,B7366=2018,J7366*$P$7,B7366=2019,J7366*$P$8,B7366=2020,J7366*$P$9,B7366=2021,J7366*$P$10,B7366=2022,J7366*$P$11),"")</f>
        <v>219251.84801809248</v>
      </c>
      <c r="L7366" s="3">
        <f t="shared" si="116"/>
        <v>419445.43801809248</v>
      </c>
    </row>
    <row r="7367" spans="1:12">
      <c r="A7367">
        <v>4811990</v>
      </c>
      <c r="B7367">
        <v>2022</v>
      </c>
      <c r="D7367" t="s">
        <v>744</v>
      </c>
      <c r="E7367" t="s">
        <v>745</v>
      </c>
      <c r="F7367" t="s">
        <v>4101</v>
      </c>
      <c r="G7367" t="s">
        <v>746</v>
      </c>
      <c r="H7367" s="5">
        <v>233694.62</v>
      </c>
      <c r="I7367">
        <f>IFERROR(VLOOKUP(G7367,'NCES Match'!$A$2:$B$1307,2,FALSE),"")</f>
        <v>4811990</v>
      </c>
      <c r="J7367" cm="1">
        <f t="array" ref="J7367">IFERROR(_xlfn.IFS(B7367=2015,H7367/$O$13,B7367=2016,H7367/$O$14,B7367=2017,H7367/$O$15,B7367=2018,H7367/$O$16,B7367=2019,H7367/$O$17,B7367=2020,H7367/$O$18,B7367=2021,H7367/$O$19,B7367=2022,H7367/$O$20),"")</f>
        <v>1.0264583814117141E-4</v>
      </c>
      <c r="K7367" s="3" cm="1">
        <f t="array" ref="K7367">IFERROR(_xlfn.IFS(B7367=2015,J7367*$P$4,B7367=2016,J7367*$P$5,B7367=2017,J7367*$P$6,B7367=2018,J7367*$P$7,B7367=2019,J7367*$P$8,B7367=2020,J7367*$P$9,B7367=2021,J7367*$P$10,B7367=2022,J7367*$P$11),"")</f>
        <v>221046.06807363924</v>
      </c>
      <c r="L7367" s="3">
        <f t="shared" si="116"/>
        <v>454740.68807363923</v>
      </c>
    </row>
    <row r="7368" spans="1:12">
      <c r="A7368">
        <v>4811990</v>
      </c>
      <c r="B7368">
        <v>2023</v>
      </c>
      <c r="D7368" t="s">
        <v>744</v>
      </c>
      <c r="E7368" t="s">
        <v>745</v>
      </c>
      <c r="F7368" t="s">
        <v>4101</v>
      </c>
      <c r="G7368" t="s">
        <v>746</v>
      </c>
      <c r="H7368" s="5">
        <v>279680.71999999997</v>
      </c>
      <c r="I7368">
        <f>IFERROR(VLOOKUP(G7368,'NCES Match'!$A$2:$B$1307,2,FALSE),"")</f>
        <v>4811990</v>
      </c>
      <c r="J7368" t="str" cm="1">
        <f t="array" ref="J7368">IFERROR(_xlfn.IFS(B7368=2015,H7368/$O$13,B7368=2016,H7368/$O$14,B7368=2017,H7368/$O$15,B7368=2018,H7368/$O$16,B7368=2019,H7368/$O$17,B7368=2020,H7368/$O$18,B7368=2021,H7368/$O$19,B7368=2022,H7368/$O$20),"")</f>
        <v/>
      </c>
      <c r="K7368" s="3" t="str" cm="1">
        <f t="array" ref="K7368">IFERROR(_xlfn.IFS(B7368=2015,J7368*$P$4,B7368=2016,J7368*$P$5,B7368=2017,J7368*$P$6,B7368=2018,J7368*$P$7,B7368=2019,J7368*$P$8,B7368=2020,J7368*$P$9,B7368=2021,J7368*$P$10,B7368=2022,J7368*$P$11),"")</f>
        <v/>
      </c>
      <c r="L7368" s="3">
        <f t="shared" si="116"/>
        <v>279680.71999999997</v>
      </c>
    </row>
    <row r="7369" spans="1:12">
      <c r="A7369">
        <v>4813410</v>
      </c>
      <c r="B7369">
        <v>2015</v>
      </c>
      <c r="C7369" t="s">
        <v>381</v>
      </c>
      <c r="D7369" t="s">
        <v>846</v>
      </c>
      <c r="E7369" t="s">
        <v>847</v>
      </c>
      <c r="G7369" t="s">
        <v>848</v>
      </c>
      <c r="H7369" s="5">
        <v>116125.69</v>
      </c>
      <c r="I7369">
        <f>IFERROR(VLOOKUP(G7369,'NCES Match'!$A$2:$B$1307,2,FALSE),"")</f>
        <v>4813410</v>
      </c>
      <c r="J7369" cm="1">
        <f t="array" ref="J7369">IFERROR(_xlfn.IFS(B7369=2015,H7369/$O$13,B7369=2016,H7369/$O$14,B7369=2017,H7369/$O$15,B7369=2018,H7369/$O$16,B7369=2019,H7369/$O$17,B7369=2020,H7369/$O$18,B7369=2021,H7369/$O$19,B7369=2022,H7369/$O$20),"")</f>
        <v>9.0973301820320104E-5</v>
      </c>
      <c r="K7369" s="3" cm="1">
        <f t="array" ref="K7369">IFERROR(_xlfn.IFS(B7369=2015,J7369*$P$4,B7369=2016,J7369*$P$5,B7369=2017,J7369*$P$6,B7369=2018,J7369*$P$7,B7369=2019,J7369*$P$8,B7369=2020,J7369*$P$9,B7369=2021,J7369*$P$10,B7369=2022,J7369*$P$11),"")</f>
        <v>144782.46220195101</v>
      </c>
      <c r="L7369" s="3">
        <f t="shared" si="116"/>
        <v>260908.15220195102</v>
      </c>
    </row>
    <row r="7370" spans="1:12">
      <c r="A7370">
        <v>4813410</v>
      </c>
      <c r="B7370">
        <v>2016</v>
      </c>
      <c r="C7370" t="s">
        <v>4102</v>
      </c>
      <c r="D7370" t="s">
        <v>846</v>
      </c>
      <c r="E7370" t="s">
        <v>847</v>
      </c>
      <c r="F7370" t="s">
        <v>4101</v>
      </c>
      <c r="G7370" t="s">
        <v>848</v>
      </c>
      <c r="H7370" s="5">
        <v>123729</v>
      </c>
      <c r="I7370">
        <f>IFERROR(VLOOKUP(G7370,'NCES Match'!$A$2:$B$1307,2,FALSE),"")</f>
        <v>4813410</v>
      </c>
      <c r="J7370" cm="1">
        <f t="array" ref="J7370">IFERROR(_xlfn.IFS(B7370=2015,H7370/$O$13,B7370=2016,H7370/$O$14,B7370=2017,H7370/$O$15,B7370=2018,H7370/$O$16,B7370=2019,H7370/$O$17,B7370=2020,H7370/$O$18,B7370=2021,H7370/$O$19,B7370=2022,H7370/$O$20),"")</f>
        <v>8.8573496764106894E-5</v>
      </c>
      <c r="K7370" s="3" cm="1">
        <f t="array" ref="K7370">IFERROR(_xlfn.IFS(B7370=2015,J7370*$P$4,B7370=2016,J7370*$P$5,B7370=2017,J7370*$P$6,B7370=2018,J7370*$P$7,B7370=2019,J7370*$P$8,B7370=2020,J7370*$P$9,B7370=2021,J7370*$P$10,B7370=2022,J7370*$P$11),"")</f>
        <v>148416.5189225644</v>
      </c>
      <c r="L7370" s="3">
        <f t="shared" si="116"/>
        <v>272145.5189225644</v>
      </c>
    </row>
    <row r="7371" spans="1:12">
      <c r="A7371">
        <v>4813410</v>
      </c>
      <c r="B7371">
        <v>2017</v>
      </c>
      <c r="D7371" t="s">
        <v>846</v>
      </c>
      <c r="E7371" t="s">
        <v>847</v>
      </c>
      <c r="F7371" t="s">
        <v>4101</v>
      </c>
      <c r="G7371" t="s">
        <v>848</v>
      </c>
      <c r="H7371" s="5">
        <v>127795</v>
      </c>
      <c r="I7371">
        <f>IFERROR(VLOOKUP(G7371,'NCES Match'!$A$2:$B$1307,2,FALSE),"")</f>
        <v>4813410</v>
      </c>
      <c r="J7371" cm="1">
        <f t="array" ref="J7371">IFERROR(_xlfn.IFS(B7371=2015,H7371/$O$13,B7371=2016,H7371/$O$14,B7371=2017,H7371/$O$15,B7371=2018,H7371/$O$16,B7371=2019,H7371/$O$17,B7371=2020,H7371/$O$18,B7371=2021,H7371/$O$19,B7371=2022,H7371/$O$20),"")</f>
        <v>8.8106827180072119E-5</v>
      </c>
      <c r="K7371" s="3" cm="1">
        <f t="array" ref="K7371">IFERROR(_xlfn.IFS(B7371=2015,J7371*$P$4,B7371=2016,J7371*$P$5,B7371=2017,J7371*$P$6,B7371=2018,J7371*$P$7,B7371=2019,J7371*$P$8,B7371=2020,J7371*$P$9,B7371=2021,J7371*$P$10,B7371=2022,J7371*$P$11),"")</f>
        <v>149627.22736188787</v>
      </c>
      <c r="L7371" s="3">
        <f t="shared" si="116"/>
        <v>277422.22736188787</v>
      </c>
    </row>
    <row r="7372" spans="1:12">
      <c r="A7372">
        <v>4813410</v>
      </c>
      <c r="B7372">
        <v>2018</v>
      </c>
      <c r="D7372" t="s">
        <v>846</v>
      </c>
      <c r="E7372" t="s">
        <v>847</v>
      </c>
      <c r="F7372" t="s">
        <v>4101</v>
      </c>
      <c r="G7372" t="s">
        <v>848</v>
      </c>
      <c r="H7372" s="5">
        <v>129933</v>
      </c>
      <c r="I7372">
        <f>IFERROR(VLOOKUP(G7372,'NCES Match'!$A$2:$B$1307,2,FALSE),"")</f>
        <v>4813410</v>
      </c>
      <c r="J7372" cm="1">
        <f t="array" ref="J7372">IFERROR(_xlfn.IFS(B7372=2015,H7372/$O$13,B7372=2016,H7372/$O$14,B7372=2017,H7372/$O$15,B7372=2018,H7372/$O$16,B7372=2019,H7372/$O$17,B7372=2020,H7372/$O$18,B7372=2021,H7372/$O$19,B7372=2022,H7372/$O$20),"")</f>
        <v>8.4788927100827344E-5</v>
      </c>
      <c r="K7372" s="3" cm="1">
        <f t="array" ref="K7372">IFERROR(_xlfn.IFS(B7372=2015,J7372*$P$4,B7372=2016,J7372*$P$5,B7372=2017,J7372*$P$6,B7372=2018,J7372*$P$7,B7372=2019,J7372*$P$8,B7372=2020,J7372*$P$9,B7372=2021,J7372*$P$10,B7372=2022,J7372*$P$11),"")</f>
        <v>145570.14909132564</v>
      </c>
      <c r="L7372" s="3">
        <f t="shared" si="116"/>
        <v>275503.14909132564</v>
      </c>
    </row>
    <row r="7373" spans="1:12">
      <c r="A7373">
        <v>4813410</v>
      </c>
      <c r="B7373">
        <v>2019</v>
      </c>
      <c r="D7373" t="s">
        <v>846</v>
      </c>
      <c r="E7373" t="s">
        <v>847</v>
      </c>
      <c r="F7373" t="s">
        <v>4101</v>
      </c>
      <c r="G7373" t="s">
        <v>848</v>
      </c>
      <c r="H7373" s="5">
        <v>136386</v>
      </c>
      <c r="I7373">
        <f>IFERROR(VLOOKUP(G7373,'NCES Match'!$A$2:$B$1307,2,FALSE),"")</f>
        <v>4813410</v>
      </c>
      <c r="J7373" cm="1">
        <f t="array" ref="J7373">IFERROR(_xlfn.IFS(B7373=2015,H7373/$O$13,B7373=2016,H7373/$O$14,B7373=2017,H7373/$O$15,B7373=2018,H7373/$O$16,B7373=2019,H7373/$O$17,B7373=2020,H7373/$O$18,B7373=2021,H7373/$O$19,B7373=2022,H7373/$O$20),"")</f>
        <v>8.6356891114081056E-5</v>
      </c>
      <c r="K7373" s="3" cm="1">
        <f t="array" ref="K7373">IFERROR(_xlfn.IFS(B7373=2015,J7373*$P$4,B7373=2016,J7373*$P$5,B7373=2017,J7373*$P$6,B7373=2018,J7373*$P$7,B7373=2019,J7373*$P$8,B7373=2020,J7373*$P$9,B7373=2021,J7373*$P$10,B7373=2022,J7373*$P$11),"")</f>
        <v>150081.8836692668</v>
      </c>
      <c r="L7373" s="3">
        <f t="shared" si="116"/>
        <v>286467.88366926683</v>
      </c>
    </row>
    <row r="7374" spans="1:12">
      <c r="A7374">
        <v>4813410</v>
      </c>
      <c r="B7374">
        <v>2020</v>
      </c>
      <c r="D7374" t="s">
        <v>846</v>
      </c>
      <c r="E7374" t="s">
        <v>847</v>
      </c>
      <c r="F7374" t="s">
        <v>4230</v>
      </c>
      <c r="G7374" t="s">
        <v>848</v>
      </c>
      <c r="H7374" s="5">
        <v>142061</v>
      </c>
      <c r="I7374">
        <f>IFERROR(VLOOKUP(G7374,'NCES Match'!$A$2:$B$1307,2,FALSE),"")</f>
        <v>4813410</v>
      </c>
      <c r="J7374" cm="1">
        <f t="array" ref="J7374">IFERROR(_xlfn.IFS(B7374=2015,H7374/$O$13,B7374=2016,H7374/$O$14,B7374=2017,H7374/$O$15,B7374=2018,H7374/$O$16,B7374=2019,H7374/$O$17,B7374=2020,H7374/$O$18,B7374=2021,H7374/$O$19,B7374=2022,H7374/$O$20),"")</f>
        <v>7.6983930266090605E-5</v>
      </c>
      <c r="K7374" s="3" cm="1">
        <f t="array" ref="K7374">IFERROR(_xlfn.IFS(B7374=2015,J7374*$P$4,B7374=2016,J7374*$P$5,B7374=2017,J7374*$P$6,B7374=2018,J7374*$P$7,B7374=2019,J7374*$P$8,B7374=2020,J7374*$P$9,B7374=2021,J7374*$P$10,B7374=2022,J7374*$P$11),"")</f>
        <v>162282.3417106827</v>
      </c>
      <c r="L7374" s="3">
        <f t="shared" si="116"/>
        <v>304343.34171068273</v>
      </c>
    </row>
    <row r="7375" spans="1:12">
      <c r="A7375">
        <v>4813410</v>
      </c>
      <c r="B7375">
        <v>2021</v>
      </c>
      <c r="D7375" t="s">
        <v>846</v>
      </c>
      <c r="E7375" t="s">
        <v>847</v>
      </c>
      <c r="F7375" t="s">
        <v>4101</v>
      </c>
      <c r="G7375" t="s">
        <v>848</v>
      </c>
      <c r="H7375" s="5">
        <v>155734.76999999999</v>
      </c>
      <c r="I7375">
        <f>IFERROR(VLOOKUP(G7375,'NCES Match'!$A$2:$B$1307,2,FALSE),"")</f>
        <v>4813410</v>
      </c>
      <c r="J7375" cm="1">
        <f t="array" ref="J7375">IFERROR(_xlfn.IFS(B7375=2015,H7375/$O$13,B7375=2016,H7375/$O$14,B7375=2017,H7375/$O$15,B7375=2018,H7375/$O$16,B7375=2019,H7375/$O$17,B7375=2020,H7375/$O$18,B7375=2021,H7375/$O$19,B7375=2022,H7375/$O$20),"")</f>
        <v>7.9680607370967237E-5</v>
      </c>
      <c r="K7375" s="3" cm="1">
        <f t="array" ref="K7375">IFERROR(_xlfn.IFS(B7375=2015,J7375*$P$4,B7375=2016,J7375*$P$5,B7375=2017,J7375*$P$6,B7375=2018,J7375*$P$7,B7375=2019,J7375*$P$8,B7375=2020,J7375*$P$9,B7375=2021,J7375*$P$10,B7375=2022,J7375*$P$11),"")</f>
        <v>170560.586496164</v>
      </c>
      <c r="L7375" s="3">
        <f t="shared" si="116"/>
        <v>326295.35649616399</v>
      </c>
    </row>
    <row r="7376" spans="1:12">
      <c r="A7376">
        <v>4813410</v>
      </c>
      <c r="B7376">
        <v>2022</v>
      </c>
      <c r="D7376" t="s">
        <v>846</v>
      </c>
      <c r="E7376" t="s">
        <v>847</v>
      </c>
      <c r="F7376" t="s">
        <v>4101</v>
      </c>
      <c r="G7376" t="s">
        <v>848</v>
      </c>
      <c r="H7376" s="5">
        <v>221957.37</v>
      </c>
      <c r="I7376">
        <f>IFERROR(VLOOKUP(G7376,'NCES Match'!$A$2:$B$1307,2,FALSE),"")</f>
        <v>4813410</v>
      </c>
      <c r="J7376" cm="1">
        <f t="array" ref="J7376">IFERROR(_xlfn.IFS(B7376=2015,H7376/$O$13,B7376=2016,H7376/$O$14,B7376=2017,H7376/$O$15,B7376=2018,H7376/$O$16,B7376=2019,H7376/$O$17,B7376=2020,H7376/$O$18,B7376=2021,H7376/$O$19,B7376=2022,H7376/$O$20),"")</f>
        <v>9.7490478279988195E-5</v>
      </c>
      <c r="K7376" s="3" cm="1">
        <f t="array" ref="K7376">IFERROR(_xlfn.IFS(B7376=2015,J7376*$P$4,B7376=2016,J7376*$P$5,B7376=2017,J7376*$P$6,B7376=2018,J7376*$P$7,B7376=2019,J7376*$P$8,B7376=2020,J7376*$P$9,B7376=2021,J7376*$P$10,B7376=2022,J7376*$P$11),"")</f>
        <v>209944.0882227667</v>
      </c>
      <c r="L7376" s="3">
        <f t="shared" si="116"/>
        <v>431901.4582227667</v>
      </c>
    </row>
    <row r="7377" spans="1:12">
      <c r="A7377">
        <v>4813410</v>
      </c>
      <c r="B7377">
        <v>2023</v>
      </c>
      <c r="D7377" t="s">
        <v>846</v>
      </c>
      <c r="E7377" t="s">
        <v>847</v>
      </c>
      <c r="F7377" t="s">
        <v>4101</v>
      </c>
      <c r="G7377" t="s">
        <v>848</v>
      </c>
      <c r="H7377" s="5">
        <v>223366.01</v>
      </c>
      <c r="I7377">
        <f>IFERROR(VLOOKUP(G7377,'NCES Match'!$A$2:$B$1307,2,FALSE),"")</f>
        <v>4813410</v>
      </c>
      <c r="J7377" t="str" cm="1">
        <f t="array" ref="J7377">IFERROR(_xlfn.IFS(B7377=2015,H7377/$O$13,B7377=2016,H7377/$O$14,B7377=2017,H7377/$O$15,B7377=2018,H7377/$O$16,B7377=2019,H7377/$O$17,B7377=2020,H7377/$O$18,B7377=2021,H7377/$O$19,B7377=2022,H7377/$O$20),"")</f>
        <v/>
      </c>
      <c r="K7377" s="3" t="str" cm="1">
        <f t="array" ref="K7377">IFERROR(_xlfn.IFS(B7377=2015,J7377*$P$4,B7377=2016,J7377*$P$5,B7377=2017,J7377*$P$6,B7377=2018,J7377*$P$7,B7377=2019,J7377*$P$8,B7377=2020,J7377*$P$9,B7377=2021,J7377*$P$10,B7377=2022,J7377*$P$11),"")</f>
        <v/>
      </c>
      <c r="L7377" s="3">
        <f t="shared" si="116"/>
        <v>223366.01</v>
      </c>
    </row>
    <row r="7378" spans="1:12">
      <c r="A7378">
        <v>4832910</v>
      </c>
      <c r="B7378">
        <v>2015</v>
      </c>
      <c r="C7378" t="s">
        <v>381</v>
      </c>
      <c r="D7378" t="s">
        <v>2402</v>
      </c>
      <c r="E7378" t="s">
        <v>2403</v>
      </c>
      <c r="G7378" t="s">
        <v>2404</v>
      </c>
      <c r="H7378" s="5">
        <v>85557.89</v>
      </c>
      <c r="I7378">
        <f>IFERROR(VLOOKUP(G7378,'NCES Match'!$A$2:$B$1307,2,FALSE),"")</f>
        <v>4832910</v>
      </c>
      <c r="J7378" cm="1">
        <f t="array" ref="J7378">IFERROR(_xlfn.IFS(B7378=2015,H7378/$O$13,B7378=2016,H7378/$O$14,B7378=2017,H7378/$O$15,B7378=2018,H7378/$O$16,B7378=2019,H7378/$O$17,B7378=2020,H7378/$O$18,B7378=2021,H7378/$O$19,B7378=2022,H7378/$O$20),"")</f>
        <v>6.7026372459700755E-5</v>
      </c>
      <c r="K7378" s="3" cm="1">
        <f t="array" ref="K7378">IFERROR(_xlfn.IFS(B7378=2015,J7378*$P$4,B7378=2016,J7378*$P$5,B7378=2017,J7378*$P$6,B7378=2018,J7378*$P$7,B7378=2019,J7378*$P$8,B7378=2020,J7378*$P$9,B7378=2021,J7378*$P$10,B7378=2022,J7378*$P$11),"")</f>
        <v>106671.33151160336</v>
      </c>
      <c r="L7378" s="3">
        <f t="shared" si="116"/>
        <v>192229.22151160336</v>
      </c>
    </row>
    <row r="7379" spans="1:12">
      <c r="A7379">
        <v>4832910</v>
      </c>
      <c r="B7379">
        <v>2016</v>
      </c>
      <c r="C7379" t="s">
        <v>4102</v>
      </c>
      <c r="D7379" t="s">
        <v>2402</v>
      </c>
      <c r="E7379" t="s">
        <v>2403</v>
      </c>
      <c r="F7379" t="s">
        <v>4101</v>
      </c>
      <c r="G7379" t="s">
        <v>2404</v>
      </c>
      <c r="H7379" s="5">
        <v>85139</v>
      </c>
      <c r="I7379">
        <f>IFERROR(VLOOKUP(G7379,'NCES Match'!$A$2:$B$1307,2,FALSE),"")</f>
        <v>4832910</v>
      </c>
      <c r="J7379" cm="1">
        <f t="array" ref="J7379">IFERROR(_xlfn.IFS(B7379=2015,H7379/$O$13,B7379=2016,H7379/$O$14,B7379=2017,H7379/$O$15,B7379=2018,H7379/$O$16,B7379=2019,H7379/$O$17,B7379=2020,H7379/$O$18,B7379=2021,H7379/$O$19,B7379=2022,H7379/$O$20),"")</f>
        <v>6.0948192751895655E-5</v>
      </c>
      <c r="K7379" s="3" cm="1">
        <f t="array" ref="K7379">IFERROR(_xlfn.IFS(B7379=2015,J7379*$P$4,B7379=2016,J7379*$P$5,B7379=2017,J7379*$P$6,B7379=2018,J7379*$P$7,B7379=2019,J7379*$P$8,B7379=2020,J7379*$P$9,B7379=2021,J7379*$P$10,B7379=2022,J7379*$P$11),"")</f>
        <v>102126.69628420347</v>
      </c>
      <c r="L7379" s="3">
        <f t="shared" si="116"/>
        <v>187265.69628420347</v>
      </c>
    </row>
    <row r="7380" spans="1:12">
      <c r="A7380">
        <v>4832910</v>
      </c>
      <c r="B7380">
        <v>2017</v>
      </c>
      <c r="D7380" t="s">
        <v>2402</v>
      </c>
      <c r="E7380" t="s">
        <v>2403</v>
      </c>
      <c r="F7380" t="s">
        <v>4101</v>
      </c>
      <c r="G7380" t="s">
        <v>2404</v>
      </c>
      <c r="H7380" s="5">
        <v>91445</v>
      </c>
      <c r="I7380">
        <f>IFERROR(VLOOKUP(G7380,'NCES Match'!$A$2:$B$1307,2,FALSE),"")</f>
        <v>4832910</v>
      </c>
      <c r="J7380" cm="1">
        <f t="array" ref="J7380">IFERROR(_xlfn.IFS(B7380=2015,H7380/$O$13,B7380=2016,H7380/$O$14,B7380=2017,H7380/$O$15,B7380=2018,H7380/$O$16,B7380=2019,H7380/$O$17,B7380=2020,H7380/$O$18,B7380=2021,H7380/$O$19,B7380=2022,H7380/$O$20),"")</f>
        <v>6.3045728013472318E-5</v>
      </c>
      <c r="K7380" s="3" cm="1">
        <f t="array" ref="K7380">IFERROR(_xlfn.IFS(B7380=2015,J7380*$P$4,B7380=2016,J7380*$P$5,B7380=2017,J7380*$P$6,B7380=2018,J7380*$P$7,B7380=2019,J7380*$P$8,B7380=2020,J7380*$P$9,B7380=2021,J7380*$P$10,B7380=2022,J7380*$P$11),"")</f>
        <v>107067.27028528375</v>
      </c>
      <c r="L7380" s="3">
        <f t="shared" si="116"/>
        <v>198512.27028528374</v>
      </c>
    </row>
    <row r="7381" spans="1:12">
      <c r="A7381">
        <v>4832910</v>
      </c>
      <c r="B7381">
        <v>2018</v>
      </c>
      <c r="D7381" t="s">
        <v>2402</v>
      </c>
      <c r="E7381" t="s">
        <v>2403</v>
      </c>
      <c r="F7381" t="s">
        <v>4101</v>
      </c>
      <c r="G7381" t="s">
        <v>2404</v>
      </c>
      <c r="H7381" s="5">
        <v>91165</v>
      </c>
      <c r="I7381">
        <f>IFERROR(VLOOKUP(G7381,'NCES Match'!$A$2:$B$1307,2,FALSE),"")</f>
        <v>4832910</v>
      </c>
      <c r="J7381" cm="1">
        <f t="array" ref="J7381">IFERROR(_xlfn.IFS(B7381=2015,H7381/$O$13,B7381=2016,H7381/$O$14,B7381=2017,H7381/$O$15,B7381=2018,H7381/$O$16,B7381=2019,H7381/$O$17,B7381=2020,H7381/$O$18,B7381=2021,H7381/$O$19,B7381=2022,H7381/$O$20),"")</f>
        <v>5.949052618770385E-5</v>
      </c>
      <c r="K7381" s="3" cm="1">
        <f t="array" ref="K7381">IFERROR(_xlfn.IFS(B7381=2015,J7381*$P$4,B7381=2016,J7381*$P$5,B7381=2017,J7381*$P$6,B7381=2018,J7381*$P$7,B7381=2019,J7381*$P$8,B7381=2020,J7381*$P$9,B7381=2021,J7381*$P$10,B7381=2022,J7381*$P$11),"")</f>
        <v>102136.5060601287</v>
      </c>
      <c r="L7381" s="3">
        <f t="shared" si="116"/>
        <v>193301.50606012868</v>
      </c>
    </row>
    <row r="7382" spans="1:12">
      <c r="A7382">
        <v>4832910</v>
      </c>
      <c r="B7382">
        <v>2019</v>
      </c>
      <c r="D7382" t="s">
        <v>2402</v>
      </c>
      <c r="E7382" t="s">
        <v>2403</v>
      </c>
      <c r="F7382" t="s">
        <v>4101</v>
      </c>
      <c r="G7382" t="s">
        <v>2404</v>
      </c>
      <c r="H7382" s="5">
        <v>93630</v>
      </c>
      <c r="I7382">
        <f>IFERROR(VLOOKUP(G7382,'NCES Match'!$A$2:$B$1307,2,FALSE),"")</f>
        <v>4832910</v>
      </c>
      <c r="J7382" cm="1">
        <f t="array" ref="J7382">IFERROR(_xlfn.IFS(B7382=2015,H7382/$O$13,B7382=2016,H7382/$O$14,B7382=2017,H7382/$O$15,B7382=2018,H7382/$O$16,B7382=2019,H7382/$O$17,B7382=2020,H7382/$O$18,B7382=2021,H7382/$O$19,B7382=2022,H7382/$O$20),"")</f>
        <v>5.9284645894823584E-5</v>
      </c>
      <c r="K7382" s="3" cm="1">
        <f t="array" ref="K7382">IFERROR(_xlfn.IFS(B7382=2015,J7382*$P$4,B7382=2016,J7382*$P$5,B7382=2017,J7382*$P$6,B7382=2018,J7382*$P$7,B7382=2019,J7382*$P$8,B7382=2020,J7382*$P$9,B7382=2021,J7382*$P$10,B7382=2022,J7382*$P$11),"")</f>
        <v>103032.32566358315</v>
      </c>
      <c r="L7382" s="3">
        <f t="shared" si="116"/>
        <v>196662.32566358315</v>
      </c>
    </row>
    <row r="7383" spans="1:12">
      <c r="A7383">
        <v>4832910</v>
      </c>
      <c r="B7383">
        <v>2020</v>
      </c>
      <c r="D7383" t="s">
        <v>2402</v>
      </c>
      <c r="E7383" t="s">
        <v>2403</v>
      </c>
      <c r="F7383" t="s">
        <v>4230</v>
      </c>
      <c r="G7383" t="s">
        <v>2404</v>
      </c>
      <c r="H7383" s="5">
        <v>108726</v>
      </c>
      <c r="I7383">
        <f>IFERROR(VLOOKUP(G7383,'NCES Match'!$A$2:$B$1307,2,FALSE),"")</f>
        <v>4832910</v>
      </c>
      <c r="J7383" cm="1">
        <f t="array" ref="J7383">IFERROR(_xlfn.IFS(B7383=2015,H7383/$O$13,B7383=2016,H7383/$O$14,B7383=2017,H7383/$O$15,B7383=2018,H7383/$O$16,B7383=2019,H7383/$O$17,B7383=2020,H7383/$O$18,B7383=2021,H7383/$O$19,B7383=2022,H7383/$O$20),"")</f>
        <v>5.8919441663165597E-5</v>
      </c>
      <c r="K7383" s="3" cm="1">
        <f t="array" ref="K7383">IFERROR(_xlfn.IFS(B7383=2015,J7383*$P$4,B7383=2016,J7383*$P$5,B7383=2017,J7383*$P$6,B7383=2018,J7383*$P$7,B7383=2019,J7383*$P$8,B7383=2020,J7383*$P$9,B7383=2021,J7383*$P$10,B7383=2022,J7383*$P$11),"")</f>
        <v>124202.34888418137</v>
      </c>
      <c r="L7383" s="3">
        <f t="shared" si="116"/>
        <v>232928.34888418135</v>
      </c>
    </row>
    <row r="7384" spans="1:12">
      <c r="A7384">
        <v>4832910</v>
      </c>
      <c r="B7384">
        <v>2021</v>
      </c>
      <c r="D7384" t="s">
        <v>2402</v>
      </c>
      <c r="E7384" t="s">
        <v>2403</v>
      </c>
      <c r="F7384" t="s">
        <v>4230</v>
      </c>
      <c r="G7384" t="s">
        <v>2404</v>
      </c>
      <c r="H7384" s="5">
        <v>115955.82</v>
      </c>
      <c r="I7384">
        <f>IFERROR(VLOOKUP(G7384,'NCES Match'!$A$2:$B$1307,2,FALSE),"")</f>
        <v>4832910</v>
      </c>
      <c r="J7384" cm="1">
        <f t="array" ref="J7384">IFERROR(_xlfn.IFS(B7384=2015,H7384/$O$13,B7384=2016,H7384/$O$14,B7384=2017,H7384/$O$15,B7384=2018,H7384/$O$16,B7384=2019,H7384/$O$17,B7384=2020,H7384/$O$18,B7384=2021,H7384/$O$19,B7384=2022,H7384/$O$20),"")</f>
        <v>5.9327985431888789E-5</v>
      </c>
      <c r="K7384" s="3" cm="1">
        <f t="array" ref="K7384">IFERROR(_xlfn.IFS(B7384=2015,J7384*$P$4,B7384=2016,J7384*$P$5,B7384=2017,J7384*$P$6,B7384=2018,J7384*$P$7,B7384=2019,J7384*$P$8,B7384=2020,J7384*$P$9,B7384=2021,J7384*$P$10,B7384=2022,J7384*$P$11),"")</f>
        <v>126994.71458328557</v>
      </c>
      <c r="L7384" s="3">
        <f t="shared" si="116"/>
        <v>242950.53458328557</v>
      </c>
    </row>
    <row r="7385" spans="1:12">
      <c r="A7385">
        <v>4832910</v>
      </c>
      <c r="B7385">
        <v>2022</v>
      </c>
      <c r="D7385" t="s">
        <v>2402</v>
      </c>
      <c r="E7385" t="s">
        <v>2403</v>
      </c>
      <c r="F7385" t="s">
        <v>4101</v>
      </c>
      <c r="G7385" t="s">
        <v>2404</v>
      </c>
      <c r="H7385" s="5">
        <v>139638.70000000001</v>
      </c>
      <c r="I7385">
        <f>IFERROR(VLOOKUP(G7385,'NCES Match'!$A$2:$B$1307,2,FALSE),"")</f>
        <v>4832910</v>
      </c>
      <c r="J7385" cm="1">
        <f t="array" ref="J7385">IFERROR(_xlfn.IFS(B7385=2015,H7385/$O$13,B7385=2016,H7385/$O$14,B7385=2017,H7385/$O$15,B7385=2018,H7385/$O$16,B7385=2019,H7385/$O$17,B7385=2020,H7385/$O$18,B7385=2021,H7385/$O$19,B7385=2022,H7385/$O$20),"")</f>
        <v>6.1333595948608459E-5</v>
      </c>
      <c r="K7385" s="3" cm="1">
        <f t="array" ref="K7385">IFERROR(_xlfn.IFS(B7385=2015,J7385*$P$4,B7385=2016,J7385*$P$5,B7385=2017,J7385*$P$6,B7385=2018,J7385*$P$7,B7385=2019,J7385*$P$8,B7385=2020,J7385*$P$9,B7385=2021,J7385*$P$10,B7385=2022,J7385*$P$11),"")</f>
        <v>132080.85657219877</v>
      </c>
      <c r="L7385" s="3">
        <f t="shared" si="116"/>
        <v>271719.55657219875</v>
      </c>
    </row>
    <row r="7386" spans="1:12">
      <c r="A7386">
        <v>4832910</v>
      </c>
      <c r="B7386">
        <v>2023</v>
      </c>
      <c r="D7386" t="s">
        <v>2402</v>
      </c>
      <c r="E7386" t="s">
        <v>2403</v>
      </c>
      <c r="F7386" t="s">
        <v>4101</v>
      </c>
      <c r="G7386" t="s">
        <v>2404</v>
      </c>
      <c r="H7386" s="5">
        <v>175617.55</v>
      </c>
      <c r="I7386">
        <f>IFERROR(VLOOKUP(G7386,'NCES Match'!$A$2:$B$1307,2,FALSE),"")</f>
        <v>4832910</v>
      </c>
      <c r="J7386" t="str" cm="1">
        <f t="array" ref="J7386">IFERROR(_xlfn.IFS(B7386=2015,H7386/$O$13,B7386=2016,H7386/$O$14,B7386=2017,H7386/$O$15,B7386=2018,H7386/$O$16,B7386=2019,H7386/$O$17,B7386=2020,H7386/$O$18,B7386=2021,H7386/$O$19,B7386=2022,H7386/$O$20),"")</f>
        <v/>
      </c>
      <c r="K7386" s="3" t="str" cm="1">
        <f t="array" ref="K7386">IFERROR(_xlfn.IFS(B7386=2015,J7386*$P$4,B7386=2016,J7386*$P$5,B7386=2017,J7386*$P$6,B7386=2018,J7386*$P$7,B7386=2019,J7386*$P$8,B7386=2020,J7386*$P$9,B7386=2021,J7386*$P$10,B7386=2022,J7386*$P$11),"")</f>
        <v/>
      </c>
      <c r="L7386" s="3">
        <f t="shared" si="116"/>
        <v>175617.55</v>
      </c>
    </row>
    <row r="7387" spans="1:12">
      <c r="A7387">
        <v>4833340</v>
      </c>
      <c r="B7387">
        <v>2015</v>
      </c>
      <c r="C7387" t="s">
        <v>381</v>
      </c>
      <c r="D7387" t="s">
        <v>2434</v>
      </c>
      <c r="E7387" t="s">
        <v>2435</v>
      </c>
      <c r="G7387" t="s">
        <v>2436</v>
      </c>
      <c r="H7387" s="5">
        <v>27420.06</v>
      </c>
      <c r="I7387">
        <f>IFERROR(VLOOKUP(G7387,'NCES Match'!$A$2:$B$1307,2,FALSE),"")</f>
        <v>4833340</v>
      </c>
      <c r="J7387" cm="1">
        <f t="array" ref="J7387">IFERROR(_xlfn.IFS(B7387=2015,H7387/$O$13,B7387=2016,H7387/$O$14,B7387=2017,H7387/$O$15,B7387=2018,H7387/$O$16,B7387=2019,H7387/$O$17,B7387=2020,H7387/$O$18,B7387=2021,H7387/$O$19,B7387=2022,H7387/$O$20),"")</f>
        <v>2.1480978018828448E-5</v>
      </c>
      <c r="K7387" s="3" cm="1">
        <f t="array" ref="K7387">IFERROR(_xlfn.IFS(B7387=2015,J7387*$P$4,B7387=2016,J7387*$P$5,B7387=2017,J7387*$P$6,B7387=2018,J7387*$P$7,B7387=2019,J7387*$P$8,B7387=2020,J7387*$P$9,B7387=2021,J7387*$P$10,B7387=2022,J7387*$P$11),"")</f>
        <v>34186.611080848939</v>
      </c>
      <c r="L7387" s="3">
        <f t="shared" si="116"/>
        <v>61606.671080848944</v>
      </c>
    </row>
    <row r="7388" spans="1:12">
      <c r="A7388">
        <v>4833340</v>
      </c>
      <c r="B7388">
        <v>2016</v>
      </c>
      <c r="C7388" t="s">
        <v>4102</v>
      </c>
      <c r="D7388" t="s">
        <v>2434</v>
      </c>
      <c r="E7388" t="s">
        <v>2435</v>
      </c>
      <c r="F7388" t="s">
        <v>4101</v>
      </c>
      <c r="G7388" t="s">
        <v>2436</v>
      </c>
      <c r="H7388" s="5">
        <v>28603</v>
      </c>
      <c r="I7388">
        <f>IFERROR(VLOOKUP(G7388,'NCES Match'!$A$2:$B$1307,2,FALSE),"")</f>
        <v>4833340</v>
      </c>
      <c r="J7388" cm="1">
        <f t="array" ref="J7388">IFERROR(_xlfn.IFS(B7388=2015,H7388/$O$13,B7388=2016,H7388/$O$14,B7388=2017,H7388/$O$15,B7388=2018,H7388/$O$16,B7388=2019,H7388/$O$17,B7388=2020,H7388/$O$18,B7388=2021,H7388/$O$19,B7388=2022,H7388/$O$20),"")</f>
        <v>2.0475941193606589E-5</v>
      </c>
      <c r="K7388" s="3" cm="1">
        <f t="array" ref="K7388">IFERROR(_xlfn.IFS(B7388=2015,J7388*$P$4,B7388=2016,J7388*$P$5,B7388=2017,J7388*$P$6,B7388=2018,J7388*$P$7,B7388=2019,J7388*$P$8,B7388=2020,J7388*$P$9,B7388=2021,J7388*$P$10,B7388=2022,J7388*$P$11),"")</f>
        <v>34310.126896217618</v>
      </c>
      <c r="L7388" s="3">
        <f t="shared" si="116"/>
        <v>62913.126896217618</v>
      </c>
    </row>
    <row r="7389" spans="1:12">
      <c r="A7389">
        <v>4833340</v>
      </c>
      <c r="B7389">
        <v>2017</v>
      </c>
      <c r="D7389" t="s">
        <v>2434</v>
      </c>
      <c r="E7389" t="s">
        <v>2435</v>
      </c>
      <c r="F7389" t="s">
        <v>4101</v>
      </c>
      <c r="G7389" t="s">
        <v>2436</v>
      </c>
      <c r="H7389" s="5">
        <v>31885</v>
      </c>
      <c r="I7389">
        <f>IFERROR(VLOOKUP(G7389,'NCES Match'!$A$2:$B$1307,2,FALSE),"")</f>
        <v>4833340</v>
      </c>
      <c r="J7389" cm="1">
        <f t="array" ref="J7389">IFERROR(_xlfn.IFS(B7389=2015,H7389/$O$13,B7389=2016,H7389/$O$14,B7389=2017,H7389/$O$15,B7389=2018,H7389/$O$16,B7389=2019,H7389/$O$17,B7389=2020,H7389/$O$18,B7389=2021,H7389/$O$19,B7389=2022,H7389/$O$20),"")</f>
        <v>2.1982755073646068E-5</v>
      </c>
      <c r="K7389" s="3" cm="1">
        <f t="array" ref="K7389">IFERROR(_xlfn.IFS(B7389=2015,J7389*$P$4,B7389=2016,J7389*$P$5,B7389=2017,J7389*$P$6,B7389=2018,J7389*$P$7,B7389=2019,J7389*$P$8,B7389=2020,J7389*$P$9,B7389=2021,J7389*$P$10,B7389=2022,J7389*$P$11),"")</f>
        <v>37332.165925378882</v>
      </c>
      <c r="L7389" s="3">
        <f t="shared" si="116"/>
        <v>69217.165925378882</v>
      </c>
    </row>
    <row r="7390" spans="1:12">
      <c r="A7390">
        <v>4833340</v>
      </c>
      <c r="B7390">
        <v>2018</v>
      </c>
      <c r="D7390" t="s">
        <v>2434</v>
      </c>
      <c r="E7390" t="s">
        <v>2435</v>
      </c>
      <c r="F7390" t="s">
        <v>4101</v>
      </c>
      <c r="G7390" t="s">
        <v>2436</v>
      </c>
      <c r="H7390" s="5">
        <v>34544</v>
      </c>
      <c r="I7390">
        <f>IFERROR(VLOOKUP(G7390,'NCES Match'!$A$2:$B$1307,2,FALSE),"")</f>
        <v>4833340</v>
      </c>
      <c r="J7390" cm="1">
        <f t="array" ref="J7390">IFERROR(_xlfn.IFS(B7390=2015,H7390/$O$13,B7390=2016,H7390/$O$14,B7390=2017,H7390/$O$15,B7390=2018,H7390/$O$16,B7390=2019,H7390/$O$17,B7390=2020,H7390/$O$18,B7390=2021,H7390/$O$19,B7390=2022,H7390/$O$20),"")</f>
        <v>2.2541992394318455E-5</v>
      </c>
      <c r="K7390" s="3" cm="1">
        <f t="array" ref="K7390">IFERROR(_xlfn.IFS(B7390=2015,J7390*$P$4,B7390=2016,J7390*$P$5,B7390=2017,J7390*$P$6,B7390=2018,J7390*$P$7,B7390=2019,J7390*$P$8,B7390=2020,J7390*$P$9,B7390=2021,J7390*$P$10,B7390=2022,J7390*$P$11),"")</f>
        <v>38701.293976208915</v>
      </c>
      <c r="L7390" s="3">
        <f t="shared" si="116"/>
        <v>73245.293976208923</v>
      </c>
    </row>
    <row r="7391" spans="1:12">
      <c r="A7391">
        <v>4833340</v>
      </c>
      <c r="B7391">
        <v>2019</v>
      </c>
      <c r="D7391" t="s">
        <v>2434</v>
      </c>
      <c r="E7391" t="s">
        <v>2435</v>
      </c>
      <c r="F7391" t="s">
        <v>4101</v>
      </c>
      <c r="G7391" t="s">
        <v>2436</v>
      </c>
      <c r="H7391" s="5">
        <v>40521</v>
      </c>
      <c r="I7391">
        <f>IFERROR(VLOOKUP(G7391,'NCES Match'!$A$2:$B$1307,2,FALSE),"")</f>
        <v>4833340</v>
      </c>
      <c r="J7391" cm="1">
        <f t="array" ref="J7391">IFERROR(_xlfn.IFS(B7391=2015,H7391/$O$13,B7391=2016,H7391/$O$14,B7391=2017,H7391/$O$15,B7391=2018,H7391/$O$16,B7391=2019,H7391/$O$17,B7391=2020,H7391/$O$18,B7391=2021,H7391/$O$19,B7391=2022,H7391/$O$20),"")</f>
        <v>2.5657087859704651E-5</v>
      </c>
      <c r="K7391" s="3" cm="1">
        <f t="array" ref="K7391">IFERROR(_xlfn.IFS(B7391=2015,J7391*$P$4,B7391=2016,J7391*$P$5,B7391=2017,J7391*$P$6,B7391=2018,J7391*$P$7,B7391=2019,J7391*$P$8,B7391=2020,J7391*$P$9,B7391=2021,J7391*$P$10,B7391=2022,J7391*$P$11),"")</f>
        <v>44590.119280295345</v>
      </c>
      <c r="L7391" s="3">
        <f t="shared" si="116"/>
        <v>85111.119280295345</v>
      </c>
    </row>
    <row r="7392" spans="1:12">
      <c r="A7392">
        <v>4833340</v>
      </c>
      <c r="B7392">
        <v>2020</v>
      </c>
      <c r="D7392" t="s">
        <v>2434</v>
      </c>
      <c r="E7392" t="s">
        <v>2435</v>
      </c>
      <c r="F7392" t="s">
        <v>4230</v>
      </c>
      <c r="G7392" t="s">
        <v>2436</v>
      </c>
      <c r="H7392" s="5">
        <v>45905</v>
      </c>
      <c r="I7392">
        <f>IFERROR(VLOOKUP(G7392,'NCES Match'!$A$2:$B$1307,2,FALSE),"")</f>
        <v>4833340</v>
      </c>
      <c r="J7392" cm="1">
        <f t="array" ref="J7392">IFERROR(_xlfn.IFS(B7392=2015,H7392/$O$13,B7392=2016,H7392/$O$14,B7392=2017,H7392/$O$15,B7392=2018,H7392/$O$16,B7392=2019,H7392/$O$17,B7392=2020,H7392/$O$18,B7392=2021,H7392/$O$19,B7392=2022,H7392/$O$20),"")</f>
        <v>2.4876266666184875E-5</v>
      </c>
      <c r="K7392" s="3" cm="1">
        <f t="array" ref="K7392">IFERROR(_xlfn.IFS(B7392=2015,J7392*$P$4,B7392=2016,J7392*$P$5,B7392=2017,J7392*$P$6,B7392=2018,J7392*$P$7,B7392=2019,J7392*$P$8,B7392=2020,J7392*$P$9,B7392=2021,J7392*$P$10,B7392=2022,J7392*$P$11),"")</f>
        <v>52439.240159008383</v>
      </c>
      <c r="L7392" s="3">
        <f t="shared" si="116"/>
        <v>98344.24015900839</v>
      </c>
    </row>
    <row r="7393" spans="1:12">
      <c r="A7393">
        <v>4833340</v>
      </c>
      <c r="B7393">
        <v>2021</v>
      </c>
      <c r="D7393" t="s">
        <v>2434</v>
      </c>
      <c r="E7393" t="s">
        <v>2435</v>
      </c>
      <c r="F7393" t="s">
        <v>4230</v>
      </c>
      <c r="G7393" t="s">
        <v>2436</v>
      </c>
      <c r="H7393" s="5">
        <v>56589.19</v>
      </c>
      <c r="I7393">
        <f>IFERROR(VLOOKUP(G7393,'NCES Match'!$A$2:$B$1307,2,FALSE),"")</f>
        <v>4833340</v>
      </c>
      <c r="J7393" cm="1">
        <f t="array" ref="J7393">IFERROR(_xlfn.IFS(B7393=2015,H7393/$O$13,B7393=2016,H7393/$O$14,B7393=2017,H7393/$O$15,B7393=2018,H7393/$O$16,B7393=2019,H7393/$O$17,B7393=2020,H7393/$O$18,B7393=2021,H7393/$O$19,B7393=2022,H7393/$O$20),"")</f>
        <v>2.8953463827191999E-5</v>
      </c>
      <c r="K7393" s="3" cm="1">
        <f t="array" ref="K7393">IFERROR(_xlfn.IFS(B7393=2015,J7393*$P$4,B7393=2016,J7393*$P$5,B7393=2017,J7393*$P$6,B7393=2018,J7393*$P$7,B7393=2019,J7393*$P$8,B7393=2020,J7393*$P$9,B7393=2021,J7393*$P$10,B7393=2022,J7393*$P$11),"")</f>
        <v>61976.432339052219</v>
      </c>
      <c r="L7393" s="3">
        <f t="shared" si="116"/>
        <v>118565.62233905222</v>
      </c>
    </row>
    <row r="7394" spans="1:12">
      <c r="A7394">
        <v>4833340</v>
      </c>
      <c r="B7394">
        <v>2022</v>
      </c>
      <c r="D7394" t="s">
        <v>2434</v>
      </c>
      <c r="E7394" t="s">
        <v>2435</v>
      </c>
      <c r="F7394" t="s">
        <v>4101</v>
      </c>
      <c r="G7394" t="s">
        <v>2436</v>
      </c>
      <c r="H7394" s="5">
        <v>62463.79</v>
      </c>
      <c r="I7394">
        <f>IFERROR(VLOOKUP(G7394,'NCES Match'!$A$2:$B$1307,2,FALSE),"")</f>
        <v>4833340</v>
      </c>
      <c r="J7394" cm="1">
        <f t="array" ref="J7394">IFERROR(_xlfn.IFS(B7394=2015,H7394/$O$13,B7394=2016,H7394/$O$14,B7394=2017,H7394/$O$15,B7394=2018,H7394/$O$16,B7394=2019,H7394/$O$17,B7394=2020,H7394/$O$18,B7394=2021,H7394/$O$19,B7394=2022,H7394/$O$20),"")</f>
        <v>2.743601062799016E-5</v>
      </c>
      <c r="K7394" s="3" cm="1">
        <f t="array" ref="K7394">IFERROR(_xlfn.IFS(B7394=2015,J7394*$P$4,B7394=2016,J7394*$P$5,B7394=2017,J7394*$P$6,B7394=2018,J7394*$P$7,B7394=2019,J7394*$P$8,B7394=2020,J7394*$P$9,B7394=2021,J7394*$P$10,B7394=2022,J7394*$P$11),"")</f>
        <v>59082.982639812195</v>
      </c>
      <c r="L7394" s="3">
        <f t="shared" si="116"/>
        <v>121546.7726398122</v>
      </c>
    </row>
    <row r="7395" spans="1:12">
      <c r="A7395">
        <v>4833340</v>
      </c>
      <c r="B7395">
        <v>2023</v>
      </c>
      <c r="D7395" t="s">
        <v>2434</v>
      </c>
      <c r="E7395" t="s">
        <v>2435</v>
      </c>
      <c r="F7395" t="s">
        <v>4101</v>
      </c>
      <c r="G7395" t="s">
        <v>2436</v>
      </c>
      <c r="H7395" s="5">
        <v>77748.3</v>
      </c>
      <c r="I7395">
        <f>IFERROR(VLOOKUP(G7395,'NCES Match'!$A$2:$B$1307,2,FALSE),"")</f>
        <v>4833340</v>
      </c>
      <c r="J7395" t="str" cm="1">
        <f t="array" ref="J7395">IFERROR(_xlfn.IFS(B7395=2015,H7395/$O$13,B7395=2016,H7395/$O$14,B7395=2017,H7395/$O$15,B7395=2018,H7395/$O$16,B7395=2019,H7395/$O$17,B7395=2020,H7395/$O$18,B7395=2021,H7395/$O$19,B7395=2022,H7395/$O$20),"")</f>
        <v/>
      </c>
      <c r="K7395" s="3" t="str" cm="1">
        <f t="array" ref="K7395">IFERROR(_xlfn.IFS(B7395=2015,J7395*$P$4,B7395=2016,J7395*$P$5,B7395=2017,J7395*$P$6,B7395=2018,J7395*$P$7,B7395=2019,J7395*$P$8,B7395=2020,J7395*$P$9,B7395=2021,J7395*$P$10,B7395=2022,J7395*$P$11),"")</f>
        <v/>
      </c>
      <c r="L7395" s="3">
        <f t="shared" si="116"/>
        <v>77748.3</v>
      </c>
    </row>
    <row r="7396" spans="1:12">
      <c r="A7396">
        <v>4827180</v>
      </c>
      <c r="B7396">
        <v>2015</v>
      </c>
      <c r="C7396" t="s">
        <v>381</v>
      </c>
      <c r="D7396" t="s">
        <v>1980</v>
      </c>
      <c r="E7396" t="s">
        <v>1981</v>
      </c>
      <c r="G7396" t="s">
        <v>1982</v>
      </c>
      <c r="H7396" s="5">
        <v>152971.43</v>
      </c>
      <c r="I7396">
        <f>IFERROR(VLOOKUP(G7396,'NCES Match'!$A$2:$B$1307,2,FALSE),"")</f>
        <v>4827180</v>
      </c>
      <c r="J7396" cm="1">
        <f t="array" ref="J7396">IFERROR(_xlfn.IFS(B7396=2015,H7396/$O$13,B7396=2016,H7396/$O$14,B7396=2017,H7396/$O$15,B7396=2018,H7396/$O$16,B7396=2019,H7396/$O$17,B7396=2020,H7396/$O$18,B7396=2021,H7396/$O$19,B7396=2022,H7396/$O$20),"")</f>
        <v>1.1983839296262496E-4</v>
      </c>
      <c r="K7396" s="3" cm="1">
        <f t="array" ref="K7396">IFERROR(_xlfn.IFS(B7396=2015,J7396*$P$4,B7396=2016,J7396*$P$5,B7396=2017,J7396*$P$6,B7396=2018,J7396*$P$7,B7396=2019,J7396*$P$8,B7396=2020,J7396*$P$9,B7396=2021,J7396*$P$10,B7396=2022,J7396*$P$11),"")</f>
        <v>190720.7636996895</v>
      </c>
      <c r="L7396" s="3">
        <f t="shared" si="116"/>
        <v>343692.19369968947</v>
      </c>
    </row>
    <row r="7397" spans="1:12">
      <c r="A7397">
        <v>4827180</v>
      </c>
      <c r="B7397">
        <v>2016</v>
      </c>
      <c r="C7397" t="s">
        <v>4102</v>
      </c>
      <c r="D7397" t="s">
        <v>1980</v>
      </c>
      <c r="E7397" t="s">
        <v>1981</v>
      </c>
      <c r="F7397" t="s">
        <v>4101</v>
      </c>
      <c r="G7397" t="s">
        <v>1982</v>
      </c>
      <c r="H7397" s="5">
        <v>164064</v>
      </c>
      <c r="I7397">
        <f>IFERROR(VLOOKUP(G7397,'NCES Match'!$A$2:$B$1307,2,FALSE),"")</f>
        <v>4827180</v>
      </c>
      <c r="J7397" cm="1">
        <f t="array" ref="J7397">IFERROR(_xlfn.IFS(B7397=2015,H7397/$O$13,B7397=2016,H7397/$O$14,B7397=2017,H7397/$O$15,B7397=2018,H7397/$O$16,B7397=2019,H7397/$O$17,B7397=2020,H7397/$O$18,B7397=2021,H7397/$O$19,B7397=2022,H7397/$O$20),"")</f>
        <v>1.1744798853224737E-4</v>
      </c>
      <c r="K7397" s="3" cm="1">
        <f t="array" ref="K7397">IFERROR(_xlfn.IFS(B7397=2015,J7397*$P$4,B7397=2016,J7397*$P$5,B7397=2017,J7397*$P$6,B7397=2018,J7397*$P$7,B7397=2019,J7397*$P$8,B7397=2020,J7397*$P$9,B7397=2021,J7397*$P$10,B7397=2022,J7397*$P$11),"")</f>
        <v>196799.51959937933</v>
      </c>
      <c r="L7397" s="3">
        <f t="shared" si="116"/>
        <v>360863.51959937933</v>
      </c>
    </row>
    <row r="7398" spans="1:12">
      <c r="A7398">
        <v>4827180</v>
      </c>
      <c r="B7398">
        <v>2017</v>
      </c>
      <c r="D7398" t="s">
        <v>1980</v>
      </c>
      <c r="E7398" t="s">
        <v>1981</v>
      </c>
      <c r="F7398" t="s">
        <v>4101</v>
      </c>
      <c r="G7398" t="s">
        <v>1982</v>
      </c>
      <c r="H7398" s="5">
        <v>165342</v>
      </c>
      <c r="I7398">
        <f>IFERROR(VLOOKUP(G7398,'NCES Match'!$A$2:$B$1307,2,FALSE),"")</f>
        <v>4827180</v>
      </c>
      <c r="J7398" cm="1">
        <f t="array" ref="J7398">IFERROR(_xlfn.IFS(B7398=2015,H7398/$O$13,B7398=2016,H7398/$O$14,B7398=2017,H7398/$O$15,B7398=2018,H7398/$O$16,B7398=2019,H7398/$O$17,B7398=2020,H7398/$O$18,B7398=2021,H7398/$O$19,B7398=2022,H7398/$O$20),"")</f>
        <v>1.1399318455031483E-4</v>
      </c>
      <c r="K7398" s="3" cm="1">
        <f t="array" ref="K7398">IFERROR(_xlfn.IFS(B7398=2015,J7398*$P$4,B7398=2016,J7398*$P$5,B7398=2017,J7398*$P$6,B7398=2018,J7398*$P$7,B7398=2019,J7398*$P$8,B7398=2020,J7398*$P$9,B7398=2021,J7398*$P$10,B7398=2022,J7398*$P$11),"")</f>
        <v>193588.6773854162</v>
      </c>
      <c r="L7398" s="3">
        <f t="shared" si="116"/>
        <v>358930.67738541623</v>
      </c>
    </row>
    <row r="7399" spans="1:12">
      <c r="A7399">
        <v>4827180</v>
      </c>
      <c r="B7399">
        <v>2018</v>
      </c>
      <c r="D7399" t="s">
        <v>1980</v>
      </c>
      <c r="E7399" t="s">
        <v>1981</v>
      </c>
      <c r="F7399" t="s">
        <v>4101</v>
      </c>
      <c r="G7399" t="s">
        <v>1982</v>
      </c>
      <c r="H7399" s="5">
        <v>140379</v>
      </c>
      <c r="I7399">
        <f>IFERROR(VLOOKUP(G7399,'NCES Match'!$A$2:$B$1307,2,FALSE),"")</f>
        <v>4827180</v>
      </c>
      <c r="J7399" cm="1">
        <f t="array" ref="J7399">IFERROR(_xlfn.IFS(B7399=2015,H7399/$O$13,B7399=2016,H7399/$O$14,B7399=2017,H7399/$O$15,B7399=2018,H7399/$O$16,B7399=2019,H7399/$O$17,B7399=2020,H7399/$O$18,B7399=2021,H7399/$O$19,B7399=2022,H7399/$O$20),"")</f>
        <v>9.1605556690656275E-5</v>
      </c>
      <c r="K7399" s="3" cm="1">
        <f t="array" ref="K7399">IFERROR(_xlfn.IFS(B7399=2015,J7399*$P$4,B7399=2016,J7399*$P$5,B7399=2017,J7399*$P$6,B7399=2018,J7399*$P$7,B7399=2019,J7399*$P$8,B7399=2020,J7399*$P$9,B7399=2021,J7399*$P$10,B7399=2022,J7399*$P$11),"")</f>
        <v>157273.30208100486</v>
      </c>
      <c r="L7399" s="3">
        <f t="shared" si="116"/>
        <v>297652.30208100483</v>
      </c>
    </row>
    <row r="7400" spans="1:12">
      <c r="A7400">
        <v>4827180</v>
      </c>
      <c r="B7400">
        <v>2019</v>
      </c>
      <c r="D7400" t="s">
        <v>1980</v>
      </c>
      <c r="E7400" t="s">
        <v>1981</v>
      </c>
      <c r="F7400" t="s">
        <v>4101</v>
      </c>
      <c r="G7400" t="s">
        <v>1982</v>
      </c>
      <c r="H7400" s="5">
        <v>139647</v>
      </c>
      <c r="I7400">
        <f>IFERROR(VLOOKUP(G7400,'NCES Match'!$A$2:$B$1307,2,FALSE),"")</f>
        <v>4827180</v>
      </c>
      <c r="J7400" cm="1">
        <f t="array" ref="J7400">IFERROR(_xlfn.IFS(B7400=2015,H7400/$O$13,B7400=2016,H7400/$O$14,B7400=2017,H7400/$O$15,B7400=2018,H7400/$O$16,B7400=2019,H7400/$O$17,B7400=2020,H7400/$O$18,B7400=2021,H7400/$O$19,B7400=2022,H7400/$O$20),"")</f>
        <v>8.8421691180972224E-5</v>
      </c>
      <c r="K7400" s="3" cm="1">
        <f t="array" ref="K7400">IFERROR(_xlfn.IFS(B7400=2015,J7400*$P$4,B7400=2016,J7400*$P$5,B7400=2017,J7400*$P$6,B7400=2018,J7400*$P$7,B7400=2019,J7400*$P$8,B7400=2020,J7400*$P$9,B7400=2021,J7400*$P$10,B7400=2022,J7400*$P$11),"")</f>
        <v>153670.35332630991</v>
      </c>
      <c r="L7400" s="3">
        <f t="shared" si="116"/>
        <v>293317.35332630994</v>
      </c>
    </row>
    <row r="7401" spans="1:12">
      <c r="A7401">
        <v>4827180</v>
      </c>
      <c r="B7401">
        <v>2020</v>
      </c>
      <c r="D7401" t="s">
        <v>1980</v>
      </c>
      <c r="E7401" t="s">
        <v>1981</v>
      </c>
      <c r="F7401" t="s">
        <v>4230</v>
      </c>
      <c r="G7401" t="s">
        <v>1982</v>
      </c>
      <c r="H7401" s="5">
        <v>150131</v>
      </c>
      <c r="I7401">
        <f>IFERROR(VLOOKUP(G7401,'NCES Match'!$A$2:$B$1307,2,FALSE),"")</f>
        <v>4827180</v>
      </c>
      <c r="J7401" cm="1">
        <f t="array" ref="J7401">IFERROR(_xlfn.IFS(B7401=2015,H7401/$O$13,B7401=2016,H7401/$O$14,B7401=2017,H7401/$O$15,B7401=2018,H7401/$O$16,B7401=2019,H7401/$O$17,B7401=2020,H7401/$O$18,B7401=2021,H7401/$O$19,B7401=2022,H7401/$O$20),"")</f>
        <v>8.1357124297157203E-5</v>
      </c>
      <c r="K7401" s="3" cm="1">
        <f t="array" ref="K7401">IFERROR(_xlfn.IFS(B7401=2015,J7401*$P$4,B7401=2016,J7401*$P$5,B7401=2017,J7401*$P$6,B7401=2018,J7401*$P$7,B7401=2019,J7401*$P$8,B7401=2020,J7401*$P$9,B7401=2021,J7401*$P$10,B7401=2022,J7401*$P$11),"")</f>
        <v>171501.04703871228</v>
      </c>
      <c r="L7401" s="3">
        <f t="shared" si="116"/>
        <v>321632.04703871231</v>
      </c>
    </row>
    <row r="7402" spans="1:12">
      <c r="A7402">
        <v>4827180</v>
      </c>
      <c r="B7402">
        <v>2021</v>
      </c>
      <c r="D7402" t="s">
        <v>1980</v>
      </c>
      <c r="E7402" t="s">
        <v>1981</v>
      </c>
      <c r="F7402" t="s">
        <v>4101</v>
      </c>
      <c r="G7402" t="s">
        <v>1982</v>
      </c>
      <c r="H7402" s="5">
        <v>162504.06</v>
      </c>
      <c r="I7402">
        <f>IFERROR(VLOOKUP(G7402,'NCES Match'!$A$2:$B$1307,2,FALSE),"")</f>
        <v>4827180</v>
      </c>
      <c r="J7402" cm="1">
        <f t="array" ref="J7402">IFERROR(_xlfn.IFS(B7402=2015,H7402/$O$13,B7402=2016,H7402/$O$14,B7402=2017,H7402/$O$15,B7402=2018,H7402/$O$16,B7402=2019,H7402/$O$17,B7402=2020,H7402/$O$18,B7402=2021,H7402/$O$19,B7402=2022,H7402/$O$20),"")</f>
        <v>8.3144067320663857E-5</v>
      </c>
      <c r="K7402" s="3" cm="1">
        <f t="array" ref="K7402">IFERROR(_xlfn.IFS(B7402=2015,J7402*$P$4,B7402=2016,J7402*$P$5,B7402=2017,J7402*$P$6,B7402=2018,J7402*$P$7,B7402=2019,J7402*$P$8,B7402=2020,J7402*$P$9,B7402=2021,J7402*$P$10,B7402=2022,J7402*$P$11),"")</f>
        <v>177974.30709666072</v>
      </c>
      <c r="L7402" s="3">
        <f t="shared" si="116"/>
        <v>340478.36709666072</v>
      </c>
    </row>
    <row r="7403" spans="1:12">
      <c r="A7403">
        <v>4827180</v>
      </c>
      <c r="B7403">
        <v>2022</v>
      </c>
      <c r="D7403" t="s">
        <v>1980</v>
      </c>
      <c r="E7403" t="s">
        <v>1981</v>
      </c>
      <c r="F7403" t="s">
        <v>4101</v>
      </c>
      <c r="G7403" t="s">
        <v>1982</v>
      </c>
      <c r="H7403" s="5">
        <v>195105.72</v>
      </c>
      <c r="I7403">
        <f>IFERROR(VLOOKUP(G7403,'NCES Match'!$A$2:$B$1307,2,FALSE),"")</f>
        <v>4827180</v>
      </c>
      <c r="J7403" cm="1">
        <f t="array" ref="J7403">IFERROR(_xlfn.IFS(B7403=2015,H7403/$O$13,B7403=2016,H7403/$O$14,B7403=2017,H7403/$O$15,B7403=2018,H7403/$O$16,B7403=2019,H7403/$O$17,B7403=2020,H7403/$O$18,B7403=2021,H7403/$O$19,B7403=2022,H7403/$O$20),"")</f>
        <v>8.5696410792583544E-5</v>
      </c>
      <c r="K7403" s="3" cm="1">
        <f t="array" ref="K7403">IFERROR(_xlfn.IFS(B7403=2015,J7403*$P$4,B7403=2016,J7403*$P$5,B7403=2017,J7403*$P$6,B7403=2018,J7403*$P$7,B7403=2019,J7403*$P$8,B7403=2020,J7403*$P$9,B7403=2021,J7403*$P$10,B7403=2022,J7403*$P$11),"")</f>
        <v>184545.76431702366</v>
      </c>
      <c r="L7403" s="3">
        <f t="shared" si="116"/>
        <v>379651.48431702366</v>
      </c>
    </row>
    <row r="7404" spans="1:12">
      <c r="A7404">
        <v>4827180</v>
      </c>
      <c r="B7404">
        <v>2023</v>
      </c>
      <c r="D7404" t="s">
        <v>1980</v>
      </c>
      <c r="E7404" t="s">
        <v>1981</v>
      </c>
      <c r="F7404" t="s">
        <v>4101</v>
      </c>
      <c r="G7404" t="s">
        <v>1982</v>
      </c>
      <c r="H7404" s="5">
        <v>250754.68</v>
      </c>
      <c r="I7404">
        <f>IFERROR(VLOOKUP(G7404,'NCES Match'!$A$2:$B$1307,2,FALSE),"")</f>
        <v>4827180</v>
      </c>
      <c r="J7404" t="str" cm="1">
        <f t="array" ref="J7404">IFERROR(_xlfn.IFS(B7404=2015,H7404/$O$13,B7404=2016,H7404/$O$14,B7404=2017,H7404/$O$15,B7404=2018,H7404/$O$16,B7404=2019,H7404/$O$17,B7404=2020,H7404/$O$18,B7404=2021,H7404/$O$19,B7404=2022,H7404/$O$20),"")</f>
        <v/>
      </c>
      <c r="K7404" s="3" t="str" cm="1">
        <f t="array" ref="K7404">IFERROR(_xlfn.IFS(B7404=2015,J7404*$P$4,B7404=2016,J7404*$P$5,B7404=2017,J7404*$P$6,B7404=2018,J7404*$P$7,B7404=2019,J7404*$P$8,B7404=2020,J7404*$P$9,B7404=2021,J7404*$P$10,B7404=2022,J7404*$P$11),"")</f>
        <v/>
      </c>
      <c r="L7404" s="3">
        <f t="shared" si="116"/>
        <v>250754.68</v>
      </c>
    </row>
    <row r="7405" spans="1:12">
      <c r="A7405">
        <v>4814370</v>
      </c>
      <c r="B7405">
        <v>2015</v>
      </c>
      <c r="C7405" t="s">
        <v>381</v>
      </c>
      <c r="D7405" t="s">
        <v>922</v>
      </c>
      <c r="E7405" t="s">
        <v>923</v>
      </c>
      <c r="G7405" t="s">
        <v>924</v>
      </c>
      <c r="H7405" s="5">
        <v>598260.37</v>
      </c>
      <c r="I7405">
        <f>IFERROR(VLOOKUP(G7405,'NCES Match'!$A$2:$B$1307,2,FALSE),"")</f>
        <v>4814370</v>
      </c>
      <c r="J7405" cm="1">
        <f t="array" ref="J7405">IFERROR(_xlfn.IFS(B7405=2015,H7405/$O$13,B7405=2016,H7405/$O$14,B7405=2017,H7405/$O$15,B7405=2018,H7405/$O$16,B7405=2019,H7405/$O$17,B7405=2020,H7405/$O$18,B7405=2021,H7405/$O$19,B7405=2022,H7405/$O$20),"")</f>
        <v>4.6867942147122115E-4</v>
      </c>
      <c r="K7405" s="3" cm="1">
        <f t="array" ref="K7405">IFERROR(_xlfn.IFS(B7405=2015,J7405*$P$4,B7405=2016,J7405*$P$5,B7405=2017,J7405*$P$6,B7405=2018,J7405*$P$7,B7405=2019,J7405*$P$8,B7405=2020,J7405*$P$9,B7405=2021,J7405*$P$10,B7405=2022,J7405*$P$11),"")</f>
        <v>745895.32605963608</v>
      </c>
      <c r="L7405" s="3">
        <f t="shared" si="116"/>
        <v>1344155.6960596361</v>
      </c>
    </row>
    <row r="7406" spans="1:12">
      <c r="A7406">
        <v>4814370</v>
      </c>
      <c r="B7406">
        <v>2016</v>
      </c>
      <c r="C7406" t="s">
        <v>4102</v>
      </c>
      <c r="D7406" t="s">
        <v>922</v>
      </c>
      <c r="E7406" t="s">
        <v>923</v>
      </c>
      <c r="F7406" t="s">
        <v>4101</v>
      </c>
      <c r="G7406" t="s">
        <v>924</v>
      </c>
      <c r="H7406" s="5">
        <v>729228</v>
      </c>
      <c r="I7406">
        <f>IFERROR(VLOOKUP(G7406,'NCES Match'!$A$2:$B$1307,2,FALSE),"")</f>
        <v>4814370</v>
      </c>
      <c r="J7406" cm="1">
        <f t="array" ref="J7406">IFERROR(_xlfn.IFS(B7406=2015,H7406/$O$13,B7406=2016,H7406/$O$14,B7406=2017,H7406/$O$15,B7406=2018,H7406/$O$16,B7406=2019,H7406/$O$17,B7406=2020,H7406/$O$18,B7406=2021,H7406/$O$19,B7406=2022,H7406/$O$20),"")</f>
        <v>5.2203019420100504E-4</v>
      </c>
      <c r="K7406" s="3" cm="1">
        <f t="array" ref="K7406">IFERROR(_xlfn.IFS(B7406=2015,J7406*$P$4,B7406=2016,J7406*$P$5,B7406=2017,J7406*$P$6,B7406=2018,J7406*$P$7,B7406=2019,J7406*$P$8,B7406=2020,J7406*$P$9,B7406=2021,J7406*$P$10,B7406=2022,J7406*$P$11),"")</f>
        <v>874730.10580271238</v>
      </c>
      <c r="L7406" s="3">
        <f t="shared" si="116"/>
        <v>1603958.1058027125</v>
      </c>
    </row>
    <row r="7407" spans="1:12">
      <c r="A7407">
        <v>4814370</v>
      </c>
      <c r="B7407">
        <v>2017</v>
      </c>
      <c r="D7407" t="s">
        <v>922</v>
      </c>
      <c r="E7407" t="s">
        <v>923</v>
      </c>
      <c r="F7407" t="s">
        <v>4101</v>
      </c>
      <c r="G7407" t="s">
        <v>924</v>
      </c>
      <c r="H7407" s="5">
        <v>811342</v>
      </c>
      <c r="I7407">
        <f>IFERROR(VLOOKUP(G7407,'NCES Match'!$A$2:$B$1307,2,FALSE),"")</f>
        <v>4814370</v>
      </c>
      <c r="J7407" cm="1">
        <f t="array" ref="J7407">IFERROR(_xlfn.IFS(B7407=2015,H7407/$O$13,B7407=2016,H7407/$O$14,B7407=2017,H7407/$O$15,B7407=2018,H7407/$O$16,B7407=2019,H7407/$O$17,B7407=2020,H7407/$O$18,B7407=2021,H7407/$O$19,B7407=2022,H7407/$O$20),"")</f>
        <v>5.5937062778617375E-4</v>
      </c>
      <c r="K7407" s="3" cm="1">
        <f t="array" ref="K7407">IFERROR(_xlfn.IFS(B7407=2015,J7407*$P$4,B7407=2016,J7407*$P$5,B7407=2017,J7407*$P$6,B7407=2018,J7407*$P$7,B7407=2019,J7407*$P$8,B7407=2020,J7407*$P$9,B7407=2021,J7407*$P$10,B7407=2022,J7407*$P$11),"")</f>
        <v>949949.95032864227</v>
      </c>
      <c r="L7407" s="3">
        <f t="shared" si="116"/>
        <v>1761291.9503286423</v>
      </c>
    </row>
    <row r="7408" spans="1:12">
      <c r="A7408">
        <v>4814370</v>
      </c>
      <c r="B7408">
        <v>2018</v>
      </c>
      <c r="D7408" t="s">
        <v>922</v>
      </c>
      <c r="E7408" t="s">
        <v>923</v>
      </c>
      <c r="F7408" t="s">
        <v>4101</v>
      </c>
      <c r="G7408" t="s">
        <v>924</v>
      </c>
      <c r="H7408" s="5">
        <v>1006438</v>
      </c>
      <c r="I7408">
        <f>IFERROR(VLOOKUP(G7408,'NCES Match'!$A$2:$B$1307,2,FALSE),"")</f>
        <v>4814370</v>
      </c>
      <c r="J7408" cm="1">
        <f t="array" ref="J7408">IFERROR(_xlfn.IFS(B7408=2015,H7408/$O$13,B7408=2016,H7408/$O$14,B7408=2017,H7408/$O$15,B7408=2018,H7408/$O$16,B7408=2019,H7408/$O$17,B7408=2020,H7408/$O$18,B7408=2021,H7408/$O$19,B7408=2022,H7408/$O$20),"")</f>
        <v>6.5676000872374584E-4</v>
      </c>
      <c r="K7408" s="3" cm="1">
        <f t="array" ref="K7408">IFERROR(_xlfn.IFS(B7408=2015,J7408*$P$4,B7408=2016,J7408*$P$5,B7408=2017,J7408*$P$6,B7408=2018,J7408*$P$7,B7408=2019,J7408*$P$8,B7408=2020,J7408*$P$9,B7408=2021,J7408*$P$10,B7408=2022,J7408*$P$11),"")</f>
        <v>1127560.5866960327</v>
      </c>
      <c r="L7408" s="3">
        <f t="shared" si="116"/>
        <v>2133998.5866960324</v>
      </c>
    </row>
    <row r="7409" spans="1:12">
      <c r="A7409">
        <v>4814370</v>
      </c>
      <c r="B7409">
        <v>2019</v>
      </c>
      <c r="D7409" t="s">
        <v>922</v>
      </c>
      <c r="E7409" t="s">
        <v>923</v>
      </c>
      <c r="F7409" t="s">
        <v>4101</v>
      </c>
      <c r="G7409" t="s">
        <v>924</v>
      </c>
      <c r="H7409" s="5">
        <v>1332172</v>
      </c>
      <c r="I7409">
        <f>IFERROR(VLOOKUP(G7409,'NCES Match'!$A$2:$B$1307,2,FALSE),"")</f>
        <v>4814370</v>
      </c>
      <c r="J7409" cm="1">
        <f t="array" ref="J7409">IFERROR(_xlfn.IFS(B7409=2015,H7409/$O$13,B7409=2016,H7409/$O$14,B7409=2017,H7409/$O$15,B7409=2018,H7409/$O$16,B7409=2019,H7409/$O$17,B7409=2020,H7409/$O$18,B7409=2021,H7409/$O$19,B7409=2022,H7409/$O$20),"")</f>
        <v>8.4350470245646606E-4</v>
      </c>
      <c r="K7409" s="3" cm="1">
        <f t="array" ref="K7409">IFERROR(_xlfn.IFS(B7409=2015,J7409*$P$4,B7409=2016,J7409*$P$5,B7409=2017,J7409*$P$6,B7409=2018,J7409*$P$7,B7409=2019,J7409*$P$8,B7409=2020,J7409*$P$9,B7409=2021,J7409*$P$10,B7409=2022,J7409*$P$11),"")</f>
        <v>1465948.7273727104</v>
      </c>
      <c r="L7409" s="3">
        <f t="shared" si="116"/>
        <v>2798120.7273727106</v>
      </c>
    </row>
    <row r="7410" spans="1:12">
      <c r="A7410">
        <v>4814370</v>
      </c>
      <c r="B7410">
        <v>2020</v>
      </c>
      <c r="D7410" t="s">
        <v>922</v>
      </c>
      <c r="E7410" t="s">
        <v>923</v>
      </c>
      <c r="F7410" t="s">
        <v>4230</v>
      </c>
      <c r="G7410" t="s">
        <v>924</v>
      </c>
      <c r="H7410" s="5">
        <v>1799727</v>
      </c>
      <c r="I7410">
        <f>IFERROR(VLOOKUP(G7410,'NCES Match'!$A$2:$B$1307,2,FALSE),"")</f>
        <v>4814370</v>
      </c>
      <c r="J7410" cm="1">
        <f t="array" ref="J7410">IFERROR(_xlfn.IFS(B7410=2015,H7410/$O$13,B7410=2016,H7410/$O$14,B7410=2017,H7410/$O$15,B7410=2018,H7410/$O$16,B7410=2019,H7410/$O$17,B7410=2020,H7410/$O$18,B7410=2021,H7410/$O$19,B7410=2022,H7410/$O$20),"")</f>
        <v>9.7528567211268723E-4</v>
      </c>
      <c r="K7410" s="3" cm="1">
        <f t="array" ref="K7410">IFERROR(_xlfn.IFS(B7410=2015,J7410*$P$4,B7410=2016,J7410*$P$5,B7410=2017,J7410*$P$6,B7410=2018,J7410*$P$7,B7410=2019,J7410*$P$8,B7410=2020,J7410*$P$9,B7410=2021,J7410*$P$10,B7410=2022,J7410*$P$11),"")</f>
        <v>2055904.9422427118</v>
      </c>
      <c r="L7410" s="3">
        <f t="shared" si="116"/>
        <v>3855631.9422427118</v>
      </c>
    </row>
    <row r="7411" spans="1:12">
      <c r="A7411">
        <v>4814370</v>
      </c>
      <c r="B7411">
        <v>2021</v>
      </c>
      <c r="D7411" t="s">
        <v>922</v>
      </c>
      <c r="E7411" t="s">
        <v>923</v>
      </c>
      <c r="F7411" t="s">
        <v>4230</v>
      </c>
      <c r="G7411" t="s">
        <v>924</v>
      </c>
      <c r="H7411" s="5">
        <v>2208397.08</v>
      </c>
      <c r="I7411">
        <f>IFERROR(VLOOKUP(G7411,'NCES Match'!$A$2:$B$1307,2,FALSE),"")</f>
        <v>4814370</v>
      </c>
      <c r="J7411" cm="1">
        <f t="array" ref="J7411">IFERROR(_xlfn.IFS(B7411=2015,H7411/$O$13,B7411=2016,H7411/$O$14,B7411=2017,H7411/$O$15,B7411=2018,H7411/$O$16,B7411=2019,H7411/$O$17,B7411=2020,H7411/$O$18,B7411=2021,H7411/$O$19,B7411=2022,H7411/$O$20),"")</f>
        <v>1.1299109418575603E-3</v>
      </c>
      <c r="K7411" s="3" cm="1">
        <f t="array" ref="K7411">IFERROR(_xlfn.IFS(B7411=2015,J7411*$P$4,B7411=2016,J7411*$P$5,B7411=2017,J7411*$P$6,B7411=2018,J7411*$P$7,B7411=2019,J7411*$P$8,B7411=2020,J7411*$P$9,B7411=2021,J7411*$P$10,B7411=2022,J7411*$P$11),"")</f>
        <v>2418634.587389932</v>
      </c>
      <c r="L7411" s="3">
        <f t="shared" si="116"/>
        <v>4627031.6673899321</v>
      </c>
    </row>
    <row r="7412" spans="1:12">
      <c r="A7412">
        <v>4814370</v>
      </c>
      <c r="B7412">
        <v>2022</v>
      </c>
      <c r="D7412" t="s">
        <v>922</v>
      </c>
      <c r="E7412" t="s">
        <v>923</v>
      </c>
      <c r="F7412" t="s">
        <v>4101</v>
      </c>
      <c r="G7412" t="s">
        <v>924</v>
      </c>
      <c r="H7412" s="5">
        <v>2765659.12</v>
      </c>
      <c r="I7412">
        <f>IFERROR(VLOOKUP(G7412,'NCES Match'!$A$2:$B$1307,2,FALSE),"")</f>
        <v>4814370</v>
      </c>
      <c r="J7412" cm="1">
        <f t="array" ref="J7412">IFERROR(_xlfn.IFS(B7412=2015,H7412/$O$13,B7412=2016,H7412/$O$14,B7412=2017,H7412/$O$15,B7412=2018,H7412/$O$16,B7412=2019,H7412/$O$17,B7412=2020,H7412/$O$18,B7412=2021,H7412/$O$19,B7412=2022,H7412/$O$20),"")</f>
        <v>1.214762232802683E-3</v>
      </c>
      <c r="K7412" s="3" cm="1">
        <f t="array" ref="K7412">IFERROR(_xlfn.IFS(B7412=2015,J7412*$P$4,B7412=2016,J7412*$P$5,B7412=2017,J7412*$P$6,B7412=2018,J7412*$P$7,B7412=2019,J7412*$P$8,B7412=2020,J7412*$P$9,B7412=2021,J7412*$P$10,B7412=2022,J7412*$P$11),"")</f>
        <v>2615969.8246711935</v>
      </c>
      <c r="L7412" s="3">
        <f t="shared" si="116"/>
        <v>5381628.9446711931</v>
      </c>
    </row>
    <row r="7413" spans="1:12">
      <c r="A7413">
        <v>4814370</v>
      </c>
      <c r="B7413">
        <v>2023</v>
      </c>
      <c r="D7413" t="s">
        <v>922</v>
      </c>
      <c r="E7413" t="s">
        <v>923</v>
      </c>
      <c r="F7413" t="s">
        <v>4101</v>
      </c>
      <c r="G7413" t="s">
        <v>924</v>
      </c>
      <c r="H7413" s="5">
        <v>3940661.56</v>
      </c>
      <c r="I7413">
        <f>IFERROR(VLOOKUP(G7413,'NCES Match'!$A$2:$B$1307,2,FALSE),"")</f>
        <v>4814370</v>
      </c>
      <c r="J7413" t="str" cm="1">
        <f t="array" ref="J7413">IFERROR(_xlfn.IFS(B7413=2015,H7413/$O$13,B7413=2016,H7413/$O$14,B7413=2017,H7413/$O$15,B7413=2018,H7413/$O$16,B7413=2019,H7413/$O$17,B7413=2020,H7413/$O$18,B7413=2021,H7413/$O$19,B7413=2022,H7413/$O$20),"")</f>
        <v/>
      </c>
      <c r="K7413" s="3" t="str" cm="1">
        <f t="array" ref="K7413">IFERROR(_xlfn.IFS(B7413=2015,J7413*$P$4,B7413=2016,J7413*$P$5,B7413=2017,J7413*$P$6,B7413=2018,J7413*$P$7,B7413=2019,J7413*$P$8,B7413=2020,J7413*$P$9,B7413=2021,J7413*$P$10,B7413=2022,J7413*$P$11),"")</f>
        <v/>
      </c>
      <c r="L7413" s="3">
        <f t="shared" si="116"/>
        <v>3940661.56</v>
      </c>
    </row>
    <row r="7414" spans="1:12">
      <c r="A7414">
        <v>4816410</v>
      </c>
      <c r="B7414">
        <v>2015</v>
      </c>
      <c r="C7414" t="s">
        <v>381</v>
      </c>
      <c r="D7414" t="s">
        <v>1104</v>
      </c>
      <c r="E7414" t="s">
        <v>1105</v>
      </c>
      <c r="G7414" t="s">
        <v>1106</v>
      </c>
      <c r="H7414" s="5">
        <v>855667.24</v>
      </c>
      <c r="I7414">
        <f>IFERROR(VLOOKUP(G7414,'NCES Match'!$A$2:$B$1307,2,FALSE),"")</f>
        <v>4816410</v>
      </c>
      <c r="J7414" cm="1">
        <f t="array" ref="J7414">IFERROR(_xlfn.IFS(B7414=2015,H7414/$O$13,B7414=2016,H7414/$O$14,B7414=2017,H7414/$O$15,B7414=2018,H7414/$O$16,B7414=2019,H7414/$O$17,B7414=2020,H7414/$O$18,B7414=2021,H7414/$O$19,B7414=2022,H7414/$O$20),"")</f>
        <v>6.7033293048489328E-4</v>
      </c>
      <c r="K7414" s="3" cm="1">
        <f t="array" ref="K7414">IFERROR(_xlfn.IFS(B7414=2015,J7414*$P$4,B7414=2016,J7414*$P$5,B7414=2017,J7414*$P$6,B7414=2018,J7414*$P$7,B7414=2019,J7414*$P$8,B7414=2020,J7414*$P$9,B7414=2021,J7414*$P$10,B7414=2022,J7414*$P$11),"")</f>
        <v>1066823.4551092677</v>
      </c>
      <c r="L7414" s="3">
        <f t="shared" si="116"/>
        <v>1922490.6951092677</v>
      </c>
    </row>
    <row r="7415" spans="1:12">
      <c r="A7415">
        <v>4816410</v>
      </c>
      <c r="B7415">
        <v>2016</v>
      </c>
      <c r="C7415" t="s">
        <v>4102</v>
      </c>
      <c r="D7415" t="s">
        <v>1104</v>
      </c>
      <c r="E7415" t="s">
        <v>1105</v>
      </c>
      <c r="F7415" t="s">
        <v>4101</v>
      </c>
      <c r="G7415" t="s">
        <v>1106</v>
      </c>
      <c r="H7415" s="5">
        <v>902381</v>
      </c>
      <c r="I7415">
        <f>IFERROR(VLOOKUP(G7415,'NCES Match'!$A$2:$B$1307,2,FALSE),"")</f>
        <v>4816410</v>
      </c>
      <c r="J7415" cm="1">
        <f t="array" ref="J7415">IFERROR(_xlfn.IFS(B7415=2015,H7415/$O$13,B7415=2016,H7415/$O$14,B7415=2017,H7415/$O$15,B7415=2018,H7415/$O$16,B7415=2019,H7415/$O$17,B7415=2020,H7415/$O$18,B7415=2021,H7415/$O$19,B7415=2022,H7415/$O$20),"")</f>
        <v>6.4598469706771697E-4</v>
      </c>
      <c r="K7415" s="3" cm="1">
        <f t="array" ref="K7415">IFERROR(_xlfn.IFS(B7415=2015,J7415*$P$4,B7415=2016,J7415*$P$5,B7415=2017,J7415*$P$6,B7415=2018,J7415*$P$7,B7415=2019,J7415*$P$8,B7415=2020,J7415*$P$9,B7415=2021,J7415*$P$10,B7415=2022,J7415*$P$11),"")</f>
        <v>1082432.1441364805</v>
      </c>
      <c r="L7415" s="3">
        <f t="shared" si="116"/>
        <v>1984813.1441364805</v>
      </c>
    </row>
    <row r="7416" spans="1:12">
      <c r="A7416">
        <v>4816410</v>
      </c>
      <c r="B7416">
        <v>2017</v>
      </c>
      <c r="D7416" t="s">
        <v>1104</v>
      </c>
      <c r="E7416" t="s">
        <v>1105</v>
      </c>
      <c r="F7416" t="s">
        <v>4101</v>
      </c>
      <c r="G7416" t="s">
        <v>1106</v>
      </c>
      <c r="H7416" s="5">
        <v>992335</v>
      </c>
      <c r="I7416">
        <f>IFERROR(VLOOKUP(G7416,'NCES Match'!$A$2:$B$1307,2,FALSE),"")</f>
        <v>4816410</v>
      </c>
      <c r="J7416" cm="1">
        <f t="array" ref="J7416">IFERROR(_xlfn.IFS(B7416=2015,H7416/$O$13,B7416=2016,H7416/$O$14,B7416=2017,H7416/$O$15,B7416=2018,H7416/$O$16,B7416=2019,H7416/$O$17,B7416=2020,H7416/$O$18,B7416=2021,H7416/$O$19,B7416=2022,H7416/$O$20),"")</f>
        <v>6.8415421847284222E-4</v>
      </c>
      <c r="K7416" s="3" cm="1">
        <f t="array" ref="K7416">IFERROR(_xlfn.IFS(B7416=2015,J7416*$P$4,B7416=2016,J7416*$P$5,B7416=2017,J7416*$P$6,B7416=2018,J7416*$P$7,B7416=2019,J7416*$P$8,B7416=2020,J7416*$P$9,B7416=2021,J7416*$P$10,B7416=2022,J7416*$P$11),"")</f>
        <v>1161863.4114336164</v>
      </c>
      <c r="L7416" s="3">
        <f t="shared" si="116"/>
        <v>2154198.4114336167</v>
      </c>
    </row>
    <row r="7417" spans="1:12">
      <c r="A7417">
        <v>4816410</v>
      </c>
      <c r="B7417">
        <v>2018</v>
      </c>
      <c r="D7417" t="s">
        <v>1104</v>
      </c>
      <c r="E7417" t="s">
        <v>1105</v>
      </c>
      <c r="F7417" t="s">
        <v>4101</v>
      </c>
      <c r="G7417" t="s">
        <v>1106</v>
      </c>
      <c r="H7417" s="5">
        <v>942970</v>
      </c>
      <c r="I7417">
        <f>IFERROR(VLOOKUP(G7417,'NCES Match'!$A$2:$B$1307,2,FALSE),"")</f>
        <v>4816410</v>
      </c>
      <c r="J7417" cm="1">
        <f t="array" ref="J7417">IFERROR(_xlfn.IFS(B7417=2015,H7417/$O$13,B7417=2016,H7417/$O$14,B7417=2017,H7417/$O$15,B7417=2018,H7417/$O$16,B7417=2019,H7417/$O$17,B7417=2020,H7417/$O$18,B7417=2021,H7417/$O$19,B7417=2022,H7417/$O$20),"")</f>
        <v>6.1534340458749628E-4</v>
      </c>
      <c r="K7417" s="3" cm="1">
        <f t="array" ref="K7417">IFERROR(_xlfn.IFS(B7417=2015,J7417*$P$4,B7417=2016,J7417*$P$5,B7417=2017,J7417*$P$6,B7417=2018,J7417*$P$7,B7417=2019,J7417*$P$8,B7417=2020,J7417*$P$9,B7417=2021,J7417*$P$10,B7417=2022,J7417*$P$11),"")</f>
        <v>1056454.3533101471</v>
      </c>
      <c r="L7417" s="3">
        <f t="shared" si="116"/>
        <v>1999424.3533101471</v>
      </c>
    </row>
    <row r="7418" spans="1:12">
      <c r="A7418">
        <v>4816410</v>
      </c>
      <c r="B7418">
        <v>2019</v>
      </c>
      <c r="D7418" t="s">
        <v>1104</v>
      </c>
      <c r="E7418" t="s">
        <v>1105</v>
      </c>
      <c r="F7418" t="s">
        <v>4101</v>
      </c>
      <c r="G7418" t="s">
        <v>1106</v>
      </c>
      <c r="H7418" s="5">
        <v>983044</v>
      </c>
      <c r="I7418">
        <f>IFERROR(VLOOKUP(G7418,'NCES Match'!$A$2:$B$1307,2,FALSE),"")</f>
        <v>4816410</v>
      </c>
      <c r="J7418" cm="1">
        <f t="array" ref="J7418">IFERROR(_xlfn.IFS(B7418=2015,H7418/$O$13,B7418=2016,H7418/$O$14,B7418=2017,H7418/$O$15,B7418=2018,H7418/$O$16,B7418=2019,H7418/$O$17,B7418=2020,H7418/$O$18,B7418=2021,H7418/$O$19,B7418=2022,H7418/$O$20),"")</f>
        <v>6.2244382611375583E-4</v>
      </c>
      <c r="K7418" s="3" cm="1">
        <f t="array" ref="K7418">IFERROR(_xlfn.IFS(B7418=2015,J7418*$P$4,B7418=2016,J7418*$P$5,B7418=2017,J7418*$P$6,B7418=2018,J7418*$P$7,B7418=2019,J7418*$P$8,B7418=2020,J7418*$P$9,B7418=2021,J7418*$P$10,B7418=2022,J7418*$P$11),"")</f>
        <v>1081761.2896468167</v>
      </c>
      <c r="L7418" s="3">
        <f t="shared" si="116"/>
        <v>2064805.2896468167</v>
      </c>
    </row>
    <row r="7419" spans="1:12">
      <c r="A7419">
        <v>4816410</v>
      </c>
      <c r="B7419">
        <v>2020</v>
      </c>
      <c r="D7419" t="s">
        <v>1104</v>
      </c>
      <c r="E7419" t="s">
        <v>1105</v>
      </c>
      <c r="F7419" t="s">
        <v>4230</v>
      </c>
      <c r="G7419" t="s">
        <v>1106</v>
      </c>
      <c r="H7419" s="5">
        <v>1061456</v>
      </c>
      <c r="I7419">
        <f>IFERROR(VLOOKUP(G7419,'NCES Match'!$A$2:$B$1307,2,FALSE),"")</f>
        <v>4816410</v>
      </c>
      <c r="J7419" cm="1">
        <f t="array" ref="J7419">IFERROR(_xlfn.IFS(B7419=2015,H7419/$O$13,B7419=2016,H7419/$O$14,B7419=2017,H7419/$O$15,B7419=2018,H7419/$O$16,B7419=2019,H7419/$O$17,B7419=2020,H7419/$O$18,B7419=2021,H7419/$O$19,B7419=2022,H7419/$O$20),"")</f>
        <v>5.7521103388349709E-4</v>
      </c>
      <c r="K7419" s="3" cm="1">
        <f t="array" ref="K7419">IFERROR(_xlfn.IFS(B7419=2015,J7419*$P$4,B7419=2016,J7419*$P$5,B7419=2017,J7419*$P$6,B7419=2018,J7419*$P$7,B7419=2019,J7419*$P$8,B7419=2020,J7419*$P$9,B7419=2021,J7419*$P$10,B7419=2022,J7419*$P$11),"")</f>
        <v>1212546.4786454723</v>
      </c>
      <c r="L7419" s="3">
        <f t="shared" si="116"/>
        <v>2274002.4786454723</v>
      </c>
    </row>
    <row r="7420" spans="1:12">
      <c r="A7420">
        <v>4816410</v>
      </c>
      <c r="B7420">
        <v>2021</v>
      </c>
      <c r="D7420" t="s">
        <v>1104</v>
      </c>
      <c r="E7420" t="s">
        <v>1105</v>
      </c>
      <c r="F7420" t="s">
        <v>4230</v>
      </c>
      <c r="G7420" t="s">
        <v>1106</v>
      </c>
      <c r="H7420" s="5">
        <v>1104411.97</v>
      </c>
      <c r="I7420">
        <f>IFERROR(VLOOKUP(G7420,'NCES Match'!$A$2:$B$1307,2,FALSE),"")</f>
        <v>4816410</v>
      </c>
      <c r="J7420" cm="1">
        <f t="array" ref="J7420">IFERROR(_xlfn.IFS(B7420=2015,H7420/$O$13,B7420=2016,H7420/$O$14,B7420=2017,H7420/$O$15,B7420=2018,H7420/$O$16,B7420=2019,H7420/$O$17,B7420=2020,H7420/$O$18,B7420=2021,H7420/$O$19,B7420=2022,H7420/$O$20),"")</f>
        <v>5.6506467089761936E-4</v>
      </c>
      <c r="K7420" s="3" cm="1">
        <f t="array" ref="K7420">IFERROR(_xlfn.IFS(B7420=2015,J7420*$P$4,B7420=2016,J7420*$P$5,B7420=2017,J7420*$P$6,B7420=2018,J7420*$P$7,B7420=2019,J7420*$P$8,B7420=2020,J7420*$P$9,B7420=2021,J7420*$P$10,B7420=2022,J7420*$P$11),"")</f>
        <v>1209551.0420478603</v>
      </c>
      <c r="L7420" s="3">
        <f t="shared" si="116"/>
        <v>2313963.0120478603</v>
      </c>
    </row>
    <row r="7421" spans="1:12">
      <c r="A7421">
        <v>4816410</v>
      </c>
      <c r="B7421">
        <v>2022</v>
      </c>
      <c r="D7421" t="s">
        <v>1104</v>
      </c>
      <c r="E7421" t="s">
        <v>1105</v>
      </c>
      <c r="F7421" t="s">
        <v>4101</v>
      </c>
      <c r="G7421" t="s">
        <v>1106</v>
      </c>
      <c r="H7421" s="5">
        <v>1436884.38</v>
      </c>
      <c r="I7421">
        <f>IFERROR(VLOOKUP(G7421,'NCES Match'!$A$2:$B$1307,2,FALSE),"")</f>
        <v>4816410</v>
      </c>
      <c r="J7421" cm="1">
        <f t="array" ref="J7421">IFERROR(_xlfn.IFS(B7421=2015,H7421/$O$13,B7421=2016,H7421/$O$14,B7421=2017,H7421/$O$15,B7421=2018,H7421/$O$16,B7421=2019,H7421/$O$17,B7421=2020,H7421/$O$18,B7421=2021,H7421/$O$19,B7421=2022,H7421/$O$20),"")</f>
        <v>6.3112364973167724E-4</v>
      </c>
      <c r="K7421" s="3" cm="1">
        <f t="array" ref="K7421">IFERROR(_xlfn.IFS(B7421=2015,J7421*$P$4,B7421=2016,J7421*$P$5,B7421=2017,J7421*$P$6,B7421=2018,J7421*$P$7,B7421=2019,J7421*$P$8,B7421=2020,J7421*$P$9,B7421=2021,J7421*$P$10,B7421=2022,J7421*$P$11),"")</f>
        <v>1359114.0543818634</v>
      </c>
      <c r="L7421" s="3">
        <f t="shared" si="116"/>
        <v>2795998.4343818631</v>
      </c>
    </row>
    <row r="7422" spans="1:12">
      <c r="A7422">
        <v>4816410</v>
      </c>
      <c r="B7422">
        <v>2023</v>
      </c>
      <c r="D7422" t="s">
        <v>1104</v>
      </c>
      <c r="E7422" t="s">
        <v>1105</v>
      </c>
      <c r="F7422" t="s">
        <v>4101</v>
      </c>
      <c r="G7422" t="s">
        <v>1106</v>
      </c>
      <c r="H7422" s="5">
        <v>1587776.19</v>
      </c>
      <c r="I7422">
        <f>IFERROR(VLOOKUP(G7422,'NCES Match'!$A$2:$B$1307,2,FALSE),"")</f>
        <v>4816410</v>
      </c>
      <c r="J7422" t="str" cm="1">
        <f t="array" ref="J7422">IFERROR(_xlfn.IFS(B7422=2015,H7422/$O$13,B7422=2016,H7422/$O$14,B7422=2017,H7422/$O$15,B7422=2018,H7422/$O$16,B7422=2019,H7422/$O$17,B7422=2020,H7422/$O$18,B7422=2021,H7422/$O$19,B7422=2022,H7422/$O$20),"")</f>
        <v/>
      </c>
      <c r="K7422" s="3" t="str" cm="1">
        <f t="array" ref="K7422">IFERROR(_xlfn.IFS(B7422=2015,J7422*$P$4,B7422=2016,J7422*$P$5,B7422=2017,J7422*$P$6,B7422=2018,J7422*$P$7,B7422=2019,J7422*$P$8,B7422=2020,J7422*$P$9,B7422=2021,J7422*$P$10,B7422=2022,J7422*$P$11),"")</f>
        <v/>
      </c>
      <c r="L7422" s="3">
        <f t="shared" si="116"/>
        <v>1587776.19</v>
      </c>
    </row>
    <row r="7423" spans="1:12">
      <c r="A7423">
        <v>4816920</v>
      </c>
      <c r="B7423">
        <v>2015</v>
      </c>
      <c r="C7423" t="s">
        <v>381</v>
      </c>
      <c r="D7423" t="s">
        <v>1140</v>
      </c>
      <c r="E7423" t="s">
        <v>1141</v>
      </c>
      <c r="G7423" t="s">
        <v>1142</v>
      </c>
      <c r="H7423" s="5">
        <v>31669.040000000001</v>
      </c>
      <c r="I7423">
        <f>IFERROR(VLOOKUP(G7423,'NCES Match'!$A$2:$B$1307,2,FALSE),"")</f>
        <v>4816920</v>
      </c>
      <c r="J7423" cm="1">
        <f t="array" ref="J7423">IFERROR(_xlfn.IFS(B7423=2015,H7423/$O$13,B7423=2016,H7423/$O$14,B7423=2017,H7423/$O$15,B7423=2018,H7423/$O$16,B7423=2019,H7423/$O$17,B7423=2020,H7423/$O$18,B7423=2021,H7423/$O$19,B7423=2022,H7423/$O$20),"")</f>
        <v>2.4809644913884173E-5</v>
      </c>
      <c r="K7423" s="3" cm="1">
        <f t="array" ref="K7423">IFERROR(_xlfn.IFS(B7423=2015,J7423*$P$4,B7423=2016,J7423*$P$5,B7423=2017,J7423*$P$6,B7423=2018,J7423*$P$7,B7423=2019,J7423*$P$8,B7423=2020,J7423*$P$9,B7423=2021,J7423*$P$10,B7423=2022,J7423*$P$11),"")</f>
        <v>39484.127816782617</v>
      </c>
      <c r="L7423" s="3">
        <f t="shared" si="116"/>
        <v>71153.167816782618</v>
      </c>
    </row>
    <row r="7424" spans="1:12">
      <c r="A7424">
        <v>4816920</v>
      </c>
      <c r="B7424">
        <v>2016</v>
      </c>
      <c r="C7424" t="s">
        <v>4102</v>
      </c>
      <c r="D7424" t="s">
        <v>1140</v>
      </c>
      <c r="E7424" t="s">
        <v>1141</v>
      </c>
      <c r="F7424" t="s">
        <v>4101</v>
      </c>
      <c r="G7424" t="s">
        <v>1142</v>
      </c>
      <c r="H7424" s="5">
        <v>30332</v>
      </c>
      <c r="I7424">
        <f>IFERROR(VLOOKUP(G7424,'NCES Match'!$A$2:$B$1307,2,FALSE),"")</f>
        <v>4816920</v>
      </c>
      <c r="J7424" cm="1">
        <f t="array" ref="J7424">IFERROR(_xlfn.IFS(B7424=2015,H7424/$O$13,B7424=2016,H7424/$O$14,B7424=2017,H7424/$O$15,B7424=2018,H7424/$O$16,B7424=2019,H7424/$O$17,B7424=2020,H7424/$O$18,B7424=2021,H7424/$O$19,B7424=2022,H7424/$O$20),"")</f>
        <v>2.1713675078994337E-5</v>
      </c>
      <c r="K7424" s="3" cm="1">
        <f t="array" ref="K7424">IFERROR(_xlfn.IFS(B7424=2015,J7424*$P$4,B7424=2016,J7424*$P$5,B7424=2017,J7424*$P$6,B7424=2018,J7424*$P$7,B7424=2019,J7424*$P$8,B7424=2020,J7424*$P$9,B7424=2021,J7424*$P$10,B7424=2022,J7424*$P$11),"")</f>
        <v>36384.112471281776</v>
      </c>
      <c r="L7424" s="3">
        <f t="shared" si="116"/>
        <v>66716.112471281784</v>
      </c>
    </row>
    <row r="7425" spans="1:12">
      <c r="A7425">
        <v>4816920</v>
      </c>
      <c r="B7425">
        <v>2017</v>
      </c>
      <c r="D7425" t="s">
        <v>1140</v>
      </c>
      <c r="E7425" t="s">
        <v>1141</v>
      </c>
      <c r="F7425" t="s">
        <v>4101</v>
      </c>
      <c r="G7425" t="s">
        <v>1142</v>
      </c>
      <c r="H7425" s="5">
        <v>30676</v>
      </c>
      <c r="I7425">
        <f>IFERROR(VLOOKUP(G7425,'NCES Match'!$A$2:$B$1307,2,FALSE),"")</f>
        <v>4816920</v>
      </c>
      <c r="J7425" cm="1">
        <f t="array" ref="J7425">IFERROR(_xlfn.IFS(B7425=2015,H7425/$O$13,B7425=2016,H7425/$O$14,B7425=2017,H7425/$O$15,B7425=2018,H7425/$O$16,B7425=2019,H7425/$O$17,B7425=2020,H7425/$O$18,B7425=2021,H7425/$O$19,B7425=2022,H7425/$O$20),"")</f>
        <v>2.1149223604803727E-5</v>
      </c>
      <c r="K7425" s="3" cm="1">
        <f t="array" ref="K7425">IFERROR(_xlfn.IFS(B7425=2015,J7425*$P$4,B7425=2016,J7425*$P$5,B7425=2017,J7425*$P$6,B7425=2018,J7425*$P$7,B7425=2019,J7425*$P$8,B7425=2020,J7425*$P$9,B7425=2021,J7425*$P$10,B7425=2022,J7425*$P$11),"")</f>
        <v>35916.622923848918</v>
      </c>
      <c r="L7425" s="3">
        <f t="shared" si="116"/>
        <v>66592.622923848918</v>
      </c>
    </row>
    <row r="7426" spans="1:12">
      <c r="A7426">
        <v>4816920</v>
      </c>
      <c r="B7426">
        <v>2018</v>
      </c>
      <c r="D7426" t="s">
        <v>1140</v>
      </c>
      <c r="E7426" t="s">
        <v>1141</v>
      </c>
      <c r="F7426" t="s">
        <v>4101</v>
      </c>
      <c r="G7426" t="s">
        <v>1142</v>
      </c>
      <c r="H7426" s="5">
        <v>30386</v>
      </c>
      <c r="I7426">
        <f>IFERROR(VLOOKUP(G7426,'NCES Match'!$A$2:$B$1307,2,FALSE),"")</f>
        <v>4816920</v>
      </c>
      <c r="J7426" cm="1">
        <f t="array" ref="J7426">IFERROR(_xlfn.IFS(B7426=2015,H7426/$O$13,B7426=2016,H7426/$O$14,B7426=2017,H7426/$O$15,B7426=2018,H7426/$O$16,B7426=2019,H7426/$O$17,B7426=2020,H7426/$O$18,B7426=2021,H7426/$O$19,B7426=2022,H7426/$O$20),"")</f>
        <v>1.9828652758619747E-5</v>
      </c>
      <c r="K7426" s="3" cm="1">
        <f t="array" ref="K7426">IFERROR(_xlfn.IFS(B7426=2015,J7426*$P$4,B7426=2016,J7426*$P$5,B7426=2017,J7426*$P$6,B7426=2018,J7426*$P$7,B7426=2019,J7426*$P$8,B7426=2020,J7426*$P$9,B7426=2021,J7426*$P$10,B7426=2022,J7426*$P$11),"")</f>
        <v>34042.887875205073</v>
      </c>
      <c r="L7426" s="3">
        <f t="shared" si="116"/>
        <v>64428.887875205073</v>
      </c>
    </row>
    <row r="7427" spans="1:12">
      <c r="A7427">
        <v>4816920</v>
      </c>
      <c r="B7427">
        <v>2019</v>
      </c>
      <c r="D7427" t="s">
        <v>1140</v>
      </c>
      <c r="E7427" t="s">
        <v>1141</v>
      </c>
      <c r="F7427" t="s">
        <v>4101</v>
      </c>
      <c r="G7427" t="s">
        <v>1142</v>
      </c>
      <c r="H7427" s="5">
        <v>35201</v>
      </c>
      <c r="I7427">
        <f>IFERROR(VLOOKUP(G7427,'NCES Match'!$A$2:$B$1307,2,FALSE),"")</f>
        <v>4816920</v>
      </c>
      <c r="J7427" cm="1">
        <f t="array" ref="J7427">IFERROR(_xlfn.IFS(B7427=2015,H7427/$O$13,B7427=2016,H7427/$O$14,B7427=2017,H7427/$O$15,B7427=2018,H7427/$O$16,B7427=2019,H7427/$O$17,B7427=2020,H7427/$O$18,B7427=2021,H7427/$O$19,B7427=2022,H7427/$O$20),"")</f>
        <v>2.2288570117950283E-5</v>
      </c>
      <c r="K7427" s="3" cm="1">
        <f t="array" ref="K7427">IFERROR(_xlfn.IFS(B7427=2015,J7427*$P$4,B7427=2016,J7427*$P$5,B7427=2017,J7427*$P$6,B7427=2018,J7427*$P$7,B7427=2019,J7427*$P$8,B7427=2020,J7427*$P$9,B7427=2021,J7427*$P$10,B7427=2022,J7427*$P$11),"")</f>
        <v>38735.884819863189</v>
      </c>
      <c r="L7427" s="3">
        <f t="shared" ref="L7427:L7490" si="117">SUM(H7427,K7427)</f>
        <v>73936.884819863189</v>
      </c>
    </row>
    <row r="7428" spans="1:12">
      <c r="A7428">
        <v>4816920</v>
      </c>
      <c r="B7428">
        <v>2020</v>
      </c>
      <c r="D7428" t="s">
        <v>1140</v>
      </c>
      <c r="E7428" t="s">
        <v>1141</v>
      </c>
      <c r="F7428" t="s">
        <v>4230</v>
      </c>
      <c r="G7428" t="s">
        <v>1142</v>
      </c>
      <c r="H7428" s="5">
        <v>42633</v>
      </c>
      <c r="I7428">
        <f>IFERROR(VLOOKUP(G7428,'NCES Match'!$A$2:$B$1307,2,FALSE),"")</f>
        <v>4816920</v>
      </c>
      <c r="J7428" cm="1">
        <f t="array" ref="J7428">IFERROR(_xlfn.IFS(B7428=2015,H7428/$O$13,B7428=2016,H7428/$O$14,B7428=2017,H7428/$O$15,B7428=2018,H7428/$O$16,B7428=2019,H7428/$O$17,B7428=2020,H7428/$O$18,B7428=2021,H7428/$O$19,B7428=2022,H7428/$O$20),"")</f>
        <v>2.3103145120999014E-5</v>
      </c>
      <c r="K7428" s="3" cm="1">
        <f t="array" ref="K7428">IFERROR(_xlfn.IFS(B7428=2015,J7428*$P$4,B7428=2016,J7428*$P$5,B7428=2017,J7428*$P$6,B7428=2018,J7428*$P$7,B7428=2019,J7428*$P$8,B7428=2020,J7428*$P$9,B7428=2021,J7428*$P$10,B7428=2022,J7428*$P$11),"")</f>
        <v>48701.494950419437</v>
      </c>
      <c r="L7428" s="3">
        <f t="shared" si="117"/>
        <v>91334.494950419437</v>
      </c>
    </row>
    <row r="7429" spans="1:12">
      <c r="A7429">
        <v>4816920</v>
      </c>
      <c r="B7429">
        <v>2021</v>
      </c>
      <c r="D7429" t="s">
        <v>1140</v>
      </c>
      <c r="E7429" t="s">
        <v>1141</v>
      </c>
      <c r="F7429" t="s">
        <v>4230</v>
      </c>
      <c r="G7429" t="s">
        <v>1142</v>
      </c>
      <c r="H7429" s="5">
        <v>40752.82</v>
      </c>
      <c r="I7429">
        <f>IFERROR(VLOOKUP(G7429,'NCES Match'!$A$2:$B$1307,2,FALSE),"")</f>
        <v>4816920</v>
      </c>
      <c r="J7429" cm="1">
        <f t="array" ref="J7429">IFERROR(_xlfn.IFS(B7429=2015,H7429/$O$13,B7429=2016,H7429/$O$14,B7429=2017,H7429/$O$15,B7429=2018,H7429/$O$16,B7429=2019,H7429/$O$17,B7429=2020,H7429/$O$18,B7429=2021,H7429/$O$19,B7429=2022,H7429/$O$20),"")</f>
        <v>2.0850895722770842E-5</v>
      </c>
      <c r="K7429" s="3" cm="1">
        <f t="array" ref="K7429">IFERROR(_xlfn.IFS(B7429=2015,J7429*$P$4,B7429=2016,J7429*$P$5,B7429=2017,J7429*$P$6,B7429=2018,J7429*$P$7,B7429=2019,J7429*$P$8,B7429=2020,J7429*$P$9,B7429=2021,J7429*$P$10,B7429=2022,J7429*$P$11),"")</f>
        <v>44632.453501376745</v>
      </c>
      <c r="L7429" s="3">
        <f t="shared" si="117"/>
        <v>85385.273501376738</v>
      </c>
    </row>
    <row r="7430" spans="1:12">
      <c r="A7430">
        <v>4816920</v>
      </c>
      <c r="B7430">
        <v>2022</v>
      </c>
      <c r="D7430" t="s">
        <v>1140</v>
      </c>
      <c r="E7430" t="s">
        <v>1141</v>
      </c>
      <c r="F7430" t="s">
        <v>4101</v>
      </c>
      <c r="G7430" t="s">
        <v>1142</v>
      </c>
      <c r="H7430" s="5">
        <v>49996.86</v>
      </c>
      <c r="I7430">
        <f>IFERROR(VLOOKUP(G7430,'NCES Match'!$A$2:$B$1307,2,FALSE),"")</f>
        <v>4816920</v>
      </c>
      <c r="J7430" cm="1">
        <f t="array" ref="J7430">IFERROR(_xlfn.IFS(B7430=2015,H7430/$O$13,B7430=2016,H7430/$O$14,B7430=2017,H7430/$O$15,B7430=2018,H7430/$O$16,B7430=2019,H7430/$O$17,B7430=2020,H7430/$O$18,B7430=2021,H7430/$O$19,B7430=2022,H7430/$O$20),"")</f>
        <v>2.1960152951432118E-5</v>
      </c>
      <c r="K7430" s="3" cm="1">
        <f t="array" ref="K7430">IFERROR(_xlfn.IFS(B7430=2015,J7430*$P$4,B7430=2016,J7430*$P$5,B7430=2017,J7430*$P$6,B7430=2018,J7430*$P$7,B7430=2019,J7430*$P$8,B7430=2020,J7430*$P$9,B7430=2021,J7430*$P$10,B7430=2022,J7430*$P$11),"")</f>
        <v>47290.816190069811</v>
      </c>
      <c r="L7430" s="3">
        <f t="shared" si="117"/>
        <v>97287.676190069818</v>
      </c>
    </row>
    <row r="7431" spans="1:12">
      <c r="A7431">
        <v>4816920</v>
      </c>
      <c r="B7431">
        <v>2023</v>
      </c>
      <c r="D7431" t="s">
        <v>1140</v>
      </c>
      <c r="E7431" t="s">
        <v>1141</v>
      </c>
      <c r="F7431" t="s">
        <v>4101</v>
      </c>
      <c r="G7431" t="s">
        <v>1142</v>
      </c>
      <c r="H7431" s="5">
        <v>54190.49</v>
      </c>
      <c r="I7431">
        <f>IFERROR(VLOOKUP(G7431,'NCES Match'!$A$2:$B$1307,2,FALSE),"")</f>
        <v>4816920</v>
      </c>
      <c r="J7431" t="str" cm="1">
        <f t="array" ref="J7431">IFERROR(_xlfn.IFS(B7431=2015,H7431/$O$13,B7431=2016,H7431/$O$14,B7431=2017,H7431/$O$15,B7431=2018,H7431/$O$16,B7431=2019,H7431/$O$17,B7431=2020,H7431/$O$18,B7431=2021,H7431/$O$19,B7431=2022,H7431/$O$20),"")</f>
        <v/>
      </c>
      <c r="K7431" s="3" t="str" cm="1">
        <f t="array" ref="K7431">IFERROR(_xlfn.IFS(B7431=2015,J7431*$P$4,B7431=2016,J7431*$P$5,B7431=2017,J7431*$P$6,B7431=2018,J7431*$P$7,B7431=2019,J7431*$P$8,B7431=2020,J7431*$P$9,B7431=2021,J7431*$P$10,B7431=2022,J7431*$P$11),"")</f>
        <v/>
      </c>
      <c r="L7431" s="3">
        <f t="shared" si="117"/>
        <v>54190.49</v>
      </c>
    </row>
    <row r="7432" spans="1:12">
      <c r="A7432">
        <v>4822380</v>
      </c>
      <c r="B7432">
        <v>2015</v>
      </c>
      <c r="C7432" t="s">
        <v>381</v>
      </c>
      <c r="D7432" t="s">
        <v>1568</v>
      </c>
      <c r="E7432" t="s">
        <v>1569</v>
      </c>
      <c r="G7432" t="s">
        <v>1570</v>
      </c>
      <c r="H7432" s="5">
        <v>172483.55</v>
      </c>
      <c r="I7432">
        <f>IFERROR(VLOOKUP(G7432,'NCES Match'!$A$2:$B$1307,2,FALSE),"")</f>
        <v>4822380</v>
      </c>
      <c r="J7432" cm="1">
        <f t="array" ref="J7432">IFERROR(_xlfn.IFS(B7432=2015,H7432/$O$13,B7432=2016,H7432/$O$14,B7432=2017,H7432/$O$15,B7432=2018,H7432/$O$16,B7432=2019,H7432/$O$17,B7432=2020,H7432/$O$18,B7432=2021,H7432/$O$19,B7432=2022,H7432/$O$20),"")</f>
        <v>1.3512426107599682E-4</v>
      </c>
      <c r="K7432" s="3" cm="1">
        <f t="array" ref="K7432">IFERROR(_xlfn.IFS(B7432=2015,J7432*$P$4,B7432=2016,J7432*$P$5,B7432=2017,J7432*$P$6,B7432=2018,J7432*$P$7,B7432=2019,J7432*$P$8,B7432=2020,J7432*$P$9,B7432=2021,J7432*$P$10,B7432=2022,J7432*$P$11),"")</f>
        <v>215047.96275770958</v>
      </c>
      <c r="L7432" s="3">
        <f t="shared" si="117"/>
        <v>387531.5127577096</v>
      </c>
    </row>
    <row r="7433" spans="1:12">
      <c r="A7433">
        <v>4822380</v>
      </c>
      <c r="B7433">
        <v>2016</v>
      </c>
      <c r="C7433" t="s">
        <v>4102</v>
      </c>
      <c r="D7433" t="s">
        <v>1568</v>
      </c>
      <c r="E7433" t="s">
        <v>1569</v>
      </c>
      <c r="F7433" t="s">
        <v>4101</v>
      </c>
      <c r="G7433" t="s">
        <v>1570</v>
      </c>
      <c r="H7433" s="5">
        <v>210199</v>
      </c>
      <c r="I7433">
        <f>IFERROR(VLOOKUP(G7433,'NCES Match'!$A$2:$B$1307,2,FALSE),"")</f>
        <v>4822380</v>
      </c>
      <c r="J7433" cm="1">
        <f t="array" ref="J7433">IFERROR(_xlfn.IFS(B7433=2015,H7433/$O$13,B7433=2016,H7433/$O$14,B7433=2017,H7433/$O$15,B7433=2018,H7433/$O$16,B7433=2019,H7433/$O$17,B7433=2020,H7433/$O$18,B7433=2021,H7433/$O$19,B7433=2022,H7433/$O$20),"")</f>
        <v>1.504745083716712E-4</v>
      </c>
      <c r="K7433" s="3" cm="1">
        <f t="array" ref="K7433">IFERROR(_xlfn.IFS(B7433=2015,J7433*$P$4,B7433=2016,J7433*$P$5,B7433=2017,J7433*$P$6,B7433=2018,J7433*$P$7,B7433=2019,J7433*$P$8,B7433=2020,J7433*$P$9,B7433=2021,J7433*$P$10,B7433=2022,J7433*$P$11),"")</f>
        <v>252139.78825500986</v>
      </c>
      <c r="L7433" s="3">
        <f t="shared" si="117"/>
        <v>462338.78825500986</v>
      </c>
    </row>
    <row r="7434" spans="1:12">
      <c r="A7434">
        <v>4822380</v>
      </c>
      <c r="B7434">
        <v>2017</v>
      </c>
      <c r="D7434" t="s">
        <v>1568</v>
      </c>
      <c r="E7434" t="s">
        <v>1569</v>
      </c>
      <c r="F7434" t="s">
        <v>4101</v>
      </c>
      <c r="G7434" t="s">
        <v>1570</v>
      </c>
      <c r="H7434" s="5">
        <v>237107</v>
      </c>
      <c r="I7434">
        <f>IFERROR(VLOOKUP(G7434,'NCES Match'!$A$2:$B$1307,2,FALSE),"")</f>
        <v>4822380</v>
      </c>
      <c r="J7434" cm="1">
        <f t="array" ref="J7434">IFERROR(_xlfn.IFS(B7434=2015,H7434/$O$13,B7434=2016,H7434/$O$14,B7434=2017,H7434/$O$15,B7434=2018,H7434/$O$16,B7434=2019,H7434/$O$17,B7434=2020,H7434/$O$18,B7434=2021,H7434/$O$19,B7434=2022,H7434/$O$20),"")</f>
        <v>1.6347075763672569E-4</v>
      </c>
      <c r="K7434" s="3" cm="1">
        <f t="array" ref="K7434">IFERROR(_xlfn.IFS(B7434=2015,J7434*$P$4,B7434=2016,J7434*$P$5,B7434=2017,J7434*$P$6,B7434=2018,J7434*$P$7,B7434=2019,J7434*$P$8,B7434=2020,J7434*$P$9,B7434=2021,J7434*$P$10,B7434=2022,J7434*$P$11),"")</f>
        <v>277613.85811725928</v>
      </c>
      <c r="L7434" s="3">
        <f t="shared" si="117"/>
        <v>514720.85811725928</v>
      </c>
    </row>
    <row r="7435" spans="1:12">
      <c r="A7435">
        <v>4822380</v>
      </c>
      <c r="B7435">
        <v>2018</v>
      </c>
      <c r="D7435" t="s">
        <v>1568</v>
      </c>
      <c r="E7435" t="s">
        <v>1569</v>
      </c>
      <c r="F7435" t="s">
        <v>4101</v>
      </c>
      <c r="G7435" t="s">
        <v>1570</v>
      </c>
      <c r="H7435" s="5">
        <v>239693</v>
      </c>
      <c r="I7435">
        <f>IFERROR(VLOOKUP(G7435,'NCES Match'!$A$2:$B$1307,2,FALSE),"")</f>
        <v>4822380</v>
      </c>
      <c r="J7435" cm="1">
        <f t="array" ref="J7435">IFERROR(_xlfn.IFS(B7435=2015,H7435/$O$13,B7435=2016,H7435/$O$14,B7435=2017,H7435/$O$15,B7435=2018,H7435/$O$16,B7435=2019,H7435/$O$17,B7435=2020,H7435/$O$18,B7435=2021,H7435/$O$19,B7435=2022,H7435/$O$20),"")</f>
        <v>1.5641378482432182E-4</v>
      </c>
      <c r="K7435" s="3" cm="1">
        <f t="array" ref="K7435">IFERROR(_xlfn.IFS(B7435=2015,J7435*$P$4,B7435=2016,J7435*$P$5,B7435=2017,J7435*$P$6,B7435=2018,J7435*$P$7,B7435=2019,J7435*$P$8,B7435=2020,J7435*$P$9,B7435=2021,J7435*$P$10,B7435=2022,J7435*$P$11),"")</f>
        <v>268539.52226260549</v>
      </c>
      <c r="L7435" s="3">
        <f t="shared" si="117"/>
        <v>508232.52226260549</v>
      </c>
    </row>
    <row r="7436" spans="1:12">
      <c r="A7436">
        <v>4822380</v>
      </c>
      <c r="B7436">
        <v>2019</v>
      </c>
      <c r="D7436" t="s">
        <v>1568</v>
      </c>
      <c r="E7436" t="s">
        <v>1569</v>
      </c>
      <c r="F7436" t="s">
        <v>4101</v>
      </c>
      <c r="G7436" t="s">
        <v>1570</v>
      </c>
      <c r="H7436" s="5">
        <v>226005</v>
      </c>
      <c r="I7436">
        <f>IFERROR(VLOOKUP(G7436,'NCES Match'!$A$2:$B$1307,2,FALSE),"")</f>
        <v>4822380</v>
      </c>
      <c r="J7436" cm="1">
        <f t="array" ref="J7436">IFERROR(_xlfn.IFS(B7436=2015,H7436/$O$13,B7436=2016,H7436/$O$14,B7436=2017,H7436/$O$15,B7436=2018,H7436/$O$16,B7436=2019,H7436/$O$17,B7436=2020,H7436/$O$18,B7436=2021,H7436/$O$19,B7436=2022,H7436/$O$20),"")</f>
        <v>1.4310185192202931E-4</v>
      </c>
      <c r="K7436" s="3" cm="1">
        <f t="array" ref="K7436">IFERROR(_xlfn.IFS(B7436=2015,J7436*$P$4,B7436=2016,J7436*$P$5,B7436=2017,J7436*$P$6,B7436=2018,J7436*$P$7,B7436=2019,J7436*$P$8,B7436=2020,J7436*$P$9,B7436=2021,J7436*$P$10,B7436=2022,J7436*$P$11),"")</f>
        <v>248700.4246672873</v>
      </c>
      <c r="L7436" s="3">
        <f t="shared" si="117"/>
        <v>474705.42466728727</v>
      </c>
    </row>
    <row r="7437" spans="1:12">
      <c r="A7437">
        <v>4822380</v>
      </c>
      <c r="B7437">
        <v>2020</v>
      </c>
      <c r="D7437" t="s">
        <v>1568</v>
      </c>
      <c r="E7437" t="s">
        <v>1569</v>
      </c>
      <c r="F7437" t="s">
        <v>4230</v>
      </c>
      <c r="G7437" t="s">
        <v>1570</v>
      </c>
      <c r="H7437" s="5">
        <v>283188</v>
      </c>
      <c r="I7437">
        <f>IFERROR(VLOOKUP(G7437,'NCES Match'!$A$2:$B$1307,2,FALSE),"")</f>
        <v>4822380</v>
      </c>
      <c r="J7437" cm="1">
        <f t="array" ref="J7437">IFERROR(_xlfn.IFS(B7437=2015,H7437/$O$13,B7437=2016,H7437/$O$14,B7437=2017,H7437/$O$15,B7437=2018,H7437/$O$16,B7437=2019,H7437/$O$17,B7437=2020,H7437/$O$18,B7437=2021,H7437/$O$19,B7437=2022,H7437/$O$20),"")</f>
        <v>1.5346171886861044E-4</v>
      </c>
      <c r="K7437" s="3" cm="1">
        <f t="array" ref="K7437">IFERROR(_xlfn.IFS(B7437=2015,J7437*$P$4,B7437=2016,J7437*$P$5,B7437=2017,J7437*$P$6,B7437=2018,J7437*$P$7,B7437=2019,J7437*$P$8,B7437=2020,J7437*$P$9,B7437=2021,J7437*$P$10,B7437=2022,J7437*$P$11),"")</f>
        <v>323497.73536976945</v>
      </c>
      <c r="L7437" s="3">
        <f t="shared" si="117"/>
        <v>606685.73536976939</v>
      </c>
    </row>
    <row r="7438" spans="1:12">
      <c r="A7438">
        <v>4822380</v>
      </c>
      <c r="B7438">
        <v>2021</v>
      </c>
      <c r="D7438" t="s">
        <v>1568</v>
      </c>
      <c r="E7438" t="s">
        <v>1569</v>
      </c>
      <c r="F7438" t="s">
        <v>4230</v>
      </c>
      <c r="G7438" t="s">
        <v>1570</v>
      </c>
      <c r="H7438" s="5">
        <v>262295.48</v>
      </c>
      <c r="I7438">
        <f>IFERROR(VLOOKUP(G7438,'NCES Match'!$A$2:$B$1307,2,FALSE),"")</f>
        <v>4822380</v>
      </c>
      <c r="J7438" cm="1">
        <f t="array" ref="J7438">IFERROR(_xlfn.IFS(B7438=2015,H7438/$O$13,B7438=2016,H7438/$O$14,B7438=2017,H7438/$O$15,B7438=2018,H7438/$O$16,B7438=2019,H7438/$O$17,B7438=2020,H7438/$O$18,B7438=2021,H7438/$O$19,B7438=2022,H7438/$O$20),"")</f>
        <v>1.342016503896939E-4</v>
      </c>
      <c r="K7438" s="3" cm="1">
        <f t="array" ref="K7438">IFERROR(_xlfn.IFS(B7438=2015,J7438*$P$4,B7438=2016,J7438*$P$5,B7438=2017,J7438*$P$6,B7438=2018,J7438*$P$7,B7438=2019,J7438*$P$8,B7438=2020,J7438*$P$9,B7438=2021,J7438*$P$10,B7438=2022,J7438*$P$11),"")</f>
        <v>287265.78466769401</v>
      </c>
      <c r="L7438" s="3">
        <f t="shared" si="117"/>
        <v>549561.26466769399</v>
      </c>
    </row>
    <row r="7439" spans="1:12">
      <c r="A7439">
        <v>4822380</v>
      </c>
      <c r="B7439">
        <v>2022</v>
      </c>
      <c r="D7439" t="s">
        <v>1568</v>
      </c>
      <c r="E7439" t="s">
        <v>1569</v>
      </c>
      <c r="F7439" t="s">
        <v>4101</v>
      </c>
      <c r="G7439" t="s">
        <v>1570</v>
      </c>
      <c r="H7439" s="5">
        <v>262048.07</v>
      </c>
      <c r="I7439">
        <f>IFERROR(VLOOKUP(G7439,'NCES Match'!$A$2:$B$1307,2,FALSE),"")</f>
        <v>4822380</v>
      </c>
      <c r="J7439" cm="1">
        <f t="array" ref="J7439">IFERROR(_xlfn.IFS(B7439=2015,H7439/$O$13,B7439=2016,H7439/$O$14,B7439=2017,H7439/$O$15,B7439=2018,H7439/$O$16,B7439=2019,H7439/$O$17,B7439=2020,H7439/$O$18,B7439=2021,H7439/$O$19,B7439=2022,H7439/$O$20),"")</f>
        <v>1.1509954220780245E-4</v>
      </c>
      <c r="K7439" s="3" cm="1">
        <f t="array" ref="K7439">IFERROR(_xlfn.IFS(B7439=2015,J7439*$P$4,B7439=2016,J7439*$P$5,B7439=2017,J7439*$P$6,B7439=2018,J7439*$P$7,B7439=2019,J7439*$P$8,B7439=2020,J7439*$P$9,B7439=2021,J7439*$P$10,B7439=2022,J7439*$P$11),"")</f>
        <v>247864.90814288228</v>
      </c>
      <c r="L7439" s="3">
        <f t="shared" si="117"/>
        <v>509912.97814288229</v>
      </c>
    </row>
    <row r="7440" spans="1:12">
      <c r="A7440">
        <v>4822380</v>
      </c>
      <c r="B7440">
        <v>2023</v>
      </c>
      <c r="D7440" t="s">
        <v>1568</v>
      </c>
      <c r="E7440" t="s">
        <v>1569</v>
      </c>
      <c r="F7440" t="s">
        <v>4101</v>
      </c>
      <c r="G7440" t="s">
        <v>1570</v>
      </c>
      <c r="H7440" s="5">
        <v>255008.57</v>
      </c>
      <c r="I7440">
        <f>IFERROR(VLOOKUP(G7440,'NCES Match'!$A$2:$B$1307,2,FALSE),"")</f>
        <v>4822380</v>
      </c>
      <c r="J7440" t="str" cm="1">
        <f t="array" ref="J7440">IFERROR(_xlfn.IFS(B7440=2015,H7440/$O$13,B7440=2016,H7440/$O$14,B7440=2017,H7440/$O$15,B7440=2018,H7440/$O$16,B7440=2019,H7440/$O$17,B7440=2020,H7440/$O$18,B7440=2021,H7440/$O$19,B7440=2022,H7440/$O$20),"")</f>
        <v/>
      </c>
      <c r="K7440" s="3" t="str" cm="1">
        <f t="array" ref="K7440">IFERROR(_xlfn.IFS(B7440=2015,J7440*$P$4,B7440=2016,J7440*$P$5,B7440=2017,J7440*$P$6,B7440=2018,J7440*$P$7,B7440=2019,J7440*$P$8,B7440=2020,J7440*$P$9,B7440=2021,J7440*$P$10,B7440=2022,J7440*$P$11),"")</f>
        <v/>
      </c>
      <c r="L7440" s="3">
        <f t="shared" si="117"/>
        <v>255008.57</v>
      </c>
    </row>
    <row r="7441" spans="1:12">
      <c r="A7441">
        <v>4823880</v>
      </c>
      <c r="B7441">
        <v>2015</v>
      </c>
      <c r="C7441" t="s">
        <v>381</v>
      </c>
      <c r="D7441" t="s">
        <v>1704</v>
      </c>
      <c r="E7441" t="s">
        <v>1705</v>
      </c>
      <c r="G7441" t="s">
        <v>1706</v>
      </c>
      <c r="H7441" s="5">
        <v>86869.42</v>
      </c>
      <c r="I7441">
        <f>IFERROR(VLOOKUP(G7441,'NCES Match'!$A$2:$B$1307,2,FALSE),"")</f>
        <v>4823880</v>
      </c>
      <c r="J7441" cm="1">
        <f t="array" ref="J7441">IFERROR(_xlfn.IFS(B7441=2015,H7441/$O$13,B7441=2016,H7441/$O$14,B7441=2017,H7441/$O$15,B7441=2018,H7441/$O$16,B7441=2019,H7441/$O$17,B7441=2020,H7441/$O$18,B7441=2021,H7441/$O$19,B7441=2022,H7441/$O$20),"")</f>
        <v>6.8053829989007177E-5</v>
      </c>
      <c r="K7441" s="3" cm="1">
        <f t="array" ref="K7441">IFERROR(_xlfn.IFS(B7441=2015,J7441*$P$4,B7441=2016,J7441*$P$5,B7441=2017,J7441*$P$6,B7441=2018,J7441*$P$7,B7441=2019,J7441*$P$8,B7441=2020,J7441*$P$9,B7441=2021,J7441*$P$10,B7441=2022,J7441*$P$11),"")</f>
        <v>108306.51269030485</v>
      </c>
      <c r="L7441" s="3">
        <f t="shared" si="117"/>
        <v>195175.93269030485</v>
      </c>
    </row>
    <row r="7442" spans="1:12">
      <c r="A7442">
        <v>4823880</v>
      </c>
      <c r="B7442">
        <v>2016</v>
      </c>
      <c r="C7442" t="s">
        <v>4102</v>
      </c>
      <c r="D7442" t="s">
        <v>1704</v>
      </c>
      <c r="E7442" t="s">
        <v>1705</v>
      </c>
      <c r="F7442" t="s">
        <v>4101</v>
      </c>
      <c r="G7442" t="s">
        <v>1706</v>
      </c>
      <c r="H7442" s="5">
        <v>92437</v>
      </c>
      <c r="I7442">
        <f>IFERROR(VLOOKUP(G7442,'NCES Match'!$A$2:$B$1307,2,FALSE),"")</f>
        <v>4823880</v>
      </c>
      <c r="J7442" cm="1">
        <f t="array" ref="J7442">IFERROR(_xlfn.IFS(B7442=2015,H7442/$O$13,B7442=2016,H7442/$O$14,B7442=2017,H7442/$O$15,B7442=2018,H7442/$O$16,B7442=2019,H7442/$O$17,B7442=2020,H7442/$O$18,B7442=2021,H7442/$O$19,B7442=2022,H7442/$O$20),"")</f>
        <v>6.6172589452624274E-5</v>
      </c>
      <c r="K7442" s="3" cm="1">
        <f t="array" ref="K7442">IFERROR(_xlfn.IFS(B7442=2015,J7442*$P$4,B7442=2016,J7442*$P$5,B7442=2017,J7442*$P$6,B7442=2018,J7442*$P$7,B7442=2019,J7442*$P$8,B7442=2020,J7442*$P$9,B7442=2021,J7442*$P$10,B7442=2022,J7442*$P$11),"")</f>
        <v>110880.85864789246</v>
      </c>
      <c r="L7442" s="3">
        <f t="shared" si="117"/>
        <v>203317.85864789246</v>
      </c>
    </row>
    <row r="7443" spans="1:12">
      <c r="A7443">
        <v>4823880</v>
      </c>
      <c r="B7443">
        <v>2017</v>
      </c>
      <c r="D7443" t="s">
        <v>1704</v>
      </c>
      <c r="E7443" t="s">
        <v>1705</v>
      </c>
      <c r="F7443" t="s">
        <v>4101</v>
      </c>
      <c r="G7443" t="s">
        <v>1706</v>
      </c>
      <c r="H7443" s="5">
        <v>92808</v>
      </c>
      <c r="I7443">
        <f>IFERROR(VLOOKUP(G7443,'NCES Match'!$A$2:$B$1307,2,FALSE),"")</f>
        <v>4823880</v>
      </c>
      <c r="J7443" cm="1">
        <f t="array" ref="J7443">IFERROR(_xlfn.IFS(B7443=2015,H7443/$O$13,B7443=2016,H7443/$O$14,B7443=2017,H7443/$O$15,B7443=2018,H7443/$O$16,B7443=2019,H7443/$O$17,B7443=2020,H7443/$O$18,B7443=2021,H7443/$O$19,B7443=2022,H7443/$O$20),"")</f>
        <v>6.3985433052373981E-5</v>
      </c>
      <c r="K7443" s="3" cm="1">
        <f t="array" ref="K7443">IFERROR(_xlfn.IFS(B7443=2015,J7443*$P$4,B7443=2016,J7443*$P$5,B7443=2017,J7443*$P$6,B7443=2018,J7443*$P$7,B7443=2019,J7443*$P$8,B7443=2020,J7443*$P$9,B7443=2021,J7443*$P$10,B7443=2022,J7443*$P$11),"")</f>
        <v>108663.12232092093</v>
      </c>
      <c r="L7443" s="3">
        <f t="shared" si="117"/>
        <v>201471.12232092093</v>
      </c>
    </row>
    <row r="7444" spans="1:12">
      <c r="A7444">
        <v>4823880</v>
      </c>
      <c r="B7444">
        <v>2018</v>
      </c>
      <c r="D7444" t="s">
        <v>1704</v>
      </c>
      <c r="E7444" t="s">
        <v>1705</v>
      </c>
      <c r="F7444" t="s">
        <v>4101</v>
      </c>
      <c r="G7444" t="s">
        <v>1706</v>
      </c>
      <c r="H7444" s="5">
        <v>99033</v>
      </c>
      <c r="I7444">
        <f>IFERROR(VLOOKUP(G7444,'NCES Match'!$A$2:$B$1307,2,FALSE),"")</f>
        <v>4823880</v>
      </c>
      <c r="J7444" cm="1">
        <f t="array" ref="J7444">IFERROR(_xlfn.IFS(B7444=2015,H7444/$O$13,B7444=2016,H7444/$O$14,B7444=2017,H7444/$O$15,B7444=2018,H7444/$O$16,B7444=2019,H7444/$O$17,B7444=2020,H7444/$O$18,B7444=2021,H7444/$O$19,B7444=2022,H7444/$O$20),"")</f>
        <v>6.4624859101046185E-5</v>
      </c>
      <c r="K7444" s="3" cm="1">
        <f t="array" ref="K7444">IFERROR(_xlfn.IFS(B7444=2015,J7444*$P$4,B7444=2016,J7444*$P$5,B7444=2017,J7444*$P$6,B7444=2018,J7444*$P$7,B7444=2019,J7444*$P$8,B7444=2020,J7444*$P$9,B7444=2021,J7444*$P$10,B7444=2022,J7444*$P$11),"")</f>
        <v>110951.40245327401</v>
      </c>
      <c r="L7444" s="3">
        <f t="shared" si="117"/>
        <v>209984.402453274</v>
      </c>
    </row>
    <row r="7445" spans="1:12">
      <c r="A7445">
        <v>4823880</v>
      </c>
      <c r="B7445">
        <v>2019</v>
      </c>
      <c r="D7445" t="s">
        <v>1704</v>
      </c>
      <c r="E7445" t="s">
        <v>1705</v>
      </c>
      <c r="F7445" t="s">
        <v>4101</v>
      </c>
      <c r="G7445" t="s">
        <v>1706</v>
      </c>
      <c r="H7445" s="5">
        <v>101737</v>
      </c>
      <c r="I7445">
        <f>IFERROR(VLOOKUP(G7445,'NCES Match'!$A$2:$B$1307,2,FALSE),"")</f>
        <v>4823880</v>
      </c>
      <c r="J7445" cm="1">
        <f t="array" ref="J7445">IFERROR(_xlfn.IFS(B7445=2015,H7445/$O$13,B7445=2016,H7445/$O$14,B7445=2017,H7445/$O$15,B7445=2018,H7445/$O$16,B7445=2019,H7445/$O$17,B7445=2020,H7445/$O$18,B7445=2021,H7445/$O$19,B7445=2022,H7445/$O$20),"")</f>
        <v>6.4417836370839126E-5</v>
      </c>
      <c r="K7445" s="3" cm="1">
        <f t="array" ref="K7445">IFERROR(_xlfn.IFS(B7445=2015,J7445*$P$4,B7445=2016,J7445*$P$5,B7445=2017,J7445*$P$6,B7445=2018,J7445*$P$7,B7445=2019,J7445*$P$8,B7445=2020,J7445*$P$9,B7445=2021,J7445*$P$10,B7445=2022,J7445*$P$11),"")</f>
        <v>111953.43069567403</v>
      </c>
      <c r="L7445" s="3">
        <f t="shared" si="117"/>
        <v>213690.43069567403</v>
      </c>
    </row>
    <row r="7446" spans="1:12">
      <c r="A7446">
        <v>4823880</v>
      </c>
      <c r="B7446">
        <v>2020</v>
      </c>
      <c r="D7446" t="s">
        <v>1704</v>
      </c>
      <c r="E7446" t="s">
        <v>1705</v>
      </c>
      <c r="F7446" t="s">
        <v>4230</v>
      </c>
      <c r="G7446" t="s">
        <v>1706</v>
      </c>
      <c r="H7446" s="5">
        <v>108841</v>
      </c>
      <c r="I7446">
        <f>IFERROR(VLOOKUP(G7446,'NCES Match'!$A$2:$B$1307,2,FALSE),"")</f>
        <v>4823880</v>
      </c>
      <c r="J7446" cm="1">
        <f t="array" ref="J7446">IFERROR(_xlfn.IFS(B7446=2015,H7446/$O$13,B7446=2016,H7446/$O$14,B7446=2017,H7446/$O$15,B7446=2018,H7446/$O$16,B7446=2019,H7446/$O$17,B7446=2020,H7446/$O$18,B7446=2021,H7446/$O$19,B7446=2022,H7446/$O$20),"")</f>
        <v>5.8981761032877203E-5</v>
      </c>
      <c r="K7446" s="3" cm="1">
        <f t="array" ref="K7446">IFERROR(_xlfn.IFS(B7446=2015,J7446*$P$4,B7446=2016,J7446*$P$5,B7446=2017,J7446*$P$6,B7446=2018,J7446*$P$7,B7446=2019,J7446*$P$8,B7446=2020,J7446*$P$9,B7446=2021,J7446*$P$10,B7446=2022,J7446*$P$11),"")</f>
        <v>124333.71829096245</v>
      </c>
      <c r="L7446" s="3">
        <f t="shared" si="117"/>
        <v>233174.71829096245</v>
      </c>
    </row>
    <row r="7447" spans="1:12">
      <c r="A7447">
        <v>4823880</v>
      </c>
      <c r="B7447">
        <v>2021</v>
      </c>
      <c r="D7447" t="s">
        <v>1704</v>
      </c>
      <c r="E7447" t="s">
        <v>1705</v>
      </c>
      <c r="F7447" t="s">
        <v>4101</v>
      </c>
      <c r="G7447" t="s">
        <v>1706</v>
      </c>
      <c r="H7447" s="5">
        <v>121752.85</v>
      </c>
      <c r="I7447">
        <f>IFERROR(VLOOKUP(G7447,'NCES Match'!$A$2:$B$1307,2,FALSE),"")</f>
        <v>4823880</v>
      </c>
      <c r="J7447" cm="1">
        <f t="array" ref="J7447">IFERROR(_xlfn.IFS(B7447=2015,H7447/$O$13,B7447=2016,H7447/$O$14,B7447=2017,H7447/$O$15,B7447=2018,H7447/$O$16,B7447=2019,H7447/$O$17,B7447=2020,H7447/$O$18,B7447=2021,H7447/$O$19,B7447=2022,H7447/$O$20),"")</f>
        <v>6.2293995343148283E-5</v>
      </c>
      <c r="K7447" s="3" cm="1">
        <f t="array" ref="K7447">IFERROR(_xlfn.IFS(B7447=2015,J7447*$P$4,B7447=2016,J7447*$P$5,B7447=2017,J7447*$P$6,B7447=2018,J7447*$P$7,B7447=2019,J7447*$P$8,B7447=2020,J7447*$P$9,B7447=2021,J7447*$P$10,B7447=2022,J7447*$P$11),"")</f>
        <v>133343.61686590273</v>
      </c>
      <c r="L7447" s="3">
        <f t="shared" si="117"/>
        <v>255096.46686590274</v>
      </c>
    </row>
    <row r="7448" spans="1:12">
      <c r="A7448">
        <v>4823880</v>
      </c>
      <c r="B7448">
        <v>2022</v>
      </c>
      <c r="D7448" t="s">
        <v>1704</v>
      </c>
      <c r="E7448" t="s">
        <v>1705</v>
      </c>
      <c r="F7448" t="s">
        <v>4101</v>
      </c>
      <c r="G7448" t="s">
        <v>1706</v>
      </c>
      <c r="H7448" s="5">
        <v>122639.42</v>
      </c>
      <c r="I7448">
        <f>IFERROR(VLOOKUP(G7448,'NCES Match'!$A$2:$B$1307,2,FALSE),"")</f>
        <v>4823880</v>
      </c>
      <c r="J7448" cm="1">
        <f t="array" ref="J7448">IFERROR(_xlfn.IFS(B7448=2015,H7448/$O$13,B7448=2016,H7448/$O$14,B7448=2017,H7448/$O$15,B7448=2018,H7448/$O$16,B7448=2019,H7448/$O$17,B7448=2020,H7448/$O$18,B7448=2021,H7448/$O$19,B7448=2022,H7448/$O$20),"")</f>
        <v>5.3866991268550129E-5</v>
      </c>
      <c r="K7448" s="3" cm="1">
        <f t="array" ref="K7448">IFERROR(_xlfn.IFS(B7448=2015,J7448*$P$4,B7448=2016,J7448*$P$5,B7448=2017,J7448*$P$6,B7448=2018,J7448*$P$7,B7448=2019,J7448*$P$8,B7448=2020,J7448*$P$9,B7448=2021,J7448*$P$10,B7448=2022,J7448*$P$11),"")</f>
        <v>116001.65028117309</v>
      </c>
      <c r="L7448" s="3">
        <f t="shared" si="117"/>
        <v>238641.0702811731</v>
      </c>
    </row>
    <row r="7449" spans="1:12">
      <c r="A7449">
        <v>4823880</v>
      </c>
      <c r="B7449">
        <v>2023</v>
      </c>
      <c r="D7449" t="s">
        <v>1704</v>
      </c>
      <c r="E7449" t="s">
        <v>1705</v>
      </c>
      <c r="F7449" t="s">
        <v>4101</v>
      </c>
      <c r="G7449" t="s">
        <v>1706</v>
      </c>
      <c r="H7449" s="5">
        <v>142612.99</v>
      </c>
      <c r="I7449">
        <f>IFERROR(VLOOKUP(G7449,'NCES Match'!$A$2:$B$1307,2,FALSE),"")</f>
        <v>4823880</v>
      </c>
      <c r="J7449" t="str" cm="1">
        <f t="array" ref="J7449">IFERROR(_xlfn.IFS(B7449=2015,H7449/$O$13,B7449=2016,H7449/$O$14,B7449=2017,H7449/$O$15,B7449=2018,H7449/$O$16,B7449=2019,H7449/$O$17,B7449=2020,H7449/$O$18,B7449=2021,H7449/$O$19,B7449=2022,H7449/$O$20),"")</f>
        <v/>
      </c>
      <c r="K7449" s="3" t="str" cm="1">
        <f t="array" ref="K7449">IFERROR(_xlfn.IFS(B7449=2015,J7449*$P$4,B7449=2016,J7449*$P$5,B7449=2017,J7449*$P$6,B7449=2018,J7449*$P$7,B7449=2019,J7449*$P$8,B7449=2020,J7449*$P$9,B7449=2021,J7449*$P$10,B7449=2022,J7449*$P$11),"")</f>
        <v/>
      </c>
      <c r="L7449" s="3">
        <f t="shared" si="117"/>
        <v>142612.99</v>
      </c>
    </row>
    <row r="7450" spans="1:12">
      <c r="A7450">
        <v>4827450</v>
      </c>
      <c r="B7450">
        <v>2015</v>
      </c>
      <c r="C7450" t="s">
        <v>381</v>
      </c>
      <c r="D7450" t="s">
        <v>2004</v>
      </c>
      <c r="E7450" t="s">
        <v>2005</v>
      </c>
      <c r="G7450" t="s">
        <v>2006</v>
      </c>
      <c r="H7450" s="5">
        <v>433226.99</v>
      </c>
      <c r="I7450">
        <f>IFERROR(VLOOKUP(G7450,'NCES Match'!$A$2:$B$1307,2,FALSE),"")</f>
        <v>4827450</v>
      </c>
      <c r="J7450" cm="1">
        <f t="array" ref="J7450">IFERROR(_xlfn.IFS(B7450=2015,H7450/$O$13,B7450=2016,H7450/$O$14,B7450=2017,H7450/$O$15,B7450=2018,H7450/$O$16,B7450=2019,H7450/$O$17,B7450=2020,H7450/$O$18,B7450=2021,H7450/$O$19,B7450=2022,H7450/$O$20),"")</f>
        <v>3.3939165156287806E-4</v>
      </c>
      <c r="K7450" s="3" cm="1">
        <f t="array" ref="K7450">IFERROR(_xlfn.IFS(B7450=2015,J7450*$P$4,B7450=2016,J7450*$P$5,B7450=2017,J7450*$P$6,B7450=2018,J7450*$P$7,B7450=2019,J7450*$P$8,B7450=2020,J7450*$P$9,B7450=2021,J7450*$P$10,B7450=2022,J7450*$P$11),"")</f>
        <v>540136.03970439278</v>
      </c>
      <c r="L7450" s="3">
        <f t="shared" si="117"/>
        <v>973363.02970439277</v>
      </c>
    </row>
    <row r="7451" spans="1:12">
      <c r="A7451">
        <v>4827450</v>
      </c>
      <c r="B7451">
        <v>2016</v>
      </c>
      <c r="C7451" t="s">
        <v>4102</v>
      </c>
      <c r="D7451" t="s">
        <v>2004</v>
      </c>
      <c r="E7451" t="s">
        <v>2005</v>
      </c>
      <c r="F7451" t="s">
        <v>4101</v>
      </c>
      <c r="G7451" t="s">
        <v>2006</v>
      </c>
      <c r="H7451" s="5">
        <v>466181</v>
      </c>
      <c r="I7451">
        <f>IFERROR(VLOOKUP(G7451,'NCES Match'!$A$2:$B$1307,2,FALSE),"")</f>
        <v>4827450</v>
      </c>
      <c r="J7451" cm="1">
        <f t="array" ref="J7451">IFERROR(_xlfn.IFS(B7451=2015,H7451/$O$13,B7451=2016,H7451/$O$14,B7451=2017,H7451/$O$15,B7451=2018,H7451/$O$16,B7451=2019,H7451/$O$17,B7451=2020,H7451/$O$18,B7451=2021,H7451/$O$19,B7451=2022,H7451/$O$20),"")</f>
        <v>3.3372355143085385E-4</v>
      </c>
      <c r="K7451" s="3" cm="1">
        <f t="array" ref="K7451">IFERROR(_xlfn.IFS(B7451=2015,J7451*$P$4,B7451=2016,J7451*$P$5,B7451=2017,J7451*$P$6,B7451=2018,J7451*$P$7,B7451=2019,J7451*$P$8,B7451=2020,J7451*$P$9,B7451=2021,J7451*$P$10,B7451=2022,J7451*$P$11),"")</f>
        <v>559197.61097107385</v>
      </c>
      <c r="L7451" s="3">
        <f t="shared" si="117"/>
        <v>1025378.6109710739</v>
      </c>
    </row>
    <row r="7452" spans="1:12">
      <c r="A7452">
        <v>4827450</v>
      </c>
      <c r="B7452">
        <v>2017</v>
      </c>
      <c r="D7452" t="s">
        <v>2004</v>
      </c>
      <c r="E7452" t="s">
        <v>2005</v>
      </c>
      <c r="F7452" t="s">
        <v>4101</v>
      </c>
      <c r="G7452" t="s">
        <v>2006</v>
      </c>
      <c r="H7452" s="5">
        <v>495784</v>
      </c>
      <c r="I7452">
        <f>IFERROR(VLOOKUP(G7452,'NCES Match'!$A$2:$B$1307,2,FALSE),"")</f>
        <v>4827450</v>
      </c>
      <c r="J7452" cm="1">
        <f t="array" ref="J7452">IFERROR(_xlfn.IFS(B7452=2015,H7452/$O$13,B7452=2016,H7452/$O$14,B7452=2017,H7452/$O$15,B7452=2018,H7452/$O$16,B7452=2019,H7452/$O$17,B7452=2020,H7452/$O$18,B7452=2021,H7452/$O$19,B7452=2022,H7452/$O$20),"")</f>
        <v>3.418127094694227E-4</v>
      </c>
      <c r="K7452" s="3" cm="1">
        <f t="array" ref="K7452">IFERROR(_xlfn.IFS(B7452=2015,J7452*$P$4,B7452=2016,J7452*$P$5,B7452=2017,J7452*$P$6,B7452=2018,J7452*$P$7,B7452=2019,J7452*$P$8,B7452=2020,J7452*$P$9,B7452=2021,J7452*$P$10,B7452=2022,J7452*$P$11),"")</f>
        <v>580482.68938836583</v>
      </c>
      <c r="L7452" s="3">
        <f t="shared" si="117"/>
        <v>1076266.689388366</v>
      </c>
    </row>
    <row r="7453" spans="1:12">
      <c r="A7453">
        <v>4827450</v>
      </c>
      <c r="B7453">
        <v>2018</v>
      </c>
      <c r="D7453" t="s">
        <v>2004</v>
      </c>
      <c r="E7453" t="s">
        <v>2005</v>
      </c>
      <c r="F7453" t="s">
        <v>4101</v>
      </c>
      <c r="G7453" t="s">
        <v>2006</v>
      </c>
      <c r="H7453" s="5">
        <v>566510</v>
      </c>
      <c r="I7453">
        <f>IFERROR(VLOOKUP(G7453,'NCES Match'!$A$2:$B$1307,2,FALSE),"")</f>
        <v>4827450</v>
      </c>
      <c r="J7453" cm="1">
        <f t="array" ref="J7453">IFERROR(_xlfn.IFS(B7453=2015,H7453/$O$13,B7453=2016,H7453/$O$14,B7453=2017,H7453/$O$15,B7453=2018,H7453/$O$16,B7453=2019,H7453/$O$17,B7453=2020,H7453/$O$18,B7453=2021,H7453/$O$19,B7453=2022,H7453/$O$20),"")</f>
        <v>3.6968110558433729E-4</v>
      </c>
      <c r="K7453" s="3" cm="1">
        <f t="array" ref="K7453">IFERROR(_xlfn.IFS(B7453=2015,J7453*$P$4,B7453=2016,J7453*$P$5,B7453=2017,J7453*$P$6,B7453=2018,J7453*$P$7,B7453=2019,J7453*$P$8,B7453=2020,J7453*$P$9,B7453=2021,J7453*$P$10,B7453=2022,J7453*$P$11),"")</f>
        <v>634688.22517548956</v>
      </c>
      <c r="L7453" s="3">
        <f t="shared" si="117"/>
        <v>1201198.2251754897</v>
      </c>
    </row>
    <row r="7454" spans="1:12">
      <c r="A7454">
        <v>4827450</v>
      </c>
      <c r="B7454">
        <v>2019</v>
      </c>
      <c r="D7454" t="s">
        <v>2004</v>
      </c>
      <c r="E7454" t="s">
        <v>2005</v>
      </c>
      <c r="F7454" t="s">
        <v>4101</v>
      </c>
      <c r="G7454" t="s">
        <v>2006</v>
      </c>
      <c r="H7454" s="5">
        <v>585079</v>
      </c>
      <c r="I7454">
        <f>IFERROR(VLOOKUP(G7454,'NCES Match'!$A$2:$B$1307,2,FALSE),"")</f>
        <v>4827450</v>
      </c>
      <c r="J7454" cm="1">
        <f t="array" ref="J7454">IFERROR(_xlfn.IFS(B7454=2015,H7454/$O$13,B7454=2016,H7454/$O$14,B7454=2017,H7454/$O$15,B7454=2018,H7454/$O$16,B7454=2019,H7454/$O$17,B7454=2020,H7454/$O$18,B7454=2021,H7454/$O$19,B7454=2022,H7454/$O$20),"")</f>
        <v>3.7046033680975633E-4</v>
      </c>
      <c r="K7454" s="3" cm="1">
        <f t="array" ref="K7454">IFERROR(_xlfn.IFS(B7454=2015,J7454*$P$4,B7454=2016,J7454*$P$5,B7454=2017,J7454*$P$6,B7454=2018,J7454*$P$7,B7454=2019,J7454*$P$8,B7454=2020,J7454*$P$9,B7454=2021,J7454*$P$10,B7454=2022,J7454*$P$11),"")</f>
        <v>643832.63982616214</v>
      </c>
      <c r="L7454" s="3">
        <f t="shared" si="117"/>
        <v>1228911.6398261623</v>
      </c>
    </row>
    <row r="7455" spans="1:12">
      <c r="A7455">
        <v>4827450</v>
      </c>
      <c r="B7455">
        <v>2020</v>
      </c>
      <c r="D7455" t="s">
        <v>2004</v>
      </c>
      <c r="E7455" t="s">
        <v>2005</v>
      </c>
      <c r="F7455" t="s">
        <v>4230</v>
      </c>
      <c r="G7455" t="s">
        <v>2006</v>
      </c>
      <c r="H7455" s="5">
        <v>558978</v>
      </c>
      <c r="I7455">
        <f>IFERROR(VLOOKUP(G7455,'NCES Match'!$A$2:$B$1307,2,FALSE),"")</f>
        <v>4827450</v>
      </c>
      <c r="J7455" cm="1">
        <f t="array" ref="J7455">IFERROR(_xlfn.IFS(B7455=2015,H7455/$O$13,B7455=2016,H7455/$O$14,B7455=2017,H7455/$O$15,B7455=2018,H7455/$O$16,B7455=2019,H7455/$O$17,B7455=2020,H7455/$O$18,B7455=2021,H7455/$O$19,B7455=2022,H7455/$O$20),"")</f>
        <v>3.0291440558829515E-4</v>
      </c>
      <c r="K7455" s="3" cm="1">
        <f t="array" ref="K7455">IFERROR(_xlfn.IFS(B7455=2015,J7455*$P$4,B7455=2016,J7455*$P$5,B7455=2017,J7455*$P$6,B7455=2018,J7455*$P$7,B7455=2019,J7455*$P$8,B7455=2020,J7455*$P$9,B7455=2021,J7455*$P$10,B7455=2022,J7455*$P$11),"")</f>
        <v>638544.41968417785</v>
      </c>
      <c r="L7455" s="3">
        <f t="shared" si="117"/>
        <v>1197522.4196841777</v>
      </c>
    </row>
    <row r="7456" spans="1:12">
      <c r="A7456">
        <v>4827450</v>
      </c>
      <c r="B7456">
        <v>2021</v>
      </c>
      <c r="D7456" t="s">
        <v>2004</v>
      </c>
      <c r="E7456" t="s">
        <v>2005</v>
      </c>
      <c r="F7456" t="s">
        <v>4101</v>
      </c>
      <c r="G7456" t="s">
        <v>2006</v>
      </c>
      <c r="H7456" s="5">
        <v>576189.92000000004</v>
      </c>
      <c r="I7456">
        <f>IFERROR(VLOOKUP(G7456,'NCES Match'!$A$2:$B$1307,2,FALSE),"")</f>
        <v>4827450</v>
      </c>
      <c r="J7456" cm="1">
        <f t="array" ref="J7456">IFERROR(_xlfn.IFS(B7456=2015,H7456/$O$13,B7456=2016,H7456/$O$14,B7456=2017,H7456/$O$15,B7456=2018,H7456/$O$16,B7456=2019,H7456/$O$17,B7456=2020,H7456/$O$18,B7456=2021,H7456/$O$19,B7456=2022,H7456/$O$20),"")</f>
        <v>2.9480354828038095E-4</v>
      </c>
      <c r="K7456" s="3" cm="1">
        <f t="array" ref="K7456">IFERROR(_xlfn.IFS(B7456=2015,J7456*$P$4,B7456=2016,J7456*$P$5,B7456=2017,J7456*$P$6,B7456=2018,J7456*$P$7,B7456=2019,J7456*$P$8,B7456=2020,J7456*$P$9,B7456=2021,J7456*$P$10,B7456=2022,J7456*$P$11),"")</f>
        <v>631042.70605965389</v>
      </c>
      <c r="L7456" s="3">
        <f t="shared" si="117"/>
        <v>1207232.6260596539</v>
      </c>
    </row>
    <row r="7457" spans="1:12">
      <c r="A7457">
        <v>4827450</v>
      </c>
      <c r="B7457">
        <v>2022</v>
      </c>
      <c r="D7457" t="s">
        <v>2004</v>
      </c>
      <c r="E7457" t="s">
        <v>2005</v>
      </c>
      <c r="F7457" t="s">
        <v>4101</v>
      </c>
      <c r="G7457" t="s">
        <v>2006</v>
      </c>
      <c r="H7457" s="5">
        <v>663498.07999999996</v>
      </c>
      <c r="I7457">
        <f>IFERROR(VLOOKUP(G7457,'NCES Match'!$A$2:$B$1307,2,FALSE),"")</f>
        <v>4827450</v>
      </c>
      <c r="J7457" cm="1">
        <f t="array" ref="J7457">IFERROR(_xlfn.IFS(B7457=2015,H7457/$O$13,B7457=2016,H7457/$O$14,B7457=2017,H7457/$O$15,B7457=2018,H7457/$O$16,B7457=2019,H7457/$O$17,B7457=2020,H7457/$O$18,B7457=2021,H7457/$O$19,B7457=2022,H7457/$O$20),"")</f>
        <v>2.914286881172446E-4</v>
      </c>
      <c r="K7457" s="3" cm="1">
        <f t="array" ref="K7457">IFERROR(_xlfn.IFS(B7457=2015,J7457*$P$4,B7457=2016,J7457*$P$5,B7457=2017,J7457*$P$6,B7457=2018,J7457*$P$7,B7457=2019,J7457*$P$8,B7457=2020,J7457*$P$9,B7457=2021,J7457*$P$10,B7457=2022,J7457*$P$11),"")</f>
        <v>627586.72732136038</v>
      </c>
      <c r="L7457" s="3">
        <f t="shared" si="117"/>
        <v>1291084.8073213603</v>
      </c>
    </row>
    <row r="7458" spans="1:12">
      <c r="A7458">
        <v>4827450</v>
      </c>
      <c r="B7458">
        <v>2023</v>
      </c>
      <c r="D7458" t="s">
        <v>2004</v>
      </c>
      <c r="E7458" t="s">
        <v>2005</v>
      </c>
      <c r="F7458" t="s">
        <v>4101</v>
      </c>
      <c r="G7458" t="s">
        <v>2006</v>
      </c>
      <c r="H7458" s="5">
        <v>758961.82</v>
      </c>
      <c r="I7458">
        <f>IFERROR(VLOOKUP(G7458,'NCES Match'!$A$2:$B$1307,2,FALSE),"")</f>
        <v>4827450</v>
      </c>
      <c r="J7458" t="str" cm="1">
        <f t="array" ref="J7458">IFERROR(_xlfn.IFS(B7458=2015,H7458/$O$13,B7458=2016,H7458/$O$14,B7458=2017,H7458/$O$15,B7458=2018,H7458/$O$16,B7458=2019,H7458/$O$17,B7458=2020,H7458/$O$18,B7458=2021,H7458/$O$19,B7458=2022,H7458/$O$20),"")</f>
        <v/>
      </c>
      <c r="K7458" s="3" t="str" cm="1">
        <f t="array" ref="K7458">IFERROR(_xlfn.IFS(B7458=2015,J7458*$P$4,B7458=2016,J7458*$P$5,B7458=2017,J7458*$P$6,B7458=2018,J7458*$P$7,B7458=2019,J7458*$P$8,B7458=2020,J7458*$P$9,B7458=2021,J7458*$P$10,B7458=2022,J7458*$P$11),"")</f>
        <v/>
      </c>
      <c r="L7458" s="3">
        <f t="shared" si="117"/>
        <v>758961.82</v>
      </c>
    </row>
    <row r="7459" spans="1:12">
      <c r="A7459">
        <v>4842210</v>
      </c>
      <c r="B7459">
        <v>2015</v>
      </c>
      <c r="C7459" t="s">
        <v>381</v>
      </c>
      <c r="D7459" t="s">
        <v>3160</v>
      </c>
      <c r="E7459" t="s">
        <v>3161</v>
      </c>
      <c r="G7459" t="s">
        <v>3162</v>
      </c>
      <c r="H7459" s="5">
        <v>271457.18</v>
      </c>
      <c r="I7459">
        <f>IFERROR(VLOOKUP(G7459,'NCES Match'!$A$2:$B$1307,2,FALSE),"")</f>
        <v>4842210</v>
      </c>
      <c r="J7459" cm="1">
        <f t="array" ref="J7459">IFERROR(_xlfn.IFS(B7459=2015,H7459/$O$13,B7459=2016,H7459/$O$14,B7459=2017,H7459/$O$15,B7459=2018,H7459/$O$16,B7459=2019,H7459/$O$17,B7459=2020,H7459/$O$18,B7459=2021,H7459/$O$19,B7459=2022,H7459/$O$20),"")</f>
        <v>2.1266057465348933E-4</v>
      </c>
      <c r="K7459" s="3" cm="1">
        <f t="array" ref="K7459">IFERROR(_xlfn.IFS(B7459=2015,J7459*$P$4,B7459=2016,J7459*$P$5,B7459=2017,J7459*$P$6,B7459=2018,J7459*$P$7,B7459=2019,J7459*$P$8,B7459=2020,J7459*$P$9,B7459=2021,J7459*$P$10,B7459=2022,J7459*$P$11),"")</f>
        <v>338445.68676231941</v>
      </c>
      <c r="L7459" s="3">
        <f t="shared" si="117"/>
        <v>609902.86676231935</v>
      </c>
    </row>
    <row r="7460" spans="1:12">
      <c r="A7460">
        <v>4842210</v>
      </c>
      <c r="B7460">
        <v>2016</v>
      </c>
      <c r="C7460" t="s">
        <v>4102</v>
      </c>
      <c r="D7460" t="s">
        <v>3160</v>
      </c>
      <c r="E7460" t="s">
        <v>3161</v>
      </c>
      <c r="F7460" t="s">
        <v>4101</v>
      </c>
      <c r="G7460" t="s">
        <v>3162</v>
      </c>
      <c r="H7460" s="5">
        <v>271804</v>
      </c>
      <c r="I7460">
        <f>IFERROR(VLOOKUP(G7460,'NCES Match'!$A$2:$B$1307,2,FALSE),"")</f>
        <v>4842210</v>
      </c>
      <c r="J7460" cm="1">
        <f t="array" ref="J7460">IFERROR(_xlfn.IFS(B7460=2015,H7460/$O$13,B7460=2016,H7460/$O$14,B7460=2017,H7460/$O$15,B7460=2018,H7460/$O$16,B7460=2019,H7460/$O$17,B7460=2020,H7460/$O$18,B7460=2021,H7460/$O$19,B7460=2022,H7460/$O$20),"")</f>
        <v>1.9457548929088016E-4</v>
      </c>
      <c r="K7460" s="3" cm="1">
        <f t="array" ref="K7460">IFERROR(_xlfn.IFS(B7460=2015,J7460*$P$4,B7460=2016,J7460*$P$5,B7460=2017,J7460*$P$6,B7460=2018,J7460*$P$7,B7460=2019,J7460*$P$8,B7460=2020,J7460*$P$9,B7460=2021,J7460*$P$10,B7460=2022,J7460*$P$11),"")</f>
        <v>326036.76995068818</v>
      </c>
      <c r="L7460" s="3">
        <f t="shared" si="117"/>
        <v>597840.76995068812</v>
      </c>
    </row>
    <row r="7461" spans="1:12">
      <c r="A7461">
        <v>4842210</v>
      </c>
      <c r="B7461">
        <v>2017</v>
      </c>
      <c r="D7461" t="s">
        <v>3160</v>
      </c>
      <c r="E7461" t="s">
        <v>3161</v>
      </c>
      <c r="F7461" t="s">
        <v>4101</v>
      </c>
      <c r="G7461" t="s">
        <v>3162</v>
      </c>
      <c r="H7461" s="5">
        <v>273165</v>
      </c>
      <c r="I7461">
        <f>IFERROR(VLOOKUP(G7461,'NCES Match'!$A$2:$B$1307,2,FALSE),"")</f>
        <v>4842210</v>
      </c>
      <c r="J7461" cm="1">
        <f t="array" ref="J7461">IFERROR(_xlfn.IFS(B7461=2015,H7461/$O$13,B7461=2016,H7461/$O$14,B7461=2017,H7461/$O$15,B7461=2018,H7461/$O$16,B7461=2019,H7461/$O$17,B7461=2020,H7461/$O$18,B7461=2021,H7461/$O$19,B7461=2022,H7461/$O$20),"")</f>
        <v>1.8833054068347275E-4</v>
      </c>
      <c r="K7461" s="3" cm="1">
        <f t="array" ref="K7461">IFERROR(_xlfn.IFS(B7461=2015,J7461*$P$4,B7461=2016,J7461*$P$5,B7461=2017,J7461*$P$6,B7461=2018,J7461*$P$7,B7461=2019,J7461*$P$8,B7461=2020,J7461*$P$9,B7461=2021,J7461*$P$10,B7461=2022,J7461*$P$11),"")</f>
        <v>319831.93053178996</v>
      </c>
      <c r="L7461" s="3">
        <f t="shared" si="117"/>
        <v>592996.93053179001</v>
      </c>
    </row>
    <row r="7462" spans="1:12">
      <c r="A7462">
        <v>4842210</v>
      </c>
      <c r="B7462">
        <v>2018</v>
      </c>
      <c r="D7462" t="s">
        <v>3160</v>
      </c>
      <c r="E7462" t="s">
        <v>3161</v>
      </c>
      <c r="F7462" t="s">
        <v>4101</v>
      </c>
      <c r="G7462" t="s">
        <v>3162</v>
      </c>
      <c r="H7462" s="5">
        <v>278047</v>
      </c>
      <c r="I7462">
        <f>IFERROR(VLOOKUP(G7462,'NCES Match'!$A$2:$B$1307,2,FALSE),"")</f>
        <v>4842210</v>
      </c>
      <c r="J7462" cm="1">
        <f t="array" ref="J7462">IFERROR(_xlfn.IFS(B7462=2015,H7462/$O$13,B7462=2016,H7462/$O$14,B7462=2017,H7462/$O$15,B7462=2018,H7462/$O$16,B7462=2019,H7462/$O$17,B7462=2020,H7462/$O$18,B7462=2021,H7462/$O$19,B7462=2022,H7462/$O$20),"")</f>
        <v>1.8144202637977835E-4</v>
      </c>
      <c r="K7462" s="3" cm="1">
        <f t="array" ref="K7462">IFERROR(_xlfn.IFS(B7462=2015,J7462*$P$4,B7462=2016,J7462*$P$5,B7462=2017,J7462*$P$6,B7462=2018,J7462*$P$7,B7462=2019,J7462*$P$8,B7462=2020,J7462*$P$9,B7462=2021,J7462*$P$10,B7462=2022,J7462*$P$11),"")</f>
        <v>311509.34130971978</v>
      </c>
      <c r="L7462" s="3">
        <f t="shared" si="117"/>
        <v>589556.34130971972</v>
      </c>
    </row>
    <row r="7463" spans="1:12">
      <c r="A7463">
        <v>4842210</v>
      </c>
      <c r="B7463">
        <v>2019</v>
      </c>
      <c r="D7463" t="s">
        <v>3160</v>
      </c>
      <c r="E7463" t="s">
        <v>3161</v>
      </c>
      <c r="F7463" t="s">
        <v>4101</v>
      </c>
      <c r="G7463" t="s">
        <v>3162</v>
      </c>
      <c r="H7463" s="5">
        <v>290104</v>
      </c>
      <c r="I7463">
        <f>IFERROR(VLOOKUP(G7463,'NCES Match'!$A$2:$B$1307,2,FALSE),"")</f>
        <v>4842210</v>
      </c>
      <c r="J7463" cm="1">
        <f t="array" ref="J7463">IFERROR(_xlfn.IFS(B7463=2015,H7463/$O$13,B7463=2016,H7463/$O$14,B7463=2017,H7463/$O$15,B7463=2018,H7463/$O$16,B7463=2019,H7463/$O$17,B7463=2020,H7463/$O$18,B7463=2021,H7463/$O$19,B7463=2022,H7463/$O$20),"")</f>
        <v>1.8368805844998291E-4</v>
      </c>
      <c r="K7463" s="3" cm="1">
        <f t="array" ref="K7463">IFERROR(_xlfn.IFS(B7463=2015,J7463*$P$4,B7463=2016,J7463*$P$5,B7463=2017,J7463*$P$6,B7463=2018,J7463*$P$7,B7463=2019,J7463*$P$8,B7463=2020,J7463*$P$9,B7463=2021,J7463*$P$10,B7463=2022,J7463*$P$11),"")</f>
        <v>319236.24697541521</v>
      </c>
      <c r="L7463" s="3">
        <f t="shared" si="117"/>
        <v>609340.24697541515</v>
      </c>
    </row>
    <row r="7464" spans="1:12">
      <c r="A7464">
        <v>4842210</v>
      </c>
      <c r="B7464">
        <v>2020</v>
      </c>
      <c r="D7464" t="s">
        <v>3160</v>
      </c>
      <c r="E7464" t="s">
        <v>3161</v>
      </c>
      <c r="F7464" t="s">
        <v>4230</v>
      </c>
      <c r="G7464" t="s">
        <v>3162</v>
      </c>
      <c r="H7464" s="5">
        <v>347351</v>
      </c>
      <c r="I7464">
        <f>IFERROR(VLOOKUP(G7464,'NCES Match'!$A$2:$B$1307,2,FALSE),"")</f>
        <v>4842210</v>
      </c>
      <c r="J7464" cm="1">
        <f t="array" ref="J7464">IFERROR(_xlfn.IFS(B7464=2015,H7464/$O$13,B7464=2016,H7464/$O$14,B7464=2017,H7464/$O$15,B7464=2018,H7464/$O$16,B7464=2019,H7464/$O$17,B7464=2020,H7464/$O$18,B7464=2021,H7464/$O$19,B7464=2022,H7464/$O$20),"")</f>
        <v>1.8823213381474746E-4</v>
      </c>
      <c r="K7464" s="3" cm="1">
        <f t="array" ref="K7464">IFERROR(_xlfn.IFS(B7464=2015,J7464*$P$4,B7464=2016,J7464*$P$5,B7464=2017,J7464*$P$6,B7464=2018,J7464*$P$7,B7464=2019,J7464*$P$8,B7464=2020,J7464*$P$9,B7464=2021,J7464*$P$10,B7464=2022,J7464*$P$11),"")</f>
        <v>396793.86795494432</v>
      </c>
      <c r="L7464" s="3">
        <f t="shared" si="117"/>
        <v>744144.86795494426</v>
      </c>
    </row>
    <row r="7465" spans="1:12">
      <c r="A7465">
        <v>4842210</v>
      </c>
      <c r="B7465">
        <v>2021</v>
      </c>
      <c r="D7465" t="s">
        <v>3160</v>
      </c>
      <c r="E7465" t="s">
        <v>3161</v>
      </c>
      <c r="F7465" t="s">
        <v>4230</v>
      </c>
      <c r="G7465" t="s">
        <v>3162</v>
      </c>
      <c r="H7465" s="5">
        <v>456561.26</v>
      </c>
      <c r="I7465">
        <f>IFERROR(VLOOKUP(G7465,'NCES Match'!$A$2:$B$1307,2,FALSE),"")</f>
        <v>4842210</v>
      </c>
      <c r="J7465" cm="1">
        <f t="array" ref="J7465">IFERROR(_xlfn.IFS(B7465=2015,H7465/$O$13,B7465=2016,H7465/$O$14,B7465=2017,H7465/$O$15,B7465=2018,H7465/$O$16,B7465=2019,H7465/$O$17,B7465=2020,H7465/$O$18,B7465=2021,H7465/$O$19,B7465=2022,H7465/$O$20),"")</f>
        <v>2.3359637991473639E-4</v>
      </c>
      <c r="K7465" s="3" cm="1">
        <f t="array" ref="K7465">IFERROR(_xlfn.IFS(B7465=2015,J7465*$P$4,B7465=2016,J7465*$P$5,B7465=2017,J7465*$P$6,B7465=2018,J7465*$P$7,B7465=2019,J7465*$P$8,B7465=2020,J7465*$P$9,B7465=2021,J7465*$P$10,B7465=2022,J7465*$P$11),"")</f>
        <v>500025.50025936804</v>
      </c>
      <c r="L7465" s="3">
        <f t="shared" si="117"/>
        <v>956586.76025936799</v>
      </c>
    </row>
    <row r="7466" spans="1:12">
      <c r="A7466">
        <v>4842210</v>
      </c>
      <c r="B7466">
        <v>2022</v>
      </c>
      <c r="D7466" t="s">
        <v>3160</v>
      </c>
      <c r="E7466" t="s">
        <v>3161</v>
      </c>
      <c r="F7466" t="s">
        <v>4101</v>
      </c>
      <c r="G7466" t="s">
        <v>3162</v>
      </c>
      <c r="H7466" s="5">
        <v>509189.15</v>
      </c>
      <c r="I7466">
        <f>IFERROR(VLOOKUP(G7466,'NCES Match'!$A$2:$B$1307,2,FALSE),"")</f>
        <v>4842210</v>
      </c>
      <c r="J7466" cm="1">
        <f t="array" ref="J7466">IFERROR(_xlfn.IFS(B7466=2015,H7466/$O$13,B7466=2016,H7466/$O$14,B7466=2017,H7466/$O$15,B7466=2018,H7466/$O$16,B7466=2019,H7466/$O$17,B7466=2020,H7466/$O$18,B7466=2021,H7466/$O$19,B7466=2022,H7466/$O$20),"")</f>
        <v>2.2365147761698858E-4</v>
      </c>
      <c r="K7466" s="3" cm="1">
        <f t="array" ref="K7466">IFERROR(_xlfn.IFS(B7466=2015,J7466*$P$4,B7466=2016,J7466*$P$5,B7466=2017,J7466*$P$6,B7466=2018,J7466*$P$7,B7466=2019,J7466*$P$8,B7466=2020,J7466*$P$9,B7466=2021,J7466*$P$10,B7466=2022,J7466*$P$11),"")</f>
        <v>481629.6563149743</v>
      </c>
      <c r="L7466" s="3">
        <f t="shared" si="117"/>
        <v>990818.80631497432</v>
      </c>
    </row>
    <row r="7467" spans="1:12">
      <c r="A7467">
        <v>4842210</v>
      </c>
      <c r="B7467">
        <v>2023</v>
      </c>
      <c r="D7467" t="s">
        <v>3160</v>
      </c>
      <c r="E7467" t="s">
        <v>3161</v>
      </c>
      <c r="F7467" t="s">
        <v>4101</v>
      </c>
      <c r="G7467" t="s">
        <v>3162</v>
      </c>
      <c r="H7467" s="5">
        <v>518246.36</v>
      </c>
      <c r="I7467">
        <f>IFERROR(VLOOKUP(G7467,'NCES Match'!$A$2:$B$1307,2,FALSE),"")</f>
        <v>4842210</v>
      </c>
      <c r="J7467" t="str" cm="1">
        <f t="array" ref="J7467">IFERROR(_xlfn.IFS(B7467=2015,H7467/$O$13,B7467=2016,H7467/$O$14,B7467=2017,H7467/$O$15,B7467=2018,H7467/$O$16,B7467=2019,H7467/$O$17,B7467=2020,H7467/$O$18,B7467=2021,H7467/$O$19,B7467=2022,H7467/$O$20),"")</f>
        <v/>
      </c>
      <c r="K7467" s="3" t="str" cm="1">
        <f t="array" ref="K7467">IFERROR(_xlfn.IFS(B7467=2015,J7467*$P$4,B7467=2016,J7467*$P$5,B7467=2017,J7467*$P$6,B7467=2018,J7467*$P$7,B7467=2019,J7467*$P$8,B7467=2020,J7467*$P$9,B7467=2021,J7467*$P$10,B7467=2022,J7467*$P$11),"")</f>
        <v/>
      </c>
      <c r="L7467" s="3">
        <f t="shared" si="117"/>
        <v>518246.36</v>
      </c>
    </row>
    <row r="7468" spans="1:12">
      <c r="A7468">
        <v>4815120</v>
      </c>
      <c r="B7468">
        <v>2015</v>
      </c>
      <c r="C7468" t="s">
        <v>381</v>
      </c>
      <c r="D7468" t="s">
        <v>988</v>
      </c>
      <c r="E7468" t="s">
        <v>989</v>
      </c>
      <c r="G7468" t="s">
        <v>990</v>
      </c>
      <c r="H7468" s="5">
        <v>53675.29</v>
      </c>
      <c r="I7468">
        <f>IFERROR(VLOOKUP(G7468,'NCES Match'!$A$2:$B$1307,2,FALSE),"")</f>
        <v>4815120</v>
      </c>
      <c r="J7468" cm="1">
        <f t="array" ref="J7468">IFERROR(_xlfn.IFS(B7468=2015,H7468/$O$13,B7468=2016,H7468/$O$14,B7468=2017,H7468/$O$15,B7468=2018,H7468/$O$16,B7468=2019,H7468/$O$17,B7468=2020,H7468/$O$18,B7468=2021,H7468/$O$19,B7468=2022,H7468/$O$20),"")</f>
        <v>4.2049423839489862E-5</v>
      </c>
      <c r="K7468" s="3" cm="1">
        <f t="array" ref="K7468">IFERROR(_xlfn.IFS(B7468=2015,J7468*$P$4,B7468=2016,J7468*$P$5,B7468=2017,J7468*$P$6,B7468=2018,J7468*$P$7,B7468=2019,J7468*$P$8,B7468=2020,J7468*$P$9,B7468=2021,J7468*$P$10,B7468=2022,J7468*$P$11),"")</f>
        <v>66920.942692385812</v>
      </c>
      <c r="L7468" s="3">
        <f t="shared" si="117"/>
        <v>120596.23269238582</v>
      </c>
    </row>
    <row r="7469" spans="1:12">
      <c r="A7469">
        <v>4815120</v>
      </c>
      <c r="B7469">
        <v>2016</v>
      </c>
      <c r="C7469" t="s">
        <v>4102</v>
      </c>
      <c r="D7469" t="s">
        <v>988</v>
      </c>
      <c r="E7469" t="s">
        <v>989</v>
      </c>
      <c r="F7469" t="s">
        <v>4101</v>
      </c>
      <c r="G7469" t="s">
        <v>990</v>
      </c>
      <c r="H7469" s="5">
        <v>56965</v>
      </c>
      <c r="I7469">
        <f>IFERROR(VLOOKUP(G7469,'NCES Match'!$A$2:$B$1307,2,FALSE),"")</f>
        <v>4815120</v>
      </c>
      <c r="J7469" cm="1">
        <f t="array" ref="J7469">IFERROR(_xlfn.IFS(B7469=2015,H7469/$O$13,B7469=2016,H7469/$O$14,B7469=2017,H7469/$O$15,B7469=2018,H7469/$O$16,B7469=2019,H7469/$O$17,B7469=2020,H7469/$O$18,B7469=2021,H7469/$O$19,B7469=2022,H7469/$O$20),"")</f>
        <v>4.0779358462182264E-5</v>
      </c>
      <c r="K7469" s="3" cm="1">
        <f t="array" ref="K7469">IFERROR(_xlfn.IFS(B7469=2015,J7469*$P$4,B7469=2016,J7469*$P$5,B7469=2017,J7469*$P$6,B7469=2018,J7469*$P$7,B7469=2019,J7469*$P$8,B7469=2020,J7469*$P$9,B7469=2021,J7469*$P$10,B7469=2022,J7469*$P$11),"")</f>
        <v>68331.167312625825</v>
      </c>
      <c r="L7469" s="3">
        <f t="shared" si="117"/>
        <v>125296.16731262582</v>
      </c>
    </row>
    <row r="7470" spans="1:12">
      <c r="A7470">
        <v>4815120</v>
      </c>
      <c r="B7470">
        <v>2017</v>
      </c>
      <c r="D7470" t="s">
        <v>988</v>
      </c>
      <c r="E7470" t="s">
        <v>989</v>
      </c>
      <c r="F7470" t="s">
        <v>4101</v>
      </c>
      <c r="G7470" t="s">
        <v>990</v>
      </c>
      <c r="H7470" s="5">
        <v>56690</v>
      </c>
      <c r="I7470">
        <f>IFERROR(VLOOKUP(G7470,'NCES Match'!$A$2:$B$1307,2,FALSE),"")</f>
        <v>4815120</v>
      </c>
      <c r="J7470" cm="1">
        <f t="array" ref="J7470">IFERROR(_xlfn.IFS(B7470=2015,H7470/$O$13,B7470=2016,H7470/$O$14,B7470=2017,H7470/$O$15,B7470=2018,H7470/$O$16,B7470=2019,H7470/$O$17,B7470=2020,H7470/$O$18,B7470=2021,H7470/$O$19,B7470=2022,H7470/$O$20),"")</f>
        <v>3.9084283679629782E-5</v>
      </c>
      <c r="K7470" s="3" cm="1">
        <f t="array" ref="K7470">IFERROR(_xlfn.IFS(B7470=2015,J7470*$P$4,B7470=2016,J7470*$P$5,B7470=2017,J7470*$P$6,B7470=2018,J7470*$P$7,B7470=2019,J7470*$P$8,B7470=2020,J7470*$P$9,B7470=2021,J7470*$P$10,B7470=2022,J7470*$P$11),"")</f>
        <v>66374.799633361428</v>
      </c>
      <c r="L7470" s="3">
        <f t="shared" si="117"/>
        <v>123064.79963336143</v>
      </c>
    </row>
    <row r="7471" spans="1:12">
      <c r="A7471">
        <v>4815120</v>
      </c>
      <c r="B7471">
        <v>2018</v>
      </c>
      <c r="D7471" t="s">
        <v>988</v>
      </c>
      <c r="E7471" t="s">
        <v>989</v>
      </c>
      <c r="F7471" t="s">
        <v>4101</v>
      </c>
      <c r="G7471" t="s">
        <v>990</v>
      </c>
      <c r="H7471" s="5">
        <v>65311</v>
      </c>
      <c r="I7471">
        <f>IFERROR(VLOOKUP(G7471,'NCES Match'!$A$2:$B$1307,2,FALSE),"")</f>
        <v>4815120</v>
      </c>
      <c r="J7471" cm="1">
        <f t="array" ref="J7471">IFERROR(_xlfn.IFS(B7471=2015,H7471/$O$13,B7471=2016,H7471/$O$14,B7471=2017,H7471/$O$15,B7471=2018,H7471/$O$16,B7471=2019,H7471/$O$17,B7471=2020,H7471/$O$18,B7471=2021,H7471/$O$19,B7471=2022,H7471/$O$20),"")</f>
        <v>4.2619270069052008E-5</v>
      </c>
      <c r="K7471" s="3" cm="1">
        <f t="array" ref="K7471">IFERROR(_xlfn.IFS(B7471=2015,J7471*$P$4,B7471=2016,J7471*$P$5,B7471=2017,J7471*$P$6,B7471=2018,J7471*$P$7,B7471=2019,J7471*$P$8,B7471=2020,J7471*$P$9,B7471=2021,J7471*$P$10,B7471=2022,J7471*$P$11),"")</f>
        <v>73171.034358504534</v>
      </c>
      <c r="L7471" s="3">
        <f t="shared" si="117"/>
        <v>138482.03435850452</v>
      </c>
    </row>
    <row r="7472" spans="1:12">
      <c r="A7472">
        <v>4815120</v>
      </c>
      <c r="B7472">
        <v>2019</v>
      </c>
      <c r="D7472" t="s">
        <v>988</v>
      </c>
      <c r="E7472" t="s">
        <v>989</v>
      </c>
      <c r="F7472" t="s">
        <v>4101</v>
      </c>
      <c r="G7472" t="s">
        <v>990</v>
      </c>
      <c r="H7472" s="5">
        <v>67164</v>
      </c>
      <c r="I7472">
        <f>IFERROR(VLOOKUP(G7472,'NCES Match'!$A$2:$B$1307,2,FALSE),"")</f>
        <v>4815120</v>
      </c>
      <c r="J7472" cm="1">
        <f t="array" ref="J7472">IFERROR(_xlfn.IFS(B7472=2015,H7472/$O$13,B7472=2016,H7472/$O$14,B7472=2017,H7472/$O$15,B7472=2018,H7472/$O$16,B7472=2019,H7472/$O$17,B7472=2020,H7472/$O$18,B7472=2021,H7472/$O$19,B7472=2022,H7472/$O$20),"")</f>
        <v>4.2526903309622251E-5</v>
      </c>
      <c r="K7472" s="3" cm="1">
        <f t="array" ref="K7472">IFERROR(_xlfn.IFS(B7472=2015,J7472*$P$4,B7472=2016,J7472*$P$5,B7472=2017,J7472*$P$6,B7472=2018,J7472*$P$7,B7472=2019,J7472*$P$8,B7472=2020,J7472*$P$9,B7472=2021,J7472*$P$10,B7472=2022,J7472*$P$11),"")</f>
        <v>73908.609642944561</v>
      </c>
      <c r="L7472" s="3">
        <f t="shared" si="117"/>
        <v>141072.60964294456</v>
      </c>
    </row>
    <row r="7473" spans="1:12">
      <c r="A7473">
        <v>4815120</v>
      </c>
      <c r="B7473">
        <v>2020</v>
      </c>
      <c r="D7473" t="s">
        <v>988</v>
      </c>
      <c r="E7473" t="s">
        <v>989</v>
      </c>
      <c r="F7473" t="s">
        <v>4230</v>
      </c>
      <c r="G7473" t="s">
        <v>990</v>
      </c>
      <c r="H7473" s="5">
        <v>79862</v>
      </c>
      <c r="I7473">
        <f>IFERROR(VLOOKUP(G7473,'NCES Match'!$A$2:$B$1307,2,FALSE),"")</f>
        <v>4815120</v>
      </c>
      <c r="J7473" cm="1">
        <f t="array" ref="J7473">IFERROR(_xlfn.IFS(B7473=2015,H7473/$O$13,B7473=2016,H7473/$O$14,B7473=2017,H7473/$O$15,B7473=2018,H7473/$O$16,B7473=2019,H7473/$O$17,B7473=2020,H7473/$O$18,B7473=2021,H7473/$O$19,B7473=2022,H7473/$O$20),"")</f>
        <v>4.3277821773115267E-5</v>
      </c>
      <c r="K7473" s="3" cm="1">
        <f t="array" ref="K7473">IFERROR(_xlfn.IFS(B7473=2015,J7473*$P$4,B7473=2016,J7473*$P$5,B7473=2017,J7473*$P$6,B7473=2018,J7473*$P$7,B7473=2019,J7473*$P$8,B7473=2020,J7473*$P$9,B7473=2021,J7473*$P$10,B7473=2022,J7473*$P$11),"")</f>
        <v>91229.770124795279</v>
      </c>
      <c r="L7473" s="3">
        <f t="shared" si="117"/>
        <v>171091.77012479526</v>
      </c>
    </row>
    <row r="7474" spans="1:12">
      <c r="A7474">
        <v>4815120</v>
      </c>
      <c r="B7474">
        <v>2021</v>
      </c>
      <c r="D7474" t="s">
        <v>988</v>
      </c>
      <c r="E7474" t="s">
        <v>989</v>
      </c>
      <c r="F7474" t="s">
        <v>4230</v>
      </c>
      <c r="G7474" t="s">
        <v>990</v>
      </c>
      <c r="H7474" s="5">
        <v>90802.49</v>
      </c>
      <c r="I7474">
        <f>IFERROR(VLOOKUP(G7474,'NCES Match'!$A$2:$B$1307,2,FALSE),"")</f>
        <v>4815120</v>
      </c>
      <c r="J7474" cm="1">
        <f t="array" ref="J7474">IFERROR(_xlfn.IFS(B7474=2015,H7474/$O$13,B7474=2016,H7474/$O$14,B7474=2017,H7474/$O$15,B7474=2018,H7474/$O$16,B7474=2019,H7474/$O$17,B7474=2020,H7474/$O$18,B7474=2021,H7474/$O$19,B7474=2022,H7474/$O$20),"")</f>
        <v>4.6458459815981875E-5</v>
      </c>
      <c r="K7474" s="3" cm="1">
        <f t="array" ref="K7474">IFERROR(_xlfn.IFS(B7474=2015,J7474*$P$4,B7474=2016,J7474*$P$5,B7474=2017,J7474*$P$6,B7474=2018,J7474*$P$7,B7474=2019,J7474*$P$8,B7474=2020,J7474*$P$9,B7474=2021,J7474*$P$10,B7474=2022,J7474*$P$11),"")</f>
        <v>99446.809146808184</v>
      </c>
      <c r="L7474" s="3">
        <f t="shared" si="117"/>
        <v>190249.29914680819</v>
      </c>
    </row>
    <row r="7475" spans="1:12">
      <c r="A7475">
        <v>4815120</v>
      </c>
      <c r="B7475">
        <v>2022</v>
      </c>
      <c r="D7475" t="s">
        <v>988</v>
      </c>
      <c r="E7475" t="s">
        <v>989</v>
      </c>
      <c r="F7475" t="s">
        <v>4101</v>
      </c>
      <c r="G7475" t="s">
        <v>990</v>
      </c>
      <c r="H7475" s="5">
        <v>114197.34</v>
      </c>
      <c r="I7475">
        <f>IFERROR(VLOOKUP(G7475,'NCES Match'!$A$2:$B$1307,2,FALSE),"")</f>
        <v>4815120</v>
      </c>
      <c r="J7475" cm="1">
        <f t="array" ref="J7475">IFERROR(_xlfn.IFS(B7475=2015,H7475/$O$13,B7475=2016,H7475/$O$14,B7475=2017,H7475/$O$15,B7475=2018,H7475/$O$16,B7475=2019,H7475/$O$17,B7475=2020,H7475/$O$18,B7475=2021,H7475/$O$19,B7475=2022,H7475/$O$20),"")</f>
        <v>5.0158971044315523E-5</v>
      </c>
      <c r="K7475" s="3" cm="1">
        <f t="array" ref="K7475">IFERROR(_xlfn.IFS(B7475=2015,J7475*$P$4,B7475=2016,J7475*$P$5,B7475=2017,J7475*$P$6,B7475=2018,J7475*$P$7,B7475=2019,J7475*$P$8,B7475=2020,J7475*$P$9,B7475=2021,J7475*$P$10,B7475=2022,J7475*$P$11),"")</f>
        <v>108016.49174237956</v>
      </c>
      <c r="L7475" s="3">
        <f t="shared" si="117"/>
        <v>222213.83174237955</v>
      </c>
    </row>
    <row r="7476" spans="1:12">
      <c r="A7476">
        <v>4815120</v>
      </c>
      <c r="B7476">
        <v>2023</v>
      </c>
      <c r="D7476" t="s">
        <v>988</v>
      </c>
      <c r="E7476" t="s">
        <v>989</v>
      </c>
      <c r="F7476" t="s">
        <v>4101</v>
      </c>
      <c r="G7476" t="s">
        <v>990</v>
      </c>
      <c r="H7476" s="5">
        <v>117558.63</v>
      </c>
      <c r="I7476">
        <f>IFERROR(VLOOKUP(G7476,'NCES Match'!$A$2:$B$1307,2,FALSE),"")</f>
        <v>4815120</v>
      </c>
      <c r="J7476" t="str" cm="1">
        <f t="array" ref="J7476">IFERROR(_xlfn.IFS(B7476=2015,H7476/$O$13,B7476=2016,H7476/$O$14,B7476=2017,H7476/$O$15,B7476=2018,H7476/$O$16,B7476=2019,H7476/$O$17,B7476=2020,H7476/$O$18,B7476=2021,H7476/$O$19,B7476=2022,H7476/$O$20),"")</f>
        <v/>
      </c>
      <c r="K7476" s="3" t="str" cm="1">
        <f t="array" ref="K7476">IFERROR(_xlfn.IFS(B7476=2015,J7476*$P$4,B7476=2016,J7476*$P$5,B7476=2017,J7476*$P$6,B7476=2018,J7476*$P$7,B7476=2019,J7476*$P$8,B7476=2020,J7476*$P$9,B7476=2021,J7476*$P$10,B7476=2022,J7476*$P$11),"")</f>
        <v/>
      </c>
      <c r="L7476" s="3">
        <f t="shared" si="117"/>
        <v>117558.63</v>
      </c>
    </row>
    <row r="7477" spans="1:12">
      <c r="A7477">
        <v>4821810</v>
      </c>
      <c r="B7477">
        <v>2015</v>
      </c>
      <c r="C7477" t="s">
        <v>381</v>
      </c>
      <c r="D7477" t="s">
        <v>1523</v>
      </c>
      <c r="E7477" t="s">
        <v>1524</v>
      </c>
      <c r="G7477" t="s">
        <v>1525</v>
      </c>
      <c r="H7477" s="5">
        <v>311272.31</v>
      </c>
      <c r="I7477">
        <f>IFERROR(VLOOKUP(G7477,'NCES Match'!$A$2:$B$1307,2,FALSE),"")</f>
        <v>4821810</v>
      </c>
      <c r="J7477" cm="1">
        <f t="array" ref="J7477">IFERROR(_xlfn.IFS(B7477=2015,H7477/$O$13,B7477=2016,H7477/$O$14,B7477=2017,H7477/$O$15,B7477=2018,H7477/$O$16,B7477=2019,H7477/$O$17,B7477=2020,H7477/$O$18,B7477=2021,H7477/$O$19,B7477=2022,H7477/$O$20),"")</f>
        <v>2.4385189707753935E-4</v>
      </c>
      <c r="K7477" s="3" cm="1">
        <f t="array" ref="K7477">IFERROR(_xlfn.IFS(B7477=2015,J7477*$P$4,B7477=2016,J7477*$P$5,B7477=2017,J7477*$P$6,B7477=2018,J7477*$P$7,B7477=2019,J7477*$P$8,B7477=2020,J7477*$P$9,B7477=2021,J7477*$P$10,B7477=2022,J7477*$P$11),"")</f>
        <v>388086.14577092265</v>
      </c>
      <c r="L7477" s="3">
        <f t="shared" si="117"/>
        <v>699358.45577092259</v>
      </c>
    </row>
    <row r="7478" spans="1:12">
      <c r="A7478">
        <v>4821810</v>
      </c>
      <c r="B7478">
        <v>2016</v>
      </c>
      <c r="C7478" t="s">
        <v>4102</v>
      </c>
      <c r="D7478" t="s">
        <v>1523</v>
      </c>
      <c r="E7478" t="s">
        <v>1524</v>
      </c>
      <c r="F7478" t="s">
        <v>4101</v>
      </c>
      <c r="G7478" t="s">
        <v>1525</v>
      </c>
      <c r="H7478" s="5">
        <v>337834</v>
      </c>
      <c r="I7478">
        <f>IFERROR(VLOOKUP(G7478,'NCES Match'!$A$2:$B$1307,2,FALSE),"")</f>
        <v>4821810</v>
      </c>
      <c r="J7478" cm="1">
        <f t="array" ref="J7478">IFERROR(_xlfn.IFS(B7478=2015,H7478/$O$13,B7478=2016,H7478/$O$14,B7478=2017,H7478/$O$15,B7478=2018,H7478/$O$16,B7478=2019,H7478/$O$17,B7478=2020,H7478/$O$18,B7478=2021,H7478/$O$19,B7478=2022,H7478/$O$20),"")</f>
        <v>2.418441812817148E-4</v>
      </c>
      <c r="K7478" s="3" cm="1">
        <f t="array" ref="K7478">IFERROR(_xlfn.IFS(B7478=2015,J7478*$P$4,B7478=2016,J7478*$P$5,B7478=2017,J7478*$P$6,B7478=2018,J7478*$P$7,B7478=2019,J7478*$P$8,B7478=2020,J7478*$P$9,B7478=2021,J7478*$P$10,B7478=2022,J7478*$P$11),"")</f>
        <v>405241.66730261804</v>
      </c>
      <c r="L7478" s="3">
        <f t="shared" si="117"/>
        <v>743075.66730261804</v>
      </c>
    </row>
    <row r="7479" spans="1:12">
      <c r="A7479">
        <v>4821810</v>
      </c>
      <c r="B7479">
        <v>2017</v>
      </c>
      <c r="D7479" t="s">
        <v>1523</v>
      </c>
      <c r="E7479" t="s">
        <v>1524</v>
      </c>
      <c r="F7479" t="s">
        <v>4101</v>
      </c>
      <c r="G7479" t="s">
        <v>1525</v>
      </c>
      <c r="H7479" s="5">
        <v>332467</v>
      </c>
      <c r="I7479">
        <f>IFERROR(VLOOKUP(G7479,'NCES Match'!$A$2:$B$1307,2,FALSE),"")</f>
        <v>4821810</v>
      </c>
      <c r="J7479" cm="1">
        <f t="array" ref="J7479">IFERROR(_xlfn.IFS(B7479=2015,H7479/$O$13,B7479=2016,H7479/$O$14,B7479=2017,H7479/$O$15,B7479=2018,H7479/$O$16,B7479=2019,H7479/$O$17,B7479=2020,H7479/$O$18,B7479=2021,H7479/$O$19,B7479=2022,H7479/$O$20),"")</f>
        <v>2.292156384215113E-4</v>
      </c>
      <c r="K7479" s="3" cm="1">
        <f t="array" ref="K7479">IFERROR(_xlfn.IFS(B7479=2015,J7479*$P$4,B7479=2016,J7479*$P$5,B7479=2017,J7479*$P$6,B7479=2018,J7479*$P$7,B7479=2019,J7479*$P$8,B7479=2020,J7479*$P$9,B7479=2021,J7479*$P$10,B7479=2022,J7479*$P$11),"")</f>
        <v>389264.95871767111</v>
      </c>
      <c r="L7479" s="3">
        <f t="shared" si="117"/>
        <v>721731.95871767111</v>
      </c>
    </row>
    <row r="7480" spans="1:12">
      <c r="A7480">
        <v>4821810</v>
      </c>
      <c r="B7480">
        <v>2018</v>
      </c>
      <c r="D7480" t="s">
        <v>1523</v>
      </c>
      <c r="E7480" t="s">
        <v>1524</v>
      </c>
      <c r="F7480" t="s">
        <v>4101</v>
      </c>
      <c r="G7480" t="s">
        <v>1525</v>
      </c>
      <c r="H7480" s="5">
        <v>329667</v>
      </c>
      <c r="I7480">
        <f>IFERROR(VLOOKUP(G7480,'NCES Match'!$A$2:$B$1307,2,FALSE),"")</f>
        <v>4821810</v>
      </c>
      <c r="J7480" cm="1">
        <f t="array" ref="J7480">IFERROR(_xlfn.IFS(B7480=2015,H7480/$O$13,B7480=2016,H7480/$O$14,B7480=2017,H7480/$O$15,B7480=2018,H7480/$O$16,B7480=2019,H7480/$O$17,B7480=2020,H7480/$O$18,B7480=2021,H7480/$O$19,B7480=2022,H7480/$O$20),"")</f>
        <v>2.1512711343960693E-4</v>
      </c>
      <c r="K7480" s="3" cm="1">
        <f t="array" ref="K7480">IFERROR(_xlfn.IFS(B7480=2015,J7480*$P$4,B7480=2016,J7480*$P$5,B7480=2017,J7480*$P$6,B7480=2018,J7480*$P$7,B7480=2019,J7480*$P$8,B7480=2020,J7480*$P$9,B7480=2021,J7480*$P$10,B7480=2022,J7480*$P$11),"")</f>
        <v>369341.69410765584</v>
      </c>
      <c r="L7480" s="3">
        <f t="shared" si="117"/>
        <v>699008.6941076559</v>
      </c>
    </row>
    <row r="7481" spans="1:12">
      <c r="A7481">
        <v>4821810</v>
      </c>
      <c r="B7481">
        <v>2019</v>
      </c>
      <c r="D7481" t="s">
        <v>1523</v>
      </c>
      <c r="E7481" t="s">
        <v>1524</v>
      </c>
      <c r="F7481" t="s">
        <v>4101</v>
      </c>
      <c r="G7481" t="s">
        <v>1525</v>
      </c>
      <c r="H7481" s="5">
        <v>324734</v>
      </c>
      <c r="I7481">
        <f>IFERROR(VLOOKUP(G7481,'NCES Match'!$A$2:$B$1307,2,FALSE),"")</f>
        <v>4821810</v>
      </c>
      <c r="J7481" cm="1">
        <f t="array" ref="J7481">IFERROR(_xlfn.IFS(B7481=2015,H7481/$O$13,B7481=2016,H7481/$O$14,B7481=2017,H7481/$O$15,B7481=2018,H7481/$O$16,B7481=2019,H7481/$O$17,B7481=2020,H7481/$O$18,B7481=2021,H7481/$O$19,B7481=2022,H7481/$O$20),"")</f>
        <v>2.0561508277271859E-4</v>
      </c>
      <c r="K7481" s="3" cm="1">
        <f t="array" ref="K7481">IFERROR(_xlfn.IFS(B7481=2015,J7481*$P$4,B7481=2016,J7481*$P$5,B7481=2017,J7481*$P$6,B7481=2018,J7481*$P$7,B7481=2019,J7481*$P$8,B7481=2020,J7481*$P$9,B7481=2021,J7481*$P$10,B7481=2022,J7481*$P$11),"")</f>
        <v>357343.79196879215</v>
      </c>
      <c r="L7481" s="3">
        <f t="shared" si="117"/>
        <v>682077.79196879221</v>
      </c>
    </row>
    <row r="7482" spans="1:12">
      <c r="A7482">
        <v>4821810</v>
      </c>
      <c r="B7482">
        <v>2020</v>
      </c>
      <c r="D7482" t="s">
        <v>1523</v>
      </c>
      <c r="E7482" t="s">
        <v>1524</v>
      </c>
      <c r="F7482" t="s">
        <v>4230</v>
      </c>
      <c r="G7482" t="s">
        <v>1525</v>
      </c>
      <c r="H7482" s="5">
        <v>319429</v>
      </c>
      <c r="I7482">
        <f>IFERROR(VLOOKUP(G7482,'NCES Match'!$A$2:$B$1307,2,FALSE),"")</f>
        <v>4821810</v>
      </c>
      <c r="J7482" cm="1">
        <f t="array" ref="J7482">IFERROR(_xlfn.IFS(B7482=2015,H7482/$O$13,B7482=2016,H7482/$O$14,B7482=2017,H7482/$O$15,B7482=2018,H7482/$O$16,B7482=2019,H7482/$O$17,B7482=2020,H7482/$O$18,B7482=2021,H7482/$O$19,B7482=2022,H7482/$O$20),"")</f>
        <v>1.731009908487696E-4</v>
      </c>
      <c r="K7482" s="3" cm="1">
        <f t="array" ref="K7482">IFERROR(_xlfn.IFS(B7482=2015,J7482*$P$4,B7482=2016,J7482*$P$5,B7482=2017,J7482*$P$6,B7482=2018,J7482*$P$7,B7482=2019,J7482*$P$8,B7482=2020,J7482*$P$9,B7482=2021,J7482*$P$10,B7482=2022,J7482*$P$11),"")</f>
        <v>364897.37598849554</v>
      </c>
      <c r="L7482" s="3">
        <f t="shared" si="117"/>
        <v>684326.37598849554</v>
      </c>
    </row>
    <row r="7483" spans="1:12">
      <c r="A7483">
        <v>4821810</v>
      </c>
      <c r="B7483">
        <v>2021</v>
      </c>
      <c r="D7483" t="s">
        <v>1523</v>
      </c>
      <c r="E7483" t="s">
        <v>1524</v>
      </c>
      <c r="F7483" t="s">
        <v>4101</v>
      </c>
      <c r="G7483" t="s">
        <v>1525</v>
      </c>
      <c r="H7483" s="5">
        <v>374872.81</v>
      </c>
      <c r="I7483">
        <f>IFERROR(VLOOKUP(G7483,'NCES Match'!$A$2:$B$1307,2,FALSE),"")</f>
        <v>4821810</v>
      </c>
      <c r="J7483" cm="1">
        <f t="array" ref="J7483">IFERROR(_xlfn.IFS(B7483=2015,H7483/$O$13,B7483=2016,H7483/$O$14,B7483=2017,H7483/$O$15,B7483=2018,H7483/$O$16,B7483=2019,H7483/$O$17,B7483=2020,H7483/$O$18,B7483=2021,H7483/$O$19,B7483=2022,H7483/$O$20),"")</f>
        <v>1.9180105500949597E-4</v>
      </c>
      <c r="K7483" s="3" cm="1">
        <f t="array" ref="K7483">IFERROR(_xlfn.IFS(B7483=2015,J7483*$P$4,B7483=2016,J7483*$P$5,B7483=2017,J7483*$P$6,B7483=2018,J7483*$P$7,B7483=2019,J7483*$P$8,B7483=2020,J7483*$P$9,B7483=2021,J7483*$P$10,B7483=2022,J7483*$P$11),"")</f>
        <v>410560.37990145077</v>
      </c>
      <c r="L7483" s="3">
        <f t="shared" si="117"/>
        <v>785433.18990145077</v>
      </c>
    </row>
    <row r="7484" spans="1:12">
      <c r="A7484">
        <v>4821810</v>
      </c>
      <c r="B7484">
        <v>2022</v>
      </c>
      <c r="D7484" t="s">
        <v>1523</v>
      </c>
      <c r="E7484" t="s">
        <v>1524</v>
      </c>
      <c r="F7484" t="s">
        <v>4101</v>
      </c>
      <c r="G7484" t="s">
        <v>1525</v>
      </c>
      <c r="H7484" s="5">
        <v>460423.77</v>
      </c>
      <c r="I7484">
        <f>IFERROR(VLOOKUP(G7484,'NCES Match'!$A$2:$B$1307,2,FALSE),"")</f>
        <v>4821810</v>
      </c>
      <c r="J7484" cm="1">
        <f t="array" ref="J7484">IFERROR(_xlfn.IFS(B7484=2015,H7484/$O$13,B7484=2016,H7484/$O$14,B7484=2017,H7484/$O$15,B7484=2018,H7484/$O$16,B7484=2019,H7484/$O$17,B7484=2020,H7484/$O$18,B7484=2021,H7484/$O$19,B7484=2022,H7484/$O$20),"")</f>
        <v>2.0223222841744468E-4</v>
      </c>
      <c r="K7484" s="3" cm="1">
        <f t="array" ref="K7484">IFERROR(_xlfn.IFS(B7484=2015,J7484*$P$4,B7484=2016,J7484*$P$5,B7484=2017,J7484*$P$6,B7484=2018,J7484*$P$7,B7484=2019,J7484*$P$8,B7484=2020,J7484*$P$9,B7484=2021,J7484*$P$10,B7484=2022,J7484*$P$11),"")</f>
        <v>435503.66716247739</v>
      </c>
      <c r="L7484" s="3">
        <f t="shared" si="117"/>
        <v>895927.43716247741</v>
      </c>
    </row>
    <row r="7485" spans="1:12">
      <c r="A7485">
        <v>4821810</v>
      </c>
      <c r="B7485">
        <v>2023</v>
      </c>
      <c r="D7485" t="s">
        <v>1523</v>
      </c>
      <c r="E7485" t="s">
        <v>1524</v>
      </c>
      <c r="F7485" t="s">
        <v>4101</v>
      </c>
      <c r="G7485" t="s">
        <v>1525</v>
      </c>
      <c r="H7485" s="5">
        <v>461761.28000000003</v>
      </c>
      <c r="I7485">
        <f>IFERROR(VLOOKUP(G7485,'NCES Match'!$A$2:$B$1307,2,FALSE),"")</f>
        <v>4821810</v>
      </c>
      <c r="J7485" t="str" cm="1">
        <f t="array" ref="J7485">IFERROR(_xlfn.IFS(B7485=2015,H7485/$O$13,B7485=2016,H7485/$O$14,B7485=2017,H7485/$O$15,B7485=2018,H7485/$O$16,B7485=2019,H7485/$O$17,B7485=2020,H7485/$O$18,B7485=2021,H7485/$O$19,B7485=2022,H7485/$O$20),"")</f>
        <v/>
      </c>
      <c r="K7485" s="3" t="str" cm="1">
        <f t="array" ref="K7485">IFERROR(_xlfn.IFS(B7485=2015,J7485*$P$4,B7485=2016,J7485*$P$5,B7485=2017,J7485*$P$6,B7485=2018,J7485*$P$7,B7485=2019,J7485*$P$8,B7485=2020,J7485*$P$9,B7485=2021,J7485*$P$10,B7485=2022,J7485*$P$11),"")</f>
        <v/>
      </c>
      <c r="L7485" s="3">
        <f t="shared" si="117"/>
        <v>461761.28000000003</v>
      </c>
    </row>
    <row r="7486" spans="1:12">
      <c r="A7486">
        <v>4830420</v>
      </c>
      <c r="B7486">
        <v>2015</v>
      </c>
      <c r="C7486" t="s">
        <v>381</v>
      </c>
      <c r="D7486" t="s">
        <v>2229</v>
      </c>
      <c r="E7486" t="s">
        <v>2230</v>
      </c>
      <c r="G7486" t="s">
        <v>2231</v>
      </c>
      <c r="H7486" s="5">
        <v>356156.79</v>
      </c>
      <c r="I7486">
        <f>IFERROR(VLOOKUP(G7486,'NCES Match'!$A$2:$B$1307,2,FALSE),"")</f>
        <v>4830420</v>
      </c>
      <c r="J7486" cm="1">
        <f t="array" ref="J7486">IFERROR(_xlfn.IFS(B7486=2015,H7486/$O$13,B7486=2016,H7486/$O$14,B7486=2017,H7486/$O$15,B7486=2018,H7486/$O$16,B7486=2019,H7486/$O$17,B7486=2020,H7486/$O$18,B7486=2021,H7486/$O$19,B7486=2022,H7486/$O$20),"")</f>
        <v>2.7901456733670524E-4</v>
      </c>
      <c r="K7486" s="3" cm="1">
        <f t="array" ref="K7486">IFERROR(_xlfn.IFS(B7486=2015,J7486*$P$4,B7486=2016,J7486*$P$5,B7486=2017,J7486*$P$6,B7486=2018,J7486*$P$7,B7486=2019,J7486*$P$8,B7486=2020,J7486*$P$9,B7486=2021,J7486*$P$10,B7486=2022,J7486*$P$11),"")</f>
        <v>444046.9372982257</v>
      </c>
      <c r="L7486" s="3">
        <f t="shared" si="117"/>
        <v>800203.72729822574</v>
      </c>
    </row>
    <row r="7487" spans="1:12">
      <c r="A7487">
        <v>4830420</v>
      </c>
      <c r="B7487">
        <v>2016</v>
      </c>
      <c r="C7487" t="s">
        <v>4102</v>
      </c>
      <c r="D7487" t="s">
        <v>2229</v>
      </c>
      <c r="E7487" t="s">
        <v>2230</v>
      </c>
      <c r="F7487" t="s">
        <v>4101</v>
      </c>
      <c r="G7487" t="s">
        <v>2231</v>
      </c>
      <c r="H7487" s="5">
        <v>358619</v>
      </c>
      <c r="I7487">
        <f>IFERROR(VLOOKUP(G7487,'NCES Match'!$A$2:$B$1307,2,FALSE),"")</f>
        <v>4830420</v>
      </c>
      <c r="J7487" cm="1">
        <f t="array" ref="J7487">IFERROR(_xlfn.IFS(B7487=2015,H7487/$O$13,B7487=2016,H7487/$O$14,B7487=2017,H7487/$O$15,B7487=2018,H7487/$O$16,B7487=2019,H7487/$O$17,B7487=2020,H7487/$O$18,B7487=2021,H7487/$O$19,B7487=2022,H7487/$O$20),"")</f>
        <v>2.5672347498199497E-4</v>
      </c>
      <c r="K7487" s="3" cm="1">
        <f t="array" ref="K7487">IFERROR(_xlfn.IFS(B7487=2015,J7487*$P$4,B7487=2016,J7487*$P$5,B7487=2017,J7487*$P$6,B7487=2018,J7487*$P$7,B7487=2019,J7487*$P$8,B7487=2020,J7487*$P$9,B7487=2021,J7487*$P$10,B7487=2022,J7487*$P$11),"")</f>
        <v>430173.87677497702</v>
      </c>
      <c r="L7487" s="3">
        <f t="shared" si="117"/>
        <v>788792.87677497696</v>
      </c>
    </row>
    <row r="7488" spans="1:12">
      <c r="A7488">
        <v>4830420</v>
      </c>
      <c r="B7488">
        <v>2017</v>
      </c>
      <c r="D7488" t="s">
        <v>2229</v>
      </c>
      <c r="E7488" t="s">
        <v>2230</v>
      </c>
      <c r="F7488" t="s">
        <v>4101</v>
      </c>
      <c r="G7488" t="s">
        <v>2231</v>
      </c>
      <c r="H7488" s="5">
        <v>373473</v>
      </c>
      <c r="I7488">
        <f>IFERROR(VLOOKUP(G7488,'NCES Match'!$A$2:$B$1307,2,FALSE),"")</f>
        <v>4830420</v>
      </c>
      <c r="J7488" cm="1">
        <f t="array" ref="J7488">IFERROR(_xlfn.IFS(B7488=2015,H7488/$O$13,B7488=2016,H7488/$O$14,B7488=2017,H7488/$O$15,B7488=2018,H7488/$O$16,B7488=2019,H7488/$O$17,B7488=2020,H7488/$O$18,B7488=2021,H7488/$O$19,B7488=2022,H7488/$O$20),"")</f>
        <v>2.5748676448548904E-4</v>
      </c>
      <c r="K7488" s="3" cm="1">
        <f t="array" ref="K7488">IFERROR(_xlfn.IFS(B7488=2015,J7488*$P$4,B7488=2016,J7488*$P$5,B7488=2017,J7488*$P$6,B7488=2018,J7488*$P$7,B7488=2019,J7488*$P$8,B7488=2020,J7488*$P$9,B7488=2021,J7488*$P$10,B7488=2022,J7488*$P$11),"")</f>
        <v>437276.3369813087</v>
      </c>
      <c r="L7488" s="3">
        <f t="shared" si="117"/>
        <v>810749.33698130865</v>
      </c>
    </row>
    <row r="7489" spans="1:12">
      <c r="A7489">
        <v>4830420</v>
      </c>
      <c r="B7489">
        <v>2018</v>
      </c>
      <c r="D7489" t="s">
        <v>2229</v>
      </c>
      <c r="E7489" t="s">
        <v>2230</v>
      </c>
      <c r="F7489" t="s">
        <v>4101</v>
      </c>
      <c r="G7489" t="s">
        <v>2231</v>
      </c>
      <c r="H7489" s="5">
        <v>369782</v>
      </c>
      <c r="I7489">
        <f>IFERROR(VLOOKUP(G7489,'NCES Match'!$A$2:$B$1307,2,FALSE),"")</f>
        <v>4830420</v>
      </c>
      <c r="J7489" cm="1">
        <f t="array" ref="J7489">IFERROR(_xlfn.IFS(B7489=2015,H7489/$O$13,B7489=2016,H7489/$O$14,B7489=2017,H7489/$O$15,B7489=2018,H7489/$O$16,B7489=2019,H7489/$O$17,B7489=2020,H7489/$O$18,B7489=2021,H7489/$O$19,B7489=2022,H7489/$O$20),"")</f>
        <v>2.4130451110340048E-4</v>
      </c>
      <c r="K7489" s="3" cm="1">
        <f t="array" ref="K7489">IFERROR(_xlfn.IFS(B7489=2015,J7489*$P$4,B7489=2016,J7489*$P$5,B7489=2017,J7489*$P$6,B7489=2018,J7489*$P$7,B7489=2019,J7489*$P$8,B7489=2020,J7489*$P$9,B7489=2021,J7489*$P$10,B7489=2022,J7489*$P$11),"")</f>
        <v>414284.44560880284</v>
      </c>
      <c r="L7489" s="3">
        <f t="shared" si="117"/>
        <v>784066.44560880284</v>
      </c>
    </row>
    <row r="7490" spans="1:12">
      <c r="A7490">
        <v>4830420</v>
      </c>
      <c r="B7490">
        <v>2019</v>
      </c>
      <c r="D7490" t="s">
        <v>2229</v>
      </c>
      <c r="E7490" t="s">
        <v>2230</v>
      </c>
      <c r="F7490" t="s">
        <v>4101</v>
      </c>
      <c r="G7490" t="s">
        <v>2231</v>
      </c>
      <c r="H7490" s="5">
        <v>358050</v>
      </c>
      <c r="I7490">
        <f>IFERROR(VLOOKUP(G7490,'NCES Match'!$A$2:$B$1307,2,FALSE),"")</f>
        <v>4830420</v>
      </c>
      <c r="J7490" cm="1">
        <f t="array" ref="J7490">IFERROR(_xlfn.IFS(B7490=2015,H7490/$O$13,B7490=2016,H7490/$O$14,B7490=2017,H7490/$O$15,B7490=2018,H7490/$O$16,B7490=2019,H7490/$O$17,B7490=2020,H7490/$O$18,B7490=2021,H7490/$O$19,B7490=2022,H7490/$O$20),"")</f>
        <v>2.2671010854044199E-4</v>
      </c>
      <c r="K7490" s="3" cm="1">
        <f t="array" ref="K7490">IFERROR(_xlfn.IFS(B7490=2015,J7490*$P$4,B7490=2016,J7490*$P$5,B7490=2017,J7490*$P$6,B7490=2018,J7490*$P$7,B7490=2019,J7490*$P$8,B7490=2020,J7490*$P$9,B7490=2021,J7490*$P$10,B7490=2022,J7490*$P$11),"")</f>
        <v>394005.38506724284</v>
      </c>
      <c r="L7490" s="3">
        <f t="shared" si="117"/>
        <v>752055.3850672429</v>
      </c>
    </row>
    <row r="7491" spans="1:12">
      <c r="A7491">
        <v>4830420</v>
      </c>
      <c r="B7491">
        <v>2020</v>
      </c>
      <c r="D7491" t="s">
        <v>2229</v>
      </c>
      <c r="E7491" t="s">
        <v>2230</v>
      </c>
      <c r="F7491" t="s">
        <v>4230</v>
      </c>
      <c r="G7491" t="s">
        <v>2231</v>
      </c>
      <c r="H7491" s="5">
        <v>419630</v>
      </c>
      <c r="I7491">
        <f>IFERROR(VLOOKUP(G7491,'NCES Match'!$A$2:$B$1307,2,FALSE),"")</f>
        <v>4830420</v>
      </c>
      <c r="J7491" cm="1">
        <f t="array" ref="J7491">IFERROR(_xlfn.IFS(B7491=2015,H7491/$O$13,B7491=2016,H7491/$O$14,B7491=2017,H7491/$O$15,B7491=2018,H7491/$O$16,B7491=2019,H7491/$O$17,B7491=2020,H7491/$O$18,B7491=2021,H7491/$O$19,B7491=2022,H7491/$O$20),"")</f>
        <v>2.2740067053983573E-4</v>
      </c>
      <c r="K7491" s="3" cm="1">
        <f t="array" ref="K7491">IFERROR(_xlfn.IFS(B7491=2015,J7491*$P$4,B7491=2016,J7491*$P$5,B7491=2017,J7491*$P$6,B7491=2018,J7491*$P$7,B7491=2019,J7491*$P$8,B7491=2020,J7491*$P$9,B7491=2021,J7491*$P$10,B7491=2022,J7491*$P$11),"")</f>
        <v>479361.25363086129</v>
      </c>
      <c r="L7491" s="3">
        <f t="shared" ref="L7491:L7554" si="118">SUM(H7491,K7491)</f>
        <v>898991.25363086129</v>
      </c>
    </row>
    <row r="7492" spans="1:12">
      <c r="A7492">
        <v>4830420</v>
      </c>
      <c r="B7492">
        <v>2021</v>
      </c>
      <c r="D7492" t="s">
        <v>2229</v>
      </c>
      <c r="E7492" t="s">
        <v>2230</v>
      </c>
      <c r="F7492" t="s">
        <v>4230</v>
      </c>
      <c r="G7492" t="s">
        <v>2231</v>
      </c>
      <c r="H7492" s="5">
        <v>406788.82</v>
      </c>
      <c r="I7492">
        <f>IFERROR(VLOOKUP(G7492,'NCES Match'!$A$2:$B$1307,2,FALSE),"")</f>
        <v>4830420</v>
      </c>
      <c r="J7492" cm="1">
        <f t="array" ref="J7492">IFERROR(_xlfn.IFS(B7492=2015,H7492/$O$13,B7492=2016,H7492/$O$14,B7492=2017,H7492/$O$15,B7492=2018,H7492/$O$16,B7492=2019,H7492/$O$17,B7492=2020,H7492/$O$18,B7492=2021,H7492/$O$19,B7492=2022,H7492/$O$20),"")</f>
        <v>2.0813065861476578E-4</v>
      </c>
      <c r="K7492" s="3" cm="1">
        <f t="array" ref="K7492">IFERROR(_xlfn.IFS(B7492=2015,J7492*$P$4,B7492=2016,J7492*$P$5,B7492=2017,J7492*$P$6,B7492=2018,J7492*$P$7,B7492=2019,J7492*$P$8,B7492=2020,J7492*$P$9,B7492=2021,J7492*$P$10,B7492=2022,J7492*$P$11),"")</f>
        <v>445514.76667209569</v>
      </c>
      <c r="L7492" s="3">
        <f t="shared" si="118"/>
        <v>852303.5866720957</v>
      </c>
    </row>
    <row r="7493" spans="1:12">
      <c r="A7493">
        <v>4830420</v>
      </c>
      <c r="B7493">
        <v>2022</v>
      </c>
      <c r="D7493" t="s">
        <v>2229</v>
      </c>
      <c r="E7493" t="s">
        <v>2230</v>
      </c>
      <c r="F7493" t="s">
        <v>4101</v>
      </c>
      <c r="G7493" t="s">
        <v>2231</v>
      </c>
      <c r="H7493" s="5">
        <v>533227.39</v>
      </c>
      <c r="I7493">
        <f>IFERROR(VLOOKUP(G7493,'NCES Match'!$A$2:$B$1307,2,FALSE),"")</f>
        <v>4830420</v>
      </c>
      <c r="J7493" cm="1">
        <f t="array" ref="J7493">IFERROR(_xlfn.IFS(B7493=2015,H7493/$O$13,B7493=2016,H7493/$O$14,B7493=2017,H7493/$O$15,B7493=2018,H7493/$O$16,B7493=2019,H7493/$O$17,B7493=2020,H7493/$O$18,B7493=2021,H7493/$O$19,B7493=2022,H7493/$O$20),"")</f>
        <v>2.3420980922187804E-4</v>
      </c>
      <c r="K7493" s="3" cm="1">
        <f t="array" ref="K7493">IFERROR(_xlfn.IFS(B7493=2015,J7493*$P$4,B7493=2016,J7493*$P$5,B7493=2017,J7493*$P$6,B7493=2018,J7493*$P$7,B7493=2019,J7493*$P$8,B7493=2020,J7493*$P$9,B7493=2021,J7493*$P$10,B7493=2022,J7493*$P$11),"")</f>
        <v>504366.84399781644</v>
      </c>
      <c r="L7493" s="3">
        <f t="shared" si="118"/>
        <v>1037594.2339978165</v>
      </c>
    </row>
    <row r="7494" spans="1:12">
      <c r="A7494">
        <v>4830420</v>
      </c>
      <c r="B7494">
        <v>2023</v>
      </c>
      <c r="D7494" t="s">
        <v>2229</v>
      </c>
      <c r="E7494" t="s">
        <v>2230</v>
      </c>
      <c r="F7494" t="s">
        <v>4101</v>
      </c>
      <c r="G7494" t="s">
        <v>2231</v>
      </c>
      <c r="H7494" s="5">
        <v>556747.56999999995</v>
      </c>
      <c r="I7494">
        <f>IFERROR(VLOOKUP(G7494,'NCES Match'!$A$2:$B$1307,2,FALSE),"")</f>
        <v>4830420</v>
      </c>
      <c r="J7494" t="str" cm="1">
        <f t="array" ref="J7494">IFERROR(_xlfn.IFS(B7494=2015,H7494/$O$13,B7494=2016,H7494/$O$14,B7494=2017,H7494/$O$15,B7494=2018,H7494/$O$16,B7494=2019,H7494/$O$17,B7494=2020,H7494/$O$18,B7494=2021,H7494/$O$19,B7494=2022,H7494/$O$20),"")</f>
        <v/>
      </c>
      <c r="K7494" s="3" t="str" cm="1">
        <f t="array" ref="K7494">IFERROR(_xlfn.IFS(B7494=2015,J7494*$P$4,B7494=2016,J7494*$P$5,B7494=2017,J7494*$P$6,B7494=2018,J7494*$P$7,B7494=2019,J7494*$P$8,B7494=2020,J7494*$P$9,B7494=2021,J7494*$P$10,B7494=2022,J7494*$P$11),"")</f>
        <v/>
      </c>
      <c r="L7494" s="3">
        <f t="shared" si="118"/>
        <v>556747.56999999995</v>
      </c>
    </row>
    <row r="7495" spans="1:12">
      <c r="A7495">
        <v>4810830</v>
      </c>
      <c r="B7495">
        <v>2015</v>
      </c>
      <c r="C7495" t="s">
        <v>381</v>
      </c>
      <c r="D7495" t="s">
        <v>645</v>
      </c>
      <c r="E7495" t="s">
        <v>646</v>
      </c>
      <c r="G7495" t="s">
        <v>647</v>
      </c>
      <c r="H7495" s="5">
        <v>77004.89</v>
      </c>
      <c r="I7495">
        <f>IFERROR(VLOOKUP(G7495,'NCES Match'!$A$2:$B$1307,2,FALSE),"")</f>
        <v>4810830</v>
      </c>
      <c r="J7495" cm="1">
        <f t="array" ref="J7495">IFERROR(_xlfn.IFS(B7495=2015,H7495/$O$13,B7495=2016,H7495/$O$14,B7495=2017,H7495/$O$15,B7495=2018,H7495/$O$16,B7495=2019,H7495/$O$17,B7495=2020,H7495/$O$18,B7495=2021,H7495/$O$19,B7495=2022,H7495/$O$20),"")</f>
        <v>6.0325920126808705E-5</v>
      </c>
      <c r="K7495" s="3" cm="1">
        <f t="array" ref="K7495">IFERROR(_xlfn.IFS(B7495=2015,J7495*$P$4,B7495=2016,J7495*$P$5,B7495=2017,J7495*$P$6,B7495=2018,J7495*$P$7,B7495=2019,J7495*$P$8,B7495=2020,J7495*$P$9,B7495=2021,J7495*$P$10,B7495=2022,J7495*$P$11),"")</f>
        <v>96007.675612436782</v>
      </c>
      <c r="L7495" s="3">
        <f t="shared" si="118"/>
        <v>173012.5656124368</v>
      </c>
    </row>
    <row r="7496" spans="1:12">
      <c r="A7496">
        <v>4810830</v>
      </c>
      <c r="B7496">
        <v>2016</v>
      </c>
      <c r="C7496" t="s">
        <v>4102</v>
      </c>
      <c r="D7496" t="s">
        <v>645</v>
      </c>
      <c r="E7496" t="s">
        <v>646</v>
      </c>
      <c r="F7496" t="s">
        <v>4101</v>
      </c>
      <c r="G7496" t="s">
        <v>647</v>
      </c>
      <c r="H7496" s="5">
        <v>71643</v>
      </c>
      <c r="I7496">
        <f>IFERROR(VLOOKUP(G7496,'NCES Match'!$A$2:$B$1307,2,FALSE),"")</f>
        <v>4810830</v>
      </c>
      <c r="J7496" cm="1">
        <f t="array" ref="J7496">IFERROR(_xlfn.IFS(B7496=2015,H7496/$O$13,B7496=2016,H7496/$O$14,B7496=2017,H7496/$O$15,B7496=2018,H7496/$O$16,B7496=2019,H7496/$O$17,B7496=2020,H7496/$O$18,B7496=2021,H7496/$O$19,B7496=2022,H7496/$O$20),"")</f>
        <v>5.1286852950164556E-5</v>
      </c>
      <c r="K7496" s="3" cm="1">
        <f t="array" ref="K7496">IFERROR(_xlfn.IFS(B7496=2015,J7496*$P$4,B7496=2016,J7496*$P$5,B7496=2017,J7496*$P$6,B7496=2018,J7496*$P$7,B7496=2019,J7496*$P$8,B7496=2020,J7496*$P$9,B7496=2021,J7496*$P$10,B7496=2022,J7496*$P$11),"")</f>
        <v>85937.853414876721</v>
      </c>
      <c r="L7496" s="3">
        <f t="shared" si="118"/>
        <v>157580.85341487674</v>
      </c>
    </row>
    <row r="7497" spans="1:12">
      <c r="A7497">
        <v>4810830</v>
      </c>
      <c r="B7497">
        <v>2017</v>
      </c>
      <c r="D7497" t="s">
        <v>645</v>
      </c>
      <c r="E7497" t="s">
        <v>646</v>
      </c>
      <c r="F7497" t="s">
        <v>4101</v>
      </c>
      <c r="G7497" t="s">
        <v>647</v>
      </c>
      <c r="H7497" s="5">
        <v>77359</v>
      </c>
      <c r="I7497">
        <f>IFERROR(VLOOKUP(G7497,'NCES Match'!$A$2:$B$1307,2,FALSE),"")</f>
        <v>4810830</v>
      </c>
      <c r="J7497" cm="1">
        <f t="array" ref="J7497">IFERROR(_xlfn.IFS(B7497=2015,H7497/$O$13,B7497=2016,H7497/$O$14,B7497=2017,H7497/$O$15,B7497=2018,H7497/$O$16,B7497=2019,H7497/$O$17,B7497=2020,H7497/$O$18,B7497=2021,H7497/$O$19,B7497=2022,H7497/$O$20),"")</f>
        <v>5.3334293546877413E-5</v>
      </c>
      <c r="K7497" s="3" cm="1">
        <f t="array" ref="K7497">IFERROR(_xlfn.IFS(B7497=2015,J7497*$P$4,B7497=2016,J7497*$P$5,B7497=2017,J7497*$P$6,B7497=2018,J7497*$P$7,B7497=2019,J7497*$P$8,B7497=2020,J7497*$P$9,B7497=2021,J7497*$P$10,B7497=2022,J7497*$P$11),"")</f>
        <v>90574.847853893225</v>
      </c>
      <c r="L7497" s="3">
        <f t="shared" si="118"/>
        <v>167933.84785389324</v>
      </c>
    </row>
    <row r="7498" spans="1:12">
      <c r="A7498">
        <v>4810830</v>
      </c>
      <c r="B7498">
        <v>2018</v>
      </c>
      <c r="D7498" t="s">
        <v>645</v>
      </c>
      <c r="E7498" t="s">
        <v>646</v>
      </c>
      <c r="F7498" t="s">
        <v>4101</v>
      </c>
      <c r="G7498" t="s">
        <v>647</v>
      </c>
      <c r="H7498" s="5">
        <v>71635</v>
      </c>
      <c r="I7498">
        <f>IFERROR(VLOOKUP(G7498,'NCES Match'!$A$2:$B$1307,2,FALSE),"")</f>
        <v>4810830</v>
      </c>
      <c r="J7498" cm="1">
        <f t="array" ref="J7498">IFERROR(_xlfn.IFS(B7498=2015,H7498/$O$13,B7498=2016,H7498/$O$14,B7498=2017,H7498/$O$15,B7498=2018,H7498/$O$16,B7498=2019,H7498/$O$17,B7498=2020,H7498/$O$18,B7498=2021,H7498/$O$19,B7498=2022,H7498/$O$20),"")</f>
        <v>4.6746052141240228E-5</v>
      </c>
      <c r="K7498" s="3" cm="1">
        <f t="array" ref="K7498">IFERROR(_xlfn.IFS(B7498=2015,J7498*$P$4,B7498=2016,J7498*$P$5,B7498=2017,J7498*$P$6,B7498=2018,J7498*$P$7,B7498=2019,J7498*$P$8,B7498=2020,J7498*$P$9,B7498=2021,J7498*$P$10,B7498=2022,J7498*$P$11),"")</f>
        <v>80256.113767534902</v>
      </c>
      <c r="L7498" s="3">
        <f t="shared" si="118"/>
        <v>151891.1137675349</v>
      </c>
    </row>
    <row r="7499" spans="1:12">
      <c r="A7499">
        <v>4810830</v>
      </c>
      <c r="B7499">
        <v>2019</v>
      </c>
      <c r="D7499" t="s">
        <v>645</v>
      </c>
      <c r="E7499" t="s">
        <v>646</v>
      </c>
      <c r="F7499" t="s">
        <v>4101</v>
      </c>
      <c r="G7499" t="s">
        <v>647</v>
      </c>
      <c r="H7499" s="5">
        <v>74476</v>
      </c>
      <c r="I7499">
        <f>IFERROR(VLOOKUP(G7499,'NCES Match'!$A$2:$B$1307,2,FALSE),"")</f>
        <v>4810830</v>
      </c>
      <c r="J7499" cm="1">
        <f t="array" ref="J7499">IFERROR(_xlfn.IFS(B7499=2015,H7499/$O$13,B7499=2016,H7499/$O$14,B7499=2017,H7499/$O$15,B7499=2018,H7499/$O$16,B7499=2019,H7499/$O$17,B7499=2020,H7499/$O$18,B7499=2021,H7499/$O$19,B7499=2022,H7499/$O$20),"")</f>
        <v>4.7156715664454565E-5</v>
      </c>
      <c r="K7499" s="3" cm="1">
        <f t="array" ref="K7499">IFERROR(_xlfn.IFS(B7499=2015,J7499*$P$4,B7499=2016,J7499*$P$5,B7499=2017,J7499*$P$6,B7499=2018,J7499*$P$7,B7499=2019,J7499*$P$8,B7499=2020,J7499*$P$9,B7499=2021,J7499*$P$10,B7499=2022,J7499*$P$11),"")</f>
        <v>81954.880766004673</v>
      </c>
      <c r="L7499" s="3">
        <f t="shared" si="118"/>
        <v>156430.88076600467</v>
      </c>
    </row>
    <row r="7500" spans="1:12">
      <c r="A7500">
        <v>4810830</v>
      </c>
      <c r="B7500">
        <v>2020</v>
      </c>
      <c r="D7500" t="s">
        <v>645</v>
      </c>
      <c r="E7500" t="s">
        <v>646</v>
      </c>
      <c r="F7500" t="s">
        <v>4230</v>
      </c>
      <c r="G7500" t="s">
        <v>647</v>
      </c>
      <c r="H7500" s="5">
        <v>79909</v>
      </c>
      <c r="I7500">
        <f>IFERROR(VLOOKUP(G7500,'NCES Match'!$A$2:$B$1307,2,FALSE),"")</f>
        <v>4810830</v>
      </c>
      <c r="J7500" cm="1">
        <f t="array" ref="J7500">IFERROR(_xlfn.IFS(B7500=2015,H7500/$O$13,B7500=2016,H7500/$O$14,B7500=2017,H7500/$O$15,B7500=2018,H7500/$O$16,B7500=2019,H7500/$O$17,B7500=2020,H7500/$O$18,B7500=2021,H7500/$O$19,B7500=2022,H7500/$O$20),"")</f>
        <v>4.330329142856262E-5</v>
      </c>
      <c r="K7500" s="3" cm="1">
        <f t="array" ref="K7500">IFERROR(_xlfn.IFS(B7500=2015,J7500*$P$4,B7500=2016,J7500*$P$5,B7500=2017,J7500*$P$6,B7500=2018,J7500*$P$7,B7500=2019,J7500*$P$8,B7500=2020,J7500*$P$9,B7500=2021,J7500*$P$10,B7500=2022,J7500*$P$11),"")</f>
        <v>91283.460230175377</v>
      </c>
      <c r="L7500" s="3">
        <f t="shared" si="118"/>
        <v>171192.46023017538</v>
      </c>
    </row>
    <row r="7501" spans="1:12">
      <c r="A7501">
        <v>4810830</v>
      </c>
      <c r="B7501">
        <v>2021</v>
      </c>
      <c r="D7501" t="s">
        <v>645</v>
      </c>
      <c r="E7501" t="s">
        <v>646</v>
      </c>
      <c r="F7501" t="s">
        <v>4101</v>
      </c>
      <c r="G7501" t="s">
        <v>647</v>
      </c>
      <c r="H7501" s="5">
        <v>78826.080000000002</v>
      </c>
      <c r="I7501">
        <f>IFERROR(VLOOKUP(G7501,'NCES Match'!$A$2:$B$1307,2,FALSE),"")</f>
        <v>4810830</v>
      </c>
      <c r="J7501" cm="1">
        <f t="array" ref="J7501">IFERROR(_xlfn.IFS(B7501=2015,H7501/$O$13,B7501=2016,H7501/$O$14,B7501=2017,H7501/$O$15,B7501=2018,H7501/$O$16,B7501=2019,H7501/$O$17,B7501=2020,H7501/$O$18,B7501=2021,H7501/$O$19,B7501=2022,H7501/$O$20),"")</f>
        <v>4.0330813286412874E-5</v>
      </c>
      <c r="K7501" s="3" cm="1">
        <f t="array" ref="K7501">IFERROR(_xlfn.IFS(B7501=2015,J7501*$P$4,B7501=2016,J7501*$P$5,B7501=2017,J7501*$P$6,B7501=2018,J7501*$P$7,B7501=2019,J7501*$P$8,B7501=2020,J7501*$P$9,B7501=2021,J7501*$P$10,B7501=2022,J7501*$P$11),"")</f>
        <v>86330.255189599222</v>
      </c>
      <c r="L7501" s="3">
        <f t="shared" si="118"/>
        <v>165156.33518959922</v>
      </c>
    </row>
    <row r="7502" spans="1:12">
      <c r="A7502">
        <v>4810830</v>
      </c>
      <c r="B7502">
        <v>2022</v>
      </c>
      <c r="D7502" t="s">
        <v>645</v>
      </c>
      <c r="E7502" t="s">
        <v>646</v>
      </c>
      <c r="F7502" t="s">
        <v>4101</v>
      </c>
      <c r="G7502" t="s">
        <v>647</v>
      </c>
      <c r="H7502" s="5">
        <v>81374.600000000006</v>
      </c>
      <c r="I7502">
        <f>IFERROR(VLOOKUP(G7502,'NCES Match'!$A$2:$B$1307,2,FALSE),"")</f>
        <v>4810830</v>
      </c>
      <c r="J7502" cm="1">
        <f t="array" ref="J7502">IFERROR(_xlfn.IFS(B7502=2015,H7502/$O$13,B7502=2016,H7502/$O$14,B7502=2017,H7502/$O$15,B7502=2018,H7502/$O$16,B7502=2019,H7502/$O$17,B7502=2020,H7502/$O$18,B7502=2021,H7502/$O$19,B7502=2022,H7502/$O$20),"")</f>
        <v>3.5742217858513677E-5</v>
      </c>
      <c r="K7502" s="3" cm="1">
        <f t="array" ref="K7502">IFERROR(_xlfn.IFS(B7502=2015,J7502*$P$4,B7502=2016,J7502*$P$5,B7502=2017,J7502*$P$6,B7502=2018,J7502*$P$7,B7502=2019,J7502*$P$8,B7502=2020,J7502*$P$9,B7502=2021,J7502*$P$10,B7502=2022,J7502*$P$11),"")</f>
        <v>76970.258755058923</v>
      </c>
      <c r="L7502" s="3">
        <f t="shared" si="118"/>
        <v>158344.85875505893</v>
      </c>
    </row>
    <row r="7503" spans="1:12">
      <c r="A7503">
        <v>4810830</v>
      </c>
      <c r="B7503">
        <v>2023</v>
      </c>
      <c r="D7503" t="s">
        <v>645</v>
      </c>
      <c r="E7503" t="s">
        <v>646</v>
      </c>
      <c r="F7503" t="s">
        <v>4101</v>
      </c>
      <c r="G7503" t="s">
        <v>647</v>
      </c>
      <c r="H7503" s="5">
        <v>116302.54</v>
      </c>
      <c r="I7503">
        <f>IFERROR(VLOOKUP(G7503,'NCES Match'!$A$2:$B$1307,2,FALSE),"")</f>
        <v>4810830</v>
      </c>
      <c r="J7503" t="str" cm="1">
        <f t="array" ref="J7503">IFERROR(_xlfn.IFS(B7503=2015,H7503/$O$13,B7503=2016,H7503/$O$14,B7503=2017,H7503/$O$15,B7503=2018,H7503/$O$16,B7503=2019,H7503/$O$17,B7503=2020,H7503/$O$18,B7503=2021,H7503/$O$19,B7503=2022,H7503/$O$20),"")</f>
        <v/>
      </c>
      <c r="K7503" s="3" t="str" cm="1">
        <f t="array" ref="K7503">IFERROR(_xlfn.IFS(B7503=2015,J7503*$P$4,B7503=2016,J7503*$P$5,B7503=2017,J7503*$P$6,B7503=2018,J7503*$P$7,B7503=2019,J7503*$P$8,B7503=2020,J7503*$P$9,B7503=2021,J7503*$P$10,B7503=2022,J7503*$P$11),"")</f>
        <v/>
      </c>
      <c r="L7503" s="3">
        <f t="shared" si="118"/>
        <v>116302.54</v>
      </c>
    </row>
    <row r="7504" spans="1:12">
      <c r="A7504">
        <v>4819500</v>
      </c>
      <c r="B7504">
        <v>2015</v>
      </c>
      <c r="C7504" t="s">
        <v>381</v>
      </c>
      <c r="D7504" t="s">
        <v>1331</v>
      </c>
      <c r="E7504" t="s">
        <v>1332</v>
      </c>
      <c r="G7504" t="s">
        <v>1333</v>
      </c>
      <c r="H7504" s="5">
        <v>31713.91</v>
      </c>
      <c r="I7504">
        <f>IFERROR(VLOOKUP(G7504,'NCES Match'!$A$2:$B$1307,2,FALSE),"")</f>
        <v>4819500</v>
      </c>
      <c r="J7504" cm="1">
        <f t="array" ref="J7504">IFERROR(_xlfn.IFS(B7504=2015,H7504/$O$13,B7504=2016,H7504/$O$14,B7504=2017,H7504/$O$15,B7504=2018,H7504/$O$16,B7504=2019,H7504/$O$17,B7504=2020,H7504/$O$18,B7504=2021,H7504/$O$19,B7504=2022,H7504/$O$20),"")</f>
        <v>2.4844796240456938E-5</v>
      </c>
      <c r="K7504" s="3" cm="1">
        <f t="array" ref="K7504">IFERROR(_xlfn.IFS(B7504=2015,J7504*$P$4,B7504=2016,J7504*$P$5,B7504=2017,J7504*$P$6,B7504=2018,J7504*$P$7,B7504=2019,J7504*$P$8,B7504=2020,J7504*$P$9,B7504=2021,J7504*$P$10,B7504=2022,J7504*$P$11),"")</f>
        <v>39540.070555025995</v>
      </c>
      <c r="L7504" s="3">
        <f t="shared" si="118"/>
        <v>71253.980555025992</v>
      </c>
    </row>
    <row r="7505" spans="1:12">
      <c r="A7505">
        <v>4819500</v>
      </c>
      <c r="B7505">
        <v>2016</v>
      </c>
      <c r="C7505" t="s">
        <v>4102</v>
      </c>
      <c r="D7505" t="s">
        <v>1331</v>
      </c>
      <c r="E7505" t="s">
        <v>1332</v>
      </c>
      <c r="F7505" t="s">
        <v>4101</v>
      </c>
      <c r="G7505" t="s">
        <v>1333</v>
      </c>
      <c r="H7505" s="5">
        <v>29210</v>
      </c>
      <c r="I7505">
        <f>IFERROR(VLOOKUP(G7505,'NCES Match'!$A$2:$B$1307,2,FALSE),"")</f>
        <v>4819500</v>
      </c>
      <c r="J7505" cm="1">
        <f t="array" ref="J7505">IFERROR(_xlfn.IFS(B7505=2015,H7505/$O$13,B7505=2016,H7505/$O$14,B7505=2017,H7505/$O$15,B7505=2018,H7505/$O$16,B7505=2019,H7505/$O$17,B7505=2020,H7505/$O$18,B7505=2021,H7505/$O$19,B7505=2022,H7505/$O$20),"")</f>
        <v>2.0910472407273661E-5</v>
      </c>
      <c r="K7505" s="3" cm="1">
        <f t="array" ref="K7505">IFERROR(_xlfn.IFS(B7505=2015,J7505*$P$4,B7505=2016,J7505*$P$5,B7505=2017,J7505*$P$6,B7505=2018,J7505*$P$7,B7505=2019,J7505*$P$8,B7505=2020,J7505*$P$9,B7505=2021,J7505*$P$10,B7505=2022,J7505*$P$11),"")</f>
        <v>35038.24097606953</v>
      </c>
      <c r="L7505" s="3">
        <f t="shared" si="118"/>
        <v>64248.24097606953</v>
      </c>
    </row>
    <row r="7506" spans="1:12">
      <c r="A7506">
        <v>4819500</v>
      </c>
      <c r="B7506">
        <v>2017</v>
      </c>
      <c r="D7506" t="s">
        <v>1331</v>
      </c>
      <c r="E7506" t="s">
        <v>1332</v>
      </c>
      <c r="F7506" t="s">
        <v>4101</v>
      </c>
      <c r="G7506" t="s">
        <v>1333</v>
      </c>
      <c r="H7506" s="5">
        <v>24322</v>
      </c>
      <c r="I7506">
        <f>IFERROR(VLOOKUP(G7506,'NCES Match'!$A$2:$B$1307,2,FALSE),"")</f>
        <v>4819500</v>
      </c>
      <c r="J7506" cm="1">
        <f t="array" ref="J7506">IFERROR(_xlfn.IFS(B7506=2015,H7506/$O$13,B7506=2016,H7506/$O$14,B7506=2017,H7506/$O$15,B7506=2018,H7506/$O$16,B7506=2019,H7506/$O$17,B7506=2020,H7506/$O$18,B7506=2021,H7506/$O$19,B7506=2022,H7506/$O$20),"")</f>
        <v>1.6768529681706749E-5</v>
      </c>
      <c r="K7506" s="3" cm="1">
        <f t="array" ref="K7506">IFERROR(_xlfn.IFS(B7506=2015,J7506*$P$4,B7506=2016,J7506*$P$5,B7506=2017,J7506*$P$6,B7506=2018,J7506*$P$7,B7506=2019,J7506*$P$8,B7506=2020,J7506*$P$9,B7506=2021,J7506*$P$10,B7506=2022,J7506*$P$11),"")</f>
        <v>28477.11901010084</v>
      </c>
      <c r="L7506" s="3">
        <f t="shared" si="118"/>
        <v>52799.11901010084</v>
      </c>
    </row>
    <row r="7507" spans="1:12">
      <c r="A7507">
        <v>4819500</v>
      </c>
      <c r="B7507">
        <v>2018</v>
      </c>
      <c r="D7507" t="s">
        <v>1331</v>
      </c>
      <c r="E7507" t="s">
        <v>1332</v>
      </c>
      <c r="F7507" t="s">
        <v>4101</v>
      </c>
      <c r="G7507" t="s">
        <v>1333</v>
      </c>
      <c r="H7507" s="5">
        <v>26258</v>
      </c>
      <c r="I7507">
        <f>IFERROR(VLOOKUP(G7507,'NCES Match'!$A$2:$B$1307,2,FALSE),"")</f>
        <v>4819500</v>
      </c>
      <c r="J7507" cm="1">
        <f t="array" ref="J7507">IFERROR(_xlfn.IFS(B7507=2015,H7507/$O$13,B7507=2016,H7507/$O$14,B7507=2017,H7507/$O$15,B7507=2018,H7507/$O$16,B7507=2019,H7507/$O$17,B7507=2020,H7507/$O$18,B7507=2021,H7507/$O$19,B7507=2022,H7507/$O$20),"")</f>
        <v>1.7134889887969373E-5</v>
      </c>
      <c r="K7507" s="3" cm="1">
        <f t="array" ref="K7507">IFERROR(_xlfn.IFS(B7507=2015,J7507*$P$4,B7507=2016,J7507*$P$5,B7507=2017,J7507*$P$6,B7507=2018,J7507*$P$7,B7507=2019,J7507*$P$8,B7507=2020,J7507*$P$9,B7507=2021,J7507*$P$10,B7507=2022,J7507*$P$11),"")</f>
        <v>29418.092207830414</v>
      </c>
      <c r="L7507" s="3">
        <f t="shared" si="118"/>
        <v>55676.092207830414</v>
      </c>
    </row>
    <row r="7508" spans="1:12">
      <c r="A7508">
        <v>4819500</v>
      </c>
      <c r="B7508">
        <v>2019</v>
      </c>
      <c r="D7508" t="s">
        <v>1331</v>
      </c>
      <c r="E7508" t="s">
        <v>1332</v>
      </c>
      <c r="F7508" t="s">
        <v>4101</v>
      </c>
      <c r="G7508" t="s">
        <v>1333</v>
      </c>
      <c r="H7508" s="5">
        <v>35197</v>
      </c>
      <c r="I7508">
        <f>IFERROR(VLOOKUP(G7508,'NCES Match'!$A$2:$B$1307,2,FALSE),"")</f>
        <v>4819500</v>
      </c>
      <c r="J7508" cm="1">
        <f t="array" ref="J7508">IFERROR(_xlfn.IFS(B7508=2015,H7508/$O$13,B7508=2016,H7508/$O$14,B7508=2017,H7508/$O$15,B7508=2018,H7508/$O$16,B7508=2019,H7508/$O$17,B7508=2020,H7508/$O$18,B7508=2021,H7508/$O$19,B7508=2022,H7508/$O$20),"")</f>
        <v>2.2286037397843699E-5</v>
      </c>
      <c r="K7508" s="3" cm="1">
        <f t="array" ref="K7508">IFERROR(_xlfn.IFS(B7508=2015,J7508*$P$4,B7508=2016,J7508*$P$5,B7508=2017,J7508*$P$6,B7508=2018,J7508*$P$7,B7508=2019,J7508*$P$8,B7508=2020,J7508*$P$9,B7508=2021,J7508*$P$10,B7508=2022,J7508*$P$11),"")</f>
        <v>38731.483139817748</v>
      </c>
      <c r="L7508" s="3">
        <f t="shared" si="118"/>
        <v>73928.483139817748</v>
      </c>
    </row>
    <row r="7509" spans="1:12">
      <c r="A7509">
        <v>4819500</v>
      </c>
      <c r="B7509">
        <v>2020</v>
      </c>
      <c r="D7509" t="s">
        <v>1331</v>
      </c>
      <c r="E7509" t="s">
        <v>1332</v>
      </c>
      <c r="F7509" t="s">
        <v>4230</v>
      </c>
      <c r="G7509" t="s">
        <v>1333</v>
      </c>
      <c r="H7509" s="5">
        <v>34294</v>
      </c>
      <c r="I7509">
        <f>IFERROR(VLOOKUP(G7509,'NCES Match'!$A$2:$B$1307,2,FALSE),"")</f>
        <v>4819500</v>
      </c>
      <c r="J7509" cm="1">
        <f t="array" ref="J7509">IFERROR(_xlfn.IFS(B7509=2015,H7509/$O$13,B7509=2016,H7509/$O$14,B7509=2017,H7509/$O$15,B7509=2018,H7509/$O$16,B7509=2019,H7509/$O$17,B7509=2020,H7509/$O$18,B7509=2021,H7509/$O$19,B7509=2022,H7509/$O$20),"")</f>
        <v>1.8584177955563534E-5</v>
      </c>
      <c r="K7509" s="3" cm="1">
        <f t="array" ref="K7509">IFERROR(_xlfn.IFS(B7509=2015,J7509*$P$4,B7509=2016,J7509*$P$5,B7509=2017,J7509*$P$6,B7509=2018,J7509*$P$7,B7509=2019,J7509*$P$8,B7509=2020,J7509*$P$9,B7509=2021,J7509*$P$10,B7509=2022,J7509*$P$11),"")</f>
        <v>39175.499444788875</v>
      </c>
      <c r="L7509" s="3">
        <f t="shared" si="118"/>
        <v>73469.499444788875</v>
      </c>
    </row>
    <row r="7510" spans="1:12">
      <c r="A7510">
        <v>4819500</v>
      </c>
      <c r="B7510">
        <v>2021</v>
      </c>
      <c r="D7510" t="s">
        <v>1331</v>
      </c>
      <c r="E7510" t="s">
        <v>1332</v>
      </c>
      <c r="F7510" t="s">
        <v>4230</v>
      </c>
      <c r="G7510" t="s">
        <v>1333</v>
      </c>
      <c r="H7510" s="5">
        <v>33456.03</v>
      </c>
      <c r="I7510">
        <f>IFERROR(VLOOKUP(G7510,'NCES Match'!$A$2:$B$1307,2,FALSE),"")</f>
        <v>4819500</v>
      </c>
      <c r="J7510" cm="1">
        <f t="array" ref="J7510">IFERROR(_xlfn.IFS(B7510=2015,H7510/$O$13,B7510=2016,H7510/$O$14,B7510=2017,H7510/$O$15,B7510=2018,H7510/$O$16,B7510=2019,H7510/$O$17,B7510=2020,H7510/$O$18,B7510=2021,H7510/$O$19,B7510=2022,H7510/$O$20),"")</f>
        <v>1.7117544082296465E-5</v>
      </c>
      <c r="K7510" s="3" cm="1">
        <f t="array" ref="K7510">IFERROR(_xlfn.IFS(B7510=2015,J7510*$P$4,B7510=2016,J7510*$P$5,B7510=2017,J7510*$P$6,B7510=2018,J7510*$P$7,B7510=2019,J7510*$P$8,B7510=2020,J7510*$P$9,B7510=2021,J7510*$P$10,B7510=2022,J7510*$P$11),"")</f>
        <v>36641.015353432362</v>
      </c>
      <c r="L7510" s="3">
        <f t="shared" si="118"/>
        <v>70097.045353432361</v>
      </c>
    </row>
    <row r="7511" spans="1:12">
      <c r="A7511">
        <v>4819500</v>
      </c>
      <c r="B7511">
        <v>2022</v>
      </c>
      <c r="D7511" t="s">
        <v>1331</v>
      </c>
      <c r="E7511" t="s">
        <v>1332</v>
      </c>
      <c r="F7511" t="s">
        <v>4101</v>
      </c>
      <c r="G7511" t="s">
        <v>1333</v>
      </c>
      <c r="H7511" s="5">
        <v>43691.18</v>
      </c>
      <c r="I7511">
        <f>IFERROR(VLOOKUP(G7511,'NCES Match'!$A$2:$B$1307,2,FALSE),"")</f>
        <v>4819500</v>
      </c>
      <c r="J7511" cm="1">
        <f t="array" ref="J7511">IFERROR(_xlfn.IFS(B7511=2015,H7511/$O$13,B7511=2016,H7511/$O$14,B7511=2017,H7511/$O$15,B7511=2018,H7511/$O$16,B7511=2019,H7511/$O$17,B7511=2020,H7511/$O$18,B7511=2021,H7511/$O$19,B7511=2022,H7511/$O$20),"")</f>
        <v>1.9190505072289579E-5</v>
      </c>
      <c r="K7511" s="3" cm="1">
        <f t="array" ref="K7511">IFERROR(_xlfn.IFS(B7511=2015,J7511*$P$4,B7511=2016,J7511*$P$5,B7511=2017,J7511*$P$6,B7511=2018,J7511*$P$7,B7511=2019,J7511*$P$8,B7511=2020,J7511*$P$9,B7511=2021,J7511*$P$10,B7511=2022,J7511*$P$11),"")</f>
        <v>41326.426549732409</v>
      </c>
      <c r="L7511" s="3">
        <f t="shared" si="118"/>
        <v>85017.606549732416</v>
      </c>
    </row>
    <row r="7512" spans="1:12">
      <c r="A7512">
        <v>4819500</v>
      </c>
      <c r="B7512">
        <v>2023</v>
      </c>
      <c r="D7512" t="s">
        <v>1331</v>
      </c>
      <c r="E7512" t="s">
        <v>1332</v>
      </c>
      <c r="F7512" t="s">
        <v>4101</v>
      </c>
      <c r="G7512" t="s">
        <v>1333</v>
      </c>
      <c r="H7512" s="5">
        <v>42815.5</v>
      </c>
      <c r="I7512">
        <f>IFERROR(VLOOKUP(G7512,'NCES Match'!$A$2:$B$1307,2,FALSE),"")</f>
        <v>4819500</v>
      </c>
      <c r="J7512" t="str" cm="1">
        <f t="array" ref="J7512">IFERROR(_xlfn.IFS(B7512=2015,H7512/$O$13,B7512=2016,H7512/$O$14,B7512=2017,H7512/$O$15,B7512=2018,H7512/$O$16,B7512=2019,H7512/$O$17,B7512=2020,H7512/$O$18,B7512=2021,H7512/$O$19,B7512=2022,H7512/$O$20),"")</f>
        <v/>
      </c>
      <c r="K7512" s="3" t="str" cm="1">
        <f t="array" ref="K7512">IFERROR(_xlfn.IFS(B7512=2015,J7512*$P$4,B7512=2016,J7512*$P$5,B7512=2017,J7512*$P$6,B7512=2018,J7512*$P$7,B7512=2019,J7512*$P$8,B7512=2020,J7512*$P$9,B7512=2021,J7512*$P$10,B7512=2022,J7512*$P$11),"")</f>
        <v/>
      </c>
      <c r="L7512" s="3">
        <f t="shared" si="118"/>
        <v>42815.5</v>
      </c>
    </row>
    <row r="7513" spans="1:12">
      <c r="A7513">
        <v>4823140</v>
      </c>
      <c r="B7513">
        <v>2015</v>
      </c>
      <c r="C7513" t="s">
        <v>381</v>
      </c>
      <c r="D7513" t="s">
        <v>1646</v>
      </c>
      <c r="E7513" t="s">
        <v>1647</v>
      </c>
      <c r="G7513" t="s">
        <v>1648</v>
      </c>
      <c r="H7513" s="5">
        <v>26091.040000000001</v>
      </c>
      <c r="I7513">
        <f>IFERROR(VLOOKUP(G7513,'NCES Match'!$A$2:$B$1307,2,FALSE),"")</f>
        <v>4823140</v>
      </c>
      <c r="J7513" cm="1">
        <f t="array" ref="J7513">IFERROR(_xlfn.IFS(B7513=2015,H7513/$O$13,B7513=2016,H7513/$O$14,B7513=2017,H7513/$O$15,B7513=2018,H7513/$O$16,B7513=2019,H7513/$O$17,B7513=2020,H7513/$O$18,B7513=2021,H7513/$O$19,B7513=2022,H7513/$O$20),"")</f>
        <v>2.0439818757813577E-5</v>
      </c>
      <c r="K7513" s="3" cm="1">
        <f t="array" ref="K7513">IFERROR(_xlfn.IFS(B7513=2015,J7513*$P$4,B7513=2016,J7513*$P$5,B7513=2017,J7513*$P$6,B7513=2018,J7513*$P$7,B7513=2019,J7513*$P$8,B7513=2020,J7513*$P$9,B7513=2021,J7513*$P$10,B7513=2022,J7513*$P$11),"")</f>
        <v>32529.623829228418</v>
      </c>
      <c r="L7513" s="3">
        <f t="shared" si="118"/>
        <v>58620.663829228419</v>
      </c>
    </row>
    <row r="7514" spans="1:12">
      <c r="A7514">
        <v>4823140</v>
      </c>
      <c r="B7514">
        <v>2016</v>
      </c>
      <c r="C7514" t="s">
        <v>4102</v>
      </c>
      <c r="D7514" t="s">
        <v>1646</v>
      </c>
      <c r="E7514" t="s">
        <v>1647</v>
      </c>
      <c r="F7514" t="s">
        <v>4101</v>
      </c>
      <c r="G7514" t="s">
        <v>1648</v>
      </c>
      <c r="H7514" s="5">
        <v>30347</v>
      </c>
      <c r="I7514">
        <f>IFERROR(VLOOKUP(G7514,'NCES Match'!$A$2:$B$1307,2,FALSE),"")</f>
        <v>4823140</v>
      </c>
      <c r="J7514" cm="1">
        <f t="array" ref="J7514">IFERROR(_xlfn.IFS(B7514=2015,H7514/$O$13,B7514=2016,H7514/$O$14,B7514=2017,H7514/$O$15,B7514=2018,H7514/$O$16,B7514=2019,H7514/$O$17,B7514=2020,H7514/$O$18,B7514=2021,H7514/$O$19,B7514=2022,H7514/$O$20),"")</f>
        <v>2.1724413082626967E-5</v>
      </c>
      <c r="K7514" s="3" cm="1">
        <f t="array" ref="K7514">IFERROR(_xlfn.IFS(B7514=2015,J7514*$P$4,B7514=2016,J7514*$P$5,B7514=2017,J7514*$P$6,B7514=2018,J7514*$P$7,B7514=2019,J7514*$P$8,B7514=2020,J7514*$P$9,B7514=2021,J7514*$P$10,B7514=2022,J7514*$P$11),"")</f>
        <v>36402.10540570975</v>
      </c>
      <c r="L7514" s="3">
        <f t="shared" si="118"/>
        <v>66749.10540570975</v>
      </c>
    </row>
    <row r="7515" spans="1:12">
      <c r="A7515">
        <v>4823140</v>
      </c>
      <c r="B7515">
        <v>2017</v>
      </c>
      <c r="D7515" t="s">
        <v>1646</v>
      </c>
      <c r="E7515" t="s">
        <v>1647</v>
      </c>
      <c r="F7515" t="s">
        <v>4101</v>
      </c>
      <c r="G7515" t="s">
        <v>1648</v>
      </c>
      <c r="H7515" s="5">
        <v>30804</v>
      </c>
      <c r="I7515">
        <f>IFERROR(VLOOKUP(G7515,'NCES Match'!$A$2:$B$1307,2,FALSE),"")</f>
        <v>4823140</v>
      </c>
      <c r="J7515" cm="1">
        <f t="array" ref="J7515">IFERROR(_xlfn.IFS(B7515=2015,H7515/$O$13,B7515=2016,H7515/$O$14,B7515=2017,H7515/$O$15,B7515=2018,H7515/$O$16,B7515=2019,H7515/$O$17,B7515=2020,H7515/$O$18,B7515=2021,H7515/$O$19,B7515=2022,H7515/$O$20),"")</f>
        <v>2.1237471766930958E-5</v>
      </c>
      <c r="K7515" s="3" cm="1">
        <f t="array" ref="K7515">IFERROR(_xlfn.IFS(B7515=2015,J7515*$P$4,B7515=2016,J7515*$P$5,B7515=2017,J7515*$P$6,B7515=2018,J7515*$P$7,B7515=2019,J7515*$P$8,B7515=2020,J7515*$P$9,B7515=2021,J7515*$P$10,B7515=2022,J7515*$P$11),"")</f>
        <v>36066.490172976992</v>
      </c>
      <c r="L7515" s="3">
        <f t="shared" si="118"/>
        <v>66870.490172976992</v>
      </c>
    </row>
    <row r="7516" spans="1:12">
      <c r="A7516">
        <v>4823140</v>
      </c>
      <c r="B7516">
        <v>2018</v>
      </c>
      <c r="D7516" t="s">
        <v>1646</v>
      </c>
      <c r="E7516" t="s">
        <v>1647</v>
      </c>
      <c r="F7516" t="s">
        <v>4101</v>
      </c>
      <c r="G7516" t="s">
        <v>1648</v>
      </c>
      <c r="H7516" s="5">
        <v>29182</v>
      </c>
      <c r="I7516">
        <f>IFERROR(VLOOKUP(G7516,'NCES Match'!$A$2:$B$1307,2,FALSE),"")</f>
        <v>4823140</v>
      </c>
      <c r="J7516" cm="1">
        <f t="array" ref="J7516">IFERROR(_xlfn.IFS(B7516=2015,H7516/$O$13,B7516=2016,H7516/$O$14,B7516=2017,H7516/$O$15,B7516=2018,H7516/$O$16,B7516=2019,H7516/$O$17,B7516=2020,H7516/$O$18,B7516=2021,H7516/$O$19,B7516=2022,H7516/$O$20),"")</f>
        <v>1.904297192134672E-5</v>
      </c>
      <c r="K7516" s="3" cm="1">
        <f t="array" ref="K7516">IFERROR(_xlfn.IFS(B7516=2015,J7516*$P$4,B7516=2016,J7516*$P$5,B7516=2017,J7516*$P$6,B7516=2018,J7516*$P$7,B7516=2019,J7516*$P$8,B7516=2020,J7516*$P$9,B7516=2021,J7516*$P$10,B7516=2022,J7516*$P$11),"")</f>
        <v>32693.989138887464</v>
      </c>
      <c r="L7516" s="3">
        <f t="shared" si="118"/>
        <v>61875.989138887468</v>
      </c>
    </row>
    <row r="7517" spans="1:12">
      <c r="A7517">
        <v>4823140</v>
      </c>
      <c r="B7517">
        <v>2019</v>
      </c>
      <c r="D7517" t="s">
        <v>1646</v>
      </c>
      <c r="E7517" t="s">
        <v>1647</v>
      </c>
      <c r="F7517" t="s">
        <v>4101</v>
      </c>
      <c r="G7517" t="s">
        <v>1648</v>
      </c>
      <c r="H7517" s="5">
        <v>23369</v>
      </c>
      <c r="I7517">
        <f>IFERROR(VLOOKUP(G7517,'NCES Match'!$A$2:$B$1307,2,FALSE),"")</f>
        <v>4823140</v>
      </c>
      <c r="J7517" cm="1">
        <f t="array" ref="J7517">IFERROR(_xlfn.IFS(B7517=2015,H7517/$O$13,B7517=2016,H7517/$O$14,B7517=2017,H7517/$O$15,B7517=2018,H7517/$O$16,B7517=2019,H7517/$O$17,B7517=2020,H7517/$O$18,B7517=2021,H7517/$O$19,B7517=2022,H7517/$O$20),"")</f>
        <v>1.4796784042680042E-5</v>
      </c>
      <c r="K7517" s="3" cm="1">
        <f t="array" ref="K7517">IFERROR(_xlfn.IFS(B7517=2015,J7517*$P$4,B7517=2016,J7517*$P$5,B7517=2017,J7517*$P$6,B7517=2018,J7517*$P$7,B7517=2019,J7517*$P$8,B7517=2020,J7517*$P$9,B7517=2021,J7517*$P$10,B7517=2022,J7517*$P$11),"")</f>
        <v>25715.71524545845</v>
      </c>
      <c r="L7517" s="3">
        <f t="shared" si="118"/>
        <v>49084.71524545845</v>
      </c>
    </row>
    <row r="7518" spans="1:12">
      <c r="A7518">
        <v>4823140</v>
      </c>
      <c r="B7518">
        <v>2020</v>
      </c>
      <c r="D7518" t="s">
        <v>1646</v>
      </c>
      <c r="E7518" t="s">
        <v>1647</v>
      </c>
      <c r="F7518" t="s">
        <v>4230</v>
      </c>
      <c r="G7518" t="s">
        <v>1648</v>
      </c>
      <c r="H7518" s="5">
        <v>23071</v>
      </c>
      <c r="I7518">
        <f>IFERROR(VLOOKUP(G7518,'NCES Match'!$A$2:$B$1307,2,FALSE),"")</f>
        <v>4823140</v>
      </c>
      <c r="J7518" cm="1">
        <f t="array" ref="J7518">IFERROR(_xlfn.IFS(B7518=2015,H7518/$O$13,B7518=2016,H7518/$O$14,B7518=2017,H7518/$O$15,B7518=2018,H7518/$O$16,B7518=2019,H7518/$O$17,B7518=2020,H7518/$O$18,B7518=2021,H7518/$O$19,B7518=2022,H7518/$O$20),"")</f>
        <v>1.2502349379273527E-5</v>
      </c>
      <c r="K7518" s="3" cm="1">
        <f t="array" ref="K7518">IFERROR(_xlfn.IFS(B7518=2015,J7518*$P$4,B7518=2016,J7518*$P$5,B7518=2017,J7518*$P$6,B7518=2018,J7518*$P$7,B7518=2019,J7518*$P$8,B7518=2020,J7518*$P$9,B7518=2021,J7518*$P$10,B7518=2022,J7518*$P$11),"")</f>
        <v>26354.987685622098</v>
      </c>
      <c r="L7518" s="3">
        <f t="shared" si="118"/>
        <v>49425.987685622094</v>
      </c>
    </row>
    <row r="7519" spans="1:12">
      <c r="A7519">
        <v>4816320</v>
      </c>
      <c r="B7519">
        <v>2015</v>
      </c>
      <c r="C7519" t="s">
        <v>381</v>
      </c>
      <c r="D7519" t="s">
        <v>1096</v>
      </c>
      <c r="E7519" t="s">
        <v>1097</v>
      </c>
      <c r="G7519" t="s">
        <v>1098</v>
      </c>
      <c r="H7519" s="5">
        <v>21771.21</v>
      </c>
      <c r="I7519">
        <f>IFERROR(VLOOKUP(G7519,'NCES Match'!$A$2:$B$1307,2,FALSE),"")</f>
        <v>4816320</v>
      </c>
      <c r="J7519" cm="1">
        <f t="array" ref="J7519">IFERROR(_xlfn.IFS(B7519=2015,H7519/$O$13,B7519=2016,H7519/$O$14,B7519=2017,H7519/$O$15,B7519=2018,H7519/$O$16,B7519=2019,H7519/$O$17,B7519=2020,H7519/$O$18,B7519=2021,H7519/$O$19,B7519=2022,H7519/$O$20),"")</f>
        <v>1.7055647706580439E-5</v>
      </c>
      <c r="K7519" s="3" cm="1">
        <f t="array" ref="K7519">IFERROR(_xlfn.IFS(B7519=2015,J7519*$P$4,B7519=2016,J7519*$P$5,B7519=2017,J7519*$P$6,B7519=2018,J7519*$P$7,B7519=2019,J7519*$P$8,B7519=2020,J7519*$P$9,B7519=2021,J7519*$P$10,B7519=2022,J7519*$P$11),"")</f>
        <v>27143.773172979534</v>
      </c>
      <c r="L7519" s="3">
        <f t="shared" si="118"/>
        <v>48914.983172979533</v>
      </c>
    </row>
    <row r="7520" spans="1:12">
      <c r="A7520">
        <v>4816320</v>
      </c>
      <c r="B7520">
        <v>2016</v>
      </c>
      <c r="C7520" t="s">
        <v>4102</v>
      </c>
      <c r="D7520" t="s">
        <v>1096</v>
      </c>
      <c r="E7520" t="s">
        <v>1097</v>
      </c>
      <c r="F7520" t="s">
        <v>4101</v>
      </c>
      <c r="G7520" t="s">
        <v>1098</v>
      </c>
      <c r="H7520" s="5">
        <v>22536</v>
      </c>
      <c r="I7520">
        <f>IFERROR(VLOOKUP(G7520,'NCES Match'!$A$2:$B$1307,2,FALSE),"")</f>
        <v>4816320</v>
      </c>
      <c r="J7520" cm="1">
        <f t="array" ref="J7520">IFERROR(_xlfn.IFS(B7520=2015,H7520/$O$13,B7520=2016,H7520/$O$14,B7520=2017,H7520/$O$15,B7520=2018,H7520/$O$16,B7520=2019,H7520/$O$17,B7520=2020,H7520/$O$18,B7520=2021,H7520/$O$19,B7520=2022,H7520/$O$20),"")</f>
        <v>1.6132776657662415E-5</v>
      </c>
      <c r="K7520" s="3" cm="1">
        <f t="array" ref="K7520">IFERROR(_xlfn.IFS(B7520=2015,J7520*$P$4,B7520=2016,J7520*$P$5,B7520=2017,J7520*$P$6,B7520=2018,J7520*$P$7,B7520=2019,J7520*$P$8,B7520=2020,J7520*$P$9,B7520=2021,J7520*$P$10,B7520=2022,J7520*$P$11),"")</f>
        <v>27032.584684584141</v>
      </c>
      <c r="L7520" s="3">
        <f t="shared" si="118"/>
        <v>49568.584684584144</v>
      </c>
    </row>
    <row r="7521" spans="1:12">
      <c r="A7521">
        <v>4816320</v>
      </c>
      <c r="B7521">
        <v>2017</v>
      </c>
      <c r="D7521" t="s">
        <v>1096</v>
      </c>
      <c r="E7521" t="s">
        <v>1097</v>
      </c>
      <c r="F7521" t="s">
        <v>4101</v>
      </c>
      <c r="G7521" t="s">
        <v>1098</v>
      </c>
      <c r="H7521" s="5">
        <v>32148</v>
      </c>
      <c r="I7521">
        <f>IFERROR(VLOOKUP(G7521,'NCES Match'!$A$2:$B$1307,2,FALSE),"")</f>
        <v>4816320</v>
      </c>
      <c r="J7521" cm="1">
        <f t="array" ref="J7521">IFERROR(_xlfn.IFS(B7521=2015,H7521/$O$13,B7521=2016,H7521/$O$14,B7521=2017,H7521/$O$15,B7521=2018,H7521/$O$16,B7521=2019,H7521/$O$17,B7521=2020,H7521/$O$18,B7521=2021,H7521/$O$19,B7521=2022,H7521/$O$20),"")</f>
        <v>2.2164077469266862E-5</v>
      </c>
      <c r="K7521" s="3" cm="1">
        <f t="array" ref="K7521">IFERROR(_xlfn.IFS(B7521=2015,J7521*$P$4,B7521=2016,J7521*$P$5,B7521=2017,J7521*$P$6,B7521=2018,J7521*$P$7,B7521=2019,J7521*$P$8,B7521=2020,J7521*$P$9,B7521=2021,J7521*$P$10,B7521=2022,J7521*$P$11),"")</f>
        <v>37640.096288821718</v>
      </c>
      <c r="L7521" s="3">
        <f t="shared" si="118"/>
        <v>69788.096288821718</v>
      </c>
    </row>
    <row r="7522" spans="1:12">
      <c r="A7522">
        <v>4816320</v>
      </c>
      <c r="B7522">
        <v>2018</v>
      </c>
      <c r="D7522" t="s">
        <v>1096</v>
      </c>
      <c r="E7522" t="s">
        <v>1097</v>
      </c>
      <c r="F7522" t="s">
        <v>4101</v>
      </c>
      <c r="G7522" t="s">
        <v>1098</v>
      </c>
      <c r="H7522" s="5">
        <v>30652</v>
      </c>
      <c r="I7522">
        <f>IFERROR(VLOOKUP(G7522,'NCES Match'!$A$2:$B$1307,2,FALSE),"")</f>
        <v>4816320</v>
      </c>
      <c r="J7522" cm="1">
        <f t="array" ref="J7522">IFERROR(_xlfn.IFS(B7522=2015,H7522/$O$13,B7522=2016,H7522/$O$14,B7522=2017,H7522/$O$15,B7522=2018,H7522/$O$16,B7522=2019,H7522/$O$17,B7522=2020,H7522/$O$18,B7522=2021,H7522/$O$19,B7522=2022,H7522/$O$20),"")</f>
        <v>2.0002233408714949E-5</v>
      </c>
      <c r="K7522" s="3" cm="1">
        <f t="array" ref="K7522">IFERROR(_xlfn.IFS(B7522=2015,J7522*$P$4,B7522=2016,J7522*$P$5,B7522=2017,J7522*$P$6,B7522=2018,J7522*$P$7,B7522=2019,J7522*$P$8,B7522=2020,J7522*$P$9,B7522=2021,J7522*$P$10,B7522=2022,J7522*$P$11),"")</f>
        <v>34340.900386717105</v>
      </c>
      <c r="L7522" s="3">
        <f t="shared" si="118"/>
        <v>64992.900386717105</v>
      </c>
    </row>
    <row r="7523" spans="1:12">
      <c r="A7523">
        <v>4816320</v>
      </c>
      <c r="B7523">
        <v>2019</v>
      </c>
      <c r="D7523" t="s">
        <v>1096</v>
      </c>
      <c r="E7523" t="s">
        <v>1097</v>
      </c>
      <c r="F7523" t="s">
        <v>4101</v>
      </c>
      <c r="G7523" t="s">
        <v>1098</v>
      </c>
      <c r="H7523" s="5">
        <v>30119</v>
      </c>
      <c r="I7523">
        <f>IFERROR(VLOOKUP(G7523,'NCES Match'!$A$2:$B$1307,2,FALSE),"")</f>
        <v>4816320</v>
      </c>
      <c r="J7523" cm="1">
        <f t="array" ref="J7523">IFERROR(_xlfn.IFS(B7523=2015,H7523/$O$13,B7523=2016,H7523/$O$14,B7523=2017,H7523/$O$15,B7523=2018,H7523/$O$16,B7523=2019,H7523/$O$17,B7523=2020,H7523/$O$18,B7523=2021,H7523/$O$19,B7523=2022,H7523/$O$20),"")</f>
        <v>1.9070749222537559E-5</v>
      </c>
      <c r="K7523" s="3" cm="1">
        <f t="array" ref="K7523">IFERROR(_xlfn.IFS(B7523=2015,J7523*$P$4,B7523=2016,J7523*$P$5,B7523=2017,J7523*$P$6,B7523=2018,J7523*$P$7,B7523=2019,J7523*$P$8,B7523=2020,J7523*$P$9,B7523=2021,J7523*$P$10,B7523=2022,J7523*$P$11),"")</f>
        <v>33143.550322134586</v>
      </c>
      <c r="L7523" s="3">
        <f t="shared" si="118"/>
        <v>63262.550322134586</v>
      </c>
    </row>
    <row r="7524" spans="1:12">
      <c r="A7524">
        <v>4816320</v>
      </c>
      <c r="B7524">
        <v>2020</v>
      </c>
      <c r="D7524" t="s">
        <v>1096</v>
      </c>
      <c r="E7524" t="s">
        <v>1097</v>
      </c>
      <c r="F7524" t="s">
        <v>4230</v>
      </c>
      <c r="G7524" t="s">
        <v>1098</v>
      </c>
      <c r="H7524" s="5">
        <v>40878</v>
      </c>
      <c r="I7524">
        <f>IFERROR(VLOOKUP(G7524,'NCES Match'!$A$2:$B$1307,2,FALSE),"")</f>
        <v>4816320</v>
      </c>
      <c r="J7524" cm="1">
        <f t="array" ref="J7524">IFERROR(_xlfn.IFS(B7524=2015,H7524/$O$13,B7524=2016,H7524/$O$14,B7524=2017,H7524/$O$15,B7524=2018,H7524/$O$16,B7524=2019,H7524/$O$17,B7524=2020,H7524/$O$18,B7524=2021,H7524/$O$19,B7524=2022,H7524/$O$20),"")</f>
        <v>2.2152097348443641E-5</v>
      </c>
      <c r="K7524" s="3" cm="1">
        <f t="array" ref="K7524">IFERROR(_xlfn.IFS(B7524=2015,J7524*$P$4,B7524=2016,J7524*$P$5,B7524=2017,J7524*$P$6,B7524=2018,J7524*$P$7,B7524=2019,J7524*$P$8,B7524=2020,J7524*$P$9,B7524=2021,J7524*$P$10,B7524=2022,J7524*$P$11),"")</f>
        <v>46696.68356867323</v>
      </c>
      <c r="L7524" s="3">
        <f t="shared" si="118"/>
        <v>87574.683568673237</v>
      </c>
    </row>
    <row r="7525" spans="1:12">
      <c r="A7525">
        <v>4816320</v>
      </c>
      <c r="B7525">
        <v>2021</v>
      </c>
      <c r="D7525" t="s">
        <v>1096</v>
      </c>
      <c r="E7525" t="s">
        <v>1097</v>
      </c>
      <c r="F7525" t="s">
        <v>4101</v>
      </c>
      <c r="G7525" t="s">
        <v>1098</v>
      </c>
      <c r="H7525" s="5">
        <v>34527.1</v>
      </c>
      <c r="I7525">
        <f>IFERROR(VLOOKUP(G7525,'NCES Match'!$A$2:$B$1307,2,FALSE),"")</f>
        <v>4816320</v>
      </c>
      <c r="J7525" cm="1">
        <f t="array" ref="J7525">IFERROR(_xlfn.IFS(B7525=2015,H7525/$O$13,B7525=2016,H7525/$O$14,B7525=2017,H7525/$O$15,B7525=2018,H7525/$O$16,B7525=2019,H7525/$O$17,B7525=2020,H7525/$O$18,B7525=2021,H7525/$O$19,B7525=2022,H7525/$O$20),"")</f>
        <v>1.7665549567114158E-5</v>
      </c>
      <c r="K7525" s="3" cm="1">
        <f t="array" ref="K7525">IFERROR(_xlfn.IFS(B7525=2015,J7525*$P$4,B7525=2016,J7525*$P$5,B7525=2017,J7525*$P$6,B7525=2018,J7525*$P$7,B7525=2019,J7525*$P$8,B7525=2020,J7525*$P$9,B7525=2021,J7525*$P$10,B7525=2022,J7525*$P$11),"")</f>
        <v>37814.050298540933</v>
      </c>
      <c r="L7525" s="3">
        <f t="shared" si="118"/>
        <v>72341.150298540932</v>
      </c>
    </row>
    <row r="7526" spans="1:12">
      <c r="A7526">
        <v>4816320</v>
      </c>
      <c r="B7526">
        <v>2022</v>
      </c>
      <c r="D7526" t="s">
        <v>1096</v>
      </c>
      <c r="E7526" t="s">
        <v>1097</v>
      </c>
      <c r="F7526" t="s">
        <v>4101</v>
      </c>
      <c r="G7526" t="s">
        <v>1098</v>
      </c>
      <c r="H7526" s="5">
        <v>36525.69</v>
      </c>
      <c r="I7526">
        <f>IFERROR(VLOOKUP(G7526,'NCES Match'!$A$2:$B$1307,2,FALSE),"")</f>
        <v>4816320</v>
      </c>
      <c r="J7526" cm="1">
        <f t="array" ref="J7526">IFERROR(_xlfn.IFS(B7526=2015,H7526/$O$13,B7526=2016,H7526/$O$14,B7526=2017,H7526/$O$15,B7526=2018,H7526/$O$16,B7526=2019,H7526/$O$17,B7526=2020,H7526/$O$18,B7526=2021,H7526/$O$19,B7526=2022,H7526/$O$20),"")</f>
        <v>1.6043202294235971E-5</v>
      </c>
      <c r="K7526" s="3" cm="1">
        <f t="array" ref="K7526">IFERROR(_xlfn.IFS(B7526=2015,J7526*$P$4,B7526=2016,J7526*$P$5,B7526=2017,J7526*$P$6,B7526=2018,J7526*$P$7,B7526=2019,J7526*$P$8,B7526=2020,J7526*$P$9,B7526=2021,J7526*$P$10,B7526=2022,J7526*$P$11),"")</f>
        <v>34548.763502457376</v>
      </c>
      <c r="L7526" s="3">
        <f t="shared" si="118"/>
        <v>71074.453502457385</v>
      </c>
    </row>
    <row r="7527" spans="1:12">
      <c r="A7527">
        <v>4816320</v>
      </c>
      <c r="B7527">
        <v>2023</v>
      </c>
      <c r="D7527" t="s">
        <v>1096</v>
      </c>
      <c r="E7527" t="s">
        <v>1097</v>
      </c>
      <c r="F7527" t="s">
        <v>4101</v>
      </c>
      <c r="G7527" t="s">
        <v>1098</v>
      </c>
      <c r="H7527" s="5">
        <v>48710.66</v>
      </c>
      <c r="I7527">
        <f>IFERROR(VLOOKUP(G7527,'NCES Match'!$A$2:$B$1307,2,FALSE),"")</f>
        <v>4816320</v>
      </c>
      <c r="J7527" t="str" cm="1">
        <f t="array" ref="J7527">IFERROR(_xlfn.IFS(B7527=2015,H7527/$O$13,B7527=2016,H7527/$O$14,B7527=2017,H7527/$O$15,B7527=2018,H7527/$O$16,B7527=2019,H7527/$O$17,B7527=2020,H7527/$O$18,B7527=2021,H7527/$O$19,B7527=2022,H7527/$O$20),"")</f>
        <v/>
      </c>
      <c r="K7527" s="3" t="str" cm="1">
        <f t="array" ref="K7527">IFERROR(_xlfn.IFS(B7527=2015,J7527*$P$4,B7527=2016,J7527*$P$5,B7527=2017,J7527*$P$6,B7527=2018,J7527*$P$7,B7527=2019,J7527*$P$8,B7527=2020,J7527*$P$9,B7527=2021,J7527*$P$10,B7527=2022,J7527*$P$11),"")</f>
        <v/>
      </c>
      <c r="L7527" s="3">
        <f t="shared" si="118"/>
        <v>48710.66</v>
      </c>
    </row>
    <row r="7528" spans="1:12">
      <c r="A7528">
        <v>4820550</v>
      </c>
      <c r="B7528">
        <v>2015</v>
      </c>
      <c r="C7528" t="s">
        <v>381</v>
      </c>
      <c r="D7528" t="s">
        <v>1424</v>
      </c>
      <c r="E7528" t="s">
        <v>1425</v>
      </c>
      <c r="G7528" t="s">
        <v>1426</v>
      </c>
      <c r="H7528" s="5">
        <v>191745.62</v>
      </c>
      <c r="I7528">
        <f>IFERROR(VLOOKUP(G7528,'NCES Match'!$A$2:$B$1307,2,FALSE),"")</f>
        <v>4820550</v>
      </c>
      <c r="J7528" cm="1">
        <f t="array" ref="J7528">IFERROR(_xlfn.IFS(B7528=2015,H7528/$O$13,B7528=2016,H7528/$O$14,B7528=2017,H7528/$O$15,B7528=2018,H7528/$O$16,B7528=2019,H7528/$O$17,B7528=2020,H7528/$O$18,B7528=2021,H7528/$O$19,B7528=2022,H7528/$O$20),"")</f>
        <v>1.5021423907995212E-4</v>
      </c>
      <c r="K7528" s="3" cm="1">
        <f t="array" ref="K7528">IFERROR(_xlfn.IFS(B7528=2015,J7528*$P$4,B7528=2016,J7528*$P$5,B7528=2017,J7528*$P$6,B7528=2018,J7528*$P$7,B7528=2019,J7528*$P$8,B7528=2020,J7528*$P$9,B7528=2021,J7528*$P$10,B7528=2022,J7528*$P$11),"")</f>
        <v>239063.40603909144</v>
      </c>
      <c r="L7528" s="3">
        <f t="shared" si="118"/>
        <v>430809.0260390914</v>
      </c>
    </row>
    <row r="7529" spans="1:12">
      <c r="A7529">
        <v>4820550</v>
      </c>
      <c r="B7529">
        <v>2016</v>
      </c>
      <c r="C7529" t="s">
        <v>4102</v>
      </c>
      <c r="D7529" t="s">
        <v>1424</v>
      </c>
      <c r="E7529" t="s">
        <v>1425</v>
      </c>
      <c r="F7529" t="s">
        <v>4101</v>
      </c>
      <c r="G7529" t="s">
        <v>1426</v>
      </c>
      <c r="H7529" s="5">
        <v>188316</v>
      </c>
      <c r="I7529">
        <f>IFERROR(VLOOKUP(G7529,'NCES Match'!$A$2:$B$1307,2,FALSE),"")</f>
        <v>4820550</v>
      </c>
      <c r="J7529" cm="1">
        <f t="array" ref="J7529">IFERROR(_xlfn.IFS(B7529=2015,H7529/$O$13,B7529=2016,H7529/$O$14,B7529=2017,H7529/$O$15,B7529=2018,H7529/$O$16,B7529=2019,H7529/$O$17,B7529=2020,H7529/$O$18,B7529=2021,H7529/$O$19,B7529=2022,H7529/$O$20),"")</f>
        <v>1.3480919280548257E-4</v>
      </c>
      <c r="K7529" s="3" cm="1">
        <f t="array" ref="K7529">IFERROR(_xlfn.IFS(B7529=2015,J7529*$P$4,B7529=2016,J7529*$P$5,B7529=2017,J7529*$P$6,B7529=2018,J7529*$P$7,B7529=2019,J7529*$P$8,B7529=2020,J7529*$P$9,B7529=2021,J7529*$P$10,B7529=2022,J7529*$P$11),"")</f>
        <v>225890.4959825234</v>
      </c>
      <c r="L7529" s="3">
        <f t="shared" si="118"/>
        <v>414206.49598252343</v>
      </c>
    </row>
    <row r="7530" spans="1:12">
      <c r="A7530">
        <v>4820550</v>
      </c>
      <c r="B7530">
        <v>2017</v>
      </c>
      <c r="D7530" t="s">
        <v>1424</v>
      </c>
      <c r="E7530" t="s">
        <v>1425</v>
      </c>
      <c r="F7530" t="s">
        <v>4101</v>
      </c>
      <c r="G7530" t="s">
        <v>1426</v>
      </c>
      <c r="H7530" s="5">
        <v>165900</v>
      </c>
      <c r="I7530">
        <f>IFERROR(VLOOKUP(G7530,'NCES Match'!$A$2:$B$1307,2,FALSE),"")</f>
        <v>4820550</v>
      </c>
      <c r="J7530" cm="1">
        <f t="array" ref="J7530">IFERROR(_xlfn.IFS(B7530=2015,H7530/$O$13,B7530=2016,H7530/$O$14,B7530=2017,H7530/$O$15,B7530=2018,H7530/$O$16,B7530=2019,H7530/$O$17,B7530=2020,H7530/$O$18,B7530=2021,H7530/$O$19,B7530=2022,H7530/$O$20),"")</f>
        <v>1.1437789138208822E-4</v>
      </c>
      <c r="K7530" s="3" cm="1">
        <f t="array" ref="K7530">IFERROR(_xlfn.IFS(B7530=2015,J7530*$P$4,B7530=2016,J7530*$P$5,B7530=2017,J7530*$P$6,B7530=2018,J7530*$P$7,B7530=2019,J7530*$P$8,B7530=2020,J7530*$P$9,B7530=2021,J7530*$P$10,B7530=2022,J7530*$P$11),"")</f>
        <v>194242.00492458389</v>
      </c>
      <c r="L7530" s="3">
        <f t="shared" si="118"/>
        <v>360142.00492458389</v>
      </c>
    </row>
    <row r="7531" spans="1:12">
      <c r="A7531">
        <v>4820550</v>
      </c>
      <c r="B7531">
        <v>2018</v>
      </c>
      <c r="D7531" t="s">
        <v>1424</v>
      </c>
      <c r="E7531" t="s">
        <v>1425</v>
      </c>
      <c r="F7531" t="s">
        <v>4101</v>
      </c>
      <c r="G7531" t="s">
        <v>1426</v>
      </c>
      <c r="H7531" s="5">
        <v>169546</v>
      </c>
      <c r="I7531">
        <f>IFERROR(VLOOKUP(G7531,'NCES Match'!$A$2:$B$1307,2,FALSE),"")</f>
        <v>4820550</v>
      </c>
      <c r="J7531" cm="1">
        <f t="array" ref="J7531">IFERROR(_xlfn.IFS(B7531=2015,H7531/$O$13,B7531=2016,H7531/$O$14,B7531=2017,H7531/$O$15,B7531=2018,H7531/$O$16,B7531=2019,H7531/$O$17,B7531=2020,H7531/$O$18,B7531=2021,H7531/$O$19,B7531=2022,H7531/$O$20),"")</f>
        <v>1.1063874022947882E-4</v>
      </c>
      <c r="K7531" s="3" cm="1">
        <f t="array" ref="K7531">IFERROR(_xlfn.IFS(B7531=2015,J7531*$P$4,B7531=2016,J7531*$P$5,B7531=2017,J7531*$P$6,B7531=2018,J7531*$P$7,B7531=2019,J7531*$P$8,B7531=2020,J7531*$P$9,B7531=2021,J7531*$P$10,B7531=2022,J7531*$P$11),"")</f>
        <v>189950.48600307771</v>
      </c>
      <c r="L7531" s="3">
        <f t="shared" si="118"/>
        <v>359496.48600307771</v>
      </c>
    </row>
    <row r="7532" spans="1:12">
      <c r="A7532">
        <v>4820550</v>
      </c>
      <c r="B7532">
        <v>2019</v>
      </c>
      <c r="D7532" t="s">
        <v>1424</v>
      </c>
      <c r="E7532" t="s">
        <v>1425</v>
      </c>
      <c r="F7532" t="s">
        <v>4101</v>
      </c>
      <c r="G7532" t="s">
        <v>1426</v>
      </c>
      <c r="H7532" s="5">
        <v>186273</v>
      </c>
      <c r="I7532">
        <f>IFERROR(VLOOKUP(G7532,'NCES Match'!$A$2:$B$1307,2,FALSE),"")</f>
        <v>4820550</v>
      </c>
      <c r="J7532" cm="1">
        <f t="array" ref="J7532">IFERROR(_xlfn.IFS(B7532=2015,H7532/$O$13,B7532=2016,H7532/$O$14,B7532=2017,H7532/$O$15,B7532=2018,H7532/$O$16,B7532=2019,H7532/$O$17,B7532=2020,H7532/$O$18,B7532=2021,H7532/$O$19,B7532=2022,H7532/$O$20),"")</f>
        <v>1.17944343103348E-4</v>
      </c>
      <c r="K7532" s="3" cm="1">
        <f t="array" ref="K7532">IFERROR(_xlfn.IFS(B7532=2015,J7532*$P$4,B7532=2016,J7532*$P$5,B7532=2017,J7532*$P$6,B7532=2018,J7532*$P$7,B7532=2019,J7532*$P$8,B7532=2020,J7532*$P$9,B7532=2021,J7532*$P$10,B7532=2022,J7532*$P$11),"")</f>
        <v>204978.53677595453</v>
      </c>
      <c r="L7532" s="3">
        <f t="shared" si="118"/>
        <v>391251.53677595453</v>
      </c>
    </row>
    <row r="7533" spans="1:12">
      <c r="A7533">
        <v>4820550</v>
      </c>
      <c r="B7533">
        <v>2020</v>
      </c>
      <c r="D7533" t="s">
        <v>1424</v>
      </c>
      <c r="E7533" t="s">
        <v>1425</v>
      </c>
      <c r="F7533" t="s">
        <v>4230</v>
      </c>
      <c r="G7533" t="s">
        <v>1426</v>
      </c>
      <c r="H7533" s="5">
        <v>189873</v>
      </c>
      <c r="I7533">
        <f>IFERROR(VLOOKUP(G7533,'NCES Match'!$A$2:$B$1307,2,FALSE),"")</f>
        <v>4820550</v>
      </c>
      <c r="J7533" cm="1">
        <f t="array" ref="J7533">IFERROR(_xlfn.IFS(B7533=2015,H7533/$O$13,B7533=2016,H7533/$O$14,B7533=2017,H7533/$O$15,B7533=2018,H7533/$O$16,B7533=2019,H7533/$O$17,B7533=2020,H7533/$O$18,B7533=2021,H7533/$O$19,B7533=2022,H7533/$O$20),"")</f>
        <v>1.0289361465436272E-4</v>
      </c>
      <c r="K7533" s="3" cm="1">
        <f t="array" ref="K7533">IFERROR(_xlfn.IFS(B7533=2015,J7533*$P$4,B7533=2016,J7533*$P$5,B7533=2017,J7533*$P$6,B7533=2018,J7533*$P$7,B7533=2019,J7533*$P$8,B7533=2020,J7533*$P$9,B7533=2021,J7533*$P$10,B7533=2022,J7533*$P$11),"")</f>
        <v>216900.02933692187</v>
      </c>
      <c r="L7533" s="3">
        <f t="shared" si="118"/>
        <v>406773.02933692187</v>
      </c>
    </row>
    <row r="7534" spans="1:12">
      <c r="A7534">
        <v>4820550</v>
      </c>
      <c r="B7534">
        <v>2021</v>
      </c>
      <c r="D7534" t="s">
        <v>1424</v>
      </c>
      <c r="E7534" t="s">
        <v>1425</v>
      </c>
      <c r="F7534" t="s">
        <v>4230</v>
      </c>
      <c r="G7534" t="s">
        <v>1426</v>
      </c>
      <c r="H7534" s="5">
        <v>216092.13</v>
      </c>
      <c r="I7534">
        <f>IFERROR(VLOOKUP(G7534,'NCES Match'!$A$2:$B$1307,2,FALSE),"")</f>
        <v>4820550</v>
      </c>
      <c r="J7534" cm="1">
        <f t="array" ref="J7534">IFERROR(_xlfn.IFS(B7534=2015,H7534/$O$13,B7534=2016,H7534/$O$14,B7534=2017,H7534/$O$15,B7534=2018,H7534/$O$16,B7534=2019,H7534/$O$17,B7534=2020,H7534/$O$18,B7534=2021,H7534/$O$19,B7534=2022,H7534/$O$20),"")</f>
        <v>1.1056202906060099E-4</v>
      </c>
      <c r="K7534" s="3" cm="1">
        <f t="array" ref="K7534">IFERROR(_xlfn.IFS(B7534=2015,J7534*$P$4,B7534=2016,J7534*$P$5,B7534=2017,J7534*$P$6,B7534=2018,J7534*$P$7,B7534=2019,J7534*$P$8,B7534=2020,J7534*$P$9,B7534=2021,J7534*$P$10,B7534=2022,J7534*$P$11),"")</f>
        <v>236663.91538643115</v>
      </c>
      <c r="L7534" s="3">
        <f t="shared" si="118"/>
        <v>452756.04538643116</v>
      </c>
    </row>
    <row r="7535" spans="1:12">
      <c r="A7535">
        <v>4820550</v>
      </c>
      <c r="B7535">
        <v>2022</v>
      </c>
      <c r="D7535" t="s">
        <v>1424</v>
      </c>
      <c r="E7535" t="s">
        <v>1425</v>
      </c>
      <c r="F7535" t="s">
        <v>4101</v>
      </c>
      <c r="G7535" t="s">
        <v>1426</v>
      </c>
      <c r="H7535" s="5">
        <v>315881.59999999998</v>
      </c>
      <c r="I7535">
        <f>IFERROR(VLOOKUP(G7535,'NCES Match'!$A$2:$B$1307,2,FALSE),"")</f>
        <v>4820550</v>
      </c>
      <c r="J7535" cm="1">
        <f t="array" ref="J7535">IFERROR(_xlfn.IFS(B7535=2015,H7535/$O$13,B7535=2016,H7535/$O$14,B7535=2017,H7535/$O$15,B7535=2018,H7535/$O$16,B7535=2019,H7535/$O$17,B7535=2020,H7535/$O$18,B7535=2021,H7535/$O$19,B7535=2022,H7535/$O$20),"")</f>
        <v>1.3874487818921227E-4</v>
      </c>
      <c r="K7535" s="3" cm="1">
        <f t="array" ref="K7535">IFERROR(_xlfn.IFS(B7535=2015,J7535*$P$4,B7535=2016,J7535*$P$5,B7535=2017,J7535*$P$6,B7535=2018,J7535*$P$7,B7535=2019,J7535*$P$8,B7535=2020,J7535*$P$9,B7535=2021,J7535*$P$10,B7535=2022,J7535*$P$11),"")</f>
        <v>298784.73735000868</v>
      </c>
      <c r="L7535" s="3">
        <f t="shared" si="118"/>
        <v>614666.33735000866</v>
      </c>
    </row>
    <row r="7536" spans="1:12">
      <c r="A7536">
        <v>4820550</v>
      </c>
      <c r="B7536">
        <v>2023</v>
      </c>
      <c r="D7536" t="s">
        <v>1424</v>
      </c>
      <c r="E7536" t="s">
        <v>1425</v>
      </c>
      <c r="F7536" t="s">
        <v>4101</v>
      </c>
      <c r="G7536" t="s">
        <v>1426</v>
      </c>
      <c r="H7536" s="5">
        <v>360942.74</v>
      </c>
      <c r="I7536">
        <f>IFERROR(VLOOKUP(G7536,'NCES Match'!$A$2:$B$1307,2,FALSE),"")</f>
        <v>4820550</v>
      </c>
      <c r="J7536" t="str" cm="1">
        <f t="array" ref="J7536">IFERROR(_xlfn.IFS(B7536=2015,H7536/$O$13,B7536=2016,H7536/$O$14,B7536=2017,H7536/$O$15,B7536=2018,H7536/$O$16,B7536=2019,H7536/$O$17,B7536=2020,H7536/$O$18,B7536=2021,H7536/$O$19,B7536=2022,H7536/$O$20),"")</f>
        <v/>
      </c>
      <c r="K7536" s="3" t="str" cm="1">
        <f t="array" ref="K7536">IFERROR(_xlfn.IFS(B7536=2015,J7536*$P$4,B7536=2016,J7536*$P$5,B7536=2017,J7536*$P$6,B7536=2018,J7536*$P$7,B7536=2019,J7536*$P$8,B7536=2020,J7536*$P$9,B7536=2021,J7536*$P$10,B7536=2022,J7536*$P$11),"")</f>
        <v/>
      </c>
      <c r="L7536" s="3">
        <f t="shared" si="118"/>
        <v>360942.74</v>
      </c>
    </row>
    <row r="7537" spans="1:12">
      <c r="A7537">
        <v>4842690</v>
      </c>
      <c r="B7537">
        <v>2015</v>
      </c>
      <c r="C7537" t="s">
        <v>381</v>
      </c>
      <c r="D7537" t="s">
        <v>3205</v>
      </c>
      <c r="E7537" t="s">
        <v>3206</v>
      </c>
      <c r="G7537" t="s">
        <v>3207</v>
      </c>
      <c r="H7537" s="5">
        <v>155298.68</v>
      </c>
      <c r="I7537">
        <f>IFERROR(VLOOKUP(G7537,'NCES Match'!$A$2:$B$1307,2,FALSE),"")</f>
        <v>4842690</v>
      </c>
      <c r="J7537" cm="1">
        <f t="array" ref="J7537">IFERROR(_xlfn.IFS(B7537=2015,H7537/$O$13,B7537=2016,H7537/$O$14,B7537=2017,H7537/$O$15,B7537=2018,H7537/$O$16,B7537=2019,H7537/$O$17,B7537=2020,H7537/$O$18,B7537=2021,H7537/$O$19,B7537=2022,H7537/$O$20),"")</f>
        <v>1.2166156935590486E-4</v>
      </c>
      <c r="K7537" s="3" cm="1">
        <f t="array" ref="K7537">IFERROR(_xlfn.IFS(B7537=2015,J7537*$P$4,B7537=2016,J7537*$P$5,B7537=2017,J7537*$P$6,B7537=2018,J7537*$P$7,B7537=2019,J7537*$P$8,B7537=2020,J7537*$P$9,B7537=2021,J7537*$P$10,B7537=2022,J7537*$P$11),"")</f>
        <v>193622.31791357178</v>
      </c>
      <c r="L7537" s="3">
        <f t="shared" si="118"/>
        <v>348920.99791357177</v>
      </c>
    </row>
    <row r="7538" spans="1:12">
      <c r="A7538">
        <v>4842690</v>
      </c>
      <c r="B7538">
        <v>2016</v>
      </c>
      <c r="C7538" t="s">
        <v>4102</v>
      </c>
      <c r="D7538" t="s">
        <v>3205</v>
      </c>
      <c r="E7538" t="s">
        <v>3206</v>
      </c>
      <c r="F7538" t="s">
        <v>4101</v>
      </c>
      <c r="G7538" t="s">
        <v>3207</v>
      </c>
      <c r="H7538" s="5">
        <v>152207</v>
      </c>
      <c r="I7538">
        <f>IFERROR(VLOOKUP(G7538,'NCES Match'!$A$2:$B$1307,2,FALSE),"")</f>
        <v>4842690</v>
      </c>
      <c r="J7538" cm="1">
        <f t="array" ref="J7538">IFERROR(_xlfn.IFS(B7538=2015,H7538/$O$13,B7538=2016,H7538/$O$14,B7538=2017,H7538/$O$15,B7538=2018,H7538/$O$16,B7538=2019,H7538/$O$17,B7538=2020,H7538/$O$18,B7538=2021,H7538/$O$19,B7538=2022,H7538/$O$20),"")</f>
        <v>1.0895995459410824E-4</v>
      </c>
      <c r="K7538" s="3" cm="1">
        <f t="array" ref="K7538">IFERROR(_xlfn.IFS(B7538=2015,J7538*$P$4,B7538=2016,J7538*$P$5,B7538=2017,J7538*$P$6,B7538=2018,J7538*$P$7,B7538=2019,J7538*$P$8,B7538=2020,J7538*$P$9,B7538=2021,J7538*$P$10,B7538=2022,J7538*$P$11),"")</f>
        <v>182576.70469854891</v>
      </c>
      <c r="L7538" s="3">
        <f t="shared" si="118"/>
        <v>334783.70469854889</v>
      </c>
    </row>
    <row r="7539" spans="1:12">
      <c r="A7539">
        <v>4842690</v>
      </c>
      <c r="B7539">
        <v>2017</v>
      </c>
      <c r="D7539" t="s">
        <v>3205</v>
      </c>
      <c r="E7539" t="s">
        <v>3206</v>
      </c>
      <c r="F7539" t="s">
        <v>4101</v>
      </c>
      <c r="G7539" t="s">
        <v>3207</v>
      </c>
      <c r="H7539" s="5">
        <v>159577</v>
      </c>
      <c r="I7539">
        <f>IFERROR(VLOOKUP(G7539,'NCES Match'!$A$2:$B$1307,2,FALSE),"")</f>
        <v>4842690</v>
      </c>
      <c r="J7539" cm="1">
        <f t="array" ref="J7539">IFERROR(_xlfn.IFS(B7539=2015,H7539/$O$13,B7539=2016,H7539/$O$14,B7539=2017,H7539/$O$15,B7539=2018,H7539/$O$16,B7539=2019,H7539/$O$17,B7539=2020,H7539/$O$18,B7539=2021,H7539/$O$19,B7539=2022,H7539/$O$20),"")</f>
        <v>1.1001857006075643E-4</v>
      </c>
      <c r="K7539" s="3" cm="1">
        <f t="array" ref="K7539">IFERROR(_xlfn.IFS(B7539=2015,J7539*$P$4,B7539=2016,J7539*$P$5,B7539=2017,J7539*$P$6,B7539=2018,J7539*$P$7,B7539=2019,J7539*$P$8,B7539=2020,J7539*$P$9,B7539=2021,J7539*$P$10,B7539=2022,J7539*$P$11),"")</f>
        <v>186838.79698523402</v>
      </c>
      <c r="L7539" s="3">
        <f t="shared" si="118"/>
        <v>346415.79698523402</v>
      </c>
    </row>
    <row r="7540" spans="1:12">
      <c r="A7540">
        <v>4842690</v>
      </c>
      <c r="B7540">
        <v>2018</v>
      </c>
      <c r="D7540" t="s">
        <v>3205</v>
      </c>
      <c r="E7540" t="s">
        <v>3206</v>
      </c>
      <c r="F7540" t="s">
        <v>4101</v>
      </c>
      <c r="G7540" t="s">
        <v>3207</v>
      </c>
      <c r="H7540" s="5">
        <v>141227</v>
      </c>
      <c r="I7540">
        <f>IFERROR(VLOOKUP(G7540,'NCES Match'!$A$2:$B$1307,2,FALSE),"")</f>
        <v>4842690</v>
      </c>
      <c r="J7540" cm="1">
        <f t="array" ref="J7540">IFERROR(_xlfn.IFS(B7540=2015,H7540/$O$13,B7540=2016,H7540/$O$14,B7540=2017,H7540/$O$15,B7540=2018,H7540/$O$16,B7540=2019,H7540/$O$17,B7540=2020,H7540/$O$18,B7540=2021,H7540/$O$19,B7540=2022,H7540/$O$20),"")</f>
        <v>9.2158926582689096E-5</v>
      </c>
      <c r="K7540" s="3" cm="1">
        <f t="array" ref="K7540">IFERROR(_xlfn.IFS(B7540=2015,J7540*$P$4,B7540=2016,J7540*$P$5,B7540=2017,J7540*$P$6,B7540=2018,J7540*$P$7,B7540=2019,J7540*$P$8,B7540=2020,J7540*$P$9,B7540=2021,J7540*$P$10,B7540=2022,J7540*$P$11),"")</f>
        <v>158223.3570049229</v>
      </c>
      <c r="L7540" s="3">
        <f t="shared" si="118"/>
        <v>299450.35700492293</v>
      </c>
    </row>
    <row r="7541" spans="1:12">
      <c r="A7541">
        <v>4842690</v>
      </c>
      <c r="B7541">
        <v>2019</v>
      </c>
      <c r="D7541" t="s">
        <v>3205</v>
      </c>
      <c r="E7541" t="s">
        <v>3206</v>
      </c>
      <c r="F7541" t="s">
        <v>4101</v>
      </c>
      <c r="G7541" t="s">
        <v>3207</v>
      </c>
      <c r="H7541" s="5">
        <v>137039</v>
      </c>
      <c r="I7541">
        <f>IFERROR(VLOOKUP(G7541,'NCES Match'!$A$2:$B$1307,2,FALSE),"")</f>
        <v>4842690</v>
      </c>
      <c r="J7541" cm="1">
        <f t="array" ref="J7541">IFERROR(_xlfn.IFS(B7541=2015,H7541/$O$13,B7541=2016,H7541/$O$14,B7541=2017,H7541/$O$15,B7541=2018,H7541/$O$16,B7541=2019,H7541/$O$17,B7541=2020,H7541/$O$18,B7541=2021,H7541/$O$19,B7541=2022,H7541/$O$20),"")</f>
        <v>8.6770357671480606E-5</v>
      </c>
      <c r="K7541" s="3" cm="1">
        <f t="array" ref="K7541">IFERROR(_xlfn.IFS(B7541=2015,J7541*$P$4,B7541=2016,J7541*$P$5,B7541=2017,J7541*$P$6,B7541=2018,J7541*$P$7,B7541=2019,J7541*$P$8,B7541=2020,J7541*$P$9,B7541=2021,J7541*$P$10,B7541=2022,J7541*$P$11),"")</f>
        <v>150800.45793668451</v>
      </c>
      <c r="L7541" s="3">
        <f t="shared" si="118"/>
        <v>287839.45793668448</v>
      </c>
    </row>
    <row r="7542" spans="1:12">
      <c r="A7542">
        <v>4842690</v>
      </c>
      <c r="B7542">
        <v>2020</v>
      </c>
      <c r="D7542" t="s">
        <v>3205</v>
      </c>
      <c r="E7542" t="s">
        <v>3206</v>
      </c>
      <c r="F7542" t="s">
        <v>4230</v>
      </c>
      <c r="G7542" t="s">
        <v>3207</v>
      </c>
      <c r="H7542" s="5">
        <v>149286</v>
      </c>
      <c r="I7542">
        <f>IFERROR(VLOOKUP(G7542,'NCES Match'!$A$2:$B$1307,2,FALSE),"")</f>
        <v>4842690</v>
      </c>
      <c r="J7542" cm="1">
        <f t="array" ref="J7542">IFERROR(_xlfn.IFS(B7542=2015,H7542/$O$13,B7542=2016,H7542/$O$14,B7542=2017,H7542/$O$15,B7542=2018,H7542/$O$16,B7542=2019,H7542/$O$17,B7542=2020,H7542/$O$18,B7542=2021,H7542/$O$19,B7542=2022,H7542/$O$20),"")</f>
        <v>8.0899212406667585E-5</v>
      </c>
      <c r="K7542" s="3" cm="1">
        <f t="array" ref="K7542">IFERROR(_xlfn.IFS(B7542=2015,J7542*$P$4,B7542=2016,J7542*$P$5,B7542=2017,J7542*$P$6,B7542=2018,J7542*$P$7,B7542=2019,J7542*$P$8,B7542=2020,J7542*$P$9,B7542=2021,J7542*$P$10,B7542=2022,J7542*$P$11),"")</f>
        <v>170535.7674845382</v>
      </c>
      <c r="L7542" s="3">
        <f t="shared" si="118"/>
        <v>319821.7674845382</v>
      </c>
    </row>
    <row r="7543" spans="1:12">
      <c r="A7543">
        <v>4842690</v>
      </c>
      <c r="B7543">
        <v>2021</v>
      </c>
      <c r="D7543" t="s">
        <v>3205</v>
      </c>
      <c r="E7543" t="s">
        <v>3206</v>
      </c>
      <c r="F7543" t="s">
        <v>4230</v>
      </c>
      <c r="G7543" t="s">
        <v>3207</v>
      </c>
      <c r="H7543" s="5">
        <v>169847.11</v>
      </c>
      <c r="I7543">
        <f>IFERROR(VLOOKUP(G7543,'NCES Match'!$A$2:$B$1307,2,FALSE),"")</f>
        <v>4842690</v>
      </c>
      <c r="J7543" cm="1">
        <f t="array" ref="J7543">IFERROR(_xlfn.IFS(B7543=2015,H7543/$O$13,B7543=2016,H7543/$O$14,B7543=2017,H7543/$O$15,B7543=2018,H7543/$O$16,B7543=2019,H7543/$O$17,B7543=2020,H7543/$O$18,B7543=2021,H7543/$O$19,B7543=2022,H7543/$O$20),"")</f>
        <v>8.6901087567044165E-5</v>
      </c>
      <c r="K7543" s="3" cm="1">
        <f t="array" ref="K7543">IFERROR(_xlfn.IFS(B7543=2015,J7543*$P$4,B7543=2016,J7543*$P$5,B7543=2017,J7543*$P$6,B7543=2018,J7543*$P$7,B7543=2019,J7543*$P$8,B7543=2020,J7543*$P$9,B7543=2021,J7543*$P$10,B7543=2022,J7543*$P$11),"")</f>
        <v>186016.40915691774</v>
      </c>
      <c r="L7543" s="3">
        <f t="shared" si="118"/>
        <v>355863.5191569177</v>
      </c>
    </row>
    <row r="7544" spans="1:12">
      <c r="A7544">
        <v>4842690</v>
      </c>
      <c r="B7544">
        <v>2022</v>
      </c>
      <c r="D7544" t="s">
        <v>3205</v>
      </c>
      <c r="E7544" t="s">
        <v>3206</v>
      </c>
      <c r="F7544" t="s">
        <v>4101</v>
      </c>
      <c r="G7544" t="s">
        <v>3207</v>
      </c>
      <c r="H7544" s="5">
        <v>240104.77</v>
      </c>
      <c r="I7544">
        <f>IFERROR(VLOOKUP(G7544,'NCES Match'!$A$2:$B$1307,2,FALSE),"")</f>
        <v>4842690</v>
      </c>
      <c r="J7544" cm="1">
        <f t="array" ref="J7544">IFERROR(_xlfn.IFS(B7544=2015,H7544/$O$13,B7544=2016,H7544/$O$14,B7544=2017,H7544/$O$15,B7544=2018,H7544/$O$16,B7544=2019,H7544/$O$17,B7544=2020,H7544/$O$18,B7544=2021,H7544/$O$19,B7544=2022,H7544/$O$20),"")</f>
        <v>1.0546137244555817E-4</v>
      </c>
      <c r="K7544" s="3" cm="1">
        <f t="array" ref="K7544">IFERROR(_xlfn.IFS(B7544=2015,J7544*$P$4,B7544=2016,J7544*$P$5,B7544=2017,J7544*$P$6,B7544=2018,J7544*$P$7,B7544=2019,J7544*$P$8,B7544=2020,J7544*$P$9,B7544=2021,J7544*$P$10,B7544=2022,J7544*$P$11),"")</f>
        <v>227109.27335094617</v>
      </c>
      <c r="L7544" s="3">
        <f t="shared" si="118"/>
        <v>467214.04335094616</v>
      </c>
    </row>
    <row r="7545" spans="1:12">
      <c r="A7545">
        <v>4842690</v>
      </c>
      <c r="B7545">
        <v>2023</v>
      </c>
      <c r="D7545" t="s">
        <v>3205</v>
      </c>
      <c r="E7545" t="s">
        <v>3206</v>
      </c>
      <c r="F7545" t="s">
        <v>4101</v>
      </c>
      <c r="G7545" t="s">
        <v>3207</v>
      </c>
      <c r="H7545" s="5">
        <v>213676.48</v>
      </c>
      <c r="I7545">
        <f>IFERROR(VLOOKUP(G7545,'NCES Match'!$A$2:$B$1307,2,FALSE),"")</f>
        <v>4842690</v>
      </c>
      <c r="J7545" t="str" cm="1">
        <f t="array" ref="J7545">IFERROR(_xlfn.IFS(B7545=2015,H7545/$O$13,B7545=2016,H7545/$O$14,B7545=2017,H7545/$O$15,B7545=2018,H7545/$O$16,B7545=2019,H7545/$O$17,B7545=2020,H7545/$O$18,B7545=2021,H7545/$O$19,B7545=2022,H7545/$O$20),"")</f>
        <v/>
      </c>
      <c r="K7545" s="3" t="str" cm="1">
        <f t="array" ref="K7545">IFERROR(_xlfn.IFS(B7545=2015,J7545*$P$4,B7545=2016,J7545*$P$5,B7545=2017,J7545*$P$6,B7545=2018,J7545*$P$7,B7545=2019,J7545*$P$8,B7545=2020,J7545*$P$9,B7545=2021,J7545*$P$10,B7545=2022,J7545*$P$11),"")</f>
        <v/>
      </c>
      <c r="L7545" s="3">
        <f t="shared" si="118"/>
        <v>213676.48</v>
      </c>
    </row>
    <row r="7546" spans="1:12">
      <c r="A7546">
        <v>4827810</v>
      </c>
      <c r="B7546">
        <v>2015</v>
      </c>
      <c r="C7546" t="s">
        <v>381</v>
      </c>
      <c r="D7546" t="s">
        <v>2034</v>
      </c>
      <c r="E7546" t="s">
        <v>2035</v>
      </c>
      <c r="G7546" t="s">
        <v>2036</v>
      </c>
      <c r="H7546" s="5">
        <v>358871.92</v>
      </c>
      <c r="I7546">
        <f>IFERROR(VLOOKUP(G7546,'NCES Match'!$A$2:$B$1307,2,FALSE),"")</f>
        <v>4827810</v>
      </c>
      <c r="J7546" cm="1">
        <f t="array" ref="J7546">IFERROR(_xlfn.IFS(B7546=2015,H7546/$O$13,B7546=2016,H7546/$O$14,B7546=2017,H7546/$O$15,B7546=2018,H7546/$O$16,B7546=2019,H7546/$O$17,B7546=2020,H7546/$O$18,B7546=2021,H7546/$O$19,B7546=2022,H7546/$O$20),"")</f>
        <v>2.8114161037921727E-4</v>
      </c>
      <c r="K7546" s="3" cm="1">
        <f t="array" ref="K7546">IFERROR(_xlfn.IFS(B7546=2015,J7546*$P$4,B7546=2016,J7546*$P$5,B7546=2017,J7546*$P$6,B7546=2018,J7546*$P$7,B7546=2019,J7546*$P$8,B7546=2020,J7546*$P$9,B7546=2021,J7546*$P$10,B7546=2022,J7546*$P$11),"")</f>
        <v>447432.09011495719</v>
      </c>
      <c r="L7546" s="3">
        <f t="shared" si="118"/>
        <v>806304.01011495711</v>
      </c>
    </row>
    <row r="7547" spans="1:12">
      <c r="A7547">
        <v>4827810</v>
      </c>
      <c r="B7547">
        <v>2016</v>
      </c>
      <c r="C7547" t="s">
        <v>4102</v>
      </c>
      <c r="D7547" t="s">
        <v>2034</v>
      </c>
      <c r="E7547" t="s">
        <v>2035</v>
      </c>
      <c r="F7547" t="s">
        <v>4101</v>
      </c>
      <c r="G7547" t="s">
        <v>2036</v>
      </c>
      <c r="H7547" s="5">
        <v>366235</v>
      </c>
      <c r="I7547">
        <f>IFERROR(VLOOKUP(G7547,'NCES Match'!$A$2:$B$1307,2,FALSE),"")</f>
        <v>4827810</v>
      </c>
      <c r="J7547" cm="1">
        <f t="array" ref="J7547">IFERROR(_xlfn.IFS(B7547=2015,H7547/$O$13,B7547=2016,H7547/$O$14,B7547=2017,H7547/$O$15,B7547=2018,H7547/$O$16,B7547=2019,H7547/$O$17,B7547=2020,H7547/$O$18,B7547=2021,H7547/$O$19,B7547=2022,H7547/$O$20),"")</f>
        <v>2.6217551735973531E-4</v>
      </c>
      <c r="K7547" s="3" cm="1">
        <f t="array" ref="K7547">IFERROR(_xlfn.IFS(B7547=2015,J7547*$P$4,B7547=2016,J7547*$P$5,B7547=2017,J7547*$P$6,B7547=2018,J7547*$P$7,B7547=2019,J7547*$P$8,B7547=2020,J7547*$P$9,B7547=2021,J7547*$P$10,B7547=2022,J7547*$P$11),"")</f>
        <v>439309.48934853892</v>
      </c>
      <c r="L7547" s="3">
        <f t="shared" si="118"/>
        <v>805544.48934853892</v>
      </c>
    </row>
    <row r="7548" spans="1:12">
      <c r="A7548">
        <v>4827810</v>
      </c>
      <c r="B7548">
        <v>2017</v>
      </c>
      <c r="D7548" t="s">
        <v>2034</v>
      </c>
      <c r="E7548" t="s">
        <v>2035</v>
      </c>
      <c r="F7548" t="s">
        <v>4101</v>
      </c>
      <c r="G7548" t="s">
        <v>2036</v>
      </c>
      <c r="H7548" s="5">
        <v>375182</v>
      </c>
      <c r="I7548">
        <f>IFERROR(VLOOKUP(G7548,'NCES Match'!$A$2:$B$1307,2,FALSE),"")</f>
        <v>4827810</v>
      </c>
      <c r="J7548" cm="1">
        <f t="array" ref="J7548">IFERROR(_xlfn.IFS(B7548=2015,H7548/$O$13,B7548=2016,H7548/$O$14,B7548=2017,H7548/$O$15,B7548=2018,H7548/$O$16,B7548=2019,H7548/$O$17,B7548=2020,H7548/$O$18,B7548=2021,H7548/$O$19,B7548=2022,H7548/$O$20),"")</f>
        <v>2.5866501533764087E-4</v>
      </c>
      <c r="K7548" s="3" cm="1">
        <f t="array" ref="K7548">IFERROR(_xlfn.IFS(B7548=2015,J7548*$P$4,B7548=2016,J7548*$P$5,B7548=2017,J7548*$P$6,B7548=2018,J7548*$P$7,B7548=2019,J7548*$P$8,B7548=2020,J7548*$P$9,B7548=2021,J7548*$P$10,B7548=2022,J7548*$P$11),"")</f>
        <v>439277.29892474518</v>
      </c>
      <c r="L7548" s="3">
        <f t="shared" si="118"/>
        <v>814459.29892474518</v>
      </c>
    </row>
    <row r="7549" spans="1:12">
      <c r="A7549">
        <v>4827810</v>
      </c>
      <c r="B7549">
        <v>2018</v>
      </c>
      <c r="D7549" t="s">
        <v>2034</v>
      </c>
      <c r="E7549" t="s">
        <v>2035</v>
      </c>
      <c r="F7549" t="s">
        <v>4101</v>
      </c>
      <c r="G7549" t="s">
        <v>2036</v>
      </c>
      <c r="H7549" s="5">
        <v>397973</v>
      </c>
      <c r="I7549">
        <f>IFERROR(VLOOKUP(G7549,'NCES Match'!$A$2:$B$1307,2,FALSE),"")</f>
        <v>4827810</v>
      </c>
      <c r="J7549" cm="1">
        <f t="array" ref="J7549">IFERROR(_xlfn.IFS(B7549=2015,H7549/$O$13,B7549=2016,H7549/$O$14,B7549=2017,H7549/$O$15,B7549=2018,H7549/$O$16,B7549=2019,H7549/$O$17,B7549=2020,H7549/$O$18,B7549=2021,H7549/$O$19,B7549=2022,H7549/$O$20),"")</f>
        <v>2.5970079721931733E-4</v>
      </c>
      <c r="K7549" s="3" cm="1">
        <f t="array" ref="K7549">IFERROR(_xlfn.IFS(B7549=2015,J7549*$P$4,B7549=2016,J7549*$P$5,B7549=2017,J7549*$P$6,B7549=2018,J7549*$P$7,B7549=2019,J7549*$P$8,B7549=2020,J7549*$P$9,B7549=2021,J7549*$P$10,B7549=2022,J7549*$P$11),"")</f>
        <v>445868.17009013984</v>
      </c>
      <c r="L7549" s="3">
        <f t="shared" si="118"/>
        <v>843841.17009013984</v>
      </c>
    </row>
    <row r="7550" spans="1:12">
      <c r="A7550">
        <v>4827810</v>
      </c>
      <c r="B7550">
        <v>2019</v>
      </c>
      <c r="D7550" t="s">
        <v>2034</v>
      </c>
      <c r="E7550" t="s">
        <v>2035</v>
      </c>
      <c r="F7550" t="s">
        <v>4101</v>
      </c>
      <c r="G7550" t="s">
        <v>2036</v>
      </c>
      <c r="H7550" s="5">
        <v>410368</v>
      </c>
      <c r="I7550">
        <f>IFERROR(VLOOKUP(G7550,'NCES Match'!$A$2:$B$1307,2,FALSE),"")</f>
        <v>4827810</v>
      </c>
      <c r="J7550" cm="1">
        <f t="array" ref="J7550">IFERROR(_xlfn.IFS(B7550=2015,H7550/$O$13,B7550=2016,H7550/$O$14,B7550=2017,H7550/$O$15,B7550=2018,H7550/$O$16,B7550=2019,H7550/$O$17,B7550=2020,H7550/$O$18,B7550=2021,H7550/$O$19,B7550=2022,H7550/$O$20),"")</f>
        <v>2.5983682117448431E-4</v>
      </c>
      <c r="K7550" s="3" cm="1">
        <f t="array" ref="K7550">IFERROR(_xlfn.IFS(B7550=2015,J7550*$P$4,B7550=2016,J7550*$P$5,B7550=2017,J7550*$P$6,B7550=2018,J7550*$P$7,B7550=2019,J7550*$P$8,B7550=2020,J7550*$P$9,B7550=2021,J7550*$P$10,B7550=2022,J7550*$P$11),"")</f>
        <v>451577.15922154539</v>
      </c>
      <c r="L7550" s="3">
        <f t="shared" si="118"/>
        <v>861945.15922154533</v>
      </c>
    </row>
    <row r="7551" spans="1:12">
      <c r="A7551">
        <v>4827810</v>
      </c>
      <c r="B7551">
        <v>2020</v>
      </c>
      <c r="D7551" t="s">
        <v>2034</v>
      </c>
      <c r="E7551" t="s">
        <v>2035</v>
      </c>
      <c r="F7551" t="s">
        <v>4230</v>
      </c>
      <c r="G7551" t="s">
        <v>2036</v>
      </c>
      <c r="H7551" s="5">
        <v>428096</v>
      </c>
      <c r="I7551">
        <f>IFERROR(VLOOKUP(G7551,'NCES Match'!$A$2:$B$1307,2,FALSE),"")</f>
        <v>4827810</v>
      </c>
      <c r="J7551" cm="1">
        <f t="array" ref="J7551">IFERROR(_xlfn.IFS(B7551=2015,H7551/$O$13,B7551=2016,H7551/$O$14,B7551=2017,H7551/$O$15,B7551=2018,H7551/$O$16,B7551=2019,H7551/$O$17,B7551=2020,H7551/$O$18,B7551=2021,H7551/$O$19,B7551=2022,H7551/$O$20),"")</f>
        <v>2.3198845996573532E-4</v>
      </c>
      <c r="K7551" s="3" cm="1">
        <f t="array" ref="K7551">IFERROR(_xlfn.IFS(B7551=2015,J7551*$P$4,B7551=2016,J7551*$P$5,B7551=2017,J7551*$P$6,B7551=2018,J7551*$P$7,B7551=2019,J7551*$P$8,B7551=2020,J7551*$P$9,B7551=2021,J7551*$P$10,B7551=2022,J7551*$P$11),"")</f>
        <v>489032.32665528485</v>
      </c>
      <c r="L7551" s="3">
        <f t="shared" si="118"/>
        <v>917128.32665528485</v>
      </c>
    </row>
    <row r="7552" spans="1:12">
      <c r="A7552">
        <v>4827810</v>
      </c>
      <c r="B7552">
        <v>2021</v>
      </c>
      <c r="D7552" t="s">
        <v>2034</v>
      </c>
      <c r="E7552" t="s">
        <v>2035</v>
      </c>
      <c r="F7552" t="s">
        <v>4101</v>
      </c>
      <c r="G7552" t="s">
        <v>2036</v>
      </c>
      <c r="H7552" s="5">
        <v>435786.69</v>
      </c>
      <c r="I7552">
        <f>IFERROR(VLOOKUP(G7552,'NCES Match'!$A$2:$B$1307,2,FALSE),"")</f>
        <v>4827810</v>
      </c>
      <c r="J7552" cm="1">
        <f t="array" ref="J7552">IFERROR(_xlfn.IFS(B7552=2015,H7552/$O$13,B7552=2016,H7552/$O$14,B7552=2017,H7552/$O$15,B7552=2018,H7552/$O$16,B7552=2019,H7552/$O$17,B7552=2020,H7552/$O$18,B7552=2021,H7552/$O$19,B7552=2022,H7552/$O$20),"")</f>
        <v>2.2296721627022286E-4</v>
      </c>
      <c r="K7552" s="3" cm="1">
        <f t="array" ref="K7552">IFERROR(_xlfn.IFS(B7552=2015,J7552*$P$4,B7552=2016,J7552*$P$5,B7552=2017,J7552*$P$6,B7552=2018,J7552*$P$7,B7552=2019,J7552*$P$8,B7552=2020,J7552*$P$9,B7552=2021,J7552*$P$10,B7552=2022,J7552*$P$11),"")</f>
        <v>477273.20901826874</v>
      </c>
      <c r="L7552" s="3">
        <f t="shared" si="118"/>
        <v>913059.8990182688</v>
      </c>
    </row>
    <row r="7553" spans="1:12">
      <c r="A7553">
        <v>4827810</v>
      </c>
      <c r="B7553">
        <v>2022</v>
      </c>
      <c r="D7553" t="s">
        <v>2034</v>
      </c>
      <c r="E7553" t="s">
        <v>2035</v>
      </c>
      <c r="F7553" t="s">
        <v>4101</v>
      </c>
      <c r="G7553" t="s">
        <v>2036</v>
      </c>
      <c r="H7553" s="5">
        <v>659280.15</v>
      </c>
      <c r="I7553">
        <f>IFERROR(VLOOKUP(G7553,'NCES Match'!$A$2:$B$1307,2,FALSE),"")</f>
        <v>4827810</v>
      </c>
      <c r="J7553" cm="1">
        <f t="array" ref="J7553">IFERROR(_xlfn.IFS(B7553=2015,H7553/$O$13,B7553=2016,H7553/$O$14,B7553=2017,H7553/$O$15,B7553=2018,H7553/$O$16,B7553=2019,H7553/$O$17,B7553=2020,H7553/$O$18,B7553=2021,H7553/$O$19,B7553=2022,H7553/$O$20),"")</f>
        <v>2.8957604401242618E-4</v>
      </c>
      <c r="K7553" s="3" cm="1">
        <f t="array" ref="K7553">IFERROR(_xlfn.IFS(B7553=2015,J7553*$P$4,B7553=2016,J7553*$P$5,B7553=2017,J7553*$P$6,B7553=2018,J7553*$P$7,B7553=2019,J7553*$P$8,B7553=2020,J7553*$P$9,B7553=2021,J7553*$P$10,B7553=2022,J7553*$P$11),"")</f>
        <v>623597.08972546784</v>
      </c>
      <c r="L7553" s="3">
        <f t="shared" si="118"/>
        <v>1282877.2397254677</v>
      </c>
    </row>
    <row r="7554" spans="1:12">
      <c r="A7554">
        <v>4827810</v>
      </c>
      <c r="B7554">
        <v>2023</v>
      </c>
      <c r="D7554" t="s">
        <v>2034</v>
      </c>
      <c r="E7554" t="s">
        <v>2035</v>
      </c>
      <c r="F7554" t="s">
        <v>4101</v>
      </c>
      <c r="G7554" t="s">
        <v>2036</v>
      </c>
      <c r="H7554" s="5">
        <v>619827.04</v>
      </c>
      <c r="I7554">
        <f>IFERROR(VLOOKUP(G7554,'NCES Match'!$A$2:$B$1307,2,FALSE),"")</f>
        <v>4827810</v>
      </c>
      <c r="J7554" t="str" cm="1">
        <f t="array" ref="J7554">IFERROR(_xlfn.IFS(B7554=2015,H7554/$O$13,B7554=2016,H7554/$O$14,B7554=2017,H7554/$O$15,B7554=2018,H7554/$O$16,B7554=2019,H7554/$O$17,B7554=2020,H7554/$O$18,B7554=2021,H7554/$O$19,B7554=2022,H7554/$O$20),"")</f>
        <v/>
      </c>
      <c r="K7554" s="3" t="str" cm="1">
        <f t="array" ref="K7554">IFERROR(_xlfn.IFS(B7554=2015,J7554*$P$4,B7554=2016,J7554*$P$5,B7554=2017,J7554*$P$6,B7554=2018,J7554*$P$7,B7554=2019,J7554*$P$8,B7554=2020,J7554*$P$9,B7554=2021,J7554*$P$10,B7554=2022,J7554*$P$11),"")</f>
        <v/>
      </c>
      <c r="L7554" s="3">
        <f t="shared" si="118"/>
        <v>619827.04</v>
      </c>
    </row>
    <row r="7555" spans="1:12">
      <c r="A7555" t="s">
        <v>4230</v>
      </c>
      <c r="B7555">
        <v>2021</v>
      </c>
      <c r="D7555" t="s">
        <v>4191</v>
      </c>
      <c r="E7555" t="s">
        <v>4360</v>
      </c>
      <c r="F7555" t="s">
        <v>4101</v>
      </c>
      <c r="G7555" t="s">
        <v>4192</v>
      </c>
      <c r="H7555" s="5">
        <v>6942.98</v>
      </c>
      <c r="I7555" t="str">
        <f>IFERROR(VLOOKUP(G7555,'NCES Match'!$A$2:$B$1307,2,FALSE),"")</f>
        <v/>
      </c>
      <c r="J7555" cm="1">
        <f t="array" ref="J7555">IFERROR(_xlfn.IFS(B7555=2015,H7555/$O$13,B7555=2016,H7555/$O$14,B7555=2017,H7555/$O$15,B7555=2018,H7555/$O$16,B7555=2019,H7555/$O$17,B7555=2020,H7555/$O$18,B7555=2021,H7555/$O$19,B7555=2022,H7555/$O$20),"")</f>
        <v>3.5523272250922392E-6</v>
      </c>
      <c r="K7555" s="3" cm="1">
        <f t="array" ref="K7555">IFERROR(_xlfn.IFS(B7555=2015,J7555*$P$4,B7555=2016,J7555*$P$5,B7555=2017,J7555*$P$6,B7555=2018,J7555*$P$7,B7555=2019,J7555*$P$8,B7555=2020,J7555*$P$9,B7555=2021,J7555*$P$10,B7555=2022,J7555*$P$11),"")</f>
        <v>7603.945739484745</v>
      </c>
      <c r="L7555" s="3">
        <f t="shared" ref="L7555:L7618" si="119">SUM(H7555,K7555)</f>
        <v>14546.925739484745</v>
      </c>
    </row>
    <row r="7556" spans="1:12">
      <c r="A7556" t="s">
        <v>4230</v>
      </c>
      <c r="B7556">
        <v>2022</v>
      </c>
      <c r="D7556" t="s">
        <v>4191</v>
      </c>
      <c r="E7556" t="s">
        <v>4360</v>
      </c>
      <c r="F7556" t="s">
        <v>4101</v>
      </c>
      <c r="G7556" t="s">
        <v>4192</v>
      </c>
      <c r="H7556" s="5">
        <v>7405.46</v>
      </c>
      <c r="I7556" t="str">
        <f>IFERROR(VLOOKUP(G7556,'NCES Match'!$A$2:$B$1307,2,FALSE),"")</f>
        <v/>
      </c>
      <c r="J7556" cm="1">
        <f t="array" ref="J7556">IFERROR(_xlfn.IFS(B7556=2015,H7556/$O$13,B7556=2016,H7556/$O$14,B7556=2017,H7556/$O$15,B7556=2018,H7556/$O$16,B7556=2019,H7556/$O$17,B7556=2020,H7556/$O$18,B7556=2021,H7556/$O$19,B7556=2022,H7556/$O$20),"")</f>
        <v>3.2527049553854479E-6</v>
      </c>
      <c r="K7556" s="3" cm="1">
        <f t="array" ref="K7556">IFERROR(_xlfn.IFS(B7556=2015,J7556*$P$4,B7556=2016,J7556*$P$5,B7556=2017,J7556*$P$6,B7556=2018,J7556*$P$7,B7556=2019,J7556*$P$8,B7556=2020,J7556*$P$9,B7556=2021,J7556*$P$10,B7556=2022,J7556*$P$11),"")</f>
        <v>7004.6448449545505</v>
      </c>
      <c r="L7556" s="3">
        <f t="shared" si="119"/>
        <v>14410.104844954551</v>
      </c>
    </row>
    <row r="7557" spans="1:12">
      <c r="A7557" t="s">
        <v>4230</v>
      </c>
      <c r="B7557">
        <v>2015</v>
      </c>
      <c r="C7557" t="s">
        <v>1</v>
      </c>
      <c r="D7557" t="s">
        <v>134</v>
      </c>
      <c r="E7557" t="s">
        <v>135</v>
      </c>
      <c r="F7557" t="s">
        <v>136</v>
      </c>
      <c r="G7557" t="s">
        <v>137</v>
      </c>
      <c r="H7557" s="5">
        <v>14585451.289999999</v>
      </c>
      <c r="I7557" t="str">
        <f>IFERROR(VLOOKUP(G7557,'NCES Match'!$A$2:$B$1307,2,FALSE),"")</f>
        <v/>
      </c>
      <c r="J7557" cm="1">
        <f t="array" ref="J7557">IFERROR(_xlfn.IFS(B7557=2015,H7557/$O$13,B7557=2016,H7557/$O$14,B7557=2017,H7557/$O$15,B7557=2018,H7557/$O$16,B7557=2019,H7557/$O$17,B7557=2020,H7557/$O$18,B7557=2021,H7557/$O$19,B7557=2022,H7557/$O$20),"")</f>
        <v>1.1426297336883398E-2</v>
      </c>
      <c r="K7557" s="3" cm="1">
        <f t="array" ref="K7557">IFERROR(_xlfn.IFS(B7557=2015,J7557*$P$4,B7557=2016,J7557*$P$5,B7557=2017,J7557*$P$6,B7557=2018,J7557*$P$7,B7557=2019,J7557*$P$8,B7557=2020,J7557*$P$9,B7557=2021,J7557*$P$10,B7557=2022,J7557*$P$11),"")</f>
        <v>18184757.82656553</v>
      </c>
      <c r="L7557" s="3">
        <f t="shared" si="119"/>
        <v>32770209.116565529</v>
      </c>
    </row>
    <row r="7558" spans="1:12">
      <c r="A7558" t="s">
        <v>4230</v>
      </c>
      <c r="B7558">
        <v>2016</v>
      </c>
      <c r="C7558" t="s">
        <v>4096</v>
      </c>
      <c r="D7558" t="s">
        <v>134</v>
      </c>
      <c r="E7558" t="s">
        <v>135</v>
      </c>
      <c r="F7558">
        <v>733</v>
      </c>
      <c r="G7558" t="s">
        <v>137</v>
      </c>
      <c r="H7558" s="5">
        <v>17234299</v>
      </c>
      <c r="I7558" t="str">
        <f>IFERROR(VLOOKUP(G7558,'NCES Match'!$A$2:$B$1307,2,FALSE),"")</f>
        <v/>
      </c>
      <c r="J7558" cm="1">
        <f t="array" ref="J7558">IFERROR(_xlfn.IFS(B7558=2015,H7558/$O$13,B7558=2016,H7558/$O$14,B7558=2017,H7558/$O$15,B7558=2018,H7558/$O$16,B7558=2019,H7558/$O$17,B7558=2020,H7558/$O$18,B7558=2021,H7558/$O$19,B7558=2022,H7558/$O$20),"")</f>
        <v>1.2337464351188087E-2</v>
      </c>
      <c r="K7558" s="3" cm="1">
        <f t="array" ref="K7558">IFERROR(_xlfn.IFS(B7558=2015,J7558*$P$4,B7558=2016,J7558*$P$5,B7558=2017,J7558*$P$6,B7558=2018,J7558*$P$7,B7558=2019,J7558*$P$8,B7558=2020,J7558*$P$9,B7558=2021,J7558*$P$10,B7558=2022,J7558*$P$11),"")</f>
        <v>20673040.787936803</v>
      </c>
      <c r="L7558" s="3">
        <f t="shared" si="119"/>
        <v>37907339.787936807</v>
      </c>
    </row>
    <row r="7559" spans="1:12">
      <c r="A7559" t="s">
        <v>4230</v>
      </c>
      <c r="B7559">
        <v>2017</v>
      </c>
      <c r="D7559" t="s">
        <v>134</v>
      </c>
      <c r="E7559" t="s">
        <v>135</v>
      </c>
      <c r="F7559">
        <v>733</v>
      </c>
      <c r="G7559" t="s">
        <v>137</v>
      </c>
      <c r="H7559" s="5">
        <v>17628716</v>
      </c>
      <c r="I7559" t="str">
        <f>IFERROR(VLOOKUP(G7559,'NCES Match'!$A$2:$B$1307,2,FALSE),"")</f>
        <v/>
      </c>
      <c r="J7559" cm="1">
        <f t="array" ref="J7559">IFERROR(_xlfn.IFS(B7559=2015,H7559/$O$13,B7559=2016,H7559/$O$14,B7559=2017,H7559/$O$15,B7559=2018,H7559/$O$16,B7559=2019,H7559/$O$17,B7559=2020,H7559/$O$18,B7559=2021,H7559/$O$19,B7559=2022,H7559/$O$20),"")</f>
        <v>1.2153920216116219E-2</v>
      </c>
      <c r="K7559" s="3" cm="1">
        <f t="array" ref="K7559">IFERROR(_xlfn.IFS(B7559=2015,J7559*$P$4,B7559=2016,J7559*$P$5,B7559=2017,J7559*$P$6,B7559=2018,J7559*$P$7,B7559=2019,J7559*$P$8,B7559=2020,J7559*$P$9,B7559=2021,J7559*$P$10,B7559=2022,J7559*$P$11),"")</f>
        <v>20640368.535781138</v>
      </c>
      <c r="L7559" s="3">
        <f t="shared" si="119"/>
        <v>38269084.535781138</v>
      </c>
    </row>
    <row r="7560" spans="1:12">
      <c r="A7560" t="s">
        <v>4230</v>
      </c>
      <c r="B7560">
        <v>2018</v>
      </c>
      <c r="D7560" t="s">
        <v>134</v>
      </c>
      <c r="E7560" t="s">
        <v>135</v>
      </c>
      <c r="F7560">
        <v>733</v>
      </c>
      <c r="G7560" t="s">
        <v>137</v>
      </c>
      <c r="H7560" s="5">
        <v>19138187</v>
      </c>
      <c r="I7560" t="str">
        <f>IFERROR(VLOOKUP(G7560,'NCES Match'!$A$2:$B$1307,2,FALSE),"")</f>
        <v/>
      </c>
      <c r="J7560" cm="1">
        <f t="array" ref="J7560">IFERROR(_xlfn.IFS(B7560=2015,H7560/$O$13,B7560=2016,H7560/$O$14,B7560=2017,H7560/$O$15,B7560=2018,H7560/$O$16,B7560=2019,H7560/$O$17,B7560=2020,H7560/$O$18,B7560=2021,H7560/$O$19,B7560=2022,H7560/$O$20),"")</f>
        <v>1.2488793011667563E-2</v>
      </c>
      <c r="K7560" s="3" cm="1">
        <f t="array" ref="K7560">IFERROR(_xlfn.IFS(B7560=2015,J7560*$P$4,B7560=2016,J7560*$P$5,B7560=2017,J7560*$P$6,B7560=2018,J7560*$P$7,B7560=2019,J7560*$P$8,B7560=2020,J7560*$P$9,B7560=2021,J7560*$P$10,B7560=2022,J7560*$P$11),"")</f>
        <v>21441425.464875512</v>
      </c>
      <c r="L7560" s="3">
        <f t="shared" si="119"/>
        <v>40579612.464875512</v>
      </c>
    </row>
    <row r="7561" spans="1:12">
      <c r="A7561" t="s">
        <v>4230</v>
      </c>
      <c r="B7561">
        <v>2019</v>
      </c>
      <c r="D7561" t="s">
        <v>134</v>
      </c>
      <c r="E7561" t="s">
        <v>135</v>
      </c>
      <c r="F7561" t="s">
        <v>136</v>
      </c>
      <c r="G7561" t="s">
        <v>137</v>
      </c>
      <c r="H7561" s="5">
        <v>19964740</v>
      </c>
      <c r="I7561" t="str">
        <f>IFERROR(VLOOKUP(G7561,'NCES Match'!$A$2:$B$1307,2,FALSE),"")</f>
        <v/>
      </c>
      <c r="J7561" cm="1">
        <f t="array" ref="J7561">IFERROR(_xlfn.IFS(B7561=2015,H7561/$O$13,B7561=2016,H7561/$O$14,B7561=2017,H7561/$O$15,B7561=2018,H7561/$O$16,B7561=2019,H7561/$O$17,B7561=2020,H7561/$O$18,B7561=2021,H7561/$O$19,B7561=2022,H7561/$O$20),"")</f>
        <v>1.2641274605171634E-2</v>
      </c>
      <c r="K7561" s="3" cm="1">
        <f t="array" ref="K7561">IFERROR(_xlfn.IFS(B7561=2015,J7561*$P$4,B7561=2016,J7561*$P$5,B7561=2017,J7561*$P$6,B7561=2018,J7561*$P$7,B7561=2019,J7561*$P$8,B7561=2020,J7561*$P$9,B7561=2021,J7561*$P$10,B7561=2022,J7561*$P$11),"")</f>
        <v>21969599.417588007</v>
      </c>
      <c r="L7561" s="3">
        <f t="shared" si="119"/>
        <v>41934339.41758801</v>
      </c>
    </row>
    <row r="7562" spans="1:12">
      <c r="A7562" t="s">
        <v>4230</v>
      </c>
      <c r="B7562">
        <v>2020</v>
      </c>
      <c r="D7562" t="s">
        <v>134</v>
      </c>
      <c r="E7562" t="s">
        <v>135</v>
      </c>
      <c r="F7562">
        <v>733</v>
      </c>
      <c r="G7562" t="s">
        <v>137</v>
      </c>
      <c r="H7562" s="5">
        <v>23203899</v>
      </c>
      <c r="I7562" t="str">
        <f>IFERROR(VLOOKUP(G7562,'NCES Match'!$A$2:$B$1307,2,FALSE),"")</f>
        <v/>
      </c>
      <c r="J7562" cm="1">
        <f t="array" ref="J7562">IFERROR(_xlfn.IFS(B7562=2015,H7562/$O$13,B7562=2016,H7562/$O$14,B7562=2017,H7562/$O$15,B7562=2018,H7562/$O$16,B7562=2019,H7562/$O$17,B7562=2020,H7562/$O$18,B7562=2021,H7562/$O$19,B7562=2022,H7562/$O$20),"")</f>
        <v>1.2574368352450072E-2</v>
      </c>
      <c r="K7562" s="3" cm="1">
        <f t="array" ref="K7562">IFERROR(_xlfn.IFS(B7562=2015,J7562*$P$4,B7562=2016,J7562*$P$5,B7562=2017,J7562*$P$6,B7562=2018,J7562*$P$7,B7562=2019,J7562*$P$8,B7562=2020,J7562*$P$9,B7562=2021,J7562*$P$10,B7562=2022,J7562*$P$11),"")</f>
        <v>26506803.883811664</v>
      </c>
      <c r="L7562" s="3">
        <f t="shared" si="119"/>
        <v>49710702.883811668</v>
      </c>
    </row>
    <row r="7563" spans="1:12">
      <c r="A7563" t="s">
        <v>4230</v>
      </c>
      <c r="B7563">
        <v>2021</v>
      </c>
      <c r="D7563" t="s">
        <v>134</v>
      </c>
      <c r="E7563" t="s">
        <v>135</v>
      </c>
      <c r="F7563" t="s">
        <v>136</v>
      </c>
      <c r="G7563" t="s">
        <v>137</v>
      </c>
      <c r="H7563" s="5">
        <v>23281299.09</v>
      </c>
      <c r="I7563" t="str">
        <f>IFERROR(VLOOKUP(G7563,'NCES Match'!$A$2:$B$1307,2,FALSE),"")</f>
        <v/>
      </c>
      <c r="J7563" cm="1">
        <f t="array" ref="J7563">IFERROR(_xlfn.IFS(B7563=2015,H7563/$O$13,B7563=2016,H7563/$O$14,B7563=2017,H7563/$O$15,B7563=2018,H7563/$O$16,B7563=2019,H7563/$O$17,B7563=2020,H7563/$O$18,B7563=2021,H7563/$O$19,B7563=2022,H7563/$O$20),"")</f>
        <v>1.1911714075645065E-2</v>
      </c>
      <c r="K7563" s="3" cm="1">
        <f t="array" ref="K7563">IFERROR(_xlfn.IFS(B7563=2015,J7563*$P$4,B7563=2016,J7563*$P$5,B7563=2017,J7563*$P$6,B7563=2018,J7563*$P$7,B7563=2019,J7563*$P$8,B7563=2020,J7563*$P$9,B7563=2021,J7563*$P$10,B7563=2022,J7563*$P$11),"")</f>
        <v>25497658.789896496</v>
      </c>
      <c r="L7563" s="3">
        <f t="shared" si="119"/>
        <v>48778957.879896492</v>
      </c>
    </row>
    <row r="7564" spans="1:12">
      <c r="A7564" t="s">
        <v>4230</v>
      </c>
      <c r="B7564">
        <v>2022</v>
      </c>
      <c r="D7564" t="s">
        <v>134</v>
      </c>
      <c r="E7564" t="s">
        <v>135</v>
      </c>
      <c r="F7564" t="s">
        <v>136</v>
      </c>
      <c r="G7564" t="s">
        <v>137</v>
      </c>
      <c r="H7564" s="5">
        <v>25549371.109999999</v>
      </c>
      <c r="I7564" t="str">
        <f>IFERROR(VLOOKUP(G7564,'NCES Match'!$A$2:$B$1307,2,FALSE),"")</f>
        <v/>
      </c>
      <c r="J7564" cm="1">
        <f t="array" ref="J7564">IFERROR(_xlfn.IFS(B7564=2015,H7564/$O$13,B7564=2016,H7564/$O$14,B7564=2017,H7564/$O$15,B7564=2018,H7564/$O$16,B7564=2019,H7564/$O$17,B7564=2020,H7564/$O$18,B7564=2021,H7564/$O$19,B7564=2022,H7564/$O$20),"")</f>
        <v>1.1222066693558375E-2</v>
      </c>
      <c r="K7564" s="3" cm="1">
        <f t="array" ref="K7564">IFERROR(_xlfn.IFS(B7564=2015,J7564*$P$4,B7564=2016,J7564*$P$5,B7564=2017,J7564*$P$6,B7564=2018,J7564*$P$7,B7564=2019,J7564*$P$8,B7564=2020,J7564*$P$9,B7564=2021,J7564*$P$10,B7564=2022,J7564*$P$11),"")</f>
        <v>24166529.916776571</v>
      </c>
      <c r="L7564" s="3">
        <f t="shared" si="119"/>
        <v>49715901.026776567</v>
      </c>
    </row>
    <row r="7565" spans="1:12">
      <c r="A7565" t="s">
        <v>4230</v>
      </c>
      <c r="B7565">
        <v>2023</v>
      </c>
      <c r="D7565" t="s">
        <v>134</v>
      </c>
      <c r="E7565" t="s">
        <v>135</v>
      </c>
      <c r="F7565" t="s">
        <v>136</v>
      </c>
      <c r="G7565" t="s">
        <v>137</v>
      </c>
      <c r="H7565" s="5">
        <v>29059187.43</v>
      </c>
      <c r="I7565" t="str">
        <f>IFERROR(VLOOKUP(G7565,'NCES Match'!$A$2:$B$1307,2,FALSE),"")</f>
        <v/>
      </c>
      <c r="J7565" t="str" cm="1">
        <f t="array" ref="J7565">IFERROR(_xlfn.IFS(B7565=2015,H7565/$O$13,B7565=2016,H7565/$O$14,B7565=2017,H7565/$O$15,B7565=2018,H7565/$O$16,B7565=2019,H7565/$O$17,B7565=2020,H7565/$O$18,B7565=2021,H7565/$O$19,B7565=2022,H7565/$O$20),"")</f>
        <v/>
      </c>
      <c r="K7565" s="3" t="str" cm="1">
        <f t="array" ref="K7565">IFERROR(_xlfn.IFS(B7565=2015,J7565*$P$4,B7565=2016,J7565*$P$5,B7565=2017,J7565*$P$6,B7565=2018,J7565*$P$7,B7565=2019,J7565*$P$8,B7565=2020,J7565*$P$9,B7565=2021,J7565*$P$10,B7565=2022,J7565*$P$11),"")</f>
        <v/>
      </c>
      <c r="L7565" s="3">
        <f t="shared" si="119"/>
        <v>29059187.43</v>
      </c>
    </row>
    <row r="7566" spans="1:12">
      <c r="A7566">
        <v>4800141</v>
      </c>
      <c r="B7566">
        <v>2015</v>
      </c>
      <c r="C7566" t="s">
        <v>3521</v>
      </c>
      <c r="D7566" t="s">
        <v>3927</v>
      </c>
      <c r="E7566" t="s">
        <v>3928</v>
      </c>
      <c r="G7566" t="s">
        <v>3929</v>
      </c>
      <c r="H7566" s="5">
        <v>26723.1</v>
      </c>
      <c r="I7566">
        <f>IFERROR(VLOOKUP(G7566,'NCES Match'!$A$2:$B$1307,2,FALSE),"")</f>
        <v>4800141</v>
      </c>
      <c r="J7566" cm="1">
        <f t="array" ref="J7566">IFERROR(_xlfn.IFS(B7566=2015,H7566/$O$13,B7566=2016,H7566/$O$14,B7566=2017,H7566/$O$15,B7566=2018,H7566/$O$16,B7566=2019,H7566/$O$17,B7566=2020,H7566/$O$18,B7566=2021,H7566/$O$19,B7566=2022,H7566/$O$20),"")</f>
        <v>2.0934976936409126E-5</v>
      </c>
      <c r="K7566" s="3" cm="1">
        <f t="array" ref="K7566">IFERROR(_xlfn.IFS(B7566=2015,J7566*$P$4,B7566=2016,J7566*$P$5,B7566=2017,J7566*$P$6,B7566=2018,J7566*$P$7,B7566=2019,J7566*$P$8,B7566=2020,J7566*$P$9,B7566=2021,J7566*$P$10,B7566=2022,J7566*$P$11),"")</f>
        <v>33317.659646792687</v>
      </c>
      <c r="L7566" s="3">
        <f t="shared" si="119"/>
        <v>60040.759646792685</v>
      </c>
    </row>
    <row r="7567" spans="1:12">
      <c r="A7567">
        <v>4800141</v>
      </c>
      <c r="B7567">
        <v>2016</v>
      </c>
      <c r="C7567" t="s">
        <v>4104</v>
      </c>
      <c r="D7567" t="s">
        <v>3927</v>
      </c>
      <c r="E7567" t="s">
        <v>3928</v>
      </c>
      <c r="F7567" t="s">
        <v>4101</v>
      </c>
      <c r="G7567" t="s">
        <v>3929</v>
      </c>
      <c r="H7567" s="5">
        <v>28591</v>
      </c>
      <c r="I7567">
        <f>IFERROR(VLOOKUP(G7567,'NCES Match'!$A$2:$B$1307,2,FALSE),"")</f>
        <v>4800141</v>
      </c>
      <c r="J7567" cm="1">
        <f t="array" ref="J7567">IFERROR(_xlfn.IFS(B7567=2015,H7567/$O$13,B7567=2016,H7567/$O$14,B7567=2017,H7567/$O$15,B7567=2018,H7567/$O$16,B7567=2019,H7567/$O$17,B7567=2020,H7567/$O$18,B7567=2021,H7567/$O$19,B7567=2022,H7567/$O$20),"")</f>
        <v>2.0467350790700486E-5</v>
      </c>
      <c r="K7567" s="3" cm="1">
        <f t="array" ref="K7567">IFERROR(_xlfn.IFS(B7567=2015,J7567*$P$4,B7567=2016,J7567*$P$5,B7567=2017,J7567*$P$6,B7567=2018,J7567*$P$7,B7567=2019,J7567*$P$8,B7567=2020,J7567*$P$9,B7567=2021,J7567*$P$10,B7567=2022,J7567*$P$11),"")</f>
        <v>34295.732548675238</v>
      </c>
      <c r="L7567" s="3">
        <f t="shared" si="119"/>
        <v>62886.732548675238</v>
      </c>
    </row>
    <row r="7568" spans="1:12">
      <c r="A7568">
        <v>4800141</v>
      </c>
      <c r="B7568">
        <v>2017</v>
      </c>
      <c r="D7568" t="s">
        <v>3927</v>
      </c>
      <c r="E7568" t="s">
        <v>3928</v>
      </c>
      <c r="F7568" t="s">
        <v>4101</v>
      </c>
      <c r="G7568" t="s">
        <v>3929</v>
      </c>
      <c r="H7568" s="5">
        <v>30472</v>
      </c>
      <c r="I7568">
        <f>IFERROR(VLOOKUP(G7568,'NCES Match'!$A$2:$B$1307,2,FALSE),"")</f>
        <v>4800141</v>
      </c>
      <c r="J7568" cm="1">
        <f t="array" ref="J7568">IFERROR(_xlfn.IFS(B7568=2015,H7568/$O$13,B7568=2016,H7568/$O$14,B7568=2017,H7568/$O$15,B7568=2018,H7568/$O$16,B7568=2019,H7568/$O$17,B7568=2020,H7568/$O$18,B7568=2021,H7568/$O$19,B7568=2022,H7568/$O$20),"")</f>
        <v>2.1008578096413455E-5</v>
      </c>
      <c r="K7568" s="3" cm="1">
        <f t="array" ref="K7568">IFERROR(_xlfn.IFS(B7568=2015,J7568*$P$4,B7568=2016,J7568*$P$5,B7568=2017,J7568*$P$6,B7568=2018,J7568*$P$7,B7568=2019,J7568*$P$8,B7568=2020,J7568*$P$9,B7568=2021,J7568*$P$10,B7568=2022,J7568*$P$11),"")</f>
        <v>35677.771995551055</v>
      </c>
      <c r="L7568" s="3">
        <f t="shared" si="119"/>
        <v>66149.771995551055</v>
      </c>
    </row>
    <row r="7569" spans="1:12">
      <c r="A7569">
        <v>4800141</v>
      </c>
      <c r="B7569">
        <v>2018</v>
      </c>
      <c r="D7569" t="s">
        <v>3927</v>
      </c>
      <c r="E7569" t="s">
        <v>3928</v>
      </c>
      <c r="F7569" t="s">
        <v>4101</v>
      </c>
      <c r="G7569" t="s">
        <v>3929</v>
      </c>
      <c r="H7569" s="5">
        <v>28458</v>
      </c>
      <c r="I7569">
        <f>IFERROR(VLOOKUP(G7569,'NCES Match'!$A$2:$B$1307,2,FALSE),"")</f>
        <v>4800141</v>
      </c>
      <c r="J7569" cm="1">
        <f t="array" ref="J7569">IFERROR(_xlfn.IFS(B7569=2015,H7569/$O$13,B7569=2016,H7569/$O$14,B7569=2017,H7569/$O$15,B7569=2018,H7569/$O$16,B7569=2019,H7569/$O$17,B7569=2020,H7569/$O$18,B7569=2021,H7569/$O$19,B7569=2022,H7569/$O$20),"")</f>
        <v>1.8570519324846995E-5</v>
      </c>
      <c r="K7569" s="3" cm="1">
        <f t="array" ref="K7569">IFERROR(_xlfn.IFS(B7569=2015,J7569*$P$4,B7569=2016,J7569*$P$5,B7569=2017,J7569*$P$6,B7569=2018,J7569*$P$7,B7569=2019,J7569*$P$8,B7569=2020,J7569*$P$9,B7569=2021,J7569*$P$10,B7569=2022,J7569*$P$11),"")</f>
        <v>31882.857340636678</v>
      </c>
      <c r="L7569" s="3">
        <f t="shared" si="119"/>
        <v>60340.857340636678</v>
      </c>
    </row>
    <row r="7570" spans="1:12">
      <c r="A7570">
        <v>4800141</v>
      </c>
      <c r="B7570">
        <v>2019</v>
      </c>
      <c r="D7570" t="s">
        <v>3927</v>
      </c>
      <c r="E7570" t="s">
        <v>3928</v>
      </c>
      <c r="F7570" t="s">
        <v>4101</v>
      </c>
      <c r="G7570" t="s">
        <v>3929</v>
      </c>
      <c r="H7570" s="5">
        <v>30611</v>
      </c>
      <c r="I7570">
        <f>IFERROR(VLOOKUP(G7570,'NCES Match'!$A$2:$B$1307,2,FALSE),"")</f>
        <v>4800141</v>
      </c>
      <c r="J7570" cm="1">
        <f t="array" ref="J7570">IFERROR(_xlfn.IFS(B7570=2015,H7570/$O$13,B7570=2016,H7570/$O$14,B7570=2017,H7570/$O$15,B7570=2018,H7570/$O$16,B7570=2019,H7570/$O$17,B7570=2020,H7570/$O$18,B7570=2021,H7570/$O$19,B7570=2022,H7570/$O$20),"")</f>
        <v>1.938227379564717E-5</v>
      </c>
      <c r="K7570" s="3" cm="1">
        <f t="array" ref="K7570">IFERROR(_xlfn.IFS(B7570=2015,J7570*$P$4,B7570=2016,J7570*$P$5,B7570=2017,J7570*$P$6,B7570=2018,J7570*$P$7,B7570=2019,J7570*$P$8,B7570=2020,J7570*$P$9,B7570=2021,J7570*$P$10,B7570=2022,J7570*$P$11),"")</f>
        <v>33684.956967723418</v>
      </c>
      <c r="L7570" s="3">
        <f t="shared" si="119"/>
        <v>64295.956967723418</v>
      </c>
    </row>
    <row r="7571" spans="1:12">
      <c r="A7571">
        <v>4800141</v>
      </c>
      <c r="B7571">
        <v>2020</v>
      </c>
      <c r="D7571" t="s">
        <v>3927</v>
      </c>
      <c r="E7571" t="s">
        <v>3928</v>
      </c>
      <c r="F7571" t="s">
        <v>4230</v>
      </c>
      <c r="G7571" t="s">
        <v>3929</v>
      </c>
      <c r="H7571" s="5">
        <v>46650</v>
      </c>
      <c r="I7571">
        <f>IFERROR(VLOOKUP(G7571,'NCES Match'!$A$2:$B$1307,2,FALSE),"")</f>
        <v>4800141</v>
      </c>
      <c r="J7571" cm="1">
        <f t="array" ref="J7571">IFERROR(_xlfn.IFS(B7571=2015,H7571/$O$13,B7571=2016,H7571/$O$14,B7571=2017,H7571/$O$15,B7571=2018,H7571/$O$16,B7571=2019,H7571/$O$17,B7571=2020,H7571/$O$18,B7571=2021,H7571/$O$19,B7571=2022,H7571/$O$20),"")</f>
        <v>2.5279987800403539E-5</v>
      </c>
      <c r="K7571" s="3" cm="1">
        <f t="array" ref="K7571">IFERROR(_xlfn.IFS(B7571=2015,J7571*$P$4,B7571=2016,J7571*$P$5,B7571=2017,J7571*$P$6,B7571=2018,J7571*$P$7,B7571=2019,J7571*$P$8,B7571=2020,J7571*$P$9,B7571=2021,J7571*$P$10,B7571=2022,J7571*$P$11),"")</f>
        <v>53290.285446416317</v>
      </c>
      <c r="L7571" s="3">
        <f t="shared" si="119"/>
        <v>99940.285446416325</v>
      </c>
    </row>
    <row r="7572" spans="1:12">
      <c r="A7572">
        <v>4800141</v>
      </c>
      <c r="B7572">
        <v>2021</v>
      </c>
      <c r="D7572" t="s">
        <v>3927</v>
      </c>
      <c r="E7572" t="s">
        <v>3928</v>
      </c>
      <c r="F7572" t="s">
        <v>4230</v>
      </c>
      <c r="G7572" t="s">
        <v>3929</v>
      </c>
      <c r="H7572" s="5">
        <v>53453.82</v>
      </c>
      <c r="I7572">
        <f>IFERROR(VLOOKUP(G7572,'NCES Match'!$A$2:$B$1307,2,FALSE),"")</f>
        <v>4800141</v>
      </c>
      <c r="J7572" cm="1">
        <f t="array" ref="J7572">IFERROR(_xlfn.IFS(B7572=2015,H7572/$O$13,B7572=2016,H7572/$O$14,B7572=2017,H7572/$O$15,B7572=2018,H7572/$O$16,B7572=2019,H7572/$O$17,B7572=2020,H7572/$O$18,B7572=2021,H7572/$O$19,B7572=2022,H7572/$O$20),"")</f>
        <v>2.734927366508042E-5</v>
      </c>
      <c r="K7572" s="3" cm="1">
        <f t="array" ref="K7572">IFERROR(_xlfn.IFS(B7572=2015,J7572*$P$4,B7572=2016,J7572*$P$5,B7572=2017,J7572*$P$6,B7572=2018,J7572*$P$7,B7572=2019,J7572*$P$8,B7572=2020,J7572*$P$9,B7572=2021,J7572*$P$10,B7572=2022,J7572*$P$11),"")</f>
        <v>58542.577804946071</v>
      </c>
      <c r="L7572" s="3">
        <f t="shared" si="119"/>
        <v>111996.39780494607</v>
      </c>
    </row>
    <row r="7573" spans="1:12">
      <c r="A7573">
        <v>4800141</v>
      </c>
      <c r="B7573">
        <v>2022</v>
      </c>
      <c r="D7573" t="s">
        <v>3927</v>
      </c>
      <c r="E7573" t="s">
        <v>3928</v>
      </c>
      <c r="F7573" t="s">
        <v>4101</v>
      </c>
      <c r="G7573" t="s">
        <v>3929</v>
      </c>
      <c r="H7573" s="5">
        <v>81574.89</v>
      </c>
      <c r="I7573">
        <f>IFERROR(VLOOKUP(G7573,'NCES Match'!$A$2:$B$1307,2,FALSE),"")</f>
        <v>4800141</v>
      </c>
      <c r="J7573" cm="1">
        <f t="array" ref="J7573">IFERROR(_xlfn.IFS(B7573=2015,H7573/$O$13,B7573=2016,H7573/$O$14,B7573=2017,H7573/$O$15,B7573=2018,H7573/$O$16,B7573=2019,H7573/$O$17,B7573=2020,H7573/$O$18,B7573=2021,H7573/$O$19,B7573=2022,H7573/$O$20),"")</f>
        <v>3.5830191363942664E-5</v>
      </c>
      <c r="K7573" s="3" cm="1">
        <f t="array" ref="K7573">IFERROR(_xlfn.IFS(B7573=2015,J7573*$P$4,B7573=2016,J7573*$P$5,B7573=2017,J7573*$P$6,B7573=2018,J7573*$P$7,B7573=2019,J7573*$P$8,B7573=2020,J7573*$P$9,B7573=2021,J7573*$P$10,B7573=2022,J7573*$P$11),"")</f>
        <v>77159.708203978487</v>
      </c>
      <c r="L7573" s="3">
        <f t="shared" si="119"/>
        <v>158734.5982039785</v>
      </c>
    </row>
    <row r="7574" spans="1:12">
      <c r="A7574">
        <v>4800141</v>
      </c>
      <c r="B7574">
        <v>2023</v>
      </c>
      <c r="D7574" t="s">
        <v>3927</v>
      </c>
      <c r="E7574" t="s">
        <v>3928</v>
      </c>
      <c r="F7574" t="s">
        <v>4101</v>
      </c>
      <c r="G7574" t="s">
        <v>3929</v>
      </c>
      <c r="H7574" s="5">
        <v>90911.08</v>
      </c>
      <c r="I7574">
        <f>IFERROR(VLOOKUP(G7574,'NCES Match'!$A$2:$B$1307,2,FALSE),"")</f>
        <v>4800141</v>
      </c>
      <c r="J7574" t="str" cm="1">
        <f t="array" ref="J7574">IFERROR(_xlfn.IFS(B7574=2015,H7574/$O$13,B7574=2016,H7574/$O$14,B7574=2017,H7574/$O$15,B7574=2018,H7574/$O$16,B7574=2019,H7574/$O$17,B7574=2020,H7574/$O$18,B7574=2021,H7574/$O$19,B7574=2022,H7574/$O$20),"")</f>
        <v/>
      </c>
      <c r="K7574" s="3" t="str" cm="1">
        <f t="array" ref="K7574">IFERROR(_xlfn.IFS(B7574=2015,J7574*$P$4,B7574=2016,J7574*$P$5,B7574=2017,J7574*$P$6,B7574=2018,J7574*$P$7,B7574=2019,J7574*$P$8,B7574=2020,J7574*$P$9,B7574=2021,J7574*$P$10,B7574=2022,J7574*$P$11),"")</f>
        <v/>
      </c>
      <c r="L7574" s="3">
        <f t="shared" si="119"/>
        <v>90911.08</v>
      </c>
    </row>
    <row r="7575" spans="1:12">
      <c r="A7575">
        <v>4800142</v>
      </c>
      <c r="B7575">
        <v>2015</v>
      </c>
      <c r="C7575" t="s">
        <v>3521</v>
      </c>
      <c r="D7575" t="s">
        <v>3954</v>
      </c>
      <c r="E7575" t="s">
        <v>3955</v>
      </c>
      <c r="G7575" t="s">
        <v>3956</v>
      </c>
      <c r="H7575" s="5">
        <v>35391.58</v>
      </c>
      <c r="I7575">
        <f>IFERROR(VLOOKUP(G7575,'NCES Match'!$A$2:$B$1307,2,FALSE),"")</f>
        <v>4800142</v>
      </c>
      <c r="J7575" cm="1">
        <f t="array" ref="J7575">IFERROR(_xlfn.IFS(B7575=2015,H7575/$O$13,B7575=2016,H7575/$O$14,B7575=2017,H7575/$O$15,B7575=2018,H7575/$O$16,B7575=2019,H7575/$O$17,B7575=2020,H7575/$O$18,B7575=2021,H7575/$O$19,B7575=2022,H7575/$O$20),"")</f>
        <v>2.7725896735149684E-5</v>
      </c>
      <c r="K7575" s="3" cm="1">
        <f t="array" ref="K7575">IFERROR(_xlfn.IFS(B7575=2015,J7575*$P$4,B7575=2016,J7575*$P$5,B7575=2017,J7575*$P$6,B7575=2018,J7575*$P$7,B7575=2019,J7575*$P$8,B7575=2020,J7575*$P$9,B7575=2021,J7575*$P$10,B7575=2022,J7575*$P$11),"")</f>
        <v>44125.292978817393</v>
      </c>
      <c r="L7575" s="3">
        <f t="shared" si="119"/>
        <v>79516.872978817395</v>
      </c>
    </row>
    <row r="7576" spans="1:12">
      <c r="A7576">
        <v>4800142</v>
      </c>
      <c r="B7576">
        <v>2016</v>
      </c>
      <c r="C7576" t="s">
        <v>4104</v>
      </c>
      <c r="D7576" t="s">
        <v>3954</v>
      </c>
      <c r="E7576" t="s">
        <v>3955</v>
      </c>
      <c r="F7576" t="s">
        <v>4101</v>
      </c>
      <c r="G7576" t="s">
        <v>3956</v>
      </c>
      <c r="H7576" s="5">
        <v>34531</v>
      </c>
      <c r="I7576">
        <f>IFERROR(VLOOKUP(G7576,'NCES Match'!$A$2:$B$1307,2,FALSE),"")</f>
        <v>4800142</v>
      </c>
      <c r="J7576" cm="1">
        <f t="array" ref="J7576">IFERROR(_xlfn.IFS(B7576=2015,H7576/$O$13,B7576=2016,H7576/$O$14,B7576=2017,H7576/$O$15,B7576=2018,H7576/$O$16,B7576=2019,H7576/$O$17,B7576=2020,H7576/$O$18,B7576=2021,H7576/$O$19,B7576=2022,H7576/$O$20),"")</f>
        <v>2.4719600229221728E-5</v>
      </c>
      <c r="K7576" s="3" cm="1">
        <f t="array" ref="K7576">IFERROR(_xlfn.IFS(B7576=2015,J7576*$P$4,B7576=2016,J7576*$P$5,B7576=2017,J7576*$P$6,B7576=2018,J7576*$P$7,B7576=2019,J7576*$P$8,B7576=2020,J7576*$P$9,B7576=2021,J7576*$P$10,B7576=2022,J7576*$P$11),"")</f>
        <v>41420.934582151887</v>
      </c>
      <c r="L7576" s="3">
        <f t="shared" si="119"/>
        <v>75951.93458215188</v>
      </c>
    </row>
    <row r="7577" spans="1:12">
      <c r="A7577">
        <v>4800142</v>
      </c>
      <c r="B7577">
        <v>2017</v>
      </c>
      <c r="D7577" t="s">
        <v>3954</v>
      </c>
      <c r="E7577" t="s">
        <v>3955</v>
      </c>
      <c r="F7577" t="s">
        <v>4101</v>
      </c>
      <c r="G7577" t="s">
        <v>3956</v>
      </c>
      <c r="H7577" s="5">
        <v>25139</v>
      </c>
      <c r="I7577">
        <f>IFERROR(VLOOKUP(G7577,'NCES Match'!$A$2:$B$1307,2,FALSE),"")</f>
        <v>4800142</v>
      </c>
      <c r="J7577" cm="1">
        <f t="array" ref="J7577">IFERROR(_xlfn.IFS(B7577=2015,H7577/$O$13,B7577=2016,H7577/$O$14,B7577=2017,H7577/$O$15,B7577=2018,H7577/$O$16,B7577=2019,H7577/$O$17,B7577=2020,H7577/$O$18,B7577=2021,H7577/$O$19,B7577=2022,H7577/$O$20),"")</f>
        <v>1.7331801154034454E-5</v>
      </c>
      <c r="K7577" s="3" cm="1">
        <f t="array" ref="K7577">IFERROR(_xlfn.IFS(B7577=2015,J7577*$P$4,B7577=2016,J7577*$P$5,B7577=2017,J7577*$P$6,B7577=2018,J7577*$P$7,B7577=2019,J7577*$P$8,B7577=2020,J7577*$P$9,B7577=2021,J7577*$P$10,B7577=2022,J7577*$P$11),"")</f>
        <v>29433.6935611761</v>
      </c>
      <c r="L7577" s="3">
        <f t="shared" si="119"/>
        <v>54572.6935611761</v>
      </c>
    </row>
    <row r="7578" spans="1:12">
      <c r="A7578">
        <v>4800142</v>
      </c>
      <c r="B7578">
        <v>2018</v>
      </c>
      <c r="D7578" t="s">
        <v>3954</v>
      </c>
      <c r="E7578" t="s">
        <v>3955</v>
      </c>
      <c r="F7578" t="s">
        <v>4101</v>
      </c>
      <c r="G7578" t="s">
        <v>3956</v>
      </c>
      <c r="H7578" s="5">
        <v>17971</v>
      </c>
      <c r="I7578">
        <f>IFERROR(VLOOKUP(G7578,'NCES Match'!$A$2:$B$1307,2,FALSE),"")</f>
        <v>4800142</v>
      </c>
      <c r="J7578" cm="1">
        <f t="array" ref="J7578">IFERROR(_xlfn.IFS(B7578=2015,H7578/$O$13,B7578=2016,H7578/$O$14,B7578=2017,H7578/$O$15,B7578=2018,H7578/$O$16,B7578=2019,H7578/$O$17,B7578=2020,H7578/$O$18,B7578=2021,H7578/$O$19,B7578=2022,H7578/$O$20),"")</f>
        <v>1.1727134822785345E-5</v>
      </c>
      <c r="K7578" s="3" cm="1">
        <f t="array" ref="K7578">IFERROR(_xlfn.IFS(B7578=2015,J7578*$P$4,B7578=2016,J7578*$P$5,B7578=2017,J7578*$P$6,B7578=2018,J7578*$P$7,B7578=2019,J7578*$P$8,B7578=2020,J7578*$P$9,B7578=2021,J7578*$P$10,B7578=2022,J7578*$P$11),"")</f>
        <v>20133.770091664268</v>
      </c>
      <c r="L7578" s="3">
        <f t="shared" si="119"/>
        <v>38104.770091664264</v>
      </c>
    </row>
    <row r="7579" spans="1:12">
      <c r="A7579">
        <v>4800142</v>
      </c>
      <c r="B7579">
        <v>2019</v>
      </c>
      <c r="D7579" t="s">
        <v>3954</v>
      </c>
      <c r="E7579" t="s">
        <v>3955</v>
      </c>
      <c r="F7579" t="s">
        <v>4101</v>
      </c>
      <c r="G7579" t="s">
        <v>3956</v>
      </c>
      <c r="H7579" s="5">
        <v>16843</v>
      </c>
      <c r="I7579">
        <f>IFERROR(VLOOKUP(G7579,'NCES Match'!$A$2:$B$1307,2,FALSE),"")</f>
        <v>4800142</v>
      </c>
      <c r="J7579" cm="1">
        <f t="array" ref="J7579">IFERROR(_xlfn.IFS(B7579=2015,H7579/$O$13,B7579=2016,H7579/$O$14,B7579=2017,H7579/$O$15,B7579=2018,H7579/$O$16,B7579=2019,H7579/$O$17,B7579=2020,H7579/$O$18,B7579=2021,H7579/$O$19,B7579=2022,H7579/$O$20),"")</f>
        <v>1.0664651188791131E-5</v>
      </c>
      <c r="K7579" s="3" cm="1">
        <f t="array" ref="K7579">IFERROR(_xlfn.IFS(B7579=2015,J7579*$P$4,B7579=2016,J7579*$P$5,B7579=2017,J7579*$P$6,B7579=2018,J7579*$P$7,B7579=2019,J7579*$P$8,B7579=2020,J7579*$P$9,B7579=2021,J7579*$P$10,B7579=2022,J7579*$P$11),"")</f>
        <v>18534.374251326826</v>
      </c>
      <c r="L7579" s="3">
        <f t="shared" si="119"/>
        <v>35377.374251326823</v>
      </c>
    </row>
    <row r="7580" spans="1:12">
      <c r="A7580">
        <v>4800142</v>
      </c>
      <c r="B7580">
        <v>2020</v>
      </c>
      <c r="D7580" t="s">
        <v>3954</v>
      </c>
      <c r="E7580" t="s">
        <v>3955</v>
      </c>
      <c r="F7580" t="s">
        <v>4230</v>
      </c>
      <c r="G7580" t="s">
        <v>4327</v>
      </c>
      <c r="H7580" s="5">
        <v>25751</v>
      </c>
      <c r="I7580">
        <f>IFERROR(VLOOKUP(G7580,'NCES Match'!$A$2:$B$1307,2,FALSE),"")</f>
        <v>4800142</v>
      </c>
      <c r="J7580" cm="1">
        <f t="array" ref="J7580">IFERROR(_xlfn.IFS(B7580=2015,H7580/$O$13,B7580=2016,H7580/$O$14,B7580=2017,H7580/$O$15,B7580=2018,H7580/$O$16,B7580=2019,H7580/$O$17,B7580=2020,H7580/$O$18,B7580=2021,H7580/$O$19,B7580=2022,H7580/$O$20),"")</f>
        <v>1.3954661647335294E-5</v>
      </c>
      <c r="K7580" s="3" cm="1">
        <f t="array" ref="K7580">IFERROR(_xlfn.IFS(B7580=2015,J7580*$P$4,B7580=2016,J7580*$P$5,B7580=2017,J7580*$P$6,B7580=2018,J7580*$P$7,B7580=2019,J7580*$P$8,B7580=2020,J7580*$P$9,B7580=2021,J7580*$P$10,B7580=2022,J7580*$P$11),"")</f>
        <v>29416.466034955338</v>
      </c>
      <c r="L7580" s="3">
        <f t="shared" si="119"/>
        <v>55167.466034955338</v>
      </c>
    </row>
    <row r="7581" spans="1:12">
      <c r="A7581">
        <v>4800142</v>
      </c>
      <c r="B7581">
        <v>2021</v>
      </c>
      <c r="D7581" t="s">
        <v>3954</v>
      </c>
      <c r="E7581" t="s">
        <v>3955</v>
      </c>
      <c r="F7581" t="s">
        <v>4101</v>
      </c>
      <c r="G7581" t="s">
        <v>4327</v>
      </c>
      <c r="H7581" s="5">
        <v>40214.480000000003</v>
      </c>
      <c r="I7581">
        <f>IFERROR(VLOOKUP(G7581,'NCES Match'!$A$2:$B$1307,2,FALSE),"")</f>
        <v>4800142</v>
      </c>
      <c r="J7581" cm="1">
        <f t="array" ref="J7581">IFERROR(_xlfn.IFS(B7581=2015,H7581/$O$13,B7581=2016,H7581/$O$14,B7581=2017,H7581/$O$15,B7581=2018,H7581/$O$16,B7581=2019,H7581/$O$17,B7581=2020,H7581/$O$18,B7581=2021,H7581/$O$19,B7581=2022,H7581/$O$20),"")</f>
        <v>2.0575457821702981E-5</v>
      </c>
      <c r="K7581" s="3" cm="1">
        <f t="array" ref="K7581">IFERROR(_xlfn.IFS(B7581=2015,J7581*$P$4,B7581=2016,J7581*$P$5,B7581=2017,J7581*$P$6,B7581=2018,J7581*$P$7,B7581=2019,J7581*$P$8,B7581=2020,J7581*$P$9,B7581=2021,J7581*$P$10,B7581=2022,J7581*$P$11),"")</f>
        <v>44042.863995228923</v>
      </c>
      <c r="L7581" s="3">
        <f t="shared" si="119"/>
        <v>84257.343995228934</v>
      </c>
    </row>
    <row r="7582" spans="1:12">
      <c r="A7582">
        <v>4800142</v>
      </c>
      <c r="B7582">
        <v>2022</v>
      </c>
      <c r="D7582" t="s">
        <v>3954</v>
      </c>
      <c r="E7582" t="s">
        <v>3955</v>
      </c>
      <c r="F7582" t="s">
        <v>4101</v>
      </c>
      <c r="G7582" t="s">
        <v>4327</v>
      </c>
      <c r="H7582" s="5">
        <v>34469.83</v>
      </c>
      <c r="I7582">
        <f>IFERROR(VLOOKUP(G7582,'NCES Match'!$A$2:$B$1307,2,FALSE),"")</f>
        <v>4800142</v>
      </c>
      <c r="J7582" cm="1">
        <f t="array" ref="J7582">IFERROR(_xlfn.IFS(B7582=2015,H7582/$O$13,B7582=2016,H7582/$O$14,B7582=2017,H7582/$O$15,B7582=2018,H7582/$O$16,B7582=2019,H7582/$O$17,B7582=2020,H7582/$O$18,B7582=2021,H7582/$O$19,B7582=2022,H7582/$O$20),"")</f>
        <v>1.5140205585108013E-5</v>
      </c>
      <c r="K7582" s="3" cm="1">
        <f t="array" ref="K7582">IFERROR(_xlfn.IFS(B7582=2015,J7582*$P$4,B7582=2016,J7582*$P$5,B7582=2017,J7582*$P$6,B7582=2018,J7582*$P$7,B7582=2019,J7582*$P$8,B7582=2020,J7582*$P$9,B7582=2021,J7582*$P$10,B7582=2022,J7582*$P$11),"")</f>
        <v>32604.175434876393</v>
      </c>
      <c r="L7582" s="3">
        <f t="shared" si="119"/>
        <v>67074.005434876395</v>
      </c>
    </row>
    <row r="7583" spans="1:12">
      <c r="A7583">
        <v>4800142</v>
      </c>
      <c r="B7583">
        <v>2023</v>
      </c>
      <c r="D7583" t="s">
        <v>3954</v>
      </c>
      <c r="E7583" t="s">
        <v>3955</v>
      </c>
      <c r="F7583" t="s">
        <v>4101</v>
      </c>
      <c r="G7583" t="s">
        <v>4409</v>
      </c>
      <c r="H7583" s="5">
        <v>28167.43</v>
      </c>
      <c r="I7583">
        <f>IFERROR(VLOOKUP(G7583,'NCES Match'!$A$2:$B$1307,2,FALSE),"")</f>
        <v>4800142</v>
      </c>
      <c r="J7583" t="str" cm="1">
        <f t="array" ref="J7583">IFERROR(_xlfn.IFS(B7583=2015,H7583/$O$13,B7583=2016,H7583/$O$14,B7583=2017,H7583/$O$15,B7583=2018,H7583/$O$16,B7583=2019,H7583/$O$17,B7583=2020,H7583/$O$18,B7583=2021,H7583/$O$19,B7583=2022,H7583/$O$20),"")</f>
        <v/>
      </c>
      <c r="K7583" s="3" t="str" cm="1">
        <f t="array" ref="K7583">IFERROR(_xlfn.IFS(B7583=2015,J7583*$P$4,B7583=2016,J7583*$P$5,B7583=2017,J7583*$P$6,B7583=2018,J7583*$P$7,B7583=2019,J7583*$P$8,B7583=2020,J7583*$P$9,B7583=2021,J7583*$P$10,B7583=2022,J7583*$P$11),"")</f>
        <v/>
      </c>
      <c r="L7583" s="3">
        <f t="shared" si="119"/>
        <v>28167.43</v>
      </c>
    </row>
    <row r="7584" spans="1:12">
      <c r="A7584">
        <v>4801468</v>
      </c>
      <c r="B7584">
        <v>2019</v>
      </c>
      <c r="D7584" t="s">
        <v>4178</v>
      </c>
      <c r="E7584" t="s">
        <v>4179</v>
      </c>
      <c r="F7584" t="s">
        <v>4101</v>
      </c>
      <c r="G7584" t="s">
        <v>4180</v>
      </c>
      <c r="H7584" s="5">
        <v>15110</v>
      </c>
      <c r="I7584">
        <f>IFERROR(VLOOKUP(G7584,'NCES Match'!$A$2:$B$1307,2,FALSE),"")</f>
        <v>4801468</v>
      </c>
      <c r="J7584" cm="1">
        <f t="array" ref="J7584">IFERROR(_xlfn.IFS(B7584=2015,H7584/$O$13,B7584=2016,H7584/$O$14,B7584=2017,H7584/$O$15,B7584=2018,H7584/$O$16,B7584=2019,H7584/$O$17,B7584=2020,H7584/$O$18,B7584=2021,H7584/$O$19,B7584=2022,H7584/$O$20),"")</f>
        <v>9.5673502026143797E-6</v>
      </c>
      <c r="K7584" s="3" cm="1">
        <f t="array" ref="K7584">IFERROR(_xlfn.IFS(B7584=2015,J7584*$P$4,B7584=2016,J7584*$P$5,B7584=2017,J7584*$P$6,B7584=2018,J7584*$P$7,B7584=2019,J7584*$P$8,B7584=2020,J7584*$P$9,B7584=2021,J7584*$P$10,B7584=2022,J7584*$P$11),"")</f>
        <v>16627.346371640942</v>
      </c>
      <c r="L7584" s="3">
        <f t="shared" si="119"/>
        <v>31737.346371640942</v>
      </c>
    </row>
    <row r="7585" spans="1:12">
      <c r="A7585">
        <v>4801468</v>
      </c>
      <c r="B7585">
        <v>2020</v>
      </c>
      <c r="D7585" t="s">
        <v>4178</v>
      </c>
      <c r="E7585" t="s">
        <v>4179</v>
      </c>
      <c r="F7585" t="s">
        <v>4230</v>
      </c>
      <c r="G7585" t="s">
        <v>4180</v>
      </c>
      <c r="H7585" s="5">
        <v>52932</v>
      </c>
      <c r="I7585">
        <f>IFERROR(VLOOKUP(G7585,'NCES Match'!$A$2:$B$1307,2,FALSE),"")</f>
        <v>4801468</v>
      </c>
      <c r="J7585" cm="1">
        <f t="array" ref="J7585">IFERROR(_xlfn.IFS(B7585=2015,H7585/$O$13,B7585=2016,H7585/$O$14,B7585=2017,H7585/$O$15,B7585=2018,H7585/$O$16,B7585=2019,H7585/$O$17,B7585=2020,H7585/$O$18,B7585=2021,H7585/$O$19,B7585=2022,H7585/$O$20),"")</f>
        <v>2.8684251109345338E-5</v>
      </c>
      <c r="K7585" s="3" cm="1">
        <f t="array" ref="K7585">IFERROR(_xlfn.IFS(B7585=2015,J7585*$P$4,B7585=2016,J7585*$P$5,B7585=2017,J7585*$P$6,B7585=2018,J7585*$P$7,B7585=2019,J7585*$P$8,B7585=2020,J7585*$P$9,B7585=2021,J7585*$P$10,B7585=2022,J7585*$P$11),"")</f>
        <v>60466.482084666844</v>
      </c>
      <c r="L7585" s="3">
        <f t="shared" si="119"/>
        <v>113398.48208466684</v>
      </c>
    </row>
    <row r="7586" spans="1:12">
      <c r="A7586">
        <v>4801468</v>
      </c>
      <c r="B7586">
        <v>2021</v>
      </c>
      <c r="D7586" t="s">
        <v>4178</v>
      </c>
      <c r="E7586" t="s">
        <v>4179</v>
      </c>
      <c r="F7586" t="s">
        <v>4101</v>
      </c>
      <c r="G7586" t="s">
        <v>4180</v>
      </c>
      <c r="H7586" s="5">
        <v>71566.740000000005</v>
      </c>
      <c r="I7586">
        <f>IFERROR(VLOOKUP(G7586,'NCES Match'!$A$2:$B$1307,2,FALSE),"")</f>
        <v>4801468</v>
      </c>
      <c r="J7586" cm="1">
        <f t="array" ref="J7586">IFERROR(_xlfn.IFS(B7586=2015,H7586/$O$13,B7586=2016,H7586/$O$14,B7586=2017,H7586/$O$15,B7586=2018,H7586/$O$16,B7586=2019,H7586/$O$17,B7586=2020,H7586/$O$18,B7586=2021,H7586/$O$19,B7586=2022,H7586/$O$20),"")</f>
        <v>3.6616622676876183E-5</v>
      </c>
      <c r="K7586" s="3" cm="1">
        <f t="array" ref="K7586">IFERROR(_xlfn.IFS(B7586=2015,J7586*$P$4,B7586=2016,J7586*$P$5,B7586=2017,J7586*$P$6,B7586=2018,J7586*$P$7,B7586=2019,J7586*$P$8,B7586=2020,J7586*$P$9,B7586=2021,J7586*$P$10,B7586=2022,J7586*$P$11),"")</f>
        <v>78379.832249525789</v>
      </c>
      <c r="L7586" s="3">
        <f t="shared" si="119"/>
        <v>149946.57224952581</v>
      </c>
    </row>
    <row r="7587" spans="1:12">
      <c r="A7587">
        <v>4801468</v>
      </c>
      <c r="B7587">
        <v>2022</v>
      </c>
      <c r="D7587" t="s">
        <v>4178</v>
      </c>
      <c r="E7587" t="s">
        <v>4179</v>
      </c>
      <c r="F7587" t="s">
        <v>4101</v>
      </c>
      <c r="G7587" t="s">
        <v>4180</v>
      </c>
      <c r="H7587" s="5">
        <v>97433.78</v>
      </c>
      <c r="I7587">
        <f>IFERROR(VLOOKUP(G7587,'NCES Match'!$A$2:$B$1307,2,FALSE),"")</f>
        <v>4801468</v>
      </c>
      <c r="J7587" cm="1">
        <f t="array" ref="J7587">IFERROR(_xlfn.IFS(B7587=2015,H7587/$O$13,B7587=2016,H7587/$O$14,B7587=2017,H7587/$O$15,B7587=2018,H7587/$O$16,B7587=2019,H7587/$O$17,B7587=2020,H7587/$O$18,B7587=2021,H7587/$O$19,B7587=2022,H7587/$O$20),"")</f>
        <v>4.2795901811357503E-5</v>
      </c>
      <c r="K7587" s="3" cm="1">
        <f t="array" ref="K7587">IFERROR(_xlfn.IFS(B7587=2015,J7587*$P$4,B7587=2016,J7587*$P$5,B7587=2017,J7587*$P$6,B7587=2018,J7587*$P$7,B7587=2019,J7587*$P$8,B7587=2020,J7587*$P$9,B7587=2021,J7587*$P$10,B7587=2022,J7587*$P$11),"")</f>
        <v>92160.247277203001</v>
      </c>
      <c r="L7587" s="3">
        <f t="shared" si="119"/>
        <v>189594.02727720299</v>
      </c>
    </row>
    <row r="7588" spans="1:12">
      <c r="A7588">
        <v>4801468</v>
      </c>
      <c r="B7588">
        <v>2023</v>
      </c>
      <c r="D7588" t="s">
        <v>4178</v>
      </c>
      <c r="E7588" t="s">
        <v>4179</v>
      </c>
      <c r="F7588" t="s">
        <v>4101</v>
      </c>
      <c r="G7588" t="s">
        <v>4180</v>
      </c>
      <c r="H7588" s="5">
        <v>125621.37</v>
      </c>
      <c r="I7588">
        <f>IFERROR(VLOOKUP(G7588,'NCES Match'!$A$2:$B$1307,2,FALSE),"")</f>
        <v>4801468</v>
      </c>
      <c r="J7588" t="str" cm="1">
        <f t="array" ref="J7588">IFERROR(_xlfn.IFS(B7588=2015,H7588/$O$13,B7588=2016,H7588/$O$14,B7588=2017,H7588/$O$15,B7588=2018,H7588/$O$16,B7588=2019,H7588/$O$17,B7588=2020,H7588/$O$18,B7588=2021,H7588/$O$19,B7588=2022,H7588/$O$20),"")</f>
        <v/>
      </c>
      <c r="K7588" s="3" t="str" cm="1">
        <f t="array" ref="K7588">IFERROR(_xlfn.IFS(B7588=2015,J7588*$P$4,B7588=2016,J7588*$P$5,B7588=2017,J7588*$P$6,B7588=2018,J7588*$P$7,B7588=2019,J7588*$P$8,B7588=2020,J7588*$P$9,B7588=2021,J7588*$P$10,B7588=2022,J7588*$P$11),"")</f>
        <v/>
      </c>
      <c r="L7588" s="3">
        <f t="shared" si="119"/>
        <v>125621.37</v>
      </c>
    </row>
    <row r="7589" spans="1:12">
      <c r="A7589">
        <v>4828500</v>
      </c>
      <c r="B7589">
        <v>2015</v>
      </c>
      <c r="C7589" t="s">
        <v>381</v>
      </c>
      <c r="D7589" t="s">
        <v>2085</v>
      </c>
      <c r="E7589" t="s">
        <v>2086</v>
      </c>
      <c r="G7589" t="s">
        <v>2087</v>
      </c>
      <c r="H7589" s="5">
        <v>4396052.24</v>
      </c>
      <c r="I7589">
        <f>IFERROR(VLOOKUP(G7589,'NCES Match'!$A$2:$B$1307,2,FALSE),"")</f>
        <v>4828500</v>
      </c>
      <c r="J7589" cm="1">
        <f t="array" ref="J7589">IFERROR(_xlfn.IFS(B7589=2015,H7589/$O$13,B7589=2016,H7589/$O$14,B7589=2017,H7589/$O$15,B7589=2018,H7589/$O$16,B7589=2019,H7589/$O$17,B7589=2020,H7589/$O$18,B7589=2021,H7589/$O$19,B7589=2022,H7589/$O$20),"")</f>
        <v>3.4438838404095965E-3</v>
      </c>
      <c r="K7589" s="3" cm="1">
        <f t="array" ref="K7589">IFERROR(_xlfn.IFS(B7589=2015,J7589*$P$4,B7589=2016,J7589*$P$5,B7589=2017,J7589*$P$6,B7589=2018,J7589*$P$7,B7589=2019,J7589*$P$8,B7589=2020,J7589*$P$9,B7589=2021,J7589*$P$10,B7589=2022,J7589*$P$11),"")</f>
        <v>5480882.5443844693</v>
      </c>
      <c r="L7589" s="3">
        <f t="shared" si="119"/>
        <v>9876934.7843844704</v>
      </c>
    </row>
    <row r="7590" spans="1:12">
      <c r="A7590">
        <v>4828500</v>
      </c>
      <c r="B7590">
        <v>2016</v>
      </c>
      <c r="C7590" t="s">
        <v>4102</v>
      </c>
      <c r="D7590" t="s">
        <v>2085</v>
      </c>
      <c r="E7590" t="s">
        <v>2086</v>
      </c>
      <c r="F7590" t="s">
        <v>4101</v>
      </c>
      <c r="G7590" t="s">
        <v>2087</v>
      </c>
      <c r="H7590" s="5">
        <v>4483263</v>
      </c>
      <c r="I7590">
        <f>IFERROR(VLOOKUP(G7590,'NCES Match'!$A$2:$B$1307,2,FALSE),"")</f>
        <v>4828500</v>
      </c>
      <c r="J7590" cm="1">
        <f t="array" ref="J7590">IFERROR(_xlfn.IFS(B7590=2015,H7590/$O$13,B7590=2016,H7590/$O$14,B7590=2017,H7590/$O$15,B7590=2018,H7590/$O$16,B7590=2019,H7590/$O$17,B7590=2020,H7590/$O$18,B7590=2021,H7590/$O$19,B7590=2022,H7590/$O$20),"")</f>
        <v>3.2094196253355332E-3</v>
      </c>
      <c r="K7590" s="3" cm="1">
        <f t="array" ref="K7590">IFERROR(_xlfn.IFS(B7590=2015,J7590*$P$4,B7590=2016,J7590*$P$5,B7590=2017,J7590*$P$6,B7590=2018,J7590*$P$7,B7590=2019,J7590*$P$8,B7590=2020,J7590*$P$9,B7590=2021,J7590*$P$10,B7590=2022,J7590*$P$11),"")</f>
        <v>5377803.8121566717</v>
      </c>
      <c r="L7590" s="3">
        <f t="shared" si="119"/>
        <v>9861066.8121566717</v>
      </c>
    </row>
    <row r="7591" spans="1:12">
      <c r="A7591">
        <v>4828500</v>
      </c>
      <c r="B7591">
        <v>2017</v>
      </c>
      <c r="D7591" t="s">
        <v>2085</v>
      </c>
      <c r="E7591" t="s">
        <v>2086</v>
      </c>
      <c r="F7591" t="s">
        <v>4101</v>
      </c>
      <c r="G7591" t="s">
        <v>2087</v>
      </c>
      <c r="H7591" s="5">
        <v>4511436</v>
      </c>
      <c r="I7591">
        <f>IFERROR(VLOOKUP(G7591,'NCES Match'!$A$2:$B$1307,2,FALSE),"")</f>
        <v>4828500</v>
      </c>
      <c r="J7591" cm="1">
        <f t="array" ref="J7591">IFERROR(_xlfn.IFS(B7591=2015,H7591/$O$13,B7591=2016,H7591/$O$14,B7591=2017,H7591/$O$15,B7591=2018,H7591/$O$16,B7591=2019,H7591/$O$17,B7591=2020,H7591/$O$18,B7591=2021,H7591/$O$19,B7591=2022,H7591/$O$20),"")</f>
        <v>3.1103588715204493E-3</v>
      </c>
      <c r="K7591" s="3" cm="1">
        <f t="array" ref="K7591">IFERROR(_xlfn.IFS(B7591=2015,J7591*$P$4,B7591=2016,J7591*$P$5,B7591=2017,J7591*$P$6,B7591=2018,J7591*$P$7,B7591=2019,J7591*$P$8,B7591=2020,J7591*$P$9,B7591=2021,J7591*$P$10,B7591=2022,J7591*$P$11),"")</f>
        <v>5282160.179197981</v>
      </c>
      <c r="L7591" s="3">
        <f t="shared" si="119"/>
        <v>9793596.179197982</v>
      </c>
    </row>
    <row r="7592" spans="1:12">
      <c r="A7592">
        <v>4828500</v>
      </c>
      <c r="B7592">
        <v>2018</v>
      </c>
      <c r="D7592" t="s">
        <v>2085</v>
      </c>
      <c r="E7592" t="s">
        <v>2086</v>
      </c>
      <c r="F7592" t="s">
        <v>4101</v>
      </c>
      <c r="G7592" t="s">
        <v>2087</v>
      </c>
      <c r="H7592" s="5">
        <v>4779648</v>
      </c>
      <c r="I7592">
        <f>IFERROR(VLOOKUP(G7592,'NCES Match'!$A$2:$B$1307,2,FALSE),"")</f>
        <v>4828500</v>
      </c>
      <c r="J7592" cm="1">
        <f t="array" ref="J7592">IFERROR(_xlfn.IFS(B7592=2015,H7592/$O$13,B7592=2016,H7592/$O$14,B7592=2017,H7592/$O$15,B7592=2018,H7592/$O$16,B7592=2019,H7592/$O$17,B7592=2020,H7592/$O$18,B7592=2021,H7592/$O$19,B7592=2022,H7592/$O$20),"")</f>
        <v>3.119001530324207E-3</v>
      </c>
      <c r="K7592" s="3" cm="1">
        <f t="array" ref="K7592">IFERROR(_xlfn.IFS(B7592=2015,J7592*$P$4,B7592=2016,J7592*$P$5,B7592=2017,J7592*$P$6,B7592=2018,J7592*$P$7,B7592=2019,J7592*$P$8,B7592=2020,J7592*$P$9,B7592=2021,J7592*$P$10,B7592=2022,J7592*$P$11),"")</f>
        <v>5354868.0624941811</v>
      </c>
      <c r="L7592" s="3">
        <f t="shared" si="119"/>
        <v>10134516.062494181</v>
      </c>
    </row>
    <row r="7593" spans="1:12">
      <c r="A7593">
        <v>4828500</v>
      </c>
      <c r="B7593">
        <v>2019</v>
      </c>
      <c r="D7593" t="s">
        <v>2085</v>
      </c>
      <c r="E7593" t="s">
        <v>2086</v>
      </c>
      <c r="F7593" t="s">
        <v>4101</v>
      </c>
      <c r="G7593" t="s">
        <v>2087</v>
      </c>
      <c r="H7593" s="5">
        <v>4766383</v>
      </c>
      <c r="I7593">
        <f>IFERROR(VLOOKUP(G7593,'NCES Match'!$A$2:$B$1307,2,FALSE),"")</f>
        <v>4828500</v>
      </c>
      <c r="J7593" cm="1">
        <f t="array" ref="J7593">IFERROR(_xlfn.IFS(B7593=2015,H7593/$O$13,B7593=2016,H7593/$O$14,B7593=2017,H7593/$O$15,B7593=2018,H7593/$O$16,B7593=2019,H7593/$O$17,B7593=2020,H7593/$O$18,B7593=2021,H7593/$O$19,B7593=2022,H7593/$O$20),"")</f>
        <v>3.0179785149429339E-3</v>
      </c>
      <c r="K7593" s="3" cm="1">
        <f t="array" ref="K7593">IFERROR(_xlfn.IFS(B7593=2015,J7593*$P$4,B7593=2016,J7593*$P$5,B7593=2017,J7593*$P$6,B7593=2018,J7593*$P$7,B7593=2019,J7593*$P$8,B7593=2020,J7593*$P$9,B7593=2021,J7593*$P$10,B7593=2022,J7593*$P$11),"")</f>
        <v>5245023.2350033792</v>
      </c>
      <c r="L7593" s="3">
        <f t="shared" si="119"/>
        <v>10011406.235003378</v>
      </c>
    </row>
    <row r="7594" spans="1:12">
      <c r="A7594" t="s">
        <v>4230</v>
      </c>
      <c r="B7594">
        <v>2019</v>
      </c>
      <c r="D7594" t="s">
        <v>4191</v>
      </c>
      <c r="E7594" t="s">
        <v>2086</v>
      </c>
      <c r="G7594" t="s">
        <v>4192</v>
      </c>
      <c r="H7594" s="5">
        <v>1950</v>
      </c>
      <c r="I7594" t="str">
        <f>IFERROR(VLOOKUP(G7594,'NCES Match'!$A$2:$B$1307,2,FALSE),"")</f>
        <v/>
      </c>
      <c r="J7594" cm="1">
        <f t="array" ref="J7594">IFERROR(_xlfn.IFS(B7594=2015,H7594/$O$13,B7594=2016,H7594/$O$14,B7594=2017,H7594/$O$15,B7594=2018,H7594/$O$16,B7594=2019,H7594/$O$17,B7594=2020,H7594/$O$18,B7594=2021,H7594/$O$19,B7594=2022,H7594/$O$20),"")</f>
        <v>1.2347010519588378E-6</v>
      </c>
      <c r="K7594" s="3" cm="1">
        <f t="array" ref="K7594">IFERROR(_xlfn.IFS(B7594=2015,J7594*$P$4,B7594=2016,J7594*$P$5,B7594=2017,J7594*$P$6,B7594=2018,J7594*$P$7,B7594=2019,J7594*$P$8,B7594=2020,J7594*$P$9,B7594=2021,J7594*$P$10,B7594=2022,J7594*$P$11),"")</f>
        <v>2145.8190221508826</v>
      </c>
      <c r="L7594" s="3">
        <f t="shared" si="119"/>
        <v>4095.8190221508826</v>
      </c>
    </row>
    <row r="7595" spans="1:12">
      <c r="A7595">
        <v>4828500</v>
      </c>
      <c r="B7595">
        <v>2020</v>
      </c>
      <c r="D7595" t="s">
        <v>2085</v>
      </c>
      <c r="E7595" t="s">
        <v>2086</v>
      </c>
      <c r="F7595" t="s">
        <v>4230</v>
      </c>
      <c r="G7595" t="s">
        <v>2087</v>
      </c>
      <c r="H7595" s="5">
        <v>5762951</v>
      </c>
      <c r="I7595">
        <f>IFERROR(VLOOKUP(G7595,'NCES Match'!$A$2:$B$1307,2,FALSE),"")</f>
        <v>4828500</v>
      </c>
      <c r="J7595" cm="1">
        <f t="array" ref="J7595">IFERROR(_xlfn.IFS(B7595=2015,H7595/$O$13,B7595=2016,H7595/$O$14,B7595=2017,H7595/$O$15,B7595=2018,H7595/$O$16,B7595=2019,H7595/$O$17,B7595=2020,H7595/$O$18,B7595=2021,H7595/$O$19,B7595=2022,H7595/$O$20),"")</f>
        <v>3.1229867304249383E-3</v>
      </c>
      <c r="K7595" s="3" cm="1">
        <f t="array" ref="K7595">IFERROR(_xlfn.IFS(B7595=2015,J7595*$P$4,B7595=2016,J7595*$P$5,B7595=2017,J7595*$P$6,B7595=2018,J7595*$P$7,B7595=2019,J7595*$P$8,B7595=2020,J7595*$P$9,B7595=2021,J7595*$P$10,B7595=2022,J7595*$P$11),"")</f>
        <v>6583264.8189434158</v>
      </c>
      <c r="L7595" s="3">
        <f t="shared" si="119"/>
        <v>12346215.818943415</v>
      </c>
    </row>
    <row r="7596" spans="1:12">
      <c r="A7596" t="s">
        <v>4230</v>
      </c>
      <c r="B7596">
        <v>2020</v>
      </c>
      <c r="D7596" t="s">
        <v>4191</v>
      </c>
      <c r="E7596" t="s">
        <v>2086</v>
      </c>
      <c r="F7596" t="s">
        <v>4230</v>
      </c>
      <c r="G7596" t="s">
        <v>4192</v>
      </c>
      <c r="H7596" s="5">
        <v>6793</v>
      </c>
      <c r="I7596" t="str">
        <f>IFERROR(VLOOKUP(G7596,'NCES Match'!$A$2:$B$1307,2,FALSE),"")</f>
        <v/>
      </c>
      <c r="J7596" cm="1">
        <f t="array" ref="J7596">IFERROR(_xlfn.IFS(B7596=2015,H7596/$O$13,B7596=2016,H7596/$O$14,B7596=2017,H7596/$O$15,B7596=2018,H7596/$O$16,B7596=2019,H7596/$O$17,B7596=2020,H7596/$O$18,B7596=2021,H7596/$O$19,B7596=2022,H7596/$O$20),"")</f>
        <v>3.6811780734864146E-6</v>
      </c>
      <c r="K7596" s="3" cm="1">
        <f t="array" ref="K7596">IFERROR(_xlfn.IFS(B7596=2015,J7596*$P$4,B7596=2016,J7596*$P$5,B7596=2017,J7596*$P$6,B7596=2018,J7596*$P$7,B7596=2019,J7596*$P$8,B7596=2020,J7596*$P$9,B7596=2021,J7596*$P$10,B7596=2022,J7596*$P$11),"")</f>
        <v>7759.9337414256388</v>
      </c>
      <c r="L7596" s="3">
        <f t="shared" si="119"/>
        <v>14552.933741425639</v>
      </c>
    </row>
    <row r="7597" spans="1:12">
      <c r="A7597">
        <v>4828500</v>
      </c>
      <c r="B7597">
        <v>2021</v>
      </c>
      <c r="D7597" t="s">
        <v>2085</v>
      </c>
      <c r="E7597" t="s">
        <v>2086</v>
      </c>
      <c r="F7597" t="s">
        <v>4230</v>
      </c>
      <c r="G7597" t="s">
        <v>2087</v>
      </c>
      <c r="H7597" s="5">
        <v>5961624.2199999997</v>
      </c>
      <c r="I7597">
        <f>IFERROR(VLOOKUP(G7597,'NCES Match'!$A$2:$B$1307,2,FALSE),"")</f>
        <v>4828500</v>
      </c>
      <c r="J7597" cm="1">
        <f t="array" ref="J7597">IFERROR(_xlfn.IFS(B7597=2015,H7597/$O$13,B7597=2016,H7597/$O$14,B7597=2017,H7597/$O$15,B7597=2018,H7597/$O$16,B7597=2019,H7597/$O$17,B7597=2020,H7597/$O$18,B7597=2021,H7597/$O$19,B7597=2022,H7597/$O$20),"")</f>
        <v>3.0502233943458406E-3</v>
      </c>
      <c r="K7597" s="3" cm="1">
        <f t="array" ref="K7597">IFERROR(_xlfn.IFS(B7597=2015,J7597*$P$4,B7597=2016,J7597*$P$5,B7597=2017,J7597*$P$6,B7597=2018,J7597*$P$7,B7597=2019,J7597*$P$8,B7597=2020,J7597*$P$9,B7597=2021,J7597*$P$10,B7597=2022,J7597*$P$11),"")</f>
        <v>6529165.7311526267</v>
      </c>
      <c r="L7597" s="3">
        <f t="shared" si="119"/>
        <v>12490789.951152626</v>
      </c>
    </row>
    <row r="7598" spans="1:12">
      <c r="A7598">
        <v>4828500</v>
      </c>
      <c r="B7598">
        <v>2022</v>
      </c>
      <c r="D7598" t="s">
        <v>2085</v>
      </c>
      <c r="E7598" t="s">
        <v>2086</v>
      </c>
      <c r="F7598" t="s">
        <v>4101</v>
      </c>
      <c r="G7598" t="s">
        <v>2087</v>
      </c>
      <c r="H7598" s="5">
        <v>7335631.46</v>
      </c>
      <c r="I7598">
        <f>IFERROR(VLOOKUP(G7598,'NCES Match'!$A$2:$B$1307,2,FALSE),"")</f>
        <v>4828500</v>
      </c>
      <c r="J7598" cm="1">
        <f t="array" ref="J7598">IFERROR(_xlfn.IFS(B7598=2015,H7598/$O$13,B7598=2016,H7598/$O$14,B7598=2017,H7598/$O$15,B7598=2018,H7598/$O$16,B7598=2019,H7598/$O$17,B7598=2020,H7598/$O$18,B7598=2021,H7598/$O$19,B7598=2022,H7598/$O$20),"")</f>
        <v>3.2220341208815373E-3</v>
      </c>
      <c r="K7598" s="3" cm="1">
        <f t="array" ref="K7598">IFERROR(_xlfn.IFS(B7598=2015,J7598*$P$4,B7598=2016,J7598*$P$5,B7598=2017,J7598*$P$6,B7598=2018,J7598*$P$7,B7598=2019,J7598*$P$8,B7598=2020,J7598*$P$9,B7598=2021,J7598*$P$10,B7598=2022,J7598*$P$11),"")</f>
        <v>6938595.7240705406</v>
      </c>
      <c r="L7598" s="3">
        <f t="shared" si="119"/>
        <v>14274227.184070541</v>
      </c>
    </row>
    <row r="7599" spans="1:12">
      <c r="A7599">
        <v>4828500</v>
      </c>
      <c r="B7599">
        <v>2023</v>
      </c>
      <c r="D7599" t="s">
        <v>2085</v>
      </c>
      <c r="E7599" t="s">
        <v>2086</v>
      </c>
      <c r="F7599" t="s">
        <v>4101</v>
      </c>
      <c r="G7599" t="s">
        <v>2087</v>
      </c>
      <c r="H7599" s="5">
        <v>8663491.1799999997</v>
      </c>
      <c r="I7599">
        <f>IFERROR(VLOOKUP(G7599,'NCES Match'!$A$2:$B$1307,2,FALSE),"")</f>
        <v>4828500</v>
      </c>
      <c r="J7599" t="str" cm="1">
        <f t="array" ref="J7599">IFERROR(_xlfn.IFS(B7599=2015,H7599/$O$13,B7599=2016,H7599/$O$14,B7599=2017,H7599/$O$15,B7599=2018,H7599/$O$16,B7599=2019,H7599/$O$17,B7599=2020,H7599/$O$18,B7599=2021,H7599/$O$19,B7599=2022,H7599/$O$20),"")</f>
        <v/>
      </c>
      <c r="K7599" s="3" t="str" cm="1">
        <f t="array" ref="K7599">IFERROR(_xlfn.IFS(B7599=2015,J7599*$P$4,B7599=2016,J7599*$P$5,B7599=2017,J7599*$P$6,B7599=2018,J7599*$P$7,B7599=2019,J7599*$P$8,B7599=2020,J7599*$P$9,B7599=2021,J7599*$P$10,B7599=2022,J7599*$P$11),"")</f>
        <v/>
      </c>
      <c r="L7599" s="3">
        <f t="shared" si="119"/>
        <v>8663491.1799999997</v>
      </c>
    </row>
    <row r="7600" spans="1:12">
      <c r="A7600" t="s">
        <v>4230</v>
      </c>
      <c r="B7600">
        <v>2023</v>
      </c>
      <c r="D7600" t="s">
        <v>4191</v>
      </c>
      <c r="E7600" t="s">
        <v>2086</v>
      </c>
      <c r="F7600" t="s">
        <v>4101</v>
      </c>
      <c r="G7600" t="s">
        <v>4192</v>
      </c>
      <c r="H7600" s="5">
        <v>9237.42</v>
      </c>
      <c r="I7600" t="str">
        <f>IFERROR(VLOOKUP(G7600,'NCES Match'!$A$2:$B$1307,2,FALSE),"")</f>
        <v/>
      </c>
      <c r="J7600" t="str" cm="1">
        <f t="array" ref="J7600">IFERROR(_xlfn.IFS(B7600=2015,H7600/$O$13,B7600=2016,H7600/$O$14,B7600=2017,H7600/$O$15,B7600=2018,H7600/$O$16,B7600=2019,H7600/$O$17,B7600=2020,H7600/$O$18,B7600=2021,H7600/$O$19,B7600=2022,H7600/$O$20),"")</f>
        <v/>
      </c>
      <c r="K7600" s="3" t="str" cm="1">
        <f t="array" ref="K7600">IFERROR(_xlfn.IFS(B7600=2015,J7600*$P$4,B7600=2016,J7600*$P$5,B7600=2017,J7600*$P$6,B7600=2018,J7600*$P$7,B7600=2019,J7600*$P$8,B7600=2020,J7600*$P$9,B7600=2021,J7600*$P$10,B7600=2022,J7600*$P$11),"")</f>
        <v/>
      </c>
      <c r="L7600" s="3">
        <f t="shared" si="119"/>
        <v>9237.42</v>
      </c>
    </row>
    <row r="7601" spans="1:12">
      <c r="A7601">
        <v>4832430</v>
      </c>
      <c r="B7601">
        <v>2015</v>
      </c>
      <c r="C7601" t="s">
        <v>381</v>
      </c>
      <c r="D7601" t="s">
        <v>2372</v>
      </c>
      <c r="E7601" t="s">
        <v>2373</v>
      </c>
      <c r="G7601" t="s">
        <v>2374</v>
      </c>
      <c r="H7601" s="5">
        <v>117256.52</v>
      </c>
      <c r="I7601">
        <f>IFERROR(VLOOKUP(G7601,'NCES Match'!$A$2:$B$1307,2,FALSE),"")</f>
        <v>4832430</v>
      </c>
      <c r="J7601" cm="1">
        <f t="array" ref="J7601">IFERROR(_xlfn.IFS(B7601=2015,H7601/$O$13,B7601=2016,H7601/$O$14,B7601=2017,H7601/$O$15,B7601=2018,H7601/$O$16,B7601=2019,H7601/$O$17,B7601=2020,H7601/$O$18,B7601=2021,H7601/$O$19,B7601=2022,H7601/$O$20),"")</f>
        <v>9.1859198290752026E-5</v>
      </c>
      <c r="K7601" s="3" cm="1">
        <f t="array" ref="K7601">IFERROR(_xlfn.IFS(B7601=2015,J7601*$P$4,B7601=2016,J7601*$P$5,B7601=2017,J7601*$P$6,B7601=2018,J7601*$P$7,B7601=2019,J7601*$P$8,B7601=2020,J7601*$P$9,B7601=2021,J7601*$P$10,B7601=2022,J7601*$P$11),"")</f>
        <v>146192.3513637018</v>
      </c>
      <c r="L7601" s="3">
        <f t="shared" si="119"/>
        <v>263448.87136370182</v>
      </c>
    </row>
    <row r="7602" spans="1:12">
      <c r="A7602">
        <v>4832430</v>
      </c>
      <c r="B7602">
        <v>2016</v>
      </c>
      <c r="C7602" t="s">
        <v>4102</v>
      </c>
      <c r="D7602" t="s">
        <v>2372</v>
      </c>
      <c r="E7602" t="s">
        <v>2373</v>
      </c>
      <c r="F7602" t="s">
        <v>4101</v>
      </c>
      <c r="G7602" t="s">
        <v>2374</v>
      </c>
      <c r="H7602" s="5">
        <v>122655</v>
      </c>
      <c r="I7602">
        <f>IFERROR(VLOOKUP(G7602,'NCES Match'!$A$2:$B$1307,2,FALSE),"")</f>
        <v>4832430</v>
      </c>
      <c r="J7602" cm="1">
        <f t="array" ref="J7602">IFERROR(_xlfn.IFS(B7602=2015,H7602/$O$13,B7602=2016,H7602/$O$14,B7602=2017,H7602/$O$15,B7602=2018,H7602/$O$16,B7602=2019,H7602/$O$17,B7602=2020,H7602/$O$18,B7602=2021,H7602/$O$19,B7602=2022,H7602/$O$20),"")</f>
        <v>8.7804655704010635E-5</v>
      </c>
      <c r="K7602" s="3" cm="1">
        <f t="array" ref="K7602">IFERROR(_xlfn.IFS(B7602=2015,J7602*$P$4,B7602=2016,J7602*$P$5,B7602=2017,J7602*$P$6,B7602=2018,J7602*$P$7,B7602=2019,J7602*$P$8,B7602=2020,J7602*$P$9,B7602=2021,J7602*$P$10,B7602=2022,J7602*$P$11),"")</f>
        <v>147128.22481752167</v>
      </c>
      <c r="L7602" s="3">
        <f t="shared" si="119"/>
        <v>269783.22481752164</v>
      </c>
    </row>
    <row r="7603" spans="1:12">
      <c r="A7603">
        <v>4832430</v>
      </c>
      <c r="B7603">
        <v>2017</v>
      </c>
      <c r="D7603" t="s">
        <v>2372</v>
      </c>
      <c r="E7603" t="s">
        <v>2373</v>
      </c>
      <c r="F7603" t="s">
        <v>4101</v>
      </c>
      <c r="G7603" t="s">
        <v>2374</v>
      </c>
      <c r="H7603" s="5">
        <v>123852</v>
      </c>
      <c r="I7603">
        <f>IFERROR(VLOOKUP(G7603,'NCES Match'!$A$2:$B$1307,2,FALSE),"")</f>
        <v>4832430</v>
      </c>
      <c r="J7603" cm="1">
        <f t="array" ref="J7603">IFERROR(_xlfn.IFS(B7603=2015,H7603/$O$13,B7603=2016,H7603/$O$14,B7603=2017,H7603/$O$15,B7603=2018,H7603/$O$16,B7603=2019,H7603/$O$17,B7603=2020,H7603/$O$18,B7603=2021,H7603/$O$19,B7603=2022,H7603/$O$20),"")</f>
        <v>8.5388370123293494E-5</v>
      </c>
      <c r="K7603" s="3" cm="1">
        <f t="array" ref="K7603">IFERROR(_xlfn.IFS(B7603=2015,J7603*$P$4,B7603=2016,J7603*$P$5,B7603=2017,J7603*$P$6,B7603=2018,J7603*$P$7,B7603=2019,J7603*$P$8,B7603=2020,J7603*$P$9,B7603=2021,J7603*$P$10,B7603=2022,J7603*$P$11),"")</f>
        <v>145010.61358601306</v>
      </c>
      <c r="L7603" s="3">
        <f t="shared" si="119"/>
        <v>268862.61358601309</v>
      </c>
    </row>
    <row r="7604" spans="1:12">
      <c r="A7604">
        <v>4832430</v>
      </c>
      <c r="B7604">
        <v>2018</v>
      </c>
      <c r="D7604" t="s">
        <v>2372</v>
      </c>
      <c r="E7604" t="s">
        <v>2373</v>
      </c>
      <c r="F7604" t="s">
        <v>4101</v>
      </c>
      <c r="G7604" t="s">
        <v>2374</v>
      </c>
      <c r="H7604" s="5">
        <v>166359</v>
      </c>
      <c r="I7604">
        <f>IFERROR(VLOOKUP(G7604,'NCES Match'!$A$2:$B$1307,2,FALSE),"")</f>
        <v>4832430</v>
      </c>
      <c r="J7604" cm="1">
        <f t="array" ref="J7604">IFERROR(_xlfn.IFS(B7604=2015,H7604/$O$13,B7604=2016,H7604/$O$14,B7604=2017,H7604/$O$15,B7604=2018,H7604/$O$16,B7604=2019,H7604/$O$17,B7604=2020,H7604/$O$18,B7604=2021,H7604/$O$19,B7604=2022,H7604/$O$20),"")</f>
        <v>1.0855903522251111E-4</v>
      </c>
      <c r="K7604" s="3" cm="1">
        <f t="array" ref="K7604">IFERROR(_xlfn.IFS(B7604=2015,J7604*$P$4,B7604=2016,J7604*$P$5,B7604=2017,J7604*$P$6,B7604=2018,J7604*$P$7,B7604=2019,J7604*$P$8,B7604=2020,J7604*$P$9,B7604=2021,J7604*$P$10,B7604=2022,J7604*$P$11),"")</f>
        <v>186379.93760387154</v>
      </c>
      <c r="L7604" s="3">
        <f t="shared" si="119"/>
        <v>352738.93760387157</v>
      </c>
    </row>
    <row r="7605" spans="1:12">
      <c r="A7605">
        <v>4832430</v>
      </c>
      <c r="B7605">
        <v>2019</v>
      </c>
      <c r="D7605" t="s">
        <v>2372</v>
      </c>
      <c r="E7605" t="s">
        <v>2373</v>
      </c>
      <c r="F7605" t="s">
        <v>4101</v>
      </c>
      <c r="G7605" t="s">
        <v>2374</v>
      </c>
      <c r="H7605" s="5">
        <v>183531</v>
      </c>
      <c r="I7605">
        <f>IFERROR(VLOOKUP(G7605,'NCES Match'!$A$2:$B$1307,2,FALSE),"")</f>
        <v>4832430</v>
      </c>
      <c r="J7605" cm="1">
        <f t="array" ref="J7605">IFERROR(_xlfn.IFS(B7605=2015,H7605/$O$13,B7605=2016,H7605/$O$14,B7605=2017,H7605/$O$15,B7605=2018,H7605/$O$16,B7605=2019,H7605/$O$17,B7605=2020,H7605/$O$18,B7605=2021,H7605/$O$19,B7605=2022,H7605/$O$20),"")</f>
        <v>1.1620816347028587E-4</v>
      </c>
      <c r="K7605" s="3" cm="1">
        <f t="array" ref="K7605">IFERROR(_xlfn.IFS(B7605=2015,J7605*$P$4,B7605=2016,J7605*$P$5,B7605=2017,J7605*$P$6,B7605=2018,J7605*$P$7,B7605=2019,J7605*$P$8,B7605=2020,J7605*$P$9,B7605=2021,J7605*$P$10,B7605=2022,J7605*$P$11),"")</f>
        <v>201961.18510480699</v>
      </c>
      <c r="L7605" s="3">
        <f t="shared" si="119"/>
        <v>385492.18510480702</v>
      </c>
    </row>
    <row r="7606" spans="1:12">
      <c r="A7606">
        <v>4832430</v>
      </c>
      <c r="B7606">
        <v>2020</v>
      </c>
      <c r="D7606" t="s">
        <v>2372</v>
      </c>
      <c r="E7606" t="s">
        <v>2373</v>
      </c>
      <c r="F7606" t="s">
        <v>4230</v>
      </c>
      <c r="G7606" t="s">
        <v>2374</v>
      </c>
      <c r="H7606" s="5">
        <v>174375</v>
      </c>
      <c r="I7606">
        <f>IFERROR(VLOOKUP(G7606,'NCES Match'!$A$2:$B$1307,2,FALSE),"")</f>
        <v>4832430</v>
      </c>
      <c r="J7606" cm="1">
        <f t="array" ref="J7606">IFERROR(_xlfn.IFS(B7606=2015,H7606/$O$13,B7606=2016,H7606/$O$14,B7606=2017,H7606/$O$15,B7606=2018,H7606/$O$16,B7606=2019,H7606/$O$17,B7606=2020,H7606/$O$18,B7606=2021,H7606/$O$19,B7606=2022,H7606/$O$20),"")</f>
        <v>9.449513124748911E-5</v>
      </c>
      <c r="K7606" s="3" cm="1">
        <f t="array" ref="K7606">IFERROR(_xlfn.IFS(B7606=2015,J7606*$P$4,B7606=2016,J7606*$P$5,B7606=2017,J7606*$P$6,B7606=2018,J7606*$P$7,B7606=2019,J7606*$P$8,B7606=2020,J7606*$P$9,B7606=2021,J7606*$P$10,B7606=2022,J7606*$P$11),"")</f>
        <v>199196.0026735015</v>
      </c>
      <c r="L7606" s="3">
        <f t="shared" si="119"/>
        <v>373571.0026735015</v>
      </c>
    </row>
    <row r="7607" spans="1:12">
      <c r="A7607">
        <v>4832430</v>
      </c>
      <c r="B7607">
        <v>2021</v>
      </c>
      <c r="D7607" t="s">
        <v>2372</v>
      </c>
      <c r="E7607" t="s">
        <v>2373</v>
      </c>
      <c r="F7607" t="s">
        <v>4101</v>
      </c>
      <c r="G7607" t="s">
        <v>2374</v>
      </c>
      <c r="H7607" s="5">
        <v>155907.94</v>
      </c>
      <c r="I7607">
        <f>IFERROR(VLOOKUP(G7607,'NCES Match'!$A$2:$B$1307,2,FALSE),"")</f>
        <v>4832430</v>
      </c>
      <c r="J7607" cm="1">
        <f t="array" ref="J7607">IFERROR(_xlfn.IFS(B7607=2015,H7607/$O$13,B7607=2016,H7607/$O$14,B7607=2017,H7607/$O$15,B7607=2018,H7607/$O$16,B7607=2019,H7607/$O$17,B7607=2020,H7607/$O$18,B7607=2021,H7607/$O$19,B7607=2022,H7607/$O$20),"")</f>
        <v>7.9769208591994698E-5</v>
      </c>
      <c r="K7607" s="3" cm="1">
        <f t="array" ref="K7607">IFERROR(_xlfn.IFS(B7607=2015,J7607*$P$4,B7607=2016,J7607*$P$5,B7607=2017,J7607*$P$6,B7607=2018,J7607*$P$7,B7607=2019,J7607*$P$8,B7607=2020,J7607*$P$9,B7607=2021,J7607*$P$10,B7607=2022,J7607*$P$11),"")</f>
        <v>170750.24213159815</v>
      </c>
      <c r="L7607" s="3">
        <f t="shared" si="119"/>
        <v>326658.18213159812</v>
      </c>
    </row>
    <row r="7608" spans="1:12">
      <c r="A7608">
        <v>4832430</v>
      </c>
      <c r="B7608">
        <v>2022</v>
      </c>
      <c r="D7608" t="s">
        <v>2372</v>
      </c>
      <c r="E7608" t="s">
        <v>2373</v>
      </c>
      <c r="F7608" t="s">
        <v>4101</v>
      </c>
      <c r="G7608" t="s">
        <v>2374</v>
      </c>
      <c r="H7608" s="5">
        <v>180066.58</v>
      </c>
      <c r="I7608">
        <f>IFERROR(VLOOKUP(G7608,'NCES Match'!$A$2:$B$1307,2,FALSE),"")</f>
        <v>4832430</v>
      </c>
      <c r="J7608" cm="1">
        <f t="array" ref="J7608">IFERROR(_xlfn.IFS(B7608=2015,H7608/$O$13,B7608=2016,H7608/$O$14,B7608=2017,H7608/$O$15,B7608=2018,H7608/$O$16,B7608=2019,H7608/$O$17,B7608=2020,H7608/$O$18,B7608=2021,H7608/$O$19,B7608=2022,H7608/$O$20),"")</f>
        <v>7.9090759664532671E-5</v>
      </c>
      <c r="K7608" s="3" cm="1">
        <f t="array" ref="K7608">IFERROR(_xlfn.IFS(B7608=2015,J7608*$P$4,B7608=2016,J7608*$P$5,B7608=2017,J7608*$P$6,B7608=2018,J7608*$P$7,B7608=2019,J7608*$P$8,B7608=2020,J7608*$P$9,B7608=2021,J7608*$P$10,B7608=2022,J7608*$P$11),"")</f>
        <v>170320.60686920138</v>
      </c>
      <c r="L7608" s="3">
        <f t="shared" si="119"/>
        <v>350387.18686920137</v>
      </c>
    </row>
    <row r="7609" spans="1:12">
      <c r="A7609">
        <v>4832430</v>
      </c>
      <c r="B7609">
        <v>2023</v>
      </c>
      <c r="D7609" t="s">
        <v>2372</v>
      </c>
      <c r="E7609" t="s">
        <v>2373</v>
      </c>
      <c r="F7609" t="s">
        <v>4101</v>
      </c>
      <c r="G7609" t="s">
        <v>2374</v>
      </c>
      <c r="H7609" s="5">
        <v>177985.59</v>
      </c>
      <c r="I7609">
        <f>IFERROR(VLOOKUP(G7609,'NCES Match'!$A$2:$B$1307,2,FALSE),"")</f>
        <v>4832430</v>
      </c>
      <c r="J7609" t="str" cm="1">
        <f t="array" ref="J7609">IFERROR(_xlfn.IFS(B7609=2015,H7609/$O$13,B7609=2016,H7609/$O$14,B7609=2017,H7609/$O$15,B7609=2018,H7609/$O$16,B7609=2019,H7609/$O$17,B7609=2020,H7609/$O$18,B7609=2021,H7609/$O$19,B7609=2022,H7609/$O$20),"")</f>
        <v/>
      </c>
      <c r="K7609" s="3" t="str" cm="1">
        <f t="array" ref="K7609">IFERROR(_xlfn.IFS(B7609=2015,J7609*$P$4,B7609=2016,J7609*$P$5,B7609=2017,J7609*$P$6,B7609=2018,J7609*$P$7,B7609=2019,J7609*$P$8,B7609=2020,J7609*$P$9,B7609=2021,J7609*$P$10,B7609=2022,J7609*$P$11),"")</f>
        <v/>
      </c>
      <c r="L7609" s="3">
        <f t="shared" si="119"/>
        <v>177985.59</v>
      </c>
    </row>
    <row r="7610" spans="1:12">
      <c r="A7610">
        <v>4840440</v>
      </c>
      <c r="B7610">
        <v>2015</v>
      </c>
      <c r="C7610" t="s">
        <v>381</v>
      </c>
      <c r="D7610" t="s">
        <v>3025</v>
      </c>
      <c r="E7610" t="s">
        <v>3026</v>
      </c>
      <c r="G7610" t="s">
        <v>3027</v>
      </c>
      <c r="H7610" s="5">
        <v>311819.86</v>
      </c>
      <c r="I7610">
        <f>IFERROR(VLOOKUP(G7610,'NCES Match'!$A$2:$B$1307,2,FALSE),"")</f>
        <v>4840440</v>
      </c>
      <c r="J7610" cm="1">
        <f t="array" ref="J7610">IFERROR(_xlfn.IFS(B7610=2015,H7610/$O$13,B7610=2016,H7610/$O$14,B7610=2017,H7610/$O$15,B7610=2018,H7610/$O$16,B7610=2019,H7610/$O$17,B7610=2020,H7610/$O$18,B7610=2021,H7610/$O$19,B7610=2022,H7610/$O$20),"")</f>
        <v>2.4428084980463805E-4</v>
      </c>
      <c r="K7610" s="3" cm="1">
        <f t="array" ref="K7610">IFERROR(_xlfn.IFS(B7610=2015,J7610*$P$4,B7610=2016,J7610*$P$5,B7610=2017,J7610*$P$6,B7610=2018,J7610*$P$7,B7610=2019,J7610*$P$8,B7610=2020,J7610*$P$9,B7610=2021,J7610*$P$10,B7610=2022,J7610*$P$11),"")</f>
        <v>388768.81673872215</v>
      </c>
      <c r="L7610" s="3">
        <f t="shared" si="119"/>
        <v>700588.67673872213</v>
      </c>
    </row>
    <row r="7611" spans="1:12">
      <c r="A7611">
        <v>4840440</v>
      </c>
      <c r="B7611">
        <v>2016</v>
      </c>
      <c r="C7611" t="s">
        <v>4102</v>
      </c>
      <c r="D7611" t="s">
        <v>3025</v>
      </c>
      <c r="E7611" t="s">
        <v>3026</v>
      </c>
      <c r="F7611" t="s">
        <v>4101</v>
      </c>
      <c r="G7611" t="s">
        <v>3027</v>
      </c>
      <c r="H7611" s="5">
        <v>317001</v>
      </c>
      <c r="I7611">
        <f>IFERROR(VLOOKUP(G7611,'NCES Match'!$A$2:$B$1307,2,FALSE),"")</f>
        <v>4840440</v>
      </c>
      <c r="J7611" cm="1">
        <f t="array" ref="J7611">IFERROR(_xlfn.IFS(B7611=2015,H7611/$O$13,B7611=2016,H7611/$O$14,B7611=2017,H7611/$O$15,B7611=2018,H7611/$O$16,B7611=2019,H7611/$O$17,B7611=2020,H7611/$O$18,B7611=2021,H7611/$O$19,B7611=2022,H7611/$O$20),"")</f>
        <v>2.2693052596981024E-4</v>
      </c>
      <c r="K7611" s="3" cm="1">
        <f t="array" ref="K7611">IFERROR(_xlfn.IFS(B7611=2015,J7611*$P$4,B7611=2016,J7611*$P$5,B7611=2017,J7611*$P$6,B7611=2018,J7611*$P$7,B7611=2019,J7611*$P$8,B7611=2020,J7611*$P$9,B7611=2021,J7611*$P$10,B7611=2022,J7611*$P$11),"")</f>
        <v>380251.88044008956</v>
      </c>
      <c r="L7611" s="3">
        <f t="shared" si="119"/>
        <v>697252.88044008962</v>
      </c>
    </row>
    <row r="7612" spans="1:12">
      <c r="A7612">
        <v>4840440</v>
      </c>
      <c r="B7612">
        <v>2017</v>
      </c>
      <c r="D7612" t="s">
        <v>3025</v>
      </c>
      <c r="E7612" t="s">
        <v>3026</v>
      </c>
      <c r="F7612" t="s">
        <v>4101</v>
      </c>
      <c r="G7612" t="s">
        <v>3027</v>
      </c>
      <c r="H7612" s="5">
        <v>303637</v>
      </c>
      <c r="I7612">
        <f>IFERROR(VLOOKUP(G7612,'NCES Match'!$A$2:$B$1307,2,FALSE),"")</f>
        <v>4840440</v>
      </c>
      <c r="J7612" cm="1">
        <f t="array" ref="J7612">IFERROR(_xlfn.IFS(B7612=2015,H7612/$O$13,B7612=2016,H7612/$O$14,B7612=2017,H7612/$O$15,B7612=2018,H7612/$O$16,B7612=2019,H7612/$O$17,B7612=2020,H7612/$O$18,B7612=2021,H7612/$O$19,B7612=2022,H7612/$O$20),"")</f>
        <v>2.0933911877988622E-4</v>
      </c>
      <c r="K7612" s="3" cm="1">
        <f t="array" ref="K7612">IFERROR(_xlfn.IFS(B7612=2015,J7612*$P$4,B7612=2016,J7612*$P$5,B7612=2017,J7612*$P$6,B7612=2018,J7612*$P$7,B7612=2019,J7612*$P$8,B7612=2020,J7612*$P$9,B7612=2021,J7612*$P$10,B7612=2022,J7612*$P$11),"")</f>
        <v>355509.70252734108</v>
      </c>
      <c r="L7612" s="3">
        <f t="shared" si="119"/>
        <v>659146.70252734108</v>
      </c>
    </row>
    <row r="7613" spans="1:12">
      <c r="A7613">
        <v>4840440</v>
      </c>
      <c r="B7613">
        <v>2018</v>
      </c>
      <c r="D7613" t="s">
        <v>3025</v>
      </c>
      <c r="E7613" t="s">
        <v>3026</v>
      </c>
      <c r="F7613" t="s">
        <v>4101</v>
      </c>
      <c r="G7613" t="s">
        <v>3027</v>
      </c>
      <c r="H7613" s="5">
        <v>328983</v>
      </c>
      <c r="I7613">
        <f>IFERROR(VLOOKUP(G7613,'NCES Match'!$A$2:$B$1307,2,FALSE),"")</f>
        <v>4840440</v>
      </c>
      <c r="J7613" cm="1">
        <f t="array" ref="J7613">IFERROR(_xlfn.IFS(B7613=2015,H7613/$O$13,B7613=2016,H7613/$O$14,B7613=2017,H7613/$O$15,B7613=2018,H7613/$O$16,B7613=2019,H7613/$O$17,B7613=2020,H7613/$O$18,B7613=2021,H7613/$O$19,B7613=2022,H7613/$O$20),"")</f>
        <v>2.1468076319650499E-4</v>
      </c>
      <c r="K7613" s="3" cm="1">
        <f t="array" ref="K7613">IFERROR(_xlfn.IFS(B7613=2015,J7613*$P$4,B7613=2016,J7613*$P$5,B7613=2017,J7613*$P$6,B7613=2018,J7613*$P$7,B7613=2019,J7613*$P$8,B7613=2020,J7613*$P$9,B7613=2021,J7613*$P$10,B7613=2022,J7613*$P$11),"")</f>
        <v>368575.37622091069</v>
      </c>
      <c r="L7613" s="3">
        <f t="shared" si="119"/>
        <v>697558.37622091069</v>
      </c>
    </row>
    <row r="7614" spans="1:12">
      <c r="A7614">
        <v>4840440</v>
      </c>
      <c r="B7614">
        <v>2019</v>
      </c>
      <c r="D7614" t="s">
        <v>3025</v>
      </c>
      <c r="E7614" t="s">
        <v>3026</v>
      </c>
      <c r="F7614" t="s">
        <v>4101</v>
      </c>
      <c r="G7614" t="s">
        <v>3027</v>
      </c>
      <c r="H7614" s="5">
        <v>334500</v>
      </c>
      <c r="I7614">
        <f>IFERROR(VLOOKUP(G7614,'NCES Match'!$A$2:$B$1307,2,FALSE),"")</f>
        <v>4840440</v>
      </c>
      <c r="J7614" cm="1">
        <f t="array" ref="J7614">IFERROR(_xlfn.IFS(B7614=2015,H7614/$O$13,B7614=2016,H7614/$O$14,B7614=2017,H7614/$O$15,B7614=2018,H7614/$O$16,B7614=2019,H7614/$O$17,B7614=2020,H7614/$O$18,B7614=2021,H7614/$O$19,B7614=2022,H7614/$O$20),"")</f>
        <v>2.117987189129391E-4</v>
      </c>
      <c r="K7614" s="3" cm="1">
        <f t="array" ref="K7614">IFERROR(_xlfn.IFS(B7614=2015,J7614*$P$4,B7614=2016,J7614*$P$5,B7614=2017,J7614*$P$6,B7614=2018,J7614*$P$7,B7614=2019,J7614*$P$8,B7614=2020,J7614*$P$9,B7614=2021,J7614*$P$10,B7614=2022,J7614*$P$11),"")</f>
        <v>368090.49379972834</v>
      </c>
      <c r="L7614" s="3">
        <f t="shared" si="119"/>
        <v>702590.49379972834</v>
      </c>
    </row>
    <row r="7615" spans="1:12">
      <c r="A7615">
        <v>4840440</v>
      </c>
      <c r="B7615">
        <v>2020</v>
      </c>
      <c r="D7615" t="s">
        <v>3025</v>
      </c>
      <c r="E7615" t="s">
        <v>3026</v>
      </c>
      <c r="F7615" t="s">
        <v>4230</v>
      </c>
      <c r="G7615" t="s">
        <v>3027</v>
      </c>
      <c r="H7615" s="5">
        <v>368984</v>
      </c>
      <c r="I7615">
        <f>IFERROR(VLOOKUP(G7615,'NCES Match'!$A$2:$B$1307,2,FALSE),"")</f>
        <v>4840440</v>
      </c>
      <c r="J7615" cm="1">
        <f t="array" ref="J7615">IFERROR(_xlfn.IFS(B7615=2015,H7615/$O$13,B7615=2016,H7615/$O$14,B7615=2017,H7615/$O$15,B7615=2018,H7615/$O$16,B7615=2019,H7615/$O$17,B7615=2020,H7615/$O$18,B7615=2021,H7615/$O$19,B7615=2022,H7615/$O$20),"")</f>
        <v>1.9995522011884457E-4</v>
      </c>
      <c r="K7615" s="3" cm="1">
        <f t="array" ref="K7615">IFERROR(_xlfn.IFS(B7615=2015,J7615*$P$4,B7615=2016,J7615*$P$5,B7615=2017,J7615*$P$6,B7615=2018,J7615*$P$7,B7615=2019,J7615*$P$8,B7615=2020,J7615*$P$9,B7615=2021,J7615*$P$10,B7615=2022,J7615*$P$11),"")</f>
        <v>421506.16688446898</v>
      </c>
      <c r="L7615" s="3">
        <f t="shared" si="119"/>
        <v>790490.16688446898</v>
      </c>
    </row>
    <row r="7616" spans="1:12">
      <c r="A7616">
        <v>4840440</v>
      </c>
      <c r="B7616">
        <v>2021</v>
      </c>
      <c r="D7616" t="s">
        <v>3025</v>
      </c>
      <c r="E7616" t="s">
        <v>3026</v>
      </c>
      <c r="F7616" t="s">
        <v>4101</v>
      </c>
      <c r="G7616" t="s">
        <v>3027</v>
      </c>
      <c r="H7616" s="5">
        <v>394234.51</v>
      </c>
      <c r="I7616">
        <f>IFERROR(VLOOKUP(G7616,'NCES Match'!$A$2:$B$1307,2,FALSE),"")</f>
        <v>4840440</v>
      </c>
      <c r="J7616" cm="1">
        <f t="array" ref="J7616">IFERROR(_xlfn.IFS(B7616=2015,H7616/$O$13,B7616=2016,H7616/$O$14,B7616=2017,H7616/$O$15,B7616=2018,H7616/$O$16,B7616=2019,H7616/$O$17,B7616=2020,H7616/$O$18,B7616=2021,H7616/$O$19,B7616=2022,H7616/$O$20),"")</f>
        <v>2.0170733358642812E-4</v>
      </c>
      <c r="K7616" s="3" cm="1">
        <f t="array" ref="K7616">IFERROR(_xlfn.IFS(B7616=2015,J7616*$P$4,B7616=2016,J7616*$P$5,B7616=2017,J7616*$P$6,B7616=2018,J7616*$P$7,B7616=2019,J7616*$P$8,B7616=2020,J7616*$P$9,B7616=2021,J7616*$P$10,B7616=2022,J7616*$P$11),"")</f>
        <v>431765.2971306782</v>
      </c>
      <c r="L7616" s="3">
        <f t="shared" si="119"/>
        <v>825999.80713067821</v>
      </c>
    </row>
    <row r="7617" spans="1:12">
      <c r="A7617">
        <v>4840440</v>
      </c>
      <c r="B7617">
        <v>2022</v>
      </c>
      <c r="D7617" t="s">
        <v>3025</v>
      </c>
      <c r="E7617" t="s">
        <v>3026</v>
      </c>
      <c r="F7617" t="s">
        <v>4101</v>
      </c>
      <c r="G7617" t="s">
        <v>3027</v>
      </c>
      <c r="H7617" s="5">
        <v>568131.56999999995</v>
      </c>
      <c r="I7617">
        <f>IFERROR(VLOOKUP(G7617,'NCES Match'!$A$2:$B$1307,2,FALSE),"")</f>
        <v>4840440</v>
      </c>
      <c r="J7617" cm="1">
        <f t="array" ref="J7617">IFERROR(_xlfn.IFS(B7617=2015,H7617/$O$13,B7617=2016,H7617/$O$14,B7617=2017,H7617/$O$15,B7617=2018,H7617/$O$16,B7617=2019,H7617/$O$17,B7617=2020,H7617/$O$18,B7617=2021,H7617/$O$19,B7617=2022,H7617/$O$20),"")</f>
        <v>2.4954079463664839E-4</v>
      </c>
      <c r="K7617" s="3" cm="1">
        <f t="array" ref="K7617">IFERROR(_xlfn.IFS(B7617=2015,J7617*$P$4,B7617=2016,J7617*$P$5,B7617=2017,J7617*$P$6,B7617=2018,J7617*$P$7,B7617=2019,J7617*$P$8,B7617=2020,J7617*$P$9,B7617=2021,J7617*$P$10,B7617=2022,J7617*$P$11),"")</f>
        <v>537381.86055375822</v>
      </c>
      <c r="L7617" s="3">
        <f t="shared" si="119"/>
        <v>1105513.4305537581</v>
      </c>
    </row>
    <row r="7618" spans="1:12">
      <c r="A7618">
        <v>4840440</v>
      </c>
      <c r="B7618">
        <v>2023</v>
      </c>
      <c r="D7618" t="s">
        <v>3025</v>
      </c>
      <c r="E7618" t="s">
        <v>3026</v>
      </c>
      <c r="F7618" t="s">
        <v>4101</v>
      </c>
      <c r="G7618" t="s">
        <v>3027</v>
      </c>
      <c r="H7618" s="5">
        <v>600108.92000000004</v>
      </c>
      <c r="I7618">
        <f>IFERROR(VLOOKUP(G7618,'NCES Match'!$A$2:$B$1307,2,FALSE),"")</f>
        <v>4840440</v>
      </c>
      <c r="J7618" t="str" cm="1">
        <f t="array" ref="J7618">IFERROR(_xlfn.IFS(B7618=2015,H7618/$O$13,B7618=2016,H7618/$O$14,B7618=2017,H7618/$O$15,B7618=2018,H7618/$O$16,B7618=2019,H7618/$O$17,B7618=2020,H7618/$O$18,B7618=2021,H7618/$O$19,B7618=2022,H7618/$O$20),"")</f>
        <v/>
      </c>
      <c r="K7618" s="3" t="str" cm="1">
        <f t="array" ref="K7618">IFERROR(_xlfn.IFS(B7618=2015,J7618*$P$4,B7618=2016,J7618*$P$5,B7618=2017,J7618*$P$6,B7618=2018,J7618*$P$7,B7618=2019,J7618*$P$8,B7618=2020,J7618*$P$9,B7618=2021,J7618*$P$10,B7618=2022,J7618*$P$11),"")</f>
        <v/>
      </c>
      <c r="L7618" s="3">
        <f t="shared" si="119"/>
        <v>600108.92000000004</v>
      </c>
    </row>
    <row r="7619" spans="1:12">
      <c r="A7619">
        <v>4815180</v>
      </c>
      <c r="B7619">
        <v>2015</v>
      </c>
      <c r="C7619" t="s">
        <v>381</v>
      </c>
      <c r="D7619" t="s">
        <v>2082</v>
      </c>
      <c r="E7619" t="s">
        <v>2083</v>
      </c>
      <c r="G7619" t="s">
        <v>2084</v>
      </c>
      <c r="H7619" s="5">
        <v>658416.75</v>
      </c>
      <c r="I7619">
        <f>IFERROR(VLOOKUP(G7619,'NCES Match'!$A$2:$B$1307,2,FALSE),"")</f>
        <v>4815180</v>
      </c>
      <c r="J7619" cm="1">
        <f t="array" ref="J7619">IFERROR(_xlfn.IFS(B7619=2015,H7619/$O$13,B7619=2016,H7619/$O$14,B7619=2017,H7619/$O$15,B7619=2018,H7619/$O$16,B7619=2019,H7619/$O$17,B7619=2020,H7619/$O$18,B7619=2021,H7619/$O$19,B7619=2022,H7619/$O$20),"")</f>
        <v>5.1580615556561383E-4</v>
      </c>
      <c r="K7619" s="3" cm="1">
        <f t="array" ref="K7619">IFERROR(_xlfn.IFS(B7619=2015,J7619*$P$4,B7619=2016,J7619*$P$5,B7619=2017,J7619*$P$6,B7619=2018,J7619*$P$7,B7619=2019,J7619*$P$8,B7619=2020,J7619*$P$9,B7619=2021,J7619*$P$10,B7619=2022,J7619*$P$11),"")</f>
        <v>820896.72164709144</v>
      </c>
      <c r="L7619" s="3">
        <f t="shared" ref="L7619:L7682" si="120">SUM(H7619,K7619)</f>
        <v>1479313.4716470914</v>
      </c>
    </row>
    <row r="7620" spans="1:12">
      <c r="A7620">
        <v>4815180</v>
      </c>
      <c r="B7620">
        <v>2016</v>
      </c>
      <c r="C7620" t="s">
        <v>4102</v>
      </c>
      <c r="D7620" t="s">
        <v>2082</v>
      </c>
      <c r="E7620" t="s">
        <v>2083</v>
      </c>
      <c r="F7620" t="s">
        <v>4101</v>
      </c>
      <c r="G7620" t="s">
        <v>2084</v>
      </c>
      <c r="H7620" s="5">
        <v>784935</v>
      </c>
      <c r="I7620">
        <f>IFERROR(VLOOKUP(G7620,'NCES Match'!$A$2:$B$1307,2,FALSE),"")</f>
        <v>4815180</v>
      </c>
      <c r="J7620" cm="1">
        <f t="array" ref="J7620">IFERROR(_xlfn.IFS(B7620=2015,H7620/$O$13,B7620=2016,H7620/$O$14,B7620=2017,H7620/$O$15,B7620=2018,H7620/$O$16,B7620=2019,H7620/$O$17,B7620=2020,H7620/$O$18,B7620=2021,H7620/$O$19,B7620=2022,H7620/$O$20),"")</f>
        <v>5.6190899209186402E-4</v>
      </c>
      <c r="K7620" s="3" cm="1">
        <f t="array" ref="K7620">IFERROR(_xlfn.IFS(B7620=2015,J7620*$P$4,B7620=2016,J7620*$P$5,B7620=2017,J7620*$P$6,B7620=2018,J7620*$P$7,B7620=2019,J7620*$P$8,B7620=2020,J7620*$P$9,B7620=2021,J7620*$P$10,B7620=2022,J7620*$P$11),"")</f>
        <v>941552.2656813123</v>
      </c>
      <c r="L7620" s="3">
        <f t="shared" si="120"/>
        <v>1726487.2656813124</v>
      </c>
    </row>
    <row r="7621" spans="1:12">
      <c r="A7621">
        <v>4815180</v>
      </c>
      <c r="B7621">
        <v>2017</v>
      </c>
      <c r="D7621" t="s">
        <v>2082</v>
      </c>
      <c r="E7621" t="s">
        <v>2083</v>
      </c>
      <c r="F7621" t="s">
        <v>4101</v>
      </c>
      <c r="G7621" t="s">
        <v>2084</v>
      </c>
      <c r="H7621" s="5">
        <v>837861</v>
      </c>
      <c r="I7621">
        <f>IFERROR(VLOOKUP(G7621,'NCES Match'!$A$2:$B$1307,2,FALSE),"")</f>
        <v>4815180</v>
      </c>
      <c r="J7621" cm="1">
        <f t="array" ref="J7621">IFERROR(_xlfn.IFS(B7621=2015,H7621/$O$13,B7621=2016,H7621/$O$14,B7621=2017,H7621/$O$15,B7621=2018,H7621/$O$16,B7621=2019,H7621/$O$17,B7621=2020,H7621/$O$18,B7621=2021,H7621/$O$19,B7621=2022,H7621/$O$20),"")</f>
        <v>5.7765385443814233E-4</v>
      </c>
      <c r="K7621" s="3" cm="1">
        <f t="array" ref="K7621">IFERROR(_xlfn.IFS(B7621=2015,J7621*$P$4,B7621=2016,J7621*$P$5,B7621=2017,J7621*$P$6,B7621=2018,J7621*$P$7,B7621=2019,J7621*$P$8,B7621=2020,J7621*$P$9,B7621=2021,J7621*$P$10,B7621=2022,J7621*$P$11),"")</f>
        <v>980999.40016948024</v>
      </c>
      <c r="L7621" s="3">
        <f t="shared" si="120"/>
        <v>1818860.4001694801</v>
      </c>
    </row>
    <row r="7622" spans="1:12">
      <c r="A7622">
        <v>4815180</v>
      </c>
      <c r="B7622">
        <v>2018</v>
      </c>
      <c r="D7622" t="s">
        <v>2082</v>
      </c>
      <c r="E7622" t="s">
        <v>2083</v>
      </c>
      <c r="F7622" t="s">
        <v>4101</v>
      </c>
      <c r="G7622" t="s">
        <v>2084</v>
      </c>
      <c r="H7622" s="5">
        <v>907626</v>
      </c>
      <c r="I7622">
        <f>IFERROR(VLOOKUP(G7622,'NCES Match'!$A$2:$B$1307,2,FALSE),"")</f>
        <v>4815180</v>
      </c>
      <c r="J7622" cm="1">
        <f t="array" ref="J7622">IFERROR(_xlfn.IFS(B7622=2015,H7622/$O$13,B7622=2016,H7622/$O$14,B7622=2017,H7622/$O$15,B7622=2018,H7622/$O$16,B7622=2019,H7622/$O$17,B7622=2020,H7622/$O$18,B7622=2021,H7622/$O$19,B7622=2022,H7622/$O$20),"")</f>
        <v>5.922793651252224E-4</v>
      </c>
      <c r="K7622" s="3" cm="1">
        <f t="array" ref="K7622">IFERROR(_xlfn.IFS(B7622=2015,J7622*$P$4,B7622=2016,J7622*$P$5,B7622=2017,J7622*$P$6,B7622=2018,J7622*$P$7,B7622=2019,J7622*$P$8,B7622=2020,J7622*$P$9,B7622=2021,J7622*$P$10,B7622=2022,J7622*$P$11),"")</f>
        <v>1016856.7811038268</v>
      </c>
      <c r="L7622" s="3">
        <f t="shared" si="120"/>
        <v>1924482.7811038268</v>
      </c>
    </row>
    <row r="7623" spans="1:12">
      <c r="A7623">
        <v>4815180</v>
      </c>
      <c r="B7623">
        <v>2019</v>
      </c>
      <c r="D7623" t="s">
        <v>2082</v>
      </c>
      <c r="E7623" t="s">
        <v>2083</v>
      </c>
      <c r="F7623" t="s">
        <v>4101</v>
      </c>
      <c r="G7623" t="s">
        <v>2084</v>
      </c>
      <c r="H7623" s="5">
        <v>909320</v>
      </c>
      <c r="I7623">
        <f>IFERROR(VLOOKUP(G7623,'NCES Match'!$A$2:$B$1307,2,FALSE),"")</f>
        <v>4815180</v>
      </c>
      <c r="J7623" cm="1">
        <f t="array" ref="J7623">IFERROR(_xlfn.IFS(B7623=2015,H7623/$O$13,B7623=2016,H7623/$O$14,B7623=2017,H7623/$O$15,B7623=2018,H7623/$O$16,B7623=2019,H7623/$O$17,B7623=2020,H7623/$O$18,B7623=2021,H7623/$O$19,B7623=2022,H7623/$O$20),"")</f>
        <v>5.7576326182933867E-4</v>
      </c>
      <c r="K7623" s="3" cm="1">
        <f t="array" ref="K7623">IFERROR(_xlfn.IFS(B7623=2015,J7623*$P$4,B7623=2016,J7623*$P$5,B7623=2017,J7623*$P$6,B7623=2018,J7623*$P$7,B7623=2019,J7623*$P$8,B7623=2020,J7623*$P$9,B7623=2021,J7623*$P$10,B7623=2022,J7623*$P$11),"")</f>
        <v>1000633.9247293541</v>
      </c>
      <c r="L7623" s="3">
        <f t="shared" si="120"/>
        <v>1909953.9247293542</v>
      </c>
    </row>
    <row r="7624" spans="1:12">
      <c r="A7624">
        <v>4815180</v>
      </c>
      <c r="B7624">
        <v>2020</v>
      </c>
      <c r="D7624" t="s">
        <v>2082</v>
      </c>
      <c r="E7624" t="s">
        <v>2083</v>
      </c>
      <c r="F7624" t="s">
        <v>4230</v>
      </c>
      <c r="G7624" t="s">
        <v>2084</v>
      </c>
      <c r="H7624" s="5">
        <v>861306</v>
      </c>
      <c r="I7624">
        <f>IFERROR(VLOOKUP(G7624,'NCES Match'!$A$2:$B$1307,2,FALSE),"")</f>
        <v>4815180</v>
      </c>
      <c r="J7624" cm="1">
        <f t="array" ref="J7624">IFERROR(_xlfn.IFS(B7624=2015,H7624/$O$13,B7624=2016,H7624/$O$14,B7624=2017,H7624/$O$15,B7624=2018,H7624/$O$16,B7624=2019,H7624/$O$17,B7624=2020,H7624/$O$18,B7624=2021,H7624/$O$19,B7624=2022,H7624/$O$20),"")</f>
        <v>4.6674823520716761E-4</v>
      </c>
      <c r="K7624" s="3" cm="1">
        <f t="array" ref="K7624">IFERROR(_xlfn.IFS(B7624=2015,J7624*$P$4,B7624=2016,J7624*$P$5,B7624=2017,J7624*$P$6,B7624=2018,J7624*$P$7,B7624=2019,J7624*$P$8,B7624=2020,J7624*$P$9,B7624=2021,J7624*$P$10,B7624=2022,J7624*$P$11),"")</f>
        <v>983906.59371299145</v>
      </c>
      <c r="L7624" s="3">
        <f t="shared" si="120"/>
        <v>1845212.5937129916</v>
      </c>
    </row>
    <row r="7625" spans="1:12">
      <c r="A7625">
        <v>4815180</v>
      </c>
      <c r="B7625">
        <v>2021</v>
      </c>
      <c r="D7625" t="s">
        <v>2082</v>
      </c>
      <c r="E7625" t="s">
        <v>2083</v>
      </c>
      <c r="F7625" t="s">
        <v>4101</v>
      </c>
      <c r="G7625" t="s">
        <v>2084</v>
      </c>
      <c r="H7625" s="5">
        <v>1080977.47</v>
      </c>
      <c r="I7625">
        <f>IFERROR(VLOOKUP(G7625,'NCES Match'!$A$2:$B$1307,2,FALSE),"")</f>
        <v>4815180</v>
      </c>
      <c r="J7625" cm="1">
        <f t="array" ref="J7625">IFERROR(_xlfn.IFS(B7625=2015,H7625/$O$13,B7625=2016,H7625/$O$14,B7625=2017,H7625/$O$15,B7625=2018,H7625/$O$16,B7625=2019,H7625/$O$17,B7625=2020,H7625/$O$18,B7625=2021,H7625/$O$19,B7625=2022,H7625/$O$20),"")</f>
        <v>5.5307457264637506E-4</v>
      </c>
      <c r="K7625" s="3" cm="1">
        <f t="array" ref="K7625">IFERROR(_xlfn.IFS(B7625=2015,J7625*$P$4,B7625=2016,J7625*$P$5,B7625=2017,J7625*$P$6,B7625=2018,J7625*$P$7,B7625=2019,J7625*$P$8,B7625=2020,J7625*$P$9,B7625=2021,J7625*$P$10,B7625=2022,J7625*$P$11),"")</f>
        <v>1183885.5977527658</v>
      </c>
      <c r="L7625" s="3">
        <f t="shared" si="120"/>
        <v>2264863.0677527655</v>
      </c>
    </row>
    <row r="7626" spans="1:12">
      <c r="A7626">
        <v>4815180</v>
      </c>
      <c r="B7626">
        <v>2022</v>
      </c>
      <c r="D7626" t="s">
        <v>2082</v>
      </c>
      <c r="E7626" t="s">
        <v>2083</v>
      </c>
      <c r="F7626" t="s">
        <v>4101</v>
      </c>
      <c r="G7626" t="s">
        <v>2084</v>
      </c>
      <c r="H7626" s="5">
        <v>1340250.5</v>
      </c>
      <c r="I7626">
        <f>IFERROR(VLOOKUP(G7626,'NCES Match'!$A$2:$B$1307,2,FALSE),"")</f>
        <v>4815180</v>
      </c>
      <c r="J7626" cm="1">
        <f t="array" ref="J7626">IFERROR(_xlfn.IFS(B7626=2015,H7626/$O$13,B7626=2016,H7626/$O$14,B7626=2017,H7626/$O$15,B7626=2018,H7626/$O$16,B7626=2019,H7626/$O$17,B7626=2020,H7626/$O$18,B7626=2021,H7626/$O$19,B7626=2022,H7626/$O$20),"")</f>
        <v>5.8867908851142599E-4</v>
      </c>
      <c r="K7626" s="3" cm="1">
        <f t="array" ref="K7626">IFERROR(_xlfn.IFS(B7626=2015,J7626*$P$4,B7626=2016,J7626*$P$5,B7626=2017,J7626*$P$6,B7626=2018,J7626*$P$7,B7626=2019,J7626*$P$8,B7626=2020,J7626*$P$9,B7626=2021,J7626*$P$10,B7626=2022,J7626*$P$11),"")</f>
        <v>1267710.4130969257</v>
      </c>
      <c r="L7626" s="3">
        <f t="shared" si="120"/>
        <v>2607960.9130969257</v>
      </c>
    </row>
    <row r="7627" spans="1:12">
      <c r="A7627">
        <v>4815180</v>
      </c>
      <c r="B7627">
        <v>2023</v>
      </c>
      <c r="D7627" t="s">
        <v>2082</v>
      </c>
      <c r="E7627" t="s">
        <v>2083</v>
      </c>
      <c r="F7627" t="s">
        <v>4101</v>
      </c>
      <c r="G7627" t="s">
        <v>2084</v>
      </c>
      <c r="H7627" s="5">
        <v>1623873.95</v>
      </c>
      <c r="I7627">
        <f>IFERROR(VLOOKUP(G7627,'NCES Match'!$A$2:$B$1307,2,FALSE),"")</f>
        <v>4815180</v>
      </c>
      <c r="J7627" t="str" cm="1">
        <f t="array" ref="J7627">IFERROR(_xlfn.IFS(B7627=2015,H7627/$O$13,B7627=2016,H7627/$O$14,B7627=2017,H7627/$O$15,B7627=2018,H7627/$O$16,B7627=2019,H7627/$O$17,B7627=2020,H7627/$O$18,B7627=2021,H7627/$O$19,B7627=2022,H7627/$O$20),"")</f>
        <v/>
      </c>
      <c r="K7627" s="3" t="str" cm="1">
        <f t="array" ref="K7627">IFERROR(_xlfn.IFS(B7627=2015,J7627*$P$4,B7627=2016,J7627*$P$5,B7627=2017,J7627*$P$6,B7627=2018,J7627*$P$7,B7627=2019,J7627*$P$8,B7627=2020,J7627*$P$9,B7627=2021,J7627*$P$10,B7627=2022,J7627*$P$11),"")</f>
        <v/>
      </c>
      <c r="L7627" s="3">
        <f t="shared" si="120"/>
        <v>1623873.95</v>
      </c>
    </row>
    <row r="7628" spans="1:12">
      <c r="A7628">
        <v>4819830</v>
      </c>
      <c r="B7628">
        <v>2015</v>
      </c>
      <c r="C7628" t="s">
        <v>381</v>
      </c>
      <c r="D7628" t="s">
        <v>1376</v>
      </c>
      <c r="E7628" t="s">
        <v>1377</v>
      </c>
      <c r="G7628" t="s">
        <v>1378</v>
      </c>
      <c r="H7628" s="5">
        <v>996614.64</v>
      </c>
      <c r="I7628">
        <f>IFERROR(VLOOKUP(G7628,'NCES Match'!$A$2:$B$1307,2,FALSE),"")</f>
        <v>4819830</v>
      </c>
      <c r="J7628" cm="1">
        <f t="array" ref="J7628">IFERROR(_xlfn.IFS(B7628=2015,H7628/$O$13,B7628=2016,H7628/$O$14,B7628=2017,H7628/$O$15,B7628=2018,H7628/$O$16,B7628=2019,H7628/$O$17,B7628=2020,H7628/$O$18,B7628=2021,H7628/$O$19,B7628=2022,H7628/$O$20),"")</f>
        <v>7.8075165317226236E-4</v>
      </c>
      <c r="K7628" s="3" cm="1">
        <f t="array" ref="K7628">IFERROR(_xlfn.IFS(B7628=2015,J7628*$P$4,B7628=2016,J7628*$P$5,B7628=2017,J7628*$P$6,B7628=2018,J7628*$P$7,B7628=2019,J7628*$P$8,B7628=2020,J7628*$P$9,B7628=2021,J7628*$P$10,B7628=2022,J7628*$P$11),"")</f>
        <v>1242552.9738140716</v>
      </c>
      <c r="L7628" s="3">
        <f t="shared" si="120"/>
        <v>2239167.6138140718</v>
      </c>
    </row>
    <row r="7629" spans="1:12">
      <c r="A7629">
        <v>4819830</v>
      </c>
      <c r="B7629">
        <v>2016</v>
      </c>
      <c r="C7629" t="s">
        <v>4102</v>
      </c>
      <c r="D7629" t="s">
        <v>1376</v>
      </c>
      <c r="E7629" t="s">
        <v>1377</v>
      </c>
      <c r="F7629" t="s">
        <v>4101</v>
      </c>
      <c r="G7629" t="s">
        <v>1378</v>
      </c>
      <c r="H7629" s="5">
        <v>1016718</v>
      </c>
      <c r="I7629">
        <f>IFERROR(VLOOKUP(G7629,'NCES Match'!$A$2:$B$1307,2,FALSE),"")</f>
        <v>4819830</v>
      </c>
      <c r="J7629" cm="1">
        <f t="array" ref="J7629">IFERROR(_xlfn.IFS(B7629=2015,H7629/$O$13,B7629=2016,H7629/$O$14,B7629=2017,H7629/$O$15,B7629=2018,H7629/$O$16,B7629=2019,H7629/$O$17,B7629=2020,H7629/$O$18,B7629=2021,H7629/$O$19,B7629=2022,H7629/$O$20),"")</f>
        <v>7.2783477182398017E-4</v>
      </c>
      <c r="K7629" s="3" cm="1">
        <f t="array" ref="K7629">IFERROR(_xlfn.IFS(B7629=2015,J7629*$P$4,B7629=2016,J7629*$P$5,B7629=2017,J7629*$P$6,B7629=2018,J7629*$P$7,B7629=2019,J7629*$P$8,B7629=2020,J7629*$P$9,B7629=2021,J7629*$P$10,B7629=2022,J7629*$P$11),"")</f>
        <v>1219582.6870492112</v>
      </c>
      <c r="L7629" s="3">
        <f t="shared" si="120"/>
        <v>2236300.687049211</v>
      </c>
    </row>
    <row r="7630" spans="1:12">
      <c r="A7630">
        <v>4819830</v>
      </c>
      <c r="B7630">
        <v>2017</v>
      </c>
      <c r="D7630" t="s">
        <v>1376</v>
      </c>
      <c r="E7630" t="s">
        <v>1377</v>
      </c>
      <c r="F7630" t="s">
        <v>4101</v>
      </c>
      <c r="G7630" t="s">
        <v>1378</v>
      </c>
      <c r="H7630" s="5">
        <v>1081165</v>
      </c>
      <c r="I7630">
        <f>IFERROR(VLOOKUP(G7630,'NCES Match'!$A$2:$B$1307,2,FALSE),"")</f>
        <v>4819830</v>
      </c>
      <c r="J7630" cm="1">
        <f t="array" ref="J7630">IFERROR(_xlfn.IFS(B7630=2015,H7630/$O$13,B7630=2016,H7630/$O$14,B7630=2017,H7630/$O$15,B7630=2018,H7630/$O$16,B7630=2019,H7630/$O$17,B7630=2020,H7630/$O$18,B7630=2021,H7630/$O$19,B7630=2022,H7630/$O$20),"")</f>
        <v>7.4539706411160585E-4</v>
      </c>
      <c r="K7630" s="3" cm="1">
        <f t="array" ref="K7630">IFERROR(_xlfn.IFS(B7630=2015,J7630*$P$4,B7630=2016,J7630*$P$5,B7630=2017,J7630*$P$6,B7630=2018,J7630*$P$7,B7630=2019,J7630*$P$8,B7630=2020,J7630*$P$9,B7630=2021,J7630*$P$10,B7630=2022,J7630*$P$11),"")</f>
        <v>1265868.940652729</v>
      </c>
      <c r="L7630" s="3">
        <f t="shared" si="120"/>
        <v>2347033.940652729</v>
      </c>
    </row>
    <row r="7631" spans="1:12">
      <c r="A7631">
        <v>4819830</v>
      </c>
      <c r="B7631">
        <v>2018</v>
      </c>
      <c r="D7631" t="s">
        <v>1376</v>
      </c>
      <c r="E7631" t="s">
        <v>1377</v>
      </c>
      <c r="F7631" t="s">
        <v>4101</v>
      </c>
      <c r="G7631" t="s">
        <v>1378</v>
      </c>
      <c r="H7631" s="5">
        <v>1159492</v>
      </c>
      <c r="I7631">
        <f>IFERROR(VLOOKUP(G7631,'NCES Match'!$A$2:$B$1307,2,FALSE),"")</f>
        <v>4819830</v>
      </c>
      <c r="J7631" cm="1">
        <f t="array" ref="J7631">IFERROR(_xlfn.IFS(B7631=2015,H7631/$O$13,B7631=2016,H7631/$O$14,B7631=2017,H7631/$O$15,B7631=2018,H7631/$O$16,B7631=2019,H7631/$O$17,B7631=2020,H7631/$O$18,B7631=2021,H7631/$O$19,B7631=2022,H7631/$O$20),"")</f>
        <v>7.5663674864732207E-4</v>
      </c>
      <c r="K7631" s="3" cm="1">
        <f t="array" ref="K7631">IFERROR(_xlfn.IFS(B7631=2015,J7631*$P$4,B7631=2016,J7631*$P$5,B7631=2017,J7631*$P$6,B7631=2018,J7631*$P$7,B7631=2019,J7631*$P$8,B7631=2020,J7631*$P$9,B7631=2021,J7631*$P$10,B7631=2022,J7631*$P$11),"")</f>
        <v>1299034.2969853645</v>
      </c>
      <c r="L7631" s="3">
        <f t="shared" si="120"/>
        <v>2458526.2969853645</v>
      </c>
    </row>
    <row r="7632" spans="1:12">
      <c r="A7632">
        <v>4819830</v>
      </c>
      <c r="B7632">
        <v>2019</v>
      </c>
      <c r="D7632" t="s">
        <v>1376</v>
      </c>
      <c r="E7632" t="s">
        <v>1377</v>
      </c>
      <c r="F7632" t="s">
        <v>4101</v>
      </c>
      <c r="G7632" t="s">
        <v>1378</v>
      </c>
      <c r="H7632" s="5">
        <v>1221741</v>
      </c>
      <c r="I7632">
        <f>IFERROR(VLOOKUP(G7632,'NCES Match'!$A$2:$B$1307,2,FALSE),"")</f>
        <v>4819830</v>
      </c>
      <c r="J7632" cm="1">
        <f t="array" ref="J7632">IFERROR(_xlfn.IFS(B7632=2015,H7632/$O$13,B7632=2016,H7632/$O$14,B7632=2017,H7632/$O$15,B7632=2018,H7632/$O$16,B7632=2019,H7632/$O$17,B7632=2020,H7632/$O$18,B7632=2021,H7632/$O$19,B7632=2022,H7632/$O$20),"")</f>
        <v>7.7358199893397055E-4</v>
      </c>
      <c r="K7632" s="3" cm="1">
        <f t="array" ref="K7632">IFERROR(_xlfn.IFS(B7632=2015,J7632*$P$4,B7632=2016,J7632*$P$5,B7632=2017,J7632*$P$6,B7632=2018,J7632*$P$7,B7632=2019,J7632*$P$8,B7632=2020,J7632*$P$9,B7632=2021,J7632*$P$10,B7632=2022,J7632*$P$11),"")</f>
        <v>1344428.2450982777</v>
      </c>
      <c r="L7632" s="3">
        <f t="shared" si="120"/>
        <v>2566169.2450982779</v>
      </c>
    </row>
    <row r="7633" spans="1:12">
      <c r="A7633">
        <v>4819830</v>
      </c>
      <c r="B7633">
        <v>2020</v>
      </c>
      <c r="D7633" t="s">
        <v>1376</v>
      </c>
      <c r="E7633" t="s">
        <v>1377</v>
      </c>
      <c r="F7633" t="s">
        <v>4230</v>
      </c>
      <c r="G7633" t="s">
        <v>1378</v>
      </c>
      <c r="H7633" s="5">
        <v>1450102</v>
      </c>
      <c r="I7633">
        <f>IFERROR(VLOOKUP(G7633,'NCES Match'!$A$2:$B$1307,2,FALSE),"")</f>
        <v>4819830</v>
      </c>
      <c r="J7633" cm="1">
        <f t="array" ref="J7633">IFERROR(_xlfn.IFS(B7633=2015,H7633/$O$13,B7633=2016,H7633/$O$14,B7633=2017,H7633/$O$15,B7633=2018,H7633/$O$16,B7633=2019,H7633/$O$17,B7633=2020,H7633/$O$18,B7633=2021,H7633/$O$19,B7633=2022,H7633/$O$20),"")</f>
        <v>7.8582124050033809E-4</v>
      </c>
      <c r="K7633" s="3" cm="1">
        <f t="array" ref="K7633">IFERROR(_xlfn.IFS(B7633=2015,J7633*$P$4,B7633=2016,J7633*$P$5,B7633=2017,J7633*$P$6,B7633=2018,J7633*$P$7,B7633=2019,J7633*$P$8,B7633=2020,J7633*$P$9,B7633=2021,J7633*$P$10,B7633=2022,J7633*$P$11),"")</f>
        <v>1656513.3870615046</v>
      </c>
      <c r="L7633" s="3">
        <f t="shared" si="120"/>
        <v>3106615.3870615046</v>
      </c>
    </row>
    <row r="7634" spans="1:12">
      <c r="A7634">
        <v>4819830</v>
      </c>
      <c r="B7634">
        <v>2021</v>
      </c>
      <c r="D7634" t="s">
        <v>1376</v>
      </c>
      <c r="E7634" t="s">
        <v>1377</v>
      </c>
      <c r="F7634" t="s">
        <v>4101</v>
      </c>
      <c r="G7634" t="s">
        <v>1378</v>
      </c>
      <c r="H7634" s="5">
        <v>1544105.39</v>
      </c>
      <c r="I7634">
        <f>IFERROR(VLOOKUP(G7634,'NCES Match'!$A$2:$B$1307,2,FALSE),"")</f>
        <v>4819830</v>
      </c>
      <c r="J7634" cm="1">
        <f t="array" ref="J7634">IFERROR(_xlfn.IFS(B7634=2015,H7634/$O$13,B7634=2016,H7634/$O$14,B7634=2017,H7634/$O$15,B7634=2018,H7634/$O$16,B7634=2019,H7634/$O$17,B7634=2020,H7634/$O$18,B7634=2021,H7634/$O$19,B7634=2022,H7634/$O$20),"")</f>
        <v>7.9003073828653829E-4</v>
      </c>
      <c r="K7634" s="3" cm="1">
        <f t="array" ref="K7634">IFERROR(_xlfn.IFS(B7634=2015,J7634*$P$4,B7634=2016,J7634*$P$5,B7634=2017,J7634*$P$6,B7634=2018,J7634*$P$7,B7634=2019,J7634*$P$8,B7634=2020,J7634*$P$9,B7634=2021,J7634*$P$10,B7634=2022,J7634*$P$11),"")</f>
        <v>1691102.8984104707</v>
      </c>
      <c r="L7634" s="3">
        <f t="shared" si="120"/>
        <v>3235208.2884104708</v>
      </c>
    </row>
    <row r="7635" spans="1:12">
      <c r="A7635">
        <v>4819830</v>
      </c>
      <c r="B7635">
        <v>2022</v>
      </c>
      <c r="D7635" t="s">
        <v>1376</v>
      </c>
      <c r="E7635" t="s">
        <v>1377</v>
      </c>
      <c r="F7635" t="s">
        <v>4101</v>
      </c>
      <c r="G7635" t="s">
        <v>1378</v>
      </c>
      <c r="H7635" s="5">
        <v>1745909.83</v>
      </c>
      <c r="I7635">
        <f>IFERROR(VLOOKUP(G7635,'NCES Match'!$A$2:$B$1307,2,FALSE),"")</f>
        <v>4819830</v>
      </c>
      <c r="J7635" cm="1">
        <f t="array" ref="J7635">IFERROR(_xlfn.IFS(B7635=2015,H7635/$O$13,B7635=2016,H7635/$O$14,B7635=2017,H7635/$O$15,B7635=2018,H7635/$O$16,B7635=2019,H7635/$O$17,B7635=2020,H7635/$O$18,B7635=2021,H7635/$O$19,B7635=2022,H7635/$O$20),"")</f>
        <v>7.6685709674985283E-4</v>
      </c>
      <c r="K7635" s="3" cm="1">
        <f t="array" ref="K7635">IFERROR(_xlfn.IFS(B7635=2015,J7635*$P$4,B7635=2016,J7635*$P$5,B7635=2017,J7635*$P$6,B7635=2018,J7635*$P$7,B7635=2019,J7635*$P$8,B7635=2020,J7635*$P$9,B7635=2021,J7635*$P$10,B7635=2022,J7635*$P$11),"")</f>
        <v>1651413.725881306</v>
      </c>
      <c r="L7635" s="3">
        <f t="shared" si="120"/>
        <v>3397323.5558813061</v>
      </c>
    </row>
    <row r="7636" spans="1:12">
      <c r="A7636">
        <v>4819830</v>
      </c>
      <c r="B7636">
        <v>2023</v>
      </c>
      <c r="D7636" t="s">
        <v>1376</v>
      </c>
      <c r="E7636" t="s">
        <v>1377</v>
      </c>
      <c r="F7636" t="s">
        <v>4101</v>
      </c>
      <c r="G7636" t="s">
        <v>1378</v>
      </c>
      <c r="H7636" s="5">
        <v>2062364.99</v>
      </c>
      <c r="I7636">
        <f>IFERROR(VLOOKUP(G7636,'NCES Match'!$A$2:$B$1307,2,FALSE),"")</f>
        <v>4819830</v>
      </c>
      <c r="J7636" t="str" cm="1">
        <f t="array" ref="J7636">IFERROR(_xlfn.IFS(B7636=2015,H7636/$O$13,B7636=2016,H7636/$O$14,B7636=2017,H7636/$O$15,B7636=2018,H7636/$O$16,B7636=2019,H7636/$O$17,B7636=2020,H7636/$O$18,B7636=2021,H7636/$O$19,B7636=2022,H7636/$O$20),"")</f>
        <v/>
      </c>
      <c r="K7636" s="3" t="str" cm="1">
        <f t="array" ref="K7636">IFERROR(_xlfn.IFS(B7636=2015,J7636*$P$4,B7636=2016,J7636*$P$5,B7636=2017,J7636*$P$6,B7636=2018,J7636*$P$7,B7636=2019,J7636*$P$8,B7636=2020,J7636*$P$9,B7636=2021,J7636*$P$10,B7636=2022,J7636*$P$11),"")</f>
        <v/>
      </c>
      <c r="L7636" s="3">
        <f t="shared" si="120"/>
        <v>2062364.99</v>
      </c>
    </row>
    <row r="7637" spans="1:12">
      <c r="A7637">
        <v>4837800</v>
      </c>
      <c r="B7637">
        <v>2015</v>
      </c>
      <c r="C7637" t="s">
        <v>381</v>
      </c>
      <c r="D7637" t="s">
        <v>2821</v>
      </c>
      <c r="E7637" t="s">
        <v>2822</v>
      </c>
      <c r="G7637" t="s">
        <v>2823</v>
      </c>
      <c r="H7637" s="5">
        <v>181624.08</v>
      </c>
      <c r="I7637">
        <f>IFERROR(VLOOKUP(G7637,'NCES Match'!$A$2:$B$1307,2,FALSE),"")</f>
        <v>4837800</v>
      </c>
      <c r="J7637" cm="1">
        <f t="array" ref="J7637">IFERROR(_xlfn.IFS(B7637=2015,H7637/$O$13,B7637=2016,H7637/$O$14,B7637=2017,H7637/$O$15,B7637=2018,H7637/$O$16,B7637=2019,H7637/$O$17,B7637=2020,H7637/$O$18,B7637=2021,H7637/$O$19,B7637=2022,H7637/$O$20),"")</f>
        <v>1.4228498661818898E-4</v>
      </c>
      <c r="K7637" s="3" cm="1">
        <f t="array" ref="K7637">IFERROR(_xlfn.IFS(B7637=2015,J7637*$P$4,B7637=2016,J7637*$P$5,B7637=2017,J7637*$P$6,B7637=2018,J7637*$P$7,B7637=2019,J7637*$P$8,B7637=2020,J7637*$P$9,B7637=2021,J7637*$P$10,B7637=2022,J7637*$P$11),"")</f>
        <v>226444.13563927263</v>
      </c>
      <c r="L7637" s="3">
        <f t="shared" si="120"/>
        <v>408068.21563927259</v>
      </c>
    </row>
    <row r="7638" spans="1:12">
      <c r="A7638">
        <v>4837800</v>
      </c>
      <c r="B7638">
        <v>2016</v>
      </c>
      <c r="C7638" t="s">
        <v>4102</v>
      </c>
      <c r="D7638" t="s">
        <v>2821</v>
      </c>
      <c r="E7638" t="s">
        <v>2822</v>
      </c>
      <c r="F7638" t="s">
        <v>4101</v>
      </c>
      <c r="G7638" t="s">
        <v>2823</v>
      </c>
      <c r="H7638" s="5">
        <v>179259</v>
      </c>
      <c r="I7638">
        <f>IFERROR(VLOOKUP(G7638,'NCES Match'!$A$2:$B$1307,2,FALSE),"")</f>
        <v>4837800</v>
      </c>
      <c r="J7638" cm="1">
        <f t="array" ref="J7638">IFERROR(_xlfn.IFS(B7638=2015,H7638/$O$13,B7638=2016,H7638/$O$14,B7638=2017,H7638/$O$15,B7638=2018,H7638/$O$16,B7638=2019,H7638/$O$17,B7638=2020,H7638/$O$18,B7638=2021,H7638/$O$19,B7638=2022,H7638/$O$20),"")</f>
        <v>1.2832558621210096E-4</v>
      </c>
      <c r="K7638" s="3" cm="1">
        <f t="array" ref="K7638">IFERROR(_xlfn.IFS(B7638=2015,J7638*$P$4,B7638=2016,J7638*$P$5,B7638=2017,J7638*$P$6,B7638=2018,J7638*$P$7,B7638=2019,J7638*$P$8,B7638=2020,J7638*$P$9,B7638=2021,J7638*$P$10,B7638=2022,J7638*$P$11),"")</f>
        <v>215026.36217491433</v>
      </c>
      <c r="L7638" s="3">
        <f t="shared" si="120"/>
        <v>394285.36217491433</v>
      </c>
    </row>
    <row r="7639" spans="1:12">
      <c r="A7639">
        <v>4837800</v>
      </c>
      <c r="B7639">
        <v>2017</v>
      </c>
      <c r="D7639" t="s">
        <v>2821</v>
      </c>
      <c r="E7639" t="s">
        <v>2822</v>
      </c>
      <c r="F7639" t="s">
        <v>4101</v>
      </c>
      <c r="G7639" t="s">
        <v>2823</v>
      </c>
      <c r="H7639" s="5">
        <v>176765</v>
      </c>
      <c r="I7639">
        <f>IFERROR(VLOOKUP(G7639,'NCES Match'!$A$2:$B$1307,2,FALSE),"")</f>
        <v>4837800</v>
      </c>
      <c r="J7639" cm="1">
        <f t="array" ref="J7639">IFERROR(_xlfn.IFS(B7639=2015,H7639/$O$13,B7639=2016,H7639/$O$14,B7639=2017,H7639/$O$15,B7639=2018,H7639/$O$16,B7639=2019,H7639/$O$17,B7639=2020,H7639/$O$18,B7639=2021,H7639/$O$19,B7639=2022,H7639/$O$20),"")</f>
        <v>1.218686435814034E-4</v>
      </c>
      <c r="K7639" s="3" cm="1">
        <f t="array" ref="K7639">IFERROR(_xlfn.IFS(B7639=2015,J7639*$P$4,B7639=2016,J7639*$P$5,B7639=2017,J7639*$P$6,B7639=2018,J7639*$P$7,B7639=2019,J7639*$P$8,B7639=2020,J7639*$P$9,B7639=2021,J7639*$P$10,B7639=2022,J7639*$P$11),"")</f>
        <v>206963.1585322126</v>
      </c>
      <c r="L7639" s="3">
        <f t="shared" si="120"/>
        <v>383728.1585322126</v>
      </c>
    </row>
    <row r="7640" spans="1:12">
      <c r="A7640">
        <v>4837800</v>
      </c>
      <c r="B7640">
        <v>2018</v>
      </c>
      <c r="D7640" t="s">
        <v>2821</v>
      </c>
      <c r="E7640" t="s">
        <v>2822</v>
      </c>
      <c r="F7640" t="s">
        <v>4101</v>
      </c>
      <c r="G7640" t="s">
        <v>2823</v>
      </c>
      <c r="H7640" s="5">
        <v>178239</v>
      </c>
      <c r="I7640">
        <f>IFERROR(VLOOKUP(G7640,'NCES Match'!$A$2:$B$1307,2,FALSE),"")</f>
        <v>4837800</v>
      </c>
      <c r="J7640" cm="1">
        <f t="array" ref="J7640">IFERROR(_xlfn.IFS(B7640=2015,H7640/$O$13,B7640=2016,H7640/$O$14,B7640=2017,H7640/$O$15,B7640=2018,H7640/$O$16,B7640=2019,H7640/$O$17,B7640=2020,H7640/$O$18,B7640=2021,H7640/$O$19,B7640=2022,H7640/$O$20),"")</f>
        <v>1.1631143418165027E-4</v>
      </c>
      <c r="K7640" s="3" cm="1">
        <f t="array" ref="K7640">IFERROR(_xlfn.IFS(B7640=2015,J7640*$P$4,B7640=2016,J7640*$P$5,B7640=2017,J7640*$P$6,B7640=2018,J7640*$P$7,B7640=2019,J7640*$P$8,B7640=2020,J7640*$P$9,B7640=2021,J7640*$P$10,B7640=2022,J7640*$P$11),"")</f>
        <v>199689.6693210254</v>
      </c>
      <c r="L7640" s="3">
        <f t="shared" si="120"/>
        <v>377928.66932102537</v>
      </c>
    </row>
    <row r="7641" spans="1:12">
      <c r="A7641">
        <v>4837800</v>
      </c>
      <c r="B7641">
        <v>2019</v>
      </c>
      <c r="D7641" t="s">
        <v>2821</v>
      </c>
      <c r="E7641" t="s">
        <v>2822</v>
      </c>
      <c r="F7641" t="s">
        <v>4101</v>
      </c>
      <c r="G7641" t="s">
        <v>2823</v>
      </c>
      <c r="H7641" s="5">
        <v>180776</v>
      </c>
      <c r="I7641">
        <f>IFERROR(VLOOKUP(G7641,'NCES Match'!$A$2:$B$1307,2,FALSE),"")</f>
        <v>4837800</v>
      </c>
      <c r="J7641" cm="1">
        <f t="array" ref="J7641">IFERROR(_xlfn.IFS(B7641=2015,H7641/$O$13,B7641=2016,H7641/$O$14,B7641=2017,H7641/$O$15,B7641=2018,H7641/$O$16,B7641=2019,H7641/$O$17,B7641=2020,H7641/$O$18,B7641=2021,H7641/$O$19,B7641=2022,H7641/$O$20),"")</f>
        <v>1.1446375249687737E-4</v>
      </c>
      <c r="K7641" s="3" cm="1">
        <f t="array" ref="K7641">IFERROR(_xlfn.IFS(B7641=2015,J7641*$P$4,B7641=2016,J7641*$P$5,B7641=2017,J7641*$P$6,B7641=2018,J7641*$P$7,B7641=2019,J7641*$P$8,B7641=2020,J7641*$P$9,B7641=2021,J7641*$P$10,B7641=2022,J7641*$P$11),"")</f>
        <v>198929.52797351178</v>
      </c>
      <c r="L7641" s="3">
        <f t="shared" si="120"/>
        <v>379705.52797351178</v>
      </c>
    </row>
    <row r="7642" spans="1:12">
      <c r="A7642">
        <v>4837800</v>
      </c>
      <c r="B7642">
        <v>2020</v>
      </c>
      <c r="D7642" t="s">
        <v>2821</v>
      </c>
      <c r="E7642" t="s">
        <v>2822</v>
      </c>
      <c r="F7642" t="s">
        <v>4230</v>
      </c>
      <c r="G7642" t="s">
        <v>2823</v>
      </c>
      <c r="H7642" s="5">
        <v>184929</v>
      </c>
      <c r="I7642">
        <f>IFERROR(VLOOKUP(G7642,'NCES Match'!$A$2:$B$1307,2,FALSE),"")</f>
        <v>4837800</v>
      </c>
      <c r="J7642" cm="1">
        <f t="array" ref="J7642">IFERROR(_xlfn.IFS(B7642=2015,H7642/$O$13,B7642=2016,H7642/$O$14,B7642=2017,H7642/$O$15,B7642=2018,H7642/$O$16,B7642=2019,H7642/$O$17,B7642=2020,H7642/$O$18,B7642=2021,H7642/$O$19,B7642=2022,H7642/$O$20),"")</f>
        <v>1.0021442366432639E-4</v>
      </c>
      <c r="K7642" s="3" cm="1">
        <f t="array" ref="K7642">IFERROR(_xlfn.IFS(B7642=2015,J7642*$P$4,B7642=2016,J7642*$P$5,B7642=2017,J7642*$P$6,B7642=2018,J7642*$P$7,B7642=2019,J7642*$P$8,B7642=2020,J7642*$P$9,B7642=2021,J7642*$P$10,B7642=2022,J7642*$P$11),"")</f>
        <v>211252.28718800264</v>
      </c>
      <c r="L7642" s="3">
        <f t="shared" si="120"/>
        <v>396181.28718800261</v>
      </c>
    </row>
    <row r="7643" spans="1:12">
      <c r="A7643">
        <v>4837800</v>
      </c>
      <c r="B7643">
        <v>2021</v>
      </c>
      <c r="D7643" t="s">
        <v>2821</v>
      </c>
      <c r="E7643" t="s">
        <v>2822</v>
      </c>
      <c r="F7643" t="s">
        <v>4101</v>
      </c>
      <c r="G7643" t="s">
        <v>2823</v>
      </c>
      <c r="H7643" s="5">
        <v>326774.89</v>
      </c>
      <c r="I7643">
        <f>IFERROR(VLOOKUP(G7643,'NCES Match'!$A$2:$B$1307,2,FALSE),"")</f>
        <v>4837800</v>
      </c>
      <c r="J7643" cm="1">
        <f t="array" ref="J7643">IFERROR(_xlfn.IFS(B7643=2015,H7643/$O$13,B7643=2016,H7643/$O$14,B7643=2017,H7643/$O$15,B7643=2018,H7643/$O$16,B7643=2019,H7643/$O$17,B7643=2020,H7643/$O$18,B7643=2021,H7643/$O$19,B7643=2022,H7643/$O$20),"")</f>
        <v>1.6719209017216263E-4</v>
      </c>
      <c r="K7643" s="3" cm="1">
        <f t="array" ref="K7643">IFERROR(_xlfn.IFS(B7643=2015,J7643*$P$4,B7643=2016,J7643*$P$5,B7643=2017,J7643*$P$6,B7643=2018,J7643*$P$7,B7643=2019,J7643*$P$8,B7643=2020,J7643*$P$9,B7643=2021,J7643*$P$10,B7643=2022,J7643*$P$11),"")</f>
        <v>357883.57918157568</v>
      </c>
      <c r="L7643" s="3">
        <f t="shared" si="120"/>
        <v>684658.4691815757</v>
      </c>
    </row>
    <row r="7644" spans="1:12">
      <c r="A7644">
        <v>4837800</v>
      </c>
      <c r="B7644">
        <v>2022</v>
      </c>
      <c r="D7644" t="s">
        <v>2821</v>
      </c>
      <c r="E7644" t="s">
        <v>2822</v>
      </c>
      <c r="F7644" t="s">
        <v>4101</v>
      </c>
      <c r="G7644" t="s">
        <v>2823</v>
      </c>
      <c r="H7644" s="5">
        <v>388439.15</v>
      </c>
      <c r="I7644">
        <f>IFERROR(VLOOKUP(G7644,'NCES Match'!$A$2:$B$1307,2,FALSE),"")</f>
        <v>4837800</v>
      </c>
      <c r="J7644" cm="1">
        <f t="array" ref="J7644">IFERROR(_xlfn.IFS(B7644=2015,H7644/$O$13,B7644=2016,H7644/$O$14,B7644=2017,H7644/$O$15,B7644=2018,H7644/$O$16,B7644=2019,H7644/$O$17,B7644=2020,H7644/$O$18,B7644=2021,H7644/$O$19,B7644=2022,H7644/$O$20),"")</f>
        <v>1.7061437750939327E-4</v>
      </c>
      <c r="K7644" s="3" cm="1">
        <f t="array" ref="K7644">IFERROR(_xlfn.IFS(B7644=2015,J7644*$P$4,B7644=2016,J7644*$P$5,B7644=2017,J7644*$P$6,B7644=2018,J7644*$P$7,B7644=2019,J7644*$P$8,B7644=2020,J7644*$P$9,B7644=2021,J7644*$P$10,B7644=2022,J7644*$P$11),"")</f>
        <v>367415.16254574701</v>
      </c>
      <c r="L7644" s="3">
        <f t="shared" si="120"/>
        <v>755854.31254574703</v>
      </c>
    </row>
    <row r="7645" spans="1:12">
      <c r="A7645">
        <v>4837800</v>
      </c>
      <c r="B7645">
        <v>2023</v>
      </c>
      <c r="D7645" t="s">
        <v>2821</v>
      </c>
      <c r="E7645" t="s">
        <v>2822</v>
      </c>
      <c r="F7645" t="s">
        <v>4101</v>
      </c>
      <c r="G7645" t="s">
        <v>2823</v>
      </c>
      <c r="H7645" s="5">
        <v>337354.12</v>
      </c>
      <c r="I7645">
        <f>IFERROR(VLOOKUP(G7645,'NCES Match'!$A$2:$B$1307,2,FALSE),"")</f>
        <v>4837800</v>
      </c>
      <c r="J7645" t="str" cm="1">
        <f t="array" ref="J7645">IFERROR(_xlfn.IFS(B7645=2015,H7645/$O$13,B7645=2016,H7645/$O$14,B7645=2017,H7645/$O$15,B7645=2018,H7645/$O$16,B7645=2019,H7645/$O$17,B7645=2020,H7645/$O$18,B7645=2021,H7645/$O$19,B7645=2022,H7645/$O$20),"")</f>
        <v/>
      </c>
      <c r="K7645" s="3" t="str" cm="1">
        <f t="array" ref="K7645">IFERROR(_xlfn.IFS(B7645=2015,J7645*$P$4,B7645=2016,J7645*$P$5,B7645=2017,J7645*$P$6,B7645=2018,J7645*$P$7,B7645=2019,J7645*$P$8,B7645=2020,J7645*$P$9,B7645=2021,J7645*$P$10,B7645=2022,J7645*$P$11),"")</f>
        <v/>
      </c>
      <c r="L7645" s="3">
        <f t="shared" si="120"/>
        <v>337354.12</v>
      </c>
    </row>
    <row r="7646" spans="1:12">
      <c r="A7646">
        <v>4839870</v>
      </c>
      <c r="B7646">
        <v>2015</v>
      </c>
      <c r="C7646" t="s">
        <v>381</v>
      </c>
      <c r="D7646" t="s">
        <v>2977</v>
      </c>
      <c r="E7646" t="s">
        <v>2978</v>
      </c>
      <c r="G7646" t="s">
        <v>2979</v>
      </c>
      <c r="H7646" s="5">
        <v>275595.15000000002</v>
      </c>
      <c r="I7646">
        <f>IFERROR(VLOOKUP(G7646,'NCES Match'!$A$2:$B$1307,2,FALSE),"")</f>
        <v>4839870</v>
      </c>
      <c r="J7646" cm="1">
        <f t="array" ref="J7646">IFERROR(_xlfn.IFS(B7646=2015,H7646/$O$13,B7646=2016,H7646/$O$14,B7646=2017,H7646/$O$15,B7646=2018,H7646/$O$16,B7646=2019,H7646/$O$17,B7646=2020,H7646/$O$18,B7646=2021,H7646/$O$19,B7646=2022,H7646/$O$20),"")</f>
        <v>2.1590227589748996E-4</v>
      </c>
      <c r="K7646" s="3" cm="1">
        <f t="array" ref="K7646">IFERROR(_xlfn.IFS(B7646=2015,J7646*$P$4,B7646=2016,J7646*$P$5,B7646=2017,J7646*$P$6,B7646=2018,J7646*$P$7,B7646=2019,J7646*$P$8,B7646=2020,J7646*$P$9,B7646=2021,J7646*$P$10,B7646=2022,J7646*$P$11),"")</f>
        <v>343604.79914406553</v>
      </c>
      <c r="L7646" s="3">
        <f t="shared" si="120"/>
        <v>619199.94914406561</v>
      </c>
    </row>
    <row r="7647" spans="1:12">
      <c r="A7647">
        <v>4839870</v>
      </c>
      <c r="B7647">
        <v>2016</v>
      </c>
      <c r="C7647" t="s">
        <v>4102</v>
      </c>
      <c r="D7647" t="s">
        <v>2977</v>
      </c>
      <c r="E7647" t="s">
        <v>2978</v>
      </c>
      <c r="F7647" t="s">
        <v>4101</v>
      </c>
      <c r="G7647" t="s">
        <v>2979</v>
      </c>
      <c r="H7647" s="5">
        <v>264949</v>
      </c>
      <c r="I7647">
        <f>IFERROR(VLOOKUP(G7647,'NCES Match'!$A$2:$B$1307,2,FALSE),"")</f>
        <v>4839870</v>
      </c>
      <c r="J7647" cm="1">
        <f t="array" ref="J7647">IFERROR(_xlfn.IFS(B7647=2015,H7647/$O$13,B7647=2016,H7647/$O$14,B7647=2017,H7647/$O$15,B7647=2018,H7647/$O$16,B7647=2019,H7647/$O$17,B7647=2020,H7647/$O$18,B7647=2021,H7647/$O$19,B7647=2022,H7647/$O$20),"")</f>
        <v>1.8966822163076852E-4</v>
      </c>
      <c r="K7647" s="3" cm="1">
        <f t="array" ref="K7647">IFERROR(_xlfn.IFS(B7647=2015,J7647*$P$4,B7647=2016,J7647*$P$5,B7647=2017,J7647*$P$6,B7647=2018,J7647*$P$7,B7647=2019,J7647*$P$8,B7647=2020,J7647*$P$9,B7647=2021,J7647*$P$10,B7647=2022,J7647*$P$11),"")</f>
        <v>317813.99891710526</v>
      </c>
      <c r="L7647" s="3">
        <f t="shared" si="120"/>
        <v>582762.99891710526</v>
      </c>
    </row>
    <row r="7648" spans="1:12">
      <c r="A7648">
        <v>4839870</v>
      </c>
      <c r="B7648">
        <v>2017</v>
      </c>
      <c r="D7648" t="s">
        <v>2977</v>
      </c>
      <c r="E7648" t="s">
        <v>2978</v>
      </c>
      <c r="F7648" t="s">
        <v>4101</v>
      </c>
      <c r="G7648" t="s">
        <v>2979</v>
      </c>
      <c r="H7648" s="5">
        <v>282935</v>
      </c>
      <c r="I7648">
        <f>IFERROR(VLOOKUP(G7648,'NCES Match'!$A$2:$B$1307,2,FALSE),"")</f>
        <v>4839870</v>
      </c>
      <c r="J7648" cm="1">
        <f t="array" ref="J7648">IFERROR(_xlfn.IFS(B7648=2015,H7648/$O$13,B7648=2016,H7648/$O$14,B7648=2017,H7648/$O$15,B7648=2018,H7648/$O$16,B7648=2019,H7648/$O$17,B7648=2020,H7648/$O$18,B7648=2021,H7648/$O$19,B7648=2022,H7648/$O$20),"")</f>
        <v>1.9506635743334015E-4</v>
      </c>
      <c r="K7648" s="3" cm="1">
        <f t="array" ref="K7648">IFERROR(_xlfn.IFS(B7648=2015,J7648*$P$4,B7648=2016,J7648*$P$5,B7648=2017,J7648*$P$6,B7648=2018,J7648*$P$7,B7648=2019,J7648*$P$8,B7648=2020,J7648*$P$9,B7648=2021,J7648*$P$10,B7648=2022,J7648*$P$11),"")</f>
        <v>331271.01665664342</v>
      </c>
      <c r="L7648" s="3">
        <f t="shared" si="120"/>
        <v>614206.01665664348</v>
      </c>
    </row>
    <row r="7649" spans="1:12">
      <c r="A7649">
        <v>4839870</v>
      </c>
      <c r="B7649">
        <v>2018</v>
      </c>
      <c r="D7649" t="s">
        <v>2977</v>
      </c>
      <c r="E7649" t="s">
        <v>2978</v>
      </c>
      <c r="F7649" t="s">
        <v>4101</v>
      </c>
      <c r="G7649" t="s">
        <v>2979</v>
      </c>
      <c r="H7649" s="5">
        <v>299849</v>
      </c>
      <c r="I7649">
        <f>IFERROR(VLOOKUP(G7649,'NCES Match'!$A$2:$B$1307,2,FALSE),"")</f>
        <v>4839870</v>
      </c>
      <c r="J7649" cm="1">
        <f t="array" ref="J7649">IFERROR(_xlfn.IFS(B7649=2015,H7649/$O$13,B7649=2016,H7649/$O$14,B7649=2017,H7649/$O$15,B7649=2018,H7649/$O$16,B7649=2019,H7649/$O$17,B7649=2020,H7649/$O$18,B7649=2021,H7649/$O$19,B7649=2022,H7649/$O$20),"")</f>
        <v>1.9566911409923558E-4</v>
      </c>
      <c r="K7649" s="3" cm="1">
        <f t="array" ref="K7649">IFERROR(_xlfn.IFS(B7649=2015,J7649*$P$4,B7649=2016,J7649*$P$5,B7649=2017,J7649*$P$6,B7649=2018,J7649*$P$7,B7649=2019,J7649*$P$8,B7649=2020,J7649*$P$9,B7649=2021,J7649*$P$10,B7649=2022,J7649*$P$11),"")</f>
        <v>335935.16377582989</v>
      </c>
      <c r="L7649" s="3">
        <f t="shared" si="120"/>
        <v>635784.16377582983</v>
      </c>
    </row>
    <row r="7650" spans="1:12">
      <c r="A7650">
        <v>4839870</v>
      </c>
      <c r="B7650">
        <v>2019</v>
      </c>
      <c r="D7650" t="s">
        <v>2977</v>
      </c>
      <c r="E7650" t="s">
        <v>2978</v>
      </c>
      <c r="F7650" t="s">
        <v>4101</v>
      </c>
      <c r="G7650" t="s">
        <v>2979</v>
      </c>
      <c r="H7650" s="5">
        <v>334493</v>
      </c>
      <c r="I7650">
        <f>IFERROR(VLOOKUP(G7650,'NCES Match'!$A$2:$B$1307,2,FALSE),"")</f>
        <v>4839870</v>
      </c>
      <c r="J7650" cm="1">
        <f t="array" ref="J7650">IFERROR(_xlfn.IFS(B7650=2015,H7650/$O$13,B7650=2016,H7650/$O$14,B7650=2017,H7650/$O$15,B7650=2018,H7650/$O$16,B7650=2019,H7650/$O$17,B7650=2020,H7650/$O$18,B7650=2021,H7650/$O$19,B7650=2022,H7650/$O$20),"")</f>
        <v>2.117942866527526E-4</v>
      </c>
      <c r="K7650" s="3" cm="1">
        <f t="array" ref="K7650">IFERROR(_xlfn.IFS(B7650=2015,J7650*$P$4,B7650=2016,J7650*$P$5,B7650=2017,J7650*$P$6,B7650=2018,J7650*$P$7,B7650=2019,J7650*$P$8,B7650=2020,J7650*$P$9,B7650=2021,J7650*$P$10,B7650=2022,J7650*$P$11),"")</f>
        <v>368082.79085964884</v>
      </c>
      <c r="L7650" s="3">
        <f t="shared" si="120"/>
        <v>702575.79085964884</v>
      </c>
    </row>
    <row r="7651" spans="1:12">
      <c r="A7651">
        <v>4839870</v>
      </c>
      <c r="B7651">
        <v>2020</v>
      </c>
      <c r="D7651" t="s">
        <v>2977</v>
      </c>
      <c r="E7651" t="s">
        <v>2978</v>
      </c>
      <c r="F7651" t="s">
        <v>4230</v>
      </c>
      <c r="G7651" t="s">
        <v>2979</v>
      </c>
      <c r="H7651" s="5">
        <v>379063</v>
      </c>
      <c r="I7651">
        <f>IFERROR(VLOOKUP(G7651,'NCES Match'!$A$2:$B$1307,2,FALSE),"")</f>
        <v>4839870</v>
      </c>
      <c r="J7651" cm="1">
        <f t="array" ref="J7651">IFERROR(_xlfn.IFS(B7651=2015,H7651/$O$13,B7651=2016,H7651/$O$14,B7651=2017,H7651/$O$15,B7651=2018,H7651/$O$16,B7651=2019,H7651/$O$17,B7651=2020,H7651/$O$18,B7651=2021,H7651/$O$19,B7651=2022,H7651/$O$20),"")</f>
        <v>2.0541710644339476E-4</v>
      </c>
      <c r="K7651" s="3" cm="1">
        <f t="array" ref="K7651">IFERROR(_xlfn.IFS(B7651=2015,J7651*$P$4,B7651=2016,J7651*$P$5,B7651=2017,J7651*$P$6,B7651=2018,J7651*$P$7,B7651=2019,J7651*$P$8,B7651=2020,J7651*$P$9,B7651=2021,J7651*$P$10,B7651=2022,J7651*$P$11),"")</f>
        <v>433019.83863183082</v>
      </c>
      <c r="L7651" s="3">
        <f t="shared" si="120"/>
        <v>812082.83863183088</v>
      </c>
    </row>
    <row r="7652" spans="1:12">
      <c r="A7652">
        <v>4839870</v>
      </c>
      <c r="B7652">
        <v>2021</v>
      </c>
      <c r="D7652" t="s">
        <v>2977</v>
      </c>
      <c r="E7652" t="s">
        <v>2978</v>
      </c>
      <c r="F7652" t="s">
        <v>4101</v>
      </c>
      <c r="G7652" t="s">
        <v>2979</v>
      </c>
      <c r="H7652" s="5">
        <v>385055.03</v>
      </c>
      <c r="I7652">
        <f>IFERROR(VLOOKUP(G7652,'NCES Match'!$A$2:$B$1307,2,FALSE),"")</f>
        <v>4839870</v>
      </c>
      <c r="J7652" cm="1">
        <f t="array" ref="J7652">IFERROR(_xlfn.IFS(B7652=2015,H7652/$O$13,B7652=2016,H7652/$O$14,B7652=2017,H7652/$O$15,B7652=2018,H7652/$O$16,B7652=2019,H7652/$O$17,B7652=2020,H7652/$O$18,B7652=2021,H7652/$O$19,B7652=2022,H7652/$O$20),"")</f>
        <v>1.9701071675673978E-4</v>
      </c>
      <c r="K7652" s="3" cm="1">
        <f t="array" ref="K7652">IFERROR(_xlfn.IFS(B7652=2015,J7652*$P$4,B7652=2016,J7652*$P$5,B7652=2017,J7652*$P$6,B7652=2018,J7652*$P$7,B7652=2019,J7652*$P$8,B7652=2020,J7652*$P$9,B7652=2021,J7652*$P$10,B7652=2022,J7652*$P$11),"")</f>
        <v>421711.93850992963</v>
      </c>
      <c r="L7652" s="3">
        <f t="shared" si="120"/>
        <v>806766.96850992972</v>
      </c>
    </row>
    <row r="7653" spans="1:12">
      <c r="A7653">
        <v>4839870</v>
      </c>
      <c r="B7653">
        <v>2022</v>
      </c>
      <c r="D7653" t="s">
        <v>2977</v>
      </c>
      <c r="E7653" t="s">
        <v>2978</v>
      </c>
      <c r="F7653" t="s">
        <v>4101</v>
      </c>
      <c r="G7653" t="s">
        <v>2979</v>
      </c>
      <c r="H7653" s="5">
        <v>446791.14</v>
      </c>
      <c r="I7653">
        <f>IFERROR(VLOOKUP(G7653,'NCES Match'!$A$2:$B$1307,2,FALSE),"")</f>
        <v>4839870</v>
      </c>
      <c r="J7653" cm="1">
        <f t="array" ref="J7653">IFERROR(_xlfn.IFS(B7653=2015,H7653/$O$13,B7653=2016,H7653/$O$14,B7653=2017,H7653/$O$15,B7653=2018,H7653/$O$16,B7653=2019,H7653/$O$17,B7653=2020,H7653/$O$18,B7653=2021,H7653/$O$19,B7653=2022,H7653/$O$20),"")</f>
        <v>1.9624435958067609E-4</v>
      </c>
      <c r="K7653" s="3" cm="1">
        <f t="array" ref="K7653">IFERROR(_xlfn.IFS(B7653=2015,J7653*$P$4,B7653=2016,J7653*$P$5,B7653=2017,J7653*$P$6,B7653=2018,J7653*$P$7,B7653=2019,J7653*$P$8,B7653=2020,J7653*$P$9,B7653=2021,J7653*$P$10,B7653=2022,J7653*$P$11),"")</f>
        <v>422608.89338033926</v>
      </c>
      <c r="L7653" s="3">
        <f t="shared" si="120"/>
        <v>869400.03338033927</v>
      </c>
    </row>
    <row r="7654" spans="1:12">
      <c r="A7654">
        <v>4839870</v>
      </c>
      <c r="B7654">
        <v>2023</v>
      </c>
      <c r="D7654" t="s">
        <v>2977</v>
      </c>
      <c r="E7654" t="s">
        <v>2978</v>
      </c>
      <c r="F7654" t="s">
        <v>4101</v>
      </c>
      <c r="G7654" t="s">
        <v>2979</v>
      </c>
      <c r="H7654" s="5">
        <v>523610.25</v>
      </c>
      <c r="I7654">
        <f>IFERROR(VLOOKUP(G7654,'NCES Match'!$A$2:$B$1307,2,FALSE),"")</f>
        <v>4839870</v>
      </c>
      <c r="J7654" t="str" cm="1">
        <f t="array" ref="J7654">IFERROR(_xlfn.IFS(B7654=2015,H7654/$O$13,B7654=2016,H7654/$O$14,B7654=2017,H7654/$O$15,B7654=2018,H7654/$O$16,B7654=2019,H7654/$O$17,B7654=2020,H7654/$O$18,B7654=2021,H7654/$O$19,B7654=2022,H7654/$O$20),"")</f>
        <v/>
      </c>
      <c r="K7654" s="3" t="str" cm="1">
        <f t="array" ref="K7654">IFERROR(_xlfn.IFS(B7654=2015,J7654*$P$4,B7654=2016,J7654*$P$5,B7654=2017,J7654*$P$6,B7654=2018,J7654*$P$7,B7654=2019,J7654*$P$8,B7654=2020,J7654*$P$9,B7654=2021,J7654*$P$10,B7654=2022,J7654*$P$11),"")</f>
        <v/>
      </c>
      <c r="L7654" s="3">
        <f t="shared" si="120"/>
        <v>523610.25</v>
      </c>
    </row>
    <row r="7655" spans="1:12">
      <c r="A7655">
        <v>4824120</v>
      </c>
      <c r="B7655">
        <v>2015</v>
      </c>
      <c r="C7655" t="s">
        <v>381</v>
      </c>
      <c r="D7655" t="s">
        <v>1725</v>
      </c>
      <c r="E7655" t="s">
        <v>1726</v>
      </c>
      <c r="G7655" t="s">
        <v>1727</v>
      </c>
      <c r="H7655" s="5">
        <v>118734.42</v>
      </c>
      <c r="I7655">
        <f>IFERROR(VLOOKUP(G7655,'NCES Match'!$A$2:$B$1307,2,FALSE),"")</f>
        <v>4824120</v>
      </c>
      <c r="J7655" cm="1">
        <f t="array" ref="J7655">IFERROR(_xlfn.IFS(B7655=2015,H7655/$O$13,B7655=2016,H7655/$O$14,B7655=2017,H7655/$O$15,B7655=2018,H7655/$O$16,B7655=2019,H7655/$O$17,B7655=2020,H7655/$O$18,B7655=2021,H7655/$O$19,B7655=2022,H7655/$O$20),"")</f>
        <v>9.3016990703096361E-5</v>
      </c>
      <c r="K7655" s="3" cm="1">
        <f t="array" ref="K7655">IFERROR(_xlfn.IFS(B7655=2015,J7655*$P$4,B7655=2016,J7655*$P$5,B7655=2017,J7655*$P$6,B7655=2018,J7655*$P$7,B7655=2019,J7655*$P$8,B7655=2020,J7655*$P$9,B7655=2021,J7655*$P$10,B7655=2022,J7655*$P$11),"")</f>
        <v>148034.95829149068</v>
      </c>
      <c r="L7655" s="3">
        <f t="shared" si="120"/>
        <v>266769.37829149066</v>
      </c>
    </row>
    <row r="7656" spans="1:12">
      <c r="A7656">
        <v>4824120</v>
      </c>
      <c r="B7656">
        <v>2016</v>
      </c>
      <c r="C7656" t="s">
        <v>4102</v>
      </c>
      <c r="D7656" t="s">
        <v>1725</v>
      </c>
      <c r="E7656" t="s">
        <v>1726</v>
      </c>
      <c r="F7656" t="s">
        <v>4101</v>
      </c>
      <c r="G7656" t="s">
        <v>1727</v>
      </c>
      <c r="H7656" s="5">
        <v>130287</v>
      </c>
      <c r="I7656">
        <f>IFERROR(VLOOKUP(G7656,'NCES Match'!$A$2:$B$1307,2,FALSE),"")</f>
        <v>4824120</v>
      </c>
      <c r="J7656" cm="1">
        <f t="array" ref="J7656">IFERROR(_xlfn.IFS(B7656=2015,H7656/$O$13,B7656=2016,H7656/$O$14,B7656=2017,H7656/$O$15,B7656=2018,H7656/$O$16,B7656=2019,H7656/$O$17,B7656=2020,H7656/$O$18,B7656=2021,H7656/$O$19,B7656=2022,H7656/$O$20),"")</f>
        <v>9.326815195229248E-5</v>
      </c>
      <c r="K7656" s="3" cm="1">
        <f t="array" ref="K7656">IFERROR(_xlfn.IFS(B7656=2015,J7656*$P$4,B7656=2016,J7656*$P$5,B7656=2017,J7656*$P$6,B7656=2018,J7656*$P$7,B7656=2019,J7656*$P$8,B7656=2020,J7656*$P$9,B7656=2021,J7656*$P$10,B7656=2022,J7656*$P$11),"")</f>
        <v>156283.02985447348</v>
      </c>
      <c r="L7656" s="3">
        <f t="shared" si="120"/>
        <v>286570.02985447348</v>
      </c>
    </row>
    <row r="7657" spans="1:12">
      <c r="A7657">
        <v>4824120</v>
      </c>
      <c r="B7657">
        <v>2017</v>
      </c>
      <c r="D7657" t="s">
        <v>1725</v>
      </c>
      <c r="E7657" t="s">
        <v>1726</v>
      </c>
      <c r="F7657" t="s">
        <v>4101</v>
      </c>
      <c r="G7657" t="s">
        <v>1727</v>
      </c>
      <c r="H7657" s="5">
        <v>135465</v>
      </c>
      <c r="I7657">
        <f>IFERROR(VLOOKUP(G7657,'NCES Match'!$A$2:$B$1307,2,FALSE),"")</f>
        <v>4824120</v>
      </c>
      <c r="J7657" cm="1">
        <f t="array" ref="J7657">IFERROR(_xlfn.IFS(B7657=2015,H7657/$O$13,B7657=2016,H7657/$O$14,B7657=2017,H7657/$O$15,B7657=2018,H7657/$O$16,B7657=2019,H7657/$O$17,B7657=2020,H7657/$O$18,B7657=2021,H7657/$O$19,B7657=2022,H7657/$O$20),"")</f>
        <v>9.3394822520039662E-5</v>
      </c>
      <c r="K7657" s="3" cm="1">
        <f t="array" ref="K7657">IFERROR(_xlfn.IFS(B7657=2015,J7657*$P$4,B7657=2016,J7657*$P$5,B7657=2017,J7657*$P$6,B7657=2018,J7657*$P$7,B7657=2019,J7657*$P$8,B7657=2020,J7657*$P$9,B7657=2021,J7657*$P$10,B7657=2022,J7657*$P$11),"")</f>
        <v>158607.55393073391</v>
      </c>
      <c r="L7657" s="3">
        <f t="shared" si="120"/>
        <v>294072.55393073393</v>
      </c>
    </row>
    <row r="7658" spans="1:12">
      <c r="A7658">
        <v>4824120</v>
      </c>
      <c r="B7658">
        <v>2018</v>
      </c>
      <c r="D7658" t="s">
        <v>1725</v>
      </c>
      <c r="E7658" t="s">
        <v>1726</v>
      </c>
      <c r="F7658" t="s">
        <v>4101</v>
      </c>
      <c r="G7658" t="s">
        <v>1727</v>
      </c>
      <c r="H7658" s="5">
        <v>145329</v>
      </c>
      <c r="I7658">
        <f>IFERROR(VLOOKUP(G7658,'NCES Match'!$A$2:$B$1307,2,FALSE),"")</f>
        <v>4824120</v>
      </c>
      <c r="J7658" cm="1">
        <f t="array" ref="J7658">IFERROR(_xlfn.IFS(B7658=2015,H7658/$O$13,B7658=2016,H7658/$O$14,B7658=2017,H7658/$O$15,B7658=2018,H7658/$O$16,B7658=2019,H7658/$O$17,B7658=2020,H7658/$O$18,B7658=2021,H7658/$O$19,B7658=2022,H7658/$O$20),"")</f>
        <v>9.483572292363092E-5</v>
      </c>
      <c r="K7658" s="3" cm="1">
        <f t="array" ref="K7658">IFERROR(_xlfn.IFS(B7658=2015,J7658*$P$4,B7658=2016,J7658*$P$5,B7658=2017,J7658*$P$6,B7658=2018,J7658*$P$7,B7658=2019,J7658*$P$8,B7658=2020,J7658*$P$9,B7658=2021,J7658*$P$10,B7658=2022,J7658*$P$11),"")</f>
        <v>162819.02362981893</v>
      </c>
      <c r="L7658" s="3">
        <f t="shared" si="120"/>
        <v>308148.02362981893</v>
      </c>
    </row>
    <row r="7659" spans="1:12">
      <c r="A7659">
        <v>4824120</v>
      </c>
      <c r="B7659">
        <v>2019</v>
      </c>
      <c r="D7659" t="s">
        <v>1725</v>
      </c>
      <c r="E7659" t="s">
        <v>1726</v>
      </c>
      <c r="F7659" t="s">
        <v>4101</v>
      </c>
      <c r="G7659" t="s">
        <v>1727</v>
      </c>
      <c r="H7659" s="5">
        <v>144165</v>
      </c>
      <c r="I7659">
        <f>IFERROR(VLOOKUP(G7659,'NCES Match'!$A$2:$B$1307,2,FALSE),"")</f>
        <v>4824120</v>
      </c>
      <c r="J7659" cm="1">
        <f t="array" ref="J7659">IFERROR(_xlfn.IFS(B7659=2015,H7659/$O$13,B7659=2016,H7659/$O$14,B7659=2017,H7659/$O$15,B7659=2018,H7659/$O$16,B7659=2019,H7659/$O$17,B7659=2020,H7659/$O$18,B7659=2021,H7659/$O$19,B7659=2022,H7659/$O$20),"")</f>
        <v>9.1282398541356856E-5</v>
      </c>
      <c r="K7659" s="3" cm="1">
        <f t="array" ref="K7659">IFERROR(_xlfn.IFS(B7659=2015,J7659*$P$4,B7659=2016,J7659*$P$5,B7659=2017,J7659*$P$6,B7659=2018,J7659*$P$7,B7659=2019,J7659*$P$8,B7659=2020,J7659*$P$9,B7659=2021,J7659*$P$10,B7659=2022,J7659*$P$11),"")</f>
        <v>158642.05093763181</v>
      </c>
      <c r="L7659" s="3">
        <f t="shared" si="120"/>
        <v>302807.05093763181</v>
      </c>
    </row>
    <row r="7660" spans="1:12">
      <c r="A7660">
        <v>4824120</v>
      </c>
      <c r="B7660">
        <v>2020</v>
      </c>
      <c r="D7660" t="s">
        <v>1725</v>
      </c>
      <c r="E7660" t="s">
        <v>1726</v>
      </c>
      <c r="F7660" t="s">
        <v>4230</v>
      </c>
      <c r="G7660" t="s">
        <v>1727</v>
      </c>
      <c r="H7660" s="5">
        <v>184638</v>
      </c>
      <c r="I7660">
        <f>IFERROR(VLOOKUP(G7660,'NCES Match'!$A$2:$B$1307,2,FALSE),"")</f>
        <v>4824120</v>
      </c>
      <c r="J7660" cm="1">
        <f t="array" ref="J7660">IFERROR(_xlfn.IFS(B7660=2015,H7660/$O$13,B7660=2016,H7660/$O$14,B7660=2017,H7660/$O$15,B7660=2018,H7660/$O$16,B7660=2019,H7660/$O$17,B7660=2020,H7660/$O$18,B7660=2021,H7660/$O$19,B7660=2022,H7660/$O$20),"")</f>
        <v>1.0005672856357788E-4</v>
      </c>
      <c r="K7660" s="3" cm="1">
        <f t="array" ref="K7660">IFERROR(_xlfn.IFS(B7660=2015,J7660*$P$4,B7660=2016,J7660*$P$5,B7660=2017,J7660*$P$6,B7660=2018,J7660*$P$7,B7660=2019,J7660*$P$8,B7660=2020,J7660*$P$9,B7660=2021,J7660*$P$10,B7660=2022,J7660*$P$11),"")</f>
        <v>210919.86547171307</v>
      </c>
      <c r="L7660" s="3">
        <f t="shared" si="120"/>
        <v>395557.86547171307</v>
      </c>
    </row>
    <row r="7661" spans="1:12">
      <c r="A7661">
        <v>4824120</v>
      </c>
      <c r="B7661">
        <v>2021</v>
      </c>
      <c r="D7661" t="s">
        <v>1725</v>
      </c>
      <c r="E7661" t="s">
        <v>1726</v>
      </c>
      <c r="F7661" t="s">
        <v>4230</v>
      </c>
      <c r="G7661" t="s">
        <v>1727</v>
      </c>
      <c r="H7661" s="5">
        <v>174453.55</v>
      </c>
      <c r="I7661">
        <f>IFERROR(VLOOKUP(G7661,'NCES Match'!$A$2:$B$1307,2,FALSE),"")</f>
        <v>4824120</v>
      </c>
      <c r="J7661" cm="1">
        <f t="array" ref="J7661">IFERROR(_xlfn.IFS(B7661=2015,H7661/$O$13,B7661=2016,H7661/$O$14,B7661=2017,H7661/$O$15,B7661=2018,H7661/$O$16,B7661=2019,H7661/$O$17,B7661=2020,H7661/$O$18,B7661=2021,H7661/$O$19,B7661=2022,H7661/$O$20),"")</f>
        <v>8.925794042025041E-5</v>
      </c>
      <c r="K7661" s="3" cm="1">
        <f t="array" ref="K7661">IFERROR(_xlfn.IFS(B7661=2015,J7661*$P$4,B7661=2016,J7661*$P$5,B7661=2017,J7661*$P$6,B7661=2018,J7661*$P$7,B7661=2019,J7661*$P$8,B7661=2020,J7661*$P$9,B7661=2021,J7661*$P$10,B7661=2022,J7661*$P$11),"")</f>
        <v>191061.37829296483</v>
      </c>
      <c r="L7661" s="3">
        <f t="shared" si="120"/>
        <v>365514.92829296482</v>
      </c>
    </row>
    <row r="7662" spans="1:12">
      <c r="A7662">
        <v>4824120</v>
      </c>
      <c r="B7662">
        <v>2022</v>
      </c>
      <c r="D7662" t="s">
        <v>1725</v>
      </c>
      <c r="E7662" t="s">
        <v>1726</v>
      </c>
      <c r="F7662" t="s">
        <v>4101</v>
      </c>
      <c r="G7662" t="s">
        <v>1727</v>
      </c>
      <c r="H7662" s="5">
        <v>206210.01</v>
      </c>
      <c r="I7662">
        <f>IFERROR(VLOOKUP(G7662,'NCES Match'!$A$2:$B$1307,2,FALSE),"")</f>
        <v>4824120</v>
      </c>
      <c r="J7662" cm="1">
        <f t="array" ref="J7662">IFERROR(_xlfn.IFS(B7662=2015,H7662/$O$13,B7662=2016,H7662/$O$14,B7662=2017,H7662/$O$15,B7662=2018,H7662/$O$16,B7662=2019,H7662/$O$17,B7662=2020,H7662/$O$18,B7662=2021,H7662/$O$19,B7662=2022,H7662/$O$20),"")</f>
        <v>9.0573755226155134E-5</v>
      </c>
      <c r="K7662" s="3" cm="1">
        <f t="array" ref="K7662">IFERROR(_xlfn.IFS(B7662=2015,J7662*$P$4,B7662=2016,J7662*$P$5,B7662=2017,J7662*$P$6,B7662=2018,J7662*$P$7,B7662=2019,J7662*$P$8,B7662=2020,J7662*$P$9,B7662=2021,J7662*$P$10,B7662=2022,J7662*$P$11),"")</f>
        <v>195049.04266912877</v>
      </c>
      <c r="L7662" s="3">
        <f t="shared" si="120"/>
        <v>401259.05266912875</v>
      </c>
    </row>
    <row r="7663" spans="1:12">
      <c r="A7663">
        <v>4824120</v>
      </c>
      <c r="B7663">
        <v>2023</v>
      </c>
      <c r="D7663" t="s">
        <v>1725</v>
      </c>
      <c r="E7663" t="s">
        <v>1726</v>
      </c>
      <c r="F7663" t="s">
        <v>4101</v>
      </c>
      <c r="G7663" t="s">
        <v>1727</v>
      </c>
      <c r="H7663" s="5">
        <v>228382.02</v>
      </c>
      <c r="I7663">
        <f>IFERROR(VLOOKUP(G7663,'NCES Match'!$A$2:$B$1307,2,FALSE),"")</f>
        <v>4824120</v>
      </c>
      <c r="J7663" t="str" cm="1">
        <f t="array" ref="J7663">IFERROR(_xlfn.IFS(B7663=2015,H7663/$O$13,B7663=2016,H7663/$O$14,B7663=2017,H7663/$O$15,B7663=2018,H7663/$O$16,B7663=2019,H7663/$O$17,B7663=2020,H7663/$O$18,B7663=2021,H7663/$O$19,B7663=2022,H7663/$O$20),"")</f>
        <v/>
      </c>
      <c r="K7663" s="3" t="str" cm="1">
        <f t="array" ref="K7663">IFERROR(_xlfn.IFS(B7663=2015,J7663*$P$4,B7663=2016,J7663*$P$5,B7663=2017,J7663*$P$6,B7663=2018,J7663*$P$7,B7663=2019,J7663*$P$8,B7663=2020,J7663*$P$9,B7663=2021,J7663*$P$10,B7663=2022,J7663*$P$11),"")</f>
        <v/>
      </c>
      <c r="L7663" s="3">
        <f t="shared" si="120"/>
        <v>228382.02</v>
      </c>
    </row>
    <row r="7664" spans="1:12">
      <c r="A7664">
        <v>4800144</v>
      </c>
      <c r="B7664">
        <v>2015</v>
      </c>
      <c r="C7664" t="s">
        <v>381</v>
      </c>
      <c r="D7664" t="s">
        <v>2737</v>
      </c>
      <c r="E7664" t="s">
        <v>2738</v>
      </c>
      <c r="G7664" t="s">
        <v>2739</v>
      </c>
      <c r="H7664" s="5">
        <v>17424.13</v>
      </c>
      <c r="I7664">
        <f>IFERROR(VLOOKUP(G7664,'NCES Match'!$A$2:$B$1307,2,FALSE),"")</f>
        <v>4800144</v>
      </c>
      <c r="J7664" cm="1">
        <f t="array" ref="J7664">IFERROR(_xlfn.IFS(B7664=2015,H7664/$O$13,B7664=2016,H7664/$O$14,B7664=2017,H7664/$O$15,B7664=2018,H7664/$O$16,B7664=2019,H7664/$O$17,B7664=2020,H7664/$O$18,B7664=2021,H7664/$O$19,B7664=2022,H7664/$O$20),"")</f>
        <v>1.3650128902971376E-5</v>
      </c>
      <c r="K7664" s="3" cm="1">
        <f t="array" ref="K7664">IFERROR(_xlfn.IFS(B7664=2015,J7664*$P$4,B7664=2016,J7664*$P$5,B7664=2017,J7664*$P$6,B7664=2018,J7664*$P$7,B7664=2019,J7664*$P$8,B7664=2020,J7664*$P$9,B7664=2021,J7664*$P$10,B7664=2022,J7664*$P$11),"")</f>
        <v>21723.947931994036</v>
      </c>
      <c r="L7664" s="3">
        <f t="shared" si="120"/>
        <v>39148.077931994034</v>
      </c>
    </row>
    <row r="7665" spans="1:12">
      <c r="A7665">
        <v>4800144</v>
      </c>
      <c r="B7665">
        <v>2016</v>
      </c>
      <c r="C7665" t="s">
        <v>4102</v>
      </c>
      <c r="D7665" t="s">
        <v>2737</v>
      </c>
      <c r="E7665" t="s">
        <v>2738</v>
      </c>
      <c r="F7665" t="s">
        <v>4101</v>
      </c>
      <c r="G7665" t="s">
        <v>2739</v>
      </c>
      <c r="H7665" s="5">
        <v>17466</v>
      </c>
      <c r="I7665">
        <f>IFERROR(VLOOKUP(G7665,'NCES Match'!$A$2:$B$1307,2,FALSE),"")</f>
        <v>4800144</v>
      </c>
      <c r="J7665" cm="1">
        <f t="array" ref="J7665">IFERROR(_xlfn.IFS(B7665=2015,H7665/$O$13,B7665=2016,H7665/$O$14,B7665=2017,H7665/$O$15,B7665=2018,H7665/$O$16,B7665=2019,H7665/$O$17,B7665=2020,H7665/$O$18,B7665=2021,H7665/$O$19,B7665=2022,H7665/$O$20),"")</f>
        <v>1.2503331429833678E-5</v>
      </c>
      <c r="K7665" s="3" cm="1">
        <f t="array" ref="K7665">IFERROR(_xlfn.IFS(B7665=2015,J7665*$P$4,B7665=2016,J7665*$P$5,B7665=2017,J7665*$P$6,B7665=2018,J7665*$P$7,B7665=2019,J7665*$P$8,B7665=2020,J7665*$P$9,B7665=2021,J7665*$P$10,B7665=2022,J7665*$P$11),"")</f>
        <v>20950.972847929832</v>
      </c>
      <c r="L7665" s="3">
        <f t="shared" si="120"/>
        <v>38416.972847929836</v>
      </c>
    </row>
    <row r="7666" spans="1:12">
      <c r="A7666">
        <v>4800144</v>
      </c>
      <c r="B7666">
        <v>2017</v>
      </c>
      <c r="D7666" t="s">
        <v>2737</v>
      </c>
      <c r="E7666" t="s">
        <v>2738</v>
      </c>
      <c r="F7666" t="s">
        <v>4101</v>
      </c>
      <c r="G7666" t="s">
        <v>2739</v>
      </c>
      <c r="H7666" s="5">
        <v>18109</v>
      </c>
      <c r="I7666">
        <f>IFERROR(VLOOKUP(G7666,'NCES Match'!$A$2:$B$1307,2,FALSE),"")</f>
        <v>4800144</v>
      </c>
      <c r="J7666" cm="1">
        <f t="array" ref="J7666">IFERROR(_xlfn.IFS(B7666=2015,H7666/$O$13,B7666=2016,H7666/$O$14,B7666=2017,H7666/$O$15,B7666=2018,H7666/$O$16,B7666=2019,H7666/$O$17,B7666=2020,H7666/$O$18,B7666=2021,H7666/$O$19,B7666=2022,H7666/$O$20),"")</f>
        <v>1.2485046624703047E-5</v>
      </c>
      <c r="K7666" s="3" cm="1">
        <f t="array" ref="K7666">IFERROR(_xlfn.IFS(B7666=2015,J7666*$P$4,B7666=2016,J7666*$P$5,B7666=2017,J7666*$P$6,B7666=2018,J7666*$P$7,B7666=2019,J7666*$P$8,B7666=2020,J7666*$P$9,B7666=2021,J7666*$P$10,B7666=2022,J7666*$P$11),"")</f>
        <v>21202.7032379704</v>
      </c>
      <c r="L7666" s="3">
        <f t="shared" si="120"/>
        <v>39311.703237970403</v>
      </c>
    </row>
    <row r="7667" spans="1:12">
      <c r="A7667">
        <v>4800144</v>
      </c>
      <c r="B7667">
        <v>2018</v>
      </c>
      <c r="D7667" t="s">
        <v>2737</v>
      </c>
      <c r="E7667" t="s">
        <v>2738</v>
      </c>
      <c r="F7667" t="s">
        <v>4101</v>
      </c>
      <c r="G7667" t="s">
        <v>2739</v>
      </c>
      <c r="H7667" s="5">
        <v>10184</v>
      </c>
      <c r="I7667">
        <f>IFERROR(VLOOKUP(G7667,'NCES Match'!$A$2:$B$1307,2,FALSE),"")</f>
        <v>4800144</v>
      </c>
      <c r="J7667" cm="1">
        <f t="array" ref="J7667">IFERROR(_xlfn.IFS(B7667=2015,H7667/$O$13,B7667=2016,H7667/$O$14,B7667=2017,H7667/$O$15,B7667=2018,H7667/$O$16,B7667=2019,H7667/$O$17,B7667=2020,H7667/$O$18,B7667=2021,H7667/$O$19,B7667=2022,H7667/$O$20),"")</f>
        <v>6.6456591750735042E-6</v>
      </c>
      <c r="K7667" s="3" cm="1">
        <f t="array" ref="K7667">IFERROR(_xlfn.IFS(B7667=2015,J7667*$P$4,B7667=2016,J7667*$P$5,B7667=2017,J7667*$P$6,B7667=2018,J7667*$P$7,B7667=2019,J7667*$P$8,B7667=2020,J7667*$P$9,B7667=2021,J7667*$P$10,B7667=2022,J7667*$P$11),"")</f>
        <v>11409.621869317727</v>
      </c>
      <c r="L7667" s="3">
        <f t="shared" si="120"/>
        <v>21593.621869317729</v>
      </c>
    </row>
    <row r="7668" spans="1:12">
      <c r="A7668">
        <v>4800144</v>
      </c>
      <c r="B7668">
        <v>2019</v>
      </c>
      <c r="D7668" t="s">
        <v>2737</v>
      </c>
      <c r="E7668" t="s">
        <v>2738</v>
      </c>
      <c r="F7668" t="s">
        <v>4101</v>
      </c>
      <c r="G7668" t="s">
        <v>2739</v>
      </c>
      <c r="H7668" s="5">
        <v>11527</v>
      </c>
      <c r="I7668">
        <f>IFERROR(VLOOKUP(G7668,'NCES Match'!$A$2:$B$1307,2,FALSE),"")</f>
        <v>4800144</v>
      </c>
      <c r="J7668" cm="1">
        <f t="array" ref="J7668">IFERROR(_xlfn.IFS(B7668=2015,H7668/$O$13,B7668=2016,H7668/$O$14,B7668=2017,H7668/$O$15,B7668=2018,H7668/$O$16,B7668=2019,H7668/$O$17,B7668=2020,H7668/$O$18,B7668=2021,H7668/$O$19,B7668=2022,H7668/$O$20),"")</f>
        <v>7.2986661671433458E-6</v>
      </c>
      <c r="K7668" s="3" cm="1">
        <f t="array" ref="K7668">IFERROR(_xlfn.IFS(B7668=2015,J7668*$P$4,B7668=2016,J7668*$P$5,B7668=2017,J7668*$P$6,B7668=2018,J7668*$P$7,B7668=2019,J7668*$P$8,B7668=2020,J7668*$P$9,B7668=2021,J7668*$P$10,B7668=2022,J7668*$P$11),"")</f>
        <v>12684.541470940116</v>
      </c>
      <c r="L7668" s="3">
        <f t="shared" si="120"/>
        <v>24211.541470940116</v>
      </c>
    </row>
    <row r="7669" spans="1:12">
      <c r="A7669">
        <v>4800144</v>
      </c>
      <c r="B7669">
        <v>2020</v>
      </c>
      <c r="D7669" t="s">
        <v>2737</v>
      </c>
      <c r="E7669" t="s">
        <v>2738</v>
      </c>
      <c r="F7669" t="s">
        <v>4230</v>
      </c>
      <c r="G7669" t="s">
        <v>4314</v>
      </c>
      <c r="H7669" s="5">
        <v>120562</v>
      </c>
      <c r="I7669">
        <f>IFERROR(VLOOKUP(G7669,'NCES Match'!$A$2:$B$1307,2,FALSE),"")</f>
        <v>4800144</v>
      </c>
      <c r="J7669" cm="1">
        <f t="array" ref="J7669">IFERROR(_xlfn.IFS(B7669=2015,H7669/$O$13,B7669=2016,H7669/$O$14,B7669=2017,H7669/$O$15,B7669=2018,H7669/$O$16,B7669=2019,H7669/$O$17,B7669=2020,H7669/$O$18,B7669=2021,H7669/$O$19,B7669=2022,H7669/$O$20),"")</f>
        <v>6.5333459575396598E-5</v>
      </c>
      <c r="K7669" s="3" cm="1">
        <f t="array" ref="K7669">IFERROR(_xlfn.IFS(B7669=2015,J7669*$P$4,B7669=2016,J7669*$P$5,B7669=2017,J7669*$P$6,B7669=2018,J7669*$P$7,B7669=2019,J7669*$P$8,B7669=2020,J7669*$P$9,B7669=2021,J7669*$P$10,B7669=2022,J7669*$P$11),"")</f>
        <v>137723.11669862474</v>
      </c>
      <c r="L7669" s="3">
        <f t="shared" si="120"/>
        <v>258285.11669862474</v>
      </c>
    </row>
    <row r="7670" spans="1:12">
      <c r="A7670">
        <v>4800144</v>
      </c>
      <c r="B7670">
        <v>2021</v>
      </c>
      <c r="D7670" t="s">
        <v>2737</v>
      </c>
      <c r="E7670" t="s">
        <v>2738</v>
      </c>
      <c r="F7670" t="s">
        <v>4101</v>
      </c>
      <c r="G7670" t="s">
        <v>4314</v>
      </c>
      <c r="H7670" s="5">
        <v>145947.48000000001</v>
      </c>
      <c r="I7670">
        <f>IFERROR(VLOOKUP(G7670,'NCES Match'!$A$2:$B$1307,2,FALSE),"")</f>
        <v>4800144</v>
      </c>
      <c r="J7670" cm="1">
        <f t="array" ref="J7670">IFERROR(_xlfn.IFS(B7670=2015,H7670/$O$13,B7670=2016,H7670/$O$14,B7670=2017,H7670/$O$15,B7670=2018,H7670/$O$16,B7670=2019,H7670/$O$17,B7670=2020,H7670/$O$18,B7670=2021,H7670/$O$19,B7670=2022,H7670/$O$20),"")</f>
        <v>7.4673008799910868E-5</v>
      </c>
      <c r="K7670" s="3" cm="1">
        <f t="array" ref="K7670">IFERROR(_xlfn.IFS(B7670=2015,J7670*$P$4,B7670=2016,J7670*$P$5,B7670=2017,J7670*$P$6,B7670=2018,J7670*$P$7,B7670=2019,J7670*$P$8,B7670=2020,J7670*$P$9,B7670=2021,J7670*$P$10,B7670=2022,J7670*$P$11),"")</f>
        <v>159841.55488486719</v>
      </c>
      <c r="L7670" s="3">
        <f t="shared" si="120"/>
        <v>305789.0348848672</v>
      </c>
    </row>
    <row r="7671" spans="1:12">
      <c r="A7671">
        <v>4800144</v>
      </c>
      <c r="B7671">
        <v>2022</v>
      </c>
      <c r="D7671" t="s">
        <v>2737</v>
      </c>
      <c r="E7671" t="s">
        <v>2738</v>
      </c>
      <c r="F7671" t="s">
        <v>4101</v>
      </c>
      <c r="G7671" t="s">
        <v>4314</v>
      </c>
      <c r="H7671" s="5">
        <v>132508.88</v>
      </c>
      <c r="I7671">
        <f>IFERROR(VLOOKUP(G7671,'NCES Match'!$A$2:$B$1307,2,FALSE),"")</f>
        <v>4800144</v>
      </c>
      <c r="J7671" cm="1">
        <f t="array" ref="J7671">IFERROR(_xlfn.IFS(B7671=2015,H7671/$O$13,B7671=2016,H7671/$O$14,B7671=2017,H7671/$O$15,B7671=2018,H7671/$O$16,B7671=2019,H7671/$O$17,B7671=2020,H7671/$O$18,B7671=2021,H7671/$O$19,B7671=2022,H7671/$O$20),"")</f>
        <v>5.8201960527580421E-5</v>
      </c>
      <c r="K7671" s="3" cm="1">
        <f t="array" ref="K7671">IFERROR(_xlfn.IFS(B7671=2015,J7671*$P$4,B7671=2016,J7671*$P$5,B7671=2017,J7671*$P$6,B7671=2018,J7671*$P$7,B7671=2019,J7671*$P$8,B7671=2020,J7671*$P$9,B7671=2021,J7671*$P$10,B7671=2022,J7671*$P$11),"")</f>
        <v>125336.93291202723</v>
      </c>
      <c r="L7671" s="3">
        <f t="shared" si="120"/>
        <v>257845.81291202724</v>
      </c>
    </row>
    <row r="7672" spans="1:12">
      <c r="A7672">
        <v>4800144</v>
      </c>
      <c r="B7672">
        <v>2023</v>
      </c>
      <c r="D7672" t="s">
        <v>2737</v>
      </c>
      <c r="E7672" t="s">
        <v>2738</v>
      </c>
      <c r="F7672" t="s">
        <v>4101</v>
      </c>
      <c r="G7672" t="s">
        <v>2739</v>
      </c>
      <c r="H7672" s="5">
        <v>147514.09</v>
      </c>
      <c r="I7672">
        <f>IFERROR(VLOOKUP(G7672,'NCES Match'!$A$2:$B$1307,2,FALSE),"")</f>
        <v>4800144</v>
      </c>
      <c r="J7672" t="str" cm="1">
        <f t="array" ref="J7672">IFERROR(_xlfn.IFS(B7672=2015,H7672/$O$13,B7672=2016,H7672/$O$14,B7672=2017,H7672/$O$15,B7672=2018,H7672/$O$16,B7672=2019,H7672/$O$17,B7672=2020,H7672/$O$18,B7672=2021,H7672/$O$19,B7672=2022,H7672/$O$20),"")</f>
        <v/>
      </c>
      <c r="K7672" s="3" t="str" cm="1">
        <f t="array" ref="K7672">IFERROR(_xlfn.IFS(B7672=2015,J7672*$P$4,B7672=2016,J7672*$P$5,B7672=2017,J7672*$P$6,B7672=2018,J7672*$P$7,B7672=2019,J7672*$P$8,B7672=2020,J7672*$P$9,B7672=2021,J7672*$P$10,B7672=2022,J7672*$P$11),"")</f>
        <v/>
      </c>
      <c r="L7672" s="3">
        <f t="shared" si="120"/>
        <v>147514.09</v>
      </c>
    </row>
    <row r="7673" spans="1:12">
      <c r="A7673">
        <v>4833390</v>
      </c>
      <c r="B7673">
        <v>2015</v>
      </c>
      <c r="C7673" t="s">
        <v>381</v>
      </c>
      <c r="D7673" t="s">
        <v>2431</v>
      </c>
      <c r="E7673" t="s">
        <v>2432</v>
      </c>
      <c r="G7673" t="s">
        <v>2433</v>
      </c>
      <c r="H7673" s="5">
        <v>71235.73</v>
      </c>
      <c r="I7673">
        <f>IFERROR(VLOOKUP(G7673,'NCES Match'!$A$2:$B$1307,2,FALSE),"")</f>
        <v>4833390</v>
      </c>
      <c r="J7673" cm="1">
        <f t="array" ref="J7673">IFERROR(_xlfn.IFS(B7673=2015,H7673/$O$13,B7673=2016,H7673/$O$14,B7673=2017,H7673/$O$15,B7673=2018,H7673/$O$16,B7673=2019,H7673/$O$17,B7673=2020,H7673/$O$18,B7673=2021,H7673/$O$19,B7673=2022,H7673/$O$20),"")</f>
        <v>5.5806338508566285E-5</v>
      </c>
      <c r="K7673" s="3" cm="1">
        <f t="array" ref="K7673">IFERROR(_xlfn.IFS(B7673=2015,J7673*$P$4,B7673=2016,J7673*$P$5,B7673=2017,J7673*$P$6,B7673=2018,J7673*$P$7,B7673=2019,J7673*$P$8,B7673=2020,J7673*$P$9,B7673=2021,J7673*$P$10,B7673=2022,J7673*$P$11),"")</f>
        <v>88814.838354488034</v>
      </c>
      <c r="L7673" s="3">
        <f t="shared" si="120"/>
        <v>160050.56835448803</v>
      </c>
    </row>
    <row r="7674" spans="1:12">
      <c r="A7674">
        <v>4833390</v>
      </c>
      <c r="B7674">
        <v>2016</v>
      </c>
      <c r="C7674" t="s">
        <v>4102</v>
      </c>
      <c r="D7674" t="s">
        <v>2431</v>
      </c>
      <c r="E7674" t="s">
        <v>2432</v>
      </c>
      <c r="F7674" t="s">
        <v>4101</v>
      </c>
      <c r="G7674" t="s">
        <v>2433</v>
      </c>
      <c r="H7674" s="5">
        <v>69431</v>
      </c>
      <c r="I7674">
        <f>IFERROR(VLOOKUP(G7674,'NCES Match'!$A$2:$B$1307,2,FALSE),"")</f>
        <v>4833390</v>
      </c>
      <c r="J7674" cm="1">
        <f t="array" ref="J7674">IFERROR(_xlfn.IFS(B7674=2015,H7674/$O$13,B7674=2016,H7674/$O$14,B7674=2017,H7674/$O$15,B7674=2018,H7674/$O$16,B7674=2019,H7674/$O$17,B7674=2020,H7674/$O$18,B7674=2021,H7674/$O$19,B7674=2022,H7674/$O$20),"")</f>
        <v>4.9703355347806141E-5</v>
      </c>
      <c r="K7674" s="3" cm="1">
        <f t="array" ref="K7674">IFERROR(_xlfn.IFS(B7674=2015,J7674*$P$4,B7674=2016,J7674*$P$5,B7674=2017,J7674*$P$6,B7674=2018,J7674*$P$7,B7674=2019,J7674*$P$8,B7674=2020,J7674*$P$9,B7674=2021,J7674*$P$10,B7674=2022,J7674*$P$11),"")</f>
        <v>83284.495351231875</v>
      </c>
      <c r="L7674" s="3">
        <f t="shared" si="120"/>
        <v>152715.49535123189</v>
      </c>
    </row>
    <row r="7675" spans="1:12">
      <c r="A7675">
        <v>4833390</v>
      </c>
      <c r="B7675">
        <v>2017</v>
      </c>
      <c r="D7675" t="s">
        <v>2431</v>
      </c>
      <c r="E7675" t="s">
        <v>2432</v>
      </c>
      <c r="F7675" t="s">
        <v>4101</v>
      </c>
      <c r="G7675" t="s">
        <v>2433</v>
      </c>
      <c r="H7675" s="5">
        <v>69143</v>
      </c>
      <c r="I7675">
        <f>IFERROR(VLOOKUP(G7675,'NCES Match'!$A$2:$B$1307,2,FALSE),"")</f>
        <v>4833390</v>
      </c>
      <c r="J7675" cm="1">
        <f t="array" ref="J7675">IFERROR(_xlfn.IFS(B7675=2015,H7675/$O$13,B7675=2016,H7675/$O$14,B7675=2017,H7675/$O$15,B7675=2018,H7675/$O$16,B7675=2019,H7675/$O$17,B7675=2020,H7675/$O$18,B7675=2021,H7675/$O$19,B7675=2022,H7675/$O$20),"")</f>
        <v>4.7669864640335899E-5</v>
      </c>
      <c r="K7675" s="3" cm="1">
        <f t="array" ref="K7675">IFERROR(_xlfn.IFS(B7675=2015,J7675*$P$4,B7675=2016,J7675*$P$5,B7675=2017,J7675*$P$6,B7675=2018,J7675*$P$7,B7675=2019,J7675*$P$8,B7675=2020,J7675*$P$9,B7675=2021,J7675*$P$10,B7675=2022,J7675*$P$11),"")</f>
        <v>80955.243800485259</v>
      </c>
      <c r="L7675" s="3">
        <f t="shared" si="120"/>
        <v>150098.24380048527</v>
      </c>
    </row>
    <row r="7676" spans="1:12">
      <c r="A7676">
        <v>4833390</v>
      </c>
      <c r="B7676">
        <v>2018</v>
      </c>
      <c r="D7676" t="s">
        <v>2431</v>
      </c>
      <c r="E7676" t="s">
        <v>2432</v>
      </c>
      <c r="F7676" t="s">
        <v>4101</v>
      </c>
      <c r="G7676" t="s">
        <v>2433</v>
      </c>
      <c r="H7676" s="5">
        <v>69507</v>
      </c>
      <c r="I7676">
        <f>IFERROR(VLOOKUP(G7676,'NCES Match'!$A$2:$B$1307,2,FALSE),"")</f>
        <v>4833390</v>
      </c>
      <c r="J7676" cm="1">
        <f t="array" ref="J7676">IFERROR(_xlfn.IFS(B7676=2015,H7676/$O$13,B7676=2016,H7676/$O$14,B7676=2017,H7676/$O$15,B7676=2018,H7676/$O$16,B7676=2019,H7676/$O$17,B7676=2020,H7676/$O$18,B7676=2021,H7676/$O$19,B7676=2022,H7676/$O$20),"")</f>
        <v>4.5357406940478601E-5</v>
      </c>
      <c r="K7676" s="3" cm="1">
        <f t="array" ref="K7676">IFERROR(_xlfn.IFS(B7676=2015,J7676*$P$4,B7676=2016,J7676*$P$5,B7676=2017,J7676*$P$6,B7676=2018,J7676*$P$7,B7676=2019,J7676*$P$8,B7676=2020,J7676*$P$9,B7676=2021,J7676*$P$10,B7676=2022,J7676*$P$11),"")</f>
        <v>77872.013675438662</v>
      </c>
      <c r="L7676" s="3">
        <f t="shared" si="120"/>
        <v>147379.01367543865</v>
      </c>
    </row>
    <row r="7677" spans="1:12">
      <c r="A7677">
        <v>4833390</v>
      </c>
      <c r="B7677">
        <v>2019</v>
      </c>
      <c r="D7677" t="s">
        <v>2431</v>
      </c>
      <c r="E7677" t="s">
        <v>2432</v>
      </c>
      <c r="F7677" t="s">
        <v>4101</v>
      </c>
      <c r="G7677" t="s">
        <v>2433</v>
      </c>
      <c r="H7677" s="5">
        <v>81955</v>
      </c>
      <c r="I7677">
        <f>IFERROR(VLOOKUP(G7677,'NCES Match'!$A$2:$B$1307,2,FALSE),"")</f>
        <v>4833390</v>
      </c>
      <c r="J7677" cm="1">
        <f t="array" ref="J7677">IFERROR(_xlfn.IFS(B7677=2015,H7677/$O$13,B7677=2016,H7677/$O$14,B7677=2017,H7677/$O$15,B7677=2018,H7677/$O$16,B7677=2019,H7677/$O$17,B7677=2020,H7677/$O$18,B7677=2021,H7677/$O$19,B7677=2022,H7677/$O$20),"")</f>
        <v>5.1892269083736694E-5</v>
      </c>
      <c r="K7677" s="3" cm="1">
        <f t="array" ref="K7677">IFERROR(_xlfn.IFS(B7677=2015,J7677*$P$4,B7677=2016,J7677*$P$5,B7677=2017,J7677*$P$6,B7677=2018,J7677*$P$7,B7677=2019,J7677*$P$8,B7677=2020,J7677*$P$9,B7677=2021,J7677*$P$10,B7677=2022,J7677*$P$11),"")</f>
        <v>90184.922030961839</v>
      </c>
      <c r="L7677" s="3">
        <f t="shared" si="120"/>
        <v>172139.92203096184</v>
      </c>
    </row>
    <row r="7678" spans="1:12">
      <c r="A7678">
        <v>4833390</v>
      </c>
      <c r="B7678">
        <v>2020</v>
      </c>
      <c r="D7678" t="s">
        <v>2431</v>
      </c>
      <c r="E7678" t="s">
        <v>2432</v>
      </c>
      <c r="F7678" t="s">
        <v>4230</v>
      </c>
      <c r="G7678" t="s">
        <v>2433</v>
      </c>
      <c r="H7678" s="5">
        <v>85174</v>
      </c>
      <c r="I7678">
        <f>IFERROR(VLOOKUP(G7678,'NCES Match'!$A$2:$B$1307,2,FALSE),"")</f>
        <v>4833390</v>
      </c>
      <c r="J7678" cm="1">
        <f t="array" ref="J7678">IFERROR(_xlfn.IFS(B7678=2015,H7678/$O$13,B7678=2016,H7678/$O$14,B7678=2017,H7678/$O$15,B7678=2018,H7678/$O$16,B7678=2019,H7678/$O$17,B7678=2020,H7678/$O$18,B7678=2021,H7678/$O$19,B7678=2022,H7678/$O$20),"")</f>
        <v>4.6156434746228746E-5</v>
      </c>
      <c r="K7678" s="3" cm="1">
        <f t="array" ref="K7678">IFERROR(_xlfn.IFS(B7678=2015,J7678*$P$4,B7678=2016,J7678*$P$5,B7678=2017,J7678*$P$6,B7678=2018,J7678*$P$7,B7678=2019,J7678*$P$8,B7678=2020,J7678*$P$9,B7678=2021,J7678*$P$10,B7678=2022,J7678*$P$11),"")</f>
        <v>97297.894375414005</v>
      </c>
      <c r="L7678" s="3">
        <f t="shared" si="120"/>
        <v>182471.89437541401</v>
      </c>
    </row>
    <row r="7679" spans="1:12">
      <c r="A7679">
        <v>4833390</v>
      </c>
      <c r="B7679">
        <v>2021</v>
      </c>
      <c r="D7679" t="s">
        <v>2431</v>
      </c>
      <c r="E7679" t="s">
        <v>2432</v>
      </c>
      <c r="F7679" t="s">
        <v>4230</v>
      </c>
      <c r="G7679" t="s">
        <v>2433</v>
      </c>
      <c r="H7679" s="5">
        <v>91220.9</v>
      </c>
      <c r="I7679">
        <f>IFERROR(VLOOKUP(G7679,'NCES Match'!$A$2:$B$1307,2,FALSE),"")</f>
        <v>4833390</v>
      </c>
      <c r="J7679" cm="1">
        <f t="array" ref="J7679">IFERROR(_xlfn.IFS(B7679=2015,H7679/$O$13,B7679=2016,H7679/$O$14,B7679=2017,H7679/$O$15,B7679=2018,H7679/$O$16,B7679=2019,H7679/$O$17,B7679=2020,H7679/$O$18,B7679=2021,H7679/$O$19,B7679=2022,H7679/$O$20),"")</f>
        <v>4.6672536370177741E-5</v>
      </c>
      <c r="K7679" s="3" cm="1">
        <f t="array" ref="K7679">IFERROR(_xlfn.IFS(B7679=2015,J7679*$P$4,B7679=2016,J7679*$P$5,B7679=2017,J7679*$P$6,B7679=2018,J7679*$P$7,B7679=2019,J7679*$P$8,B7679=2020,J7679*$P$9,B7679=2021,J7679*$P$10,B7679=2022,J7679*$P$11),"")</f>
        <v>99905.051419846233</v>
      </c>
      <c r="L7679" s="3">
        <f t="shared" si="120"/>
        <v>191125.95141984621</v>
      </c>
    </row>
    <row r="7680" spans="1:12">
      <c r="A7680">
        <v>4833390</v>
      </c>
      <c r="B7680">
        <v>2022</v>
      </c>
      <c r="D7680" t="s">
        <v>2431</v>
      </c>
      <c r="E7680" t="s">
        <v>2432</v>
      </c>
      <c r="F7680" t="s">
        <v>4101</v>
      </c>
      <c r="G7680" t="s">
        <v>2433</v>
      </c>
      <c r="H7680" s="5">
        <v>155015.96</v>
      </c>
      <c r="I7680">
        <f>IFERROR(VLOOKUP(G7680,'NCES Match'!$A$2:$B$1307,2,FALSE),"")</f>
        <v>4833390</v>
      </c>
      <c r="J7680" cm="1">
        <f t="array" ref="J7680">IFERROR(_xlfn.IFS(B7680=2015,H7680/$O$13,B7680=2016,H7680/$O$14,B7680=2017,H7680/$O$15,B7680=2018,H7680/$O$16,B7680=2019,H7680/$O$17,B7680=2020,H7680/$O$18,B7680=2021,H7680/$O$19,B7680=2022,H7680/$O$20),"")</f>
        <v>6.8087759741573432E-5</v>
      </c>
      <c r="K7680" s="3" cm="1">
        <f t="array" ref="K7680">IFERROR(_xlfn.IFS(B7680=2015,J7680*$P$4,B7680=2016,J7680*$P$5,B7680=2017,J7680*$P$6,B7680=2018,J7680*$P$7,B7680=2019,J7680*$P$8,B7680=2020,J7680*$P$9,B7680=2021,J7680*$P$10,B7680=2022,J7680*$P$11),"")</f>
        <v>146625.83352008933</v>
      </c>
      <c r="L7680" s="3">
        <f t="shared" si="120"/>
        <v>301641.79352008936</v>
      </c>
    </row>
    <row r="7681" spans="1:12">
      <c r="A7681">
        <v>4833390</v>
      </c>
      <c r="B7681">
        <v>2023</v>
      </c>
      <c r="D7681" t="s">
        <v>2431</v>
      </c>
      <c r="E7681" t="s">
        <v>2432</v>
      </c>
      <c r="F7681" t="s">
        <v>4101</v>
      </c>
      <c r="G7681" t="s">
        <v>2433</v>
      </c>
      <c r="H7681" s="5">
        <v>157489.26999999999</v>
      </c>
      <c r="I7681">
        <f>IFERROR(VLOOKUP(G7681,'NCES Match'!$A$2:$B$1307,2,FALSE),"")</f>
        <v>4833390</v>
      </c>
      <c r="J7681" t="str" cm="1">
        <f t="array" ref="J7681">IFERROR(_xlfn.IFS(B7681=2015,H7681/$O$13,B7681=2016,H7681/$O$14,B7681=2017,H7681/$O$15,B7681=2018,H7681/$O$16,B7681=2019,H7681/$O$17,B7681=2020,H7681/$O$18,B7681=2021,H7681/$O$19,B7681=2022,H7681/$O$20),"")</f>
        <v/>
      </c>
      <c r="K7681" s="3" t="str" cm="1">
        <f t="array" ref="K7681">IFERROR(_xlfn.IFS(B7681=2015,J7681*$P$4,B7681=2016,J7681*$P$5,B7681=2017,J7681*$P$6,B7681=2018,J7681*$P$7,B7681=2019,J7681*$P$8,B7681=2020,J7681*$P$9,B7681=2021,J7681*$P$10,B7681=2022,J7681*$P$11),"")</f>
        <v/>
      </c>
      <c r="L7681" s="3">
        <f t="shared" si="120"/>
        <v>157489.26999999999</v>
      </c>
    </row>
    <row r="7682" spans="1:12">
      <c r="A7682">
        <v>4842090</v>
      </c>
      <c r="B7682">
        <v>2015</v>
      </c>
      <c r="C7682" t="s">
        <v>381</v>
      </c>
      <c r="D7682" t="s">
        <v>3157</v>
      </c>
      <c r="E7682" t="s">
        <v>3158</v>
      </c>
      <c r="G7682" t="s">
        <v>3159</v>
      </c>
      <c r="H7682" s="5">
        <v>111576.45</v>
      </c>
      <c r="I7682">
        <f>IFERROR(VLOOKUP(G7682,'NCES Match'!$A$2:$B$1307,2,FALSE),"")</f>
        <v>4842090</v>
      </c>
      <c r="J7682" cm="1">
        <f t="array" ref="J7682">IFERROR(_xlfn.IFS(B7682=2015,H7682/$O$13,B7682=2016,H7682/$O$14,B7682=2017,H7682/$O$15,B7682=2018,H7682/$O$16,B7682=2019,H7682/$O$17,B7682=2020,H7682/$O$18,B7682=2021,H7682/$O$19,B7682=2022,H7682/$O$20),"")</f>
        <v>8.7409410113213141E-5</v>
      </c>
      <c r="K7682" s="3" cm="1">
        <f t="array" ref="K7682">IFERROR(_xlfn.IFS(B7682=2015,J7682*$P$4,B7682=2016,J7682*$P$5,B7682=2017,J7682*$P$6,B7682=2018,J7682*$P$7,B7682=2019,J7682*$P$8,B7682=2020,J7682*$P$9,B7682=2021,J7682*$P$10,B7682=2022,J7682*$P$11),"")</f>
        <v>139110.58917930111</v>
      </c>
      <c r="L7682" s="3">
        <f t="shared" si="120"/>
        <v>250687.03917930112</v>
      </c>
    </row>
    <row r="7683" spans="1:12">
      <c r="A7683">
        <v>4842090</v>
      </c>
      <c r="B7683">
        <v>2016</v>
      </c>
      <c r="C7683" t="s">
        <v>4102</v>
      </c>
      <c r="D7683" t="s">
        <v>3157</v>
      </c>
      <c r="E7683" t="s">
        <v>3158</v>
      </c>
      <c r="F7683" t="s">
        <v>4101</v>
      </c>
      <c r="G7683" t="s">
        <v>3159</v>
      </c>
      <c r="H7683" s="5">
        <v>114181</v>
      </c>
      <c r="I7683">
        <f>IFERROR(VLOOKUP(G7683,'NCES Match'!$A$2:$B$1307,2,FALSE),"")</f>
        <v>4842090</v>
      </c>
      <c r="J7683" cm="1">
        <f t="array" ref="J7683">IFERROR(_xlfn.IFS(B7683=2015,H7683/$O$13,B7683=2016,H7683/$O$14,B7683=2017,H7683/$O$15,B7683=2018,H7683/$O$16,B7683=2019,H7683/$O$17,B7683=2020,H7683/$O$18,B7683=2021,H7683/$O$19,B7683=2022,H7683/$O$20),"")</f>
        <v>8.173839951848387E-5</v>
      </c>
      <c r="K7683" s="3" cm="1">
        <f t="array" ref="K7683">IFERROR(_xlfn.IFS(B7683=2015,J7683*$P$4,B7683=2016,J7683*$P$5,B7683=2017,J7683*$P$6,B7683=2018,J7683*$P$7,B7683=2019,J7683*$P$8,B7683=2020,J7683*$P$9,B7683=2021,J7683*$P$10,B7683=2022,J7683*$P$11),"")</f>
        <v>136963.41639467972</v>
      </c>
      <c r="L7683" s="3">
        <f t="shared" ref="L7683:L7746" si="121">SUM(H7683,K7683)</f>
        <v>251144.41639467972</v>
      </c>
    </row>
    <row r="7684" spans="1:12">
      <c r="A7684">
        <v>4842090</v>
      </c>
      <c r="B7684">
        <v>2017</v>
      </c>
      <c r="D7684" t="s">
        <v>3157</v>
      </c>
      <c r="E7684" t="s">
        <v>3158</v>
      </c>
      <c r="F7684" t="s">
        <v>4101</v>
      </c>
      <c r="G7684" t="s">
        <v>3159</v>
      </c>
      <c r="H7684" s="5">
        <v>108185</v>
      </c>
      <c r="I7684">
        <f>IFERROR(VLOOKUP(G7684,'NCES Match'!$A$2:$B$1307,2,FALSE),"")</f>
        <v>4842090</v>
      </c>
      <c r="J7684" cm="1">
        <f t="array" ref="J7684">IFERROR(_xlfn.IFS(B7684=2015,H7684/$O$13,B7684=2016,H7684/$O$14,B7684=2017,H7684/$O$15,B7684=2018,H7684/$O$16,B7684=2019,H7684/$O$17,B7684=2020,H7684/$O$18,B7684=2021,H7684/$O$19,B7684=2022,H7684/$O$20),"")</f>
        <v>7.4586932966673989E-5</v>
      </c>
      <c r="K7684" s="3" cm="1">
        <f t="array" ref="K7684">IFERROR(_xlfn.IFS(B7684=2015,J7684*$P$4,B7684=2016,J7684*$P$5,B7684=2017,J7684*$P$6,B7684=2018,J7684*$P$7,B7684=2019,J7684*$P$8,B7684=2020,J7684*$P$9,B7684=2021,J7684*$P$10,B7684=2022,J7684*$P$11),"")</f>
        <v>126667.0964603141</v>
      </c>
      <c r="L7684" s="3">
        <f t="shared" si="121"/>
        <v>234852.09646031412</v>
      </c>
    </row>
    <row r="7685" spans="1:12">
      <c r="A7685">
        <v>4842090</v>
      </c>
      <c r="B7685">
        <v>2018</v>
      </c>
      <c r="D7685" t="s">
        <v>3157</v>
      </c>
      <c r="E7685" t="s">
        <v>3158</v>
      </c>
      <c r="F7685" t="s">
        <v>4101</v>
      </c>
      <c r="G7685" t="s">
        <v>3159</v>
      </c>
      <c r="H7685" s="5">
        <v>151470</v>
      </c>
      <c r="I7685">
        <f>IFERROR(VLOOKUP(G7685,'NCES Match'!$A$2:$B$1307,2,FALSE),"")</f>
        <v>4842090</v>
      </c>
      <c r="J7685" cm="1">
        <f t="array" ref="J7685">IFERROR(_xlfn.IFS(B7685=2015,H7685/$O$13,B7685=2016,H7685/$O$14,B7685=2017,H7685/$O$15,B7685=2018,H7685/$O$16,B7685=2019,H7685/$O$17,B7685=2020,H7685/$O$18,B7685=2021,H7685/$O$19,B7685=2022,H7685/$O$20),"")</f>
        <v>9.8843086729024328E-5</v>
      </c>
      <c r="K7685" s="3" cm="1">
        <f t="array" ref="K7685">IFERROR(_xlfn.IFS(B7685=2015,J7685*$P$4,B7685=2016,J7685*$P$5,B7685=2017,J7685*$P$6,B7685=2018,J7685*$P$7,B7685=2019,J7685*$P$8,B7685=2020,J7685*$P$9,B7685=2021,J7685*$P$10,B7685=2022,J7685*$P$11),"")</f>
        <v>169699.07939371135</v>
      </c>
      <c r="L7685" s="3">
        <f t="shared" si="121"/>
        <v>321169.07939371135</v>
      </c>
    </row>
    <row r="7686" spans="1:12">
      <c r="A7686">
        <v>4842090</v>
      </c>
      <c r="B7686">
        <v>2019</v>
      </c>
      <c r="D7686" t="s">
        <v>3157</v>
      </c>
      <c r="E7686" t="s">
        <v>3158</v>
      </c>
      <c r="F7686" t="s">
        <v>4101</v>
      </c>
      <c r="G7686" t="s">
        <v>3159</v>
      </c>
      <c r="H7686" s="5">
        <v>174721</v>
      </c>
      <c r="I7686">
        <f>IFERROR(VLOOKUP(G7686,'NCES Match'!$A$2:$B$1307,2,FALSE),"")</f>
        <v>4842090</v>
      </c>
      <c r="J7686" cm="1">
        <f t="array" ref="J7686">IFERROR(_xlfn.IFS(B7686=2015,H7686/$O$13,B7686=2016,H7686/$O$14,B7686=2017,H7686/$O$15,B7686=2018,H7686/$O$16,B7686=2019,H7686/$O$17,B7686=2020,H7686/$O$18,B7686=2021,H7686/$O$19,B7686=2022,H7686/$O$20),"")</f>
        <v>1.1062984743553852E-4</v>
      </c>
      <c r="K7686" s="3" cm="1">
        <f t="array" ref="K7686">IFERROR(_xlfn.IFS(B7686=2015,J7686*$P$4,B7686=2016,J7686*$P$5,B7686=2017,J7686*$P$6,B7686=2018,J7686*$P$7,B7686=2019,J7686*$P$8,B7686=2020,J7686*$P$9,B7686=2021,J7686*$P$10,B7686=2022,J7686*$P$11),"")</f>
        <v>192266.48480473045</v>
      </c>
      <c r="L7686" s="3">
        <f t="shared" si="121"/>
        <v>366987.48480473045</v>
      </c>
    </row>
    <row r="7687" spans="1:12">
      <c r="A7687">
        <v>4842090</v>
      </c>
      <c r="B7687">
        <v>2020</v>
      </c>
      <c r="D7687" t="s">
        <v>3157</v>
      </c>
      <c r="E7687" t="s">
        <v>3158</v>
      </c>
      <c r="F7687" t="s">
        <v>4230</v>
      </c>
      <c r="G7687" t="s">
        <v>3159</v>
      </c>
      <c r="H7687" s="5">
        <v>206688</v>
      </c>
      <c r="I7687">
        <f>IFERROR(VLOOKUP(G7687,'NCES Match'!$A$2:$B$1307,2,FALSE),"")</f>
        <v>4842090</v>
      </c>
      <c r="J7687" cm="1">
        <f t="array" ref="J7687">IFERROR(_xlfn.IFS(B7687=2015,H7687/$O$13,B7687=2016,H7687/$O$14,B7687=2017,H7687/$O$15,B7687=2018,H7687/$O$16,B7687=2019,H7687/$O$17,B7687=2020,H7687/$O$18,B7687=2021,H7687/$O$19,B7687=2022,H7687/$O$20),"")</f>
        <v>1.120057903213249E-4</v>
      </c>
      <c r="K7687" s="3" cm="1">
        <f t="array" ref="K7687">IFERROR(_xlfn.IFS(B7687=2015,J7687*$P$4,B7687=2016,J7687*$P$5,B7687=2017,J7687*$P$6,B7687=2018,J7687*$P$7,B7687=2019,J7687*$P$8,B7687=2020,J7687*$P$9,B7687=2021,J7687*$P$10,B7687=2022,J7687*$P$11),"")</f>
        <v>236108.52129365265</v>
      </c>
      <c r="L7687" s="3">
        <f t="shared" si="121"/>
        <v>442796.52129365265</v>
      </c>
    </row>
    <row r="7688" spans="1:12">
      <c r="A7688">
        <v>4842090</v>
      </c>
      <c r="B7688">
        <v>2021</v>
      </c>
      <c r="D7688" t="s">
        <v>3157</v>
      </c>
      <c r="E7688" t="s">
        <v>3158</v>
      </c>
      <c r="F7688" t="s">
        <v>4230</v>
      </c>
      <c r="G7688" t="s">
        <v>3159</v>
      </c>
      <c r="H7688" s="5">
        <v>219021.01</v>
      </c>
      <c r="I7688">
        <f>IFERROR(VLOOKUP(G7688,'NCES Match'!$A$2:$B$1307,2,FALSE),"")</f>
        <v>4842090</v>
      </c>
      <c r="J7688" cm="1">
        <f t="array" ref="J7688">IFERROR(_xlfn.IFS(B7688=2015,H7688/$O$13,B7688=2016,H7688/$O$14,B7688=2017,H7688/$O$15,B7688=2018,H7688/$O$16,B7688=2019,H7688/$O$17,B7688=2020,H7688/$O$18,B7688=2021,H7688/$O$19,B7688=2022,H7688/$O$20),"")</f>
        <v>1.1206057005640224E-4</v>
      </c>
      <c r="K7688" s="3" cm="1">
        <f t="array" ref="K7688">IFERROR(_xlfn.IFS(B7688=2015,J7688*$P$4,B7688=2016,J7688*$P$5,B7688=2017,J7688*$P$6,B7688=2018,J7688*$P$7,B7688=2019,J7688*$P$8,B7688=2020,J7688*$P$9,B7688=2021,J7688*$P$10,B7688=2022,J7688*$P$11),"")</f>
        <v>239871.62224968901</v>
      </c>
      <c r="L7688" s="3">
        <f t="shared" si="121"/>
        <v>458892.63224968902</v>
      </c>
    </row>
    <row r="7689" spans="1:12">
      <c r="A7689">
        <v>4842090</v>
      </c>
      <c r="B7689">
        <v>2022</v>
      </c>
      <c r="D7689" t="s">
        <v>3157</v>
      </c>
      <c r="E7689" t="s">
        <v>3158</v>
      </c>
      <c r="F7689" t="s">
        <v>4101</v>
      </c>
      <c r="G7689" t="s">
        <v>3159</v>
      </c>
      <c r="H7689" s="5">
        <v>236540.64</v>
      </c>
      <c r="I7689">
        <f>IFERROR(VLOOKUP(G7689,'NCES Match'!$A$2:$B$1307,2,FALSE),"")</f>
        <v>4842090</v>
      </c>
      <c r="J7689" cm="1">
        <f t="array" ref="J7689">IFERROR(_xlfn.IFS(B7689=2015,H7689/$O$13,B7689=2016,H7689/$O$14,B7689=2017,H7689/$O$15,B7689=2018,H7689/$O$16,B7689=2019,H7689/$O$17,B7689=2020,H7689/$O$18,B7689=2021,H7689/$O$19,B7689=2022,H7689/$O$20),"")</f>
        <v>1.0389589733494548E-4</v>
      </c>
      <c r="K7689" s="3" cm="1">
        <f t="array" ref="K7689">IFERROR(_xlfn.IFS(B7689=2015,J7689*$P$4,B7689=2016,J7689*$P$5,B7689=2017,J7689*$P$6,B7689=2018,J7689*$P$7,B7689=2019,J7689*$P$8,B7689=2020,J7689*$P$9,B7689=2021,J7689*$P$10,B7689=2022,J7689*$P$11),"")</f>
        <v>223738.04930392577</v>
      </c>
      <c r="L7689" s="3">
        <f t="shared" si="121"/>
        <v>460278.68930392578</v>
      </c>
    </row>
    <row r="7690" spans="1:12">
      <c r="A7690">
        <v>4842090</v>
      </c>
      <c r="B7690">
        <v>2023</v>
      </c>
      <c r="D7690" t="s">
        <v>3157</v>
      </c>
      <c r="E7690" t="s">
        <v>3158</v>
      </c>
      <c r="F7690" t="s">
        <v>4101</v>
      </c>
      <c r="G7690" t="s">
        <v>3159</v>
      </c>
      <c r="H7690" s="5">
        <v>279858.82</v>
      </c>
      <c r="I7690">
        <f>IFERROR(VLOOKUP(G7690,'NCES Match'!$A$2:$B$1307,2,FALSE),"")</f>
        <v>4842090</v>
      </c>
      <c r="J7690" t="str" cm="1">
        <f t="array" ref="J7690">IFERROR(_xlfn.IFS(B7690=2015,H7690/$O$13,B7690=2016,H7690/$O$14,B7690=2017,H7690/$O$15,B7690=2018,H7690/$O$16,B7690=2019,H7690/$O$17,B7690=2020,H7690/$O$18,B7690=2021,H7690/$O$19,B7690=2022,H7690/$O$20),"")</f>
        <v/>
      </c>
      <c r="K7690" s="3" t="str" cm="1">
        <f t="array" ref="K7690">IFERROR(_xlfn.IFS(B7690=2015,J7690*$P$4,B7690=2016,J7690*$P$5,B7690=2017,J7690*$P$6,B7690=2018,J7690*$P$7,B7690=2019,J7690*$P$8,B7690=2020,J7690*$P$9,B7690=2021,J7690*$P$10,B7690=2022,J7690*$P$11),"")</f>
        <v/>
      </c>
      <c r="L7690" s="3">
        <f t="shared" si="121"/>
        <v>279858.82</v>
      </c>
    </row>
    <row r="7691" spans="1:12">
      <c r="A7691">
        <v>4832490</v>
      </c>
      <c r="B7691">
        <v>2015</v>
      </c>
      <c r="C7691" t="s">
        <v>381</v>
      </c>
      <c r="D7691" t="s">
        <v>2378</v>
      </c>
      <c r="E7691" t="s">
        <v>2379</v>
      </c>
      <c r="G7691" t="s">
        <v>2380</v>
      </c>
      <c r="H7691" s="5">
        <v>39069.81</v>
      </c>
      <c r="I7691">
        <f>IFERROR(VLOOKUP(G7691,'NCES Match'!$A$2:$B$1307,2,FALSE),"")</f>
        <v>4832490</v>
      </c>
      <c r="J7691" cm="1">
        <f t="array" ref="J7691">IFERROR(_xlfn.IFS(B7691=2015,H7691/$O$13,B7691=2016,H7691/$O$14,B7691=2017,H7691/$O$15,B7691=2018,H7691/$O$16,B7691=2019,H7691/$O$17,B7691=2020,H7691/$O$18,B7691=2021,H7691/$O$19,B7691=2022,H7691/$O$20),"")</f>
        <v>3.0607435935946304E-5</v>
      </c>
      <c r="K7691" s="3" cm="1">
        <f t="array" ref="K7691">IFERROR(_xlfn.IFS(B7691=2015,J7691*$P$4,B7691=2016,J7691*$P$5,B7691=2017,J7691*$P$6,B7691=2018,J7691*$P$7,B7691=2019,J7691*$P$8,B7691=2020,J7691*$P$9,B7691=2021,J7691*$P$10,B7691=2022,J7691*$P$11),"")</f>
        <v>48711.213595909809</v>
      </c>
      <c r="L7691" s="3">
        <f t="shared" si="121"/>
        <v>87781.023595909806</v>
      </c>
    </row>
    <row r="7692" spans="1:12">
      <c r="A7692">
        <v>4832490</v>
      </c>
      <c r="B7692">
        <v>2016</v>
      </c>
      <c r="C7692" t="s">
        <v>4102</v>
      </c>
      <c r="D7692" t="s">
        <v>2378</v>
      </c>
      <c r="E7692" t="s">
        <v>2379</v>
      </c>
      <c r="F7692" t="s">
        <v>4101</v>
      </c>
      <c r="G7692" t="s">
        <v>2380</v>
      </c>
      <c r="H7692" s="5">
        <v>42375</v>
      </c>
      <c r="I7692">
        <f>IFERROR(VLOOKUP(G7692,'NCES Match'!$A$2:$B$1307,2,FALSE),"")</f>
        <v>4832490</v>
      </c>
      <c r="J7692" cm="1">
        <f t="array" ref="J7692">IFERROR(_xlfn.IFS(B7692=2015,H7692/$O$13,B7692=2016,H7692/$O$14,B7692=2017,H7692/$O$15,B7692=2018,H7692/$O$16,B7692=2019,H7692/$O$17,B7692=2020,H7692/$O$18,B7692=2021,H7692/$O$19,B7692=2022,H7692/$O$20),"")</f>
        <v>3.0334860262178067E-5</v>
      </c>
      <c r="K7692" s="3" cm="1">
        <f t="array" ref="K7692">IFERROR(_xlfn.IFS(B7692=2015,J7692*$P$4,B7692=2016,J7692*$P$5,B7692=2017,J7692*$P$6,B7692=2018,J7692*$P$7,B7692=2019,J7692*$P$8,B7692=2020,J7692*$P$9,B7692=2021,J7692*$P$10,B7692=2022,J7692*$P$11),"")</f>
        <v>50830.039759019041</v>
      </c>
      <c r="L7692" s="3">
        <f t="shared" si="121"/>
        <v>93205.039759019041</v>
      </c>
    </row>
    <row r="7693" spans="1:12">
      <c r="A7693">
        <v>4832490</v>
      </c>
      <c r="B7693">
        <v>2017</v>
      </c>
      <c r="D7693" t="s">
        <v>2378</v>
      </c>
      <c r="E7693" t="s">
        <v>2379</v>
      </c>
      <c r="F7693" t="s">
        <v>4101</v>
      </c>
      <c r="G7693" t="s">
        <v>2380</v>
      </c>
      <c r="H7693" s="5">
        <v>42214</v>
      </c>
      <c r="I7693">
        <f>IFERROR(VLOOKUP(G7693,'NCES Match'!$A$2:$B$1307,2,FALSE),"")</f>
        <v>4832490</v>
      </c>
      <c r="J7693" cm="1">
        <f t="array" ref="J7693">IFERROR(_xlfn.IFS(B7693=2015,H7693/$O$13,B7693=2016,H7693/$O$14,B7693=2017,H7693/$O$15,B7693=2018,H7693/$O$16,B7693=2019,H7693/$O$17,B7693=2020,H7693/$O$18,B7693=2021,H7693/$O$19,B7693=2022,H7693/$O$20),"")</f>
        <v>2.9103968094053478E-5</v>
      </c>
      <c r="K7693" s="3" cm="1">
        <f t="array" ref="K7693">IFERROR(_xlfn.IFS(B7693=2015,J7693*$P$4,B7693=2016,J7693*$P$5,B7693=2017,J7693*$P$6,B7693=2018,J7693*$P$7,B7693=2019,J7693*$P$8,B7693=2020,J7693*$P$9,B7693=2021,J7693*$P$10,B7693=2022,J7693*$P$11),"")</f>
        <v>49425.750427283812</v>
      </c>
      <c r="L7693" s="3">
        <f t="shared" si="121"/>
        <v>91639.750427283812</v>
      </c>
    </row>
    <row r="7694" spans="1:12">
      <c r="A7694">
        <v>4832490</v>
      </c>
      <c r="B7694">
        <v>2018</v>
      </c>
      <c r="D7694" t="s">
        <v>2378</v>
      </c>
      <c r="E7694" t="s">
        <v>2379</v>
      </c>
      <c r="F7694" t="s">
        <v>4101</v>
      </c>
      <c r="G7694" t="s">
        <v>2380</v>
      </c>
      <c r="H7694" s="5">
        <v>48035</v>
      </c>
      <c r="I7694">
        <f>IFERROR(VLOOKUP(G7694,'NCES Match'!$A$2:$B$1307,2,FALSE),"")</f>
        <v>4832490</v>
      </c>
      <c r="J7694" cm="1">
        <f t="array" ref="J7694">IFERROR(_xlfn.IFS(B7694=2015,H7694/$O$13,B7694=2016,H7694/$O$14,B7694=2017,H7694/$O$15,B7694=2018,H7694/$O$16,B7694=2019,H7694/$O$17,B7694=2020,H7694/$O$18,B7694=2021,H7694/$O$19,B7694=2022,H7694/$O$20),"")</f>
        <v>3.1345663636553004E-5</v>
      </c>
      <c r="K7694" s="3" cm="1">
        <f t="array" ref="K7694">IFERROR(_xlfn.IFS(B7694=2015,J7694*$P$4,B7694=2016,J7694*$P$5,B7694=2017,J7694*$P$6,B7694=2018,J7694*$P$7,B7694=2019,J7694*$P$8,B7694=2020,J7694*$P$9,B7694=2021,J7694*$P$10,B7694=2022,J7694*$P$11),"")</f>
        <v>53815.905979249517</v>
      </c>
      <c r="L7694" s="3">
        <f t="shared" si="121"/>
        <v>101850.90597924951</v>
      </c>
    </row>
    <row r="7695" spans="1:12">
      <c r="A7695">
        <v>4832490</v>
      </c>
      <c r="B7695">
        <v>2019</v>
      </c>
      <c r="D7695" t="s">
        <v>2378</v>
      </c>
      <c r="E7695" t="s">
        <v>2379</v>
      </c>
      <c r="F7695" t="s">
        <v>4101</v>
      </c>
      <c r="G7695" t="s">
        <v>2380</v>
      </c>
      <c r="H7695" s="5">
        <v>58379</v>
      </c>
      <c r="I7695">
        <f>IFERROR(VLOOKUP(G7695,'NCES Match'!$A$2:$B$1307,2,FALSE),"")</f>
        <v>4832490</v>
      </c>
      <c r="J7695" cm="1">
        <f t="array" ref="J7695">IFERROR(_xlfn.IFS(B7695=2015,H7695/$O$13,B7695=2016,H7695/$O$14,B7695=2017,H7695/$O$15,B7695=2018,H7695/$O$16,B7695=2019,H7695/$O$17,B7695=2020,H7695/$O$18,B7695=2021,H7695/$O$19,B7695=2022,H7695/$O$20),"")</f>
        <v>3.696441677554102E-5</v>
      </c>
      <c r="K7695" s="3" cm="1">
        <f t="array" ref="K7695">IFERROR(_xlfn.IFS(B7695=2015,J7695*$P$4,B7695=2016,J7695*$P$5,B7695=2017,J7695*$P$6,B7695=2018,J7695*$P$7,B7695=2019,J7695*$P$8,B7695=2020,J7695*$P$9,B7695=2021,J7695*$P$10,B7695=2022,J7695*$P$11),"")</f>
        <v>64241.419843151984</v>
      </c>
      <c r="L7695" s="3">
        <f t="shared" si="121"/>
        <v>122620.41984315199</v>
      </c>
    </row>
    <row r="7696" spans="1:12">
      <c r="A7696">
        <v>4832490</v>
      </c>
      <c r="B7696">
        <v>2020</v>
      </c>
      <c r="D7696" t="s">
        <v>2378</v>
      </c>
      <c r="E7696" t="s">
        <v>2379</v>
      </c>
      <c r="F7696" t="s">
        <v>4230</v>
      </c>
      <c r="G7696" t="s">
        <v>2380</v>
      </c>
      <c r="H7696" s="5">
        <v>60947</v>
      </c>
      <c r="I7696">
        <f>IFERROR(VLOOKUP(G7696,'NCES Match'!$A$2:$B$1307,2,FALSE),"")</f>
        <v>4832490</v>
      </c>
      <c r="J7696" cm="1">
        <f t="array" ref="J7696">IFERROR(_xlfn.IFS(B7696=2015,H7696/$O$13,B7696=2016,H7696/$O$14,B7696=2017,H7696/$O$15,B7696=2018,H7696/$O$16,B7696=2019,H7696/$O$17,B7696=2020,H7696/$O$18,B7696=2021,H7696/$O$19,B7696=2022,H7696/$O$20),"")</f>
        <v>3.3027640224462902E-5</v>
      </c>
      <c r="K7696" s="3" cm="1">
        <f t="array" ref="K7696">IFERROR(_xlfn.IFS(B7696=2015,J7696*$P$4,B7696=2016,J7696*$P$5,B7696=2017,J7696*$P$6,B7696=2018,J7696*$P$7,B7696=2019,J7696*$P$8,B7696=2020,J7696*$P$9,B7696=2021,J7696*$P$10,B7696=2022,J7696*$P$11),"")</f>
        <v>69622.358565975024</v>
      </c>
      <c r="L7696" s="3">
        <f t="shared" si="121"/>
        <v>130569.35856597502</v>
      </c>
    </row>
    <row r="7697" spans="1:12">
      <c r="A7697">
        <v>4832490</v>
      </c>
      <c r="B7697">
        <v>2021</v>
      </c>
      <c r="D7697" t="s">
        <v>2378</v>
      </c>
      <c r="E7697" t="s">
        <v>2379</v>
      </c>
      <c r="F7697" t="s">
        <v>4230</v>
      </c>
      <c r="G7697" t="s">
        <v>2380</v>
      </c>
      <c r="H7697" s="5">
        <v>82243.69</v>
      </c>
      <c r="I7697">
        <f>IFERROR(VLOOKUP(G7697,'NCES Match'!$A$2:$B$1307,2,FALSE),"")</f>
        <v>4832490</v>
      </c>
      <c r="J7697" cm="1">
        <f t="array" ref="J7697">IFERROR(_xlfn.IFS(B7697=2015,H7697/$O$13,B7697=2016,H7697/$O$14,B7697=2017,H7697/$O$15,B7697=2018,H7697/$O$16,B7697=2019,H7697/$O$17,B7697=2020,H7697/$O$18,B7697=2021,H7697/$O$19,B7697=2022,H7697/$O$20),"")</f>
        <v>4.2079409573273485E-5</v>
      </c>
      <c r="K7697" s="3" cm="1">
        <f t="array" ref="K7697">IFERROR(_xlfn.IFS(B7697=2015,J7697*$P$4,B7697=2016,J7697*$P$5,B7697=2017,J7697*$P$6,B7697=2018,J7697*$P$7,B7697=2019,J7697*$P$8,B7697=2020,J7697*$P$9,B7697=2021,J7697*$P$10,B7697=2022,J7697*$P$11),"")</f>
        <v>90073.218729566288</v>
      </c>
      <c r="L7697" s="3">
        <f t="shared" si="121"/>
        <v>172316.90872956629</v>
      </c>
    </row>
    <row r="7698" spans="1:12">
      <c r="A7698">
        <v>4832490</v>
      </c>
      <c r="B7698">
        <v>2022</v>
      </c>
      <c r="D7698" t="s">
        <v>2378</v>
      </c>
      <c r="E7698" t="s">
        <v>2379</v>
      </c>
      <c r="F7698" t="s">
        <v>4101</v>
      </c>
      <c r="G7698" t="s">
        <v>2380</v>
      </c>
      <c r="H7698" s="5">
        <v>113960.34</v>
      </c>
      <c r="I7698">
        <f>IFERROR(VLOOKUP(G7698,'NCES Match'!$A$2:$B$1307,2,FALSE),"")</f>
        <v>4832490</v>
      </c>
      <c r="J7698" cm="1">
        <f t="array" ref="J7698">IFERROR(_xlfn.IFS(B7698=2015,H7698/$O$13,B7698=2016,H7698/$O$14,B7698=2017,H7698/$O$15,B7698=2018,H7698/$O$16,B7698=2019,H7698/$O$17,B7698=2020,H7698/$O$18,B7698=2021,H7698/$O$19,B7698=2022,H7698/$O$20),"")</f>
        <v>5.005487338199254E-5</v>
      </c>
      <c r="K7698" s="3" cm="1">
        <f t="array" ref="K7698">IFERROR(_xlfn.IFS(B7698=2015,J7698*$P$4,B7698=2016,J7698*$P$5,B7698=2017,J7698*$P$6,B7698=2018,J7698*$P$7,B7698=2019,J7698*$P$8,B7698=2020,J7698*$P$9,B7698=2021,J7698*$P$10,B7698=2022,J7698*$P$11),"")</f>
        <v>107792.31919560269</v>
      </c>
      <c r="L7698" s="3">
        <f t="shared" si="121"/>
        <v>221752.6591956027</v>
      </c>
    </row>
    <row r="7699" spans="1:12">
      <c r="A7699">
        <v>4832490</v>
      </c>
      <c r="B7699">
        <v>2023</v>
      </c>
      <c r="D7699" t="s">
        <v>2378</v>
      </c>
      <c r="E7699" t="s">
        <v>2379</v>
      </c>
      <c r="F7699" t="s">
        <v>4101</v>
      </c>
      <c r="G7699" t="s">
        <v>2380</v>
      </c>
      <c r="H7699" s="5">
        <v>114937.73</v>
      </c>
      <c r="I7699">
        <f>IFERROR(VLOOKUP(G7699,'NCES Match'!$A$2:$B$1307,2,FALSE),"")</f>
        <v>4832490</v>
      </c>
      <c r="J7699" t="str" cm="1">
        <f t="array" ref="J7699">IFERROR(_xlfn.IFS(B7699=2015,H7699/$O$13,B7699=2016,H7699/$O$14,B7699=2017,H7699/$O$15,B7699=2018,H7699/$O$16,B7699=2019,H7699/$O$17,B7699=2020,H7699/$O$18,B7699=2021,H7699/$O$19,B7699=2022,H7699/$O$20),"")</f>
        <v/>
      </c>
      <c r="K7699" s="3" t="str" cm="1">
        <f t="array" ref="K7699">IFERROR(_xlfn.IFS(B7699=2015,J7699*$P$4,B7699=2016,J7699*$P$5,B7699=2017,J7699*$P$6,B7699=2018,J7699*$P$7,B7699=2019,J7699*$P$8,B7699=2020,J7699*$P$9,B7699=2021,J7699*$P$10,B7699=2022,J7699*$P$11),"")</f>
        <v/>
      </c>
      <c r="L7699" s="3">
        <f t="shared" si="121"/>
        <v>114937.73</v>
      </c>
    </row>
    <row r="7700" spans="1:12">
      <c r="A7700">
        <v>4845990</v>
      </c>
      <c r="B7700">
        <v>2015</v>
      </c>
      <c r="C7700" t="s">
        <v>381</v>
      </c>
      <c r="D7700" t="s">
        <v>3450</v>
      </c>
      <c r="E7700" t="s">
        <v>3451</v>
      </c>
      <c r="G7700" t="s">
        <v>3452</v>
      </c>
      <c r="H7700" s="5">
        <v>52079.93</v>
      </c>
      <c r="I7700">
        <f>IFERROR(VLOOKUP(G7700,'NCES Match'!$A$2:$B$1307,2,FALSE),"")</f>
        <v>4845990</v>
      </c>
      <c r="J7700" cm="1">
        <f t="array" ref="J7700">IFERROR(_xlfn.IFS(B7700=2015,H7700/$O$13,B7700=2016,H7700/$O$14,B7700=2017,H7700/$O$15,B7700=2018,H7700/$O$16,B7700=2019,H7700/$O$17,B7700=2020,H7700/$O$18,B7700=2021,H7700/$O$19,B7700=2022,H7700/$O$20),"")</f>
        <v>4.0799612821858309E-5</v>
      </c>
      <c r="K7700" s="3" cm="1">
        <f t="array" ref="K7700">IFERROR(_xlfn.IFS(B7700=2015,J7700*$P$4,B7700=2016,J7700*$P$5,B7700=2017,J7700*$P$6,B7700=2018,J7700*$P$7,B7700=2019,J7700*$P$8,B7700=2020,J7700*$P$9,B7700=2021,J7700*$P$10,B7700=2022,J7700*$P$11),"")</f>
        <v>64931.889719710205</v>
      </c>
      <c r="L7700" s="3">
        <f t="shared" si="121"/>
        <v>117011.81971971021</v>
      </c>
    </row>
    <row r="7701" spans="1:12">
      <c r="A7701">
        <v>4845990</v>
      </c>
      <c r="B7701">
        <v>2016</v>
      </c>
      <c r="C7701" t="s">
        <v>4102</v>
      </c>
      <c r="D7701" t="s">
        <v>3450</v>
      </c>
      <c r="E7701" t="s">
        <v>3451</v>
      </c>
      <c r="F7701" t="s">
        <v>4101</v>
      </c>
      <c r="G7701" t="s">
        <v>3452</v>
      </c>
      <c r="H7701" s="5">
        <v>37775</v>
      </c>
      <c r="I7701">
        <f>IFERROR(VLOOKUP(G7701,'NCES Match'!$A$2:$B$1307,2,FALSE),"")</f>
        <v>4845990</v>
      </c>
      <c r="J7701" cm="1">
        <f t="array" ref="J7701">IFERROR(_xlfn.IFS(B7701=2015,H7701/$O$13,B7701=2016,H7701/$O$14,B7701=2017,H7701/$O$15,B7701=2018,H7701/$O$16,B7701=2019,H7701/$O$17,B7701=2020,H7701/$O$18,B7701=2021,H7701/$O$19,B7701=2022,H7701/$O$20),"")</f>
        <v>2.704187248150505E-5</v>
      </c>
      <c r="K7701" s="3" cm="1">
        <f t="array" ref="K7701">IFERROR(_xlfn.IFS(B7701=2015,J7701*$P$4,B7701=2016,J7701*$P$5,B7701=2017,J7701*$P$6,B7701=2018,J7701*$P$7,B7701=2019,J7701*$P$8,B7701=2020,J7701*$P$9,B7701=2021,J7701*$P$10,B7701=2022,J7701*$P$11),"")</f>
        <v>45312.20653444116</v>
      </c>
      <c r="L7701" s="3">
        <f t="shared" si="121"/>
        <v>83087.206534441153</v>
      </c>
    </row>
    <row r="7702" spans="1:12">
      <c r="A7702">
        <v>4845990</v>
      </c>
      <c r="B7702">
        <v>2017</v>
      </c>
      <c r="D7702" t="s">
        <v>3450</v>
      </c>
      <c r="E7702" t="s">
        <v>3451</v>
      </c>
      <c r="F7702" t="s">
        <v>4101</v>
      </c>
      <c r="G7702" t="s">
        <v>3452</v>
      </c>
      <c r="H7702" s="5">
        <v>43942</v>
      </c>
      <c r="I7702">
        <f>IFERROR(VLOOKUP(G7702,'NCES Match'!$A$2:$B$1307,2,FALSE),"")</f>
        <v>4845990</v>
      </c>
      <c r="J7702" cm="1">
        <f t="array" ref="J7702">IFERROR(_xlfn.IFS(B7702=2015,H7702/$O$13,B7702=2016,H7702/$O$14,B7702=2017,H7702/$O$15,B7702=2018,H7702/$O$16,B7702=2019,H7702/$O$17,B7702=2020,H7702/$O$18,B7702=2021,H7702/$O$19,B7702=2022,H7702/$O$20),"")</f>
        <v>3.0295318282771071E-5</v>
      </c>
      <c r="K7702" s="3" cm="1">
        <f t="array" ref="K7702">IFERROR(_xlfn.IFS(B7702=2015,J7702*$P$4,B7702=2016,J7702*$P$5,B7702=2017,J7702*$P$6,B7702=2018,J7702*$P$7,B7702=2019,J7702*$P$8,B7702=2020,J7702*$P$9,B7702=2021,J7702*$P$10,B7702=2022,J7702*$P$11),"")</f>
        <v>51448.958290512754</v>
      </c>
      <c r="L7702" s="3">
        <f t="shared" si="121"/>
        <v>95390.958290512761</v>
      </c>
    </row>
    <row r="7703" spans="1:12">
      <c r="A7703">
        <v>4845990</v>
      </c>
      <c r="B7703">
        <v>2018</v>
      </c>
      <c r="D7703" t="s">
        <v>3450</v>
      </c>
      <c r="E7703" t="s">
        <v>3451</v>
      </c>
      <c r="F7703" t="s">
        <v>4101</v>
      </c>
      <c r="G7703" t="s">
        <v>3452</v>
      </c>
      <c r="H7703" s="5">
        <v>67718</v>
      </c>
      <c r="I7703">
        <f>IFERROR(VLOOKUP(G7703,'NCES Match'!$A$2:$B$1307,2,FALSE),"")</f>
        <v>4845990</v>
      </c>
      <c r="J7703" cm="1">
        <f t="array" ref="J7703">IFERROR(_xlfn.IFS(B7703=2015,H7703/$O$13,B7703=2016,H7703/$O$14,B7703=2017,H7703/$O$15,B7703=2018,H7703/$O$16,B7703=2019,H7703/$O$17,B7703=2020,H7703/$O$18,B7703=2021,H7703/$O$19,B7703=2022,H7703/$O$20),"")</f>
        <v>4.4189979184763119E-5</v>
      </c>
      <c r="K7703" s="3" cm="1">
        <f t="array" ref="K7703">IFERROR(_xlfn.IFS(B7703=2015,J7703*$P$4,B7703=2016,J7703*$P$5,B7703=2017,J7703*$P$6,B7703=2018,J7703*$P$7,B7703=2019,J7703*$P$8,B7703=2020,J7703*$P$9,B7703=2021,J7703*$P$10,B7703=2022,J7703*$P$11),"")</f>
        <v>75867.711483352119</v>
      </c>
      <c r="L7703" s="3">
        <f t="shared" si="121"/>
        <v>143585.71148335212</v>
      </c>
    </row>
    <row r="7704" spans="1:12">
      <c r="A7704">
        <v>4845990</v>
      </c>
      <c r="B7704">
        <v>2019</v>
      </c>
      <c r="D7704" t="s">
        <v>3450</v>
      </c>
      <c r="E7704" t="s">
        <v>3451</v>
      </c>
      <c r="F7704" t="s">
        <v>4101</v>
      </c>
      <c r="G7704" t="s">
        <v>3452</v>
      </c>
      <c r="H7704" s="5">
        <v>64788</v>
      </c>
      <c r="I7704">
        <f>IFERROR(VLOOKUP(G7704,'NCES Match'!$A$2:$B$1307,2,FALSE),"")</f>
        <v>4845990</v>
      </c>
      <c r="J7704" cm="1">
        <f t="array" ref="J7704">IFERROR(_xlfn.IFS(B7704=2015,H7704/$O$13,B7704=2016,H7704/$O$14,B7704=2017,H7704/$O$15,B7704=2018,H7704/$O$16,B7704=2019,H7704/$O$17,B7704=2020,H7704/$O$18,B7704=2021,H7704/$O$19,B7704=2022,H7704/$O$20),"")</f>
        <v>4.1022467566312404E-5</v>
      </c>
      <c r="K7704" s="3" cm="1">
        <f t="array" ref="K7704">IFERROR(_xlfn.IFS(B7704=2015,J7704*$P$4,B7704=2016,J7704*$P$5,B7704=2017,J7704*$P$6,B7704=2018,J7704*$P$7,B7704=2019,J7704*$P$8,B7704=2020,J7704*$P$9,B7704=2021,J7704*$P$10,B7704=2022,J7704*$P$11),"")</f>
        <v>71294.011695954556</v>
      </c>
      <c r="L7704" s="3">
        <f t="shared" si="121"/>
        <v>136082.01169595454</v>
      </c>
    </row>
    <row r="7705" spans="1:12">
      <c r="A7705">
        <v>4845990</v>
      </c>
      <c r="B7705">
        <v>2020</v>
      </c>
      <c r="D7705" t="s">
        <v>3450</v>
      </c>
      <c r="E7705" t="s">
        <v>3451</v>
      </c>
      <c r="F7705" t="s">
        <v>4230</v>
      </c>
      <c r="G7705" t="s">
        <v>3452</v>
      </c>
      <c r="H7705" s="5">
        <v>72093</v>
      </c>
      <c r="I7705">
        <f>IFERROR(VLOOKUP(G7705,'NCES Match'!$A$2:$B$1307,2,FALSE),"")</f>
        <v>4845990</v>
      </c>
      <c r="J7705" cm="1">
        <f t="array" ref="J7705">IFERROR(_xlfn.IFS(B7705=2015,H7705/$O$13,B7705=2016,H7705/$O$14,B7705=2017,H7705/$O$15,B7705=2018,H7705/$O$16,B7705=2019,H7705/$O$17,B7705=2020,H7705/$O$18,B7705=2021,H7705/$O$19,B7705=2022,H7705/$O$20),"")</f>
        <v>3.906774191842427E-5</v>
      </c>
      <c r="K7705" s="3" cm="1">
        <f t="array" ref="K7705">IFERROR(_xlfn.IFS(B7705=2015,J7705*$P$4,B7705=2016,J7705*$P$5,B7705=2017,J7705*$P$6,B7705=2018,J7705*$P$7,B7705=2019,J7705*$P$8,B7705=2020,J7705*$P$9,B7705=2021,J7705*$P$10,B7705=2022,J7705*$P$11),"")</f>
        <v>82354.909939731864</v>
      </c>
      <c r="L7705" s="3">
        <f t="shared" si="121"/>
        <v>154447.90993973188</v>
      </c>
    </row>
    <row r="7706" spans="1:12">
      <c r="A7706">
        <v>4845990</v>
      </c>
      <c r="B7706">
        <v>2021</v>
      </c>
      <c r="D7706" t="s">
        <v>3450</v>
      </c>
      <c r="E7706" t="s">
        <v>3451</v>
      </c>
      <c r="F7706" t="s">
        <v>4101</v>
      </c>
      <c r="G7706" t="s">
        <v>3452</v>
      </c>
      <c r="H7706" s="5">
        <v>37954.639999999999</v>
      </c>
      <c r="I7706">
        <f>IFERROR(VLOOKUP(G7706,'NCES Match'!$A$2:$B$1307,2,FALSE),"")</f>
        <v>4845990</v>
      </c>
      <c r="J7706" cm="1">
        <f t="array" ref="J7706">IFERROR(_xlfn.IFS(B7706=2015,H7706/$O$13,B7706=2016,H7706/$O$14,B7706=2017,H7706/$O$15,B7706=2018,H7706/$O$16,B7706=2019,H7706/$O$17,B7706=2020,H7706/$O$18,B7706=2021,H7706/$O$19,B7706=2022,H7706/$O$20),"")</f>
        <v>1.9419226469120595E-5</v>
      </c>
      <c r="K7706" s="3" cm="1">
        <f t="array" ref="K7706">IFERROR(_xlfn.IFS(B7706=2015,J7706*$P$4,B7706=2016,J7706*$P$5,B7706=2017,J7706*$P$6,B7706=2018,J7706*$P$7,B7706=2019,J7706*$P$8,B7706=2020,J7706*$P$9,B7706=2021,J7706*$P$10,B7706=2022,J7706*$P$11),"")</f>
        <v>41567.889165988854</v>
      </c>
      <c r="L7706" s="3">
        <f t="shared" si="121"/>
        <v>79522.529165988846</v>
      </c>
    </row>
    <row r="7707" spans="1:12">
      <c r="A7707">
        <v>4845990</v>
      </c>
      <c r="B7707">
        <v>2022</v>
      </c>
      <c r="D7707" t="s">
        <v>3450</v>
      </c>
      <c r="E7707" t="s">
        <v>3451</v>
      </c>
      <c r="F7707" t="s">
        <v>4101</v>
      </c>
      <c r="G7707" t="s">
        <v>3452</v>
      </c>
      <c r="H7707" s="5">
        <v>54955.18</v>
      </c>
      <c r="I7707">
        <f>IFERROR(VLOOKUP(G7707,'NCES Match'!$A$2:$B$1307,2,FALSE),"")</f>
        <v>4845990</v>
      </c>
      <c r="J7707" cm="1">
        <f t="array" ref="J7707">IFERROR(_xlfn.IFS(B7707=2015,H7707/$O$13,B7707=2016,H7707/$O$14,B7707=2017,H7707/$O$15,B7707=2018,H7707/$O$16,B7707=2019,H7707/$O$17,B7707=2020,H7707/$O$18,B7707=2021,H7707/$O$19,B7707=2022,H7707/$O$20),"")</f>
        <v>2.4137999031808864E-5</v>
      </c>
      <c r="K7707" s="3" cm="1">
        <f t="array" ref="K7707">IFERROR(_xlfn.IFS(B7707=2015,J7707*$P$4,B7707=2016,J7707*$P$5,B7707=2017,J7707*$P$6,B7707=2018,J7707*$P$7,B7707=2019,J7707*$P$8,B7707=2020,J7707*$P$9,B7707=2021,J7707*$P$10,B7707=2022,J7707*$P$11),"")</f>
        <v>51980.770713844846</v>
      </c>
      <c r="L7707" s="3">
        <f t="shared" si="121"/>
        <v>106935.95071384485</v>
      </c>
    </row>
    <row r="7708" spans="1:12">
      <c r="A7708">
        <v>4845990</v>
      </c>
      <c r="B7708">
        <v>2023</v>
      </c>
      <c r="D7708" t="s">
        <v>3450</v>
      </c>
      <c r="E7708" t="s">
        <v>3451</v>
      </c>
      <c r="F7708" t="s">
        <v>4101</v>
      </c>
      <c r="G7708" t="s">
        <v>3452</v>
      </c>
      <c r="H7708" s="5">
        <v>78438.649999999994</v>
      </c>
      <c r="I7708">
        <f>IFERROR(VLOOKUP(G7708,'NCES Match'!$A$2:$B$1307,2,FALSE),"")</f>
        <v>4845990</v>
      </c>
      <c r="J7708" t="str" cm="1">
        <f t="array" ref="J7708">IFERROR(_xlfn.IFS(B7708=2015,H7708/$O$13,B7708=2016,H7708/$O$14,B7708=2017,H7708/$O$15,B7708=2018,H7708/$O$16,B7708=2019,H7708/$O$17,B7708=2020,H7708/$O$18,B7708=2021,H7708/$O$19,B7708=2022,H7708/$O$20),"")</f>
        <v/>
      </c>
      <c r="K7708" s="3" t="str" cm="1">
        <f t="array" ref="K7708">IFERROR(_xlfn.IFS(B7708=2015,J7708*$P$4,B7708=2016,J7708*$P$5,B7708=2017,J7708*$P$6,B7708=2018,J7708*$P$7,B7708=2019,J7708*$P$8,B7708=2020,J7708*$P$9,B7708=2021,J7708*$P$10,B7708=2022,J7708*$P$11),"")</f>
        <v/>
      </c>
      <c r="L7708" s="3">
        <f t="shared" si="121"/>
        <v>78438.649999999994</v>
      </c>
    </row>
    <row r="7709" spans="1:12">
      <c r="A7709">
        <v>4828710</v>
      </c>
      <c r="B7709">
        <v>2015</v>
      </c>
      <c r="C7709" t="s">
        <v>381</v>
      </c>
      <c r="D7709" t="s">
        <v>2109</v>
      </c>
      <c r="E7709" t="s">
        <v>2110</v>
      </c>
      <c r="G7709" t="s">
        <v>2111</v>
      </c>
      <c r="H7709" s="5">
        <v>323449.63</v>
      </c>
      <c r="I7709">
        <f>IFERROR(VLOOKUP(G7709,'NCES Match'!$A$2:$B$1307,2,FALSE),"")</f>
        <v>4828710</v>
      </c>
      <c r="J7709" cm="1">
        <f t="array" ref="J7709">IFERROR(_xlfn.IFS(B7709=2015,H7709/$O$13,B7709=2016,H7709/$O$14,B7709=2017,H7709/$O$15,B7709=2018,H7709/$O$16,B7709=2019,H7709/$O$17,B7709=2020,H7709/$O$18,B7709=2021,H7709/$O$19,B7709=2022,H7709/$O$20),"")</f>
        <v>2.5339165531469276E-4</v>
      </c>
      <c r="K7709" s="3" cm="1">
        <f t="array" ref="K7709">IFERROR(_xlfn.IFS(B7709=2015,J7709*$P$4,B7709=2016,J7709*$P$5,B7709=2017,J7709*$P$6,B7709=2018,J7709*$P$7,B7709=2019,J7709*$P$8,B7709=2020,J7709*$P$9,B7709=2021,J7709*$P$10,B7709=2022,J7709*$P$11),"")</f>
        <v>403268.508714222</v>
      </c>
      <c r="L7709" s="3">
        <f t="shared" si="121"/>
        <v>726718.138714222</v>
      </c>
    </row>
    <row r="7710" spans="1:12">
      <c r="A7710">
        <v>4828710</v>
      </c>
      <c r="B7710">
        <v>2016</v>
      </c>
      <c r="C7710" t="s">
        <v>4102</v>
      </c>
      <c r="D7710" t="s">
        <v>2109</v>
      </c>
      <c r="E7710" t="s">
        <v>2110</v>
      </c>
      <c r="F7710" t="s">
        <v>4101</v>
      </c>
      <c r="G7710" t="s">
        <v>2111</v>
      </c>
      <c r="H7710" s="5">
        <v>336686</v>
      </c>
      <c r="I7710">
        <f>IFERROR(VLOOKUP(G7710,'NCES Match'!$A$2:$B$1307,2,FALSE),"")</f>
        <v>4828710</v>
      </c>
      <c r="J7710" cm="1">
        <f t="array" ref="J7710">IFERROR(_xlfn.IFS(B7710=2015,H7710/$O$13,B7710=2016,H7710/$O$14,B7710=2017,H7710/$O$15,B7710=2018,H7710/$O$16,B7710=2019,H7710/$O$17,B7710=2020,H7710/$O$18,B7710=2021,H7710/$O$19,B7710=2022,H7710/$O$20),"")</f>
        <v>2.4102236607036423E-4</v>
      </c>
      <c r="K7710" s="3" cm="1">
        <f t="array" ref="K7710">IFERROR(_xlfn.IFS(B7710=2015,J7710*$P$4,B7710=2016,J7710*$P$5,B7710=2017,J7710*$P$6,B7710=2018,J7710*$P$7,B7710=2019,J7710*$P$8,B7710=2020,J7710*$P$9,B7710=2021,J7710*$P$10,B7710=2022,J7710*$P$11),"")</f>
        <v>403864.60805439728</v>
      </c>
      <c r="L7710" s="3">
        <f t="shared" si="121"/>
        <v>740550.60805439728</v>
      </c>
    </row>
    <row r="7711" spans="1:12">
      <c r="A7711">
        <v>4828710</v>
      </c>
      <c r="B7711">
        <v>2017</v>
      </c>
      <c r="D7711" t="s">
        <v>2109</v>
      </c>
      <c r="E7711" t="s">
        <v>2110</v>
      </c>
      <c r="F7711" t="s">
        <v>4101</v>
      </c>
      <c r="G7711" t="s">
        <v>2111</v>
      </c>
      <c r="H7711" s="5">
        <v>344108</v>
      </c>
      <c r="I7711">
        <f>IFERROR(VLOOKUP(G7711,'NCES Match'!$A$2:$B$1307,2,FALSE),"")</f>
        <v>4828710</v>
      </c>
      <c r="J7711" cm="1">
        <f t="array" ref="J7711">IFERROR(_xlfn.IFS(B7711=2015,H7711/$O$13,B7711=2016,H7711/$O$14,B7711=2017,H7711/$O$15,B7711=2018,H7711/$O$16,B7711=2019,H7711/$O$17,B7711=2020,H7711/$O$18,B7711=2021,H7711/$O$19,B7711=2022,H7711/$O$20),"")</f>
        <v>2.3724139510372281E-4</v>
      </c>
      <c r="K7711" s="3" cm="1">
        <f t="array" ref="K7711">IFERROR(_xlfn.IFS(B7711=2015,J7711*$P$4,B7711=2016,J7711*$P$5,B7711=2017,J7711*$P$6,B7711=2018,J7711*$P$7,B7711=2019,J7711*$P$8,B7711=2020,J7711*$P$9,B7711=2021,J7711*$P$10,B7711=2022,J7711*$P$11),"")</f>
        <v>402894.6825231387</v>
      </c>
      <c r="L7711" s="3">
        <f t="shared" si="121"/>
        <v>747002.6825231387</v>
      </c>
    </row>
    <row r="7712" spans="1:12">
      <c r="A7712">
        <v>4828710</v>
      </c>
      <c r="B7712">
        <v>2018</v>
      </c>
      <c r="D7712" t="s">
        <v>2109</v>
      </c>
      <c r="E7712" t="s">
        <v>2110</v>
      </c>
      <c r="F7712" t="s">
        <v>4101</v>
      </c>
      <c r="G7712" t="s">
        <v>2111</v>
      </c>
      <c r="H7712" s="5">
        <v>394084</v>
      </c>
      <c r="I7712">
        <f>IFERROR(VLOOKUP(G7712,'NCES Match'!$A$2:$B$1307,2,FALSE),"")</f>
        <v>4828710</v>
      </c>
      <c r="J7712" cm="1">
        <f t="array" ref="J7712">IFERROR(_xlfn.IFS(B7712=2015,H7712/$O$13,B7712=2016,H7712/$O$14,B7712=2017,H7712/$O$15,B7712=2018,H7712/$O$16,B7712=2019,H7712/$O$17,B7712=2020,H7712/$O$18,B7712=2021,H7712/$O$19,B7712=2022,H7712/$O$20),"")</f>
        <v>2.5716299591021867E-4</v>
      </c>
      <c r="K7712" s="3" cm="1">
        <f t="array" ref="K7712">IFERROR(_xlfn.IFS(B7712=2015,J7712*$P$4,B7712=2016,J7712*$P$5,B7712=2017,J7712*$P$6,B7712=2018,J7712*$P$7,B7712=2019,J7712*$P$8,B7712=2020,J7712*$P$9,B7712=2021,J7712*$P$10,B7712=2022,J7712*$P$11),"")</f>
        <v>441511.13754401094</v>
      </c>
      <c r="L7712" s="3">
        <f t="shared" si="121"/>
        <v>835595.137544011</v>
      </c>
    </row>
    <row r="7713" spans="1:12">
      <c r="A7713">
        <v>4828710</v>
      </c>
      <c r="B7713">
        <v>2019</v>
      </c>
      <c r="D7713" t="s">
        <v>2109</v>
      </c>
      <c r="E7713" t="s">
        <v>2110</v>
      </c>
      <c r="F7713" t="s">
        <v>4101</v>
      </c>
      <c r="G7713" t="s">
        <v>2111</v>
      </c>
      <c r="H7713" s="5">
        <v>399693</v>
      </c>
      <c r="I7713">
        <f>IFERROR(VLOOKUP(G7713,'NCES Match'!$A$2:$B$1307,2,FALSE),"")</f>
        <v>4828710</v>
      </c>
      <c r="J7713" cm="1">
        <f t="array" ref="J7713">IFERROR(_xlfn.IFS(B7713=2015,H7713/$O$13,B7713=2016,H7713/$O$14,B7713=2017,H7713/$O$15,B7713=2018,H7713/$O$16,B7713=2019,H7713/$O$17,B7713=2020,H7713/$O$18,B7713=2021,H7713/$O$19,B7713=2022,H7713/$O$20),"")</f>
        <v>2.5307762439004297E-4</v>
      </c>
      <c r="K7713" s="3" cm="1">
        <f t="array" ref="K7713">IFERROR(_xlfn.IFS(B7713=2015,J7713*$P$4,B7713=2016,J7713*$P$5,B7713=2017,J7713*$P$6,B7713=2018,J7713*$P$7,B7713=2019,J7713*$P$8,B7713=2020,J7713*$P$9,B7713=2021,J7713*$P$10,B7713=2022,J7713*$P$11),"")</f>
        <v>439830.17560028349</v>
      </c>
      <c r="L7713" s="3">
        <f t="shared" si="121"/>
        <v>839523.17560028355</v>
      </c>
    </row>
    <row r="7714" spans="1:12">
      <c r="A7714">
        <v>4828710</v>
      </c>
      <c r="B7714">
        <v>2020</v>
      </c>
      <c r="D7714" t="s">
        <v>2109</v>
      </c>
      <c r="E7714" t="s">
        <v>2110</v>
      </c>
      <c r="F7714" t="s">
        <v>4230</v>
      </c>
      <c r="G7714" t="s">
        <v>2111</v>
      </c>
      <c r="H7714" s="5">
        <v>450261</v>
      </c>
      <c r="I7714">
        <f>IFERROR(VLOOKUP(G7714,'NCES Match'!$A$2:$B$1307,2,FALSE),"")</f>
        <v>4828710</v>
      </c>
      <c r="J7714" cm="1">
        <f t="array" ref="J7714">IFERROR(_xlfn.IFS(B7714=2015,H7714/$O$13,B7714=2016,H7714/$O$14,B7714=2017,H7714/$O$15,B7714=2018,H7714/$O$16,B7714=2019,H7714/$O$17,B7714=2020,H7714/$O$18,B7714=2021,H7714/$O$19,B7714=2022,H7714/$O$20),"")</f>
        <v>2.4399984109319393E-4</v>
      </c>
      <c r="K7714" s="3" cm="1">
        <f t="array" ref="K7714">IFERROR(_xlfn.IFS(B7714=2015,J7714*$P$4,B7714=2016,J7714*$P$5,B7714=2017,J7714*$P$6,B7714=2018,J7714*$P$7,B7714=2019,J7714*$P$8,B7714=2020,J7714*$P$9,B7714=2021,J7714*$P$10,B7714=2022,J7714*$P$11),"")</f>
        <v>514352.35188400547</v>
      </c>
      <c r="L7714" s="3">
        <f t="shared" si="121"/>
        <v>964613.35188400547</v>
      </c>
    </row>
    <row r="7715" spans="1:12">
      <c r="A7715">
        <v>4828710</v>
      </c>
      <c r="B7715">
        <v>2021</v>
      </c>
      <c r="D7715" t="s">
        <v>2109</v>
      </c>
      <c r="E7715" t="s">
        <v>2110</v>
      </c>
      <c r="F7715" t="s">
        <v>4101</v>
      </c>
      <c r="G7715" t="s">
        <v>2111</v>
      </c>
      <c r="H7715" s="5">
        <v>484559.08</v>
      </c>
      <c r="I7715">
        <f>IFERROR(VLOOKUP(G7715,'NCES Match'!$A$2:$B$1307,2,FALSE),"")</f>
        <v>4828710</v>
      </c>
      <c r="J7715" cm="1">
        <f t="array" ref="J7715">IFERROR(_xlfn.IFS(B7715=2015,H7715/$O$13,B7715=2016,H7715/$O$14,B7715=2017,H7715/$O$15,B7715=2018,H7715/$O$16,B7715=2019,H7715/$O$17,B7715=2020,H7715/$O$18,B7715=2021,H7715/$O$19,B7715=2022,H7715/$O$20),"")</f>
        <v>2.4792126897235027E-4</v>
      </c>
      <c r="K7715" s="3" cm="1">
        <f t="array" ref="K7715">IFERROR(_xlfn.IFS(B7715=2015,J7715*$P$4,B7715=2016,J7715*$P$5,B7715=2017,J7715*$P$6,B7715=2018,J7715*$P$7,B7715=2019,J7715*$P$8,B7715=2020,J7715*$P$9,B7715=2021,J7715*$P$10,B7715=2022,J7715*$P$11),"")</f>
        <v>530688.68870350311</v>
      </c>
      <c r="L7715" s="3">
        <f t="shared" si="121"/>
        <v>1015247.7687035031</v>
      </c>
    </row>
    <row r="7716" spans="1:12">
      <c r="A7716">
        <v>4828710</v>
      </c>
      <c r="B7716">
        <v>2022</v>
      </c>
      <c r="D7716" t="s">
        <v>2109</v>
      </c>
      <c r="E7716" t="s">
        <v>2110</v>
      </c>
      <c r="F7716" t="s">
        <v>4101</v>
      </c>
      <c r="G7716" t="s">
        <v>2111</v>
      </c>
      <c r="H7716" s="5">
        <v>601750.69999999995</v>
      </c>
      <c r="I7716">
        <f>IFERROR(VLOOKUP(G7716,'NCES Match'!$A$2:$B$1307,2,FALSE),"")</f>
        <v>4828710</v>
      </c>
      <c r="J7716" cm="1">
        <f t="array" ref="J7716">IFERROR(_xlfn.IFS(B7716=2015,H7716/$O$13,B7716=2016,H7716/$O$14,B7716=2017,H7716/$O$15,B7716=2018,H7716/$O$16,B7716=2019,H7716/$O$17,B7716=2020,H7716/$O$18,B7716=2021,H7716/$O$19,B7716=2022,H7716/$O$20),"")</f>
        <v>2.6430734671400048E-4</v>
      </c>
      <c r="K7716" s="3" cm="1">
        <f t="array" ref="K7716">IFERROR(_xlfn.IFS(B7716=2015,J7716*$P$4,B7716=2016,J7716*$P$5,B7716=2017,J7716*$P$6,B7716=2018,J7716*$P$7,B7716=2019,J7716*$P$8,B7716=2020,J7716*$P$9,B7716=2021,J7716*$P$10,B7716=2022,J7716*$P$11),"")</f>
        <v>569181.37950954994</v>
      </c>
      <c r="L7716" s="3">
        <f t="shared" si="121"/>
        <v>1170932.0795095498</v>
      </c>
    </row>
    <row r="7717" spans="1:12">
      <c r="A7717">
        <v>4828710</v>
      </c>
      <c r="B7717">
        <v>2023</v>
      </c>
      <c r="D7717" t="s">
        <v>2109</v>
      </c>
      <c r="E7717" t="s">
        <v>2110</v>
      </c>
      <c r="F7717" t="s">
        <v>4101</v>
      </c>
      <c r="G7717" t="s">
        <v>2111</v>
      </c>
      <c r="H7717" s="5">
        <v>669970.79</v>
      </c>
      <c r="I7717">
        <f>IFERROR(VLOOKUP(G7717,'NCES Match'!$A$2:$B$1307,2,FALSE),"")</f>
        <v>4828710</v>
      </c>
      <c r="J7717" t="str" cm="1">
        <f t="array" ref="J7717">IFERROR(_xlfn.IFS(B7717=2015,H7717/$O$13,B7717=2016,H7717/$O$14,B7717=2017,H7717/$O$15,B7717=2018,H7717/$O$16,B7717=2019,H7717/$O$17,B7717=2020,H7717/$O$18,B7717=2021,H7717/$O$19,B7717=2022,H7717/$O$20),"")</f>
        <v/>
      </c>
      <c r="K7717" s="3" t="str" cm="1">
        <f t="array" ref="K7717">IFERROR(_xlfn.IFS(B7717=2015,J7717*$P$4,B7717=2016,J7717*$P$5,B7717=2017,J7717*$P$6,B7717=2018,J7717*$P$7,B7717=2019,J7717*$P$8,B7717=2020,J7717*$P$9,B7717=2021,J7717*$P$10,B7717=2022,J7717*$P$11),"")</f>
        <v/>
      </c>
      <c r="L7717" s="3">
        <f t="shared" si="121"/>
        <v>669970.79</v>
      </c>
    </row>
    <row r="7718" spans="1:12">
      <c r="A7718">
        <v>4833030</v>
      </c>
      <c r="B7718">
        <v>2015</v>
      </c>
      <c r="C7718" t="s">
        <v>381</v>
      </c>
      <c r="D7718" t="s">
        <v>2414</v>
      </c>
      <c r="E7718" t="s">
        <v>2415</v>
      </c>
      <c r="G7718" t="s">
        <v>2416</v>
      </c>
      <c r="H7718" s="5">
        <v>58375.88</v>
      </c>
      <c r="I7718">
        <f>IFERROR(VLOOKUP(G7718,'NCES Match'!$A$2:$B$1307,2,FALSE),"")</f>
        <v>4833030</v>
      </c>
      <c r="J7718" cm="1">
        <f t="array" ref="J7718">IFERROR(_xlfn.IFS(B7718=2015,H7718/$O$13,B7718=2016,H7718/$O$14,B7718=2017,H7718/$O$15,B7718=2018,H7718/$O$16,B7718=2019,H7718/$O$17,B7718=2020,H7718/$O$18,B7718=2021,H7718/$O$19,B7718=2022,H7718/$O$20),"")</f>
        <v>4.5731883705205861E-5</v>
      </c>
      <c r="K7718" s="3" cm="1">
        <f t="array" ref="K7718">IFERROR(_xlfn.IFS(B7718=2015,J7718*$P$4,B7718=2016,J7718*$P$5,B7718=2017,J7718*$P$6,B7718=2018,J7718*$P$7,B7718=2019,J7718*$P$8,B7718=2020,J7718*$P$9,B7718=2021,J7718*$P$10,B7718=2022,J7718*$P$11),"")</f>
        <v>72781.514922370989</v>
      </c>
      <c r="L7718" s="3">
        <f t="shared" si="121"/>
        <v>131157.39492237099</v>
      </c>
    </row>
    <row r="7719" spans="1:12">
      <c r="A7719">
        <v>4833030</v>
      </c>
      <c r="B7719">
        <v>2016</v>
      </c>
      <c r="C7719" t="s">
        <v>4102</v>
      </c>
      <c r="D7719" t="s">
        <v>2414</v>
      </c>
      <c r="E7719" t="s">
        <v>2415</v>
      </c>
      <c r="F7719" t="s">
        <v>4101</v>
      </c>
      <c r="G7719" t="s">
        <v>2416</v>
      </c>
      <c r="H7719" s="5">
        <v>80652</v>
      </c>
      <c r="I7719">
        <f>IFERROR(VLOOKUP(G7719,'NCES Match'!$A$2:$B$1307,2,FALSE),"")</f>
        <v>4833030</v>
      </c>
      <c r="J7719" cm="1">
        <f t="array" ref="J7719">IFERROR(_xlfn.IFS(B7719=2015,H7719/$O$13,B7719=2016,H7719/$O$14,B7719=2017,H7719/$O$15,B7719=2018,H7719/$O$16,B7719=2019,H7719/$O$17,B7719=2020,H7719/$O$18,B7719=2021,H7719/$O$19,B7719=2022,H7719/$O$20),"")</f>
        <v>5.7736097931921779E-5</v>
      </c>
      <c r="K7719" s="3" cm="1">
        <f t="array" ref="K7719">IFERROR(_xlfn.IFS(B7719=2015,J7719*$P$4,B7719=2016,J7719*$P$5,B7719=2017,J7719*$P$6,B7719=2018,J7719*$P$7,B7719=2019,J7719*$P$8,B7719=2020,J7719*$P$9,B7719=2021,J7719*$P$10,B7719=2022,J7719*$P$11),"")</f>
        <v>96744.409832316305</v>
      </c>
      <c r="L7719" s="3">
        <f t="shared" si="121"/>
        <v>177396.40983231631</v>
      </c>
    </row>
    <row r="7720" spans="1:12">
      <c r="A7720">
        <v>4833030</v>
      </c>
      <c r="B7720">
        <v>2017</v>
      </c>
      <c r="D7720" t="s">
        <v>2414</v>
      </c>
      <c r="E7720" t="s">
        <v>2415</v>
      </c>
      <c r="F7720" t="s">
        <v>4101</v>
      </c>
      <c r="G7720" t="s">
        <v>2416</v>
      </c>
      <c r="H7720" s="5">
        <v>72516</v>
      </c>
      <c r="I7720">
        <f>IFERROR(VLOOKUP(G7720,'NCES Match'!$A$2:$B$1307,2,FALSE),"")</f>
        <v>4833030</v>
      </c>
      <c r="J7720" cm="1">
        <f t="array" ref="J7720">IFERROR(_xlfn.IFS(B7720=2015,H7720/$O$13,B7720=2016,H7720/$O$14,B7720=2017,H7720/$O$15,B7720=2018,H7720/$O$16,B7720=2019,H7720/$O$17,B7720=2020,H7720/$O$18,B7720=2021,H7720/$O$19,B7720=2022,H7720/$O$20),"")</f>
        <v>4.9995341600141706E-5</v>
      </c>
      <c r="K7720" s="3" cm="1">
        <f t="array" ref="K7720">IFERROR(_xlfn.IFS(B7720=2015,J7720*$P$4,B7720=2016,J7720*$P$5,B7720=2017,J7720*$P$6,B7720=2018,J7720*$P$7,B7720=2019,J7720*$P$8,B7720=2020,J7720*$P$9,B7720=2021,J7720*$P$10,B7720=2022,J7720*$P$11),"")</f>
        <v>84904.47998258665</v>
      </c>
      <c r="L7720" s="3">
        <f t="shared" si="121"/>
        <v>157420.47998258664</v>
      </c>
    </row>
    <row r="7721" spans="1:12">
      <c r="A7721">
        <v>4833030</v>
      </c>
      <c r="B7721">
        <v>2018</v>
      </c>
      <c r="D7721" t="s">
        <v>2414</v>
      </c>
      <c r="E7721" t="s">
        <v>2415</v>
      </c>
      <c r="F7721" t="s">
        <v>4101</v>
      </c>
      <c r="G7721" t="s">
        <v>2416</v>
      </c>
      <c r="H7721" s="5">
        <v>75801</v>
      </c>
      <c r="I7721">
        <f>IFERROR(VLOOKUP(G7721,'NCES Match'!$A$2:$B$1307,2,FALSE),"")</f>
        <v>4833030</v>
      </c>
      <c r="J7721" cm="1">
        <f t="array" ref="J7721">IFERROR(_xlfn.IFS(B7721=2015,H7721/$O$13,B7721=2016,H7721/$O$14,B7721=2017,H7721/$O$15,B7721=2018,H7721/$O$16,B7721=2019,H7721/$O$17,B7721=2020,H7721/$O$18,B7721=2021,H7721/$O$19,B7721=2022,H7721/$O$20),"")</f>
        <v>4.9464612247618488E-5</v>
      </c>
      <c r="K7721" s="3" cm="1">
        <f t="array" ref="K7721">IFERROR(_xlfn.IFS(B7721=2015,J7721*$P$4,B7721=2016,J7721*$P$5,B7721=2017,J7721*$P$6,B7721=2018,J7721*$P$7,B7721=2019,J7721*$P$8,B7721=2020,J7721*$P$9,B7721=2021,J7721*$P$10,B7721=2022,J7721*$P$11),"")</f>
        <v>84923.482650839855</v>
      </c>
      <c r="L7721" s="3">
        <f t="shared" si="121"/>
        <v>160724.48265083984</v>
      </c>
    </row>
    <row r="7722" spans="1:12">
      <c r="A7722">
        <v>4833030</v>
      </c>
      <c r="B7722">
        <v>2019</v>
      </c>
      <c r="D7722" t="s">
        <v>2414</v>
      </c>
      <c r="E7722" t="s">
        <v>2415</v>
      </c>
      <c r="F7722" t="s">
        <v>4101</v>
      </c>
      <c r="G7722" t="s">
        <v>2416</v>
      </c>
      <c r="H7722" s="5">
        <v>77842</v>
      </c>
      <c r="I7722">
        <f>IFERROR(VLOOKUP(G7722,'NCES Match'!$A$2:$B$1307,2,FALSE),"")</f>
        <v>4833030</v>
      </c>
      <c r="J7722" cm="1">
        <f t="array" ref="J7722">IFERROR(_xlfn.IFS(B7722=2015,H7722/$O$13,B7722=2016,H7722/$O$14,B7722=2017,H7722/$O$15,B7722=2018,H7722/$O$16,B7722=2019,H7722/$O$17,B7722=2020,H7722/$O$18,B7722=2021,H7722/$O$19,B7722=2022,H7722/$O$20),"")</f>
        <v>4.9287999634143512E-5</v>
      </c>
      <c r="K7722" s="3" cm="1">
        <f t="array" ref="K7722">IFERROR(_xlfn.IFS(B7722=2015,J7722*$P$4,B7722=2016,J7722*$P$5,B7722=2017,J7722*$P$6,B7722=2018,J7722*$P$7,B7722=2019,J7722*$P$8,B7722=2020,J7722*$P$9,B7722=2021,J7722*$P$10,B7722=2022,J7722*$P$11),"")</f>
        <v>85658.894524240503</v>
      </c>
      <c r="L7722" s="3">
        <f t="shared" si="121"/>
        <v>163500.89452424052</v>
      </c>
    </row>
    <row r="7723" spans="1:12">
      <c r="A7723">
        <v>4833030</v>
      </c>
      <c r="B7723">
        <v>2020</v>
      </c>
      <c r="D7723" t="s">
        <v>2414</v>
      </c>
      <c r="E7723" t="s">
        <v>2415</v>
      </c>
      <c r="F7723" t="s">
        <v>4230</v>
      </c>
      <c r="G7723" t="s">
        <v>2416</v>
      </c>
      <c r="H7723" s="5">
        <v>86528</v>
      </c>
      <c r="I7723">
        <f>IFERROR(VLOOKUP(G7723,'NCES Match'!$A$2:$B$1307,2,FALSE),"")</f>
        <v>4833030</v>
      </c>
      <c r="J7723" cm="1">
        <f t="array" ref="J7723">IFERROR(_xlfn.IFS(B7723=2015,H7723/$O$13,B7723=2016,H7723/$O$14,B7723=2017,H7723/$O$15,B7723=2018,H7723/$O$16,B7723=2019,H7723/$O$17,B7723=2020,H7723/$O$18,B7723=2021,H7723/$O$19,B7723=2022,H7723/$O$20),"")</f>
        <v>4.6890177586137561E-5</v>
      </c>
      <c r="K7723" s="3" cm="1">
        <f t="array" ref="K7723">IFERROR(_xlfn.IFS(B7723=2015,J7723*$P$4,B7723=2016,J7723*$P$5,B7723=2017,J7723*$P$6,B7723=2018,J7723*$P$7,B7723=2019,J7723*$P$8,B7723=2020,J7723*$P$9,B7723=2021,J7723*$P$10,B7723=2022,J7723*$P$11),"")</f>
        <v>98844.626347427882</v>
      </c>
      <c r="L7723" s="3">
        <f t="shared" si="121"/>
        <v>185372.6263474279</v>
      </c>
    </row>
    <row r="7724" spans="1:12">
      <c r="A7724">
        <v>4833030</v>
      </c>
      <c r="B7724">
        <v>2021</v>
      </c>
      <c r="D7724" t="s">
        <v>2414</v>
      </c>
      <c r="E7724" t="s">
        <v>2415</v>
      </c>
      <c r="F7724" t="s">
        <v>4101</v>
      </c>
      <c r="G7724" t="s">
        <v>2416</v>
      </c>
      <c r="H7724" s="5">
        <v>92100.160000000003</v>
      </c>
      <c r="I7724">
        <f>IFERROR(VLOOKUP(G7724,'NCES Match'!$A$2:$B$1307,2,FALSE),"")</f>
        <v>4833030</v>
      </c>
      <c r="J7724" cm="1">
        <f t="array" ref="J7724">IFERROR(_xlfn.IFS(B7724=2015,H7724/$O$13,B7724=2016,H7724/$O$14,B7724=2017,H7724/$O$15,B7724=2018,H7724/$O$16,B7724=2019,H7724/$O$17,B7724=2020,H7724/$O$18,B7724=2021,H7724/$O$19,B7724=2022,H7724/$O$20),"")</f>
        <v>4.712240360815547E-5</v>
      </c>
      <c r="K7724" s="3" cm="1">
        <f t="array" ref="K7724">IFERROR(_xlfn.IFS(B7724=2015,J7724*$P$4,B7724=2016,J7724*$P$5,B7724=2017,J7724*$P$6,B7724=2018,J7724*$P$7,B7724=2019,J7724*$P$8,B7724=2020,J7724*$P$9,B7724=2021,J7724*$P$10,B7724=2022,J7724*$P$11),"")</f>
        <v>100868.01621751227</v>
      </c>
      <c r="L7724" s="3">
        <f t="shared" si="121"/>
        <v>192968.17621751229</v>
      </c>
    </row>
    <row r="7725" spans="1:12">
      <c r="A7725">
        <v>4833030</v>
      </c>
      <c r="B7725">
        <v>2022</v>
      </c>
      <c r="D7725" t="s">
        <v>2414</v>
      </c>
      <c r="E7725" t="s">
        <v>2415</v>
      </c>
      <c r="F7725" t="s">
        <v>4101</v>
      </c>
      <c r="G7725" t="s">
        <v>2416</v>
      </c>
      <c r="H7725" s="5">
        <v>108597.33</v>
      </c>
      <c r="I7725">
        <f>IFERROR(VLOOKUP(G7725,'NCES Match'!$A$2:$B$1307,2,FALSE),"")</f>
        <v>4833030</v>
      </c>
      <c r="J7725" cm="1">
        <f t="array" ref="J7725">IFERROR(_xlfn.IFS(B7725=2015,H7725/$O$13,B7725=2016,H7725/$O$14,B7725=2017,H7725/$O$15,B7725=2018,H7725/$O$16,B7725=2019,H7725/$O$17,B7725=2020,H7725/$O$18,B7725=2021,H7725/$O$19,B7725=2022,H7725/$O$20),"")</f>
        <v>4.7699275052816269E-5</v>
      </c>
      <c r="K7725" s="3" cm="1">
        <f t="array" ref="K7725">IFERROR(_xlfn.IFS(B7725=2015,J7725*$P$4,B7725=2016,J7725*$P$5,B7725=2017,J7725*$P$6,B7725=2018,J7725*$P$7,B7725=2019,J7725*$P$8,B7725=2020,J7725*$P$9,B7725=2021,J7725*$P$10,B7725=2022,J7725*$P$11),"")</f>
        <v>102719.57822475959</v>
      </c>
      <c r="L7725" s="3">
        <f t="shared" si="121"/>
        <v>211316.90822475959</v>
      </c>
    </row>
    <row r="7726" spans="1:12">
      <c r="A7726">
        <v>4833030</v>
      </c>
      <c r="B7726">
        <v>2023</v>
      </c>
      <c r="D7726" t="s">
        <v>2414</v>
      </c>
      <c r="E7726" t="s">
        <v>2415</v>
      </c>
      <c r="F7726" t="s">
        <v>4101</v>
      </c>
      <c r="G7726" t="s">
        <v>2416</v>
      </c>
      <c r="H7726" s="5">
        <v>124028.5</v>
      </c>
      <c r="I7726">
        <f>IFERROR(VLOOKUP(G7726,'NCES Match'!$A$2:$B$1307,2,FALSE),"")</f>
        <v>4833030</v>
      </c>
      <c r="J7726" t="str" cm="1">
        <f t="array" ref="J7726">IFERROR(_xlfn.IFS(B7726=2015,H7726/$O$13,B7726=2016,H7726/$O$14,B7726=2017,H7726/$O$15,B7726=2018,H7726/$O$16,B7726=2019,H7726/$O$17,B7726=2020,H7726/$O$18,B7726=2021,H7726/$O$19,B7726=2022,H7726/$O$20),"")</f>
        <v/>
      </c>
      <c r="K7726" s="3" t="str" cm="1">
        <f t="array" ref="K7726">IFERROR(_xlfn.IFS(B7726=2015,J7726*$P$4,B7726=2016,J7726*$P$5,B7726=2017,J7726*$P$6,B7726=2018,J7726*$P$7,B7726=2019,J7726*$P$8,B7726=2020,J7726*$P$9,B7726=2021,J7726*$P$10,B7726=2022,J7726*$P$11),"")</f>
        <v/>
      </c>
      <c r="L7726" s="3">
        <f t="shared" si="121"/>
        <v>124028.5</v>
      </c>
    </row>
    <row r="7727" spans="1:12">
      <c r="A7727">
        <v>4824730</v>
      </c>
      <c r="B7727">
        <v>2015</v>
      </c>
      <c r="C7727" t="s">
        <v>381</v>
      </c>
      <c r="D7727" t="s">
        <v>1779</v>
      </c>
      <c r="E7727" t="s">
        <v>1780</v>
      </c>
      <c r="G7727" t="s">
        <v>1781</v>
      </c>
      <c r="H7727" s="5">
        <v>216407.83</v>
      </c>
      <c r="I7727">
        <f>IFERROR(VLOOKUP(G7727,'NCES Match'!$A$2:$B$1307,2,FALSE),"")</f>
        <v>4824730</v>
      </c>
      <c r="J7727" cm="1">
        <f t="array" ref="J7727">IFERROR(_xlfn.IFS(B7727=2015,H7727/$O$13,B7727=2016,H7727/$O$14,B7727=2017,H7727/$O$15,B7727=2018,H7727/$O$16,B7727=2019,H7727/$O$17,B7727=2020,H7727/$O$18,B7727=2021,H7727/$O$19,B7727=2022,H7727/$O$20),"")</f>
        <v>1.6953470704777316E-4</v>
      </c>
      <c r="K7727" s="3" cm="1">
        <f t="array" ref="K7727">IFERROR(_xlfn.IFS(B7727=2015,J7727*$P$4,B7727=2016,J7727*$P$5,B7727=2017,J7727*$P$6,B7727=2018,J7727*$P$7,B7727=2019,J7727*$P$8,B7727=2020,J7727*$P$9,B7727=2021,J7727*$P$10,B7727=2022,J7727*$P$11),"")</f>
        <v>269811.6021285319</v>
      </c>
      <c r="L7727" s="3">
        <f t="shared" si="121"/>
        <v>486219.43212853186</v>
      </c>
    </row>
    <row r="7728" spans="1:12">
      <c r="A7728">
        <v>4824730</v>
      </c>
      <c r="B7728">
        <v>2016</v>
      </c>
      <c r="C7728" t="s">
        <v>4102</v>
      </c>
      <c r="D7728" t="s">
        <v>1779</v>
      </c>
      <c r="E7728" t="s">
        <v>1780</v>
      </c>
      <c r="F7728" t="s">
        <v>4101</v>
      </c>
      <c r="G7728" t="s">
        <v>1781</v>
      </c>
      <c r="H7728" s="5">
        <v>230050</v>
      </c>
      <c r="I7728">
        <f>IFERROR(VLOOKUP(G7728,'NCES Match'!$A$2:$B$1307,2,FALSE),"")</f>
        <v>4824730</v>
      </c>
      <c r="J7728" cm="1">
        <f t="array" ref="J7728">IFERROR(_xlfn.IFS(B7728=2015,H7728/$O$13,B7728=2016,H7728/$O$14,B7728=2017,H7728/$O$15,B7728=2018,H7728/$O$16,B7728=2019,H7728/$O$17,B7728=2020,H7728/$O$18,B7728=2021,H7728/$O$19,B7728=2022,H7728/$O$20),"")</f>
        <v>1.6468518237909295E-4</v>
      </c>
      <c r="K7728" s="3" cm="1">
        <f t="array" ref="K7728">IFERROR(_xlfn.IFS(B7728=2015,J7728*$P$4,B7728=2016,J7728*$P$5,B7728=2017,J7728*$P$6,B7728=2018,J7728*$P$7,B7728=2019,J7728*$P$8,B7728=2020,J7728*$P$9,B7728=2021,J7728*$P$10,B7728=2022,J7728*$P$11),"")</f>
        <v>275951.6376769871</v>
      </c>
      <c r="L7728" s="3">
        <f t="shared" si="121"/>
        <v>506001.6376769871</v>
      </c>
    </row>
    <row r="7729" spans="1:12">
      <c r="A7729">
        <v>4824730</v>
      </c>
      <c r="B7729">
        <v>2017</v>
      </c>
      <c r="D7729" t="s">
        <v>1779</v>
      </c>
      <c r="E7729" t="s">
        <v>1780</v>
      </c>
      <c r="F7729" t="s">
        <v>4101</v>
      </c>
      <c r="G7729" t="s">
        <v>1781</v>
      </c>
      <c r="H7729" s="5">
        <v>222084</v>
      </c>
      <c r="I7729">
        <f>IFERROR(VLOOKUP(G7729,'NCES Match'!$A$2:$B$1307,2,FALSE),"")</f>
        <v>4824730</v>
      </c>
      <c r="J7729" cm="1">
        <f t="array" ref="J7729">IFERROR(_xlfn.IFS(B7729=2015,H7729/$O$13,B7729=2016,H7729/$O$14,B7729=2017,H7729/$O$15,B7729=2018,H7729/$O$16,B7729=2019,H7729/$O$17,B7729=2020,H7729/$O$18,B7729=2021,H7729/$O$19,B7729=2022,H7729/$O$20),"")</f>
        <v>1.5311331904580881E-4</v>
      </c>
      <c r="K7729" s="3" cm="1">
        <f t="array" ref="K7729">IFERROR(_xlfn.IFS(B7729=2015,J7729*$P$4,B7729=2016,J7729*$P$5,B7729=2017,J7729*$P$6,B7729=2018,J7729*$P$7,B7729=2019,J7729*$P$8,B7729=2020,J7729*$P$9,B7729=2021,J7729*$P$10,B7729=2022,J7729*$P$11),"")</f>
        <v>260024.36058873593</v>
      </c>
      <c r="L7729" s="3">
        <f t="shared" si="121"/>
        <v>482108.3605887359</v>
      </c>
    </row>
    <row r="7730" spans="1:12">
      <c r="A7730">
        <v>4824730</v>
      </c>
      <c r="B7730">
        <v>2018</v>
      </c>
      <c r="D7730" t="s">
        <v>1779</v>
      </c>
      <c r="E7730" t="s">
        <v>1780</v>
      </c>
      <c r="F7730" t="s">
        <v>4101</v>
      </c>
      <c r="G7730" t="s">
        <v>1781</v>
      </c>
      <c r="H7730" s="5">
        <v>220961</v>
      </c>
      <c r="I7730">
        <f>IFERROR(VLOOKUP(G7730,'NCES Match'!$A$2:$B$1307,2,FALSE),"")</f>
        <v>4824730</v>
      </c>
      <c r="J7730" cm="1">
        <f t="array" ref="J7730">IFERROR(_xlfn.IFS(B7730=2015,H7730/$O$13,B7730=2016,H7730/$O$14,B7730=2017,H7730/$O$15,B7730=2018,H7730/$O$16,B7730=2019,H7730/$O$17,B7730=2020,H7730/$O$18,B7730=2021,H7730/$O$19,B7730=2022,H7730/$O$20),"")</f>
        <v>1.441900527281438E-4</v>
      </c>
      <c r="K7730" s="3" cm="1">
        <f t="array" ref="K7730">IFERROR(_xlfn.IFS(B7730=2015,J7730*$P$4,B7730=2016,J7730*$P$5,B7730=2017,J7730*$P$6,B7730=2018,J7730*$P$7,B7730=2019,J7730*$P$8,B7730=2020,J7730*$P$9,B7730=2021,J7730*$P$10,B7730=2022,J7730*$P$11),"")</f>
        <v>247553.16750454775</v>
      </c>
      <c r="L7730" s="3">
        <f t="shared" si="121"/>
        <v>468514.16750454775</v>
      </c>
    </row>
    <row r="7731" spans="1:12">
      <c r="A7731">
        <v>4824730</v>
      </c>
      <c r="B7731">
        <v>2019</v>
      </c>
      <c r="D7731" t="s">
        <v>1779</v>
      </c>
      <c r="E7731" t="s">
        <v>1780</v>
      </c>
      <c r="F7731" t="s">
        <v>4101</v>
      </c>
      <c r="G7731" t="s">
        <v>1781</v>
      </c>
      <c r="H7731" s="5">
        <v>235479</v>
      </c>
      <c r="I7731">
        <f>IFERROR(VLOOKUP(G7731,'NCES Match'!$A$2:$B$1307,2,FALSE),"")</f>
        <v>4824730</v>
      </c>
      <c r="J7731" cm="1">
        <f t="array" ref="J7731">IFERROR(_xlfn.IFS(B7731=2015,H7731/$O$13,B7731=2016,H7731/$O$14,B7731=2017,H7731/$O$15,B7731=2018,H7731/$O$16,B7731=2019,H7731/$O$17,B7731=2020,H7731/$O$18,B7731=2021,H7731/$O$19,B7731=2022,H7731/$O$20),"")</f>
        <v>1.4910059949446933E-4</v>
      </c>
      <c r="K7731" s="3" cm="1">
        <f t="array" ref="K7731">IFERROR(_xlfn.IFS(B7731=2015,J7731*$P$4,B7731=2016,J7731*$P$5,B7731=2017,J7731*$P$6,B7731=2018,J7731*$P$7,B7731=2019,J7731*$P$8,B7731=2020,J7731*$P$9,B7731=2021,J7731*$P$10,B7731=2022,J7731*$P$11),"")</f>
        <v>259125.80385490652</v>
      </c>
      <c r="L7731" s="3">
        <f t="shared" si="121"/>
        <v>494604.80385490652</v>
      </c>
    </row>
    <row r="7732" spans="1:12">
      <c r="A7732">
        <v>4824730</v>
      </c>
      <c r="B7732">
        <v>2020</v>
      </c>
      <c r="D7732" t="s">
        <v>1779</v>
      </c>
      <c r="E7732" t="s">
        <v>1780</v>
      </c>
      <c r="F7732" t="s">
        <v>4230</v>
      </c>
      <c r="G7732" t="s">
        <v>1781</v>
      </c>
      <c r="H7732" s="5">
        <v>282284</v>
      </c>
      <c r="I7732">
        <f>IFERROR(VLOOKUP(G7732,'NCES Match'!$A$2:$B$1307,2,FALSE),"")</f>
        <v>4824730</v>
      </c>
      <c r="J7732" cm="1">
        <f t="array" ref="J7732">IFERROR(_xlfn.IFS(B7732=2015,H7732/$O$13,B7732=2016,H7732/$O$14,B7732=2017,H7732/$O$15,B7732=2018,H7732/$O$16,B7732=2019,H7732/$O$17,B7732=2020,H7732/$O$18,B7732=2021,H7732/$O$19,B7732=2022,H7732/$O$20),"")</f>
        <v>1.5297183443192095E-4</v>
      </c>
      <c r="K7732" s="3" cm="1">
        <f t="array" ref="K7732">IFERROR(_xlfn.IFS(B7732=2015,J7732*$P$4,B7732=2016,J7732*$P$5,B7732=2017,J7732*$P$6,B7732=2018,J7732*$P$7,B7732=2019,J7732*$P$8,B7732=2020,J7732*$P$9,B7732=2021,J7732*$P$10,B7732=2022,J7732*$P$11),"")</f>
        <v>322465.0575982033</v>
      </c>
      <c r="L7732" s="3">
        <f t="shared" si="121"/>
        <v>604749.0575982033</v>
      </c>
    </row>
    <row r="7733" spans="1:12">
      <c r="A7733">
        <v>4824730</v>
      </c>
      <c r="B7733">
        <v>2021</v>
      </c>
      <c r="D7733" t="s">
        <v>1779</v>
      </c>
      <c r="E7733" t="s">
        <v>1780</v>
      </c>
      <c r="F7733" t="s">
        <v>4230</v>
      </c>
      <c r="G7733" t="s">
        <v>1781</v>
      </c>
      <c r="H7733" s="5">
        <v>308867.45</v>
      </c>
      <c r="I7733">
        <f>IFERROR(VLOOKUP(G7733,'NCES Match'!$A$2:$B$1307,2,FALSE),"")</f>
        <v>4824730</v>
      </c>
      <c r="J7733" cm="1">
        <f t="array" ref="J7733">IFERROR(_xlfn.IFS(B7733=2015,H7733/$O$13,B7733=2016,H7733/$O$14,B7733=2017,H7733/$O$15,B7733=2018,H7733/$O$16,B7733=2019,H7733/$O$17,B7733=2020,H7733/$O$18,B7733=2021,H7733/$O$19,B7733=2022,H7733/$O$20),"")</f>
        <v>1.5802987356723137E-4</v>
      </c>
      <c r="K7733" s="3" cm="1">
        <f t="array" ref="K7733">IFERROR(_xlfn.IFS(B7733=2015,J7733*$P$4,B7733=2016,J7733*$P$5,B7733=2017,J7733*$P$6,B7733=2018,J7733*$P$7,B7733=2019,J7733*$P$8,B7733=2020,J7733*$P$9,B7733=2021,J7733*$P$10,B7733=2022,J7733*$P$11),"")</f>
        <v>338271.36625671078</v>
      </c>
      <c r="L7733" s="3">
        <f t="shared" si="121"/>
        <v>647138.81625671079</v>
      </c>
    </row>
    <row r="7734" spans="1:12">
      <c r="A7734">
        <v>4824730</v>
      </c>
      <c r="B7734">
        <v>2022</v>
      </c>
      <c r="D7734" t="s">
        <v>1779</v>
      </c>
      <c r="E7734" t="s">
        <v>1780</v>
      </c>
      <c r="F7734" t="s">
        <v>4101</v>
      </c>
      <c r="G7734" t="s">
        <v>1781</v>
      </c>
      <c r="H7734" s="5">
        <v>593840.49</v>
      </c>
      <c r="I7734">
        <f>IFERROR(VLOOKUP(G7734,'NCES Match'!$A$2:$B$1307,2,FALSE),"")</f>
        <v>4824730</v>
      </c>
      <c r="J7734" cm="1">
        <f t="array" ref="J7734">IFERROR(_xlfn.IFS(B7734=2015,H7734/$O$13,B7734=2016,H7734/$O$14,B7734=2017,H7734/$O$15,B7734=2018,H7734/$O$16,B7734=2019,H7734/$O$17,B7734=2020,H7734/$O$18,B7734=2021,H7734/$O$19,B7734=2022,H7734/$O$20),"")</f>
        <v>2.6083294009170567E-4</v>
      </c>
      <c r="K7734" s="3" cm="1">
        <f t="array" ref="K7734">IFERROR(_xlfn.IFS(B7734=2015,J7734*$P$4,B7734=2016,J7734*$P$5,B7734=2017,J7734*$P$6,B7734=2018,J7734*$P$7,B7734=2019,J7734*$P$8,B7734=2020,J7734*$P$9,B7734=2021,J7734*$P$10,B7734=2022,J7734*$P$11),"")</f>
        <v>561699.30389250419</v>
      </c>
      <c r="L7734" s="3">
        <f t="shared" si="121"/>
        <v>1155539.7938925042</v>
      </c>
    </row>
    <row r="7735" spans="1:12">
      <c r="A7735">
        <v>4824730</v>
      </c>
      <c r="B7735">
        <v>2023</v>
      </c>
      <c r="D7735" t="s">
        <v>1779</v>
      </c>
      <c r="E7735" t="s">
        <v>1780</v>
      </c>
      <c r="F7735" t="s">
        <v>4101</v>
      </c>
      <c r="G7735" t="s">
        <v>1781</v>
      </c>
      <c r="H7735" s="5">
        <v>503066.1</v>
      </c>
      <c r="I7735">
        <f>IFERROR(VLOOKUP(G7735,'NCES Match'!$A$2:$B$1307,2,FALSE),"")</f>
        <v>4824730</v>
      </c>
      <c r="J7735" t="str" cm="1">
        <f t="array" ref="J7735">IFERROR(_xlfn.IFS(B7735=2015,H7735/$O$13,B7735=2016,H7735/$O$14,B7735=2017,H7735/$O$15,B7735=2018,H7735/$O$16,B7735=2019,H7735/$O$17,B7735=2020,H7735/$O$18,B7735=2021,H7735/$O$19,B7735=2022,H7735/$O$20),"")</f>
        <v/>
      </c>
      <c r="K7735" s="3" t="str" cm="1">
        <f t="array" ref="K7735">IFERROR(_xlfn.IFS(B7735=2015,J7735*$P$4,B7735=2016,J7735*$P$5,B7735=2017,J7735*$P$6,B7735=2018,J7735*$P$7,B7735=2019,J7735*$P$8,B7735=2020,J7735*$P$9,B7735=2021,J7735*$P$10,B7735=2022,J7735*$P$11),"")</f>
        <v/>
      </c>
      <c r="L7735" s="3">
        <f t="shared" si="121"/>
        <v>503066.1</v>
      </c>
    </row>
    <row r="7736" spans="1:12">
      <c r="A7736">
        <v>4841430</v>
      </c>
      <c r="B7736">
        <v>2015</v>
      </c>
      <c r="C7736" t="s">
        <v>381</v>
      </c>
      <c r="D7736" t="s">
        <v>3109</v>
      </c>
      <c r="E7736" t="s">
        <v>3110</v>
      </c>
      <c r="G7736" t="s">
        <v>3111</v>
      </c>
      <c r="H7736" s="5">
        <v>220292.46</v>
      </c>
      <c r="I7736">
        <f>IFERROR(VLOOKUP(G7736,'NCES Match'!$A$2:$B$1307,2,FALSE),"")</f>
        <v>4841430</v>
      </c>
      <c r="J7736" cm="1">
        <f t="array" ref="J7736">IFERROR(_xlfn.IFS(B7736=2015,H7736/$O$13,B7736=2016,H7736/$O$14,B7736=2017,H7736/$O$15,B7736=2018,H7736/$O$16,B7736=2019,H7736/$O$17,B7736=2020,H7736/$O$18,B7736=2021,H7736/$O$19,B7736=2022,H7736/$O$20),"")</f>
        <v>1.72577940783997E-4</v>
      </c>
      <c r="K7736" s="3" cm="1">
        <f t="array" ref="K7736">IFERROR(_xlfn.IFS(B7736=2015,J7736*$P$4,B7736=2016,J7736*$P$5,B7736=2017,J7736*$P$6,B7736=2018,J7736*$P$7,B7736=2019,J7736*$P$8,B7736=2020,J7736*$P$9,B7736=2021,J7736*$P$10,B7736=2022,J7736*$P$11),"")</f>
        <v>274654.85684799636</v>
      </c>
      <c r="L7736" s="3">
        <f t="shared" si="121"/>
        <v>494947.31684799632</v>
      </c>
    </row>
    <row r="7737" spans="1:12">
      <c r="A7737">
        <v>4841430</v>
      </c>
      <c r="B7737">
        <v>2016</v>
      </c>
      <c r="C7737" t="s">
        <v>4102</v>
      </c>
      <c r="D7737" t="s">
        <v>3109</v>
      </c>
      <c r="E7737" t="s">
        <v>3110</v>
      </c>
      <c r="F7737" t="s">
        <v>4101</v>
      </c>
      <c r="G7737" t="s">
        <v>3111</v>
      </c>
      <c r="H7737" s="5">
        <v>220764</v>
      </c>
      <c r="I7737">
        <f>IFERROR(VLOOKUP(G7737,'NCES Match'!$A$2:$B$1307,2,FALSE),"")</f>
        <v>4841430</v>
      </c>
      <c r="J7737" cm="1">
        <f t="array" ref="J7737">IFERROR(_xlfn.IFS(B7737=2015,H7737/$O$13,B7737=2016,H7737/$O$14,B7737=2017,H7737/$O$15,B7737=2018,H7737/$O$16,B7737=2019,H7737/$O$17,B7737=2020,H7737/$O$18,B7737=2021,H7737/$O$19,B7737=2022,H7737/$O$20),"")</f>
        <v>1.580376422635865E-4</v>
      </c>
      <c r="K7737" s="3" cm="1">
        <f t="array" ref="K7737">IFERROR(_xlfn.IFS(B7737=2015,J7737*$P$4,B7737=2016,J7737*$P$5,B7737=2017,J7737*$P$6,B7737=2018,J7737*$P$7,B7737=2019,J7737*$P$8,B7737=2020,J7737*$P$9,B7737=2021,J7737*$P$10,B7737=2022,J7737*$P$11),"")</f>
        <v>264812.81173711101</v>
      </c>
      <c r="L7737" s="3">
        <f t="shared" si="121"/>
        <v>485576.81173711101</v>
      </c>
    </row>
    <row r="7738" spans="1:12">
      <c r="A7738">
        <v>4841430</v>
      </c>
      <c r="B7738">
        <v>2017</v>
      </c>
      <c r="D7738" t="s">
        <v>3109</v>
      </c>
      <c r="E7738" t="s">
        <v>3110</v>
      </c>
      <c r="F7738" t="s">
        <v>4101</v>
      </c>
      <c r="G7738" t="s">
        <v>3111</v>
      </c>
      <c r="H7738" s="5">
        <v>162390</v>
      </c>
      <c r="I7738">
        <f>IFERROR(VLOOKUP(G7738,'NCES Match'!$A$2:$B$1307,2,FALSE),"")</f>
        <v>4841430</v>
      </c>
      <c r="J7738" cm="1">
        <f t="array" ref="J7738">IFERROR(_xlfn.IFS(B7738=2015,H7738/$O$13,B7738=2016,H7738/$O$14,B7738=2017,H7738/$O$15,B7738=2018,H7738/$O$16,B7738=2019,H7738/$O$17,B7738=2020,H7738/$O$18,B7738=2021,H7738/$O$19,B7738=2022,H7738/$O$20),"")</f>
        <v>1.1195796131125561E-4</v>
      </c>
      <c r="K7738" s="3" cm="1">
        <f t="array" ref="K7738">IFERROR(_xlfn.IFS(B7738=2015,J7738*$P$4,B7738=2016,J7738*$P$5,B7738=2017,J7738*$P$6,B7738=2018,J7738*$P$7,B7738=2019,J7738*$P$8,B7738=2020,J7738*$P$9,B7738=2021,J7738*$P$10,B7738=2022,J7738*$P$11),"")</f>
        <v>190132.3639524001</v>
      </c>
      <c r="L7738" s="3">
        <f t="shared" si="121"/>
        <v>352522.3639524001</v>
      </c>
    </row>
    <row r="7739" spans="1:12">
      <c r="A7739">
        <v>4841430</v>
      </c>
      <c r="B7739">
        <v>2018</v>
      </c>
      <c r="D7739" t="s">
        <v>3109</v>
      </c>
      <c r="E7739" t="s">
        <v>3110</v>
      </c>
      <c r="F7739" t="s">
        <v>4101</v>
      </c>
      <c r="G7739" t="s">
        <v>3111</v>
      </c>
      <c r="H7739" s="5">
        <v>177919</v>
      </c>
      <c r="I7739">
        <f>IFERROR(VLOOKUP(G7739,'NCES Match'!$A$2:$B$1307,2,FALSE),"")</f>
        <v>4841430</v>
      </c>
      <c r="J7739" cm="1">
        <f t="array" ref="J7739">IFERROR(_xlfn.IFS(B7739=2015,H7739/$O$13,B7739=2016,H7739/$O$14,B7739=2017,H7739/$O$15,B7739=2018,H7739/$O$16,B7739=2019,H7739/$O$17,B7739=2020,H7739/$O$18,B7739=2021,H7739/$O$19,B7739=2022,H7739/$O$20),"")</f>
        <v>1.1610261535446807E-4</v>
      </c>
      <c r="K7739" s="3" cm="1">
        <f t="array" ref="K7739">IFERROR(_xlfn.IFS(B7739=2015,J7739*$P$4,B7739=2016,J7739*$P$5,B7739=2017,J7739*$P$6,B7739=2018,J7739*$P$7,B7739=2019,J7739*$P$8,B7739=2020,J7739*$P$9,B7739=2021,J7739*$P$10,B7739=2022,J7739*$P$11),"")</f>
        <v>199331.15802898083</v>
      </c>
      <c r="L7739" s="3">
        <f t="shared" si="121"/>
        <v>377250.15802898083</v>
      </c>
    </row>
    <row r="7740" spans="1:12">
      <c r="A7740">
        <v>4841430</v>
      </c>
      <c r="B7740">
        <v>2019</v>
      </c>
      <c r="D7740" t="s">
        <v>3109</v>
      </c>
      <c r="E7740" t="s">
        <v>3110</v>
      </c>
      <c r="F7740" t="s">
        <v>4101</v>
      </c>
      <c r="G7740" t="s">
        <v>3111</v>
      </c>
      <c r="H7740" s="5">
        <v>206933</v>
      </c>
      <c r="I7740">
        <f>IFERROR(VLOOKUP(G7740,'NCES Match'!$A$2:$B$1307,2,FALSE),"")</f>
        <v>4841430</v>
      </c>
      <c r="J7740" cm="1">
        <f t="array" ref="J7740">IFERROR(_xlfn.IFS(B7740=2015,H7740/$O$13,B7740=2016,H7740/$O$14,B7740=2017,H7740/$O$15,B7740=2018,H7740/$O$16,B7740=2019,H7740/$O$17,B7740=2020,H7740/$O$18,B7740=2021,H7740/$O$19,B7740=2022,H7740/$O$20),"")</f>
        <v>1.3102584245384524E-4</v>
      </c>
      <c r="K7740" s="3" cm="1">
        <f t="array" ref="K7740">IFERROR(_xlfn.IFS(B7740=2015,J7740*$P$4,B7740=2016,J7740*$P$5,B7740=2017,J7740*$P$6,B7740=2018,J7740*$P$7,B7740=2019,J7740*$P$8,B7740=2020,J7740*$P$9,B7740=2021,J7740*$P$10,B7740=2022,J7740*$P$11),"")</f>
        <v>227713.21421064032</v>
      </c>
      <c r="L7740" s="3">
        <f t="shared" si="121"/>
        <v>434646.21421064029</v>
      </c>
    </row>
    <row r="7741" spans="1:12">
      <c r="A7741">
        <v>4841430</v>
      </c>
      <c r="B7741">
        <v>2020</v>
      </c>
      <c r="D7741" t="s">
        <v>3109</v>
      </c>
      <c r="E7741" t="s">
        <v>3110</v>
      </c>
      <c r="F7741" t="s">
        <v>4230</v>
      </c>
      <c r="G7741" t="s">
        <v>3111</v>
      </c>
      <c r="H7741" s="5">
        <v>252981</v>
      </c>
      <c r="I7741">
        <f>IFERROR(VLOOKUP(G7741,'NCES Match'!$A$2:$B$1307,2,FALSE),"")</f>
        <v>4841430</v>
      </c>
      <c r="J7741" cm="1">
        <f t="array" ref="J7741">IFERROR(_xlfn.IFS(B7741=2015,H7741/$O$13,B7741=2016,H7741/$O$14,B7741=2017,H7741/$O$15,B7741=2018,H7741/$O$16,B7741=2019,H7741/$O$17,B7741=2020,H7741/$O$18,B7741=2021,H7741/$O$19,B7741=2022,H7741/$O$20),"")</f>
        <v>1.3709231712184111E-4</v>
      </c>
      <c r="K7741" s="3" cm="1">
        <f t="array" ref="K7741">IFERROR(_xlfn.IFS(B7741=2015,J7741*$P$4,B7741=2016,J7741*$P$5,B7741=2017,J7741*$P$6,B7741=2018,J7741*$P$7,B7741=2019,J7741*$P$8,B7741=2020,J7741*$P$9,B7741=2021,J7741*$P$10,B7741=2022,J7741*$P$11),"")</f>
        <v>288990.99040771375</v>
      </c>
      <c r="L7741" s="3">
        <f t="shared" si="121"/>
        <v>541971.99040771369</v>
      </c>
    </row>
    <row r="7742" spans="1:12">
      <c r="A7742">
        <v>4841430</v>
      </c>
      <c r="B7742">
        <v>2021</v>
      </c>
      <c r="D7742" t="s">
        <v>3109</v>
      </c>
      <c r="E7742" t="s">
        <v>3110</v>
      </c>
      <c r="F7742" t="s">
        <v>4230</v>
      </c>
      <c r="G7742" t="s">
        <v>3111</v>
      </c>
      <c r="H7742" s="5">
        <v>293729.98</v>
      </c>
      <c r="I7742">
        <f>IFERROR(VLOOKUP(G7742,'NCES Match'!$A$2:$B$1307,2,FALSE),"")</f>
        <v>4841430</v>
      </c>
      <c r="J7742" cm="1">
        <f t="array" ref="J7742">IFERROR(_xlfn.IFS(B7742=2015,H7742/$O$13,B7742=2016,H7742/$O$14,B7742=2017,H7742/$O$15,B7742=2018,H7742/$O$16,B7742=2019,H7742/$O$17,B7742=2020,H7742/$O$18,B7742=2021,H7742/$O$19,B7742=2022,H7742/$O$20),"")</f>
        <v>1.5028489276647765E-4</v>
      </c>
      <c r="K7742" s="3" cm="1">
        <f t="array" ref="K7742">IFERROR(_xlfn.IFS(B7742=2015,J7742*$P$4,B7742=2016,J7742*$P$5,B7742=2017,J7742*$P$6,B7742=2018,J7742*$P$7,B7742=2019,J7742*$P$8,B7742=2020,J7742*$P$9,B7742=2021,J7742*$P$10,B7742=2022,J7742*$P$11),"")</f>
        <v>321692.82209943561</v>
      </c>
      <c r="L7742" s="3">
        <f t="shared" si="121"/>
        <v>615422.80209943559</v>
      </c>
    </row>
    <row r="7743" spans="1:12">
      <c r="A7743">
        <v>4841430</v>
      </c>
      <c r="B7743">
        <v>2022</v>
      </c>
      <c r="D7743" t="s">
        <v>3109</v>
      </c>
      <c r="E7743" t="s">
        <v>3110</v>
      </c>
      <c r="F7743" t="s">
        <v>4101</v>
      </c>
      <c r="G7743" t="s">
        <v>3111</v>
      </c>
      <c r="H7743" s="5">
        <v>359129.76</v>
      </c>
      <c r="I7743">
        <f>IFERROR(VLOOKUP(G7743,'NCES Match'!$A$2:$B$1307,2,FALSE),"")</f>
        <v>4841430</v>
      </c>
      <c r="J7743" cm="1">
        <f t="array" ref="J7743">IFERROR(_xlfn.IFS(B7743=2015,H7743/$O$13,B7743=2016,H7743/$O$14,B7743=2017,H7743/$O$15,B7743=2018,H7743/$O$16,B7743=2019,H7743/$O$17,B7743=2020,H7743/$O$18,B7743=2021,H7743/$O$19,B7743=2022,H7743/$O$20),"")</f>
        <v>1.5774079530216713E-4</v>
      </c>
      <c r="K7743" s="3" cm="1">
        <f t="array" ref="K7743">IFERROR(_xlfn.IFS(B7743=2015,J7743*$P$4,B7743=2016,J7743*$P$5,B7743=2017,J7743*$P$6,B7743=2018,J7743*$P$7,B7743=2019,J7743*$P$8,B7743=2020,J7743*$P$9,B7743=2021,J7743*$P$10,B7743=2022,J7743*$P$11),"")</f>
        <v>339692.12203614158</v>
      </c>
      <c r="L7743" s="3">
        <f t="shared" si="121"/>
        <v>698821.88203614159</v>
      </c>
    </row>
    <row r="7744" spans="1:12">
      <c r="A7744">
        <v>4841430</v>
      </c>
      <c r="B7744">
        <v>2023</v>
      </c>
      <c r="D7744" t="s">
        <v>3109</v>
      </c>
      <c r="E7744" t="s">
        <v>3110</v>
      </c>
      <c r="F7744" t="s">
        <v>4101</v>
      </c>
      <c r="G7744" t="s">
        <v>3111</v>
      </c>
      <c r="H7744" s="5">
        <v>384512.48</v>
      </c>
      <c r="I7744">
        <f>IFERROR(VLOOKUP(G7744,'NCES Match'!$A$2:$B$1307,2,FALSE),"")</f>
        <v>4841430</v>
      </c>
      <c r="J7744" t="str" cm="1">
        <f t="array" ref="J7744">IFERROR(_xlfn.IFS(B7744=2015,H7744/$O$13,B7744=2016,H7744/$O$14,B7744=2017,H7744/$O$15,B7744=2018,H7744/$O$16,B7744=2019,H7744/$O$17,B7744=2020,H7744/$O$18,B7744=2021,H7744/$O$19,B7744=2022,H7744/$O$20),"")</f>
        <v/>
      </c>
      <c r="K7744" s="3" t="str" cm="1">
        <f t="array" ref="K7744">IFERROR(_xlfn.IFS(B7744=2015,J7744*$P$4,B7744=2016,J7744*$P$5,B7744=2017,J7744*$P$6,B7744=2018,J7744*$P$7,B7744=2019,J7744*$P$8,B7744=2020,J7744*$P$9,B7744=2021,J7744*$P$10,B7744=2022,J7744*$P$11),"")</f>
        <v/>
      </c>
      <c r="L7744" s="3">
        <f t="shared" si="121"/>
        <v>384512.48</v>
      </c>
    </row>
    <row r="7745" spans="1:12">
      <c r="A7745">
        <v>4821300</v>
      </c>
      <c r="B7745">
        <v>2015</v>
      </c>
      <c r="C7745" t="s">
        <v>381</v>
      </c>
      <c r="D7745" t="s">
        <v>1475</v>
      </c>
      <c r="E7745" t="s">
        <v>1476</v>
      </c>
      <c r="G7745" t="s">
        <v>1477</v>
      </c>
      <c r="H7745" s="5">
        <v>63577.17</v>
      </c>
      <c r="I7745">
        <f>IFERROR(VLOOKUP(G7745,'NCES Match'!$A$2:$B$1307,2,FALSE),"")</f>
        <v>4821300</v>
      </c>
      <c r="J7745" cm="1">
        <f t="array" ref="J7745">IFERROR(_xlfn.IFS(B7745=2015,H7745/$O$13,B7745=2016,H7745/$O$14,B7745=2017,H7745/$O$15,B7745=2018,H7745/$O$16,B7745=2019,H7745/$O$17,B7745=2020,H7745/$O$18,B7745=2021,H7745/$O$19,B7745=2022,H7745/$O$20),"")</f>
        <v>4.9806593832009096E-5</v>
      </c>
      <c r="K7745" s="3" cm="1">
        <f t="array" ref="K7745">IFERROR(_xlfn.IFS(B7745=2015,J7745*$P$4,B7745=2016,J7745*$P$5,B7745=2017,J7745*$P$6,B7745=2018,J7745*$P$7,B7745=2019,J7745*$P$8,B7745=2020,J7745*$P$9,B7745=2021,J7745*$P$10,B7745=2022,J7745*$P$11),"")</f>
        <v>79266.346769883676</v>
      </c>
      <c r="L7745" s="3">
        <f t="shared" si="121"/>
        <v>142843.51676988369</v>
      </c>
    </row>
    <row r="7746" spans="1:12">
      <c r="A7746">
        <v>4821300</v>
      </c>
      <c r="B7746">
        <v>2016</v>
      </c>
      <c r="C7746" t="s">
        <v>4102</v>
      </c>
      <c r="D7746" t="s">
        <v>1475</v>
      </c>
      <c r="E7746" t="s">
        <v>1476</v>
      </c>
      <c r="F7746" t="s">
        <v>4101</v>
      </c>
      <c r="G7746" t="s">
        <v>1477</v>
      </c>
      <c r="H7746" s="5">
        <v>60130</v>
      </c>
      <c r="I7746">
        <f>IFERROR(VLOOKUP(G7746,'NCES Match'!$A$2:$B$1307,2,FALSE),"")</f>
        <v>4821300</v>
      </c>
      <c r="J7746" cm="1">
        <f t="array" ref="J7746">IFERROR(_xlfn.IFS(B7746=2015,H7746/$O$13,B7746=2016,H7746/$O$14,B7746=2017,H7746/$O$15,B7746=2018,H7746/$O$16,B7746=2019,H7746/$O$17,B7746=2020,H7746/$O$18,B7746=2021,H7746/$O$19,B7746=2022,H7746/$O$20),"")</f>
        <v>4.304507722866707E-5</v>
      </c>
      <c r="K7746" s="3" cm="1">
        <f t="array" ref="K7746">IFERROR(_xlfn.IFS(B7746=2015,J7746*$P$4,B7746=2016,J7746*$P$5,B7746=2017,J7746*$P$6,B7746=2018,J7746*$P$7,B7746=2019,J7746*$P$8,B7746=2020,J7746*$P$9,B7746=2021,J7746*$P$10,B7746=2022,J7746*$P$11),"")</f>
        <v>72127.67647692778</v>
      </c>
      <c r="L7746" s="3">
        <f t="shared" si="121"/>
        <v>132257.67647692777</v>
      </c>
    </row>
    <row r="7747" spans="1:12">
      <c r="A7747">
        <v>4821300</v>
      </c>
      <c r="B7747">
        <v>2017</v>
      </c>
      <c r="D7747" t="s">
        <v>1475</v>
      </c>
      <c r="E7747" t="s">
        <v>1476</v>
      </c>
      <c r="F7747" t="s">
        <v>4101</v>
      </c>
      <c r="G7747" t="s">
        <v>1477</v>
      </c>
      <c r="H7747" s="5">
        <v>61870</v>
      </c>
      <c r="I7747">
        <f>IFERROR(VLOOKUP(G7747,'NCES Match'!$A$2:$B$1307,2,FALSE),"")</f>
        <v>4821300</v>
      </c>
      <c r="J7747" cm="1">
        <f t="array" ref="J7747">IFERROR(_xlfn.IFS(B7747=2015,H7747/$O$13,B7747=2016,H7747/$O$14,B7747=2017,H7747/$O$15,B7747=2018,H7747/$O$16,B7747=2019,H7747/$O$17,B7747=2020,H7747/$O$18,B7747=2021,H7747/$O$19,B7747=2022,H7747/$O$20),"")</f>
        <v>4.2655576490716083E-5</v>
      </c>
      <c r="K7747" s="3" cm="1">
        <f t="array" ref="K7747">IFERROR(_xlfn.IFS(B7747=2015,J7747*$P$4,B7747=2016,J7747*$P$5,B7747=2017,J7747*$P$6,B7747=2018,J7747*$P$7,B7747=2019,J7747*$P$8,B7747=2020,J7747*$P$9,B7747=2021,J7747*$P$10,B7747=2022,J7747*$P$11),"")</f>
        <v>72439.739871512997</v>
      </c>
      <c r="L7747" s="3">
        <f t="shared" ref="L7747:L7810" si="122">SUM(H7747,K7747)</f>
        <v>134309.73987151298</v>
      </c>
    </row>
    <row r="7748" spans="1:12">
      <c r="A7748">
        <v>4821300</v>
      </c>
      <c r="B7748">
        <v>2018</v>
      </c>
      <c r="D7748" t="s">
        <v>1475</v>
      </c>
      <c r="E7748" t="s">
        <v>1476</v>
      </c>
      <c r="F7748" t="s">
        <v>4101</v>
      </c>
      <c r="G7748" t="s">
        <v>1477</v>
      </c>
      <c r="H7748" s="5">
        <v>72361</v>
      </c>
      <c r="I7748">
        <f>IFERROR(VLOOKUP(G7748,'NCES Match'!$A$2:$B$1307,2,FALSE),"")</f>
        <v>4821300</v>
      </c>
      <c r="J7748" cm="1">
        <f t="array" ref="J7748">IFERROR(_xlfn.IFS(B7748=2015,H7748/$O$13,B7748=2016,H7748/$O$14,B7748=2017,H7748/$O$15,B7748=2018,H7748/$O$16,B7748=2019,H7748/$O$17,B7748=2020,H7748/$O$18,B7748=2021,H7748/$O$19,B7748=2022,H7748/$O$20),"")</f>
        <v>4.7219809855409842E-5</v>
      </c>
      <c r="K7748" s="3" cm="1">
        <f t="array" ref="K7748">IFERROR(_xlfn.IFS(B7748=2015,J7748*$P$4,B7748=2016,J7748*$P$5,B7748=2017,J7748*$P$6,B7748=2018,J7748*$P$7,B7748=2019,J7748*$P$8,B7748=2020,J7748*$P$9,B7748=2021,J7748*$P$10,B7748=2022,J7748*$P$11),"")</f>
        <v>81069.486261360973</v>
      </c>
      <c r="L7748" s="3">
        <f t="shared" si="122"/>
        <v>153430.48626136099</v>
      </c>
    </row>
    <row r="7749" spans="1:12">
      <c r="A7749">
        <v>4821300</v>
      </c>
      <c r="B7749">
        <v>2019</v>
      </c>
      <c r="D7749" t="s">
        <v>1475</v>
      </c>
      <c r="E7749" t="s">
        <v>1476</v>
      </c>
      <c r="F7749" t="s">
        <v>4101</v>
      </c>
      <c r="G7749" t="s">
        <v>1477</v>
      </c>
      <c r="H7749" s="5">
        <v>72747</v>
      </c>
      <c r="I7749">
        <f>IFERROR(VLOOKUP(G7749,'NCES Match'!$A$2:$B$1307,2,FALSE),"")</f>
        <v>4821300</v>
      </c>
      <c r="J7749" cm="1">
        <f t="array" ref="J7749">IFERROR(_xlfn.IFS(B7749=2015,H7749/$O$13,B7749=2016,H7749/$O$14,B7749=2017,H7749/$O$15,B7749=2018,H7749/$O$16,B7749=2019,H7749/$O$17,B7749=2020,H7749/$O$18,B7749=2021,H7749/$O$19,B7749=2022,H7749/$O$20),"")</f>
        <v>4.6061947398384398E-5</v>
      </c>
      <c r="K7749" s="3" cm="1">
        <f t="array" ref="K7749">IFERROR(_xlfn.IFS(B7749=2015,J7749*$P$4,B7749=2016,J7749*$P$5,B7749=2017,J7749*$P$6,B7749=2018,J7749*$P$7,B7749=2019,J7749*$P$8,B7749=2020,J7749*$P$9,B7749=2021,J7749*$P$10,B7749=2022,J7749*$P$11),"")</f>
        <v>80052.254566364238</v>
      </c>
      <c r="L7749" s="3">
        <f t="shared" si="122"/>
        <v>152799.25456636422</v>
      </c>
    </row>
    <row r="7750" spans="1:12">
      <c r="A7750">
        <v>4821300</v>
      </c>
      <c r="B7750">
        <v>2020</v>
      </c>
      <c r="D7750" t="s">
        <v>1475</v>
      </c>
      <c r="E7750" t="s">
        <v>1476</v>
      </c>
      <c r="F7750" t="s">
        <v>4230</v>
      </c>
      <c r="G7750" t="s">
        <v>1477</v>
      </c>
      <c r="H7750" s="5">
        <v>84526</v>
      </c>
      <c r="I7750">
        <f>IFERROR(VLOOKUP(G7750,'NCES Match'!$A$2:$B$1307,2,FALSE),"")</f>
        <v>4821300</v>
      </c>
      <c r="J7750" cm="1">
        <f t="array" ref="J7750">IFERROR(_xlfn.IFS(B7750=2015,H7750/$O$13,B7750=2016,H7750/$O$14,B7750=2017,H7750/$O$15,B7750=2018,H7750/$O$16,B7750=2019,H7750/$O$17,B7750=2020,H7750/$O$18,B7750=2021,H7750/$O$19,B7750=2022,H7750/$O$20),"")</f>
        <v>4.5805278645592913E-5</v>
      </c>
      <c r="K7750" s="3" cm="1">
        <f t="array" ref="K7750">IFERROR(_xlfn.IFS(B7750=2015,J7750*$P$4,B7750=2016,J7750*$P$5,B7750=2017,J7750*$P$6,B7750=2018,J7750*$P$7,B7750=2019,J7750*$P$8,B7750=2020,J7750*$P$9,B7750=2021,J7750*$P$10,B7750=2022,J7750*$P$11),"")</f>
        <v>96557.656326769255</v>
      </c>
      <c r="L7750" s="3">
        <f t="shared" si="122"/>
        <v>181083.65632676927</v>
      </c>
    </row>
    <row r="7751" spans="1:12">
      <c r="A7751">
        <v>4821300</v>
      </c>
      <c r="B7751">
        <v>2021</v>
      </c>
      <c r="D7751" t="s">
        <v>1475</v>
      </c>
      <c r="E7751" t="s">
        <v>1476</v>
      </c>
      <c r="F7751" t="s">
        <v>4101</v>
      </c>
      <c r="G7751" t="s">
        <v>1477</v>
      </c>
      <c r="H7751" s="5">
        <v>94882.34</v>
      </c>
      <c r="I7751">
        <f>IFERROR(VLOOKUP(G7751,'NCES Match'!$A$2:$B$1307,2,FALSE),"")</f>
        <v>4821300</v>
      </c>
      <c r="J7751" cm="1">
        <f t="array" ref="J7751">IFERROR(_xlfn.IFS(B7751=2015,H7751/$O$13,B7751=2016,H7751/$O$14,B7751=2017,H7751/$O$15,B7751=2018,H7751/$O$16,B7751=2019,H7751/$O$17,B7751=2020,H7751/$O$18,B7751=2021,H7751/$O$19,B7751=2022,H7751/$O$20),"")</f>
        <v>4.8545886573554639E-5</v>
      </c>
      <c r="K7751" s="3" cm="1">
        <f t="array" ref="K7751">IFERROR(_xlfn.IFS(B7751=2015,J7751*$P$4,B7751=2016,J7751*$P$5,B7751=2017,J7751*$P$6,B7751=2018,J7751*$P$7,B7751=2019,J7751*$P$8,B7751=2020,J7751*$P$9,B7751=2021,J7751*$P$10,B7751=2022,J7751*$P$11),"")</f>
        <v>103915.05736662688</v>
      </c>
      <c r="L7751" s="3">
        <f t="shared" si="122"/>
        <v>198797.39736662689</v>
      </c>
    </row>
    <row r="7752" spans="1:12">
      <c r="A7752">
        <v>4821300</v>
      </c>
      <c r="B7752">
        <v>2022</v>
      </c>
      <c r="D7752" t="s">
        <v>1475</v>
      </c>
      <c r="E7752" t="s">
        <v>1476</v>
      </c>
      <c r="F7752" t="s">
        <v>4101</v>
      </c>
      <c r="G7752" t="s">
        <v>1477</v>
      </c>
      <c r="H7752" s="5">
        <v>102910.98</v>
      </c>
      <c r="I7752">
        <f>IFERROR(VLOOKUP(G7752,'NCES Match'!$A$2:$B$1307,2,FALSE),"")</f>
        <v>4821300</v>
      </c>
      <c r="J7752" cm="1">
        <f t="array" ref="J7752">IFERROR(_xlfn.IFS(B7752=2015,H7752/$O$13,B7752=2016,H7752/$O$14,B7752=2017,H7752/$O$15,B7752=2018,H7752/$O$16,B7752=2019,H7752/$O$17,B7752=2020,H7752/$O$18,B7752=2021,H7752/$O$19,B7752=2022,H7752/$O$20),"")</f>
        <v>4.5201655887625173E-5</v>
      </c>
      <c r="K7752" s="3" cm="1">
        <f t="array" ref="K7752">IFERROR(_xlfn.IFS(B7752=2015,J7752*$P$4,B7752=2016,J7752*$P$5,B7752=2017,J7752*$P$6,B7752=2018,J7752*$P$7,B7752=2019,J7752*$P$8,B7752=2020,J7752*$P$9,B7752=2021,J7752*$P$10,B7752=2022,J7752*$P$11),"")</f>
        <v>97340.997797060656</v>
      </c>
      <c r="L7752" s="3">
        <f t="shared" si="122"/>
        <v>200251.97779706065</v>
      </c>
    </row>
    <row r="7753" spans="1:12">
      <c r="A7753">
        <v>4821300</v>
      </c>
      <c r="B7753">
        <v>2023</v>
      </c>
      <c r="D7753" t="s">
        <v>1475</v>
      </c>
      <c r="E7753" t="s">
        <v>1476</v>
      </c>
      <c r="F7753" t="s">
        <v>4101</v>
      </c>
      <c r="G7753" t="s">
        <v>1477</v>
      </c>
      <c r="H7753" s="5">
        <v>103527.47</v>
      </c>
      <c r="I7753">
        <f>IFERROR(VLOOKUP(G7753,'NCES Match'!$A$2:$B$1307,2,FALSE),"")</f>
        <v>4821300</v>
      </c>
      <c r="J7753" t="str" cm="1">
        <f t="array" ref="J7753">IFERROR(_xlfn.IFS(B7753=2015,H7753/$O$13,B7753=2016,H7753/$O$14,B7753=2017,H7753/$O$15,B7753=2018,H7753/$O$16,B7753=2019,H7753/$O$17,B7753=2020,H7753/$O$18,B7753=2021,H7753/$O$19,B7753=2022,H7753/$O$20),"")</f>
        <v/>
      </c>
      <c r="K7753" s="3" t="str" cm="1">
        <f t="array" ref="K7753">IFERROR(_xlfn.IFS(B7753=2015,J7753*$P$4,B7753=2016,J7753*$P$5,B7753=2017,J7753*$P$6,B7753=2018,J7753*$P$7,B7753=2019,J7753*$P$8,B7753=2020,J7753*$P$9,B7753=2021,J7753*$P$10,B7753=2022,J7753*$P$11),"")</f>
        <v/>
      </c>
      <c r="L7753" s="3">
        <f t="shared" si="122"/>
        <v>103527.47</v>
      </c>
    </row>
    <row r="7754" spans="1:12">
      <c r="A7754">
        <v>4829280</v>
      </c>
      <c r="B7754">
        <v>2015</v>
      </c>
      <c r="C7754" t="s">
        <v>381</v>
      </c>
      <c r="D7754" t="s">
        <v>2157</v>
      </c>
      <c r="E7754" t="s">
        <v>2158</v>
      </c>
      <c r="G7754" t="s">
        <v>2159</v>
      </c>
      <c r="H7754" s="5">
        <v>101456.28</v>
      </c>
      <c r="I7754">
        <f>IFERROR(VLOOKUP(G7754,'NCES Match'!$A$2:$B$1307,2,FALSE),"")</f>
        <v>4829280</v>
      </c>
      <c r="J7754" cm="1">
        <f t="array" ref="J7754">IFERROR(_xlfn.IFS(B7754=2015,H7754/$O$13,B7754=2016,H7754/$O$14,B7754=2017,H7754/$O$15,B7754=2018,H7754/$O$16,B7754=2019,H7754/$O$17,B7754=2020,H7754/$O$18,B7754=2021,H7754/$O$19,B7754=2022,H7754/$O$20),"")</f>
        <v>7.948123091459698E-5</v>
      </c>
      <c r="K7754" s="3" cm="1">
        <f t="array" ref="K7754">IFERROR(_xlfn.IFS(B7754=2015,J7754*$P$4,B7754=2016,J7754*$P$5,B7754=2017,J7754*$P$6,B7754=2018,J7754*$P$7,B7754=2019,J7754*$P$8,B7754=2020,J7754*$P$9,B7754=2021,J7754*$P$10,B7754=2022,J7754*$P$11),"")</f>
        <v>126493.02685952229</v>
      </c>
      <c r="L7754" s="3">
        <f t="shared" si="122"/>
        <v>227949.3068595223</v>
      </c>
    </row>
    <row r="7755" spans="1:12">
      <c r="A7755">
        <v>4829280</v>
      </c>
      <c r="B7755">
        <v>2016</v>
      </c>
      <c r="C7755" t="s">
        <v>4102</v>
      </c>
      <c r="D7755" t="s">
        <v>2157</v>
      </c>
      <c r="E7755" t="s">
        <v>2158</v>
      </c>
      <c r="F7755" t="s">
        <v>4101</v>
      </c>
      <c r="G7755" t="s">
        <v>2159</v>
      </c>
      <c r="H7755" s="5">
        <v>104836</v>
      </c>
      <c r="I7755">
        <f>IFERROR(VLOOKUP(G7755,'NCES Match'!$A$2:$B$1307,2,FALSE),"")</f>
        <v>4829280</v>
      </c>
      <c r="J7755" cm="1">
        <f t="array" ref="J7755">IFERROR(_xlfn.IFS(B7755=2015,H7755/$O$13,B7755=2016,H7755/$O$14,B7755=2017,H7755/$O$15,B7755=2018,H7755/$O$16,B7755=2019,H7755/$O$17,B7755=2020,H7755/$O$18,B7755=2021,H7755/$O$19,B7755=2022,H7755/$O$20),"")</f>
        <v>7.5048623255355749E-5</v>
      </c>
      <c r="K7755" s="3" cm="1">
        <f t="array" ref="K7755">IFERROR(_xlfn.IFS(B7755=2015,J7755*$P$4,B7755=2016,J7755*$P$5,B7755=2017,J7755*$P$6,B7755=2018,J7755*$P$7,B7755=2019,J7755*$P$8,B7755=2020,J7755*$P$9,B7755=2021,J7755*$P$10,B7755=2022,J7755*$P$11),"")</f>
        <v>125753.81824605358</v>
      </c>
      <c r="L7755" s="3">
        <f t="shared" si="122"/>
        <v>230589.81824605359</v>
      </c>
    </row>
    <row r="7756" spans="1:12">
      <c r="A7756">
        <v>4829280</v>
      </c>
      <c r="B7756">
        <v>2017</v>
      </c>
      <c r="D7756" t="s">
        <v>2157</v>
      </c>
      <c r="E7756" t="s">
        <v>2158</v>
      </c>
      <c r="F7756" t="s">
        <v>4101</v>
      </c>
      <c r="G7756" t="s">
        <v>2159</v>
      </c>
      <c r="H7756" s="5">
        <v>108023</v>
      </c>
      <c r="I7756">
        <f>IFERROR(VLOOKUP(G7756,'NCES Match'!$A$2:$B$1307,2,FALSE),"")</f>
        <v>4829280</v>
      </c>
      <c r="J7756" cm="1">
        <f t="array" ref="J7756">IFERROR(_xlfn.IFS(B7756=2015,H7756/$O$13,B7756=2016,H7756/$O$14,B7756=2017,H7756/$O$15,B7756=2018,H7756/$O$16,B7756=2019,H7756/$O$17,B7756=2020,H7756/$O$18,B7756=2021,H7756/$O$19,B7756=2022,H7756/$O$20),"")</f>
        <v>7.447524388648171E-5</v>
      </c>
      <c r="K7756" s="3" cm="1">
        <f t="array" ref="K7756">IFERROR(_xlfn.IFS(B7756=2015,J7756*$P$4,B7756=2016,J7756*$P$5,B7756=2017,J7756*$P$6,B7756=2018,J7756*$P$7,B7756=2019,J7756*$P$8,B7756=2020,J7756*$P$9,B7756=2021,J7756*$P$10,B7756=2022,J7756*$P$11),"")</f>
        <v>126477.42072313638</v>
      </c>
      <c r="L7756" s="3">
        <f t="shared" si="122"/>
        <v>234500.4207231364</v>
      </c>
    </row>
    <row r="7757" spans="1:12">
      <c r="A7757">
        <v>4829280</v>
      </c>
      <c r="B7757">
        <v>2018</v>
      </c>
      <c r="D7757" t="s">
        <v>2157</v>
      </c>
      <c r="E7757" t="s">
        <v>2158</v>
      </c>
      <c r="F7757" t="s">
        <v>4101</v>
      </c>
      <c r="G7757" t="s">
        <v>2159</v>
      </c>
      <c r="H7757" s="5">
        <v>109712</v>
      </c>
      <c r="I7757">
        <f>IFERROR(VLOOKUP(G7757,'NCES Match'!$A$2:$B$1307,2,FALSE),"")</f>
        <v>4829280</v>
      </c>
      <c r="J7757" cm="1">
        <f t="array" ref="J7757">IFERROR(_xlfn.IFS(B7757=2015,H7757/$O$13,B7757=2016,H7757/$O$14,B7757=2017,H7757/$O$15,B7757=2018,H7757/$O$16,B7757=2019,H7757/$O$17,B7757=2020,H7757/$O$18,B7757=2021,H7757/$O$19,B7757=2022,H7757/$O$20),"")</f>
        <v>7.1593534899417149E-5</v>
      </c>
      <c r="K7757" s="3" cm="1">
        <f t="array" ref="K7757">IFERROR(_xlfn.IFS(B7757=2015,J7757*$P$4,B7757=2016,J7757*$P$5,B7757=2017,J7757*$P$6,B7757=2018,J7757*$P$7,B7757=2019,J7757*$P$8,B7757=2020,J7757*$P$9,B7757=2021,J7757*$P$10,B7757=2022,J7757*$P$11),"")</f>
        <v>122915.59647747314</v>
      </c>
      <c r="L7757" s="3">
        <f t="shared" si="122"/>
        <v>232627.59647747315</v>
      </c>
    </row>
    <row r="7758" spans="1:12">
      <c r="A7758">
        <v>4829280</v>
      </c>
      <c r="B7758">
        <v>2019</v>
      </c>
      <c r="D7758" t="s">
        <v>2157</v>
      </c>
      <c r="E7758" t="s">
        <v>2158</v>
      </c>
      <c r="F7758" t="s">
        <v>4101</v>
      </c>
      <c r="G7758" t="s">
        <v>2159</v>
      </c>
      <c r="H7758" s="5">
        <v>121527</v>
      </c>
      <c r="I7758">
        <f>IFERROR(VLOOKUP(G7758,'NCES Match'!$A$2:$B$1307,2,FALSE),"")</f>
        <v>4829280</v>
      </c>
      <c r="J7758" cm="1">
        <f t="array" ref="J7758">IFERROR(_xlfn.IFS(B7758=2015,H7758/$O$13,B7758=2016,H7758/$O$14,B7758=2017,H7758/$O$15,B7758=2018,H7758/$O$16,B7758=2019,H7758/$O$17,B7758=2020,H7758/$O$18,B7758=2021,H7758/$O$19,B7758=2022,H7758/$O$20),"")</f>
        <v>7.6948469098154712E-5</v>
      </c>
      <c r="K7758" s="3" cm="1">
        <f t="array" ref="K7758">IFERROR(_xlfn.IFS(B7758=2015,J7758*$P$4,B7758=2016,J7758*$P$5,B7758=2017,J7758*$P$6,B7758=2018,J7758*$P$7,B7758=2019,J7758*$P$8,B7758=2020,J7758*$P$9,B7758=2021,J7758*$P$10,B7758=2022,J7758*$P$11),"")</f>
        <v>133730.74272047708</v>
      </c>
      <c r="L7758" s="3">
        <f t="shared" si="122"/>
        <v>255257.74272047708</v>
      </c>
    </row>
    <row r="7759" spans="1:12">
      <c r="A7759">
        <v>4829280</v>
      </c>
      <c r="B7759">
        <v>2020</v>
      </c>
      <c r="D7759" t="s">
        <v>2157</v>
      </c>
      <c r="E7759" t="s">
        <v>2158</v>
      </c>
      <c r="F7759" t="s">
        <v>4230</v>
      </c>
      <c r="G7759" t="s">
        <v>2159</v>
      </c>
      <c r="H7759" s="5">
        <v>137346</v>
      </c>
      <c r="I7759">
        <f>IFERROR(VLOOKUP(G7759,'NCES Match'!$A$2:$B$1307,2,FALSE),"")</f>
        <v>4829280</v>
      </c>
      <c r="J7759" cm="1">
        <f t="array" ref="J7759">IFERROR(_xlfn.IFS(B7759=2015,H7759/$O$13,B7759=2016,H7759/$O$14,B7759=2017,H7759/$O$15,B7759=2018,H7759/$O$16,B7759=2019,H7759/$O$17,B7759=2020,H7759/$O$18,B7759=2021,H7759/$O$19,B7759=2022,H7759/$O$20),"")</f>
        <v>7.4428836107914782E-5</v>
      </c>
      <c r="K7759" s="3" cm="1">
        <f t="array" ref="K7759">IFERROR(_xlfn.IFS(B7759=2015,J7759*$P$4,B7759=2016,J7759*$P$5,B7759=2017,J7759*$P$6,B7759=2018,J7759*$P$7,B7759=2019,J7759*$P$8,B7759=2020,J7759*$P$9,B7759=2021,J7759*$P$10,B7759=2022,J7759*$P$11),"")</f>
        <v>156896.19603265802</v>
      </c>
      <c r="L7759" s="3">
        <f t="shared" si="122"/>
        <v>294242.19603265799</v>
      </c>
    </row>
    <row r="7760" spans="1:12">
      <c r="A7760">
        <v>4829280</v>
      </c>
      <c r="B7760">
        <v>2021</v>
      </c>
      <c r="D7760" t="s">
        <v>2157</v>
      </c>
      <c r="E7760" t="s">
        <v>2158</v>
      </c>
      <c r="F7760" t="s">
        <v>4230</v>
      </c>
      <c r="G7760" t="s">
        <v>2159</v>
      </c>
      <c r="H7760" s="5">
        <v>145984.91</v>
      </c>
      <c r="I7760">
        <f>IFERROR(VLOOKUP(G7760,'NCES Match'!$A$2:$B$1307,2,FALSE),"")</f>
        <v>4829280</v>
      </c>
      <c r="J7760" cm="1">
        <f t="array" ref="J7760">IFERROR(_xlfn.IFS(B7760=2015,H7760/$O$13,B7760=2016,H7760/$O$14,B7760=2017,H7760/$O$15,B7760=2018,H7760/$O$16,B7760=2019,H7760/$O$17,B7760=2020,H7760/$O$18,B7760=2021,H7760/$O$19,B7760=2022,H7760/$O$20),"")</f>
        <v>7.4692159597988223E-5</v>
      </c>
      <c r="K7760" s="3" cm="1">
        <f t="array" ref="K7760">IFERROR(_xlfn.IFS(B7760=2015,J7760*$P$4,B7760=2016,J7760*$P$5,B7760=2017,J7760*$P$6,B7760=2018,J7760*$P$7,B7760=2019,J7760*$P$8,B7760=2020,J7760*$P$9,B7760=2021,J7760*$P$10,B7760=2022,J7760*$P$11),"")</f>
        <v>159882.54818875526</v>
      </c>
      <c r="L7760" s="3">
        <f t="shared" si="122"/>
        <v>305867.45818875526</v>
      </c>
    </row>
    <row r="7761" spans="1:12">
      <c r="A7761">
        <v>4829280</v>
      </c>
      <c r="B7761">
        <v>2022</v>
      </c>
      <c r="D7761" t="s">
        <v>2157</v>
      </c>
      <c r="E7761" t="s">
        <v>2158</v>
      </c>
      <c r="F7761" t="s">
        <v>4101</v>
      </c>
      <c r="G7761" t="s">
        <v>2159</v>
      </c>
      <c r="H7761" s="5">
        <v>170116.81</v>
      </c>
      <c r="I7761">
        <f>IFERROR(VLOOKUP(G7761,'NCES Match'!$A$2:$B$1307,2,FALSE),"")</f>
        <v>4829280</v>
      </c>
      <c r="J7761" cm="1">
        <f t="array" ref="J7761">IFERROR(_xlfn.IFS(B7761=2015,H7761/$O$13,B7761=2016,H7761/$O$14,B7761=2017,H7761/$O$15,B7761=2018,H7761/$O$16,B7761=2019,H7761/$O$17,B7761=2020,H7761/$O$18,B7761=2021,H7761/$O$19,B7761=2022,H7761/$O$20),"")</f>
        <v>7.4720515792586108E-5</v>
      </c>
      <c r="K7761" s="3" cm="1">
        <f t="array" ref="K7761">IFERROR(_xlfn.IFS(B7761=2015,J7761*$P$4,B7761=2016,J7761*$P$5,B7761=2017,J7761*$P$6,B7761=2018,J7761*$P$7,B7761=2019,J7761*$P$8,B7761=2020,J7761*$P$9,B7761=2021,J7761*$P$10,B7761=2022,J7761*$P$11),"")</f>
        <v>160909.36095888881</v>
      </c>
      <c r="L7761" s="3">
        <f t="shared" si="122"/>
        <v>331026.17095888883</v>
      </c>
    </row>
    <row r="7762" spans="1:12">
      <c r="A7762">
        <v>4829280</v>
      </c>
      <c r="B7762">
        <v>2023</v>
      </c>
      <c r="D7762" t="s">
        <v>2157</v>
      </c>
      <c r="E7762" t="s">
        <v>2158</v>
      </c>
      <c r="F7762" t="s">
        <v>4101</v>
      </c>
      <c r="G7762" t="s">
        <v>2159</v>
      </c>
      <c r="H7762" s="5">
        <v>192596</v>
      </c>
      <c r="I7762">
        <f>IFERROR(VLOOKUP(G7762,'NCES Match'!$A$2:$B$1307,2,FALSE),"")</f>
        <v>4829280</v>
      </c>
      <c r="J7762" t="str" cm="1">
        <f t="array" ref="J7762">IFERROR(_xlfn.IFS(B7762=2015,H7762/$O$13,B7762=2016,H7762/$O$14,B7762=2017,H7762/$O$15,B7762=2018,H7762/$O$16,B7762=2019,H7762/$O$17,B7762=2020,H7762/$O$18,B7762=2021,H7762/$O$19,B7762=2022,H7762/$O$20),"")</f>
        <v/>
      </c>
      <c r="K7762" s="3" t="str" cm="1">
        <f t="array" ref="K7762">IFERROR(_xlfn.IFS(B7762=2015,J7762*$P$4,B7762=2016,J7762*$P$5,B7762=2017,J7762*$P$6,B7762=2018,J7762*$P$7,B7762=2019,J7762*$P$8,B7762=2020,J7762*$P$9,B7762=2021,J7762*$P$10,B7762=2022,J7762*$P$11),"")</f>
        <v/>
      </c>
      <c r="L7762" s="3">
        <f t="shared" si="122"/>
        <v>192596</v>
      </c>
    </row>
    <row r="7763" spans="1:12">
      <c r="A7763">
        <v>4801467</v>
      </c>
      <c r="B7763">
        <v>2019</v>
      </c>
      <c r="D7763" t="s">
        <v>4201</v>
      </c>
      <c r="E7763" t="s">
        <v>4202</v>
      </c>
      <c r="G7763" t="s">
        <v>4203</v>
      </c>
      <c r="H7763" s="5">
        <v>14452</v>
      </c>
      <c r="I7763">
        <f>IFERROR(VLOOKUP(G7763,'NCES Match'!$A$2:$B$1307,2,FALSE),"")</f>
        <v>4801467</v>
      </c>
      <c r="J7763" cm="1">
        <f t="array" ref="J7763">IFERROR(_xlfn.IFS(B7763=2015,H7763/$O$13,B7763=2016,H7763/$O$14,B7763=2017,H7763/$O$15,B7763=2018,H7763/$O$16,B7763=2019,H7763/$O$17,B7763=2020,H7763/$O$18,B7763=2021,H7763/$O$19,B7763=2022,H7763/$O$20),"")</f>
        <v>9.1507177450816021E-6</v>
      </c>
      <c r="K7763" s="3" cm="1">
        <f t="array" ref="K7763">IFERROR(_xlfn.IFS(B7763=2015,J7763*$P$4,B7763=2016,J7763*$P$5,B7763=2017,J7763*$P$6,B7763=2018,J7763*$P$7,B7763=2019,J7763*$P$8,B7763=2020,J7763*$P$9,B7763=2021,J7763*$P$10,B7763=2022,J7763*$P$11),"")</f>
        <v>15903.270004166438</v>
      </c>
      <c r="L7763" s="3">
        <f t="shared" si="122"/>
        <v>30355.270004166436</v>
      </c>
    </row>
    <row r="7764" spans="1:12">
      <c r="A7764">
        <v>4801467</v>
      </c>
      <c r="B7764">
        <v>2020</v>
      </c>
      <c r="D7764" t="s">
        <v>4201</v>
      </c>
      <c r="E7764" t="s">
        <v>4202</v>
      </c>
      <c r="F7764" t="s">
        <v>4230</v>
      </c>
      <c r="G7764" t="s">
        <v>4203</v>
      </c>
      <c r="H7764" s="5">
        <v>23075</v>
      </c>
      <c r="I7764">
        <f>IFERROR(VLOOKUP(G7764,'NCES Match'!$A$2:$B$1307,2,FALSE),"")</f>
        <v>4801467</v>
      </c>
      <c r="J7764" cm="1">
        <f t="array" ref="J7764">IFERROR(_xlfn.IFS(B7764=2015,H7764/$O$13,B7764=2016,H7764/$O$14,B7764=2017,H7764/$O$15,B7764=2018,H7764/$O$16,B7764=2019,H7764/$O$17,B7764=2020,H7764/$O$18,B7764=2021,H7764/$O$19,B7764=2022,H7764/$O$20),"")</f>
        <v>1.2504517009524366E-5</v>
      </c>
      <c r="K7764" s="3" cm="1">
        <f t="array" ref="K7764">IFERROR(_xlfn.IFS(B7764=2015,J7764*$P$4,B7764=2016,J7764*$P$5,B7764=2017,J7764*$P$6,B7764=2018,J7764*$P$7,B7764=2019,J7764*$P$8,B7764=2020,J7764*$P$9,B7764=2021,J7764*$P$10,B7764=2022,J7764*$P$11),"")</f>
        <v>26359.557056292746</v>
      </c>
      <c r="L7764" s="3">
        <f t="shared" si="122"/>
        <v>49434.557056292746</v>
      </c>
    </row>
    <row r="7765" spans="1:12">
      <c r="A7765">
        <v>4809630</v>
      </c>
      <c r="B7765">
        <v>2015</v>
      </c>
      <c r="C7765" t="s">
        <v>381</v>
      </c>
      <c r="D7765" t="s">
        <v>556</v>
      </c>
      <c r="E7765" t="s">
        <v>557</v>
      </c>
      <c r="G7765" t="s">
        <v>558</v>
      </c>
      <c r="H7765" s="5">
        <v>649973.94999999995</v>
      </c>
      <c r="I7765">
        <f>IFERROR(VLOOKUP(G7765,'NCES Match'!$A$2:$B$1307,2,FALSE),"")</f>
        <v>4809630</v>
      </c>
      <c r="J7765" cm="1">
        <f t="array" ref="J7765">IFERROR(_xlfn.IFS(B7765=2015,H7765/$O$13,B7765=2016,H7765/$O$14,B7765=2017,H7765/$O$15,B7765=2018,H7765/$O$16,B7765=2019,H7765/$O$17,B7765=2020,H7765/$O$18,B7765=2021,H7765/$O$19,B7765=2022,H7765/$O$20),"")</f>
        <v>5.0919203432673373E-4</v>
      </c>
      <c r="K7765" s="3" cm="1">
        <f t="array" ref="K7765">IFERROR(_xlfn.IFS(B7765=2015,J7765*$P$4,B7765=2016,J7765*$P$5,B7765=2017,J7765*$P$6,B7765=2018,J7765*$P$7,B7765=2019,J7765*$P$8,B7765=2020,J7765*$P$9,B7765=2021,J7765*$P$10,B7765=2022,J7765*$P$11),"")</f>
        <v>810370.46021537343</v>
      </c>
      <c r="L7765" s="3">
        <f t="shared" si="122"/>
        <v>1460344.4102153734</v>
      </c>
    </row>
    <row r="7766" spans="1:12">
      <c r="A7766">
        <v>4809630</v>
      </c>
      <c r="B7766">
        <v>2016</v>
      </c>
      <c r="C7766" t="s">
        <v>4102</v>
      </c>
      <c r="D7766" t="s">
        <v>556</v>
      </c>
      <c r="E7766" t="s">
        <v>557</v>
      </c>
      <c r="F7766" t="s">
        <v>4101</v>
      </c>
      <c r="G7766" t="s">
        <v>558</v>
      </c>
      <c r="H7766" s="5">
        <v>675446</v>
      </c>
      <c r="I7766">
        <f>IFERROR(VLOOKUP(G7766,'NCES Match'!$A$2:$B$1307,2,FALSE),"")</f>
        <v>4809630</v>
      </c>
      <c r="J7766" cm="1">
        <f t="array" ref="J7766">IFERROR(_xlfn.IFS(B7766=2015,H7766/$O$13,B7766=2016,H7766/$O$14,B7766=2017,H7766/$O$15,B7766=2018,H7766/$O$16,B7766=2019,H7766/$O$17,B7766=2020,H7766/$O$18,B7766=2021,H7766/$O$19,B7766=2022,H7766/$O$20),"")</f>
        <v>4.8352944010966671E-4</v>
      </c>
      <c r="K7766" s="3" cm="1">
        <f t="array" ref="K7766">IFERROR(_xlfn.IFS(B7766=2015,J7766*$P$4,B7766=2016,J7766*$P$5,B7766=2017,J7766*$P$6,B7766=2018,J7766*$P$7,B7766=2019,J7766*$P$8,B7766=2020,J7766*$P$9,B7766=2021,J7766*$P$10,B7766=2022,J7766*$P$11),"")</f>
        <v>810217.03917570214</v>
      </c>
      <c r="L7766" s="3">
        <f t="shared" si="122"/>
        <v>1485663.0391757023</v>
      </c>
    </row>
    <row r="7767" spans="1:12">
      <c r="A7767">
        <v>4809630</v>
      </c>
      <c r="B7767">
        <v>2017</v>
      </c>
      <c r="D7767" t="s">
        <v>556</v>
      </c>
      <c r="E7767" t="s">
        <v>557</v>
      </c>
      <c r="F7767" t="s">
        <v>4101</v>
      </c>
      <c r="G7767" t="s">
        <v>558</v>
      </c>
      <c r="H7767" s="5">
        <v>734084</v>
      </c>
      <c r="I7767">
        <f>IFERROR(VLOOKUP(G7767,'NCES Match'!$A$2:$B$1307,2,FALSE),"")</f>
        <v>4809630</v>
      </c>
      <c r="J7767" cm="1">
        <f t="array" ref="J7767">IFERROR(_xlfn.IFS(B7767=2015,H7767/$O$13,B7767=2016,H7767/$O$14,B7767=2017,H7767/$O$15,B7767=2018,H7767/$O$16,B7767=2019,H7767/$O$17,B7767=2020,H7767/$O$18,B7767=2021,H7767/$O$19,B7767=2022,H7767/$O$20),"")</f>
        <v>5.0610596755472478E-4</v>
      </c>
      <c r="K7767" s="3" cm="1">
        <f t="array" ref="K7767">IFERROR(_xlfn.IFS(B7767=2015,J7767*$P$4,B7767=2016,J7767*$P$5,B7767=2017,J7767*$P$6,B7767=2018,J7767*$P$7,B7767=2019,J7767*$P$8,B7767=2020,J7767*$P$9,B7767=2021,J7767*$P$10,B7767=2022,J7767*$P$11),"")</f>
        <v>859493.357101014</v>
      </c>
      <c r="L7767" s="3">
        <f t="shared" si="122"/>
        <v>1593577.3571010139</v>
      </c>
    </row>
    <row r="7768" spans="1:12">
      <c r="A7768">
        <v>4809630</v>
      </c>
      <c r="B7768">
        <v>2018</v>
      </c>
      <c r="D7768" t="s">
        <v>556</v>
      </c>
      <c r="E7768" t="s">
        <v>557</v>
      </c>
      <c r="F7768" t="s">
        <v>4101</v>
      </c>
      <c r="G7768" t="s">
        <v>558</v>
      </c>
      <c r="H7768" s="5">
        <v>739895</v>
      </c>
      <c r="I7768">
        <f>IFERROR(VLOOKUP(G7768,'NCES Match'!$A$2:$B$1307,2,FALSE),"")</f>
        <v>4809630</v>
      </c>
      <c r="J7768" cm="1">
        <f t="array" ref="J7768">IFERROR(_xlfn.IFS(B7768=2015,H7768/$O$13,B7768=2016,H7768/$O$14,B7768=2017,H7768/$O$15,B7768=2018,H7768/$O$16,B7768=2019,H7768/$O$17,B7768=2020,H7768/$O$18,B7768=2021,H7768/$O$19,B7768=2022,H7768/$O$20),"")</f>
        <v>4.8282501918116755E-4</v>
      </c>
      <c r="K7768" s="3" cm="1">
        <f t="array" ref="K7768">IFERROR(_xlfn.IFS(B7768=2015,J7768*$P$4,B7768=2016,J7768*$P$5,B7768=2017,J7768*$P$6,B7768=2018,J7768*$P$7,B7768=2019,J7768*$P$8,B7768=2020,J7768*$P$9,B7768=2021,J7768*$P$10,B7768=2022,J7768*$P$11),"")</f>
        <v>828939.72633531422</v>
      </c>
      <c r="L7768" s="3">
        <f t="shared" si="122"/>
        <v>1568834.7263353141</v>
      </c>
    </row>
    <row r="7769" spans="1:12">
      <c r="A7769">
        <v>4809630</v>
      </c>
      <c r="B7769">
        <v>2019</v>
      </c>
      <c r="D7769" t="s">
        <v>556</v>
      </c>
      <c r="E7769" t="s">
        <v>557</v>
      </c>
      <c r="F7769" t="s">
        <v>4101</v>
      </c>
      <c r="G7769" t="s">
        <v>558</v>
      </c>
      <c r="H7769" s="5">
        <v>755177</v>
      </c>
      <c r="I7769">
        <f>IFERROR(VLOOKUP(G7769,'NCES Match'!$A$2:$B$1307,2,FALSE),"")</f>
        <v>4809630</v>
      </c>
      <c r="J7769" cm="1">
        <f t="array" ref="J7769">IFERROR(_xlfn.IFS(B7769=2015,H7769/$O$13,B7769=2016,H7769/$O$14,B7769=2017,H7769/$O$15,B7769=2018,H7769/$O$16,B7769=2019,H7769/$O$17,B7769=2020,H7769/$O$18,B7769=2021,H7769/$O$19,B7769=2022,H7769/$O$20),"")</f>
        <v>4.7816299298211246E-4</v>
      </c>
      <c r="K7769" s="3" cm="1">
        <f t="array" ref="K7769">IFERROR(_xlfn.IFS(B7769=2015,J7769*$P$4,B7769=2016,J7769*$P$5,B7769=2017,J7769*$P$6,B7769=2018,J7769*$P$7,B7769=2019,J7769*$P$8,B7769=2020,J7769*$P$9,B7769=2021,J7769*$P$10,B7769=2022,J7769*$P$11),"")</f>
        <v>831011.88291837799</v>
      </c>
      <c r="L7769" s="3">
        <f t="shared" si="122"/>
        <v>1586188.8829183779</v>
      </c>
    </row>
    <row r="7770" spans="1:12">
      <c r="A7770">
        <v>4809630</v>
      </c>
      <c r="B7770">
        <v>2020</v>
      </c>
      <c r="D7770" t="s">
        <v>556</v>
      </c>
      <c r="E7770" t="s">
        <v>557</v>
      </c>
      <c r="F7770" t="s">
        <v>4230</v>
      </c>
      <c r="G7770" t="s">
        <v>558</v>
      </c>
      <c r="H7770" s="5">
        <v>851040</v>
      </c>
      <c r="I7770">
        <f>IFERROR(VLOOKUP(G7770,'NCES Match'!$A$2:$B$1307,2,FALSE),"")</f>
        <v>4809630</v>
      </c>
      <c r="J7770" cm="1">
        <f t="array" ref="J7770">IFERROR(_xlfn.IFS(B7770=2015,H7770/$O$13,B7770=2016,H7770/$O$14,B7770=2017,H7770/$O$15,B7770=2018,H7770/$O$16,B7770=2019,H7770/$O$17,B7770=2020,H7770/$O$18,B7770=2021,H7770/$O$19,B7770=2022,H7770/$O$20),"")</f>
        <v>4.6118501216839072E-4</v>
      </c>
      <c r="K7770" s="3" cm="1">
        <f t="array" ref="K7770">IFERROR(_xlfn.IFS(B7770=2015,J7770*$P$4,B7770=2016,J7770*$P$5,B7770=2017,J7770*$P$6,B7770=2018,J7770*$P$7,B7770=2019,J7770*$P$8,B7770=2020,J7770*$P$9,B7770=2021,J7770*$P$10,B7770=2022,J7770*$P$11),"")</f>
        <v>972179.30388677691</v>
      </c>
      <c r="L7770" s="3">
        <f t="shared" si="122"/>
        <v>1823219.3038867768</v>
      </c>
    </row>
    <row r="7771" spans="1:12">
      <c r="A7771">
        <v>4809630</v>
      </c>
      <c r="B7771">
        <v>2021</v>
      </c>
      <c r="D7771" t="s">
        <v>556</v>
      </c>
      <c r="E7771" t="s">
        <v>557</v>
      </c>
      <c r="F7771" t="s">
        <v>4101</v>
      </c>
      <c r="G7771" t="s">
        <v>558</v>
      </c>
      <c r="H7771" s="5">
        <v>878786.78</v>
      </c>
      <c r="I7771">
        <f>IFERROR(VLOOKUP(G7771,'NCES Match'!$A$2:$B$1307,2,FALSE),"")</f>
        <v>4809630</v>
      </c>
      <c r="J7771" cm="1">
        <f t="array" ref="J7771">IFERROR(_xlfn.IFS(B7771=2015,H7771/$O$13,B7771=2016,H7771/$O$14,B7771=2017,H7771/$O$15,B7771=2018,H7771/$O$16,B7771=2019,H7771/$O$17,B7771=2020,H7771/$O$18,B7771=2021,H7771/$O$19,B7771=2022,H7771/$O$20),"")</f>
        <v>4.496251182698415E-4</v>
      </c>
      <c r="K7771" s="3" cm="1">
        <f t="array" ref="K7771">IFERROR(_xlfn.IFS(B7771=2015,J7771*$P$4,B7771=2016,J7771*$P$5,B7771=2017,J7771*$P$6,B7771=2018,J7771*$P$7,B7771=2019,J7771*$P$8,B7771=2020,J7771*$P$9,B7771=2021,J7771*$P$10,B7771=2022,J7771*$P$11),"")</f>
        <v>962446.5275280237</v>
      </c>
      <c r="L7771" s="3">
        <f t="shared" si="122"/>
        <v>1841233.3075280236</v>
      </c>
    </row>
    <row r="7772" spans="1:12">
      <c r="A7772">
        <v>4809630</v>
      </c>
      <c r="B7772">
        <v>2022</v>
      </c>
      <c r="D7772" t="s">
        <v>556</v>
      </c>
      <c r="E7772" t="s">
        <v>557</v>
      </c>
      <c r="F7772" t="s">
        <v>4101</v>
      </c>
      <c r="G7772" t="s">
        <v>558</v>
      </c>
      <c r="H7772" s="5">
        <v>997819.48</v>
      </c>
      <c r="I7772">
        <f>IFERROR(VLOOKUP(G7772,'NCES Match'!$A$2:$B$1307,2,FALSE),"")</f>
        <v>4809630</v>
      </c>
      <c r="J7772" cm="1">
        <f t="array" ref="J7772">IFERROR(_xlfn.IFS(B7772=2015,H7772/$O$13,B7772=2016,H7772/$O$14,B7772=2017,H7772/$O$15,B7772=2018,H7772/$O$16,B7772=2019,H7772/$O$17,B7772=2020,H7772/$O$18,B7772=2021,H7772/$O$19,B7772=2022,H7772/$O$20),"")</f>
        <v>4.3827289151195618E-4</v>
      </c>
      <c r="K7772" s="3" cm="1">
        <f t="array" ref="K7772">IFERROR(_xlfn.IFS(B7772=2015,J7772*$P$4,B7772=2016,J7772*$P$5,B7772=2017,J7772*$P$6,B7772=2018,J7772*$P$7,B7772=2019,J7772*$P$8,B7772=2020,J7772*$P$9,B7772=2021,J7772*$P$10,B7772=2022,J7772*$P$11),"")</f>
        <v>943813.22386147932</v>
      </c>
      <c r="L7772" s="3">
        <f t="shared" si="122"/>
        <v>1941632.7038614792</v>
      </c>
    </row>
    <row r="7773" spans="1:12">
      <c r="A7773">
        <v>4809630</v>
      </c>
      <c r="B7773">
        <v>2023</v>
      </c>
      <c r="D7773" t="s">
        <v>556</v>
      </c>
      <c r="E7773" t="s">
        <v>557</v>
      </c>
      <c r="F7773" t="s">
        <v>4101</v>
      </c>
      <c r="G7773" t="s">
        <v>558</v>
      </c>
      <c r="H7773" s="5">
        <v>1268270.8</v>
      </c>
      <c r="I7773">
        <f>IFERROR(VLOOKUP(G7773,'NCES Match'!$A$2:$B$1307,2,FALSE),"")</f>
        <v>4809630</v>
      </c>
      <c r="J7773" t="str" cm="1">
        <f t="array" ref="J7773">IFERROR(_xlfn.IFS(B7773=2015,H7773/$O$13,B7773=2016,H7773/$O$14,B7773=2017,H7773/$O$15,B7773=2018,H7773/$O$16,B7773=2019,H7773/$O$17,B7773=2020,H7773/$O$18,B7773=2021,H7773/$O$19,B7773=2022,H7773/$O$20),"")</f>
        <v/>
      </c>
      <c r="K7773" s="3" t="str" cm="1">
        <f t="array" ref="K7773">IFERROR(_xlfn.IFS(B7773=2015,J7773*$P$4,B7773=2016,J7773*$P$5,B7773=2017,J7773*$P$6,B7773=2018,J7773*$P$7,B7773=2019,J7773*$P$8,B7773=2020,J7773*$P$9,B7773=2021,J7773*$P$10,B7773=2022,J7773*$P$11),"")</f>
        <v/>
      </c>
      <c r="L7773" s="3">
        <f t="shared" si="122"/>
        <v>1268270.8</v>
      </c>
    </row>
    <row r="7774" spans="1:12">
      <c r="A7774">
        <v>4842810</v>
      </c>
      <c r="B7774">
        <v>2015</v>
      </c>
      <c r="C7774" t="s">
        <v>381</v>
      </c>
      <c r="D7774" t="s">
        <v>3214</v>
      </c>
      <c r="E7774" t="s">
        <v>3215</v>
      </c>
      <c r="G7774" t="s">
        <v>3216</v>
      </c>
      <c r="H7774" s="5">
        <v>101363.67</v>
      </c>
      <c r="I7774">
        <f>IFERROR(VLOOKUP(G7774,'NCES Match'!$A$2:$B$1307,2,FALSE),"")</f>
        <v>4842810</v>
      </c>
      <c r="J7774" cm="1">
        <f t="array" ref="J7774">IFERROR(_xlfn.IFS(B7774=2015,H7774/$O$13,B7774=2016,H7774/$O$14,B7774=2017,H7774/$O$15,B7774=2018,H7774/$O$16,B7774=2019,H7774/$O$17,B7774=2020,H7774/$O$18,B7774=2021,H7774/$O$19,B7774=2022,H7774/$O$20),"")</f>
        <v>7.9408679892669097E-5</v>
      </c>
      <c r="K7774" s="3" cm="1">
        <f t="array" ref="K7774">IFERROR(_xlfn.IFS(B7774=2015,J7774*$P$4,B7774=2016,J7774*$P$5,B7774=2017,J7774*$P$6,B7774=2018,J7774*$P$7,B7774=2019,J7774*$P$8,B7774=2020,J7774*$P$9,B7774=2021,J7774*$P$10,B7774=2022,J7774*$P$11),"")</f>
        <v>126377.56314236784</v>
      </c>
      <c r="L7774" s="3">
        <f t="shared" si="122"/>
        <v>227741.23314236786</v>
      </c>
    </row>
    <row r="7775" spans="1:12">
      <c r="A7775">
        <v>4842810</v>
      </c>
      <c r="B7775">
        <v>2016</v>
      </c>
      <c r="C7775" t="s">
        <v>4102</v>
      </c>
      <c r="D7775" t="s">
        <v>3214</v>
      </c>
      <c r="E7775" t="s">
        <v>3215</v>
      </c>
      <c r="F7775" t="s">
        <v>4101</v>
      </c>
      <c r="G7775" t="s">
        <v>3216</v>
      </c>
      <c r="H7775" s="5">
        <v>94287</v>
      </c>
      <c r="I7775">
        <f>IFERROR(VLOOKUP(G7775,'NCES Match'!$A$2:$B$1307,2,FALSE),"")</f>
        <v>4842810</v>
      </c>
      <c r="J7775" cm="1">
        <f t="array" ref="J7775">IFERROR(_xlfn.IFS(B7775=2015,H7775/$O$13,B7775=2016,H7775/$O$14,B7775=2017,H7775/$O$15,B7775=2018,H7775/$O$16,B7775=2019,H7775/$O$17,B7775=2020,H7775/$O$18,B7775=2021,H7775/$O$19,B7775=2022,H7775/$O$20),"")</f>
        <v>6.7496943233981906E-5</v>
      </c>
      <c r="K7775" s="3" cm="1">
        <f t="array" ref="K7775">IFERROR(_xlfn.IFS(B7775=2015,J7775*$P$4,B7775=2016,J7775*$P$5,B7775=2017,J7775*$P$6,B7775=2018,J7775*$P$7,B7775=2019,J7775*$P$8,B7775=2020,J7775*$P$9,B7775=2021,J7775*$P$10,B7775=2022,J7775*$P$11),"")</f>
        <v>113099.98722734225</v>
      </c>
      <c r="L7775" s="3">
        <f t="shared" si="122"/>
        <v>207386.98722734227</v>
      </c>
    </row>
    <row r="7776" spans="1:12">
      <c r="A7776">
        <v>4842810</v>
      </c>
      <c r="B7776">
        <v>2017</v>
      </c>
      <c r="D7776" t="s">
        <v>3214</v>
      </c>
      <c r="E7776" t="s">
        <v>3215</v>
      </c>
      <c r="F7776" t="s">
        <v>4101</v>
      </c>
      <c r="G7776" t="s">
        <v>3216</v>
      </c>
      <c r="H7776" s="5">
        <v>100086</v>
      </c>
      <c r="I7776">
        <f>IFERROR(VLOOKUP(G7776,'NCES Match'!$A$2:$B$1307,2,FALSE),"")</f>
        <v>4842810</v>
      </c>
      <c r="J7776" cm="1">
        <f t="array" ref="J7776">IFERROR(_xlfn.IFS(B7776=2015,H7776/$O$13,B7776=2016,H7776/$O$14,B7776=2017,H7776/$O$15,B7776=2018,H7776/$O$16,B7776=2019,H7776/$O$17,B7776=2020,H7776/$O$18,B7776=2021,H7776/$O$19,B7776=2022,H7776/$O$20),"")</f>
        <v>6.9003168395826895E-5</v>
      </c>
      <c r="K7776" s="3" cm="1">
        <f t="array" ref="K7776">IFERROR(_xlfn.IFS(B7776=2015,J7776*$P$4,B7776=2016,J7776*$P$5,B7776=2017,J7776*$P$6,B7776=2018,J7776*$P$7,B7776=2019,J7776*$P$8,B7776=2020,J7776*$P$9,B7776=2021,J7776*$P$10,B7776=2022,J7776*$P$11),"")</f>
        <v>117184.48043931226</v>
      </c>
      <c r="L7776" s="3">
        <f t="shared" si="122"/>
        <v>217270.48043931226</v>
      </c>
    </row>
    <row r="7777" spans="1:12">
      <c r="A7777">
        <v>4842810</v>
      </c>
      <c r="B7777">
        <v>2018</v>
      </c>
      <c r="D7777" t="s">
        <v>3214</v>
      </c>
      <c r="E7777" t="s">
        <v>3215</v>
      </c>
      <c r="F7777" t="s">
        <v>4101</v>
      </c>
      <c r="G7777" t="s">
        <v>3216</v>
      </c>
      <c r="H7777" s="5">
        <v>127474</v>
      </c>
      <c r="I7777">
        <f>IFERROR(VLOOKUP(G7777,'NCES Match'!$A$2:$B$1307,2,FALSE),"")</f>
        <v>4842810</v>
      </c>
      <c r="J7777" cm="1">
        <f t="array" ref="J7777">IFERROR(_xlfn.IFS(B7777=2015,H7777/$O$13,B7777=2016,H7777/$O$14,B7777=2017,H7777/$O$15,B7777=2018,H7777/$O$16,B7777=2019,H7777/$O$17,B7777=2020,H7777/$O$18,B7777=2021,H7777/$O$19,B7777=2022,H7777/$O$20),"")</f>
        <v>8.3184284925699132E-5</v>
      </c>
      <c r="K7777" s="3" cm="1">
        <f t="array" ref="K7777">IFERROR(_xlfn.IFS(B7777=2015,J7777*$P$4,B7777=2016,J7777*$P$5,B7777=2017,J7777*$P$6,B7777=2018,J7777*$P$7,B7777=2019,J7777*$P$8,B7777=2020,J7777*$P$9,B7777=2021,J7777*$P$10,B7777=2022,J7777*$P$11),"")</f>
        <v>142815.21388152085</v>
      </c>
      <c r="L7777" s="3">
        <f t="shared" si="122"/>
        <v>270289.21388152085</v>
      </c>
    </row>
    <row r="7778" spans="1:12">
      <c r="A7778">
        <v>4842810</v>
      </c>
      <c r="B7778">
        <v>2019</v>
      </c>
      <c r="D7778" t="s">
        <v>3214</v>
      </c>
      <c r="E7778" t="s">
        <v>3215</v>
      </c>
      <c r="F7778" t="s">
        <v>4101</v>
      </c>
      <c r="G7778" t="s">
        <v>3216</v>
      </c>
      <c r="H7778" s="5">
        <v>165368</v>
      </c>
      <c r="I7778">
        <f>IFERROR(VLOOKUP(G7778,'NCES Match'!$A$2:$B$1307,2,FALSE),"")</f>
        <v>4842810</v>
      </c>
      <c r="J7778" cm="1">
        <f t="array" ref="J7778">IFERROR(_xlfn.IFS(B7778=2015,H7778/$O$13,B7778=2016,H7778/$O$14,B7778=2017,H7778/$O$15,B7778=2018,H7778/$O$16,B7778=2019,H7778/$O$17,B7778=2020,H7778/$O$18,B7778=2021,H7778/$O$19,B7778=2022,H7778/$O$20),"")</f>
        <v>1.0470771464632261E-4</v>
      </c>
      <c r="K7778" s="3" cm="1">
        <f t="array" ref="K7778">IFERROR(_xlfn.IFS(B7778=2015,J7778*$P$4,B7778=2016,J7778*$P$5,B7778=2017,J7778*$P$6,B7778=2018,J7778*$P$7,B7778=2019,J7778*$P$8,B7778=2020,J7778*$P$9,B7778=2021,J7778*$P$10,B7778=2022,J7778*$P$11),"")</f>
        <v>181974.25643848573</v>
      </c>
      <c r="L7778" s="3">
        <f t="shared" si="122"/>
        <v>347342.2564384857</v>
      </c>
    </row>
    <row r="7779" spans="1:12">
      <c r="A7779">
        <v>4842810</v>
      </c>
      <c r="B7779">
        <v>2020</v>
      </c>
      <c r="D7779" t="s">
        <v>3214</v>
      </c>
      <c r="E7779" t="s">
        <v>3215</v>
      </c>
      <c r="F7779" t="s">
        <v>4230</v>
      </c>
      <c r="G7779" t="s">
        <v>3216</v>
      </c>
      <c r="H7779" s="5">
        <v>212087</v>
      </c>
      <c r="I7779">
        <f>IFERROR(VLOOKUP(G7779,'NCES Match'!$A$2:$B$1307,2,FALSE),"")</f>
        <v>4842810</v>
      </c>
      <c r="J7779" cm="1">
        <f t="array" ref="J7779">IFERROR(_xlfn.IFS(B7779=2015,H7779/$O$13,B7779=2016,H7779/$O$14,B7779=2017,H7779/$O$15,B7779=2018,H7779/$O$16,B7779=2019,H7779/$O$17,B7779=2020,H7779/$O$18,B7779=2021,H7779/$O$19,B7779=2022,H7779/$O$20),"")</f>
        <v>1.1493154925239411E-4</v>
      </c>
      <c r="K7779" s="3" cm="1">
        <f t="array" ref="K7779">IFERROR(_xlfn.IFS(B7779=2015,J7779*$P$4,B7779=2016,J7779*$P$5,B7779=2017,J7779*$P$6,B7779=2018,J7779*$P$7,B7779=2019,J7779*$P$8,B7779=2020,J7779*$P$9,B7779=2021,J7779*$P$10,B7779=2022,J7779*$P$11),"")</f>
        <v>242276.02935635793</v>
      </c>
      <c r="L7779" s="3">
        <f t="shared" si="122"/>
        <v>454363.02935635793</v>
      </c>
    </row>
    <row r="7780" spans="1:12">
      <c r="A7780">
        <v>4842810</v>
      </c>
      <c r="B7780">
        <v>2021</v>
      </c>
      <c r="D7780" t="s">
        <v>3214</v>
      </c>
      <c r="E7780" t="s">
        <v>3215</v>
      </c>
      <c r="F7780" t="s">
        <v>4101</v>
      </c>
      <c r="G7780" t="s">
        <v>3216</v>
      </c>
      <c r="H7780" s="5">
        <v>217343.03</v>
      </c>
      <c r="I7780">
        <f>IFERROR(VLOOKUP(G7780,'NCES Match'!$A$2:$B$1307,2,FALSE),"")</f>
        <v>4842810</v>
      </c>
      <c r="J7780" cm="1">
        <f t="array" ref="J7780">IFERROR(_xlfn.IFS(B7780=2015,H7780/$O$13,B7780=2016,H7780/$O$14,B7780=2017,H7780/$O$15,B7780=2018,H7780/$O$16,B7780=2019,H7780/$O$17,B7780=2020,H7780/$O$18,B7780=2021,H7780/$O$19,B7780=2022,H7780/$O$20),"")</f>
        <v>1.1120204330893064E-4</v>
      </c>
      <c r="K7780" s="3" cm="1">
        <f t="array" ref="K7780">IFERROR(_xlfn.IFS(B7780=2015,J7780*$P$4,B7780=2016,J7780*$P$5,B7780=2017,J7780*$P$6,B7780=2018,J7780*$P$7,B7780=2019,J7780*$P$8,B7780=2020,J7780*$P$9,B7780=2021,J7780*$P$10,B7780=2022,J7780*$P$11),"")</f>
        <v>238033.8999932601</v>
      </c>
      <c r="L7780" s="3">
        <f t="shared" si="122"/>
        <v>455376.92999326007</v>
      </c>
    </row>
    <row r="7781" spans="1:12">
      <c r="A7781">
        <v>4842810</v>
      </c>
      <c r="B7781">
        <v>2022</v>
      </c>
      <c r="D7781" t="s">
        <v>3214</v>
      </c>
      <c r="E7781" t="s">
        <v>3215</v>
      </c>
      <c r="F7781" t="s">
        <v>4101</v>
      </c>
      <c r="G7781" t="s">
        <v>3216</v>
      </c>
      <c r="H7781" s="5">
        <v>279460.02</v>
      </c>
      <c r="I7781">
        <f>IFERROR(VLOOKUP(G7781,'NCES Match'!$A$2:$B$1307,2,FALSE),"")</f>
        <v>4842810</v>
      </c>
      <c r="J7781" cm="1">
        <f t="array" ref="J7781">IFERROR(_xlfn.IFS(B7781=2015,H7781/$O$13,B7781=2016,H7781/$O$14,B7781=2017,H7781/$O$15,B7781=2018,H7781/$O$16,B7781=2019,H7781/$O$17,B7781=2020,H7781/$O$18,B7781=2021,H7781/$O$19,B7781=2022,H7781/$O$20),"")</f>
        <v>1.2274740419718916E-4</v>
      </c>
      <c r="K7781" s="3" cm="1">
        <f t="array" ref="K7781">IFERROR(_xlfn.IFS(B7781=2015,J7781*$P$4,B7781=2016,J7781*$P$5,B7781=2017,J7781*$P$6,B7781=2018,J7781*$P$7,B7781=2019,J7781*$P$8,B7781=2020,J7781*$P$9,B7781=2021,J7781*$P$10,B7781=2022,J7781*$P$11),"")</f>
        <v>264334.44896925992</v>
      </c>
      <c r="L7781" s="3">
        <f t="shared" si="122"/>
        <v>543794.46896925988</v>
      </c>
    </row>
    <row r="7782" spans="1:12">
      <c r="A7782">
        <v>4842810</v>
      </c>
      <c r="B7782">
        <v>2023</v>
      </c>
      <c r="D7782" t="s">
        <v>3214</v>
      </c>
      <c r="E7782" t="s">
        <v>3215</v>
      </c>
      <c r="F7782" t="s">
        <v>4101</v>
      </c>
      <c r="G7782" t="s">
        <v>3216</v>
      </c>
      <c r="H7782" s="5">
        <v>310732.63</v>
      </c>
      <c r="I7782">
        <f>IFERROR(VLOOKUP(G7782,'NCES Match'!$A$2:$B$1307,2,FALSE),"")</f>
        <v>4842810</v>
      </c>
      <c r="J7782" t="str" cm="1">
        <f t="array" ref="J7782">IFERROR(_xlfn.IFS(B7782=2015,H7782/$O$13,B7782=2016,H7782/$O$14,B7782=2017,H7782/$O$15,B7782=2018,H7782/$O$16,B7782=2019,H7782/$O$17,B7782=2020,H7782/$O$18,B7782=2021,H7782/$O$19,B7782=2022,H7782/$O$20),"")</f>
        <v/>
      </c>
      <c r="K7782" s="3" t="str" cm="1">
        <f t="array" ref="K7782">IFERROR(_xlfn.IFS(B7782=2015,J7782*$P$4,B7782=2016,J7782*$P$5,B7782=2017,J7782*$P$6,B7782=2018,J7782*$P$7,B7782=2019,J7782*$P$8,B7782=2020,J7782*$P$9,B7782=2021,J7782*$P$10,B7782=2022,J7782*$P$11),"")</f>
        <v/>
      </c>
      <c r="L7782" s="3">
        <f t="shared" si="122"/>
        <v>310732.63</v>
      </c>
    </row>
    <row r="7783" spans="1:12">
      <c r="A7783">
        <v>4829370</v>
      </c>
      <c r="B7783">
        <v>2015</v>
      </c>
      <c r="C7783" t="s">
        <v>381</v>
      </c>
      <c r="D7783" t="s">
        <v>2160</v>
      </c>
      <c r="E7783" t="s">
        <v>2161</v>
      </c>
      <c r="G7783" t="s">
        <v>2162</v>
      </c>
      <c r="H7783" s="5">
        <v>27164.2</v>
      </c>
      <c r="I7783">
        <f>IFERROR(VLOOKUP(G7783,'NCES Match'!$A$2:$B$1307,2,FALSE),"")</f>
        <v>4829370</v>
      </c>
      <c r="J7783" cm="1">
        <f t="array" ref="J7783">IFERROR(_xlfn.IFS(B7783=2015,H7783/$O$13,B7783=2016,H7783/$O$14,B7783=2017,H7783/$O$15,B7783=2018,H7783/$O$16,B7783=2019,H7783/$O$17,B7783=2020,H7783/$O$18,B7783=2021,H7783/$O$19,B7783=2022,H7783/$O$20),"")</f>
        <v>2.1280536333584234E-5</v>
      </c>
      <c r="K7783" s="3" cm="1">
        <f t="array" ref="K7783">IFERROR(_xlfn.IFS(B7783=2015,J7783*$P$4,B7783=2016,J7783*$P$5,B7783=2017,J7783*$P$6,B7783=2018,J7783*$P$7,B7783=2019,J7783*$P$8,B7783=2020,J7783*$P$9,B7783=2021,J7783*$P$10,B7783=2022,J7783*$P$11),"")</f>
        <v>33867.611548712761</v>
      </c>
      <c r="L7783" s="3">
        <f t="shared" si="122"/>
        <v>61031.811548712765</v>
      </c>
    </row>
    <row r="7784" spans="1:12">
      <c r="A7784">
        <v>4829370</v>
      </c>
      <c r="B7784">
        <v>2016</v>
      </c>
      <c r="C7784" t="s">
        <v>4102</v>
      </c>
      <c r="D7784" t="s">
        <v>2160</v>
      </c>
      <c r="E7784" t="s">
        <v>2161</v>
      </c>
      <c r="F7784" t="s">
        <v>4101</v>
      </c>
      <c r="G7784" t="s">
        <v>2162</v>
      </c>
      <c r="H7784" s="5">
        <v>24710</v>
      </c>
      <c r="I7784">
        <f>IFERROR(VLOOKUP(G7784,'NCES Match'!$A$2:$B$1307,2,FALSE),"")</f>
        <v>4829370</v>
      </c>
      <c r="J7784" cm="1">
        <f t="array" ref="J7784">IFERROR(_xlfn.IFS(B7784=2015,H7784/$O$13,B7784=2016,H7784/$O$14,B7784=2017,H7784/$O$15,B7784=2018,H7784/$O$16,B7784=2019,H7784/$O$17,B7784=2020,H7784/$O$18,B7784=2021,H7784/$O$19,B7784=2022,H7784/$O$20),"")</f>
        <v>1.7689071317484839E-5</v>
      </c>
      <c r="K7784" s="3" cm="1">
        <f t="array" ref="K7784">IFERROR(_xlfn.IFS(B7784=2015,J7784*$P$4,B7784=2016,J7784*$P$5,B7784=2017,J7784*$P$6,B7784=2018,J7784*$P$7,B7784=2019,J7784*$P$8,B7784=2020,J7784*$P$9,B7784=2021,J7784*$P$10,B7784=2022,J7784*$P$11),"")</f>
        <v>29640.360647678124</v>
      </c>
      <c r="L7784" s="3">
        <f t="shared" si="122"/>
        <v>54350.360647678128</v>
      </c>
    </row>
    <row r="7785" spans="1:12">
      <c r="A7785">
        <v>4829370</v>
      </c>
      <c r="B7785">
        <v>2017</v>
      </c>
      <c r="D7785" t="s">
        <v>2160</v>
      </c>
      <c r="E7785" t="s">
        <v>2161</v>
      </c>
      <c r="F7785" t="s">
        <v>4101</v>
      </c>
      <c r="G7785" t="s">
        <v>2162</v>
      </c>
      <c r="H7785" s="5">
        <v>28239</v>
      </c>
      <c r="I7785">
        <f>IFERROR(VLOOKUP(G7785,'NCES Match'!$A$2:$B$1307,2,FALSE),"")</f>
        <v>4829370</v>
      </c>
      <c r="J7785" cm="1">
        <f t="array" ref="J7785">IFERROR(_xlfn.IFS(B7785=2015,H7785/$O$13,B7785=2016,H7785/$O$14,B7785=2017,H7785/$O$15,B7785=2018,H7785/$O$16,B7785=2019,H7785/$O$17,B7785=2020,H7785/$O$18,B7785=2021,H7785/$O$19,B7785=2022,H7785/$O$20),"")</f>
        <v>1.9469061330553283E-5</v>
      </c>
      <c r="K7785" s="3" cm="1">
        <f t="array" ref="K7785">IFERROR(_xlfn.IFS(B7785=2015,J7785*$P$4,B7785=2016,J7785*$P$5,B7785=2017,J7785*$P$6,B7785=2018,J7785*$P$7,B7785=2019,J7785*$P$8,B7785=2020,J7785*$P$9,B7785=2021,J7785*$P$10,B7785=2022,J7785*$P$11),"")</f>
        <v>33063.291000996534</v>
      </c>
      <c r="L7785" s="3">
        <f t="shared" si="122"/>
        <v>61302.291000996534</v>
      </c>
    </row>
    <row r="7786" spans="1:12">
      <c r="A7786">
        <v>4829370</v>
      </c>
      <c r="B7786">
        <v>2018</v>
      </c>
      <c r="D7786" t="s">
        <v>2160</v>
      </c>
      <c r="E7786" t="s">
        <v>2161</v>
      </c>
      <c r="F7786" t="s">
        <v>4101</v>
      </c>
      <c r="G7786" t="s">
        <v>2162</v>
      </c>
      <c r="H7786" s="5">
        <v>25586</v>
      </c>
      <c r="I7786">
        <f>IFERROR(VLOOKUP(G7786,'NCES Match'!$A$2:$B$1307,2,FALSE),"")</f>
        <v>4829370</v>
      </c>
      <c r="J7786" cm="1">
        <f t="array" ref="J7786">IFERROR(_xlfn.IFS(B7786=2015,H7786/$O$13,B7786=2016,H7786/$O$14,B7786=2017,H7786/$O$15,B7786=2018,H7786/$O$16,B7786=2019,H7786/$O$17,B7786=2020,H7786/$O$18,B7786=2021,H7786/$O$19,B7786=2022,H7786/$O$20),"")</f>
        <v>1.6696370350886752E-5</v>
      </c>
      <c r="K7786" s="3" cm="1">
        <f t="array" ref="K7786">IFERROR(_xlfn.IFS(B7786=2015,J7786*$P$4,B7786=2016,J7786*$P$5,B7786=2017,J7786*$P$6,B7786=2018,J7786*$P$7,B7786=2019,J7786*$P$8,B7786=2020,J7786*$P$9,B7786=2021,J7786*$P$10,B7786=2022,J7786*$P$11),"")</f>
        <v>28665.218494536861</v>
      </c>
      <c r="L7786" s="3">
        <f t="shared" si="122"/>
        <v>54251.218494536864</v>
      </c>
    </row>
    <row r="7787" spans="1:12">
      <c r="A7787">
        <v>4829370</v>
      </c>
      <c r="B7787">
        <v>2019</v>
      </c>
      <c r="D7787" t="s">
        <v>2160</v>
      </c>
      <c r="E7787" t="s">
        <v>2161</v>
      </c>
      <c r="F7787" t="s">
        <v>4101</v>
      </c>
      <c r="G7787" t="s">
        <v>2162</v>
      </c>
      <c r="H7787" s="5">
        <v>26303</v>
      </c>
      <c r="I7787">
        <f>IFERROR(VLOOKUP(G7787,'NCES Match'!$A$2:$B$1307,2,FALSE),"")</f>
        <v>4829370</v>
      </c>
      <c r="J7787" cm="1">
        <f t="array" ref="J7787">IFERROR(_xlfn.IFS(B7787=2015,H7787/$O$13,B7787=2016,H7787/$O$14,B7787=2017,H7787/$O$15,B7787=2018,H7787/$O$16,B7787=2019,H7787/$O$17,B7787=2020,H7787/$O$18,B7787=2021,H7787/$O$19,B7787=2022,H7787/$O$20),"")</f>
        <v>1.6654534240858109E-5</v>
      </c>
      <c r="K7787" s="3" cm="1">
        <f t="array" ref="K7787">IFERROR(_xlfn.IFS(B7787=2015,J7787*$P$4,B7787=2016,J7787*$P$5,B7787=2017,J7787*$P$6,B7787=2018,J7787*$P$7,B7787=2019,J7787*$P$8,B7787=2020,J7787*$P$9,B7787=2021,J7787*$P$10,B7787=2022,J7787*$P$11),"")</f>
        <v>28944.347558787009</v>
      </c>
      <c r="L7787" s="3">
        <f t="shared" si="122"/>
        <v>55247.347558787005</v>
      </c>
    </row>
    <row r="7788" spans="1:12">
      <c r="A7788">
        <v>4829370</v>
      </c>
      <c r="B7788">
        <v>2020</v>
      </c>
      <c r="D7788" t="s">
        <v>2160</v>
      </c>
      <c r="E7788" t="s">
        <v>2161</v>
      </c>
      <c r="F7788" t="s">
        <v>4230</v>
      </c>
      <c r="G7788" t="s">
        <v>2162</v>
      </c>
      <c r="H7788" s="5">
        <v>32884</v>
      </c>
      <c r="I7788">
        <f>IFERROR(VLOOKUP(G7788,'NCES Match'!$A$2:$B$1307,2,FALSE),"")</f>
        <v>4829370</v>
      </c>
      <c r="J7788" cm="1">
        <f t="array" ref="J7788">IFERROR(_xlfn.IFS(B7788=2015,H7788/$O$13,B7788=2016,H7788/$O$14,B7788=2017,H7788/$O$15,B7788=2018,H7788/$O$16,B7788=2019,H7788/$O$17,B7788=2020,H7788/$O$18,B7788=2021,H7788/$O$19,B7788=2022,H7788/$O$20),"")</f>
        <v>1.7820088292142978E-5</v>
      </c>
      <c r="K7788" s="3" cm="1">
        <f t="array" ref="K7788">IFERROR(_xlfn.IFS(B7788=2015,J7788*$P$4,B7788=2016,J7788*$P$5,B7788=2017,J7788*$P$6,B7788=2018,J7788*$P$7,B7788=2019,J7788*$P$8,B7788=2020,J7788*$P$9,B7788=2021,J7788*$P$10,B7788=2022,J7788*$P$11),"")</f>
        <v>37564.796283385942</v>
      </c>
      <c r="L7788" s="3">
        <f t="shared" si="122"/>
        <v>70448.796283385949</v>
      </c>
    </row>
    <row r="7789" spans="1:12">
      <c r="A7789">
        <v>4829370</v>
      </c>
      <c r="B7789">
        <v>2021</v>
      </c>
      <c r="D7789" t="s">
        <v>2160</v>
      </c>
      <c r="E7789" t="s">
        <v>2161</v>
      </c>
      <c r="F7789" t="s">
        <v>4230</v>
      </c>
      <c r="G7789" t="s">
        <v>2162</v>
      </c>
      <c r="H7789" s="5">
        <v>27369.919999999998</v>
      </c>
      <c r="I7789">
        <f>IFERROR(VLOOKUP(G7789,'NCES Match'!$A$2:$B$1307,2,FALSE),"")</f>
        <v>4829370</v>
      </c>
      <c r="J7789" cm="1">
        <f t="array" ref="J7789">IFERROR(_xlfn.IFS(B7789=2015,H7789/$O$13,B7789=2016,H7789/$O$14,B7789=2017,H7789/$O$15,B7789=2018,H7789/$O$16,B7789=2019,H7789/$O$17,B7789=2020,H7789/$O$18,B7789=2021,H7789/$O$19,B7789=2022,H7789/$O$20),"")</f>
        <v>1.4003628408060598E-5</v>
      </c>
      <c r="K7789" s="3" cm="1">
        <f t="array" ref="K7789">IFERROR(_xlfn.IFS(B7789=2015,J7789*$P$4,B7789=2016,J7789*$P$5,B7789=2017,J7789*$P$6,B7789=2018,J7789*$P$7,B7789=2019,J7789*$P$8,B7789=2020,J7789*$P$9,B7789=2021,J7789*$P$10,B7789=2022,J7789*$P$11),"")</f>
        <v>29975.512902822462</v>
      </c>
      <c r="L7789" s="3">
        <f t="shared" si="122"/>
        <v>57345.43290282246</v>
      </c>
    </row>
    <row r="7790" spans="1:12">
      <c r="A7790">
        <v>4829370</v>
      </c>
      <c r="B7790">
        <v>2022</v>
      </c>
      <c r="D7790" t="s">
        <v>2160</v>
      </c>
      <c r="E7790" t="s">
        <v>2161</v>
      </c>
      <c r="F7790" t="s">
        <v>4101</v>
      </c>
      <c r="G7790" t="s">
        <v>2162</v>
      </c>
      <c r="H7790" s="5">
        <v>33082.239999999998</v>
      </c>
      <c r="I7790">
        <f>IFERROR(VLOOKUP(G7790,'NCES Match'!$A$2:$B$1307,2,FALSE),"")</f>
        <v>4829370</v>
      </c>
      <c r="J7790" cm="1">
        <f t="array" ref="J7790">IFERROR(_xlfn.IFS(B7790=2015,H7790/$O$13,B7790=2016,H7790/$O$14,B7790=2017,H7790/$O$15,B7790=2018,H7790/$O$16,B7790=2019,H7790/$O$17,B7790=2020,H7790/$O$18,B7790=2021,H7790/$O$19,B7790=2022,H7790/$O$20),"")</f>
        <v>1.4530733537585872E-5</v>
      </c>
      <c r="K7790" s="3" cm="1">
        <f t="array" ref="K7790">IFERROR(_xlfn.IFS(B7790=2015,J7790*$P$4,B7790=2016,J7790*$P$5,B7790=2017,J7790*$P$6,B7790=2018,J7790*$P$7,B7790=2019,J7790*$P$8,B7790=2020,J7790*$P$9,B7790=2021,J7790*$P$10,B7790=2022,J7790*$P$11),"")</f>
        <v>31291.687737905439</v>
      </c>
      <c r="L7790" s="3">
        <f t="shared" si="122"/>
        <v>64373.92773790544</v>
      </c>
    </row>
    <row r="7791" spans="1:12">
      <c r="A7791">
        <v>4829370</v>
      </c>
      <c r="B7791">
        <v>2023</v>
      </c>
      <c r="D7791" t="s">
        <v>2160</v>
      </c>
      <c r="E7791" t="s">
        <v>2161</v>
      </c>
      <c r="F7791" t="s">
        <v>4101</v>
      </c>
      <c r="G7791" t="s">
        <v>2162</v>
      </c>
      <c r="H7791" s="5">
        <v>51972.99</v>
      </c>
      <c r="I7791">
        <f>IFERROR(VLOOKUP(G7791,'NCES Match'!$A$2:$B$1307,2,FALSE),"")</f>
        <v>4829370</v>
      </c>
      <c r="J7791" t="str" cm="1">
        <f t="array" ref="J7791">IFERROR(_xlfn.IFS(B7791=2015,H7791/$O$13,B7791=2016,H7791/$O$14,B7791=2017,H7791/$O$15,B7791=2018,H7791/$O$16,B7791=2019,H7791/$O$17,B7791=2020,H7791/$O$18,B7791=2021,H7791/$O$19,B7791=2022,H7791/$O$20),"")</f>
        <v/>
      </c>
      <c r="K7791" s="3" t="str" cm="1">
        <f t="array" ref="K7791">IFERROR(_xlfn.IFS(B7791=2015,J7791*$P$4,B7791=2016,J7791*$P$5,B7791=2017,J7791*$P$6,B7791=2018,J7791*$P$7,B7791=2019,J7791*$P$8,B7791=2020,J7791*$P$9,B7791=2021,J7791*$P$10,B7791=2022,J7791*$P$11),"")</f>
        <v/>
      </c>
      <c r="L7791" s="3">
        <f t="shared" si="122"/>
        <v>51972.99</v>
      </c>
    </row>
    <row r="7792" spans="1:12">
      <c r="A7792">
        <v>4834020</v>
      </c>
      <c r="B7792">
        <v>2015</v>
      </c>
      <c r="C7792" t="s">
        <v>381</v>
      </c>
      <c r="D7792" t="s">
        <v>2476</v>
      </c>
      <c r="E7792" t="s">
        <v>2477</v>
      </c>
      <c r="G7792" t="s">
        <v>2478</v>
      </c>
      <c r="H7792" s="5">
        <v>322024.13</v>
      </c>
      <c r="I7792">
        <f>IFERROR(VLOOKUP(G7792,'NCES Match'!$A$2:$B$1307,2,FALSE),"")</f>
        <v>4834020</v>
      </c>
      <c r="J7792" cm="1">
        <f t="array" ref="J7792">IFERROR(_xlfn.IFS(B7792=2015,H7792/$O$13,B7792=2016,H7792/$O$14,B7792=2017,H7792/$O$15,B7792=2018,H7792/$O$16,B7792=2019,H7792/$O$17,B7792=2020,H7792/$O$18,B7792=2021,H7792/$O$19,B7792=2022,H7792/$O$20),"")</f>
        <v>2.5227491325921075E-4</v>
      </c>
      <c r="K7792" s="3" cm="1">
        <f t="array" ref="K7792">IFERROR(_xlfn.IFS(B7792=2015,J7792*$P$4,B7792=2016,J7792*$P$5,B7792=2017,J7792*$P$6,B7792=2018,J7792*$P$7,B7792=2019,J7792*$P$8,B7792=2020,J7792*$P$9,B7792=2021,J7792*$P$10,B7792=2022,J7792*$P$11),"")</f>
        <v>401491.23273102759</v>
      </c>
      <c r="L7792" s="3">
        <f t="shared" si="122"/>
        <v>723515.36273102765</v>
      </c>
    </row>
    <row r="7793" spans="1:12">
      <c r="A7793">
        <v>4834020</v>
      </c>
      <c r="B7793">
        <v>2016</v>
      </c>
      <c r="C7793" t="s">
        <v>4102</v>
      </c>
      <c r="D7793" t="s">
        <v>2476</v>
      </c>
      <c r="E7793" t="s">
        <v>2477</v>
      </c>
      <c r="F7793" t="s">
        <v>4101</v>
      </c>
      <c r="G7793" t="s">
        <v>2478</v>
      </c>
      <c r="H7793" s="5">
        <v>323158</v>
      </c>
      <c r="I7793">
        <f>IFERROR(VLOOKUP(G7793,'NCES Match'!$A$2:$B$1307,2,FALSE),"")</f>
        <v>4834020</v>
      </c>
      <c r="J7793" cm="1">
        <f t="array" ref="J7793">IFERROR(_xlfn.IFS(B7793=2015,H7793/$O$13,B7793=2016,H7793/$O$14,B7793=2017,H7793/$O$15,B7793=2018,H7793/$O$16,B7793=2019,H7793/$O$17,B7793=2020,H7793/$O$18,B7793=2021,H7793/$O$19,B7793=2022,H7793/$O$20),"")</f>
        <v>2.313381185275502E-4</v>
      </c>
      <c r="K7793" s="3" cm="1">
        <f t="array" ref="K7793">IFERROR(_xlfn.IFS(B7793=2015,J7793*$P$4,B7793=2016,J7793*$P$5,B7793=2017,J7793*$P$6,B7793=2018,J7793*$P$7,B7793=2019,J7793*$P$8,B7793=2020,J7793*$P$9,B7793=2021,J7793*$P$10,B7793=2022,J7793*$P$11),"")</f>
        <v>387637.38025829085</v>
      </c>
      <c r="L7793" s="3">
        <f t="shared" si="122"/>
        <v>710795.3802582908</v>
      </c>
    </row>
    <row r="7794" spans="1:12">
      <c r="A7794">
        <v>4834020</v>
      </c>
      <c r="B7794">
        <v>2017</v>
      </c>
      <c r="D7794" t="s">
        <v>2476</v>
      </c>
      <c r="E7794" t="s">
        <v>2477</v>
      </c>
      <c r="F7794" t="s">
        <v>4101</v>
      </c>
      <c r="G7794" t="s">
        <v>2478</v>
      </c>
      <c r="H7794" s="5">
        <v>311204</v>
      </c>
      <c r="I7794">
        <f>IFERROR(VLOOKUP(G7794,'NCES Match'!$A$2:$B$1307,2,FALSE),"")</f>
        <v>4834020</v>
      </c>
      <c r="J7794" cm="1">
        <f t="array" ref="J7794">IFERROR(_xlfn.IFS(B7794=2015,H7794/$O$13,B7794=2016,H7794/$O$14,B7794=2017,H7794/$O$15,B7794=2018,H7794/$O$16,B7794=2019,H7794/$O$17,B7794=2020,H7794/$O$18,B7794=2021,H7794/$O$19,B7794=2022,H7794/$O$20),"")</f>
        <v>2.14556101926892E-4</v>
      </c>
      <c r="K7794" s="3" cm="1">
        <f t="array" ref="K7794">IFERROR(_xlfn.IFS(B7794=2015,J7794*$P$4,B7794=2016,J7794*$P$5,B7794=2017,J7794*$P$6,B7794=2018,J7794*$P$7,B7794=2019,J7794*$P$8,B7794=2020,J7794*$P$9,B7794=2021,J7794*$P$10,B7794=2022,J7794*$P$11),"")</f>
        <v>364369.43279415433</v>
      </c>
      <c r="L7794" s="3">
        <f t="shared" si="122"/>
        <v>675573.43279415439</v>
      </c>
    </row>
    <row r="7795" spans="1:12">
      <c r="A7795">
        <v>4834020</v>
      </c>
      <c r="B7795">
        <v>2018</v>
      </c>
      <c r="D7795" t="s">
        <v>2476</v>
      </c>
      <c r="E7795" t="s">
        <v>2477</v>
      </c>
      <c r="F7795" t="s">
        <v>4101</v>
      </c>
      <c r="G7795" t="s">
        <v>2478</v>
      </c>
      <c r="H7795" s="5">
        <v>316752</v>
      </c>
      <c r="I7795">
        <f>IFERROR(VLOOKUP(G7795,'NCES Match'!$A$2:$B$1307,2,FALSE),"")</f>
        <v>4834020</v>
      </c>
      <c r="J7795" cm="1">
        <f t="array" ref="J7795">IFERROR(_xlfn.IFS(B7795=2015,H7795/$O$13,B7795=2016,H7795/$O$14,B7795=2017,H7795/$O$15,B7795=2018,H7795/$O$16,B7795=2019,H7795/$O$17,B7795=2020,H7795/$O$18,B7795=2021,H7795/$O$19,B7795=2022,H7795/$O$20),"")</f>
        <v>2.0669931608630033E-4</v>
      </c>
      <c r="K7795" s="3" cm="1">
        <f t="array" ref="K7795">IFERROR(_xlfn.IFS(B7795=2015,J7795*$P$4,B7795=2016,J7795*$P$5,B7795=2017,J7795*$P$6,B7795=2018,J7795*$P$7,B7795=2019,J7795*$P$8,B7795=2020,J7795*$P$9,B7795=2021,J7795*$P$10,B7795=2022,J7795*$P$11),"")</f>
        <v>354872.40243029542</v>
      </c>
      <c r="L7795" s="3">
        <f t="shared" si="122"/>
        <v>671624.40243029548</v>
      </c>
    </row>
    <row r="7796" spans="1:12">
      <c r="A7796">
        <v>4834020</v>
      </c>
      <c r="B7796">
        <v>2019</v>
      </c>
      <c r="D7796" t="s">
        <v>2476</v>
      </c>
      <c r="E7796" t="s">
        <v>2477</v>
      </c>
      <c r="F7796" t="s">
        <v>4101</v>
      </c>
      <c r="G7796" t="s">
        <v>2478</v>
      </c>
      <c r="H7796" s="5">
        <v>338322</v>
      </c>
      <c r="I7796">
        <f>IFERROR(VLOOKUP(G7796,'NCES Match'!$A$2:$B$1307,2,FALSE),"")</f>
        <v>4834020</v>
      </c>
      <c r="J7796" cm="1">
        <f t="array" ref="J7796">IFERROR(_xlfn.IFS(B7796=2015,H7796/$O$13,B7796=2016,H7796/$O$14,B7796=2017,H7796/$O$15,B7796=2018,H7796/$O$16,B7796=2019,H7796/$O$17,B7796=2020,H7796/$O$18,B7796=2021,H7796/$O$19,B7796=2022,H7796/$O$20),"")</f>
        <v>2.1421873297477843E-4</v>
      </c>
      <c r="K7796" s="3" cm="1">
        <f t="array" ref="K7796">IFERROR(_xlfn.IFS(B7796=2015,J7796*$P$4,B7796=2016,J7796*$P$5,B7796=2017,J7796*$P$6,B7796=2018,J7796*$P$7,B7796=2019,J7796*$P$8,B7796=2020,J7796*$P$9,B7796=2021,J7796*$P$10,B7796=2022,J7796*$P$11),"")</f>
        <v>372296.29908314405</v>
      </c>
      <c r="L7796" s="3">
        <f t="shared" si="122"/>
        <v>710618.29908314405</v>
      </c>
    </row>
    <row r="7797" spans="1:12">
      <c r="A7797">
        <v>4834020</v>
      </c>
      <c r="B7797">
        <v>2020</v>
      </c>
      <c r="D7797" t="s">
        <v>2476</v>
      </c>
      <c r="E7797" t="s">
        <v>2477</v>
      </c>
      <c r="F7797" t="s">
        <v>4230</v>
      </c>
      <c r="G7797" t="s">
        <v>2478</v>
      </c>
      <c r="H7797" s="5">
        <v>323156</v>
      </c>
      <c r="I7797">
        <f>IFERROR(VLOOKUP(G7797,'NCES Match'!$A$2:$B$1307,2,FALSE),"")</f>
        <v>4834020</v>
      </c>
      <c r="J7797" cm="1">
        <f t="array" ref="J7797">IFERROR(_xlfn.IFS(B7797=2015,H7797/$O$13,B7797=2016,H7797/$O$14,B7797=2017,H7797/$O$15,B7797=2018,H7797/$O$16,B7797=2019,H7797/$O$17,B7797=2020,H7797/$O$18,B7797=2021,H7797/$O$19,B7797=2022,H7797/$O$20),"")</f>
        <v>1.7512068033498834E-4</v>
      </c>
      <c r="K7797" s="3" cm="1">
        <f t="array" ref="K7797">IFERROR(_xlfn.IFS(B7797=2015,J7797*$P$4,B7797=2016,J7797*$P$5,B7797=2017,J7797*$P$6,B7797=2018,J7797*$P$7,B7797=2019,J7797*$P$8,B7797=2020,J7797*$P$9,B7797=2021,J7797*$P$10,B7797=2022,J7797*$P$11),"")</f>
        <v>369154.88711087056</v>
      </c>
      <c r="L7797" s="3">
        <f t="shared" si="122"/>
        <v>692310.88711087056</v>
      </c>
    </row>
    <row r="7798" spans="1:12">
      <c r="A7798">
        <v>4834020</v>
      </c>
      <c r="B7798">
        <v>2021</v>
      </c>
      <c r="D7798" t="s">
        <v>2476</v>
      </c>
      <c r="E7798" t="s">
        <v>2477</v>
      </c>
      <c r="F7798" t="s">
        <v>4101</v>
      </c>
      <c r="G7798" t="s">
        <v>2478</v>
      </c>
      <c r="H7798" s="5">
        <v>327449.69</v>
      </c>
      <c r="I7798">
        <f>IFERROR(VLOOKUP(G7798,'NCES Match'!$A$2:$B$1307,2,FALSE),"")</f>
        <v>4834020</v>
      </c>
      <c r="J7798" cm="1">
        <f t="array" ref="J7798">IFERROR(_xlfn.IFS(B7798=2015,H7798/$O$13,B7798=2016,H7798/$O$14,B7798=2017,H7798/$O$15,B7798=2018,H7798/$O$16,B7798=2019,H7798/$O$17,B7798=2020,H7798/$O$18,B7798=2021,H7798/$O$19,B7798=2022,H7798/$O$20),"")</f>
        <v>1.6753734687915189E-4</v>
      </c>
      <c r="K7798" s="3" cm="1">
        <f t="array" ref="K7798">IFERROR(_xlfn.IFS(B7798=2015,J7798*$P$4,B7798=2016,J7798*$P$5,B7798=2017,J7798*$P$6,B7798=2018,J7798*$P$7,B7798=2019,J7798*$P$8,B7798=2020,J7798*$P$9,B7798=2021,J7798*$P$10,B7798=2022,J7798*$P$11),"")</f>
        <v>358622.61956265185</v>
      </c>
      <c r="L7798" s="3">
        <f t="shared" si="122"/>
        <v>686072.30956265191</v>
      </c>
    </row>
    <row r="7799" spans="1:12">
      <c r="A7799">
        <v>4834020</v>
      </c>
      <c r="B7799">
        <v>2022</v>
      </c>
      <c r="D7799" t="s">
        <v>2476</v>
      </c>
      <c r="E7799" t="s">
        <v>2477</v>
      </c>
      <c r="F7799" t="s">
        <v>4101</v>
      </c>
      <c r="G7799" t="s">
        <v>2478</v>
      </c>
      <c r="H7799" s="5">
        <v>405984.39</v>
      </c>
      <c r="I7799">
        <f>IFERROR(VLOOKUP(G7799,'NCES Match'!$A$2:$B$1307,2,FALSE),"")</f>
        <v>4834020</v>
      </c>
      <c r="J7799" cm="1">
        <f t="array" ref="J7799">IFERROR(_xlfn.IFS(B7799=2015,H7799/$O$13,B7799=2016,H7799/$O$14,B7799=2017,H7799/$O$15,B7799=2018,H7799/$O$16,B7799=2019,H7799/$O$17,B7799=2020,H7799/$O$18,B7799=2021,H7799/$O$19,B7799=2022,H7799/$O$20),"")</f>
        <v>1.7832078455114718E-4</v>
      </c>
      <c r="K7799" s="3" cm="1">
        <f t="array" ref="K7799">IFERROR(_xlfn.IFS(B7799=2015,J7799*$P$4,B7799=2016,J7799*$P$5,B7799=2017,J7799*$P$6,B7799=2018,J7799*$P$7,B7799=2019,J7799*$P$8,B7799=2020,J7799*$P$9,B7799=2021,J7799*$P$10,B7799=2022,J7799*$P$11),"")</f>
        <v>384010.77914748277</v>
      </c>
      <c r="L7799" s="3">
        <f t="shared" si="122"/>
        <v>789995.16914748284</v>
      </c>
    </row>
    <row r="7800" spans="1:12">
      <c r="A7800">
        <v>4834020</v>
      </c>
      <c r="B7800">
        <v>2023</v>
      </c>
      <c r="D7800" t="s">
        <v>2476</v>
      </c>
      <c r="E7800" t="s">
        <v>2477</v>
      </c>
      <c r="F7800" t="s">
        <v>4101</v>
      </c>
      <c r="G7800" t="s">
        <v>2478</v>
      </c>
      <c r="H7800" s="5">
        <v>442763.26</v>
      </c>
      <c r="I7800">
        <f>IFERROR(VLOOKUP(G7800,'NCES Match'!$A$2:$B$1307,2,FALSE),"")</f>
        <v>4834020</v>
      </c>
      <c r="J7800" t="str" cm="1">
        <f t="array" ref="J7800">IFERROR(_xlfn.IFS(B7800=2015,H7800/$O$13,B7800=2016,H7800/$O$14,B7800=2017,H7800/$O$15,B7800=2018,H7800/$O$16,B7800=2019,H7800/$O$17,B7800=2020,H7800/$O$18,B7800=2021,H7800/$O$19,B7800=2022,H7800/$O$20),"")</f>
        <v/>
      </c>
      <c r="K7800" s="3" t="str" cm="1">
        <f t="array" ref="K7800">IFERROR(_xlfn.IFS(B7800=2015,J7800*$P$4,B7800=2016,J7800*$P$5,B7800=2017,J7800*$P$6,B7800=2018,J7800*$P$7,B7800=2019,J7800*$P$8,B7800=2020,J7800*$P$9,B7800=2021,J7800*$P$10,B7800=2022,J7800*$P$11),"")</f>
        <v/>
      </c>
      <c r="L7800" s="3">
        <f t="shared" si="122"/>
        <v>442763.26</v>
      </c>
    </row>
    <row r="7801" spans="1:12">
      <c r="A7801">
        <v>4843950</v>
      </c>
      <c r="B7801">
        <v>2015</v>
      </c>
      <c r="C7801" t="s">
        <v>381</v>
      </c>
      <c r="D7801" t="s">
        <v>3297</v>
      </c>
      <c r="E7801" t="s">
        <v>3298</v>
      </c>
      <c r="G7801" t="s">
        <v>3299</v>
      </c>
      <c r="H7801" s="5">
        <v>170757.84</v>
      </c>
      <c r="I7801">
        <f>IFERROR(VLOOKUP(G7801,'NCES Match'!$A$2:$B$1307,2,FALSE),"")</f>
        <v>4843950</v>
      </c>
      <c r="J7801" cm="1">
        <f t="array" ref="J7801">IFERROR(_xlfn.IFS(B7801=2015,H7801/$O$13,B7801=2016,H7801/$O$14,B7801=2017,H7801/$O$15,B7801=2018,H7801/$O$16,B7801=2019,H7801/$O$17,B7801=2020,H7801/$O$18,B7801=2021,H7801/$O$19,B7801=2022,H7801/$O$20),"")</f>
        <v>1.3377233337865142E-4</v>
      </c>
      <c r="K7801" s="3" cm="1">
        <f t="array" ref="K7801">IFERROR(_xlfn.IFS(B7801=2015,J7801*$P$4,B7801=2016,J7801*$P$5,B7801=2017,J7801*$P$6,B7801=2018,J7801*$P$7,B7801=2019,J7801*$P$8,B7801=2020,J7801*$P$9,B7801=2021,J7801*$P$10,B7801=2022,J7801*$P$11),"")</f>
        <v>212896.39282648652</v>
      </c>
      <c r="L7801" s="3">
        <f t="shared" si="122"/>
        <v>383654.23282648652</v>
      </c>
    </row>
    <row r="7802" spans="1:12">
      <c r="A7802">
        <v>4843950</v>
      </c>
      <c r="B7802">
        <v>2016</v>
      </c>
      <c r="C7802" t="s">
        <v>4102</v>
      </c>
      <c r="D7802" t="s">
        <v>3297</v>
      </c>
      <c r="E7802" t="s">
        <v>3298</v>
      </c>
      <c r="F7802" t="s">
        <v>4101</v>
      </c>
      <c r="G7802" t="s">
        <v>3299</v>
      </c>
      <c r="H7802" s="5">
        <v>188296</v>
      </c>
      <c r="I7802">
        <f>IFERROR(VLOOKUP(G7802,'NCES Match'!$A$2:$B$1307,2,FALSE),"")</f>
        <v>4843950</v>
      </c>
      <c r="J7802" cm="1">
        <f t="array" ref="J7802">IFERROR(_xlfn.IFS(B7802=2015,H7802/$O$13,B7802=2016,H7802/$O$14,B7802=2017,H7802/$O$15,B7802=2018,H7802/$O$16,B7802=2019,H7802/$O$17,B7802=2020,H7802/$O$18,B7802=2021,H7802/$O$19,B7802=2022,H7802/$O$20),"")</f>
        <v>1.3479487546730576E-4</v>
      </c>
      <c r="K7802" s="3" cm="1">
        <f t="array" ref="K7802">IFERROR(_xlfn.IFS(B7802=2015,J7802*$P$4,B7802=2016,J7802*$P$5,B7802=2017,J7802*$P$6,B7802=2018,J7802*$P$7,B7802=2019,J7802*$P$8,B7802=2020,J7802*$P$9,B7802=2021,J7802*$P$10,B7802=2022,J7802*$P$11),"")</f>
        <v>225866.50540328614</v>
      </c>
      <c r="L7802" s="3">
        <f t="shared" si="122"/>
        <v>414162.50540328614</v>
      </c>
    </row>
    <row r="7803" spans="1:12">
      <c r="A7803">
        <v>4843950</v>
      </c>
      <c r="B7803">
        <v>2017</v>
      </c>
      <c r="D7803" t="s">
        <v>3297</v>
      </c>
      <c r="E7803" t="s">
        <v>3298</v>
      </c>
      <c r="F7803" t="s">
        <v>4101</v>
      </c>
      <c r="G7803" t="s">
        <v>3299</v>
      </c>
      <c r="H7803" s="5">
        <v>197035</v>
      </c>
      <c r="I7803">
        <f>IFERROR(VLOOKUP(G7803,'NCES Match'!$A$2:$B$1307,2,FALSE),"")</f>
        <v>4843950</v>
      </c>
      <c r="J7803" cm="1">
        <f t="array" ref="J7803">IFERROR(_xlfn.IFS(B7803=2015,H7803/$O$13,B7803=2016,H7803/$O$14,B7803=2017,H7803/$O$15,B7803=2018,H7803/$O$16,B7803=2019,H7803/$O$17,B7803=2020,H7803/$O$18,B7803=2021,H7803/$O$19,B7803=2022,H7803/$O$20),"")</f>
        <v>1.3584356738077005E-4</v>
      </c>
      <c r="K7803" s="3" cm="1">
        <f t="array" ref="K7803">IFERROR(_xlfn.IFS(B7803=2015,J7803*$P$4,B7803=2016,J7803*$P$5,B7803=2017,J7803*$P$6,B7803=2018,J7803*$P$7,B7803=2019,J7803*$P$8,B7803=2020,J7803*$P$9,B7803=2021,J7803*$P$10,B7803=2022,J7803*$P$11),"")</f>
        <v>230696.04243710297</v>
      </c>
      <c r="L7803" s="3">
        <f t="shared" si="122"/>
        <v>427731.04243710299</v>
      </c>
    </row>
    <row r="7804" spans="1:12">
      <c r="A7804">
        <v>4843950</v>
      </c>
      <c r="B7804">
        <v>2018</v>
      </c>
      <c r="D7804" t="s">
        <v>3297</v>
      </c>
      <c r="E7804" t="s">
        <v>3298</v>
      </c>
      <c r="F7804" t="s">
        <v>4101</v>
      </c>
      <c r="G7804" t="s">
        <v>3299</v>
      </c>
      <c r="H7804" s="5">
        <v>217960</v>
      </c>
      <c r="I7804">
        <f>IFERROR(VLOOKUP(G7804,'NCES Match'!$A$2:$B$1307,2,FALSE),"")</f>
        <v>4843950</v>
      </c>
      <c r="J7804" cm="1">
        <f t="array" ref="J7804">IFERROR(_xlfn.IFS(B7804=2015,H7804/$O$13,B7804=2016,H7804/$O$14,B7804=2017,H7804/$O$15,B7804=2018,H7804/$O$16,B7804=2019,H7804/$O$17,B7804=2020,H7804/$O$18,B7804=2021,H7804/$O$19,B7804=2022,H7804/$O$20),"")</f>
        <v>1.4223172366447574E-4</v>
      </c>
      <c r="K7804" s="3" cm="1">
        <f t="array" ref="K7804">IFERROR(_xlfn.IFS(B7804=2015,J7804*$P$4,B7804=2016,J7804*$P$5,B7804=2017,J7804*$P$6,B7804=2018,J7804*$P$7,B7804=2019,J7804*$P$8,B7804=2020,J7804*$P$9,B7804=2021,J7804*$P$10,B7804=2022,J7804*$P$11),"")</f>
        <v>244191.00379384248</v>
      </c>
      <c r="L7804" s="3">
        <f t="shared" si="122"/>
        <v>462151.00379384251</v>
      </c>
    </row>
    <row r="7805" spans="1:12">
      <c r="A7805">
        <v>4843950</v>
      </c>
      <c r="B7805">
        <v>2019</v>
      </c>
      <c r="D7805" t="s">
        <v>3297</v>
      </c>
      <c r="E7805" t="s">
        <v>3298</v>
      </c>
      <c r="F7805" t="s">
        <v>4101</v>
      </c>
      <c r="G7805" t="s">
        <v>3299</v>
      </c>
      <c r="H7805" s="5">
        <v>235278</v>
      </c>
      <c r="I7805">
        <f>IFERROR(VLOOKUP(G7805,'NCES Match'!$A$2:$B$1307,2,FALSE),"")</f>
        <v>4843950</v>
      </c>
      <c r="J7805" cm="1">
        <f t="array" ref="J7805">IFERROR(_xlfn.IFS(B7805=2015,H7805/$O$13,B7805=2016,H7805/$O$14,B7805=2017,H7805/$O$15,B7805=2018,H7805/$O$16,B7805=2019,H7805/$O$17,B7805=2020,H7805/$O$18,B7805=2021,H7805/$O$19,B7805=2022,H7805/$O$20),"")</f>
        <v>1.4897333030911356E-4</v>
      </c>
      <c r="K7805" s="3" cm="1">
        <f t="array" ref="K7805">IFERROR(_xlfn.IFS(B7805=2015,J7805*$P$4,B7805=2016,J7805*$P$5,B7805=2017,J7805*$P$6,B7805=2018,J7805*$P$7,B7805=2019,J7805*$P$8,B7805=2020,J7805*$P$9,B7805=2021,J7805*$P$10,B7805=2022,J7805*$P$11),"")</f>
        <v>258904.61943262324</v>
      </c>
      <c r="L7805" s="3">
        <f t="shared" si="122"/>
        <v>494182.61943262327</v>
      </c>
    </row>
    <row r="7806" spans="1:12">
      <c r="A7806">
        <v>4843950</v>
      </c>
      <c r="B7806">
        <v>2020</v>
      </c>
      <c r="D7806" t="s">
        <v>3297</v>
      </c>
      <c r="E7806" t="s">
        <v>3298</v>
      </c>
      <c r="F7806" t="s">
        <v>4230</v>
      </c>
      <c r="G7806" t="s">
        <v>3299</v>
      </c>
      <c r="H7806" s="5">
        <v>269051</v>
      </c>
      <c r="I7806">
        <f>IFERROR(VLOOKUP(G7806,'NCES Match'!$A$2:$B$1307,2,FALSE),"")</f>
        <v>4843950</v>
      </c>
      <c r="J7806" cm="1">
        <f t="array" ref="J7806">IFERROR(_xlfn.IFS(B7806=2015,H7806/$O$13,B7806=2016,H7806/$O$14,B7806=2017,H7806/$O$15,B7806=2018,H7806/$O$16,B7806=2019,H7806/$O$17,B7806=2020,H7806/$O$18,B7806=2021,H7806/$O$19,B7806=2022,H7806/$O$20),"")</f>
        <v>1.4580077165458462E-4</v>
      </c>
      <c r="K7806" s="3" cm="1">
        <f t="array" ref="K7806">IFERROR(_xlfn.IFS(B7806=2015,J7806*$P$4,B7806=2016,J7806*$P$5,B7806=2017,J7806*$P$6,B7806=2018,J7806*$P$7,B7806=2019,J7806*$P$8,B7806=2020,J7806*$P$9,B7806=2021,J7806*$P$10,B7806=2022,J7806*$P$11),"")</f>
        <v>307348.43707703659</v>
      </c>
      <c r="L7806" s="3">
        <f t="shared" si="122"/>
        <v>576399.43707703659</v>
      </c>
    </row>
    <row r="7807" spans="1:12">
      <c r="A7807">
        <v>4843950</v>
      </c>
      <c r="B7807">
        <v>2021</v>
      </c>
      <c r="D7807" t="s">
        <v>3297</v>
      </c>
      <c r="E7807" t="s">
        <v>3298</v>
      </c>
      <c r="F7807" t="s">
        <v>4101</v>
      </c>
      <c r="G7807" t="s">
        <v>3299</v>
      </c>
      <c r="H7807" s="5">
        <v>291252.09999999998</v>
      </c>
      <c r="I7807">
        <f>IFERROR(VLOOKUP(G7807,'NCES Match'!$A$2:$B$1307,2,FALSE),"")</f>
        <v>4843950</v>
      </c>
      <c r="J7807" cm="1">
        <f t="array" ref="J7807">IFERROR(_xlfn.IFS(B7807=2015,H7807/$O$13,B7807=2016,H7807/$O$14,B7807=2017,H7807/$O$15,B7807=2018,H7807/$O$16,B7807=2019,H7807/$O$17,B7807=2020,H7807/$O$18,B7807=2021,H7807/$O$19,B7807=2022,H7807/$O$20),"")</f>
        <v>1.4901710277075367E-4</v>
      </c>
      <c r="K7807" s="3" cm="1">
        <f t="array" ref="K7807">IFERROR(_xlfn.IFS(B7807=2015,J7807*$P$4,B7807=2016,J7807*$P$5,B7807=2017,J7807*$P$6,B7807=2018,J7807*$P$7,B7807=2019,J7807*$P$8,B7807=2020,J7807*$P$9,B7807=2021,J7807*$P$10,B7807=2022,J7807*$P$11),"")</f>
        <v>318979.05004925618</v>
      </c>
      <c r="L7807" s="3">
        <f t="shared" si="122"/>
        <v>610231.15004925616</v>
      </c>
    </row>
    <row r="7808" spans="1:12">
      <c r="A7808">
        <v>4843950</v>
      </c>
      <c r="B7808">
        <v>2022</v>
      </c>
      <c r="D7808" t="s">
        <v>3297</v>
      </c>
      <c r="E7808" t="s">
        <v>3298</v>
      </c>
      <c r="F7808" t="s">
        <v>4101</v>
      </c>
      <c r="G7808" t="s">
        <v>3299</v>
      </c>
      <c r="H7808" s="5">
        <v>368756.36</v>
      </c>
      <c r="I7808">
        <f>IFERROR(VLOOKUP(G7808,'NCES Match'!$A$2:$B$1307,2,FALSE),"")</f>
        <v>4843950</v>
      </c>
      <c r="J7808" cm="1">
        <f t="array" ref="J7808">IFERROR(_xlfn.IFS(B7808=2015,H7808/$O$13,B7808=2016,H7808/$O$14,B7808=2017,H7808/$O$15,B7808=2018,H7808/$O$16,B7808=2019,H7808/$O$17,B7808=2020,H7808/$O$18,B7808=2021,H7808/$O$19,B7808=2022,H7808/$O$20),"")</f>
        <v>1.6196909300730813E-4</v>
      </c>
      <c r="K7808" s="3" cm="1">
        <f t="array" ref="K7808">IFERROR(_xlfn.IFS(B7808=2015,J7808*$P$4,B7808=2016,J7808*$P$5,B7808=2017,J7808*$P$6,B7808=2018,J7808*$P$7,B7808=2019,J7808*$P$8,B7808=2020,J7808*$P$9,B7808=2021,J7808*$P$10,B7808=2022,J7808*$P$11),"")</f>
        <v>348797.68928847148</v>
      </c>
      <c r="L7808" s="3">
        <f t="shared" si="122"/>
        <v>717554.04928847146</v>
      </c>
    </row>
    <row r="7809" spans="1:12">
      <c r="A7809">
        <v>4843950</v>
      </c>
      <c r="B7809">
        <v>2023</v>
      </c>
      <c r="D7809" t="s">
        <v>3297</v>
      </c>
      <c r="E7809" t="s">
        <v>3298</v>
      </c>
      <c r="F7809" t="s">
        <v>4101</v>
      </c>
      <c r="G7809" t="s">
        <v>3299</v>
      </c>
      <c r="H7809" s="5">
        <v>392831.16</v>
      </c>
      <c r="I7809">
        <f>IFERROR(VLOOKUP(G7809,'NCES Match'!$A$2:$B$1307,2,FALSE),"")</f>
        <v>4843950</v>
      </c>
      <c r="J7809" t="str" cm="1">
        <f t="array" ref="J7809">IFERROR(_xlfn.IFS(B7809=2015,H7809/$O$13,B7809=2016,H7809/$O$14,B7809=2017,H7809/$O$15,B7809=2018,H7809/$O$16,B7809=2019,H7809/$O$17,B7809=2020,H7809/$O$18,B7809=2021,H7809/$O$19,B7809=2022,H7809/$O$20),"")</f>
        <v/>
      </c>
      <c r="K7809" s="3" t="str" cm="1">
        <f t="array" ref="K7809">IFERROR(_xlfn.IFS(B7809=2015,J7809*$P$4,B7809=2016,J7809*$P$5,B7809=2017,J7809*$P$6,B7809=2018,J7809*$P$7,B7809=2019,J7809*$P$8,B7809=2020,J7809*$P$9,B7809=2021,J7809*$P$10,B7809=2022,J7809*$P$11),"")</f>
        <v/>
      </c>
      <c r="L7809" s="3">
        <f t="shared" si="122"/>
        <v>392831.16</v>
      </c>
    </row>
    <row r="7810" spans="1:12">
      <c r="A7810" t="s">
        <v>4230</v>
      </c>
      <c r="B7810">
        <v>2019</v>
      </c>
      <c r="D7810" t="s">
        <v>4171</v>
      </c>
      <c r="E7810" t="s">
        <v>4172</v>
      </c>
      <c r="F7810" t="s">
        <v>4101</v>
      </c>
      <c r="G7810" t="s">
        <v>4173</v>
      </c>
      <c r="H7810" s="5">
        <v>86734</v>
      </c>
      <c r="I7810" t="str">
        <f>IFERROR(VLOOKUP(G7810,'NCES Match'!$A$2:$B$1307,2,FALSE),"")</f>
        <v/>
      </c>
      <c r="J7810" cm="1">
        <f t="array" ref="J7810">IFERROR(_xlfn.IFS(B7810=2015,H7810/$O$13,B7810=2016,H7810/$O$14,B7810=2017,H7810/$O$15,B7810=2018,H7810/$O$16,B7810=2019,H7810/$O$17,B7810=2020,H7810/$O$18,B7810=2021,H7810/$O$19,B7810=2022,H7810/$O$20),"")</f>
        <v>5.4918236431075813E-5</v>
      </c>
      <c r="K7810" s="3" cm="1">
        <f t="array" ref="K7810">IFERROR(_xlfn.IFS(B7810=2015,J7810*$P$4,B7810=2016,J7810*$P$5,B7810=2017,J7810*$P$6,B7810=2018,J7810*$P$7,B7810=2019,J7810*$P$8,B7810=2020,J7810*$P$9,B7810=2021,J7810*$P$10,B7810=2022,J7810*$P$11),"")</f>
        <v>95443.82926524854</v>
      </c>
      <c r="L7810" s="3">
        <f t="shared" si="122"/>
        <v>182177.82926524855</v>
      </c>
    </row>
    <row r="7811" spans="1:12">
      <c r="A7811" t="s">
        <v>4230</v>
      </c>
      <c r="B7811">
        <v>2019</v>
      </c>
      <c r="D7811" t="s">
        <v>4206</v>
      </c>
      <c r="E7811" t="s">
        <v>4172</v>
      </c>
      <c r="G7811" t="s">
        <v>4207</v>
      </c>
      <c r="H7811" s="5">
        <v>2394</v>
      </c>
      <c r="I7811" t="str">
        <f>IFERROR(VLOOKUP(G7811,'NCES Match'!$A$2:$B$1307,2,FALSE),"")</f>
        <v/>
      </c>
      <c r="J7811" cm="1">
        <f t="array" ref="J7811">IFERROR(_xlfn.IFS(B7811=2015,H7811/$O$13,B7811=2016,H7811/$O$14,B7811=2017,H7811/$O$15,B7811=2018,H7811/$O$16,B7811=2019,H7811/$O$17,B7811=2020,H7811/$O$18,B7811=2021,H7811/$O$19,B7811=2022,H7811/$O$20),"")</f>
        <v>1.5158329837894655E-6</v>
      </c>
      <c r="K7811" s="3" cm="1">
        <f t="array" ref="K7811">IFERROR(_xlfn.IFS(B7811=2015,J7811*$P$4,B7811=2016,J7811*$P$5,B7811=2017,J7811*$P$6,B7811=2018,J7811*$P$7,B7811=2019,J7811*$P$8,B7811=2020,J7811*$P$9,B7811=2021,J7811*$P$10,B7811=2022,J7811*$P$11),"")</f>
        <v>2634.4055071944681</v>
      </c>
      <c r="L7811" s="3">
        <f t="shared" ref="L7811:L7874" si="123">SUM(H7811,K7811)</f>
        <v>5028.4055071944676</v>
      </c>
    </row>
    <row r="7812" spans="1:12">
      <c r="A7812" t="s">
        <v>4230</v>
      </c>
      <c r="B7812">
        <v>2020</v>
      </c>
      <c r="D7812" t="s">
        <v>4171</v>
      </c>
      <c r="E7812" t="s">
        <v>4172</v>
      </c>
      <c r="F7812" t="s">
        <v>4230</v>
      </c>
      <c r="G7812" t="s">
        <v>4173</v>
      </c>
      <c r="H7812" s="5">
        <v>148472</v>
      </c>
      <c r="I7812" t="str">
        <f>IFERROR(VLOOKUP(G7812,'NCES Match'!$A$2:$B$1307,2,FALSE),"")</f>
        <v/>
      </c>
      <c r="J7812" cm="1">
        <f t="array" ref="J7812">IFERROR(_xlfn.IFS(B7812=2015,H7812/$O$13,B7812=2016,H7812/$O$14,B7812=2017,H7812/$O$15,B7812=2018,H7812/$O$16,B7812=2019,H7812/$O$17,B7812=2020,H7812/$O$18,B7812=2021,H7812/$O$19,B7812=2022,H7812/$O$20),"")</f>
        <v>8.045809965062195E-5</v>
      </c>
      <c r="K7812" s="3" cm="1">
        <f t="array" ref="K7812">IFERROR(_xlfn.IFS(B7812=2015,J7812*$P$4,B7812=2016,J7812*$P$5,B7812=2017,J7812*$P$6,B7812=2018,J7812*$P$7,B7812=2019,J7812*$P$8,B7812=2020,J7812*$P$9,B7812=2021,J7812*$P$10,B7812=2022,J7812*$P$11),"")</f>
        <v>169605.9005530616</v>
      </c>
      <c r="L7812" s="3">
        <f t="shared" si="123"/>
        <v>318077.90055306163</v>
      </c>
    </row>
    <row r="7813" spans="1:12">
      <c r="A7813" t="s">
        <v>4230</v>
      </c>
      <c r="B7813">
        <v>2020</v>
      </c>
      <c r="D7813" t="s">
        <v>4206</v>
      </c>
      <c r="E7813" t="s">
        <v>4172</v>
      </c>
      <c r="F7813" t="s">
        <v>4230</v>
      </c>
      <c r="G7813" t="s">
        <v>4207</v>
      </c>
      <c r="H7813" s="5">
        <v>22186</v>
      </c>
      <c r="I7813" t="str">
        <f>IFERROR(VLOOKUP(G7813,'NCES Match'!$A$2:$B$1307,2,FALSE),"")</f>
        <v/>
      </c>
      <c r="J7813" cm="1">
        <f t="array" ref="J7813">IFERROR(_xlfn.IFS(B7813=2015,H7813/$O$13,B7813=2016,H7813/$O$14,B7813=2017,H7813/$O$15,B7813=2018,H7813/$O$16,B7813=2019,H7813/$O$17,B7813=2020,H7813/$O$18,B7813=2021,H7813/$O$19,B7813=2022,H7813/$O$20),"")</f>
        <v>1.2022761186275518E-5</v>
      </c>
      <c r="K7813" s="3" cm="1">
        <f t="array" ref="K7813">IFERROR(_xlfn.IFS(B7813=2015,J7813*$P$4,B7813=2016,J7813*$P$5,B7813=2017,J7813*$P$6,B7813=2018,J7813*$P$7,B7813=2019,J7813*$P$8,B7813=2020,J7813*$P$9,B7813=2021,J7813*$P$10,B7813=2022,J7813*$P$11),"")</f>
        <v>25344.01442474153</v>
      </c>
      <c r="L7813" s="3">
        <f t="shared" si="123"/>
        <v>47530.01442474153</v>
      </c>
    </row>
    <row r="7814" spans="1:12">
      <c r="A7814">
        <v>4817730</v>
      </c>
      <c r="B7814">
        <v>2015</v>
      </c>
      <c r="C7814" t="s">
        <v>381</v>
      </c>
      <c r="D7814" t="s">
        <v>1200</v>
      </c>
      <c r="E7814" t="s">
        <v>1201</v>
      </c>
      <c r="G7814" t="s">
        <v>1202</v>
      </c>
      <c r="H7814" s="5">
        <v>2418604.73</v>
      </c>
      <c r="I7814">
        <f>IFERROR(VLOOKUP(G7814,'NCES Match'!$A$2:$B$1307,2,FALSE),"")</f>
        <v>4817730</v>
      </c>
      <c r="J7814" cm="1">
        <f t="array" ref="J7814">IFERROR(_xlfn.IFS(B7814=2015,H7814/$O$13,B7814=2016,H7814/$O$14,B7814=2017,H7814/$O$15,B7814=2018,H7814/$O$16,B7814=2019,H7814/$O$17,B7814=2020,H7814/$O$18,B7814=2021,H7814/$O$19,B7814=2022,H7814/$O$20),"")</f>
        <v>1.8947440319738362E-3</v>
      </c>
      <c r="K7814" s="3" cm="1">
        <f t="array" ref="K7814">IFERROR(_xlfn.IFS(B7814=2015,J7814*$P$4,B7814=2016,J7814*$P$5,B7814=2017,J7814*$P$6,B7814=2018,J7814*$P$7,B7814=2019,J7814*$P$8,B7814=2020,J7814*$P$9,B7814=2021,J7814*$P$10,B7814=2022,J7814*$P$11),"")</f>
        <v>3015452.893349309</v>
      </c>
      <c r="L7814" s="3">
        <f t="shared" si="123"/>
        <v>5434057.623349309</v>
      </c>
    </row>
    <row r="7815" spans="1:12">
      <c r="A7815">
        <v>4817730</v>
      </c>
      <c r="B7815">
        <v>2016</v>
      </c>
      <c r="C7815" t="s">
        <v>4102</v>
      </c>
      <c r="D7815" t="s">
        <v>1200</v>
      </c>
      <c r="E7815" t="s">
        <v>1201</v>
      </c>
      <c r="F7815" t="s">
        <v>4101</v>
      </c>
      <c r="G7815" t="s">
        <v>1202</v>
      </c>
      <c r="H7815" s="5">
        <v>2499468</v>
      </c>
      <c r="I7815">
        <f>IFERROR(VLOOKUP(G7815,'NCES Match'!$A$2:$B$1307,2,FALSE),"")</f>
        <v>4817730</v>
      </c>
      <c r="J7815" cm="1">
        <f t="array" ref="J7815">IFERROR(_xlfn.IFS(B7815=2015,H7815/$O$13,B7815=2016,H7815/$O$14,B7815=2017,H7815/$O$15,B7815=2018,H7815/$O$16,B7815=2019,H7815/$O$17,B7815=2020,H7815/$O$18,B7815=2021,H7815/$O$19,B7815=2022,H7815/$O$20),"")</f>
        <v>1.7892864309093967E-3</v>
      </c>
      <c r="K7815" s="3" cm="1">
        <f t="array" ref="K7815">IFERROR(_xlfn.IFS(B7815=2015,J7815*$P$4,B7815=2016,J7815*$P$5,B7815=2017,J7815*$P$6,B7815=2018,J7815*$P$7,B7815=2019,J7815*$P$8,B7815=2020,J7815*$P$9,B7815=2021,J7815*$P$10,B7815=2022,J7815*$P$11),"")</f>
        <v>2998184.2552541783</v>
      </c>
      <c r="L7815" s="3">
        <f t="shared" si="123"/>
        <v>5497652.2552541783</v>
      </c>
    </row>
    <row r="7816" spans="1:12">
      <c r="A7816">
        <v>4817730</v>
      </c>
      <c r="B7816">
        <v>2017</v>
      </c>
      <c r="D7816" t="s">
        <v>1200</v>
      </c>
      <c r="E7816" t="s">
        <v>1201</v>
      </c>
      <c r="F7816" t="s">
        <v>4101</v>
      </c>
      <c r="G7816" t="s">
        <v>1202</v>
      </c>
      <c r="H7816" s="5">
        <v>2606831</v>
      </c>
      <c r="I7816">
        <f>IFERROR(VLOOKUP(G7816,'NCES Match'!$A$2:$B$1307,2,FALSE),"")</f>
        <v>4817730</v>
      </c>
      <c r="J7816" cm="1">
        <f t="array" ref="J7816">IFERROR(_xlfn.IFS(B7816=2015,H7816/$O$13,B7816=2016,H7816/$O$14,B7816=2017,H7816/$O$15,B7816=2018,H7816/$O$16,B7816=2019,H7816/$O$17,B7816=2020,H7816/$O$18,B7816=2021,H7816/$O$19,B7816=2022,H7816/$O$20),"")</f>
        <v>1.7972503494241134E-3</v>
      </c>
      <c r="K7816" s="3" cm="1">
        <f t="array" ref="K7816">IFERROR(_xlfn.IFS(B7816=2015,J7816*$P$4,B7816=2016,J7816*$P$5,B7816=2017,J7816*$P$6,B7816=2018,J7816*$P$7,B7816=2019,J7816*$P$8,B7816=2020,J7816*$P$9,B7816=2021,J7816*$P$10,B7816=2022,J7816*$P$11),"")</f>
        <v>3052176.4914982393</v>
      </c>
      <c r="L7816" s="3">
        <f t="shared" si="123"/>
        <v>5659007.4914982393</v>
      </c>
    </row>
    <row r="7817" spans="1:12">
      <c r="A7817">
        <v>4817730</v>
      </c>
      <c r="B7817">
        <v>2018</v>
      </c>
      <c r="D7817" t="s">
        <v>1200</v>
      </c>
      <c r="E7817" t="s">
        <v>1201</v>
      </c>
      <c r="F7817" t="s">
        <v>4101</v>
      </c>
      <c r="G7817" t="s">
        <v>1202</v>
      </c>
      <c r="H7817" s="5">
        <v>2709615</v>
      </c>
      <c r="I7817">
        <f>IFERROR(VLOOKUP(G7817,'NCES Match'!$A$2:$B$1307,2,FALSE),"")</f>
        <v>4817730</v>
      </c>
      <c r="J7817" cm="1">
        <f t="array" ref="J7817">IFERROR(_xlfn.IFS(B7817=2015,H7817/$O$13,B7817=2016,H7817/$O$14,B7817=2017,H7817/$O$15,B7817=2018,H7817/$O$16,B7817=2019,H7817/$O$17,B7817=2020,H7817/$O$18,B7817=2021,H7817/$O$19,B7817=2022,H7817/$O$20),"")</f>
        <v>1.7681832075477999E-3</v>
      </c>
      <c r="K7817" s="3" cm="1">
        <f t="array" ref="K7817">IFERROR(_xlfn.IFS(B7817=2015,J7817*$P$4,B7817=2016,J7817*$P$5,B7817=2017,J7817*$P$6,B7817=2018,J7817*$P$7,B7817=2019,J7817*$P$8,B7817=2020,J7817*$P$9,B7817=2021,J7817*$P$10,B7817=2022,J7817*$P$11),"")</f>
        <v>3035711.1706040218</v>
      </c>
      <c r="L7817" s="3">
        <f t="shared" si="123"/>
        <v>5745326.1706040222</v>
      </c>
    </row>
    <row r="7818" spans="1:12">
      <c r="A7818">
        <v>4817730</v>
      </c>
      <c r="B7818">
        <v>2019</v>
      </c>
      <c r="D7818" t="s">
        <v>1200</v>
      </c>
      <c r="E7818" t="s">
        <v>1201</v>
      </c>
      <c r="F7818" t="s">
        <v>4101</v>
      </c>
      <c r="G7818" t="s">
        <v>1202</v>
      </c>
      <c r="H7818" s="5">
        <v>2896210</v>
      </c>
      <c r="I7818">
        <f>IFERROR(VLOOKUP(G7818,'NCES Match'!$A$2:$B$1307,2,FALSE),"")</f>
        <v>4817730</v>
      </c>
      <c r="J7818" cm="1">
        <f t="array" ref="J7818">IFERROR(_xlfn.IFS(B7818=2015,H7818/$O$13,B7818=2016,H7818/$O$14,B7818=2017,H7818/$O$15,B7818=2018,H7818/$O$16,B7818=2019,H7818/$O$17,B7818=2020,H7818/$O$18,B7818=2021,H7818/$O$19,B7818=2022,H7818/$O$20),"")</f>
        <v>1.8338223249711311E-3</v>
      </c>
      <c r="K7818" s="3" cm="1">
        <f t="array" ref="K7818">IFERROR(_xlfn.IFS(B7818=2015,J7818*$P$4,B7818=2016,J7818*$P$5,B7818=2017,J7818*$P$6,B7818=2018,J7818*$P$7,B7818=2019,J7818*$P$8,B7818=2020,J7818*$P$9,B7818=2021,J7818*$P$10,B7818=2022,J7818*$P$11),"")</f>
        <v>3187047.4410992861</v>
      </c>
      <c r="L7818" s="3">
        <f t="shared" si="123"/>
        <v>6083257.4410992861</v>
      </c>
    </row>
    <row r="7819" spans="1:12">
      <c r="A7819">
        <v>4817730</v>
      </c>
      <c r="B7819">
        <v>2020</v>
      </c>
      <c r="D7819" t="s">
        <v>1200</v>
      </c>
      <c r="E7819" t="s">
        <v>1201</v>
      </c>
      <c r="F7819" t="s">
        <v>4230</v>
      </c>
      <c r="G7819" t="s">
        <v>1202</v>
      </c>
      <c r="H7819" s="5">
        <v>3228316</v>
      </c>
      <c r="I7819">
        <f>IFERROR(VLOOKUP(G7819,'NCES Match'!$A$2:$B$1307,2,FALSE),"")</f>
        <v>4817730</v>
      </c>
      <c r="J7819" cm="1">
        <f t="array" ref="J7819">IFERROR(_xlfn.IFS(B7819=2015,H7819/$O$13,B7819=2016,H7819/$O$14,B7819=2017,H7819/$O$15,B7819=2018,H7819/$O$16,B7819=2019,H7819/$O$17,B7819=2020,H7819/$O$18,B7819=2021,H7819/$O$19,B7819=2022,H7819/$O$20),"")</f>
        <v>1.7494488552164532E-3</v>
      </c>
      <c r="K7819" s="3" cm="1">
        <f t="array" ref="K7819">IFERROR(_xlfn.IFS(B7819=2015,J7819*$P$4,B7819=2016,J7819*$P$5,B7819=2017,J7819*$P$6,B7819=2018,J7819*$P$7,B7819=2019,J7819*$P$8,B7819=2020,J7819*$P$9,B7819=2021,J7819*$P$10,B7819=2022,J7819*$P$11),"")</f>
        <v>3687843.1114948108</v>
      </c>
      <c r="L7819" s="3">
        <f t="shared" si="123"/>
        <v>6916159.1114948113</v>
      </c>
    </row>
    <row r="7820" spans="1:12">
      <c r="A7820">
        <v>4817730</v>
      </c>
      <c r="B7820">
        <v>2021</v>
      </c>
      <c r="D7820" t="s">
        <v>1200</v>
      </c>
      <c r="E7820" t="s">
        <v>1201</v>
      </c>
      <c r="F7820" t="s">
        <v>4101</v>
      </c>
      <c r="G7820" t="s">
        <v>1202</v>
      </c>
      <c r="H7820" s="5">
        <v>3583620.29</v>
      </c>
      <c r="I7820">
        <f>IFERROR(VLOOKUP(G7820,'NCES Match'!$A$2:$B$1307,2,FALSE),"")</f>
        <v>4817730</v>
      </c>
      <c r="J7820" cm="1">
        <f t="array" ref="J7820">IFERROR(_xlfn.IFS(B7820=2015,H7820/$O$13,B7820=2016,H7820/$O$14,B7820=2017,H7820/$O$15,B7820=2018,H7820/$O$16,B7820=2019,H7820/$O$17,B7820=2020,H7820/$O$18,B7820=2021,H7820/$O$19,B7820=2022,H7820/$O$20),"")</f>
        <v>1.8335342922721866E-3</v>
      </c>
      <c r="K7820" s="3" cm="1">
        <f t="array" ref="K7820">IFERROR(_xlfn.IFS(B7820=2015,J7820*$P$4,B7820=2016,J7820*$P$5,B7820=2017,J7820*$P$6,B7820=2018,J7820*$P$7,B7820=2019,J7820*$P$8,B7820=2020,J7820*$P$9,B7820=2021,J7820*$P$10,B7820=2022,J7820*$P$11),"")</f>
        <v>3924777.8671516534</v>
      </c>
      <c r="L7820" s="3">
        <f t="shared" si="123"/>
        <v>7508398.1571516534</v>
      </c>
    </row>
    <row r="7821" spans="1:12">
      <c r="A7821">
        <v>4817730</v>
      </c>
      <c r="B7821">
        <v>2022</v>
      </c>
      <c r="D7821" t="s">
        <v>1200</v>
      </c>
      <c r="E7821" t="s">
        <v>1201</v>
      </c>
      <c r="F7821" t="s">
        <v>4101</v>
      </c>
      <c r="G7821" t="s">
        <v>1202</v>
      </c>
      <c r="H7821" s="5">
        <v>4016757.31</v>
      </c>
      <c r="I7821">
        <f>IFERROR(VLOOKUP(G7821,'NCES Match'!$A$2:$B$1307,2,FALSE),"")</f>
        <v>4817730</v>
      </c>
      <c r="J7821" cm="1">
        <f t="array" ref="J7821">IFERROR(_xlfn.IFS(B7821=2015,H7821/$O$13,B7821=2016,H7821/$O$14,B7821=2017,H7821/$O$15,B7821=2018,H7821/$O$16,B7821=2019,H7821/$O$17,B7821=2020,H7821/$O$18,B7821=2021,H7821/$O$19,B7821=2022,H7821/$O$20),"")</f>
        <v>1.7642828948934599E-3</v>
      </c>
      <c r="K7821" s="3" cm="1">
        <f t="array" ref="K7821">IFERROR(_xlfn.IFS(B7821=2015,J7821*$P$4,B7821=2016,J7821*$P$5,B7821=2017,J7821*$P$6,B7821=2018,J7821*$P$7,B7821=2019,J7821*$P$8,B7821=2020,J7821*$P$9,B7821=2021,J7821*$P$10,B7821=2022,J7821*$P$11),"")</f>
        <v>3799353.2319295499</v>
      </c>
      <c r="L7821" s="3">
        <f t="shared" si="123"/>
        <v>7816110.5419295505</v>
      </c>
    </row>
    <row r="7822" spans="1:12">
      <c r="A7822">
        <v>4817730</v>
      </c>
      <c r="B7822">
        <v>2023</v>
      </c>
      <c r="D7822" t="s">
        <v>1200</v>
      </c>
      <c r="E7822" t="s">
        <v>1201</v>
      </c>
      <c r="F7822" t="s">
        <v>4101</v>
      </c>
      <c r="G7822" t="s">
        <v>1202</v>
      </c>
      <c r="H7822" s="5">
        <v>4062728.01</v>
      </c>
      <c r="I7822">
        <f>IFERROR(VLOOKUP(G7822,'NCES Match'!$A$2:$B$1307,2,FALSE),"")</f>
        <v>4817730</v>
      </c>
      <c r="J7822" t="str" cm="1">
        <f t="array" ref="J7822">IFERROR(_xlfn.IFS(B7822=2015,H7822/$O$13,B7822=2016,H7822/$O$14,B7822=2017,H7822/$O$15,B7822=2018,H7822/$O$16,B7822=2019,H7822/$O$17,B7822=2020,H7822/$O$18,B7822=2021,H7822/$O$19,B7822=2022,H7822/$O$20),"")</f>
        <v/>
      </c>
      <c r="K7822" s="3" t="str" cm="1">
        <f t="array" ref="K7822">IFERROR(_xlfn.IFS(B7822=2015,J7822*$P$4,B7822=2016,J7822*$P$5,B7822=2017,J7822*$P$6,B7822=2018,J7822*$P$7,B7822=2019,J7822*$P$8,B7822=2020,J7822*$P$9,B7822=2021,J7822*$P$10,B7822=2022,J7822*$P$11),"")</f>
        <v/>
      </c>
      <c r="L7822" s="3">
        <f t="shared" si="123"/>
        <v>4062728.01</v>
      </c>
    </row>
    <row r="7823" spans="1:12">
      <c r="A7823">
        <v>4811110</v>
      </c>
      <c r="B7823">
        <v>2015</v>
      </c>
      <c r="C7823" t="s">
        <v>381</v>
      </c>
      <c r="D7823" t="s">
        <v>675</v>
      </c>
      <c r="E7823" t="s">
        <v>676</v>
      </c>
      <c r="G7823" t="s">
        <v>677</v>
      </c>
      <c r="H7823" s="5">
        <v>227179.01</v>
      </c>
      <c r="I7823">
        <f>IFERROR(VLOOKUP(G7823,'NCES Match'!$A$2:$B$1307,2,FALSE),"")</f>
        <v>4811110</v>
      </c>
      <c r="J7823" cm="1">
        <f t="array" ref="J7823">IFERROR(_xlfn.IFS(B7823=2015,H7823/$O$13,B7823=2016,H7823/$O$14,B7823=2017,H7823/$O$15,B7823=2018,H7823/$O$16,B7823=2019,H7823/$O$17,B7823=2020,H7823/$O$18,B7823=2021,H7823/$O$19,B7823=2022,H7823/$O$20),"")</f>
        <v>1.7797288992617841E-4</v>
      </c>
      <c r="K7823" s="3" cm="1">
        <f t="array" ref="K7823">IFERROR(_xlfn.IFS(B7823=2015,J7823*$P$4,B7823=2016,J7823*$P$5,B7823=2017,J7823*$P$6,B7823=2018,J7823*$P$7,B7823=2019,J7823*$P$8,B7823=2020,J7823*$P$9,B7823=2021,J7823*$P$10,B7823=2022,J7823*$P$11),"")</f>
        <v>283240.82662847172</v>
      </c>
      <c r="L7823" s="3">
        <f t="shared" si="123"/>
        <v>510419.83662847173</v>
      </c>
    </row>
    <row r="7824" spans="1:12">
      <c r="A7824">
        <v>4811110</v>
      </c>
      <c r="B7824">
        <v>2016</v>
      </c>
      <c r="C7824" t="s">
        <v>4102</v>
      </c>
      <c r="D7824" t="s">
        <v>675</v>
      </c>
      <c r="E7824" t="s">
        <v>676</v>
      </c>
      <c r="F7824" t="s">
        <v>4101</v>
      </c>
      <c r="G7824" t="s">
        <v>677</v>
      </c>
      <c r="H7824" s="5">
        <v>229528</v>
      </c>
      <c r="I7824">
        <f>IFERROR(VLOOKUP(G7824,'NCES Match'!$A$2:$B$1307,2,FALSE),"")</f>
        <v>4811110</v>
      </c>
      <c r="J7824" cm="1">
        <f t="array" ref="J7824">IFERROR(_xlfn.IFS(B7824=2015,H7824/$O$13,B7824=2016,H7824/$O$14,B7824=2017,H7824/$O$15,B7824=2018,H7824/$O$16,B7824=2019,H7824/$O$17,B7824=2020,H7824/$O$18,B7824=2021,H7824/$O$19,B7824=2022,H7824/$O$20),"")</f>
        <v>1.6431149985267744E-4</v>
      </c>
      <c r="K7824" s="3" cm="1">
        <f t="array" ref="K7824">IFERROR(_xlfn.IFS(B7824=2015,J7824*$P$4,B7824=2016,J7824*$P$5,B7824=2017,J7824*$P$6,B7824=2018,J7824*$P$7,B7824=2019,J7824*$P$8,B7824=2020,J7824*$P$9,B7824=2021,J7824*$P$10,B7824=2022,J7824*$P$11),"")</f>
        <v>275325.48355889373</v>
      </c>
      <c r="L7824" s="3">
        <f t="shared" si="123"/>
        <v>504853.48355889373</v>
      </c>
    </row>
    <row r="7825" spans="1:12">
      <c r="A7825">
        <v>4811110</v>
      </c>
      <c r="B7825">
        <v>2017</v>
      </c>
      <c r="D7825" t="s">
        <v>675</v>
      </c>
      <c r="E7825" t="s">
        <v>676</v>
      </c>
      <c r="F7825" t="s">
        <v>4101</v>
      </c>
      <c r="G7825" t="s">
        <v>677</v>
      </c>
      <c r="H7825" s="5">
        <v>241011</v>
      </c>
      <c r="I7825">
        <f>IFERROR(VLOOKUP(G7825,'NCES Match'!$A$2:$B$1307,2,FALSE),"")</f>
        <v>4811110</v>
      </c>
      <c r="J7825" cm="1">
        <f t="array" ref="J7825">IFERROR(_xlfn.IFS(B7825=2015,H7825/$O$13,B7825=2016,H7825/$O$14,B7825=2017,H7825/$O$15,B7825=2018,H7825/$O$16,B7825=2019,H7825/$O$17,B7825=2020,H7825/$O$18,B7825=2021,H7825/$O$19,B7825=2022,H7825/$O$20),"")</f>
        <v>1.6616232658160619E-4</v>
      </c>
      <c r="K7825" s="3" cm="1">
        <f t="array" ref="K7825">IFERROR(_xlfn.IFS(B7825=2015,J7825*$P$4,B7825=2016,J7825*$P$5,B7825=2017,J7825*$P$6,B7825=2018,J7825*$P$7,B7825=2019,J7825*$P$8,B7825=2020,J7825*$P$9,B7825=2021,J7825*$P$10,B7825=2022,J7825*$P$11),"")</f>
        <v>282184.80921566539</v>
      </c>
      <c r="L7825" s="3">
        <f t="shared" si="123"/>
        <v>523195.80921566539</v>
      </c>
    </row>
    <row r="7826" spans="1:12">
      <c r="A7826">
        <v>4811110</v>
      </c>
      <c r="B7826">
        <v>2018</v>
      </c>
      <c r="D7826" t="s">
        <v>675</v>
      </c>
      <c r="E7826" t="s">
        <v>676</v>
      </c>
      <c r="F7826" t="s">
        <v>4101</v>
      </c>
      <c r="G7826" t="s">
        <v>677</v>
      </c>
      <c r="H7826" s="5">
        <v>231449</v>
      </c>
      <c r="I7826">
        <f>IFERROR(VLOOKUP(G7826,'NCES Match'!$A$2:$B$1307,2,FALSE),"")</f>
        <v>4811110</v>
      </c>
      <c r="J7826" cm="1">
        <f t="array" ref="J7826">IFERROR(_xlfn.IFS(B7826=2015,H7826/$O$13,B7826=2016,H7826/$O$14,B7826=2017,H7826/$O$15,B7826=2018,H7826/$O$16,B7826=2019,H7826/$O$17,B7826=2020,H7826/$O$18,B7826=2021,H7826/$O$19,B7826=2022,H7826/$O$20),"")</f>
        <v>1.5103408978904041E-4</v>
      </c>
      <c r="K7826" s="3" cm="1">
        <f t="array" ref="K7826">IFERROR(_xlfn.IFS(B7826=2015,J7826*$P$4,B7826=2016,J7826*$P$5,B7826=2017,J7826*$P$6,B7826=2018,J7826*$P$7,B7826=2019,J7826*$P$8,B7826=2020,J7826*$P$9,B7826=2021,J7826*$P$10,B7826=2022,J7826*$P$11),"")</f>
        <v>259303.37510130781</v>
      </c>
      <c r="L7826" s="3">
        <f t="shared" si="123"/>
        <v>490752.37510130781</v>
      </c>
    </row>
    <row r="7827" spans="1:12">
      <c r="A7827">
        <v>4811110</v>
      </c>
      <c r="B7827">
        <v>2019</v>
      </c>
      <c r="D7827" t="s">
        <v>675</v>
      </c>
      <c r="E7827" t="s">
        <v>676</v>
      </c>
      <c r="F7827" t="s">
        <v>4101</v>
      </c>
      <c r="G7827" t="s">
        <v>677</v>
      </c>
      <c r="H7827" s="5">
        <v>273053</v>
      </c>
      <c r="I7827">
        <f>IFERROR(VLOOKUP(G7827,'NCES Match'!$A$2:$B$1307,2,FALSE),"")</f>
        <v>4811110</v>
      </c>
      <c r="J7827" cm="1">
        <f t="array" ref="J7827">IFERROR(_xlfn.IFS(B7827=2015,H7827/$O$13,B7827=2016,H7827/$O$14,B7827=2017,H7827/$O$15,B7827=2018,H7827/$O$16,B7827=2019,H7827/$O$17,B7827=2020,H7827/$O$18,B7827=2021,H7827/$O$19,B7827=2022,H7827/$O$20),"")</f>
        <v>1.7289170581564952E-4</v>
      </c>
      <c r="K7827" s="3" cm="1">
        <f t="array" ref="K7827">IFERROR(_xlfn.IFS(B7827=2015,J7827*$P$4,B7827=2016,J7827*$P$5,B7827=2017,J7827*$P$6,B7827=2018,J7827*$P$7,B7827=2019,J7827*$P$8,B7827=2020,J7827*$P$9,B7827=2021,J7827*$P$10,B7827=2022,J7827*$P$11),"")</f>
        <v>300472.98536172562</v>
      </c>
      <c r="L7827" s="3">
        <f t="shared" si="123"/>
        <v>573525.98536172556</v>
      </c>
    </row>
    <row r="7828" spans="1:12">
      <c r="A7828">
        <v>4811110</v>
      </c>
      <c r="B7828">
        <v>2020</v>
      </c>
      <c r="D7828" t="s">
        <v>675</v>
      </c>
      <c r="E7828" t="s">
        <v>676</v>
      </c>
      <c r="F7828" t="s">
        <v>4230</v>
      </c>
      <c r="G7828" t="s">
        <v>677</v>
      </c>
      <c r="H7828" s="5">
        <v>315600</v>
      </c>
      <c r="I7828">
        <f>IFERROR(VLOOKUP(G7828,'NCES Match'!$A$2:$B$1307,2,FALSE),"")</f>
        <v>4811110</v>
      </c>
      <c r="J7828" cm="1">
        <f t="array" ref="J7828">IFERROR(_xlfn.IFS(B7828=2015,H7828/$O$13,B7828=2016,H7828/$O$14,B7828=2017,H7828/$O$15,B7828=2018,H7828/$O$16,B7828=2019,H7828/$O$17,B7828=2020,H7828/$O$18,B7828=2021,H7828/$O$19,B7828=2022,H7828/$O$20),"")</f>
        <v>1.7102602679115449E-4</v>
      </c>
      <c r="K7828" s="3" cm="1">
        <f t="array" ref="K7828">IFERROR(_xlfn.IFS(B7828=2015,J7828*$P$4,B7828=2016,J7828*$P$5,B7828=2017,J7828*$P$6,B7828=2018,J7828*$P$7,B7828=2019,J7828*$P$8,B7828=2020,J7828*$P$9,B7828=2021,J7828*$P$10,B7828=2022,J7828*$P$11),"")</f>
        <v>360523.3459140191</v>
      </c>
      <c r="L7828" s="3">
        <f t="shared" si="123"/>
        <v>676123.34591401904</v>
      </c>
    </row>
    <row r="7829" spans="1:12">
      <c r="A7829">
        <v>4811110</v>
      </c>
      <c r="B7829">
        <v>2021</v>
      </c>
      <c r="D7829" t="s">
        <v>675</v>
      </c>
      <c r="E7829" t="s">
        <v>676</v>
      </c>
      <c r="F7829" t="s">
        <v>4101</v>
      </c>
      <c r="G7829" t="s">
        <v>677</v>
      </c>
      <c r="H7829" s="5">
        <v>296772.19</v>
      </c>
      <c r="I7829">
        <f>IFERROR(VLOOKUP(G7829,'NCES Match'!$A$2:$B$1307,2,FALSE),"")</f>
        <v>4811110</v>
      </c>
      <c r="J7829" cm="1">
        <f t="array" ref="J7829">IFERROR(_xlfn.IFS(B7829=2015,H7829/$O$13,B7829=2016,H7829/$O$14,B7829=2017,H7829/$O$15,B7829=2018,H7829/$O$16,B7829=2019,H7829/$O$17,B7829=2020,H7829/$O$18,B7829=2021,H7829/$O$19,B7829=2022,H7829/$O$20),"")</f>
        <v>1.5184141826524731E-4</v>
      </c>
      <c r="K7829" s="3" cm="1">
        <f t="array" ref="K7829">IFERROR(_xlfn.IFS(B7829=2015,J7829*$P$4,B7829=2016,J7829*$P$5,B7829=2017,J7829*$P$6,B7829=2018,J7829*$P$7,B7829=2019,J7829*$P$8,B7829=2020,J7829*$P$9,B7829=2021,J7829*$P$10,B7829=2022,J7829*$P$11),"")</f>
        <v>325024.64788146544</v>
      </c>
      <c r="L7829" s="3">
        <f t="shared" si="123"/>
        <v>621796.83788146544</v>
      </c>
    </row>
    <row r="7830" spans="1:12">
      <c r="A7830">
        <v>4811110</v>
      </c>
      <c r="B7830">
        <v>2022</v>
      </c>
      <c r="D7830" t="s">
        <v>675</v>
      </c>
      <c r="E7830" t="s">
        <v>676</v>
      </c>
      <c r="F7830" t="s">
        <v>4101</v>
      </c>
      <c r="G7830" t="s">
        <v>677</v>
      </c>
      <c r="H7830" s="5">
        <v>317259.94</v>
      </c>
      <c r="I7830">
        <f>IFERROR(VLOOKUP(G7830,'NCES Match'!$A$2:$B$1307,2,FALSE),"")</f>
        <v>4811110</v>
      </c>
      <c r="J7830" cm="1">
        <f t="array" ref="J7830">IFERROR(_xlfn.IFS(B7830=2015,H7830/$O$13,B7830=2016,H7830/$O$14,B7830=2017,H7830/$O$15,B7830=2018,H7830/$O$16,B7830=2019,H7830/$O$17,B7830=2020,H7830/$O$18,B7830=2021,H7830/$O$19,B7830=2022,H7830/$O$20),"")</f>
        <v>1.3935028735328933E-4</v>
      </c>
      <c r="K7830" s="3" cm="1">
        <f t="array" ref="K7830">IFERROR(_xlfn.IFS(B7830=2015,J7830*$P$4,B7830=2016,J7830*$P$5,B7830=2017,J7830*$P$6,B7830=2018,J7830*$P$7,B7830=2019,J7830*$P$8,B7830=2020,J7830*$P$9,B7830=2021,J7830*$P$10,B7830=2022,J7830*$P$11),"")</f>
        <v>300088.4756965253</v>
      </c>
      <c r="L7830" s="3">
        <f t="shared" si="123"/>
        <v>617348.41569652525</v>
      </c>
    </row>
    <row r="7831" spans="1:12">
      <c r="A7831">
        <v>4811110</v>
      </c>
      <c r="B7831">
        <v>2023</v>
      </c>
      <c r="D7831" t="s">
        <v>675</v>
      </c>
      <c r="E7831" t="s">
        <v>676</v>
      </c>
      <c r="F7831" t="s">
        <v>4101</v>
      </c>
      <c r="G7831" t="s">
        <v>677</v>
      </c>
      <c r="H7831" s="5">
        <v>357552.82</v>
      </c>
      <c r="I7831">
        <f>IFERROR(VLOOKUP(G7831,'NCES Match'!$A$2:$B$1307,2,FALSE),"")</f>
        <v>4811110</v>
      </c>
      <c r="J7831" t="str" cm="1">
        <f t="array" ref="J7831">IFERROR(_xlfn.IFS(B7831=2015,H7831/$O$13,B7831=2016,H7831/$O$14,B7831=2017,H7831/$O$15,B7831=2018,H7831/$O$16,B7831=2019,H7831/$O$17,B7831=2020,H7831/$O$18,B7831=2021,H7831/$O$19,B7831=2022,H7831/$O$20),"")</f>
        <v/>
      </c>
      <c r="K7831" s="3" t="str" cm="1">
        <f t="array" ref="K7831">IFERROR(_xlfn.IFS(B7831=2015,J7831*$P$4,B7831=2016,J7831*$P$5,B7831=2017,J7831*$P$6,B7831=2018,J7831*$P$7,B7831=2019,J7831*$P$8,B7831=2020,J7831*$P$9,B7831=2021,J7831*$P$10,B7831=2022,J7831*$P$11),"")</f>
        <v/>
      </c>
      <c r="L7831" s="3">
        <f t="shared" si="123"/>
        <v>357552.82</v>
      </c>
    </row>
    <row r="7832" spans="1:12">
      <c r="A7832">
        <v>4837500</v>
      </c>
      <c r="B7832">
        <v>2015</v>
      </c>
      <c r="C7832" t="s">
        <v>381</v>
      </c>
      <c r="D7832" t="s">
        <v>2803</v>
      </c>
      <c r="E7832" t="s">
        <v>2804</v>
      </c>
      <c r="G7832" t="s">
        <v>2805</v>
      </c>
      <c r="H7832" s="5">
        <v>45985.46</v>
      </c>
      <c r="I7832">
        <f>IFERROR(VLOOKUP(G7832,'NCES Match'!$A$2:$B$1307,2,FALSE),"")</f>
        <v>4837500</v>
      </c>
      <c r="J7832" cm="1">
        <f t="array" ref="J7832">IFERROR(_xlfn.IFS(B7832=2015,H7832/$O$13,B7832=2016,H7832/$O$14,B7832=2017,H7832/$O$15,B7832=2018,H7832/$O$16,B7832=2019,H7832/$O$17,B7832=2020,H7832/$O$18,B7832=2021,H7832/$O$19,B7832=2022,H7832/$O$20),"")</f>
        <v>3.6025182127453941E-5</v>
      </c>
      <c r="K7832" s="3" cm="1">
        <f t="array" ref="K7832">IFERROR(_xlfn.IFS(B7832=2015,J7832*$P$4,B7832=2016,J7832*$P$5,B7832=2017,J7832*$P$6,B7832=2018,J7832*$P$7,B7832=2019,J7832*$P$8,B7832=2020,J7832*$P$9,B7832=2021,J7832*$P$10,B7832=2022,J7832*$P$11),"")</f>
        <v>57333.464492562583</v>
      </c>
      <c r="L7832" s="3">
        <f t="shared" si="123"/>
        <v>103318.92449256258</v>
      </c>
    </row>
    <row r="7833" spans="1:12">
      <c r="A7833">
        <v>4837500</v>
      </c>
      <c r="B7833">
        <v>2016</v>
      </c>
      <c r="C7833" t="s">
        <v>4102</v>
      </c>
      <c r="D7833" t="s">
        <v>2803</v>
      </c>
      <c r="E7833" t="s">
        <v>2804</v>
      </c>
      <c r="F7833" t="s">
        <v>4101</v>
      </c>
      <c r="G7833" t="s">
        <v>2805</v>
      </c>
      <c r="H7833" s="5">
        <v>50066</v>
      </c>
      <c r="I7833">
        <f>IFERROR(VLOOKUP(G7833,'NCES Match'!$A$2:$B$1307,2,FALSE),"")</f>
        <v>4837500</v>
      </c>
      <c r="J7833" cm="1">
        <f t="array" ref="J7833">IFERROR(_xlfn.IFS(B7833=2015,H7833/$O$13,B7833=2016,H7833/$O$14,B7833=2017,H7833/$O$15,B7833=2018,H7833/$O$16,B7833=2019,H7833/$O$17,B7833=2020,H7833/$O$18,B7833=2021,H7833/$O$19,B7833=2022,H7833/$O$20),"")</f>
        <v>3.5840592658081583E-5</v>
      </c>
      <c r="K7833" s="3" cm="1">
        <f t="array" ref="K7833">IFERROR(_xlfn.IFS(B7833=2015,J7833*$P$4,B7833=2016,J7833*$P$5,B7833=2017,J7833*$P$6,B7833=2018,J7833*$P$7,B7833=2019,J7833*$P$8,B7833=2020,J7833*$P$9,B7833=2021,J7833*$P$10,B7833=2022,J7833*$P$11),"")</f>
        <v>60055.61700472088</v>
      </c>
      <c r="L7833" s="3">
        <f t="shared" si="123"/>
        <v>110121.61700472087</v>
      </c>
    </row>
    <row r="7834" spans="1:12">
      <c r="A7834">
        <v>4837500</v>
      </c>
      <c r="B7834">
        <v>2017</v>
      </c>
      <c r="D7834" t="s">
        <v>2803</v>
      </c>
      <c r="E7834" t="s">
        <v>2804</v>
      </c>
      <c r="F7834" t="s">
        <v>4101</v>
      </c>
      <c r="G7834" t="s">
        <v>2805</v>
      </c>
      <c r="H7834" s="5">
        <v>54013</v>
      </c>
      <c r="I7834">
        <f>IFERROR(VLOOKUP(G7834,'NCES Match'!$A$2:$B$1307,2,FALSE),"")</f>
        <v>4837500</v>
      </c>
      <c r="J7834" cm="1">
        <f t="array" ref="J7834">IFERROR(_xlfn.IFS(B7834=2015,H7834/$O$13,B7834=2016,H7834/$O$14,B7834=2017,H7834/$O$15,B7834=2018,H7834/$O$16,B7834=2019,H7834/$O$17,B7834=2020,H7834/$O$18,B7834=2021,H7834/$O$19,B7834=2022,H7834/$O$20),"")</f>
        <v>3.7238656101390785E-5</v>
      </c>
      <c r="K7834" s="3" cm="1">
        <f t="array" ref="K7834">IFERROR(_xlfn.IFS(B7834=2015,J7834*$P$4,B7834=2016,J7834*$P$5,B7834=2017,J7834*$P$6,B7834=2018,J7834*$P$7,B7834=2019,J7834*$P$8,B7834=2020,J7834*$P$9,B7834=2021,J7834*$P$10,B7834=2022,J7834*$P$11),"")</f>
        <v>63240.466618393912</v>
      </c>
      <c r="L7834" s="3">
        <f t="shared" si="123"/>
        <v>117253.46661839391</v>
      </c>
    </row>
    <row r="7835" spans="1:12">
      <c r="A7835">
        <v>4837500</v>
      </c>
      <c r="B7835">
        <v>2018</v>
      </c>
      <c r="D7835" t="s">
        <v>2803</v>
      </c>
      <c r="E7835" t="s">
        <v>2804</v>
      </c>
      <c r="F7835" t="s">
        <v>4101</v>
      </c>
      <c r="G7835" t="s">
        <v>2805</v>
      </c>
      <c r="H7835" s="5">
        <v>47444</v>
      </c>
      <c r="I7835">
        <f>IFERROR(VLOOKUP(G7835,'NCES Match'!$A$2:$B$1307,2,FALSE),"")</f>
        <v>4837500</v>
      </c>
      <c r="J7835" cm="1">
        <f t="array" ref="J7835">IFERROR(_xlfn.IFS(B7835=2015,H7835/$O$13,B7835=2016,H7835/$O$14,B7835=2017,H7835/$O$15,B7835=2018,H7835/$O$16,B7835=2019,H7835/$O$17,B7835=2020,H7835/$O$18,B7835=2021,H7835/$O$19,B7835=2022,H7835/$O$20),"")</f>
        <v>3.0960001365100878E-5</v>
      </c>
      <c r="K7835" s="3" cm="1">
        <f t="array" ref="K7835">IFERROR(_xlfn.IFS(B7835=2015,J7835*$P$4,B7835=2016,J7835*$P$5,B7835=2017,J7835*$P$6,B7835=2018,J7835*$P$7,B7835=2019,J7835*$P$8,B7835=2020,J7835*$P$9,B7835=2021,J7835*$P$10,B7835=2022,J7835*$P$11),"")</f>
        <v>53153.780436754743</v>
      </c>
      <c r="L7835" s="3">
        <f t="shared" si="123"/>
        <v>100597.78043675475</v>
      </c>
    </row>
    <row r="7836" spans="1:12">
      <c r="A7836">
        <v>4837500</v>
      </c>
      <c r="B7836">
        <v>2019</v>
      </c>
      <c r="D7836" t="s">
        <v>2803</v>
      </c>
      <c r="E7836" t="s">
        <v>2804</v>
      </c>
      <c r="F7836" t="s">
        <v>4101</v>
      </c>
      <c r="G7836" t="s">
        <v>2805</v>
      </c>
      <c r="H7836" s="5">
        <v>48958</v>
      </c>
      <c r="I7836">
        <f>IFERROR(VLOOKUP(G7836,'NCES Match'!$A$2:$B$1307,2,FALSE),"")</f>
        <v>4837500</v>
      </c>
      <c r="J7836" cm="1">
        <f t="array" ref="J7836">IFERROR(_xlfn.IFS(B7836=2015,H7836/$O$13,B7836=2016,H7836/$O$14,B7836=2017,H7836/$O$15,B7836=2018,H7836/$O$16,B7836=2019,H7836/$O$17,B7836=2020,H7836/$O$18,B7836=2021,H7836/$O$19,B7836=2022,H7836/$O$20),"")</f>
        <v>3.0999227744513223E-5</v>
      </c>
      <c r="K7836" s="3" cm="1">
        <f t="array" ref="K7836">IFERROR(_xlfn.IFS(B7836=2015,J7836*$P$4,B7836=2016,J7836*$P$5,B7836=2017,J7836*$P$6,B7836=2018,J7836*$P$7,B7836=2019,J7836*$P$8,B7836=2020,J7836*$P$9,B7836=2021,J7836*$P$10,B7836=2022,J7836*$P$11),"")</f>
        <v>53874.362916134829</v>
      </c>
      <c r="L7836" s="3">
        <f t="shared" si="123"/>
        <v>102832.36291613482</v>
      </c>
    </row>
    <row r="7837" spans="1:12">
      <c r="A7837">
        <v>4837500</v>
      </c>
      <c r="B7837">
        <v>2020</v>
      </c>
      <c r="D7837" t="s">
        <v>2803</v>
      </c>
      <c r="E7837" t="s">
        <v>2804</v>
      </c>
      <c r="F7837" t="s">
        <v>4230</v>
      </c>
      <c r="G7837" t="s">
        <v>2805</v>
      </c>
      <c r="H7837" s="5">
        <v>52971</v>
      </c>
      <c r="I7837">
        <f>IFERROR(VLOOKUP(G7837,'NCES Match'!$A$2:$B$1307,2,FALSE),"")</f>
        <v>4837500</v>
      </c>
      <c r="J7837" cm="1">
        <f t="array" ref="J7837">IFERROR(_xlfn.IFS(B7837=2015,H7837/$O$13,B7837=2016,H7837/$O$14,B7837=2017,H7837/$O$15,B7837=2018,H7837/$O$16,B7837=2019,H7837/$O$17,B7837=2020,H7837/$O$18,B7837=2021,H7837/$O$19,B7837=2022,H7837/$O$20),"")</f>
        <v>2.8705385504291013E-5</v>
      </c>
      <c r="K7837" s="3" cm="1">
        <f t="array" ref="K7837">IFERROR(_xlfn.IFS(B7837=2015,J7837*$P$4,B7837=2016,J7837*$P$5,B7837=2017,J7837*$P$6,B7837=2018,J7837*$P$7,B7837=2019,J7837*$P$8,B7837=2020,J7837*$P$9,B7837=2021,J7837*$P$10,B7837=2022,J7837*$P$11),"")</f>
        <v>60511.033448705653</v>
      </c>
      <c r="L7837" s="3">
        <f t="shared" si="123"/>
        <v>113482.03344870565</v>
      </c>
    </row>
    <row r="7838" spans="1:12">
      <c r="A7838">
        <v>4837500</v>
      </c>
      <c r="B7838">
        <v>2021</v>
      </c>
      <c r="D7838" t="s">
        <v>2803</v>
      </c>
      <c r="E7838" t="s">
        <v>2804</v>
      </c>
      <c r="F7838" t="s">
        <v>4101</v>
      </c>
      <c r="G7838" t="s">
        <v>2805</v>
      </c>
      <c r="H7838" s="5">
        <v>53402.5</v>
      </c>
      <c r="I7838">
        <f>IFERROR(VLOOKUP(G7838,'NCES Match'!$A$2:$B$1307,2,FALSE),"")</f>
        <v>4837500</v>
      </c>
      <c r="J7838" cm="1">
        <f t="array" ref="J7838">IFERROR(_xlfn.IFS(B7838=2015,H7838/$O$13,B7838=2016,H7838/$O$14,B7838=2017,H7838/$O$15,B7838=2018,H7838/$O$16,B7838=2019,H7838/$O$17,B7838=2020,H7838/$O$18,B7838=2021,H7838/$O$19,B7838=2022,H7838/$O$20),"")</f>
        <v>2.7323016145515083E-5</v>
      </c>
      <c r="K7838" s="3" cm="1">
        <f t="array" ref="K7838">IFERROR(_xlfn.IFS(B7838=2015,J7838*$P$4,B7838=2016,J7838*$P$5,B7838=2017,J7838*$P$6,B7838=2018,J7838*$P$7,B7838=2019,J7838*$P$8,B7838=2020,J7838*$P$9,B7838=2021,J7838*$P$10,B7838=2022,J7838*$P$11),"")</f>
        <v>58486.372184974476</v>
      </c>
      <c r="L7838" s="3">
        <f t="shared" si="123"/>
        <v>111888.87218497448</v>
      </c>
    </row>
    <row r="7839" spans="1:12">
      <c r="A7839">
        <v>4837500</v>
      </c>
      <c r="B7839">
        <v>2022</v>
      </c>
      <c r="D7839" t="s">
        <v>2803</v>
      </c>
      <c r="E7839" t="s">
        <v>2804</v>
      </c>
      <c r="F7839" t="s">
        <v>4101</v>
      </c>
      <c r="G7839" t="s">
        <v>2805</v>
      </c>
      <c r="H7839" s="5">
        <v>75609.3</v>
      </c>
      <c r="I7839">
        <f>IFERROR(VLOOKUP(G7839,'NCES Match'!$A$2:$B$1307,2,FALSE),"")</f>
        <v>4837500</v>
      </c>
      <c r="J7839" cm="1">
        <f t="array" ref="J7839">IFERROR(_xlfn.IFS(B7839=2015,H7839/$O$13,B7839=2016,H7839/$O$14,B7839=2017,H7839/$O$15,B7839=2018,H7839/$O$16,B7839=2019,H7839/$O$17,B7839=2020,H7839/$O$18,B7839=2021,H7839/$O$19,B7839=2022,H7839/$O$20),"")</f>
        <v>3.320992143408039E-5</v>
      </c>
      <c r="K7839" s="3" cm="1">
        <f t="array" ref="K7839">IFERROR(_xlfn.IFS(B7839=2015,J7839*$P$4,B7839=2016,J7839*$P$5,B7839=2017,J7839*$P$6,B7839=2018,J7839*$P$7,B7839=2019,J7839*$P$8,B7839=2020,J7839*$P$9,B7839=2021,J7839*$P$10,B7839=2022,J7839*$P$11),"")</f>
        <v>71517.001438887266</v>
      </c>
      <c r="L7839" s="3">
        <f t="shared" si="123"/>
        <v>147126.30143888725</v>
      </c>
    </row>
    <row r="7840" spans="1:12">
      <c r="A7840">
        <v>4837500</v>
      </c>
      <c r="B7840">
        <v>2023</v>
      </c>
      <c r="D7840" t="s">
        <v>2803</v>
      </c>
      <c r="E7840" t="s">
        <v>2804</v>
      </c>
      <c r="F7840" t="s">
        <v>4101</v>
      </c>
      <c r="G7840" t="s">
        <v>2805</v>
      </c>
      <c r="H7840" s="5">
        <v>71274.14</v>
      </c>
      <c r="I7840">
        <f>IFERROR(VLOOKUP(G7840,'NCES Match'!$A$2:$B$1307,2,FALSE),"")</f>
        <v>4837500</v>
      </c>
      <c r="J7840" t="str" cm="1">
        <f t="array" ref="J7840">IFERROR(_xlfn.IFS(B7840=2015,H7840/$O$13,B7840=2016,H7840/$O$14,B7840=2017,H7840/$O$15,B7840=2018,H7840/$O$16,B7840=2019,H7840/$O$17,B7840=2020,H7840/$O$18,B7840=2021,H7840/$O$19,B7840=2022,H7840/$O$20),"")</f>
        <v/>
      </c>
      <c r="K7840" s="3" t="str" cm="1">
        <f t="array" ref="K7840">IFERROR(_xlfn.IFS(B7840=2015,J7840*$P$4,B7840=2016,J7840*$P$5,B7840=2017,J7840*$P$6,B7840=2018,J7840*$P$7,B7840=2019,J7840*$P$8,B7840=2020,J7840*$P$9,B7840=2021,J7840*$P$10,B7840=2022,J7840*$P$11),"")</f>
        <v/>
      </c>
      <c r="L7840" s="3">
        <f t="shared" si="123"/>
        <v>71274.14</v>
      </c>
    </row>
    <row r="7841" spans="1:12">
      <c r="A7841">
        <v>4827930</v>
      </c>
      <c r="B7841">
        <v>2015</v>
      </c>
      <c r="C7841" t="s">
        <v>381</v>
      </c>
      <c r="D7841" t="s">
        <v>2043</v>
      </c>
      <c r="E7841" t="s">
        <v>2044</v>
      </c>
      <c r="G7841" t="s">
        <v>2045</v>
      </c>
      <c r="H7841" s="5">
        <v>22109.33</v>
      </c>
      <c r="I7841">
        <f>IFERROR(VLOOKUP(G7841,'NCES Match'!$A$2:$B$1307,2,FALSE),"")</f>
        <v>4827930</v>
      </c>
      <c r="J7841" cm="1">
        <f t="array" ref="J7841">IFERROR(_xlfn.IFS(B7841=2015,H7841/$O$13,B7841=2016,H7841/$O$14,B7841=2017,H7841/$O$15,B7841=2018,H7841/$O$16,B7841=2019,H7841/$O$17,B7841=2020,H7841/$O$18,B7841=2021,H7841/$O$19,B7841=2022,H7841/$O$20),"")</f>
        <v>1.7320532184868463E-5</v>
      </c>
      <c r="K7841" s="3" cm="1">
        <f t="array" ref="K7841">IFERROR(_xlfn.IFS(B7841=2015,J7841*$P$4,B7841=2016,J7841*$P$5,B7841=2017,J7841*$P$6,B7841=2018,J7841*$P$7,B7841=2019,J7841*$P$8,B7841=2020,J7841*$P$9,B7841=2021,J7841*$P$10,B7841=2022,J7841*$P$11),"")</f>
        <v>27565.33231393899</v>
      </c>
      <c r="L7841" s="3">
        <f t="shared" si="123"/>
        <v>49674.662313938992</v>
      </c>
    </row>
    <row r="7842" spans="1:12">
      <c r="A7842">
        <v>4827930</v>
      </c>
      <c r="B7842">
        <v>2016</v>
      </c>
      <c r="C7842" t="s">
        <v>4102</v>
      </c>
      <c r="D7842" t="s">
        <v>2043</v>
      </c>
      <c r="E7842" t="s">
        <v>2044</v>
      </c>
      <c r="F7842" t="s">
        <v>4101</v>
      </c>
      <c r="G7842" t="s">
        <v>2045</v>
      </c>
      <c r="H7842" s="5">
        <v>20846</v>
      </c>
      <c r="I7842">
        <f>IFERROR(VLOOKUP(G7842,'NCES Match'!$A$2:$B$1307,2,FALSE),"")</f>
        <v>4827930</v>
      </c>
      <c r="J7842" cm="1">
        <f t="array" ref="J7842">IFERROR(_xlfn.IFS(B7842=2015,H7842/$O$13,B7842=2016,H7842/$O$14,B7842=2017,H7842/$O$15,B7842=2018,H7842/$O$16,B7842=2019,H7842/$O$17,B7842=2020,H7842/$O$18,B7842=2021,H7842/$O$19,B7842=2022,H7842/$O$20),"")</f>
        <v>1.4922961581719503E-5</v>
      </c>
      <c r="K7842" s="3" cm="1">
        <f t="array" ref="K7842">IFERROR(_xlfn.IFS(B7842=2015,J7842*$P$4,B7842=2016,J7842*$P$5,B7842=2017,J7842*$P$6,B7842=2018,J7842*$P$7,B7842=2019,J7842*$P$8,B7842=2020,J7842*$P$9,B7842=2021,J7842*$P$10,B7842=2022,J7842*$P$11),"")</f>
        <v>25005.380739032706</v>
      </c>
      <c r="L7842" s="3">
        <f t="shared" si="123"/>
        <v>45851.380739032706</v>
      </c>
    </row>
    <row r="7843" spans="1:12">
      <c r="A7843">
        <v>4827930</v>
      </c>
      <c r="B7843">
        <v>2017</v>
      </c>
      <c r="D7843" t="s">
        <v>2043</v>
      </c>
      <c r="E7843" t="s">
        <v>2044</v>
      </c>
      <c r="F7843" t="s">
        <v>4101</v>
      </c>
      <c r="G7843" t="s">
        <v>2045</v>
      </c>
      <c r="H7843" s="5">
        <v>25813</v>
      </c>
      <c r="I7843">
        <f>IFERROR(VLOOKUP(G7843,'NCES Match'!$A$2:$B$1307,2,FALSE),"")</f>
        <v>4827930</v>
      </c>
      <c r="J7843" cm="1">
        <f t="array" ref="J7843">IFERROR(_xlfn.IFS(B7843=2015,H7843/$O$13,B7843=2016,H7843/$O$14,B7843=2017,H7843/$O$15,B7843=2018,H7843/$O$16,B7843=2019,H7843/$O$17,B7843=2020,H7843/$O$18,B7843=2021,H7843/$O$19,B7843=2022,H7843/$O$20),"")</f>
        <v>1.7796482882735642E-5</v>
      </c>
      <c r="K7843" s="3" cm="1">
        <f t="array" ref="K7843">IFERROR(_xlfn.IFS(B7843=2015,J7843*$P$4,B7843=2016,J7843*$P$5,B7843=2017,J7843*$P$6,B7843=2018,J7843*$P$7,B7843=2019,J7843*$P$8,B7843=2020,J7843*$P$9,B7843=2021,J7843*$P$10,B7843=2022,J7843*$P$11),"")</f>
        <v>30222.838294866087</v>
      </c>
      <c r="L7843" s="3">
        <f t="shared" si="123"/>
        <v>56035.838294866087</v>
      </c>
    </row>
    <row r="7844" spans="1:12">
      <c r="A7844">
        <v>4827930</v>
      </c>
      <c r="B7844">
        <v>2018</v>
      </c>
      <c r="D7844" t="s">
        <v>2043</v>
      </c>
      <c r="E7844" t="s">
        <v>2044</v>
      </c>
      <c r="F7844" t="s">
        <v>4101</v>
      </c>
      <c r="G7844" t="s">
        <v>2045</v>
      </c>
      <c r="H7844" s="5">
        <v>24342</v>
      </c>
      <c r="I7844">
        <f>IFERROR(VLOOKUP(G7844,'NCES Match'!$A$2:$B$1307,2,FALSE),"")</f>
        <v>4827930</v>
      </c>
      <c r="J7844" cm="1">
        <f t="array" ref="J7844">IFERROR(_xlfn.IFS(B7844=2015,H7844/$O$13,B7844=2016,H7844/$O$14,B7844=2017,H7844/$O$15,B7844=2018,H7844/$O$16,B7844=2019,H7844/$O$17,B7844=2020,H7844/$O$18,B7844=2021,H7844/$O$19,B7844=2022,H7844/$O$20),"")</f>
        <v>1.5884587160215951E-5</v>
      </c>
      <c r="K7844" s="3" cm="1">
        <f t="array" ref="K7844">IFERROR(_xlfn.IFS(B7844=2015,J7844*$P$4,B7844=2016,J7844*$P$5,B7844=2017,J7844*$P$6,B7844=2018,J7844*$P$7,B7844=2019,J7844*$P$8,B7844=2020,J7844*$P$9,B7844=2021,J7844*$P$10,B7844=2022,J7844*$P$11),"")</f>
        <v>27271.505846713684</v>
      </c>
      <c r="L7844" s="3">
        <f t="shared" si="123"/>
        <v>51613.505846713684</v>
      </c>
    </row>
    <row r="7845" spans="1:12">
      <c r="A7845">
        <v>4827930</v>
      </c>
      <c r="B7845">
        <v>2019</v>
      </c>
      <c r="D7845" t="s">
        <v>2043</v>
      </c>
      <c r="E7845" t="s">
        <v>2044</v>
      </c>
      <c r="F7845" t="s">
        <v>4101</v>
      </c>
      <c r="G7845" t="s">
        <v>2045</v>
      </c>
      <c r="H7845" s="5">
        <v>28143</v>
      </c>
      <c r="I7845">
        <f>IFERROR(VLOOKUP(G7845,'NCES Match'!$A$2:$B$1307,2,FALSE),"")</f>
        <v>4827930</v>
      </c>
      <c r="J7845" cm="1">
        <f t="array" ref="J7845">IFERROR(_xlfn.IFS(B7845=2015,H7845/$O$13,B7845=2016,H7845/$O$14,B7845=2017,H7845/$O$15,B7845=2018,H7845/$O$16,B7845=2019,H7845/$O$17,B7845=2020,H7845/$O$18,B7845=2021,H7845/$O$19,B7845=2022,H7845/$O$20),"")</f>
        <v>1.7819585489885934E-5</v>
      </c>
      <c r="K7845" s="3" cm="1">
        <f t="array" ref="K7845">IFERROR(_xlfn.IFS(B7845=2015,J7845*$P$4,B7845=2016,J7845*$P$5,B7845=2017,J7845*$P$6,B7845=2018,J7845*$P$7,B7845=2019,J7845*$P$8,B7845=2020,J7845*$P$9,B7845=2021,J7845*$P$10,B7845=2022,J7845*$P$11),"")</f>
        <v>30969.120379688349</v>
      </c>
      <c r="L7845" s="3">
        <f t="shared" si="123"/>
        <v>59112.120379688349</v>
      </c>
    </row>
    <row r="7846" spans="1:12">
      <c r="A7846">
        <v>4827930</v>
      </c>
      <c r="B7846">
        <v>2020</v>
      </c>
      <c r="D7846" t="s">
        <v>2043</v>
      </c>
      <c r="E7846" t="s">
        <v>2044</v>
      </c>
      <c r="F7846" t="s">
        <v>4230</v>
      </c>
      <c r="G7846" t="s">
        <v>2045</v>
      </c>
      <c r="H7846" s="5">
        <v>37252</v>
      </c>
      <c r="I7846">
        <f>IFERROR(VLOOKUP(G7846,'NCES Match'!$A$2:$B$1307,2,FALSE),"")</f>
        <v>4827930</v>
      </c>
      <c r="J7846" cm="1">
        <f t="array" ref="J7846">IFERROR(_xlfn.IFS(B7846=2015,H7846/$O$13,B7846=2016,H7846/$O$14,B7846=2017,H7846/$O$15,B7846=2018,H7846/$O$16,B7846=2019,H7846/$O$17,B7846=2020,H7846/$O$18,B7846=2021,H7846/$O$19,B7846=2022,H7846/$O$20),"")</f>
        <v>2.0187140526058575E-5</v>
      </c>
      <c r="K7846" s="3" cm="1">
        <f t="array" ref="K7846">IFERROR(_xlfn.IFS(B7846=2015,J7846*$P$4,B7846=2016,J7846*$P$5,B7846=2017,J7846*$P$6,B7846=2018,J7846*$P$7,B7846=2019,J7846*$P$8,B7846=2020,J7846*$P$9,B7846=2021,J7846*$P$10,B7846=2022,J7846*$P$11),"")</f>
        <v>42554.549055732059</v>
      </c>
      <c r="L7846" s="3">
        <f t="shared" si="123"/>
        <v>79806.549055732059</v>
      </c>
    </row>
    <row r="7847" spans="1:12">
      <c r="A7847">
        <v>4827930</v>
      </c>
      <c r="B7847">
        <v>2021</v>
      </c>
      <c r="D7847" t="s">
        <v>2043</v>
      </c>
      <c r="E7847" t="s">
        <v>2044</v>
      </c>
      <c r="F7847" t="s">
        <v>4230</v>
      </c>
      <c r="G7847" t="s">
        <v>2045</v>
      </c>
      <c r="H7847" s="5">
        <v>44378.26</v>
      </c>
      <c r="I7847">
        <f>IFERROR(VLOOKUP(G7847,'NCES Match'!$A$2:$B$1307,2,FALSE),"")</f>
        <v>4827930</v>
      </c>
      <c r="J7847" cm="1">
        <f t="array" ref="J7847">IFERROR(_xlfn.IFS(B7847=2015,H7847/$O$13,B7847=2016,H7847/$O$14,B7847=2017,H7847/$O$15,B7847=2018,H7847/$O$16,B7847=2019,H7847/$O$17,B7847=2020,H7847/$O$18,B7847=2021,H7847/$O$19,B7847=2022,H7847/$O$20),"")</f>
        <v>2.2705826777582815E-5</v>
      </c>
      <c r="K7847" s="3" cm="1">
        <f t="array" ref="K7847">IFERROR(_xlfn.IFS(B7847=2015,J7847*$P$4,B7847=2016,J7847*$P$5,B7847=2017,J7847*$P$6,B7847=2018,J7847*$P$7,B7847=2019,J7847*$P$8,B7847=2020,J7847*$P$9,B7847=2021,J7847*$P$10,B7847=2022,J7847*$P$11),"")</f>
        <v>48603.032279042476</v>
      </c>
      <c r="L7847" s="3">
        <f t="shared" si="123"/>
        <v>92981.292279042478</v>
      </c>
    </row>
    <row r="7848" spans="1:12">
      <c r="A7848">
        <v>4827930</v>
      </c>
      <c r="B7848">
        <v>2022</v>
      </c>
      <c r="D7848" t="s">
        <v>2043</v>
      </c>
      <c r="E7848" t="s">
        <v>2044</v>
      </c>
      <c r="F7848" t="s">
        <v>4101</v>
      </c>
      <c r="G7848" t="s">
        <v>2045</v>
      </c>
      <c r="H7848" s="5">
        <v>51859.91</v>
      </c>
      <c r="I7848">
        <f>IFERROR(VLOOKUP(G7848,'NCES Match'!$A$2:$B$1307,2,FALSE),"")</f>
        <v>4827930</v>
      </c>
      <c r="J7848" cm="1">
        <f t="array" ref="J7848">IFERROR(_xlfn.IFS(B7848=2015,H7848/$O$13,B7848=2016,H7848/$O$14,B7848=2017,H7848/$O$15,B7848=2018,H7848/$O$16,B7848=2019,H7848/$O$17,B7848=2020,H7848/$O$18,B7848=2021,H7848/$O$19,B7848=2022,H7848/$O$20),"")</f>
        <v>2.2778461600338581E-5</v>
      </c>
      <c r="K7848" s="3" cm="1">
        <f t="array" ref="K7848">IFERROR(_xlfn.IFS(B7848=2015,J7848*$P$4,B7848=2016,J7848*$P$5,B7848=2017,J7848*$P$6,B7848=2018,J7848*$P$7,B7848=2019,J7848*$P$8,B7848=2020,J7848*$P$9,B7848=2021,J7848*$P$10,B7848=2022,J7848*$P$11),"")</f>
        <v>49053.0299591527</v>
      </c>
      <c r="L7848" s="3">
        <f t="shared" si="123"/>
        <v>100912.9399591527</v>
      </c>
    </row>
    <row r="7849" spans="1:12">
      <c r="A7849">
        <v>4827930</v>
      </c>
      <c r="B7849">
        <v>2023</v>
      </c>
      <c r="D7849" t="s">
        <v>2043</v>
      </c>
      <c r="E7849" t="s">
        <v>2044</v>
      </c>
      <c r="F7849" t="s">
        <v>4101</v>
      </c>
      <c r="G7849" t="s">
        <v>2045</v>
      </c>
      <c r="H7849" s="5">
        <v>61938.01</v>
      </c>
      <c r="I7849">
        <f>IFERROR(VLOOKUP(G7849,'NCES Match'!$A$2:$B$1307,2,FALSE),"")</f>
        <v>4827930</v>
      </c>
      <c r="J7849" t="str" cm="1">
        <f t="array" ref="J7849">IFERROR(_xlfn.IFS(B7849=2015,H7849/$O$13,B7849=2016,H7849/$O$14,B7849=2017,H7849/$O$15,B7849=2018,H7849/$O$16,B7849=2019,H7849/$O$17,B7849=2020,H7849/$O$18,B7849=2021,H7849/$O$19,B7849=2022,H7849/$O$20),"")</f>
        <v/>
      </c>
      <c r="K7849" s="3" t="str" cm="1">
        <f t="array" ref="K7849">IFERROR(_xlfn.IFS(B7849=2015,J7849*$P$4,B7849=2016,J7849*$P$5,B7849=2017,J7849*$P$6,B7849=2018,J7849*$P$7,B7849=2019,J7849*$P$8,B7849=2020,J7849*$P$9,B7849=2021,J7849*$P$10,B7849=2022,J7849*$P$11),"")</f>
        <v/>
      </c>
      <c r="L7849" s="3">
        <f t="shared" si="123"/>
        <v>61938.01</v>
      </c>
    </row>
    <row r="7850" spans="1:12">
      <c r="A7850" t="s">
        <v>4230</v>
      </c>
      <c r="B7850">
        <v>2020</v>
      </c>
      <c r="D7850" t="s">
        <v>4260</v>
      </c>
      <c r="E7850" t="s">
        <v>4261</v>
      </c>
      <c r="F7850" t="s">
        <v>4230</v>
      </c>
      <c r="G7850" t="s">
        <v>4262</v>
      </c>
      <c r="H7850" s="5">
        <v>6379</v>
      </c>
      <c r="I7850" t="str">
        <f>IFERROR(VLOOKUP(G7850,'NCES Match'!$A$2:$B$1307,2,FALSE),"")</f>
        <v/>
      </c>
      <c r="J7850" cm="1">
        <f t="array" ref="J7850">IFERROR(_xlfn.IFS(B7850=2015,H7850/$O$13,B7850=2016,H7850/$O$14,B7850=2017,H7850/$O$15,B7850=2018,H7850/$O$16,B7850=2019,H7850/$O$17,B7850=2020,H7850/$O$18,B7850=2021,H7850/$O$19,B7850=2022,H7850/$O$20),"")</f>
        <v>3.4568283425246338E-6</v>
      </c>
      <c r="K7850" s="3" cm="1">
        <f t="array" ref="K7850">IFERROR(_xlfn.IFS(B7850=2015,J7850*$P$4,B7850=2016,J7850*$P$5,B7850=2017,J7850*$P$6,B7850=2018,J7850*$P$7,B7850=2019,J7850*$P$8,B7850=2020,J7850*$P$9,B7850=2021,J7850*$P$10,B7850=2022,J7850*$P$11),"")</f>
        <v>7287.0038770137126</v>
      </c>
      <c r="L7850" s="3">
        <f t="shared" si="123"/>
        <v>13666.003877013713</v>
      </c>
    </row>
    <row r="7851" spans="1:12">
      <c r="A7851" t="s">
        <v>4230</v>
      </c>
      <c r="B7851">
        <v>2021</v>
      </c>
      <c r="D7851" t="s">
        <v>4260</v>
      </c>
      <c r="E7851" t="s">
        <v>4261</v>
      </c>
      <c r="F7851" t="s">
        <v>4101</v>
      </c>
      <c r="G7851" t="s">
        <v>4262</v>
      </c>
      <c r="H7851" s="5">
        <v>9238.1200000000008</v>
      </c>
      <c r="I7851" t="str">
        <f>IFERROR(VLOOKUP(G7851,'NCES Match'!$A$2:$B$1307,2,FALSE),"")</f>
        <v/>
      </c>
      <c r="J7851" cm="1">
        <f t="array" ref="J7851">IFERROR(_xlfn.IFS(B7851=2015,H7851/$O$13,B7851=2016,H7851/$O$14,B7851=2017,H7851/$O$15,B7851=2018,H7851/$O$16,B7851=2019,H7851/$O$17,B7851=2020,H7851/$O$18,B7851=2021,H7851/$O$19,B7851=2022,H7851/$O$20),"")</f>
        <v>4.7266195761285674E-6</v>
      </c>
      <c r="K7851" s="3" cm="1">
        <f t="array" ref="K7851">IFERROR(_xlfn.IFS(B7851=2015,J7851*$P$4,B7851=2016,J7851*$P$5,B7851=2017,J7851*$P$6,B7851=2018,J7851*$P$7,B7851=2019,J7851*$P$8,B7851=2020,J7851*$P$9,B7851=2021,J7851*$P$10,B7851=2022,J7851*$P$11),"")</f>
        <v>10117.581098440269</v>
      </c>
      <c r="L7851" s="3">
        <f t="shared" si="123"/>
        <v>19355.70109844027</v>
      </c>
    </row>
    <row r="7852" spans="1:12">
      <c r="A7852" t="s">
        <v>4230</v>
      </c>
      <c r="B7852">
        <v>2022</v>
      </c>
      <c r="D7852" t="s">
        <v>4260</v>
      </c>
      <c r="E7852" t="s">
        <v>4261</v>
      </c>
      <c r="F7852" t="s">
        <v>4101</v>
      </c>
      <c r="G7852" t="s">
        <v>4262</v>
      </c>
      <c r="H7852" s="5">
        <v>12223.18</v>
      </c>
      <c r="I7852" t="str">
        <f>IFERROR(VLOOKUP(G7852,'NCES Match'!$A$2:$B$1307,2,FALSE),"")</f>
        <v/>
      </c>
      <c r="J7852" cm="1">
        <f t="array" ref="J7852">IFERROR(_xlfn.IFS(B7852=2015,H7852/$O$13,B7852=2016,H7852/$O$14,B7852=2017,H7852/$O$15,B7852=2018,H7852/$O$16,B7852=2019,H7852/$O$17,B7852=2020,H7852/$O$18,B7852=2021,H7852/$O$19,B7852=2022,H7852/$O$20),"")</f>
        <v>5.3687952073967454E-6</v>
      </c>
      <c r="K7852" s="3" cm="1">
        <f t="array" ref="K7852">IFERROR(_xlfn.IFS(B7852=2015,J7852*$P$4,B7852=2016,J7852*$P$5,B7852=2017,J7852*$P$6,B7852=2018,J7852*$P$7,B7852=2019,J7852*$P$8,B7852=2020,J7852*$P$9,B7852=2021,J7852*$P$10,B7852=2022,J7852*$P$11),"")</f>
        <v>11561.609241823136</v>
      </c>
      <c r="L7852" s="3">
        <f t="shared" si="123"/>
        <v>23784.789241823135</v>
      </c>
    </row>
    <row r="7853" spans="1:12">
      <c r="A7853" t="s">
        <v>4230</v>
      </c>
      <c r="B7853">
        <v>2023</v>
      </c>
      <c r="D7853" t="s">
        <v>4260</v>
      </c>
      <c r="E7853" t="s">
        <v>4261</v>
      </c>
      <c r="F7853" t="s">
        <v>4101</v>
      </c>
      <c r="G7853" t="s">
        <v>4262</v>
      </c>
      <c r="H7853" s="5">
        <v>13402.3</v>
      </c>
      <c r="I7853" t="str">
        <f>IFERROR(VLOOKUP(G7853,'NCES Match'!$A$2:$B$1307,2,FALSE),"")</f>
        <v/>
      </c>
      <c r="J7853" t="str" cm="1">
        <f t="array" ref="J7853">IFERROR(_xlfn.IFS(B7853=2015,H7853/$O$13,B7853=2016,H7853/$O$14,B7853=2017,H7853/$O$15,B7853=2018,H7853/$O$16,B7853=2019,H7853/$O$17,B7853=2020,H7853/$O$18,B7853=2021,H7853/$O$19,B7853=2022,H7853/$O$20),"")</f>
        <v/>
      </c>
      <c r="K7853" s="3" t="str" cm="1">
        <f t="array" ref="K7853">IFERROR(_xlfn.IFS(B7853=2015,J7853*$P$4,B7853=2016,J7853*$P$5,B7853=2017,J7853*$P$6,B7853=2018,J7853*$P$7,B7853=2019,J7853*$P$8,B7853=2020,J7853*$P$9,B7853=2021,J7853*$P$10,B7853=2022,J7853*$P$11),"")</f>
        <v/>
      </c>
      <c r="L7853" s="3">
        <f t="shared" si="123"/>
        <v>13402.3</v>
      </c>
    </row>
    <row r="7854" spans="1:12">
      <c r="A7854" t="s">
        <v>4230</v>
      </c>
      <c r="B7854">
        <v>2015</v>
      </c>
      <c r="C7854" t="s">
        <v>1</v>
      </c>
      <c r="D7854" t="s">
        <v>122</v>
      </c>
      <c r="E7854" t="s">
        <v>123</v>
      </c>
      <c r="F7854" t="s">
        <v>124</v>
      </c>
      <c r="G7854" t="s">
        <v>125</v>
      </c>
      <c r="H7854" s="5">
        <v>1045886.62</v>
      </c>
      <c r="I7854" t="str">
        <f>IFERROR(VLOOKUP(G7854,'NCES Match'!$A$2:$B$1307,2,FALSE),"")</f>
        <v/>
      </c>
      <c r="J7854" cm="1">
        <f t="array" ref="J7854">IFERROR(_xlfn.IFS(B7854=2015,H7854/$O$13,B7854=2016,H7854/$O$14,B7854=2017,H7854/$O$15,B7854=2018,H7854/$O$16,B7854=2019,H7854/$O$17,B7854=2020,H7854/$O$18,B7854=2021,H7854/$O$19,B7854=2022,H7854/$O$20),"")</f>
        <v>8.1935150741489185E-4</v>
      </c>
      <c r="K7854" s="3" cm="1">
        <f t="array" ref="K7854">IFERROR(_xlfn.IFS(B7854=2015,J7854*$P$4,B7854=2016,J7854*$P$5,B7854=2017,J7854*$P$6,B7854=2018,J7854*$P$7,B7854=2019,J7854*$P$8,B7854=2020,J7854*$P$9,B7854=2021,J7854*$P$10,B7854=2022,J7854*$P$11),"")</f>
        <v>1303983.9851774082</v>
      </c>
      <c r="L7854" s="3">
        <f t="shared" si="123"/>
        <v>2349870.6051774081</v>
      </c>
    </row>
    <row r="7855" spans="1:12">
      <c r="A7855" t="s">
        <v>4230</v>
      </c>
      <c r="B7855">
        <v>2016</v>
      </c>
      <c r="C7855" t="s">
        <v>4096</v>
      </c>
      <c r="D7855" t="s">
        <v>122</v>
      </c>
      <c r="E7855" t="s">
        <v>123</v>
      </c>
      <c r="F7855">
        <v>719</v>
      </c>
      <c r="G7855" t="s">
        <v>125</v>
      </c>
      <c r="H7855" s="5">
        <v>1131310</v>
      </c>
      <c r="I7855" t="str">
        <f>IFERROR(VLOOKUP(G7855,'NCES Match'!$A$2:$B$1307,2,FALSE),"")</f>
        <v/>
      </c>
      <c r="J7855" cm="1">
        <f t="array" ref="J7855">IFERROR(_xlfn.IFS(B7855=2015,H7855/$O$13,B7855=2016,H7855/$O$14,B7855=2017,H7855/$O$15,B7855=2018,H7855/$O$16,B7855=2019,H7855/$O$17,B7855=2020,H7855/$O$18,B7855=2021,H7855/$O$19,B7855=2022,H7855/$O$20),"")</f>
        <v>8.0986739264199805E-4</v>
      </c>
      <c r="K7855" s="3" cm="1">
        <f t="array" ref="K7855">IFERROR(_xlfn.IFS(B7855=2015,J7855*$P$4,B7855=2016,J7855*$P$5,B7855=2017,J7855*$P$6,B7855=2018,J7855*$P$7,B7855=2019,J7855*$P$8,B7855=2020,J7855*$P$9,B7855=2021,J7855*$P$10,B7855=2022,J7855*$P$11),"")</f>
        <v>1357039.1098472171</v>
      </c>
      <c r="L7855" s="3">
        <f t="shared" si="123"/>
        <v>2488349.1098472169</v>
      </c>
    </row>
    <row r="7856" spans="1:12">
      <c r="A7856" t="s">
        <v>4230</v>
      </c>
      <c r="B7856">
        <v>2017</v>
      </c>
      <c r="D7856" t="s">
        <v>122</v>
      </c>
      <c r="E7856" t="s">
        <v>123</v>
      </c>
      <c r="F7856">
        <v>719</v>
      </c>
      <c r="G7856" t="s">
        <v>125</v>
      </c>
      <c r="H7856" s="5">
        <v>1248921</v>
      </c>
      <c r="I7856" t="str">
        <f>IFERROR(VLOOKUP(G7856,'NCES Match'!$A$2:$B$1307,2,FALSE),"")</f>
        <v/>
      </c>
      <c r="J7856" cm="1">
        <f t="array" ref="J7856">IFERROR(_xlfn.IFS(B7856=2015,H7856/$O$13,B7856=2016,H7856/$O$14,B7856=2017,H7856/$O$15,B7856=2018,H7856/$O$16,B7856=2019,H7856/$O$17,B7856=2020,H7856/$O$18,B7856=2021,H7856/$O$19,B7856=2022,H7856/$O$20),"")</f>
        <v>8.610545538445389E-4</v>
      </c>
      <c r="K7856" s="3" cm="1">
        <f t="array" ref="K7856">IFERROR(_xlfn.IFS(B7856=2015,J7856*$P$4,B7856=2016,J7856*$P$5,B7856=2017,J7856*$P$6,B7856=2018,J7856*$P$7,B7856=2019,J7856*$P$8,B7856=2020,J7856*$P$9,B7856=2021,J7856*$P$10,B7856=2022,J7856*$P$11),"")</f>
        <v>1462284.02068967</v>
      </c>
      <c r="L7856" s="3">
        <f t="shared" si="123"/>
        <v>2711205.02068967</v>
      </c>
    </row>
    <row r="7857" spans="1:12">
      <c r="A7857" t="s">
        <v>4230</v>
      </c>
      <c r="B7857">
        <v>2018</v>
      </c>
      <c r="D7857" t="s">
        <v>122</v>
      </c>
      <c r="E7857" t="s">
        <v>123</v>
      </c>
      <c r="F7857">
        <v>719</v>
      </c>
      <c r="G7857" t="s">
        <v>125</v>
      </c>
      <c r="H7857" s="5">
        <v>853836</v>
      </c>
      <c r="I7857" t="str">
        <f>IFERROR(VLOOKUP(G7857,'NCES Match'!$A$2:$B$1307,2,FALSE),"")</f>
        <v/>
      </c>
      <c r="J7857" cm="1">
        <f t="array" ref="J7857">IFERROR(_xlfn.IFS(B7857=2015,H7857/$O$13,B7857=2016,H7857/$O$14,B7857=2017,H7857/$O$15,B7857=2018,H7857/$O$16,B7857=2019,H7857/$O$17,B7857=2020,H7857/$O$18,B7857=2021,H7857/$O$19,B7857=2022,H7857/$O$20),"")</f>
        <v>5.5717822539356446E-4</v>
      </c>
      <c r="K7857" s="3" cm="1">
        <f t="array" ref="K7857">IFERROR(_xlfn.IFS(B7857=2015,J7857*$P$4,B7857=2016,J7857*$P$5,B7857=2017,J7857*$P$6,B7857=2018,J7857*$P$7,B7857=2019,J7857*$P$8,B7857=2020,J7857*$P$9,B7857=2021,J7857*$P$10,B7857=2022,J7857*$P$11),"")</f>
        <v>956593.27360671363</v>
      </c>
      <c r="L7857" s="3">
        <f t="shared" si="123"/>
        <v>1810429.2736067136</v>
      </c>
    </row>
    <row r="7858" spans="1:12">
      <c r="A7858" t="s">
        <v>4230</v>
      </c>
      <c r="B7858">
        <v>2019</v>
      </c>
      <c r="D7858" t="s">
        <v>122</v>
      </c>
      <c r="E7858" t="s">
        <v>123</v>
      </c>
      <c r="F7858" t="s">
        <v>124</v>
      </c>
      <c r="G7858" t="s">
        <v>125</v>
      </c>
      <c r="H7858" s="5">
        <v>845602</v>
      </c>
      <c r="I7858" t="str">
        <f>IFERROR(VLOOKUP(G7858,'NCES Match'!$A$2:$B$1307,2,FALSE),"")</f>
        <v/>
      </c>
      <c r="J7858" cm="1">
        <f t="array" ref="J7858">IFERROR(_xlfn.IFS(B7858=2015,H7858/$O$13,B7858=2016,H7858/$O$14,B7858=2017,H7858/$O$15,B7858=2018,H7858/$O$16,B7858=2019,H7858/$O$17,B7858=2020,H7858/$O$18,B7858=2021,H7858/$O$19,B7858=2022,H7858/$O$20),"")</f>
        <v>5.3541829689153703E-4</v>
      </c>
      <c r="K7858" s="3" cm="1">
        <f t="array" ref="K7858">IFERROR(_xlfn.IFS(B7858=2015,J7858*$P$4,B7858=2016,J7858*$P$5,B7858=2017,J7858*$P$6,B7858=2018,J7858*$P$7,B7858=2019,J7858*$P$8,B7858=2020,J7858*$P$9,B7858=2021,J7858*$P$10,B7858=2022,J7858*$P$11),"")</f>
        <v>930517.36244555423</v>
      </c>
      <c r="L7858" s="3">
        <f t="shared" si="123"/>
        <v>1776119.3624455542</v>
      </c>
    </row>
    <row r="7859" spans="1:12">
      <c r="A7859" t="s">
        <v>4230</v>
      </c>
      <c r="B7859">
        <v>2020</v>
      </c>
      <c r="D7859" t="s">
        <v>122</v>
      </c>
      <c r="E7859" t="s">
        <v>123</v>
      </c>
      <c r="F7859">
        <v>719</v>
      </c>
      <c r="G7859" t="s">
        <v>125</v>
      </c>
      <c r="H7859" s="5">
        <v>965359</v>
      </c>
      <c r="I7859" t="str">
        <f>IFERROR(VLOOKUP(G7859,'NCES Match'!$A$2:$B$1307,2,FALSE),"")</f>
        <v/>
      </c>
      <c r="J7859" cm="1">
        <f t="array" ref="J7859">IFERROR(_xlfn.IFS(B7859=2015,H7859/$O$13,B7859=2016,H7859/$O$14,B7859=2017,H7859/$O$15,B7859=2018,H7859/$O$16,B7859=2019,H7859/$O$17,B7859=2020,H7859/$O$18,B7859=2021,H7859/$O$19,B7859=2022,H7859/$O$20),"")</f>
        <v>5.2313534282979123E-4</v>
      </c>
      <c r="K7859" s="3" cm="1">
        <f t="array" ref="K7859">IFERROR(_xlfn.IFS(B7859=2015,J7859*$P$4,B7859=2016,J7859*$P$5,B7859=2017,J7859*$P$6,B7859=2018,J7859*$P$7,B7859=2019,J7859*$P$8,B7859=2020,J7859*$P$9,B7859=2021,J7859*$P$10,B7859=2022,J7859*$P$11),"")</f>
        <v>1102770.7753111899</v>
      </c>
      <c r="L7859" s="3">
        <f t="shared" si="123"/>
        <v>2068129.7753111899</v>
      </c>
    </row>
    <row r="7860" spans="1:12">
      <c r="A7860" t="s">
        <v>4230</v>
      </c>
      <c r="B7860">
        <v>2021</v>
      </c>
      <c r="D7860" t="s">
        <v>122</v>
      </c>
      <c r="E7860" t="s">
        <v>123</v>
      </c>
      <c r="F7860" t="s">
        <v>124</v>
      </c>
      <c r="G7860" t="s">
        <v>125</v>
      </c>
      <c r="H7860" s="5">
        <v>914252.97</v>
      </c>
      <c r="I7860" t="str">
        <f>IFERROR(VLOOKUP(G7860,'NCES Match'!$A$2:$B$1307,2,FALSE),"")</f>
        <v/>
      </c>
      <c r="J7860" cm="1">
        <f t="array" ref="J7860">IFERROR(_xlfn.IFS(B7860=2015,H7860/$O$13,B7860=2016,H7860/$O$14,B7860=2017,H7860/$O$15,B7860=2018,H7860/$O$16,B7860=2019,H7860/$O$17,B7860=2020,H7860/$O$18,B7860=2021,H7860/$O$19,B7860=2022,H7860/$O$20),"")</f>
        <v>4.6777114667656224E-4</v>
      </c>
      <c r="K7860" s="3" cm="1">
        <f t="array" ref="K7860">IFERROR(_xlfn.IFS(B7860=2015,J7860*$P$4,B7860=2016,J7860*$P$5,B7860=2017,J7860*$P$6,B7860=2018,J7860*$P$7,B7860=2019,J7860*$P$8,B7860=2020,J7860*$P$9,B7860=2021,J7860*$P$10,B7860=2022,J7860*$P$11),"")</f>
        <v>1001289.0683889013</v>
      </c>
      <c r="L7860" s="3">
        <f t="shared" si="123"/>
        <v>1915542.0383889014</v>
      </c>
    </row>
    <row r="7861" spans="1:12">
      <c r="A7861" t="s">
        <v>4230</v>
      </c>
      <c r="B7861">
        <v>2022</v>
      </c>
      <c r="D7861" t="s">
        <v>122</v>
      </c>
      <c r="E7861" t="s">
        <v>123</v>
      </c>
      <c r="F7861" t="s">
        <v>124</v>
      </c>
      <c r="G7861" t="s">
        <v>125</v>
      </c>
      <c r="H7861" s="5">
        <v>1014471.58</v>
      </c>
      <c r="I7861" t="str">
        <f>IFERROR(VLOOKUP(G7861,'NCES Match'!$A$2:$B$1307,2,FALSE),"")</f>
        <v/>
      </c>
      <c r="J7861" cm="1">
        <f t="array" ref="J7861">IFERROR(_xlfn.IFS(B7861=2015,H7861/$O$13,B7861=2016,H7861/$O$14,B7861=2017,H7861/$O$15,B7861=2018,H7861/$O$16,B7861=2019,H7861/$O$17,B7861=2020,H7861/$O$18,B7861=2021,H7861/$O$19,B7861=2022,H7861/$O$20),"")</f>
        <v>4.455870040974774E-4</v>
      </c>
      <c r="K7861" s="3" cm="1">
        <f t="array" ref="K7861">IFERROR(_xlfn.IFS(B7861=2015,J7861*$P$4,B7861=2016,J7861*$P$5,B7861=2017,J7861*$P$6,B7861=2018,J7861*$P$7,B7861=2019,J7861*$P$8,B7861=2020,J7861*$P$9,B7861=2021,J7861*$P$10,B7861=2022,J7861*$P$11),"")</f>
        <v>959564.04101836996</v>
      </c>
      <c r="L7861" s="3">
        <f t="shared" si="123"/>
        <v>1974035.6210183699</v>
      </c>
    </row>
    <row r="7862" spans="1:12">
      <c r="A7862" t="s">
        <v>4230</v>
      </c>
      <c r="B7862">
        <v>2023</v>
      </c>
      <c r="D7862" t="s">
        <v>122</v>
      </c>
      <c r="E7862" t="s">
        <v>123</v>
      </c>
      <c r="F7862" t="s">
        <v>124</v>
      </c>
      <c r="G7862" t="s">
        <v>125</v>
      </c>
      <c r="H7862" s="5">
        <v>1280859.1000000001</v>
      </c>
      <c r="I7862" t="str">
        <f>IFERROR(VLOOKUP(G7862,'NCES Match'!$A$2:$B$1307,2,FALSE),"")</f>
        <v/>
      </c>
      <c r="J7862" t="str" cm="1">
        <f t="array" ref="J7862">IFERROR(_xlfn.IFS(B7862=2015,H7862/$O$13,B7862=2016,H7862/$O$14,B7862=2017,H7862/$O$15,B7862=2018,H7862/$O$16,B7862=2019,H7862/$O$17,B7862=2020,H7862/$O$18,B7862=2021,H7862/$O$19,B7862=2022,H7862/$O$20),"")</f>
        <v/>
      </c>
      <c r="K7862" s="3" t="str" cm="1">
        <f t="array" ref="K7862">IFERROR(_xlfn.IFS(B7862=2015,J7862*$P$4,B7862=2016,J7862*$P$5,B7862=2017,J7862*$P$6,B7862=2018,J7862*$P$7,B7862=2019,J7862*$P$8,B7862=2020,J7862*$P$9,B7862=2021,J7862*$P$10,B7862=2022,J7862*$P$11),"")</f>
        <v/>
      </c>
      <c r="L7862" s="3">
        <f t="shared" si="123"/>
        <v>1280859.1000000001</v>
      </c>
    </row>
    <row r="7863" spans="1:12">
      <c r="A7863">
        <v>4800024</v>
      </c>
      <c r="B7863">
        <v>2015</v>
      </c>
      <c r="C7863" t="s">
        <v>3521</v>
      </c>
      <c r="D7863" t="s">
        <v>4068</v>
      </c>
      <c r="E7863" t="s">
        <v>4069</v>
      </c>
      <c r="G7863" t="s">
        <v>4070</v>
      </c>
      <c r="H7863" s="5">
        <v>25934.81</v>
      </c>
      <c r="I7863">
        <f>IFERROR(VLOOKUP(G7863,'NCES Match'!$A$2:$B$1307,2,FALSE),"")</f>
        <v>4800024</v>
      </c>
      <c r="J7863" cm="1">
        <f t="array" ref="J7863">IFERROR(_xlfn.IFS(B7863=2015,H7863/$O$13,B7863=2016,H7863/$O$14,B7863=2017,H7863/$O$15,B7863=2018,H7863/$O$16,B7863=2019,H7863/$O$17,B7863=2020,H7863/$O$18,B7863=2021,H7863/$O$19,B7863=2022,H7863/$O$20),"")</f>
        <v>2.0317427588870783E-5</v>
      </c>
      <c r="K7863" s="3" cm="1">
        <f t="array" ref="K7863">IFERROR(_xlfn.IFS(B7863=2015,J7863*$P$4,B7863=2016,J7863*$P$5,B7863=2017,J7863*$P$6,B7863=2018,J7863*$P$7,B7863=2019,J7863*$P$8,B7863=2020,J7863*$P$9,B7863=2021,J7863*$P$10,B7863=2022,J7863*$P$11),"")</f>
        <v>32334.840365984317</v>
      </c>
      <c r="L7863" s="3">
        <f t="shared" si="123"/>
        <v>58269.650365984315</v>
      </c>
    </row>
    <row r="7864" spans="1:12">
      <c r="A7864">
        <v>4800024</v>
      </c>
      <c r="B7864">
        <v>2016</v>
      </c>
      <c r="C7864" t="s">
        <v>4104</v>
      </c>
      <c r="D7864" t="s">
        <v>4068</v>
      </c>
      <c r="E7864" t="s">
        <v>4069</v>
      </c>
      <c r="F7864" t="s">
        <v>4101</v>
      </c>
      <c r="G7864" t="s">
        <v>4070</v>
      </c>
      <c r="H7864" s="5">
        <v>30544</v>
      </c>
      <c r="I7864">
        <f>IFERROR(VLOOKUP(G7864,'NCES Match'!$A$2:$B$1307,2,FALSE),"")</f>
        <v>4800024</v>
      </c>
      <c r="J7864" cm="1">
        <f t="array" ref="J7864">IFERROR(_xlfn.IFS(B7864=2015,H7864/$O$13,B7864=2016,H7864/$O$14,B7864=2017,H7864/$O$15,B7864=2018,H7864/$O$16,B7864=2019,H7864/$O$17,B7864=2020,H7864/$O$18,B7864=2021,H7864/$O$19,B7864=2022,H7864/$O$20),"")</f>
        <v>2.1865438863668833E-5</v>
      </c>
      <c r="K7864" s="3" cm="1">
        <f t="array" ref="K7864">IFERROR(_xlfn.IFS(B7864=2015,J7864*$P$4,B7864=2016,J7864*$P$5,B7864=2017,J7864*$P$6,B7864=2018,J7864*$P$7,B7864=2019,J7864*$P$8,B7864=2020,J7864*$P$9,B7864=2021,J7864*$P$10,B7864=2022,J7864*$P$11),"")</f>
        <v>36638.412611197105</v>
      </c>
      <c r="L7864" s="3">
        <f t="shared" si="123"/>
        <v>67182.412611197098</v>
      </c>
    </row>
    <row r="7865" spans="1:12">
      <c r="A7865">
        <v>4800024</v>
      </c>
      <c r="B7865">
        <v>2017</v>
      </c>
      <c r="D7865" t="s">
        <v>4068</v>
      </c>
      <c r="E7865" t="s">
        <v>4069</v>
      </c>
      <c r="F7865" t="s">
        <v>4101</v>
      </c>
      <c r="G7865" t="s">
        <v>4070</v>
      </c>
      <c r="H7865" s="5">
        <v>29527</v>
      </c>
      <c r="I7865">
        <f>IFERROR(VLOOKUP(G7865,'NCES Match'!$A$2:$B$1307,2,FALSE),"")</f>
        <v>4800024</v>
      </c>
      <c r="J7865" cm="1">
        <f t="array" ref="J7865">IFERROR(_xlfn.IFS(B7865=2015,H7865/$O$13,B7865=2016,H7865/$O$14,B7865=2017,H7865/$O$15,B7865=2018,H7865/$O$16,B7865=2019,H7865/$O$17,B7865=2020,H7865/$O$18,B7865=2021,H7865/$O$19,B7865=2022,H7865/$O$20),"")</f>
        <v>2.0357058461958522E-5</v>
      </c>
      <c r="K7865" s="3" cm="1">
        <f t="array" ref="K7865">IFERROR(_xlfn.IFS(B7865=2015,J7865*$P$4,B7865=2016,J7865*$P$5,B7865=2017,J7865*$P$6,B7865=2018,J7865*$P$7,B7865=2019,J7865*$P$8,B7865=2020,J7865*$P$9,B7865=2021,J7865*$P$10,B7865=2022,J7865*$P$11),"")</f>
        <v>34571.330195347728</v>
      </c>
      <c r="L7865" s="3">
        <f t="shared" si="123"/>
        <v>64098.330195347728</v>
      </c>
    </row>
    <row r="7866" spans="1:12">
      <c r="A7866">
        <v>4800024</v>
      </c>
      <c r="B7866">
        <v>2018</v>
      </c>
      <c r="D7866" t="s">
        <v>4068</v>
      </c>
      <c r="E7866" t="s">
        <v>4069</v>
      </c>
      <c r="F7866" t="s">
        <v>4101</v>
      </c>
      <c r="G7866" t="s">
        <v>4070</v>
      </c>
      <c r="H7866" s="5">
        <v>29513</v>
      </c>
      <c r="I7866">
        <f>IFERROR(VLOOKUP(G7866,'NCES Match'!$A$2:$B$1307,2,FALSE),"")</f>
        <v>4800024</v>
      </c>
      <c r="J7866" cm="1">
        <f t="array" ref="J7866">IFERROR(_xlfn.IFS(B7866=2015,H7866/$O$13,B7866=2016,H7866/$O$14,B7866=2017,H7866/$O$15,B7866=2018,H7866/$O$16,B7866=2019,H7866/$O$17,B7866=2020,H7866/$O$18,B7866=2021,H7866/$O$19,B7866=2022,H7866/$O$20),"")</f>
        <v>1.9258968895713309E-5</v>
      </c>
      <c r="K7866" s="3" cm="1">
        <f t="array" ref="K7866">IFERROR(_xlfn.IFS(B7866=2015,J7866*$P$4,B7866=2016,J7866*$P$5,B7866=2017,J7866*$P$6,B7866=2018,J7866*$P$7,B7866=2019,J7866*$P$8,B7866=2020,J7866*$P$9,B7866=2021,J7866*$P$10,B7866=2022,J7866*$P$11),"")</f>
        <v>33064.824256596046</v>
      </c>
      <c r="L7866" s="3">
        <f t="shared" si="123"/>
        <v>62577.824256596046</v>
      </c>
    </row>
    <row r="7867" spans="1:12">
      <c r="A7867">
        <v>4800024</v>
      </c>
      <c r="B7867">
        <v>2019</v>
      </c>
      <c r="D7867" t="s">
        <v>4068</v>
      </c>
      <c r="E7867" t="s">
        <v>4069</v>
      </c>
      <c r="F7867" t="s">
        <v>4101</v>
      </c>
      <c r="G7867" t="s">
        <v>4070</v>
      </c>
      <c r="H7867" s="5">
        <v>41628</v>
      </c>
      <c r="I7867">
        <f>IFERROR(VLOOKUP(G7867,'NCES Match'!$A$2:$B$1307,2,FALSE),"")</f>
        <v>4800024</v>
      </c>
      <c r="J7867" cm="1">
        <f t="array" ref="J7867">IFERROR(_xlfn.IFS(B7867=2015,H7867/$O$13,B7867=2016,H7867/$O$14,B7867=2017,H7867/$O$15,B7867=2018,H7867/$O$16,B7867=2019,H7867/$O$17,B7867=2020,H7867/$O$18,B7867=2021,H7867/$O$19,B7867=2022,H7867/$O$20),"")</f>
        <v>2.6358018149201283E-5</v>
      </c>
      <c r="K7867" s="3" cm="1">
        <f t="array" ref="K7867">IFERROR(_xlfn.IFS(B7867=2015,J7867*$P$4,B7867=2016,J7867*$P$5,B7867=2017,J7867*$P$6,B7867=2018,J7867*$P$7,B7867=2019,J7867*$P$8,B7867=2020,J7867*$P$9,B7867=2021,J7867*$P$10,B7867=2022,J7867*$P$11),"")</f>
        <v>45808.284232870225</v>
      </c>
      <c r="L7867" s="3">
        <f t="shared" si="123"/>
        <v>87436.284232870225</v>
      </c>
    </row>
    <row r="7868" spans="1:12">
      <c r="A7868">
        <v>4800024</v>
      </c>
      <c r="B7868">
        <v>2020</v>
      </c>
      <c r="D7868" t="s">
        <v>4068</v>
      </c>
      <c r="E7868" t="s">
        <v>4069</v>
      </c>
      <c r="F7868" t="s">
        <v>4230</v>
      </c>
      <c r="G7868" t="s">
        <v>4070</v>
      </c>
      <c r="H7868" s="5">
        <v>57010</v>
      </c>
      <c r="I7868">
        <f>IFERROR(VLOOKUP(G7868,'NCES Match'!$A$2:$B$1307,2,FALSE),"")</f>
        <v>4800024</v>
      </c>
      <c r="J7868" cm="1">
        <f t="array" ref="J7868">IFERROR(_xlfn.IFS(B7868=2015,H7868/$O$13,B7868=2016,H7868/$O$14,B7868=2017,H7868/$O$15,B7868=2018,H7868/$O$16,B7868=2019,H7868/$O$17,B7868=2020,H7868/$O$18,B7868=2021,H7868/$O$19,B7868=2022,H7868/$O$20),"")</f>
        <v>3.0894150150075146E-5</v>
      </c>
      <c r="K7868" s="3" cm="1">
        <f t="array" ref="K7868">IFERROR(_xlfn.IFS(B7868=2015,J7868*$P$4,B7868=2016,J7868*$P$5,B7868=2017,J7868*$P$6,B7868=2018,J7868*$P$7,B7868=2019,J7868*$P$8,B7868=2020,J7868*$P$9,B7868=2021,J7868*$P$10,B7868=2022,J7868*$P$11),"")</f>
        <v>65124.955483391081</v>
      </c>
      <c r="L7868" s="3">
        <f t="shared" si="123"/>
        <v>122134.95548339108</v>
      </c>
    </row>
    <row r="7869" spans="1:12">
      <c r="A7869">
        <v>4800024</v>
      </c>
      <c r="B7869">
        <v>2021</v>
      </c>
      <c r="D7869" t="s">
        <v>4068</v>
      </c>
      <c r="E7869" t="s">
        <v>4069</v>
      </c>
      <c r="F7869" t="s">
        <v>4230</v>
      </c>
      <c r="G7869" t="s">
        <v>4070</v>
      </c>
      <c r="H7869" s="5">
        <v>66125.490000000005</v>
      </c>
      <c r="I7869">
        <f>IFERROR(VLOOKUP(G7869,'NCES Match'!$A$2:$B$1307,2,FALSE),"")</f>
        <v>4800024</v>
      </c>
      <c r="J7869" cm="1">
        <f t="array" ref="J7869">IFERROR(_xlfn.IFS(B7869=2015,H7869/$O$13,B7869=2016,H7869/$O$14,B7869=2017,H7869/$O$15,B7869=2018,H7869/$O$16,B7869=2019,H7869/$O$17,B7869=2020,H7869/$O$18,B7869=2021,H7869/$O$19,B7869=2022,H7869/$O$20),"")</f>
        <v>3.3832645117739736E-5</v>
      </c>
      <c r="K7869" s="3" cm="1">
        <f t="array" ref="K7869">IFERROR(_xlfn.IFS(B7869=2015,J7869*$P$4,B7869=2016,J7869*$P$5,B7869=2017,J7869*$P$6,B7869=2018,J7869*$P$7,B7869=2019,J7869*$P$8,B7869=2020,J7869*$P$9,B7869=2021,J7869*$P$10,B7869=2022,J7869*$P$11),"")</f>
        <v>72420.579917678158</v>
      </c>
      <c r="L7869" s="3">
        <f t="shared" si="123"/>
        <v>138546.06991767816</v>
      </c>
    </row>
    <row r="7870" spans="1:12">
      <c r="A7870">
        <v>4800024</v>
      </c>
      <c r="B7870">
        <v>2022</v>
      </c>
      <c r="D7870" t="s">
        <v>4068</v>
      </c>
      <c r="E7870" t="s">
        <v>4069</v>
      </c>
      <c r="F7870" t="s">
        <v>4101</v>
      </c>
      <c r="G7870" t="s">
        <v>4070</v>
      </c>
      <c r="H7870" s="5">
        <v>65947.86</v>
      </c>
      <c r="I7870">
        <f>IFERROR(VLOOKUP(G7870,'NCES Match'!$A$2:$B$1307,2,FALSE),"")</f>
        <v>4800024</v>
      </c>
      <c r="J7870" cm="1">
        <f t="array" ref="J7870">IFERROR(_xlfn.IFS(B7870=2015,H7870/$O$13,B7870=2016,H7870/$O$14,B7870=2017,H7870/$O$15,B7870=2018,H7870/$O$16,B7870=2019,H7870/$O$17,B7870=2020,H7870/$O$18,B7870=2021,H7870/$O$19,B7870=2022,H7870/$O$20),"")</f>
        <v>2.8966320933347257E-5</v>
      </c>
      <c r="K7870" s="3" cm="1">
        <f t="array" ref="K7870">IFERROR(_xlfn.IFS(B7870=2015,J7870*$P$4,B7870=2016,J7870*$P$5,B7870=2017,J7870*$P$6,B7870=2018,J7870*$P$7,B7870=2019,J7870*$P$8,B7870=2020,J7870*$P$9,B7870=2021,J7870*$P$10,B7870=2022,J7870*$P$11),"")</f>
        <v>62378.479876305377</v>
      </c>
      <c r="L7870" s="3">
        <f t="shared" si="123"/>
        <v>128326.33987630537</v>
      </c>
    </row>
    <row r="7871" spans="1:12">
      <c r="A7871">
        <v>4800024</v>
      </c>
      <c r="B7871">
        <v>2023</v>
      </c>
      <c r="D7871" t="s">
        <v>4068</v>
      </c>
      <c r="E7871" t="s">
        <v>4069</v>
      </c>
      <c r="F7871" t="s">
        <v>4101</v>
      </c>
      <c r="G7871" t="s">
        <v>4070</v>
      </c>
      <c r="H7871" s="5">
        <v>81035.100000000006</v>
      </c>
      <c r="I7871">
        <f>IFERROR(VLOOKUP(G7871,'NCES Match'!$A$2:$B$1307,2,FALSE),"")</f>
        <v>4800024</v>
      </c>
      <c r="J7871" t="str" cm="1">
        <f t="array" ref="J7871">IFERROR(_xlfn.IFS(B7871=2015,H7871/$O$13,B7871=2016,H7871/$O$14,B7871=2017,H7871/$O$15,B7871=2018,H7871/$O$16,B7871=2019,H7871/$O$17,B7871=2020,H7871/$O$18,B7871=2021,H7871/$O$19,B7871=2022,H7871/$O$20),"")</f>
        <v/>
      </c>
      <c r="K7871" s="3" t="str" cm="1">
        <f t="array" ref="K7871">IFERROR(_xlfn.IFS(B7871=2015,J7871*$P$4,B7871=2016,J7871*$P$5,B7871=2017,J7871*$P$6,B7871=2018,J7871*$P$7,B7871=2019,J7871*$P$8,B7871=2020,J7871*$P$9,B7871=2021,J7871*$P$10,B7871=2022,J7871*$P$11),"")</f>
        <v/>
      </c>
      <c r="L7871" s="3">
        <f t="shared" si="123"/>
        <v>81035.100000000006</v>
      </c>
    </row>
    <row r="7872" spans="1:12">
      <c r="A7872">
        <v>4800042</v>
      </c>
      <c r="B7872">
        <v>2015</v>
      </c>
      <c r="C7872" t="s">
        <v>3521</v>
      </c>
      <c r="D7872" t="s">
        <v>3918</v>
      </c>
      <c r="E7872" t="s">
        <v>3919</v>
      </c>
      <c r="G7872" t="s">
        <v>3920</v>
      </c>
      <c r="H7872" s="5">
        <v>92806.3</v>
      </c>
      <c r="I7872">
        <f>IFERROR(VLOOKUP(G7872,'NCES Match'!$A$2:$B$1307,2,FALSE),"")</f>
        <v>4800042</v>
      </c>
      <c r="J7872" cm="1">
        <f t="array" ref="J7872">IFERROR(_xlfn.IFS(B7872=2015,H7872/$O$13,B7872=2016,H7872/$O$14,B7872=2017,H7872/$O$15,B7872=2018,H7872/$O$16,B7872=2019,H7872/$O$17,B7872=2020,H7872/$O$18,B7872=2021,H7872/$O$19,B7872=2022,H7872/$O$20),"")</f>
        <v>7.2704804085359345E-5</v>
      </c>
      <c r="K7872" s="3" cm="1">
        <f t="array" ref="K7872">IFERROR(_xlfn.IFS(B7872=2015,J7872*$P$4,B7872=2016,J7872*$P$5,B7872=2017,J7872*$P$6,B7872=2018,J7872*$P$7,B7872=2019,J7872*$P$8,B7872=2020,J7872*$P$9,B7872=2021,J7872*$P$10,B7872=2022,J7872*$P$11),"")</f>
        <v>115708.45884190591</v>
      </c>
      <c r="L7872" s="3">
        <f t="shared" si="123"/>
        <v>208514.75884190592</v>
      </c>
    </row>
    <row r="7873" spans="1:12">
      <c r="A7873">
        <v>4800042</v>
      </c>
      <c r="B7873">
        <v>2016</v>
      </c>
      <c r="C7873" t="s">
        <v>4104</v>
      </c>
      <c r="D7873" t="s">
        <v>3918</v>
      </c>
      <c r="E7873" t="s">
        <v>3919</v>
      </c>
      <c r="F7873" t="s">
        <v>4101</v>
      </c>
      <c r="G7873" t="s">
        <v>3920</v>
      </c>
      <c r="H7873" s="5">
        <v>98671</v>
      </c>
      <c r="I7873">
        <f>IFERROR(VLOOKUP(G7873,'NCES Match'!$A$2:$B$1307,2,FALSE),"")</f>
        <v>4800042</v>
      </c>
      <c r="J7873" cm="1">
        <f t="array" ref="J7873">IFERROR(_xlfn.IFS(B7873=2015,H7873/$O$13,B7873=2016,H7873/$O$14,B7873=2017,H7873/$O$15,B7873=2018,H7873/$O$16,B7873=2019,H7873/$O$17,B7873=2020,H7873/$O$18,B7873=2021,H7873/$O$19,B7873=2022,H7873/$O$20),"")</f>
        <v>7.0635303762345061E-5</v>
      </c>
      <c r="K7873" s="3" cm="1">
        <f t="array" ref="K7873">IFERROR(_xlfn.IFS(B7873=2015,J7873*$P$4,B7873=2016,J7873*$P$5,B7873=2017,J7873*$P$6,B7873=2018,J7873*$P$7,B7873=2019,J7873*$P$8,B7873=2020,J7873*$P$9,B7873=2021,J7873*$P$10,B7873=2022,J7873*$P$11),"")</f>
        <v>118358.72219615735</v>
      </c>
      <c r="L7873" s="3">
        <f t="shared" si="123"/>
        <v>217029.72219615735</v>
      </c>
    </row>
    <row r="7874" spans="1:12">
      <c r="A7874">
        <v>4800042</v>
      </c>
      <c r="B7874">
        <v>2017</v>
      </c>
      <c r="D7874" t="s">
        <v>3918</v>
      </c>
      <c r="E7874" t="s">
        <v>3919</v>
      </c>
      <c r="F7874" t="s">
        <v>4101</v>
      </c>
      <c r="G7874" t="s">
        <v>3920</v>
      </c>
      <c r="H7874" s="5">
        <v>116957</v>
      </c>
      <c r="I7874">
        <f>IFERROR(VLOOKUP(G7874,'NCES Match'!$A$2:$B$1307,2,FALSE),"")</f>
        <v>4800042</v>
      </c>
      <c r="J7874" cm="1">
        <f t="array" ref="J7874">IFERROR(_xlfn.IFS(B7874=2015,H7874/$O$13,B7874=2016,H7874/$O$14,B7874=2017,H7874/$O$15,B7874=2018,H7874/$O$16,B7874=2019,H7874/$O$17,B7874=2020,H7874/$O$18,B7874=2021,H7874/$O$19,B7874=2022,H7874/$O$20),"")</f>
        <v>8.0634689827455643E-5</v>
      </c>
      <c r="K7874" s="3" cm="1">
        <f t="array" ref="K7874">IFERROR(_xlfn.IFS(B7874=2015,J7874*$P$4,B7874=2016,J7874*$P$5,B7874=2017,J7874*$P$6,B7874=2018,J7874*$P$7,B7874=2019,J7874*$P$8,B7874=2020,J7874*$P$9,B7874=2021,J7874*$P$10,B7874=2022,J7874*$P$11),"")</f>
        <v>136937.6863771221</v>
      </c>
      <c r="L7874" s="3">
        <f t="shared" si="123"/>
        <v>253894.6863771221</v>
      </c>
    </row>
    <row r="7875" spans="1:12">
      <c r="A7875">
        <v>4800042</v>
      </c>
      <c r="B7875">
        <v>2018</v>
      </c>
      <c r="D7875" t="s">
        <v>3918</v>
      </c>
      <c r="E7875" t="s">
        <v>3919</v>
      </c>
      <c r="F7875" t="s">
        <v>4101</v>
      </c>
      <c r="G7875" t="s">
        <v>3920</v>
      </c>
      <c r="H7875" s="5">
        <v>120759</v>
      </c>
      <c r="I7875">
        <f>IFERROR(VLOOKUP(G7875,'NCES Match'!$A$2:$B$1307,2,FALSE),"")</f>
        <v>4800042</v>
      </c>
      <c r="J7875" cm="1">
        <f t="array" ref="J7875">IFERROR(_xlfn.IFS(B7875=2015,H7875/$O$13,B7875=2016,H7875/$O$14,B7875=2017,H7875/$O$15,B7875=2018,H7875/$O$16,B7875=2019,H7875/$O$17,B7875=2020,H7875/$O$18,B7875=2021,H7875/$O$19,B7875=2022,H7875/$O$20),"")</f>
        <v>7.8802352349047653E-5</v>
      </c>
      <c r="K7875" s="3" cm="1">
        <f t="array" ref="K7875">IFERROR(_xlfn.IFS(B7875=2015,J7875*$P$4,B7875=2016,J7875*$P$5,B7875=2017,J7875*$P$6,B7875=2018,J7875*$P$7,B7875=2019,J7875*$P$8,B7875=2020,J7875*$P$9,B7875=2021,J7875*$P$10,B7875=2022,J7875*$P$11),"")</f>
        <v>135292.07848752351</v>
      </c>
      <c r="L7875" s="3">
        <f t="shared" ref="L7875:L7938" si="124">SUM(H7875,K7875)</f>
        <v>256051.07848752351</v>
      </c>
    </row>
    <row r="7876" spans="1:12">
      <c r="A7876">
        <v>4800042</v>
      </c>
      <c r="B7876">
        <v>2019</v>
      </c>
      <c r="D7876" t="s">
        <v>3918</v>
      </c>
      <c r="E7876" t="s">
        <v>3919</v>
      </c>
      <c r="F7876" t="s">
        <v>4101</v>
      </c>
      <c r="G7876" t="s">
        <v>3920</v>
      </c>
      <c r="H7876" s="5">
        <v>135303</v>
      </c>
      <c r="I7876">
        <f>IFERROR(VLOOKUP(G7876,'NCES Match'!$A$2:$B$1307,2,FALSE),"")</f>
        <v>4800042</v>
      </c>
      <c r="J7876" cm="1">
        <f t="array" ref="J7876">IFERROR(_xlfn.IFS(B7876=2015,H7876/$O$13,B7876=2016,H7876/$O$14,B7876=2017,H7876/$O$15,B7876=2018,H7876/$O$16,B7876=2019,H7876/$O$17,B7876=2020,H7876/$O$18,B7876=2021,H7876/$O$19,B7876=2022,H7876/$O$20),"")</f>
        <v>8.5671157145223917E-5</v>
      </c>
      <c r="K7876" s="3" cm="1">
        <f t="array" ref="K7876">IFERROR(_xlfn.IFS(B7876=2015,J7876*$P$4,B7876=2016,J7876*$P$5,B7876=2017,J7876*$P$6,B7876=2018,J7876*$P$7,B7876=2019,J7876*$P$8,B7876=2020,J7876*$P$9,B7876=2021,J7876*$P$10,B7876=2022,J7876*$P$11),"")</f>
        <v>148890.12879696456</v>
      </c>
      <c r="L7876" s="3">
        <f t="shared" si="124"/>
        <v>284193.12879696453</v>
      </c>
    </row>
    <row r="7877" spans="1:12">
      <c r="A7877">
        <v>4800042</v>
      </c>
      <c r="B7877">
        <v>2020</v>
      </c>
      <c r="D7877" t="s">
        <v>3918</v>
      </c>
      <c r="E7877" t="s">
        <v>3919</v>
      </c>
      <c r="F7877" t="s">
        <v>4230</v>
      </c>
      <c r="G7877" t="s">
        <v>3920</v>
      </c>
      <c r="H7877" s="5">
        <v>216996</v>
      </c>
      <c r="I7877">
        <f>IFERROR(VLOOKUP(G7877,'NCES Match'!$A$2:$B$1307,2,FALSE),"")</f>
        <v>4800042</v>
      </c>
      <c r="J7877" cm="1">
        <f t="array" ref="J7877">IFERROR(_xlfn.IFS(B7877=2015,H7877/$O$13,B7877=2016,H7877/$O$14,B7877=2017,H7877/$O$15,B7877=2018,H7877/$O$16,B7877=2019,H7877/$O$17,B7877=2020,H7877/$O$18,B7877=2021,H7877/$O$19,B7877=2022,H7877/$O$20),"")</f>
        <v>1.175917734777356E-4</v>
      </c>
      <c r="K7877" s="3" cm="1">
        <f t="array" ref="K7877">IFERROR(_xlfn.IFS(B7877=2015,J7877*$P$4,B7877=2016,J7877*$P$5,B7877=2017,J7877*$P$6,B7877=2018,J7877*$P$7,B7877=2019,J7877*$P$8,B7877=2020,J7877*$P$9,B7877=2021,J7877*$P$10,B7877=2022,J7877*$P$11),"")</f>
        <v>247883.78951190898</v>
      </c>
      <c r="L7877" s="3">
        <f t="shared" si="124"/>
        <v>464879.78951190901</v>
      </c>
    </row>
    <row r="7878" spans="1:12">
      <c r="A7878">
        <v>4800042</v>
      </c>
      <c r="B7878">
        <v>2021</v>
      </c>
      <c r="D7878" t="s">
        <v>3918</v>
      </c>
      <c r="E7878" t="s">
        <v>3919</v>
      </c>
      <c r="F7878" t="s">
        <v>4230</v>
      </c>
      <c r="G7878" t="s">
        <v>3920</v>
      </c>
      <c r="H7878" s="5">
        <v>232938.19</v>
      </c>
      <c r="I7878">
        <f>IFERROR(VLOOKUP(G7878,'NCES Match'!$A$2:$B$1307,2,FALSE),"")</f>
        <v>4800042</v>
      </c>
      <c r="J7878" cm="1">
        <f t="array" ref="J7878">IFERROR(_xlfn.IFS(B7878=2015,H7878/$O$13,B7878=2016,H7878/$O$14,B7878=2017,H7878/$O$15,B7878=2018,H7878/$O$16,B7878=2019,H7878/$O$17,B7878=2020,H7878/$O$18,B7878=2021,H7878/$O$19,B7878=2022,H7878/$O$20),"")</f>
        <v>1.1918119800153663E-4</v>
      </c>
      <c r="K7878" s="3" cm="1">
        <f t="array" ref="K7878">IFERROR(_xlfn.IFS(B7878=2015,J7878*$P$4,B7878=2016,J7878*$P$5,B7878=2017,J7878*$P$6,B7878=2018,J7878*$P$7,B7878=2019,J7878*$P$8,B7878=2020,J7878*$P$9,B7878=2021,J7878*$P$10,B7878=2022,J7878*$P$11),"")</f>
        <v>255113.70584587427</v>
      </c>
      <c r="L7878" s="3">
        <f t="shared" si="124"/>
        <v>488051.89584587427</v>
      </c>
    </row>
    <row r="7879" spans="1:12">
      <c r="A7879">
        <v>4800042</v>
      </c>
      <c r="B7879">
        <v>2022</v>
      </c>
      <c r="D7879" t="s">
        <v>3918</v>
      </c>
      <c r="E7879" t="s">
        <v>3919</v>
      </c>
      <c r="F7879" t="s">
        <v>4101</v>
      </c>
      <c r="G7879" t="s">
        <v>3920</v>
      </c>
      <c r="H7879" s="5">
        <v>316470.51</v>
      </c>
      <c r="I7879">
        <f>IFERROR(VLOOKUP(G7879,'NCES Match'!$A$2:$B$1307,2,FALSE),"")</f>
        <v>4800042</v>
      </c>
      <c r="J7879" cm="1">
        <f t="array" ref="J7879">IFERROR(_xlfn.IFS(B7879=2015,H7879/$O$13,B7879=2016,H7879/$O$14,B7879=2017,H7879/$O$15,B7879=2018,H7879/$O$16,B7879=2019,H7879/$O$17,B7879=2020,H7879/$O$18,B7879=2021,H7879/$O$19,B7879=2022,H7879/$O$20),"")</f>
        <v>1.390035455070124E-4</v>
      </c>
      <c r="K7879" s="3" cm="1">
        <f t="array" ref="K7879">IFERROR(_xlfn.IFS(B7879=2015,J7879*$P$4,B7879=2016,J7879*$P$5,B7879=2017,J7879*$P$6,B7879=2018,J7879*$P$7,B7879=2019,J7879*$P$8,B7879=2020,J7879*$P$9,B7879=2021,J7879*$P$10,B7879=2022,J7879*$P$11),"")</f>
        <v>299341.77302309888</v>
      </c>
      <c r="L7879" s="3">
        <f t="shared" si="124"/>
        <v>615812.28302309895</v>
      </c>
    </row>
    <row r="7880" spans="1:12">
      <c r="A7880">
        <v>4800042</v>
      </c>
      <c r="B7880">
        <v>2023</v>
      </c>
      <c r="D7880" t="s">
        <v>3918</v>
      </c>
      <c r="E7880" t="s">
        <v>3919</v>
      </c>
      <c r="F7880" t="s">
        <v>4101</v>
      </c>
      <c r="G7880" t="s">
        <v>3920</v>
      </c>
      <c r="H7880" s="5">
        <v>334313.33</v>
      </c>
      <c r="I7880">
        <f>IFERROR(VLOOKUP(G7880,'NCES Match'!$A$2:$B$1307,2,FALSE),"")</f>
        <v>4800042</v>
      </c>
      <c r="J7880" t="str" cm="1">
        <f t="array" ref="J7880">IFERROR(_xlfn.IFS(B7880=2015,H7880/$O$13,B7880=2016,H7880/$O$14,B7880=2017,H7880/$O$15,B7880=2018,H7880/$O$16,B7880=2019,H7880/$O$17,B7880=2020,H7880/$O$18,B7880=2021,H7880/$O$19,B7880=2022,H7880/$O$20),"")</f>
        <v/>
      </c>
      <c r="K7880" s="3" t="str" cm="1">
        <f t="array" ref="K7880">IFERROR(_xlfn.IFS(B7880=2015,J7880*$P$4,B7880=2016,J7880*$P$5,B7880=2017,J7880*$P$6,B7880=2018,J7880*$P$7,B7880=2019,J7880*$P$8,B7880=2020,J7880*$P$9,B7880=2021,J7880*$P$10,B7880=2022,J7880*$P$11),"")</f>
        <v/>
      </c>
      <c r="L7880" s="3">
        <f t="shared" si="124"/>
        <v>334313.33</v>
      </c>
    </row>
    <row r="7881" spans="1:12">
      <c r="A7881">
        <v>4800292</v>
      </c>
      <c r="B7881">
        <v>2015</v>
      </c>
      <c r="C7881" t="s">
        <v>3521</v>
      </c>
      <c r="D7881" t="s">
        <v>3744</v>
      </c>
      <c r="E7881" t="s">
        <v>3745</v>
      </c>
      <c r="G7881" t="s">
        <v>3746</v>
      </c>
      <c r="H7881" s="5">
        <v>755397.07</v>
      </c>
      <c r="I7881">
        <f>IFERROR(VLOOKUP(G7881,'NCES Match'!$A$2:$B$1307,2,FALSE),"")</f>
        <v>4800292</v>
      </c>
      <c r="J7881" cm="1">
        <f t="array" ref="J7881">IFERROR(_xlfn.IFS(B7881=2015,H7881/$O$13,B7881=2016,H7881/$O$14,B7881=2017,H7881/$O$15,B7881=2018,H7881/$O$16,B7881=2019,H7881/$O$17,B7881=2020,H7881/$O$18,B7881=2021,H7881/$O$19,B7881=2022,H7881/$O$20),"")</f>
        <v>5.9178090260041051E-4</v>
      </c>
      <c r="K7881" s="3" cm="1">
        <f t="array" ref="K7881">IFERROR(_xlfn.IFS(B7881=2015,J7881*$P$4,B7881=2016,J7881*$P$5,B7881=2017,J7881*$P$6,B7881=2018,J7881*$P$7,B7881=2019,J7881*$P$8,B7881=2020,J7881*$P$9,B7881=2021,J7881*$P$10,B7881=2022,J7881*$P$11),"")</f>
        <v>941809.23906449589</v>
      </c>
      <c r="L7881" s="3">
        <f t="shared" si="124"/>
        <v>1697206.3090644958</v>
      </c>
    </row>
    <row r="7882" spans="1:12">
      <c r="A7882">
        <v>4800292</v>
      </c>
      <c r="B7882">
        <v>2016</v>
      </c>
      <c r="C7882" t="s">
        <v>4104</v>
      </c>
      <c r="D7882" t="s">
        <v>3744</v>
      </c>
      <c r="E7882" t="s">
        <v>3745</v>
      </c>
      <c r="F7882" t="s">
        <v>4101</v>
      </c>
      <c r="G7882" t="s">
        <v>3746</v>
      </c>
      <c r="H7882" s="5">
        <v>1055565</v>
      </c>
      <c r="I7882">
        <f>IFERROR(VLOOKUP(G7882,'NCES Match'!$A$2:$B$1307,2,FALSE),"")</f>
        <v>4800292</v>
      </c>
      <c r="J7882" cm="1">
        <f t="array" ref="J7882">IFERROR(_xlfn.IFS(B7882=2015,H7882/$O$13,B7882=2016,H7882/$O$14,B7882=2017,H7882/$O$15,B7882=2018,H7882/$O$16,B7882=2019,H7882/$O$17,B7882=2020,H7882/$O$18,B7882=2021,H7882/$O$19,B7882=2022,H7882/$O$20),"")</f>
        <v>7.5564405363176383E-4</v>
      </c>
      <c r="K7882" s="3" cm="1">
        <f t="array" ref="K7882">IFERROR(_xlfn.IFS(B7882=2015,J7882*$P$4,B7882=2016,J7882*$P$5,B7882=2017,J7882*$P$6,B7882=2018,J7882*$P$7,B7882=2019,J7882*$P$8,B7882=2020,J7882*$P$9,B7882=2021,J7882*$P$10,B7882=2022,J7882*$P$11),"")</f>
        <v>1266180.7886307715</v>
      </c>
      <c r="L7882" s="3">
        <f t="shared" si="124"/>
        <v>2321745.7886307715</v>
      </c>
    </row>
    <row r="7883" spans="1:12">
      <c r="A7883">
        <v>4800292</v>
      </c>
      <c r="B7883">
        <v>2017</v>
      </c>
      <c r="D7883" t="s">
        <v>3744</v>
      </c>
      <c r="E7883" t="s">
        <v>3745</v>
      </c>
      <c r="F7883" t="s">
        <v>4101</v>
      </c>
      <c r="G7883" t="s">
        <v>3746</v>
      </c>
      <c r="H7883" s="5">
        <v>1134132</v>
      </c>
      <c r="I7883">
        <f>IFERROR(VLOOKUP(G7883,'NCES Match'!$A$2:$B$1307,2,FALSE),"")</f>
        <v>4800292</v>
      </c>
      <c r="J7883" cm="1">
        <f t="array" ref="J7883">IFERROR(_xlfn.IFS(B7883=2015,H7883/$O$13,B7883=2016,H7883/$O$14,B7883=2017,H7883/$O$15,B7883=2018,H7883/$O$16,B7883=2019,H7883/$O$17,B7883=2020,H7883/$O$18,B7883=2021,H7883/$O$19,B7883=2022,H7883/$O$20),"")</f>
        <v>7.819145672631132E-4</v>
      </c>
      <c r="K7883" s="3" cm="1">
        <f t="array" ref="K7883">IFERROR(_xlfn.IFS(B7883=2015,J7883*$P$4,B7883=2016,J7883*$P$5,B7883=2017,J7883*$P$6,B7883=2018,J7883*$P$7,B7883=2019,J7883*$P$8,B7883=2020,J7883*$P$9,B7883=2021,J7883*$P$10,B7883=2022,J7883*$P$11),"")</f>
        <v>1327884.7108446546</v>
      </c>
      <c r="L7883" s="3">
        <f t="shared" si="124"/>
        <v>2462016.7108446546</v>
      </c>
    </row>
    <row r="7884" spans="1:12">
      <c r="A7884">
        <v>4800292</v>
      </c>
      <c r="B7884">
        <v>2018</v>
      </c>
      <c r="D7884" t="s">
        <v>3744</v>
      </c>
      <c r="E7884" t="s">
        <v>3745</v>
      </c>
      <c r="F7884" t="s">
        <v>4101</v>
      </c>
      <c r="G7884" t="s">
        <v>3746</v>
      </c>
      <c r="H7884" s="5">
        <v>1083749</v>
      </c>
      <c r="I7884">
        <f>IFERROR(VLOOKUP(G7884,'NCES Match'!$A$2:$B$1307,2,FALSE),"")</f>
        <v>4800292</v>
      </c>
      <c r="J7884" cm="1">
        <f t="array" ref="J7884">IFERROR(_xlfn.IFS(B7884=2015,H7884/$O$13,B7884=2016,H7884/$O$14,B7884=2017,H7884/$O$15,B7884=2018,H7884/$O$16,B7884=2019,H7884/$O$17,B7884=2020,H7884/$O$18,B7884=2021,H7884/$O$19,B7884=2022,H7884/$O$20),"")</f>
        <v>7.0720998481213037E-4</v>
      </c>
      <c r="K7884" s="3" cm="1">
        <f t="array" ref="K7884">IFERROR(_xlfn.IFS(B7884=2015,J7884*$P$4,B7884=2016,J7884*$P$5,B7884=2017,J7884*$P$6,B7884=2018,J7884*$P$7,B7884=2019,J7884*$P$8,B7884=2020,J7884*$P$9,B7884=2021,J7884*$P$10,B7884=2022,J7884*$P$11),"")</f>
        <v>1214175.7945062078</v>
      </c>
      <c r="L7884" s="3">
        <f t="shared" si="124"/>
        <v>2297924.794506208</v>
      </c>
    </row>
    <row r="7885" spans="1:12">
      <c r="A7885">
        <v>4800292</v>
      </c>
      <c r="B7885">
        <v>2019</v>
      </c>
      <c r="D7885" t="s">
        <v>3744</v>
      </c>
      <c r="E7885" t="s">
        <v>3745</v>
      </c>
      <c r="F7885" t="s">
        <v>4101</v>
      </c>
      <c r="G7885" t="s">
        <v>3746</v>
      </c>
      <c r="H7885" s="5">
        <v>1106222</v>
      </c>
      <c r="I7885">
        <f>IFERROR(VLOOKUP(G7885,'NCES Match'!$A$2:$B$1307,2,FALSE),"")</f>
        <v>4800292</v>
      </c>
      <c r="J7885" cm="1">
        <f t="array" ref="J7885">IFERROR(_xlfn.IFS(B7885=2015,H7885/$O$13,B7885=2016,H7885/$O$14,B7885=2017,H7885/$O$15,B7885=2018,H7885/$O$16,B7885=2019,H7885/$O$17,B7885=2020,H7885/$O$18,B7885=2021,H7885/$O$19,B7885=2022,H7885/$O$20),"")</f>
        <v>7.0043767543590235E-4</v>
      </c>
      <c r="K7885" s="3" cm="1">
        <f t="array" ref="K7885">IFERROR(_xlfn.IFS(B7885=2015,J7885*$P$4,B7885=2016,J7885*$P$5,B7885=2017,J7885*$P$6,B7885=2018,J7885*$P$7,B7885=2019,J7885*$P$8,B7885=2020,J7885*$P$9,B7885=2021,J7885*$P$10,B7885=2022,J7885*$P$11),"")</f>
        <v>1217308.825806048</v>
      </c>
      <c r="L7885" s="3">
        <f t="shared" si="124"/>
        <v>2323530.8258060478</v>
      </c>
    </row>
    <row r="7886" spans="1:12">
      <c r="A7886">
        <v>4800292</v>
      </c>
      <c r="B7886">
        <v>2020</v>
      </c>
      <c r="D7886" t="s">
        <v>3744</v>
      </c>
      <c r="E7886" t="s">
        <v>3745</v>
      </c>
      <c r="F7886" t="s">
        <v>4230</v>
      </c>
      <c r="G7886" t="s">
        <v>3746</v>
      </c>
      <c r="H7886" s="5">
        <v>2305017</v>
      </c>
      <c r="I7886">
        <f>IFERROR(VLOOKUP(G7886,'NCES Match'!$A$2:$B$1307,2,FALSE),"")</f>
        <v>4800292</v>
      </c>
      <c r="J7886" cm="1">
        <f t="array" ref="J7886">IFERROR(_xlfn.IFS(B7886=2015,H7886/$O$13,B7886=2016,H7886/$O$14,B7886=2017,H7886/$O$15,B7886=2018,H7886/$O$16,B7886=2019,H7886/$O$17,B7886=2020,H7886/$O$18,B7886=2021,H7886/$O$19,B7886=2022,H7886/$O$20),"")</f>
        <v>1.2491061444742286E-3</v>
      </c>
      <c r="K7886" s="3" cm="1">
        <f t="array" ref="K7886">IFERROR(_xlfn.IFS(B7886=2015,J7886*$P$4,B7886=2016,J7886*$P$5,B7886=2017,J7886*$P$6,B7886=2018,J7886*$P$7,B7886=2019,J7886*$P$8,B7886=2020,J7886*$P$9,B7886=2021,J7886*$P$10,B7886=2022,J7886*$P$11),"")</f>
        <v>2633119.2687854706</v>
      </c>
      <c r="L7886" s="3">
        <f t="shared" si="124"/>
        <v>4938136.2687854711</v>
      </c>
    </row>
    <row r="7887" spans="1:12">
      <c r="A7887">
        <v>4800292</v>
      </c>
      <c r="B7887">
        <v>2021</v>
      </c>
      <c r="D7887" t="s">
        <v>3744</v>
      </c>
      <c r="E7887" t="s">
        <v>3745</v>
      </c>
      <c r="F7887" t="s">
        <v>4230</v>
      </c>
      <c r="G7887" t="s">
        <v>3746</v>
      </c>
      <c r="H7887" s="5">
        <v>2559332.86</v>
      </c>
      <c r="I7887">
        <f>IFERROR(VLOOKUP(G7887,'NCES Match'!$A$2:$B$1307,2,FALSE),"")</f>
        <v>4800292</v>
      </c>
      <c r="J7887" cm="1">
        <f t="array" ref="J7887">IFERROR(_xlfn.IFS(B7887=2015,H7887/$O$13,B7887=2016,H7887/$O$14,B7887=2017,H7887/$O$15,B7887=2018,H7887/$O$16,B7887=2019,H7887/$O$17,B7887=2020,H7887/$O$18,B7887=2021,H7887/$O$19,B7887=2022,H7887/$O$20),"")</f>
        <v>1.3094647826511359E-3</v>
      </c>
      <c r="K7887" s="3" cm="1">
        <f t="array" ref="K7887">IFERROR(_xlfn.IFS(B7887=2015,J7887*$P$4,B7887=2016,J7887*$P$5,B7887=2017,J7887*$P$6,B7887=2018,J7887*$P$7,B7887=2019,J7887*$P$8,B7887=2020,J7887*$P$9,B7887=2021,J7887*$P$10,B7887=2022,J7887*$P$11),"")</f>
        <v>2802979.1525714183</v>
      </c>
      <c r="L7887" s="3">
        <f t="shared" si="124"/>
        <v>5362312.0125714187</v>
      </c>
    </row>
    <row r="7888" spans="1:12">
      <c r="A7888">
        <v>4800292</v>
      </c>
      <c r="B7888">
        <v>2022</v>
      </c>
      <c r="D7888" t="s">
        <v>3744</v>
      </c>
      <c r="E7888" t="s">
        <v>3745</v>
      </c>
      <c r="F7888" t="s">
        <v>4101</v>
      </c>
      <c r="G7888" t="s">
        <v>3746</v>
      </c>
      <c r="H7888" s="5">
        <v>3835527.95</v>
      </c>
      <c r="I7888">
        <f>IFERROR(VLOOKUP(G7888,'NCES Match'!$A$2:$B$1307,2,FALSE),"")</f>
        <v>4800292</v>
      </c>
      <c r="J7888" cm="1">
        <f t="array" ref="J7888">IFERROR(_xlfn.IFS(B7888=2015,H7888/$O$13,B7888=2016,H7888/$O$14,B7888=2017,H7888/$O$15,B7888=2018,H7888/$O$16,B7888=2019,H7888/$O$17,B7888=2020,H7888/$O$18,B7888=2021,H7888/$O$19,B7888=2022,H7888/$O$20),"")</f>
        <v>1.6846814066221935E-3</v>
      </c>
      <c r="K7888" s="3" cm="1">
        <f t="array" ref="K7888">IFERROR(_xlfn.IFS(B7888=2015,J7888*$P$4,B7888=2016,J7888*$P$5,B7888=2017,J7888*$P$6,B7888=2018,J7888*$P$7,B7888=2019,J7888*$P$8,B7888=2020,J7888*$P$9,B7888=2021,J7888*$P$10,B7888=2022,J7888*$P$11),"")</f>
        <v>3627932.7796850698</v>
      </c>
      <c r="L7888" s="3">
        <f t="shared" si="124"/>
        <v>7463460.72968507</v>
      </c>
    </row>
    <row r="7889" spans="1:12">
      <c r="A7889">
        <v>4800292</v>
      </c>
      <c r="B7889">
        <v>2023</v>
      </c>
      <c r="D7889" t="s">
        <v>3744</v>
      </c>
      <c r="E7889" t="s">
        <v>3745</v>
      </c>
      <c r="F7889" t="s">
        <v>4101</v>
      </c>
      <c r="G7889" t="s">
        <v>3746</v>
      </c>
      <c r="H7889" s="5">
        <v>4157622.38</v>
      </c>
      <c r="I7889">
        <f>IFERROR(VLOOKUP(G7889,'NCES Match'!$A$2:$B$1307,2,FALSE),"")</f>
        <v>4800292</v>
      </c>
      <c r="J7889" t="str" cm="1">
        <f t="array" ref="J7889">IFERROR(_xlfn.IFS(B7889=2015,H7889/$O$13,B7889=2016,H7889/$O$14,B7889=2017,H7889/$O$15,B7889=2018,H7889/$O$16,B7889=2019,H7889/$O$17,B7889=2020,H7889/$O$18,B7889=2021,H7889/$O$19,B7889=2022,H7889/$O$20),"")</f>
        <v/>
      </c>
      <c r="K7889" s="3" t="str" cm="1">
        <f t="array" ref="K7889">IFERROR(_xlfn.IFS(B7889=2015,J7889*$P$4,B7889=2016,J7889*$P$5,B7889=2017,J7889*$P$6,B7889=2018,J7889*$P$7,B7889=2019,J7889*$P$8,B7889=2020,J7889*$P$9,B7889=2021,J7889*$P$10,B7889=2022,J7889*$P$11),"")</f>
        <v/>
      </c>
      <c r="L7889" s="3">
        <f t="shared" si="124"/>
        <v>4157622.38</v>
      </c>
    </row>
    <row r="7890" spans="1:12">
      <c r="A7890">
        <v>4815600</v>
      </c>
      <c r="B7890">
        <v>2015</v>
      </c>
      <c r="C7890" t="s">
        <v>381</v>
      </c>
      <c r="D7890" t="s">
        <v>1030</v>
      </c>
      <c r="E7890" t="s">
        <v>1031</v>
      </c>
      <c r="G7890" t="s">
        <v>1032</v>
      </c>
      <c r="H7890" s="5">
        <v>84391.96</v>
      </c>
      <c r="I7890">
        <f>IFERROR(VLOOKUP(G7890,'NCES Match'!$A$2:$B$1307,2,FALSE),"")</f>
        <v>4815600</v>
      </c>
      <c r="J7890" cm="1">
        <f t="array" ref="J7890">IFERROR(_xlfn.IFS(B7890=2015,H7890/$O$13,B7890=2016,H7890/$O$14,B7890=2017,H7890/$O$15,B7890=2018,H7890/$O$16,B7890=2019,H7890/$O$17,B7890=2020,H7890/$O$18,B7890=2021,H7890/$O$19,B7890=2022,H7890/$O$20),"")</f>
        <v>6.611297851740112E-5</v>
      </c>
      <c r="K7890" s="3" cm="1">
        <f t="array" ref="K7890">IFERROR(_xlfn.IFS(B7890=2015,J7890*$P$4,B7890=2016,J7890*$P$5,B7890=2017,J7890*$P$6,B7890=2018,J7890*$P$7,B7890=2019,J7890*$P$8,B7890=2020,J7890*$P$9,B7890=2021,J7890*$P$10,B7890=2022,J7890*$P$11),"")</f>
        <v>105217.68059116432</v>
      </c>
      <c r="L7890" s="3">
        <f t="shared" si="124"/>
        <v>189609.64059116432</v>
      </c>
    </row>
    <row r="7891" spans="1:12">
      <c r="A7891">
        <v>4815600</v>
      </c>
      <c r="B7891">
        <v>2016</v>
      </c>
      <c r="C7891" t="s">
        <v>4102</v>
      </c>
      <c r="D7891" t="s">
        <v>1030</v>
      </c>
      <c r="E7891" t="s">
        <v>1031</v>
      </c>
      <c r="F7891" t="s">
        <v>4101</v>
      </c>
      <c r="G7891" t="s">
        <v>1032</v>
      </c>
      <c r="H7891" s="5">
        <v>92114</v>
      </c>
      <c r="I7891">
        <f>IFERROR(VLOOKUP(G7891,'NCES Match'!$A$2:$B$1307,2,FALSE),"")</f>
        <v>4815600</v>
      </c>
      <c r="J7891" cm="1">
        <f t="array" ref="J7891">IFERROR(_xlfn.IFS(B7891=2015,H7891/$O$13,B7891=2016,H7891/$O$14,B7891=2017,H7891/$O$15,B7891=2018,H7891/$O$16,B7891=2019,H7891/$O$17,B7891=2020,H7891/$O$18,B7891=2021,H7891/$O$19,B7891=2022,H7891/$O$20),"")</f>
        <v>6.5941364441068331E-5</v>
      </c>
      <c r="K7891" s="3" cm="1">
        <f t="array" ref="K7891">IFERROR(_xlfn.IFS(B7891=2015,J7891*$P$4,B7891=2016,J7891*$P$5,B7891=2017,J7891*$P$6,B7891=2018,J7891*$P$7,B7891=2019,J7891*$P$8,B7891=2020,J7891*$P$9,B7891=2021,J7891*$P$10,B7891=2022,J7891*$P$11),"")</f>
        <v>110493.41079321015</v>
      </c>
      <c r="L7891" s="3">
        <f t="shared" si="124"/>
        <v>202607.41079321015</v>
      </c>
    </row>
    <row r="7892" spans="1:12">
      <c r="A7892">
        <v>4815600</v>
      </c>
      <c r="B7892">
        <v>2017</v>
      </c>
      <c r="D7892" t="s">
        <v>1030</v>
      </c>
      <c r="E7892" t="s">
        <v>1031</v>
      </c>
      <c r="F7892" t="s">
        <v>4101</v>
      </c>
      <c r="G7892" t="s">
        <v>1032</v>
      </c>
      <c r="H7892" s="5">
        <v>92276</v>
      </c>
      <c r="I7892">
        <f>IFERROR(VLOOKUP(G7892,'NCES Match'!$A$2:$B$1307,2,FALSE),"")</f>
        <v>4815600</v>
      </c>
      <c r="J7892" cm="1">
        <f t="array" ref="J7892">IFERROR(_xlfn.IFS(B7892=2015,H7892/$O$13,B7892=2016,H7892/$O$14,B7892=2017,H7892/$O$15,B7892=2018,H7892/$O$16,B7892=2019,H7892/$O$17,B7892=2020,H7892/$O$18,B7892=2021,H7892/$O$19,B7892=2022,H7892/$O$20),"")</f>
        <v>6.3618651628532681E-5</v>
      </c>
      <c r="K7892" s="3" cm="1">
        <f t="array" ref="K7892">IFERROR(_xlfn.IFS(B7892=2015,J7892*$P$4,B7892=2016,J7892*$P$5,B7892=2017,J7892*$P$6,B7892=2018,J7892*$P$7,B7892=2019,J7892*$P$8,B7892=2020,J7892*$P$9,B7892=2021,J7892*$P$10,B7892=2022,J7892*$P$11),"")</f>
        <v>108040.23656673238</v>
      </c>
      <c r="L7892" s="3">
        <f t="shared" si="124"/>
        <v>200316.23656673238</v>
      </c>
    </row>
    <row r="7893" spans="1:12">
      <c r="A7893">
        <v>4815600</v>
      </c>
      <c r="B7893">
        <v>2018</v>
      </c>
      <c r="D7893" t="s">
        <v>1030</v>
      </c>
      <c r="E7893" t="s">
        <v>1031</v>
      </c>
      <c r="F7893" t="s">
        <v>4101</v>
      </c>
      <c r="G7893" t="s">
        <v>1032</v>
      </c>
      <c r="H7893" s="5">
        <v>98801</v>
      </c>
      <c r="I7893">
        <f>IFERROR(VLOOKUP(G7893,'NCES Match'!$A$2:$B$1307,2,FALSE),"")</f>
        <v>4815600</v>
      </c>
      <c r="J7893" cm="1">
        <f t="array" ref="J7893">IFERROR(_xlfn.IFS(B7893=2015,H7893/$O$13,B7893=2016,H7893/$O$14,B7893=2017,H7893/$O$15,B7893=2018,H7893/$O$16,B7893=2019,H7893/$O$17,B7893=2020,H7893/$O$18,B7893=2021,H7893/$O$19,B7893=2022,H7893/$O$20),"")</f>
        <v>6.4473465451339097E-5</v>
      </c>
      <c r="K7893" s="3" cm="1">
        <f t="array" ref="K7893">IFERROR(_xlfn.IFS(B7893=2015,J7893*$P$4,B7893=2016,J7893*$P$5,B7893=2017,J7893*$P$6,B7893=2018,J7893*$P$7,B7893=2019,J7893*$P$8,B7893=2020,J7893*$P$9,B7893=2021,J7893*$P$10,B7893=2022,J7893*$P$11),"")</f>
        <v>110691.48176654172</v>
      </c>
      <c r="L7893" s="3">
        <f t="shared" si="124"/>
        <v>209492.48176654172</v>
      </c>
    </row>
    <row r="7894" spans="1:12">
      <c r="A7894">
        <v>4815600</v>
      </c>
      <c r="B7894">
        <v>2019</v>
      </c>
      <c r="D7894" t="s">
        <v>1030</v>
      </c>
      <c r="E7894" t="s">
        <v>1031</v>
      </c>
      <c r="F7894" t="s">
        <v>4101</v>
      </c>
      <c r="G7894" t="s">
        <v>1032</v>
      </c>
      <c r="H7894" s="5">
        <v>104346</v>
      </c>
      <c r="I7894">
        <f>IFERROR(VLOOKUP(G7894,'NCES Match'!$A$2:$B$1307,2,FALSE),"")</f>
        <v>4815600</v>
      </c>
      <c r="J7894" cm="1">
        <f t="array" ref="J7894">IFERROR(_xlfn.IFS(B7894=2015,H7894/$O$13,B7894=2016,H7894/$O$14,B7894=2017,H7894/$O$15,B7894=2018,H7894/$O$16,B7894=2019,H7894/$O$17,B7894=2020,H7894/$O$18,B7894=2021,H7894/$O$19,B7894=2022,H7894/$O$20),"")</f>
        <v>6.6069803060357383E-5</v>
      </c>
      <c r="K7894" s="3" cm="1">
        <f t="array" ref="K7894">IFERROR(_xlfn.IFS(B7894=2015,J7894*$P$4,B7894=2016,J7894*$P$5,B7894=2017,J7894*$P$6,B7894=2018,J7894*$P$7,B7894=2019,J7894*$P$8,B7894=2020,J7894*$P$9,B7894=2021,J7894*$P$10,B7894=2022,J7894*$P$11),"")</f>
        <v>114824.42650531077</v>
      </c>
      <c r="L7894" s="3">
        <f t="shared" si="124"/>
        <v>219170.42650531075</v>
      </c>
    </row>
    <row r="7895" spans="1:12">
      <c r="A7895">
        <v>4815600</v>
      </c>
      <c r="B7895">
        <v>2020</v>
      </c>
      <c r="D7895" t="s">
        <v>1030</v>
      </c>
      <c r="E7895" t="s">
        <v>1031</v>
      </c>
      <c r="F7895" t="s">
        <v>4230</v>
      </c>
      <c r="G7895" t="s">
        <v>1032</v>
      </c>
      <c r="H7895" s="5">
        <v>116159</v>
      </c>
      <c r="I7895">
        <f>IFERROR(VLOOKUP(G7895,'NCES Match'!$A$2:$B$1307,2,FALSE),"")</f>
        <v>4815600</v>
      </c>
      <c r="J7895" cm="1">
        <f t="array" ref="J7895">IFERROR(_xlfn.IFS(B7895=2015,H7895/$O$13,B7895=2016,H7895/$O$14,B7895=2017,H7895/$O$15,B7895=2018,H7895/$O$16,B7895=2019,H7895/$O$17,B7895=2020,H7895/$O$18,B7895=2021,H7895/$O$19,B7895=2022,H7895/$O$20),"")</f>
        <v>6.294744057678616E-5</v>
      </c>
      <c r="K7895" s="3" cm="1">
        <f t="array" ref="K7895">IFERROR(_xlfn.IFS(B7895=2015,J7895*$P$4,B7895=2016,J7895*$P$5,B7895=2017,J7895*$P$6,B7895=2018,J7895*$P$7,B7895=2019,J7895*$P$8,B7895=2020,J7895*$P$9,B7895=2021,J7895*$P$10,B7895=2022,J7895*$P$11),"")</f>
        <v>132693.38193291044</v>
      </c>
      <c r="L7895" s="3">
        <f t="shared" si="124"/>
        <v>248852.38193291044</v>
      </c>
    </row>
    <row r="7896" spans="1:12">
      <c r="A7896">
        <v>4815600</v>
      </c>
      <c r="B7896">
        <v>2021</v>
      </c>
      <c r="D7896" t="s">
        <v>1030</v>
      </c>
      <c r="E7896" t="s">
        <v>1031</v>
      </c>
      <c r="F7896" t="s">
        <v>4101</v>
      </c>
      <c r="G7896" t="s">
        <v>1032</v>
      </c>
      <c r="H7896" s="5">
        <v>108652.56</v>
      </c>
      <c r="I7896">
        <f>IFERROR(VLOOKUP(G7896,'NCES Match'!$A$2:$B$1307,2,FALSE),"")</f>
        <v>4815600</v>
      </c>
      <c r="J7896" cm="1">
        <f t="array" ref="J7896">IFERROR(_xlfn.IFS(B7896=2015,H7896/$O$13,B7896=2016,H7896/$O$14,B7896=2017,H7896/$O$15,B7896=2018,H7896/$O$16,B7896=2019,H7896/$O$17,B7896=2020,H7896/$O$18,B7896=2021,H7896/$O$19,B7896=2022,H7896/$O$20),"")</f>
        <v>5.5591323461102877E-5</v>
      </c>
      <c r="K7896" s="3" cm="1">
        <f t="array" ref="K7896">IFERROR(_xlfn.IFS(B7896=2015,J7896*$P$4,B7896=2016,J7896*$P$5,B7896=2017,J7896*$P$6,B7896=2018,J7896*$P$7,B7896=2019,J7896*$P$8,B7896=2020,J7896*$P$9,B7896=2021,J7896*$P$10,B7896=2022,J7896*$P$11),"")</f>
        <v>118996.19049689193</v>
      </c>
      <c r="L7896" s="3">
        <f t="shared" si="124"/>
        <v>227648.75049689191</v>
      </c>
    </row>
    <row r="7897" spans="1:12">
      <c r="A7897">
        <v>4815600</v>
      </c>
      <c r="B7897">
        <v>2022</v>
      </c>
      <c r="D7897" t="s">
        <v>1030</v>
      </c>
      <c r="E7897" t="s">
        <v>1031</v>
      </c>
      <c r="F7897" t="s">
        <v>4101</v>
      </c>
      <c r="G7897" t="s">
        <v>1032</v>
      </c>
      <c r="H7897" s="5">
        <v>120418.55</v>
      </c>
      <c r="I7897">
        <f>IFERROR(VLOOKUP(G7897,'NCES Match'!$A$2:$B$1307,2,FALSE),"")</f>
        <v>4815600</v>
      </c>
      <c r="J7897" cm="1">
        <f t="array" ref="J7897">IFERROR(_xlfn.IFS(B7897=2015,H7897/$O$13,B7897=2016,H7897/$O$14,B7897=2017,H7897/$O$15,B7897=2018,H7897/$O$16,B7897=2019,H7897/$O$17,B7897=2020,H7897/$O$18,B7897=2021,H7897/$O$19,B7897=2022,H7897/$O$20),"")</f>
        <v>5.2891517111068096E-5</v>
      </c>
      <c r="K7897" s="3" cm="1">
        <f t="array" ref="K7897">IFERROR(_xlfn.IFS(B7897=2015,J7897*$P$4,B7897=2016,J7897*$P$5,B7897=2017,J7897*$P$6,B7897=2018,J7897*$P$7,B7897=2019,J7897*$P$8,B7897=2020,J7897*$P$9,B7897=2021,J7897*$P$10,B7897=2022,J7897*$P$11),"")</f>
        <v>113900.98326024336</v>
      </c>
      <c r="L7897" s="3">
        <f t="shared" si="124"/>
        <v>234319.53326024336</v>
      </c>
    </row>
    <row r="7898" spans="1:12">
      <c r="A7898">
        <v>4815600</v>
      </c>
      <c r="B7898">
        <v>2023</v>
      </c>
      <c r="D7898" t="s">
        <v>1030</v>
      </c>
      <c r="E7898" t="s">
        <v>1031</v>
      </c>
      <c r="F7898" t="s">
        <v>4101</v>
      </c>
      <c r="G7898" t="s">
        <v>1032</v>
      </c>
      <c r="H7898" s="5">
        <v>139472.67000000001</v>
      </c>
      <c r="I7898">
        <f>IFERROR(VLOOKUP(G7898,'NCES Match'!$A$2:$B$1307,2,FALSE),"")</f>
        <v>4815600</v>
      </c>
      <c r="J7898" t="str" cm="1">
        <f t="array" ref="J7898">IFERROR(_xlfn.IFS(B7898=2015,H7898/$O$13,B7898=2016,H7898/$O$14,B7898=2017,H7898/$O$15,B7898=2018,H7898/$O$16,B7898=2019,H7898/$O$17,B7898=2020,H7898/$O$18,B7898=2021,H7898/$O$19,B7898=2022,H7898/$O$20),"")</f>
        <v/>
      </c>
      <c r="K7898" s="3" t="str" cm="1">
        <f t="array" ref="K7898">IFERROR(_xlfn.IFS(B7898=2015,J7898*$P$4,B7898=2016,J7898*$P$5,B7898=2017,J7898*$P$6,B7898=2018,J7898*$P$7,B7898=2019,J7898*$P$8,B7898=2020,J7898*$P$9,B7898=2021,J7898*$P$10,B7898=2022,J7898*$P$11),"")</f>
        <v/>
      </c>
      <c r="L7898" s="3">
        <f t="shared" si="124"/>
        <v>139472.67000000001</v>
      </c>
    </row>
    <row r="7899" spans="1:12">
      <c r="A7899">
        <v>4830640</v>
      </c>
      <c r="B7899">
        <v>2015</v>
      </c>
      <c r="C7899" t="s">
        <v>381</v>
      </c>
      <c r="D7899" t="s">
        <v>2244</v>
      </c>
      <c r="E7899" t="s">
        <v>2245</v>
      </c>
      <c r="G7899" t="s">
        <v>2246</v>
      </c>
      <c r="H7899" s="5">
        <v>1159666.57</v>
      </c>
      <c r="I7899">
        <f>IFERROR(VLOOKUP(G7899,'NCES Match'!$A$2:$B$1307,2,FALSE),"")</f>
        <v>4830640</v>
      </c>
      <c r="J7899" cm="1">
        <f t="array" ref="J7899">IFERROR(_xlfn.IFS(B7899=2015,H7899/$O$13,B7899=2016,H7899/$O$14,B7899=2017,H7899/$O$15,B7899=2018,H7899/$O$16,B7899=2019,H7899/$O$17,B7899=2020,H7899/$O$18,B7899=2021,H7899/$O$19,B7899=2022,H7899/$O$20),"")</f>
        <v>9.0848714770646677E-4</v>
      </c>
      <c r="K7899" s="3" cm="1">
        <f t="array" ref="K7899">IFERROR(_xlfn.IFS(B7899=2015,J7899*$P$4,B7899=2016,J7899*$P$5,B7899=2017,J7899*$P$6,B7899=2018,J7899*$P$7,B7899=2019,J7899*$P$8,B7899=2020,J7899*$P$9,B7899=2021,J7899*$P$10,B7899=2022,J7899*$P$11),"")</f>
        <v>1445841.8403188062</v>
      </c>
      <c r="L7899" s="3">
        <f t="shared" si="124"/>
        <v>2605508.4103188063</v>
      </c>
    </row>
    <row r="7900" spans="1:12">
      <c r="A7900">
        <v>4830640</v>
      </c>
      <c r="B7900">
        <v>2016</v>
      </c>
      <c r="C7900" t="s">
        <v>4102</v>
      </c>
      <c r="D7900" t="s">
        <v>2244</v>
      </c>
      <c r="E7900" t="s">
        <v>2245</v>
      </c>
      <c r="F7900" t="s">
        <v>4101</v>
      </c>
      <c r="G7900" t="s">
        <v>2246</v>
      </c>
      <c r="H7900" s="5">
        <v>1219710</v>
      </c>
      <c r="I7900">
        <f>IFERROR(VLOOKUP(G7900,'NCES Match'!$A$2:$B$1307,2,FALSE),"")</f>
        <v>4830640</v>
      </c>
      <c r="J7900" cm="1">
        <f t="array" ref="J7900">IFERROR(_xlfn.IFS(B7900=2015,H7900/$O$13,B7900=2016,H7900/$O$14,B7900=2017,H7900/$O$15,B7900=2018,H7900/$O$16,B7900=2019,H7900/$O$17,B7900=2020,H7900/$O$18,B7900=2021,H7900/$O$19,B7900=2022,H7900/$O$20),"")</f>
        <v>8.7315002738362732E-4</v>
      </c>
      <c r="K7900" s="3" cm="1">
        <f t="array" ref="K7900">IFERROR(_xlfn.IFS(B7900=2015,J7900*$P$4,B7900=2016,J7900*$P$5,B7900=2017,J7900*$P$6,B7900=2018,J7900*$P$7,B7900=2019,J7900*$P$8,B7900=2020,J7900*$P$9,B7900=2021,J7900*$P$10,B7900=2022,J7900*$P$11),"")</f>
        <v>1463077.4700760616</v>
      </c>
      <c r="L7900" s="3">
        <f t="shared" si="124"/>
        <v>2682787.4700760618</v>
      </c>
    </row>
    <row r="7901" spans="1:12">
      <c r="A7901">
        <v>4830640</v>
      </c>
      <c r="B7901">
        <v>2017</v>
      </c>
      <c r="D7901" t="s">
        <v>2244</v>
      </c>
      <c r="E7901" t="s">
        <v>2245</v>
      </c>
      <c r="F7901" t="s">
        <v>4101</v>
      </c>
      <c r="G7901" t="s">
        <v>2246</v>
      </c>
      <c r="H7901" s="5">
        <v>1235986</v>
      </c>
      <c r="I7901">
        <f>IFERROR(VLOOKUP(G7901,'NCES Match'!$A$2:$B$1307,2,FALSE),"")</f>
        <v>4830640</v>
      </c>
      <c r="J7901" cm="1">
        <f t="array" ref="J7901">IFERROR(_xlfn.IFS(B7901=2015,H7901/$O$13,B7901=2016,H7901/$O$14,B7901=2017,H7901/$O$15,B7901=2018,H7901/$O$16,B7901=2019,H7901/$O$17,B7901=2020,H7901/$O$18,B7901=2021,H7901/$O$19,B7901=2022,H7901/$O$20),"")</f>
        <v>8.5213666339832247E-4</v>
      </c>
      <c r="K7901" s="3" cm="1">
        <f t="array" ref="K7901">IFERROR(_xlfn.IFS(B7901=2015,J7901*$P$4,B7901=2016,J7901*$P$5,B7901=2017,J7901*$P$6,B7901=2018,J7901*$P$7,B7901=2019,J7901*$P$8,B7901=2020,J7901*$P$9,B7901=2021,J7901*$P$10,B7901=2022,J7901*$P$11),"")</f>
        <v>1447139.2326625483</v>
      </c>
      <c r="L7901" s="3">
        <f t="shared" si="124"/>
        <v>2683125.2326625483</v>
      </c>
    </row>
    <row r="7902" spans="1:12">
      <c r="A7902">
        <v>4830640</v>
      </c>
      <c r="B7902">
        <v>2018</v>
      </c>
      <c r="D7902" t="s">
        <v>2244</v>
      </c>
      <c r="E7902" t="s">
        <v>2245</v>
      </c>
      <c r="F7902" t="s">
        <v>4101</v>
      </c>
      <c r="G7902" t="s">
        <v>2246</v>
      </c>
      <c r="H7902" s="5">
        <v>1315150</v>
      </c>
      <c r="I7902">
        <f>IFERROR(VLOOKUP(G7902,'NCES Match'!$A$2:$B$1307,2,FALSE),"")</f>
        <v>4830640</v>
      </c>
      <c r="J7902" cm="1">
        <f t="array" ref="J7902">IFERROR(_xlfn.IFS(B7902=2015,H7902/$O$13,B7902=2016,H7902/$O$14,B7902=2017,H7902/$O$15,B7902=2018,H7902/$O$16,B7902=2019,H7902/$O$17,B7902=2020,H7902/$O$18,B7902=2021,H7902/$O$19,B7902=2022,H7902/$O$20),"")</f>
        <v>8.5821275177709339E-4</v>
      </c>
      <c r="K7902" s="3" cm="1">
        <f t="array" ref="K7902">IFERROR(_xlfn.IFS(B7902=2015,J7902*$P$4,B7902=2016,J7902*$P$5,B7902=2017,J7902*$P$6,B7902=2018,J7902*$P$7,B7902=2019,J7902*$P$8,B7902=2020,J7902*$P$9,B7902=2021,J7902*$P$10,B7902=2022,J7902*$P$11),"")</f>
        <v>1473425.3929137087</v>
      </c>
      <c r="L7902" s="3">
        <f t="shared" si="124"/>
        <v>2788575.3929137085</v>
      </c>
    </row>
    <row r="7903" spans="1:12">
      <c r="A7903">
        <v>4830640</v>
      </c>
      <c r="B7903">
        <v>2019</v>
      </c>
      <c r="D7903" t="s">
        <v>2244</v>
      </c>
      <c r="E7903" t="s">
        <v>2245</v>
      </c>
      <c r="F7903" t="s">
        <v>4101</v>
      </c>
      <c r="G7903" t="s">
        <v>2246</v>
      </c>
      <c r="H7903" s="5">
        <v>1364764</v>
      </c>
      <c r="I7903">
        <f>IFERROR(VLOOKUP(G7903,'NCES Match'!$A$2:$B$1307,2,FALSE),"")</f>
        <v>4830640</v>
      </c>
      <c r="J7903" cm="1">
        <f t="array" ref="J7903">IFERROR(_xlfn.IFS(B7903=2015,H7903/$O$13,B7903=2016,H7903/$O$14,B7903=2017,H7903/$O$15,B7903=2018,H7903/$O$16,B7903=2019,H7903/$O$17,B7903=2020,H7903/$O$18,B7903=2021,H7903/$O$19,B7903=2022,H7903/$O$20),"")</f>
        <v>8.6414130588489816E-4</v>
      </c>
      <c r="K7903" s="3" cm="1">
        <f t="array" ref="K7903">IFERROR(_xlfn.IFS(B7903=2015,J7903*$P$4,B7903=2016,J7903*$P$5,B7903=2017,J7903*$P$6,B7903=2018,J7903*$P$7,B7903=2019,J7903*$P$8,B7903=2020,J7903*$P$9,B7903=2021,J7903*$P$10,B7903=2022,J7903*$P$11),"")</f>
        <v>1501813.6163829369</v>
      </c>
      <c r="L7903" s="3">
        <f t="shared" si="124"/>
        <v>2866577.6163829369</v>
      </c>
    </row>
    <row r="7904" spans="1:12">
      <c r="A7904">
        <v>4830640</v>
      </c>
      <c r="B7904">
        <v>2020</v>
      </c>
      <c r="D7904" t="s">
        <v>2244</v>
      </c>
      <c r="E7904" t="s">
        <v>2245</v>
      </c>
      <c r="F7904" t="s">
        <v>4230</v>
      </c>
      <c r="G7904" t="s">
        <v>2246</v>
      </c>
      <c r="H7904" s="5">
        <v>1427886</v>
      </c>
      <c r="I7904">
        <f>IFERROR(VLOOKUP(G7904,'NCES Match'!$A$2:$B$1307,2,FALSE),"")</f>
        <v>4830640</v>
      </c>
      <c r="J7904" cm="1">
        <f t="array" ref="J7904">IFERROR(_xlfn.IFS(B7904=2015,H7904/$O$13,B7904=2016,H7904/$O$14,B7904=2017,H7904/$O$15,B7904=2018,H7904/$O$16,B7904=2019,H7904/$O$17,B7904=2020,H7904/$O$18,B7904=2021,H7904/$O$19,B7904=2022,H7904/$O$20),"")</f>
        <v>7.7378222208718131E-4</v>
      </c>
      <c r="K7904" s="3" cm="1">
        <f t="array" ref="K7904">IFERROR(_xlfn.IFS(B7904=2015,J7904*$P$4,B7904=2016,J7904*$P$5,B7904=2017,J7904*$P$6,B7904=2018,J7904*$P$7,B7904=2019,J7904*$P$8,B7904=2020,J7904*$P$9,B7904=2021,J7904*$P$10,B7904=2022,J7904*$P$11),"")</f>
        <v>1631135.1023567333</v>
      </c>
      <c r="L7904" s="3">
        <f t="shared" si="124"/>
        <v>3059021.1023567333</v>
      </c>
    </row>
    <row r="7905" spans="1:12">
      <c r="A7905">
        <v>4830640</v>
      </c>
      <c r="B7905">
        <v>2021</v>
      </c>
      <c r="D7905" t="s">
        <v>2244</v>
      </c>
      <c r="E7905" t="s">
        <v>2245</v>
      </c>
      <c r="F7905" t="s">
        <v>4101</v>
      </c>
      <c r="G7905" t="s">
        <v>2246</v>
      </c>
      <c r="H7905" s="5">
        <v>1511684.77</v>
      </c>
      <c r="I7905">
        <f>IFERROR(VLOOKUP(G7905,'NCES Match'!$A$2:$B$1307,2,FALSE),"")</f>
        <v>4830640</v>
      </c>
      <c r="J7905" cm="1">
        <f t="array" ref="J7905">IFERROR(_xlfn.IFS(B7905=2015,H7905/$O$13,B7905=2016,H7905/$O$14,B7905=2017,H7905/$O$15,B7905=2018,H7905/$O$16,B7905=2019,H7905/$O$17,B7905=2020,H7905/$O$18,B7905=2021,H7905/$O$19,B7905=2022,H7905/$O$20),"")</f>
        <v>7.7344295449911999E-4</v>
      </c>
      <c r="K7905" s="3" cm="1">
        <f t="array" ref="K7905">IFERROR(_xlfn.IFS(B7905=2015,J7905*$P$4,B7905=2016,J7905*$P$5,B7905=2017,J7905*$P$6,B7905=2018,J7905*$P$7,B7905=2019,J7905*$P$8,B7905=2020,J7905*$P$9,B7905=2021,J7905*$P$10,B7905=2022,J7905*$P$11),"")</f>
        <v>1655595.8632007404</v>
      </c>
      <c r="L7905" s="3">
        <f t="shared" si="124"/>
        <v>3167280.6332007404</v>
      </c>
    </row>
    <row r="7906" spans="1:12">
      <c r="A7906">
        <v>4830640</v>
      </c>
      <c r="B7906">
        <v>2022</v>
      </c>
      <c r="D7906" t="s">
        <v>2244</v>
      </c>
      <c r="E7906" t="s">
        <v>2245</v>
      </c>
      <c r="F7906" t="s">
        <v>4101</v>
      </c>
      <c r="G7906" t="s">
        <v>2246</v>
      </c>
      <c r="H7906" s="5">
        <v>1741446.02</v>
      </c>
      <c r="I7906">
        <f>IFERROR(VLOOKUP(G7906,'NCES Match'!$A$2:$B$1307,2,FALSE),"")</f>
        <v>4830640</v>
      </c>
      <c r="J7906" cm="1">
        <f t="array" ref="J7906">IFERROR(_xlfn.IFS(B7906=2015,H7906/$O$13,B7906=2016,H7906/$O$14,B7906=2017,H7906/$O$15,B7906=2018,H7906/$O$16,B7906=2019,H7906/$O$17,B7906=2020,H7906/$O$18,B7906=2021,H7906/$O$19,B7906=2022,H7906/$O$20),"")</f>
        <v>7.6489645461460414E-4</v>
      </c>
      <c r="K7906" s="3" cm="1">
        <f t="array" ref="K7906">IFERROR(_xlfn.IFS(B7906=2015,J7906*$P$4,B7906=2016,J7906*$P$5,B7906=2017,J7906*$P$6,B7906=2018,J7906*$P$7,B7906=2019,J7906*$P$8,B7906=2020,J7906*$P$9,B7906=2021,J7906*$P$10,B7906=2022,J7906*$P$11),"")</f>
        <v>1647191.5163622003</v>
      </c>
      <c r="L7906" s="3">
        <f t="shared" si="124"/>
        <v>3388637.5363622</v>
      </c>
    </row>
    <row r="7907" spans="1:12">
      <c r="A7907">
        <v>4830640</v>
      </c>
      <c r="B7907">
        <v>2023</v>
      </c>
      <c r="D7907" t="s">
        <v>2244</v>
      </c>
      <c r="E7907" t="s">
        <v>2245</v>
      </c>
      <c r="F7907" t="s">
        <v>4101</v>
      </c>
      <c r="G7907" t="s">
        <v>2246</v>
      </c>
      <c r="H7907" s="5">
        <v>2082989.29</v>
      </c>
      <c r="I7907">
        <f>IFERROR(VLOOKUP(G7907,'NCES Match'!$A$2:$B$1307,2,FALSE),"")</f>
        <v>4830640</v>
      </c>
      <c r="J7907" t="str" cm="1">
        <f t="array" ref="J7907">IFERROR(_xlfn.IFS(B7907=2015,H7907/$O$13,B7907=2016,H7907/$O$14,B7907=2017,H7907/$O$15,B7907=2018,H7907/$O$16,B7907=2019,H7907/$O$17,B7907=2020,H7907/$O$18,B7907=2021,H7907/$O$19,B7907=2022,H7907/$O$20),"")</f>
        <v/>
      </c>
      <c r="K7907" s="3" t="str" cm="1">
        <f t="array" ref="K7907">IFERROR(_xlfn.IFS(B7907=2015,J7907*$P$4,B7907=2016,J7907*$P$5,B7907=2017,J7907*$P$6,B7907=2018,J7907*$P$7,B7907=2019,J7907*$P$8,B7907=2020,J7907*$P$9,B7907=2021,J7907*$P$10,B7907=2022,J7907*$P$11),"")</f>
        <v/>
      </c>
      <c r="L7907" s="3">
        <f t="shared" si="124"/>
        <v>2082989.29</v>
      </c>
    </row>
    <row r="7908" spans="1:12">
      <c r="A7908">
        <v>4826280</v>
      </c>
      <c r="B7908">
        <v>2015</v>
      </c>
      <c r="C7908" t="s">
        <v>381</v>
      </c>
      <c r="D7908" t="s">
        <v>1914</v>
      </c>
      <c r="E7908" t="s">
        <v>1915</v>
      </c>
      <c r="G7908" t="s">
        <v>1916</v>
      </c>
      <c r="H7908" s="5">
        <v>597298.68999999994</v>
      </c>
      <c r="I7908">
        <f>IFERROR(VLOOKUP(G7908,'NCES Match'!$A$2:$B$1307,2,FALSE),"")</f>
        <v>4826280</v>
      </c>
      <c r="J7908" cm="1">
        <f t="array" ref="J7908">IFERROR(_xlfn.IFS(B7908=2015,H7908/$O$13,B7908=2016,H7908/$O$14,B7908=2017,H7908/$O$15,B7908=2018,H7908/$O$16,B7908=2019,H7908/$O$17,B7908=2020,H7908/$O$18,B7908=2021,H7908/$O$19,B7908=2022,H7908/$O$20),"")</f>
        <v>4.6792603774627135E-4</v>
      </c>
      <c r="K7908" s="3" cm="1">
        <f t="array" ref="K7908">IFERROR(_xlfn.IFS(B7908=2015,J7908*$P$4,B7908=2016,J7908*$P$5,B7908=2017,J7908*$P$6,B7908=2018,J7908*$P$7,B7908=2019,J7908*$P$8,B7908=2020,J7908*$P$9,B7908=2021,J7908*$P$10,B7908=2022,J7908*$P$11),"")</f>
        <v>744696.3286780027</v>
      </c>
      <c r="L7908" s="3">
        <f t="shared" si="124"/>
        <v>1341995.0186780025</v>
      </c>
    </row>
    <row r="7909" spans="1:12">
      <c r="A7909">
        <v>4826280</v>
      </c>
      <c r="B7909">
        <v>2016</v>
      </c>
      <c r="C7909" t="s">
        <v>4102</v>
      </c>
      <c r="D7909" t="s">
        <v>1914</v>
      </c>
      <c r="E7909" t="s">
        <v>1915</v>
      </c>
      <c r="F7909" t="s">
        <v>4101</v>
      </c>
      <c r="G7909" t="s">
        <v>1916</v>
      </c>
      <c r="H7909" s="5">
        <v>593549</v>
      </c>
      <c r="I7909">
        <f>IFERROR(VLOOKUP(G7909,'NCES Match'!$A$2:$B$1307,2,FALSE),"")</f>
        <v>4826280</v>
      </c>
      <c r="J7909" cm="1">
        <f t="array" ref="J7909">IFERROR(_xlfn.IFS(B7909=2015,H7909/$O$13,B7909=2016,H7909/$O$14,B7909=2017,H7909/$O$15,B7909=2018,H7909/$O$16,B7909=2019,H7909/$O$17,B7909=2020,H7909/$O$18,B7909=2021,H7909/$O$19,B7909=2022,H7909/$O$20),"")</f>
        <v>4.2490208787623667E-4</v>
      </c>
      <c r="K7909" s="3" cm="1">
        <f t="array" ref="K7909">IFERROR(_xlfn.IFS(B7909=2015,J7909*$P$4,B7909=2016,J7909*$P$5,B7909=2017,J7909*$P$6,B7909=2018,J7909*$P$7,B7909=2019,J7909*$P$8,B7909=2020,J7909*$P$9,B7909=2021,J7909*$P$10,B7909=2022,J7909*$P$11),"")</f>
        <v>711979.21578586416</v>
      </c>
      <c r="L7909" s="3">
        <f t="shared" si="124"/>
        <v>1305528.2157858643</v>
      </c>
    </row>
    <row r="7910" spans="1:12">
      <c r="A7910">
        <v>4826280</v>
      </c>
      <c r="B7910">
        <v>2017</v>
      </c>
      <c r="D7910" t="s">
        <v>1914</v>
      </c>
      <c r="E7910" t="s">
        <v>1915</v>
      </c>
      <c r="F7910" t="s">
        <v>4101</v>
      </c>
      <c r="G7910" t="s">
        <v>1916</v>
      </c>
      <c r="H7910" s="5">
        <v>568174</v>
      </c>
      <c r="I7910">
        <f>IFERROR(VLOOKUP(G7910,'NCES Match'!$A$2:$B$1307,2,FALSE),"")</f>
        <v>4826280</v>
      </c>
      <c r="J7910" cm="1">
        <f t="array" ref="J7910">IFERROR(_xlfn.IFS(B7910=2015,H7910/$O$13,B7910=2016,H7910/$O$14,B7910=2017,H7910/$O$15,B7910=2018,H7910/$O$16,B7910=2019,H7910/$O$17,B7910=2020,H7910/$O$18,B7910=2021,H7910/$O$19,B7910=2022,H7910/$O$20),"")</f>
        <v>3.9172118178497042E-4</v>
      </c>
      <c r="K7910" s="3" cm="1">
        <f t="array" ref="K7910">IFERROR(_xlfn.IFS(B7910=2015,J7910*$P$4,B7910=2016,J7910*$P$5,B7910=2017,J7910*$P$6,B7910=2018,J7910*$P$7,B7910=2019,J7910*$P$8,B7910=2020,J7910*$P$9,B7910=2021,J7910*$P$10,B7910=2022,J7910*$P$11),"")</f>
        <v>665239.64379759203</v>
      </c>
      <c r="L7910" s="3">
        <f t="shared" si="124"/>
        <v>1233413.643797592</v>
      </c>
    </row>
    <row r="7911" spans="1:12">
      <c r="A7911">
        <v>4826280</v>
      </c>
      <c r="B7911">
        <v>2018</v>
      </c>
      <c r="D7911" t="s">
        <v>1914</v>
      </c>
      <c r="E7911" t="s">
        <v>1915</v>
      </c>
      <c r="F7911" t="s">
        <v>4101</v>
      </c>
      <c r="G7911" t="s">
        <v>1916</v>
      </c>
      <c r="H7911" s="5">
        <v>609700</v>
      </c>
      <c r="I7911">
        <f>IFERROR(VLOOKUP(G7911,'NCES Match'!$A$2:$B$1307,2,FALSE),"")</f>
        <v>4826280</v>
      </c>
      <c r="J7911" cm="1">
        <f t="array" ref="J7911">IFERROR(_xlfn.IFS(B7911=2015,H7911/$O$13,B7911=2016,H7911/$O$14,B7911=2017,H7911/$O$15,B7911=2018,H7911/$O$16,B7911=2019,H7911/$O$17,B7911=2020,H7911/$O$18,B7911=2021,H7911/$O$19,B7911=2022,H7911/$O$20),"")</f>
        <v>3.9786512166558479E-4</v>
      </c>
      <c r="K7911" s="3" cm="1">
        <f t="array" ref="K7911">IFERROR(_xlfn.IFS(B7911=2015,J7911*$P$4,B7911=2016,J7911*$P$5,B7911=2017,J7911*$P$6,B7911=2018,J7911*$P$7,B7911=2019,J7911*$P$8,B7911=2020,J7911*$P$9,B7911=2021,J7911*$P$10,B7911=2022,J7911*$P$11),"")</f>
        <v>683076.04612362711</v>
      </c>
      <c r="L7911" s="3">
        <f t="shared" si="124"/>
        <v>1292776.0461236271</v>
      </c>
    </row>
    <row r="7912" spans="1:12">
      <c r="A7912">
        <v>4826280</v>
      </c>
      <c r="B7912">
        <v>2019</v>
      </c>
      <c r="D7912" t="s">
        <v>1914</v>
      </c>
      <c r="E7912" t="s">
        <v>1915</v>
      </c>
      <c r="F7912" t="s">
        <v>4101</v>
      </c>
      <c r="G7912" t="s">
        <v>1916</v>
      </c>
      <c r="H7912" s="5">
        <v>630739</v>
      </c>
      <c r="I7912">
        <f>IFERROR(VLOOKUP(G7912,'NCES Match'!$A$2:$B$1307,2,FALSE),"")</f>
        <v>4826280</v>
      </c>
      <c r="J7912" cm="1">
        <f t="array" ref="J7912">IFERROR(_xlfn.IFS(B7912=2015,H7912/$O$13,B7912=2016,H7912/$O$14,B7912=2017,H7912/$O$15,B7912=2018,H7912/$O$16,B7912=2019,H7912/$O$17,B7912=2020,H7912/$O$18,B7912=2021,H7912/$O$19,B7912=2022,H7912/$O$20),"")</f>
        <v>3.993713368263925E-4</v>
      </c>
      <c r="K7912" s="3" cm="1">
        <f t="array" ref="K7912">IFERROR(_xlfn.IFS(B7912=2015,J7912*$P$4,B7912=2016,J7912*$P$5,B7912=2017,J7912*$P$6,B7912=2018,J7912*$P$7,B7912=2019,J7912*$P$8,B7912=2020,J7912*$P$9,B7912=2021,J7912*$P$10,B7912=2022,J7912*$P$11),"")</f>
        <v>694077.81754483352</v>
      </c>
      <c r="L7912" s="3">
        <f t="shared" si="124"/>
        <v>1324816.8175448335</v>
      </c>
    </row>
    <row r="7913" spans="1:12">
      <c r="A7913">
        <v>4826280</v>
      </c>
      <c r="B7913">
        <v>2020</v>
      </c>
      <c r="D7913" t="s">
        <v>1914</v>
      </c>
      <c r="E7913" t="s">
        <v>1915</v>
      </c>
      <c r="F7913" t="s">
        <v>4230</v>
      </c>
      <c r="G7913" t="s">
        <v>1916</v>
      </c>
      <c r="H7913" s="5">
        <v>675192</v>
      </c>
      <c r="I7913">
        <f>IFERROR(VLOOKUP(G7913,'NCES Match'!$A$2:$B$1307,2,FALSE),"")</f>
        <v>4826280</v>
      </c>
      <c r="J7913" cm="1">
        <f t="array" ref="J7913">IFERROR(_xlfn.IFS(B7913=2015,H7913/$O$13,B7913=2016,H7913/$O$14,B7913=2017,H7913/$O$15,B7913=2018,H7913/$O$16,B7913=2019,H7913/$O$17,B7913=2020,H7913/$O$18,B7913=2021,H7913/$O$19,B7913=2022,H7913/$O$20),"")</f>
        <v>3.6589165108103037E-4</v>
      </c>
      <c r="K7913" s="3" cm="1">
        <f t="array" ref="K7913">IFERROR(_xlfn.IFS(B7913=2015,J7913*$P$4,B7913=2016,J7913*$P$5,B7913=2017,J7913*$P$6,B7913=2018,J7913*$P$7,B7913=2019,J7913*$P$8,B7913=2020,J7913*$P$9,B7913=2021,J7913*$P$10,B7913=2022,J7913*$P$11),"")</f>
        <v>771300.63046380982</v>
      </c>
      <c r="L7913" s="3">
        <f t="shared" si="124"/>
        <v>1446492.6304638097</v>
      </c>
    </row>
    <row r="7914" spans="1:12">
      <c r="A7914">
        <v>4826280</v>
      </c>
      <c r="B7914">
        <v>2021</v>
      </c>
      <c r="D7914" t="s">
        <v>1914</v>
      </c>
      <c r="E7914" t="s">
        <v>1915</v>
      </c>
      <c r="F7914" t="s">
        <v>4101</v>
      </c>
      <c r="G7914" t="s">
        <v>1916</v>
      </c>
      <c r="H7914" s="5">
        <v>684865.27</v>
      </c>
      <c r="I7914">
        <f>IFERROR(VLOOKUP(G7914,'NCES Match'!$A$2:$B$1307,2,FALSE),"")</f>
        <v>4826280</v>
      </c>
      <c r="J7914" cm="1">
        <f t="array" ref="J7914">IFERROR(_xlfn.IFS(B7914=2015,H7914/$O$13,B7914=2016,H7914/$O$14,B7914=2017,H7914/$O$15,B7914=2018,H7914/$O$16,B7914=2019,H7914/$O$17,B7914=2020,H7914/$O$18,B7914=2021,H7914/$O$19,B7914=2022,H7914/$O$20),"")</f>
        <v>3.5040653208581149E-4</v>
      </c>
      <c r="K7914" s="3" cm="1">
        <f t="array" ref="K7914">IFERROR(_xlfn.IFS(B7914=2015,J7914*$P$4,B7914=2016,J7914*$P$5,B7914=2017,J7914*$P$6,B7914=2018,J7914*$P$7,B7914=2019,J7914*$P$8,B7914=2020,J7914*$P$9,B7914=2021,J7914*$P$10,B7914=2022,J7914*$P$11),"")</f>
        <v>750063.85614499392</v>
      </c>
      <c r="L7914" s="3">
        <f t="shared" si="124"/>
        <v>1434929.1261449941</v>
      </c>
    </row>
    <row r="7915" spans="1:12">
      <c r="A7915">
        <v>4826280</v>
      </c>
      <c r="B7915">
        <v>2022</v>
      </c>
      <c r="D7915" t="s">
        <v>1914</v>
      </c>
      <c r="E7915" t="s">
        <v>1915</v>
      </c>
      <c r="F7915" t="s">
        <v>4101</v>
      </c>
      <c r="G7915" t="s">
        <v>1916</v>
      </c>
      <c r="H7915" s="5">
        <v>1018209.13</v>
      </c>
      <c r="I7915">
        <f>IFERROR(VLOOKUP(G7915,'NCES Match'!$A$2:$B$1307,2,FALSE),"")</f>
        <v>4826280</v>
      </c>
      <c r="J7915" cm="1">
        <f t="array" ref="J7915">IFERROR(_xlfn.IFS(B7915=2015,H7915/$O$13,B7915=2016,H7915/$O$14,B7915=2017,H7915/$O$15,B7915=2018,H7915/$O$16,B7915=2019,H7915/$O$17,B7915=2020,H7915/$O$18,B7915=2021,H7915/$O$19,B7915=2022,H7915/$O$20),"")</f>
        <v>4.4722865058614939E-4</v>
      </c>
      <c r="K7915" s="3" cm="1">
        <f t="array" ref="K7915">IFERROR(_xlfn.IFS(B7915=2015,J7915*$P$4,B7915=2016,J7915*$P$5,B7915=2017,J7915*$P$6,B7915=2018,J7915*$P$7,B7915=2019,J7915*$P$8,B7915=2020,J7915*$P$9,B7915=2021,J7915*$P$10,B7915=2022,J7915*$P$11),"")</f>
        <v>963099.29883358465</v>
      </c>
      <c r="L7915" s="3">
        <f t="shared" si="124"/>
        <v>1981308.4288335848</v>
      </c>
    </row>
    <row r="7916" spans="1:12">
      <c r="A7916">
        <v>4826280</v>
      </c>
      <c r="B7916">
        <v>2023</v>
      </c>
      <c r="D7916" t="s">
        <v>1914</v>
      </c>
      <c r="E7916" t="s">
        <v>1915</v>
      </c>
      <c r="F7916" t="s">
        <v>4101</v>
      </c>
      <c r="G7916" t="s">
        <v>1916</v>
      </c>
      <c r="H7916" s="5">
        <v>935165.78</v>
      </c>
      <c r="I7916">
        <f>IFERROR(VLOOKUP(G7916,'NCES Match'!$A$2:$B$1307,2,FALSE),"")</f>
        <v>4826280</v>
      </c>
      <c r="J7916" t="str" cm="1">
        <f t="array" ref="J7916">IFERROR(_xlfn.IFS(B7916=2015,H7916/$O$13,B7916=2016,H7916/$O$14,B7916=2017,H7916/$O$15,B7916=2018,H7916/$O$16,B7916=2019,H7916/$O$17,B7916=2020,H7916/$O$18,B7916=2021,H7916/$O$19,B7916=2022,H7916/$O$20),"")</f>
        <v/>
      </c>
      <c r="K7916" s="3" t="str" cm="1">
        <f t="array" ref="K7916">IFERROR(_xlfn.IFS(B7916=2015,J7916*$P$4,B7916=2016,J7916*$P$5,B7916=2017,J7916*$P$6,B7916=2018,J7916*$P$7,B7916=2019,J7916*$P$8,B7916=2020,J7916*$P$9,B7916=2021,J7916*$P$10,B7916=2022,J7916*$P$11),"")</f>
        <v/>
      </c>
      <c r="L7916" s="3">
        <f t="shared" si="124"/>
        <v>935165.78</v>
      </c>
    </row>
    <row r="7917" spans="1:12">
      <c r="A7917">
        <v>4828200</v>
      </c>
      <c r="B7917">
        <v>2015</v>
      </c>
      <c r="C7917" t="s">
        <v>381</v>
      </c>
      <c r="D7917" t="s">
        <v>2064</v>
      </c>
      <c r="E7917" t="s">
        <v>2065</v>
      </c>
      <c r="G7917" t="s">
        <v>2066</v>
      </c>
      <c r="H7917" s="5">
        <v>248802.95</v>
      </c>
      <c r="I7917">
        <f>IFERROR(VLOOKUP(G7917,'NCES Match'!$A$2:$B$1307,2,FALSE),"")</f>
        <v>4828200</v>
      </c>
      <c r="J7917" cm="1">
        <f t="array" ref="J7917">IFERROR(_xlfn.IFS(B7917=2015,H7917/$O$13,B7917=2016,H7917/$O$14,B7917=2017,H7917/$O$15,B7917=2018,H7917/$O$16,B7917=2019,H7917/$O$17,B7917=2020,H7917/$O$18,B7917=2021,H7917/$O$19,B7917=2022,H7917/$O$20),"")</f>
        <v>1.9491316576147801E-4</v>
      </c>
      <c r="K7917" s="3" cm="1">
        <f t="array" ref="K7917">IFERROR(_xlfn.IFS(B7917=2015,J7917*$P$4,B7917=2016,J7917*$P$5,B7917=2017,J7917*$P$6,B7917=2018,J7917*$P$7,B7917=2019,J7917*$P$8,B7917=2020,J7917*$P$9,B7917=2021,J7917*$P$10,B7917=2022,J7917*$P$11),"")</f>
        <v>310200.98743102327</v>
      </c>
      <c r="L7917" s="3">
        <f t="shared" si="124"/>
        <v>559003.93743102322</v>
      </c>
    </row>
    <row r="7918" spans="1:12">
      <c r="A7918">
        <v>4828200</v>
      </c>
      <c r="B7918">
        <v>2016</v>
      </c>
      <c r="C7918" t="s">
        <v>4102</v>
      </c>
      <c r="D7918" t="s">
        <v>2064</v>
      </c>
      <c r="E7918" t="s">
        <v>2065</v>
      </c>
      <c r="F7918" t="s">
        <v>4101</v>
      </c>
      <c r="G7918" t="s">
        <v>2066</v>
      </c>
      <c r="H7918" s="5">
        <v>255955</v>
      </c>
      <c r="I7918">
        <f>IFERROR(VLOOKUP(G7918,'NCES Match'!$A$2:$B$1307,2,FALSE),"")</f>
        <v>4828200</v>
      </c>
      <c r="J7918" cm="1">
        <f t="array" ref="J7918">IFERROR(_xlfn.IFS(B7918=2015,H7918/$O$13,B7918=2016,H7918/$O$14,B7918=2017,H7918/$O$15,B7918=2018,H7918/$O$16,B7918=2019,H7918/$O$17,B7918=2020,H7918/$O$18,B7918=2021,H7918/$O$19,B7918=2022,H7918/$O$20),"")</f>
        <v>1.8322971465264392E-4</v>
      </c>
      <c r="K7918" s="3" cm="1">
        <f t="array" ref="K7918">IFERROR(_xlfn.IFS(B7918=2015,J7918*$P$4,B7918=2016,J7918*$P$5,B7918=2017,J7918*$P$6,B7918=2018,J7918*$P$7,B7918=2019,J7918*$P$8,B7918=2020,J7918*$P$9,B7918=2021,J7918*$P$10,B7918=2022,J7918*$P$11),"")</f>
        <v>307025.43543409364</v>
      </c>
      <c r="L7918" s="3">
        <f t="shared" si="124"/>
        <v>562980.4354340937</v>
      </c>
    </row>
    <row r="7919" spans="1:12">
      <c r="A7919">
        <v>4828200</v>
      </c>
      <c r="B7919">
        <v>2017</v>
      </c>
      <c r="D7919" t="s">
        <v>2064</v>
      </c>
      <c r="E7919" t="s">
        <v>2065</v>
      </c>
      <c r="F7919" t="s">
        <v>4101</v>
      </c>
      <c r="G7919" t="s">
        <v>2066</v>
      </c>
      <c r="H7919" s="5">
        <v>258302</v>
      </c>
      <c r="I7919">
        <f>IFERROR(VLOOKUP(G7919,'NCES Match'!$A$2:$B$1307,2,FALSE),"")</f>
        <v>4828200</v>
      </c>
      <c r="J7919" cm="1">
        <f t="array" ref="J7919">IFERROR(_xlfn.IFS(B7919=2015,H7919/$O$13,B7919=2016,H7919/$O$14,B7919=2017,H7919/$O$15,B7919=2018,H7919/$O$16,B7919=2019,H7919/$O$17,B7919=2020,H7919/$O$18,B7919=2021,H7919/$O$19,B7919=2022,H7919/$O$20),"")</f>
        <v>1.7808341229521489E-4</v>
      </c>
      <c r="K7919" s="3" cm="1">
        <f t="array" ref="K7919">IFERROR(_xlfn.IFS(B7919=2015,J7919*$P$4,B7919=2016,J7919*$P$5,B7919=2017,J7919*$P$6,B7919=2018,J7919*$P$7,B7919=2019,J7919*$P$8,B7919=2020,J7919*$P$9,B7919=2021,J7919*$P$10,B7919=2022,J7919*$P$11),"")</f>
        <v>302429.76706467674</v>
      </c>
      <c r="L7919" s="3">
        <f t="shared" si="124"/>
        <v>560731.76706467674</v>
      </c>
    </row>
    <row r="7920" spans="1:12">
      <c r="A7920">
        <v>4828200</v>
      </c>
      <c r="B7920">
        <v>2018</v>
      </c>
      <c r="D7920" t="s">
        <v>2064</v>
      </c>
      <c r="E7920" t="s">
        <v>2065</v>
      </c>
      <c r="F7920" t="s">
        <v>4101</v>
      </c>
      <c r="G7920" t="s">
        <v>2066</v>
      </c>
      <c r="H7920" s="5">
        <v>274004</v>
      </c>
      <c r="I7920">
        <f>IFERROR(VLOOKUP(G7920,'NCES Match'!$A$2:$B$1307,2,FALSE),"")</f>
        <v>4828200</v>
      </c>
      <c r="J7920" cm="1">
        <f t="array" ref="J7920">IFERROR(_xlfn.IFS(B7920=2015,H7920/$O$13,B7920=2016,H7920/$O$14,B7920=2017,H7920/$O$15,B7920=2018,H7920/$O$16,B7920=2019,H7920/$O$17,B7920=2020,H7920/$O$18,B7920=2021,H7920/$O$19,B7920=2022,H7920/$O$20),"")</f>
        <v>1.7880373101009824E-4</v>
      </c>
      <c r="K7920" s="3" cm="1">
        <f t="array" ref="K7920">IFERROR(_xlfn.IFS(B7920=2015,J7920*$P$4,B7920=2016,J7920*$P$5,B7920=2017,J7920*$P$6,B7920=2018,J7920*$P$7,B7920=2019,J7920*$P$8,B7920=2020,J7920*$P$9,B7920=2021,J7920*$P$10,B7920=2022,J7920*$P$11),"")</f>
        <v>306979.77520429448</v>
      </c>
      <c r="L7920" s="3">
        <f t="shared" si="124"/>
        <v>580983.77520429448</v>
      </c>
    </row>
    <row r="7921" spans="1:12">
      <c r="A7921">
        <v>4828200</v>
      </c>
      <c r="B7921">
        <v>2019</v>
      </c>
      <c r="D7921" t="s">
        <v>2064</v>
      </c>
      <c r="E7921" t="s">
        <v>2065</v>
      </c>
      <c r="F7921" t="s">
        <v>4101</v>
      </c>
      <c r="G7921" t="s">
        <v>2066</v>
      </c>
      <c r="H7921" s="5">
        <v>290231</v>
      </c>
      <c r="I7921">
        <f>IFERROR(VLOOKUP(G7921,'NCES Match'!$A$2:$B$1307,2,FALSE),"")</f>
        <v>4828200</v>
      </c>
      <c r="J7921" cm="1">
        <f t="array" ref="J7921">IFERROR(_xlfn.IFS(B7921=2015,H7921/$O$13,B7921=2016,H7921/$O$14,B7921=2017,H7921/$O$15,B7921=2018,H7921/$O$16,B7921=2019,H7921/$O$17,B7921=2020,H7921/$O$18,B7921=2021,H7921/$O$19,B7921=2022,H7921/$O$20),"")</f>
        <v>1.8376847231336692E-4</v>
      </c>
      <c r="K7921" s="3" cm="1">
        <f t="array" ref="K7921">IFERROR(_xlfn.IFS(B7921=2015,J7921*$P$4,B7921=2016,J7921*$P$5,B7921=2017,J7921*$P$6,B7921=2018,J7921*$P$7,B7921=2019,J7921*$P$8,B7921=2020,J7921*$P$9,B7921=2021,J7921*$P$10,B7921=2022,J7921*$P$11),"")</f>
        <v>319376.00031685788</v>
      </c>
      <c r="L7921" s="3">
        <f t="shared" si="124"/>
        <v>609607.00031685783</v>
      </c>
    </row>
    <row r="7922" spans="1:12">
      <c r="A7922">
        <v>4828200</v>
      </c>
      <c r="B7922">
        <v>2020</v>
      </c>
      <c r="D7922" t="s">
        <v>2064</v>
      </c>
      <c r="E7922" t="s">
        <v>2065</v>
      </c>
      <c r="F7922" t="s">
        <v>4230</v>
      </c>
      <c r="G7922" t="s">
        <v>2066</v>
      </c>
      <c r="H7922" s="5">
        <v>319652</v>
      </c>
      <c r="I7922">
        <f>IFERROR(VLOOKUP(G7922,'NCES Match'!$A$2:$B$1307,2,FALSE),"")</f>
        <v>4828200</v>
      </c>
      <c r="J7922" cm="1">
        <f t="array" ref="J7922">IFERROR(_xlfn.IFS(B7922=2015,H7922/$O$13,B7922=2016,H7922/$O$14,B7922=2017,H7922/$O$15,B7922=2018,H7922/$O$16,B7922=2019,H7922/$O$17,B7922=2020,H7922/$O$18,B7922=2021,H7922/$O$19,B7922=2022,H7922/$O$20),"")</f>
        <v>1.7322183623525385E-4</v>
      </c>
      <c r="K7922" s="3" cm="1">
        <f t="array" ref="K7922">IFERROR(_xlfn.IFS(B7922=2015,J7922*$P$4,B7922=2016,J7922*$P$5,B7922=2017,J7922*$P$6,B7922=2018,J7922*$P$7,B7922=2019,J7922*$P$8,B7922=2020,J7922*$P$9,B7922=2021,J7922*$P$10,B7922=2022,J7922*$P$11),"")</f>
        <v>365152.11840338411</v>
      </c>
      <c r="L7922" s="3">
        <f t="shared" si="124"/>
        <v>684804.11840338411</v>
      </c>
    </row>
    <row r="7923" spans="1:12">
      <c r="A7923">
        <v>4828200</v>
      </c>
      <c r="B7923">
        <v>2021</v>
      </c>
      <c r="D7923" t="s">
        <v>2064</v>
      </c>
      <c r="E7923" t="s">
        <v>2065</v>
      </c>
      <c r="F7923" t="s">
        <v>4101</v>
      </c>
      <c r="G7923" t="s">
        <v>2066</v>
      </c>
      <c r="H7923" s="5">
        <v>353959.15</v>
      </c>
      <c r="I7923">
        <f>IFERROR(VLOOKUP(G7923,'NCES Match'!$A$2:$B$1307,2,FALSE),"")</f>
        <v>4828200</v>
      </c>
      <c r="J7923" cm="1">
        <f t="array" ref="J7923">IFERROR(_xlfn.IFS(B7923=2015,H7923/$O$13,B7923=2016,H7923/$O$14,B7923=2017,H7923/$O$15,B7923=2018,H7923/$O$16,B7923=2019,H7923/$O$17,B7923=2020,H7923/$O$18,B7923=2021,H7923/$O$19,B7923=2022,H7923/$O$20),"")</f>
        <v>1.8110072693792978E-4</v>
      </c>
      <c r="K7923" s="3" cm="1">
        <f t="array" ref="K7923">IFERROR(_xlfn.IFS(B7923=2015,J7923*$P$4,B7923=2016,J7923*$P$5,B7923=2017,J7923*$P$6,B7923=2018,J7923*$P$7,B7923=2019,J7923*$P$8,B7923=2020,J7923*$P$9,B7923=2021,J7923*$P$10,B7923=2022,J7923*$P$11),"")</f>
        <v>387655.75741167943</v>
      </c>
      <c r="L7923" s="3">
        <f t="shared" si="124"/>
        <v>741614.90741167939</v>
      </c>
    </row>
    <row r="7924" spans="1:12">
      <c r="A7924">
        <v>4828200</v>
      </c>
      <c r="B7924">
        <v>2022</v>
      </c>
      <c r="D7924" t="s">
        <v>2064</v>
      </c>
      <c r="E7924" t="s">
        <v>2065</v>
      </c>
      <c r="F7924" t="s">
        <v>4101</v>
      </c>
      <c r="G7924" t="s">
        <v>2066</v>
      </c>
      <c r="H7924" s="5">
        <v>447755.87</v>
      </c>
      <c r="I7924">
        <f>IFERROR(VLOOKUP(G7924,'NCES Match'!$A$2:$B$1307,2,FALSE),"")</f>
        <v>4828200</v>
      </c>
      <c r="J7924" cm="1">
        <f t="array" ref="J7924">IFERROR(_xlfn.IFS(B7924=2015,H7924/$O$13,B7924=2016,H7924/$O$14,B7924=2017,H7924/$O$15,B7924=2018,H7924/$O$16,B7924=2019,H7924/$O$17,B7924=2020,H7924/$O$18,B7924=2021,H7924/$O$19,B7924=2022,H7924/$O$20),"")</f>
        <v>1.966680985586206E-4</v>
      </c>
      <c r="K7924" s="3" cm="1">
        <f t="array" ref="K7924">IFERROR(_xlfn.IFS(B7924=2015,J7924*$P$4,B7924=2016,J7924*$P$5,B7924=2017,J7924*$P$6,B7924=2018,J7924*$P$7,B7924=2019,J7924*$P$8,B7924=2020,J7924*$P$9,B7924=2021,J7924*$P$10,B7924=2022,J7924*$P$11),"")</f>
        <v>423521.40806832258</v>
      </c>
      <c r="L7924" s="3">
        <f t="shared" si="124"/>
        <v>871277.27806832257</v>
      </c>
    </row>
    <row r="7925" spans="1:12">
      <c r="A7925">
        <v>4828200</v>
      </c>
      <c r="B7925">
        <v>2023</v>
      </c>
      <c r="D7925" t="s">
        <v>2064</v>
      </c>
      <c r="E7925" t="s">
        <v>2065</v>
      </c>
      <c r="F7925" t="s">
        <v>4101</v>
      </c>
      <c r="G7925" t="s">
        <v>2066</v>
      </c>
      <c r="H7925" s="5">
        <v>464120.19</v>
      </c>
      <c r="I7925">
        <f>IFERROR(VLOOKUP(G7925,'NCES Match'!$A$2:$B$1307,2,FALSE),"")</f>
        <v>4828200</v>
      </c>
      <c r="J7925" t="str" cm="1">
        <f t="array" ref="J7925">IFERROR(_xlfn.IFS(B7925=2015,H7925/$O$13,B7925=2016,H7925/$O$14,B7925=2017,H7925/$O$15,B7925=2018,H7925/$O$16,B7925=2019,H7925/$O$17,B7925=2020,H7925/$O$18,B7925=2021,H7925/$O$19,B7925=2022,H7925/$O$20),"")</f>
        <v/>
      </c>
      <c r="K7925" s="3" t="str" cm="1">
        <f t="array" ref="K7925">IFERROR(_xlfn.IFS(B7925=2015,J7925*$P$4,B7925=2016,J7925*$P$5,B7925=2017,J7925*$P$6,B7925=2018,J7925*$P$7,B7925=2019,J7925*$P$8,B7925=2020,J7925*$P$9,B7925=2021,J7925*$P$10,B7925=2022,J7925*$P$11),"")</f>
        <v/>
      </c>
      <c r="L7925" s="3">
        <f t="shared" si="124"/>
        <v>464120.19</v>
      </c>
    </row>
    <row r="7926" spans="1:12">
      <c r="A7926">
        <v>4829190</v>
      </c>
      <c r="B7926">
        <v>2015</v>
      </c>
      <c r="C7926" t="s">
        <v>381</v>
      </c>
      <c r="D7926" t="s">
        <v>2148</v>
      </c>
      <c r="E7926" t="s">
        <v>2149</v>
      </c>
      <c r="G7926" t="s">
        <v>2150</v>
      </c>
      <c r="H7926" s="5">
        <v>99311.59</v>
      </c>
      <c r="I7926">
        <f>IFERROR(VLOOKUP(G7926,'NCES Match'!$A$2:$B$1307,2,FALSE),"")</f>
        <v>4829190</v>
      </c>
      <c r="J7926" cm="1">
        <f t="array" ref="J7926">IFERROR(_xlfn.IFS(B7926=2015,H7926/$O$13,B7926=2016,H7926/$O$14,B7926=2017,H7926/$O$15,B7926=2018,H7926/$O$16,B7926=2019,H7926/$O$17,B7926=2020,H7926/$O$18,B7926=2021,H7926/$O$19,B7926=2022,H7926/$O$20),"")</f>
        <v>7.780107271117944E-5</v>
      </c>
      <c r="K7926" s="3" cm="1">
        <f t="array" ref="K7926">IFERROR(_xlfn.IFS(B7926=2015,J7926*$P$4,B7926=2016,J7926*$P$5,B7926=2017,J7926*$P$6,B7926=2018,J7926*$P$7,B7926=2019,J7926*$P$8,B7926=2020,J7926*$P$9,B7926=2021,J7926*$P$10,B7926=2022,J7926*$P$11),"")</f>
        <v>123819.08366176904</v>
      </c>
      <c r="L7926" s="3">
        <f t="shared" si="124"/>
        <v>223130.67366176902</v>
      </c>
    </row>
    <row r="7927" spans="1:12">
      <c r="A7927">
        <v>4829190</v>
      </c>
      <c r="B7927">
        <v>2016</v>
      </c>
      <c r="C7927" t="s">
        <v>4102</v>
      </c>
      <c r="D7927" t="s">
        <v>2148</v>
      </c>
      <c r="E7927" t="s">
        <v>2149</v>
      </c>
      <c r="F7927" t="s">
        <v>4101</v>
      </c>
      <c r="G7927" t="s">
        <v>2150</v>
      </c>
      <c r="H7927" s="5">
        <v>98426</v>
      </c>
      <c r="I7927">
        <f>IFERROR(VLOOKUP(G7927,'NCES Match'!$A$2:$B$1307,2,FALSE),"")</f>
        <v>4829190</v>
      </c>
      <c r="J7927" cm="1">
        <f t="array" ref="J7927">IFERROR(_xlfn.IFS(B7927=2015,H7927/$O$13,B7927=2016,H7927/$O$14,B7927=2017,H7927/$O$15,B7927=2018,H7927/$O$16,B7927=2019,H7927/$O$17,B7927=2020,H7927/$O$18,B7927=2021,H7927/$O$19,B7927=2022,H7927/$O$20),"")</f>
        <v>7.0459916369678785E-5</v>
      </c>
      <c r="K7927" s="3" cm="1">
        <f t="array" ref="K7927">IFERROR(_xlfn.IFS(B7927=2015,J7927*$P$4,B7927=2016,J7927*$P$5,B7927=2017,J7927*$P$6,B7927=2018,J7927*$P$7,B7927=2019,J7927*$P$8,B7927=2020,J7927*$P$9,B7927=2021,J7927*$P$10,B7927=2022,J7927*$P$11),"")</f>
        <v>118064.8376005005</v>
      </c>
      <c r="L7927" s="3">
        <f t="shared" si="124"/>
        <v>216490.8376005005</v>
      </c>
    </row>
    <row r="7928" spans="1:12">
      <c r="A7928">
        <v>4829190</v>
      </c>
      <c r="B7928">
        <v>2017</v>
      </c>
      <c r="D7928" t="s">
        <v>2148</v>
      </c>
      <c r="E7928" t="s">
        <v>2149</v>
      </c>
      <c r="F7928" t="s">
        <v>4101</v>
      </c>
      <c r="G7928" t="s">
        <v>2150</v>
      </c>
      <c r="H7928" s="5">
        <v>105827</v>
      </c>
      <c r="I7928">
        <f>IFERROR(VLOOKUP(G7928,'NCES Match'!$A$2:$B$1307,2,FALSE),"")</f>
        <v>4829190</v>
      </c>
      <c r="J7928" cm="1">
        <f t="array" ref="J7928">IFERROR(_xlfn.IFS(B7928=2015,H7928/$O$13,B7928=2016,H7928/$O$14,B7928=2017,H7928/$O$15,B7928=2018,H7928/$O$16,B7928=2019,H7928/$O$17,B7928=2020,H7928/$O$18,B7928=2021,H7928/$O$19,B7928=2022,H7928/$O$20),"")</f>
        <v>7.296123635498644E-5</v>
      </c>
      <c r="K7928" s="3" cm="1">
        <f t="array" ref="K7928">IFERROR(_xlfn.IFS(B7928=2015,J7928*$P$4,B7928=2016,J7928*$P$5,B7928=2017,J7928*$P$6,B7928=2018,J7928*$P$7,B7928=2019,J7928*$P$8,B7928=2020,J7928*$P$9,B7928=2021,J7928*$P$10,B7928=2022,J7928*$P$11),"")</f>
        <v>123906.26073028294</v>
      </c>
      <c r="L7928" s="3">
        <f t="shared" si="124"/>
        <v>229733.26073028293</v>
      </c>
    </row>
    <row r="7929" spans="1:12">
      <c r="A7929">
        <v>4829190</v>
      </c>
      <c r="B7929">
        <v>2018</v>
      </c>
      <c r="D7929" t="s">
        <v>2148</v>
      </c>
      <c r="E7929" t="s">
        <v>2149</v>
      </c>
      <c r="F7929" t="s">
        <v>4101</v>
      </c>
      <c r="G7929" t="s">
        <v>2150</v>
      </c>
      <c r="H7929" s="5">
        <v>93815</v>
      </c>
      <c r="I7929">
        <f>IFERROR(VLOOKUP(G7929,'NCES Match'!$A$2:$B$1307,2,FALSE),"")</f>
        <v>4829190</v>
      </c>
      <c r="J7929" cm="1">
        <f t="array" ref="J7929">IFERROR(_xlfn.IFS(B7929=2015,H7929/$O$13,B7929=2016,H7929/$O$14,B7929=2017,H7929/$O$15,B7929=2018,H7929/$O$16,B7929=2019,H7929/$O$17,B7929=2020,H7929/$O$18,B7929=2021,H7929/$O$19,B7929=2022,H7929/$O$20),"")</f>
        <v>6.121980710030644E-5</v>
      </c>
      <c r="K7929" s="3" cm="1">
        <f t="array" ref="K7929">IFERROR(_xlfn.IFS(B7929=2015,J7929*$P$4,B7929=2016,J7929*$P$5,B7929=2017,J7929*$P$6,B7929=2018,J7929*$P$7,B7929=2019,J7929*$P$8,B7929=2020,J7929*$P$9,B7929=2021,J7929*$P$10,B7929=2022,J7929*$P$11),"")</f>
        <v>105105.42769737261</v>
      </c>
      <c r="L7929" s="3">
        <f t="shared" si="124"/>
        <v>198920.42769737262</v>
      </c>
    </row>
    <row r="7930" spans="1:12">
      <c r="A7930">
        <v>4829190</v>
      </c>
      <c r="B7930">
        <v>2019</v>
      </c>
      <c r="D7930" t="s">
        <v>2148</v>
      </c>
      <c r="E7930" t="s">
        <v>2149</v>
      </c>
      <c r="F7930" t="s">
        <v>4101</v>
      </c>
      <c r="G7930" t="s">
        <v>2150</v>
      </c>
      <c r="H7930" s="5">
        <v>109864</v>
      </c>
      <c r="I7930">
        <f>IFERROR(VLOOKUP(G7930,'NCES Match'!$A$2:$B$1307,2,FALSE),"")</f>
        <v>4829190</v>
      </c>
      <c r="J7930" cm="1">
        <f t="array" ref="J7930">IFERROR(_xlfn.IFS(B7930=2015,H7930/$O$13,B7930=2016,H7930/$O$14,B7930=2017,H7930/$O$15,B7930=2018,H7930/$O$16,B7930=2019,H7930/$O$17,B7930=2020,H7930/$O$18,B7930=2021,H7930/$O$19,B7930=2022,H7930/$O$20),"")</f>
        <v>6.9563690447387575E-5</v>
      </c>
      <c r="K7930" s="3" cm="1">
        <f t="array" ref="K7930">IFERROR(_xlfn.IFS(B7930=2015,J7930*$P$4,B7930=2016,J7930*$P$5,B7930=2017,J7930*$P$6,B7930=2018,J7930*$P$7,B7930=2019,J7930*$P$8,B7930=2020,J7930*$P$9,B7930=2021,J7930*$P$10,B7930=2022,J7930*$P$11),"")</f>
        <v>120896.54412799209</v>
      </c>
      <c r="L7930" s="3">
        <f t="shared" si="124"/>
        <v>230760.54412799209</v>
      </c>
    </row>
    <row r="7931" spans="1:12">
      <c r="A7931">
        <v>4829190</v>
      </c>
      <c r="B7931">
        <v>2020</v>
      </c>
      <c r="D7931" t="s">
        <v>2148</v>
      </c>
      <c r="E7931" t="s">
        <v>2149</v>
      </c>
      <c r="F7931" t="s">
        <v>4230</v>
      </c>
      <c r="G7931" t="s">
        <v>2150</v>
      </c>
      <c r="H7931" s="5">
        <v>123921</v>
      </c>
      <c r="I7931">
        <f>IFERROR(VLOOKUP(G7931,'NCES Match'!$A$2:$B$1307,2,FALSE),"")</f>
        <v>4829190</v>
      </c>
      <c r="J7931" cm="1">
        <f t="array" ref="J7931">IFERROR(_xlfn.IFS(B7931=2015,H7931/$O$13,B7931=2016,H7931/$O$14,B7931=2017,H7931/$O$15,B7931=2018,H7931/$O$16,B7931=2019,H7931/$O$17,B7931=2020,H7931/$O$18,B7931=2021,H7931/$O$19,B7931=2022,H7931/$O$20),"")</f>
        <v>6.715372707853819E-5</v>
      </c>
      <c r="K7931" s="3" cm="1">
        <f t="array" ref="K7931">IFERROR(_xlfn.IFS(B7931=2015,J7931*$P$4,B7931=2016,J7931*$P$5,B7931=2017,J7931*$P$6,B7931=2018,J7931*$P$7,B7931=2019,J7931*$P$8,B7931=2020,J7931*$P$9,B7931=2021,J7931*$P$10,B7931=2022,J7931*$P$11),"")</f>
        <v>141560.24571930023</v>
      </c>
      <c r="L7931" s="3">
        <f t="shared" si="124"/>
        <v>265481.24571930023</v>
      </c>
    </row>
    <row r="7932" spans="1:12">
      <c r="A7932">
        <v>4829190</v>
      </c>
      <c r="B7932">
        <v>2021</v>
      </c>
      <c r="D7932" t="s">
        <v>2148</v>
      </c>
      <c r="E7932" t="s">
        <v>2149</v>
      </c>
      <c r="F7932" t="s">
        <v>4101</v>
      </c>
      <c r="G7932" t="s">
        <v>2150</v>
      </c>
      <c r="H7932" s="5">
        <v>126925.46</v>
      </c>
      <c r="I7932">
        <f>IFERROR(VLOOKUP(G7932,'NCES Match'!$A$2:$B$1307,2,FALSE),"")</f>
        <v>4829190</v>
      </c>
      <c r="J7932" cm="1">
        <f t="array" ref="J7932">IFERROR(_xlfn.IFS(B7932=2015,H7932/$O$13,B7932=2016,H7932/$O$14,B7932=2017,H7932/$O$15,B7932=2018,H7932/$O$16,B7932=2019,H7932/$O$17,B7932=2020,H7932/$O$18,B7932=2021,H7932/$O$19,B7932=2022,H7932/$O$20),"")</f>
        <v>6.4940525122549107E-5</v>
      </c>
      <c r="K7932" s="3" cm="1">
        <f t="array" ref="K7932">IFERROR(_xlfn.IFS(B7932=2015,J7932*$P$4,B7932=2016,J7932*$P$5,B7932=2017,J7932*$P$6,B7932=2018,J7932*$P$7,B7932=2019,J7932*$P$8,B7932=2020,J7932*$P$9,B7932=2021,J7932*$P$10,B7932=2022,J7932*$P$11),"")</f>
        <v>139008.65490022171</v>
      </c>
      <c r="L7932" s="3">
        <f t="shared" si="124"/>
        <v>265934.1149002217</v>
      </c>
    </row>
    <row r="7933" spans="1:12">
      <c r="A7933">
        <v>4829190</v>
      </c>
      <c r="B7933">
        <v>2022</v>
      </c>
      <c r="D7933" t="s">
        <v>2148</v>
      </c>
      <c r="E7933" t="s">
        <v>2149</v>
      </c>
      <c r="F7933" t="s">
        <v>4101</v>
      </c>
      <c r="G7933" t="s">
        <v>2150</v>
      </c>
      <c r="H7933" s="5">
        <v>143017.44</v>
      </c>
      <c r="I7933">
        <f>IFERROR(VLOOKUP(G7933,'NCES Match'!$A$2:$B$1307,2,FALSE),"")</f>
        <v>4829190</v>
      </c>
      <c r="J7933" cm="1">
        <f t="array" ref="J7933">IFERROR(_xlfn.IFS(B7933=2015,H7933/$O$13,B7933=2016,H7933/$O$14,B7933=2017,H7933/$O$15,B7933=2018,H7933/$O$16,B7933=2019,H7933/$O$17,B7933=2020,H7933/$O$18,B7933=2021,H7933/$O$19,B7933=2022,H7933/$O$20),"")</f>
        <v>6.2817642090368591E-5</v>
      </c>
      <c r="K7933" s="3" cm="1">
        <f t="array" ref="K7933">IFERROR(_xlfn.IFS(B7933=2015,J7933*$P$4,B7933=2016,J7933*$P$5,B7933=2017,J7933*$P$6,B7933=2018,J7933*$P$7,B7933=2019,J7933*$P$8,B7933=2020,J7933*$P$9,B7933=2021,J7933*$P$10,B7933=2022,J7933*$P$11),"")</f>
        <v>135276.72471859909</v>
      </c>
      <c r="L7933" s="3">
        <f t="shared" si="124"/>
        <v>278294.16471859906</v>
      </c>
    </row>
    <row r="7934" spans="1:12">
      <c r="A7934">
        <v>4829190</v>
      </c>
      <c r="B7934">
        <v>2023</v>
      </c>
      <c r="D7934" t="s">
        <v>2148</v>
      </c>
      <c r="E7934" t="s">
        <v>2149</v>
      </c>
      <c r="F7934" t="s">
        <v>4101</v>
      </c>
      <c r="G7934" t="s">
        <v>2150</v>
      </c>
      <c r="H7934" s="5">
        <v>169060.16</v>
      </c>
      <c r="I7934">
        <f>IFERROR(VLOOKUP(G7934,'NCES Match'!$A$2:$B$1307,2,FALSE),"")</f>
        <v>4829190</v>
      </c>
      <c r="J7934" t="str" cm="1">
        <f t="array" ref="J7934">IFERROR(_xlfn.IFS(B7934=2015,H7934/$O$13,B7934=2016,H7934/$O$14,B7934=2017,H7934/$O$15,B7934=2018,H7934/$O$16,B7934=2019,H7934/$O$17,B7934=2020,H7934/$O$18,B7934=2021,H7934/$O$19,B7934=2022,H7934/$O$20),"")</f>
        <v/>
      </c>
      <c r="K7934" s="3" t="str" cm="1">
        <f t="array" ref="K7934">IFERROR(_xlfn.IFS(B7934=2015,J7934*$P$4,B7934=2016,J7934*$P$5,B7934=2017,J7934*$P$6,B7934=2018,J7934*$P$7,B7934=2019,J7934*$P$8,B7934=2020,J7934*$P$9,B7934=2021,J7934*$P$10,B7934=2022,J7934*$P$11),"")</f>
        <v/>
      </c>
      <c r="L7934" s="3">
        <f t="shared" si="124"/>
        <v>169060.16</v>
      </c>
    </row>
    <row r="7935" spans="1:12">
      <c r="A7935">
        <v>4829820</v>
      </c>
      <c r="B7935">
        <v>2015</v>
      </c>
      <c r="C7935" t="s">
        <v>381</v>
      </c>
      <c r="D7935" t="s">
        <v>2184</v>
      </c>
      <c r="E7935" t="s">
        <v>2185</v>
      </c>
      <c r="G7935" t="s">
        <v>2186</v>
      </c>
      <c r="H7935" s="5">
        <v>280148.64</v>
      </c>
      <c r="I7935">
        <f>IFERROR(VLOOKUP(G7935,'NCES Match'!$A$2:$B$1307,2,FALSE),"")</f>
        <v>4829820</v>
      </c>
      <c r="J7935" cm="1">
        <f t="array" ref="J7935">IFERROR(_xlfn.IFS(B7935=2015,H7935/$O$13,B7935=2016,H7935/$O$14,B7935=2017,H7935/$O$15,B7935=2018,H7935/$O$16,B7935=2019,H7935/$O$17,B7935=2020,H7935/$O$18,B7935=2021,H7935/$O$19,B7935=2022,H7935/$O$20),"")</f>
        <v>2.194694970705638E-4</v>
      </c>
      <c r="K7935" s="3" cm="1">
        <f t="array" ref="K7935">IFERROR(_xlfn.IFS(B7935=2015,J7935*$P$4,B7935=2016,J7935*$P$5,B7935=2017,J7935*$P$6,B7935=2018,J7935*$P$7,B7935=2019,J7935*$P$8,B7935=2020,J7935*$P$9,B7935=2021,J7935*$P$10,B7935=2022,J7935*$P$11),"")</f>
        <v>349281.97095516056</v>
      </c>
      <c r="L7935" s="3">
        <f t="shared" si="124"/>
        <v>629430.61095516058</v>
      </c>
    </row>
    <row r="7936" spans="1:12">
      <c r="A7936">
        <v>4829820</v>
      </c>
      <c r="B7936">
        <v>2016</v>
      </c>
      <c r="C7936" t="s">
        <v>4102</v>
      </c>
      <c r="D7936" t="s">
        <v>2184</v>
      </c>
      <c r="E7936" t="s">
        <v>2185</v>
      </c>
      <c r="F7936" t="s">
        <v>4101</v>
      </c>
      <c r="G7936" t="s">
        <v>2186</v>
      </c>
      <c r="H7936" s="5">
        <v>295207</v>
      </c>
      <c r="I7936">
        <f>IFERROR(VLOOKUP(G7936,'NCES Match'!$A$2:$B$1307,2,FALSE),"")</f>
        <v>4829820</v>
      </c>
      <c r="J7936" cm="1">
        <f t="array" ref="J7936">IFERROR(_xlfn.IFS(B7936=2015,H7936/$O$13,B7936=2016,H7936/$O$14,B7936=2017,H7936/$O$15,B7936=2018,H7936/$O$16,B7936=2019,H7936/$O$17,B7936=2020,H7936/$O$18,B7936=2021,H7936/$O$19,B7936=2022,H7936/$O$20),"")</f>
        <v>2.1132892255850856E-4</v>
      </c>
      <c r="K7936" s="3" cm="1">
        <f t="array" ref="K7936">IFERROR(_xlfn.IFS(B7936=2015,J7936*$P$4,B7936=2016,J7936*$P$5,B7936=2017,J7936*$P$6,B7936=2018,J7936*$P$7,B7936=2019,J7936*$P$8,B7936=2020,J7936*$P$9,B7936=2021,J7936*$P$10,B7936=2022,J7936*$P$11),"")</f>
        <v>354109.34624520905</v>
      </c>
      <c r="L7936" s="3">
        <f t="shared" si="124"/>
        <v>649316.34624520899</v>
      </c>
    </row>
    <row r="7937" spans="1:12">
      <c r="A7937">
        <v>4829820</v>
      </c>
      <c r="B7937">
        <v>2017</v>
      </c>
      <c r="D7937" t="s">
        <v>2184</v>
      </c>
      <c r="E7937" t="s">
        <v>2185</v>
      </c>
      <c r="F7937" t="s">
        <v>4101</v>
      </c>
      <c r="G7937" t="s">
        <v>2186</v>
      </c>
      <c r="H7937" s="5">
        <v>306367</v>
      </c>
      <c r="I7937">
        <f>IFERROR(VLOOKUP(G7937,'NCES Match'!$A$2:$B$1307,2,FALSE),"")</f>
        <v>4829820</v>
      </c>
      <c r="J7937" cm="1">
        <f t="array" ref="J7937">IFERROR(_xlfn.IFS(B7937=2015,H7937/$O$13,B7937=2016,H7937/$O$14,B7937=2017,H7937/$O$15,B7937=2018,H7937/$O$16,B7937=2019,H7937/$O$17,B7937=2020,H7937/$O$18,B7937=2021,H7937/$O$19,B7937=2022,H7937/$O$20),"")</f>
        <v>2.1122128661275601E-4</v>
      </c>
      <c r="K7937" s="3" cm="1">
        <f t="array" ref="K7937">IFERROR(_xlfn.IFS(B7937=2015,J7937*$P$4,B7937=2016,J7937*$P$5,B7937=2017,J7937*$P$6,B7937=2018,J7937*$P$7,B7937=2019,J7937*$P$8,B7937=2020,J7937*$P$9,B7937=2021,J7937*$P$10,B7937=2022,J7937*$P$11),"")</f>
        <v>358706.08995015064</v>
      </c>
      <c r="L7937" s="3">
        <f t="shared" si="124"/>
        <v>665073.08995015058</v>
      </c>
    </row>
    <row r="7938" spans="1:12">
      <c r="A7938">
        <v>4829820</v>
      </c>
      <c r="B7938">
        <v>2018</v>
      </c>
      <c r="D7938" t="s">
        <v>2184</v>
      </c>
      <c r="E7938" t="s">
        <v>2185</v>
      </c>
      <c r="F7938" t="s">
        <v>4101</v>
      </c>
      <c r="G7938" t="s">
        <v>2186</v>
      </c>
      <c r="H7938" s="5">
        <v>313393</v>
      </c>
      <c r="I7938">
        <f>IFERROR(VLOOKUP(G7938,'NCES Match'!$A$2:$B$1307,2,FALSE),"")</f>
        <v>4829820</v>
      </c>
      <c r="J7938" cm="1">
        <f t="array" ref="J7938">IFERROR(_xlfn.IFS(B7938=2015,H7938/$O$13,B7938=2016,H7938/$O$14,B7938=2017,H7938/$O$15,B7938=2018,H7938/$O$16,B7938=2019,H7938/$O$17,B7938=2020,H7938/$O$18,B7938=2021,H7938/$O$19,B7938=2022,H7938/$O$20),"")</f>
        <v>2.0450737095972218E-4</v>
      </c>
      <c r="K7938" s="3" cm="1">
        <f t="array" ref="K7938">IFERROR(_xlfn.IFS(B7938=2015,J7938*$P$4,B7938=2016,J7938*$P$5,B7938=2017,J7938*$P$6,B7938=2018,J7938*$P$7,B7938=2019,J7938*$P$8,B7938=2020,J7938*$P$9,B7938=2021,J7938*$P$10,B7938=2022,J7938*$P$11),"")</f>
        <v>351109.15421161533</v>
      </c>
      <c r="L7938" s="3">
        <f t="shared" si="124"/>
        <v>664502.15421161533</v>
      </c>
    </row>
    <row r="7939" spans="1:12">
      <c r="A7939">
        <v>4829820</v>
      </c>
      <c r="B7939">
        <v>2019</v>
      </c>
      <c r="D7939" t="s">
        <v>2184</v>
      </c>
      <c r="E7939" t="s">
        <v>2185</v>
      </c>
      <c r="F7939" t="s">
        <v>4101</v>
      </c>
      <c r="G7939" t="s">
        <v>2186</v>
      </c>
      <c r="H7939" s="5">
        <v>322132</v>
      </c>
      <c r="I7939">
        <f>IFERROR(VLOOKUP(G7939,'NCES Match'!$A$2:$B$1307,2,FALSE),"")</f>
        <v>4829820</v>
      </c>
      <c r="J7939" cm="1">
        <f t="array" ref="J7939">IFERROR(_xlfn.IFS(B7939=2015,H7939/$O$13,B7939=2016,H7939/$O$14,B7939=2017,H7939/$O$15,B7939=2018,H7939/$O$16,B7939=2019,H7939/$O$17,B7939=2020,H7939/$O$18,B7939=2021,H7939/$O$19,B7939=2022,H7939/$O$20),"")</f>
        <v>2.0396754834338686E-4</v>
      </c>
      <c r="K7939" s="3" cm="1">
        <f t="array" ref="K7939">IFERROR(_xlfn.IFS(B7939=2015,J7939*$P$4,B7939=2016,J7939*$P$5,B7939=2017,J7939*$P$6,B7939=2018,J7939*$P$7,B7939=2019,J7939*$P$8,B7939=2020,J7939*$P$9,B7939=2021,J7939*$P$10,B7939=2022,J7939*$P$11),"")</f>
        <v>354480.49909923493</v>
      </c>
      <c r="L7939" s="3">
        <f t="shared" ref="L7939:L8002" si="125">SUM(H7939,K7939)</f>
        <v>676612.49909923493</v>
      </c>
    </row>
    <row r="7940" spans="1:12">
      <c r="A7940">
        <v>4829820</v>
      </c>
      <c r="B7940">
        <v>2020</v>
      </c>
      <c r="D7940" t="s">
        <v>2184</v>
      </c>
      <c r="E7940" t="s">
        <v>2185</v>
      </c>
      <c r="F7940" t="s">
        <v>4230</v>
      </c>
      <c r="G7940" t="s">
        <v>2186</v>
      </c>
      <c r="H7940" s="5">
        <v>320260</v>
      </c>
      <c r="I7940">
        <f>IFERROR(VLOOKUP(G7940,'NCES Match'!$A$2:$B$1307,2,FALSE),"")</f>
        <v>4829820</v>
      </c>
      <c r="J7940" cm="1">
        <f t="array" ref="J7940">IFERROR(_xlfn.IFS(B7940=2015,H7940/$O$13,B7940=2016,H7940/$O$14,B7940=2017,H7940/$O$15,B7940=2018,H7940/$O$16,B7940=2019,H7940/$O$17,B7940=2020,H7940/$O$18,B7940=2021,H7940/$O$19,B7940=2022,H7940/$O$20),"")</f>
        <v>1.7355131603338127E-4</v>
      </c>
      <c r="K7940" s="3" cm="1">
        <f t="array" ref="K7940">IFERROR(_xlfn.IFS(B7940=2015,J7940*$P$4,B7940=2016,J7940*$P$5,B7940=2017,J7940*$P$6,B7940=2018,J7940*$P$7,B7940=2019,J7940*$P$8,B7940=2020,J7940*$P$9,B7940=2021,J7940*$P$10,B7940=2022,J7940*$P$11),"")</f>
        <v>365846.66274532233</v>
      </c>
      <c r="L7940" s="3">
        <f t="shared" si="125"/>
        <v>686106.66274532233</v>
      </c>
    </row>
    <row r="7941" spans="1:12">
      <c r="A7941">
        <v>4829820</v>
      </c>
      <c r="B7941">
        <v>2021</v>
      </c>
      <c r="D7941" t="s">
        <v>2184</v>
      </c>
      <c r="E7941" t="s">
        <v>2185</v>
      </c>
      <c r="F7941" t="s">
        <v>4101</v>
      </c>
      <c r="G7941" t="s">
        <v>2186</v>
      </c>
      <c r="H7941" s="5">
        <v>343140.67</v>
      </c>
      <c r="I7941">
        <f>IFERROR(VLOOKUP(G7941,'NCES Match'!$A$2:$B$1307,2,FALSE),"")</f>
        <v>4829820</v>
      </c>
      <c r="J7941" cm="1">
        <f t="array" ref="J7941">IFERROR(_xlfn.IFS(B7941=2015,H7941/$O$13,B7941=2016,H7941/$O$14,B7941=2017,H7941/$O$15,B7941=2018,H7941/$O$16,B7941=2019,H7941/$O$17,B7941=2020,H7941/$O$18,B7941=2021,H7941/$O$19,B7941=2022,H7941/$O$20),"")</f>
        <v>1.7556552720552151E-4</v>
      </c>
      <c r="K7941" s="3" cm="1">
        <f t="array" ref="K7941">IFERROR(_xlfn.IFS(B7941=2015,J7941*$P$4,B7941=2016,J7941*$P$5,B7941=2017,J7941*$P$6,B7941=2018,J7941*$P$7,B7941=2019,J7941*$P$8,B7941=2020,J7941*$P$9,B7941=2021,J7941*$P$10,B7941=2022,J7941*$P$11),"")</f>
        <v>375807.36739706015</v>
      </c>
      <c r="L7941" s="3">
        <f t="shared" si="125"/>
        <v>718948.03739706008</v>
      </c>
    </row>
    <row r="7942" spans="1:12">
      <c r="A7942">
        <v>4829820</v>
      </c>
      <c r="B7942">
        <v>2022</v>
      </c>
      <c r="D7942" t="s">
        <v>2184</v>
      </c>
      <c r="E7942" t="s">
        <v>2185</v>
      </c>
      <c r="F7942" t="s">
        <v>4101</v>
      </c>
      <c r="G7942" t="s">
        <v>2186</v>
      </c>
      <c r="H7942" s="5">
        <v>382558.24</v>
      </c>
      <c r="I7942">
        <f>IFERROR(VLOOKUP(G7942,'NCES Match'!$A$2:$B$1307,2,FALSE),"")</f>
        <v>4829820</v>
      </c>
      <c r="J7942" cm="1">
        <f t="array" ref="J7942">IFERROR(_xlfn.IFS(B7942=2015,H7942/$O$13,B7942=2016,H7942/$O$14,B7942=2017,H7942/$O$15,B7942=2018,H7942/$O$16,B7942=2019,H7942/$O$17,B7942=2020,H7942/$O$18,B7942=2021,H7942/$O$19,B7942=2022,H7942/$O$20),"")</f>
        <v>1.6803130163035591E-4</v>
      </c>
      <c r="K7942" s="3" cm="1">
        <f t="array" ref="K7942">IFERROR(_xlfn.IFS(B7942=2015,J7942*$P$4,B7942=2016,J7942*$P$5,B7942=2017,J7942*$P$6,B7942=2018,J7942*$P$7,B7942=2019,J7942*$P$8,B7942=2020,J7942*$P$9,B7942=2021,J7942*$P$10,B7942=2022,J7942*$P$11),"")</f>
        <v>361852.55253703153</v>
      </c>
      <c r="L7942" s="3">
        <f t="shared" si="125"/>
        <v>744410.79253703146</v>
      </c>
    </row>
    <row r="7943" spans="1:12">
      <c r="A7943">
        <v>4829820</v>
      </c>
      <c r="B7943">
        <v>2023</v>
      </c>
      <c r="D7943" t="s">
        <v>2184</v>
      </c>
      <c r="E7943" t="s">
        <v>2185</v>
      </c>
      <c r="F7943" t="s">
        <v>4101</v>
      </c>
      <c r="G7943" t="s">
        <v>2186</v>
      </c>
      <c r="H7943" s="5">
        <v>419960.68</v>
      </c>
      <c r="I7943">
        <f>IFERROR(VLOOKUP(G7943,'NCES Match'!$A$2:$B$1307,2,FALSE),"")</f>
        <v>4829820</v>
      </c>
      <c r="J7943" t="str" cm="1">
        <f t="array" ref="J7943">IFERROR(_xlfn.IFS(B7943=2015,H7943/$O$13,B7943=2016,H7943/$O$14,B7943=2017,H7943/$O$15,B7943=2018,H7943/$O$16,B7943=2019,H7943/$O$17,B7943=2020,H7943/$O$18,B7943=2021,H7943/$O$19,B7943=2022,H7943/$O$20),"")</f>
        <v/>
      </c>
      <c r="K7943" s="3" t="str" cm="1">
        <f t="array" ref="K7943">IFERROR(_xlfn.IFS(B7943=2015,J7943*$P$4,B7943=2016,J7943*$P$5,B7943=2017,J7943*$P$6,B7943=2018,J7943*$P$7,B7943=2019,J7943*$P$8,B7943=2020,J7943*$P$9,B7943=2021,J7943*$P$10,B7943=2022,J7943*$P$11),"")</f>
        <v/>
      </c>
      <c r="L7943" s="3">
        <f t="shared" si="125"/>
        <v>419960.68</v>
      </c>
    </row>
    <row r="7944" spans="1:12">
      <c r="A7944">
        <v>4831290</v>
      </c>
      <c r="B7944">
        <v>2015</v>
      </c>
      <c r="C7944" t="s">
        <v>381</v>
      </c>
      <c r="D7944" t="s">
        <v>2288</v>
      </c>
      <c r="E7944" t="s">
        <v>2289</v>
      </c>
      <c r="G7944" t="s">
        <v>2290</v>
      </c>
      <c r="H7944" s="5">
        <v>105223.95</v>
      </c>
      <c r="I7944">
        <f>IFERROR(VLOOKUP(G7944,'NCES Match'!$A$2:$B$1307,2,FALSE),"")</f>
        <v>4831290</v>
      </c>
      <c r="J7944" cm="1">
        <f t="array" ref="J7944">IFERROR(_xlfn.IFS(B7944=2015,H7944/$O$13,B7944=2016,H7944/$O$14,B7944=2017,H7944/$O$15,B7944=2018,H7944/$O$16,B7944=2019,H7944/$O$17,B7944=2020,H7944/$O$18,B7944=2021,H7944/$O$19,B7944=2022,H7944/$O$20),"")</f>
        <v>8.243283774741205E-5</v>
      </c>
      <c r="K7944" s="3" cm="1">
        <f t="array" ref="K7944">IFERROR(_xlfn.IFS(B7944=2015,J7944*$P$4,B7944=2016,J7944*$P$5,B7944=2017,J7944*$P$6,B7944=2018,J7944*$P$7,B7944=2019,J7944*$P$8,B7944=2020,J7944*$P$9,B7944=2021,J7944*$P$10,B7944=2022,J7944*$P$11),"")</f>
        <v>131190.45892097589</v>
      </c>
      <c r="L7944" s="3">
        <f t="shared" si="125"/>
        <v>236414.40892097587</v>
      </c>
    </row>
    <row r="7945" spans="1:12">
      <c r="A7945">
        <v>4831290</v>
      </c>
      <c r="B7945">
        <v>2016</v>
      </c>
      <c r="C7945" t="s">
        <v>4102</v>
      </c>
      <c r="D7945" t="s">
        <v>2288</v>
      </c>
      <c r="E7945" t="s">
        <v>2289</v>
      </c>
      <c r="F7945" t="s">
        <v>4101</v>
      </c>
      <c r="G7945" t="s">
        <v>2290</v>
      </c>
      <c r="H7945" s="5">
        <v>108683</v>
      </c>
      <c r="I7945">
        <f>IFERROR(VLOOKUP(G7945,'NCES Match'!$A$2:$B$1307,2,FALSE),"")</f>
        <v>4831290</v>
      </c>
      <c r="J7945" cm="1">
        <f t="array" ref="J7945">IFERROR(_xlfn.IFS(B7945=2015,H7945/$O$13,B7945=2016,H7945/$O$14,B7945=2017,H7945/$O$15,B7945=2018,H7945/$O$16,B7945=2019,H7945/$O$17,B7945=2020,H7945/$O$18,B7945=2021,H7945/$O$19,B7945=2022,H7945/$O$20),"")</f>
        <v>7.7802563253670767E-5</v>
      </c>
      <c r="K7945" s="3" cm="1">
        <f t="array" ref="K7945">IFERROR(_xlfn.IFS(B7945=2015,J7945*$P$4,B7945=2016,J7945*$P$5,B7945=2017,J7945*$P$6,B7945=2018,J7945*$P$7,B7945=2019,J7945*$P$8,B7945=2020,J7945*$P$9,B7945=2021,J7945*$P$10,B7945=2022,J7945*$P$11),"")</f>
        <v>130368.40616234728</v>
      </c>
      <c r="L7945" s="3">
        <f t="shared" si="125"/>
        <v>239051.4061623473</v>
      </c>
    </row>
    <row r="7946" spans="1:12">
      <c r="A7946">
        <v>4831290</v>
      </c>
      <c r="B7946">
        <v>2017</v>
      </c>
      <c r="D7946" t="s">
        <v>2288</v>
      </c>
      <c r="E7946" t="s">
        <v>2289</v>
      </c>
      <c r="F7946" t="s">
        <v>4101</v>
      </c>
      <c r="G7946" t="s">
        <v>2290</v>
      </c>
      <c r="H7946" s="5">
        <v>110515</v>
      </c>
      <c r="I7946">
        <f>IFERROR(VLOOKUP(G7946,'NCES Match'!$A$2:$B$1307,2,FALSE),"")</f>
        <v>4831290</v>
      </c>
      <c r="J7946" cm="1">
        <f t="array" ref="J7946">IFERROR(_xlfn.IFS(B7946=2015,H7946/$O$13,B7946=2016,H7946/$O$14,B7946=2017,H7946/$O$15,B7946=2018,H7946/$O$16,B7946=2019,H7946/$O$17,B7946=2020,H7946/$O$18,B7946=2021,H7946/$O$19,B7946=2022,H7946/$O$20),"")</f>
        <v>7.6193325292896197E-5</v>
      </c>
      <c r="K7946" s="3" cm="1">
        <f t="array" ref="K7946">IFERROR(_xlfn.IFS(B7946=2015,J7946*$P$4,B7946=2016,J7946*$P$5,B7946=2017,J7946*$P$6,B7946=2018,J7946*$P$7,B7946=2019,J7946*$P$8,B7946=2020,J7946*$P$9,B7946=2021,J7946*$P$10,B7946=2022,J7946*$P$11),"")</f>
        <v>129395.14872959848</v>
      </c>
      <c r="L7946" s="3">
        <f t="shared" si="125"/>
        <v>239910.1487295985</v>
      </c>
    </row>
    <row r="7947" spans="1:12">
      <c r="A7947">
        <v>4831290</v>
      </c>
      <c r="B7947">
        <v>2018</v>
      </c>
      <c r="D7947" t="s">
        <v>2288</v>
      </c>
      <c r="E7947" t="s">
        <v>2289</v>
      </c>
      <c r="F7947" t="s">
        <v>4101</v>
      </c>
      <c r="G7947" t="s">
        <v>2290</v>
      </c>
      <c r="H7947" s="5">
        <v>114447</v>
      </c>
      <c r="I7947">
        <f>IFERROR(VLOOKUP(G7947,'NCES Match'!$A$2:$B$1307,2,FALSE),"")</f>
        <v>4831290</v>
      </c>
      <c r="J7947" cm="1">
        <f t="array" ref="J7947">IFERROR(_xlfn.IFS(B7947=2015,H7947/$O$13,B7947=2016,H7947/$O$14,B7947=2017,H7947/$O$15,B7947=2018,H7947/$O$16,B7947=2019,H7947/$O$17,B7947=2020,H7947/$O$18,B7947=2021,H7947/$O$19,B7947=2022,H7947/$O$20),"")</f>
        <v>7.4683400982878767E-5</v>
      </c>
      <c r="K7947" s="3" cm="1">
        <f t="array" ref="K7947">IFERROR(_xlfn.IFS(B7947=2015,J7947*$P$4,B7947=2016,J7947*$P$5,B7947=2017,J7947*$P$6,B7947=2018,J7947*$P$7,B7947=2019,J7947*$P$8,B7947=2020,J7947*$P$9,B7947=2021,J7947*$P$10,B7947=2022,J7947*$P$11),"")</f>
        <v>128220.44325194482</v>
      </c>
      <c r="L7947" s="3">
        <f t="shared" si="125"/>
        <v>242667.44325194482</v>
      </c>
    </row>
    <row r="7948" spans="1:12">
      <c r="A7948">
        <v>4831290</v>
      </c>
      <c r="B7948">
        <v>2019</v>
      </c>
      <c r="D7948" t="s">
        <v>2288</v>
      </c>
      <c r="E7948" t="s">
        <v>2289</v>
      </c>
      <c r="F7948" t="s">
        <v>4101</v>
      </c>
      <c r="G7948" t="s">
        <v>2290</v>
      </c>
      <c r="H7948" s="5">
        <v>133130</v>
      </c>
      <c r="I7948">
        <f>IFERROR(VLOOKUP(G7948,'NCES Match'!$A$2:$B$1307,2,FALSE),"")</f>
        <v>4831290</v>
      </c>
      <c r="J7948" cm="1">
        <f t="array" ref="J7948">IFERROR(_xlfn.IFS(B7948=2015,H7948/$O$13,B7948=2016,H7948/$O$14,B7948=2017,H7948/$O$15,B7948=2018,H7948/$O$16,B7948=2019,H7948/$O$17,B7948=2020,H7948/$O$18,B7948=2021,H7948/$O$19,B7948=2022,H7948/$O$20),"")</f>
        <v>8.4295256947323124E-5</v>
      </c>
      <c r="K7948" s="3" cm="1">
        <f t="array" ref="K7948">IFERROR(_xlfn.IFS(B7948=2015,J7948*$P$4,B7948=2016,J7948*$P$5,B7948=2017,J7948*$P$6,B7948=2018,J7948*$P$7,B7948=2019,J7948*$P$8,B7948=2020,J7948*$P$9,B7948=2021,J7948*$P$10,B7948=2022,J7948*$P$11),"")</f>
        <v>146498.91611228051</v>
      </c>
      <c r="L7948" s="3">
        <f t="shared" si="125"/>
        <v>279628.91611228051</v>
      </c>
    </row>
    <row r="7949" spans="1:12">
      <c r="A7949">
        <v>4831290</v>
      </c>
      <c r="B7949">
        <v>2020</v>
      </c>
      <c r="D7949" t="s">
        <v>2288</v>
      </c>
      <c r="E7949" t="s">
        <v>2289</v>
      </c>
      <c r="F7949" t="s">
        <v>4230</v>
      </c>
      <c r="G7949" t="s">
        <v>2290</v>
      </c>
      <c r="H7949" s="5">
        <v>146761</v>
      </c>
      <c r="I7949">
        <f>IFERROR(VLOOKUP(G7949,'NCES Match'!$A$2:$B$1307,2,FALSE),"")</f>
        <v>4831290</v>
      </c>
      <c r="J7949" cm="1">
        <f t="array" ref="J7949">IFERROR(_xlfn.IFS(B7949=2015,H7949/$O$13,B7949=2016,H7949/$O$14,B7949=2017,H7949/$O$15,B7949=2018,H7949/$O$16,B7949=2019,H7949/$O$17,B7949=2020,H7949/$O$18,B7949=2021,H7949/$O$19,B7949=2022,H7949/$O$20),"")</f>
        <v>7.9530895810825806E-5</v>
      </c>
      <c r="K7949" s="3" cm="1">
        <f t="array" ref="K7949">IFERROR(_xlfn.IFS(B7949=2015,J7949*$P$4,B7949=2016,J7949*$P$5,B7949=2017,J7949*$P$6,B7949=2018,J7949*$P$7,B7949=2019,J7949*$P$8,B7949=2020,J7949*$P$9,B7949=2021,J7949*$P$10,B7949=2022,J7949*$P$11),"")</f>
        <v>167651.35224869251</v>
      </c>
      <c r="L7949" s="3">
        <f t="shared" si="125"/>
        <v>314412.35224869254</v>
      </c>
    </row>
    <row r="7950" spans="1:12">
      <c r="A7950">
        <v>4831290</v>
      </c>
      <c r="B7950">
        <v>2021</v>
      </c>
      <c r="D7950" t="s">
        <v>2288</v>
      </c>
      <c r="E7950" t="s">
        <v>2289</v>
      </c>
      <c r="F7950" t="s">
        <v>4230</v>
      </c>
      <c r="G7950" t="s">
        <v>2290</v>
      </c>
      <c r="H7950" s="5">
        <v>172451.15999999997</v>
      </c>
      <c r="I7950">
        <f>IFERROR(VLOOKUP(G7950,'NCES Match'!$A$2:$B$1307,2,FALSE),"")</f>
        <v>4831290</v>
      </c>
      <c r="J7950" cm="1">
        <f t="array" ref="J7950">IFERROR(_xlfn.IFS(B7950=2015,H7950/$O$13,B7950=2016,H7950/$O$14,B7950=2017,H7950/$O$15,B7950=2018,H7950/$O$16,B7950=2019,H7950/$O$17,B7950=2020,H7950/$O$18,B7950=2021,H7950/$O$19,B7950=2022,H7950/$O$20),"")</f>
        <v>8.8233431562058029E-5</v>
      </c>
      <c r="K7950" s="3" cm="1">
        <f t="array" ref="K7950">IFERROR(_xlfn.IFS(B7950=2015,J7950*$P$4,B7950=2016,J7950*$P$5,B7950=2017,J7950*$P$6,B7950=2018,J7950*$P$7,B7950=2019,J7950*$P$8,B7950=2020,J7950*$P$9,B7950=2021,J7950*$P$10,B7950=2022,J7950*$P$11),"")</f>
        <v>188868.36248285344</v>
      </c>
      <c r="L7950" s="3">
        <f t="shared" si="125"/>
        <v>361319.52248285338</v>
      </c>
    </row>
    <row r="7951" spans="1:12">
      <c r="A7951">
        <v>4831290</v>
      </c>
      <c r="B7951">
        <v>2022</v>
      </c>
      <c r="D7951" t="s">
        <v>2288</v>
      </c>
      <c r="E7951" t="s">
        <v>2289</v>
      </c>
      <c r="F7951" t="s">
        <v>4101</v>
      </c>
      <c r="G7951" t="s">
        <v>2290</v>
      </c>
      <c r="H7951" s="5">
        <v>180703.86</v>
      </c>
      <c r="I7951">
        <f>IFERROR(VLOOKUP(G7951,'NCES Match'!$A$2:$B$1307,2,FALSE),"")</f>
        <v>4831290</v>
      </c>
      <c r="J7951" cm="1">
        <f t="array" ref="J7951">IFERROR(_xlfn.IFS(B7951=2015,H7951/$O$13,B7951=2016,H7951/$O$14,B7951=2017,H7951/$O$15,B7951=2018,H7951/$O$16,B7951=2019,H7951/$O$17,B7951=2020,H7951/$O$18,B7951=2021,H7951/$O$19,B7951=2022,H7951/$O$20),"")</f>
        <v>7.9370672568520822E-5</v>
      </c>
      <c r="K7951" s="3" cm="1">
        <f t="array" ref="K7951">IFERROR(_xlfn.IFS(B7951=2015,J7951*$P$4,B7951=2016,J7951*$P$5,B7951=2017,J7951*$P$6,B7951=2018,J7951*$P$7,B7951=2019,J7951*$P$8,B7951=2020,J7951*$P$9,B7951=2021,J7951*$P$10,B7951=2022,J7951*$P$11),"")</f>
        <v>170923.39455109995</v>
      </c>
      <c r="L7951" s="3">
        <f t="shared" si="125"/>
        <v>351627.25455109996</v>
      </c>
    </row>
    <row r="7952" spans="1:12">
      <c r="A7952">
        <v>4831290</v>
      </c>
      <c r="B7952">
        <v>2023</v>
      </c>
      <c r="D7952" t="s">
        <v>2288</v>
      </c>
      <c r="E7952" t="s">
        <v>2289</v>
      </c>
      <c r="F7952" t="s">
        <v>4101</v>
      </c>
      <c r="G7952" t="s">
        <v>2290</v>
      </c>
      <c r="H7952" s="5">
        <v>209748.01</v>
      </c>
      <c r="I7952">
        <f>IFERROR(VLOOKUP(G7952,'NCES Match'!$A$2:$B$1307,2,FALSE),"")</f>
        <v>4831290</v>
      </c>
      <c r="J7952" t="str" cm="1">
        <f t="array" ref="J7952">IFERROR(_xlfn.IFS(B7952=2015,H7952/$O$13,B7952=2016,H7952/$O$14,B7952=2017,H7952/$O$15,B7952=2018,H7952/$O$16,B7952=2019,H7952/$O$17,B7952=2020,H7952/$O$18,B7952=2021,H7952/$O$19,B7952=2022,H7952/$O$20),"")</f>
        <v/>
      </c>
      <c r="K7952" s="3" t="str" cm="1">
        <f t="array" ref="K7952">IFERROR(_xlfn.IFS(B7952=2015,J7952*$P$4,B7952=2016,J7952*$P$5,B7952=2017,J7952*$P$6,B7952=2018,J7952*$P$7,B7952=2019,J7952*$P$8,B7952=2020,J7952*$P$9,B7952=2021,J7952*$P$10,B7952=2022,J7952*$P$11),"")</f>
        <v/>
      </c>
      <c r="L7952" s="3">
        <f t="shared" si="125"/>
        <v>209748.01</v>
      </c>
    </row>
    <row r="7953" spans="1:12">
      <c r="A7953">
        <v>4837110</v>
      </c>
      <c r="B7953">
        <v>2015</v>
      </c>
      <c r="C7953" t="s">
        <v>381</v>
      </c>
      <c r="D7953" t="s">
        <v>2767</v>
      </c>
      <c r="E7953" t="s">
        <v>2768</v>
      </c>
      <c r="G7953" t="s">
        <v>2769</v>
      </c>
      <c r="H7953" s="5">
        <v>77700.320000000007</v>
      </c>
      <c r="I7953">
        <f>IFERROR(VLOOKUP(G7953,'NCES Match'!$A$2:$B$1307,2,FALSE),"")</f>
        <v>4837110</v>
      </c>
      <c r="J7953" cm="1">
        <f t="array" ref="J7953">IFERROR(_xlfn.IFS(B7953=2015,H7953/$O$13,B7953=2016,H7953/$O$14,B7953=2017,H7953/$O$15,B7953=2018,H7953/$O$16,B7953=2019,H7953/$O$17,B7953=2020,H7953/$O$18,B7953=2021,H7953/$O$19,B7953=2022,H7953/$O$20),"")</f>
        <v>6.0870722601479953E-5</v>
      </c>
      <c r="K7953" s="3" cm="1">
        <f t="array" ref="K7953">IFERROR(_xlfn.IFS(B7953=2015,J7953*$P$4,B7953=2016,J7953*$P$5,B7953=2017,J7953*$P$6,B7953=2018,J7953*$P$7,B7953=2019,J7953*$P$8,B7953=2020,J7953*$P$9,B7953=2021,J7953*$P$10,B7953=2022,J7953*$P$11),"")</f>
        <v>96874.719482652799</v>
      </c>
      <c r="L7953" s="3">
        <f t="shared" si="125"/>
        <v>174575.03948265279</v>
      </c>
    </row>
    <row r="7954" spans="1:12">
      <c r="A7954">
        <v>4837110</v>
      </c>
      <c r="B7954">
        <v>2016</v>
      </c>
      <c r="C7954" t="s">
        <v>4102</v>
      </c>
      <c r="D7954" t="s">
        <v>2767</v>
      </c>
      <c r="E7954" t="s">
        <v>2768</v>
      </c>
      <c r="F7954" t="s">
        <v>4101</v>
      </c>
      <c r="G7954" t="s">
        <v>2769</v>
      </c>
      <c r="H7954" s="5">
        <v>84578</v>
      </c>
      <c r="I7954">
        <f>IFERROR(VLOOKUP(G7954,'NCES Match'!$A$2:$B$1307,2,FALSE),"")</f>
        <v>4837110</v>
      </c>
      <c r="J7954" cm="1">
        <f t="array" ref="J7954">IFERROR(_xlfn.IFS(B7954=2015,H7954/$O$13,B7954=2016,H7954/$O$14,B7954=2017,H7954/$O$15,B7954=2018,H7954/$O$16,B7954=2019,H7954/$O$17,B7954=2020,H7954/$O$18,B7954=2021,H7954/$O$19,B7954=2022,H7954/$O$20),"")</f>
        <v>6.0546591416035312E-5</v>
      </c>
      <c r="K7954" s="3" cm="1">
        <f t="array" ref="K7954">IFERROR(_xlfn.IFS(B7954=2015,J7954*$P$4,B7954=2016,J7954*$P$5,B7954=2017,J7954*$P$6,B7954=2018,J7954*$P$7,B7954=2019,J7954*$P$8,B7954=2020,J7954*$P$9,B7954=2021,J7954*$P$10,B7954=2022,J7954*$P$11),"")</f>
        <v>101453.76053659734</v>
      </c>
      <c r="L7954" s="3">
        <f t="shared" si="125"/>
        <v>186031.76053659734</v>
      </c>
    </row>
    <row r="7955" spans="1:12">
      <c r="A7955">
        <v>4837110</v>
      </c>
      <c r="B7955">
        <v>2017</v>
      </c>
      <c r="D7955" t="s">
        <v>2767</v>
      </c>
      <c r="E7955" t="s">
        <v>2768</v>
      </c>
      <c r="F7955" t="s">
        <v>4101</v>
      </c>
      <c r="G7955" t="s">
        <v>2769</v>
      </c>
      <c r="H7955" s="5">
        <v>87705</v>
      </c>
      <c r="I7955">
        <f>IFERROR(VLOOKUP(G7955,'NCES Match'!$A$2:$B$1307,2,FALSE),"")</f>
        <v>4837110</v>
      </c>
      <c r="J7955" cm="1">
        <f t="array" ref="J7955">IFERROR(_xlfn.IFS(B7955=2015,H7955/$O$13,B7955=2016,H7955/$O$14,B7955=2017,H7955/$O$15,B7955=2018,H7955/$O$16,B7955=2019,H7955/$O$17,B7955=2020,H7955/$O$18,B7955=2021,H7955/$O$19,B7955=2022,H7955/$O$20),"")</f>
        <v>6.0467227026317344E-5</v>
      </c>
      <c r="K7955" s="3" cm="1">
        <f t="array" ref="K7955">IFERROR(_xlfn.IFS(B7955=2015,J7955*$P$4,B7955=2016,J7955*$P$5,B7955=2017,J7955*$P$6,B7955=2018,J7955*$P$7,B7955=2019,J7955*$P$8,B7955=2020,J7955*$P$9,B7955=2021,J7955*$P$10,B7955=2022,J7955*$P$11),"")</f>
        <v>102688.33659982297</v>
      </c>
      <c r="L7955" s="3">
        <f t="shared" si="125"/>
        <v>190393.33659982297</v>
      </c>
    </row>
    <row r="7956" spans="1:12">
      <c r="A7956">
        <v>4837110</v>
      </c>
      <c r="B7956">
        <v>2018</v>
      </c>
      <c r="D7956" t="s">
        <v>2767</v>
      </c>
      <c r="E7956" t="s">
        <v>2768</v>
      </c>
      <c r="F7956" t="s">
        <v>4101</v>
      </c>
      <c r="G7956" t="s">
        <v>2769</v>
      </c>
      <c r="H7956" s="5">
        <v>98187</v>
      </c>
      <c r="I7956">
        <f>IFERROR(VLOOKUP(G7956,'NCES Match'!$A$2:$B$1307,2,FALSE),"")</f>
        <v>4837110</v>
      </c>
      <c r="J7956" cm="1">
        <f t="array" ref="J7956">IFERROR(_xlfn.IFS(B7956=2015,H7956/$O$13,B7956=2016,H7956/$O$14,B7956=2017,H7956/$O$15,B7956=2018,H7956/$O$16,B7956=2019,H7956/$O$17,B7956=2020,H7956/$O$18,B7956=2021,H7956/$O$19,B7956=2022,H7956/$O$20),"")</f>
        <v>6.4072794326683251E-5</v>
      </c>
      <c r="K7956" s="3" cm="1">
        <f t="array" ref="K7956">IFERROR(_xlfn.IFS(B7956=2015,J7956*$P$4,B7956=2016,J7956*$P$5,B7956=2017,J7956*$P$6,B7956=2018,J7956*$P$7,B7956=2019,J7956*$P$8,B7956=2020,J7956*$P$9,B7956=2021,J7956*$P$10,B7956=2022,J7956*$P$11),"")</f>
        <v>110003.58822493126</v>
      </c>
      <c r="L7956" s="3">
        <f t="shared" si="125"/>
        <v>208190.58822493127</v>
      </c>
    </row>
    <row r="7957" spans="1:12">
      <c r="A7957">
        <v>4837110</v>
      </c>
      <c r="B7957">
        <v>2019</v>
      </c>
      <c r="D7957" t="s">
        <v>2767</v>
      </c>
      <c r="E7957" t="s">
        <v>2768</v>
      </c>
      <c r="F7957" t="s">
        <v>4101</v>
      </c>
      <c r="G7957" t="s">
        <v>2769</v>
      </c>
      <c r="H7957" s="5">
        <v>105096</v>
      </c>
      <c r="I7957">
        <f>IFERROR(VLOOKUP(G7957,'NCES Match'!$A$2:$B$1307,2,FALSE),"")</f>
        <v>4837110</v>
      </c>
      <c r="J7957" cm="1">
        <f t="array" ref="J7957">IFERROR(_xlfn.IFS(B7957=2015,H7957/$O$13,B7957=2016,H7957/$O$14,B7957=2017,H7957/$O$15,B7957=2018,H7957/$O$16,B7957=2019,H7957/$O$17,B7957=2020,H7957/$O$18,B7957=2021,H7957/$O$19,B7957=2022,H7957/$O$20),"")</f>
        <v>6.6544688080341543E-5</v>
      </c>
      <c r="K7957" s="3" cm="1">
        <f t="array" ref="K7957">IFERROR(_xlfn.IFS(B7957=2015,J7957*$P$4,B7957=2016,J7957*$P$5,B7957=2017,J7957*$P$6,B7957=2018,J7957*$P$7,B7957=2019,J7957*$P$8,B7957=2020,J7957*$P$9,B7957=2021,J7957*$P$10,B7957=2022,J7957*$P$11),"")</f>
        <v>115649.74151383033</v>
      </c>
      <c r="L7957" s="3">
        <f t="shared" si="125"/>
        <v>220745.74151383032</v>
      </c>
    </row>
    <row r="7958" spans="1:12">
      <c r="A7958">
        <v>4837110</v>
      </c>
      <c r="B7958">
        <v>2020</v>
      </c>
      <c r="D7958" t="s">
        <v>2767</v>
      </c>
      <c r="E7958" t="s">
        <v>2768</v>
      </c>
      <c r="F7958" t="s">
        <v>4230</v>
      </c>
      <c r="G7958" t="s">
        <v>2769</v>
      </c>
      <c r="H7958" s="5">
        <v>104141</v>
      </c>
      <c r="I7958">
        <f>IFERROR(VLOOKUP(G7958,'NCES Match'!$A$2:$B$1307,2,FALSE),"")</f>
        <v>4837110</v>
      </c>
      <c r="J7958" cm="1">
        <f t="array" ref="J7958">IFERROR(_xlfn.IFS(B7958=2015,H7958/$O$13,B7958=2016,H7958/$O$14,B7958=2017,H7958/$O$15,B7958=2018,H7958/$O$16,B7958=2019,H7958/$O$17,B7958=2020,H7958/$O$18,B7958=2021,H7958/$O$19,B7958=2022,H7958/$O$20),"")</f>
        <v>5.6434795488142015E-5</v>
      </c>
      <c r="K7958" s="3" cm="1">
        <f t="array" ref="K7958">IFERROR(_xlfn.IFS(B7958=2015,J7958*$P$4,B7958=2016,J7958*$P$5,B7958=2017,J7958*$P$6,B7958=2018,J7958*$P$7,B7958=2019,J7958*$P$8,B7958=2020,J7958*$P$9,B7958=2021,J7958*$P$10,B7958=2022,J7958*$P$11),"")</f>
        <v>118964.70775295267</v>
      </c>
      <c r="L7958" s="3">
        <f t="shared" si="125"/>
        <v>223105.70775295267</v>
      </c>
    </row>
    <row r="7959" spans="1:12">
      <c r="A7959">
        <v>4837110</v>
      </c>
      <c r="B7959">
        <v>2021</v>
      </c>
      <c r="D7959" t="s">
        <v>2767</v>
      </c>
      <c r="E7959" t="s">
        <v>2768</v>
      </c>
      <c r="F7959" t="s">
        <v>4230</v>
      </c>
      <c r="G7959" t="s">
        <v>2769</v>
      </c>
      <c r="H7959" s="5">
        <v>110444.67</v>
      </c>
      <c r="I7959">
        <f>IFERROR(VLOOKUP(G7959,'NCES Match'!$A$2:$B$1307,2,FALSE),"")</f>
        <v>4837110</v>
      </c>
      <c r="J7959" cm="1">
        <f t="array" ref="J7959">IFERROR(_xlfn.IFS(B7959=2015,H7959/$O$13,B7959=2016,H7959/$O$14,B7959=2017,H7959/$O$15,B7959=2018,H7959/$O$16,B7959=2019,H7959/$O$17,B7959=2020,H7959/$O$18,B7959=2021,H7959/$O$19,B7959=2022,H7959/$O$20),"")</f>
        <v>5.6508244025955437E-5</v>
      </c>
      <c r="K7959" s="3" cm="1">
        <f t="array" ref="K7959">IFERROR(_xlfn.IFS(B7959=2015,J7959*$P$4,B7959=2016,J7959*$P$5,B7959=2017,J7959*$P$6,B7959=2018,J7959*$P$7,B7959=2019,J7959*$P$8,B7959=2020,J7959*$P$9,B7959=2021,J7959*$P$10,B7959=2022,J7959*$P$11),"")</f>
        <v>120958.90783140648</v>
      </c>
      <c r="L7959" s="3">
        <f t="shared" si="125"/>
        <v>231403.5778314065</v>
      </c>
    </row>
    <row r="7960" spans="1:12">
      <c r="A7960">
        <v>4837110</v>
      </c>
      <c r="B7960">
        <v>2022</v>
      </c>
      <c r="D7960" t="s">
        <v>2767</v>
      </c>
      <c r="E7960" t="s">
        <v>2768</v>
      </c>
      <c r="F7960" t="s">
        <v>4101</v>
      </c>
      <c r="G7960" t="s">
        <v>2769</v>
      </c>
      <c r="H7960" s="5">
        <v>120313.04</v>
      </c>
      <c r="I7960">
        <f>IFERROR(VLOOKUP(G7960,'NCES Match'!$A$2:$B$1307,2,FALSE),"")</f>
        <v>4837110</v>
      </c>
      <c r="J7960" cm="1">
        <f t="array" ref="J7960">IFERROR(_xlfn.IFS(B7960=2015,H7960/$O$13,B7960=2016,H7960/$O$14,B7960=2017,H7960/$O$15,B7960=2018,H7960/$O$16,B7960=2019,H7960/$O$17,B7960=2020,H7960/$O$18,B7960=2021,H7960/$O$19,B7960=2022,H7960/$O$20),"")</f>
        <v>5.2845173885955446E-5</v>
      </c>
      <c r="K7960" s="3" cm="1">
        <f t="array" ref="K7960">IFERROR(_xlfn.IFS(B7960=2015,J7960*$P$4,B7960=2016,J7960*$P$5,B7960=2017,J7960*$P$6,B7960=2018,J7960*$P$7,B7960=2019,J7960*$P$8,B7960=2020,J7960*$P$9,B7960=2021,J7960*$P$10,B7960=2022,J7960*$P$11),"")</f>
        <v>113801.18391252003</v>
      </c>
      <c r="L7960" s="3">
        <f t="shared" si="125"/>
        <v>234114.22391252004</v>
      </c>
    </row>
    <row r="7961" spans="1:12">
      <c r="A7961">
        <v>4837110</v>
      </c>
      <c r="B7961">
        <v>2023</v>
      </c>
      <c r="D7961" t="s">
        <v>2767</v>
      </c>
      <c r="E7961" t="s">
        <v>2768</v>
      </c>
      <c r="F7961" t="s">
        <v>4101</v>
      </c>
      <c r="G7961" t="s">
        <v>2769</v>
      </c>
      <c r="H7961" s="5">
        <v>152378.28</v>
      </c>
      <c r="I7961">
        <f>IFERROR(VLOOKUP(G7961,'NCES Match'!$A$2:$B$1307,2,FALSE),"")</f>
        <v>4837110</v>
      </c>
      <c r="J7961" t="str" cm="1">
        <f t="array" ref="J7961">IFERROR(_xlfn.IFS(B7961=2015,H7961/$O$13,B7961=2016,H7961/$O$14,B7961=2017,H7961/$O$15,B7961=2018,H7961/$O$16,B7961=2019,H7961/$O$17,B7961=2020,H7961/$O$18,B7961=2021,H7961/$O$19,B7961=2022,H7961/$O$20),"")</f>
        <v/>
      </c>
      <c r="K7961" s="3" t="str" cm="1">
        <f t="array" ref="K7961">IFERROR(_xlfn.IFS(B7961=2015,J7961*$P$4,B7961=2016,J7961*$P$5,B7961=2017,J7961*$P$6,B7961=2018,J7961*$P$7,B7961=2019,J7961*$P$8,B7961=2020,J7961*$P$9,B7961=2021,J7961*$P$10,B7961=2022,J7961*$P$11),"")</f>
        <v/>
      </c>
      <c r="L7961" s="3">
        <f t="shared" si="125"/>
        <v>152378.28</v>
      </c>
    </row>
    <row r="7962" spans="1:12">
      <c r="A7962">
        <v>4844280</v>
      </c>
      <c r="B7962">
        <v>2015</v>
      </c>
      <c r="C7962" t="s">
        <v>381</v>
      </c>
      <c r="D7962" t="s">
        <v>3321</v>
      </c>
      <c r="E7962" t="s">
        <v>3322</v>
      </c>
      <c r="G7962" t="s">
        <v>3323</v>
      </c>
      <c r="H7962" s="5">
        <v>2991593.75</v>
      </c>
      <c r="I7962">
        <f>IFERROR(VLOOKUP(G7962,'NCES Match'!$A$2:$B$1307,2,FALSE),"")</f>
        <v>4844280</v>
      </c>
      <c r="J7962" cm="1">
        <f t="array" ref="J7962">IFERROR(_xlfn.IFS(B7962=2015,H7962/$O$13,B7962=2016,H7962/$O$14,B7962=2017,H7962/$O$15,B7962=2018,H7962/$O$16,B7962=2019,H7962/$O$17,B7962=2020,H7962/$O$18,B7962=2021,H7962/$O$19,B7962=2022,H7962/$O$20),"")</f>
        <v>2.3436257829127492E-3</v>
      </c>
      <c r="K7962" s="3" cm="1">
        <f t="array" ref="K7962">IFERROR(_xlfn.IFS(B7962=2015,J7962*$P$4,B7962=2016,J7962*$P$5,B7962=2017,J7962*$P$6,B7962=2018,J7962*$P$7,B7962=2019,J7962*$P$8,B7962=2020,J7962*$P$9,B7962=2021,J7962*$P$10,B7962=2022,J7962*$P$11),"")</f>
        <v>3729840.5635563317</v>
      </c>
      <c r="L7962" s="3">
        <f t="shared" si="125"/>
        <v>6721434.3135563321</v>
      </c>
    </row>
    <row r="7963" spans="1:12">
      <c r="A7963">
        <v>4844280</v>
      </c>
      <c r="B7963">
        <v>2016</v>
      </c>
      <c r="C7963" t="s">
        <v>4102</v>
      </c>
      <c r="D7963" t="s">
        <v>3321</v>
      </c>
      <c r="E7963" t="s">
        <v>3322</v>
      </c>
      <c r="F7963" t="s">
        <v>4101</v>
      </c>
      <c r="G7963" t="s">
        <v>3323</v>
      </c>
      <c r="H7963" s="5">
        <v>3122988</v>
      </c>
      <c r="I7963">
        <f>IFERROR(VLOOKUP(G7963,'NCES Match'!$A$2:$B$1307,2,FALSE),"")</f>
        <v>4844280</v>
      </c>
      <c r="J7963" cm="1">
        <f t="array" ref="J7963">IFERROR(_xlfn.IFS(B7963=2015,H7963/$O$13,B7963=2016,H7963/$O$14,B7963=2017,H7963/$O$15,B7963=2018,H7963/$O$16,B7963=2019,H7963/$O$17,B7963=2020,H7963/$O$18,B7963=2021,H7963/$O$19,B7963=2022,H7963/$O$20),"")</f>
        <v>2.2356437659105358E-3</v>
      </c>
      <c r="K7963" s="3" cm="1">
        <f t="array" ref="K7963">IFERROR(_xlfn.IFS(B7963=2015,J7963*$P$4,B7963=2016,J7963*$P$5,B7963=2017,J7963*$P$6,B7963=2018,J7963*$P$7,B7963=2019,J7963*$P$8,B7963=2020,J7963*$P$9,B7963=2021,J7963*$P$10,B7963=2022,J7963*$P$11),"")</f>
        <v>3746114.5535560912</v>
      </c>
      <c r="L7963" s="3">
        <f t="shared" si="125"/>
        <v>6869102.5535560912</v>
      </c>
    </row>
    <row r="7964" spans="1:12">
      <c r="A7964">
        <v>4844280</v>
      </c>
      <c r="B7964">
        <v>2017</v>
      </c>
      <c r="D7964" t="s">
        <v>3321</v>
      </c>
      <c r="E7964" t="s">
        <v>3322</v>
      </c>
      <c r="F7964" t="s">
        <v>4101</v>
      </c>
      <c r="G7964" t="s">
        <v>3323</v>
      </c>
      <c r="H7964" s="5">
        <v>3265052</v>
      </c>
      <c r="I7964">
        <f>IFERROR(VLOOKUP(G7964,'NCES Match'!$A$2:$B$1307,2,FALSE),"")</f>
        <v>4844280</v>
      </c>
      <c r="J7964" cm="1">
        <f t="array" ref="J7964">IFERROR(_xlfn.IFS(B7964=2015,H7964/$O$13,B7964=2016,H7964/$O$14,B7964=2017,H7964/$O$15,B7964=2018,H7964/$O$16,B7964=2019,H7964/$O$17,B7964=2020,H7964/$O$18,B7964=2021,H7964/$O$19,B7964=2022,H7964/$O$20),"")</f>
        <v>2.2510534238268229E-3</v>
      </c>
      <c r="K7964" s="3" cm="1">
        <f t="array" ref="K7964">IFERROR(_xlfn.IFS(B7964=2015,J7964*$P$4,B7964=2016,J7964*$P$5,B7964=2017,J7964*$P$6,B7964=2018,J7964*$P$7,B7964=2019,J7964*$P$8,B7964=2020,J7964*$P$9,B7964=2021,J7964*$P$10,B7964=2022,J7964*$P$11),"")</f>
        <v>3822846.5742195449</v>
      </c>
      <c r="L7964" s="3">
        <f t="shared" si="125"/>
        <v>7087898.5742195453</v>
      </c>
    </row>
    <row r="7965" spans="1:12">
      <c r="A7965">
        <v>4844280</v>
      </c>
      <c r="B7965">
        <v>2018</v>
      </c>
      <c r="D7965" t="s">
        <v>3321</v>
      </c>
      <c r="E7965" t="s">
        <v>3322</v>
      </c>
      <c r="F7965" t="s">
        <v>4101</v>
      </c>
      <c r="G7965" t="s">
        <v>3323</v>
      </c>
      <c r="H7965" s="5">
        <v>3095690</v>
      </c>
      <c r="I7965">
        <f>IFERROR(VLOOKUP(G7965,'NCES Match'!$A$2:$B$1307,2,FALSE),"")</f>
        <v>4844280</v>
      </c>
      <c r="J7965" cm="1">
        <f t="array" ref="J7965">IFERROR(_xlfn.IFS(B7965=2015,H7965/$O$13,B7965=2016,H7965/$O$14,B7965=2017,H7965/$O$15,B7965=2018,H7965/$O$16,B7965=2019,H7965/$O$17,B7965=2020,H7965/$O$18,B7965=2021,H7965/$O$19,B7965=2022,H7965/$O$20),"")</f>
        <v>2.020119859748949E-3</v>
      </c>
      <c r="K7965" s="3" cm="1">
        <f t="array" ref="K7965">IFERROR(_xlfn.IFS(B7965=2015,J7965*$P$4,B7965=2016,J7965*$P$5,B7965=2017,J7965*$P$6,B7965=2018,J7965*$P$7,B7965=2019,J7965*$P$8,B7965=2020,J7965*$P$9,B7965=2021,J7965*$P$10,B7965=2022,J7965*$P$11),"")</f>
        <v>3468249.4427168299</v>
      </c>
      <c r="L7965" s="3">
        <f t="shared" si="125"/>
        <v>6563939.4427168295</v>
      </c>
    </row>
    <row r="7966" spans="1:12">
      <c r="A7966">
        <v>4844280</v>
      </c>
      <c r="B7966">
        <v>2019</v>
      </c>
      <c r="D7966" t="s">
        <v>3321</v>
      </c>
      <c r="E7966" t="s">
        <v>3322</v>
      </c>
      <c r="F7966" t="s">
        <v>4101</v>
      </c>
      <c r="G7966" t="s">
        <v>3323</v>
      </c>
      <c r="H7966" s="5">
        <v>3274794</v>
      </c>
      <c r="I7966">
        <f>IFERROR(VLOOKUP(G7966,'NCES Match'!$A$2:$B$1307,2,FALSE),"")</f>
        <v>4844280</v>
      </c>
      <c r="J7966" cm="1">
        <f t="array" ref="J7966">IFERROR(_xlfn.IFS(B7966=2015,H7966/$O$13,B7966=2016,H7966/$O$14,B7966=2017,H7966/$O$15,B7966=2018,H7966/$O$16,B7966=2019,H7966/$O$17,B7966=2020,H7966/$O$18,B7966=2021,H7966/$O$19,B7966=2022,H7966/$O$20),"")</f>
        <v>2.0735341521787129E-3</v>
      </c>
      <c r="K7966" s="3" cm="1">
        <f t="array" ref="K7966">IFERROR(_xlfn.IFS(B7966=2015,J7966*$P$4,B7966=2016,J7966*$P$5,B7966=2017,J7966*$P$6,B7966=2018,J7966*$P$7,B7966=2019,J7966*$P$8,B7966=2020,J7966*$P$9,B7966=2021,J7966*$P$10,B7966=2022,J7966*$P$11),"")</f>
        <v>3603648.8506797832</v>
      </c>
      <c r="L7966" s="3">
        <f t="shared" si="125"/>
        <v>6878442.8506797832</v>
      </c>
    </row>
    <row r="7967" spans="1:12">
      <c r="A7967">
        <v>4844280</v>
      </c>
      <c r="B7967">
        <v>2020</v>
      </c>
      <c r="D7967" t="s">
        <v>3321</v>
      </c>
      <c r="E7967" t="s">
        <v>3322</v>
      </c>
      <c r="F7967" t="s">
        <v>4230</v>
      </c>
      <c r="G7967" t="s">
        <v>3323</v>
      </c>
      <c r="H7967" s="5">
        <v>3856675</v>
      </c>
      <c r="I7967">
        <f>IFERROR(VLOOKUP(G7967,'NCES Match'!$A$2:$B$1307,2,FALSE),"")</f>
        <v>4844280</v>
      </c>
      <c r="J7967" cm="1">
        <f t="array" ref="J7967">IFERROR(_xlfn.IFS(B7967=2015,H7967/$O$13,B7967=2016,H7967/$O$14,B7967=2017,H7967/$O$15,B7967=2018,H7967/$O$16,B7967=2019,H7967/$O$17,B7967=2020,H7967/$O$18,B7967=2021,H7967/$O$19,B7967=2022,H7967/$O$20),"")</f>
        <v>2.0899613494131043E-3</v>
      </c>
      <c r="K7967" s="3" cm="1">
        <f t="array" ref="K7967">IFERROR(_xlfn.IFS(B7967=2015,J7967*$P$4,B7967=2016,J7967*$P$5,B7967=2017,J7967*$P$6,B7967=2018,J7967*$P$7,B7967=2019,J7967*$P$8,B7967=2020,J7967*$P$9,B7967=2021,J7967*$P$10,B7967=2022,J7967*$P$11),"")</f>
        <v>4405644.4078040225</v>
      </c>
      <c r="L7967" s="3">
        <f t="shared" si="125"/>
        <v>8262319.4078040225</v>
      </c>
    </row>
    <row r="7968" spans="1:12">
      <c r="A7968">
        <v>4844280</v>
      </c>
      <c r="B7968">
        <v>2021</v>
      </c>
      <c r="D7968" t="s">
        <v>3321</v>
      </c>
      <c r="E7968" t="s">
        <v>3322</v>
      </c>
      <c r="F7968" t="s">
        <v>4101</v>
      </c>
      <c r="G7968" t="s">
        <v>3323</v>
      </c>
      <c r="H7968" s="5">
        <v>4004705.36</v>
      </c>
      <c r="I7968">
        <f>IFERROR(VLOOKUP(G7968,'NCES Match'!$A$2:$B$1307,2,FALSE),"")</f>
        <v>4844280</v>
      </c>
      <c r="J7968" cm="1">
        <f t="array" ref="J7968">IFERROR(_xlfn.IFS(B7968=2015,H7968/$O$13,B7968=2016,H7968/$O$14,B7968=2017,H7968/$O$15,B7968=2018,H7968/$O$16,B7968=2019,H7968/$O$17,B7968=2020,H7968/$O$18,B7968=2021,H7968/$O$19,B7968=2022,H7968/$O$20),"")</f>
        <v>2.0489795273500454E-3</v>
      </c>
      <c r="K7968" s="3" cm="1">
        <f t="array" ref="K7968">IFERROR(_xlfn.IFS(B7968=2015,J7968*$P$4,B7968=2016,J7968*$P$5,B7968=2017,J7968*$P$6,B7968=2018,J7968*$P$7,B7968=2019,J7968*$P$8,B7968=2020,J7968*$P$9,B7968=2021,J7968*$P$10,B7968=2022,J7968*$P$11),"")</f>
        <v>4385949.8745587235</v>
      </c>
      <c r="L7968" s="3">
        <f t="shared" si="125"/>
        <v>8390655.2345587239</v>
      </c>
    </row>
    <row r="7969" spans="1:12">
      <c r="A7969">
        <v>4844280</v>
      </c>
      <c r="B7969">
        <v>2022</v>
      </c>
      <c r="D7969" t="s">
        <v>3321</v>
      </c>
      <c r="E7969" t="s">
        <v>3322</v>
      </c>
      <c r="F7969" t="s">
        <v>4101</v>
      </c>
      <c r="G7969" t="s">
        <v>3323</v>
      </c>
      <c r="H7969" s="5">
        <v>4651991.22</v>
      </c>
      <c r="I7969">
        <f>IFERROR(VLOOKUP(G7969,'NCES Match'!$A$2:$B$1307,2,FALSE),"")</f>
        <v>4844280</v>
      </c>
      <c r="J7969" cm="1">
        <f t="array" ref="J7969">IFERROR(_xlfn.IFS(B7969=2015,H7969/$O$13,B7969=2016,H7969/$O$14,B7969=2017,H7969/$O$15,B7969=2018,H7969/$O$16,B7969=2019,H7969/$O$17,B7969=2020,H7969/$O$18,B7969=2021,H7969/$O$19,B7969=2022,H7969/$O$20),"")</f>
        <v>2.0432970934558549E-3</v>
      </c>
      <c r="K7969" s="3" cm="1">
        <f t="array" ref="K7969">IFERROR(_xlfn.IFS(B7969=2015,J7969*$P$4,B7969=2016,J7969*$P$5,B7969=2017,J7969*$P$6,B7969=2018,J7969*$P$7,B7969=2019,J7969*$P$8,B7969=2020,J7969*$P$9,B7969=2021,J7969*$P$10,B7969=2022,J7969*$P$11),"")</f>
        <v>4400205.5669663772</v>
      </c>
      <c r="L7969" s="3">
        <f t="shared" si="125"/>
        <v>9052196.786966376</v>
      </c>
    </row>
    <row r="7970" spans="1:12">
      <c r="A7970">
        <v>4844280</v>
      </c>
      <c r="B7970">
        <v>2023</v>
      </c>
      <c r="D7970" t="s">
        <v>3321</v>
      </c>
      <c r="E7970" t="s">
        <v>3322</v>
      </c>
      <c r="F7970" t="s">
        <v>4101</v>
      </c>
      <c r="G7970" t="s">
        <v>3323</v>
      </c>
      <c r="H7970" s="5">
        <v>5073720.24</v>
      </c>
      <c r="I7970">
        <f>IFERROR(VLOOKUP(G7970,'NCES Match'!$A$2:$B$1307,2,FALSE),"")</f>
        <v>4844280</v>
      </c>
      <c r="J7970" t="str" cm="1">
        <f t="array" ref="J7970">IFERROR(_xlfn.IFS(B7970=2015,H7970/$O$13,B7970=2016,H7970/$O$14,B7970=2017,H7970/$O$15,B7970=2018,H7970/$O$16,B7970=2019,H7970/$O$17,B7970=2020,H7970/$O$18,B7970=2021,H7970/$O$19,B7970=2022,H7970/$O$20),"")</f>
        <v/>
      </c>
      <c r="K7970" s="3" t="str" cm="1">
        <f t="array" ref="K7970">IFERROR(_xlfn.IFS(B7970=2015,J7970*$P$4,B7970=2016,J7970*$P$5,B7970=2017,J7970*$P$6,B7970=2018,J7970*$P$7,B7970=2019,J7970*$P$8,B7970=2020,J7970*$P$9,B7970=2021,J7970*$P$10,B7970=2022,J7970*$P$11),"")</f>
        <v/>
      </c>
      <c r="L7970" s="3">
        <f t="shared" si="125"/>
        <v>5073720.24</v>
      </c>
    </row>
    <row r="7971" spans="1:12">
      <c r="A7971">
        <v>4845040</v>
      </c>
      <c r="B7971">
        <v>2015</v>
      </c>
      <c r="C7971" t="s">
        <v>381</v>
      </c>
      <c r="D7971" t="s">
        <v>3378</v>
      </c>
      <c r="E7971" t="s">
        <v>3379</v>
      </c>
      <c r="G7971" t="s">
        <v>3380</v>
      </c>
      <c r="H7971" s="5">
        <v>173268.1</v>
      </c>
      <c r="I7971">
        <f>IFERROR(VLOOKUP(G7971,'NCES Match'!$A$2:$B$1307,2,FALSE),"")</f>
        <v>4845040</v>
      </c>
      <c r="J7971" cm="1">
        <f t="array" ref="J7971">IFERROR(_xlfn.IFS(B7971=2015,H7971/$O$13,B7971=2016,H7971/$O$14,B7971=2017,H7971/$O$15,B7971=2018,H7971/$O$16,B7971=2019,H7971/$O$17,B7971=2020,H7971/$O$18,B7971=2021,H7971/$O$19,B7971=2022,H7971/$O$20),"")</f>
        <v>1.357388804934843E-4</v>
      </c>
      <c r="K7971" s="3" cm="1">
        <f t="array" ref="K7971">IFERROR(_xlfn.IFS(B7971=2015,J7971*$P$4,B7971=2016,J7971*$P$5,B7971=2017,J7971*$P$6,B7971=2018,J7971*$P$7,B7971=2019,J7971*$P$8,B7971=2020,J7971*$P$9,B7971=2021,J7971*$P$10,B7971=2022,J7971*$P$11),"")</f>
        <v>216026.11910468619</v>
      </c>
      <c r="L7971" s="3">
        <f t="shared" si="125"/>
        <v>389294.21910468617</v>
      </c>
    </row>
    <row r="7972" spans="1:12">
      <c r="A7972">
        <v>4845040</v>
      </c>
      <c r="B7972">
        <v>2016</v>
      </c>
      <c r="C7972" t="s">
        <v>4102</v>
      </c>
      <c r="D7972" t="s">
        <v>3378</v>
      </c>
      <c r="E7972" t="s">
        <v>3379</v>
      </c>
      <c r="F7972" t="s">
        <v>4101</v>
      </c>
      <c r="G7972" t="s">
        <v>3380</v>
      </c>
      <c r="H7972" s="5">
        <v>175907</v>
      </c>
      <c r="I7972">
        <f>IFERROR(VLOOKUP(G7972,'NCES Match'!$A$2:$B$1307,2,FALSE),"")</f>
        <v>4845040</v>
      </c>
      <c r="J7972" cm="1">
        <f t="array" ref="J7972">IFERROR(_xlfn.IFS(B7972=2015,H7972/$O$13,B7972=2016,H7972/$O$14,B7972=2017,H7972/$O$15,B7972=2018,H7972/$O$16,B7972=2019,H7972/$O$17,B7972=2020,H7972/$O$18,B7972=2021,H7972/$O$19,B7972=2022,H7972/$O$20),"")</f>
        <v>1.259260003336627E-4</v>
      </c>
      <c r="K7972" s="3" cm="1">
        <f t="array" ref="K7972">IFERROR(_xlfn.IFS(B7972=2015,J7972*$P$4,B7972=2016,J7972*$P$5,B7972=2017,J7972*$P$6,B7972=2018,J7972*$P$7,B7972=2019,J7972*$P$8,B7972=2020,J7972*$P$9,B7972=2021,J7972*$P$10,B7972=2022,J7972*$P$11),"")</f>
        <v>211005.54109474365</v>
      </c>
      <c r="L7972" s="3">
        <f t="shared" si="125"/>
        <v>386912.54109474365</v>
      </c>
    </row>
    <row r="7973" spans="1:12">
      <c r="A7973">
        <v>4845040</v>
      </c>
      <c r="B7973">
        <v>2017</v>
      </c>
      <c r="D7973" t="s">
        <v>3378</v>
      </c>
      <c r="E7973" t="s">
        <v>3379</v>
      </c>
      <c r="F7973" t="s">
        <v>4101</v>
      </c>
      <c r="G7973" t="s">
        <v>3380</v>
      </c>
      <c r="H7973" s="5">
        <v>190534</v>
      </c>
      <c r="I7973">
        <f>IFERROR(VLOOKUP(G7973,'NCES Match'!$A$2:$B$1307,2,FALSE),"")</f>
        <v>4845040</v>
      </c>
      <c r="J7973" cm="1">
        <f t="array" ref="J7973">IFERROR(_xlfn.IFS(B7973=2015,H7973/$O$13,B7973=2016,H7973/$O$14,B7973=2017,H7973/$O$15,B7973=2018,H7973/$O$16,B7973=2019,H7973/$O$17,B7973=2020,H7973/$O$18,B7973=2021,H7973/$O$19,B7973=2022,H7973/$O$20),"")</f>
        <v>1.313615259589801E-4</v>
      </c>
      <c r="K7973" s="3" cm="1">
        <f t="array" ref="K7973">IFERROR(_xlfn.IFS(B7973=2015,J7973*$P$4,B7973=2016,J7973*$P$5,B7973=2017,J7973*$P$6,B7973=2018,J7973*$P$7,B7973=2019,J7973*$P$8,B7973=2020,J7973*$P$9,B7973=2021,J7973*$P$10,B7973=2022,J7973*$P$11),"")</f>
        <v>223084.42535443441</v>
      </c>
      <c r="L7973" s="3">
        <f t="shared" si="125"/>
        <v>413618.42535443441</v>
      </c>
    </row>
    <row r="7974" spans="1:12">
      <c r="A7974">
        <v>4845040</v>
      </c>
      <c r="B7974">
        <v>2018</v>
      </c>
      <c r="D7974" t="s">
        <v>3378</v>
      </c>
      <c r="E7974" t="s">
        <v>3379</v>
      </c>
      <c r="F7974" t="s">
        <v>4101</v>
      </c>
      <c r="G7974" t="s">
        <v>3380</v>
      </c>
      <c r="H7974" s="5">
        <v>196453</v>
      </c>
      <c r="I7974">
        <f>IFERROR(VLOOKUP(G7974,'NCES Match'!$A$2:$B$1307,2,FALSE),"")</f>
        <v>4845040</v>
      </c>
      <c r="J7974" cm="1">
        <f t="array" ref="J7974">IFERROR(_xlfn.IFS(B7974=2015,H7974/$O$13,B7974=2016,H7974/$O$14,B7974=2017,H7974/$O$15,B7974=2018,H7974/$O$16,B7974=2019,H7974/$O$17,B7974=2020,H7974/$O$18,B7974=2021,H7974/$O$19,B7974=2022,H7974/$O$20),"")</f>
        <v>1.2819714080132709E-4</v>
      </c>
      <c r="K7974" s="3" cm="1">
        <f t="array" ref="K7974">IFERROR(_xlfn.IFS(B7974=2015,J7974*$P$4,B7974=2016,J7974*$P$5,B7974=2017,J7974*$P$6,B7974=2018,J7974*$P$7,B7974=2019,J7974*$P$8,B7974=2020,J7974*$P$9,B7974=2021,J7974*$P$10,B7974=2022,J7974*$P$11),"")</f>
        <v>220095.68392508596</v>
      </c>
      <c r="L7974" s="3">
        <f t="shared" si="125"/>
        <v>416548.68392508593</v>
      </c>
    </row>
    <row r="7975" spans="1:12">
      <c r="A7975">
        <v>4845040</v>
      </c>
      <c r="B7975">
        <v>2019</v>
      </c>
      <c r="D7975" t="s">
        <v>3378</v>
      </c>
      <c r="E7975" t="s">
        <v>3379</v>
      </c>
      <c r="F7975" t="s">
        <v>4101</v>
      </c>
      <c r="G7975" t="s">
        <v>3380</v>
      </c>
      <c r="H7975" s="5">
        <v>193432</v>
      </c>
      <c r="I7975">
        <f>IFERROR(VLOOKUP(G7975,'NCES Match'!$A$2:$B$1307,2,FALSE),"")</f>
        <v>4845040</v>
      </c>
      <c r="J7975" cm="1">
        <f t="array" ref="J7975">IFERROR(_xlfn.IFS(B7975=2015,H7975/$O$13,B7975=2016,H7975/$O$14,B7975=2017,H7975/$O$15,B7975=2018,H7975/$O$16,B7975=2019,H7975/$O$17,B7975=2020,H7975/$O$18,B7975=2021,H7975/$O$19,B7975=2022,H7975/$O$20),"")</f>
        <v>1.2247727891410355E-4</v>
      </c>
      <c r="K7975" s="3" cm="1">
        <f t="array" ref="K7975">IFERROR(_xlfn.IFS(B7975=2015,J7975*$P$4,B7975=2016,J7975*$P$5,B7975=2017,J7975*$P$6,B7975=2018,J7975*$P$7,B7975=2019,J7975*$P$8,B7975=2020,J7975*$P$9,B7975=2021,J7975*$P$10,B7975=2022,J7975*$P$11),"")</f>
        <v>212856.44363727668</v>
      </c>
      <c r="L7975" s="3">
        <f t="shared" si="125"/>
        <v>406288.44363727665</v>
      </c>
    </row>
    <row r="7976" spans="1:12">
      <c r="A7976">
        <v>4845040</v>
      </c>
      <c r="B7976">
        <v>2020</v>
      </c>
      <c r="D7976" t="s">
        <v>3378</v>
      </c>
      <c r="E7976" t="s">
        <v>3379</v>
      </c>
      <c r="F7976" t="s">
        <v>4230</v>
      </c>
      <c r="G7976" t="s">
        <v>3380</v>
      </c>
      <c r="H7976" s="5">
        <v>251726</v>
      </c>
      <c r="I7976">
        <f>IFERROR(VLOOKUP(G7976,'NCES Match'!$A$2:$B$1307,2,FALSE),"")</f>
        <v>4845040</v>
      </c>
      <c r="J7976" cm="1">
        <f t="array" ref="J7976">IFERROR(_xlfn.IFS(B7976=2015,H7976/$O$13,B7976=2016,H7976/$O$14,B7976=2017,H7976/$O$15,B7976=2018,H7976/$O$16,B7976=2019,H7976/$O$17,B7976=2020,H7976/$O$18,B7976=2021,H7976/$O$19,B7976=2022,H7976/$O$20),"")</f>
        <v>1.3641222313064055E-4</v>
      </c>
      <c r="K7976" s="3" cm="1">
        <f t="array" ref="K7976">IFERROR(_xlfn.IFS(B7976=2015,J7976*$P$4,B7976=2016,J7976*$P$5,B7976=2017,J7976*$P$6,B7976=2018,J7976*$P$7,B7976=2019,J7976*$P$8,B7976=2020,J7976*$P$9,B7976=2021,J7976*$P$10,B7976=2022,J7976*$P$11),"")</f>
        <v>287557.35035979841</v>
      </c>
      <c r="L7976" s="3">
        <f t="shared" si="125"/>
        <v>539283.35035979841</v>
      </c>
    </row>
    <row r="7977" spans="1:12">
      <c r="A7977">
        <v>4845040</v>
      </c>
      <c r="B7977">
        <v>2021</v>
      </c>
      <c r="D7977" t="s">
        <v>3378</v>
      </c>
      <c r="E7977" t="s">
        <v>3379</v>
      </c>
      <c r="F7977" t="s">
        <v>4230</v>
      </c>
      <c r="G7977" t="s">
        <v>3380</v>
      </c>
      <c r="H7977" s="5">
        <v>291828.59999999998</v>
      </c>
      <c r="I7977">
        <f>IFERROR(VLOOKUP(G7977,'NCES Match'!$A$2:$B$1307,2,FALSE),"")</f>
        <v>4845040</v>
      </c>
      <c r="J7977" cm="1">
        <f t="array" ref="J7977">IFERROR(_xlfn.IFS(B7977=2015,H7977/$O$13,B7977=2016,H7977/$O$14,B7977=2017,H7977/$O$15,B7977=2018,H7977/$O$16,B7977=2019,H7977/$O$17,B7977=2020,H7977/$O$18,B7977=2021,H7977/$O$19,B7977=2022,H7977/$O$20),"")</f>
        <v>1.4931206496930036E-4</v>
      </c>
      <c r="K7977" s="3" cm="1">
        <f t="array" ref="K7977">IFERROR(_xlfn.IFS(B7977=2015,J7977*$P$4,B7977=2016,J7977*$P$5,B7977=2017,J7977*$P$6,B7977=2018,J7977*$P$7,B7977=2019,J7977*$P$8,B7977=2020,J7977*$P$9,B7977=2021,J7977*$P$10,B7977=2022,J7977*$P$11),"")</f>
        <v>319610.43235466583</v>
      </c>
      <c r="L7977" s="3">
        <f t="shared" si="125"/>
        <v>611439.0323546658</v>
      </c>
    </row>
    <row r="7978" spans="1:12">
      <c r="A7978">
        <v>4845040</v>
      </c>
      <c r="B7978">
        <v>2022</v>
      </c>
      <c r="D7978" t="s">
        <v>3378</v>
      </c>
      <c r="E7978" t="s">
        <v>3379</v>
      </c>
      <c r="F7978" t="s">
        <v>4101</v>
      </c>
      <c r="G7978" t="s">
        <v>3380</v>
      </c>
      <c r="H7978" s="5">
        <v>361823.26</v>
      </c>
      <c r="I7978">
        <f>IFERROR(VLOOKUP(G7978,'NCES Match'!$A$2:$B$1307,2,FALSE),"")</f>
        <v>4845040</v>
      </c>
      <c r="J7978" cm="1">
        <f t="array" ref="J7978">IFERROR(_xlfn.IFS(B7978=2015,H7978/$O$13,B7978=2016,H7978/$O$14,B7978=2017,H7978/$O$15,B7978=2018,H7978/$O$16,B7978=2019,H7978/$O$17,B7978=2020,H7978/$O$18,B7978=2021,H7978/$O$19,B7978=2022,H7978/$O$20),"")</f>
        <v>1.5892386303831461E-4</v>
      </c>
      <c r="K7978" s="3" cm="1">
        <f t="array" ref="K7978">IFERROR(_xlfn.IFS(B7978=2015,J7978*$P$4,B7978=2016,J7978*$P$5,B7978=2017,J7978*$P$6,B7978=2018,J7978*$P$7,B7978=2019,J7978*$P$8,B7978=2020,J7978*$P$9,B7978=2021,J7978*$P$10,B7978=2022,J7978*$P$11),"")</f>
        <v>342239.83830088202</v>
      </c>
      <c r="L7978" s="3">
        <f t="shared" si="125"/>
        <v>704063.09830088203</v>
      </c>
    </row>
    <row r="7979" spans="1:12">
      <c r="A7979">
        <v>4845040</v>
      </c>
      <c r="B7979">
        <v>2023</v>
      </c>
      <c r="D7979" t="s">
        <v>3378</v>
      </c>
      <c r="E7979" t="s">
        <v>3379</v>
      </c>
      <c r="F7979" t="s">
        <v>4101</v>
      </c>
      <c r="G7979" t="s">
        <v>3380</v>
      </c>
      <c r="H7979" s="5">
        <v>396604.01</v>
      </c>
      <c r="I7979">
        <f>IFERROR(VLOOKUP(G7979,'NCES Match'!$A$2:$B$1307,2,FALSE),"")</f>
        <v>4845040</v>
      </c>
      <c r="J7979" t="str" cm="1">
        <f t="array" ref="J7979">IFERROR(_xlfn.IFS(B7979=2015,H7979/$O$13,B7979=2016,H7979/$O$14,B7979=2017,H7979/$O$15,B7979=2018,H7979/$O$16,B7979=2019,H7979/$O$17,B7979=2020,H7979/$O$18,B7979=2021,H7979/$O$19,B7979=2022,H7979/$O$20),"")</f>
        <v/>
      </c>
      <c r="K7979" s="3" t="str" cm="1">
        <f t="array" ref="K7979">IFERROR(_xlfn.IFS(B7979=2015,J7979*$P$4,B7979=2016,J7979*$P$5,B7979=2017,J7979*$P$6,B7979=2018,J7979*$P$7,B7979=2019,J7979*$P$8,B7979=2020,J7979*$P$9,B7979=2021,J7979*$P$10,B7979=2022,J7979*$P$11),"")</f>
        <v/>
      </c>
      <c r="L7979" s="3">
        <f t="shared" si="125"/>
        <v>396604.01</v>
      </c>
    </row>
    <row r="7980" spans="1:12">
      <c r="A7980">
        <v>4809150</v>
      </c>
      <c r="B7980">
        <v>2015</v>
      </c>
      <c r="C7980" t="s">
        <v>381</v>
      </c>
      <c r="D7980" t="s">
        <v>523</v>
      </c>
      <c r="E7980" t="s">
        <v>524</v>
      </c>
      <c r="G7980" t="s">
        <v>525</v>
      </c>
      <c r="H7980" s="5">
        <v>148433.21</v>
      </c>
      <c r="I7980">
        <f>IFERROR(VLOOKUP(G7980,'NCES Match'!$A$2:$B$1307,2,FALSE),"")</f>
        <v>4809150</v>
      </c>
      <c r="J7980" cm="1">
        <f t="array" ref="J7980">IFERROR(_xlfn.IFS(B7980=2015,H7980/$O$13,B7980=2016,H7980/$O$14,B7980=2017,H7980/$O$15,B7980=2018,H7980/$O$16,B7980=2019,H7980/$O$17,B7980=2020,H7980/$O$18,B7980=2021,H7980/$O$19,B7980=2022,H7980/$O$20),"")</f>
        <v>1.162831343649192E-4</v>
      </c>
      <c r="K7980" s="3" cm="1">
        <f t="array" ref="K7980">IFERROR(_xlfn.IFS(B7980=2015,J7980*$P$4,B7980=2016,J7980*$P$5,B7980=2017,J7980*$P$6,B7980=2018,J7980*$P$7,B7980=2019,J7980*$P$8,B7980=2020,J7980*$P$9,B7980=2021,J7980*$P$10,B7980=2022,J7980*$P$11),"")</f>
        <v>185062.63012378445</v>
      </c>
      <c r="L7980" s="3">
        <f t="shared" si="125"/>
        <v>333495.84012378444</v>
      </c>
    </row>
    <row r="7981" spans="1:12">
      <c r="A7981">
        <v>4809150</v>
      </c>
      <c r="B7981">
        <v>2016</v>
      </c>
      <c r="C7981" t="s">
        <v>4102</v>
      </c>
      <c r="D7981" t="s">
        <v>523</v>
      </c>
      <c r="E7981" t="s">
        <v>524</v>
      </c>
      <c r="F7981" t="s">
        <v>4101</v>
      </c>
      <c r="G7981" t="s">
        <v>525</v>
      </c>
      <c r="H7981" s="5">
        <v>144976</v>
      </c>
      <c r="I7981">
        <f>IFERROR(VLOOKUP(G7981,'NCES Match'!$A$2:$B$1307,2,FALSE),"")</f>
        <v>4809150</v>
      </c>
      <c r="J7981" cm="1">
        <f t="array" ref="J7981">IFERROR(_xlfn.IFS(B7981=2015,H7981/$O$13,B7981=2016,H7981/$O$14,B7981=2017,H7981/$O$15,B7981=2018,H7981/$O$16,B7981=2019,H7981/$O$17,B7981=2020,H7981/$O$18,B7981=2021,H7981/$O$19,B7981=2022,H7981/$O$20),"")</f>
        <v>1.0378352097627203E-4</v>
      </c>
      <c r="K7981" s="3" cm="1">
        <f t="array" ref="K7981">IFERROR(_xlfn.IFS(B7981=2015,J7981*$P$4,B7981=2016,J7981*$P$5,B7981=2017,J7981*$P$6,B7981=2018,J7981*$P$7,B7981=2019,J7981*$P$8,B7981=2020,J7981*$P$9,B7981=2021,J7981*$P$10,B7981=2022,J7981*$P$11),"")</f>
        <v>173902.91077530489</v>
      </c>
      <c r="L7981" s="3">
        <f t="shared" si="125"/>
        <v>318878.91077530489</v>
      </c>
    </row>
    <row r="7982" spans="1:12">
      <c r="A7982">
        <v>4809150</v>
      </c>
      <c r="B7982">
        <v>2017</v>
      </c>
      <c r="D7982" t="s">
        <v>523</v>
      </c>
      <c r="E7982" t="s">
        <v>524</v>
      </c>
      <c r="F7982" t="s">
        <v>4101</v>
      </c>
      <c r="G7982" t="s">
        <v>525</v>
      </c>
      <c r="H7982" s="5">
        <v>172966</v>
      </c>
      <c r="I7982">
        <f>IFERROR(VLOOKUP(G7982,'NCES Match'!$A$2:$B$1307,2,FALSE),"")</f>
        <v>4809150</v>
      </c>
      <c r="J7982" cm="1">
        <f t="array" ref="J7982">IFERROR(_xlfn.IFS(B7982=2015,H7982/$O$13,B7982=2016,H7982/$O$14,B7982=2017,H7982/$O$15,B7982=2018,H7982/$O$16,B7982=2019,H7982/$O$17,B7982=2020,H7982/$O$18,B7982=2021,H7982/$O$19,B7982=2022,H7982/$O$20),"")</f>
        <v>1.1924946570701791E-4</v>
      </c>
      <c r="K7982" s="3" cm="1">
        <f t="array" ref="K7982">IFERROR(_xlfn.IFS(B7982=2015,J7982*$P$4,B7982=2016,J7982*$P$5,B7982=2017,J7982*$P$6,B7982=2018,J7982*$P$7,B7982=2019,J7982*$P$8,B7982=2020,J7982*$P$9,B7982=2021,J7982*$P$10,B7982=2022,J7982*$P$11),"")</f>
        <v>202515.14541160685</v>
      </c>
      <c r="L7982" s="3">
        <f t="shared" si="125"/>
        <v>375481.14541160688</v>
      </c>
    </row>
    <row r="7983" spans="1:12">
      <c r="A7983">
        <v>4809150</v>
      </c>
      <c r="B7983">
        <v>2018</v>
      </c>
      <c r="D7983" t="s">
        <v>523</v>
      </c>
      <c r="E7983" t="s">
        <v>524</v>
      </c>
      <c r="F7983" t="s">
        <v>4101</v>
      </c>
      <c r="G7983" t="s">
        <v>525</v>
      </c>
      <c r="H7983" s="5">
        <v>178677</v>
      </c>
      <c r="I7983">
        <f>IFERROR(VLOOKUP(G7983,'NCES Match'!$A$2:$B$1307,2,FALSE),"")</f>
        <v>4809150</v>
      </c>
      <c r="J7983" cm="1">
        <f t="array" ref="J7983">IFERROR(_xlfn.IFS(B7983=2015,H7983/$O$13,B7983=2016,H7983/$O$14,B7983=2017,H7983/$O$15,B7983=2018,H7983/$O$16,B7983=2019,H7983/$O$17,B7983=2020,H7983/$O$18,B7983=2021,H7983/$O$19,B7983=2022,H7983/$O$20),"")</f>
        <v>1.1659725495135591E-4</v>
      </c>
      <c r="K7983" s="3" cm="1">
        <f t="array" ref="K7983">IFERROR(_xlfn.IFS(B7983=2015,J7983*$P$4,B7983=2016,J7983*$P$5,B7983=2017,J7983*$P$6,B7983=2018,J7983*$P$7,B7983=2019,J7983*$P$8,B7983=2020,J7983*$P$9,B7983=2021,J7983*$P$10,B7983=2022,J7983*$P$11),"")</f>
        <v>200180.38165201136</v>
      </c>
      <c r="L7983" s="3">
        <f t="shared" si="125"/>
        <v>378857.38165201136</v>
      </c>
    </row>
    <row r="7984" spans="1:12">
      <c r="A7984">
        <v>4809150</v>
      </c>
      <c r="B7984">
        <v>2019</v>
      </c>
      <c r="D7984" t="s">
        <v>523</v>
      </c>
      <c r="E7984" t="s">
        <v>524</v>
      </c>
      <c r="F7984" t="s">
        <v>4101</v>
      </c>
      <c r="G7984" t="s">
        <v>525</v>
      </c>
      <c r="H7984" s="5">
        <v>169898</v>
      </c>
      <c r="I7984">
        <f>IFERROR(VLOOKUP(G7984,'NCES Match'!$A$2:$B$1307,2,FALSE),"")</f>
        <v>4809150</v>
      </c>
      <c r="J7984" cm="1">
        <f t="array" ref="J7984">IFERROR(_xlfn.IFS(B7984=2015,H7984/$O$13,B7984=2016,H7984/$O$14,B7984=2017,H7984/$O$15,B7984=2018,H7984/$O$16,B7984=2019,H7984/$O$17,B7984=2020,H7984/$O$18,B7984=2021,H7984/$O$19,B7984=2022,H7984/$O$20),"")</f>
        <v>1.0757602016702699E-4</v>
      </c>
      <c r="K7984" s="3" cm="1">
        <f t="array" ref="K7984">IFERROR(_xlfn.IFS(B7984=2015,J7984*$P$4,B7984=2016,J7984*$P$5,B7984=2017,J7984*$P$6,B7984=2018,J7984*$P$7,B7984=2019,J7984*$P$8,B7984=2020,J7984*$P$9,B7984=2021,J7984*$P$10,B7984=2022,J7984*$P$11),"")</f>
        <v>186959.15908994392</v>
      </c>
      <c r="L7984" s="3">
        <f t="shared" si="125"/>
        <v>356857.15908994392</v>
      </c>
    </row>
    <row r="7985" spans="1:12">
      <c r="A7985">
        <v>4809150</v>
      </c>
      <c r="B7985">
        <v>2020</v>
      </c>
      <c r="D7985" t="s">
        <v>523</v>
      </c>
      <c r="E7985" t="s">
        <v>524</v>
      </c>
      <c r="F7985" t="s">
        <v>4230</v>
      </c>
      <c r="G7985" t="s">
        <v>525</v>
      </c>
      <c r="H7985" s="5">
        <v>217153</v>
      </c>
      <c r="I7985">
        <f>IFERROR(VLOOKUP(G7985,'NCES Match'!$A$2:$B$1307,2,FALSE),"")</f>
        <v>4809150</v>
      </c>
      <c r="J7985" cm="1">
        <f t="array" ref="J7985">IFERROR(_xlfn.IFS(B7985=2015,H7985/$O$13,B7985=2016,H7985/$O$14,B7985=2017,H7985/$O$15,B7985=2018,H7985/$O$16,B7985=2019,H7985/$O$17,B7985=2020,H7985/$O$18,B7985=2021,H7985/$O$19,B7985=2022,H7985/$O$20),"")</f>
        <v>1.1767685296508102E-4</v>
      </c>
      <c r="K7985" s="3" cm="1">
        <f t="array" ref="K7985">IFERROR(_xlfn.IFS(B7985=2015,J7985*$P$4,B7985=2016,J7985*$P$5,B7985=2017,J7985*$P$6,B7985=2018,J7985*$P$7,B7985=2019,J7985*$P$8,B7985=2020,J7985*$P$9,B7985=2021,J7985*$P$10,B7985=2022,J7985*$P$11),"")</f>
        <v>248063.13731073186</v>
      </c>
      <c r="L7985" s="3">
        <f t="shared" si="125"/>
        <v>465216.13731073186</v>
      </c>
    </row>
    <row r="7986" spans="1:12">
      <c r="A7986">
        <v>4809150</v>
      </c>
      <c r="B7986">
        <v>2021</v>
      </c>
      <c r="D7986" t="s">
        <v>523</v>
      </c>
      <c r="E7986" t="s">
        <v>524</v>
      </c>
      <c r="F7986" t="s">
        <v>4230</v>
      </c>
      <c r="G7986" t="s">
        <v>525</v>
      </c>
      <c r="H7986" s="5">
        <v>225101.9</v>
      </c>
      <c r="I7986">
        <f>IFERROR(VLOOKUP(G7986,'NCES Match'!$A$2:$B$1307,2,FALSE),"")</f>
        <v>4809150</v>
      </c>
      <c r="J7986" cm="1">
        <f t="array" ref="J7986">IFERROR(_xlfn.IFS(B7986=2015,H7986/$O$13,B7986=2016,H7986/$O$14,B7986=2017,H7986/$O$15,B7986=2018,H7986/$O$16,B7986=2019,H7986/$O$17,B7986=2020,H7986/$O$18,B7986=2021,H7986/$O$19,B7986=2022,H7986/$O$20),"")</f>
        <v>1.1517181495409619E-4</v>
      </c>
      <c r="K7986" s="3" cm="1">
        <f t="array" ref="K7986">IFERROR(_xlfn.IFS(B7986=2015,J7986*$P$4,B7986=2016,J7986*$P$5,B7986=2017,J7986*$P$6,B7986=2018,J7986*$P$7,B7986=2019,J7986*$P$8,B7986=2020,J7986*$P$9,B7986=2021,J7986*$P$10,B7986=2022,J7986*$P$11),"")</f>
        <v>246531.40776077725</v>
      </c>
      <c r="L7986" s="3">
        <f t="shared" si="125"/>
        <v>471633.30776077724</v>
      </c>
    </row>
    <row r="7987" spans="1:12">
      <c r="A7987">
        <v>4809150</v>
      </c>
      <c r="B7987">
        <v>2022</v>
      </c>
      <c r="D7987" t="s">
        <v>523</v>
      </c>
      <c r="E7987" t="s">
        <v>524</v>
      </c>
      <c r="F7987" t="s">
        <v>4101</v>
      </c>
      <c r="G7987" t="s">
        <v>525</v>
      </c>
      <c r="H7987" s="5">
        <v>311017.8</v>
      </c>
      <c r="I7987">
        <f>IFERROR(VLOOKUP(G7987,'NCES Match'!$A$2:$B$1307,2,FALSE),"")</f>
        <v>4809150</v>
      </c>
      <c r="J7987" cm="1">
        <f t="array" ref="J7987">IFERROR(_xlfn.IFS(B7987=2015,H7987/$O$13,B7987=2016,H7987/$O$14,B7987=2017,H7987/$O$15,B7987=2018,H7987/$O$16,B7987=2019,H7987/$O$17,B7987=2020,H7987/$O$18,B7987=2021,H7987/$O$19,B7987=2022,H7987/$O$20),"")</f>
        <v>1.3660854818918475E-4</v>
      </c>
      <c r="K7987" s="3" cm="1">
        <f t="array" ref="K7987">IFERROR(_xlfn.IFS(B7987=2015,J7987*$P$4,B7987=2016,J7987*$P$5,B7987=2017,J7987*$P$6,B7987=2018,J7987*$P$7,B7987=2019,J7987*$P$8,B7987=2020,J7987*$P$9,B7987=2021,J7987*$P$10,B7987=2022,J7987*$P$11),"")</f>
        <v>294184.18699974142</v>
      </c>
      <c r="L7987" s="3">
        <f t="shared" si="125"/>
        <v>605201.98699974141</v>
      </c>
    </row>
    <row r="7988" spans="1:12">
      <c r="A7988">
        <v>4809150</v>
      </c>
      <c r="B7988">
        <v>2023</v>
      </c>
      <c r="D7988" t="s">
        <v>523</v>
      </c>
      <c r="E7988" t="s">
        <v>524</v>
      </c>
      <c r="F7988" t="s">
        <v>4101</v>
      </c>
      <c r="G7988" t="s">
        <v>525</v>
      </c>
      <c r="H7988" s="5">
        <v>343162.47</v>
      </c>
      <c r="I7988">
        <f>IFERROR(VLOOKUP(G7988,'NCES Match'!$A$2:$B$1307,2,FALSE),"")</f>
        <v>4809150</v>
      </c>
      <c r="J7988" t="str" cm="1">
        <f t="array" ref="J7988">IFERROR(_xlfn.IFS(B7988=2015,H7988/$O$13,B7988=2016,H7988/$O$14,B7988=2017,H7988/$O$15,B7988=2018,H7988/$O$16,B7988=2019,H7988/$O$17,B7988=2020,H7988/$O$18,B7988=2021,H7988/$O$19,B7988=2022,H7988/$O$20),"")</f>
        <v/>
      </c>
      <c r="K7988" s="3" t="str" cm="1">
        <f t="array" ref="K7988">IFERROR(_xlfn.IFS(B7988=2015,J7988*$P$4,B7988=2016,J7988*$P$5,B7988=2017,J7988*$P$6,B7988=2018,J7988*$P$7,B7988=2019,J7988*$P$8,B7988=2020,J7988*$P$9,B7988=2021,J7988*$P$10,B7988=2022,J7988*$P$11),"")</f>
        <v/>
      </c>
      <c r="L7988" s="3">
        <f t="shared" si="125"/>
        <v>343162.47</v>
      </c>
    </row>
    <row r="7989" spans="1:12">
      <c r="A7989">
        <v>4811730</v>
      </c>
      <c r="B7989">
        <v>2015</v>
      </c>
      <c r="C7989" t="s">
        <v>381</v>
      </c>
      <c r="D7989" t="s">
        <v>729</v>
      </c>
      <c r="E7989" t="s">
        <v>730</v>
      </c>
      <c r="G7989" t="s">
        <v>731</v>
      </c>
      <c r="H7989" s="5">
        <v>138285.92000000001</v>
      </c>
      <c r="I7989">
        <f>IFERROR(VLOOKUP(G7989,'NCES Match'!$A$2:$B$1307,2,FALSE),"")</f>
        <v>4811730</v>
      </c>
      <c r="J7989" cm="1">
        <f t="array" ref="J7989">IFERROR(_xlfn.IFS(B7989=2015,H7989/$O$13,B7989=2016,H7989/$O$14,B7989=2017,H7989/$O$15,B7989=2018,H7989/$O$16,B7989=2019,H7989/$O$17,B7989=2020,H7989/$O$18,B7989=2021,H7989/$O$19,B7989=2022,H7989/$O$20),"")</f>
        <v>1.0833370925641553E-4</v>
      </c>
      <c r="K7989" s="3" cm="1">
        <f t="array" ref="K7989">IFERROR(_xlfn.IFS(B7989=2015,J7989*$P$4,B7989=2016,J7989*$P$5,B7989=2017,J7989*$P$6,B7989=2018,J7989*$P$7,B7989=2019,J7989*$P$8,B7989=2020,J7989*$P$9,B7989=2021,J7989*$P$10,B7989=2022,J7989*$P$11),"")</f>
        <v>172411.25529985677</v>
      </c>
      <c r="L7989" s="3">
        <f t="shared" si="125"/>
        <v>310697.17529985681</v>
      </c>
    </row>
    <row r="7990" spans="1:12">
      <c r="A7990">
        <v>4811730</v>
      </c>
      <c r="B7990">
        <v>2016</v>
      </c>
      <c r="C7990" t="s">
        <v>4102</v>
      </c>
      <c r="D7990" t="s">
        <v>729</v>
      </c>
      <c r="E7990" t="s">
        <v>730</v>
      </c>
      <c r="F7990" t="s">
        <v>4101</v>
      </c>
      <c r="G7990" t="s">
        <v>731</v>
      </c>
      <c r="H7990" s="5">
        <v>137960</v>
      </c>
      <c r="I7990">
        <f>IFERROR(VLOOKUP(G7990,'NCES Match'!$A$2:$B$1307,2,FALSE),"")</f>
        <v>4811730</v>
      </c>
      <c r="J7990" cm="1">
        <f t="array" ref="J7990">IFERROR(_xlfn.IFS(B7990=2015,H7990/$O$13,B7990=2016,H7990/$O$14,B7990=2017,H7990/$O$15,B7990=2018,H7990/$O$16,B7990=2019,H7990/$O$17,B7990=2020,H7990/$O$18,B7990=2021,H7990/$O$19,B7990=2022,H7990/$O$20),"")</f>
        <v>9.8760998743836843E-5</v>
      </c>
      <c r="K7990" s="3" cm="1">
        <f t="array" ref="K7990">IFERROR(_xlfn.IFS(B7990=2015,J7990*$P$4,B7990=2016,J7990*$P$5,B7990=2017,J7990*$P$6,B7990=2018,J7990*$P$7,B7990=2019,J7990*$P$8,B7990=2020,J7990*$P$9,B7990=2021,J7990*$P$10,B7990=2022,J7990*$P$11),"")</f>
        <v>165487.01557886176</v>
      </c>
      <c r="L7990" s="3">
        <f t="shared" si="125"/>
        <v>303447.01557886176</v>
      </c>
    </row>
    <row r="7991" spans="1:12">
      <c r="A7991">
        <v>4811730</v>
      </c>
      <c r="B7991">
        <v>2017</v>
      </c>
      <c r="D7991" t="s">
        <v>729</v>
      </c>
      <c r="E7991" t="s">
        <v>730</v>
      </c>
      <c r="F7991" t="s">
        <v>4101</v>
      </c>
      <c r="G7991" t="s">
        <v>731</v>
      </c>
      <c r="H7991" s="5">
        <v>111732</v>
      </c>
      <c r="I7991">
        <f>IFERROR(VLOOKUP(G7991,'NCES Match'!$A$2:$B$1307,2,FALSE),"")</f>
        <v>4811730</v>
      </c>
      <c r="J7991" cm="1">
        <f t="array" ref="J7991">IFERROR(_xlfn.IFS(B7991=2015,H7991/$O$13,B7991=2016,H7991/$O$14,B7991=2017,H7991/$O$15,B7991=2018,H7991/$O$16,B7991=2019,H7991/$O$17,B7991=2020,H7991/$O$18,B7991=2021,H7991/$O$19,B7991=2022,H7991/$O$20),"")</f>
        <v>7.7032372271871496E-5</v>
      </c>
      <c r="K7991" s="3" cm="1">
        <f t="array" ref="K7991">IFERROR(_xlfn.IFS(B7991=2015,J7991*$P$4,B7991=2016,J7991*$P$5,B7991=2017,J7991*$P$6,B7991=2018,J7991*$P$7,B7991=2019,J7991*$P$8,B7991=2020,J7991*$P$9,B7991=2021,J7991*$P$10,B7991=2022,J7991*$P$11),"")</f>
        <v>130820.05843419896</v>
      </c>
      <c r="L7991" s="3">
        <f t="shared" si="125"/>
        <v>242552.05843419896</v>
      </c>
    </row>
    <row r="7992" spans="1:12">
      <c r="A7992">
        <v>4811730</v>
      </c>
      <c r="B7992">
        <v>2018</v>
      </c>
      <c r="D7992" t="s">
        <v>729</v>
      </c>
      <c r="E7992" t="s">
        <v>730</v>
      </c>
      <c r="F7992" t="s">
        <v>4101</v>
      </c>
      <c r="G7992" t="s">
        <v>731</v>
      </c>
      <c r="H7992" s="5">
        <v>104751</v>
      </c>
      <c r="I7992">
        <f>IFERROR(VLOOKUP(G7992,'NCES Match'!$A$2:$B$1307,2,FALSE),"")</f>
        <v>4811730</v>
      </c>
      <c r="J7992" cm="1">
        <f t="array" ref="J7992">IFERROR(_xlfn.IFS(B7992=2015,H7992/$O$13,B7992=2016,H7992/$O$14,B7992=2017,H7992/$O$15,B7992=2018,H7992/$O$16,B7992=2019,H7992/$O$17,B7992=2020,H7992/$O$18,B7992=2021,H7992/$O$19,B7992=2022,H7992/$O$20),"")</f>
        <v>6.8356190519258119E-5</v>
      </c>
      <c r="K7992" s="3" cm="1">
        <f t="array" ref="K7992">IFERROR(_xlfn.IFS(B7992=2015,J7992*$P$4,B7992=2016,J7992*$P$5,B7992=2017,J7992*$P$6,B7992=2018,J7992*$P$7,B7992=2019,J7992*$P$8,B7992=2020,J7992*$P$9,B7992=2021,J7992*$P$10,B7992=2022,J7992*$P$11),"")</f>
        <v>117357.55110299503</v>
      </c>
      <c r="L7992" s="3">
        <f t="shared" si="125"/>
        <v>222108.55110299503</v>
      </c>
    </row>
    <row r="7993" spans="1:12">
      <c r="A7993">
        <v>4811730</v>
      </c>
      <c r="B7993">
        <v>2019</v>
      </c>
      <c r="D7993" t="s">
        <v>729</v>
      </c>
      <c r="E7993" t="s">
        <v>730</v>
      </c>
      <c r="F7993" t="s">
        <v>4101</v>
      </c>
      <c r="G7993" t="s">
        <v>731</v>
      </c>
      <c r="H7993" s="5">
        <v>111784</v>
      </c>
      <c r="I7993">
        <f>IFERROR(VLOOKUP(G7993,'NCES Match'!$A$2:$B$1307,2,FALSE),"")</f>
        <v>4811730</v>
      </c>
      <c r="J7993" cm="1">
        <f t="array" ref="J7993">IFERROR(_xlfn.IFS(B7993=2015,H7993/$O$13,B7993=2016,H7993/$O$14,B7993=2017,H7993/$O$15,B7993=2018,H7993/$O$16,B7993=2019,H7993/$O$17,B7993=2020,H7993/$O$18,B7993=2021,H7993/$O$19,B7993=2022,H7993/$O$20),"")</f>
        <v>7.0779396098547036E-5</v>
      </c>
      <c r="K7993" s="3" cm="1">
        <f t="array" ref="K7993">IFERROR(_xlfn.IFS(B7993=2015,J7993*$P$4,B7993=2016,J7993*$P$5,B7993=2017,J7993*$P$6,B7993=2018,J7993*$P$7,B7993=2019,J7993*$P$8,B7993=2020,J7993*$P$9,B7993=2021,J7993*$P$10,B7993=2022,J7993*$P$11),"")</f>
        <v>123009.35054980218</v>
      </c>
      <c r="L7993" s="3">
        <f t="shared" si="125"/>
        <v>234793.35054980218</v>
      </c>
    </row>
    <row r="7994" spans="1:12">
      <c r="A7994">
        <v>4811730</v>
      </c>
      <c r="B7994">
        <v>2020</v>
      </c>
      <c r="D7994" t="s">
        <v>729</v>
      </c>
      <c r="E7994" t="s">
        <v>730</v>
      </c>
      <c r="F7994" t="s">
        <v>4230</v>
      </c>
      <c r="G7994" t="s">
        <v>731</v>
      </c>
      <c r="H7994" s="5">
        <v>129864</v>
      </c>
      <c r="I7994">
        <f>IFERROR(VLOOKUP(G7994,'NCES Match'!$A$2:$B$1307,2,FALSE),"")</f>
        <v>4811730</v>
      </c>
      <c r="J7994" cm="1">
        <f t="array" ref="J7994">IFERROR(_xlfn.IFS(B7994=2015,H7994/$O$13,B7994=2016,H7994/$O$14,B7994=2017,H7994/$O$15,B7994=2018,H7994/$O$16,B7994=2019,H7994/$O$17,B7994=2020,H7994/$O$18,B7994=2021,H7994/$O$19,B7994=2022,H7994/$O$20),"")</f>
        <v>7.0374283723721438E-5</v>
      </c>
      <c r="K7994" s="3" cm="1">
        <f t="array" ref="K7994">IFERROR(_xlfn.IFS(B7994=2015,J7994*$P$4,B7994=2016,J7994*$P$5,B7994=2017,J7994*$P$6,B7994=2018,J7994*$P$7,B7994=2019,J7994*$P$8,B7994=2020,J7994*$P$9,B7994=2021,J7994*$P$10,B7994=2022,J7994*$P$11),"")</f>
        <v>148349.18819321349</v>
      </c>
      <c r="L7994" s="3">
        <f t="shared" si="125"/>
        <v>278213.18819321349</v>
      </c>
    </row>
    <row r="7995" spans="1:12">
      <c r="A7995">
        <v>4811730</v>
      </c>
      <c r="B7995">
        <v>2021</v>
      </c>
      <c r="D7995" t="s">
        <v>729</v>
      </c>
      <c r="E7995" t="s">
        <v>730</v>
      </c>
      <c r="F7995" t="s">
        <v>4101</v>
      </c>
      <c r="G7995" t="s">
        <v>731</v>
      </c>
      <c r="H7995" s="5">
        <v>132973.25</v>
      </c>
      <c r="I7995">
        <f>IFERROR(VLOOKUP(G7995,'NCES Match'!$A$2:$B$1307,2,FALSE),"")</f>
        <v>4811730</v>
      </c>
      <c r="J7995" cm="1">
        <f t="array" ref="J7995">IFERROR(_xlfn.IFS(B7995=2015,H7995/$O$13,B7995=2016,H7995/$O$14,B7995=2017,H7995/$O$15,B7995=2018,H7995/$O$16,B7995=2019,H7995/$O$17,B7995=2020,H7995/$O$18,B7995=2021,H7995/$O$19,B7995=2022,H7995/$O$20),"")</f>
        <v>6.8034834636423647E-5</v>
      </c>
      <c r="K7995" s="3" cm="1">
        <f t="array" ref="K7995">IFERROR(_xlfn.IFS(B7995=2015,J7995*$P$4,B7995=2016,J7995*$P$5,B7995=2017,J7995*$P$6,B7995=2018,J7995*$P$7,B7995=2019,J7995*$P$8,B7995=2020,J7995*$P$9,B7995=2021,J7995*$P$10,B7995=2022,J7995*$P$11),"")</f>
        <v>145632.1893197071</v>
      </c>
      <c r="L7995" s="3">
        <f t="shared" si="125"/>
        <v>278605.4393197071</v>
      </c>
    </row>
    <row r="7996" spans="1:12">
      <c r="A7996">
        <v>4811730</v>
      </c>
      <c r="B7996">
        <v>2022</v>
      </c>
      <c r="D7996" t="s">
        <v>729</v>
      </c>
      <c r="E7996" t="s">
        <v>730</v>
      </c>
      <c r="F7996" t="s">
        <v>4101</v>
      </c>
      <c r="G7996" t="s">
        <v>731</v>
      </c>
      <c r="H7996" s="5">
        <v>151485.1</v>
      </c>
      <c r="I7996">
        <f>IFERROR(VLOOKUP(G7996,'NCES Match'!$A$2:$B$1307,2,FALSE),"")</f>
        <v>4811730</v>
      </c>
      <c r="J7996" cm="1">
        <f t="array" ref="J7996">IFERROR(_xlfn.IFS(B7996=2015,H7996/$O$13,B7996=2016,H7996/$O$14,B7996=2017,H7996/$O$15,B7996=2018,H7996/$O$16,B7996=2019,H7996/$O$17,B7996=2020,H7996/$O$18,B7996=2021,H7996/$O$19,B7996=2022,H7996/$O$20),"")</f>
        <v>6.6536897834443796E-5</v>
      </c>
      <c r="K7996" s="3" cm="1">
        <f t="array" ref="K7996">IFERROR(_xlfn.IFS(B7996=2015,J7996*$P$4,B7996=2016,J7996*$P$5,B7996=2017,J7996*$P$6,B7996=2018,J7996*$P$7,B7996=2019,J7996*$P$8,B7996=2020,J7996*$P$9,B7996=2021,J7996*$P$10,B7996=2022,J7996*$P$11),"")</f>
        <v>143286.07875843291</v>
      </c>
      <c r="L7996" s="3">
        <f t="shared" si="125"/>
        <v>294771.17875843291</v>
      </c>
    </row>
    <row r="7997" spans="1:12">
      <c r="A7997">
        <v>4811730</v>
      </c>
      <c r="B7997">
        <v>2023</v>
      </c>
      <c r="D7997" t="s">
        <v>729</v>
      </c>
      <c r="E7997" t="s">
        <v>730</v>
      </c>
      <c r="F7997" t="s">
        <v>4101</v>
      </c>
      <c r="G7997" t="s">
        <v>731</v>
      </c>
      <c r="H7997" s="5">
        <v>175526.8</v>
      </c>
      <c r="I7997">
        <f>IFERROR(VLOOKUP(G7997,'NCES Match'!$A$2:$B$1307,2,FALSE),"")</f>
        <v>4811730</v>
      </c>
      <c r="J7997" t="str" cm="1">
        <f t="array" ref="J7997">IFERROR(_xlfn.IFS(B7997=2015,H7997/$O$13,B7997=2016,H7997/$O$14,B7997=2017,H7997/$O$15,B7997=2018,H7997/$O$16,B7997=2019,H7997/$O$17,B7997=2020,H7997/$O$18,B7997=2021,H7997/$O$19,B7997=2022,H7997/$O$20),"")</f>
        <v/>
      </c>
      <c r="K7997" s="3" t="str" cm="1">
        <f t="array" ref="K7997">IFERROR(_xlfn.IFS(B7997=2015,J7997*$P$4,B7997=2016,J7997*$P$5,B7997=2017,J7997*$P$6,B7997=2018,J7997*$P$7,B7997=2019,J7997*$P$8,B7997=2020,J7997*$P$9,B7997=2021,J7997*$P$10,B7997=2022,J7997*$P$11),"")</f>
        <v/>
      </c>
      <c r="L7997" s="3">
        <f t="shared" si="125"/>
        <v>175526.8</v>
      </c>
    </row>
    <row r="7998" spans="1:12">
      <c r="A7998">
        <v>4813960</v>
      </c>
      <c r="B7998">
        <v>2015</v>
      </c>
      <c r="C7998" t="s">
        <v>381</v>
      </c>
      <c r="D7998" t="s">
        <v>889</v>
      </c>
      <c r="E7998" t="s">
        <v>890</v>
      </c>
      <c r="G7998" t="s">
        <v>891</v>
      </c>
      <c r="H7998" s="5">
        <v>314997.56</v>
      </c>
      <c r="I7998">
        <f>IFERROR(VLOOKUP(G7998,'NCES Match'!$A$2:$B$1307,2,FALSE),"")</f>
        <v>4813960</v>
      </c>
      <c r="J7998" cm="1">
        <f t="array" ref="J7998">IFERROR(_xlfn.IFS(B7998=2015,H7998/$O$13,B7998=2016,H7998/$O$14,B7998=2017,H7998/$O$15,B7998=2018,H7998/$O$16,B7998=2019,H7998/$O$17,B7998=2020,H7998/$O$18,B7998=2021,H7998/$O$19,B7998=2022,H7998/$O$20),"")</f>
        <v>2.4677027192298613E-4</v>
      </c>
      <c r="K7998" s="3" cm="1">
        <f t="array" ref="K7998">IFERROR(_xlfn.IFS(B7998=2015,J7998*$P$4,B7998=2016,J7998*$P$5,B7998=2017,J7998*$P$6,B7998=2018,J7998*$P$7,B7998=2019,J7998*$P$8,B7998=2020,J7998*$P$9,B7998=2021,J7998*$P$10,B7998=2022,J7998*$P$11),"")</f>
        <v>392730.68968982488</v>
      </c>
      <c r="L7998" s="3">
        <f t="shared" si="125"/>
        <v>707728.24968982488</v>
      </c>
    </row>
    <row r="7999" spans="1:12">
      <c r="A7999">
        <v>4813960</v>
      </c>
      <c r="B7999">
        <v>2016</v>
      </c>
      <c r="C7999" t="s">
        <v>4102</v>
      </c>
      <c r="D7999" t="s">
        <v>889</v>
      </c>
      <c r="E7999" t="s">
        <v>890</v>
      </c>
      <c r="F7999" t="s">
        <v>4101</v>
      </c>
      <c r="G7999" t="s">
        <v>891</v>
      </c>
      <c r="H7999" s="5">
        <v>332372</v>
      </c>
      <c r="I7999">
        <f>IFERROR(VLOOKUP(G7999,'NCES Match'!$A$2:$B$1307,2,FALSE),"")</f>
        <v>4813960</v>
      </c>
      <c r="J7999" cm="1">
        <f t="array" ref="J7999">IFERROR(_xlfn.IFS(B7999=2015,H7999/$O$13,B7999=2016,H7999/$O$14,B7999=2017,H7999/$O$15,B7999=2018,H7999/$O$16,B7999=2019,H7999/$O$17,B7999=2020,H7999/$O$18,B7999=2021,H7999/$O$19,B7999=2022,H7999/$O$20),"")</f>
        <v>2.3793411622562001E-4</v>
      </c>
      <c r="K7999" s="3" cm="1">
        <f t="array" ref="K7999">IFERROR(_xlfn.IFS(B7999=2015,J7999*$P$4,B7999=2016,J7999*$P$5,B7999=2017,J7999*$P$6,B7999=2018,J7999*$P$7,B7999=2019,J7999*$P$8,B7999=2020,J7999*$P$9,B7999=2021,J7999*$P$10,B7999=2022,J7999*$P$11),"")</f>
        <v>398689.8401129127</v>
      </c>
      <c r="L7999" s="3">
        <f t="shared" si="125"/>
        <v>731061.8401129127</v>
      </c>
    </row>
    <row r="8000" spans="1:12">
      <c r="A8000">
        <v>4813960</v>
      </c>
      <c r="B8000">
        <v>2017</v>
      </c>
      <c r="D8000" t="s">
        <v>889</v>
      </c>
      <c r="E8000" t="s">
        <v>890</v>
      </c>
      <c r="F8000" t="s">
        <v>4101</v>
      </c>
      <c r="G8000" t="s">
        <v>891</v>
      </c>
      <c r="H8000" s="5">
        <v>374256</v>
      </c>
      <c r="I8000">
        <f>IFERROR(VLOOKUP(G8000,'NCES Match'!$A$2:$B$1307,2,FALSE),"")</f>
        <v>4813960</v>
      </c>
      <c r="J8000" cm="1">
        <f t="array" ref="J8000">IFERROR(_xlfn.IFS(B8000=2015,H8000/$O$13,B8000=2016,H8000/$O$14,B8000=2017,H8000/$O$15,B8000=2018,H8000/$O$16,B8000=2019,H8000/$O$17,B8000=2020,H8000/$O$18,B8000=2021,H8000/$O$19,B8000=2022,H8000/$O$20),"")</f>
        <v>2.580265950397517E-4</v>
      </c>
      <c r="K8000" s="3" cm="1">
        <f t="array" ref="K8000">IFERROR(_xlfn.IFS(B8000=2015,J8000*$P$4,B8000=2016,J8000*$P$5,B8000=2017,J8000*$P$6,B8000=2018,J8000*$P$7,B8000=2019,J8000*$P$8,B8000=2020,J8000*$P$9,B8000=2021,J8000*$P$10,B8000=2022,J8000*$P$11),"")</f>
        <v>438193.10304433433</v>
      </c>
      <c r="L8000" s="3">
        <f t="shared" si="125"/>
        <v>812449.10304433433</v>
      </c>
    </row>
    <row r="8001" spans="1:12">
      <c r="A8001">
        <v>4813960</v>
      </c>
      <c r="B8001">
        <v>2018</v>
      </c>
      <c r="D8001" t="s">
        <v>889</v>
      </c>
      <c r="E8001" t="s">
        <v>890</v>
      </c>
      <c r="F8001" t="s">
        <v>4101</v>
      </c>
      <c r="G8001" t="s">
        <v>891</v>
      </c>
      <c r="H8001" s="5">
        <v>403623</v>
      </c>
      <c r="I8001">
        <f>IFERROR(VLOOKUP(G8001,'NCES Match'!$A$2:$B$1307,2,FALSE),"")</f>
        <v>4813960</v>
      </c>
      <c r="J8001" cm="1">
        <f t="array" ref="J8001">IFERROR(_xlfn.IFS(B8001=2015,H8001/$O$13,B8001=2016,H8001/$O$14,B8001=2017,H8001/$O$15,B8001=2018,H8001/$O$16,B8001=2019,H8001/$O$17,B8001=2020,H8001/$O$18,B8001=2021,H8001/$O$19,B8001=2022,H8001/$O$20),"")</f>
        <v>2.6338775463675306E-4</v>
      </c>
      <c r="K8001" s="3" cm="1">
        <f t="array" ref="K8001">IFERROR(_xlfn.IFS(B8001=2015,J8001*$P$4,B8001=2016,J8001*$P$5,B8001=2017,J8001*$P$6,B8001=2018,J8001*$P$7,B8001=2019,J8001*$P$8,B8001=2020,J8001*$P$9,B8001=2021,J8001*$P$10,B8001=2022,J8001*$P$11),"")</f>
        <v>452198.1350903014</v>
      </c>
      <c r="L8001" s="3">
        <f t="shared" si="125"/>
        <v>855821.1350903014</v>
      </c>
    </row>
    <row r="8002" spans="1:12">
      <c r="A8002">
        <v>4813960</v>
      </c>
      <c r="B8002">
        <v>2019</v>
      </c>
      <c r="D8002" t="s">
        <v>889</v>
      </c>
      <c r="E8002" t="s">
        <v>890</v>
      </c>
      <c r="F8002" t="s">
        <v>4101</v>
      </c>
      <c r="G8002" t="s">
        <v>891</v>
      </c>
      <c r="H8002" s="5">
        <v>424301</v>
      </c>
      <c r="I8002">
        <f>IFERROR(VLOOKUP(G8002,'NCES Match'!$A$2:$B$1307,2,FALSE),"")</f>
        <v>4813960</v>
      </c>
      <c r="J8002" cm="1">
        <f t="array" ref="J8002">IFERROR(_xlfn.IFS(B8002=2015,H8002/$O$13,B8002=2016,H8002/$O$14,B8002=2017,H8002/$O$15,B8002=2018,H8002/$O$16,B8002=2019,H8002/$O$17,B8002=2020,H8002/$O$18,B8002=2021,H8002/$O$19,B8002=2022,H8002/$O$20),"")</f>
        <v>2.6865891848573686E-4</v>
      </c>
      <c r="K8002" s="3" cm="1">
        <f t="array" ref="K8002">IFERROR(_xlfn.IFS(B8002=2015,J8002*$P$4,B8002=2016,J8002*$P$5,B8002=2017,J8002*$P$6,B8002=2018,J8002*$P$7,B8002=2019,J8002*$P$8,B8002=2020,J8002*$P$9,B8002=2021,J8002*$P$10,B8002=2022,J8002*$P$11),"")</f>
        <v>466909.31123981625</v>
      </c>
      <c r="L8002" s="3">
        <f t="shared" si="125"/>
        <v>891210.31123981625</v>
      </c>
    </row>
    <row r="8003" spans="1:12">
      <c r="A8003">
        <v>4813960</v>
      </c>
      <c r="B8003">
        <v>2020</v>
      </c>
      <c r="D8003" t="s">
        <v>889</v>
      </c>
      <c r="E8003" t="s">
        <v>890</v>
      </c>
      <c r="F8003" t="s">
        <v>4230</v>
      </c>
      <c r="G8003" t="s">
        <v>891</v>
      </c>
      <c r="H8003" s="5">
        <v>470964</v>
      </c>
      <c r="I8003">
        <f>IFERROR(VLOOKUP(G8003,'NCES Match'!$A$2:$B$1307,2,FALSE),"")</f>
        <v>4813960</v>
      </c>
      <c r="J8003" cm="1">
        <f t="array" ref="J8003">IFERROR(_xlfn.IFS(B8003=2015,H8003/$O$13,B8003=2016,H8003/$O$14,B8003=2017,H8003/$O$15,B8003=2018,H8003/$O$16,B8003=2019,H8003/$O$17,B8003=2020,H8003/$O$18,B8003=2021,H8003/$O$19,B8003=2022,H8003/$O$20),"")</f>
        <v>2.5521895336397108E-4</v>
      </c>
      <c r="K8003" s="3" cm="1">
        <f t="array" ref="K8003">IFERROR(_xlfn.IFS(B8003=2015,J8003*$P$4,B8003=2016,J8003*$P$5,B8003=2017,J8003*$P$6,B8003=2018,J8003*$P$7,B8003=2019,J8003*$P$8,B8003=2020,J8003*$P$9,B8003=2021,J8003*$P$10,B8003=2022,J8003*$P$11),"")</f>
        <v>538002.27213260473</v>
      </c>
      <c r="L8003" s="3">
        <f t="shared" ref="L8003:L8066" si="126">SUM(H8003,K8003)</f>
        <v>1008966.2721326047</v>
      </c>
    </row>
    <row r="8004" spans="1:12">
      <c r="A8004">
        <v>4813960</v>
      </c>
      <c r="B8004">
        <v>2021</v>
      </c>
      <c r="D8004" t="s">
        <v>889</v>
      </c>
      <c r="E8004" t="s">
        <v>890</v>
      </c>
      <c r="F8004" t="s">
        <v>4230</v>
      </c>
      <c r="G8004" t="s">
        <v>891</v>
      </c>
      <c r="H8004" s="5">
        <v>516785.81</v>
      </c>
      <c r="I8004">
        <f>IFERROR(VLOOKUP(G8004,'NCES Match'!$A$2:$B$1307,2,FALSE),"")</f>
        <v>4813960</v>
      </c>
      <c r="J8004" cm="1">
        <f t="array" ref="J8004">IFERROR(_xlfn.IFS(B8004=2015,H8004/$O$13,B8004=2016,H8004/$O$14,B8004=2017,H8004/$O$15,B8004=2018,H8004/$O$16,B8004=2019,H8004/$O$17,B8004=2020,H8004/$O$18,B8004=2021,H8004/$O$19,B8004=2022,H8004/$O$20),"")</f>
        <v>2.6440985029545602E-4</v>
      </c>
      <c r="K8004" s="3" cm="1">
        <f t="array" ref="K8004">IFERROR(_xlfn.IFS(B8004=2015,J8004*$P$4,B8004=2016,J8004*$P$5,B8004=2017,J8004*$P$6,B8004=2018,J8004*$P$7,B8004=2019,J8004*$P$8,B8004=2020,J8004*$P$9,B8004=2021,J8004*$P$10,B8004=2022,J8004*$P$11),"")</f>
        <v>565983.37575157546</v>
      </c>
      <c r="L8004" s="3">
        <f t="shared" si="126"/>
        <v>1082769.1857515755</v>
      </c>
    </row>
    <row r="8005" spans="1:12">
      <c r="A8005">
        <v>4813960</v>
      </c>
      <c r="B8005">
        <v>2022</v>
      </c>
      <c r="D8005" t="s">
        <v>889</v>
      </c>
      <c r="E8005" t="s">
        <v>890</v>
      </c>
      <c r="F8005" t="s">
        <v>4101</v>
      </c>
      <c r="G8005" t="s">
        <v>891</v>
      </c>
      <c r="H8005" s="5">
        <v>571015.80000000005</v>
      </c>
      <c r="I8005">
        <f>IFERROR(VLOOKUP(G8005,'NCES Match'!$A$2:$B$1307,2,FALSE),"")</f>
        <v>4813960</v>
      </c>
      <c r="J8005" cm="1">
        <f t="array" ref="J8005">IFERROR(_xlfn.IFS(B8005=2015,H8005/$O$13,B8005=2016,H8005/$O$14,B8005=2017,H8005/$O$15,B8005=2018,H8005/$O$16,B8005=2019,H8005/$O$17,B8005=2020,H8005/$O$18,B8005=2021,H8005/$O$19,B8005=2022,H8005/$O$20),"")</f>
        <v>2.5080763683328058E-4</v>
      </c>
      <c r="K8005" s="3" cm="1">
        <f t="array" ref="K8005">IFERROR(_xlfn.IFS(B8005=2015,J8005*$P$4,B8005=2016,J8005*$P$5,B8005=2017,J8005*$P$6,B8005=2018,J8005*$P$7,B8005=2019,J8005*$P$8,B8005=2020,J8005*$P$9,B8005=2021,J8005*$P$10,B8005=2022,J8005*$P$11),"")</f>
        <v>540109.98369548935</v>
      </c>
      <c r="L8005" s="3">
        <f t="shared" si="126"/>
        <v>1111125.7836954894</v>
      </c>
    </row>
    <row r="8006" spans="1:12">
      <c r="A8006">
        <v>4813960</v>
      </c>
      <c r="B8006">
        <v>2023</v>
      </c>
      <c r="D8006" t="s">
        <v>889</v>
      </c>
      <c r="E8006" t="s">
        <v>890</v>
      </c>
      <c r="F8006" t="s">
        <v>4101</v>
      </c>
      <c r="G8006" t="s">
        <v>891</v>
      </c>
      <c r="H8006" s="5">
        <v>636647.46</v>
      </c>
      <c r="I8006">
        <f>IFERROR(VLOOKUP(G8006,'NCES Match'!$A$2:$B$1307,2,FALSE),"")</f>
        <v>4813960</v>
      </c>
      <c r="J8006" t="str" cm="1">
        <f t="array" ref="J8006">IFERROR(_xlfn.IFS(B8006=2015,H8006/$O$13,B8006=2016,H8006/$O$14,B8006=2017,H8006/$O$15,B8006=2018,H8006/$O$16,B8006=2019,H8006/$O$17,B8006=2020,H8006/$O$18,B8006=2021,H8006/$O$19,B8006=2022,H8006/$O$20),"")</f>
        <v/>
      </c>
      <c r="K8006" s="3" t="str" cm="1">
        <f t="array" ref="K8006">IFERROR(_xlfn.IFS(B8006=2015,J8006*$P$4,B8006=2016,J8006*$P$5,B8006=2017,J8006*$P$6,B8006=2018,J8006*$P$7,B8006=2019,J8006*$P$8,B8006=2020,J8006*$P$9,B8006=2021,J8006*$P$10,B8006=2022,J8006*$P$11),"")</f>
        <v/>
      </c>
      <c r="L8006" s="3">
        <f t="shared" si="126"/>
        <v>636647.46</v>
      </c>
    </row>
    <row r="8007" spans="1:12">
      <c r="A8007">
        <v>4814970</v>
      </c>
      <c r="B8007">
        <v>2015</v>
      </c>
      <c r="C8007" t="s">
        <v>381</v>
      </c>
      <c r="D8007" t="s">
        <v>982</v>
      </c>
      <c r="E8007" t="s">
        <v>983</v>
      </c>
      <c r="G8007" t="s">
        <v>984</v>
      </c>
      <c r="H8007" s="5">
        <v>443058.05</v>
      </c>
      <c r="I8007">
        <f>IFERROR(VLOOKUP(G8007,'NCES Match'!$A$2:$B$1307,2,FALSE),"")</f>
        <v>4814970</v>
      </c>
      <c r="J8007" cm="1">
        <f t="array" ref="J8007">IFERROR(_xlfn.IFS(B8007=2015,H8007/$O$13,B8007=2016,H8007/$O$14,B8007=2017,H8007/$O$15,B8007=2018,H8007/$O$16,B8007=2019,H8007/$O$17,B8007=2020,H8007/$O$18,B8007=2021,H8007/$O$19,B8007=2022,H8007/$O$20),"")</f>
        <v>3.4709334090133259E-4</v>
      </c>
      <c r="K8007" s="3" cm="1">
        <f t="array" ref="K8007">IFERROR(_xlfn.IFS(B8007=2015,J8007*$P$4,B8007=2016,J8007*$P$5,B8007=2017,J8007*$P$6,B8007=2018,J8007*$P$7,B8007=2019,J8007*$P$8,B8007=2020,J8007*$P$9,B8007=2021,J8007*$P$10,B8007=2022,J8007*$P$11),"")</f>
        <v>552393.14726478793</v>
      </c>
      <c r="L8007" s="3">
        <f t="shared" si="126"/>
        <v>995451.19726478797</v>
      </c>
    </row>
    <row r="8008" spans="1:12">
      <c r="A8008">
        <v>4814970</v>
      </c>
      <c r="B8008">
        <v>2016</v>
      </c>
      <c r="C8008" t="s">
        <v>4102</v>
      </c>
      <c r="D8008" t="s">
        <v>982</v>
      </c>
      <c r="E8008" t="s">
        <v>983</v>
      </c>
      <c r="F8008" t="s">
        <v>4101</v>
      </c>
      <c r="G8008" t="s">
        <v>984</v>
      </c>
      <c r="H8008" s="5">
        <v>450906</v>
      </c>
      <c r="I8008">
        <f>IFERROR(VLOOKUP(G8008,'NCES Match'!$A$2:$B$1307,2,FALSE),"")</f>
        <v>4814970</v>
      </c>
      <c r="J8008" cm="1">
        <f t="array" ref="J8008">IFERROR(_xlfn.IFS(B8008=2015,H8008/$O$13,B8008=2016,H8008/$O$14,B8008=2017,H8008/$O$15,B8008=2018,H8008/$O$16,B8008=2019,H8008/$O$17,B8008=2020,H8008/$O$18,B8008=2021,H8008/$O$19,B8008=2022,H8008/$O$20),"")</f>
        <v>3.2278868439829293E-4</v>
      </c>
      <c r="K8008" s="3" cm="1">
        <f t="array" ref="K8008">IFERROR(_xlfn.IFS(B8008=2015,J8008*$P$4,B8008=2016,J8008*$P$5,B8008=2017,J8008*$P$6,B8008=2018,J8008*$P$7,B8008=2019,J8008*$P$8,B8008=2020,J8008*$P$9,B8008=2021,J8008*$P$10,B8008=2022,J8008*$P$11),"")</f>
        <v>540874.80607858975</v>
      </c>
      <c r="L8008" s="3">
        <f t="shared" si="126"/>
        <v>991780.80607858975</v>
      </c>
    </row>
    <row r="8009" spans="1:12">
      <c r="A8009">
        <v>4814970</v>
      </c>
      <c r="B8009">
        <v>2017</v>
      </c>
      <c r="D8009" t="s">
        <v>982</v>
      </c>
      <c r="E8009" t="s">
        <v>983</v>
      </c>
      <c r="F8009" t="s">
        <v>4101</v>
      </c>
      <c r="G8009" t="s">
        <v>984</v>
      </c>
      <c r="H8009" s="5">
        <v>457491</v>
      </c>
      <c r="I8009">
        <f>IFERROR(VLOOKUP(G8009,'NCES Match'!$A$2:$B$1307,2,FALSE),"")</f>
        <v>4814970</v>
      </c>
      <c r="J8009" cm="1">
        <f t="array" ref="J8009">IFERROR(_xlfn.IFS(B8009=2015,H8009/$O$13,B8009=2016,H8009/$O$14,B8009=2017,H8009/$O$15,B8009=2018,H8009/$O$16,B8009=2019,H8009/$O$17,B8009=2020,H8009/$O$18,B8009=2021,H8009/$O$19,B8009=2022,H8009/$O$20),"")</f>
        <v>3.1541203077928222E-4</v>
      </c>
      <c r="K8009" s="3" cm="1">
        <f t="array" ref="K8009">IFERROR(_xlfn.IFS(B8009=2015,J8009*$P$4,B8009=2016,J8009*$P$5,B8009=2017,J8009*$P$6,B8009=2018,J8009*$P$7,B8009=2019,J8009*$P$8,B8009=2020,J8009*$P$9,B8009=2021,J8009*$P$10,B8009=2022,J8009*$P$11),"")</f>
        <v>535647.79430351302</v>
      </c>
      <c r="L8009" s="3">
        <f t="shared" si="126"/>
        <v>993138.79430351302</v>
      </c>
    </row>
    <row r="8010" spans="1:12">
      <c r="A8010">
        <v>4814970</v>
      </c>
      <c r="B8010">
        <v>2018</v>
      </c>
      <c r="D8010" t="s">
        <v>982</v>
      </c>
      <c r="E8010" t="s">
        <v>983</v>
      </c>
      <c r="F8010" t="s">
        <v>4101</v>
      </c>
      <c r="G8010" t="s">
        <v>984</v>
      </c>
      <c r="H8010" s="5">
        <v>461601</v>
      </c>
      <c r="I8010">
        <f>IFERROR(VLOOKUP(G8010,'NCES Match'!$A$2:$B$1307,2,FALSE),"")</f>
        <v>4814970</v>
      </c>
      <c r="J8010" cm="1">
        <f t="array" ref="J8010">IFERROR(_xlfn.IFS(B8010=2015,H8010/$O$13,B8010=2016,H8010/$O$14,B8010=2017,H8010/$O$15,B8010=2018,H8010/$O$16,B8010=2019,H8010/$O$17,B8010=2020,H8010/$O$18,B8010=2021,H8010/$O$19,B8010=2022,H8010/$O$20),"")</f>
        <v>3.0122181076915798E-4</v>
      </c>
      <c r="K8010" s="3" cm="1">
        <f t="array" ref="K8010">IFERROR(_xlfn.IFS(B8010=2015,J8010*$P$4,B8010=2016,J8010*$P$5,B8010=2017,J8010*$P$6,B8010=2018,J8010*$P$7,B8010=2019,J8010*$P$8,B8010=2020,J8010*$P$9,B8010=2021,J8010*$P$10,B8010=2022,J8010*$P$11),"")</f>
        <v>517153.6591220476</v>
      </c>
      <c r="L8010" s="3">
        <f t="shared" si="126"/>
        <v>978754.6591220476</v>
      </c>
    </row>
    <row r="8011" spans="1:12">
      <c r="A8011">
        <v>4814970</v>
      </c>
      <c r="B8011">
        <v>2019</v>
      </c>
      <c r="D8011" t="s">
        <v>982</v>
      </c>
      <c r="E8011" t="s">
        <v>983</v>
      </c>
      <c r="F8011" t="s">
        <v>4101</v>
      </c>
      <c r="G8011" t="s">
        <v>984</v>
      </c>
      <c r="H8011" s="5">
        <v>495120</v>
      </c>
      <c r="I8011">
        <f>IFERROR(VLOOKUP(G8011,'NCES Match'!$A$2:$B$1307,2,FALSE),"")</f>
        <v>4814970</v>
      </c>
      <c r="J8011" cm="1">
        <f t="array" ref="J8011">IFERROR(_xlfn.IFS(B8011=2015,H8011/$O$13,B8011=2016,H8011/$O$14,B8011=2017,H8011/$O$15,B8011=2018,H8011/$O$16,B8011=2019,H8011/$O$17,B8011=2020,H8011/$O$18,B8011=2021,H8011/$O$19,B8011=2022,H8011/$O$20),"")</f>
        <v>3.1350009479274861E-4</v>
      </c>
      <c r="K8011" s="3" cm="1">
        <f t="array" ref="K8011">IFERROR(_xlfn.IFS(B8011=2015,J8011*$P$4,B8011=2016,J8011*$P$5,B8011=2017,J8011*$P$6,B8011=2018,J8011*$P$7,B8011=2019,J8011*$P$8,B8011=2020,J8011*$P$9,B8011=2021,J8011*$P$10,B8011=2022,J8011*$P$11),"")</f>
        <v>544839.95602427947</v>
      </c>
      <c r="L8011" s="3">
        <f t="shared" si="126"/>
        <v>1039959.9560242795</v>
      </c>
    </row>
    <row r="8012" spans="1:12">
      <c r="A8012">
        <v>4814970</v>
      </c>
      <c r="B8012">
        <v>2020</v>
      </c>
      <c r="D8012" t="s">
        <v>982</v>
      </c>
      <c r="E8012" t="s">
        <v>983</v>
      </c>
      <c r="F8012" t="s">
        <v>4230</v>
      </c>
      <c r="G8012" t="s">
        <v>984</v>
      </c>
      <c r="H8012" s="5">
        <v>612383</v>
      </c>
      <c r="I8012">
        <f>IFERROR(VLOOKUP(G8012,'NCES Match'!$A$2:$B$1307,2,FALSE),"")</f>
        <v>4814970</v>
      </c>
      <c r="J8012" cm="1">
        <f t="array" ref="J8012">IFERROR(_xlfn.IFS(B8012=2015,H8012/$O$13,B8012=2016,H8012/$O$14,B8012=2017,H8012/$O$15,B8012=2018,H8012/$O$16,B8012=2019,H8012/$O$17,B8012=2020,H8012/$O$18,B8012=2021,H8012/$O$19,B8012=2022,H8012/$O$20),"")</f>
        <v>3.3185497897480213E-4</v>
      </c>
      <c r="K8012" s="3" cm="1">
        <f t="array" ref="K8012">IFERROR(_xlfn.IFS(B8012=2015,J8012*$P$4,B8012=2016,J8012*$P$5,B8012=2017,J8012*$P$6,B8012=2018,J8012*$P$7,B8012=2019,J8012*$P$8,B8012=2020,J8012*$P$9,B8012=2021,J8012*$P$10,B8012=2022,J8012*$P$11),"")</f>
        <v>699551.22985064867</v>
      </c>
      <c r="L8012" s="3">
        <f t="shared" si="126"/>
        <v>1311934.2298506487</v>
      </c>
    </row>
    <row r="8013" spans="1:12">
      <c r="A8013">
        <v>4814970</v>
      </c>
      <c r="B8013">
        <v>2021</v>
      </c>
      <c r="D8013" t="s">
        <v>982</v>
      </c>
      <c r="E8013" t="s">
        <v>983</v>
      </c>
      <c r="F8013" t="s">
        <v>4101</v>
      </c>
      <c r="G8013" t="s">
        <v>984</v>
      </c>
      <c r="H8013" s="5">
        <v>585858.31000000006</v>
      </c>
      <c r="I8013">
        <f>IFERROR(VLOOKUP(G8013,'NCES Match'!$A$2:$B$1307,2,FALSE),"")</f>
        <v>4814970</v>
      </c>
      <c r="J8013" cm="1">
        <f t="array" ref="J8013">IFERROR(_xlfn.IFS(B8013=2015,H8013/$O$13,B8013=2016,H8013/$O$14,B8013=2017,H8013/$O$15,B8013=2018,H8013/$O$16,B8013=2019,H8013/$O$17,B8013=2020,H8013/$O$18,B8013=2021,H8013/$O$19,B8013=2022,H8013/$O$20),"")</f>
        <v>2.9975031249687153E-4</v>
      </c>
      <c r="K8013" s="3" cm="1">
        <f t="array" ref="K8013">IFERROR(_xlfn.IFS(B8013=2015,J8013*$P$4,B8013=2016,J8013*$P$5,B8013=2017,J8013*$P$6,B8013=2018,J8013*$P$7,B8013=2019,J8013*$P$8,B8013=2020,J8013*$P$9,B8013=2021,J8013*$P$10,B8013=2022,J8013*$P$11),"")</f>
        <v>641631.51849295734</v>
      </c>
      <c r="L8013" s="3">
        <f t="shared" si="126"/>
        <v>1227489.8284929574</v>
      </c>
    </row>
    <row r="8014" spans="1:12">
      <c r="A8014">
        <v>4814970</v>
      </c>
      <c r="B8014">
        <v>2022</v>
      </c>
      <c r="D8014" t="s">
        <v>982</v>
      </c>
      <c r="E8014" t="s">
        <v>983</v>
      </c>
      <c r="F8014" t="s">
        <v>4101</v>
      </c>
      <c r="G8014" t="s">
        <v>984</v>
      </c>
      <c r="H8014" s="5">
        <v>740938.23</v>
      </c>
      <c r="I8014">
        <f>IFERROR(VLOOKUP(G8014,'NCES Match'!$A$2:$B$1307,2,FALSE),"")</f>
        <v>4814970</v>
      </c>
      <c r="J8014" cm="1">
        <f t="array" ref="J8014">IFERROR(_xlfn.IFS(B8014=2015,H8014/$O$13,B8014=2016,H8014/$O$14,B8014=2017,H8014/$O$15,B8014=2018,H8014/$O$16,B8014=2019,H8014/$O$17,B8014=2020,H8014/$O$18,B8014=2021,H8014/$O$19,B8014=2022,H8014/$O$20),"")</f>
        <v>3.2544277497353614E-4</v>
      </c>
      <c r="K8014" s="3" cm="1">
        <f t="array" ref="K8014">IFERROR(_xlfn.IFS(B8014=2015,J8014*$P$4,B8014=2016,J8014*$P$5,B8014=2017,J8014*$P$6,B8014=2018,J8014*$P$7,B8014=2019,J8014*$P$8,B8014=2020,J8014*$P$9,B8014=2021,J8014*$P$10,B8014=2022,J8014*$P$11),"")</f>
        <v>700835.48533099215</v>
      </c>
      <c r="L8014" s="3">
        <f t="shared" si="126"/>
        <v>1441773.7153309921</v>
      </c>
    </row>
    <row r="8015" spans="1:12">
      <c r="A8015">
        <v>4814970</v>
      </c>
      <c r="B8015">
        <v>2023</v>
      </c>
      <c r="D8015" t="s">
        <v>982</v>
      </c>
      <c r="E8015" t="s">
        <v>983</v>
      </c>
      <c r="F8015" t="s">
        <v>4101</v>
      </c>
      <c r="G8015" t="s">
        <v>984</v>
      </c>
      <c r="H8015" s="5">
        <v>801024.52</v>
      </c>
      <c r="I8015">
        <f>IFERROR(VLOOKUP(G8015,'NCES Match'!$A$2:$B$1307,2,FALSE),"")</f>
        <v>4814970</v>
      </c>
      <c r="J8015" t="str" cm="1">
        <f t="array" ref="J8015">IFERROR(_xlfn.IFS(B8015=2015,H8015/$O$13,B8015=2016,H8015/$O$14,B8015=2017,H8015/$O$15,B8015=2018,H8015/$O$16,B8015=2019,H8015/$O$17,B8015=2020,H8015/$O$18,B8015=2021,H8015/$O$19,B8015=2022,H8015/$O$20),"")</f>
        <v/>
      </c>
      <c r="K8015" s="3" t="str" cm="1">
        <f t="array" ref="K8015">IFERROR(_xlfn.IFS(B8015=2015,J8015*$P$4,B8015=2016,J8015*$P$5,B8015=2017,J8015*$P$6,B8015=2018,J8015*$P$7,B8015=2019,J8015*$P$8,B8015=2020,J8015*$P$9,B8015=2021,J8015*$P$10,B8015=2022,J8015*$P$11),"")</f>
        <v/>
      </c>
      <c r="L8015" s="3">
        <f t="shared" si="126"/>
        <v>801024.52</v>
      </c>
    </row>
    <row r="8016" spans="1:12">
      <c r="A8016">
        <v>4837410</v>
      </c>
      <c r="B8016">
        <v>2015</v>
      </c>
      <c r="C8016" t="s">
        <v>381</v>
      </c>
      <c r="D8016" t="s">
        <v>2794</v>
      </c>
      <c r="E8016" t="s">
        <v>2795</v>
      </c>
      <c r="G8016" t="s">
        <v>2796</v>
      </c>
      <c r="H8016" s="5">
        <v>330673.26</v>
      </c>
      <c r="I8016">
        <f>IFERROR(VLOOKUP(G8016,'NCES Match'!$A$2:$B$1307,2,FALSE),"")</f>
        <v>4837410</v>
      </c>
      <c r="J8016" cm="1">
        <f t="array" ref="J8016">IFERROR(_xlfn.IFS(B8016=2015,H8016/$O$13,B8016=2016,H8016/$O$14,B8016=2017,H8016/$O$15,B8016=2018,H8016/$O$16,B8016=2019,H8016/$O$17,B8016=2020,H8016/$O$18,B8016=2021,H8016/$O$19,B8016=2022,H8016/$O$20),"")</f>
        <v>2.59050674195255E-4</v>
      </c>
      <c r="K8016" s="3" cm="1">
        <f t="array" ref="K8016">IFERROR(_xlfn.IFS(B8016=2015,J8016*$P$4,B8016=2016,J8016*$P$5,B8016=2017,J8016*$P$6,B8016=2018,J8016*$P$7,B8016=2019,J8016*$P$8,B8016=2020,J8016*$P$9,B8016=2021,J8016*$P$10,B8016=2022,J8016*$P$11),"")</f>
        <v>412274.74099095486</v>
      </c>
      <c r="L8016" s="3">
        <f t="shared" si="126"/>
        <v>742948.00099095493</v>
      </c>
    </row>
    <row r="8017" spans="1:12">
      <c r="A8017">
        <v>4837410</v>
      </c>
      <c r="B8017">
        <v>2016</v>
      </c>
      <c r="C8017" t="s">
        <v>4102</v>
      </c>
      <c r="D8017" t="s">
        <v>2794</v>
      </c>
      <c r="E8017" t="s">
        <v>2795</v>
      </c>
      <c r="F8017" t="s">
        <v>4101</v>
      </c>
      <c r="G8017" t="s">
        <v>2796</v>
      </c>
      <c r="H8017" s="5">
        <v>349834</v>
      </c>
      <c r="I8017">
        <f>IFERROR(VLOOKUP(G8017,'NCES Match'!$A$2:$B$1307,2,FALSE),"")</f>
        <v>4837410</v>
      </c>
      <c r="J8017" cm="1">
        <f t="array" ref="J8017">IFERROR(_xlfn.IFS(B8017=2015,H8017/$O$13,B8017=2016,H8017/$O$14,B8017=2017,H8017/$O$15,B8017=2018,H8017/$O$16,B8017=2019,H8017/$O$17,B8017=2020,H8017/$O$18,B8017=2021,H8017/$O$19,B8017=2022,H8017/$O$20),"")</f>
        <v>2.504345841878183E-4</v>
      </c>
      <c r="K8017" s="3" cm="1">
        <f t="array" ref="K8017">IFERROR(_xlfn.IFS(B8017=2015,J8017*$P$4,B8017=2016,J8017*$P$5,B8017=2017,J8017*$P$6,B8017=2018,J8017*$P$7,B8017=2019,J8017*$P$8,B8017=2020,J8017*$P$9,B8017=2021,J8017*$P$10,B8017=2022,J8017*$P$11),"")</f>
        <v>419636.01484499505</v>
      </c>
      <c r="L8017" s="3">
        <f t="shared" si="126"/>
        <v>769470.01484499499</v>
      </c>
    </row>
    <row r="8018" spans="1:12">
      <c r="A8018">
        <v>4837410</v>
      </c>
      <c r="B8018">
        <v>2017</v>
      </c>
      <c r="D8018" t="s">
        <v>2794</v>
      </c>
      <c r="E8018" t="s">
        <v>2795</v>
      </c>
      <c r="F8018" t="s">
        <v>4101</v>
      </c>
      <c r="G8018" t="s">
        <v>2796</v>
      </c>
      <c r="H8018" s="5">
        <v>401301</v>
      </c>
      <c r="I8018">
        <f>IFERROR(VLOOKUP(G8018,'NCES Match'!$A$2:$B$1307,2,FALSE),"")</f>
        <v>4837410</v>
      </c>
      <c r="J8018" cm="1">
        <f t="array" ref="J8018">IFERROR(_xlfn.IFS(B8018=2015,H8018/$O$13,B8018=2016,H8018/$O$14,B8018=2017,H8018/$O$15,B8018=2018,H8018/$O$16,B8018=2019,H8018/$O$17,B8018=2020,H8018/$O$18,B8018=2021,H8018/$O$19,B8018=2022,H8018/$O$20),"")</f>
        <v>2.7667246648296196E-4</v>
      </c>
      <c r="K8018" s="3" cm="1">
        <f t="array" ref="K8018">IFERROR(_xlfn.IFS(B8018=2015,J8018*$P$4,B8018=2016,J8018*$P$5,B8018=2017,J8018*$P$6,B8018=2018,J8018*$P$7,B8018=2019,J8018*$P$8,B8018=2020,J8018*$P$9,B8018=2021,J8018*$P$10,B8018=2022,J8018*$P$11),"")</f>
        <v>469858.41361205815</v>
      </c>
      <c r="L8018" s="3">
        <f t="shared" si="126"/>
        <v>871159.41361205815</v>
      </c>
    </row>
    <row r="8019" spans="1:12">
      <c r="A8019">
        <v>4837410</v>
      </c>
      <c r="B8019">
        <v>2018</v>
      </c>
      <c r="D8019" t="s">
        <v>2794</v>
      </c>
      <c r="E8019" t="s">
        <v>2795</v>
      </c>
      <c r="F8019" t="s">
        <v>4101</v>
      </c>
      <c r="G8019" t="s">
        <v>2796</v>
      </c>
      <c r="H8019" s="5">
        <v>403601</v>
      </c>
      <c r="I8019">
        <f>IFERROR(VLOOKUP(G8019,'NCES Match'!$A$2:$B$1307,2,FALSE),"")</f>
        <v>4837410</v>
      </c>
      <c r="J8019" cm="1">
        <f t="array" ref="J8019">IFERROR(_xlfn.IFS(B8019=2015,H8019/$O$13,B8019=2016,H8019/$O$14,B8019=2017,H8019/$O$15,B8019=2018,H8019/$O$16,B8019=2019,H8019/$O$17,B8019=2020,H8019/$O$18,B8019=2021,H8019/$O$19,B8019=2022,H8019/$O$20),"")</f>
        <v>2.6337339834238427E-4</v>
      </c>
      <c r="K8019" s="3" cm="1">
        <f t="array" ref="K8019">IFERROR(_xlfn.IFS(B8019=2015,J8019*$P$4,B8019=2016,J8019*$P$5,B8019=2017,J8019*$P$6,B8019=2018,J8019*$P$7,B8019=2019,J8019*$P$8,B8019=2020,J8019*$P$9,B8019=2021,J8019*$P$10,B8019=2022,J8019*$P$11),"")</f>
        <v>452173.48743897333</v>
      </c>
      <c r="L8019" s="3">
        <f t="shared" si="126"/>
        <v>855774.48743897327</v>
      </c>
    </row>
    <row r="8020" spans="1:12">
      <c r="A8020">
        <v>4837410</v>
      </c>
      <c r="B8020">
        <v>2019</v>
      </c>
      <c r="D8020" t="s">
        <v>2794</v>
      </c>
      <c r="E8020" t="s">
        <v>2795</v>
      </c>
      <c r="F8020" t="s">
        <v>4101</v>
      </c>
      <c r="G8020" t="s">
        <v>2796</v>
      </c>
      <c r="H8020" s="5">
        <v>403053</v>
      </c>
      <c r="I8020">
        <f>IFERROR(VLOOKUP(G8020,'NCES Match'!$A$2:$B$1307,2,FALSE),"")</f>
        <v>4837410</v>
      </c>
      <c r="J8020" cm="1">
        <f t="array" ref="J8020">IFERROR(_xlfn.IFS(B8020=2015,H8020/$O$13,B8020=2016,H8020/$O$14,B8020=2017,H8020/$O$15,B8020=2018,H8020/$O$16,B8020=2019,H8020/$O$17,B8020=2020,H8020/$O$18,B8020=2021,H8020/$O$19,B8020=2022,H8020/$O$20),"")</f>
        <v>2.5520510927957204E-4</v>
      </c>
      <c r="K8020" s="3" cm="1">
        <f t="array" ref="K8020">IFERROR(_xlfn.IFS(B8020=2015,J8020*$P$4,B8020=2016,J8020*$P$5,B8020=2017,J8020*$P$6,B8020=2018,J8020*$P$7,B8020=2019,J8020*$P$8,B8020=2020,J8020*$P$9,B8020=2021,J8020*$P$10,B8020=2022,J8020*$P$11),"")</f>
        <v>443527.58683845116</v>
      </c>
      <c r="L8020" s="3">
        <f t="shared" si="126"/>
        <v>846580.58683845121</v>
      </c>
    </row>
    <row r="8021" spans="1:12">
      <c r="A8021">
        <v>4837410</v>
      </c>
      <c r="B8021">
        <v>2020</v>
      </c>
      <c r="D8021" t="s">
        <v>2794</v>
      </c>
      <c r="E8021" t="s">
        <v>2795</v>
      </c>
      <c r="F8021" t="s">
        <v>4230</v>
      </c>
      <c r="G8021" t="s">
        <v>2796</v>
      </c>
      <c r="H8021" s="5">
        <v>449912</v>
      </c>
      <c r="I8021">
        <f>IFERROR(VLOOKUP(G8021,'NCES Match'!$A$2:$B$1307,2,FALSE),"")</f>
        <v>4837410</v>
      </c>
      <c r="J8021" cm="1">
        <f t="array" ref="J8021">IFERROR(_xlfn.IFS(B8021=2015,H8021/$O$13,B8021=2016,H8021/$O$14,B8021=2017,H8021/$O$15,B8021=2018,H8021/$O$16,B8021=2019,H8021/$O$17,B8021=2020,H8021/$O$18,B8021=2021,H8021/$O$19,B8021=2022,H8021/$O$20),"")</f>
        <v>2.4381071535380829E-4</v>
      </c>
      <c r="K8021" s="3" cm="1">
        <f t="array" ref="K8021">IFERROR(_xlfn.IFS(B8021=2015,J8021*$P$4,B8021=2016,J8021*$P$5,B8021=2017,J8021*$P$6,B8021=2018,J8021*$P$7,B8021=2019,J8021*$P$8,B8021=2020,J8021*$P$9,B8021=2021,J8021*$P$10,B8021=2022,J8021*$P$11),"")</f>
        <v>513953.67429299158</v>
      </c>
      <c r="L8021" s="3">
        <f t="shared" si="126"/>
        <v>963865.67429299164</v>
      </c>
    </row>
    <row r="8022" spans="1:12">
      <c r="A8022">
        <v>4837410</v>
      </c>
      <c r="B8022">
        <v>2021</v>
      </c>
      <c r="D8022" t="s">
        <v>2794</v>
      </c>
      <c r="E8022" t="s">
        <v>2795</v>
      </c>
      <c r="F8022" t="s">
        <v>4101</v>
      </c>
      <c r="G8022" t="s">
        <v>2796</v>
      </c>
      <c r="H8022" s="5">
        <v>497784.41</v>
      </c>
      <c r="I8022">
        <f>IFERROR(VLOOKUP(G8022,'NCES Match'!$A$2:$B$1307,2,FALSE),"")</f>
        <v>4837410</v>
      </c>
      <c r="J8022" cm="1">
        <f t="array" ref="J8022">IFERROR(_xlfn.IFS(B8022=2015,H8022/$O$13,B8022=2016,H8022/$O$14,B8022=2017,H8022/$O$15,B8022=2018,H8022/$O$16,B8022=2019,H8022/$O$17,B8022=2020,H8022/$O$18,B8022=2021,H8022/$O$19,B8022=2022,H8022/$O$20),"")</f>
        <v>2.5468791669707781E-4</v>
      </c>
      <c r="K8022" s="3" cm="1">
        <f t="array" ref="K8022">IFERROR(_xlfn.IFS(B8022=2015,J8022*$P$4,B8022=2016,J8022*$P$5,B8022=2017,J8022*$P$6,B8022=2018,J8022*$P$7,B8022=2019,J8022*$P$8,B8022=2020,J8022*$P$9,B8022=2021,J8022*$P$10,B8022=2022,J8022*$P$11),"")</f>
        <v>545173.05877323961</v>
      </c>
      <c r="L8022" s="3">
        <f t="shared" si="126"/>
        <v>1042957.4687732395</v>
      </c>
    </row>
    <row r="8023" spans="1:12">
      <c r="A8023">
        <v>4837410</v>
      </c>
      <c r="B8023">
        <v>2022</v>
      </c>
      <c r="D8023" t="s">
        <v>2794</v>
      </c>
      <c r="E8023" t="s">
        <v>2795</v>
      </c>
      <c r="F8023" t="s">
        <v>4101</v>
      </c>
      <c r="G8023" t="s">
        <v>2796</v>
      </c>
      <c r="H8023" s="5">
        <v>543092.6</v>
      </c>
      <c r="I8023">
        <f>IFERROR(VLOOKUP(G8023,'NCES Match'!$A$2:$B$1307,2,FALSE),"")</f>
        <v>4837410</v>
      </c>
      <c r="J8023" cm="1">
        <f t="array" ref="J8023">IFERROR(_xlfn.IFS(B8023=2015,H8023/$O$13,B8023=2016,H8023/$O$14,B8023=2017,H8023/$O$15,B8023=2018,H8023/$O$16,B8023=2019,H8023/$O$17,B8023=2020,H8023/$O$18,B8023=2021,H8023/$O$19,B8023=2022,H8023/$O$20),"")</f>
        <v>2.3854291175067678E-4</v>
      </c>
      <c r="K8023" s="3" cm="1">
        <f t="array" ref="K8023">IFERROR(_xlfn.IFS(B8023=2015,J8023*$P$4,B8023=2016,J8023*$P$5,B8023=2017,J8023*$P$6,B8023=2018,J8023*$P$7,B8023=2019,J8023*$P$8,B8023=2020,J8023*$P$9,B8023=2021,J8023*$P$10,B8023=2022,J8023*$P$11),"")</f>
        <v>513698.10665684019</v>
      </c>
      <c r="L8023" s="3">
        <f t="shared" si="126"/>
        <v>1056790.7066568402</v>
      </c>
    </row>
    <row r="8024" spans="1:12">
      <c r="A8024">
        <v>4837410</v>
      </c>
      <c r="B8024">
        <v>2023</v>
      </c>
      <c r="D8024" t="s">
        <v>2794</v>
      </c>
      <c r="E8024" t="s">
        <v>2795</v>
      </c>
      <c r="F8024" t="s">
        <v>4101</v>
      </c>
      <c r="G8024" t="s">
        <v>2796</v>
      </c>
      <c r="H8024" s="5">
        <v>624759.30000000005</v>
      </c>
      <c r="I8024">
        <f>IFERROR(VLOOKUP(G8024,'NCES Match'!$A$2:$B$1307,2,FALSE),"")</f>
        <v>4837410</v>
      </c>
      <c r="J8024" t="str" cm="1">
        <f t="array" ref="J8024">IFERROR(_xlfn.IFS(B8024=2015,H8024/$O$13,B8024=2016,H8024/$O$14,B8024=2017,H8024/$O$15,B8024=2018,H8024/$O$16,B8024=2019,H8024/$O$17,B8024=2020,H8024/$O$18,B8024=2021,H8024/$O$19,B8024=2022,H8024/$O$20),"")</f>
        <v/>
      </c>
      <c r="K8024" s="3" t="str" cm="1">
        <f t="array" ref="K8024">IFERROR(_xlfn.IFS(B8024=2015,J8024*$P$4,B8024=2016,J8024*$P$5,B8024=2017,J8024*$P$6,B8024=2018,J8024*$P$7,B8024=2019,J8024*$P$8,B8024=2020,J8024*$P$9,B8024=2021,J8024*$P$10,B8024=2022,J8024*$P$11),"")</f>
        <v/>
      </c>
      <c r="L8024" s="3">
        <f t="shared" si="126"/>
        <v>624759.30000000005</v>
      </c>
    </row>
    <row r="8025" spans="1:12">
      <c r="A8025">
        <v>4810910</v>
      </c>
      <c r="B8025">
        <v>2015</v>
      </c>
      <c r="C8025" t="s">
        <v>381</v>
      </c>
      <c r="D8025" t="s">
        <v>654</v>
      </c>
      <c r="E8025" t="s">
        <v>655</v>
      </c>
      <c r="G8025" t="s">
        <v>656</v>
      </c>
      <c r="H8025" s="5">
        <v>89796.52</v>
      </c>
      <c r="I8025">
        <f>IFERROR(VLOOKUP(G8025,'NCES Match'!$A$2:$B$1307,2,FALSE),"")</f>
        <v>4810910</v>
      </c>
      <c r="J8025" cm="1">
        <f t="array" ref="J8025">IFERROR(_xlfn.IFS(B8025=2015,H8025/$O$13,B8025=2016,H8025/$O$14,B8025=2017,H8025/$O$15,B8025=2018,H8025/$O$16,B8025=2019,H8025/$O$17,B8025=2020,H8025/$O$18,B8025=2021,H8025/$O$19,B8025=2022,H8025/$O$20),"")</f>
        <v>7.0346931125872403E-5</v>
      </c>
      <c r="K8025" s="3" cm="1">
        <f t="array" ref="K8025">IFERROR(_xlfn.IFS(B8025=2015,J8025*$P$4,B8025=2016,J8025*$P$5,B8025=2017,J8025*$P$6,B8025=2018,J8025*$P$7,B8025=2019,J8025*$P$8,B8025=2020,J8025*$P$9,B8025=2021,J8025*$P$10,B8025=2022,J8025*$P$11),"")</f>
        <v>111955.94413920587</v>
      </c>
      <c r="L8025" s="3">
        <f t="shared" si="126"/>
        <v>201752.46413920587</v>
      </c>
    </row>
    <row r="8026" spans="1:12">
      <c r="A8026">
        <v>4810910</v>
      </c>
      <c r="B8026">
        <v>2016</v>
      </c>
      <c r="C8026" t="s">
        <v>4102</v>
      </c>
      <c r="D8026" t="s">
        <v>654</v>
      </c>
      <c r="E8026" t="s">
        <v>655</v>
      </c>
      <c r="F8026" t="s">
        <v>4101</v>
      </c>
      <c r="G8026" t="s">
        <v>656</v>
      </c>
      <c r="H8026" s="5">
        <v>96557</v>
      </c>
      <c r="I8026">
        <f>IFERROR(VLOOKUP(G8026,'NCES Match'!$A$2:$B$1307,2,FALSE),"")</f>
        <v>4810910</v>
      </c>
      <c r="J8026" cm="1">
        <f t="array" ref="J8026">IFERROR(_xlfn.IFS(B8026=2015,H8026/$O$13,B8026=2016,H8026/$O$14,B8026=2017,H8026/$O$15,B8026=2018,H8026/$O$16,B8026=2019,H8026/$O$17,B8026=2020,H8026/$O$18,B8026=2021,H8026/$O$19,B8026=2022,H8026/$O$20),"")</f>
        <v>6.912196111705315E-5</v>
      </c>
      <c r="K8026" s="3" cm="1">
        <f t="array" ref="K8026">IFERROR(_xlfn.IFS(B8026=2015,J8026*$P$4,B8026=2016,J8026*$P$5,B8026=2017,J8026*$P$6,B8026=2018,J8026*$P$7,B8026=2019,J8026*$P$8,B8026=2020,J8026*$P$9,B8026=2021,J8026*$P$10,B8026=2022,J8026*$P$11),"")</f>
        <v>115822.91797077525</v>
      </c>
      <c r="L8026" s="3">
        <f t="shared" si="126"/>
        <v>212379.91797077525</v>
      </c>
    </row>
    <row r="8027" spans="1:12">
      <c r="A8027">
        <v>4810910</v>
      </c>
      <c r="B8027">
        <v>2017</v>
      </c>
      <c r="D8027" t="s">
        <v>654</v>
      </c>
      <c r="E8027" t="s">
        <v>655</v>
      </c>
      <c r="F8027" t="s">
        <v>4101</v>
      </c>
      <c r="G8027" t="s">
        <v>656</v>
      </c>
      <c r="H8027" s="5">
        <v>102871</v>
      </c>
      <c r="I8027">
        <f>IFERROR(VLOOKUP(G8027,'NCES Match'!$A$2:$B$1307,2,FALSE),"")</f>
        <v>4810910</v>
      </c>
      <c r="J8027" cm="1">
        <f t="array" ref="J8027">IFERROR(_xlfn.IFS(B8027=2015,H8027/$O$13,B8027=2016,H8027/$O$14,B8027=2017,H8027/$O$15,B8027=2018,H8027/$O$16,B8027=2019,H8027/$O$17,B8027=2020,H8027/$O$18,B8027=2021,H8027/$O$19,B8027=2022,H8027/$O$20),"")</f>
        <v>7.0923255360860738E-5</v>
      </c>
      <c r="K8027" s="3" cm="1">
        <f t="array" ref="K8027">IFERROR(_xlfn.IFS(B8027=2015,J8027*$P$4,B8027=2016,J8027*$P$5,B8027=2017,J8027*$P$6,B8027=2018,J8027*$P$7,B8027=2019,J8027*$P$8,B8027=2020,J8027*$P$9,B8027=2021,J8027*$P$10,B8027=2022,J8027*$P$11),"")</f>
        <v>120445.26394573157</v>
      </c>
      <c r="L8027" s="3">
        <f t="shared" si="126"/>
        <v>223316.26394573157</v>
      </c>
    </row>
    <row r="8028" spans="1:12">
      <c r="A8028">
        <v>4810910</v>
      </c>
      <c r="B8028">
        <v>2018</v>
      </c>
      <c r="D8028" t="s">
        <v>654</v>
      </c>
      <c r="E8028" t="s">
        <v>655</v>
      </c>
      <c r="F8028" t="s">
        <v>4101</v>
      </c>
      <c r="G8028" t="s">
        <v>656</v>
      </c>
      <c r="H8028" s="5">
        <v>111172</v>
      </c>
      <c r="I8028">
        <f>IFERROR(VLOOKUP(G8028,'NCES Match'!$A$2:$B$1307,2,FALSE),"")</f>
        <v>4810910</v>
      </c>
      <c r="J8028" cm="1">
        <f t="array" ref="J8028">IFERROR(_xlfn.IFS(B8028=2015,H8028/$O$13,B8028=2016,H8028/$O$14,B8028=2017,H8028/$O$15,B8028=2018,H8028/$O$16,B8028=2019,H8028/$O$17,B8028=2020,H8028/$O$18,B8028=2021,H8028/$O$19,B8028=2022,H8028/$O$20),"")</f>
        <v>7.2546270798435941E-5</v>
      </c>
      <c r="K8028" s="3" cm="1">
        <f t="array" ref="K8028">IFERROR(_xlfn.IFS(B8028=2015,J8028*$P$4,B8028=2016,J8028*$P$5,B8028=2017,J8028*$P$6,B8028=2018,J8028*$P$7,B8028=2019,J8028*$P$8,B8028=2020,J8028*$P$9,B8028=2021,J8028*$P$10,B8028=2022,J8028*$P$11),"")</f>
        <v>124551.30424742639</v>
      </c>
      <c r="L8028" s="3">
        <f t="shared" si="126"/>
        <v>235723.30424742639</v>
      </c>
    </row>
    <row r="8029" spans="1:12">
      <c r="A8029">
        <v>4810910</v>
      </c>
      <c r="B8029">
        <v>2019</v>
      </c>
      <c r="D8029" t="s">
        <v>654</v>
      </c>
      <c r="E8029" t="s">
        <v>655</v>
      </c>
      <c r="F8029" t="s">
        <v>4101</v>
      </c>
      <c r="G8029" t="s">
        <v>656</v>
      </c>
      <c r="H8029" s="5">
        <v>107543</v>
      </c>
      <c r="I8029">
        <f>IFERROR(VLOOKUP(G8029,'NCES Match'!$A$2:$B$1307,2,FALSE),"")</f>
        <v>4810910</v>
      </c>
      <c r="J8029" cm="1">
        <f t="array" ref="J8029">IFERROR(_xlfn.IFS(B8029=2015,H8029/$O$13,B8029=2016,H8029/$O$14,B8029=2017,H8029/$O$15,B8029=2018,H8029/$O$16,B8029=2019,H8029/$O$17,B8029=2020,H8029/$O$18,B8029=2021,H8029/$O$19,B8029=2022,H8029/$O$20),"")</f>
        <v>6.8094079605543229E-5</v>
      </c>
      <c r="K8029" s="3" cm="1">
        <f t="array" ref="K8029">IFERROR(_xlfn.IFS(B8029=2015,J8029*$P$4,B8029=2016,J8029*$P$5,B8029=2017,J8029*$P$6,B8029=2018,J8029*$P$7,B8029=2019,J8029*$P$8,B8029=2020,J8029*$P$9,B8029=2021,J8029*$P$10,B8029=2022,J8029*$P$11),"")</f>
        <v>118342.46928162685</v>
      </c>
      <c r="L8029" s="3">
        <f t="shared" si="126"/>
        <v>225885.46928162687</v>
      </c>
    </row>
    <row r="8030" spans="1:12">
      <c r="A8030">
        <v>4810910</v>
      </c>
      <c r="B8030">
        <v>2020</v>
      </c>
      <c r="D8030" t="s">
        <v>654</v>
      </c>
      <c r="E8030" t="s">
        <v>655</v>
      </c>
      <c r="F8030" t="s">
        <v>4230</v>
      </c>
      <c r="G8030" t="s">
        <v>656</v>
      </c>
      <c r="H8030" s="5">
        <v>123657</v>
      </c>
      <c r="I8030">
        <f>IFERROR(VLOOKUP(G8030,'NCES Match'!$A$2:$B$1307,2,FALSE),"")</f>
        <v>4810910</v>
      </c>
      <c r="J8030" cm="1">
        <f t="array" ref="J8030">IFERROR(_xlfn.IFS(B8030=2015,H8030/$O$13,B8030=2016,H8030/$O$14,B8030=2017,H8030/$O$15,B8030=2018,H8030/$O$16,B8030=2019,H8030/$O$17,B8030=2020,H8030/$O$18,B8030=2021,H8030/$O$19,B8030=2022,H8030/$O$20),"")</f>
        <v>6.7010663481982852E-5</v>
      </c>
      <c r="K8030" s="3" cm="1">
        <f t="array" ref="K8030">IFERROR(_xlfn.IFS(B8030=2015,J8030*$P$4,B8030=2016,J8030*$P$5,B8030=2017,J8030*$P$6,B8030=2018,J8030*$P$7,B8030=2019,J8030*$P$8,B8030=2020,J8030*$P$9,B8030=2021,J8030*$P$10,B8030=2022,J8030*$P$11),"")</f>
        <v>141258.66725503755</v>
      </c>
      <c r="L8030" s="3">
        <f t="shared" si="126"/>
        <v>264915.66725503758</v>
      </c>
    </row>
    <row r="8031" spans="1:12">
      <c r="A8031">
        <v>4810910</v>
      </c>
      <c r="B8031">
        <v>2021</v>
      </c>
      <c r="D8031" t="s">
        <v>654</v>
      </c>
      <c r="E8031" t="s">
        <v>655</v>
      </c>
      <c r="F8031" t="s">
        <v>4101</v>
      </c>
      <c r="G8031" t="s">
        <v>656</v>
      </c>
      <c r="H8031" s="5">
        <v>128561.82</v>
      </c>
      <c r="I8031">
        <f>IFERROR(VLOOKUP(G8031,'NCES Match'!$A$2:$B$1307,2,FALSE),"")</f>
        <v>4810910</v>
      </c>
      <c r="J8031" cm="1">
        <f t="array" ref="J8031">IFERROR(_xlfn.IFS(B8031=2015,H8031/$O$13,B8031=2016,H8031/$O$14,B8031=2017,H8031/$O$15,B8031=2018,H8031/$O$16,B8031=2019,H8031/$O$17,B8031=2020,H8031/$O$18,B8031=2021,H8031/$O$19,B8031=2022,H8031/$O$20),"")</f>
        <v>6.5777757287707576E-5</v>
      </c>
      <c r="K8031" s="3" cm="1">
        <f t="array" ref="K8031">IFERROR(_xlfn.IFS(B8031=2015,J8031*$P$4,B8031=2016,J8031*$P$5,B8031=2017,J8031*$P$6,B8031=2018,J8031*$P$7,B8031=2019,J8031*$P$8,B8031=2020,J8031*$P$9,B8031=2021,J8031*$P$10,B8031=2022,J8031*$P$11),"")</f>
        <v>140800.79496835719</v>
      </c>
      <c r="L8031" s="3">
        <f t="shared" si="126"/>
        <v>269362.6149683572</v>
      </c>
    </row>
    <row r="8032" spans="1:12">
      <c r="A8032">
        <v>4810910</v>
      </c>
      <c r="B8032">
        <v>2022</v>
      </c>
      <c r="D8032" t="s">
        <v>654</v>
      </c>
      <c r="E8032" t="s">
        <v>655</v>
      </c>
      <c r="F8032" t="s">
        <v>4101</v>
      </c>
      <c r="G8032" t="s">
        <v>656</v>
      </c>
      <c r="H8032" s="5">
        <v>164365.63</v>
      </c>
      <c r="I8032">
        <f>IFERROR(VLOOKUP(G8032,'NCES Match'!$A$2:$B$1307,2,FALSE),"")</f>
        <v>4810910</v>
      </c>
      <c r="J8032" cm="1">
        <f t="array" ref="J8032">IFERROR(_xlfn.IFS(B8032=2015,H8032/$O$13,B8032=2016,H8032/$O$14,B8032=2017,H8032/$O$15,B8032=2018,H8032/$O$16,B8032=2019,H8032/$O$17,B8032=2020,H8032/$O$18,B8032=2021,H8032/$O$19,B8032=2022,H8032/$O$20),"")</f>
        <v>7.2194421304827932E-5</v>
      </c>
      <c r="K8032" s="3" cm="1">
        <f t="array" ref="K8032">IFERROR(_xlfn.IFS(B8032=2015,J8032*$P$4,B8032=2016,J8032*$P$5,B8032=2017,J8032*$P$6,B8032=2018,J8032*$P$7,B8032=2019,J8032*$P$8,B8032=2020,J8032*$P$9,B8032=2021,J8032*$P$10,B8032=2022,J8032*$P$11),"")</f>
        <v>155469.4594079513</v>
      </c>
      <c r="L8032" s="3">
        <f t="shared" si="126"/>
        <v>319835.08940795134</v>
      </c>
    </row>
    <row r="8033" spans="1:12">
      <c r="A8033">
        <v>4810910</v>
      </c>
      <c r="B8033">
        <v>2023</v>
      </c>
      <c r="D8033" t="s">
        <v>654</v>
      </c>
      <c r="E8033" t="s">
        <v>655</v>
      </c>
      <c r="F8033" t="s">
        <v>4101</v>
      </c>
      <c r="G8033" t="s">
        <v>656</v>
      </c>
      <c r="H8033" s="5">
        <v>189517.38</v>
      </c>
      <c r="I8033">
        <f>IFERROR(VLOOKUP(G8033,'NCES Match'!$A$2:$B$1307,2,FALSE),"")</f>
        <v>4810910</v>
      </c>
      <c r="J8033" t="str" cm="1">
        <f t="array" ref="J8033">IFERROR(_xlfn.IFS(B8033=2015,H8033/$O$13,B8033=2016,H8033/$O$14,B8033=2017,H8033/$O$15,B8033=2018,H8033/$O$16,B8033=2019,H8033/$O$17,B8033=2020,H8033/$O$18,B8033=2021,H8033/$O$19,B8033=2022,H8033/$O$20),"")</f>
        <v/>
      </c>
      <c r="K8033" s="3" t="str" cm="1">
        <f t="array" ref="K8033">IFERROR(_xlfn.IFS(B8033=2015,J8033*$P$4,B8033=2016,J8033*$P$5,B8033=2017,J8033*$P$6,B8033=2018,J8033*$P$7,B8033=2019,J8033*$P$8,B8033=2020,J8033*$P$9,B8033=2021,J8033*$P$10,B8033=2022,J8033*$P$11),"")</f>
        <v/>
      </c>
      <c r="L8033" s="3">
        <f t="shared" si="126"/>
        <v>189517.38</v>
      </c>
    </row>
    <row r="8034" spans="1:12">
      <c r="A8034">
        <v>4822140</v>
      </c>
      <c r="B8034">
        <v>2015</v>
      </c>
      <c r="C8034" t="s">
        <v>381</v>
      </c>
      <c r="D8034" t="s">
        <v>1550</v>
      </c>
      <c r="E8034" t="s">
        <v>1551</v>
      </c>
      <c r="G8034" t="s">
        <v>1552</v>
      </c>
      <c r="H8034" s="5">
        <v>21972</v>
      </c>
      <c r="I8034">
        <f>IFERROR(VLOOKUP(G8034,'NCES Match'!$A$2:$B$1307,2,FALSE),"")</f>
        <v>4822140</v>
      </c>
      <c r="J8034" cm="1">
        <f t="array" ref="J8034">IFERROR(_xlfn.IFS(B8034=2015,H8034/$O$13,B8034=2016,H8034/$O$14,B8034=2017,H8034/$O$15,B8034=2018,H8034/$O$16,B8034=2019,H8034/$O$17,B8034=2020,H8034/$O$18,B8034=2021,H8034/$O$19,B8034=2022,H8034/$O$20),"")</f>
        <v>1.7212947346931357E-5</v>
      </c>
      <c r="K8034" s="3" cm="1">
        <f t="array" ref="K8034">IFERROR(_xlfn.IFS(B8034=2015,J8034*$P$4,B8034=2016,J8034*$P$5,B8034=2017,J8034*$P$6,B8034=2018,J8034*$P$7,B8034=2019,J8034*$P$8,B8034=2020,J8034*$P$9,B8034=2021,J8034*$P$10,B8034=2022,J8034*$P$11),"")</f>
        <v>27394.112874603954</v>
      </c>
      <c r="L8034" s="3">
        <f t="shared" si="126"/>
        <v>49366.112874603954</v>
      </c>
    </row>
    <row r="8035" spans="1:12">
      <c r="A8035">
        <v>4822140</v>
      </c>
      <c r="B8035">
        <v>2016</v>
      </c>
      <c r="C8035" t="s">
        <v>4102</v>
      </c>
      <c r="D8035" t="s">
        <v>1550</v>
      </c>
      <c r="E8035" t="s">
        <v>1551</v>
      </c>
      <c r="F8035" t="s">
        <v>4101</v>
      </c>
      <c r="G8035" t="s">
        <v>1552</v>
      </c>
      <c r="H8035" s="5">
        <v>25527</v>
      </c>
      <c r="I8035">
        <f>IFERROR(VLOOKUP(G8035,'NCES Match'!$A$2:$B$1307,2,FALSE),"")</f>
        <v>4822140</v>
      </c>
      <c r="J8035" cm="1">
        <f t="array" ref="J8035">IFERROR(_xlfn.IFS(B8035=2015,H8035/$O$13,B8035=2016,H8035/$O$14,B8035=2017,H8035/$O$15,B8035=2018,H8035/$O$16,B8035=2019,H8035/$O$17,B8035=2020,H8035/$O$18,B8035=2021,H8035/$O$19,B8035=2022,H8035/$O$20),"")</f>
        <v>1.8273934582008719E-5</v>
      </c>
      <c r="K8035" s="3" cm="1">
        <f t="array" ref="K8035">IFERROR(_xlfn.IFS(B8035=2015,J8035*$P$4,B8035=2016,J8035*$P$5,B8035=2017,J8035*$P$6,B8035=2018,J8035*$P$7,B8035=2019,J8035*$P$8,B8035=2020,J8035*$P$9,B8035=2021,J8035*$P$10,B8035=2022,J8035*$P$11),"")</f>
        <v>30620.375809521629</v>
      </c>
      <c r="L8035" s="3">
        <f t="shared" si="126"/>
        <v>56147.375809521633</v>
      </c>
    </row>
    <row r="8036" spans="1:12">
      <c r="A8036">
        <v>4822140</v>
      </c>
      <c r="B8036">
        <v>2017</v>
      </c>
      <c r="D8036" t="s">
        <v>1550</v>
      </c>
      <c r="E8036" t="s">
        <v>1551</v>
      </c>
      <c r="F8036" t="s">
        <v>4101</v>
      </c>
      <c r="G8036" t="s">
        <v>1552</v>
      </c>
      <c r="H8036" s="5">
        <v>24351</v>
      </c>
      <c r="I8036">
        <f>IFERROR(VLOOKUP(G8036,'NCES Match'!$A$2:$B$1307,2,FALSE),"")</f>
        <v>4822140</v>
      </c>
      <c r="J8036" cm="1">
        <f t="array" ref="J8036">IFERROR(_xlfn.IFS(B8036=2015,H8036/$O$13,B8036=2016,H8036/$O$14,B8036=2017,H8036/$O$15,B8036=2018,H8036/$O$16,B8036=2019,H8036/$O$17,B8036=2020,H8036/$O$18,B8036=2021,H8036/$O$19,B8036=2022,H8036/$O$20),"")</f>
        <v>1.67885234059387E-5</v>
      </c>
      <c r="K8036" s="3" cm="1">
        <f t="array" ref="K8036">IFERROR(_xlfn.IFS(B8036=2015,J8036*$P$4,B8036=2016,J8036*$P$5,B8036=2017,J8036*$P$6,B8036=2018,J8036*$P$7,B8036=2019,J8036*$P$8,B8036=2020,J8036*$P$9,B8036=2021,J8036*$P$10,B8036=2022,J8036*$P$11),"")</f>
        <v>28511.073308731418</v>
      </c>
      <c r="L8036" s="3">
        <f t="shared" si="126"/>
        <v>52862.073308731415</v>
      </c>
    </row>
    <row r="8037" spans="1:12">
      <c r="A8037">
        <v>4822140</v>
      </c>
      <c r="B8037">
        <v>2018</v>
      </c>
      <c r="D8037" t="s">
        <v>1550</v>
      </c>
      <c r="E8037" t="s">
        <v>1551</v>
      </c>
      <c r="F8037" t="s">
        <v>4101</v>
      </c>
      <c r="G8037" t="s">
        <v>1552</v>
      </c>
      <c r="H8037" s="5">
        <v>28017</v>
      </c>
      <c r="I8037">
        <f>IFERROR(VLOOKUP(G8037,'NCES Match'!$A$2:$B$1307,2,FALSE),"")</f>
        <v>4822140</v>
      </c>
      <c r="J8037" cm="1">
        <f t="array" ref="J8037">IFERROR(_xlfn.IFS(B8037=2015,H8037/$O$13,B8037=2016,H8037/$O$14,B8037=2017,H8037/$O$15,B8037=2018,H8037/$O$16,B8037=2019,H8037/$O$17,B8037=2020,H8037/$O$18,B8037=2021,H8037/$O$19,B8037=2022,H8037/$O$20),"")</f>
        <v>1.8282740878636526E-5</v>
      </c>
      <c r="K8037" s="3" cm="1">
        <f t="array" ref="K8037">IFERROR(_xlfn.IFS(B8037=2015,J8037*$P$4,B8037=2016,J8037*$P$5,B8037=2017,J8037*$P$6,B8037=2018,J8037*$P$7,B8037=2019,J8037*$P$8,B8037=2020,J8037*$P$9,B8037=2021,J8037*$P$10,B8037=2022,J8037*$P$11),"")</f>
        <v>31388.783966287785</v>
      </c>
      <c r="L8037" s="3">
        <f t="shared" si="126"/>
        <v>59405.783966287781</v>
      </c>
    </row>
    <row r="8038" spans="1:12">
      <c r="A8038">
        <v>4822140</v>
      </c>
      <c r="B8038">
        <v>2019</v>
      </c>
      <c r="D8038" t="s">
        <v>1550</v>
      </c>
      <c r="E8038" t="s">
        <v>1551</v>
      </c>
      <c r="F8038" t="s">
        <v>4101</v>
      </c>
      <c r="G8038" t="s">
        <v>1552</v>
      </c>
      <c r="H8038" s="5">
        <v>28894</v>
      </c>
      <c r="I8038">
        <f>IFERROR(VLOOKUP(G8038,'NCES Match'!$A$2:$B$1307,2,FALSE),"")</f>
        <v>4822140</v>
      </c>
      <c r="J8038" cm="1">
        <f t="array" ref="J8038">IFERROR(_xlfn.IFS(B8038=2015,H8038/$O$13,B8038=2016,H8038/$O$14,B8038=2017,H8038/$O$15,B8038=2018,H8038/$O$16,B8038=2019,H8038/$O$17,B8038=2020,H8038/$O$18,B8038=2021,H8038/$O$19,B8038=2022,H8038/$O$20),"")</f>
        <v>1.829510368989675E-5</v>
      </c>
      <c r="K8038" s="3" cm="1">
        <f t="array" ref="K8038">IFERROR(_xlfn.IFS(B8038=2015,J8038*$P$4,B8038=2016,J8038*$P$5,B8038=2017,J8038*$P$6,B8038=2018,J8038*$P$7,B8038=2019,J8038*$P$8,B8038=2020,J8038*$P$9,B8038=2021,J8038*$P$10,B8038=2022,J8038*$P$11),"")</f>
        <v>31795.535808219283</v>
      </c>
      <c r="L8038" s="3">
        <f t="shared" si="126"/>
        <v>60689.535808219283</v>
      </c>
    </row>
    <row r="8039" spans="1:12">
      <c r="A8039">
        <v>4822140</v>
      </c>
      <c r="B8039">
        <v>2020</v>
      </c>
      <c r="D8039" t="s">
        <v>1550</v>
      </c>
      <c r="E8039" t="s">
        <v>1551</v>
      </c>
      <c r="F8039" t="s">
        <v>4230</v>
      </c>
      <c r="G8039" t="s">
        <v>1552</v>
      </c>
      <c r="H8039" s="5">
        <v>40516</v>
      </c>
      <c r="I8039">
        <f>IFERROR(VLOOKUP(G8039,'NCES Match'!$A$2:$B$1307,2,FALSE),"")</f>
        <v>4822140</v>
      </c>
      <c r="J8039" cm="1">
        <f t="array" ref="J8039">IFERROR(_xlfn.IFS(B8039=2015,H8039/$O$13,B8039=2016,H8039/$O$14,B8039=2017,H8039/$O$15,B8039=2018,H8039/$O$16,B8039=2019,H8039/$O$17,B8039=2020,H8039/$O$18,B8039=2021,H8039/$O$19,B8039=2022,H8039/$O$20),"")</f>
        <v>2.1955926810742761E-5</v>
      </c>
      <c r="K8039" s="3" cm="1">
        <f t="array" ref="K8039">IFERROR(_xlfn.IFS(B8039=2015,J8039*$P$4,B8039=2016,J8039*$P$5,B8039=2017,J8039*$P$6,B8039=2018,J8039*$P$7,B8039=2019,J8039*$P$8,B8039=2020,J8039*$P$9,B8039=2021,J8039*$P$10,B8039=2022,J8039*$P$11),"")</f>
        <v>46283.155522979716</v>
      </c>
      <c r="L8039" s="3">
        <f t="shared" si="126"/>
        <v>86799.155522979709</v>
      </c>
    </row>
    <row r="8040" spans="1:12">
      <c r="A8040">
        <v>4822140</v>
      </c>
      <c r="B8040">
        <v>2021</v>
      </c>
      <c r="D8040" t="s">
        <v>1550</v>
      </c>
      <c r="E8040" t="s">
        <v>1551</v>
      </c>
      <c r="F8040" t="s">
        <v>4101</v>
      </c>
      <c r="G8040" t="s">
        <v>1552</v>
      </c>
      <c r="H8040" s="5">
        <v>46735.519999999997</v>
      </c>
      <c r="I8040">
        <f>IFERROR(VLOOKUP(G8040,'NCES Match'!$A$2:$B$1307,2,FALSE),"")</f>
        <v>4822140</v>
      </c>
      <c r="J8040" cm="1">
        <f t="array" ref="J8040">IFERROR(_xlfn.IFS(B8040=2015,H8040/$O$13,B8040=2016,H8040/$O$14,B8040=2017,H8040/$O$15,B8040=2018,H8040/$O$16,B8040=2019,H8040/$O$17,B8040=2020,H8040/$O$18,B8040=2021,H8040/$O$19,B8040=2022,H8040/$O$20),"")</f>
        <v>2.3911902392753954E-5</v>
      </c>
      <c r="K8040" s="3" cm="1">
        <f t="array" ref="K8040">IFERROR(_xlfn.IFS(B8040=2015,J8040*$P$4,B8040=2016,J8040*$P$5,B8040=2017,J8040*$P$6,B8040=2018,J8040*$P$7,B8040=2019,J8040*$P$8,B8040=2020,J8040*$P$9,B8040=2021,J8040*$P$10,B8040=2022,J8040*$P$11),"")</f>
        <v>51184.701408704059</v>
      </c>
      <c r="L8040" s="3">
        <f t="shared" si="126"/>
        <v>97920.221408704063</v>
      </c>
    </row>
    <row r="8041" spans="1:12">
      <c r="A8041">
        <v>4822140</v>
      </c>
      <c r="B8041">
        <v>2022</v>
      </c>
      <c r="D8041" t="s">
        <v>1550</v>
      </c>
      <c r="E8041" t="s">
        <v>1551</v>
      </c>
      <c r="F8041" t="s">
        <v>4101</v>
      </c>
      <c r="G8041" t="s">
        <v>1552</v>
      </c>
      <c r="H8041" s="5">
        <v>37241.85</v>
      </c>
      <c r="I8041">
        <f>IFERROR(VLOOKUP(G8041,'NCES Match'!$A$2:$B$1307,2,FALSE),"")</f>
        <v>4822140</v>
      </c>
      <c r="J8041" cm="1">
        <f t="array" ref="J8041">IFERROR(_xlfn.IFS(B8041=2015,H8041/$O$13,B8041=2016,H8041/$O$14,B8041=2017,H8041/$O$15,B8041=2018,H8041/$O$16,B8041=2019,H8041/$O$17,B8041=2020,H8041/$O$18,B8041=2021,H8041/$O$19,B8041=2022,H8041/$O$20),"")</f>
        <v>1.6357761711321316E-5</v>
      </c>
      <c r="K8041" s="3" cm="1">
        <f t="array" ref="K8041">IFERROR(_xlfn.IFS(B8041=2015,J8041*$P$4,B8041=2016,J8041*$P$5,B8041=2017,J8041*$P$6,B8041=2018,J8041*$P$7,B8041=2019,J8041*$P$8,B8041=2020,J8041*$P$9,B8041=2021,J8041*$P$10,B8041=2022,J8041*$P$11),"")</f>
        <v>35226.161861527929</v>
      </c>
      <c r="L8041" s="3">
        <f t="shared" si="126"/>
        <v>72468.011861527921</v>
      </c>
    </row>
    <row r="8042" spans="1:12">
      <c r="A8042">
        <v>4822140</v>
      </c>
      <c r="B8042">
        <v>2023</v>
      </c>
      <c r="D8042" t="s">
        <v>1550</v>
      </c>
      <c r="E8042" t="s">
        <v>1551</v>
      </c>
      <c r="F8042" t="s">
        <v>4101</v>
      </c>
      <c r="G8042" t="s">
        <v>1552</v>
      </c>
      <c r="H8042" s="5">
        <v>46527.91</v>
      </c>
      <c r="I8042">
        <f>IFERROR(VLOOKUP(G8042,'NCES Match'!$A$2:$B$1307,2,FALSE),"")</f>
        <v>4822140</v>
      </c>
      <c r="J8042" t="str" cm="1">
        <f t="array" ref="J8042">IFERROR(_xlfn.IFS(B8042=2015,H8042/$O$13,B8042=2016,H8042/$O$14,B8042=2017,H8042/$O$15,B8042=2018,H8042/$O$16,B8042=2019,H8042/$O$17,B8042=2020,H8042/$O$18,B8042=2021,H8042/$O$19,B8042=2022,H8042/$O$20),"")</f>
        <v/>
      </c>
      <c r="K8042" s="3" t="str" cm="1">
        <f t="array" ref="K8042">IFERROR(_xlfn.IFS(B8042=2015,J8042*$P$4,B8042=2016,J8042*$P$5,B8042=2017,J8042*$P$6,B8042=2018,J8042*$P$7,B8042=2019,J8042*$P$8,B8042=2020,J8042*$P$9,B8042=2021,J8042*$P$10,B8042=2022,J8042*$P$11),"")</f>
        <v/>
      </c>
      <c r="L8042" s="3">
        <f t="shared" si="126"/>
        <v>46527.91</v>
      </c>
    </row>
    <row r="8043" spans="1:12">
      <c r="A8043">
        <v>4820610</v>
      </c>
      <c r="B8043">
        <v>2015</v>
      </c>
      <c r="C8043" t="s">
        <v>381</v>
      </c>
      <c r="D8043" t="s">
        <v>1430</v>
      </c>
      <c r="E8043" t="s">
        <v>1431</v>
      </c>
      <c r="G8043" t="s">
        <v>1432</v>
      </c>
      <c r="H8043" s="5">
        <v>31172.639999999999</v>
      </c>
      <c r="I8043">
        <f>IFERROR(VLOOKUP(G8043,'NCES Match'!$A$2:$B$1307,2,FALSE),"")</f>
        <v>4820610</v>
      </c>
      <c r="J8043" cm="1">
        <f t="array" ref="J8043">IFERROR(_xlfn.IFS(B8043=2015,H8043/$O$13,B8043=2016,H8043/$O$14,B8043=2017,H8043/$O$15,B8043=2018,H8043/$O$16,B8043=2019,H8043/$O$17,B8043=2020,H8043/$O$18,B8043=2021,H8043/$O$19,B8043=2022,H8043/$O$20),"")</f>
        <v>2.4420763288951677E-5</v>
      </c>
      <c r="K8043" s="3" cm="1">
        <f t="array" ref="K8043">IFERROR(_xlfn.IFS(B8043=2015,J8043*$P$4,B8043=2016,J8043*$P$5,B8043=2017,J8043*$P$6,B8043=2018,J8043*$P$7,B8043=2019,J8043*$P$8,B8043=2020,J8043*$P$9,B8043=2021,J8043*$P$10,B8043=2022,J8043*$P$11),"")</f>
        <v>38865.22932638786</v>
      </c>
      <c r="L8043" s="3">
        <f t="shared" si="126"/>
        <v>70037.869326387852</v>
      </c>
    </row>
    <row r="8044" spans="1:12">
      <c r="A8044">
        <v>4820610</v>
      </c>
      <c r="B8044">
        <v>2016</v>
      </c>
      <c r="C8044" t="s">
        <v>4102</v>
      </c>
      <c r="D8044" t="s">
        <v>1430</v>
      </c>
      <c r="E8044" t="s">
        <v>1431</v>
      </c>
      <c r="F8044" t="s">
        <v>4101</v>
      </c>
      <c r="G8044" t="s">
        <v>1432</v>
      </c>
      <c r="H8044" s="5">
        <v>37354</v>
      </c>
      <c r="I8044">
        <f>IFERROR(VLOOKUP(G8044,'NCES Match'!$A$2:$B$1307,2,FALSE),"")</f>
        <v>4820610</v>
      </c>
      <c r="J8044" cm="1">
        <f t="array" ref="J8044">IFERROR(_xlfn.IFS(B8044=2015,H8044/$O$13,B8044=2016,H8044/$O$14,B8044=2017,H8044/$O$15,B8044=2018,H8044/$O$16,B8044=2019,H8044/$O$17,B8044=2020,H8044/$O$18,B8044=2021,H8044/$O$19,B8044=2022,H8044/$O$20),"")</f>
        <v>2.6740492512882584E-5</v>
      </c>
      <c r="K8044" s="3" cm="1">
        <f t="array" ref="K8044">IFERROR(_xlfn.IFS(B8044=2015,J8044*$P$4,B8044=2016,J8044*$P$5,B8044=2017,J8044*$P$6,B8044=2018,J8044*$P$7,B8044=2019,J8044*$P$8,B8044=2020,J8044*$P$9,B8044=2021,J8044*$P$10,B8044=2022,J8044*$P$11),"")</f>
        <v>44807.204841496103</v>
      </c>
      <c r="L8044" s="3">
        <f t="shared" si="126"/>
        <v>82161.204841496103</v>
      </c>
    </row>
    <row r="8045" spans="1:12">
      <c r="A8045">
        <v>4820610</v>
      </c>
      <c r="B8045">
        <v>2017</v>
      </c>
      <c r="D8045" t="s">
        <v>1430</v>
      </c>
      <c r="E8045" t="s">
        <v>1431</v>
      </c>
      <c r="F8045" t="s">
        <v>4101</v>
      </c>
      <c r="G8045" t="s">
        <v>1432</v>
      </c>
      <c r="H8045" s="5">
        <v>41372</v>
      </c>
      <c r="I8045">
        <f>IFERROR(VLOOKUP(G8045,'NCES Match'!$A$2:$B$1307,2,FALSE),"")</f>
        <v>4820610</v>
      </c>
      <c r="J8045" cm="1">
        <f t="array" ref="J8045">IFERROR(_xlfn.IFS(B8045=2015,H8045/$O$13,B8045=2016,H8045/$O$14,B8045=2017,H8045/$O$15,B8045=2018,H8045/$O$16,B8045=2019,H8045/$O$17,B8045=2020,H8045/$O$18,B8045=2021,H8045/$O$19,B8045=2022,H8045/$O$20),"")</f>
        <v>2.8523460652560301E-5</v>
      </c>
      <c r="K8045" s="3" cm="1">
        <f t="array" ref="K8045">IFERROR(_xlfn.IFS(B8045=2015,J8045*$P$4,B8045=2016,J8045*$P$5,B8045=2017,J8045*$P$6,B8045=2018,J8045*$P$7,B8045=2019,J8045*$P$8,B8045=2020,J8045*$P$9,B8045=2021,J8045*$P$10,B8045=2022,J8045*$P$11),"")</f>
        <v>48439.904929113232</v>
      </c>
      <c r="L8045" s="3">
        <f t="shared" si="126"/>
        <v>89811.904929113225</v>
      </c>
    </row>
    <row r="8046" spans="1:12">
      <c r="A8046">
        <v>4820610</v>
      </c>
      <c r="B8046">
        <v>2018</v>
      </c>
      <c r="D8046" t="s">
        <v>1430</v>
      </c>
      <c r="E8046" t="s">
        <v>1431</v>
      </c>
      <c r="F8046" t="s">
        <v>4101</v>
      </c>
      <c r="G8046" t="s">
        <v>1432</v>
      </c>
      <c r="H8046" s="5">
        <v>43761</v>
      </c>
      <c r="I8046">
        <f>IFERROR(VLOOKUP(G8046,'NCES Match'!$A$2:$B$1307,2,FALSE),"")</f>
        <v>4820610</v>
      </c>
      <c r="J8046" cm="1">
        <f t="array" ref="J8046">IFERROR(_xlfn.IFS(B8046=2015,H8046/$O$13,B8046=2016,H8046/$O$14,B8046=2017,H8046/$O$15,B8046=2018,H8046/$O$16,B8046=2019,H8046/$O$17,B8046=2020,H8046/$O$18,B8046=2021,H8046/$O$19,B8046=2022,H8046/$O$20),"")</f>
        <v>2.8556627176000749E-5</v>
      </c>
      <c r="K8046" s="3" cm="1">
        <f t="array" ref="K8046">IFERROR(_xlfn.IFS(B8046=2015,J8046*$P$4,B8046=2016,J8046*$P$5,B8046=2017,J8046*$P$6,B8046=2018,J8046*$P$7,B8046=2019,J8046*$P$8,B8046=2020,J8046*$P$9,B8046=2021,J8046*$P$10,B8046=2022,J8046*$P$11),"")</f>
        <v>49027.539534879528</v>
      </c>
      <c r="L8046" s="3">
        <f t="shared" si="126"/>
        <v>92788.539534879528</v>
      </c>
    </row>
    <row r="8047" spans="1:12">
      <c r="A8047">
        <v>4820610</v>
      </c>
      <c r="B8047">
        <v>2019</v>
      </c>
      <c r="D8047" t="s">
        <v>1430</v>
      </c>
      <c r="E8047" t="s">
        <v>1431</v>
      </c>
      <c r="F8047" t="s">
        <v>4101</v>
      </c>
      <c r="G8047" t="s">
        <v>1432</v>
      </c>
      <c r="H8047" s="5">
        <v>44039</v>
      </c>
      <c r="I8047">
        <f>IFERROR(VLOOKUP(G8047,'NCES Match'!$A$2:$B$1307,2,FALSE),"")</f>
        <v>4820610</v>
      </c>
      <c r="J8047" cm="1">
        <f t="array" ref="J8047">IFERROR(_xlfn.IFS(B8047=2015,H8047/$O$13,B8047=2016,H8047/$O$14,B8047=2017,H8047/$O$15,B8047=2018,H8047/$O$16,B8047=2019,H8047/$O$17,B8047=2020,H8047/$O$18,B8047=2021,H8047/$O$19,B8047=2022,H8047/$O$20),"")</f>
        <v>2.7884615193443723E-5</v>
      </c>
      <c r="K8047" s="3" cm="1">
        <f t="array" ref="K8047">IFERROR(_xlfn.IFS(B8047=2015,J8047*$P$4,B8047=2016,J8047*$P$5,B8047=2017,J8047*$P$6,B8047=2018,J8047*$P$7,B8047=2019,J8047*$P$8,B8047=2020,J8047*$P$9,B8047=2021,J8047*$P$10,B8047=2022,J8047*$P$11),"")</f>
        <v>48461.396880257802</v>
      </c>
      <c r="L8047" s="3">
        <f t="shared" si="126"/>
        <v>92500.396880257802</v>
      </c>
    </row>
    <row r="8048" spans="1:12">
      <c r="A8048">
        <v>4820610</v>
      </c>
      <c r="B8048">
        <v>2020</v>
      </c>
      <c r="D8048" t="s">
        <v>1430</v>
      </c>
      <c r="E8048" t="s">
        <v>1431</v>
      </c>
      <c r="F8048" t="s">
        <v>4230</v>
      </c>
      <c r="G8048" t="s">
        <v>1432</v>
      </c>
      <c r="H8048" s="5">
        <v>44993</v>
      </c>
      <c r="I8048">
        <f>IFERROR(VLOOKUP(G8048,'NCES Match'!$A$2:$B$1307,2,FALSE),"")</f>
        <v>4820610</v>
      </c>
      <c r="J8048" cm="1">
        <f t="array" ref="J8048">IFERROR(_xlfn.IFS(B8048=2015,H8048/$O$13,B8048=2016,H8048/$O$14,B8048=2017,H8048/$O$15,B8048=2018,H8048/$O$16,B8048=2019,H8048/$O$17,B8048=2020,H8048/$O$18,B8048=2021,H8048/$O$19,B8048=2022,H8048/$O$20),"")</f>
        <v>2.4382046968993705E-5</v>
      </c>
      <c r="K8048" s="3" cm="1">
        <f t="array" ref="K8048">IFERROR(_xlfn.IFS(B8048=2015,J8048*$P$4,B8048=2016,J8048*$P$5,B8048=2017,J8048*$P$6,B8048=2018,J8048*$P$7,B8048=2019,J8048*$P$8,B8048=2020,J8048*$P$9,B8048=2021,J8048*$P$10,B8048=2022,J8048*$P$11),"")</f>
        <v>51397.42364610095</v>
      </c>
      <c r="L8048" s="3">
        <f t="shared" si="126"/>
        <v>96390.423646100942</v>
      </c>
    </row>
    <row r="8049" spans="1:12">
      <c r="A8049">
        <v>4820610</v>
      </c>
      <c r="B8049">
        <v>2021</v>
      </c>
      <c r="D8049" t="s">
        <v>1430</v>
      </c>
      <c r="E8049" t="s">
        <v>1431</v>
      </c>
      <c r="F8049" t="s">
        <v>4101</v>
      </c>
      <c r="G8049" t="s">
        <v>1432</v>
      </c>
      <c r="H8049" s="5">
        <v>50450.44</v>
      </c>
      <c r="I8049">
        <f>IFERROR(VLOOKUP(G8049,'NCES Match'!$A$2:$B$1307,2,FALSE),"")</f>
        <v>4820610</v>
      </c>
      <c r="J8049" cm="1">
        <f t="array" ref="J8049">IFERROR(_xlfn.IFS(B8049=2015,H8049/$O$13,B8049=2016,H8049/$O$14,B8049=2017,H8049/$O$15,B8049=2018,H8049/$O$16,B8049=2019,H8049/$O$17,B8049=2020,H8049/$O$18,B8049=2021,H8049/$O$19,B8049=2022,H8049/$O$20),"")</f>
        <v>2.5812615264610086E-5</v>
      </c>
      <c r="K8049" s="3" cm="1">
        <f t="array" ref="K8049">IFERROR(_xlfn.IFS(B8049=2015,J8049*$P$4,B8049=2016,J8049*$P$5,B8049=2017,J8049*$P$6,B8049=2018,J8049*$P$7,B8049=2019,J8049*$P$8,B8049=2020,J8049*$P$9,B8049=2021,J8049*$P$10,B8049=2022,J8049*$P$11),"")</f>
        <v>55253.278605603184</v>
      </c>
      <c r="L8049" s="3">
        <f t="shared" si="126"/>
        <v>105703.71860560318</v>
      </c>
    </row>
    <row r="8050" spans="1:12">
      <c r="A8050">
        <v>4820610</v>
      </c>
      <c r="B8050">
        <v>2022</v>
      </c>
      <c r="D8050" t="s">
        <v>1430</v>
      </c>
      <c r="E8050" t="s">
        <v>1431</v>
      </c>
      <c r="F8050" t="s">
        <v>4101</v>
      </c>
      <c r="G8050" t="s">
        <v>1432</v>
      </c>
      <c r="H8050" s="5">
        <v>59500.17</v>
      </c>
      <c r="I8050">
        <f>IFERROR(VLOOKUP(G8050,'NCES Match'!$A$2:$B$1307,2,FALSE),"")</f>
        <v>4820610</v>
      </c>
      <c r="J8050" cm="1">
        <f t="array" ref="J8050">IFERROR(_xlfn.IFS(B8050=2015,H8050/$O$13,B8050=2016,H8050/$O$14,B8050=2017,H8050/$O$15,B8050=2018,H8050/$O$16,B8050=2019,H8050/$O$17,B8050=2020,H8050/$O$18,B8050=2021,H8050/$O$19,B8050=2022,H8050/$O$20),"")</f>
        <v>2.6134297910633043E-5</v>
      </c>
      <c r="K8050" s="3" cm="1">
        <f t="array" ref="K8050">IFERROR(_xlfn.IFS(B8050=2015,J8050*$P$4,B8050=2016,J8050*$P$5,B8050=2017,J8050*$P$6,B8050=2018,J8050*$P$7,B8050=2019,J8050*$P$8,B8050=2020,J8050*$P$9,B8050=2021,J8050*$P$10,B8050=2022,J8050*$P$11),"")</f>
        <v>56279.766424289563</v>
      </c>
      <c r="L8050" s="3">
        <f t="shared" si="126"/>
        <v>115779.93642428957</v>
      </c>
    </row>
    <row r="8051" spans="1:12">
      <c r="A8051">
        <v>4820610</v>
      </c>
      <c r="B8051">
        <v>2023</v>
      </c>
      <c r="D8051" t="s">
        <v>1430</v>
      </c>
      <c r="E8051" t="s">
        <v>1431</v>
      </c>
      <c r="F8051" t="s">
        <v>4101</v>
      </c>
      <c r="G8051" t="s">
        <v>1432</v>
      </c>
      <c r="H8051" s="5">
        <v>65015.47</v>
      </c>
      <c r="I8051">
        <f>IFERROR(VLOOKUP(G8051,'NCES Match'!$A$2:$B$1307,2,FALSE),"")</f>
        <v>4820610</v>
      </c>
      <c r="J8051" t="str" cm="1">
        <f t="array" ref="J8051">IFERROR(_xlfn.IFS(B8051=2015,H8051/$O$13,B8051=2016,H8051/$O$14,B8051=2017,H8051/$O$15,B8051=2018,H8051/$O$16,B8051=2019,H8051/$O$17,B8051=2020,H8051/$O$18,B8051=2021,H8051/$O$19,B8051=2022,H8051/$O$20),"")</f>
        <v/>
      </c>
      <c r="K8051" s="3" t="str" cm="1">
        <f t="array" ref="K8051">IFERROR(_xlfn.IFS(B8051=2015,J8051*$P$4,B8051=2016,J8051*$P$5,B8051=2017,J8051*$P$6,B8051=2018,J8051*$P$7,B8051=2019,J8051*$P$8,B8051=2020,J8051*$P$9,B8051=2021,J8051*$P$10,B8051=2022,J8051*$P$11),"")</f>
        <v/>
      </c>
      <c r="L8051" s="3">
        <f t="shared" si="126"/>
        <v>65015.47</v>
      </c>
    </row>
    <row r="8052" spans="1:12">
      <c r="A8052">
        <v>4800146</v>
      </c>
      <c r="B8052">
        <v>2015</v>
      </c>
      <c r="C8052" t="s">
        <v>381</v>
      </c>
      <c r="D8052" t="s">
        <v>2722</v>
      </c>
      <c r="E8052" t="s">
        <v>2723</v>
      </c>
      <c r="G8052" t="s">
        <v>2724</v>
      </c>
      <c r="H8052" s="5">
        <v>25429.62</v>
      </c>
      <c r="I8052">
        <f>IFERROR(VLOOKUP(G8052,'NCES Match'!$A$2:$B$1307,2,FALSE),"")</f>
        <v>4800146</v>
      </c>
      <c r="J8052" cm="1">
        <f t="array" ref="J8052">IFERROR(_xlfn.IFS(B8052=2015,H8052/$O$13,B8052=2016,H8052/$O$14,B8052=2017,H8052/$O$15,B8052=2018,H8052/$O$16,B8052=2019,H8052/$O$17,B8052=2020,H8052/$O$18,B8052=2021,H8052/$O$19,B8052=2022,H8052/$O$20),"")</f>
        <v>1.9921659844915006E-5</v>
      </c>
      <c r="K8052" s="3" cm="1">
        <f t="array" ref="K8052">IFERROR(_xlfn.IFS(B8052=2015,J8052*$P$4,B8052=2016,J8052*$P$5,B8052=2017,J8052*$P$6,B8052=2018,J8052*$P$7,B8052=2019,J8052*$P$8,B8052=2020,J8052*$P$9,B8052=2021,J8052*$P$10,B8052=2022,J8052*$P$11),"")</f>
        <v>31704.982734311219</v>
      </c>
      <c r="L8052" s="3">
        <f t="shared" si="126"/>
        <v>57134.602734311222</v>
      </c>
    </row>
    <row r="8053" spans="1:12">
      <c r="A8053">
        <v>4800146</v>
      </c>
      <c r="B8053">
        <v>2016</v>
      </c>
      <c r="C8053" t="s">
        <v>4102</v>
      </c>
      <c r="D8053" t="s">
        <v>2722</v>
      </c>
      <c r="E8053" t="s">
        <v>2723</v>
      </c>
      <c r="F8053" t="s">
        <v>4101</v>
      </c>
      <c r="G8053" t="s">
        <v>2724</v>
      </c>
      <c r="H8053" s="5">
        <v>17166</v>
      </c>
      <c r="I8053">
        <f>IFERROR(VLOOKUP(G8053,'NCES Match'!$A$2:$B$1307,2,FALSE),"")</f>
        <v>4800146</v>
      </c>
      <c r="J8053" cm="1">
        <f t="array" ref="J8053">IFERROR(_xlfn.IFS(B8053=2015,H8053/$O$13,B8053=2016,H8053/$O$14,B8053=2017,H8053/$O$15,B8053=2018,H8053/$O$16,B8053=2019,H8053/$O$17,B8053=2020,H8053/$O$18,B8053=2021,H8053/$O$19,B8053=2022,H8053/$O$20),"")</f>
        <v>1.228857135718109E-5</v>
      </c>
      <c r="K8053" s="3" cm="1">
        <f t="array" ref="K8053">IFERROR(_xlfn.IFS(B8053=2015,J8053*$P$4,B8053=2016,J8053*$P$5,B8053=2017,J8053*$P$6,B8053=2018,J8053*$P$7,B8053=2019,J8053*$P$8,B8053=2020,J8053*$P$9,B8053=2021,J8053*$P$10,B8053=2022,J8053*$P$11),"")</f>
        <v>20591.114159370405</v>
      </c>
      <c r="L8053" s="3">
        <f t="shared" si="126"/>
        <v>37757.114159370409</v>
      </c>
    </row>
    <row r="8054" spans="1:12">
      <c r="A8054">
        <v>4800146</v>
      </c>
      <c r="B8054">
        <v>2017</v>
      </c>
      <c r="D8054" t="s">
        <v>2722</v>
      </c>
      <c r="E8054" t="s">
        <v>2723</v>
      </c>
      <c r="F8054" t="s">
        <v>4101</v>
      </c>
      <c r="G8054" t="s">
        <v>2724</v>
      </c>
      <c r="H8054" s="5">
        <v>26594</v>
      </c>
      <c r="I8054">
        <f>IFERROR(VLOOKUP(G8054,'NCES Match'!$A$2:$B$1307,2,FALSE),"")</f>
        <v>4800146</v>
      </c>
      <c r="J8054" cm="1">
        <f t="array" ref="J8054">IFERROR(_xlfn.IFS(B8054=2015,H8054/$O$13,B8054=2016,H8054/$O$14,B8054=2017,H8054/$O$15,B8054=2018,H8054/$O$16,B8054=2019,H8054/$O$17,B8054=2020,H8054/$O$18,B8054=2021,H8054/$O$19,B8054=2022,H8054/$O$20),"")</f>
        <v>1.8334934559465064E-5</v>
      </c>
      <c r="K8054" s="3" cm="1">
        <f t="array" ref="K8054">IFERROR(_xlfn.IFS(B8054=2015,J8054*$P$4,B8054=2016,J8054*$P$5,B8054=2017,J8054*$P$6,B8054=2018,J8054*$P$7,B8054=2019,J8054*$P$8,B8054=2020,J8054*$P$9,B8054=2021,J8054*$P$10,B8054=2022,J8054*$P$11),"")</f>
        <v>31137.262682124074</v>
      </c>
      <c r="L8054" s="3">
        <f t="shared" si="126"/>
        <v>57731.26268212407</v>
      </c>
    </row>
    <row r="8055" spans="1:12">
      <c r="A8055">
        <v>4800146</v>
      </c>
      <c r="B8055">
        <v>2018</v>
      </c>
      <c r="D8055" t="s">
        <v>2722</v>
      </c>
      <c r="E8055" t="s">
        <v>2723</v>
      </c>
      <c r="F8055" t="s">
        <v>4101</v>
      </c>
      <c r="G8055" t="s">
        <v>2724</v>
      </c>
      <c r="H8055" s="5">
        <v>31871</v>
      </c>
      <c r="I8055">
        <f>IFERROR(VLOOKUP(G8055,'NCES Match'!$A$2:$B$1307,2,FALSE),"")</f>
        <v>4800146</v>
      </c>
      <c r="J8055" cm="1">
        <f t="array" ref="J8055">IFERROR(_xlfn.IFS(B8055=2015,H8055/$O$13,B8055=2016,H8055/$O$14,B8055=2017,H8055/$O$15,B8055=2018,H8055/$O$16,B8055=2019,H8055/$O$17,B8055=2020,H8055/$O$18,B8055=2021,H8055/$O$19,B8055=2022,H8055/$O$20),"")</f>
        <v>2.0797702628512143E-5</v>
      </c>
      <c r="K8055" s="3" cm="1">
        <f t="array" ref="K8055">IFERROR(_xlfn.IFS(B8055=2015,J8055*$P$4,B8055=2016,J8055*$P$5,B8055=2017,J8055*$P$6,B8055=2018,J8055*$P$7,B8055=2019,J8055*$P$8,B8055=2020,J8055*$P$9,B8055=2021,J8055*$P$10,B8055=2022,J8055*$P$11),"")</f>
        <v>35706.604339849306</v>
      </c>
      <c r="L8055" s="3">
        <f t="shared" si="126"/>
        <v>67577.604339849306</v>
      </c>
    </row>
    <row r="8056" spans="1:12">
      <c r="A8056">
        <v>4800146</v>
      </c>
      <c r="B8056">
        <v>2019</v>
      </c>
      <c r="D8056" t="s">
        <v>2722</v>
      </c>
      <c r="E8056" t="s">
        <v>2723</v>
      </c>
      <c r="F8056" t="s">
        <v>4101</v>
      </c>
      <c r="G8056" t="s">
        <v>2724</v>
      </c>
      <c r="H8056" s="5">
        <v>33124</v>
      </c>
      <c r="I8056">
        <f>IFERROR(VLOOKUP(G8056,'NCES Match'!$A$2:$B$1307,2,FALSE),"")</f>
        <v>4800146</v>
      </c>
      <c r="J8056" cm="1">
        <f t="array" ref="J8056">IFERROR(_xlfn.IFS(B8056=2015,H8056/$O$13,B8056=2016,H8056/$O$14,B8056=2017,H8056/$O$15,B8056=2018,H8056/$O$16,B8056=2019,H8056/$O$17,B8056=2020,H8056/$O$18,B8056=2021,H8056/$O$19,B8056=2022,H8056/$O$20),"")</f>
        <v>2.0973455202607457E-5</v>
      </c>
      <c r="K8056" s="3" cm="1">
        <f t="array" ref="K8056">IFERROR(_xlfn.IFS(B8056=2015,J8056*$P$4,B8056=2016,J8056*$P$5,B8056=2017,J8056*$P$6,B8056=2018,J8056*$P$7,B8056=2019,J8056*$P$8,B8056=2020,J8056*$P$9,B8056=2021,J8056*$P$10,B8056=2022,J8056*$P$11),"")</f>
        <v>36450.312456269654</v>
      </c>
      <c r="L8056" s="3">
        <f t="shared" si="126"/>
        <v>69574.312456269661</v>
      </c>
    </row>
    <row r="8057" spans="1:12">
      <c r="A8057">
        <v>4800146</v>
      </c>
      <c r="B8057">
        <v>2020</v>
      </c>
      <c r="D8057" t="s">
        <v>2722</v>
      </c>
      <c r="E8057" t="s">
        <v>2723</v>
      </c>
      <c r="F8057" t="s">
        <v>4230</v>
      </c>
      <c r="G8057" t="s">
        <v>4309</v>
      </c>
      <c r="H8057" s="5">
        <v>250224</v>
      </c>
      <c r="I8057">
        <f>IFERROR(VLOOKUP(G8057,'NCES Match'!$A$2:$B$1307,2,FALSE),"")</f>
        <v>4800146</v>
      </c>
      <c r="J8057" cm="1">
        <f t="array" ref="J8057">IFERROR(_xlfn.IFS(B8057=2015,H8057/$O$13,B8057=2016,H8057/$O$14,B8057=2017,H8057/$O$15,B8057=2018,H8057/$O$16,B8057=2019,H8057/$O$17,B8057=2020,H8057/$O$18,B8057=2021,H8057/$O$19,B8057=2022,H8057/$O$20),"")</f>
        <v>1.3559827797145069E-4</v>
      </c>
      <c r="K8057" s="3" cm="1">
        <f t="array" ref="K8057">IFERROR(_xlfn.IFS(B8057=2015,J8057*$P$4,B8057=2016,J8057*$P$5,B8057=2017,J8057*$P$6,B8057=2018,J8057*$P$7,B8057=2019,J8057*$P$8,B8057=2020,J8057*$P$9,B8057=2021,J8057*$P$10,B8057=2022,J8057*$P$11),"")</f>
        <v>285841.55167297053</v>
      </c>
      <c r="L8057" s="3">
        <f t="shared" si="126"/>
        <v>536065.55167297053</v>
      </c>
    </row>
    <row r="8058" spans="1:12">
      <c r="A8058">
        <v>4800146</v>
      </c>
      <c r="B8058">
        <v>2021</v>
      </c>
      <c r="D8058" t="s">
        <v>2722</v>
      </c>
      <c r="E8058" t="s">
        <v>2723</v>
      </c>
      <c r="F8058" t="s">
        <v>4230</v>
      </c>
      <c r="G8058" t="s">
        <v>4309</v>
      </c>
      <c r="H8058" s="5">
        <v>388100.79</v>
      </c>
      <c r="I8058">
        <f>IFERROR(VLOOKUP(G8058,'NCES Match'!$A$2:$B$1307,2,FALSE),"")</f>
        <v>4800146</v>
      </c>
      <c r="J8058" cm="1">
        <f t="array" ref="J8058">IFERROR(_xlfn.IFS(B8058=2015,H8058/$O$13,B8058=2016,H8058/$O$14,B8058=2017,H8058/$O$15,B8058=2018,H8058/$O$16,B8058=2019,H8058/$O$17,B8058=2020,H8058/$O$18,B8058=2021,H8058/$O$19,B8058=2022,H8058/$O$20),"")</f>
        <v>1.9856905858821512E-4</v>
      </c>
      <c r="K8058" s="3" cm="1">
        <f t="array" ref="K8058">IFERROR(_xlfn.IFS(B8058=2015,J8058*$P$4,B8058=2016,J8058*$P$5,B8058=2017,J8058*$P$6,B8058=2018,J8058*$P$7,B8058=2019,J8058*$P$8,B8058=2020,J8058*$P$9,B8058=2021,J8058*$P$10,B8058=2022,J8058*$P$11),"")</f>
        <v>425047.65224891383</v>
      </c>
      <c r="L8058" s="3">
        <f t="shared" si="126"/>
        <v>813148.44224891381</v>
      </c>
    </row>
    <row r="8059" spans="1:12">
      <c r="A8059">
        <v>4800146</v>
      </c>
      <c r="B8059">
        <v>2022</v>
      </c>
      <c r="D8059" t="s">
        <v>2722</v>
      </c>
      <c r="E8059" t="s">
        <v>2723</v>
      </c>
      <c r="F8059" t="s">
        <v>4101</v>
      </c>
      <c r="G8059" t="s">
        <v>4309</v>
      </c>
      <c r="H8059" s="5">
        <v>297040.24</v>
      </c>
      <c r="I8059">
        <f>IFERROR(VLOOKUP(G8059,'NCES Match'!$A$2:$B$1307,2,FALSE),"")</f>
        <v>4800146</v>
      </c>
      <c r="J8059" cm="1">
        <f t="array" ref="J8059">IFERROR(_xlfn.IFS(B8059=2015,H8059/$O$13,B8059=2016,H8059/$O$14,B8059=2017,H8059/$O$15,B8059=2018,H8059/$O$16,B8059=2019,H8059/$O$17,B8059=2020,H8059/$O$18,B8059=2021,H8059/$O$19,B8059=2022,H8059/$O$20),"")</f>
        <v>1.3046917552682517E-4</v>
      </c>
      <c r="K8059" s="3" cm="1">
        <f t="array" ref="K8059">IFERROR(_xlfn.IFS(B8059=2015,J8059*$P$4,B8059=2016,J8059*$P$5,B8059=2017,J8059*$P$6,B8059=2018,J8059*$P$7,B8059=2019,J8059*$P$8,B8059=2020,J8059*$P$9,B8059=2021,J8059*$P$10,B8059=2022,J8059*$P$11),"")</f>
        <v>280963.15230384911</v>
      </c>
      <c r="L8059" s="3">
        <f t="shared" si="126"/>
        <v>578003.3923038491</v>
      </c>
    </row>
    <row r="8060" spans="1:12">
      <c r="A8060">
        <v>4800146</v>
      </c>
      <c r="B8060">
        <v>2023</v>
      </c>
      <c r="D8060" t="s">
        <v>2722</v>
      </c>
      <c r="E8060" t="s">
        <v>2723</v>
      </c>
      <c r="F8060" t="s">
        <v>4101</v>
      </c>
      <c r="G8060" t="s">
        <v>2724</v>
      </c>
      <c r="H8060" s="5">
        <v>332837.52</v>
      </c>
      <c r="I8060">
        <f>IFERROR(VLOOKUP(G8060,'NCES Match'!$A$2:$B$1307,2,FALSE),"")</f>
        <v>4800146</v>
      </c>
      <c r="J8060" t="str" cm="1">
        <f t="array" ref="J8060">IFERROR(_xlfn.IFS(B8060=2015,H8060/$O$13,B8060=2016,H8060/$O$14,B8060=2017,H8060/$O$15,B8060=2018,H8060/$O$16,B8060=2019,H8060/$O$17,B8060=2020,H8060/$O$18,B8060=2021,H8060/$O$19,B8060=2022,H8060/$O$20),"")</f>
        <v/>
      </c>
      <c r="K8060" s="3" t="str" cm="1">
        <f t="array" ref="K8060">IFERROR(_xlfn.IFS(B8060=2015,J8060*$P$4,B8060=2016,J8060*$P$5,B8060=2017,J8060*$P$6,B8060=2018,J8060*$P$7,B8060=2019,J8060*$P$8,B8060=2020,J8060*$P$9,B8060=2021,J8060*$P$10,B8060=2022,J8060*$P$11),"")</f>
        <v/>
      </c>
      <c r="L8060" s="3">
        <f t="shared" si="126"/>
        <v>332837.52</v>
      </c>
    </row>
    <row r="8061" spans="1:12">
      <c r="A8061" t="s">
        <v>4230</v>
      </c>
      <c r="B8061">
        <v>2015</v>
      </c>
      <c r="C8061" t="s">
        <v>230</v>
      </c>
      <c r="D8061" t="s">
        <v>309</v>
      </c>
      <c r="E8061" t="s">
        <v>310</v>
      </c>
      <c r="G8061" t="s">
        <v>311</v>
      </c>
      <c r="H8061" s="5">
        <v>815348.93</v>
      </c>
      <c r="I8061" t="str">
        <f>IFERROR(VLOOKUP(G8061,'NCES Match'!$A$2:$B$1307,2,FALSE),"")</f>
        <v/>
      </c>
      <c r="J8061" cm="1">
        <f t="array" ref="J8061">IFERROR(_xlfn.IFS(B8061=2015,H8061/$O$13,B8061=2016,H8061/$O$14,B8061=2017,H8061/$O$15,B8061=2018,H8061/$O$16,B8061=2019,H8061/$O$17,B8061=2020,H8061/$O$18,B8061=2021,H8061/$O$19,B8061=2022,H8061/$O$20),"")</f>
        <v>6.3874741495843898E-4</v>
      </c>
      <c r="K8061" s="3" cm="1">
        <f t="array" ref="K8061">IFERROR(_xlfn.IFS(B8061=2015,J8061*$P$4,B8061=2016,J8061*$P$5,B8061=2017,J8061*$P$6,B8061=2018,J8061*$P$7,B8061=2019,J8061*$P$8,B8061=2020,J8061*$P$9,B8061=2021,J8061*$P$10,B8061=2022,J8061*$P$11),"")</f>
        <v>1016555.6444842326</v>
      </c>
      <c r="L8061" s="3">
        <f t="shared" si="126"/>
        <v>1831904.5744842328</v>
      </c>
    </row>
    <row r="8062" spans="1:12">
      <c r="A8062" t="s">
        <v>4230</v>
      </c>
      <c r="B8062">
        <v>2016</v>
      </c>
      <c r="C8062" t="s">
        <v>4100</v>
      </c>
      <c r="D8062" t="s">
        <v>309</v>
      </c>
      <c r="E8062" t="s">
        <v>310</v>
      </c>
      <c r="F8062" t="s">
        <v>4101</v>
      </c>
      <c r="G8062" t="s">
        <v>311</v>
      </c>
      <c r="H8062" s="5">
        <v>850688</v>
      </c>
      <c r="I8062" t="str">
        <f>IFERROR(VLOOKUP(G8062,'NCES Match'!$A$2:$B$1307,2,FALSE),"")</f>
        <v/>
      </c>
      <c r="J8062" cm="1">
        <f t="array" ref="J8062">IFERROR(_xlfn.IFS(B8062=2015,H8062/$O$13,B8062=2016,H8062/$O$14,B8062=2017,H8062/$O$15,B8062=2018,H8062/$O$16,B8062=2019,H8062/$O$17,B8062=2020,H8062/$O$18,B8062=2021,H8062/$O$19,B8062=2022,H8062/$O$20),"")</f>
        <v>6.0897938894894949E-4</v>
      </c>
      <c r="K8062" s="3" cm="1">
        <f t="array" ref="K8062">IFERROR(_xlfn.IFS(B8062=2015,J8062*$P$4,B8062=2016,J8062*$P$5,B8062=2017,J8062*$P$6,B8062=2018,J8062*$P$7,B8062=2019,J8062*$P$8,B8062=2020,J8062*$P$9,B8062=2021,J8062*$P$10,B8062=2022,J8062*$P$11),"")</f>
        <v>1020424.8935108057</v>
      </c>
      <c r="L8062" s="3">
        <f t="shared" si="126"/>
        <v>1871112.8935108057</v>
      </c>
    </row>
    <row r="8063" spans="1:12">
      <c r="A8063" t="s">
        <v>4230</v>
      </c>
      <c r="B8063">
        <v>2017</v>
      </c>
      <c r="D8063" t="s">
        <v>309</v>
      </c>
      <c r="E8063" t="s">
        <v>310</v>
      </c>
      <c r="F8063" t="s">
        <v>4101</v>
      </c>
      <c r="G8063" t="s">
        <v>311</v>
      </c>
      <c r="H8063" s="5">
        <v>906627</v>
      </c>
      <c r="I8063" t="str">
        <f>IFERROR(VLOOKUP(G8063,'NCES Match'!$A$2:$B$1307,2,FALSE),"")</f>
        <v/>
      </c>
      <c r="J8063" cm="1">
        <f t="array" ref="J8063">IFERROR(_xlfn.IFS(B8063=2015,H8063/$O$13,B8063=2016,H8063/$O$14,B8063=2017,H8063/$O$15,B8063=2018,H8063/$O$16,B8063=2019,H8063/$O$17,B8063=2020,H8063/$O$18,B8063=2021,H8063/$O$19,B8063=2022,H8063/$O$20),"")</f>
        <v>6.2506380066346297E-4</v>
      </c>
      <c r="K8063" s="3" cm="1">
        <f t="array" ref="K8063">IFERROR(_xlfn.IFS(B8063=2015,J8063*$P$4,B8063=2016,J8063*$P$5,B8063=2017,J8063*$P$6,B8063=2018,J8063*$P$7,B8063=2019,J8063*$P$8,B8063=2020,J8063*$P$9,B8063=2021,J8063*$P$10,B8063=2022,J8063*$P$11),"")</f>
        <v>1061513.2380877682</v>
      </c>
      <c r="L8063" s="3">
        <f t="shared" si="126"/>
        <v>1968140.2380877682</v>
      </c>
    </row>
    <row r="8064" spans="1:12">
      <c r="A8064" t="s">
        <v>4230</v>
      </c>
      <c r="B8064">
        <v>2018</v>
      </c>
      <c r="D8064" t="s">
        <v>309</v>
      </c>
      <c r="E8064" t="s">
        <v>310</v>
      </c>
      <c r="F8064">
        <v>970</v>
      </c>
      <c r="G8064" t="s">
        <v>311</v>
      </c>
      <c r="H8064" s="5">
        <v>952420</v>
      </c>
      <c r="I8064" t="str">
        <f>IFERROR(VLOOKUP(G8064,'NCES Match'!$A$2:$B$1307,2,FALSE),"")</f>
        <v/>
      </c>
      <c r="J8064" cm="1">
        <f t="array" ref="J8064">IFERROR(_xlfn.IFS(B8064=2015,H8064/$O$13,B8064=2016,H8064/$O$14,B8064=2017,H8064/$O$15,B8064=2018,H8064/$O$16,B8064=2019,H8064/$O$17,B8064=2020,H8064/$O$18,B8064=2021,H8064/$O$19,B8064=2022,H8064/$O$20),"")</f>
        <v>6.2151008557772061E-4</v>
      </c>
      <c r="K8064" s="3" cm="1">
        <f t="array" ref="K8064">IFERROR(_xlfn.IFS(B8064=2015,J8064*$P$4,B8064=2016,J8064*$P$5,B8064=2017,J8064*$P$6,B8064=2018,J8064*$P$7,B8064=2019,J8064*$P$8,B8064=2020,J8064*$P$9,B8064=2021,J8064*$P$10,B8064=2022,J8064*$P$11),"")</f>
        <v>1067041.6399033377</v>
      </c>
      <c r="L8064" s="3">
        <f t="shared" si="126"/>
        <v>2019461.6399033377</v>
      </c>
    </row>
    <row r="8065" spans="1:12">
      <c r="A8065" t="s">
        <v>4230</v>
      </c>
      <c r="B8065">
        <v>2019</v>
      </c>
      <c r="D8065" t="s">
        <v>309</v>
      </c>
      <c r="E8065" t="s">
        <v>310</v>
      </c>
      <c r="F8065" t="s">
        <v>4193</v>
      </c>
      <c r="G8065" t="s">
        <v>311</v>
      </c>
      <c r="H8065" s="5">
        <v>1080581</v>
      </c>
      <c r="I8065" t="str">
        <f>IFERROR(VLOOKUP(G8065,'NCES Match'!$A$2:$B$1307,2,FALSE),"")</f>
        <v/>
      </c>
      <c r="J8065" cm="1">
        <f t="array" ref="J8065">IFERROR(_xlfn.IFS(B8065=2015,H8065/$O$13,B8065=2016,H8065/$O$14,B8065=2017,H8065/$O$15,B8065=2018,H8065/$O$16,B8065=2019,H8065/$O$17,B8065=2020,H8065/$O$18,B8065=2021,H8065/$O$19,B8065=2022,H8065/$O$20),"")</f>
        <v>6.8420230637268359E-4</v>
      </c>
      <c r="K8065" s="3" cm="1">
        <f t="array" ref="K8065">IFERROR(_xlfn.IFS(B8065=2015,J8065*$P$4,B8065=2016,J8065*$P$5,B8065=2017,J8065*$P$6,B8065=2018,J8065*$P$7,B8065=2019,J8065*$P$8,B8065=2020,J8065*$P$9,B8065=2021,J8065*$P$10,B8065=2022,J8065*$P$11),"")</f>
        <v>1189092.9562947811</v>
      </c>
      <c r="L8065" s="3">
        <f t="shared" si="126"/>
        <v>2269673.9562947811</v>
      </c>
    </row>
    <row r="8066" spans="1:12">
      <c r="A8066" t="s">
        <v>4230</v>
      </c>
      <c r="B8066">
        <v>2020</v>
      </c>
      <c r="D8066" t="s">
        <v>309</v>
      </c>
      <c r="E8066" t="s">
        <v>310</v>
      </c>
      <c r="F8066" t="s">
        <v>4193</v>
      </c>
      <c r="G8066" t="s">
        <v>4292</v>
      </c>
      <c r="H8066" s="5">
        <v>1252773</v>
      </c>
      <c r="I8066" t="str">
        <f>IFERROR(VLOOKUP(G8066,'NCES Match'!$A$2:$B$1307,2,FALSE),"")</f>
        <v/>
      </c>
      <c r="J8066" cm="1">
        <f t="array" ref="J8066">IFERROR(_xlfn.IFS(B8066=2015,H8066/$O$13,B8066=2016,H8066/$O$14,B8066=2017,H8066/$O$15,B8066=2018,H8066/$O$16,B8066=2019,H8066/$O$17,B8066=2020,H8066/$O$18,B8066=2021,H8066/$O$19,B8066=2022,H8066/$O$20),"")</f>
        <v>6.7888716305841246E-4</v>
      </c>
      <c r="K8066" s="3" cm="1">
        <f t="array" ref="K8066">IFERROR(_xlfn.IFS(B8066=2015,J8066*$P$4,B8066=2016,J8066*$P$5,B8066=2017,J8066*$P$6,B8066=2018,J8066*$P$7,B8066=2019,J8066*$P$8,B8066=2020,J8066*$P$9,B8066=2021,J8066*$P$10,B8066=2022,J8066*$P$11),"")</f>
        <v>1431096.0507944974</v>
      </c>
      <c r="L8066" s="3">
        <f t="shared" si="126"/>
        <v>2683869.0507944971</v>
      </c>
    </row>
    <row r="8067" spans="1:12">
      <c r="A8067" t="s">
        <v>4230</v>
      </c>
      <c r="B8067">
        <v>2021</v>
      </c>
      <c r="D8067" t="s">
        <v>309</v>
      </c>
      <c r="E8067" t="s">
        <v>310</v>
      </c>
      <c r="F8067" t="s">
        <v>4193</v>
      </c>
      <c r="G8067" t="s">
        <v>4292</v>
      </c>
      <c r="H8067" s="5">
        <v>1222247.04</v>
      </c>
      <c r="I8067" t="str">
        <f>IFERROR(VLOOKUP(G8067,'NCES Match'!$A$2:$B$1307,2,FALSE),"")</f>
        <v/>
      </c>
      <c r="J8067" cm="1">
        <f t="array" ref="J8067">IFERROR(_xlfn.IFS(B8067=2015,H8067/$O$13,B8067=2016,H8067/$O$14,B8067=2017,H8067/$O$15,B8067=2018,H8067/$O$16,B8067=2019,H8067/$O$17,B8067=2020,H8067/$O$18,B8067=2021,H8067/$O$19,B8067=2022,H8067/$O$20),"")</f>
        <v>6.2535416146674823E-4</v>
      </c>
      <c r="K8067" s="3" cm="1">
        <f t="array" ref="K8067">IFERROR(_xlfn.IFS(B8067=2015,J8067*$P$4,B8067=2016,J8067*$P$5,B8067=2017,J8067*$P$6,B8067=2018,J8067*$P$7,B8067=2019,J8067*$P$8,B8067=2020,J8067*$P$9,B8067=2021,J8067*$P$10,B8067=2022,J8067*$P$11),"")</f>
        <v>1338603.9096189016</v>
      </c>
      <c r="L8067" s="3">
        <f t="shared" ref="L8067:L8130" si="127">SUM(H8067,K8067)</f>
        <v>2560850.9496189016</v>
      </c>
    </row>
    <row r="8068" spans="1:12">
      <c r="A8068" t="s">
        <v>4230</v>
      </c>
      <c r="B8068">
        <v>2022</v>
      </c>
      <c r="D8068" t="s">
        <v>309</v>
      </c>
      <c r="E8068" t="s">
        <v>310</v>
      </c>
      <c r="F8068" t="s">
        <v>4193</v>
      </c>
      <c r="G8068" t="s">
        <v>4292</v>
      </c>
      <c r="H8068" s="5">
        <v>1315094.93</v>
      </c>
      <c r="I8068" t="str">
        <f>IFERROR(VLOOKUP(G8068,'NCES Match'!$A$2:$B$1307,2,FALSE),"")</f>
        <v/>
      </c>
      <c r="J8068" cm="1">
        <f t="array" ref="J8068">IFERROR(_xlfn.IFS(B8068=2015,H8068/$O$13,B8068=2016,H8068/$O$14,B8068=2017,H8068/$O$15,B8068=2018,H8068/$O$16,B8068=2019,H8068/$O$17,B8068=2020,H8068/$O$18,B8068=2021,H8068/$O$19,B8068=2022,H8068/$O$20),"")</f>
        <v>5.7762999133251398E-4</v>
      </c>
      <c r="K8068" s="3" cm="1">
        <f t="array" ref="K8068">IFERROR(_xlfn.IFS(B8068=2015,J8068*$P$4,B8068=2016,J8068*$P$5,B8068=2017,J8068*$P$6,B8068=2018,J8068*$P$7,B8068=2019,J8068*$P$8,B8068=2020,J8068*$P$9,B8068=2021,J8068*$P$10,B8068=2022,J8068*$P$11),"")</f>
        <v>1243916.3700904963</v>
      </c>
      <c r="L8068" s="3">
        <f t="shared" si="127"/>
        <v>2559011.3000904964</v>
      </c>
    </row>
    <row r="8069" spans="1:12">
      <c r="A8069" t="s">
        <v>4230</v>
      </c>
      <c r="B8069">
        <v>2023</v>
      </c>
      <c r="D8069" t="s">
        <v>309</v>
      </c>
      <c r="E8069" t="s">
        <v>310</v>
      </c>
      <c r="F8069" t="s">
        <v>4193</v>
      </c>
      <c r="G8069" t="s">
        <v>311</v>
      </c>
      <c r="H8069" s="5">
        <v>1513437.82</v>
      </c>
      <c r="I8069" t="str">
        <f>IFERROR(VLOOKUP(G8069,'NCES Match'!$A$2:$B$1307,2,FALSE),"")</f>
        <v/>
      </c>
      <c r="J8069" t="str" cm="1">
        <f t="array" ref="J8069">IFERROR(_xlfn.IFS(B8069=2015,H8069/$O$13,B8069=2016,H8069/$O$14,B8069=2017,H8069/$O$15,B8069=2018,H8069/$O$16,B8069=2019,H8069/$O$17,B8069=2020,H8069/$O$18,B8069=2021,H8069/$O$19,B8069=2022,H8069/$O$20),"")</f>
        <v/>
      </c>
      <c r="K8069" s="3" t="str" cm="1">
        <f t="array" ref="K8069">IFERROR(_xlfn.IFS(B8069=2015,J8069*$P$4,B8069=2016,J8069*$P$5,B8069=2017,J8069*$P$6,B8069=2018,J8069*$P$7,B8069=2019,J8069*$P$8,B8069=2020,J8069*$P$9,B8069=2021,J8069*$P$10,B8069=2022,J8069*$P$11),"")</f>
        <v/>
      </c>
      <c r="L8069" s="3">
        <f t="shared" si="127"/>
        <v>1513437.82</v>
      </c>
    </row>
    <row r="8070" spans="1:12">
      <c r="A8070">
        <v>4829940</v>
      </c>
      <c r="B8070">
        <v>2015</v>
      </c>
      <c r="C8070" t="s">
        <v>381</v>
      </c>
      <c r="D8070" t="s">
        <v>2196</v>
      </c>
      <c r="E8070" t="s">
        <v>2197</v>
      </c>
      <c r="G8070" t="s">
        <v>2198</v>
      </c>
      <c r="H8070" s="5">
        <v>75685.48</v>
      </c>
      <c r="I8070">
        <f>IFERROR(VLOOKUP(G8070,'NCES Match'!$A$2:$B$1307,2,FALSE),"")</f>
        <v>4829940</v>
      </c>
      <c r="J8070" cm="1">
        <f t="array" ref="J8070">IFERROR(_xlfn.IFS(B8070=2015,H8070/$O$13,B8070=2016,H8070/$O$14,B8070=2017,H8070/$O$15,B8070=2018,H8070/$O$16,B8070=2019,H8070/$O$17,B8070=2020,H8070/$O$18,B8070=2021,H8070/$O$19,B8070=2022,H8070/$O$20),"")</f>
        <v>5.929228937589779E-5</v>
      </c>
      <c r="K8070" s="3" cm="1">
        <f t="array" ref="K8070">IFERROR(_xlfn.IFS(B8070=2015,J8070*$P$4,B8070=2016,J8070*$P$5,B8070=2017,J8070*$P$6,B8070=2018,J8070*$P$7,B8070=2019,J8070*$P$8,B8070=2020,J8070*$P$9,B8070=2021,J8070*$P$10,B8070=2022,J8070*$P$11),"")</f>
        <v>94362.669856571098</v>
      </c>
      <c r="L8070" s="3">
        <f t="shared" si="127"/>
        <v>170048.14985657111</v>
      </c>
    </row>
    <row r="8071" spans="1:12">
      <c r="A8071">
        <v>4829940</v>
      </c>
      <c r="B8071">
        <v>2016</v>
      </c>
      <c r="C8071" t="s">
        <v>4102</v>
      </c>
      <c r="D8071" t="s">
        <v>2196</v>
      </c>
      <c r="E8071" t="s">
        <v>2197</v>
      </c>
      <c r="F8071" t="s">
        <v>4101</v>
      </c>
      <c r="G8071" t="s">
        <v>2198</v>
      </c>
      <c r="H8071" s="5">
        <v>78907</v>
      </c>
      <c r="I8071">
        <f>IFERROR(VLOOKUP(G8071,'NCES Match'!$A$2:$B$1307,2,FALSE),"")</f>
        <v>4829940</v>
      </c>
      <c r="J8071" cm="1">
        <f t="array" ref="J8071">IFERROR(_xlfn.IFS(B8071=2015,H8071/$O$13,B8071=2016,H8071/$O$14,B8071=2017,H8071/$O$15,B8071=2018,H8071/$O$16,B8071=2019,H8071/$O$17,B8071=2020,H8071/$O$18,B8071=2021,H8071/$O$19,B8071=2022,H8071/$O$20),"")</f>
        <v>5.6486910175992559E-5</v>
      </c>
      <c r="K8071" s="3" cm="1">
        <f t="array" ref="K8071">IFERROR(_xlfn.IFS(B8071=2015,J8071*$P$4,B8071=2016,J8071*$P$5,B8071=2017,J8071*$P$6,B8071=2018,J8071*$P$7,B8071=2019,J8071*$P$8,B8071=2020,J8071*$P$9,B8071=2021,J8071*$P$10,B8071=2022,J8071*$P$11),"")</f>
        <v>94651.231793862316</v>
      </c>
      <c r="L8071" s="3">
        <f t="shared" si="127"/>
        <v>173558.2317938623</v>
      </c>
    </row>
    <row r="8072" spans="1:12">
      <c r="A8072">
        <v>4829940</v>
      </c>
      <c r="B8072">
        <v>2017</v>
      </c>
      <c r="D8072" t="s">
        <v>2196</v>
      </c>
      <c r="E8072" t="s">
        <v>2197</v>
      </c>
      <c r="F8072" t="s">
        <v>4101</v>
      </c>
      <c r="G8072" t="s">
        <v>2198</v>
      </c>
      <c r="H8072" s="5">
        <v>81801</v>
      </c>
      <c r="I8072">
        <f>IFERROR(VLOOKUP(G8072,'NCES Match'!$A$2:$B$1307,2,FALSE),"")</f>
        <v>4829940</v>
      </c>
      <c r="J8072" cm="1">
        <f t="array" ref="J8072">IFERROR(_xlfn.IFS(B8072=2015,H8072/$O$13,B8072=2016,H8072/$O$14,B8072=2017,H8072/$O$15,B8072=2018,H8072/$O$16,B8072=2019,H8072/$O$17,B8072=2020,H8072/$O$18,B8072=2021,H8072/$O$19,B8072=2022,H8072/$O$20),"")</f>
        <v>5.6396780548198904E-5</v>
      </c>
      <c r="K8072" s="3" cm="1">
        <f t="array" ref="K8072">IFERROR(_xlfn.IFS(B8072=2015,J8072*$P$4,B8072=2016,J8072*$P$5,B8072=2017,J8072*$P$6,B8072=2018,J8072*$P$7,B8072=2019,J8072*$P$8,B8072=2020,J8072*$P$9,B8072=2021,J8072*$P$10,B8072=2022,J8072*$P$11),"")</f>
        <v>95775.709733790762</v>
      </c>
      <c r="L8072" s="3">
        <f t="shared" si="127"/>
        <v>177576.70973379078</v>
      </c>
    </row>
    <row r="8073" spans="1:12">
      <c r="A8073">
        <v>4829940</v>
      </c>
      <c r="B8073">
        <v>2018</v>
      </c>
      <c r="D8073" t="s">
        <v>2196</v>
      </c>
      <c r="E8073" t="s">
        <v>2197</v>
      </c>
      <c r="F8073" t="s">
        <v>4101</v>
      </c>
      <c r="G8073" t="s">
        <v>2198</v>
      </c>
      <c r="H8073" s="5">
        <v>80430</v>
      </c>
      <c r="I8073">
        <f>IFERROR(VLOOKUP(G8073,'NCES Match'!$A$2:$B$1307,2,FALSE),"")</f>
        <v>4829940</v>
      </c>
      <c r="J8073" cm="1">
        <f t="array" ref="J8073">IFERROR(_xlfn.IFS(B8073=2015,H8073/$O$13,B8073=2016,H8073/$O$14,B8073=2017,H8073/$O$15,B8073=2018,H8073/$O$16,B8073=2019,H8073/$O$17,B8073=2020,H8073/$O$18,B8073=2021,H8073/$O$19,B8073=2022,H8073/$O$20),"")</f>
        <v>5.2485307094575995E-5</v>
      </c>
      <c r="K8073" s="3" cm="1">
        <f t="array" ref="K8073">IFERROR(_xlfn.IFS(B8073=2015,J8073*$P$4,B8073=2016,J8073*$P$5,B8073=2017,J8073*$P$6,B8073=2018,J8073*$P$7,B8073=2019,J8073*$P$8,B8073=2020,J8073*$P$9,B8073=2021,J8073*$P$10,B8073=2022,J8073*$P$11),"")</f>
        <v>90109.572559821769</v>
      </c>
      <c r="L8073" s="3">
        <f t="shared" si="127"/>
        <v>170539.57255982177</v>
      </c>
    </row>
    <row r="8074" spans="1:12">
      <c r="A8074">
        <v>4829940</v>
      </c>
      <c r="B8074">
        <v>2019</v>
      </c>
      <c r="D8074" t="s">
        <v>2196</v>
      </c>
      <c r="E8074" t="s">
        <v>2197</v>
      </c>
      <c r="F8074" t="s">
        <v>4101</v>
      </c>
      <c r="G8074" t="s">
        <v>2198</v>
      </c>
      <c r="H8074" s="5">
        <v>84543</v>
      </c>
      <c r="I8074">
        <f>IFERROR(VLOOKUP(G8074,'NCES Match'!$A$2:$B$1307,2,FALSE),"")</f>
        <v>4829940</v>
      </c>
      <c r="J8074" cm="1">
        <f t="array" ref="J8074">IFERROR(_xlfn.IFS(B8074=2015,H8074/$O$13,B8074=2016,H8074/$O$14,B8074=2017,H8074/$O$15,B8074=2018,H8074/$O$16,B8074=2019,H8074/$O$17,B8074=2020,H8074/$O$18,B8074=2021,H8074/$O$19,B8074=2022,H8074/$O$20),"")</f>
        <v>5.3530938992695397E-5</v>
      </c>
      <c r="K8074" s="3" cm="1">
        <f t="array" ref="K8074">IFERROR(_xlfn.IFS(B8074=2015,J8074*$P$4,B8074=2016,J8074*$P$5,B8074=2017,J8074*$P$6,B8074=2018,J8074*$P$7,B8074=2019,J8074*$P$8,B8074=2020,J8074*$P$9,B8074=2021,J8074*$P$10,B8074=2022,J8074*$P$11),"")</f>
        <v>93032.80902036003</v>
      </c>
      <c r="L8074" s="3">
        <f t="shared" si="127"/>
        <v>177575.80902036003</v>
      </c>
    </row>
    <row r="8075" spans="1:12">
      <c r="A8075">
        <v>4829940</v>
      </c>
      <c r="B8075">
        <v>2020</v>
      </c>
      <c r="D8075" t="s">
        <v>2196</v>
      </c>
      <c r="E8075" t="s">
        <v>2197</v>
      </c>
      <c r="F8075" t="s">
        <v>4230</v>
      </c>
      <c r="G8075" t="s">
        <v>2198</v>
      </c>
      <c r="H8075" s="5">
        <v>96362</v>
      </c>
      <c r="I8075">
        <f>IFERROR(VLOOKUP(G8075,'NCES Match'!$A$2:$B$1307,2,FALSE),"")</f>
        <v>4829940</v>
      </c>
      <c r="J8075" cm="1">
        <f t="array" ref="J8075">IFERROR(_xlfn.IFS(B8075=2015,H8075/$O$13,B8075=2016,H8075/$O$14,B8075=2017,H8075/$O$15,B8075=2018,H8075/$O$16,B8075=2019,H8075/$O$17,B8075=2020,H8075/$O$18,B8075=2021,H8075/$O$19,B8075=2022,H8075/$O$20),"")</f>
        <v>5.2219296557823914E-5</v>
      </c>
      <c r="K8075" s="3" cm="1">
        <f t="array" ref="K8075">IFERROR(_xlfn.IFS(B8075=2015,J8075*$P$4,B8075=2016,J8075*$P$5,B8075=2017,J8075*$P$6,B8075=2018,J8075*$P$7,B8075=2019,J8075*$P$8,B8075=2020,J8075*$P$9,B8075=2021,J8075*$P$10,B8075=2022,J8075*$P$11),"")</f>
        <v>110078.42414121261</v>
      </c>
      <c r="L8075" s="3">
        <f t="shared" si="127"/>
        <v>206440.4241412126</v>
      </c>
    </row>
    <row r="8076" spans="1:12">
      <c r="A8076">
        <v>4829940</v>
      </c>
      <c r="B8076">
        <v>2021</v>
      </c>
      <c r="D8076" t="s">
        <v>2196</v>
      </c>
      <c r="E8076" t="s">
        <v>2197</v>
      </c>
      <c r="F8076" t="s">
        <v>4230</v>
      </c>
      <c r="G8076" t="s">
        <v>2198</v>
      </c>
      <c r="H8076" s="5">
        <v>104324.59</v>
      </c>
      <c r="I8076">
        <f>IFERROR(VLOOKUP(G8076,'NCES Match'!$A$2:$B$1307,2,FALSE),"")</f>
        <v>4829940</v>
      </c>
      <c r="J8076" cm="1">
        <f t="array" ref="J8076">IFERROR(_xlfn.IFS(B8076=2015,H8076/$O$13,B8076=2016,H8076/$O$14,B8076=2017,H8076/$O$15,B8076=2018,H8076/$O$16,B8076=2019,H8076/$O$17,B8076=2020,H8076/$O$18,B8076=2021,H8076/$O$19,B8076=2022,H8076/$O$20),"")</f>
        <v>5.3376947838476501E-5</v>
      </c>
      <c r="K8076" s="3" cm="1">
        <f t="array" ref="K8076">IFERROR(_xlfn.IFS(B8076=2015,J8076*$P$4,B8076=2016,J8076*$P$5,B8076=2017,J8076*$P$6,B8076=2018,J8076*$P$7,B8076=2019,J8076*$P$8,B8076=2020,J8076*$P$9,B8076=2021,J8076*$P$10,B8076=2022,J8076*$P$11),"")</f>
        <v>114256.2014659401</v>
      </c>
      <c r="L8076" s="3">
        <f t="shared" si="127"/>
        <v>218580.7914659401</v>
      </c>
    </row>
    <row r="8077" spans="1:12">
      <c r="A8077">
        <v>4829940</v>
      </c>
      <c r="B8077">
        <v>2022</v>
      </c>
      <c r="D8077" t="s">
        <v>2196</v>
      </c>
      <c r="E8077" t="s">
        <v>2197</v>
      </c>
      <c r="F8077" t="s">
        <v>4101</v>
      </c>
      <c r="G8077" t="s">
        <v>2198</v>
      </c>
      <c r="H8077" s="5">
        <v>138471.54</v>
      </c>
      <c r="I8077">
        <f>IFERROR(VLOOKUP(G8077,'NCES Match'!$A$2:$B$1307,2,FALSE),"")</f>
        <v>4829940</v>
      </c>
      <c r="J8077" cm="1">
        <f t="array" ref="J8077">IFERROR(_xlfn.IFS(B8077=2015,H8077/$O$13,B8077=2016,H8077/$O$14,B8077=2017,H8077/$O$15,B8077=2018,H8077/$O$16,B8077=2019,H8077/$O$17,B8077=2020,H8077/$O$18,B8077=2021,H8077/$O$19,B8077=2022,H8077/$O$20),"")</f>
        <v>6.0820943511659545E-5</v>
      </c>
      <c r="K8077" s="3" cm="1">
        <f t="array" ref="K8077">IFERROR(_xlfn.IFS(B8077=2015,J8077*$P$4,B8077=2016,J8077*$P$5,B8077=2017,J8077*$P$6,B8077=2018,J8077*$P$7,B8077=2019,J8077*$P$8,B8077=2020,J8077*$P$9,B8077=2021,J8077*$P$10,B8077=2022,J8077*$P$11),"")</f>
        <v>130976.86826124479</v>
      </c>
      <c r="L8077" s="3">
        <f t="shared" si="127"/>
        <v>269448.40826124477</v>
      </c>
    </row>
    <row r="8078" spans="1:12">
      <c r="A8078">
        <v>4829940</v>
      </c>
      <c r="B8078">
        <v>2023</v>
      </c>
      <c r="D8078" t="s">
        <v>2196</v>
      </c>
      <c r="E8078" t="s">
        <v>2197</v>
      </c>
      <c r="F8078" t="s">
        <v>4101</v>
      </c>
      <c r="G8078" t="s">
        <v>2198</v>
      </c>
      <c r="H8078" s="5">
        <v>136311.59</v>
      </c>
      <c r="I8078">
        <f>IFERROR(VLOOKUP(G8078,'NCES Match'!$A$2:$B$1307,2,FALSE),"")</f>
        <v>4829940</v>
      </c>
      <c r="J8078" t="str" cm="1">
        <f t="array" ref="J8078">IFERROR(_xlfn.IFS(B8078=2015,H8078/$O$13,B8078=2016,H8078/$O$14,B8078=2017,H8078/$O$15,B8078=2018,H8078/$O$16,B8078=2019,H8078/$O$17,B8078=2020,H8078/$O$18,B8078=2021,H8078/$O$19,B8078=2022,H8078/$O$20),"")</f>
        <v/>
      </c>
      <c r="K8078" s="3" t="str" cm="1">
        <f t="array" ref="K8078">IFERROR(_xlfn.IFS(B8078=2015,J8078*$P$4,B8078=2016,J8078*$P$5,B8078=2017,J8078*$P$6,B8078=2018,J8078*$P$7,B8078=2019,J8078*$P$8,B8078=2020,J8078*$P$9,B8078=2021,J8078*$P$10,B8078=2022,J8078*$P$11),"")</f>
        <v/>
      </c>
      <c r="L8078" s="3">
        <f t="shared" si="127"/>
        <v>136311.59</v>
      </c>
    </row>
    <row r="8079" spans="1:12">
      <c r="A8079">
        <v>4816950</v>
      </c>
      <c r="B8079">
        <v>2015</v>
      </c>
      <c r="C8079" t="s">
        <v>381</v>
      </c>
      <c r="D8079" t="s">
        <v>1143</v>
      </c>
      <c r="E8079" t="s">
        <v>1144</v>
      </c>
      <c r="G8079" t="s">
        <v>1145</v>
      </c>
      <c r="H8079" s="5">
        <v>345861.41</v>
      </c>
      <c r="I8079">
        <f>IFERROR(VLOOKUP(G8079,'NCES Match'!$A$2:$B$1307,2,FALSE),"")</f>
        <v>4816950</v>
      </c>
      <c r="J8079" cm="1">
        <f t="array" ref="J8079">IFERROR(_xlfn.IFS(B8079=2015,H8079/$O$13,B8079=2016,H8079/$O$14,B8079=2017,H8079/$O$15,B8079=2018,H8079/$O$16,B8079=2019,H8079/$O$17,B8079=2020,H8079/$O$18,B8079=2021,H8079/$O$19,B8079=2022,H8079/$O$20),"")</f>
        <v>2.7094912796584006E-4</v>
      </c>
      <c r="K8079" s="3" cm="1">
        <f t="array" ref="K8079">IFERROR(_xlfn.IFS(B8079=2015,J8079*$P$4,B8079=2016,J8079*$P$5,B8079=2017,J8079*$P$6,B8079=2018,J8079*$P$7,B8079=2019,J8079*$P$8,B8079=2020,J8079*$P$9,B8079=2021,J8079*$P$10,B8079=2022,J8079*$P$11),"")</f>
        <v>431210.92774939357</v>
      </c>
      <c r="L8079" s="3">
        <f t="shared" si="127"/>
        <v>777072.33774939354</v>
      </c>
    </row>
    <row r="8080" spans="1:12">
      <c r="A8080">
        <v>4816950</v>
      </c>
      <c r="B8080">
        <v>2016</v>
      </c>
      <c r="C8080" t="s">
        <v>4102</v>
      </c>
      <c r="D8080" t="s">
        <v>1143</v>
      </c>
      <c r="E8080" t="s">
        <v>1144</v>
      </c>
      <c r="F8080" t="s">
        <v>4101</v>
      </c>
      <c r="G8080" t="s">
        <v>1145</v>
      </c>
      <c r="H8080" s="5">
        <v>357223</v>
      </c>
      <c r="I8080">
        <f>IFERROR(VLOOKUP(G8080,'NCES Match'!$A$2:$B$1307,2,FALSE),"")</f>
        <v>4816950</v>
      </c>
      <c r="J8080" cm="1">
        <f t="array" ref="J8080">IFERROR(_xlfn.IFS(B8080=2015,H8080/$O$13,B8080=2016,H8080/$O$14,B8080=2017,H8080/$O$15,B8080=2018,H8080/$O$16,B8080=2019,H8080/$O$17,B8080=2020,H8080/$O$18,B8080=2021,H8080/$O$19,B8080=2022,H8080/$O$20),"")</f>
        <v>2.5572412477725155E-4</v>
      </c>
      <c r="K8080" s="3" cm="1">
        <f t="array" ref="K8080">IFERROR(_xlfn.IFS(B8080=2015,J8080*$P$4,B8080=2016,J8080*$P$5,B8080=2017,J8080*$P$6,B8080=2018,J8080*$P$7,B8080=2019,J8080*$P$8,B8080=2020,J8080*$P$9,B8080=2021,J8080*$P$10,B8080=2022,J8080*$P$11),"")</f>
        <v>428499.33434421377</v>
      </c>
      <c r="L8080" s="3">
        <f t="shared" si="127"/>
        <v>785722.33434421383</v>
      </c>
    </row>
    <row r="8081" spans="1:12">
      <c r="A8081">
        <v>4816950</v>
      </c>
      <c r="B8081">
        <v>2017</v>
      </c>
      <c r="D8081" t="s">
        <v>1143</v>
      </c>
      <c r="E8081" t="s">
        <v>1144</v>
      </c>
      <c r="F8081" t="s">
        <v>4101</v>
      </c>
      <c r="G8081" t="s">
        <v>1145</v>
      </c>
      <c r="H8081" s="5">
        <v>377226</v>
      </c>
      <c r="I8081">
        <f>IFERROR(VLOOKUP(G8081,'NCES Match'!$A$2:$B$1307,2,FALSE),"")</f>
        <v>4816950</v>
      </c>
      <c r="J8081" cm="1">
        <f t="array" ref="J8081">IFERROR(_xlfn.IFS(B8081=2015,H8081/$O$13,B8081=2016,H8081/$O$14,B8081=2017,H8081/$O$15,B8081=2018,H8081/$O$16,B8081=2019,H8081/$O$17,B8081=2020,H8081/$O$18,B8081=2021,H8081/$O$19,B8081=2022,H8081/$O$20),"")</f>
        <v>2.600742281766101E-4</v>
      </c>
      <c r="K8081" s="3" cm="1">
        <f t="array" ref="K8081">IFERROR(_xlfn.IFS(B8081=2015,J8081*$P$4,B8081=2016,J8081*$P$5,B8081=2017,J8081*$P$6,B8081=2018,J8081*$P$7,B8081=2019,J8081*$P$8,B8081=2020,J8081*$P$9,B8081=2021,J8081*$P$10,B8081=2022,J8081*$P$11),"")</f>
        <v>441670.49155925913</v>
      </c>
      <c r="L8081" s="3">
        <f t="shared" si="127"/>
        <v>818896.49155925913</v>
      </c>
    </row>
    <row r="8082" spans="1:12">
      <c r="A8082">
        <v>4816950</v>
      </c>
      <c r="B8082">
        <v>2018</v>
      </c>
      <c r="D8082" t="s">
        <v>1143</v>
      </c>
      <c r="E8082" t="s">
        <v>1144</v>
      </c>
      <c r="F8082" t="s">
        <v>4101</v>
      </c>
      <c r="G8082" t="s">
        <v>1145</v>
      </c>
      <c r="H8082" s="5">
        <v>361140</v>
      </c>
      <c r="I8082">
        <f>IFERROR(VLOOKUP(G8082,'NCES Match'!$A$2:$B$1307,2,FALSE),"")</f>
        <v>4816950</v>
      </c>
      <c r="J8082" cm="1">
        <f t="array" ref="J8082">IFERROR(_xlfn.IFS(B8082=2015,H8082/$O$13,B8082=2016,H8082/$O$14,B8082=2017,H8082/$O$15,B8082=2018,H8082/$O$16,B8082=2019,H8082/$O$17,B8082=2020,H8082/$O$18,B8082=2021,H8082/$O$19,B8082=2022,H8082/$O$20),"")</f>
        <v>2.356650976518112E-4</v>
      </c>
      <c r="K8082" s="3" cm="1">
        <f t="array" ref="K8082">IFERROR(_xlfn.IFS(B8082=2015,J8082*$P$4,B8082=2016,J8082*$P$5,B8082=2017,J8082*$P$6,B8082=2018,J8082*$P$7,B8082=2019,J8082*$P$8,B8082=2020,J8082*$P$9,B8082=2021,J8082*$P$10,B8082=2022,J8082*$P$11),"")</f>
        <v>404602.40002802474</v>
      </c>
      <c r="L8082" s="3">
        <f t="shared" si="127"/>
        <v>765742.4000280248</v>
      </c>
    </row>
    <row r="8083" spans="1:12">
      <c r="A8083">
        <v>4816950</v>
      </c>
      <c r="B8083">
        <v>2019</v>
      </c>
      <c r="D8083" t="s">
        <v>1143</v>
      </c>
      <c r="E8083" t="s">
        <v>1144</v>
      </c>
      <c r="F8083" t="s">
        <v>4101</v>
      </c>
      <c r="G8083" t="s">
        <v>1145</v>
      </c>
      <c r="H8083" s="5">
        <v>367394</v>
      </c>
      <c r="I8083">
        <f>IFERROR(VLOOKUP(G8083,'NCES Match'!$A$2:$B$1307,2,FALSE),"")</f>
        <v>4816950</v>
      </c>
      <c r="J8083" cm="1">
        <f t="array" ref="J8083">IFERROR(_xlfn.IFS(B8083=2015,H8083/$O$13,B8083=2016,H8083/$O$14,B8083=2017,H8083/$O$15,B8083=2018,H8083/$O$16,B8083=2019,H8083/$O$17,B8083=2020,H8083/$O$18,B8083=2021,H8083/$O$19,B8083=2022,H8083/$O$20),"")</f>
        <v>2.3262654270941809E-4</v>
      </c>
      <c r="K8083" s="3" cm="1">
        <f t="array" ref="K8083">IFERROR(_xlfn.IFS(B8083=2015,J8083*$P$4,B8083=2016,J8083*$P$5,B8083=2017,J8083*$P$6,B8083=2018,J8083*$P$7,B8083=2019,J8083*$P$8,B8083=2020,J8083*$P$9,B8083=2021,J8083*$P$10,B8083=2022,J8083*$P$11),"")</f>
        <v>404287.70965338533</v>
      </c>
      <c r="L8083" s="3">
        <f t="shared" si="127"/>
        <v>771681.70965338533</v>
      </c>
    </row>
    <row r="8084" spans="1:12">
      <c r="A8084">
        <v>4816950</v>
      </c>
      <c r="B8084">
        <v>2020</v>
      </c>
      <c r="D8084" t="s">
        <v>1143</v>
      </c>
      <c r="E8084" t="s">
        <v>1144</v>
      </c>
      <c r="F8084" t="s">
        <v>4230</v>
      </c>
      <c r="G8084" t="s">
        <v>1145</v>
      </c>
      <c r="H8084" s="5">
        <v>415082</v>
      </c>
      <c r="I8084">
        <f>IFERROR(VLOOKUP(G8084,'NCES Match'!$A$2:$B$1307,2,FALSE),"")</f>
        <v>4816950</v>
      </c>
      <c r="J8084" cm="1">
        <f t="array" ref="J8084">IFERROR(_xlfn.IFS(B8084=2015,H8084/$O$13,B8084=2016,H8084/$O$14,B8084=2017,H8084/$O$15,B8084=2018,H8084/$O$16,B8084=2019,H8084/$O$17,B8084=2020,H8084/$O$18,B8084=2021,H8084/$O$19,B8084=2022,H8084/$O$20),"")</f>
        <v>2.2493607494463238E-4</v>
      </c>
      <c r="K8084" s="3" cm="1">
        <f t="array" ref="K8084">IFERROR(_xlfn.IFS(B8084=2015,J8084*$P$4,B8084=2016,J8084*$P$5,B8084=2017,J8084*$P$6,B8084=2018,J8084*$P$7,B8084=2019,J8084*$P$8,B8084=2020,J8084*$P$9,B8084=2021,J8084*$P$10,B8084=2022,J8084*$P$11),"")</f>
        <v>474165.87917833606</v>
      </c>
      <c r="L8084" s="3">
        <f t="shared" si="127"/>
        <v>889247.87917833612</v>
      </c>
    </row>
    <row r="8085" spans="1:12">
      <c r="A8085">
        <v>4816950</v>
      </c>
      <c r="B8085">
        <v>2021</v>
      </c>
      <c r="D8085" t="s">
        <v>1143</v>
      </c>
      <c r="E8085" t="s">
        <v>1144</v>
      </c>
      <c r="F8085" t="s">
        <v>4230</v>
      </c>
      <c r="G8085" t="s">
        <v>1145</v>
      </c>
      <c r="H8085" s="5">
        <v>409089.61</v>
      </c>
      <c r="I8085">
        <f>IFERROR(VLOOKUP(G8085,'NCES Match'!$A$2:$B$1307,2,FALSE),"")</f>
        <v>4816950</v>
      </c>
      <c r="J8085" cm="1">
        <f t="array" ref="J8085">IFERROR(_xlfn.IFS(B8085=2015,H8085/$O$13,B8085=2016,H8085/$O$14,B8085=2017,H8085/$O$15,B8085=2018,H8085/$O$16,B8085=2019,H8085/$O$17,B8085=2020,H8085/$O$18,B8085=2021,H8085/$O$19,B8085=2022,H8085/$O$20),"")</f>
        <v>2.0930784174884076E-4</v>
      </c>
      <c r="K8085" s="3" cm="1">
        <f t="array" ref="K8085">IFERROR(_xlfn.IFS(B8085=2015,J8085*$P$4,B8085=2016,J8085*$P$5,B8085=2017,J8085*$P$6,B8085=2018,J8085*$P$7,B8085=2019,J8085*$P$8,B8085=2020,J8085*$P$9,B8085=2021,J8085*$P$10,B8085=2022,J8085*$P$11),"")</f>
        <v>448034.58990620397</v>
      </c>
      <c r="L8085" s="3">
        <f t="shared" si="127"/>
        <v>857124.1999062039</v>
      </c>
    </row>
    <row r="8086" spans="1:12">
      <c r="A8086">
        <v>4816950</v>
      </c>
      <c r="B8086">
        <v>2022</v>
      </c>
      <c r="D8086" t="s">
        <v>1143</v>
      </c>
      <c r="E8086" t="s">
        <v>1144</v>
      </c>
      <c r="F8086" t="s">
        <v>4101</v>
      </c>
      <c r="G8086" t="s">
        <v>1145</v>
      </c>
      <c r="H8086" s="5">
        <v>456286.88</v>
      </c>
      <c r="I8086">
        <f>IFERROR(VLOOKUP(G8086,'NCES Match'!$A$2:$B$1307,2,FALSE),"")</f>
        <v>4816950</v>
      </c>
      <c r="J8086" cm="1">
        <f t="array" ref="J8086">IFERROR(_xlfn.IFS(B8086=2015,H8086/$O$13,B8086=2016,H8086/$O$14,B8086=2017,H8086/$O$15,B8086=2018,H8086/$O$16,B8086=2019,H8086/$O$17,B8086=2020,H8086/$O$18,B8086=2021,H8086/$O$19,B8086=2022,H8086/$O$20),"")</f>
        <v>2.0041517956391166E-4</v>
      </c>
      <c r="K8086" s="3" cm="1">
        <f t="array" ref="K8086">IFERROR(_xlfn.IFS(B8086=2015,J8086*$P$4,B8086=2016,J8086*$P$5,B8086=2017,J8086*$P$6,B8086=2018,J8086*$P$7,B8086=2019,J8086*$P$8,B8086=2020,J8086*$P$9,B8086=2021,J8086*$P$10,B8086=2022,J8086*$P$11),"")</f>
        <v>431590.68333532225</v>
      </c>
      <c r="L8086" s="3">
        <f t="shared" si="127"/>
        <v>887877.56333532231</v>
      </c>
    </row>
    <row r="8087" spans="1:12">
      <c r="A8087">
        <v>4816950</v>
      </c>
      <c r="B8087">
        <v>2023</v>
      </c>
      <c r="D8087" t="s">
        <v>1143</v>
      </c>
      <c r="E8087" t="s">
        <v>1144</v>
      </c>
      <c r="F8087" t="s">
        <v>4101</v>
      </c>
      <c r="G8087" t="s">
        <v>1145</v>
      </c>
      <c r="H8087" s="5">
        <v>523442.5</v>
      </c>
      <c r="I8087">
        <f>IFERROR(VLOOKUP(G8087,'NCES Match'!$A$2:$B$1307,2,FALSE),"")</f>
        <v>4816950</v>
      </c>
      <c r="J8087" t="str" cm="1">
        <f t="array" ref="J8087">IFERROR(_xlfn.IFS(B8087=2015,H8087/$O$13,B8087=2016,H8087/$O$14,B8087=2017,H8087/$O$15,B8087=2018,H8087/$O$16,B8087=2019,H8087/$O$17,B8087=2020,H8087/$O$18,B8087=2021,H8087/$O$19,B8087=2022,H8087/$O$20),"")</f>
        <v/>
      </c>
      <c r="K8087" s="3" t="str" cm="1">
        <f t="array" ref="K8087">IFERROR(_xlfn.IFS(B8087=2015,J8087*$P$4,B8087=2016,J8087*$P$5,B8087=2017,J8087*$P$6,B8087=2018,J8087*$P$7,B8087=2019,J8087*$P$8,B8087=2020,J8087*$P$9,B8087=2021,J8087*$P$10,B8087=2022,J8087*$P$11),"")</f>
        <v/>
      </c>
      <c r="L8087" s="3">
        <f t="shared" si="127"/>
        <v>523442.5</v>
      </c>
    </row>
    <row r="8088" spans="1:12">
      <c r="A8088">
        <v>4816140</v>
      </c>
      <c r="B8088">
        <v>2015</v>
      </c>
      <c r="C8088" t="s">
        <v>381</v>
      </c>
      <c r="D8088" t="s">
        <v>1075</v>
      </c>
      <c r="E8088" t="s">
        <v>1076</v>
      </c>
      <c r="G8088" t="s">
        <v>1077</v>
      </c>
      <c r="H8088" s="5">
        <v>68856.570000000007</v>
      </c>
      <c r="I8088">
        <f>IFERROR(VLOOKUP(G8088,'NCES Match'!$A$2:$B$1307,2,FALSE),"")</f>
        <v>4816140</v>
      </c>
      <c r="J8088" cm="1">
        <f t="array" ref="J8088">IFERROR(_xlfn.IFS(B8088=2015,H8088/$O$13,B8088=2016,H8088/$O$14,B8088=2017,H8088/$O$15,B8088=2018,H8088/$O$16,B8088=2019,H8088/$O$17,B8088=2020,H8088/$O$18,B8088=2021,H8088/$O$19,B8088=2022,H8088/$O$20),"")</f>
        <v>5.3942495626264943E-5</v>
      </c>
      <c r="K8088" s="3" cm="1">
        <f t="array" ref="K8088">IFERROR(_xlfn.IFS(B8088=2015,J8088*$P$4,B8088=2016,J8088*$P$5,B8088=2017,J8088*$P$6,B8088=2018,J8088*$P$7,B8088=2019,J8088*$P$8,B8088=2020,J8088*$P$9,B8088=2021,J8088*$P$10,B8088=2022,J8088*$P$11),"")</f>
        <v>85848.564115149667</v>
      </c>
      <c r="L8088" s="3">
        <f t="shared" si="127"/>
        <v>154705.13411514967</v>
      </c>
    </row>
    <row r="8089" spans="1:12">
      <c r="A8089">
        <v>4816140</v>
      </c>
      <c r="B8089">
        <v>2016</v>
      </c>
      <c r="C8089" t="s">
        <v>4102</v>
      </c>
      <c r="D8089" t="s">
        <v>1075</v>
      </c>
      <c r="E8089" t="s">
        <v>1076</v>
      </c>
      <c r="F8089" t="s">
        <v>4101</v>
      </c>
      <c r="G8089" t="s">
        <v>1077</v>
      </c>
      <c r="H8089" s="5">
        <v>72182</v>
      </c>
      <c r="I8089">
        <f>IFERROR(VLOOKUP(G8089,'NCES Match'!$A$2:$B$1307,2,FALSE),"")</f>
        <v>4816140</v>
      </c>
      <c r="J8089" cm="1">
        <f t="array" ref="J8089">IFERROR(_xlfn.IFS(B8089=2015,H8089/$O$13,B8089=2016,H8089/$O$14,B8089=2017,H8089/$O$15,B8089=2018,H8089/$O$16,B8089=2019,H8089/$O$17,B8089=2020,H8089/$O$18,B8089=2021,H8089/$O$19,B8089=2022,H8089/$O$20),"")</f>
        <v>5.1672705214030377E-5</v>
      </c>
      <c r="K8089" s="3" cm="1">
        <f t="array" ref="K8089">IFERROR(_xlfn.IFS(B8089=2015,J8089*$P$4,B8089=2016,J8089*$P$5,B8089=2017,J8089*$P$6,B8089=2018,J8089*$P$7,B8089=2019,J8089*$P$8,B8089=2020,J8089*$P$9,B8089=2021,J8089*$P$10,B8089=2022,J8089*$P$11),"")</f>
        <v>86584.399525321831</v>
      </c>
      <c r="L8089" s="3">
        <f t="shared" si="127"/>
        <v>158766.39952532185</v>
      </c>
    </row>
    <row r="8090" spans="1:12">
      <c r="A8090">
        <v>4816140</v>
      </c>
      <c r="B8090">
        <v>2017</v>
      </c>
      <c r="D8090" t="s">
        <v>1075</v>
      </c>
      <c r="E8090" t="s">
        <v>1076</v>
      </c>
      <c r="F8090" t="s">
        <v>4101</v>
      </c>
      <c r="G8090" t="s">
        <v>1077</v>
      </c>
      <c r="H8090" s="5">
        <v>75898</v>
      </c>
      <c r="I8090">
        <f>IFERROR(VLOOKUP(G8090,'NCES Match'!$A$2:$B$1307,2,FALSE),"")</f>
        <v>4816140</v>
      </c>
      <c r="J8090" cm="1">
        <f t="array" ref="J8090">IFERROR(_xlfn.IFS(B8090=2015,H8090/$O$13,B8090=2016,H8090/$O$14,B8090=2017,H8090/$O$15,B8090=2018,H8090/$O$16,B8090=2019,H8090/$O$17,B8090=2020,H8090/$O$18,B8090=2021,H8090/$O$19,B8090=2022,H8090/$O$20),"")</f>
        <v>5.2327023508847086E-5</v>
      </c>
      <c r="K8090" s="3" cm="1">
        <f t="array" ref="K8090">IFERROR(_xlfn.IFS(B8090=2015,J8090*$P$4,B8090=2016,J8090*$P$5,B8090=2017,J8090*$P$6,B8090=2018,J8090*$P$7,B8090=2019,J8090*$P$8,B8090=2020,J8090*$P$9,B8090=2021,J8090*$P$10,B8090=2022,J8090*$P$11),"")</f>
        <v>88864.253705642361</v>
      </c>
      <c r="L8090" s="3">
        <f t="shared" si="127"/>
        <v>164762.25370564236</v>
      </c>
    </row>
    <row r="8091" spans="1:12">
      <c r="A8091">
        <v>4816140</v>
      </c>
      <c r="B8091">
        <v>2018</v>
      </c>
      <c r="D8091" t="s">
        <v>1075</v>
      </c>
      <c r="E8091" t="s">
        <v>1076</v>
      </c>
      <c r="F8091" t="s">
        <v>4101</v>
      </c>
      <c r="G8091" t="s">
        <v>1077</v>
      </c>
      <c r="H8091" s="5">
        <v>83256</v>
      </c>
      <c r="I8091">
        <f>IFERROR(VLOOKUP(G8091,'NCES Match'!$A$2:$B$1307,2,FALSE),"")</f>
        <v>4816140</v>
      </c>
      <c r="J8091" cm="1">
        <f t="array" ref="J8091">IFERROR(_xlfn.IFS(B8091=2015,H8091/$O$13,B8091=2016,H8091/$O$14,B8091=2017,H8091/$O$15,B8091=2018,H8091/$O$16,B8091=2019,H8091/$O$17,B8091=2020,H8091/$O$18,B8091=2021,H8091/$O$19,B8091=2022,H8091/$O$20),"")</f>
        <v>5.4329438362128797E-5</v>
      </c>
      <c r="K8091" s="3" cm="1">
        <f t="array" ref="K8091">IFERROR(_xlfn.IFS(B8091=2015,J8091*$P$4,B8091=2016,J8091*$P$5,B8091=2017,J8091*$P$6,B8091=2018,J8091*$P$7,B8091=2019,J8091*$P$8,B8091=2020,J8091*$P$9,B8091=2021,J8091*$P$10,B8091=2022,J8091*$P$11),"")</f>
        <v>93275.675407690171</v>
      </c>
      <c r="L8091" s="3">
        <f t="shared" si="127"/>
        <v>176531.67540769017</v>
      </c>
    </row>
    <row r="8092" spans="1:12">
      <c r="A8092">
        <v>4816140</v>
      </c>
      <c r="B8092">
        <v>2019</v>
      </c>
      <c r="D8092" t="s">
        <v>1075</v>
      </c>
      <c r="E8092" t="s">
        <v>1076</v>
      </c>
      <c r="F8092" t="s">
        <v>4101</v>
      </c>
      <c r="G8092" t="s">
        <v>1077</v>
      </c>
      <c r="H8092" s="5">
        <v>87911</v>
      </c>
      <c r="I8092">
        <f>IFERROR(VLOOKUP(G8092,'NCES Match'!$A$2:$B$1307,2,FALSE),"")</f>
        <v>4816140</v>
      </c>
      <c r="J8092" cm="1">
        <f t="array" ref="J8092">IFERROR(_xlfn.IFS(B8092=2015,H8092/$O$13,B8092=2016,H8092/$O$14,B8092=2017,H8092/$O$15,B8092=2018,H8092/$O$16,B8092=2019,H8092/$O$17,B8092=2020,H8092/$O$18,B8092=2021,H8092/$O$19,B8092=2022,H8092/$O$20),"")</f>
        <v>5.5663489322437636E-5</v>
      </c>
      <c r="K8092" s="3" cm="1">
        <f t="array" ref="K8092">IFERROR(_xlfn.IFS(B8092=2015,J8092*$P$4,B8092=2016,J8092*$P$5,B8092=2017,J8092*$P$6,B8092=2018,J8092*$P$7,B8092=2019,J8092*$P$8,B8092=2020,J8092*$P$9,B8092=2021,J8092*$P$10,B8092=2022,J8092*$P$11),"")</f>
        <v>96739.023618618579</v>
      </c>
      <c r="L8092" s="3">
        <f t="shared" si="127"/>
        <v>184650.02361861858</v>
      </c>
    </row>
    <row r="8093" spans="1:12">
      <c r="A8093">
        <v>4816140</v>
      </c>
      <c r="B8093">
        <v>2020</v>
      </c>
      <c r="D8093" t="s">
        <v>1075</v>
      </c>
      <c r="E8093" t="s">
        <v>1076</v>
      </c>
      <c r="F8093" t="s">
        <v>4230</v>
      </c>
      <c r="G8093" t="s">
        <v>1077</v>
      </c>
      <c r="H8093" s="5">
        <v>108217</v>
      </c>
      <c r="I8093">
        <f>IFERROR(VLOOKUP(G8093,'NCES Match'!$A$2:$B$1307,2,FALSE),"")</f>
        <v>4816140</v>
      </c>
      <c r="J8093" cm="1">
        <f t="array" ref="J8093">IFERROR(_xlfn.IFS(B8093=2015,H8093/$O$13,B8093=2016,H8093/$O$14,B8093=2017,H8093/$O$15,B8093=2018,H8093/$O$16,B8093=2019,H8093/$O$17,B8093=2020,H8093/$O$18,B8093=2021,H8093/$O$19,B8093=2022,H8093/$O$20),"")</f>
        <v>5.86436107137464E-5</v>
      </c>
      <c r="K8093" s="3" cm="1">
        <f t="array" ref="K8093">IFERROR(_xlfn.IFS(B8093=2015,J8093*$P$4,B8093=2016,J8093*$P$5,B8093=2017,J8093*$P$6,B8093=2018,J8093*$P$7,B8093=2019,J8093*$P$8,B8093=2020,J8093*$P$9,B8093=2021,J8093*$P$10,B8093=2022,J8093*$P$11),"")</f>
        <v>123620.89646634157</v>
      </c>
      <c r="L8093" s="3">
        <f t="shared" si="127"/>
        <v>231837.89646634157</v>
      </c>
    </row>
    <row r="8094" spans="1:12">
      <c r="A8094">
        <v>4816140</v>
      </c>
      <c r="B8094">
        <v>2021</v>
      </c>
      <c r="D8094" t="s">
        <v>1075</v>
      </c>
      <c r="E8094" t="s">
        <v>1076</v>
      </c>
      <c r="F8094" t="s">
        <v>4101</v>
      </c>
      <c r="G8094" t="s">
        <v>1077</v>
      </c>
      <c r="H8094" s="5">
        <v>94156.86</v>
      </c>
      <c r="I8094">
        <f>IFERROR(VLOOKUP(G8094,'NCES Match'!$A$2:$B$1307,2,FALSE),"")</f>
        <v>4816140</v>
      </c>
      <c r="J8094" cm="1">
        <f t="array" ref="J8094">IFERROR(_xlfn.IFS(B8094=2015,H8094/$O$13,B8094=2016,H8094/$O$14,B8094=2017,H8094/$O$15,B8094=2018,H8094/$O$16,B8094=2019,H8094/$O$17,B8094=2020,H8094/$O$18,B8094=2021,H8094/$O$19,B8094=2022,H8094/$O$20),"")</f>
        <v>4.8174699798530094E-5</v>
      </c>
      <c r="K8094" s="3" cm="1">
        <f t="array" ref="K8094">IFERROR(_xlfn.IFS(B8094=2015,J8094*$P$4,B8094=2016,J8094*$P$5,B8094=2017,J8094*$P$6,B8094=2018,J8094*$P$7,B8094=2019,J8094*$P$8,B8094=2020,J8094*$P$9,B8094=2021,J8094*$P$10,B8094=2022,J8094*$P$11),"")</f>
        <v>103120.51229303003</v>
      </c>
      <c r="L8094" s="3">
        <f t="shared" si="127"/>
        <v>197277.37229303003</v>
      </c>
    </row>
    <row r="8095" spans="1:12">
      <c r="A8095">
        <v>4816140</v>
      </c>
      <c r="B8095">
        <v>2022</v>
      </c>
      <c r="D8095" t="s">
        <v>1075</v>
      </c>
      <c r="E8095" t="s">
        <v>1076</v>
      </c>
      <c r="F8095" t="s">
        <v>4101</v>
      </c>
      <c r="G8095" t="s">
        <v>1077</v>
      </c>
      <c r="H8095" s="5">
        <v>89274.37</v>
      </c>
      <c r="I8095">
        <f>IFERROR(VLOOKUP(G8095,'NCES Match'!$A$2:$B$1307,2,FALSE),"")</f>
        <v>4816140</v>
      </c>
      <c r="J8095" cm="1">
        <f t="array" ref="J8095">IFERROR(_xlfn.IFS(B8095=2015,H8095/$O$13,B8095=2016,H8095/$O$14,B8095=2017,H8095/$O$15,B8095=2018,H8095/$O$16,B8095=2019,H8095/$O$17,B8095=2020,H8095/$O$18,B8095=2021,H8095/$O$19,B8095=2022,H8095/$O$20),"")</f>
        <v>3.9212038912898589E-5</v>
      </c>
      <c r="K8095" s="3" cm="1">
        <f t="array" ref="K8095">IFERROR(_xlfn.IFS(B8095=2015,J8095*$P$4,B8095=2016,J8095*$P$5,B8095=2017,J8095*$P$6,B8095=2018,J8095*$P$7,B8095=2019,J8095*$P$8,B8095=2020,J8095*$P$9,B8095=2021,J8095*$P$10,B8095=2022,J8095*$P$11),"")</f>
        <v>84442.459429537819</v>
      </c>
      <c r="L8095" s="3">
        <f t="shared" si="127"/>
        <v>173716.82942953781</v>
      </c>
    </row>
    <row r="8096" spans="1:12">
      <c r="A8096">
        <v>4816140</v>
      </c>
      <c r="B8096">
        <v>2023</v>
      </c>
      <c r="D8096" t="s">
        <v>1075</v>
      </c>
      <c r="E8096" t="s">
        <v>1076</v>
      </c>
      <c r="F8096" t="s">
        <v>4101</v>
      </c>
      <c r="G8096" t="s">
        <v>1077</v>
      </c>
      <c r="H8096" s="5">
        <v>80914.740000000005</v>
      </c>
      <c r="I8096">
        <f>IFERROR(VLOOKUP(G8096,'NCES Match'!$A$2:$B$1307,2,FALSE),"")</f>
        <v>4816140</v>
      </c>
      <c r="J8096" t="str" cm="1">
        <f t="array" ref="J8096">IFERROR(_xlfn.IFS(B8096=2015,H8096/$O$13,B8096=2016,H8096/$O$14,B8096=2017,H8096/$O$15,B8096=2018,H8096/$O$16,B8096=2019,H8096/$O$17,B8096=2020,H8096/$O$18,B8096=2021,H8096/$O$19,B8096=2022,H8096/$O$20),"")</f>
        <v/>
      </c>
      <c r="K8096" s="3" t="str" cm="1">
        <f t="array" ref="K8096">IFERROR(_xlfn.IFS(B8096=2015,J8096*$P$4,B8096=2016,J8096*$P$5,B8096=2017,J8096*$P$6,B8096=2018,J8096*$P$7,B8096=2019,J8096*$P$8,B8096=2020,J8096*$P$9,B8096=2021,J8096*$P$10,B8096=2022,J8096*$P$11),"")</f>
        <v/>
      </c>
      <c r="L8096" s="3">
        <f t="shared" si="127"/>
        <v>80914.740000000005</v>
      </c>
    </row>
    <row r="8097" spans="1:12">
      <c r="A8097">
        <v>4832130</v>
      </c>
      <c r="B8097">
        <v>2015</v>
      </c>
      <c r="C8097" t="s">
        <v>381</v>
      </c>
      <c r="D8097" t="s">
        <v>2342</v>
      </c>
      <c r="E8097" t="s">
        <v>2343</v>
      </c>
      <c r="G8097" t="s">
        <v>2344</v>
      </c>
      <c r="H8097" s="5">
        <v>208066.67</v>
      </c>
      <c r="I8097">
        <f>IFERROR(VLOOKUP(G8097,'NCES Match'!$A$2:$B$1307,2,FALSE),"")</f>
        <v>4832130</v>
      </c>
      <c r="J8097" cm="1">
        <f t="array" ref="J8097">IFERROR(_xlfn.IFS(B8097=2015,H8097/$O$13,B8097=2016,H8097/$O$14,B8097=2017,H8097/$O$15,B8097=2018,H8097/$O$16,B8097=2019,H8097/$O$17,B8097=2020,H8097/$O$18,B8097=2021,H8097/$O$19,B8097=2022,H8097/$O$20),"")</f>
        <v>1.6300021096674598E-4</v>
      </c>
      <c r="K8097" s="3" cm="1">
        <f t="array" ref="K8097">IFERROR(_xlfn.IFS(B8097=2015,J8097*$P$4,B8097=2016,J8097*$P$5,B8097=2017,J8097*$P$6,B8097=2018,J8097*$P$7,B8097=2019,J8097*$P$8,B8097=2020,J8097*$P$9,B8097=2021,J8097*$P$10,B8097=2022,J8097*$P$11),"")</f>
        <v>259412.06278094725</v>
      </c>
      <c r="L8097" s="3">
        <f t="shared" si="127"/>
        <v>467478.73278094723</v>
      </c>
    </row>
    <row r="8098" spans="1:12">
      <c r="A8098">
        <v>4832130</v>
      </c>
      <c r="B8098">
        <v>2016</v>
      </c>
      <c r="C8098" t="s">
        <v>4102</v>
      </c>
      <c r="D8098" t="s">
        <v>2342</v>
      </c>
      <c r="E8098" t="s">
        <v>2343</v>
      </c>
      <c r="F8098" t="s">
        <v>4101</v>
      </c>
      <c r="G8098" t="s">
        <v>2344</v>
      </c>
      <c r="H8098" s="5">
        <v>256124</v>
      </c>
      <c r="I8098">
        <f>IFERROR(VLOOKUP(G8098,'NCES Match'!$A$2:$B$1307,2,FALSE),"")</f>
        <v>4832130</v>
      </c>
      <c r="J8098" cm="1">
        <f t="array" ref="J8098">IFERROR(_xlfn.IFS(B8098=2015,H8098/$O$13,B8098=2016,H8098/$O$14,B8098=2017,H8098/$O$15,B8098=2018,H8098/$O$16,B8098=2019,H8098/$O$17,B8098=2020,H8098/$O$18,B8098=2021,H8098/$O$19,B8098=2022,H8098/$O$20),"")</f>
        <v>1.8335069616023822E-4</v>
      </c>
      <c r="K8098" s="3" cm="1">
        <f t="array" ref="K8098">IFERROR(_xlfn.IFS(B8098=2015,J8098*$P$4,B8098=2016,J8098*$P$5,B8098=2017,J8098*$P$6,B8098=2018,J8098*$P$7,B8098=2019,J8098*$P$8,B8098=2020,J8098*$P$9,B8098=2021,J8098*$P$10,B8098=2022,J8098*$P$11),"")</f>
        <v>307228.15582864877</v>
      </c>
      <c r="L8098" s="3">
        <f t="shared" si="127"/>
        <v>563352.15582864871</v>
      </c>
    </row>
    <row r="8099" spans="1:12">
      <c r="A8099">
        <v>4832130</v>
      </c>
      <c r="B8099">
        <v>2017</v>
      </c>
      <c r="D8099" t="s">
        <v>2342</v>
      </c>
      <c r="E8099" t="s">
        <v>2343</v>
      </c>
      <c r="F8099" t="s">
        <v>4101</v>
      </c>
      <c r="G8099" t="s">
        <v>2344</v>
      </c>
      <c r="H8099" s="5">
        <v>267218</v>
      </c>
      <c r="I8099">
        <f>IFERROR(VLOOKUP(G8099,'NCES Match'!$A$2:$B$1307,2,FALSE),"")</f>
        <v>4832130</v>
      </c>
      <c r="J8099" cm="1">
        <f t="array" ref="J8099">IFERROR(_xlfn.IFS(B8099=2015,H8099/$O$13,B8099=2016,H8099/$O$14,B8099=2017,H8099/$O$15,B8099=2018,H8099/$O$16,B8099=2019,H8099/$O$17,B8099=2020,H8099/$O$18,B8099=2021,H8099/$O$19,B8099=2022,H8099/$O$20),"")</f>
        <v>1.842304483383897E-4</v>
      </c>
      <c r="K8099" s="3" cm="1">
        <f t="array" ref="K8099">IFERROR(_xlfn.IFS(B8099=2015,J8099*$P$4,B8099=2016,J8099*$P$5,B8099=2017,J8099*$P$6,B8099=2018,J8099*$P$7,B8099=2019,J8099*$P$8,B8099=2020,J8099*$P$9,B8099=2021,J8099*$P$10,B8099=2022,J8099*$P$11),"")</f>
        <v>312868.95763675385</v>
      </c>
      <c r="L8099" s="3">
        <f t="shared" si="127"/>
        <v>580086.9576367538</v>
      </c>
    </row>
    <row r="8100" spans="1:12">
      <c r="A8100">
        <v>4832130</v>
      </c>
      <c r="B8100">
        <v>2018</v>
      </c>
      <c r="D8100" t="s">
        <v>2342</v>
      </c>
      <c r="E8100" t="s">
        <v>2343</v>
      </c>
      <c r="F8100" t="s">
        <v>4101</v>
      </c>
      <c r="G8100" t="s">
        <v>2344</v>
      </c>
      <c r="H8100" s="5">
        <v>251422</v>
      </c>
      <c r="I8100">
        <f>IFERROR(VLOOKUP(G8100,'NCES Match'!$A$2:$B$1307,2,FALSE),"")</f>
        <v>4832130</v>
      </c>
      <c r="J8100" cm="1">
        <f t="array" ref="J8100">IFERROR(_xlfn.IFS(B8100=2015,H8100/$O$13,B8100=2016,H8100/$O$14,B8100=2017,H8100/$O$15,B8100=2018,H8100/$O$16,B8100=2019,H8100/$O$17,B8100=2020,H8100/$O$18,B8100=2021,H8100/$O$19,B8100=2022,H8100/$O$20),"")</f>
        <v>1.640676473993844E-4</v>
      </c>
      <c r="K8100" s="3" cm="1">
        <f t="array" ref="K8100">IFERROR(_xlfn.IFS(B8100=2015,J8100*$P$4,B8100=2016,J8100*$P$5,B8100=2017,J8100*$P$6,B8100=2018,J8100*$P$7,B8100=2019,J8100*$P$8,B8100=2020,J8100*$P$9,B8100=2021,J8100*$P$10,B8100=2022,J8100*$P$11),"")</f>
        <v>281680.08146382583</v>
      </c>
      <c r="L8100" s="3">
        <f t="shared" si="127"/>
        <v>533102.08146382589</v>
      </c>
    </row>
    <row r="8101" spans="1:12">
      <c r="A8101">
        <v>4832130</v>
      </c>
      <c r="B8101">
        <v>2019</v>
      </c>
      <c r="D8101" t="s">
        <v>2342</v>
      </c>
      <c r="E8101" t="s">
        <v>2343</v>
      </c>
      <c r="F8101" t="s">
        <v>4101</v>
      </c>
      <c r="G8101" t="s">
        <v>2344</v>
      </c>
      <c r="H8101" s="5">
        <v>266026</v>
      </c>
      <c r="I8101">
        <f>IFERROR(VLOOKUP(G8101,'NCES Match'!$A$2:$B$1307,2,FALSE),"")</f>
        <v>4832130</v>
      </c>
      <c r="J8101" cm="1">
        <f t="array" ref="J8101">IFERROR(_xlfn.IFS(B8101=2015,H8101/$O$13,B8101=2016,H8101/$O$14,B8101=2017,H8101/$O$15,B8101=2018,H8101/$O$16,B8101=2019,H8101/$O$17,B8101=2020,H8101/$O$18,B8101=2021,H8101/$O$19,B8101=2022,H8101/$O$20),"")</f>
        <v>1.6844234976841119E-4</v>
      </c>
      <c r="K8101" s="3" cm="1">
        <f t="array" ref="K8101">IFERROR(_xlfn.IFS(B8101=2015,J8101*$P$4,B8101=2016,J8101*$P$5,B8101=2017,J8101*$P$6,B8101=2018,J8101*$P$7,B8101=2019,J8101*$P$8,B8101=2020,J8101*$P$9,B8101=2021,J8101*$P$10,B8101=2022,J8101*$P$11),"")</f>
        <v>292740.33394190291</v>
      </c>
      <c r="L8101" s="3">
        <f t="shared" si="127"/>
        <v>558766.33394190297</v>
      </c>
    </row>
    <row r="8102" spans="1:12">
      <c r="A8102">
        <v>4832130</v>
      </c>
      <c r="B8102">
        <v>2020</v>
      </c>
      <c r="D8102" t="s">
        <v>2342</v>
      </c>
      <c r="E8102" t="s">
        <v>2343</v>
      </c>
      <c r="F8102" t="s">
        <v>4230</v>
      </c>
      <c r="G8102" t="s">
        <v>2344</v>
      </c>
      <c r="H8102" s="5">
        <v>270956</v>
      </c>
      <c r="I8102">
        <f>IFERROR(VLOOKUP(G8102,'NCES Match'!$A$2:$B$1307,2,FALSE),"")</f>
        <v>4832130</v>
      </c>
      <c r="J8102" cm="1">
        <f t="array" ref="J8102">IFERROR(_xlfn.IFS(B8102=2015,H8102/$O$13,B8102=2016,H8102/$O$14,B8102=2017,H8102/$O$15,B8102=2018,H8102/$O$16,B8102=2019,H8102/$O$17,B8102=2020,H8102/$O$18,B8102=2021,H8102/$O$19,B8102=2022,H8102/$O$20),"")</f>
        <v>1.4683310556154642E-4</v>
      </c>
      <c r="K8102" s="3" cm="1">
        <f t="array" ref="K8102">IFERROR(_xlfn.IFS(B8102=2015,J8102*$P$4,B8102=2016,J8102*$P$5,B8102=2017,J8102*$P$6,B8102=2018,J8102*$P$7,B8102=2019,J8102*$P$8,B8102=2020,J8102*$P$9,B8102=2021,J8102*$P$10,B8102=2022,J8102*$P$11),"")</f>
        <v>309524.59985893202</v>
      </c>
      <c r="L8102" s="3">
        <f t="shared" si="127"/>
        <v>580480.59985893196</v>
      </c>
    </row>
    <row r="8103" spans="1:12">
      <c r="A8103">
        <v>4832130</v>
      </c>
      <c r="B8103">
        <v>2021</v>
      </c>
      <c r="D8103" t="s">
        <v>2342</v>
      </c>
      <c r="E8103" t="s">
        <v>2343</v>
      </c>
      <c r="F8103" t="s">
        <v>4101</v>
      </c>
      <c r="G8103" t="s">
        <v>2344</v>
      </c>
      <c r="H8103" s="5">
        <v>313000.96000000002</v>
      </c>
      <c r="I8103">
        <f>IFERROR(VLOOKUP(G8103,'NCES Match'!$A$2:$B$1307,2,FALSE),"")</f>
        <v>4832130</v>
      </c>
      <c r="J8103" cm="1">
        <f t="array" ref="J8103">IFERROR(_xlfn.IFS(B8103=2015,H8103/$O$13,B8103=2016,H8103/$O$14,B8103=2017,H8103/$O$15,B8103=2018,H8103/$O$16,B8103=2019,H8103/$O$17,B8103=2020,H8103/$O$18,B8103=2021,H8103/$O$19,B8103=2022,H8103/$O$20),"")</f>
        <v>1.6014475508902619E-4</v>
      </c>
      <c r="K8103" s="3" cm="1">
        <f t="array" ref="K8103">IFERROR(_xlfn.IFS(B8103=2015,J8103*$P$4,B8103=2016,J8103*$P$5,B8103=2017,J8103*$P$6,B8103=2018,J8103*$P$7,B8103=2019,J8103*$P$8,B8103=2020,J8103*$P$9,B8103=2021,J8103*$P$10,B8103=2022,J8103*$P$11),"")</f>
        <v>342798.38286249351</v>
      </c>
      <c r="L8103" s="3">
        <f t="shared" si="127"/>
        <v>655799.34286249359</v>
      </c>
    </row>
    <row r="8104" spans="1:12">
      <c r="A8104">
        <v>4832130</v>
      </c>
      <c r="B8104">
        <v>2022</v>
      </c>
      <c r="D8104" t="s">
        <v>2342</v>
      </c>
      <c r="E8104" t="s">
        <v>2343</v>
      </c>
      <c r="F8104" t="s">
        <v>4101</v>
      </c>
      <c r="G8104" t="s">
        <v>2344</v>
      </c>
      <c r="H8104" s="5">
        <v>370208.29</v>
      </c>
      <c r="I8104">
        <f>IFERROR(VLOOKUP(G8104,'NCES Match'!$A$2:$B$1307,2,FALSE),"")</f>
        <v>4832130</v>
      </c>
      <c r="J8104" cm="1">
        <f t="array" ref="J8104">IFERROR(_xlfn.IFS(B8104=2015,H8104/$O$13,B8104=2016,H8104/$O$14,B8104=2017,H8104/$O$15,B8104=2018,H8104/$O$16,B8104=2019,H8104/$O$17,B8104=2020,H8104/$O$18,B8104=2021,H8104/$O$19,B8104=2022,H8104/$O$20),"")</f>
        <v>1.6260682515438244E-4</v>
      </c>
      <c r="K8104" s="3" cm="1">
        <f t="array" ref="K8104">IFERROR(_xlfn.IFS(B8104=2015,J8104*$P$4,B8104=2016,J8104*$P$5,B8104=2017,J8104*$P$6,B8104=2018,J8104*$P$7,B8104=2019,J8104*$P$8,B8104=2020,J8104*$P$9,B8104=2021,J8104*$P$10,B8104=2022,J8104*$P$11),"")</f>
        <v>350171.03462957591</v>
      </c>
      <c r="L8104" s="3">
        <f t="shared" si="127"/>
        <v>720379.32462957595</v>
      </c>
    </row>
    <row r="8105" spans="1:12">
      <c r="A8105">
        <v>4832130</v>
      </c>
      <c r="B8105">
        <v>2023</v>
      </c>
      <c r="D8105" t="s">
        <v>2342</v>
      </c>
      <c r="E8105" t="s">
        <v>2343</v>
      </c>
      <c r="F8105" t="s">
        <v>4101</v>
      </c>
      <c r="G8105" t="s">
        <v>2344</v>
      </c>
      <c r="H8105" s="5">
        <v>427068.23</v>
      </c>
      <c r="I8105">
        <f>IFERROR(VLOOKUP(G8105,'NCES Match'!$A$2:$B$1307,2,FALSE),"")</f>
        <v>4832130</v>
      </c>
      <c r="J8105" t="str" cm="1">
        <f t="array" ref="J8105">IFERROR(_xlfn.IFS(B8105=2015,H8105/$O$13,B8105=2016,H8105/$O$14,B8105=2017,H8105/$O$15,B8105=2018,H8105/$O$16,B8105=2019,H8105/$O$17,B8105=2020,H8105/$O$18,B8105=2021,H8105/$O$19,B8105=2022,H8105/$O$20),"")</f>
        <v/>
      </c>
      <c r="K8105" s="3" t="str" cm="1">
        <f t="array" ref="K8105">IFERROR(_xlfn.IFS(B8105=2015,J8105*$P$4,B8105=2016,J8105*$P$5,B8105=2017,J8105*$P$6,B8105=2018,J8105*$P$7,B8105=2019,J8105*$P$8,B8105=2020,J8105*$P$9,B8105=2021,J8105*$P$10,B8105=2022,J8105*$P$11),"")</f>
        <v/>
      </c>
      <c r="L8105" s="3">
        <f t="shared" si="127"/>
        <v>427068.23</v>
      </c>
    </row>
    <row r="8106" spans="1:12">
      <c r="A8106">
        <v>4823430</v>
      </c>
      <c r="B8106">
        <v>2015</v>
      </c>
      <c r="C8106" t="s">
        <v>381</v>
      </c>
      <c r="D8106" t="s">
        <v>1672</v>
      </c>
      <c r="E8106" t="s">
        <v>1673</v>
      </c>
      <c r="G8106" t="s">
        <v>1674</v>
      </c>
      <c r="H8106" s="5">
        <v>309039.06</v>
      </c>
      <c r="I8106">
        <f>IFERROR(VLOOKUP(G8106,'NCES Match'!$A$2:$B$1307,2,FALSE),"")</f>
        <v>4823430</v>
      </c>
      <c r="J8106" cm="1">
        <f t="array" ref="J8106">IFERROR(_xlfn.IFS(B8106=2015,H8106/$O$13,B8106=2016,H8106/$O$14,B8106=2017,H8106/$O$15,B8106=2018,H8106/$O$16,B8106=2019,H8106/$O$17,B8106=2020,H8106/$O$18,B8106=2021,H8106/$O$19,B8106=2022,H8106/$O$20),"")</f>
        <v>2.4210236063740946E-4</v>
      </c>
      <c r="K8106" s="3" cm="1">
        <f t="array" ref="K8106">IFERROR(_xlfn.IFS(B8106=2015,J8106*$P$4,B8106=2016,J8106*$P$5,B8106=2017,J8106*$P$6,B8106=2018,J8106*$P$7,B8106=2019,J8106*$P$8,B8106=2020,J8106*$P$9,B8106=2021,J8106*$P$10,B8106=2022,J8106*$P$11),"")</f>
        <v>385301.78828970983</v>
      </c>
      <c r="L8106" s="3">
        <f t="shared" si="127"/>
        <v>694340.84828970977</v>
      </c>
    </row>
    <row r="8107" spans="1:12">
      <c r="A8107">
        <v>4823430</v>
      </c>
      <c r="B8107">
        <v>2016</v>
      </c>
      <c r="C8107" t="s">
        <v>4102</v>
      </c>
      <c r="D8107" t="s">
        <v>1672</v>
      </c>
      <c r="E8107" t="s">
        <v>1673</v>
      </c>
      <c r="F8107" t="s">
        <v>4101</v>
      </c>
      <c r="G8107" t="s">
        <v>1674</v>
      </c>
      <c r="H8107" s="5">
        <v>331807</v>
      </c>
      <c r="I8107">
        <f>IFERROR(VLOOKUP(G8107,'NCES Match'!$A$2:$B$1307,2,FALSE),"")</f>
        <v>4823430</v>
      </c>
      <c r="J8107" cm="1">
        <f t="array" ref="J8107">IFERROR(_xlfn.IFS(B8107=2015,H8107/$O$13,B8107=2016,H8107/$O$14,B8107=2017,H8107/$O$15,B8107=2018,H8107/$O$16,B8107=2019,H8107/$O$17,B8107=2020,H8107/$O$18,B8107=2021,H8107/$O$19,B8107=2022,H8107/$O$20),"")</f>
        <v>2.375296514221243E-4</v>
      </c>
      <c r="K8107" s="3" cm="1">
        <f t="array" ref="K8107">IFERROR(_xlfn.IFS(B8107=2015,J8107*$P$4,B8107=2016,J8107*$P$5,B8107=2017,J8107*$P$6,B8107=2018,J8107*$P$7,B8107=2019,J8107*$P$8,B8107=2020,J8107*$P$9,B8107=2021,J8107*$P$10,B8107=2022,J8107*$P$11),"")</f>
        <v>398012.10624945909</v>
      </c>
      <c r="L8107" s="3">
        <f t="shared" si="127"/>
        <v>729819.10624945909</v>
      </c>
    </row>
    <row r="8108" spans="1:12">
      <c r="A8108">
        <v>4823430</v>
      </c>
      <c r="B8108">
        <v>2017</v>
      </c>
      <c r="D8108" t="s">
        <v>1672</v>
      </c>
      <c r="E8108" t="s">
        <v>1673</v>
      </c>
      <c r="F8108" t="s">
        <v>4101</v>
      </c>
      <c r="G8108" t="s">
        <v>1674</v>
      </c>
      <c r="H8108" s="5">
        <v>351856</v>
      </c>
      <c r="I8108">
        <f>IFERROR(VLOOKUP(G8108,'NCES Match'!$A$2:$B$1307,2,FALSE),"")</f>
        <v>4823430</v>
      </c>
      <c r="J8108" cm="1">
        <f t="array" ref="J8108">IFERROR(_xlfn.IFS(B8108=2015,H8108/$O$13,B8108=2016,H8108/$O$14,B8108=2017,H8108/$O$15,B8108=2018,H8108/$O$16,B8108=2019,H8108/$O$17,B8108=2020,H8108/$O$18,B8108=2021,H8108/$O$19,B8108=2022,H8108/$O$20),"")</f>
        <v>2.4258316666748663E-4</v>
      </c>
      <c r="K8108" s="3" cm="1">
        <f t="array" ref="K8108">IFERROR(_xlfn.IFS(B8108=2015,J8108*$P$4,B8108=2016,J8108*$P$5,B8108=2017,J8108*$P$6,B8108=2018,J8108*$P$7,B8108=2019,J8108*$P$8,B8108=2020,J8108*$P$9,B8108=2021,J8108*$P$10,B8108=2022,J8108*$P$11),"")</f>
        <v>411966.33444692218</v>
      </c>
      <c r="L8108" s="3">
        <f t="shared" si="127"/>
        <v>763822.33444692218</v>
      </c>
    </row>
    <row r="8109" spans="1:12">
      <c r="A8109">
        <v>4823430</v>
      </c>
      <c r="B8109">
        <v>2018</v>
      </c>
      <c r="D8109" t="s">
        <v>1672</v>
      </c>
      <c r="E8109" t="s">
        <v>1673</v>
      </c>
      <c r="F8109" t="s">
        <v>4101</v>
      </c>
      <c r="G8109" t="s">
        <v>1674</v>
      </c>
      <c r="H8109" s="5">
        <v>387631</v>
      </c>
      <c r="I8109">
        <f>IFERROR(VLOOKUP(G8109,'NCES Match'!$A$2:$B$1307,2,FALSE),"")</f>
        <v>4823430</v>
      </c>
      <c r="J8109" cm="1">
        <f t="array" ref="J8109">IFERROR(_xlfn.IFS(B8109=2015,H8109/$O$13,B8109=2016,H8109/$O$14,B8109=2017,H8109/$O$15,B8109=2018,H8109/$O$16,B8109=2019,H8109/$O$17,B8109=2020,H8109/$O$18,B8109=2021,H8109/$O$19,B8109=2022,H8109/$O$20),"")</f>
        <v>2.5295203374832263E-4</v>
      </c>
      <c r="K8109" s="3" cm="1">
        <f t="array" ref="K8109">IFERROR(_xlfn.IFS(B8109=2015,J8109*$P$4,B8109=2016,J8109*$P$5,B8109=2017,J8109*$P$6,B8109=2018,J8109*$P$7,B8109=2019,J8109*$P$8,B8109=2020,J8109*$P$9,B8109=2021,J8109*$P$10,B8109=2022,J8109*$P$11),"")</f>
        <v>434281.53327037516</v>
      </c>
      <c r="L8109" s="3">
        <f t="shared" si="127"/>
        <v>821912.5332703751</v>
      </c>
    </row>
    <row r="8110" spans="1:12">
      <c r="A8110">
        <v>4823430</v>
      </c>
      <c r="B8110">
        <v>2019</v>
      </c>
      <c r="D8110" t="s">
        <v>1672</v>
      </c>
      <c r="E8110" t="s">
        <v>1673</v>
      </c>
      <c r="F8110" t="s">
        <v>4101</v>
      </c>
      <c r="G8110" t="s">
        <v>1674</v>
      </c>
      <c r="H8110" s="5">
        <v>391814</v>
      </c>
      <c r="I8110">
        <f>IFERROR(VLOOKUP(G8110,'NCES Match'!$A$2:$B$1307,2,FALSE),"")</f>
        <v>4823430</v>
      </c>
      <c r="J8110" cm="1">
        <f t="array" ref="J8110">IFERROR(_xlfn.IFS(B8110=2015,H8110/$O$13,B8110=2016,H8110/$O$14,B8110=2017,H8110/$O$15,B8110=2018,H8110/$O$16,B8110=2019,H8110/$O$17,B8110=2020,H8110/$O$18,B8110=2021,H8110/$O$19,B8110=2022,H8110/$O$20),"")</f>
        <v>2.480887989601026E-4</v>
      </c>
      <c r="K8110" s="3" cm="1">
        <f t="array" ref="K8110">IFERROR(_xlfn.IFS(B8110=2015,J8110*$P$4,B8110=2016,J8110*$P$5,B8110=2017,J8110*$P$6,B8110=2018,J8110*$P$7,B8110=2019,J8110*$P$8,B8110=2020,J8110*$P$9,B8110=2021,J8110*$P$10,B8110=2022,J8110*$P$11),"")</f>
        <v>431159.96633078251</v>
      </c>
      <c r="L8110" s="3">
        <f t="shared" si="127"/>
        <v>822973.96633078251</v>
      </c>
    </row>
    <row r="8111" spans="1:12">
      <c r="A8111">
        <v>4823430</v>
      </c>
      <c r="B8111">
        <v>2020</v>
      </c>
      <c r="D8111" t="s">
        <v>1672</v>
      </c>
      <c r="E8111" t="s">
        <v>1673</v>
      </c>
      <c r="F8111" t="s">
        <v>4230</v>
      </c>
      <c r="G8111" t="s">
        <v>1674</v>
      </c>
      <c r="H8111" s="5">
        <v>403587</v>
      </c>
      <c r="I8111">
        <f>IFERROR(VLOOKUP(G8111,'NCES Match'!$A$2:$B$1307,2,FALSE),"")</f>
        <v>4823430</v>
      </c>
      <c r="J8111" cm="1">
        <f t="array" ref="J8111">IFERROR(_xlfn.IFS(B8111=2015,H8111/$O$13,B8111=2016,H8111/$O$14,B8111=2017,H8111/$O$15,B8111=2018,H8111/$O$16,B8111=2019,H8111/$O$17,B8111=2020,H8111/$O$18,B8111=2021,H8111/$O$19,B8111=2022,H8111/$O$20),"")</f>
        <v>2.1870684751128537E-4</v>
      </c>
      <c r="K8111" s="3" cm="1">
        <f t="array" ref="K8111">IFERROR(_xlfn.IFS(B8111=2015,J8111*$P$4,B8111=2016,J8111*$P$5,B8111=2017,J8111*$P$6,B8111=2018,J8111*$P$7,B8111=2019,J8111*$P$8,B8111=2020,J8111*$P$9,B8111=2021,J8111*$P$10,B8111=2022,J8111*$P$11),"")</f>
        <v>461034.65021356533</v>
      </c>
      <c r="L8111" s="3">
        <f t="shared" si="127"/>
        <v>864621.65021356533</v>
      </c>
    </row>
    <row r="8112" spans="1:12">
      <c r="A8112">
        <v>4823430</v>
      </c>
      <c r="B8112">
        <v>2021</v>
      </c>
      <c r="D8112" t="s">
        <v>1672</v>
      </c>
      <c r="E8112" t="s">
        <v>1673</v>
      </c>
      <c r="F8112" t="s">
        <v>4230</v>
      </c>
      <c r="G8112" t="s">
        <v>1674</v>
      </c>
      <c r="H8112" s="5">
        <v>393932.83</v>
      </c>
      <c r="I8112">
        <f>IFERROR(VLOOKUP(G8112,'NCES Match'!$A$2:$B$1307,2,FALSE),"")</f>
        <v>4823430</v>
      </c>
      <c r="J8112" cm="1">
        <f t="array" ref="J8112">IFERROR(_xlfn.IFS(B8112=2015,H8112/$O$13,B8112=2016,H8112/$O$14,B8112=2017,H8112/$O$15,B8112=2018,H8112/$O$16,B8112=2019,H8112/$O$17,B8112=2020,H8112/$O$18,B8112=2021,H8112/$O$19,B8112=2022,H8112/$O$20),"")</f>
        <v>2.0155298112145404E-4</v>
      </c>
      <c r="K8112" s="3" cm="1">
        <f t="array" ref="K8112">IFERROR(_xlfn.IFS(B8112=2015,J8112*$P$4,B8112=2016,J8112*$P$5,B8112=2017,J8112*$P$6,B8112=2018,J8112*$P$7,B8112=2019,J8112*$P$8,B8112=2020,J8112*$P$9,B8112=2021,J8112*$P$10,B8112=2022,J8112*$P$11),"")</f>
        <v>431434.8974534953</v>
      </c>
      <c r="L8112" s="3">
        <f t="shared" si="127"/>
        <v>825367.72745349538</v>
      </c>
    </row>
    <row r="8113" spans="1:12">
      <c r="A8113">
        <v>4823430</v>
      </c>
      <c r="B8113">
        <v>2022</v>
      </c>
      <c r="D8113" t="s">
        <v>1672</v>
      </c>
      <c r="E8113" t="s">
        <v>1673</v>
      </c>
      <c r="F8113" t="s">
        <v>4101</v>
      </c>
      <c r="G8113" t="s">
        <v>1674</v>
      </c>
      <c r="H8113" s="5">
        <v>467063.19</v>
      </c>
      <c r="I8113">
        <f>IFERROR(VLOOKUP(G8113,'NCES Match'!$A$2:$B$1307,2,FALSE),"")</f>
        <v>4823430</v>
      </c>
      <c r="J8113" cm="1">
        <f t="array" ref="J8113">IFERROR(_xlfn.IFS(B8113=2015,H8113/$O$13,B8113=2016,H8113/$O$14,B8113=2017,H8113/$O$15,B8113=2018,H8113/$O$16,B8113=2019,H8113/$O$17,B8113=2020,H8113/$O$18,B8113=2021,H8113/$O$19,B8113=2022,H8113/$O$20),"")</f>
        <v>2.0514846513128624E-4</v>
      </c>
      <c r="K8113" s="3" cm="1">
        <f t="array" ref="K8113">IFERROR(_xlfn.IFS(B8113=2015,J8113*$P$4,B8113=2016,J8113*$P$5,B8113=2017,J8113*$P$6,B8113=2018,J8113*$P$7,B8113=2019,J8113*$P$8,B8113=2020,J8113*$P$9,B8113=2021,J8113*$P$10,B8113=2022,J8113*$P$11),"")</f>
        <v>441783.73336720845</v>
      </c>
      <c r="L8113" s="3">
        <f t="shared" si="127"/>
        <v>908846.92336720845</v>
      </c>
    </row>
    <row r="8114" spans="1:12">
      <c r="A8114">
        <v>4823430</v>
      </c>
      <c r="B8114">
        <v>2023</v>
      </c>
      <c r="D8114" t="s">
        <v>1672</v>
      </c>
      <c r="E8114" t="s">
        <v>1673</v>
      </c>
      <c r="F8114" t="s">
        <v>4101</v>
      </c>
      <c r="G8114" t="s">
        <v>1674</v>
      </c>
      <c r="H8114" s="5">
        <v>511128.93</v>
      </c>
      <c r="I8114">
        <f>IFERROR(VLOOKUP(G8114,'NCES Match'!$A$2:$B$1307,2,FALSE),"")</f>
        <v>4823430</v>
      </c>
      <c r="J8114" t="str" cm="1">
        <f t="array" ref="J8114">IFERROR(_xlfn.IFS(B8114=2015,H8114/$O$13,B8114=2016,H8114/$O$14,B8114=2017,H8114/$O$15,B8114=2018,H8114/$O$16,B8114=2019,H8114/$O$17,B8114=2020,H8114/$O$18,B8114=2021,H8114/$O$19,B8114=2022,H8114/$O$20),"")</f>
        <v/>
      </c>
      <c r="K8114" s="3" t="str" cm="1">
        <f t="array" ref="K8114">IFERROR(_xlfn.IFS(B8114=2015,J8114*$P$4,B8114=2016,J8114*$P$5,B8114=2017,J8114*$P$6,B8114=2018,J8114*$P$7,B8114=2019,J8114*$P$8,B8114=2020,J8114*$P$9,B8114=2021,J8114*$P$10,B8114=2022,J8114*$P$11),"")</f>
        <v/>
      </c>
      <c r="L8114" s="3">
        <f t="shared" si="127"/>
        <v>511128.93</v>
      </c>
    </row>
    <row r="8115" spans="1:12">
      <c r="A8115">
        <v>4830060</v>
      </c>
      <c r="B8115">
        <v>2015</v>
      </c>
      <c r="C8115" t="s">
        <v>381</v>
      </c>
      <c r="D8115" t="s">
        <v>2205</v>
      </c>
      <c r="E8115" t="s">
        <v>2206</v>
      </c>
      <c r="G8115" t="s">
        <v>2207</v>
      </c>
      <c r="H8115" s="5">
        <v>746628.78</v>
      </c>
      <c r="I8115">
        <f>IFERROR(VLOOKUP(G8115,'NCES Match'!$A$2:$B$1307,2,FALSE),"")</f>
        <v>4830060</v>
      </c>
      <c r="J8115" cm="1">
        <f t="array" ref="J8115">IFERROR(_xlfn.IFS(B8115=2015,H8115/$O$13,B8115=2016,H8115/$O$14,B8115=2017,H8115/$O$15,B8115=2018,H8115/$O$16,B8115=2019,H8115/$O$17,B8115=2020,H8115/$O$18,B8115=2021,H8115/$O$19,B8115=2022,H8115/$O$20),"")</f>
        <v>5.8491179127269236E-4</v>
      </c>
      <c r="K8115" s="3" cm="1">
        <f t="array" ref="K8115">IFERROR(_xlfn.IFS(B8115=2015,J8115*$P$4,B8115=2016,J8115*$P$5,B8115=2017,J8115*$P$6,B8115=2018,J8115*$P$7,B8115=2019,J8115*$P$8,B8115=2020,J8115*$P$9,B8115=2021,J8115*$P$10,B8115=2022,J8115*$P$11),"")</f>
        <v>930877.16524430388</v>
      </c>
      <c r="L8115" s="3">
        <f t="shared" si="127"/>
        <v>1677505.9452443039</v>
      </c>
    </row>
    <row r="8116" spans="1:12">
      <c r="A8116">
        <v>4830060</v>
      </c>
      <c r="B8116">
        <v>2016</v>
      </c>
      <c r="C8116" t="s">
        <v>4102</v>
      </c>
      <c r="D8116" t="s">
        <v>2205</v>
      </c>
      <c r="E8116" t="s">
        <v>2206</v>
      </c>
      <c r="F8116" t="s">
        <v>4101</v>
      </c>
      <c r="G8116" t="s">
        <v>2207</v>
      </c>
      <c r="H8116" s="5">
        <v>810106</v>
      </c>
      <c r="I8116">
        <f>IFERROR(VLOOKUP(G8116,'NCES Match'!$A$2:$B$1307,2,FALSE),"")</f>
        <v>4830060</v>
      </c>
      <c r="J8116" cm="1">
        <f t="array" ref="J8116">IFERROR(_xlfn.IFS(B8116=2015,H8116/$O$13,B8116=2016,H8116/$O$14,B8116=2017,H8116/$O$15,B8116=2018,H8116/$O$16,B8116=2019,H8116/$O$17,B8116=2020,H8116/$O$18,B8116=2021,H8116/$O$19,B8116=2022,H8116/$O$20),"")</f>
        <v>5.79928078054325E-4</v>
      </c>
      <c r="K8116" s="3" cm="1">
        <f t="array" ref="K8116">IFERROR(_xlfn.IFS(B8116=2015,J8116*$P$4,B8116=2016,J8116*$P$5,B8116=2017,J8116*$P$6,B8116=2018,J8116*$P$7,B8116=2019,J8116*$P$8,B8116=2020,J8116*$P$9,B8116=2021,J8116*$P$10,B8116=2022,J8116*$P$11),"")</f>
        <v>971745.60918041004</v>
      </c>
      <c r="L8116" s="3">
        <f t="shared" si="127"/>
        <v>1781851.6091804099</v>
      </c>
    </row>
    <row r="8117" spans="1:12">
      <c r="A8117">
        <v>4830060</v>
      </c>
      <c r="B8117">
        <v>2017</v>
      </c>
      <c r="D8117" t="s">
        <v>2205</v>
      </c>
      <c r="E8117" t="s">
        <v>2206</v>
      </c>
      <c r="F8117" t="s">
        <v>4101</v>
      </c>
      <c r="G8117" t="s">
        <v>2207</v>
      </c>
      <c r="H8117" s="5">
        <v>846037</v>
      </c>
      <c r="I8117">
        <f>IFERROR(VLOOKUP(G8117,'NCES Match'!$A$2:$B$1307,2,FALSE),"")</f>
        <v>4830060</v>
      </c>
      <c r="J8117" cm="1">
        <f t="array" ref="J8117">IFERROR(_xlfn.IFS(B8117=2015,H8117/$O$13,B8117=2016,H8117/$O$14,B8117=2017,H8117/$O$15,B8117=2018,H8117/$O$16,B8117=2019,H8117/$O$17,B8117=2020,H8117/$O$18,B8117=2021,H8117/$O$19,B8117=2022,H8117/$O$20),"")</f>
        <v>5.8329070579401913E-4</v>
      </c>
      <c r="K8117" s="3" cm="1">
        <f t="array" ref="K8117">IFERROR(_xlfn.IFS(B8117=2015,J8117*$P$4,B8117=2016,J8117*$P$5,B8117=2017,J8117*$P$6,B8117=2018,J8117*$P$7,B8117=2019,J8117*$P$8,B8117=2020,J8117*$P$9,B8117=2021,J8117*$P$10,B8117=2022,J8117*$P$11),"")</f>
        <v>990572.17070753581</v>
      </c>
      <c r="L8117" s="3">
        <f t="shared" si="127"/>
        <v>1836609.1707075359</v>
      </c>
    </row>
    <row r="8118" spans="1:12">
      <c r="A8118">
        <v>4830060</v>
      </c>
      <c r="B8118">
        <v>2018</v>
      </c>
      <c r="D8118" t="s">
        <v>2205</v>
      </c>
      <c r="E8118" t="s">
        <v>2206</v>
      </c>
      <c r="F8118" t="s">
        <v>4101</v>
      </c>
      <c r="G8118" t="s">
        <v>2207</v>
      </c>
      <c r="H8118" s="5">
        <v>933800</v>
      </c>
      <c r="I8118">
        <f>IFERROR(VLOOKUP(G8118,'NCES Match'!$A$2:$B$1307,2,FALSE),"")</f>
        <v>4830060</v>
      </c>
      <c r="J8118" cm="1">
        <f t="array" ref="J8118">IFERROR(_xlfn.IFS(B8118=2015,H8118/$O$13,B8118=2016,H8118/$O$14,B8118=2017,H8118/$O$15,B8118=2018,H8118/$O$16,B8118=2019,H8118/$O$17,B8118=2020,H8118/$O$18,B8118=2021,H8118/$O$19,B8118=2022,H8118/$O$20),"")</f>
        <v>6.0935944007105638E-4</v>
      </c>
      <c r="K8118" s="3" cm="1">
        <f t="array" ref="K8118">IFERROR(_xlfn.IFS(B8118=2015,J8118*$P$4,B8118=2016,J8118*$P$5,B8118=2017,J8118*$P$6,B8118=2018,J8118*$P$7,B8118=2019,J8118*$P$8,B8118=2020,J8118*$P$9,B8118=2021,J8118*$P$10,B8118=2022,J8118*$P$11),"")</f>
        <v>1046180.7640974955</v>
      </c>
      <c r="L8118" s="3">
        <f t="shared" si="127"/>
        <v>1979980.7640974955</v>
      </c>
    </row>
    <row r="8119" spans="1:12">
      <c r="A8119">
        <v>4830060</v>
      </c>
      <c r="B8119">
        <v>2019</v>
      </c>
      <c r="D8119" t="s">
        <v>2205</v>
      </c>
      <c r="E8119" t="s">
        <v>2206</v>
      </c>
      <c r="F8119" t="s">
        <v>4101</v>
      </c>
      <c r="G8119" t="s">
        <v>2207</v>
      </c>
      <c r="H8119" s="5">
        <v>1069445</v>
      </c>
      <c r="I8119">
        <f>IFERROR(VLOOKUP(G8119,'NCES Match'!$A$2:$B$1307,2,FALSE),"")</f>
        <v>4830060</v>
      </c>
      <c r="J8119" cm="1">
        <f t="array" ref="J8119">IFERROR(_xlfn.IFS(B8119=2015,H8119/$O$13,B8119=2016,H8119/$O$14,B8119=2017,H8119/$O$15,B8119=2018,H8119/$O$16,B8119=2019,H8119/$O$17,B8119=2020,H8119/$O$18,B8119=2021,H8119/$O$19,B8119=2022,H8119/$O$20),"")</f>
        <v>6.771512135959586E-4</v>
      </c>
      <c r="K8119" s="3" cm="1">
        <f t="array" ref="K8119">IFERROR(_xlfn.IFS(B8119=2015,J8119*$P$4,B8119=2016,J8119*$P$5,B8119=2017,J8119*$P$6,B8119=2018,J8119*$P$7,B8119=2019,J8119*$P$8,B8119=2020,J8119*$P$9,B8119=2021,J8119*$P$10,B8119=2022,J8119*$P$11),"")</f>
        <v>1176838.6790482823</v>
      </c>
      <c r="L8119" s="3">
        <f t="shared" si="127"/>
        <v>2246283.6790482821</v>
      </c>
    </row>
    <row r="8120" spans="1:12">
      <c r="A8120">
        <v>4830060</v>
      </c>
      <c r="B8120">
        <v>2020</v>
      </c>
      <c r="D8120" t="s">
        <v>2205</v>
      </c>
      <c r="E8120" t="s">
        <v>2206</v>
      </c>
      <c r="F8120" t="s">
        <v>4230</v>
      </c>
      <c r="G8120" t="s">
        <v>2207</v>
      </c>
      <c r="H8120" s="5">
        <v>1193463</v>
      </c>
      <c r="I8120">
        <f>IFERROR(VLOOKUP(G8120,'NCES Match'!$A$2:$B$1307,2,FALSE),"")</f>
        <v>4830060</v>
      </c>
      <c r="J8120" cm="1">
        <f t="array" ref="J8120">IFERROR(_xlfn.IFS(B8120=2015,H8120/$O$13,B8120=2016,H8120/$O$14,B8120=2017,H8120/$O$15,B8120=2018,H8120/$O$16,B8120=2019,H8120/$O$17,B8120=2020,H8120/$O$18,B8120=2021,H8120/$O$19,B8120=2022,H8120/$O$20),"")</f>
        <v>6.4674662551410516E-4</v>
      </c>
      <c r="K8120" s="3" cm="1">
        <f t="array" ref="K8120">IFERROR(_xlfn.IFS(B8120=2015,J8120*$P$4,B8120=2016,J8120*$P$5,B8120=2017,J8120*$P$6,B8120=2018,J8120*$P$7,B8120=2019,J8120*$P$8,B8120=2020,J8120*$P$9,B8120=2021,J8120*$P$10,B8120=2022,J8120*$P$11),"")</f>
        <v>1363343.7071754844</v>
      </c>
      <c r="L8120" s="3">
        <f t="shared" si="127"/>
        <v>2556806.7071754844</v>
      </c>
    </row>
    <row r="8121" spans="1:12">
      <c r="A8121">
        <v>4830060</v>
      </c>
      <c r="B8121">
        <v>2021</v>
      </c>
      <c r="D8121" t="s">
        <v>2205</v>
      </c>
      <c r="E8121" t="s">
        <v>2206</v>
      </c>
      <c r="F8121" t="s">
        <v>4101</v>
      </c>
      <c r="G8121" t="s">
        <v>2207</v>
      </c>
      <c r="H8121" s="5">
        <v>1300976.21</v>
      </c>
      <c r="I8121">
        <f>IFERROR(VLOOKUP(G8121,'NCES Match'!$A$2:$B$1307,2,FALSE),"")</f>
        <v>4830060</v>
      </c>
      <c r="J8121" cm="1">
        <f t="array" ref="J8121">IFERROR(_xlfn.IFS(B8121=2015,H8121/$O$13,B8121=2016,H8121/$O$14,B8121=2017,H8121/$O$15,B8121=2018,H8121/$O$16,B8121=2019,H8121/$O$17,B8121=2020,H8121/$O$18,B8121=2021,H8121/$O$19,B8121=2022,H8121/$O$20),"")</f>
        <v>6.656353914285103E-4</v>
      </c>
      <c r="K8121" s="3" cm="1">
        <f t="array" ref="K8121">IFERROR(_xlfn.IFS(B8121=2015,J8121*$P$4,B8121=2016,J8121*$P$5,B8121=2017,J8121*$P$6,B8121=2018,J8121*$P$7,B8121=2019,J8121*$P$8,B8121=2020,J8121*$P$9,B8121=2021,J8121*$P$10,B8121=2022,J8121*$P$11),"")</f>
        <v>1424828.0290596418</v>
      </c>
      <c r="L8121" s="3">
        <f t="shared" si="127"/>
        <v>2725804.239059642</v>
      </c>
    </row>
    <row r="8122" spans="1:12">
      <c r="A8122">
        <v>4830060</v>
      </c>
      <c r="B8122">
        <v>2022</v>
      </c>
      <c r="D8122" t="s">
        <v>2205</v>
      </c>
      <c r="E8122" t="s">
        <v>2206</v>
      </c>
      <c r="F8122" t="s">
        <v>4101</v>
      </c>
      <c r="G8122" t="s">
        <v>2207</v>
      </c>
      <c r="H8122" s="5">
        <v>1705298.87</v>
      </c>
      <c r="I8122">
        <f>IFERROR(VLOOKUP(G8122,'NCES Match'!$A$2:$B$1307,2,FALSE),"")</f>
        <v>4830060</v>
      </c>
      <c r="J8122" cm="1">
        <f t="array" ref="J8122">IFERROR(_xlfn.IFS(B8122=2015,H8122/$O$13,B8122=2016,H8122/$O$14,B8122=2017,H8122/$O$15,B8122=2018,H8122/$O$16,B8122=2019,H8122/$O$17,B8122=2020,H8122/$O$18,B8122=2021,H8122/$O$19,B8122=2022,H8122/$O$20),"")</f>
        <v>7.4901951868786075E-4</v>
      </c>
      <c r="K8122" s="3" cm="1">
        <f t="array" ref="K8122">IFERROR(_xlfn.IFS(B8122=2015,J8122*$P$4,B8122=2016,J8122*$P$5,B8122=2017,J8122*$P$6,B8122=2018,J8122*$P$7,B8122=2019,J8122*$P$8,B8122=2020,J8122*$P$9,B8122=2021,J8122*$P$10,B8122=2022,J8122*$P$11),"")</f>
        <v>1613000.8046566076</v>
      </c>
      <c r="L8122" s="3">
        <f t="shared" si="127"/>
        <v>3318299.6746566077</v>
      </c>
    </row>
    <row r="8123" spans="1:12">
      <c r="A8123">
        <v>4830060</v>
      </c>
      <c r="B8123">
        <v>2023</v>
      </c>
      <c r="D8123" t="s">
        <v>2205</v>
      </c>
      <c r="E8123" t="s">
        <v>2206</v>
      </c>
      <c r="F8123" t="s">
        <v>4101</v>
      </c>
      <c r="G8123" t="s">
        <v>2207</v>
      </c>
      <c r="H8123" s="5">
        <v>1867423.08</v>
      </c>
      <c r="I8123">
        <f>IFERROR(VLOOKUP(G8123,'NCES Match'!$A$2:$B$1307,2,FALSE),"")</f>
        <v>4830060</v>
      </c>
      <c r="J8123" t="str" cm="1">
        <f t="array" ref="J8123">IFERROR(_xlfn.IFS(B8123=2015,H8123/$O$13,B8123=2016,H8123/$O$14,B8123=2017,H8123/$O$15,B8123=2018,H8123/$O$16,B8123=2019,H8123/$O$17,B8123=2020,H8123/$O$18,B8123=2021,H8123/$O$19,B8123=2022,H8123/$O$20),"")</f>
        <v/>
      </c>
      <c r="K8123" s="3" t="str" cm="1">
        <f t="array" ref="K8123">IFERROR(_xlfn.IFS(B8123=2015,J8123*$P$4,B8123=2016,J8123*$P$5,B8123=2017,J8123*$P$6,B8123=2018,J8123*$P$7,B8123=2019,J8123*$P$8,B8123=2020,J8123*$P$9,B8123=2021,J8123*$P$10,B8123=2022,J8123*$P$11),"")</f>
        <v/>
      </c>
      <c r="L8123" s="3">
        <f t="shared" si="127"/>
        <v>1867423.08</v>
      </c>
    </row>
    <row r="8124" spans="1:12">
      <c r="A8124">
        <v>4830210</v>
      </c>
      <c r="B8124">
        <v>2015</v>
      </c>
      <c r="C8124" t="s">
        <v>381</v>
      </c>
      <c r="D8124" t="s">
        <v>2214</v>
      </c>
      <c r="E8124" t="s">
        <v>2215</v>
      </c>
      <c r="G8124" t="s">
        <v>2216</v>
      </c>
      <c r="H8124" s="5">
        <v>83443.819999999905</v>
      </c>
      <c r="I8124">
        <f>IFERROR(VLOOKUP(G8124,'NCES Match'!$A$2:$B$1307,2,FALSE),"")</f>
        <v>4830210</v>
      </c>
      <c r="J8124" cm="1">
        <f t="array" ref="J8124">IFERROR(_xlfn.IFS(B8124=2015,H8124/$O$13,B8124=2016,H8124/$O$14,B8124=2017,H8124/$O$15,B8124=2018,H8124/$O$16,B8124=2019,H8124/$O$17,B8124=2020,H8124/$O$18,B8124=2021,H8124/$O$19,B8124=2022,H8124/$O$20),"")</f>
        <v>6.5370202079319863E-5</v>
      </c>
      <c r="K8124" s="3" cm="1">
        <f t="array" ref="K8124">IFERROR(_xlfn.IFS(B8124=2015,J8124*$P$4,B8124=2016,J8124*$P$5,B8124=2017,J8124*$P$6,B8124=2018,J8124*$P$7,B8124=2019,J8124*$P$8,B8124=2020,J8124*$P$9,B8124=2021,J8124*$P$10,B8124=2022,J8124*$P$11),"")</f>
        <v>104035.56452613018</v>
      </c>
      <c r="L8124" s="3">
        <f t="shared" si="127"/>
        <v>187479.3845261301</v>
      </c>
    </row>
    <row r="8125" spans="1:12">
      <c r="A8125">
        <v>4830210</v>
      </c>
      <c r="B8125">
        <v>2016</v>
      </c>
      <c r="C8125" t="s">
        <v>4102</v>
      </c>
      <c r="D8125" t="s">
        <v>2214</v>
      </c>
      <c r="E8125" t="s">
        <v>2215</v>
      </c>
      <c r="F8125" t="s">
        <v>4101</v>
      </c>
      <c r="G8125" t="s">
        <v>2216</v>
      </c>
      <c r="H8125" s="5">
        <v>75046</v>
      </c>
      <c r="I8125">
        <f>IFERROR(VLOOKUP(G8125,'NCES Match'!$A$2:$B$1307,2,FALSE),"")</f>
        <v>4830210</v>
      </c>
      <c r="J8125" cm="1">
        <f t="array" ref="J8125">IFERROR(_xlfn.IFS(B8125=2015,H8125/$O$13,B8125=2016,H8125/$O$14,B8125=2017,H8125/$O$15,B8125=2018,H8125/$O$16,B8125=2019,H8125/$O$17,B8125=2020,H8125/$O$18,B8125=2021,H8125/$O$19,B8125=2022,H8125/$O$20),"")</f>
        <v>5.372294804095375E-5</v>
      </c>
      <c r="K8125" s="3" cm="1">
        <f t="array" ref="K8125">IFERROR(_xlfn.IFS(B8125=2015,J8125*$P$4,B8125=2016,J8125*$P$5,B8125=2017,J8125*$P$6,B8125=2018,J8125*$P$7,B8125=2019,J8125*$P$8,B8125=2020,J8125*$P$9,B8125=2021,J8125*$P$10,B8125=2022,J8125*$P$11),"")</f>
        <v>90019.85047210248</v>
      </c>
      <c r="L8125" s="3">
        <f t="shared" si="127"/>
        <v>165065.85047210247</v>
      </c>
    </row>
    <row r="8126" spans="1:12">
      <c r="A8126">
        <v>4830210</v>
      </c>
      <c r="B8126">
        <v>2017</v>
      </c>
      <c r="D8126" t="s">
        <v>2214</v>
      </c>
      <c r="E8126" t="s">
        <v>2215</v>
      </c>
      <c r="F8126" t="s">
        <v>4101</v>
      </c>
      <c r="G8126" t="s">
        <v>2216</v>
      </c>
      <c r="H8126" s="5">
        <v>79718</v>
      </c>
      <c r="I8126">
        <f>IFERROR(VLOOKUP(G8126,'NCES Match'!$A$2:$B$1307,2,FALSE),"")</f>
        <v>4830210</v>
      </c>
      <c r="J8126" cm="1">
        <f t="array" ref="J8126">IFERROR(_xlfn.IFS(B8126=2015,H8126/$O$13,B8126=2016,H8126/$O$14,B8126=2017,H8126/$O$15,B8126=2018,H8126/$O$16,B8126=2019,H8126/$O$17,B8126=2020,H8126/$O$18,B8126=2021,H8126/$O$19,B8126=2022,H8126/$O$20),"")</f>
        <v>5.4960679597331578E-5</v>
      </c>
      <c r="K8126" s="3" cm="1">
        <f t="array" ref="K8126">IFERROR(_xlfn.IFS(B8126=2015,J8126*$P$4,B8126=2016,J8126*$P$5,B8126=2017,J8126*$P$6,B8126=2018,J8126*$P$7,B8126=2019,J8126*$P$8,B8126=2020,J8126*$P$9,B8126=2021,J8126*$P$10,B8126=2022,J8126*$P$11),"")</f>
        <v>93336.854421808195</v>
      </c>
      <c r="L8126" s="3">
        <f t="shared" si="127"/>
        <v>173054.85442180821</v>
      </c>
    </row>
    <row r="8127" spans="1:12">
      <c r="A8127">
        <v>4830210</v>
      </c>
      <c r="B8127">
        <v>2018</v>
      </c>
      <c r="D8127" t="s">
        <v>2214</v>
      </c>
      <c r="E8127" t="s">
        <v>2215</v>
      </c>
      <c r="F8127" t="s">
        <v>4101</v>
      </c>
      <c r="G8127" t="s">
        <v>2216</v>
      </c>
      <c r="H8127" s="5">
        <v>76192</v>
      </c>
      <c r="I8127">
        <f>IFERROR(VLOOKUP(G8127,'NCES Match'!$A$2:$B$1307,2,FALSE),"")</f>
        <v>4830210</v>
      </c>
      <c r="J8127" cm="1">
        <f t="array" ref="J8127">IFERROR(_xlfn.IFS(B8127=2015,H8127/$O$13,B8127=2016,H8127/$O$14,B8127=2017,H8127/$O$15,B8127=2018,H8127/$O$16,B8127=2019,H8127/$O$17,B8127=2020,H8127/$O$18,B8127=2021,H8127/$O$19,B8127=2022,H8127/$O$20),"")</f>
        <v>4.971976275208174E-5</v>
      </c>
      <c r="K8127" s="3" cm="1">
        <f t="array" ref="K8127">IFERROR(_xlfn.IFS(B8127=2015,J8127*$P$4,B8127=2016,J8127*$P$5,B8127=2017,J8127*$P$6,B8127=2018,J8127*$P$7,B8127=2019,J8127*$P$8,B8127=2020,J8127*$P$9,B8127=2021,J8127*$P$10,B8127=2022,J8127*$P$11),"")</f>
        <v>85361.538635806792</v>
      </c>
      <c r="L8127" s="3">
        <f t="shared" si="127"/>
        <v>161553.53863580679</v>
      </c>
    </row>
    <row r="8128" spans="1:12">
      <c r="A8128">
        <v>4830210</v>
      </c>
      <c r="B8128">
        <v>2019</v>
      </c>
      <c r="D8128" t="s">
        <v>2214</v>
      </c>
      <c r="E8128" t="s">
        <v>2215</v>
      </c>
      <c r="F8128" t="s">
        <v>4101</v>
      </c>
      <c r="G8128" t="s">
        <v>2216</v>
      </c>
      <c r="H8128" s="5">
        <v>97673</v>
      </c>
      <c r="I8128">
        <f>IFERROR(VLOOKUP(G8128,'NCES Match'!$A$2:$B$1307,2,FALSE),"")</f>
        <v>4830210</v>
      </c>
      <c r="J8128" cm="1">
        <f t="array" ref="J8128">IFERROR(_xlfn.IFS(B8128=2015,H8128/$O$13,B8128=2016,H8128/$O$14,B8128=2017,H8128/$O$15,B8128=2018,H8128/$O$16,B8128=2019,H8128/$O$17,B8128=2020,H8128/$O$18,B8128=2021,H8128/$O$19,B8128=2022,H8128/$O$20),"")</f>
        <v>6.1844592742551574E-5</v>
      </c>
      <c r="K8128" s="3" cm="1">
        <f t="array" ref="K8128">IFERROR(_xlfn.IFS(B8128=2015,J8128*$P$4,B8128=2016,J8128*$P$5,B8128=2017,J8128*$P$6,B8128=2018,J8128*$P$7,B8128=2019,J8128*$P$8,B8128=2020,J8128*$P$9,B8128=2021,J8128*$P$10,B8128=2022,J8128*$P$11),"")</f>
        <v>107481.32376950931</v>
      </c>
      <c r="L8128" s="3">
        <f t="shared" si="127"/>
        <v>205154.32376950933</v>
      </c>
    </row>
    <row r="8129" spans="1:12">
      <c r="A8129">
        <v>4830210</v>
      </c>
      <c r="B8129">
        <v>2020</v>
      </c>
      <c r="D8129" t="s">
        <v>2214</v>
      </c>
      <c r="E8129" t="s">
        <v>2215</v>
      </c>
      <c r="F8129" t="s">
        <v>4230</v>
      </c>
      <c r="G8129" t="s">
        <v>2216</v>
      </c>
      <c r="H8129" s="5">
        <v>126078</v>
      </c>
      <c r="I8129">
        <f>IFERROR(VLOOKUP(G8129,'NCES Match'!$A$2:$B$1307,2,FALSE),"")</f>
        <v>4830210</v>
      </c>
      <c r="J8129" cm="1">
        <f t="array" ref="J8129">IFERROR(_xlfn.IFS(B8129=2015,H8129/$O$13,B8129=2016,H8129/$O$14,B8129=2017,H8129/$O$15,B8129=2018,H8129/$O$16,B8129=2019,H8129/$O$17,B8129=2020,H8129/$O$18,B8129=2021,H8129/$O$19,B8129=2022,H8129/$O$20),"")</f>
        <v>6.8322621691302836E-5</v>
      </c>
      <c r="K8129" s="3" cm="1">
        <f t="array" ref="K8129">IFERROR(_xlfn.IFS(B8129=2015,J8129*$P$4,B8129=2016,J8129*$P$5,B8129=2017,J8129*$P$6,B8129=2018,J8129*$P$7,B8129=2019,J8129*$P$8,B8129=2020,J8129*$P$9,B8129=2021,J8129*$P$10,B8129=2022,J8129*$P$11),"")</f>
        <v>144024.27885344645</v>
      </c>
      <c r="L8129" s="3">
        <f t="shared" si="127"/>
        <v>270102.27885344648</v>
      </c>
    </row>
    <row r="8130" spans="1:12">
      <c r="A8130">
        <v>4830210</v>
      </c>
      <c r="B8130">
        <v>2021</v>
      </c>
      <c r="D8130" t="s">
        <v>2214</v>
      </c>
      <c r="E8130" t="s">
        <v>2215</v>
      </c>
      <c r="F8130" t="s">
        <v>4101</v>
      </c>
      <c r="G8130" t="s">
        <v>2216</v>
      </c>
      <c r="H8130" s="5">
        <v>129802.83</v>
      </c>
      <c r="I8130">
        <f>IFERROR(VLOOKUP(G8130,'NCES Match'!$A$2:$B$1307,2,FALSE),"")</f>
        <v>4830210</v>
      </c>
      <c r="J8130" cm="1">
        <f t="array" ref="J8130">IFERROR(_xlfn.IFS(B8130=2015,H8130/$O$13,B8130=2016,H8130/$O$14,B8130=2017,H8130/$O$15,B8130=2018,H8130/$O$16,B8130=2019,H8130/$O$17,B8130=2020,H8130/$O$18,B8130=2021,H8130/$O$19,B8130=2022,H8130/$O$20),"")</f>
        <v>6.641271138661204E-5</v>
      </c>
      <c r="K8130" s="3" cm="1">
        <f t="array" ref="K8130">IFERROR(_xlfn.IFS(B8130=2015,J8130*$P$4,B8130=2016,J8130*$P$5,B8130=2017,J8130*$P$6,B8130=2018,J8130*$P$7,B8130=2019,J8130*$P$8,B8130=2020,J8130*$P$9,B8130=2021,J8130*$P$10,B8130=2022,J8130*$P$11),"")</f>
        <v>142159.948055671</v>
      </c>
      <c r="L8130" s="3">
        <f t="shared" si="127"/>
        <v>271962.77805567102</v>
      </c>
    </row>
    <row r="8131" spans="1:12">
      <c r="A8131">
        <v>4830210</v>
      </c>
      <c r="B8131">
        <v>2022</v>
      </c>
      <c r="D8131" t="s">
        <v>2214</v>
      </c>
      <c r="E8131" t="s">
        <v>2215</v>
      </c>
      <c r="F8131" t="s">
        <v>4101</v>
      </c>
      <c r="G8131" t="s">
        <v>2216</v>
      </c>
      <c r="H8131" s="5">
        <v>137151.46</v>
      </c>
      <c r="I8131">
        <f>IFERROR(VLOOKUP(G8131,'NCES Match'!$A$2:$B$1307,2,FALSE),"")</f>
        <v>4830210</v>
      </c>
      <c r="J8131" cm="1">
        <f t="array" ref="J8131">IFERROR(_xlfn.IFS(B8131=2015,H8131/$O$13,B8131=2016,H8131/$O$14,B8131=2017,H8131/$O$15,B8131=2018,H8131/$O$16,B8131=2019,H8131/$O$17,B8131=2020,H8131/$O$18,B8131=2021,H8131/$O$19,B8131=2022,H8131/$O$20),"")</f>
        <v>6.0241123924826958E-5</v>
      </c>
      <c r="K8131" s="3" cm="1">
        <f t="array" ref="K8131">IFERROR(_xlfn.IFS(B8131=2015,J8131*$P$4,B8131=2016,J8131*$P$5,B8131=2017,J8131*$P$6,B8131=2018,J8131*$P$7,B8131=2019,J8131*$P$8,B8131=2020,J8131*$P$9,B8131=2021,J8131*$P$10,B8131=2022,J8131*$P$11),"")</f>
        <v>129728.23663445488</v>
      </c>
      <c r="L8131" s="3">
        <f t="shared" ref="L8131:L8194" si="128">SUM(H8131,K8131)</f>
        <v>266879.69663445489</v>
      </c>
    </row>
    <row r="8132" spans="1:12">
      <c r="A8132">
        <v>4830210</v>
      </c>
      <c r="B8132">
        <v>2023</v>
      </c>
      <c r="D8132" t="s">
        <v>2214</v>
      </c>
      <c r="E8132" t="s">
        <v>2215</v>
      </c>
      <c r="F8132" t="s">
        <v>4101</v>
      </c>
      <c r="G8132" t="s">
        <v>2216</v>
      </c>
      <c r="H8132" s="5">
        <v>152762.92000000001</v>
      </c>
      <c r="I8132">
        <f>IFERROR(VLOOKUP(G8132,'NCES Match'!$A$2:$B$1307,2,FALSE),"")</f>
        <v>4830210</v>
      </c>
      <c r="J8132" t="str" cm="1">
        <f t="array" ref="J8132">IFERROR(_xlfn.IFS(B8132=2015,H8132/$O$13,B8132=2016,H8132/$O$14,B8132=2017,H8132/$O$15,B8132=2018,H8132/$O$16,B8132=2019,H8132/$O$17,B8132=2020,H8132/$O$18,B8132=2021,H8132/$O$19,B8132=2022,H8132/$O$20),"")</f>
        <v/>
      </c>
      <c r="K8132" s="3" t="str" cm="1">
        <f t="array" ref="K8132">IFERROR(_xlfn.IFS(B8132=2015,J8132*$P$4,B8132=2016,J8132*$P$5,B8132=2017,J8132*$P$6,B8132=2018,J8132*$P$7,B8132=2019,J8132*$P$8,B8132=2020,J8132*$P$9,B8132=2021,J8132*$P$10,B8132=2022,J8132*$P$11),"")</f>
        <v/>
      </c>
      <c r="L8132" s="3">
        <f t="shared" si="128"/>
        <v>152762.92000000001</v>
      </c>
    </row>
    <row r="8133" spans="1:12">
      <c r="A8133" t="s">
        <v>4230</v>
      </c>
      <c r="B8133">
        <v>2020</v>
      </c>
      <c r="D8133" t="s">
        <v>4205</v>
      </c>
      <c r="E8133" t="s">
        <v>4246</v>
      </c>
      <c r="F8133" t="s">
        <v>4230</v>
      </c>
      <c r="G8133" t="s">
        <v>4247</v>
      </c>
      <c r="H8133" s="5">
        <v>5683</v>
      </c>
      <c r="I8133" t="str">
        <f>IFERROR(VLOOKUP(G8133,'NCES Match'!$A$2:$B$1307,2,FALSE),"")</f>
        <v/>
      </c>
      <c r="J8133" cm="1">
        <f t="array" ref="J8133">IFERROR(_xlfn.IFS(B8133=2015,H8133/$O$13,B8133=2016,H8133/$O$14,B8133=2017,H8133/$O$15,B8133=2018,H8133/$O$16,B8133=2019,H8133/$O$17,B8133=2020,H8133/$O$18,B8133=2021,H8133/$O$19,B8133=2022,H8133/$O$20),"")</f>
        <v>3.0796606788787418E-6</v>
      </c>
      <c r="K8133" s="3" cm="1">
        <f t="array" ref="K8133">IFERROR(_xlfn.IFS(B8133=2015,J8133*$P$4,B8133=2016,J8133*$P$5,B8133=2017,J8133*$P$6,B8133=2018,J8133*$P$7,B8133=2019,J8133*$P$8,B8133=2020,J8133*$P$9,B8133=2021,J8133*$P$10,B8133=2022,J8133*$P$11),"")</f>
        <v>6491.9333803211985</v>
      </c>
      <c r="L8133" s="3">
        <f t="shared" si="128"/>
        <v>12174.933380321199</v>
      </c>
    </row>
    <row r="8134" spans="1:12">
      <c r="A8134" t="s">
        <v>4230</v>
      </c>
      <c r="B8134">
        <v>2021</v>
      </c>
      <c r="D8134" t="s">
        <v>4154</v>
      </c>
      <c r="E8134" t="s">
        <v>4246</v>
      </c>
      <c r="F8134" t="s">
        <v>4101</v>
      </c>
      <c r="G8134" t="s">
        <v>4155</v>
      </c>
      <c r="H8134" s="5">
        <v>5359.28</v>
      </c>
      <c r="I8134" t="str">
        <f>IFERROR(VLOOKUP(G8134,'NCES Match'!$A$2:$B$1307,2,FALSE),"")</f>
        <v/>
      </c>
      <c r="J8134" cm="1">
        <f t="array" ref="J8134">IFERROR(_xlfn.IFS(B8134=2015,H8134/$O$13,B8134=2016,H8134/$O$14,B8134=2017,H8134/$O$15,B8134=2018,H8134/$O$16,B8134=2019,H8134/$O$17,B8134=2020,H8134/$O$18,B8134=2021,H8134/$O$19,B8134=2022,H8134/$O$20),"")</f>
        <v>2.7420381811401353E-6</v>
      </c>
      <c r="K8134" s="3" cm="1">
        <f t="array" ref="K8134">IFERROR(_xlfn.IFS(B8134=2015,J8134*$P$4,B8134=2016,J8134*$P$5,B8134=2017,J8134*$P$6,B8134=2018,J8134*$P$7,B8134=2019,J8134*$P$8,B8134=2020,J8134*$P$9,B8134=2021,J8134*$P$10,B8134=2022,J8134*$P$11),"")</f>
        <v>5869.4788581712473</v>
      </c>
      <c r="L8134" s="3">
        <f t="shared" si="128"/>
        <v>11228.758858171248</v>
      </c>
    </row>
    <row r="8135" spans="1:12">
      <c r="A8135" t="s">
        <v>4230</v>
      </c>
      <c r="B8135">
        <v>2021</v>
      </c>
      <c r="D8135" t="s">
        <v>4161</v>
      </c>
      <c r="E8135" t="s">
        <v>4246</v>
      </c>
      <c r="F8135" t="s">
        <v>4101</v>
      </c>
      <c r="G8135" t="s">
        <v>4162</v>
      </c>
      <c r="H8135" s="5">
        <v>4783.1400000000003</v>
      </c>
      <c r="I8135" t="str">
        <f>IFERROR(VLOOKUP(G8135,'NCES Match'!$A$2:$B$1307,2,FALSE),"")</f>
        <v/>
      </c>
      <c r="J8135" cm="1">
        <f t="array" ref="J8135">IFERROR(_xlfn.IFS(B8135=2015,H8135/$O$13,B8135=2016,H8135/$O$14,B8135=2017,H8135/$O$15,B8135=2018,H8135/$O$16,B8135=2019,H8135/$O$17,B8135=2020,H8135/$O$18,B8135=2021,H8135/$O$19,B8135=2022,H8135/$O$20),"")</f>
        <v>2.4472601740790981E-6</v>
      </c>
      <c r="K8135" s="3" cm="1">
        <f t="array" ref="K8135">IFERROR(_xlfn.IFS(B8135=2015,J8135*$P$4,B8135=2016,J8135*$P$5,B8135=2017,J8135*$P$6,B8135=2018,J8135*$P$7,B8135=2019,J8135*$P$8,B8135=2020,J8135*$P$9,B8135=2021,J8135*$P$10,B8135=2022,J8135*$P$11),"")</f>
        <v>5238.4908244527669</v>
      </c>
      <c r="L8135" s="3">
        <f t="shared" si="128"/>
        <v>10021.630824452768</v>
      </c>
    </row>
    <row r="8136" spans="1:12">
      <c r="A8136" t="s">
        <v>4230</v>
      </c>
      <c r="B8136">
        <v>2021</v>
      </c>
      <c r="D8136" t="s">
        <v>4205</v>
      </c>
      <c r="E8136" t="s">
        <v>4246</v>
      </c>
      <c r="F8136" t="s">
        <v>4101</v>
      </c>
      <c r="G8136" t="s">
        <v>4247</v>
      </c>
      <c r="H8136" s="5">
        <v>5988.7</v>
      </c>
      <c r="I8136" t="str">
        <f>IFERROR(VLOOKUP(G8136,'NCES Match'!$A$2:$B$1307,2,FALSE),"")</f>
        <v/>
      </c>
      <c r="J8136" cm="1">
        <f t="array" ref="J8136">IFERROR(_xlfn.IFS(B8136=2015,H8136/$O$13,B8136=2016,H8136/$O$14,B8136=2017,H8136/$O$15,B8136=2018,H8136/$O$16,B8136=2019,H8136/$O$17,B8136=2020,H8136/$O$18,B8136=2021,H8136/$O$19,B8136=2022,H8136/$O$20),"")</f>
        <v>3.0640765280772655E-6</v>
      </c>
      <c r="K8136" s="3" cm="1">
        <f t="array" ref="K8136">IFERROR(_xlfn.IFS(B8136=2015,J8136*$P$4,B8136=2016,J8136*$P$5,B8136=2017,J8136*$P$6,B8136=2018,J8136*$P$7,B8136=2019,J8136*$P$8,B8136=2020,J8136*$P$9,B8136=2021,J8136*$P$10,B8136=2022,J8136*$P$11),"")</f>
        <v>6558.8191021797975</v>
      </c>
      <c r="L8136" s="3">
        <f t="shared" si="128"/>
        <v>12547.519102179798</v>
      </c>
    </row>
    <row r="8137" spans="1:12">
      <c r="A8137" t="s">
        <v>4230</v>
      </c>
      <c r="B8137">
        <v>2022</v>
      </c>
      <c r="D8137" t="s">
        <v>4154</v>
      </c>
      <c r="E8137" t="s">
        <v>4246</v>
      </c>
      <c r="F8137" t="s">
        <v>4101</v>
      </c>
      <c r="G8137" t="s">
        <v>4155</v>
      </c>
      <c r="H8137" s="5">
        <v>4804</v>
      </c>
      <c r="I8137" t="str">
        <f>IFERROR(VLOOKUP(G8137,'NCES Match'!$A$2:$B$1307,2,FALSE),"")</f>
        <v/>
      </c>
      <c r="J8137" cm="1">
        <f t="array" ref="J8137">IFERROR(_xlfn.IFS(B8137=2015,H8137/$O$13,B8137=2016,H8137/$O$14,B8137=2017,H8137/$O$15,B8137=2018,H8137/$O$16,B8137=2019,H8137/$O$17,B8137=2020,H8137/$O$18,B8137=2021,H8137/$O$19,B8137=2022,H8137/$O$20),"")</f>
        <v>2.1100640075932749E-6</v>
      </c>
      <c r="K8137" s="3" cm="1">
        <f t="array" ref="K8137">IFERROR(_xlfn.IFS(B8137=2015,J8137*$P$4,B8137=2016,J8137*$P$5,B8137=2017,J8137*$P$6,B8137=2018,J8137*$P$7,B8137=2019,J8137*$P$8,B8137=2020,J8137*$P$9,B8137=2021,J8137*$P$10,B8137=2022,J8137*$P$11),"")</f>
        <v>4543.9869819243722</v>
      </c>
      <c r="L8137" s="3">
        <f t="shared" si="128"/>
        <v>9347.9869819243722</v>
      </c>
    </row>
    <row r="8138" spans="1:12">
      <c r="A8138" t="s">
        <v>4230</v>
      </c>
      <c r="B8138">
        <v>2022</v>
      </c>
      <c r="D8138" t="s">
        <v>4161</v>
      </c>
      <c r="E8138" t="s">
        <v>4246</v>
      </c>
      <c r="F8138" t="s">
        <v>4101</v>
      </c>
      <c r="G8138" t="s">
        <v>4162</v>
      </c>
      <c r="H8138" s="5">
        <v>5841.6</v>
      </c>
      <c r="I8138" t="str">
        <f>IFERROR(VLOOKUP(G8138,'NCES Match'!$A$2:$B$1307,2,FALSE),"")</f>
        <v/>
      </c>
      <c r="J8138" cm="1">
        <f t="array" ref="J8138">IFERROR(_xlfn.IFS(B8138=2015,H8138/$O$13,B8138=2016,H8138/$O$14,B8138=2017,H8138/$O$15,B8138=2018,H8138/$O$16,B8138=2019,H8138/$O$17,B8138=2020,H8138/$O$18,B8138=2021,H8138/$O$19,B8138=2022,H8138/$O$20),"")</f>
        <v>2.5658097224722886E-6</v>
      </c>
      <c r="K8138" s="3" cm="1">
        <f t="array" ref="K8138">IFERROR(_xlfn.IFS(B8138=2015,J8138*$P$4,B8138=2016,J8138*$P$5,B8138=2017,J8138*$P$6,B8138=2018,J8138*$P$7,B8138=2019,J8138*$P$8,B8138=2020,J8138*$P$9,B8138=2021,J8138*$P$10,B8138=2022,J8138*$P$11),"")</f>
        <v>5525.4276339736498</v>
      </c>
      <c r="L8138" s="3">
        <f t="shared" si="128"/>
        <v>11367.02763397365</v>
      </c>
    </row>
    <row r="8139" spans="1:12">
      <c r="A8139" t="s">
        <v>4230</v>
      </c>
      <c r="B8139">
        <v>2022</v>
      </c>
      <c r="D8139" t="s">
        <v>4205</v>
      </c>
      <c r="E8139" t="s">
        <v>4246</v>
      </c>
      <c r="F8139" t="s">
        <v>4101</v>
      </c>
      <c r="G8139" t="s">
        <v>4247</v>
      </c>
      <c r="H8139" s="5">
        <v>6703.7</v>
      </c>
      <c r="I8139" t="str">
        <f>IFERROR(VLOOKUP(G8139,'NCES Match'!$A$2:$B$1307,2,FALSE),"")</f>
        <v/>
      </c>
      <c r="J8139" cm="1">
        <f t="array" ref="J8139">IFERROR(_xlfn.IFS(B8139=2015,H8139/$O$13,B8139=2016,H8139/$O$14,B8139=2017,H8139/$O$15,B8139=2018,H8139/$O$16,B8139=2019,H8139/$O$17,B8139=2020,H8139/$O$18,B8139=2021,H8139/$O$19,B8139=2022,H8139/$O$20),"")</f>
        <v>2.9444704595551696E-6</v>
      </c>
      <c r="K8139" s="3" cm="1">
        <f t="array" ref="K8139">IFERROR(_xlfn.IFS(B8139=2015,J8139*$P$4,B8139=2016,J8139*$P$5,B8139=2017,J8139*$P$6,B8139=2018,J8139*$P$7,B8139=2019,J8139*$P$8,B8139=2020,J8139*$P$9,B8139=2021,J8139*$P$10,B8139=2022,J8139*$P$11),"")</f>
        <v>6340.8670963210679</v>
      </c>
      <c r="L8139" s="3">
        <f t="shared" si="128"/>
        <v>13044.567096321069</v>
      </c>
    </row>
    <row r="8140" spans="1:12">
      <c r="A8140" t="s">
        <v>4230</v>
      </c>
      <c r="B8140">
        <v>2023</v>
      </c>
      <c r="D8140" t="s">
        <v>4205</v>
      </c>
      <c r="E8140" t="s">
        <v>4246</v>
      </c>
      <c r="F8140" t="s">
        <v>4101</v>
      </c>
      <c r="G8140" t="s">
        <v>4247</v>
      </c>
      <c r="H8140" s="5">
        <v>7158.44</v>
      </c>
      <c r="I8140" t="str">
        <f>IFERROR(VLOOKUP(G8140,'NCES Match'!$A$2:$B$1307,2,FALSE),"")</f>
        <v/>
      </c>
      <c r="J8140" t="str" cm="1">
        <f t="array" ref="J8140">IFERROR(_xlfn.IFS(B8140=2015,H8140/$O$13,B8140=2016,H8140/$O$14,B8140=2017,H8140/$O$15,B8140=2018,H8140/$O$16,B8140=2019,H8140/$O$17,B8140=2020,H8140/$O$18,B8140=2021,H8140/$O$19,B8140=2022,H8140/$O$20),"")</f>
        <v/>
      </c>
      <c r="K8140" s="3" t="str" cm="1">
        <f t="array" ref="K8140">IFERROR(_xlfn.IFS(B8140=2015,J8140*$P$4,B8140=2016,J8140*$P$5,B8140=2017,J8140*$P$6,B8140=2018,J8140*$P$7,B8140=2019,J8140*$P$8,B8140=2020,J8140*$P$9,B8140=2021,J8140*$P$10,B8140=2022,J8140*$P$11),"")</f>
        <v/>
      </c>
      <c r="L8140" s="3">
        <f t="shared" si="128"/>
        <v>7158.44</v>
      </c>
    </row>
    <row r="8141" spans="1:12">
      <c r="A8141">
        <v>4800148</v>
      </c>
      <c r="B8141">
        <v>2015</v>
      </c>
      <c r="C8141" t="s">
        <v>3521</v>
      </c>
      <c r="D8141" t="s">
        <v>3843</v>
      </c>
      <c r="E8141" t="s">
        <v>3844</v>
      </c>
      <c r="G8141" t="s">
        <v>3845</v>
      </c>
      <c r="H8141" s="5">
        <v>55488.41</v>
      </c>
      <c r="I8141">
        <f>IFERROR(VLOOKUP(G8141,'NCES Match'!$A$2:$B$1307,2,FALSE),"")</f>
        <v>4800148</v>
      </c>
      <c r="J8141" cm="1">
        <f t="array" ref="J8141">IFERROR(_xlfn.IFS(B8141=2015,H8141/$O$13,B8141=2016,H8141/$O$14,B8141=2017,H8141/$O$15,B8141=2018,H8141/$O$16,B8141=2019,H8141/$O$17,B8141=2020,H8141/$O$18,B8141=2021,H8141/$O$19,B8141=2022,H8141/$O$20),"")</f>
        <v>4.3469828859227171E-5</v>
      </c>
      <c r="K8141" s="3" cm="1">
        <f t="array" ref="K8141">IFERROR(_xlfn.IFS(B8141=2015,J8141*$P$4,B8141=2016,J8141*$P$5,B8141=2017,J8141*$P$6,B8141=2018,J8141*$P$7,B8141=2019,J8141*$P$8,B8141=2020,J8141*$P$9,B8141=2021,J8141*$P$10,B8141=2022,J8141*$P$11),"")</f>
        <v>69181.493117253907</v>
      </c>
      <c r="L8141" s="3">
        <f t="shared" si="128"/>
        <v>124669.90311725391</v>
      </c>
    </row>
    <row r="8142" spans="1:12">
      <c r="A8142">
        <v>4800148</v>
      </c>
      <c r="B8142">
        <v>2016</v>
      </c>
      <c r="C8142" t="s">
        <v>4104</v>
      </c>
      <c r="D8142" t="s">
        <v>3843</v>
      </c>
      <c r="E8142" t="s">
        <v>3844</v>
      </c>
      <c r="F8142" t="s">
        <v>4101</v>
      </c>
      <c r="G8142" t="s">
        <v>3845</v>
      </c>
      <c r="H8142" s="5">
        <v>49943</v>
      </c>
      <c r="I8142">
        <f>IFERROR(VLOOKUP(G8142,'NCES Match'!$A$2:$B$1307,2,FALSE),"")</f>
        <v>4800148</v>
      </c>
      <c r="J8142" cm="1">
        <f t="array" ref="J8142">IFERROR(_xlfn.IFS(B8142=2015,H8142/$O$13,B8142=2016,H8142/$O$14,B8142=2017,H8142/$O$15,B8142=2018,H8142/$O$16,B8142=2019,H8142/$O$17,B8142=2020,H8142/$O$18,B8142=2021,H8142/$O$19,B8142=2022,H8142/$O$20),"")</f>
        <v>3.5752541028294023E-5</v>
      </c>
      <c r="K8142" s="3" cm="1">
        <f t="array" ref="K8142">IFERROR(_xlfn.IFS(B8142=2015,J8142*$P$4,B8142=2016,J8142*$P$5,B8142=2017,J8142*$P$6,B8142=2018,J8142*$P$7,B8142=2019,J8142*$P$8,B8142=2020,J8142*$P$9,B8142=2021,J8142*$P$10,B8142=2022,J8142*$P$11),"")</f>
        <v>59908.07494241152</v>
      </c>
      <c r="L8142" s="3">
        <f t="shared" si="128"/>
        <v>109851.07494241152</v>
      </c>
    </row>
    <row r="8143" spans="1:12">
      <c r="A8143">
        <v>4800148</v>
      </c>
      <c r="B8143">
        <v>2017</v>
      </c>
      <c r="D8143" t="s">
        <v>3843</v>
      </c>
      <c r="E8143" t="s">
        <v>3844</v>
      </c>
      <c r="F8143" t="s">
        <v>4101</v>
      </c>
      <c r="G8143" t="s">
        <v>3845</v>
      </c>
      <c r="H8143" s="5">
        <v>50051</v>
      </c>
      <c r="I8143">
        <f>IFERROR(VLOOKUP(G8143,'NCES Match'!$A$2:$B$1307,2,FALSE),"")</f>
        <v>4800148</v>
      </c>
      <c r="J8143" cm="1">
        <f t="array" ref="J8143">IFERROR(_xlfn.IFS(B8143=2015,H8143/$O$13,B8143=2016,H8143/$O$14,B8143=2017,H8143/$O$15,B8143=2018,H8143/$O$16,B8143=2019,H8143/$O$17,B8143=2020,H8143/$O$18,B8143=2021,H8143/$O$19,B8143=2022,H8143/$O$20),"")</f>
        <v>3.4507099708046398E-5</v>
      </c>
      <c r="K8143" s="3" cm="1">
        <f t="array" ref="K8143">IFERROR(_xlfn.IFS(B8143=2015,J8143*$P$4,B8143=2016,J8143*$P$5,B8143=2017,J8143*$P$6,B8143=2018,J8143*$P$7,B8143=2019,J8143*$P$8,B8143=2020,J8143*$P$9,B8143=2021,J8143*$P$10,B8143=2022,J8143*$P$11),"")</f>
        <v>58601.606922726634</v>
      </c>
      <c r="L8143" s="3">
        <f t="shared" si="128"/>
        <v>108652.60692272664</v>
      </c>
    </row>
    <row r="8144" spans="1:12">
      <c r="A8144">
        <v>4800148</v>
      </c>
      <c r="B8144">
        <v>2018</v>
      </c>
      <c r="D8144" t="s">
        <v>3843</v>
      </c>
      <c r="E8144" t="s">
        <v>3844</v>
      </c>
      <c r="F8144" t="s">
        <v>4101</v>
      </c>
      <c r="G8144" t="s">
        <v>3845</v>
      </c>
      <c r="H8144" s="5">
        <v>45988</v>
      </c>
      <c r="I8144">
        <f>IFERROR(VLOOKUP(G8144,'NCES Match'!$A$2:$B$1307,2,FALSE),"")</f>
        <v>4800148</v>
      </c>
      <c r="J8144" cm="1">
        <f t="array" ref="J8144">IFERROR(_xlfn.IFS(B8144=2015,H8144/$O$13,B8144=2016,H8144/$O$14,B8144=2017,H8144/$O$15,B8144=2018,H8144/$O$16,B8144=2019,H8144/$O$17,B8144=2020,H8144/$O$18,B8144=2021,H8144/$O$19,B8144=2022,H8144/$O$20),"")</f>
        <v>3.0009875701421868E-5</v>
      </c>
      <c r="K8144" s="3" cm="1">
        <f t="array" ref="K8144">IFERROR(_xlfn.IFS(B8144=2015,J8144*$P$4,B8144=2016,J8144*$P$5,B8144=2017,J8144*$P$6,B8144=2018,J8144*$P$7,B8144=2019,J8144*$P$8,B8144=2020,J8144*$P$9,B8144=2021,J8144*$P$10,B8144=2022,J8144*$P$11),"")</f>
        <v>51522.554057952046</v>
      </c>
      <c r="L8144" s="3">
        <f t="shared" si="128"/>
        <v>97510.554057952046</v>
      </c>
    </row>
    <row r="8145" spans="1:12">
      <c r="A8145">
        <v>4800148</v>
      </c>
      <c r="B8145">
        <v>2019</v>
      </c>
      <c r="D8145" t="s">
        <v>3843</v>
      </c>
      <c r="E8145" t="s">
        <v>3844</v>
      </c>
      <c r="F8145" t="s">
        <v>4101</v>
      </c>
      <c r="G8145" t="s">
        <v>3845</v>
      </c>
      <c r="H8145" s="5">
        <v>43522</v>
      </c>
      <c r="I8145">
        <f>IFERROR(VLOOKUP(G8145,'NCES Match'!$A$2:$B$1307,2,FALSE),"")</f>
        <v>4800148</v>
      </c>
      <c r="J8145" cm="1">
        <f t="array" ref="J8145">IFERROR(_xlfn.IFS(B8145=2015,H8145/$O$13,B8145=2016,H8145/$O$14,B8145=2017,H8145/$O$15,B8145=2018,H8145/$O$16,B8145=2019,H8145/$O$17,B8145=2020,H8145/$O$18,B8145=2021,H8145/$O$19,B8145=2022,H8145/$O$20),"")</f>
        <v>2.7557261119667969E-5</v>
      </c>
      <c r="K8145" s="3" cm="1">
        <f t="array" ref="K8145">IFERROR(_xlfn.IFS(B8145=2015,J8145*$P$4,B8145=2016,J8145*$P$5,B8145=2017,J8145*$P$6,B8145=2018,J8145*$P$7,B8145=2019,J8145*$P$8,B8145=2020,J8145*$P$9,B8145=2021,J8145*$P$10,B8145=2022,J8145*$P$11),"")</f>
        <v>47892.479734384979</v>
      </c>
      <c r="L8145" s="3">
        <f t="shared" si="128"/>
        <v>91414.479734384979</v>
      </c>
    </row>
    <row r="8146" spans="1:12">
      <c r="A8146">
        <v>4800148</v>
      </c>
      <c r="B8146">
        <v>2020</v>
      </c>
      <c r="D8146" t="s">
        <v>3843</v>
      </c>
      <c r="E8146" t="s">
        <v>3844</v>
      </c>
      <c r="F8146" t="s">
        <v>4230</v>
      </c>
      <c r="G8146" t="s">
        <v>3845</v>
      </c>
      <c r="H8146" s="5">
        <v>71390</v>
      </c>
      <c r="I8146">
        <f>IFERROR(VLOOKUP(G8146,'NCES Match'!$A$2:$B$1307,2,FALSE),"")</f>
        <v>4800148</v>
      </c>
      <c r="J8146" cm="1">
        <f t="array" ref="J8146">IFERROR(_xlfn.IFS(B8146=2015,H8146/$O$13,B8146=2016,H8146/$O$14,B8146=2017,H8146/$O$15,B8146=2018,H8146/$O$16,B8146=2019,H8146/$O$17,B8146=2020,H8146/$O$18,B8146=2021,H8146/$O$19,B8146=2022,H8146/$O$20),"")</f>
        <v>3.868678090183941E-5</v>
      </c>
      <c r="K8146" s="3" cm="1">
        <f t="array" ref="K8146">IFERROR(_xlfn.IFS(B8146=2015,J8146*$P$4,B8146=2016,J8146*$P$5,B8146=2017,J8146*$P$6,B8146=2018,J8146*$P$7,B8146=2019,J8146*$P$8,B8146=2020,J8146*$P$9,B8146=2021,J8146*$P$10,B8146=2022,J8146*$P$11),"")</f>
        <v>81551.843044365713</v>
      </c>
      <c r="L8146" s="3">
        <f t="shared" si="128"/>
        <v>152941.8430443657</v>
      </c>
    </row>
    <row r="8147" spans="1:12">
      <c r="A8147">
        <v>4800148</v>
      </c>
      <c r="B8147">
        <v>2021</v>
      </c>
      <c r="D8147" t="s">
        <v>3843</v>
      </c>
      <c r="E8147" t="s">
        <v>3844</v>
      </c>
      <c r="F8147" t="s">
        <v>4101</v>
      </c>
      <c r="G8147" t="s">
        <v>3845</v>
      </c>
      <c r="H8147" s="5">
        <v>75506.34</v>
      </c>
      <c r="I8147">
        <f>IFERROR(VLOOKUP(G8147,'NCES Match'!$A$2:$B$1307,2,FALSE),"")</f>
        <v>4800148</v>
      </c>
      <c r="J8147" cm="1">
        <f t="array" ref="J8147">IFERROR(_xlfn.IFS(B8147=2015,H8147/$O$13,B8147=2016,H8147/$O$14,B8147=2017,H8147/$O$15,B8147=2018,H8147/$O$16,B8147=2019,H8147/$O$17,B8147=2020,H8147/$O$18,B8147=2021,H8147/$O$19,B8147=2022,H8147/$O$20),"")</f>
        <v>3.8632291501498082E-5</v>
      </c>
      <c r="K8147" s="3" cm="1">
        <f t="array" ref="K8147">IFERROR(_xlfn.IFS(B8147=2015,J8147*$P$4,B8147=2016,J8147*$P$5,B8147=2017,J8147*$P$6,B8147=2018,J8147*$P$7,B8147=2019,J8147*$P$8,B8147=2020,J8147*$P$9,B8147=2021,J8147*$P$10,B8147=2022,J8147*$P$11),"")</f>
        <v>82694.478789667628</v>
      </c>
      <c r="L8147" s="3">
        <f t="shared" si="128"/>
        <v>158200.81878966762</v>
      </c>
    </row>
    <row r="8148" spans="1:12">
      <c r="A8148">
        <v>4800148</v>
      </c>
      <c r="B8148">
        <v>2022</v>
      </c>
      <c r="D8148" t="s">
        <v>3843</v>
      </c>
      <c r="E8148" t="s">
        <v>3844</v>
      </c>
      <c r="F8148" t="s">
        <v>4101</v>
      </c>
      <c r="G8148" t="s">
        <v>3845</v>
      </c>
      <c r="H8148" s="5">
        <v>85636.09</v>
      </c>
      <c r="I8148">
        <f>IFERROR(VLOOKUP(G8148,'NCES Match'!$A$2:$B$1307,2,FALSE),"")</f>
        <v>4800148</v>
      </c>
      <c r="J8148" cm="1">
        <f t="array" ref="J8148">IFERROR(_xlfn.IFS(B8148=2015,H8148/$O$13,B8148=2016,H8148/$O$14,B8148=2017,H8148/$O$15,B8148=2018,H8148/$O$16,B8148=2019,H8148/$O$17,B8148=2020,H8148/$O$18,B8148=2021,H8148/$O$19,B8148=2022,H8148/$O$20),"")</f>
        <v>3.7613994850128717E-5</v>
      </c>
      <c r="K8148" s="3" cm="1">
        <f t="array" ref="K8148">IFERROR(_xlfn.IFS(B8148=2015,J8148*$P$4,B8148=2016,J8148*$P$5,B8148=2017,J8148*$P$6,B8148=2018,J8148*$P$7,B8148=2019,J8148*$P$8,B8148=2020,J8148*$P$9,B8148=2021,J8148*$P$10,B8148=2022,J8148*$P$11),"")</f>
        <v>81001.098697523703</v>
      </c>
      <c r="L8148" s="3">
        <f t="shared" si="128"/>
        <v>166637.1886975237</v>
      </c>
    </row>
    <row r="8149" spans="1:12">
      <c r="A8149">
        <v>4800148</v>
      </c>
      <c r="B8149">
        <v>2023</v>
      </c>
      <c r="D8149" t="s">
        <v>3843</v>
      </c>
      <c r="E8149" t="s">
        <v>3844</v>
      </c>
      <c r="F8149" t="s">
        <v>4101</v>
      </c>
      <c r="G8149" t="s">
        <v>3845</v>
      </c>
      <c r="H8149" s="5">
        <v>94375.77</v>
      </c>
      <c r="I8149">
        <f>IFERROR(VLOOKUP(G8149,'NCES Match'!$A$2:$B$1307,2,FALSE),"")</f>
        <v>4800148</v>
      </c>
      <c r="J8149" t="str" cm="1">
        <f t="array" ref="J8149">IFERROR(_xlfn.IFS(B8149=2015,H8149/$O$13,B8149=2016,H8149/$O$14,B8149=2017,H8149/$O$15,B8149=2018,H8149/$O$16,B8149=2019,H8149/$O$17,B8149=2020,H8149/$O$18,B8149=2021,H8149/$O$19,B8149=2022,H8149/$O$20),"")</f>
        <v/>
      </c>
      <c r="K8149" s="3" t="str" cm="1">
        <f t="array" ref="K8149">IFERROR(_xlfn.IFS(B8149=2015,J8149*$P$4,B8149=2016,J8149*$P$5,B8149=2017,J8149*$P$6,B8149=2018,J8149*$P$7,B8149=2019,J8149*$P$8,B8149=2020,J8149*$P$9,B8149=2021,J8149*$P$10,B8149=2022,J8149*$P$11),"")</f>
        <v/>
      </c>
      <c r="L8149" s="3">
        <f t="shared" si="128"/>
        <v>94375.77</v>
      </c>
    </row>
    <row r="8150" spans="1:12">
      <c r="A8150">
        <v>4830570</v>
      </c>
      <c r="B8150">
        <v>2015</v>
      </c>
      <c r="C8150" t="s">
        <v>381</v>
      </c>
      <c r="D8150" t="s">
        <v>2238</v>
      </c>
      <c r="E8150" t="s">
        <v>2239</v>
      </c>
      <c r="G8150" t="s">
        <v>2240</v>
      </c>
      <c r="H8150" s="5">
        <v>4705991.96</v>
      </c>
      <c r="I8150">
        <f>IFERROR(VLOOKUP(G8150,'NCES Match'!$A$2:$B$1307,2,FALSE),"")</f>
        <v>4830570</v>
      </c>
      <c r="J8150" cm="1">
        <f t="array" ref="J8150">IFERROR(_xlfn.IFS(B8150=2015,H8150/$O$13,B8150=2016,H8150/$O$14,B8150=2017,H8150/$O$15,B8150=2018,H8150/$O$16,B8150=2019,H8150/$O$17,B8150=2020,H8150/$O$18,B8150=2021,H8150/$O$19,B8150=2022,H8150/$O$20),"")</f>
        <v>3.6866917814747085E-3</v>
      </c>
      <c r="K8150" s="3" cm="1">
        <f t="array" ref="K8150">IFERROR(_xlfn.IFS(B8150=2015,J8150*$P$4,B8150=2016,J8150*$P$5,B8150=2017,J8150*$P$6,B8150=2018,J8150*$P$7,B8150=2019,J8150*$P$8,B8150=2020,J8150*$P$9,B8150=2021,J8150*$P$10,B8150=2022,J8150*$P$11),"")</f>
        <v>5867307.2519214768</v>
      </c>
      <c r="L8150" s="3">
        <f t="shared" si="128"/>
        <v>10573299.211921476</v>
      </c>
    </row>
    <row r="8151" spans="1:12">
      <c r="A8151">
        <v>4830570</v>
      </c>
      <c r="B8151">
        <v>2016</v>
      </c>
      <c r="C8151" t="s">
        <v>4102</v>
      </c>
      <c r="D8151" t="s">
        <v>2238</v>
      </c>
      <c r="E8151" t="s">
        <v>2239</v>
      </c>
      <c r="F8151" t="s">
        <v>4101</v>
      </c>
      <c r="G8151" t="s">
        <v>2240</v>
      </c>
      <c r="H8151" s="5">
        <v>4592732</v>
      </c>
      <c r="I8151">
        <f>IFERROR(VLOOKUP(G8151,'NCES Match'!$A$2:$B$1307,2,FALSE),"")</f>
        <v>4830570</v>
      </c>
      <c r="J8151" cm="1">
        <f t="array" ref="J8151">IFERROR(_xlfn.IFS(B8151=2015,H8151/$O$13,B8151=2016,H8151/$O$14,B8151=2017,H8151/$O$15,B8151=2018,H8151/$O$16,B8151=2019,H8151/$O$17,B8151=2020,H8151/$O$18,B8151=2021,H8151/$O$19,B8151=2022,H8151/$O$20),"")</f>
        <v>3.2877848599795539E-3</v>
      </c>
      <c r="K8151" s="3" cm="1">
        <f t="array" ref="K8151">IFERROR(_xlfn.IFS(B8151=2015,J8151*$P$4,B8151=2016,J8151*$P$5,B8151=2017,J8151*$P$6,B8151=2018,J8151*$P$7,B8151=2019,J8151*$P$8,B8151=2020,J8151*$P$9,B8151=2021,J8151*$P$10,B8151=2022,J8151*$P$11),"")</f>
        <v>5509115.0480830455</v>
      </c>
      <c r="L8151" s="3">
        <f t="shared" si="128"/>
        <v>10101847.048083045</v>
      </c>
    </row>
    <row r="8152" spans="1:12">
      <c r="A8152">
        <v>4830570</v>
      </c>
      <c r="B8152">
        <v>2017</v>
      </c>
      <c r="D8152" t="s">
        <v>2238</v>
      </c>
      <c r="E8152" t="s">
        <v>2239</v>
      </c>
      <c r="F8152" t="s">
        <v>4101</v>
      </c>
      <c r="G8152" t="s">
        <v>2240</v>
      </c>
      <c r="H8152" s="5">
        <v>4593622</v>
      </c>
      <c r="I8152">
        <f>IFERROR(VLOOKUP(G8152,'NCES Match'!$A$2:$B$1307,2,FALSE),"")</f>
        <v>4830570</v>
      </c>
      <c r="J8152" cm="1">
        <f t="array" ref="J8152">IFERROR(_xlfn.IFS(B8152=2015,H8152/$O$13,B8152=2016,H8152/$O$14,B8152=2017,H8152/$O$15,B8152=2018,H8152/$O$16,B8152=2019,H8152/$O$17,B8152=2020,H8152/$O$18,B8152=2021,H8152/$O$19,B8152=2022,H8152/$O$20),"")</f>
        <v>3.1670210859937966E-3</v>
      </c>
      <c r="K8152" s="3" cm="1">
        <f t="array" ref="K8152">IFERROR(_xlfn.IFS(B8152=2015,J8152*$P$4,B8152=2016,J8152*$P$5,B8152=2017,J8152*$P$6,B8152=2018,J8152*$P$7,B8152=2019,J8152*$P$8,B8152=2020,J8152*$P$9,B8152=2021,J8152*$P$10,B8152=2022,J8152*$P$11),"")</f>
        <v>5378386.6615170399</v>
      </c>
      <c r="L8152" s="3">
        <f t="shared" si="128"/>
        <v>9972008.6615170389</v>
      </c>
    </row>
    <row r="8153" spans="1:12">
      <c r="A8153">
        <v>4830570</v>
      </c>
      <c r="B8153">
        <v>2018</v>
      </c>
      <c r="D8153" t="s">
        <v>2238</v>
      </c>
      <c r="E8153" t="s">
        <v>2239</v>
      </c>
      <c r="F8153" t="s">
        <v>4101</v>
      </c>
      <c r="G8153" t="s">
        <v>2240</v>
      </c>
      <c r="H8153" s="5">
        <v>4557826</v>
      </c>
      <c r="I8153">
        <f>IFERROR(VLOOKUP(G8153,'NCES Match'!$A$2:$B$1307,2,FALSE),"")</f>
        <v>4830570</v>
      </c>
      <c r="J8153" cm="1">
        <f t="array" ref="J8153">IFERROR(_xlfn.IFS(B8153=2015,H8153/$O$13,B8153=2016,H8153/$O$14,B8153=2017,H8153/$O$15,B8153=2018,H8153/$O$16,B8153=2019,H8153/$O$17,B8153=2020,H8153/$O$18,B8153=2021,H8153/$O$19,B8153=2022,H8153/$O$20),"")</f>
        <v>2.9742496244391761E-3</v>
      </c>
      <c r="K8153" s="3" cm="1">
        <f t="array" ref="K8153">IFERROR(_xlfn.IFS(B8153=2015,J8153*$P$4,B8153=2016,J8153*$P$5,B8153=2017,J8153*$P$6,B8153=2018,J8153*$P$7,B8153=2019,J8153*$P$8,B8153=2020,J8153*$P$9,B8153=2021,J8153*$P$10,B8153=2022,J8153*$P$11),"")</f>
        <v>5106350.2755444758</v>
      </c>
      <c r="L8153" s="3">
        <f t="shared" si="128"/>
        <v>9664176.2755444758</v>
      </c>
    </row>
    <row r="8154" spans="1:12">
      <c r="A8154" t="s">
        <v>4230</v>
      </c>
      <c r="B8154">
        <v>2019</v>
      </c>
      <c r="D8154" t="s">
        <v>4154</v>
      </c>
      <c r="E8154" t="s">
        <v>2239</v>
      </c>
      <c r="G8154" t="s">
        <v>4155</v>
      </c>
      <c r="H8154" s="5">
        <v>1600</v>
      </c>
      <c r="I8154" t="str">
        <f>IFERROR(VLOOKUP(G8154,'NCES Match'!$A$2:$B$1307,2,FALSE),"")</f>
        <v/>
      </c>
      <c r="J8154" cm="1">
        <f t="array" ref="J8154">IFERROR(_xlfn.IFS(B8154=2015,H8154/$O$13,B8154=2016,H8154/$O$14,B8154=2017,H8154/$O$15,B8154=2018,H8154/$O$16,B8154=2019,H8154/$O$17,B8154=2020,H8154/$O$18,B8154=2021,H8154/$O$19,B8154=2022,H8154/$O$20),"")</f>
        <v>1.0130880426328926E-6</v>
      </c>
      <c r="K8154" s="3" cm="1">
        <f t="array" ref="K8154">IFERROR(_xlfn.IFS(B8154=2015,J8154*$P$4,B8154=2016,J8154*$P$5,B8154=2017,J8154*$P$6,B8154=2018,J8154*$P$7,B8154=2019,J8154*$P$8,B8154=2020,J8154*$P$9,B8154=2021,J8154*$P$10,B8154=2022,J8154*$P$11),"")</f>
        <v>1760.6720181750832</v>
      </c>
      <c r="L8154" s="3">
        <f t="shared" si="128"/>
        <v>3360.6720181750834</v>
      </c>
    </row>
    <row r="8155" spans="1:12">
      <c r="A8155" t="s">
        <v>4230</v>
      </c>
      <c r="B8155">
        <v>2019</v>
      </c>
      <c r="D8155" t="s">
        <v>4161</v>
      </c>
      <c r="E8155" t="s">
        <v>2239</v>
      </c>
      <c r="G8155" t="s">
        <v>4162</v>
      </c>
      <c r="H8155" s="5">
        <v>1536</v>
      </c>
      <c r="I8155" t="str">
        <f>IFERROR(VLOOKUP(G8155,'NCES Match'!$A$2:$B$1307,2,FALSE),"")</f>
        <v/>
      </c>
      <c r="J8155" cm="1">
        <f t="array" ref="J8155">IFERROR(_xlfn.IFS(B8155=2015,H8155/$O$13,B8155=2016,H8155/$O$14,B8155=2017,H8155/$O$15,B8155=2018,H8155/$O$16,B8155=2019,H8155/$O$17,B8155=2020,H8155/$O$18,B8155=2021,H8155/$O$19,B8155=2022,H8155/$O$20),"")</f>
        <v>9.7256452092757695E-7</v>
      </c>
      <c r="K8155" s="3" cm="1">
        <f t="array" ref="K8155">IFERROR(_xlfn.IFS(B8155=2015,J8155*$P$4,B8155=2016,J8155*$P$5,B8155=2017,J8155*$P$6,B8155=2018,J8155*$P$7,B8155=2019,J8155*$P$8,B8155=2020,J8155*$P$9,B8155=2021,J8155*$P$10,B8155=2022,J8155*$P$11),"")</f>
        <v>1690.24513744808</v>
      </c>
      <c r="L8155" s="3">
        <f t="shared" si="128"/>
        <v>3226.2451374480797</v>
      </c>
    </row>
    <row r="8156" spans="1:12">
      <c r="A8156">
        <v>4830570</v>
      </c>
      <c r="B8156">
        <v>2019</v>
      </c>
      <c r="D8156" t="s">
        <v>2238</v>
      </c>
      <c r="E8156" t="s">
        <v>2239</v>
      </c>
      <c r="F8156" t="s">
        <v>4101</v>
      </c>
      <c r="G8156" t="s">
        <v>2240</v>
      </c>
      <c r="H8156" s="5">
        <v>4307379</v>
      </c>
      <c r="I8156">
        <f>IFERROR(VLOOKUP(G8156,'NCES Match'!$A$2:$B$1307,2,FALSE),"")</f>
        <v>4830570</v>
      </c>
      <c r="J8156" cm="1">
        <f t="array" ref="J8156">IFERROR(_xlfn.IFS(B8156=2015,H8156/$O$13,B8156=2016,H8156/$O$14,B8156=2017,H8156/$O$15,B8156=2018,H8156/$O$16,B8156=2019,H8156/$O$17,B8156=2020,H8156/$O$18,B8156=2021,H8156/$O$19,B8156=2022,H8156/$O$20),"")</f>
        <v>2.7273463499925166E-3</v>
      </c>
      <c r="K8156" s="3" cm="1">
        <f t="array" ref="K8156">IFERROR(_xlfn.IFS(B8156=2015,J8156*$P$4,B8156=2016,J8156*$P$5,B8156=2017,J8156*$P$6,B8156=2018,J8156*$P$7,B8156=2019,J8156*$P$8,B8156=2020,J8156*$P$9,B8156=2021,J8156*$P$10,B8156=2022,J8156*$P$11),"")</f>
        <v>4739926.0481093572</v>
      </c>
      <c r="L8156" s="3">
        <f t="shared" si="128"/>
        <v>9047305.0481093563</v>
      </c>
    </row>
    <row r="8157" spans="1:12">
      <c r="A8157" t="s">
        <v>4230</v>
      </c>
      <c r="B8157">
        <v>2020</v>
      </c>
      <c r="D8157" t="s">
        <v>4154</v>
      </c>
      <c r="E8157" t="s">
        <v>2239</v>
      </c>
      <c r="F8157" t="s">
        <v>4230</v>
      </c>
      <c r="G8157" t="s">
        <v>4155</v>
      </c>
      <c r="H8157" s="5">
        <v>4959</v>
      </c>
      <c r="I8157" t="str">
        <f>IFERROR(VLOOKUP(G8157,'NCES Match'!$A$2:$B$1307,2,FALSE),"")</f>
        <v/>
      </c>
      <c r="J8157" cm="1">
        <f t="array" ref="J8157">IFERROR(_xlfn.IFS(B8157=2015,H8157/$O$13,B8157=2016,H8157/$O$14,B8157=2017,H8157/$O$15,B8157=2018,H8157/$O$16,B8157=2019,H8157/$O$17,B8157=2020,H8157/$O$18,B8157=2021,H8157/$O$19,B8157=2022,H8157/$O$20),"")</f>
        <v>2.6873196034769805E-6</v>
      </c>
      <c r="K8157" s="3" cm="1">
        <f t="array" ref="K8157">IFERROR(_xlfn.IFS(B8157=2015,J8157*$P$4,B8157=2016,J8157*$P$5,B8157=2017,J8157*$P$6,B8157=2018,J8157*$P$7,B8157=2019,J8157*$P$8,B8157=2020,J8157*$P$9,B8157=2021,J8157*$P$10,B8157=2022,J8157*$P$11),"")</f>
        <v>5664.877288934159</v>
      </c>
      <c r="L8157" s="3">
        <f t="shared" si="128"/>
        <v>10623.87728893416</v>
      </c>
    </row>
    <row r="8158" spans="1:12">
      <c r="A8158" t="s">
        <v>4230</v>
      </c>
      <c r="B8158">
        <v>2020</v>
      </c>
      <c r="D8158" t="s">
        <v>4161</v>
      </c>
      <c r="E8158" t="s">
        <v>2239</v>
      </c>
      <c r="F8158" t="s">
        <v>4230</v>
      </c>
      <c r="G8158" t="s">
        <v>4162</v>
      </c>
      <c r="H8158" s="5">
        <v>4274</v>
      </c>
      <c r="I8158" t="str">
        <f>IFERROR(VLOOKUP(G8158,'NCES Match'!$A$2:$B$1307,2,FALSE),"")</f>
        <v/>
      </c>
      <c r="J8158" cm="1">
        <f t="array" ref="J8158">IFERROR(_xlfn.IFS(B8158=2015,H8158/$O$13,B8158=2016,H8158/$O$14,B8158=2017,H8158/$O$15,B8158=2018,H8158/$O$16,B8158=2019,H8158/$O$17,B8158=2020,H8158/$O$18,B8158=2021,H8158/$O$19,B8158=2022,H8158/$O$20),"")</f>
        <v>2.3161129230208943E-6</v>
      </c>
      <c r="K8158" s="3" cm="1">
        <f t="array" ref="K8158">IFERROR(_xlfn.IFS(B8158=2015,J8158*$P$4,B8158=2016,J8158*$P$5,B8158=2017,J8158*$P$6,B8158=2018,J8158*$P$7,B8158=2019,J8158*$P$8,B8158=2020,J8158*$P$9,B8158=2021,J8158*$P$10,B8158=2022,J8158*$P$11),"")</f>
        <v>4882.3725615859239</v>
      </c>
      <c r="L8158" s="3">
        <f t="shared" si="128"/>
        <v>9156.3725615859239</v>
      </c>
    </row>
    <row r="8159" spans="1:12">
      <c r="A8159">
        <v>4830570</v>
      </c>
      <c r="B8159">
        <v>2020</v>
      </c>
      <c r="D8159" t="s">
        <v>2238</v>
      </c>
      <c r="E8159" t="s">
        <v>2239</v>
      </c>
      <c r="F8159" t="s">
        <v>4230</v>
      </c>
      <c r="G8159" t="s">
        <v>2240</v>
      </c>
      <c r="H8159" s="5">
        <v>5455096</v>
      </c>
      <c r="I8159">
        <f>IFERROR(VLOOKUP(G8159,'NCES Match'!$A$2:$B$1307,2,FALSE),"")</f>
        <v>4830570</v>
      </c>
      <c r="J8159" cm="1">
        <f t="array" ref="J8159">IFERROR(_xlfn.IFS(B8159=2015,H8159/$O$13,B8159=2016,H8159/$O$14,B8159=2017,H8159/$O$15,B8159=2018,H8159/$O$16,B8159=2019,H8159/$O$17,B8159=2020,H8159/$O$18,B8159=2021,H8159/$O$19,B8159=2022,H8159/$O$20),"")</f>
        <v>2.9561577777069696E-3</v>
      </c>
      <c r="K8159" s="3" cm="1">
        <f t="array" ref="K8159">IFERROR(_xlfn.IFS(B8159=2015,J8159*$P$4,B8159=2016,J8159*$P$5,B8159=2017,J8159*$P$6,B8159=2018,J8159*$P$7,B8159=2019,J8159*$P$8,B8159=2020,J8159*$P$9,B8159=2021,J8159*$P$10,B8159=2022,J8159*$P$11),"")</f>
        <v>6231588.9169904366</v>
      </c>
      <c r="L8159" s="3">
        <f t="shared" si="128"/>
        <v>11686684.916990437</v>
      </c>
    </row>
    <row r="8160" spans="1:12">
      <c r="A8160">
        <v>4830570</v>
      </c>
      <c r="B8160">
        <v>2021</v>
      </c>
      <c r="D8160" t="s">
        <v>2238</v>
      </c>
      <c r="E8160" t="s">
        <v>2239</v>
      </c>
      <c r="F8160" t="s">
        <v>4101</v>
      </c>
      <c r="G8160" t="s">
        <v>2240</v>
      </c>
      <c r="H8160" s="5">
        <v>6226407.5199999996</v>
      </c>
      <c r="I8160">
        <f>IFERROR(VLOOKUP(G8160,'NCES Match'!$A$2:$B$1307,2,FALSE),"")</f>
        <v>4830570</v>
      </c>
      <c r="J8160" cm="1">
        <f t="array" ref="J8160">IFERROR(_xlfn.IFS(B8160=2015,H8160/$O$13,B8160=2016,H8160/$O$14,B8160=2017,H8160/$O$15,B8160=2018,H8160/$O$16,B8160=2019,H8160/$O$17,B8160=2020,H8160/$O$18,B8160=2021,H8160/$O$19,B8160=2022,H8160/$O$20),"")</f>
        <v>3.1856979204628343E-3</v>
      </c>
      <c r="K8160" s="3" cm="1">
        <f t="array" ref="K8160">IFERROR(_xlfn.IFS(B8160=2015,J8160*$P$4,B8160=2016,J8160*$P$5,B8160=2017,J8160*$P$6,B8160=2018,J8160*$P$7,B8160=2019,J8160*$P$8,B8160=2020,J8160*$P$9,B8160=2021,J8160*$P$10,B8160=2022,J8160*$P$11),"")</f>
        <v>6819156.1741499724</v>
      </c>
      <c r="L8160" s="3">
        <f t="shared" si="128"/>
        <v>13045563.694149971</v>
      </c>
    </row>
    <row r="8161" spans="1:12">
      <c r="A8161">
        <v>4830570</v>
      </c>
      <c r="B8161">
        <v>2022</v>
      </c>
      <c r="D8161" t="s">
        <v>2238</v>
      </c>
      <c r="E8161" t="s">
        <v>2239</v>
      </c>
      <c r="F8161" t="s">
        <v>4101</v>
      </c>
      <c r="G8161" t="s">
        <v>2240</v>
      </c>
      <c r="H8161" s="5">
        <v>6919771.9299999997</v>
      </c>
      <c r="I8161">
        <f>IFERROR(VLOOKUP(G8161,'NCES Match'!$A$2:$B$1307,2,FALSE),"")</f>
        <v>4830570</v>
      </c>
      <c r="J8161" cm="1">
        <f t="array" ref="J8161">IFERROR(_xlfn.IFS(B8161=2015,H8161/$O$13,B8161=2016,H8161/$O$14,B8161=2017,H8161/$O$15,B8161=2018,H8161/$O$16,B8161=2019,H8161/$O$17,B8161=2020,H8161/$O$18,B8161=2021,H8161/$O$19,B8161=2022,H8161/$O$20),"")</f>
        <v>3.0393758722413091E-3</v>
      </c>
      <c r="K8161" s="3" cm="1">
        <f t="array" ref="K8161">IFERROR(_xlfn.IFS(B8161=2015,J8161*$P$4,B8161=2016,J8161*$P$5,B8161=2017,J8161*$P$6,B8161=2018,J8161*$P$7,B8161=2019,J8161*$P$8,B8161=2020,J8161*$P$9,B8161=2021,J8161*$P$10,B8161=2022,J8161*$P$11),"")</f>
        <v>6545244.2897180859</v>
      </c>
      <c r="L8161" s="3">
        <f t="shared" si="128"/>
        <v>13465016.219718086</v>
      </c>
    </row>
    <row r="8162" spans="1:12">
      <c r="A8162" t="s">
        <v>4230</v>
      </c>
      <c r="B8162">
        <v>2023</v>
      </c>
      <c r="D8162" t="s">
        <v>4154</v>
      </c>
      <c r="E8162" t="s">
        <v>2239</v>
      </c>
      <c r="F8162" t="s">
        <v>4101</v>
      </c>
      <c r="G8162" t="s">
        <v>4155</v>
      </c>
      <c r="H8162" s="5">
        <v>5878.2</v>
      </c>
      <c r="I8162" t="str">
        <f>IFERROR(VLOOKUP(G8162,'NCES Match'!$A$2:$B$1307,2,FALSE),"")</f>
        <v/>
      </c>
      <c r="J8162" t="str" cm="1">
        <f t="array" ref="J8162">IFERROR(_xlfn.IFS(B8162=2015,H8162/$O$13,B8162=2016,H8162/$O$14,B8162=2017,H8162/$O$15,B8162=2018,H8162/$O$16,B8162=2019,H8162/$O$17,B8162=2020,H8162/$O$18,B8162=2021,H8162/$O$19,B8162=2022,H8162/$O$20),"")</f>
        <v/>
      </c>
      <c r="K8162" s="3" t="str" cm="1">
        <f t="array" ref="K8162">IFERROR(_xlfn.IFS(B8162=2015,J8162*$P$4,B8162=2016,J8162*$P$5,B8162=2017,J8162*$P$6,B8162=2018,J8162*$P$7,B8162=2019,J8162*$P$8,B8162=2020,J8162*$P$9,B8162=2021,J8162*$P$10,B8162=2022,J8162*$P$11),"")</f>
        <v/>
      </c>
      <c r="L8162" s="3">
        <f t="shared" si="128"/>
        <v>5878.2</v>
      </c>
    </row>
    <row r="8163" spans="1:12">
      <c r="A8163" t="s">
        <v>4230</v>
      </c>
      <c r="B8163">
        <v>2023</v>
      </c>
      <c r="D8163" t="s">
        <v>4161</v>
      </c>
      <c r="E8163" t="s">
        <v>2239</v>
      </c>
      <c r="F8163" t="s">
        <v>4101</v>
      </c>
      <c r="G8163" t="s">
        <v>4162</v>
      </c>
      <c r="H8163" s="5">
        <v>6314.94</v>
      </c>
      <c r="I8163" t="str">
        <f>IFERROR(VLOOKUP(G8163,'NCES Match'!$A$2:$B$1307,2,FALSE),"")</f>
        <v/>
      </c>
      <c r="J8163" t="str" cm="1">
        <f t="array" ref="J8163">IFERROR(_xlfn.IFS(B8163=2015,H8163/$O$13,B8163=2016,H8163/$O$14,B8163=2017,H8163/$O$15,B8163=2018,H8163/$O$16,B8163=2019,H8163/$O$17,B8163=2020,H8163/$O$18,B8163=2021,H8163/$O$19,B8163=2022,H8163/$O$20),"")</f>
        <v/>
      </c>
      <c r="K8163" s="3" t="str" cm="1">
        <f t="array" ref="K8163">IFERROR(_xlfn.IFS(B8163=2015,J8163*$P$4,B8163=2016,J8163*$P$5,B8163=2017,J8163*$P$6,B8163=2018,J8163*$P$7,B8163=2019,J8163*$P$8,B8163=2020,J8163*$P$9,B8163=2021,J8163*$P$10,B8163=2022,J8163*$P$11),"")</f>
        <v/>
      </c>
      <c r="L8163" s="3">
        <f t="shared" si="128"/>
        <v>6314.94</v>
      </c>
    </row>
    <row r="8164" spans="1:12">
      <c r="A8164">
        <v>4830570</v>
      </c>
      <c r="B8164">
        <v>2023</v>
      </c>
      <c r="D8164" t="s">
        <v>2238</v>
      </c>
      <c r="E8164" t="s">
        <v>2239</v>
      </c>
      <c r="F8164" t="s">
        <v>4101</v>
      </c>
      <c r="G8164" t="s">
        <v>2240</v>
      </c>
      <c r="H8164" s="5">
        <v>7504674.5300000003</v>
      </c>
      <c r="I8164">
        <f>IFERROR(VLOOKUP(G8164,'NCES Match'!$A$2:$B$1307,2,FALSE),"")</f>
        <v>4830570</v>
      </c>
      <c r="J8164" t="str" cm="1">
        <f t="array" ref="J8164">IFERROR(_xlfn.IFS(B8164=2015,H8164/$O$13,B8164=2016,H8164/$O$14,B8164=2017,H8164/$O$15,B8164=2018,H8164/$O$16,B8164=2019,H8164/$O$17,B8164=2020,H8164/$O$18,B8164=2021,H8164/$O$19,B8164=2022,H8164/$O$20),"")</f>
        <v/>
      </c>
      <c r="K8164" s="3" t="str" cm="1">
        <f t="array" ref="K8164">IFERROR(_xlfn.IFS(B8164=2015,J8164*$P$4,B8164=2016,J8164*$P$5,B8164=2017,J8164*$P$6,B8164=2018,J8164*$P$7,B8164=2019,J8164*$P$8,B8164=2020,J8164*$P$9,B8164=2021,J8164*$P$10,B8164=2022,J8164*$P$11),"")</f>
        <v/>
      </c>
      <c r="L8164" s="3">
        <f t="shared" si="128"/>
        <v>7504674.5300000003</v>
      </c>
    </row>
    <row r="8165" spans="1:12">
      <c r="A8165">
        <v>4821750</v>
      </c>
      <c r="B8165">
        <v>2015</v>
      </c>
      <c r="C8165" t="s">
        <v>381</v>
      </c>
      <c r="D8165" t="s">
        <v>1517</v>
      </c>
      <c r="E8165" t="s">
        <v>1518</v>
      </c>
      <c r="G8165" t="s">
        <v>1519</v>
      </c>
      <c r="H8165" s="5">
        <v>276187.34000000003</v>
      </c>
      <c r="I8165">
        <f>IFERROR(VLOOKUP(G8165,'NCES Match'!$A$2:$B$1307,2,FALSE),"")</f>
        <v>4821750</v>
      </c>
      <c r="J8165" cm="1">
        <f t="array" ref="J8165">IFERROR(_xlfn.IFS(B8165=2015,H8165/$O$13,B8165=2016,H8165/$O$14,B8165=2017,H8165/$O$15,B8165=2018,H8165/$O$16,B8165=2019,H8165/$O$17,B8165=2020,H8165/$O$18,B8165=2021,H8165/$O$19,B8165=2022,H8165/$O$20),"")</f>
        <v>2.1636619976829734E-4</v>
      </c>
      <c r="K8165" s="3" cm="1">
        <f t="array" ref="K8165">IFERROR(_xlfn.IFS(B8165=2015,J8165*$P$4,B8165=2016,J8165*$P$5,B8165=2017,J8165*$P$6,B8165=2018,J8165*$P$7,B8165=2019,J8165*$P$8,B8165=2020,J8165*$P$9,B8165=2021,J8165*$P$10,B8165=2022,J8165*$P$11),"")</f>
        <v>344343.12609214551</v>
      </c>
      <c r="L8165" s="3">
        <f t="shared" si="128"/>
        <v>620530.46609214554</v>
      </c>
    </row>
    <row r="8166" spans="1:12">
      <c r="A8166">
        <v>4821750</v>
      </c>
      <c r="B8166">
        <v>2016</v>
      </c>
      <c r="C8166" t="s">
        <v>4102</v>
      </c>
      <c r="D8166" t="s">
        <v>1517</v>
      </c>
      <c r="E8166" t="s">
        <v>1518</v>
      </c>
      <c r="F8166" t="s">
        <v>4101</v>
      </c>
      <c r="G8166" t="s">
        <v>1519</v>
      </c>
      <c r="H8166" s="5">
        <v>280376</v>
      </c>
      <c r="I8166">
        <f>IFERROR(VLOOKUP(G8166,'NCES Match'!$A$2:$B$1307,2,FALSE),"")</f>
        <v>4821750</v>
      </c>
      <c r="J8166" cm="1">
        <f t="array" ref="J8166">IFERROR(_xlfn.IFS(B8166=2015,H8166/$O$13,B8166=2016,H8166/$O$14,B8166=2017,H8166/$O$15,B8166=2018,H8166/$O$16,B8166=2019,H8166/$O$17,B8166=2020,H8166/$O$18,B8166=2021,H8166/$O$19,B8166=2022,H8166/$O$20),"")</f>
        <v>2.0071190043347345E-4</v>
      </c>
      <c r="K8166" s="3" cm="1">
        <f t="array" ref="K8166">IFERROR(_xlfn.IFS(B8166=2015,J8166*$P$4,B8166=2016,J8166*$P$5,B8166=2017,J8166*$P$6,B8166=2018,J8166*$P$7,B8166=2019,J8166*$P$8,B8166=2020,J8166*$P$9,B8166=2021,J8166*$P$10,B8166=2022,J8166*$P$11),"")</f>
        <v>336319.13221179286</v>
      </c>
      <c r="L8166" s="3">
        <f t="shared" si="128"/>
        <v>616695.13221179286</v>
      </c>
    </row>
    <row r="8167" spans="1:12">
      <c r="A8167">
        <v>4821750</v>
      </c>
      <c r="B8167">
        <v>2017</v>
      </c>
      <c r="D8167" t="s">
        <v>1517</v>
      </c>
      <c r="E8167" t="s">
        <v>1518</v>
      </c>
      <c r="F8167" t="s">
        <v>4101</v>
      </c>
      <c r="G8167" t="s">
        <v>1519</v>
      </c>
      <c r="H8167" s="5">
        <v>340759</v>
      </c>
      <c r="I8167">
        <f>IFERROR(VLOOKUP(G8167,'NCES Match'!$A$2:$B$1307,2,FALSE),"")</f>
        <v>4821750</v>
      </c>
      <c r="J8167" cm="1">
        <f t="array" ref="J8167">IFERROR(_xlfn.IFS(B8167=2015,H8167/$O$13,B8167=2016,H8167/$O$14,B8167=2017,H8167/$O$15,B8167=2018,H8167/$O$16,B8167=2019,H8167/$O$17,B8167=2020,H8167/$O$18,B8167=2021,H8167/$O$19,B8167=2022,H8167/$O$20),"")</f>
        <v>2.3493246467431585E-4</v>
      </c>
      <c r="K8167" s="3" cm="1">
        <f t="array" ref="K8167">IFERROR(_xlfn.IFS(B8167=2015,J8167*$P$4,B8167=2016,J8167*$P$5,B8167=2017,J8167*$P$6,B8167=2018,J8167*$P$7,B8167=2019,J8167*$P$8,B8167=2020,J8167*$P$9,B8167=2021,J8167*$P$10,B8167=2022,J8167*$P$11),"")</f>
        <v>398973.54645024886</v>
      </c>
      <c r="L8167" s="3">
        <f t="shared" si="128"/>
        <v>739732.54645024892</v>
      </c>
    </row>
    <row r="8168" spans="1:12">
      <c r="A8168">
        <v>4821750</v>
      </c>
      <c r="B8168">
        <v>2018</v>
      </c>
      <c r="D8168" t="s">
        <v>1517</v>
      </c>
      <c r="E8168" t="s">
        <v>1518</v>
      </c>
      <c r="F8168" t="s">
        <v>4101</v>
      </c>
      <c r="G8168" t="s">
        <v>1519</v>
      </c>
      <c r="H8168" s="5">
        <v>375414</v>
      </c>
      <c r="I8168">
        <f>IFERROR(VLOOKUP(G8168,'NCES Match'!$A$2:$B$1307,2,FALSE),"")</f>
        <v>4821750</v>
      </c>
      <c r="J8168" cm="1">
        <f t="array" ref="J8168">IFERROR(_xlfn.IFS(B8168=2015,H8168/$O$13,B8168=2016,H8168/$O$14,B8168=2017,H8168/$O$15,B8168=2018,H8168/$O$16,B8168=2019,H8168/$O$17,B8168=2020,H8168/$O$18,B8168=2021,H8168/$O$19,B8168=2022,H8168/$O$20),"")</f>
        <v>2.4497972246180722E-4</v>
      </c>
      <c r="K8168" s="3" cm="1">
        <f t="array" ref="K8168">IFERROR(_xlfn.IFS(B8168=2015,J8168*$P$4,B8168=2016,J8168*$P$5,B8168=2017,J8168*$P$6,B8168=2018,J8168*$P$7,B8168=2019,J8168*$P$8,B8168=2020,J8168*$P$9,B8168=2021,J8168*$P$10,B8168=2022,J8168*$P$11),"")</f>
        <v>420594.24434878689</v>
      </c>
      <c r="L8168" s="3">
        <f t="shared" si="128"/>
        <v>796008.24434878689</v>
      </c>
    </row>
    <row r="8169" spans="1:12">
      <c r="A8169">
        <v>4821750</v>
      </c>
      <c r="B8169">
        <v>2019</v>
      </c>
      <c r="D8169" t="s">
        <v>1517</v>
      </c>
      <c r="E8169" t="s">
        <v>1518</v>
      </c>
      <c r="F8169" t="s">
        <v>4101</v>
      </c>
      <c r="G8169" t="s">
        <v>1519</v>
      </c>
      <c r="H8169" s="5">
        <v>402471</v>
      </c>
      <c r="I8169">
        <f>IFERROR(VLOOKUP(G8169,'NCES Match'!$A$2:$B$1307,2,FALSE),"")</f>
        <v>4821750</v>
      </c>
      <c r="J8169" cm="1">
        <f t="array" ref="J8169">IFERROR(_xlfn.IFS(B8169=2015,H8169/$O$13,B8169=2016,H8169/$O$14,B8169=2017,H8169/$O$15,B8169=2018,H8169/$O$16,B8169=2019,H8169/$O$17,B8169=2020,H8169/$O$18,B8169=2021,H8169/$O$19,B8169=2022,H8169/$O$20),"")</f>
        <v>2.5483659850406433E-4</v>
      </c>
      <c r="K8169" s="3" cm="1">
        <f t="array" ref="K8169">IFERROR(_xlfn.IFS(B8169=2015,J8169*$P$4,B8169=2016,J8169*$P$5,B8169=2017,J8169*$P$6,B8169=2018,J8169*$P$7,B8169=2019,J8169*$P$8,B8169=2020,J8169*$P$9,B8169=2021,J8169*$P$10,B8169=2022,J8169*$P$11),"")</f>
        <v>442887.14239183994</v>
      </c>
      <c r="L8169" s="3">
        <f t="shared" si="128"/>
        <v>845358.14239184</v>
      </c>
    </row>
    <row r="8170" spans="1:12">
      <c r="A8170">
        <v>4821750</v>
      </c>
      <c r="B8170">
        <v>2020</v>
      </c>
      <c r="D8170" t="s">
        <v>1517</v>
      </c>
      <c r="E8170" t="s">
        <v>1518</v>
      </c>
      <c r="F8170" t="s">
        <v>4230</v>
      </c>
      <c r="G8170" t="s">
        <v>1519</v>
      </c>
      <c r="H8170" s="5">
        <v>536887</v>
      </c>
      <c r="I8170">
        <f>IFERROR(VLOOKUP(G8170,'NCES Match'!$A$2:$B$1307,2,FALSE),"")</f>
        <v>4821750</v>
      </c>
      <c r="J8170" cm="1">
        <f t="array" ref="J8170">IFERROR(_xlfn.IFS(B8170=2015,H8170/$O$13,B8170=2016,H8170/$O$14,B8170=2017,H8170/$O$15,B8170=2018,H8170/$O$16,B8170=2019,H8170/$O$17,B8170=2020,H8170/$O$18,B8170=2021,H8170/$O$19,B8170=2022,H8170/$O$20),"")</f>
        <v>2.9094312562047707E-4</v>
      </c>
      <c r="K8170" s="3" cm="1">
        <f t="array" ref="K8170">IFERROR(_xlfn.IFS(B8170=2015,J8170*$P$4,B8170=2016,J8170*$P$5,B8170=2017,J8170*$P$6,B8170=2018,J8170*$P$7,B8170=2019,J8170*$P$8,B8170=2020,J8170*$P$9,B8170=2021,J8170*$P$10,B8170=2022,J8170*$P$11),"")</f>
        <v>613308.92781286431</v>
      </c>
      <c r="L8170" s="3">
        <f t="shared" si="128"/>
        <v>1150195.9278128643</v>
      </c>
    </row>
    <row r="8171" spans="1:12">
      <c r="A8171">
        <v>4821750</v>
      </c>
      <c r="B8171">
        <v>2021</v>
      </c>
      <c r="D8171" t="s">
        <v>1517</v>
      </c>
      <c r="E8171" t="s">
        <v>1518</v>
      </c>
      <c r="F8171" t="s">
        <v>4101</v>
      </c>
      <c r="G8171" t="s">
        <v>1519</v>
      </c>
      <c r="H8171" s="5">
        <v>613135.01</v>
      </c>
      <c r="I8171">
        <f>IFERROR(VLOOKUP(G8171,'NCES Match'!$A$2:$B$1307,2,FALSE),"")</f>
        <v>4821750</v>
      </c>
      <c r="J8171" cm="1">
        <f t="array" ref="J8171">IFERROR(_xlfn.IFS(B8171=2015,H8171/$O$13,B8171=2016,H8171/$O$14,B8171=2017,H8171/$O$15,B8171=2018,H8171/$O$16,B8171=2019,H8171/$O$17,B8171=2020,H8171/$O$18,B8171=2021,H8171/$O$19,B8171=2022,H8171/$O$20),"")</f>
        <v>3.1370624554300929E-4</v>
      </c>
      <c r="K8171" s="3" cm="1">
        <f t="array" ref="K8171">IFERROR(_xlfn.IFS(B8171=2015,J8171*$P$4,B8171=2016,J8171*$P$5,B8171=2017,J8171*$P$6,B8171=2018,J8171*$P$7,B8171=2019,J8171*$P$8,B8171=2020,J8171*$P$9,B8171=2021,J8171*$P$10,B8171=2022,J8171*$P$11),"")</f>
        <v>671504.93693175504</v>
      </c>
      <c r="L8171" s="3">
        <f t="shared" si="128"/>
        <v>1284639.9469317552</v>
      </c>
    </row>
    <row r="8172" spans="1:12">
      <c r="A8172">
        <v>4821750</v>
      </c>
      <c r="B8172">
        <v>2022</v>
      </c>
      <c r="D8172" t="s">
        <v>1517</v>
      </c>
      <c r="E8172" t="s">
        <v>1518</v>
      </c>
      <c r="F8172" t="s">
        <v>4101</v>
      </c>
      <c r="G8172" t="s">
        <v>1519</v>
      </c>
      <c r="H8172" s="5">
        <v>757737.19</v>
      </c>
      <c r="I8172">
        <f>IFERROR(VLOOKUP(G8172,'NCES Match'!$A$2:$B$1307,2,FALSE),"")</f>
        <v>4821750</v>
      </c>
      <c r="J8172" cm="1">
        <f t="array" ref="J8172">IFERROR(_xlfn.IFS(B8172=2015,H8172/$O$13,B8172=2016,H8172/$O$14,B8172=2017,H8172/$O$15,B8172=2018,H8172/$O$16,B8172=2019,H8172/$O$17,B8172=2020,H8172/$O$18,B8172=2021,H8172/$O$19,B8172=2022,H8172/$O$20),"")</f>
        <v>3.3282139297124616E-4</v>
      </c>
      <c r="K8172" s="3" cm="1">
        <f t="array" ref="K8172">IFERROR(_xlfn.IFS(B8172=2015,J8172*$P$4,B8172=2016,J8172*$P$5,B8172=2017,J8172*$P$6,B8172=2018,J8172*$P$7,B8172=2019,J8172*$P$8,B8172=2020,J8172*$P$9,B8172=2021,J8172*$P$10,B8172=2022,J8172*$P$11),"")</f>
        <v>716725.21379682643</v>
      </c>
      <c r="L8172" s="3">
        <f t="shared" si="128"/>
        <v>1474462.4037968265</v>
      </c>
    </row>
    <row r="8173" spans="1:12">
      <c r="A8173">
        <v>4821750</v>
      </c>
      <c r="B8173">
        <v>2023</v>
      </c>
      <c r="D8173" t="s">
        <v>1517</v>
      </c>
      <c r="E8173" t="s">
        <v>1518</v>
      </c>
      <c r="F8173" t="s">
        <v>4101</v>
      </c>
      <c r="G8173" t="s">
        <v>1519</v>
      </c>
      <c r="H8173" s="5">
        <v>898106.19</v>
      </c>
      <c r="I8173">
        <f>IFERROR(VLOOKUP(G8173,'NCES Match'!$A$2:$B$1307,2,FALSE),"")</f>
        <v>4821750</v>
      </c>
      <c r="J8173" t="str" cm="1">
        <f t="array" ref="J8173">IFERROR(_xlfn.IFS(B8173=2015,H8173/$O$13,B8173=2016,H8173/$O$14,B8173=2017,H8173/$O$15,B8173=2018,H8173/$O$16,B8173=2019,H8173/$O$17,B8173=2020,H8173/$O$18,B8173=2021,H8173/$O$19,B8173=2022,H8173/$O$20),"")</f>
        <v/>
      </c>
      <c r="K8173" s="3" t="str" cm="1">
        <f t="array" ref="K8173">IFERROR(_xlfn.IFS(B8173=2015,J8173*$P$4,B8173=2016,J8173*$P$5,B8173=2017,J8173*$P$6,B8173=2018,J8173*$P$7,B8173=2019,J8173*$P$8,B8173=2020,J8173*$P$9,B8173=2021,J8173*$P$10,B8173=2022,J8173*$P$11),"")</f>
        <v/>
      </c>
      <c r="L8173" s="3">
        <f t="shared" si="128"/>
        <v>898106.19</v>
      </c>
    </row>
    <row r="8174" spans="1:12">
      <c r="A8174">
        <v>4800150</v>
      </c>
      <c r="B8174">
        <v>2015</v>
      </c>
      <c r="C8174" t="s">
        <v>381</v>
      </c>
      <c r="D8174" t="s">
        <v>2740</v>
      </c>
      <c r="E8174" t="s">
        <v>2741</v>
      </c>
      <c r="G8174" t="s">
        <v>2742</v>
      </c>
      <c r="H8174" s="5">
        <v>137578.14000000001</v>
      </c>
      <c r="I8174">
        <f>IFERROR(VLOOKUP(G8174,'NCES Match'!$A$2:$B$1307,2,FALSE),"")</f>
        <v>4800150</v>
      </c>
      <c r="J8174" cm="1">
        <f t="array" ref="J8174">IFERROR(_xlfn.IFS(B8174=2015,H8174/$O$13,B8174=2016,H8174/$O$14,B8174=2017,H8174/$O$15,B8174=2018,H8174/$O$16,B8174=2019,H8174/$O$17,B8174=2020,H8174/$O$18,B8174=2021,H8174/$O$19,B8174=2022,H8174/$O$20),"")</f>
        <v>1.077792317453464E-4</v>
      </c>
      <c r="K8174" s="3" cm="1">
        <f t="array" ref="K8174">IFERROR(_xlfn.IFS(B8174=2015,J8174*$P$4,B8174=2016,J8174*$P$5,B8174=2017,J8174*$P$6,B8174=2018,J8174*$P$7,B8174=2019,J8174*$P$8,B8174=2020,J8174*$P$9,B8174=2021,J8174*$P$10,B8174=2022,J8174*$P$11),"")</f>
        <v>171528.813773806</v>
      </c>
      <c r="L8174" s="3">
        <f t="shared" si="128"/>
        <v>309106.95377380599</v>
      </c>
    </row>
    <row r="8175" spans="1:12">
      <c r="A8175">
        <v>4800150</v>
      </c>
      <c r="B8175">
        <v>2016</v>
      </c>
      <c r="C8175" t="s">
        <v>4102</v>
      </c>
      <c r="D8175" t="s">
        <v>2740</v>
      </c>
      <c r="E8175" t="s">
        <v>2741</v>
      </c>
      <c r="F8175" t="s">
        <v>4101</v>
      </c>
      <c r="G8175" t="s">
        <v>2742</v>
      </c>
      <c r="H8175" s="5">
        <v>136930</v>
      </c>
      <c r="I8175">
        <f>IFERROR(VLOOKUP(G8175,'NCES Match'!$A$2:$B$1307,2,FALSE),"")</f>
        <v>4800150</v>
      </c>
      <c r="J8175" cm="1">
        <f t="array" ref="J8175">IFERROR(_xlfn.IFS(B8175=2015,H8175/$O$13,B8175=2016,H8175/$O$14,B8175=2017,H8175/$O$15,B8175=2018,H8175/$O$16,B8175=2019,H8175/$O$17,B8175=2020,H8175/$O$18,B8175=2021,H8175/$O$19,B8175=2022,H8175/$O$20),"")</f>
        <v>9.8023655827729613E-5</v>
      </c>
      <c r="K8175" s="3" cm="1">
        <f t="array" ref="K8175">IFERROR(_xlfn.IFS(B8175=2015,J8175*$P$4,B8175=2016,J8175*$P$5,B8175=2017,J8175*$P$6,B8175=2018,J8175*$P$7,B8175=2019,J8175*$P$8,B8175=2020,J8175*$P$9,B8175=2021,J8175*$P$10,B8175=2022,J8175*$P$11),"")</f>
        <v>164251.50074814106</v>
      </c>
      <c r="L8175" s="3">
        <f t="shared" si="128"/>
        <v>301181.50074814109</v>
      </c>
    </row>
    <row r="8176" spans="1:12">
      <c r="A8176">
        <v>4800150</v>
      </c>
      <c r="B8176">
        <v>2017</v>
      </c>
      <c r="D8176" t="s">
        <v>2740</v>
      </c>
      <c r="E8176" t="s">
        <v>2741</v>
      </c>
      <c r="F8176" t="s">
        <v>4101</v>
      </c>
      <c r="G8176" t="s">
        <v>2742</v>
      </c>
      <c r="H8176" s="5">
        <v>148088</v>
      </c>
      <c r="I8176">
        <f>IFERROR(VLOOKUP(G8176,'NCES Match'!$A$2:$B$1307,2,FALSE),"")</f>
        <v>4800150</v>
      </c>
      <c r="J8176" cm="1">
        <f t="array" ref="J8176">IFERROR(_xlfn.IFS(B8176=2015,H8176/$O$13,B8176=2016,H8176/$O$14,B8176=2017,H8176/$O$15,B8176=2018,H8176/$O$16,B8176=2019,H8176/$O$17,B8176=2020,H8176/$O$18,B8176=2021,H8176/$O$19,B8176=2022,H8176/$O$20),"")</f>
        <v>1.0209760807107102E-4</v>
      </c>
      <c r="K8176" s="3" cm="1">
        <f t="array" ref="K8176">IFERROR(_xlfn.IFS(B8176=2015,J8176*$P$4,B8176=2016,J8176*$P$5,B8176=2017,J8176*$P$6,B8176=2018,J8176*$P$7,B8176=2019,J8176*$P$8,B8176=2020,J8176*$P$9,B8176=2021,J8176*$P$10,B8176=2022,J8176*$P$11),"")</f>
        <v>173387.04053810597</v>
      </c>
      <c r="L8176" s="3">
        <f t="shared" si="128"/>
        <v>321475.040538106</v>
      </c>
    </row>
    <row r="8177" spans="1:12">
      <c r="A8177">
        <v>4800150</v>
      </c>
      <c r="B8177">
        <v>2018</v>
      </c>
      <c r="D8177" t="s">
        <v>2740</v>
      </c>
      <c r="E8177" t="s">
        <v>2741</v>
      </c>
      <c r="F8177" t="s">
        <v>4101</v>
      </c>
      <c r="G8177" t="s">
        <v>2742</v>
      </c>
      <c r="H8177" s="5">
        <v>163244</v>
      </c>
      <c r="I8177">
        <f>IFERROR(VLOOKUP(G8177,'NCES Match'!$A$2:$B$1307,2,FALSE),"")</f>
        <v>4800150</v>
      </c>
      <c r="J8177" cm="1">
        <f t="array" ref="J8177">IFERROR(_xlfn.IFS(B8177=2015,H8177/$O$13,B8177=2016,H8177/$O$14,B8177=2017,H8177/$O$15,B8177=2018,H8177/$O$16,B8177=2019,H8177/$O$17,B8177=2020,H8177/$O$18,B8177=2021,H8177/$O$19,B8177=2022,H8177/$O$20),"")</f>
        <v>1.0652631445165938E-4</v>
      </c>
      <c r="K8177" s="3" cm="1">
        <f t="array" ref="K8177">IFERROR(_xlfn.IFS(B8177=2015,J8177*$P$4,B8177=2016,J8177*$P$5,B8177=2017,J8177*$P$6,B8177=2018,J8177*$P$7,B8177=2019,J8177*$P$8,B8177=2020,J8177*$P$9,B8177=2021,J8177*$P$10,B8177=2022,J8177*$P$11),"")</f>
        <v>182890.05424537539</v>
      </c>
      <c r="L8177" s="3">
        <f t="shared" si="128"/>
        <v>346134.05424537539</v>
      </c>
    </row>
    <row r="8178" spans="1:12">
      <c r="A8178">
        <v>4800150</v>
      </c>
      <c r="B8178">
        <v>2019</v>
      </c>
      <c r="D8178" t="s">
        <v>2740</v>
      </c>
      <c r="E8178" t="s">
        <v>2741</v>
      </c>
      <c r="F8178" t="s">
        <v>4101</v>
      </c>
      <c r="G8178" t="s">
        <v>2742</v>
      </c>
      <c r="H8178" s="5">
        <v>174588</v>
      </c>
      <c r="I8178">
        <f>IFERROR(VLOOKUP(G8178,'NCES Match'!$A$2:$B$1307,2,FALSE),"")</f>
        <v>4800150</v>
      </c>
      <c r="J8178" cm="1">
        <f t="array" ref="J8178">IFERROR(_xlfn.IFS(B8178=2015,H8178/$O$13,B8178=2016,H8178/$O$14,B8178=2017,H8178/$O$15,B8178=2018,H8178/$O$16,B8178=2019,H8178/$O$17,B8178=2020,H8178/$O$18,B8178=2021,H8178/$O$19,B8178=2022,H8178/$O$20),"")</f>
        <v>1.1054563449199465E-4</v>
      </c>
      <c r="K8178" s="3" cm="1">
        <f t="array" ref="K8178">IFERROR(_xlfn.IFS(B8178=2015,J8178*$P$4,B8178=2016,J8178*$P$5,B8178=2017,J8178*$P$6,B8178=2018,J8178*$P$7,B8178=2019,J8178*$P$8,B8178=2020,J8178*$P$9,B8178=2021,J8178*$P$10,B8178=2022,J8178*$P$11),"")</f>
        <v>192120.12894321964</v>
      </c>
      <c r="L8178" s="3">
        <f t="shared" si="128"/>
        <v>366708.12894321966</v>
      </c>
    </row>
    <row r="8179" spans="1:12">
      <c r="A8179">
        <v>4800150</v>
      </c>
      <c r="B8179">
        <v>2020</v>
      </c>
      <c r="D8179" t="s">
        <v>2740</v>
      </c>
      <c r="E8179" t="s">
        <v>2741</v>
      </c>
      <c r="F8179" t="s">
        <v>4230</v>
      </c>
      <c r="G8179" t="s">
        <v>4315</v>
      </c>
      <c r="H8179" s="5">
        <v>150175</v>
      </c>
      <c r="I8179">
        <f>IFERROR(VLOOKUP(G8179,'NCES Match'!$A$2:$B$1307,2,FALSE),"")</f>
        <v>4800150</v>
      </c>
      <c r="J8179" cm="1">
        <f t="array" ref="J8179">IFERROR(_xlfn.IFS(B8179=2015,H8179/$O$13,B8179=2016,H8179/$O$14,B8179=2017,H8179/$O$15,B8179=2018,H8179/$O$16,B8179=2019,H8179/$O$17,B8179=2020,H8179/$O$18,B8179=2021,H8179/$O$19,B8179=2022,H8179/$O$20),"")</f>
        <v>8.1380968229916432E-5</v>
      </c>
      <c r="K8179" s="3" cm="1">
        <f t="array" ref="K8179">IFERROR(_xlfn.IFS(B8179=2015,J8179*$P$4,B8179=2016,J8179*$P$5,B8179=2017,J8179*$P$6,B8179=2018,J8179*$P$7,B8179=2019,J8179*$P$8,B8179=2020,J8179*$P$9,B8179=2021,J8179*$P$10,B8179=2022,J8179*$P$11),"")</f>
        <v>171551.31011608941</v>
      </c>
      <c r="L8179" s="3">
        <f t="shared" si="128"/>
        <v>321726.31011608941</v>
      </c>
    </row>
    <row r="8180" spans="1:12">
      <c r="A8180">
        <v>4800150</v>
      </c>
      <c r="B8180">
        <v>2021</v>
      </c>
      <c r="D8180" t="s">
        <v>2740</v>
      </c>
      <c r="E8180" t="s">
        <v>2741</v>
      </c>
      <c r="F8180" t="s">
        <v>4230</v>
      </c>
      <c r="G8180" t="s">
        <v>4315</v>
      </c>
      <c r="H8180" s="5">
        <v>146428.53</v>
      </c>
      <c r="I8180">
        <f>IFERROR(VLOOKUP(G8180,'NCES Match'!$A$2:$B$1307,2,FALSE),"")</f>
        <v>4800150</v>
      </c>
      <c r="J8180" cm="1">
        <f t="array" ref="J8180">IFERROR(_xlfn.IFS(B8180=2015,H8180/$O$13,B8180=2016,H8180/$O$14,B8180=2017,H8180/$O$15,B8180=2018,H8180/$O$16,B8180=2019,H8180/$O$17,B8180=2020,H8180/$O$18,B8180=2021,H8180/$O$19,B8180=2022,H8180/$O$20),"")</f>
        <v>7.4919134672609699E-5</v>
      </c>
      <c r="K8180" s="3" cm="1">
        <f t="array" ref="K8180">IFERROR(_xlfn.IFS(B8180=2015,J8180*$P$4,B8180=2016,J8180*$P$5,B8180=2017,J8180*$P$6,B8180=2018,J8180*$P$7,B8180=2019,J8180*$P$8,B8180=2020,J8180*$P$9,B8180=2021,J8180*$P$10,B8180=2022,J8180*$P$11),"")</f>
        <v>160368.40043216516</v>
      </c>
      <c r="L8180" s="3">
        <f t="shared" si="128"/>
        <v>306796.93043216516</v>
      </c>
    </row>
    <row r="8181" spans="1:12">
      <c r="A8181">
        <v>4800150</v>
      </c>
      <c r="B8181">
        <v>2022</v>
      </c>
      <c r="D8181" t="s">
        <v>2740</v>
      </c>
      <c r="E8181" t="s">
        <v>2741</v>
      </c>
      <c r="F8181" t="s">
        <v>4101</v>
      </c>
      <c r="G8181" t="s">
        <v>4315</v>
      </c>
      <c r="H8181" s="5">
        <v>189288.42</v>
      </c>
      <c r="I8181">
        <f>IFERROR(VLOOKUP(G8181,'NCES Match'!$A$2:$B$1307,2,FALSE),"")</f>
        <v>4800150</v>
      </c>
      <c r="J8181" cm="1">
        <f t="array" ref="J8181">IFERROR(_xlfn.IFS(B8181=2015,H8181/$O$13,B8181=2016,H8181/$O$14,B8181=2017,H8181/$O$15,B8181=2018,H8181/$O$16,B8181=2019,H8181/$O$17,B8181=2020,H8181/$O$18,B8181=2021,H8181/$O$19,B8181=2022,H8181/$O$20),"")</f>
        <v>8.314127437472919E-5</v>
      </c>
      <c r="K8181" s="3" cm="1">
        <f t="array" ref="K8181">IFERROR(_xlfn.IFS(B8181=2015,J8181*$P$4,B8181=2016,J8181*$P$5,B8181=2017,J8181*$P$6,B8181=2018,J8181*$P$7,B8181=2019,J8181*$P$8,B8181=2020,J8181*$P$9,B8181=2021,J8181*$P$10,B8181=2022,J8181*$P$11),"")</f>
        <v>179043.32146316257</v>
      </c>
      <c r="L8181" s="3">
        <f t="shared" si="128"/>
        <v>368331.74146316259</v>
      </c>
    </row>
    <row r="8182" spans="1:12">
      <c r="A8182">
        <v>4800150</v>
      </c>
      <c r="B8182">
        <v>2023</v>
      </c>
      <c r="D8182" t="s">
        <v>2740</v>
      </c>
      <c r="E8182" t="s">
        <v>2741</v>
      </c>
      <c r="F8182" t="s">
        <v>4101</v>
      </c>
      <c r="G8182" t="s">
        <v>2742</v>
      </c>
      <c r="H8182" s="5">
        <v>185418.28</v>
      </c>
      <c r="I8182">
        <f>IFERROR(VLOOKUP(G8182,'NCES Match'!$A$2:$B$1307,2,FALSE),"")</f>
        <v>4800150</v>
      </c>
      <c r="J8182" t="str" cm="1">
        <f t="array" ref="J8182">IFERROR(_xlfn.IFS(B8182=2015,H8182/$O$13,B8182=2016,H8182/$O$14,B8182=2017,H8182/$O$15,B8182=2018,H8182/$O$16,B8182=2019,H8182/$O$17,B8182=2020,H8182/$O$18,B8182=2021,H8182/$O$19,B8182=2022,H8182/$O$20),"")</f>
        <v/>
      </c>
      <c r="K8182" s="3" t="str" cm="1">
        <f t="array" ref="K8182">IFERROR(_xlfn.IFS(B8182=2015,J8182*$P$4,B8182=2016,J8182*$P$5,B8182=2017,J8182*$P$6,B8182=2018,J8182*$P$7,B8182=2019,J8182*$P$8,B8182=2020,J8182*$P$9,B8182=2021,J8182*$P$10,B8182=2022,J8182*$P$11),"")</f>
        <v/>
      </c>
      <c r="L8182" s="3">
        <f t="shared" si="128"/>
        <v>185418.28</v>
      </c>
    </row>
    <row r="8183" spans="1:12">
      <c r="A8183" t="s">
        <v>4230</v>
      </c>
      <c r="B8183">
        <v>2015</v>
      </c>
      <c r="C8183" t="s">
        <v>230</v>
      </c>
      <c r="D8183" t="s">
        <v>312</v>
      </c>
      <c r="E8183" t="s">
        <v>313</v>
      </c>
      <c r="G8183" t="s">
        <v>314</v>
      </c>
      <c r="H8183" s="5">
        <v>636356.15</v>
      </c>
      <c r="I8183" t="str">
        <f>IFERROR(VLOOKUP(G8183,'NCES Match'!$A$2:$B$1307,2,FALSE),"")</f>
        <v/>
      </c>
      <c r="J8183" cm="1">
        <f t="array" ref="J8183">IFERROR(_xlfn.IFS(B8183=2015,H8183/$O$13,B8183=2016,H8183/$O$14,B8183=2017,H8183/$O$15,B8183=2018,H8183/$O$16,B8183=2019,H8183/$O$17,B8183=2020,H8183/$O$18,B8183=2021,H8183/$O$19,B8183=2022,H8183/$O$20),"")</f>
        <v>4.9852379864581979E-4</v>
      </c>
      <c r="K8183" s="3" cm="1">
        <f t="array" ref="K8183">IFERROR(_xlfn.IFS(B8183=2015,J8183*$P$4,B8183=2016,J8183*$P$5,B8183=2017,J8183*$P$6,B8183=2018,J8183*$P$7,B8183=2019,J8183*$P$8,B8183=2020,J8183*$P$9,B8183=2021,J8183*$P$10,B8183=2022,J8183*$P$11),"")</f>
        <v>793392.14461807779</v>
      </c>
      <c r="L8183" s="3">
        <f t="shared" si="128"/>
        <v>1429748.2946180778</v>
      </c>
    </row>
    <row r="8184" spans="1:12">
      <c r="A8184" t="s">
        <v>4230</v>
      </c>
      <c r="B8184">
        <v>2016</v>
      </c>
      <c r="C8184" t="s">
        <v>4100</v>
      </c>
      <c r="D8184" t="s">
        <v>312</v>
      </c>
      <c r="E8184" t="s">
        <v>313</v>
      </c>
      <c r="F8184" t="s">
        <v>4101</v>
      </c>
      <c r="G8184" t="s">
        <v>314</v>
      </c>
      <c r="H8184" s="5">
        <v>667481</v>
      </c>
      <c r="I8184" t="str">
        <f>IFERROR(VLOOKUP(G8184,'NCES Match'!$A$2:$B$1307,2,FALSE),"")</f>
        <v/>
      </c>
      <c r="J8184" cm="1">
        <f t="array" ref="J8184">IFERROR(_xlfn.IFS(B8184=2015,H8184/$O$13,B8184=2016,H8184/$O$14,B8184=2017,H8184/$O$15,B8184=2018,H8184/$O$16,B8184=2019,H8184/$O$17,B8184=2020,H8184/$O$18,B8184=2021,H8184/$O$19,B8184=2022,H8184/$O$20),"")</f>
        <v>4.7782756018074045E-4</v>
      </c>
      <c r="K8184" s="3" cm="1">
        <f t="array" ref="K8184">IFERROR(_xlfn.IFS(B8184=2015,J8184*$P$4,B8184=2016,J8184*$P$5,B8184=2017,J8184*$P$6,B8184=2018,J8184*$P$7,B8184=2019,J8184*$P$8,B8184=2020,J8184*$P$9,B8184=2021,J8184*$P$10,B8184=2022,J8184*$P$11),"")</f>
        <v>800662.79099444917</v>
      </c>
      <c r="L8184" s="3">
        <f t="shared" si="128"/>
        <v>1468143.7909944491</v>
      </c>
    </row>
    <row r="8185" spans="1:12">
      <c r="A8185" t="s">
        <v>4230</v>
      </c>
      <c r="B8185">
        <v>2017</v>
      </c>
      <c r="D8185" t="s">
        <v>312</v>
      </c>
      <c r="E8185" t="s">
        <v>313</v>
      </c>
      <c r="F8185" t="s">
        <v>4101</v>
      </c>
      <c r="G8185" t="s">
        <v>314</v>
      </c>
      <c r="H8185" s="5">
        <v>685614</v>
      </c>
      <c r="I8185" t="str">
        <f>IFERROR(VLOOKUP(G8185,'NCES Match'!$A$2:$B$1307,2,FALSE),"")</f>
        <v/>
      </c>
      <c r="J8185" cm="1">
        <f t="array" ref="J8185">IFERROR(_xlfn.IFS(B8185=2015,H8185/$O$13,B8185=2016,H8185/$O$14,B8185=2017,H8185/$O$15,B8185=2018,H8185/$O$16,B8185=2019,H8185/$O$17,B8185=2020,H8185/$O$18,B8185=2021,H8185/$O$19,B8185=2022,H8185/$O$20),"")</f>
        <v>4.7268887053670302E-4</v>
      </c>
      <c r="K8185" s="3" cm="1">
        <f t="array" ref="K8185">IFERROR(_xlfn.IFS(B8185=2015,J8185*$P$4,B8185=2016,J8185*$P$5,B8185=2017,J8185*$P$6,B8185=2018,J8185*$P$7,B8185=2019,J8185*$P$8,B8185=2020,J8185*$P$9,B8185=2021,J8185*$P$10,B8185=2022,J8185*$P$11),"")</f>
        <v>802742.84487259586</v>
      </c>
      <c r="L8185" s="3">
        <f t="shared" si="128"/>
        <v>1488356.8448725957</v>
      </c>
    </row>
    <row r="8186" spans="1:12">
      <c r="A8186" t="s">
        <v>4230</v>
      </c>
      <c r="B8186">
        <v>2018</v>
      </c>
      <c r="D8186" t="s">
        <v>312</v>
      </c>
      <c r="E8186" t="s">
        <v>313</v>
      </c>
      <c r="F8186">
        <v>995</v>
      </c>
      <c r="G8186" t="s">
        <v>314</v>
      </c>
      <c r="H8186" s="5">
        <v>696558</v>
      </c>
      <c r="I8186" t="str">
        <f>IFERROR(VLOOKUP(G8186,'NCES Match'!$A$2:$B$1307,2,FALSE),"")</f>
        <v/>
      </c>
      <c r="J8186" cm="1">
        <f t="array" ref="J8186">IFERROR(_xlfn.IFS(B8186=2015,H8186/$O$13,B8186=2016,H8186/$O$14,B8186=2017,H8186/$O$15,B8186=2018,H8186/$O$16,B8186=2019,H8186/$O$17,B8186=2020,H8186/$O$18,B8186=2021,H8186/$O$19,B8186=2022,H8186/$O$20),"")</f>
        <v>4.5454507695118321E-4</v>
      </c>
      <c r="K8186" s="3" cm="1">
        <f t="array" ref="K8186">IFERROR(_xlfn.IFS(B8186=2015,J8186*$P$4,B8186=2016,J8186*$P$5,B8186=2017,J8186*$P$6,B8186=2018,J8186*$P$7,B8186=2019,J8186*$P$8,B8186=2020,J8186*$P$9,B8186=2021,J8186*$P$10,B8186=2022,J8186*$P$11),"")</f>
        <v>780387.21426239377</v>
      </c>
      <c r="L8186" s="3">
        <f t="shared" si="128"/>
        <v>1476945.2142623938</v>
      </c>
    </row>
    <row r="8187" spans="1:12">
      <c r="A8187" t="s">
        <v>4230</v>
      </c>
      <c r="B8187">
        <v>2019</v>
      </c>
      <c r="D8187" t="s">
        <v>312</v>
      </c>
      <c r="E8187" t="s">
        <v>313</v>
      </c>
      <c r="F8187" t="s">
        <v>4194</v>
      </c>
      <c r="G8187" t="s">
        <v>314</v>
      </c>
      <c r="H8187" s="5">
        <v>723898</v>
      </c>
      <c r="I8187" t="str">
        <f>IFERROR(VLOOKUP(G8187,'NCES Match'!$A$2:$B$1307,2,FALSE),"")</f>
        <v/>
      </c>
      <c r="J8187" cm="1">
        <f t="array" ref="J8187">IFERROR(_xlfn.IFS(B8187=2015,H8187/$O$13,B8187=2016,H8187/$O$14,B8187=2017,H8187/$O$15,B8187=2018,H8187/$O$16,B8187=2019,H8187/$O$17,B8187=2020,H8187/$O$18,B8187=2021,H8187/$O$19,B8187=2022,H8187/$O$20),"")</f>
        <v>4.5835775492866602E-4</v>
      </c>
      <c r="K8187" s="3" cm="1">
        <f t="array" ref="K8187">IFERROR(_xlfn.IFS(B8187=2015,J8187*$P$4,B8187=2016,J8187*$P$5,B8187=2017,J8187*$P$6,B8187=2018,J8187*$P$7,B8187=2019,J8187*$P$8,B8187=2020,J8187*$P$9,B8187=2021,J8187*$P$10,B8187=2022,J8187*$P$11),"")</f>
        <v>796591.84538306645</v>
      </c>
      <c r="L8187" s="3">
        <f t="shared" si="128"/>
        <v>1520489.8453830665</v>
      </c>
    </row>
    <row r="8188" spans="1:12">
      <c r="A8188" t="s">
        <v>4230</v>
      </c>
      <c r="B8188">
        <v>2020</v>
      </c>
      <c r="D8188" t="s">
        <v>312</v>
      </c>
      <c r="E8188" t="s">
        <v>313</v>
      </c>
      <c r="F8188" t="s">
        <v>4194</v>
      </c>
      <c r="G8188" t="s">
        <v>314</v>
      </c>
      <c r="H8188" s="5">
        <v>917850</v>
      </c>
      <c r="I8188" t="str">
        <f>IFERROR(VLOOKUP(G8188,'NCES Match'!$A$2:$B$1307,2,FALSE),"")</f>
        <v/>
      </c>
      <c r="J8188" cm="1">
        <f t="array" ref="J8188">IFERROR(_xlfn.IFS(B8188=2015,H8188/$O$13,B8188=2016,H8188/$O$14,B8188=2017,H8188/$O$15,B8188=2018,H8188/$O$16,B8188=2019,H8188/$O$17,B8188=2020,H8188/$O$18,B8188=2021,H8188/$O$19,B8188=2022,H8188/$O$20),"")</f>
        <v>4.9738985643302009E-4</v>
      </c>
      <c r="K8188" s="3" cm="1">
        <f t="array" ref="K8188">IFERROR(_xlfn.IFS(B8188=2015,J8188*$P$4,B8188=2016,J8188*$P$5,B8188=2017,J8188*$P$6,B8188=2018,J8188*$P$7,B8188=2019,J8188*$P$8,B8188=2020,J8188*$P$9,B8188=2021,J8188*$P$10,B8188=2022,J8188*$P$11),"")</f>
        <v>1048499.2175132522</v>
      </c>
      <c r="L8188" s="3">
        <f t="shared" si="128"/>
        <v>1966349.217513252</v>
      </c>
    </row>
    <row r="8189" spans="1:12">
      <c r="A8189" t="s">
        <v>4230</v>
      </c>
      <c r="B8189">
        <v>2021</v>
      </c>
      <c r="D8189" t="s">
        <v>312</v>
      </c>
      <c r="E8189" t="s">
        <v>313</v>
      </c>
      <c r="F8189" t="s">
        <v>4194</v>
      </c>
      <c r="G8189" t="s">
        <v>314</v>
      </c>
      <c r="H8189" s="5">
        <v>901695.56</v>
      </c>
      <c r="I8189" t="str">
        <f>IFERROR(VLOOKUP(G8189,'NCES Match'!$A$2:$B$1307,2,FALSE),"")</f>
        <v/>
      </c>
      <c r="J8189" cm="1">
        <f t="array" ref="J8189">IFERROR(_xlfn.IFS(B8189=2015,H8189/$O$13,B8189=2016,H8189/$O$14,B8189=2017,H8189/$O$15,B8189=2018,H8189/$O$16,B8189=2019,H8189/$O$17,B8189=2020,H8189/$O$18,B8189=2021,H8189/$O$19,B8189=2022,H8189/$O$20),"")</f>
        <v>4.6134623555487602E-4</v>
      </c>
      <c r="K8189" s="3" cm="1">
        <f t="array" ref="K8189">IFERROR(_xlfn.IFS(B8189=2015,J8189*$P$4,B8189=2016,J8189*$P$5,B8189=2017,J8189*$P$6,B8189=2018,J8189*$P$7,B8189=2019,J8189*$P$8,B8189=2020,J8189*$P$9,B8189=2021,J8189*$P$10,B8189=2022,J8189*$P$11),"")</f>
        <v>987536.20373014349</v>
      </c>
      <c r="L8189" s="3">
        <f t="shared" si="128"/>
        <v>1889231.7637301437</v>
      </c>
    </row>
    <row r="8190" spans="1:12">
      <c r="A8190" t="s">
        <v>4230</v>
      </c>
      <c r="B8190">
        <v>2022</v>
      </c>
      <c r="D8190" t="s">
        <v>312</v>
      </c>
      <c r="E8190" t="s">
        <v>313</v>
      </c>
      <c r="F8190" t="s">
        <v>4194</v>
      </c>
      <c r="G8190" t="s">
        <v>314</v>
      </c>
      <c r="H8190" s="5">
        <v>907731.26</v>
      </c>
      <c r="I8190" t="str">
        <f>IFERROR(VLOOKUP(G8190,'NCES Match'!$A$2:$B$1307,2,FALSE),"")</f>
        <v/>
      </c>
      <c r="J8190" cm="1">
        <f t="array" ref="J8190">IFERROR(_xlfn.IFS(B8190=2015,H8190/$O$13,B8190=2016,H8190/$O$14,B8190=2017,H8190/$O$15,B8190=2018,H8190/$O$16,B8190=2019,H8190/$O$17,B8190=2020,H8190/$O$18,B8190=2021,H8190/$O$19,B8190=2022,H8190/$O$20),"")</f>
        <v>3.987033847404856E-4</v>
      </c>
      <c r="K8190" s="3" cm="1">
        <f t="array" ref="K8190">IFERROR(_xlfn.IFS(B8190=2015,J8190*$P$4,B8190=2016,J8190*$P$5,B8190=2017,J8190*$P$6,B8190=2018,J8190*$P$7,B8190=2019,J8190*$P$8,B8190=2020,J8190*$P$9,B8190=2021,J8190*$P$10,B8190=2022,J8190*$P$11),"")</f>
        <v>858600.96347331547</v>
      </c>
      <c r="L8190" s="3">
        <f t="shared" si="128"/>
        <v>1766332.2234733156</v>
      </c>
    </row>
    <row r="8191" spans="1:12">
      <c r="A8191" t="s">
        <v>4230</v>
      </c>
      <c r="B8191">
        <v>2023</v>
      </c>
      <c r="D8191" t="s">
        <v>312</v>
      </c>
      <c r="E8191" t="s">
        <v>313</v>
      </c>
      <c r="F8191" t="s">
        <v>4194</v>
      </c>
      <c r="G8191" t="s">
        <v>314</v>
      </c>
      <c r="H8191" s="5">
        <v>968110.68</v>
      </c>
      <c r="I8191" t="str">
        <f>IFERROR(VLOOKUP(G8191,'NCES Match'!$A$2:$B$1307,2,FALSE),"")</f>
        <v/>
      </c>
      <c r="J8191" t="str" cm="1">
        <f t="array" ref="J8191">IFERROR(_xlfn.IFS(B8191=2015,H8191/$O$13,B8191=2016,H8191/$O$14,B8191=2017,H8191/$O$15,B8191=2018,H8191/$O$16,B8191=2019,H8191/$O$17,B8191=2020,H8191/$O$18,B8191=2021,H8191/$O$19,B8191=2022,H8191/$O$20),"")</f>
        <v/>
      </c>
      <c r="K8191" s="3" t="str" cm="1">
        <f t="array" ref="K8191">IFERROR(_xlfn.IFS(B8191=2015,J8191*$P$4,B8191=2016,J8191*$P$5,B8191=2017,J8191*$P$6,B8191=2018,J8191*$P$7,B8191=2019,J8191*$P$8,B8191=2020,J8191*$P$9,B8191=2021,J8191*$P$10,B8191=2022,J8191*$P$11),"")</f>
        <v/>
      </c>
      <c r="L8191" s="3">
        <f t="shared" si="128"/>
        <v>968110.68</v>
      </c>
    </row>
    <row r="8192" spans="1:12">
      <c r="A8192">
        <v>4812640</v>
      </c>
      <c r="B8192">
        <v>2015</v>
      </c>
      <c r="C8192" t="s">
        <v>381</v>
      </c>
      <c r="D8192" t="s">
        <v>792</v>
      </c>
      <c r="E8192" t="s">
        <v>793</v>
      </c>
      <c r="G8192" t="s">
        <v>794</v>
      </c>
      <c r="H8192" s="5">
        <v>266388.21000000002</v>
      </c>
      <c r="I8192">
        <f>IFERROR(VLOOKUP(G8192,'NCES Match'!$A$2:$B$1307,2,FALSE),"")</f>
        <v>4812640</v>
      </c>
      <c r="J8192" cm="1">
        <f t="array" ref="J8192">IFERROR(_xlfn.IFS(B8192=2015,H8192/$O$13,B8192=2016,H8192/$O$14,B8192=2017,H8192/$O$15,B8192=2018,H8192/$O$16,B8192=2019,H8192/$O$17,B8192=2020,H8192/$O$18,B8192=2021,H8192/$O$19,B8192=2022,H8192/$O$20),"")</f>
        <v>2.0868952451180109E-4</v>
      </c>
      <c r="K8192" s="3" cm="1">
        <f t="array" ref="K8192">IFERROR(_xlfn.IFS(B8192=2015,J8192*$P$4,B8192=2016,J8192*$P$5,B8192=2017,J8192*$P$6,B8192=2018,J8192*$P$7,B8192=2019,J8192*$P$8,B8192=2020,J8192*$P$9,B8192=2021,J8192*$P$10,B8192=2022,J8192*$P$11),"")</f>
        <v>332125.82801764528</v>
      </c>
      <c r="L8192" s="3">
        <f t="shared" si="128"/>
        <v>598514.03801764525</v>
      </c>
    </row>
    <row r="8193" spans="1:12">
      <c r="A8193">
        <v>4812640</v>
      </c>
      <c r="B8193">
        <v>2016</v>
      </c>
      <c r="C8193" t="s">
        <v>4102</v>
      </c>
      <c r="D8193" t="s">
        <v>792</v>
      </c>
      <c r="E8193" t="s">
        <v>793</v>
      </c>
      <c r="F8193" t="s">
        <v>4101</v>
      </c>
      <c r="G8193" t="s">
        <v>794</v>
      </c>
      <c r="H8193" s="5">
        <v>262621</v>
      </c>
      <c r="I8193">
        <f>IFERROR(VLOOKUP(G8193,'NCES Match'!$A$2:$B$1307,2,FALSE),"")</f>
        <v>4812640</v>
      </c>
      <c r="J8193" cm="1">
        <f t="array" ref="J8193">IFERROR(_xlfn.IFS(B8193=2015,H8193/$O$13,B8193=2016,H8193/$O$14,B8193=2017,H8193/$O$15,B8193=2018,H8193/$O$16,B8193=2019,H8193/$O$17,B8193=2020,H8193/$O$18,B8193=2021,H8193/$O$19,B8193=2022,H8193/$O$20),"")</f>
        <v>1.8800168346698446E-4</v>
      </c>
      <c r="K8193" s="3" cm="1">
        <f t="array" ref="K8193">IFERROR(_xlfn.IFS(B8193=2015,J8193*$P$4,B8193=2016,J8193*$P$5,B8193=2017,J8193*$P$6,B8193=2018,J8193*$P$7,B8193=2019,J8193*$P$8,B8193=2020,J8193*$P$9,B8193=2021,J8193*$P$10,B8193=2022,J8193*$P$11),"")</f>
        <v>315021.49549388414</v>
      </c>
      <c r="L8193" s="3">
        <f t="shared" si="128"/>
        <v>577642.4954938842</v>
      </c>
    </row>
    <row r="8194" spans="1:12">
      <c r="A8194">
        <v>4812640</v>
      </c>
      <c r="B8194">
        <v>2017</v>
      </c>
      <c r="D8194" t="s">
        <v>792</v>
      </c>
      <c r="E8194" t="s">
        <v>793</v>
      </c>
      <c r="F8194" t="s">
        <v>4101</v>
      </c>
      <c r="G8194" t="s">
        <v>794</v>
      </c>
      <c r="H8194" s="5">
        <v>295195</v>
      </c>
      <c r="I8194">
        <f>IFERROR(VLOOKUP(G8194,'NCES Match'!$A$2:$B$1307,2,FALSE),"")</f>
        <v>4812640</v>
      </c>
      <c r="J8194" cm="1">
        <f t="array" ref="J8194">IFERROR(_xlfn.IFS(B8194=2015,H8194/$O$13,B8194=2016,H8194/$O$14,B8194=2017,H8194/$O$15,B8194=2018,H8194/$O$16,B8194=2019,H8194/$O$17,B8194=2020,H8194/$O$18,B8194=2021,H8194/$O$19,B8194=2022,H8194/$O$20),"")</f>
        <v>2.035188767120888E-4</v>
      </c>
      <c r="K8194" s="3" cm="1">
        <f t="array" ref="K8194">IFERROR(_xlfn.IFS(B8194=2015,J8194*$P$4,B8194=2016,J8194*$P$5,B8194=2017,J8194*$P$6,B8194=2018,J8194*$P$7,B8194=2019,J8194*$P$8,B8194=2020,J8194*$P$9,B8194=2021,J8194*$P$10,B8194=2022,J8194*$P$11),"")</f>
        <v>345625.48911219131</v>
      </c>
      <c r="L8194" s="3">
        <f t="shared" si="128"/>
        <v>640820.48911219137</v>
      </c>
    </row>
    <row r="8195" spans="1:12">
      <c r="A8195">
        <v>4812640</v>
      </c>
      <c r="B8195">
        <v>2018</v>
      </c>
      <c r="D8195" t="s">
        <v>792</v>
      </c>
      <c r="E8195" t="s">
        <v>793</v>
      </c>
      <c r="F8195" t="s">
        <v>4101</v>
      </c>
      <c r="G8195" t="s">
        <v>794</v>
      </c>
      <c r="H8195" s="5">
        <v>283100</v>
      </c>
      <c r="I8195">
        <f>IFERROR(VLOOKUP(G8195,'NCES Match'!$A$2:$B$1307,2,FALSE),"")</f>
        <v>4812640</v>
      </c>
      <c r="J8195" cm="1">
        <f t="array" ref="J8195">IFERROR(_xlfn.IFS(B8195=2015,H8195/$O$13,B8195=2016,H8195/$O$14,B8195=2017,H8195/$O$15,B8195=2018,H8195/$O$16,B8195=2019,H8195/$O$17,B8195=2020,H8195/$O$18,B8195=2021,H8195/$O$19,B8195=2022,H8195/$O$20),"")</f>
        <v>1.8473940617275226E-4</v>
      </c>
      <c r="K8195" s="3" cm="1">
        <f t="array" ref="K8195">IFERROR(_xlfn.IFS(B8195=2015,J8195*$P$4,B8195=2016,J8195*$P$5,B8195=2017,J8195*$P$6,B8195=2018,J8195*$P$7,B8195=2019,J8195*$P$8,B8195=2020,J8195*$P$9,B8195=2021,J8195*$P$10,B8195=2022,J8195*$P$11),"")</f>
        <v>317170.4586806607</v>
      </c>
      <c r="L8195" s="3">
        <f t="shared" ref="L8195:L8258" si="129">SUM(H8195,K8195)</f>
        <v>600270.4586806607</v>
      </c>
    </row>
    <row r="8196" spans="1:12">
      <c r="A8196">
        <v>4812640</v>
      </c>
      <c r="B8196">
        <v>2019</v>
      </c>
      <c r="D8196" t="s">
        <v>792</v>
      </c>
      <c r="E8196" t="s">
        <v>793</v>
      </c>
      <c r="F8196" t="s">
        <v>4101</v>
      </c>
      <c r="G8196" t="s">
        <v>794</v>
      </c>
      <c r="H8196" s="5">
        <v>274809</v>
      </c>
      <c r="I8196">
        <f>IFERROR(VLOOKUP(G8196,'NCES Match'!$A$2:$B$1307,2,FALSE),"")</f>
        <v>4812640</v>
      </c>
      <c r="J8196" cm="1">
        <f t="array" ref="J8196">IFERROR(_xlfn.IFS(B8196=2015,H8196/$O$13,B8196=2016,H8196/$O$14,B8196=2017,H8196/$O$15,B8196=2018,H8196/$O$16,B8196=2019,H8196/$O$17,B8196=2020,H8196/$O$18,B8196=2021,H8196/$O$19,B8196=2022,H8196/$O$20),"")</f>
        <v>1.740035699424391E-4</v>
      </c>
      <c r="K8196" s="3" cm="1">
        <f t="array" ref="K8196">IFERROR(_xlfn.IFS(B8196=2015,J8196*$P$4,B8196=2016,J8196*$P$5,B8196=2017,J8196*$P$6,B8196=2018,J8196*$P$7,B8196=2019,J8196*$P$8,B8196=2020,J8196*$P$9,B8196=2021,J8196*$P$10,B8196=2022,J8196*$P$11),"")</f>
        <v>302405.32290167274</v>
      </c>
      <c r="L8196" s="3">
        <f t="shared" si="129"/>
        <v>577214.32290167268</v>
      </c>
    </row>
    <row r="8197" spans="1:12">
      <c r="A8197">
        <v>4812640</v>
      </c>
      <c r="B8197">
        <v>2020</v>
      </c>
      <c r="D8197" t="s">
        <v>792</v>
      </c>
      <c r="E8197" t="s">
        <v>793</v>
      </c>
      <c r="F8197" t="s">
        <v>4230</v>
      </c>
      <c r="G8197" t="s">
        <v>794</v>
      </c>
      <c r="H8197" s="5">
        <v>293384</v>
      </c>
      <c r="I8197">
        <f>IFERROR(VLOOKUP(G8197,'NCES Match'!$A$2:$B$1307,2,FALSE),"")</f>
        <v>4812640</v>
      </c>
      <c r="J8197" cm="1">
        <f t="array" ref="J8197">IFERROR(_xlfn.IFS(B8197=2015,H8197/$O$13,B8197=2016,H8197/$O$14,B8197=2017,H8197/$O$15,B8197=2018,H8197/$O$16,B8197=2019,H8197/$O$17,B8197=2020,H8197/$O$18,B8197=2021,H8197/$O$19,B8197=2022,H8197/$O$20),"")</f>
        <v>1.5898700837799768E-4</v>
      </c>
      <c r="K8197" s="3" cm="1">
        <f t="array" ref="K8197">IFERROR(_xlfn.IFS(B8197=2015,J8197*$P$4,B8197=2016,J8197*$P$5,B8197=2017,J8197*$P$6,B8197=2018,J8197*$P$7,B8197=2019,J8197*$P$8,B8197=2020,J8197*$P$9,B8197=2021,J8197*$P$10,B8197=2022,J8197*$P$11),"")</f>
        <v>335145.06120924768</v>
      </c>
      <c r="L8197" s="3">
        <f t="shared" si="129"/>
        <v>628529.06120924768</v>
      </c>
    </row>
    <row r="8198" spans="1:12">
      <c r="A8198">
        <v>4812640</v>
      </c>
      <c r="B8198">
        <v>2021</v>
      </c>
      <c r="D8198" t="s">
        <v>792</v>
      </c>
      <c r="E8198" t="s">
        <v>793</v>
      </c>
      <c r="F8198" t="s">
        <v>4230</v>
      </c>
      <c r="G8198" t="s">
        <v>794</v>
      </c>
      <c r="H8198" s="5">
        <v>323537.82</v>
      </c>
      <c r="I8198">
        <f>IFERROR(VLOOKUP(G8198,'NCES Match'!$A$2:$B$1307,2,FALSE),"")</f>
        <v>4812640</v>
      </c>
      <c r="J8198" cm="1">
        <f t="array" ref="J8198">IFERROR(_xlfn.IFS(B8198=2015,H8198/$O$13,B8198=2016,H8198/$O$14,B8198=2017,H8198/$O$15,B8198=2018,H8198/$O$16,B8198=2019,H8198/$O$17,B8198=2020,H8198/$O$18,B8198=2021,H8198/$O$19,B8198=2022,H8198/$O$20),"")</f>
        <v>1.6553586591535515E-4</v>
      </c>
      <c r="K8198" s="3" cm="1">
        <f t="array" ref="K8198">IFERROR(_xlfn.IFS(B8198=2015,J8198*$P$4,B8198=2016,J8198*$P$5,B8198=2017,J8198*$P$6,B8198=2018,J8198*$P$7,B8198=2019,J8198*$P$8,B8198=2020,J8198*$P$9,B8198=2021,J8198*$P$10,B8198=2022,J8198*$P$11),"")</f>
        <v>354338.34289471991</v>
      </c>
      <c r="L8198" s="3">
        <f t="shared" si="129"/>
        <v>677876.16289471998</v>
      </c>
    </row>
    <row r="8199" spans="1:12">
      <c r="A8199">
        <v>4812640</v>
      </c>
      <c r="B8199">
        <v>2022</v>
      </c>
      <c r="D8199" t="s">
        <v>792</v>
      </c>
      <c r="E8199" t="s">
        <v>793</v>
      </c>
      <c r="F8199" t="s">
        <v>4101</v>
      </c>
      <c r="G8199" t="s">
        <v>794</v>
      </c>
      <c r="H8199" s="5">
        <v>373599.37</v>
      </c>
      <c r="I8199">
        <f>IFERROR(VLOOKUP(G8199,'NCES Match'!$A$2:$B$1307,2,FALSE),"")</f>
        <v>4812640</v>
      </c>
      <c r="J8199" cm="1">
        <f t="array" ref="J8199">IFERROR(_xlfn.IFS(B8199=2015,H8199/$O$13,B8199=2016,H8199/$O$14,B8199=2017,H8199/$O$15,B8199=2018,H8199/$O$16,B8199=2019,H8199/$O$17,B8199=2020,H8199/$O$18,B8199=2021,H8199/$O$19,B8199=2022,H8199/$O$20),"")</f>
        <v>1.6409629140227364E-4</v>
      </c>
      <c r="K8199" s="3" cm="1">
        <f t="array" ref="K8199">IFERROR(_xlfn.IFS(B8199=2015,J8199*$P$4,B8199=2016,J8199*$P$5,B8199=2017,J8199*$P$6,B8199=2018,J8199*$P$7,B8199=2019,J8199*$P$8,B8199=2020,J8199*$P$9,B8199=2021,J8199*$P$10,B8199=2022,J8199*$P$11),"")</f>
        <v>353378.57488242019</v>
      </c>
      <c r="L8199" s="3">
        <f t="shared" si="129"/>
        <v>726977.94488242012</v>
      </c>
    </row>
    <row r="8200" spans="1:12">
      <c r="A8200">
        <v>4812640</v>
      </c>
      <c r="B8200">
        <v>2023</v>
      </c>
      <c r="D8200" t="s">
        <v>792</v>
      </c>
      <c r="E8200" t="s">
        <v>793</v>
      </c>
      <c r="F8200" t="s">
        <v>4101</v>
      </c>
      <c r="G8200" t="s">
        <v>794</v>
      </c>
      <c r="H8200" s="5">
        <v>413875.05</v>
      </c>
      <c r="I8200">
        <f>IFERROR(VLOOKUP(G8200,'NCES Match'!$A$2:$B$1307,2,FALSE),"")</f>
        <v>4812640</v>
      </c>
      <c r="J8200" t="str" cm="1">
        <f t="array" ref="J8200">IFERROR(_xlfn.IFS(B8200=2015,H8200/$O$13,B8200=2016,H8200/$O$14,B8200=2017,H8200/$O$15,B8200=2018,H8200/$O$16,B8200=2019,H8200/$O$17,B8200=2020,H8200/$O$18,B8200=2021,H8200/$O$19,B8200=2022,H8200/$O$20),"")</f>
        <v/>
      </c>
      <c r="K8200" s="3" t="str" cm="1">
        <f t="array" ref="K8200">IFERROR(_xlfn.IFS(B8200=2015,J8200*$P$4,B8200=2016,J8200*$P$5,B8200=2017,J8200*$P$6,B8200=2018,J8200*$P$7,B8200=2019,J8200*$P$8,B8200=2020,J8200*$P$9,B8200=2021,J8200*$P$10,B8200=2022,J8200*$P$11),"")</f>
        <v/>
      </c>
      <c r="L8200" s="3">
        <f t="shared" si="129"/>
        <v>413875.05</v>
      </c>
    </row>
    <row r="8201" spans="1:12">
      <c r="A8201">
        <v>4820520</v>
      </c>
      <c r="B8201">
        <v>2015</v>
      </c>
      <c r="C8201" t="s">
        <v>381</v>
      </c>
      <c r="D8201" t="s">
        <v>1421</v>
      </c>
      <c r="E8201" t="s">
        <v>1422</v>
      </c>
      <c r="G8201" t="s">
        <v>1423</v>
      </c>
      <c r="H8201" s="5">
        <v>20168.099999999999</v>
      </c>
      <c r="I8201">
        <f>IFERROR(VLOOKUP(G8201,'NCES Match'!$A$2:$B$1307,2,FALSE),"")</f>
        <v>4820520</v>
      </c>
      <c r="J8201" cm="1">
        <f t="array" ref="J8201">IFERROR(_xlfn.IFS(B8201=2015,H8201/$O$13,B8201=2016,H8201/$O$14,B8201=2017,H8201/$O$15,B8201=2018,H8201/$O$16,B8201=2019,H8201/$O$17,B8201=2020,H8201/$O$18,B8201=2021,H8201/$O$19,B8201=2022,H8201/$O$20),"")</f>
        <v>1.5799765309832799E-5</v>
      </c>
      <c r="K8201" s="3" cm="1">
        <f t="array" ref="K8201">IFERROR(_xlfn.IFS(B8201=2015,J8201*$P$4,B8201=2016,J8201*$P$5,B8201=2017,J8201*$P$6,B8201=2018,J8201*$P$7,B8201=2019,J8201*$P$8,B8201=2020,J8201*$P$9,B8201=2021,J8201*$P$10,B8201=2022,J8201*$P$11),"")</f>
        <v>25145.057703727467</v>
      </c>
      <c r="L8201" s="3">
        <f t="shared" si="129"/>
        <v>45313.157703727469</v>
      </c>
    </row>
    <row r="8202" spans="1:12">
      <c r="A8202">
        <v>4820520</v>
      </c>
      <c r="B8202">
        <v>2016</v>
      </c>
      <c r="C8202" t="s">
        <v>4102</v>
      </c>
      <c r="D8202" t="s">
        <v>1421</v>
      </c>
      <c r="E8202" t="s">
        <v>1422</v>
      </c>
      <c r="F8202" t="s">
        <v>4101</v>
      </c>
      <c r="G8202" t="s">
        <v>1423</v>
      </c>
      <c r="H8202" s="5">
        <v>23517</v>
      </c>
      <c r="I8202">
        <f>IFERROR(VLOOKUP(G8202,'NCES Match'!$A$2:$B$1307,2,FALSE),"")</f>
        <v>4820520</v>
      </c>
      <c r="J8202" cm="1">
        <f t="array" ref="J8202">IFERROR(_xlfn.IFS(B8202=2015,H8202/$O$13,B8202=2016,H8202/$O$14,B8202=2017,H8202/$O$15,B8202=2018,H8202/$O$16,B8202=2019,H8202/$O$17,B8202=2020,H8202/$O$18,B8202=2021,H8202/$O$19,B8202=2022,H8202/$O$20),"")</f>
        <v>1.6835042095236379E-5</v>
      </c>
      <c r="K8202" s="3" cm="1">
        <f t="array" ref="K8202">IFERROR(_xlfn.IFS(B8202=2015,J8202*$P$4,B8202=2016,J8202*$P$5,B8202=2017,J8202*$P$6,B8202=2018,J8202*$P$7,B8202=2019,J8202*$P$8,B8202=2020,J8202*$P$9,B8202=2021,J8202*$P$10,B8202=2022,J8202*$P$11),"")</f>
        <v>28209.322596173468</v>
      </c>
      <c r="L8202" s="3">
        <f t="shared" si="129"/>
        <v>51726.322596173472</v>
      </c>
    </row>
    <row r="8203" spans="1:12">
      <c r="A8203">
        <v>4820520</v>
      </c>
      <c r="B8203">
        <v>2017</v>
      </c>
      <c r="D8203" t="s">
        <v>1421</v>
      </c>
      <c r="E8203" t="s">
        <v>1422</v>
      </c>
      <c r="F8203" t="s">
        <v>4101</v>
      </c>
      <c r="G8203" t="s">
        <v>1423</v>
      </c>
      <c r="H8203" s="5">
        <v>22102</v>
      </c>
      <c r="I8203">
        <f>IFERROR(VLOOKUP(G8203,'NCES Match'!$A$2:$B$1307,2,FALSE),"")</f>
        <v>4820520</v>
      </c>
      <c r="J8203" cm="1">
        <f t="array" ref="J8203">IFERROR(_xlfn.IFS(B8203=2015,H8203/$O$13,B8203=2016,H8203/$O$14,B8203=2017,H8203/$O$15,B8203=2018,H8203/$O$16,B8203=2019,H8203/$O$17,B8203=2020,H8203/$O$18,B8203=2021,H8203/$O$19,B8203=2022,H8203/$O$20),"")</f>
        <v>1.5237975619812621E-5</v>
      </c>
      <c r="K8203" s="3" cm="1">
        <f t="array" ref="K8203">IFERROR(_xlfn.IFS(B8203=2015,J8203*$P$4,B8203=2016,J8203*$P$5,B8203=2017,J8203*$P$6,B8203=2018,J8203*$P$7,B8203=2019,J8203*$P$8,B8203=2020,J8203*$P$9,B8203=2021,J8203*$P$10,B8203=2022,J8203*$P$11),"")</f>
        <v>25877.858908035883</v>
      </c>
      <c r="L8203" s="3">
        <f t="shared" si="129"/>
        <v>47979.85890803588</v>
      </c>
    </row>
    <row r="8204" spans="1:12">
      <c r="A8204">
        <v>4820520</v>
      </c>
      <c r="B8204">
        <v>2018</v>
      </c>
      <c r="D8204" t="s">
        <v>1421</v>
      </c>
      <c r="E8204" t="s">
        <v>1422</v>
      </c>
      <c r="F8204" t="s">
        <v>4101</v>
      </c>
      <c r="G8204" t="s">
        <v>1423</v>
      </c>
      <c r="H8204" s="5">
        <v>23457</v>
      </c>
      <c r="I8204">
        <f>IFERROR(VLOOKUP(G8204,'NCES Match'!$A$2:$B$1307,2,FALSE),"")</f>
        <v>4820520</v>
      </c>
      <c r="J8204" cm="1">
        <f t="array" ref="J8204">IFERROR(_xlfn.IFS(B8204=2015,H8204/$O$13,B8204=2016,H8204/$O$14,B8204=2017,H8204/$O$15,B8204=2018,H8204/$O$16,B8204=2019,H8204/$O$17,B8204=2020,H8204/$O$18,B8204=2021,H8204/$O$19,B8204=2022,H8204/$O$20),"")</f>
        <v>1.5307072591290181E-5</v>
      </c>
      <c r="K8204" s="3" cm="1">
        <f t="array" ref="K8204">IFERROR(_xlfn.IFS(B8204=2015,J8204*$P$4,B8204=2016,J8204*$P$5,B8204=2017,J8204*$P$6,B8204=2018,J8204*$P$7,B8204=2019,J8204*$P$8,B8204=2020,J8204*$P$9,B8204=2021,J8204*$P$10,B8204=2022,J8204*$P$11),"")</f>
        <v>26279.99805465298</v>
      </c>
      <c r="L8204" s="3">
        <f t="shared" si="129"/>
        <v>49736.998054652984</v>
      </c>
    </row>
    <row r="8205" spans="1:12">
      <c r="A8205">
        <v>4820520</v>
      </c>
      <c r="B8205">
        <v>2019</v>
      </c>
      <c r="D8205" t="s">
        <v>1421</v>
      </c>
      <c r="E8205" t="s">
        <v>1422</v>
      </c>
      <c r="F8205" t="s">
        <v>4101</v>
      </c>
      <c r="G8205" t="s">
        <v>1423</v>
      </c>
      <c r="H8205" s="5">
        <v>23116</v>
      </c>
      <c r="I8205">
        <f>IFERROR(VLOOKUP(G8205,'NCES Match'!$A$2:$B$1307,2,FALSE),"")</f>
        <v>4820520</v>
      </c>
      <c r="J8205" cm="1">
        <f t="array" ref="J8205">IFERROR(_xlfn.IFS(B8205=2015,H8205/$O$13,B8205=2016,H8205/$O$14,B8205=2017,H8205/$O$15,B8205=2018,H8205/$O$16,B8205=2019,H8205/$O$17,B8205=2020,H8205/$O$18,B8205=2021,H8205/$O$19,B8205=2022,H8205/$O$20),"")</f>
        <v>1.4636589495938715E-5</v>
      </c>
      <c r="K8205" s="3" cm="1">
        <f t="array" ref="K8205">IFERROR(_xlfn.IFS(B8205=2015,J8205*$P$4,B8205=2016,J8205*$P$5,B8205=2017,J8205*$P$6,B8205=2018,J8205*$P$7,B8205=2019,J8205*$P$8,B8205=2020,J8205*$P$9,B8205=2021,J8205*$P$10,B8205=2022,J8205*$P$11),"")</f>
        <v>25437.308982584513</v>
      </c>
      <c r="L8205" s="3">
        <f t="shared" si="129"/>
        <v>48553.308982584509</v>
      </c>
    </row>
    <row r="8206" spans="1:12">
      <c r="A8206">
        <v>4820520</v>
      </c>
      <c r="B8206">
        <v>2020</v>
      </c>
      <c r="D8206" t="s">
        <v>1421</v>
      </c>
      <c r="E8206" t="s">
        <v>1422</v>
      </c>
      <c r="F8206" t="s">
        <v>4230</v>
      </c>
      <c r="G8206" t="s">
        <v>1423</v>
      </c>
      <c r="H8206" s="5">
        <v>29097</v>
      </c>
      <c r="I8206">
        <f>IFERROR(VLOOKUP(G8206,'NCES Match'!$A$2:$B$1307,2,FALSE),"")</f>
        <v>4820520</v>
      </c>
      <c r="J8206" cm="1">
        <f t="array" ref="J8206">IFERROR(_xlfn.IFS(B8206=2015,H8206/$O$13,B8206=2016,H8206/$O$14,B8206=2017,H8206/$O$15,B8206=2018,H8206/$O$16,B8206=2019,H8206/$O$17,B8206=2020,H8206/$O$18,B8206=2021,H8206/$O$19,B8206=2022,H8206/$O$20),"")</f>
        <v>1.5767884352161667E-5</v>
      </c>
      <c r="K8206" s="3" cm="1">
        <f t="array" ref="K8206">IFERROR(_xlfn.IFS(B8206=2015,J8206*$P$4,B8206=2016,J8206*$P$5,B8206=2017,J8206*$P$6,B8206=2018,J8206*$P$7,B8206=2019,J8206*$P$8,B8206=2020,J8206*$P$9,B8206=2021,J8206*$P$10,B8206=2022,J8206*$P$11),"")</f>
        <v>33238.74460095125</v>
      </c>
      <c r="L8206" s="3">
        <f t="shared" si="129"/>
        <v>62335.74460095125</v>
      </c>
    </row>
    <row r="8207" spans="1:12">
      <c r="A8207">
        <v>4820520</v>
      </c>
      <c r="B8207">
        <v>2021</v>
      </c>
      <c r="D8207" t="s">
        <v>1421</v>
      </c>
      <c r="E8207" t="s">
        <v>1422</v>
      </c>
      <c r="F8207" t="s">
        <v>4101</v>
      </c>
      <c r="G8207" t="s">
        <v>1423</v>
      </c>
      <c r="H8207" s="5">
        <v>32916.71</v>
      </c>
      <c r="I8207">
        <f>IFERROR(VLOOKUP(G8207,'NCES Match'!$A$2:$B$1307,2,FALSE),"")</f>
        <v>4820520</v>
      </c>
      <c r="J8207" cm="1">
        <f t="array" ref="J8207">IFERROR(_xlfn.IFS(B8207=2015,H8207/$O$13,B8207=2016,H8207/$O$14,B8207=2017,H8207/$O$15,B8207=2018,H8207/$O$16,B8207=2019,H8207/$O$17,B8207=2020,H8207/$O$18,B8207=2021,H8207/$O$19,B8207=2022,H8207/$O$20),"")</f>
        <v>1.6841604771073224E-5</v>
      </c>
      <c r="K8207" s="3" cm="1">
        <f t="array" ref="K8207">IFERROR(_xlfn.IFS(B8207=2015,J8207*$P$4,B8207=2016,J8207*$P$5,B8207=2017,J8207*$P$6,B8207=2018,J8207*$P$7,B8207=2019,J8207*$P$8,B8207=2020,J8207*$P$9,B8207=2021,J8207*$P$10,B8207=2022,J8207*$P$11),"")</f>
        <v>36050.352552125303</v>
      </c>
      <c r="L8207" s="3">
        <f t="shared" si="129"/>
        <v>68967.06255212531</v>
      </c>
    </row>
    <row r="8208" spans="1:12">
      <c r="A8208">
        <v>4820520</v>
      </c>
      <c r="B8208">
        <v>2022</v>
      </c>
      <c r="D8208" t="s">
        <v>1421</v>
      </c>
      <c r="E8208" t="s">
        <v>1422</v>
      </c>
      <c r="F8208" t="s">
        <v>4101</v>
      </c>
      <c r="G8208" t="s">
        <v>1423</v>
      </c>
      <c r="H8208" s="5">
        <v>38088.839999999997</v>
      </c>
      <c r="I8208">
        <f>IFERROR(VLOOKUP(G8208,'NCES Match'!$A$2:$B$1307,2,FALSE),"")</f>
        <v>4820520</v>
      </c>
      <c r="J8208" cm="1">
        <f t="array" ref="J8208">IFERROR(_xlfn.IFS(B8208=2015,H8208/$O$13,B8208=2016,H8208/$O$14,B8208=2017,H8208/$O$15,B8208=2018,H8208/$O$16,B8208=2019,H8208/$O$17,B8208=2020,H8208/$O$18,B8208=2021,H8208/$O$19,B8208=2022,H8208/$O$20),"")</f>
        <v>1.6729785673392802E-5</v>
      </c>
      <c r="K8208" s="3" cm="1">
        <f t="array" ref="K8208">IFERROR(_xlfn.IFS(B8208=2015,J8208*$P$4,B8208=2016,J8208*$P$5,B8208=2017,J8208*$P$6,B8208=2018,J8208*$P$7,B8208=2019,J8208*$P$8,B8208=2020,J8208*$P$9,B8208=2021,J8208*$P$10,B8208=2022,J8208*$P$11),"")</f>
        <v>36027.309141673664</v>
      </c>
      <c r="L8208" s="3">
        <f t="shared" si="129"/>
        <v>74116.149141673668</v>
      </c>
    </row>
    <row r="8209" spans="1:12">
      <c r="A8209">
        <v>4820520</v>
      </c>
      <c r="B8209">
        <v>2023</v>
      </c>
      <c r="D8209" t="s">
        <v>1421</v>
      </c>
      <c r="E8209" t="s">
        <v>1422</v>
      </c>
      <c r="F8209" t="s">
        <v>4101</v>
      </c>
      <c r="G8209" t="s">
        <v>1423</v>
      </c>
      <c r="H8209" s="5">
        <v>51670.6</v>
      </c>
      <c r="I8209">
        <f>IFERROR(VLOOKUP(G8209,'NCES Match'!$A$2:$B$1307,2,FALSE),"")</f>
        <v>4820520</v>
      </c>
      <c r="J8209" t="str" cm="1">
        <f t="array" ref="J8209">IFERROR(_xlfn.IFS(B8209=2015,H8209/$O$13,B8209=2016,H8209/$O$14,B8209=2017,H8209/$O$15,B8209=2018,H8209/$O$16,B8209=2019,H8209/$O$17,B8209=2020,H8209/$O$18,B8209=2021,H8209/$O$19,B8209=2022,H8209/$O$20),"")</f>
        <v/>
      </c>
      <c r="K8209" s="3" t="str" cm="1">
        <f t="array" ref="K8209">IFERROR(_xlfn.IFS(B8209=2015,J8209*$P$4,B8209=2016,J8209*$P$5,B8209=2017,J8209*$P$6,B8209=2018,J8209*$P$7,B8209=2019,J8209*$P$8,B8209=2020,J8209*$P$9,B8209=2021,J8209*$P$10,B8209=2022,J8209*$P$11),"")</f>
        <v/>
      </c>
      <c r="L8209" s="3">
        <f t="shared" si="129"/>
        <v>51670.6</v>
      </c>
    </row>
    <row r="8210" spans="1:12">
      <c r="A8210">
        <v>4830690</v>
      </c>
      <c r="B8210">
        <v>2015</v>
      </c>
      <c r="C8210" t="s">
        <v>381</v>
      </c>
      <c r="D8210" t="s">
        <v>2249</v>
      </c>
      <c r="E8210" t="s">
        <v>2250</v>
      </c>
      <c r="G8210" t="s">
        <v>2251</v>
      </c>
      <c r="H8210" s="5">
        <v>59529.62</v>
      </c>
      <c r="I8210">
        <f>IFERROR(VLOOKUP(G8210,'NCES Match'!$A$2:$B$1307,2,FALSE),"")</f>
        <v>4830690</v>
      </c>
      <c r="J8210" cm="1">
        <f t="array" ref="J8210">IFERROR(_xlfn.IFS(B8210=2015,H8210/$O$13,B8210=2016,H8210/$O$14,B8210=2017,H8210/$O$15,B8210=2018,H8210/$O$16,B8210=2019,H8210/$O$17,B8210=2020,H8210/$O$18,B8210=2021,H8210/$O$19,B8210=2022,H8210/$O$20),"")</f>
        <v>4.6635727955708716E-5</v>
      </c>
      <c r="K8210" s="3" cm="1">
        <f t="array" ref="K8210">IFERROR(_xlfn.IFS(B8210=2015,J8210*$P$4,B8210=2016,J8210*$P$5,B8210=2017,J8210*$P$6,B8210=2018,J8210*$P$7,B8210=2019,J8210*$P$8,B8210=2020,J8210*$P$9,B8210=2021,J8210*$P$10,B8210=2022,J8210*$P$11),"")</f>
        <v>74219.967670775586</v>
      </c>
      <c r="L8210" s="3">
        <f t="shared" si="129"/>
        <v>133749.5876707756</v>
      </c>
    </row>
    <row r="8211" spans="1:12">
      <c r="A8211">
        <v>4830690</v>
      </c>
      <c r="B8211">
        <v>2016</v>
      </c>
      <c r="C8211" t="s">
        <v>4102</v>
      </c>
      <c r="D8211" t="s">
        <v>2249</v>
      </c>
      <c r="E8211" t="s">
        <v>2250</v>
      </c>
      <c r="F8211" t="s">
        <v>4101</v>
      </c>
      <c r="G8211" t="s">
        <v>2251</v>
      </c>
      <c r="H8211" s="5">
        <v>60208</v>
      </c>
      <c r="I8211">
        <f>IFERROR(VLOOKUP(G8211,'NCES Match'!$A$2:$B$1307,2,FALSE),"")</f>
        <v>4830690</v>
      </c>
      <c r="J8211" cm="1">
        <f t="array" ref="J8211">IFERROR(_xlfn.IFS(B8211=2015,H8211/$O$13,B8211=2016,H8211/$O$14,B8211=2017,H8211/$O$15,B8211=2018,H8211/$O$16,B8211=2019,H8211/$O$17,B8211=2020,H8211/$O$18,B8211=2021,H8211/$O$19,B8211=2022,H8211/$O$20),"")</f>
        <v>4.3100914847556743E-5</v>
      </c>
      <c r="K8211" s="3" cm="1">
        <f t="array" ref="K8211">IFERROR(_xlfn.IFS(B8211=2015,J8211*$P$4,B8211=2016,J8211*$P$5,B8211=2017,J8211*$P$6,B8211=2018,J8211*$P$7,B8211=2019,J8211*$P$8,B8211=2020,J8211*$P$9,B8211=2021,J8211*$P$10,B8211=2022,J8211*$P$11),"")</f>
        <v>72221.239735953233</v>
      </c>
      <c r="L8211" s="3">
        <f t="shared" si="129"/>
        <v>132429.23973595322</v>
      </c>
    </row>
    <row r="8212" spans="1:12">
      <c r="A8212">
        <v>4830690</v>
      </c>
      <c r="B8212">
        <v>2017</v>
      </c>
      <c r="D8212" t="s">
        <v>2249</v>
      </c>
      <c r="E8212" t="s">
        <v>2250</v>
      </c>
      <c r="F8212" t="s">
        <v>4101</v>
      </c>
      <c r="G8212" t="s">
        <v>2251</v>
      </c>
      <c r="H8212" s="5">
        <v>61885</v>
      </c>
      <c r="I8212">
        <f>IFERROR(VLOOKUP(G8212,'NCES Match'!$A$2:$B$1307,2,FALSE),"")</f>
        <v>4830690</v>
      </c>
      <c r="J8212" cm="1">
        <f t="array" ref="J8212">IFERROR(_xlfn.IFS(B8212=2015,H8212/$O$13,B8212=2016,H8212/$O$14,B8212=2017,H8212/$O$15,B8212=2018,H8212/$O$16,B8212=2019,H8212/$O$17,B8212=2020,H8212/$O$18,B8212=2021,H8212/$O$19,B8212=2022,H8212/$O$20),"")</f>
        <v>4.266591807221537E-5</v>
      </c>
      <c r="K8212" s="3" cm="1">
        <f t="array" ref="K8212">IFERROR(_xlfn.IFS(B8212=2015,J8212*$P$4,B8212=2016,J8212*$P$5,B8212=2017,J8212*$P$6,B8212=2018,J8212*$P$7,B8212=2019,J8212*$P$8,B8212=2020,J8212*$P$9,B8212=2021,J8212*$P$10,B8212=2022,J8212*$P$11),"")</f>
        <v>72457.302439770196</v>
      </c>
      <c r="L8212" s="3">
        <f t="shared" si="129"/>
        <v>134342.3024397702</v>
      </c>
    </row>
    <row r="8213" spans="1:12">
      <c r="A8213">
        <v>4830690</v>
      </c>
      <c r="B8213">
        <v>2018</v>
      </c>
      <c r="D8213" t="s">
        <v>2249</v>
      </c>
      <c r="E8213" t="s">
        <v>2250</v>
      </c>
      <c r="F8213" t="s">
        <v>4101</v>
      </c>
      <c r="G8213" t="s">
        <v>2251</v>
      </c>
      <c r="H8213" s="5">
        <v>80987</v>
      </c>
      <c r="I8213">
        <f>IFERROR(VLOOKUP(G8213,'NCES Match'!$A$2:$B$1307,2,FALSE),"")</f>
        <v>4830690</v>
      </c>
      <c r="J8213" cm="1">
        <f t="array" ref="J8213">IFERROR(_xlfn.IFS(B8213=2015,H8213/$O$13,B8213=2016,H8213/$O$14,B8213=2017,H8213/$O$15,B8213=2018,H8213/$O$16,B8213=2019,H8213/$O$17,B8213=2020,H8213/$O$18,B8213=2021,H8213/$O$19,B8213=2022,H8213/$O$20),"")</f>
        <v>5.2848782365640012E-5</v>
      </c>
      <c r="K8213" s="3" cm="1">
        <f t="array" ref="K8213">IFERROR(_xlfn.IFS(B8213=2015,J8213*$P$4,B8213=2016,J8213*$P$5,B8213=2017,J8213*$P$6,B8213=2018,J8213*$P$7,B8213=2019,J8213*$P$8,B8213=2020,J8213*$P$9,B8213=2021,J8213*$P$10,B8213=2022,J8213*$P$11),"")</f>
        <v>90733.606277536805</v>
      </c>
      <c r="L8213" s="3">
        <f t="shared" si="129"/>
        <v>171720.6062775368</v>
      </c>
    </row>
    <row r="8214" spans="1:12">
      <c r="A8214">
        <v>4830690</v>
      </c>
      <c r="B8214">
        <v>2019</v>
      </c>
      <c r="D8214" t="s">
        <v>2249</v>
      </c>
      <c r="E8214" t="s">
        <v>2250</v>
      </c>
      <c r="F8214" t="s">
        <v>4101</v>
      </c>
      <c r="G8214" t="s">
        <v>2251</v>
      </c>
      <c r="H8214" s="5">
        <v>90465</v>
      </c>
      <c r="I8214">
        <f>IFERROR(VLOOKUP(G8214,'NCES Match'!$A$2:$B$1307,2,FALSE),"")</f>
        <v>4830690</v>
      </c>
      <c r="J8214" cm="1">
        <f t="array" ref="J8214">IFERROR(_xlfn.IFS(B8214=2015,H8214/$O$13,B8214=2016,H8214/$O$14,B8214=2017,H8214/$O$15,B8214=2018,H8214/$O$16,B8214=2019,H8214/$O$17,B8214=2020,H8214/$O$18,B8214=2021,H8214/$O$19,B8214=2022,H8214/$O$20),"")</f>
        <v>5.7280631110490393E-5</v>
      </c>
      <c r="K8214" s="3" cm="1">
        <f t="array" ref="K8214">IFERROR(_xlfn.IFS(B8214=2015,J8214*$P$4,B8214=2016,J8214*$P$5,B8214=2017,J8214*$P$6,B8214=2018,J8214*$P$7,B8214=2019,J8214*$P$8,B8214=2020,J8214*$P$9,B8214=2021,J8214*$P$10,B8214=2022,J8214*$P$11),"")</f>
        <v>99549.496327630564</v>
      </c>
      <c r="L8214" s="3">
        <f t="shared" si="129"/>
        <v>190014.49632763056</v>
      </c>
    </row>
    <row r="8215" spans="1:12">
      <c r="A8215">
        <v>4830690</v>
      </c>
      <c r="B8215">
        <v>2020</v>
      </c>
      <c r="D8215" t="s">
        <v>2249</v>
      </c>
      <c r="E8215" t="s">
        <v>2250</v>
      </c>
      <c r="F8215" t="s">
        <v>4230</v>
      </c>
      <c r="G8215" t="s">
        <v>2251</v>
      </c>
      <c r="H8215" s="5">
        <v>99583</v>
      </c>
      <c r="I8215">
        <f>IFERROR(VLOOKUP(G8215,'NCES Match'!$A$2:$B$1307,2,FALSE),"")</f>
        <v>4830690</v>
      </c>
      <c r="J8215" cm="1">
        <f t="array" ref="J8215">IFERROR(_xlfn.IFS(B8215=2015,H8215/$O$13,B8215=2016,H8215/$O$14,B8215=2017,H8215/$O$15,B8215=2018,H8215/$O$16,B8215=2019,H8215/$O$17,B8215=2020,H8215/$O$18,B8215=2021,H8215/$O$19,B8215=2022,H8215/$O$20),"")</f>
        <v>5.3964780817311585E-5</v>
      </c>
      <c r="K8215" s="3" cm="1">
        <f t="array" ref="K8215">IFERROR(_xlfn.IFS(B8215=2015,J8215*$P$4,B8215=2016,J8215*$P$5,B8215=2017,J8215*$P$6,B8215=2018,J8215*$P$7,B8215=2019,J8215*$P$8,B8215=2020,J8215*$P$9,B8215=2021,J8215*$P$10,B8215=2022,J8215*$P$11),"")</f>
        <v>113757.90987375082</v>
      </c>
      <c r="L8215" s="3">
        <f t="shared" si="129"/>
        <v>213340.90987375082</v>
      </c>
    </row>
    <row r="8216" spans="1:12">
      <c r="A8216">
        <v>4830690</v>
      </c>
      <c r="B8216">
        <v>2021</v>
      </c>
      <c r="D8216" t="s">
        <v>2249</v>
      </c>
      <c r="E8216" t="s">
        <v>2250</v>
      </c>
      <c r="F8216" t="s">
        <v>4230</v>
      </c>
      <c r="G8216" t="s">
        <v>2251</v>
      </c>
      <c r="H8216" s="5">
        <v>114202.04</v>
      </c>
      <c r="I8216">
        <f>IFERROR(VLOOKUP(G8216,'NCES Match'!$A$2:$B$1307,2,FALSE),"")</f>
        <v>4830690</v>
      </c>
      <c r="J8216" cm="1">
        <f t="array" ref="J8216">IFERROR(_xlfn.IFS(B8216=2015,H8216/$O$13,B8216=2016,H8216/$O$14,B8216=2017,H8216/$O$15,B8216=2018,H8216/$O$16,B8216=2019,H8216/$O$17,B8216=2020,H8216/$O$18,B8216=2021,H8216/$O$19,B8216=2022,H8216/$O$20),"")</f>
        <v>5.8430676143827709E-5</v>
      </c>
      <c r="K8216" s="3" cm="1">
        <f t="array" ref="K8216">IFERROR(_xlfn.IFS(B8216=2015,J8216*$P$4,B8216=2016,J8216*$P$5,B8216=2017,J8216*$P$6,B8216=2018,J8216*$P$7,B8216=2019,J8216*$P$8,B8216=2020,J8216*$P$9,B8216=2021,J8216*$P$10,B8216=2022,J8216*$P$11),"")</f>
        <v>125073.97623188695</v>
      </c>
      <c r="L8216" s="3">
        <f t="shared" si="129"/>
        <v>239276.01623188693</v>
      </c>
    </row>
    <row r="8217" spans="1:12">
      <c r="A8217">
        <v>4830690</v>
      </c>
      <c r="B8217">
        <v>2022</v>
      </c>
      <c r="D8217" t="s">
        <v>2249</v>
      </c>
      <c r="E8217" t="s">
        <v>2250</v>
      </c>
      <c r="F8217" t="s">
        <v>4101</v>
      </c>
      <c r="G8217" t="s">
        <v>2251</v>
      </c>
      <c r="H8217" s="5">
        <v>137224.01</v>
      </c>
      <c r="I8217">
        <f>IFERROR(VLOOKUP(G8217,'NCES Match'!$A$2:$B$1307,2,FALSE),"")</f>
        <v>4830690</v>
      </c>
      <c r="J8217" cm="1">
        <f t="array" ref="J8217">IFERROR(_xlfn.IFS(B8217=2015,H8217/$O$13,B8217=2016,H8217/$O$14,B8217=2017,H8217/$O$15,B8217=2018,H8217/$O$16,B8217=2019,H8217/$O$17,B8217=2020,H8217/$O$18,B8217=2021,H8217/$O$19,B8217=2022,H8217/$O$20),"")</f>
        <v>6.0272990107955796E-5</v>
      </c>
      <c r="K8217" s="3" cm="1">
        <f t="array" ref="K8217">IFERROR(_xlfn.IFS(B8217=2015,J8217*$P$4,B8217=2016,J8217*$P$5,B8217=2017,J8217*$P$6,B8217=2018,J8217*$P$7,B8217=2019,J8217*$P$8,B8217=2020,J8217*$P$9,B8217=2021,J8217*$P$10,B8217=2022,J8217*$P$11),"")</f>
        <v>129796.85991828892</v>
      </c>
      <c r="L8217" s="3">
        <f t="shared" si="129"/>
        <v>267020.8699182889</v>
      </c>
    </row>
    <row r="8218" spans="1:12">
      <c r="A8218">
        <v>4830690</v>
      </c>
      <c r="B8218">
        <v>2023</v>
      </c>
      <c r="D8218" t="s">
        <v>2249</v>
      </c>
      <c r="E8218" t="s">
        <v>2250</v>
      </c>
      <c r="F8218" t="s">
        <v>4101</v>
      </c>
      <c r="G8218" t="s">
        <v>2251</v>
      </c>
      <c r="H8218" s="5">
        <v>165890.47</v>
      </c>
      <c r="I8218">
        <f>IFERROR(VLOOKUP(G8218,'NCES Match'!$A$2:$B$1307,2,FALSE),"")</f>
        <v>4830690</v>
      </c>
      <c r="J8218" t="str" cm="1">
        <f t="array" ref="J8218">IFERROR(_xlfn.IFS(B8218=2015,H8218/$O$13,B8218=2016,H8218/$O$14,B8218=2017,H8218/$O$15,B8218=2018,H8218/$O$16,B8218=2019,H8218/$O$17,B8218=2020,H8218/$O$18,B8218=2021,H8218/$O$19,B8218=2022,H8218/$O$20),"")</f>
        <v/>
      </c>
      <c r="K8218" s="3" t="str" cm="1">
        <f t="array" ref="K8218">IFERROR(_xlfn.IFS(B8218=2015,J8218*$P$4,B8218=2016,J8218*$P$5,B8218=2017,J8218*$P$6,B8218=2018,J8218*$P$7,B8218=2019,J8218*$P$8,B8218=2020,J8218*$P$9,B8218=2021,J8218*$P$10,B8218=2022,J8218*$P$11),"")</f>
        <v/>
      </c>
      <c r="L8218" s="3">
        <f t="shared" si="129"/>
        <v>165890.47</v>
      </c>
    </row>
    <row r="8219" spans="1:12">
      <c r="A8219">
        <v>4837590</v>
      </c>
      <c r="B8219">
        <v>2015</v>
      </c>
      <c r="C8219" t="s">
        <v>381</v>
      </c>
      <c r="D8219" t="s">
        <v>2806</v>
      </c>
      <c r="E8219" t="s">
        <v>2807</v>
      </c>
      <c r="G8219" t="s">
        <v>2808</v>
      </c>
      <c r="H8219" s="5">
        <v>362093.86</v>
      </c>
      <c r="I8219">
        <f>IFERROR(VLOOKUP(G8219,'NCES Match'!$A$2:$B$1307,2,FALSE),"")</f>
        <v>4837590</v>
      </c>
      <c r="J8219" cm="1">
        <f t="array" ref="J8219">IFERROR(_xlfn.IFS(B8219=2015,H8219/$O$13,B8219=2016,H8219/$O$14,B8219=2017,H8219/$O$15,B8219=2018,H8219/$O$16,B8219=2019,H8219/$O$17,B8219=2020,H8219/$O$18,B8219=2021,H8219/$O$19,B8219=2022,H8219/$O$20),"")</f>
        <v>2.8366569027977122E-4</v>
      </c>
      <c r="K8219" s="3" cm="1">
        <f t="array" ref="K8219">IFERROR(_xlfn.IFS(B8219=2015,J8219*$P$4,B8219=2016,J8219*$P$5,B8219=2017,J8219*$P$6,B8219=2018,J8219*$P$7,B8219=2019,J8219*$P$8,B8219=2020,J8219*$P$9,B8219=2021,J8219*$P$10,B8219=2022,J8219*$P$11),"")</f>
        <v>451449.12033683964</v>
      </c>
      <c r="L8219" s="3">
        <f t="shared" si="129"/>
        <v>813542.98033683957</v>
      </c>
    </row>
    <row r="8220" spans="1:12">
      <c r="A8220">
        <v>4837590</v>
      </c>
      <c r="B8220">
        <v>2016</v>
      </c>
      <c r="C8220" t="s">
        <v>4102</v>
      </c>
      <c r="D8220" t="s">
        <v>2806</v>
      </c>
      <c r="E8220" t="s">
        <v>2807</v>
      </c>
      <c r="F8220" t="s">
        <v>4101</v>
      </c>
      <c r="G8220" t="s">
        <v>2808</v>
      </c>
      <c r="H8220" s="5">
        <v>359248</v>
      </c>
      <c r="I8220">
        <f>IFERROR(VLOOKUP(G8220,'NCES Match'!$A$2:$B$1307,2,FALSE),"")</f>
        <v>4837590</v>
      </c>
      <c r="J8220" cm="1">
        <f t="array" ref="J8220">IFERROR(_xlfn.IFS(B8220=2015,H8220/$O$13,B8220=2016,H8220/$O$14,B8220=2017,H8220/$O$15,B8220=2018,H8220/$O$16,B8220=2019,H8220/$O$17,B8220=2020,H8220/$O$18,B8220=2021,H8220/$O$19,B8220=2022,H8220/$O$20),"")</f>
        <v>2.5717375526765655E-4</v>
      </c>
      <c r="K8220" s="3" cm="1">
        <f t="array" ref="K8220">IFERROR(_xlfn.IFS(B8220=2015,J8220*$P$4,B8220=2016,J8220*$P$5,B8220=2017,J8220*$P$6,B8220=2018,J8220*$P$7,B8220=2019,J8220*$P$8,B8220=2020,J8220*$P$9,B8220=2021,J8220*$P$10,B8220=2022,J8220*$P$11),"")</f>
        <v>430928.3804919899</v>
      </c>
      <c r="L8220" s="3">
        <f t="shared" si="129"/>
        <v>790176.3804919899</v>
      </c>
    </row>
    <row r="8221" spans="1:12">
      <c r="A8221">
        <v>4837590</v>
      </c>
      <c r="B8221">
        <v>2017</v>
      </c>
      <c r="D8221" t="s">
        <v>2806</v>
      </c>
      <c r="E8221" t="s">
        <v>2807</v>
      </c>
      <c r="F8221" t="s">
        <v>4101</v>
      </c>
      <c r="G8221" t="s">
        <v>2808</v>
      </c>
      <c r="H8221" s="5">
        <v>361705</v>
      </c>
      <c r="I8221">
        <f>IFERROR(VLOOKUP(G8221,'NCES Match'!$A$2:$B$1307,2,FALSE),"")</f>
        <v>4837590</v>
      </c>
      <c r="J8221" cm="1">
        <f t="array" ref="J8221">IFERROR(_xlfn.IFS(B8221=2015,H8221/$O$13,B8221=2016,H8221/$O$14,B8221=2017,H8221/$O$15,B8221=2018,H8221/$O$16,B8221=2019,H8221/$O$17,B8221=2020,H8221/$O$18,B8221=2021,H8221/$O$19,B8221=2022,H8221/$O$20),"")</f>
        <v>2.4937344907991692E-4</v>
      </c>
      <c r="K8221" s="3" cm="1">
        <f t="array" ref="K8221">IFERROR(_xlfn.IFS(B8221=2015,J8221*$P$4,B8221=2016,J8221*$P$5,B8221=2017,J8221*$P$6,B8221=2018,J8221*$P$7,B8221=2019,J8221*$P$8,B8221=2020,J8221*$P$9,B8221=2021,J8221*$P$10,B8221=2022,J8221*$P$11),"")</f>
        <v>423497.91676459683</v>
      </c>
      <c r="L8221" s="3">
        <f t="shared" si="129"/>
        <v>785202.91676459683</v>
      </c>
    </row>
    <row r="8222" spans="1:12">
      <c r="A8222">
        <v>4837590</v>
      </c>
      <c r="B8222">
        <v>2018</v>
      </c>
      <c r="D8222" t="s">
        <v>2806</v>
      </c>
      <c r="E8222" t="s">
        <v>2807</v>
      </c>
      <c r="F8222" t="s">
        <v>4101</v>
      </c>
      <c r="G8222" t="s">
        <v>2808</v>
      </c>
      <c r="H8222" s="5">
        <v>371638</v>
      </c>
      <c r="I8222">
        <f>IFERROR(VLOOKUP(G8222,'NCES Match'!$A$2:$B$1307,2,FALSE),"")</f>
        <v>4837590</v>
      </c>
      <c r="J8222" cm="1">
        <f t="array" ref="J8222">IFERROR(_xlfn.IFS(B8222=2015,H8222/$O$13,B8222=2016,H8222/$O$14,B8222=2017,H8222/$O$15,B8222=2018,H8222/$O$16,B8222=2019,H8222/$O$17,B8222=2020,H8222/$O$18,B8222=2021,H8222/$O$19,B8222=2022,H8222/$O$20),"")</f>
        <v>2.4251566030105724E-4</v>
      </c>
      <c r="K8222" s="3" cm="1">
        <f t="array" ref="K8222">IFERROR(_xlfn.IFS(B8222=2015,J8222*$P$4,B8222=2016,J8222*$P$5,B8222=2017,J8222*$P$6,B8222=2018,J8222*$P$7,B8222=2019,J8222*$P$8,B8222=2020,J8222*$P$9,B8222=2021,J8222*$P$10,B8222=2022,J8222*$P$11),"")</f>
        <v>416363.81110266119</v>
      </c>
      <c r="L8222" s="3">
        <f t="shared" si="129"/>
        <v>788001.81110266119</v>
      </c>
    </row>
    <row r="8223" spans="1:12">
      <c r="A8223">
        <v>4837590</v>
      </c>
      <c r="B8223">
        <v>2019</v>
      </c>
      <c r="D8223" t="s">
        <v>2806</v>
      </c>
      <c r="E8223" t="s">
        <v>2807</v>
      </c>
      <c r="F8223" t="s">
        <v>4101</v>
      </c>
      <c r="G8223" t="s">
        <v>2808</v>
      </c>
      <c r="H8223" s="5">
        <v>379314</v>
      </c>
      <c r="I8223">
        <f>IFERROR(VLOOKUP(G8223,'NCES Match'!$A$2:$B$1307,2,FALSE),"")</f>
        <v>4837590</v>
      </c>
      <c r="J8223" cm="1">
        <f t="array" ref="J8223">IFERROR(_xlfn.IFS(B8223=2015,H8223/$O$13,B8223=2016,H8223/$O$14,B8223=2017,H8223/$O$15,B8223=2018,H8223/$O$16,B8223=2019,H8223/$O$17,B8223=2020,H8223/$O$18,B8223=2021,H8223/$O$19,B8223=2022,H8223/$O$20),"")</f>
        <v>2.4017404862703313E-4</v>
      </c>
      <c r="K8223" s="3" cm="1">
        <f t="array" ref="K8223">IFERROR(_xlfn.IFS(B8223=2015,J8223*$P$4,B8223=2016,J8223*$P$5,B8223=2017,J8223*$P$6,B8223=2018,J8223*$P$7,B8223=2019,J8223*$P$8,B8223=2020,J8223*$P$9,B8223=2021,J8223*$P$10,B8223=2022,J8223*$P$11),"")</f>
        <v>417404.71618878969</v>
      </c>
      <c r="L8223" s="3">
        <f t="shared" si="129"/>
        <v>796718.71618878969</v>
      </c>
    </row>
    <row r="8224" spans="1:12">
      <c r="A8224">
        <v>4837590</v>
      </c>
      <c r="B8224">
        <v>2020</v>
      </c>
      <c r="D8224" t="s">
        <v>2806</v>
      </c>
      <c r="E8224" t="s">
        <v>2807</v>
      </c>
      <c r="F8224" t="s">
        <v>4230</v>
      </c>
      <c r="G8224" t="s">
        <v>2808</v>
      </c>
      <c r="H8224" s="5">
        <v>420769</v>
      </c>
      <c r="I8224">
        <f>IFERROR(VLOOKUP(G8224,'NCES Match'!$A$2:$B$1307,2,FALSE),"")</f>
        <v>4837590</v>
      </c>
      <c r="J8224" cm="1">
        <f t="array" ref="J8224">IFERROR(_xlfn.IFS(B8224=2015,H8224/$O$13,B8224=2016,H8224/$O$14,B8224=2017,H8224/$O$15,B8224=2018,H8224/$O$16,B8224=2019,H8224/$O$17,B8224=2020,H8224/$O$18,B8224=2021,H8224/$O$19,B8224=2022,H8224/$O$20),"")</f>
        <v>2.2801790325376197E-4</v>
      </c>
      <c r="K8224" s="3" cm="1">
        <f t="array" ref="K8224">IFERROR(_xlfn.IFS(B8224=2015,J8224*$P$4,B8224=2016,J8224*$P$5,B8224=2017,J8224*$P$6,B8224=2018,J8224*$P$7,B8224=2019,J8224*$P$8,B8224=2020,J8224*$P$9,B8224=2021,J8224*$P$10,B8224=2022,J8224*$P$11),"")</f>
        <v>480662.38192932791</v>
      </c>
      <c r="L8224" s="3">
        <f t="shared" si="129"/>
        <v>901431.38192932797</v>
      </c>
    </row>
    <row r="8225" spans="1:12">
      <c r="A8225">
        <v>4837590</v>
      </c>
      <c r="B8225">
        <v>2021</v>
      </c>
      <c r="D8225" t="s">
        <v>2806</v>
      </c>
      <c r="E8225" t="s">
        <v>2807</v>
      </c>
      <c r="F8225" t="s">
        <v>4230</v>
      </c>
      <c r="G8225" t="s">
        <v>2808</v>
      </c>
      <c r="H8225" s="5">
        <v>501346.52</v>
      </c>
      <c r="I8225">
        <f>IFERROR(VLOOKUP(G8225,'NCES Match'!$A$2:$B$1307,2,FALSE),"")</f>
        <v>4837590</v>
      </c>
      <c r="J8225" cm="1">
        <f t="array" ref="J8225">IFERROR(_xlfn.IFS(B8225=2015,H8225/$O$13,B8225=2016,H8225/$O$14,B8225=2017,H8225/$O$15,B8225=2018,H8225/$O$16,B8225=2019,H8225/$O$17,B8225=2020,H8225/$O$18,B8225=2021,H8225/$O$19,B8225=2022,H8225/$O$20),"")</f>
        <v>2.5651044539970604E-4</v>
      </c>
      <c r="K8225" s="3" cm="1">
        <f t="array" ref="K8225">IFERROR(_xlfn.IFS(B8225=2015,J8225*$P$4,B8225=2016,J8225*$P$5,B8225=2017,J8225*$P$6,B8225=2018,J8225*$P$7,B8225=2019,J8225*$P$8,B8225=2020,J8225*$P$9,B8225=2021,J8225*$P$10,B8225=2022,J8225*$P$11),"")</f>
        <v>549074.27858923748</v>
      </c>
      <c r="L8225" s="3">
        <f t="shared" si="129"/>
        <v>1050420.7985892375</v>
      </c>
    </row>
    <row r="8226" spans="1:12">
      <c r="A8226">
        <v>4837590</v>
      </c>
      <c r="B8226">
        <v>2022</v>
      </c>
      <c r="D8226" t="s">
        <v>2806</v>
      </c>
      <c r="E8226" t="s">
        <v>2807</v>
      </c>
      <c r="F8226" t="s">
        <v>4101</v>
      </c>
      <c r="G8226" t="s">
        <v>2808</v>
      </c>
      <c r="H8226" s="5">
        <v>574779.35</v>
      </c>
      <c r="I8226">
        <f>IFERROR(VLOOKUP(G8226,'NCES Match'!$A$2:$B$1307,2,FALSE),"")</f>
        <v>4837590</v>
      </c>
      <c r="J8226" cm="1">
        <f t="array" ref="J8226">IFERROR(_xlfn.IFS(B8226=2015,H8226/$O$13,B8226=2016,H8226/$O$14,B8226=2017,H8226/$O$15,B8226=2018,H8226/$O$16,B8226=2019,H8226/$O$17,B8226=2020,H8226/$O$18,B8226=2021,H8226/$O$19,B8226=2022,H8226/$O$20),"")</f>
        <v>2.5246070331866311E-4</v>
      </c>
      <c r="K8226" s="3" cm="1">
        <f t="array" ref="K8226">IFERROR(_xlfn.IFS(B8226=2015,J8226*$P$4,B8226=2016,J8226*$P$5,B8226=2017,J8226*$P$6,B8226=2018,J8226*$P$7,B8226=2019,J8226*$P$8,B8226=2020,J8226*$P$9,B8226=2021,J8226*$P$10,B8226=2022,J8226*$P$11),"")</f>
        <v>543669.83427954884</v>
      </c>
      <c r="L8226" s="3">
        <f t="shared" si="129"/>
        <v>1118449.1842795489</v>
      </c>
    </row>
    <row r="8227" spans="1:12">
      <c r="A8227">
        <v>4837590</v>
      </c>
      <c r="B8227">
        <v>2023</v>
      </c>
      <c r="D8227" t="s">
        <v>2806</v>
      </c>
      <c r="E8227" t="s">
        <v>2807</v>
      </c>
      <c r="F8227" t="s">
        <v>4101</v>
      </c>
      <c r="G8227" t="s">
        <v>2808</v>
      </c>
      <c r="H8227" s="5">
        <v>603165.44999999995</v>
      </c>
      <c r="I8227">
        <f>IFERROR(VLOOKUP(G8227,'NCES Match'!$A$2:$B$1307,2,FALSE),"")</f>
        <v>4837590</v>
      </c>
      <c r="J8227" t="str" cm="1">
        <f t="array" ref="J8227">IFERROR(_xlfn.IFS(B8227=2015,H8227/$O$13,B8227=2016,H8227/$O$14,B8227=2017,H8227/$O$15,B8227=2018,H8227/$O$16,B8227=2019,H8227/$O$17,B8227=2020,H8227/$O$18,B8227=2021,H8227/$O$19,B8227=2022,H8227/$O$20),"")</f>
        <v/>
      </c>
      <c r="K8227" s="3" t="str" cm="1">
        <f t="array" ref="K8227">IFERROR(_xlfn.IFS(B8227=2015,J8227*$P$4,B8227=2016,J8227*$P$5,B8227=2017,J8227*$P$6,B8227=2018,J8227*$P$7,B8227=2019,J8227*$P$8,B8227=2020,J8227*$P$9,B8227=2021,J8227*$P$10,B8227=2022,J8227*$P$11),"")</f>
        <v/>
      </c>
      <c r="L8227" s="3">
        <f t="shared" si="129"/>
        <v>603165.44999999995</v>
      </c>
    </row>
    <row r="8228" spans="1:12">
      <c r="A8228">
        <v>4842630</v>
      </c>
      <c r="B8228">
        <v>2015</v>
      </c>
      <c r="C8228" t="s">
        <v>381</v>
      </c>
      <c r="D8228" t="s">
        <v>3199</v>
      </c>
      <c r="E8228" t="s">
        <v>3200</v>
      </c>
      <c r="G8228" t="s">
        <v>3201</v>
      </c>
      <c r="H8228" s="5">
        <v>101577.85</v>
      </c>
      <c r="I8228">
        <f>IFERROR(VLOOKUP(G8228,'NCES Match'!$A$2:$B$1307,2,FALSE),"")</f>
        <v>4842630</v>
      </c>
      <c r="J8228" cm="1">
        <f t="array" ref="J8228">IFERROR(_xlfn.IFS(B8228=2015,H8228/$O$13,B8228=2016,H8228/$O$14,B8228=2017,H8228/$O$15,B8228=2018,H8228/$O$16,B8228=2019,H8228/$O$17,B8228=2020,H8228/$O$18,B8228=2021,H8228/$O$19,B8228=2022,H8228/$O$20),"")</f>
        <v>7.9576469309325111E-5</v>
      </c>
      <c r="K8228" s="3" cm="1">
        <f t="array" ref="K8228">IFERROR(_xlfn.IFS(B8228=2015,J8228*$P$4,B8228=2016,J8228*$P$5,B8228=2017,J8228*$P$6,B8228=2018,J8228*$P$7,B8228=2019,J8228*$P$8,B8228=2020,J8228*$P$9,B8228=2021,J8228*$P$10,B8228=2022,J8228*$P$11),"")</f>
        <v>126644.59714452892</v>
      </c>
      <c r="L8228" s="3">
        <f t="shared" si="129"/>
        <v>228222.44714452891</v>
      </c>
    </row>
    <row r="8229" spans="1:12">
      <c r="A8229">
        <v>4842630</v>
      </c>
      <c r="B8229">
        <v>2016</v>
      </c>
      <c r="C8229" t="s">
        <v>4102</v>
      </c>
      <c r="D8229" t="s">
        <v>3199</v>
      </c>
      <c r="E8229" t="s">
        <v>3200</v>
      </c>
      <c r="F8229" t="s">
        <v>4101</v>
      </c>
      <c r="G8229" t="s">
        <v>3201</v>
      </c>
      <c r="H8229" s="5">
        <v>107040</v>
      </c>
      <c r="I8229">
        <f>IFERROR(VLOOKUP(G8229,'NCES Match'!$A$2:$B$1307,2,FALSE),"")</f>
        <v>4842630</v>
      </c>
      <c r="J8229" cm="1">
        <f t="array" ref="J8229">IFERROR(_xlfn.IFS(B8229=2015,H8229/$O$13,B8229=2016,H8229/$O$14,B8229=2017,H8229/$O$15,B8229=2018,H8229/$O$16,B8229=2019,H8229/$O$17,B8229=2020,H8229/$O$18,B8229=2021,H8229/$O$19,B8229=2022,H8229/$O$20),"")</f>
        <v>7.6626393922443419E-5</v>
      </c>
      <c r="K8229" s="3" cm="1">
        <f t="array" ref="K8229">IFERROR(_xlfn.IFS(B8229=2015,J8229*$P$4,B8229=2016,J8229*$P$5,B8229=2017,J8229*$P$6,B8229=2018,J8229*$P$7,B8229=2019,J8229*$P$8,B8229=2020,J8229*$P$9,B8229=2021,J8229*$P$10,B8229=2022,J8229*$P$11),"")</f>
        <v>128397.58007800348</v>
      </c>
      <c r="L8229" s="3">
        <f t="shared" si="129"/>
        <v>235437.58007800346</v>
      </c>
    </row>
    <row r="8230" spans="1:12">
      <c r="A8230">
        <v>4842630</v>
      </c>
      <c r="B8230">
        <v>2017</v>
      </c>
      <c r="D8230" t="s">
        <v>3199</v>
      </c>
      <c r="E8230" t="s">
        <v>3200</v>
      </c>
      <c r="F8230" t="s">
        <v>4101</v>
      </c>
      <c r="G8230" t="s">
        <v>3201</v>
      </c>
      <c r="H8230" s="5">
        <v>112115</v>
      </c>
      <c r="I8230">
        <f>IFERROR(VLOOKUP(G8230,'NCES Match'!$A$2:$B$1307,2,FALSE),"")</f>
        <v>4842630</v>
      </c>
      <c r="J8230" cm="1">
        <f t="array" ref="J8230">IFERROR(_xlfn.IFS(B8230=2015,H8230/$O$13,B8230=2016,H8230/$O$14,B8230=2017,H8230/$O$15,B8230=2018,H8230/$O$16,B8230=2019,H8230/$O$17,B8230=2020,H8230/$O$18,B8230=2021,H8230/$O$19,B8230=2022,H8230/$O$20),"")</f>
        <v>7.7296427319486558E-5</v>
      </c>
      <c r="K8230" s="3" cm="1">
        <f t="array" ref="K8230">IFERROR(_xlfn.IFS(B8230=2015,J8230*$P$4,B8230=2016,J8230*$P$5,B8230=2017,J8230*$P$6,B8230=2018,J8230*$P$7,B8230=2019,J8230*$P$8,B8230=2020,J8230*$P$9,B8230=2021,J8230*$P$10,B8230=2022,J8230*$P$11),"")</f>
        <v>131268.48934369936</v>
      </c>
      <c r="L8230" s="3">
        <f t="shared" si="129"/>
        <v>243383.48934369936</v>
      </c>
    </row>
    <row r="8231" spans="1:12">
      <c r="A8231">
        <v>4842630</v>
      </c>
      <c r="B8231">
        <v>2018</v>
      </c>
      <c r="D8231" t="s">
        <v>3199</v>
      </c>
      <c r="E8231" t="s">
        <v>3200</v>
      </c>
      <c r="F8231" t="s">
        <v>4101</v>
      </c>
      <c r="G8231" t="s">
        <v>3201</v>
      </c>
      <c r="H8231" s="5">
        <v>99161</v>
      </c>
      <c r="I8231">
        <f>IFERROR(VLOOKUP(G8231,'NCES Match'!$A$2:$B$1307,2,FALSE),"")</f>
        <v>4842630</v>
      </c>
      <c r="J8231" cm="1">
        <f t="array" ref="J8231">IFERROR(_xlfn.IFS(B8231=2015,H8231/$O$13,B8231=2016,H8231/$O$14,B8231=2017,H8231/$O$15,B8231=2018,H8231/$O$16,B8231=2019,H8231/$O$17,B8231=2020,H8231/$O$18,B8231=2021,H8231/$O$19,B8231=2022,H8231/$O$20),"")</f>
        <v>6.4708386631919071E-5</v>
      </c>
      <c r="K8231" s="3" cm="1">
        <f t="array" ref="K8231">IFERROR(_xlfn.IFS(B8231=2015,J8231*$P$4,B8231=2016,J8231*$P$5,B8231=2017,J8231*$P$6,B8231=2018,J8231*$P$7,B8231=2019,J8231*$P$8,B8231=2020,J8231*$P$9,B8231=2021,J8231*$P$10,B8231=2022,J8231*$P$11),"")</f>
        <v>111094.80697009184</v>
      </c>
      <c r="L8231" s="3">
        <f t="shared" si="129"/>
        <v>210255.80697009183</v>
      </c>
    </row>
    <row r="8232" spans="1:12">
      <c r="A8232">
        <v>4842630</v>
      </c>
      <c r="B8232">
        <v>2019</v>
      </c>
      <c r="D8232" t="s">
        <v>3199</v>
      </c>
      <c r="E8232" t="s">
        <v>3200</v>
      </c>
      <c r="F8232" t="s">
        <v>4101</v>
      </c>
      <c r="G8232" t="s">
        <v>3201</v>
      </c>
      <c r="H8232" s="5">
        <v>105851</v>
      </c>
      <c r="I8232">
        <f>IFERROR(VLOOKUP(G8232,'NCES Match'!$A$2:$B$1307,2,FALSE),"")</f>
        <v>4842630</v>
      </c>
      <c r="J8232" cm="1">
        <f t="array" ref="J8232">IFERROR(_xlfn.IFS(B8232=2015,H8232/$O$13,B8232=2016,H8232/$O$14,B8232=2017,H8232/$O$15,B8232=2018,H8232/$O$16,B8232=2019,H8232/$O$17,B8232=2020,H8232/$O$18,B8232=2021,H8232/$O$19,B8232=2022,H8232/$O$20),"")</f>
        <v>6.7022739000458941E-5</v>
      </c>
      <c r="K8232" s="3" cm="1">
        <f t="array" ref="K8232">IFERROR(_xlfn.IFS(B8232=2015,J8232*$P$4,B8232=2016,J8232*$P$5,B8232=2017,J8232*$P$6,B8232=2018,J8232*$P$7,B8232=2019,J8232*$P$8,B8232=2020,J8232*$P$9,B8232=2021,J8232*$P$10,B8232=2022,J8232*$P$11),"")</f>
        <v>116480.55862240669</v>
      </c>
      <c r="L8232" s="3">
        <f t="shared" si="129"/>
        <v>222331.55862240668</v>
      </c>
    </row>
    <row r="8233" spans="1:12">
      <c r="A8233">
        <v>4842630</v>
      </c>
      <c r="B8233">
        <v>2020</v>
      </c>
      <c r="D8233" t="s">
        <v>3199</v>
      </c>
      <c r="E8233" t="s">
        <v>3200</v>
      </c>
      <c r="F8233" t="s">
        <v>4230</v>
      </c>
      <c r="G8233" t="s">
        <v>3201</v>
      </c>
      <c r="H8233" s="5">
        <v>108853</v>
      </c>
      <c r="I8233">
        <f>IFERROR(VLOOKUP(G8233,'NCES Match'!$A$2:$B$1307,2,FALSE),"")</f>
        <v>4842630</v>
      </c>
      <c r="J8233" cm="1">
        <f t="array" ref="J8233">IFERROR(_xlfn.IFS(B8233=2015,H8233/$O$13,B8233=2016,H8233/$O$14,B8233=2017,H8233/$O$15,B8233=2018,H8233/$O$16,B8233=2019,H8233/$O$17,B8233=2020,H8233/$O$18,B8233=2021,H8233/$O$19,B8233=2022,H8233/$O$20),"")</f>
        <v>5.8988263923629714E-5</v>
      </c>
      <c r="K8233" s="3" cm="1">
        <f t="array" ref="K8233">IFERROR(_xlfn.IFS(B8233=2015,J8233*$P$4,B8233=2016,J8233*$P$5,B8233=2017,J8233*$P$6,B8233=2018,J8233*$P$7,B8233=2019,J8233*$P$8,B8233=2020,J8233*$P$9,B8233=2021,J8233*$P$10,B8233=2022,J8233*$P$11),"")</f>
        <v>124347.42640297438</v>
      </c>
      <c r="L8233" s="3">
        <f t="shared" si="129"/>
        <v>233200.42640297438</v>
      </c>
    </row>
    <row r="8234" spans="1:12">
      <c r="A8234">
        <v>4842630</v>
      </c>
      <c r="B8234">
        <v>2021</v>
      </c>
      <c r="D8234" t="s">
        <v>3199</v>
      </c>
      <c r="E8234" t="s">
        <v>3200</v>
      </c>
      <c r="F8234" t="s">
        <v>4101</v>
      </c>
      <c r="G8234" t="s">
        <v>3201</v>
      </c>
      <c r="H8234" s="5">
        <v>117417.11</v>
      </c>
      <c r="I8234">
        <f>IFERROR(VLOOKUP(G8234,'NCES Match'!$A$2:$B$1307,2,FALSE),"")</f>
        <v>4842630</v>
      </c>
      <c r="J8234" cm="1">
        <f t="array" ref="J8234">IFERROR(_xlfn.IFS(B8234=2015,H8234/$O$13,B8234=2016,H8234/$O$14,B8234=2017,H8234/$O$15,B8234=2018,H8234/$O$16,B8234=2019,H8234/$O$17,B8234=2020,H8234/$O$18,B8234=2021,H8234/$O$19,B8234=2022,H8234/$O$20),"")</f>
        <v>6.0075644254289975E-5</v>
      </c>
      <c r="K8234" s="3" cm="1">
        <f t="array" ref="K8234">IFERROR(_xlfn.IFS(B8234=2015,J8234*$P$4,B8234=2016,J8234*$P$5,B8234=2017,J8234*$P$6,B8234=2018,J8234*$P$7,B8234=2019,J8234*$P$8,B8234=2020,J8234*$P$9,B8234=2021,J8234*$P$10,B8234=2022,J8234*$P$11),"")</f>
        <v>128595.11813761694</v>
      </c>
      <c r="L8234" s="3">
        <f t="shared" si="129"/>
        <v>246012.22813761694</v>
      </c>
    </row>
    <row r="8235" spans="1:12">
      <c r="A8235">
        <v>4842630</v>
      </c>
      <c r="B8235">
        <v>2022</v>
      </c>
      <c r="D8235" t="s">
        <v>3199</v>
      </c>
      <c r="E8235" t="s">
        <v>3200</v>
      </c>
      <c r="F8235" t="s">
        <v>4101</v>
      </c>
      <c r="G8235" t="s">
        <v>3201</v>
      </c>
      <c r="H8235" s="5">
        <v>149398.56</v>
      </c>
      <c r="I8235">
        <f>IFERROR(VLOOKUP(G8235,'NCES Match'!$A$2:$B$1307,2,FALSE),"")</f>
        <v>4842630</v>
      </c>
      <c r="J8235" cm="1">
        <f t="array" ref="J8235">IFERROR(_xlfn.IFS(B8235=2015,H8235/$O$13,B8235=2016,H8235/$O$14,B8235=2017,H8235/$O$15,B8235=2018,H8235/$O$16,B8235=2019,H8235/$O$17,B8235=2020,H8235/$O$18,B8235=2021,H8235/$O$19,B8235=2022,H8235/$O$20),"")</f>
        <v>6.5620425529197394E-5</v>
      </c>
      <c r="K8235" s="3" cm="1">
        <f t="array" ref="K8235">IFERROR(_xlfn.IFS(B8235=2015,J8235*$P$4,B8235=2016,J8235*$P$5,B8235=2017,J8235*$P$6,B8235=2018,J8235*$P$7,B8235=2019,J8235*$P$8,B8235=2020,J8235*$P$9,B8235=2021,J8235*$P$10,B8235=2022,J8235*$P$11),"")</f>
        <v>141312.47122361514</v>
      </c>
      <c r="L8235" s="3">
        <f t="shared" si="129"/>
        <v>290711.03122361517</v>
      </c>
    </row>
    <row r="8236" spans="1:12">
      <c r="A8236">
        <v>4842630</v>
      </c>
      <c r="B8236">
        <v>2023</v>
      </c>
      <c r="D8236" t="s">
        <v>3199</v>
      </c>
      <c r="E8236" t="s">
        <v>3200</v>
      </c>
      <c r="F8236" t="s">
        <v>4101</v>
      </c>
      <c r="G8236" t="s">
        <v>3201</v>
      </c>
      <c r="H8236" s="5">
        <v>169145.34</v>
      </c>
      <c r="I8236">
        <f>IFERROR(VLOOKUP(G8236,'NCES Match'!$A$2:$B$1307,2,FALSE),"")</f>
        <v>4842630</v>
      </c>
      <c r="J8236" t="str" cm="1">
        <f t="array" ref="J8236">IFERROR(_xlfn.IFS(B8236=2015,H8236/$O$13,B8236=2016,H8236/$O$14,B8236=2017,H8236/$O$15,B8236=2018,H8236/$O$16,B8236=2019,H8236/$O$17,B8236=2020,H8236/$O$18,B8236=2021,H8236/$O$19,B8236=2022,H8236/$O$20),"")</f>
        <v/>
      </c>
      <c r="K8236" s="3" t="str" cm="1">
        <f t="array" ref="K8236">IFERROR(_xlfn.IFS(B8236=2015,J8236*$P$4,B8236=2016,J8236*$P$5,B8236=2017,J8236*$P$6,B8236=2018,J8236*$P$7,B8236=2019,J8236*$P$8,B8236=2020,J8236*$P$9,B8236=2021,J8236*$P$10,B8236=2022,J8236*$P$11),"")</f>
        <v/>
      </c>
      <c r="L8236" s="3">
        <f t="shared" si="129"/>
        <v>169145.34</v>
      </c>
    </row>
    <row r="8237" spans="1:12">
      <c r="A8237">
        <v>4811850</v>
      </c>
      <c r="B8237">
        <v>2015</v>
      </c>
      <c r="C8237" t="s">
        <v>381</v>
      </c>
      <c r="D8237" t="s">
        <v>738</v>
      </c>
      <c r="E8237" t="s">
        <v>739</v>
      </c>
      <c r="G8237" t="s">
        <v>740</v>
      </c>
      <c r="H8237" s="5">
        <v>35560.89</v>
      </c>
      <c r="I8237">
        <f>IFERROR(VLOOKUP(G8237,'NCES Match'!$A$2:$B$1307,2,FALSE),"")</f>
        <v>4811850</v>
      </c>
      <c r="J8237" cm="1">
        <f t="array" ref="J8237">IFERROR(_xlfn.IFS(B8237=2015,H8237/$O$13,B8237=2016,H8237/$O$14,B8237=2017,H8237/$O$15,B8237=2018,H8237/$O$16,B8237=2019,H8237/$O$17,B8237=2020,H8237/$O$18,B8237=2021,H8237/$O$19,B8237=2022,H8237/$O$20),"")</f>
        <v>2.7858534825232925E-5</v>
      </c>
      <c r="K8237" s="3" cm="1">
        <f t="array" ref="K8237">IFERROR(_xlfn.IFS(B8237=2015,J8237*$P$4,B8237=2016,J8237*$P$5,B8237=2017,J8237*$P$6,B8237=2018,J8237*$P$7,B8237=2019,J8237*$P$8,B8237=2020,J8237*$P$9,B8237=2021,J8237*$P$10,B8237=2022,J8237*$P$11),"")</f>
        <v>44336.384242735076</v>
      </c>
      <c r="L8237" s="3">
        <f t="shared" si="129"/>
        <v>79897.274242735075</v>
      </c>
    </row>
    <row r="8238" spans="1:12">
      <c r="A8238">
        <v>4811850</v>
      </c>
      <c r="B8238">
        <v>2016</v>
      </c>
      <c r="C8238" t="s">
        <v>4102</v>
      </c>
      <c r="D8238" t="s">
        <v>738</v>
      </c>
      <c r="E8238" t="s">
        <v>739</v>
      </c>
      <c r="F8238" t="s">
        <v>4101</v>
      </c>
      <c r="G8238" t="s">
        <v>740</v>
      </c>
      <c r="H8238" s="5">
        <v>26426</v>
      </c>
      <c r="I8238">
        <f>IFERROR(VLOOKUP(G8238,'NCES Match'!$A$2:$B$1307,2,FALSE),"")</f>
        <v>4811850</v>
      </c>
      <c r="J8238" cm="1">
        <f t="array" ref="J8238">IFERROR(_xlfn.IFS(B8238=2015,H8238/$O$13,B8238=2016,H8238/$O$14,B8238=2017,H8238/$O$15,B8238=2018,H8238/$O$16,B8238=2019,H8238/$O$17,B8238=2020,H8238/$O$18,B8238=2021,H8238/$O$19,B8238=2022,H8238/$O$20),"")</f>
        <v>1.8917498933057641E-5</v>
      </c>
      <c r="K8238" s="3" cm="1">
        <f t="array" ref="K8238">IFERROR(_xlfn.IFS(B8238=2015,J8238*$P$4,B8238=2016,J8238*$P$5,B8238=2017,J8238*$P$6,B8238=2018,J8238*$P$7,B8238=2019,J8238*$P$8,B8238=2020,J8238*$P$9,B8238=2021,J8238*$P$10,B8238=2022,J8238*$P$11),"")</f>
        <v>31698.752346238045</v>
      </c>
      <c r="L8238" s="3">
        <f t="shared" si="129"/>
        <v>58124.752346238049</v>
      </c>
    </row>
    <row r="8239" spans="1:12">
      <c r="A8239">
        <v>4811850</v>
      </c>
      <c r="B8239">
        <v>2017</v>
      </c>
      <c r="D8239" t="s">
        <v>738</v>
      </c>
      <c r="E8239" t="s">
        <v>739</v>
      </c>
      <c r="F8239" t="s">
        <v>4101</v>
      </c>
      <c r="G8239" t="s">
        <v>740</v>
      </c>
      <c r="H8239" s="5">
        <v>25788</v>
      </c>
      <c r="I8239">
        <f>IFERROR(VLOOKUP(G8239,'NCES Match'!$A$2:$B$1307,2,FALSE),"")</f>
        <v>4811850</v>
      </c>
      <c r="J8239" cm="1">
        <f t="array" ref="J8239">IFERROR(_xlfn.IFS(B8239=2015,H8239/$O$13,B8239=2016,H8239/$O$14,B8239=2017,H8239/$O$15,B8239=2018,H8239/$O$16,B8239=2019,H8239/$O$17,B8239=2020,H8239/$O$18,B8239=2021,H8239/$O$19,B8239=2022,H8239/$O$20),"")</f>
        <v>1.777924691357017E-5</v>
      </c>
      <c r="K8239" s="3" cm="1">
        <f t="array" ref="K8239">IFERROR(_xlfn.IFS(B8239=2015,J8239*$P$4,B8239=2016,J8239*$P$5,B8239=2017,J8239*$P$6,B8239=2018,J8239*$P$7,B8239=2019,J8239*$P$8,B8239=2020,J8239*$P$9,B8239=2021,J8239*$P$10,B8239=2022,J8239*$P$11),"")</f>
        <v>30193.567347770764</v>
      </c>
      <c r="L8239" s="3">
        <f t="shared" si="129"/>
        <v>55981.567347770761</v>
      </c>
    </row>
    <row r="8240" spans="1:12">
      <c r="A8240">
        <v>4811850</v>
      </c>
      <c r="B8240">
        <v>2018</v>
      </c>
      <c r="D8240" t="s">
        <v>738</v>
      </c>
      <c r="E8240" t="s">
        <v>739</v>
      </c>
      <c r="F8240" t="s">
        <v>4101</v>
      </c>
      <c r="G8240" t="s">
        <v>740</v>
      </c>
      <c r="H8240" s="5">
        <v>35599</v>
      </c>
      <c r="I8240">
        <f>IFERROR(VLOOKUP(G8240,'NCES Match'!$A$2:$B$1307,2,FALSE),"")</f>
        <v>4811850</v>
      </c>
      <c r="J8240" cm="1">
        <f t="array" ref="J8240">IFERROR(_xlfn.IFS(B8240=2015,H8240/$O$13,B8240=2016,H8240/$O$14,B8240=2017,H8240/$O$15,B8240=2018,H8240/$O$16,B8240=2019,H8240/$O$17,B8240=2020,H8240/$O$18,B8240=2021,H8240/$O$19,B8240=2022,H8240/$O$20),"")</f>
        <v>2.3230441965184769E-5</v>
      </c>
      <c r="K8240" s="3" cm="1">
        <f t="array" ref="K8240">IFERROR(_xlfn.IFS(B8240=2015,J8240*$P$4,B8240=2016,J8240*$P$5,B8240=2017,J8240*$P$6,B8240=2018,J8240*$P$7,B8240=2019,J8240*$P$8,B8240=2020,J8240*$P$9,B8240=2021,J8240*$P$10,B8240=2022,J8240*$P$11),"")</f>
        <v>39883.260892168284</v>
      </c>
      <c r="L8240" s="3">
        <f t="shared" si="129"/>
        <v>75482.260892168284</v>
      </c>
    </row>
    <row r="8241" spans="1:12">
      <c r="A8241">
        <v>4811850</v>
      </c>
      <c r="B8241">
        <v>2019</v>
      </c>
      <c r="D8241" t="s">
        <v>738</v>
      </c>
      <c r="E8241" t="s">
        <v>739</v>
      </c>
      <c r="F8241" t="s">
        <v>4101</v>
      </c>
      <c r="G8241" t="s">
        <v>740</v>
      </c>
      <c r="H8241" s="5">
        <v>33898</v>
      </c>
      <c r="I8241">
        <f>IFERROR(VLOOKUP(G8241,'NCES Match'!$A$2:$B$1307,2,FALSE),"")</f>
        <v>4811850</v>
      </c>
      <c r="J8241" cm="1">
        <f t="array" ref="J8241">IFERROR(_xlfn.IFS(B8241=2015,H8241/$O$13,B8241=2016,H8241/$O$14,B8241=2017,H8241/$O$15,B8241=2018,H8241/$O$16,B8241=2019,H8241/$O$17,B8241=2020,H8241/$O$18,B8241=2021,H8241/$O$19,B8241=2022,H8241/$O$20),"")</f>
        <v>2.146353654323112E-5</v>
      </c>
      <c r="K8241" s="3" cm="1">
        <f t="array" ref="K8241">IFERROR(_xlfn.IFS(B8241=2015,J8241*$P$4,B8241=2016,J8241*$P$5,B8241=2017,J8241*$P$6,B8241=2018,J8241*$P$7,B8241=2019,J8241*$P$8,B8241=2020,J8241*$P$9,B8241=2021,J8241*$P$10,B8241=2022,J8241*$P$11),"")</f>
        <v>37302.037545061852</v>
      </c>
      <c r="L8241" s="3">
        <f t="shared" si="129"/>
        <v>71200.037545061845</v>
      </c>
    </row>
    <row r="8242" spans="1:12">
      <c r="A8242">
        <v>4811850</v>
      </c>
      <c r="B8242">
        <v>2020</v>
      </c>
      <c r="D8242" t="s">
        <v>738</v>
      </c>
      <c r="E8242" t="s">
        <v>739</v>
      </c>
      <c r="F8242" t="s">
        <v>4230</v>
      </c>
      <c r="G8242" t="s">
        <v>740</v>
      </c>
      <c r="H8242" s="5">
        <v>48134</v>
      </c>
      <c r="I8242">
        <f>IFERROR(VLOOKUP(G8242,'NCES Match'!$A$2:$B$1307,2,FALSE),"")</f>
        <v>4811850</v>
      </c>
      <c r="J8242" cm="1">
        <f t="array" ref="J8242">IFERROR(_xlfn.IFS(B8242=2015,H8242/$O$13,B8242=2016,H8242/$O$14,B8242=2017,H8242/$O$15,B8242=2018,H8242/$O$16,B8242=2019,H8242/$O$17,B8242=2020,H8242/$O$18,B8242=2021,H8242/$O$19,B8242=2022,H8242/$O$20),"")</f>
        <v>2.6084178623464608E-5</v>
      </c>
      <c r="K8242" s="3" cm="1">
        <f t="array" ref="K8242">IFERROR(_xlfn.IFS(B8242=2015,J8242*$P$4,B8242=2016,J8242*$P$5,B8242=2017,J8242*$P$6,B8242=2018,J8242*$P$7,B8242=2019,J8242*$P$8,B8242=2020,J8242*$P$9,B8242=2021,J8242*$P$10,B8242=2022,J8242*$P$11),"")</f>
        <v>54985.521965226217</v>
      </c>
      <c r="L8242" s="3">
        <f t="shared" si="129"/>
        <v>103119.52196522622</v>
      </c>
    </row>
    <row r="8243" spans="1:12">
      <c r="A8243">
        <v>4811850</v>
      </c>
      <c r="B8243">
        <v>2021</v>
      </c>
      <c r="D8243" t="s">
        <v>738</v>
      </c>
      <c r="E8243" t="s">
        <v>739</v>
      </c>
      <c r="F8243" t="s">
        <v>4230</v>
      </c>
      <c r="G8243" t="s">
        <v>740</v>
      </c>
      <c r="H8243" s="5">
        <v>57536.04</v>
      </c>
      <c r="I8243">
        <f>IFERROR(VLOOKUP(G8243,'NCES Match'!$A$2:$B$1307,2,FALSE),"")</f>
        <v>4811850</v>
      </c>
      <c r="J8243" cm="1">
        <f t="array" ref="J8243">IFERROR(_xlfn.IFS(B8243=2015,H8243/$O$13,B8243=2016,H8243/$O$14,B8243=2017,H8243/$O$15,B8243=2018,H8243/$O$16,B8243=2019,H8243/$O$17,B8243=2020,H8243/$O$18,B8243=2021,H8243/$O$19,B8243=2022,H8243/$O$20),"")</f>
        <v>2.9437913016600379E-5</v>
      </c>
      <c r="K8243" s="3" cm="1">
        <f t="array" ref="K8243">IFERROR(_xlfn.IFS(B8243=2015,J8243*$P$4,B8243=2016,J8243*$P$5,B8243=2017,J8243*$P$6,B8243=2018,J8243*$P$7,B8243=2019,J8243*$P$8,B8243=2020,J8243*$P$9,B8243=2021,J8243*$P$10,B8243=2022,J8243*$P$11),"")</f>
        <v>63013.421646731505</v>
      </c>
      <c r="L8243" s="3">
        <f t="shared" si="129"/>
        <v>120549.46164673151</v>
      </c>
    </row>
    <row r="8244" spans="1:12">
      <c r="A8244">
        <v>4811850</v>
      </c>
      <c r="B8244">
        <v>2022</v>
      </c>
      <c r="D8244" t="s">
        <v>738</v>
      </c>
      <c r="E8244" t="s">
        <v>739</v>
      </c>
      <c r="F8244" t="s">
        <v>4101</v>
      </c>
      <c r="G8244" t="s">
        <v>740</v>
      </c>
      <c r="H8244" s="5">
        <v>54799.76</v>
      </c>
      <c r="I8244">
        <f>IFERROR(VLOOKUP(G8244,'NCES Match'!$A$2:$B$1307,2,FALSE),"")</f>
        <v>4811850</v>
      </c>
      <c r="J8244" cm="1">
        <f t="array" ref="J8244">IFERROR(_xlfn.IFS(B8244=2015,H8244/$O$13,B8244=2016,H8244/$O$14,B8244=2017,H8244/$O$15,B8244=2018,H8244/$O$16,B8244=2019,H8244/$O$17,B8244=2020,H8244/$O$18,B8244=2021,H8244/$O$19,B8244=2022,H8244/$O$20),"")</f>
        <v>2.4069733805318409E-5</v>
      </c>
      <c r="K8244" s="3" cm="1">
        <f t="array" ref="K8244">IFERROR(_xlfn.IFS(B8244=2015,J8244*$P$4,B8244=2016,J8244*$P$5,B8244=2017,J8244*$P$6,B8244=2018,J8244*$P$7,B8244=2019,J8244*$P$8,B8244=2020,J8244*$P$9,B8244=2021,J8244*$P$10,B8244=2022,J8244*$P$11),"")</f>
        <v>51833.762708696908</v>
      </c>
      <c r="L8244" s="3">
        <f t="shared" si="129"/>
        <v>106633.52270869691</v>
      </c>
    </row>
    <row r="8245" spans="1:12">
      <c r="A8245">
        <v>4811850</v>
      </c>
      <c r="B8245">
        <v>2023</v>
      </c>
      <c r="D8245" t="s">
        <v>738</v>
      </c>
      <c r="E8245" t="s">
        <v>739</v>
      </c>
      <c r="F8245" t="s">
        <v>4101</v>
      </c>
      <c r="G8245" t="s">
        <v>740</v>
      </c>
      <c r="H8245" s="5">
        <v>68989.960000000006</v>
      </c>
      <c r="I8245">
        <f>IFERROR(VLOOKUP(G8245,'NCES Match'!$A$2:$B$1307,2,FALSE),"")</f>
        <v>4811850</v>
      </c>
      <c r="J8245" t="str" cm="1">
        <f t="array" ref="J8245">IFERROR(_xlfn.IFS(B8245=2015,H8245/$O$13,B8245=2016,H8245/$O$14,B8245=2017,H8245/$O$15,B8245=2018,H8245/$O$16,B8245=2019,H8245/$O$17,B8245=2020,H8245/$O$18,B8245=2021,H8245/$O$19,B8245=2022,H8245/$O$20),"")</f>
        <v/>
      </c>
      <c r="K8245" s="3" t="str" cm="1">
        <f t="array" ref="K8245">IFERROR(_xlfn.IFS(B8245=2015,J8245*$P$4,B8245=2016,J8245*$P$5,B8245=2017,J8245*$P$6,B8245=2018,J8245*$P$7,B8245=2019,J8245*$P$8,B8245=2020,J8245*$P$9,B8245=2021,J8245*$P$10,B8245=2022,J8245*$P$11),"")</f>
        <v/>
      </c>
      <c r="L8245" s="3">
        <f t="shared" si="129"/>
        <v>68989.960000000006</v>
      </c>
    </row>
    <row r="8246" spans="1:12">
      <c r="A8246">
        <v>4821000</v>
      </c>
      <c r="B8246">
        <v>2015</v>
      </c>
      <c r="C8246" t="s">
        <v>381</v>
      </c>
      <c r="D8246" t="s">
        <v>1454</v>
      </c>
      <c r="E8246" t="s">
        <v>1455</v>
      </c>
      <c r="G8246" t="s">
        <v>1456</v>
      </c>
      <c r="H8246" s="5">
        <v>160505.96</v>
      </c>
      <c r="I8246">
        <f>IFERROR(VLOOKUP(G8246,'NCES Match'!$A$2:$B$1307,2,FALSE),"")</f>
        <v>4821000</v>
      </c>
      <c r="J8246" cm="1">
        <f t="array" ref="J8246">IFERROR(_xlfn.IFS(B8246=2015,H8246/$O$13,B8246=2016,H8246/$O$14,B8246=2017,H8246/$O$15,B8246=2018,H8246/$O$16,B8246=2019,H8246/$O$17,B8246=2020,H8246/$O$18,B8246=2021,H8246/$O$19,B8246=2022,H8246/$O$20),"")</f>
        <v>1.2574097207121202E-4</v>
      </c>
      <c r="K8246" s="3" cm="1">
        <f t="array" ref="K8246">IFERROR(_xlfn.IFS(B8246=2015,J8246*$P$4,B8246=2016,J8246*$P$5,B8246=2017,J8246*$P$6,B8246=2018,J8246*$P$7,B8246=2019,J8246*$P$8,B8246=2020,J8246*$P$9,B8246=2021,J8246*$P$10,B8246=2022,J8246*$P$11),"")</f>
        <v>200114.61793585779</v>
      </c>
      <c r="L8246" s="3">
        <f t="shared" si="129"/>
        <v>360620.57793585781</v>
      </c>
    </row>
    <row r="8247" spans="1:12">
      <c r="A8247">
        <v>4821000</v>
      </c>
      <c r="B8247">
        <v>2016</v>
      </c>
      <c r="C8247" t="s">
        <v>4102</v>
      </c>
      <c r="D8247" t="s">
        <v>1454</v>
      </c>
      <c r="E8247" t="s">
        <v>1455</v>
      </c>
      <c r="F8247" t="s">
        <v>4101</v>
      </c>
      <c r="G8247" t="s">
        <v>1456</v>
      </c>
      <c r="H8247" s="5">
        <v>162484</v>
      </c>
      <c r="I8247">
        <f>IFERROR(VLOOKUP(G8247,'NCES Match'!$A$2:$B$1307,2,FALSE),"")</f>
        <v>4821000</v>
      </c>
      <c r="J8247" cm="1">
        <f t="array" ref="J8247">IFERROR(_xlfn.IFS(B8247=2015,H8247/$O$13,B8247=2016,H8247/$O$14,B8247=2017,H8247/$O$15,B8247=2018,H8247/$O$16,B8247=2019,H8247/$O$17,B8247=2020,H8247/$O$18,B8247=2021,H8247/$O$19,B8247=2022,H8247/$O$20),"")</f>
        <v>1.1631691881627707E-4</v>
      </c>
      <c r="K8247" s="3" cm="1">
        <f t="array" ref="K8247">IFERROR(_xlfn.IFS(B8247=2015,J8247*$P$4,B8247=2016,J8247*$P$5,B8247=2017,J8247*$P$6,B8247=2018,J8247*$P$7,B8247=2019,J8247*$P$8,B8247=2020,J8247*$P$9,B8247=2021,J8247*$P$10,B8247=2022,J8247*$P$11),"")</f>
        <v>194904.26383963303</v>
      </c>
      <c r="L8247" s="3">
        <f t="shared" si="129"/>
        <v>357388.26383963303</v>
      </c>
    </row>
    <row r="8248" spans="1:12">
      <c r="A8248">
        <v>4821000</v>
      </c>
      <c r="B8248">
        <v>2017</v>
      </c>
      <c r="D8248" t="s">
        <v>1454</v>
      </c>
      <c r="E8248" t="s">
        <v>1455</v>
      </c>
      <c r="F8248" t="s">
        <v>4101</v>
      </c>
      <c r="G8248" t="s">
        <v>1456</v>
      </c>
      <c r="H8248" s="5">
        <v>165647</v>
      </c>
      <c r="I8248">
        <f>IFERROR(VLOOKUP(G8248,'NCES Match'!$A$2:$B$1307,2,FALSE),"")</f>
        <v>4821000</v>
      </c>
      <c r="J8248" cm="1">
        <f t="array" ref="J8248">IFERROR(_xlfn.IFS(B8248=2015,H8248/$O$13,B8248=2016,H8248/$O$14,B8248=2017,H8248/$O$15,B8248=2018,H8248/$O$16,B8248=2019,H8248/$O$17,B8248=2020,H8248/$O$18,B8248=2021,H8248/$O$19,B8248=2022,H8248/$O$20),"")</f>
        <v>1.1420346337413362E-4</v>
      </c>
      <c r="K8248" s="3" cm="1">
        <f t="array" ref="K8248">IFERROR(_xlfn.IFS(B8248=2015,J8248*$P$4,B8248=2016,J8248*$P$5,B8248=2017,J8248*$P$6,B8248=2018,J8248*$P$7,B8248=2019,J8248*$P$8,B8248=2020,J8248*$P$9,B8248=2021,J8248*$P$10,B8248=2022,J8248*$P$11),"")</f>
        <v>193945.7829399792</v>
      </c>
      <c r="L8248" s="3">
        <f t="shared" si="129"/>
        <v>359592.78293997922</v>
      </c>
    </row>
    <row r="8249" spans="1:12">
      <c r="A8249">
        <v>4821000</v>
      </c>
      <c r="B8249">
        <v>2018</v>
      </c>
      <c r="D8249" t="s">
        <v>1454</v>
      </c>
      <c r="E8249" t="s">
        <v>1455</v>
      </c>
      <c r="F8249" t="s">
        <v>4101</v>
      </c>
      <c r="G8249" t="s">
        <v>1456</v>
      </c>
      <c r="H8249" s="5">
        <v>158782</v>
      </c>
      <c r="I8249">
        <f>IFERROR(VLOOKUP(G8249,'NCES Match'!$A$2:$B$1307,2,FALSE),"")</f>
        <v>4821000</v>
      </c>
      <c r="J8249" cm="1">
        <f t="array" ref="J8249">IFERROR(_xlfn.IFS(B8249=2015,H8249/$O$13,B8249=2016,H8249/$O$14,B8249=2017,H8249/$O$15,B8249=2018,H8249/$O$16,B8249=2019,H8249/$O$17,B8249=2020,H8249/$O$18,B8249=2021,H8249/$O$19,B8249=2022,H8249/$O$20),"")</f>
        <v>1.0361459693013759E-4</v>
      </c>
      <c r="K8249" s="3" cm="1">
        <f t="array" ref="K8249">IFERROR(_xlfn.IFS(B8249=2015,J8249*$P$4,B8249=2016,J8249*$P$5,B8249=2017,J8249*$P$6,B8249=2018,J8249*$P$7,B8249=2019,J8249*$P$8,B8249=2020,J8249*$P$9,B8249=2021,J8249*$P$10,B8249=2022,J8249*$P$11),"")</f>
        <v>177891.06241692926</v>
      </c>
      <c r="L8249" s="3">
        <f t="shared" si="129"/>
        <v>336673.06241692929</v>
      </c>
    </row>
    <row r="8250" spans="1:12">
      <c r="A8250">
        <v>4821000</v>
      </c>
      <c r="B8250">
        <v>2019</v>
      </c>
      <c r="D8250" t="s">
        <v>1454</v>
      </c>
      <c r="E8250" t="s">
        <v>1455</v>
      </c>
      <c r="F8250" t="s">
        <v>4101</v>
      </c>
      <c r="G8250" t="s">
        <v>1456</v>
      </c>
      <c r="H8250" s="5">
        <v>168924</v>
      </c>
      <c r="I8250">
        <f>IFERROR(VLOOKUP(G8250,'NCES Match'!$A$2:$B$1307,2,FALSE),"")</f>
        <v>4821000</v>
      </c>
      <c r="J8250" cm="1">
        <f t="array" ref="J8250">IFERROR(_xlfn.IFS(B8250=2015,H8250/$O$13,B8250=2016,H8250/$O$14,B8250=2017,H8250/$O$15,B8250=2018,H8250/$O$16,B8250=2019,H8250/$O$17,B8250=2020,H8250/$O$18,B8250=2021,H8250/$O$19,B8250=2022,H8250/$O$20),"")</f>
        <v>1.0695930282107422E-4</v>
      </c>
      <c r="K8250" s="3" cm="1">
        <f t="array" ref="K8250">IFERROR(_xlfn.IFS(B8250=2015,J8250*$P$4,B8250=2016,J8250*$P$5,B8250=2017,J8250*$P$6,B8250=2018,J8250*$P$7,B8250=2019,J8250*$P$8,B8250=2020,J8250*$P$9,B8250=2021,J8250*$P$10,B8250=2022,J8250*$P$11),"")</f>
        <v>185887.34999887986</v>
      </c>
      <c r="L8250" s="3">
        <f t="shared" si="129"/>
        <v>354811.34999887983</v>
      </c>
    </row>
    <row r="8251" spans="1:12">
      <c r="A8251">
        <v>4821000</v>
      </c>
      <c r="B8251">
        <v>2020</v>
      </c>
      <c r="D8251" t="s">
        <v>1454</v>
      </c>
      <c r="E8251" t="s">
        <v>1455</v>
      </c>
      <c r="F8251" t="s">
        <v>4230</v>
      </c>
      <c r="G8251" t="s">
        <v>1456</v>
      </c>
      <c r="H8251" s="5">
        <v>191054</v>
      </c>
      <c r="I8251">
        <f>IFERROR(VLOOKUP(G8251,'NCES Match'!$A$2:$B$1307,2,FALSE),"")</f>
        <v>4821000</v>
      </c>
      <c r="J8251" cm="1">
        <f t="array" ref="J8251">IFERROR(_xlfn.IFS(B8251=2015,H8251/$O$13,B8251=2016,H8251/$O$14,B8251=2017,H8251/$O$15,B8251=2018,H8251/$O$16,B8251=2019,H8251/$O$17,B8251=2020,H8251/$O$18,B8251=2021,H8251/$O$19,B8251=2022,H8251/$O$20),"")</f>
        <v>1.0353360748592277E-4</v>
      </c>
      <c r="K8251" s="3" cm="1">
        <f t="array" ref="K8251">IFERROR(_xlfn.IFS(B8251=2015,J8251*$P$4,B8251=2016,J8251*$P$5,B8251=2017,J8251*$P$6,B8251=2018,J8251*$P$7,B8251=2019,J8251*$P$8,B8251=2020,J8251*$P$9,B8251=2021,J8251*$P$10,B8251=2022,J8251*$P$11),"")</f>
        <v>218249.13602743027</v>
      </c>
      <c r="L8251" s="3">
        <f t="shared" si="129"/>
        <v>409303.1360274303</v>
      </c>
    </row>
    <row r="8252" spans="1:12">
      <c r="A8252">
        <v>4821000</v>
      </c>
      <c r="B8252">
        <v>2021</v>
      </c>
      <c r="D8252" t="s">
        <v>1454</v>
      </c>
      <c r="E8252" t="s">
        <v>1455</v>
      </c>
      <c r="F8252" t="s">
        <v>4101</v>
      </c>
      <c r="G8252" t="s">
        <v>1456</v>
      </c>
      <c r="H8252" s="5">
        <v>173623.1</v>
      </c>
      <c r="I8252">
        <f>IFERROR(VLOOKUP(G8252,'NCES Match'!$A$2:$B$1307,2,FALSE),"")</f>
        <v>4821000</v>
      </c>
      <c r="J8252" cm="1">
        <f t="array" ref="J8252">IFERROR(_xlfn.IFS(B8252=2015,H8252/$O$13,B8252=2016,H8252/$O$14,B8252=2017,H8252/$O$15,B8252=2018,H8252/$O$16,B8252=2019,H8252/$O$17,B8252=2020,H8252/$O$18,B8252=2021,H8252/$O$19,B8252=2022,H8252/$O$20),"")</f>
        <v>8.883304647786864E-5</v>
      </c>
      <c r="K8252" s="3" cm="1">
        <f t="array" ref="K8252">IFERROR(_xlfn.IFS(B8252=2015,J8252*$P$4,B8252=2016,J8252*$P$5,B8252=2017,J8252*$P$6,B8252=2018,J8252*$P$7,B8252=2019,J8252*$P$8,B8252=2020,J8252*$P$9,B8252=2021,J8252*$P$10,B8252=2022,J8252*$P$11),"")</f>
        <v>190151.87016542378</v>
      </c>
      <c r="L8252" s="3">
        <f t="shared" si="129"/>
        <v>363774.97016542382</v>
      </c>
    </row>
    <row r="8253" spans="1:12">
      <c r="A8253">
        <v>4821000</v>
      </c>
      <c r="B8253">
        <v>2022</v>
      </c>
      <c r="D8253" t="s">
        <v>1454</v>
      </c>
      <c r="E8253" t="s">
        <v>1455</v>
      </c>
      <c r="F8253" t="s">
        <v>4101</v>
      </c>
      <c r="G8253" t="s">
        <v>1456</v>
      </c>
      <c r="H8253" s="5">
        <v>192744.04</v>
      </c>
      <c r="I8253">
        <f>IFERROR(VLOOKUP(G8253,'NCES Match'!$A$2:$B$1307,2,FALSE),"")</f>
        <v>4821000</v>
      </c>
      <c r="J8253" cm="1">
        <f t="array" ref="J8253">IFERROR(_xlfn.IFS(B8253=2015,H8253/$O$13,B8253=2016,H8253/$O$14,B8253=2017,H8253/$O$15,B8253=2018,H8253/$O$16,B8253=2019,H8253/$O$17,B8253=2020,H8253/$O$18,B8253=2021,H8253/$O$19,B8253=2022,H8253/$O$20),"")</f>
        <v>8.4659088568301094E-5</v>
      </c>
      <c r="K8253" s="3" cm="1">
        <f t="array" ref="K8253">IFERROR(_xlfn.IFS(B8253=2015,J8253*$P$4,B8253=2016,J8253*$P$5,B8253=2017,J8253*$P$6,B8253=2018,J8253*$P$7,B8253=2019,J8253*$P$8,B8253=2020,J8253*$P$9,B8253=2021,J8253*$P$10,B8253=2022,J8253*$P$11),"")</f>
        <v>182311.90853528527</v>
      </c>
      <c r="L8253" s="3">
        <f t="shared" si="129"/>
        <v>375055.94853528531</v>
      </c>
    </row>
    <row r="8254" spans="1:12">
      <c r="A8254">
        <v>4821000</v>
      </c>
      <c r="B8254">
        <v>2023</v>
      </c>
      <c r="D8254" t="s">
        <v>1454</v>
      </c>
      <c r="E8254" t="s">
        <v>1455</v>
      </c>
      <c r="F8254" t="s">
        <v>4101</v>
      </c>
      <c r="G8254" t="s">
        <v>1456</v>
      </c>
      <c r="H8254" s="5">
        <v>231940.13</v>
      </c>
      <c r="I8254">
        <f>IFERROR(VLOOKUP(G8254,'NCES Match'!$A$2:$B$1307,2,FALSE),"")</f>
        <v>4821000</v>
      </c>
      <c r="J8254" t="str" cm="1">
        <f t="array" ref="J8254">IFERROR(_xlfn.IFS(B8254=2015,H8254/$O$13,B8254=2016,H8254/$O$14,B8254=2017,H8254/$O$15,B8254=2018,H8254/$O$16,B8254=2019,H8254/$O$17,B8254=2020,H8254/$O$18,B8254=2021,H8254/$O$19,B8254=2022,H8254/$O$20),"")</f>
        <v/>
      </c>
      <c r="K8254" s="3" t="str" cm="1">
        <f t="array" ref="K8254">IFERROR(_xlfn.IFS(B8254=2015,J8254*$P$4,B8254=2016,J8254*$P$5,B8254=2017,J8254*$P$6,B8254=2018,J8254*$P$7,B8254=2019,J8254*$P$8,B8254=2020,J8254*$P$9,B8254=2021,J8254*$P$10,B8254=2022,J8254*$P$11),"")</f>
        <v/>
      </c>
      <c r="L8254" s="3">
        <f t="shared" si="129"/>
        <v>231940.13</v>
      </c>
    </row>
    <row r="8255" spans="1:12">
      <c r="A8255">
        <v>4831920</v>
      </c>
      <c r="B8255">
        <v>2015</v>
      </c>
      <c r="C8255" t="s">
        <v>381</v>
      </c>
      <c r="D8255" t="s">
        <v>2327</v>
      </c>
      <c r="E8255" t="s">
        <v>2328</v>
      </c>
      <c r="G8255" t="s">
        <v>2329</v>
      </c>
      <c r="H8255" s="5">
        <v>84801.13</v>
      </c>
      <c r="I8255">
        <f>IFERROR(VLOOKUP(G8255,'NCES Match'!$A$2:$B$1307,2,FALSE),"")</f>
        <v>4831920</v>
      </c>
      <c r="J8255" cm="1">
        <f t="array" ref="J8255">IFERROR(_xlfn.IFS(B8255=2015,H8255/$O$13,B8255=2016,H8255/$O$14,B8255=2017,H8255/$O$15,B8255=2018,H8255/$O$16,B8255=2019,H8255/$O$17,B8255=2020,H8255/$O$18,B8255=2021,H8255/$O$19,B8255=2022,H8255/$O$20),"")</f>
        <v>6.6433523832617927E-5</v>
      </c>
      <c r="K8255" s="3" cm="1">
        <f t="array" ref="K8255">IFERROR(_xlfn.IFS(B8255=2015,J8255*$P$4,B8255=2016,J8255*$P$5,B8255=2017,J8255*$P$6,B8255=2018,J8255*$P$7,B8255=2019,J8255*$P$8,B8255=2020,J8255*$P$9,B8255=2021,J8255*$P$10,B8255=2022,J8255*$P$11),"")</f>
        <v>105727.82300718932</v>
      </c>
      <c r="L8255" s="3">
        <f t="shared" si="129"/>
        <v>190528.95300718932</v>
      </c>
    </row>
    <row r="8256" spans="1:12">
      <c r="A8256">
        <v>4831920</v>
      </c>
      <c r="B8256">
        <v>2016</v>
      </c>
      <c r="C8256" t="s">
        <v>4102</v>
      </c>
      <c r="D8256" t="s">
        <v>2327</v>
      </c>
      <c r="E8256" t="s">
        <v>2328</v>
      </c>
      <c r="F8256" t="s">
        <v>4101</v>
      </c>
      <c r="G8256" t="s">
        <v>2329</v>
      </c>
      <c r="H8256" s="5">
        <v>100887</v>
      </c>
      <c r="I8256">
        <f>IFERROR(VLOOKUP(G8256,'NCES Match'!$A$2:$B$1307,2,FALSE),"")</f>
        <v>4831920</v>
      </c>
      <c r="J8256" cm="1">
        <f t="array" ref="J8256">IFERROR(_xlfn.IFS(B8256=2015,H8256/$O$13,B8256=2016,H8256/$O$14,B8256=2017,H8256/$O$15,B8256=2018,H8256/$O$16,B8256=2019,H8256/$O$17,B8256=2020,H8256/$O$18,B8256=2021,H8256/$O$19,B8256=2022,H8256/$O$20),"")</f>
        <v>7.2221664832338838E-5</v>
      </c>
      <c r="K8256" s="3" cm="1">
        <f t="array" ref="K8256">IFERROR(_xlfn.IFS(B8256=2015,J8256*$P$4,B8256=2016,J8256*$P$5,B8256=2017,J8256*$P$6,B8256=2018,J8256*$P$7,B8256=2019,J8256*$P$8,B8256=2020,J8256*$P$9,B8256=2021,J8256*$P$10,B8256=2022,J8256*$P$11),"")</f>
        <v>121016.87837564964</v>
      </c>
      <c r="L8256" s="3">
        <f t="shared" si="129"/>
        <v>221903.87837564963</v>
      </c>
    </row>
    <row r="8257" spans="1:12">
      <c r="A8257">
        <v>4831920</v>
      </c>
      <c r="B8257">
        <v>2017</v>
      </c>
      <c r="D8257" t="s">
        <v>2327</v>
      </c>
      <c r="E8257" t="s">
        <v>2328</v>
      </c>
      <c r="F8257" t="s">
        <v>4101</v>
      </c>
      <c r="G8257" t="s">
        <v>2329</v>
      </c>
      <c r="H8257" s="5">
        <v>86657</v>
      </c>
      <c r="I8257">
        <f>IFERROR(VLOOKUP(G8257,'NCES Match'!$A$2:$B$1307,2,FALSE),"")</f>
        <v>4831920</v>
      </c>
      <c r="J8257" cm="1">
        <f t="array" ref="J8257">IFERROR(_xlfn.IFS(B8257=2015,H8257/$O$13,B8257=2016,H8257/$O$14,B8257=2017,H8257/$O$15,B8257=2018,H8257/$O$16,B8257=2019,H8257/$O$17,B8257=2020,H8257/$O$18,B8257=2021,H8257/$O$19,B8257=2022,H8257/$O$20),"")</f>
        <v>5.974469519890066E-5</v>
      </c>
      <c r="K8257" s="3" cm="1">
        <f t="array" ref="K8257">IFERROR(_xlfn.IFS(B8257=2015,J8257*$P$4,B8257=2016,J8257*$P$5,B8257=2017,J8257*$P$6,B8257=2018,J8257*$P$7,B8257=2019,J8257*$P$8,B8257=2020,J8257*$P$9,B8257=2021,J8257*$P$10,B8257=2022,J8257*$P$11),"")</f>
        <v>101461.2984975869</v>
      </c>
      <c r="L8257" s="3">
        <f t="shared" si="129"/>
        <v>188118.29849758692</v>
      </c>
    </row>
    <row r="8258" spans="1:12">
      <c r="A8258">
        <v>4831920</v>
      </c>
      <c r="B8258">
        <v>2018</v>
      </c>
      <c r="D8258" t="s">
        <v>2327</v>
      </c>
      <c r="E8258" t="s">
        <v>2328</v>
      </c>
      <c r="F8258" t="s">
        <v>4101</v>
      </c>
      <c r="G8258" t="s">
        <v>2329</v>
      </c>
      <c r="H8258" s="5">
        <v>113749</v>
      </c>
      <c r="I8258">
        <f>IFERROR(VLOOKUP(G8258,'NCES Match'!$A$2:$B$1307,2,FALSE),"")</f>
        <v>4831920</v>
      </c>
      <c r="J8258" cm="1">
        <f t="array" ref="J8258">IFERROR(_xlfn.IFS(B8258=2015,H8258/$O$13,B8258=2016,H8258/$O$14,B8258=2017,H8258/$O$15,B8258=2018,H8258/$O$16,B8258=2019,H8258/$O$17,B8258=2020,H8258/$O$18,B8258=2021,H8258/$O$19,B8258=2022,H8258/$O$20),"")</f>
        <v>7.4227914916087599E-5</v>
      </c>
      <c r="K8258" s="3" cm="1">
        <f t="array" ref="K8258">IFERROR(_xlfn.IFS(B8258=2015,J8258*$P$4,B8258=2016,J8258*$P$5,B8258=2017,J8258*$P$6,B8258=2018,J8258*$P$7,B8258=2019,J8258*$P$8,B8258=2020,J8258*$P$9,B8258=2021,J8258*$P$10,B8258=2022,J8258*$P$11),"")</f>
        <v>127438.44049617265</v>
      </c>
      <c r="L8258" s="3">
        <f t="shared" si="129"/>
        <v>241187.44049617264</v>
      </c>
    </row>
    <row r="8259" spans="1:12">
      <c r="A8259">
        <v>4831920</v>
      </c>
      <c r="B8259">
        <v>2019</v>
      </c>
      <c r="D8259" t="s">
        <v>2327</v>
      </c>
      <c r="E8259" t="s">
        <v>2328</v>
      </c>
      <c r="F8259" t="s">
        <v>4101</v>
      </c>
      <c r="G8259" t="s">
        <v>2329</v>
      </c>
      <c r="H8259" s="5">
        <v>112969</v>
      </c>
      <c r="I8259">
        <f>IFERROR(VLOOKUP(G8259,'NCES Match'!$A$2:$B$1307,2,FALSE),"")</f>
        <v>4831920</v>
      </c>
      <c r="J8259" cm="1">
        <f t="array" ref="J8259">IFERROR(_xlfn.IFS(B8259=2015,H8259/$O$13,B8259=2016,H8259/$O$14,B8259=2017,H8259/$O$15,B8259=2018,H8259/$O$16,B8259=2019,H8259/$O$17,B8259=2020,H8259/$O$18,B8259=2021,H8259/$O$19,B8259=2022,H8259/$O$20),"")</f>
        <v>7.1529714430122022E-5</v>
      </c>
      <c r="K8259" s="3" cm="1">
        <f t="array" ref="K8259">IFERROR(_xlfn.IFS(B8259=2015,J8259*$P$4,B8259=2016,J8259*$P$5,B8259=2017,J8259*$P$6,B8259=2018,J8259*$P$7,B8259=2019,J8259*$P$8,B8259=2020,J8259*$P$9,B8259=2021,J8259*$P$10,B8259=2022,J8259*$P$11),"")</f>
        <v>124313.34826326309</v>
      </c>
      <c r="L8259" s="3">
        <f t="shared" ref="L8259:L8322" si="130">SUM(H8259,K8259)</f>
        <v>237282.34826326309</v>
      </c>
    </row>
    <row r="8260" spans="1:12">
      <c r="A8260">
        <v>4831920</v>
      </c>
      <c r="B8260">
        <v>2020</v>
      </c>
      <c r="D8260" t="s">
        <v>2327</v>
      </c>
      <c r="E8260" t="s">
        <v>2328</v>
      </c>
      <c r="F8260" t="s">
        <v>4230</v>
      </c>
      <c r="G8260" t="s">
        <v>2329</v>
      </c>
      <c r="H8260" s="5">
        <v>122707</v>
      </c>
      <c r="I8260">
        <f>IFERROR(VLOOKUP(G8260,'NCES Match'!$A$2:$B$1307,2,FALSE),"")</f>
        <v>4831920</v>
      </c>
      <c r="J8260" cm="1">
        <f t="array" ref="J8260">IFERROR(_xlfn.IFS(B8260=2015,H8260/$O$13,B8260=2016,H8260/$O$14,B8260=2017,H8260/$O$15,B8260=2018,H8260/$O$16,B8260=2019,H8260/$O$17,B8260=2020,H8260/$O$18,B8260=2021,H8260/$O$19,B8260=2022,H8260/$O$20),"")</f>
        <v>6.6495851297408725E-5</v>
      </c>
      <c r="K8260" s="3" cm="1">
        <f t="array" ref="K8260">IFERROR(_xlfn.IFS(B8260=2015,J8260*$P$4,B8260=2016,J8260*$P$5,B8260=2017,J8260*$P$6,B8260=2018,J8260*$P$7,B8260=2019,J8260*$P$8,B8260=2020,J8260*$P$9,B8260=2021,J8260*$P$10,B8260=2022,J8260*$P$11),"")</f>
        <v>140173.441720759</v>
      </c>
      <c r="L8260" s="3">
        <f t="shared" si="130"/>
        <v>262880.44172075903</v>
      </c>
    </row>
    <row r="8261" spans="1:12">
      <c r="A8261">
        <v>4831920</v>
      </c>
      <c r="B8261">
        <v>2021</v>
      </c>
      <c r="D8261" t="s">
        <v>2327</v>
      </c>
      <c r="E8261" t="s">
        <v>2328</v>
      </c>
      <c r="F8261" t="s">
        <v>4101</v>
      </c>
      <c r="G8261" t="s">
        <v>2329</v>
      </c>
      <c r="H8261" s="5">
        <v>143231.38</v>
      </c>
      <c r="I8261">
        <f>IFERROR(VLOOKUP(G8261,'NCES Match'!$A$2:$B$1307,2,FALSE),"")</f>
        <v>4831920</v>
      </c>
      <c r="J8261" cm="1">
        <f t="array" ref="J8261">IFERROR(_xlfn.IFS(B8261=2015,H8261/$O$13,B8261=2016,H8261/$O$14,B8261=2017,H8261/$O$15,B8261=2018,H8261/$O$16,B8261=2019,H8261/$O$17,B8261=2020,H8261/$O$18,B8261=2021,H8261/$O$19,B8261=2022,H8261/$O$20),"")</f>
        <v>7.3283335204988654E-5</v>
      </c>
      <c r="K8261" s="3" cm="1">
        <f t="array" ref="K8261">IFERROR(_xlfn.IFS(B8261=2015,J8261*$P$4,B8261=2016,J8261*$P$5,B8261=2017,J8261*$P$6,B8261=2018,J8261*$P$7,B8261=2019,J8261*$P$8,B8261=2020,J8261*$P$9,B8261=2021,J8261*$P$10,B8261=2022,J8261*$P$11),"")</f>
        <v>156866.8844950613</v>
      </c>
      <c r="L8261" s="3">
        <f t="shared" si="130"/>
        <v>300098.2644950613</v>
      </c>
    </row>
    <row r="8262" spans="1:12">
      <c r="A8262">
        <v>4831920</v>
      </c>
      <c r="B8262">
        <v>2022</v>
      </c>
      <c r="D8262" t="s">
        <v>2327</v>
      </c>
      <c r="E8262" t="s">
        <v>2328</v>
      </c>
      <c r="F8262" t="s">
        <v>4101</v>
      </c>
      <c r="G8262" t="s">
        <v>2329</v>
      </c>
      <c r="H8262" s="5">
        <v>179458.98</v>
      </c>
      <c r="I8262">
        <f>IFERROR(VLOOKUP(G8262,'NCES Match'!$A$2:$B$1307,2,FALSE),"")</f>
        <v>4831920</v>
      </c>
      <c r="J8262" cm="1">
        <f t="array" ref="J8262">IFERROR(_xlfn.IFS(B8262=2015,H8262/$O$13,B8262=2016,H8262/$O$14,B8262=2017,H8262/$O$15,B8262=2018,H8262/$O$16,B8262=2019,H8262/$O$17,B8262=2020,H8262/$O$18,B8262=2021,H8262/$O$19,B8262=2022,H8262/$O$20),"")</f>
        <v>7.882388312602027E-5</v>
      </c>
      <c r="K8262" s="3" cm="1">
        <f t="array" ref="K8262">IFERROR(_xlfn.IFS(B8262=2015,J8262*$P$4,B8262=2016,J8262*$P$5,B8262=2017,J8262*$P$6,B8262=2018,J8262*$P$7,B8262=2019,J8262*$P$8,B8262=2020,J8262*$P$9,B8262=2021,J8262*$P$10,B8262=2022,J8262*$P$11),"")</f>
        <v>169745.8927788148</v>
      </c>
      <c r="L8262" s="3">
        <f t="shared" si="130"/>
        <v>349204.87277881481</v>
      </c>
    </row>
    <row r="8263" spans="1:12">
      <c r="A8263">
        <v>4831920</v>
      </c>
      <c r="B8263">
        <v>2023</v>
      </c>
      <c r="D8263" t="s">
        <v>2327</v>
      </c>
      <c r="E8263" t="s">
        <v>2328</v>
      </c>
      <c r="F8263" t="s">
        <v>4101</v>
      </c>
      <c r="G8263" t="s">
        <v>2329</v>
      </c>
      <c r="H8263" s="5">
        <v>211214.64</v>
      </c>
      <c r="I8263">
        <f>IFERROR(VLOOKUP(G8263,'NCES Match'!$A$2:$B$1307,2,FALSE),"")</f>
        <v>4831920</v>
      </c>
      <c r="J8263" t="str" cm="1">
        <f t="array" ref="J8263">IFERROR(_xlfn.IFS(B8263=2015,H8263/$O$13,B8263=2016,H8263/$O$14,B8263=2017,H8263/$O$15,B8263=2018,H8263/$O$16,B8263=2019,H8263/$O$17,B8263=2020,H8263/$O$18,B8263=2021,H8263/$O$19,B8263=2022,H8263/$O$20),"")</f>
        <v/>
      </c>
      <c r="K8263" s="3" t="str" cm="1">
        <f t="array" ref="K8263">IFERROR(_xlfn.IFS(B8263=2015,J8263*$P$4,B8263=2016,J8263*$P$5,B8263=2017,J8263*$P$6,B8263=2018,J8263*$P$7,B8263=2019,J8263*$P$8,B8263=2020,J8263*$P$9,B8263=2021,J8263*$P$10,B8263=2022,J8263*$P$11),"")</f>
        <v/>
      </c>
      <c r="L8263" s="3">
        <f t="shared" si="130"/>
        <v>211214.64</v>
      </c>
    </row>
    <row r="8264" spans="1:12">
      <c r="A8264">
        <v>4835820</v>
      </c>
      <c r="B8264">
        <v>2015</v>
      </c>
      <c r="C8264" t="s">
        <v>381</v>
      </c>
      <c r="D8264" t="s">
        <v>2626</v>
      </c>
      <c r="E8264" t="s">
        <v>2627</v>
      </c>
      <c r="G8264" t="s">
        <v>2628</v>
      </c>
      <c r="H8264" s="5">
        <v>18660.849999999999</v>
      </c>
      <c r="I8264">
        <f>IFERROR(VLOOKUP(G8264,'NCES Match'!$A$2:$B$1307,2,FALSE),"")</f>
        <v>4835820</v>
      </c>
      <c r="J8264" cm="1">
        <f t="array" ref="J8264">IFERROR(_xlfn.IFS(B8264=2015,H8264/$O$13,B8264=2016,H8264/$O$14,B8264=2017,H8264/$O$15,B8264=2018,H8264/$O$16,B8264=2019,H8264/$O$17,B8264=2020,H8264/$O$18,B8264=2021,H8264/$O$19,B8264=2022,H8264/$O$20),"")</f>
        <v>1.461897999722301E-5</v>
      </c>
      <c r="K8264" s="3" cm="1">
        <f t="array" ref="K8264">IFERROR(_xlfn.IFS(B8264=2015,J8264*$P$4,B8264=2016,J8264*$P$5,B8264=2017,J8264*$P$6,B8264=2018,J8264*$P$7,B8264=2019,J8264*$P$8,B8264=2020,J8264*$P$9,B8264=2021,J8264*$P$10,B8264=2022,J8264*$P$11),"")</f>
        <v>23265.85796632319</v>
      </c>
      <c r="L8264" s="3">
        <f t="shared" si="130"/>
        <v>41926.707966323185</v>
      </c>
    </row>
    <row r="8265" spans="1:12">
      <c r="A8265">
        <v>4835820</v>
      </c>
      <c r="B8265">
        <v>2016</v>
      </c>
      <c r="C8265" t="s">
        <v>4102</v>
      </c>
      <c r="D8265" t="s">
        <v>2626</v>
      </c>
      <c r="E8265" t="s">
        <v>2627</v>
      </c>
      <c r="F8265" t="s">
        <v>4101</v>
      </c>
      <c r="G8265" t="s">
        <v>2628</v>
      </c>
      <c r="H8265" s="5">
        <v>19218</v>
      </c>
      <c r="I8265">
        <f>IFERROR(VLOOKUP(G8265,'NCES Match'!$A$2:$B$1307,2,FALSE),"")</f>
        <v>4835820</v>
      </c>
      <c r="J8265" cm="1">
        <f t="array" ref="J8265">IFERROR(_xlfn.IFS(B8265=2015,H8265/$O$13,B8265=2016,H8265/$O$14,B8265=2017,H8265/$O$15,B8265=2018,H8265/$O$16,B8265=2019,H8265/$O$17,B8265=2020,H8265/$O$18,B8265=2021,H8265/$O$19,B8265=2022,H8265/$O$20),"")</f>
        <v>1.3757530254124792E-5</v>
      </c>
      <c r="K8265" s="3" cm="1">
        <f t="array" ref="K8265">IFERROR(_xlfn.IFS(B8265=2015,J8265*$P$4,B8265=2016,J8265*$P$5,B8265=2017,J8265*$P$6,B8265=2018,J8265*$P$7,B8265=2019,J8265*$P$8,B8265=2020,J8265*$P$9,B8265=2021,J8265*$P$10,B8265=2022,J8265*$P$11),"")</f>
        <v>23052.547589116883</v>
      </c>
      <c r="L8265" s="3">
        <f t="shared" si="130"/>
        <v>42270.547589116883</v>
      </c>
    </row>
    <row r="8266" spans="1:12">
      <c r="A8266">
        <v>4835820</v>
      </c>
      <c r="B8266">
        <v>2017</v>
      </c>
      <c r="D8266" t="s">
        <v>2626</v>
      </c>
      <c r="E8266" t="s">
        <v>2627</v>
      </c>
      <c r="F8266" t="s">
        <v>4101</v>
      </c>
      <c r="G8266" t="s">
        <v>2628</v>
      </c>
      <c r="H8266" s="5">
        <v>20607</v>
      </c>
      <c r="I8266">
        <f>IFERROR(VLOOKUP(G8266,'NCES Match'!$A$2:$B$1307,2,FALSE),"")</f>
        <v>4835820</v>
      </c>
      <c r="J8266" cm="1">
        <f t="array" ref="J8266">IFERROR(_xlfn.IFS(B8266=2015,H8266/$O$13,B8266=2016,H8266/$O$14,B8266=2017,H8266/$O$15,B8266=2018,H8266/$O$16,B8266=2019,H8266/$O$17,B8266=2020,H8266/$O$18,B8266=2021,H8266/$O$19,B8266=2022,H8266/$O$20),"")</f>
        <v>1.4207264663717252E-5</v>
      </c>
      <c r="K8266" s="3" cm="1">
        <f t="array" ref="K8266">IFERROR(_xlfn.IFS(B8266=2015,J8266*$P$4,B8266=2016,J8266*$P$5,B8266=2017,J8266*$P$6,B8266=2018,J8266*$P$7,B8266=2019,J8266*$P$8,B8266=2020,J8266*$P$9,B8266=2021,J8266*$P$10,B8266=2022,J8266*$P$11),"")</f>
        <v>24127.456271735387</v>
      </c>
      <c r="L8266" s="3">
        <f t="shared" si="130"/>
        <v>44734.456271735384</v>
      </c>
    </row>
    <row r="8267" spans="1:12">
      <c r="A8267">
        <v>4835820</v>
      </c>
      <c r="B8267">
        <v>2018</v>
      </c>
      <c r="D8267" t="s">
        <v>2626</v>
      </c>
      <c r="E8267" t="s">
        <v>2627</v>
      </c>
      <c r="F8267" t="s">
        <v>4101</v>
      </c>
      <c r="G8267" t="s">
        <v>2628</v>
      </c>
      <c r="H8267" s="5">
        <v>37038</v>
      </c>
      <c r="I8267">
        <f>IFERROR(VLOOKUP(G8267,'NCES Match'!$A$2:$B$1307,2,FALSE),"")</f>
        <v>4835820</v>
      </c>
      <c r="J8267" cm="1">
        <f t="array" ref="J8267">IFERROR(_xlfn.IFS(B8267=2015,H8267/$O$13,B8267=2016,H8267/$O$14,B8267=2017,H8267/$O$15,B8267=2018,H8267/$O$16,B8267=2019,H8267/$O$17,B8267=2020,H8267/$O$18,B8267=2021,H8267/$O$19,B8267=2022,H8267/$O$20),"")</f>
        <v>2.4169474128669724E-5</v>
      </c>
      <c r="K8267" s="3" cm="1">
        <f t="array" ref="K8267">IFERROR(_xlfn.IFS(B8267=2015,J8267*$P$4,B8267=2016,J8267*$P$5,B8267=2017,J8267*$P$6,B8267=2018,J8267*$P$7,B8267=2019,J8267*$P$8,B8267=2020,J8267*$P$9,B8267=2021,J8267*$P$10,B8267=2022,J8267*$P$11),"")</f>
        <v>41495.441358581113</v>
      </c>
      <c r="L8267" s="3">
        <f t="shared" si="130"/>
        <v>78533.441358581113</v>
      </c>
    </row>
    <row r="8268" spans="1:12">
      <c r="A8268">
        <v>4835820</v>
      </c>
      <c r="B8268">
        <v>2019</v>
      </c>
      <c r="D8268" t="s">
        <v>2626</v>
      </c>
      <c r="E8268" t="s">
        <v>2627</v>
      </c>
      <c r="F8268" t="s">
        <v>4101</v>
      </c>
      <c r="G8268" t="s">
        <v>2628</v>
      </c>
      <c r="H8268" s="5">
        <v>38873</v>
      </c>
      <c r="I8268">
        <f>IFERROR(VLOOKUP(G8268,'NCES Match'!$A$2:$B$1307,2,FALSE),"")</f>
        <v>4835820</v>
      </c>
      <c r="J8268" cm="1">
        <f t="array" ref="J8268">IFERROR(_xlfn.IFS(B8268=2015,H8268/$O$13,B8268=2016,H8268/$O$14,B8268=2017,H8268/$O$15,B8268=2018,H8268/$O$16,B8268=2019,H8268/$O$17,B8268=2020,H8268/$O$18,B8268=2021,H8268/$O$19,B8268=2022,H8268/$O$20),"")</f>
        <v>2.4613607175792771E-5</v>
      </c>
      <c r="K8268" s="3" cm="1">
        <f t="array" ref="K8268">IFERROR(_xlfn.IFS(B8268=2015,J8268*$P$4,B8268=2016,J8268*$P$5,B8268=2017,J8268*$P$6,B8268=2018,J8268*$P$7,B8268=2019,J8268*$P$8,B8268=2020,J8268*$P$9,B8268=2021,J8268*$P$10,B8268=2022,J8268*$P$11),"")</f>
        <v>42776.627101575003</v>
      </c>
      <c r="L8268" s="3">
        <f t="shared" si="130"/>
        <v>81649.627101574995</v>
      </c>
    </row>
    <row r="8269" spans="1:12">
      <c r="A8269">
        <v>4835820</v>
      </c>
      <c r="B8269">
        <v>2020</v>
      </c>
      <c r="D8269" t="s">
        <v>2626</v>
      </c>
      <c r="E8269" t="s">
        <v>2627</v>
      </c>
      <c r="F8269" t="s">
        <v>4230</v>
      </c>
      <c r="G8269" t="s">
        <v>2628</v>
      </c>
      <c r="H8269" s="5">
        <v>38596</v>
      </c>
      <c r="I8269">
        <f>IFERROR(VLOOKUP(G8269,'NCES Match'!$A$2:$B$1307,2,FALSE),"")</f>
        <v>4835820</v>
      </c>
      <c r="J8269" cm="1">
        <f t="array" ref="J8269">IFERROR(_xlfn.IFS(B8269=2015,H8269/$O$13,B8269=2016,H8269/$O$14,B8269=2017,H8269/$O$15,B8269=2018,H8269/$O$16,B8269=2019,H8269/$O$17,B8269=2020,H8269/$O$18,B8269=2021,H8269/$O$19,B8269=2022,H8269/$O$20),"")</f>
        <v>2.09154642903403E-5</v>
      </c>
      <c r="K8269" s="3" cm="1">
        <f t="array" ref="K8269">IFERROR(_xlfn.IFS(B8269=2015,J8269*$P$4,B8269=2016,J8269*$P$5,B8269=2017,J8269*$P$6,B8269=2018,J8269*$P$7,B8269=2019,J8269*$P$8,B8269=2020,J8269*$P$9,B8269=2021,J8269*$P$10,B8269=2022,J8269*$P$11),"")</f>
        <v>44089.857601069329</v>
      </c>
      <c r="L8269" s="3">
        <f t="shared" si="130"/>
        <v>82685.857601069321</v>
      </c>
    </row>
    <row r="8270" spans="1:12">
      <c r="A8270">
        <v>4835820</v>
      </c>
      <c r="B8270">
        <v>2021</v>
      </c>
      <c r="D8270" t="s">
        <v>2626</v>
      </c>
      <c r="E8270" t="s">
        <v>2627</v>
      </c>
      <c r="F8270" t="s">
        <v>4230</v>
      </c>
      <c r="G8270" t="s">
        <v>2628</v>
      </c>
      <c r="H8270" s="5">
        <v>38675.56</v>
      </c>
      <c r="I8270">
        <f>IFERROR(VLOOKUP(G8270,'NCES Match'!$A$2:$B$1307,2,FALSE),"")</f>
        <v>4835820</v>
      </c>
      <c r="J8270" cm="1">
        <f t="array" ref="J8270">IFERROR(_xlfn.IFS(B8270=2015,H8270/$O$13,B8270=2016,H8270/$O$14,B8270=2017,H8270/$O$15,B8270=2018,H8270/$O$16,B8270=2019,H8270/$O$17,B8270=2020,H8270/$O$18,B8270=2021,H8270/$O$19,B8270=2022,H8270/$O$20),"")</f>
        <v>1.9788080151993581E-5</v>
      </c>
      <c r="K8270" s="3" cm="1">
        <f t="array" ref="K8270">IFERROR(_xlfn.IFS(B8270=2015,J8270*$P$4,B8270=2016,J8270*$P$5,B8270=2017,J8270*$P$6,B8270=2018,J8270*$P$7,B8270=2019,J8270*$P$8,B8270=2020,J8270*$P$9,B8270=2021,J8270*$P$10,B8270=2022,J8270*$P$11),"")</f>
        <v>42357.440131497802</v>
      </c>
      <c r="L8270" s="3">
        <f t="shared" si="130"/>
        <v>81033.0001314978</v>
      </c>
    </row>
    <row r="8271" spans="1:12">
      <c r="A8271">
        <v>4835820</v>
      </c>
      <c r="B8271">
        <v>2022</v>
      </c>
      <c r="D8271" t="s">
        <v>2626</v>
      </c>
      <c r="E8271" t="s">
        <v>2627</v>
      </c>
      <c r="F8271" t="s">
        <v>4101</v>
      </c>
      <c r="G8271" t="s">
        <v>2628</v>
      </c>
      <c r="H8271" s="5">
        <v>45964.23</v>
      </c>
      <c r="I8271">
        <f>IFERROR(VLOOKUP(G8271,'NCES Match'!$A$2:$B$1307,2,FALSE),"")</f>
        <v>4835820</v>
      </c>
      <c r="J8271" cm="1">
        <f t="array" ref="J8271">IFERROR(_xlfn.IFS(B8271=2015,H8271/$O$13,B8271=2016,H8271/$O$14,B8271=2017,H8271/$O$15,B8271=2018,H8271/$O$16,B8271=2019,H8271/$O$17,B8271=2020,H8271/$O$18,B8271=2021,H8271/$O$19,B8271=2022,H8271/$O$20),"")</f>
        <v>2.0188898284708374E-5</v>
      </c>
      <c r="K8271" s="3" cm="1">
        <f t="array" ref="K8271">IFERROR(_xlfn.IFS(B8271=2015,J8271*$P$4,B8271=2016,J8271*$P$5,B8271=2017,J8271*$P$6,B8271=2018,J8271*$P$7,B8271=2019,J8271*$P$8,B8271=2020,J8271*$P$9,B8271=2021,J8271*$P$10,B8271=2022,J8271*$P$11),"")</f>
        <v>43476.449365982029</v>
      </c>
      <c r="L8271" s="3">
        <f t="shared" si="130"/>
        <v>89440.67936598204</v>
      </c>
    </row>
    <row r="8272" spans="1:12">
      <c r="A8272">
        <v>4835820</v>
      </c>
      <c r="B8272">
        <v>2023</v>
      </c>
      <c r="D8272" t="s">
        <v>2626</v>
      </c>
      <c r="E8272" t="s">
        <v>2627</v>
      </c>
      <c r="F8272" t="s">
        <v>4101</v>
      </c>
      <c r="G8272" t="s">
        <v>2628</v>
      </c>
      <c r="H8272" s="5">
        <v>43423.41</v>
      </c>
      <c r="I8272">
        <f>IFERROR(VLOOKUP(G8272,'NCES Match'!$A$2:$B$1307,2,FALSE),"")</f>
        <v>4835820</v>
      </c>
      <c r="J8272" t="str" cm="1">
        <f t="array" ref="J8272">IFERROR(_xlfn.IFS(B8272=2015,H8272/$O$13,B8272=2016,H8272/$O$14,B8272=2017,H8272/$O$15,B8272=2018,H8272/$O$16,B8272=2019,H8272/$O$17,B8272=2020,H8272/$O$18,B8272=2021,H8272/$O$19,B8272=2022,H8272/$O$20),"")</f>
        <v/>
      </c>
      <c r="K8272" s="3" t="str" cm="1">
        <f t="array" ref="K8272">IFERROR(_xlfn.IFS(B8272=2015,J8272*$P$4,B8272=2016,J8272*$P$5,B8272=2017,J8272*$P$6,B8272=2018,J8272*$P$7,B8272=2019,J8272*$P$8,B8272=2020,J8272*$P$9,B8272=2021,J8272*$P$10,B8272=2022,J8272*$P$11),"")</f>
        <v/>
      </c>
      <c r="L8272" s="3">
        <f t="shared" si="130"/>
        <v>43423.41</v>
      </c>
    </row>
    <row r="8273" spans="1:12">
      <c r="A8273">
        <v>4814640</v>
      </c>
      <c r="B8273">
        <v>2015</v>
      </c>
      <c r="C8273" t="s">
        <v>381</v>
      </c>
      <c r="D8273" t="s">
        <v>952</v>
      </c>
      <c r="E8273" t="s">
        <v>953</v>
      </c>
      <c r="G8273" t="s">
        <v>954</v>
      </c>
      <c r="H8273" s="5">
        <v>191399.99</v>
      </c>
      <c r="I8273">
        <f>IFERROR(VLOOKUP(G8273,'NCES Match'!$A$2:$B$1307,2,FALSE),"")</f>
        <v>4814640</v>
      </c>
      <c r="J8273" cm="1">
        <f t="array" ref="J8273">IFERROR(_xlfn.IFS(B8273=2015,H8273/$O$13,B8273=2016,H8273/$O$14,B8273=2017,H8273/$O$15,B8273=2018,H8273/$O$16,B8273=2019,H8273/$O$17,B8273=2020,H8273/$O$18,B8273=2021,H8273/$O$19,B8273=2022,H8273/$O$20),"")</f>
        <v>1.4994347123944965E-4</v>
      </c>
      <c r="K8273" s="3" cm="1">
        <f t="array" ref="K8273">IFERROR(_xlfn.IFS(B8273=2015,J8273*$P$4,B8273=2016,J8273*$P$5,B8273=2017,J8273*$P$6,B8273=2018,J8273*$P$7,B8273=2019,J8273*$P$8,B8273=2020,J8273*$P$9,B8273=2021,J8273*$P$10,B8273=2022,J8273*$P$11),"")</f>
        <v>238632.48362725592</v>
      </c>
      <c r="L8273" s="3">
        <f t="shared" si="130"/>
        <v>430032.47362725588</v>
      </c>
    </row>
    <row r="8274" spans="1:12">
      <c r="A8274">
        <v>4814640</v>
      </c>
      <c r="B8274">
        <v>2016</v>
      </c>
      <c r="C8274" t="s">
        <v>4102</v>
      </c>
      <c r="D8274" t="s">
        <v>952</v>
      </c>
      <c r="E8274" t="s">
        <v>953</v>
      </c>
      <c r="F8274" t="s">
        <v>4101</v>
      </c>
      <c r="G8274" t="s">
        <v>954</v>
      </c>
      <c r="H8274" s="5">
        <v>199841</v>
      </c>
      <c r="I8274">
        <f>IFERROR(VLOOKUP(G8274,'NCES Match'!$A$2:$B$1307,2,FALSE),"")</f>
        <v>4814640</v>
      </c>
      <c r="J8274" cm="1">
        <f t="array" ref="J8274">IFERROR(_xlfn.IFS(B8274=2015,H8274/$O$13,B8274=2016,H8274/$O$14,B8274=2017,H8274/$O$15,B8274=2018,H8274/$O$16,B8274=2019,H8274/$O$17,B8274=2020,H8274/$O$18,B8274=2021,H8274/$O$19,B8274=2022,H8274/$O$20),"")</f>
        <v>1.4305955892988617E-4</v>
      </c>
      <c r="K8274" s="3" cm="1">
        <f t="array" ref="K8274">IFERROR(_xlfn.IFS(B8274=2015,J8274*$P$4,B8274=2016,J8274*$P$5,B8274=2017,J8274*$P$6,B8274=2018,J8274*$P$7,B8274=2019,J8274*$P$8,B8274=2020,J8274*$P$9,B8274=2021,J8274*$P$10,B8274=2022,J8274*$P$11),"")</f>
        <v>239715.06726801471</v>
      </c>
      <c r="L8274" s="3">
        <f t="shared" si="130"/>
        <v>439556.06726801471</v>
      </c>
    </row>
    <row r="8275" spans="1:12">
      <c r="A8275">
        <v>4814640</v>
      </c>
      <c r="B8275">
        <v>2017</v>
      </c>
      <c r="D8275" t="s">
        <v>952</v>
      </c>
      <c r="E8275" t="s">
        <v>953</v>
      </c>
      <c r="F8275" t="s">
        <v>4101</v>
      </c>
      <c r="G8275" t="s">
        <v>954</v>
      </c>
      <c r="H8275" s="5">
        <v>197806</v>
      </c>
      <c r="I8275">
        <f>IFERROR(VLOOKUP(G8275,'NCES Match'!$A$2:$B$1307,2,FALSE),"")</f>
        <v>4814640</v>
      </c>
      <c r="J8275" cm="1">
        <f t="array" ref="J8275">IFERROR(_xlfn.IFS(B8275=2015,H8275/$O$13,B8275=2016,H8275/$O$14,B8275=2017,H8275/$O$15,B8275=2018,H8275/$O$16,B8275=2019,H8275/$O$17,B8275=2020,H8275/$O$18,B8275=2021,H8275/$O$19,B8275=2022,H8275/$O$20),"")</f>
        <v>1.3637512466983329E-4</v>
      </c>
      <c r="K8275" s="3" cm="1">
        <f t="array" ref="K8275">IFERROR(_xlfn.IFS(B8275=2015,J8275*$P$4,B8275=2016,J8275*$P$5,B8275=2017,J8275*$P$6,B8275=2018,J8275*$P$7,B8275=2019,J8275*$P$8,B8275=2020,J8275*$P$9,B8275=2021,J8275*$P$10,B8275=2022,J8275*$P$11),"")</f>
        <v>231598.75844552286</v>
      </c>
      <c r="L8275" s="3">
        <f t="shared" si="130"/>
        <v>429404.75844552286</v>
      </c>
    </row>
    <row r="8276" spans="1:12">
      <c r="A8276">
        <v>4814640</v>
      </c>
      <c r="B8276">
        <v>2018</v>
      </c>
      <c r="D8276" t="s">
        <v>952</v>
      </c>
      <c r="E8276" t="s">
        <v>953</v>
      </c>
      <c r="F8276" t="s">
        <v>4101</v>
      </c>
      <c r="G8276" t="s">
        <v>954</v>
      </c>
      <c r="H8276" s="5">
        <v>202322</v>
      </c>
      <c r="I8276">
        <f>IFERROR(VLOOKUP(G8276,'NCES Match'!$A$2:$B$1307,2,FALSE),"")</f>
        <v>4814640</v>
      </c>
      <c r="J8276" cm="1">
        <f t="array" ref="J8276">IFERROR(_xlfn.IFS(B8276=2015,H8276/$O$13,B8276=2016,H8276/$O$14,B8276=2017,H8276/$O$15,B8276=2018,H8276/$O$16,B8276=2019,H8276/$O$17,B8276=2020,H8276/$O$18,B8276=2021,H8276/$O$19,B8276=2022,H8276/$O$20),"")</f>
        <v>1.3202700860361562E-4</v>
      </c>
      <c r="K8276" s="3" cm="1">
        <f t="array" ref="K8276">IFERROR(_xlfn.IFS(B8276=2015,J8276*$P$4,B8276=2016,J8276*$P$5,B8276=2017,J8276*$P$6,B8276=2018,J8276*$P$7,B8276=2019,J8276*$P$8,B8276=2020,J8276*$P$9,B8276=2021,J8276*$P$10,B8276=2022,J8276*$P$11),"")</f>
        <v>226671.00509074051</v>
      </c>
      <c r="L8276" s="3">
        <f t="shared" si="130"/>
        <v>428993.00509074051</v>
      </c>
    </row>
    <row r="8277" spans="1:12">
      <c r="A8277">
        <v>4814640</v>
      </c>
      <c r="B8277">
        <v>2019</v>
      </c>
      <c r="D8277" t="s">
        <v>952</v>
      </c>
      <c r="E8277" t="s">
        <v>953</v>
      </c>
      <c r="F8277" t="s">
        <v>4101</v>
      </c>
      <c r="G8277" t="s">
        <v>954</v>
      </c>
      <c r="H8277" s="5">
        <v>171984</v>
      </c>
      <c r="I8277">
        <f>IFERROR(VLOOKUP(G8277,'NCES Match'!$A$2:$B$1307,2,FALSE),"")</f>
        <v>4814640</v>
      </c>
      <c r="J8277" cm="1">
        <f t="array" ref="J8277">IFERROR(_xlfn.IFS(B8277=2015,H8277/$O$13,B8277=2016,H8277/$O$14,B8277=2017,H8277/$O$15,B8277=2018,H8277/$O$16,B8277=2019,H8277/$O$17,B8277=2020,H8277/$O$18,B8277=2021,H8277/$O$19,B8277=2022,H8277/$O$20),"")</f>
        <v>1.0889683370260963E-4</v>
      </c>
      <c r="K8277" s="3" cm="1">
        <f t="array" ref="K8277">IFERROR(_xlfn.IFS(B8277=2015,J8277*$P$4,B8277=2016,J8277*$P$5,B8277=2017,J8277*$P$6,B8277=2018,J8277*$P$7,B8277=2019,J8277*$P$8,B8277=2020,J8277*$P$9,B8277=2021,J8277*$P$10,B8277=2022,J8277*$P$11),"")</f>
        <v>189254.63523363971</v>
      </c>
      <c r="L8277" s="3">
        <f t="shared" si="130"/>
        <v>361238.63523363974</v>
      </c>
    </row>
    <row r="8278" spans="1:12">
      <c r="A8278">
        <v>4814640</v>
      </c>
      <c r="B8278">
        <v>2020</v>
      </c>
      <c r="D8278" t="s">
        <v>952</v>
      </c>
      <c r="E8278" t="s">
        <v>953</v>
      </c>
      <c r="F8278" t="s">
        <v>4230</v>
      </c>
      <c r="G8278" t="s">
        <v>954</v>
      </c>
      <c r="H8278" s="5">
        <v>199004</v>
      </c>
      <c r="I8278">
        <f>IFERROR(VLOOKUP(G8278,'NCES Match'!$A$2:$B$1307,2,FALSE),"")</f>
        <v>4814640</v>
      </c>
      <c r="J8278" cm="1">
        <f t="array" ref="J8278">IFERROR(_xlfn.IFS(B8278=2015,H8278/$O$13,B8278=2016,H8278/$O$14,B8278=2017,H8278/$O$15,B8278=2018,H8278/$O$16,B8278=2019,H8278/$O$17,B8278=2020,H8278/$O$18,B8278=2021,H8278/$O$19,B8278=2022,H8278/$O$20),"")</f>
        <v>1.0784177260946421E-4</v>
      </c>
      <c r="K8278" s="3" cm="1">
        <f t="array" ref="K8278">IFERROR(_xlfn.IFS(B8278=2015,J8278*$P$4,B8278=2016,J8278*$P$5,B8278=2017,J8278*$P$6,B8278=2018,J8278*$P$7,B8278=2019,J8278*$P$8,B8278=2020,J8278*$P$9,B8278=2021,J8278*$P$10,B8278=2022,J8278*$P$11),"")</f>
        <v>227330.76023534045</v>
      </c>
      <c r="L8278" s="3">
        <f t="shared" si="130"/>
        <v>426334.76023534045</v>
      </c>
    </row>
    <row r="8279" spans="1:12">
      <c r="A8279">
        <v>4814640</v>
      </c>
      <c r="B8279">
        <v>2021</v>
      </c>
      <c r="D8279" t="s">
        <v>952</v>
      </c>
      <c r="E8279" t="s">
        <v>953</v>
      </c>
      <c r="F8279" t="s">
        <v>4101</v>
      </c>
      <c r="G8279" t="s">
        <v>954</v>
      </c>
      <c r="H8279" s="5">
        <v>200297.13</v>
      </c>
      <c r="I8279">
        <f>IFERROR(VLOOKUP(G8279,'NCES Match'!$A$2:$B$1307,2,FALSE),"")</f>
        <v>4814640</v>
      </c>
      <c r="J8279" cm="1">
        <f t="array" ref="J8279">IFERROR(_xlfn.IFS(B8279=2015,H8279/$O$13,B8279=2016,H8279/$O$14,B8279=2017,H8279/$O$15,B8279=2018,H8279/$O$16,B8279=2019,H8279/$O$17,B8279=2020,H8279/$O$18,B8279=2021,H8279/$O$19,B8279=2022,H8279/$O$20),"")</f>
        <v>1.0248062762773903E-4</v>
      </c>
      <c r="K8279" s="3" cm="1">
        <f t="array" ref="K8279">IFERROR(_xlfn.IFS(B8279=2015,J8279*$P$4,B8279=2016,J8279*$P$5,B8279=2017,J8279*$P$6,B8279=2018,J8279*$P$7,B8279=2019,J8279*$P$8,B8279=2020,J8279*$P$9,B8279=2021,J8279*$P$10,B8279=2022,J8279*$P$11),"")</f>
        <v>219365.24493726355</v>
      </c>
      <c r="L8279" s="3">
        <f t="shared" si="130"/>
        <v>419662.37493726355</v>
      </c>
    </row>
    <row r="8280" spans="1:12">
      <c r="A8280">
        <v>4814640</v>
      </c>
      <c r="B8280">
        <v>2022</v>
      </c>
      <c r="D8280" t="s">
        <v>952</v>
      </c>
      <c r="E8280" t="s">
        <v>953</v>
      </c>
      <c r="F8280" t="s">
        <v>4101</v>
      </c>
      <c r="G8280" t="s">
        <v>954</v>
      </c>
      <c r="H8280" s="5">
        <v>350420.93</v>
      </c>
      <c r="I8280">
        <f>IFERROR(VLOOKUP(G8280,'NCES Match'!$A$2:$B$1307,2,FALSE),"")</f>
        <v>4814640</v>
      </c>
      <c r="J8280" cm="1">
        <f t="array" ref="J8280">IFERROR(_xlfn.IFS(B8280=2015,H8280/$O$13,B8280=2016,H8280/$O$14,B8280=2017,H8280/$O$15,B8280=2018,H8280/$O$16,B8280=2019,H8280/$O$17,B8280=2020,H8280/$O$18,B8280=2021,H8280/$O$19,B8280=2022,H8280/$O$20),"")</f>
        <v>1.5391561030398884E-4</v>
      </c>
      <c r="K8280" s="3" cm="1">
        <f t="array" ref="K8280">IFERROR(_xlfn.IFS(B8280=2015,J8280*$P$4,B8280=2016,J8280*$P$5,B8280=2017,J8280*$P$6,B8280=2018,J8280*$P$7,B8280=2019,J8280*$P$8,B8280=2020,J8280*$P$9,B8280=2021,J8280*$P$10,B8280=2022,J8280*$P$11),"")</f>
        <v>331454.65114775847</v>
      </c>
      <c r="L8280" s="3">
        <f t="shared" si="130"/>
        <v>681875.58114775852</v>
      </c>
    </row>
    <row r="8281" spans="1:12">
      <c r="A8281">
        <v>4814640</v>
      </c>
      <c r="B8281">
        <v>2023</v>
      </c>
      <c r="D8281" t="s">
        <v>952</v>
      </c>
      <c r="E8281" t="s">
        <v>953</v>
      </c>
      <c r="F8281" t="s">
        <v>4101</v>
      </c>
      <c r="G8281" t="s">
        <v>954</v>
      </c>
      <c r="H8281" s="5">
        <v>327671.69</v>
      </c>
      <c r="I8281">
        <f>IFERROR(VLOOKUP(G8281,'NCES Match'!$A$2:$B$1307,2,FALSE),"")</f>
        <v>4814640</v>
      </c>
      <c r="J8281" t="str" cm="1">
        <f t="array" ref="J8281">IFERROR(_xlfn.IFS(B8281=2015,H8281/$O$13,B8281=2016,H8281/$O$14,B8281=2017,H8281/$O$15,B8281=2018,H8281/$O$16,B8281=2019,H8281/$O$17,B8281=2020,H8281/$O$18,B8281=2021,H8281/$O$19,B8281=2022,H8281/$O$20),"")</f>
        <v/>
      </c>
      <c r="K8281" s="3" t="str" cm="1">
        <f t="array" ref="K8281">IFERROR(_xlfn.IFS(B8281=2015,J8281*$P$4,B8281=2016,J8281*$P$5,B8281=2017,J8281*$P$6,B8281=2018,J8281*$P$7,B8281=2019,J8281*$P$8,B8281=2020,J8281*$P$9,B8281=2021,J8281*$P$10,B8281=2022,J8281*$P$11),"")</f>
        <v/>
      </c>
      <c r="L8281" s="3">
        <f t="shared" si="130"/>
        <v>327671.69</v>
      </c>
    </row>
    <row r="8282" spans="1:12">
      <c r="A8282">
        <v>4828170</v>
      </c>
      <c r="B8282">
        <v>2015</v>
      </c>
      <c r="C8282" t="s">
        <v>381</v>
      </c>
      <c r="D8282" t="s">
        <v>2061</v>
      </c>
      <c r="E8282" t="s">
        <v>2062</v>
      </c>
      <c r="G8282" t="s">
        <v>2063</v>
      </c>
      <c r="H8282" s="5">
        <v>33752.69</v>
      </c>
      <c r="I8282">
        <f>IFERROR(VLOOKUP(G8282,'NCES Match'!$A$2:$B$1307,2,FALSE),"")</f>
        <v>4828170</v>
      </c>
      <c r="J8282" cm="1">
        <f t="array" ref="J8282">IFERROR(_xlfn.IFS(B8282=2015,H8282/$O$13,B8282=2016,H8282/$O$14,B8282=2017,H8282/$O$15,B8282=2018,H8282/$O$16,B8282=2019,H8282/$O$17,B8282=2020,H8282/$O$18,B8282=2021,H8282/$O$19,B8282=2022,H8282/$O$20),"")</f>
        <v>2.6441984151979637E-5</v>
      </c>
      <c r="K8282" s="3" cm="1">
        <f t="array" ref="K8282">IFERROR(_xlfn.IFS(B8282=2015,J8282*$P$4,B8282=2016,J8282*$P$5,B8282=2017,J8282*$P$6,B8282=2018,J8282*$P$7,B8282=2019,J8282*$P$8,B8282=2020,J8282*$P$9,B8282=2021,J8282*$P$10,B8282=2022,J8282*$P$11),"")</f>
        <v>42081.967944725839</v>
      </c>
      <c r="L8282" s="3">
        <f t="shared" si="130"/>
        <v>75834.657944725841</v>
      </c>
    </row>
    <row r="8283" spans="1:12">
      <c r="A8283">
        <v>4828170</v>
      </c>
      <c r="B8283">
        <v>2016</v>
      </c>
      <c r="C8283" t="s">
        <v>4102</v>
      </c>
      <c r="D8283" t="s">
        <v>2061</v>
      </c>
      <c r="E8283" t="s">
        <v>2062</v>
      </c>
      <c r="F8283" t="s">
        <v>4101</v>
      </c>
      <c r="G8283" t="s">
        <v>2063</v>
      </c>
      <c r="H8283" s="5">
        <v>42749</v>
      </c>
      <c r="I8283">
        <f>IFERROR(VLOOKUP(G8283,'NCES Match'!$A$2:$B$1307,2,FALSE),"")</f>
        <v>4828170</v>
      </c>
      <c r="J8283" cm="1">
        <f t="array" ref="J8283">IFERROR(_xlfn.IFS(B8283=2015,H8283/$O$13,B8283=2016,H8283/$O$14,B8283=2017,H8283/$O$15,B8283=2018,H8283/$O$16,B8283=2019,H8283/$O$17,B8283=2020,H8283/$O$18,B8283=2021,H8283/$O$19,B8283=2022,H8283/$O$20),"")</f>
        <v>3.0602594486084962E-5</v>
      </c>
      <c r="K8283" s="3" cm="1">
        <f t="array" ref="K8283">IFERROR(_xlfn.IFS(B8283=2015,J8283*$P$4,B8283=2016,J8283*$P$5,B8283=2017,J8283*$P$6,B8283=2018,J8283*$P$7,B8283=2019,J8283*$P$8,B8283=2020,J8283*$P$9,B8283=2021,J8283*$P$10,B8283=2022,J8283*$P$11),"")</f>
        <v>51278.663590756463</v>
      </c>
      <c r="L8283" s="3">
        <f t="shared" si="130"/>
        <v>94027.663590756463</v>
      </c>
    </row>
    <row r="8284" spans="1:12">
      <c r="A8284">
        <v>4828170</v>
      </c>
      <c r="B8284">
        <v>2017</v>
      </c>
      <c r="D8284" t="s">
        <v>2061</v>
      </c>
      <c r="E8284" t="s">
        <v>2062</v>
      </c>
      <c r="F8284" t="s">
        <v>4101</v>
      </c>
      <c r="G8284" t="s">
        <v>2063</v>
      </c>
      <c r="H8284" s="5">
        <v>38045</v>
      </c>
      <c r="I8284">
        <f>IFERROR(VLOOKUP(G8284,'NCES Match'!$A$2:$B$1307,2,FALSE),"")</f>
        <v>4828170</v>
      </c>
      <c r="J8284" cm="1">
        <f t="array" ref="J8284">IFERROR(_xlfn.IFS(B8284=2015,H8284/$O$13,B8284=2016,H8284/$O$14,B8284=2017,H8284/$O$15,B8284=2018,H8284/$O$16,B8284=2019,H8284/$O$17,B8284=2020,H8284/$O$18,B8284=2021,H8284/$O$19,B8284=2022,H8284/$O$20),"")</f>
        <v>2.6229697876018966E-5</v>
      </c>
      <c r="K8284" s="3" cm="1">
        <f t="array" ref="K8284">IFERROR(_xlfn.IFS(B8284=2015,J8284*$P$4,B8284=2016,J8284*$P$5,B8284=2017,J8284*$P$6,B8284=2018,J8284*$P$7,B8284=2019,J8284*$P$8,B8284=2020,J8284*$P$9,B8284=2021,J8284*$P$10,B8284=2022,J8284*$P$11),"")</f>
        <v>44544.527289667232</v>
      </c>
      <c r="L8284" s="3">
        <f t="shared" si="130"/>
        <v>82589.527289667225</v>
      </c>
    </row>
    <row r="8285" spans="1:12">
      <c r="A8285">
        <v>4828170</v>
      </c>
      <c r="B8285">
        <v>2018</v>
      </c>
      <c r="D8285" t="s">
        <v>2061</v>
      </c>
      <c r="E8285" t="s">
        <v>2062</v>
      </c>
      <c r="F8285" t="s">
        <v>4101</v>
      </c>
      <c r="G8285" t="s">
        <v>2063</v>
      </c>
      <c r="H8285" s="5">
        <v>37288</v>
      </c>
      <c r="I8285">
        <f>IFERROR(VLOOKUP(G8285,'NCES Match'!$A$2:$B$1307,2,FALSE),"")</f>
        <v>4828170</v>
      </c>
      <c r="J8285" cm="1">
        <f t="array" ref="J8285">IFERROR(_xlfn.IFS(B8285=2015,H8285/$O$13,B8285=2016,H8285/$O$14,B8285=2017,H8285/$O$15,B8285=2018,H8285/$O$16,B8285=2019,H8285/$O$17,B8285=2020,H8285/$O$18,B8285=2021,H8285/$O$19,B8285=2022,H8285/$O$20),"")</f>
        <v>2.4332613837405815E-5</v>
      </c>
      <c r="K8285" s="3" cm="1">
        <f t="array" ref="K8285">IFERROR(_xlfn.IFS(B8285=2015,J8285*$P$4,B8285=2016,J8285*$P$5,B8285=2017,J8285*$P$6,B8285=2018,J8285*$P$7,B8285=2019,J8285*$P$8,B8285=2020,J8285*$P$9,B8285=2021,J8285*$P$10,B8285=2022,J8285*$P$11),"")</f>
        <v>41775.528305490909</v>
      </c>
      <c r="L8285" s="3">
        <f t="shared" si="130"/>
        <v>79063.528305490909</v>
      </c>
    </row>
    <row r="8286" spans="1:12">
      <c r="A8286">
        <v>4828170</v>
      </c>
      <c r="B8286">
        <v>2019</v>
      </c>
      <c r="D8286" t="s">
        <v>2061</v>
      </c>
      <c r="E8286" t="s">
        <v>2062</v>
      </c>
      <c r="F8286" t="s">
        <v>4101</v>
      </c>
      <c r="G8286" t="s">
        <v>2063</v>
      </c>
      <c r="H8286" s="5">
        <v>35263</v>
      </c>
      <c r="I8286">
        <f>IFERROR(VLOOKUP(G8286,'NCES Match'!$A$2:$B$1307,2,FALSE),"")</f>
        <v>4828170</v>
      </c>
      <c r="J8286" cm="1">
        <f t="array" ref="J8286">IFERROR(_xlfn.IFS(B8286=2015,H8286/$O$13,B8286=2016,H8286/$O$14,B8286=2017,H8286/$O$15,B8286=2018,H8286/$O$16,B8286=2019,H8286/$O$17,B8286=2020,H8286/$O$18,B8286=2021,H8286/$O$19,B8286=2022,H8286/$O$20),"")</f>
        <v>2.2327827279602307E-5</v>
      </c>
      <c r="K8286" s="3" cm="1">
        <f t="array" ref="K8286">IFERROR(_xlfn.IFS(B8286=2015,J8286*$P$4,B8286=2016,J8286*$P$5,B8286=2017,J8286*$P$6,B8286=2018,J8286*$P$7,B8286=2019,J8286*$P$8,B8286=2020,J8286*$P$9,B8286=2021,J8286*$P$10,B8286=2022,J8286*$P$11),"")</f>
        <v>38804.110860567474</v>
      </c>
      <c r="L8286" s="3">
        <f t="shared" si="130"/>
        <v>74067.110860567482</v>
      </c>
    </row>
    <row r="8287" spans="1:12">
      <c r="A8287">
        <v>4828170</v>
      </c>
      <c r="B8287">
        <v>2020</v>
      </c>
      <c r="D8287" t="s">
        <v>2061</v>
      </c>
      <c r="E8287" t="s">
        <v>2062</v>
      </c>
      <c r="F8287" t="s">
        <v>4230</v>
      </c>
      <c r="G8287" t="s">
        <v>2063</v>
      </c>
      <c r="H8287" s="5">
        <v>34124</v>
      </c>
      <c r="I8287">
        <f>IFERROR(VLOOKUP(G8287,'NCES Match'!$A$2:$B$1307,2,FALSE),"")</f>
        <v>4828170</v>
      </c>
      <c r="J8287" cm="1">
        <f t="array" ref="J8287">IFERROR(_xlfn.IFS(B8287=2015,H8287/$O$13,B8287=2016,H8287/$O$14,B8287=2017,H8287/$O$15,B8287=2018,H8287/$O$16,B8287=2019,H8287/$O$17,B8287=2020,H8287/$O$18,B8287=2021,H8287/$O$19,B8287=2022,H8287/$O$20),"")</f>
        <v>1.8492053669902901E-5</v>
      </c>
      <c r="K8287" s="3" cm="1">
        <f t="array" ref="K8287">IFERROR(_xlfn.IFS(B8287=2015,J8287*$P$4,B8287=2016,J8287*$P$5,B8287=2017,J8287*$P$6,B8287=2018,J8287*$P$7,B8287=2019,J8287*$P$8,B8287=2020,J8287*$P$9,B8287=2021,J8287*$P$10,B8287=2022,J8287*$P$11),"")</f>
        <v>38981.301191286395</v>
      </c>
      <c r="L8287" s="3">
        <f t="shared" si="130"/>
        <v>73105.301191286388</v>
      </c>
    </row>
    <row r="8288" spans="1:12">
      <c r="A8288">
        <v>4828170</v>
      </c>
      <c r="B8288">
        <v>2021</v>
      </c>
      <c r="D8288" t="s">
        <v>2061</v>
      </c>
      <c r="E8288" t="s">
        <v>2062</v>
      </c>
      <c r="F8288" t="s">
        <v>4230</v>
      </c>
      <c r="G8288" t="s">
        <v>2063</v>
      </c>
      <c r="H8288" s="5">
        <v>36519.550000000003</v>
      </c>
      <c r="I8288">
        <f>IFERROR(VLOOKUP(G8288,'NCES Match'!$A$2:$B$1307,2,FALSE),"")</f>
        <v>4828170</v>
      </c>
      <c r="J8288" cm="1">
        <f t="array" ref="J8288">IFERROR(_xlfn.IFS(B8288=2015,H8288/$O$13,B8288=2016,H8288/$O$14,B8288=2017,H8288/$O$15,B8288=2018,H8288/$O$16,B8288=2019,H8288/$O$17,B8288=2020,H8288/$O$18,B8288=2021,H8288/$O$19,B8288=2022,H8288/$O$20),"")</f>
        <v>1.8684972693730546E-5</v>
      </c>
      <c r="K8288" s="3" cm="1">
        <f t="array" ref="K8288">IFERROR(_xlfn.IFS(B8288=2015,J8288*$P$4,B8288=2016,J8288*$P$5,B8288=2017,J8288*$P$6,B8288=2018,J8288*$P$7,B8288=2019,J8288*$P$8,B8288=2020,J8288*$P$9,B8288=2021,J8288*$P$10,B8288=2022,J8288*$P$11),"")</f>
        <v>39996.179829180001</v>
      </c>
      <c r="L8288" s="3">
        <f t="shared" si="130"/>
        <v>76515.729829179996</v>
      </c>
    </row>
    <row r="8289" spans="1:12">
      <c r="A8289">
        <v>4828170</v>
      </c>
      <c r="B8289">
        <v>2022</v>
      </c>
      <c r="D8289" t="s">
        <v>2061</v>
      </c>
      <c r="E8289" t="s">
        <v>2062</v>
      </c>
      <c r="F8289" t="s">
        <v>4101</v>
      </c>
      <c r="G8289" t="s">
        <v>2063</v>
      </c>
      <c r="H8289" s="5">
        <v>42802.87</v>
      </c>
      <c r="I8289">
        <f>IFERROR(VLOOKUP(G8289,'NCES Match'!$A$2:$B$1307,2,FALSE),"")</f>
        <v>4828170</v>
      </c>
      <c r="J8289" cm="1">
        <f t="array" ref="J8289">IFERROR(_xlfn.IFS(B8289=2015,H8289/$O$13,B8289=2016,H8289/$O$14,B8289=2017,H8289/$O$15,B8289=2018,H8289/$O$16,B8289=2019,H8289/$O$17,B8289=2020,H8289/$O$18,B8289=2021,H8289/$O$19,B8289=2022,H8289/$O$20),"")</f>
        <v>1.8800332100061189E-5</v>
      </c>
      <c r="K8289" s="3" cm="1">
        <f t="array" ref="K8289">IFERROR(_xlfn.IFS(B8289=2015,J8289*$P$4,B8289=2016,J8289*$P$5,B8289=2017,J8289*$P$6,B8289=2018,J8289*$P$7,B8289=2019,J8289*$P$8,B8289=2020,J8289*$P$9,B8289=2021,J8289*$P$10,B8289=2022,J8289*$P$11),"")</f>
        <v>40486.195684638064</v>
      </c>
      <c r="L8289" s="3">
        <f t="shared" si="130"/>
        <v>83289.065684638073</v>
      </c>
    </row>
    <row r="8290" spans="1:12">
      <c r="A8290">
        <v>4828170</v>
      </c>
      <c r="B8290">
        <v>2023</v>
      </c>
      <c r="D8290" t="s">
        <v>2061</v>
      </c>
      <c r="E8290" t="s">
        <v>2062</v>
      </c>
      <c r="F8290" t="s">
        <v>4101</v>
      </c>
      <c r="G8290" t="s">
        <v>2063</v>
      </c>
      <c r="H8290" s="5">
        <v>61656.05</v>
      </c>
      <c r="I8290">
        <f>IFERROR(VLOOKUP(G8290,'NCES Match'!$A$2:$B$1307,2,FALSE),"")</f>
        <v>4828170</v>
      </c>
      <c r="J8290" t="str" cm="1">
        <f t="array" ref="J8290">IFERROR(_xlfn.IFS(B8290=2015,H8290/$O$13,B8290=2016,H8290/$O$14,B8290=2017,H8290/$O$15,B8290=2018,H8290/$O$16,B8290=2019,H8290/$O$17,B8290=2020,H8290/$O$18,B8290=2021,H8290/$O$19,B8290=2022,H8290/$O$20),"")</f>
        <v/>
      </c>
      <c r="K8290" s="3" t="str" cm="1">
        <f t="array" ref="K8290">IFERROR(_xlfn.IFS(B8290=2015,J8290*$P$4,B8290=2016,J8290*$P$5,B8290=2017,J8290*$P$6,B8290=2018,J8290*$P$7,B8290=2019,J8290*$P$8,B8290=2020,J8290*$P$9,B8290=2021,J8290*$P$10,B8290=2022,J8290*$P$11),"")</f>
        <v/>
      </c>
      <c r="L8290" s="3">
        <f t="shared" si="130"/>
        <v>61656.05</v>
      </c>
    </row>
    <row r="8291" spans="1:12">
      <c r="A8291">
        <v>4845210</v>
      </c>
      <c r="B8291">
        <v>2015</v>
      </c>
      <c r="C8291" t="s">
        <v>381</v>
      </c>
      <c r="D8291" t="s">
        <v>3393</v>
      </c>
      <c r="E8291" t="s">
        <v>3394</v>
      </c>
      <c r="G8291" t="s">
        <v>3395</v>
      </c>
      <c r="H8291" s="5">
        <v>51647.4</v>
      </c>
      <c r="I8291">
        <f>IFERROR(VLOOKUP(G8291,'NCES Match'!$A$2:$B$1307,2,FALSE),"")</f>
        <v>4845210</v>
      </c>
      <c r="J8291" cm="1">
        <f t="array" ref="J8291">IFERROR(_xlfn.IFS(B8291=2015,H8291/$O$13,B8291=2016,H8291/$O$14,B8291=2017,H8291/$O$15,B8291=2018,H8291/$O$16,B8291=2019,H8291/$O$17,B8291=2020,H8291/$O$18,B8291=2021,H8291/$O$19,B8291=2022,H8291/$O$20),"")</f>
        <v>4.0460767194879967E-5</v>
      </c>
      <c r="K8291" s="3" cm="1">
        <f t="array" ref="K8291">IFERROR(_xlfn.IFS(B8291=2015,J8291*$P$4,B8291=2016,J8291*$P$5,B8291=2017,J8291*$P$6,B8291=2018,J8291*$P$7,B8291=2019,J8291*$P$8,B8291=2020,J8291*$P$9,B8291=2021,J8291*$P$10,B8291=2022,J8291*$P$11),"")</f>
        <v>64392.622668843091</v>
      </c>
      <c r="L8291" s="3">
        <f t="shared" si="130"/>
        <v>116040.0226688431</v>
      </c>
    </row>
    <row r="8292" spans="1:12">
      <c r="A8292">
        <v>4845210</v>
      </c>
      <c r="B8292">
        <v>2016</v>
      </c>
      <c r="C8292" t="s">
        <v>4102</v>
      </c>
      <c r="D8292" t="s">
        <v>3393</v>
      </c>
      <c r="E8292" t="s">
        <v>3394</v>
      </c>
      <c r="F8292" t="s">
        <v>4101</v>
      </c>
      <c r="G8292" t="s">
        <v>3395</v>
      </c>
      <c r="H8292" s="5">
        <v>51851</v>
      </c>
      <c r="I8292">
        <f>IFERROR(VLOOKUP(G8292,'NCES Match'!$A$2:$B$1307,2,FALSE),"")</f>
        <v>4845210</v>
      </c>
      <c r="J8292" cm="1">
        <f t="array" ref="J8292">IFERROR(_xlfn.IFS(B8292=2015,H8292/$O$13,B8292=2016,H8292/$O$14,B8292=2017,H8292/$O$15,B8292=2018,H8292/$O$16,B8292=2019,H8292/$O$17,B8292=2020,H8292/$O$18,B8292=2021,H8292/$O$19,B8292=2022,H8292/$O$20),"")</f>
        <v>3.7118415090364478E-5</v>
      </c>
      <c r="K8292" s="3" cm="1">
        <f t="array" ref="K8292">IFERROR(_xlfn.IFS(B8292=2015,J8292*$P$4,B8292=2016,J8292*$P$5,B8292=2017,J8292*$P$6,B8292=2018,J8292*$P$7,B8292=2019,J8292*$P$8,B8292=2020,J8292*$P$9,B8292=2021,J8292*$P$10,B8292=2022,J8292*$P$11),"")</f>
        <v>62196.77620164946</v>
      </c>
      <c r="L8292" s="3">
        <f t="shared" si="130"/>
        <v>114047.77620164945</v>
      </c>
    </row>
    <row r="8293" spans="1:12">
      <c r="A8293">
        <v>4845210</v>
      </c>
      <c r="B8293">
        <v>2017</v>
      </c>
      <c r="D8293" t="s">
        <v>3393</v>
      </c>
      <c r="E8293" t="s">
        <v>3394</v>
      </c>
      <c r="F8293" t="s">
        <v>4101</v>
      </c>
      <c r="G8293" t="s">
        <v>3395</v>
      </c>
      <c r="H8293" s="5">
        <v>46015</v>
      </c>
      <c r="I8293">
        <f>IFERROR(VLOOKUP(G8293,'NCES Match'!$A$2:$B$1307,2,FALSE),"")</f>
        <v>4845210</v>
      </c>
      <c r="J8293" cm="1">
        <f t="array" ref="J8293">IFERROR(_xlfn.IFS(B8293=2015,H8293/$O$13,B8293=2016,H8293/$O$14,B8293=2017,H8293/$O$15,B8293=2018,H8293/$O$16,B8293=2019,H8293/$O$17,B8293=2020,H8293/$O$18,B8293=2021,H8293/$O$19,B8293=2022,H8293/$O$20),"")</f>
        <v>3.1724524845972208E-5</v>
      </c>
      <c r="K8293" s="3" cm="1">
        <f t="array" ref="K8293">IFERROR(_xlfn.IFS(B8293=2015,J8293*$P$4,B8293=2016,J8293*$P$5,B8293=2017,J8293*$P$6,B8293=2018,J8293*$P$7,B8293=2019,J8293*$P$8,B8293=2020,J8293*$P$9,B8293=2021,J8293*$P$10,B8293=2022,J8293*$P$11),"")</f>
        <v>53876.105223657185</v>
      </c>
      <c r="L8293" s="3">
        <f t="shared" si="130"/>
        <v>99891.105223657185</v>
      </c>
    </row>
    <row r="8294" spans="1:12">
      <c r="A8294">
        <v>4845210</v>
      </c>
      <c r="B8294">
        <v>2018</v>
      </c>
      <c r="D8294" t="s">
        <v>3393</v>
      </c>
      <c r="E8294" t="s">
        <v>3394</v>
      </c>
      <c r="F8294" t="s">
        <v>4101</v>
      </c>
      <c r="G8294" t="s">
        <v>3395</v>
      </c>
      <c r="H8294" s="5">
        <v>55066</v>
      </c>
      <c r="I8294">
        <f>IFERROR(VLOOKUP(G8294,'NCES Match'!$A$2:$B$1307,2,FALSE),"")</f>
        <v>4845210</v>
      </c>
      <c r="J8294" cm="1">
        <f t="array" ref="J8294">IFERROR(_xlfn.IFS(B8294=2015,H8294/$O$13,B8294=2016,H8294/$O$14,B8294=2017,H8294/$O$15,B8294=2018,H8294/$O$16,B8294=2019,H8294/$O$17,B8294=2020,H8294/$O$18,B8294=2021,H8294/$O$19,B8294=2022,H8294/$O$20),"")</f>
        <v>3.5933804805046895E-5</v>
      </c>
      <c r="K8294" s="3" cm="1">
        <f t="array" ref="K8294">IFERROR(_xlfn.IFS(B8294=2015,J8294*$P$4,B8294=2016,J8294*$P$5,B8294=2017,J8294*$P$6,B8294=2018,J8294*$P$7,B8294=2019,J8294*$P$8,B8294=2020,J8294*$P$9,B8294=2021,J8294*$P$10,B8294=2022,J8294*$P$11),"")</f>
        <v>61693.071274140806</v>
      </c>
      <c r="L8294" s="3">
        <f t="shared" si="130"/>
        <v>116759.07127414081</v>
      </c>
    </row>
    <row r="8295" spans="1:12">
      <c r="A8295">
        <v>4845210</v>
      </c>
      <c r="B8295">
        <v>2019</v>
      </c>
      <c r="D8295" t="s">
        <v>3393</v>
      </c>
      <c r="E8295" t="s">
        <v>3394</v>
      </c>
      <c r="F8295" t="s">
        <v>4101</v>
      </c>
      <c r="G8295" t="s">
        <v>3395</v>
      </c>
      <c r="H8295" s="5">
        <v>57692</v>
      </c>
      <c r="I8295">
        <f>IFERROR(VLOOKUP(G8295,'NCES Match'!$A$2:$B$1307,2,FALSE),"")</f>
        <v>4845210</v>
      </c>
      <c r="J8295" cm="1">
        <f t="array" ref="J8295">IFERROR(_xlfn.IFS(B8295=2015,H8295/$O$13,B8295=2016,H8295/$O$14,B8295=2017,H8295/$O$15,B8295=2018,H8295/$O$16,B8295=2019,H8295/$O$17,B8295=2020,H8295/$O$18,B8295=2021,H8295/$O$19,B8295=2022,H8295/$O$20),"")</f>
        <v>3.6529422097235523E-5</v>
      </c>
      <c r="K8295" s="3" cm="1">
        <f t="array" ref="K8295">IFERROR(_xlfn.IFS(B8295=2015,J8295*$P$4,B8295=2016,J8295*$P$5,B8295=2017,J8295*$P$6,B8295=2018,J8295*$P$7,B8295=2019,J8295*$P$8,B8295=2020,J8295*$P$9,B8295=2021,J8295*$P$10,B8295=2022,J8295*$P$11),"")</f>
        <v>63485.431295348062</v>
      </c>
      <c r="L8295" s="3">
        <f t="shared" si="130"/>
        <v>121177.43129534807</v>
      </c>
    </row>
    <row r="8296" spans="1:12">
      <c r="A8296">
        <v>4845210</v>
      </c>
      <c r="B8296">
        <v>2020</v>
      </c>
      <c r="D8296" t="s">
        <v>3393</v>
      </c>
      <c r="E8296" t="s">
        <v>3394</v>
      </c>
      <c r="F8296" t="s">
        <v>4230</v>
      </c>
      <c r="G8296" t="s">
        <v>3395</v>
      </c>
      <c r="H8296" s="5">
        <v>69564</v>
      </c>
      <c r="I8296">
        <f>IFERROR(VLOOKUP(G8296,'NCES Match'!$A$2:$B$1307,2,FALSE),"")</f>
        <v>4845210</v>
      </c>
      <c r="J8296" cm="1">
        <f t="array" ref="J8296">IFERROR(_xlfn.IFS(B8296=2015,H8296/$O$13,B8296=2016,H8296/$O$14,B8296=2017,H8296/$O$15,B8296=2018,H8296/$O$16,B8296=2019,H8296/$O$17,B8296=2020,H8296/$O$18,B8296=2021,H8296/$O$19,B8296=2022,H8296/$O$20),"")</f>
        <v>3.7697257692331654E-5</v>
      </c>
      <c r="K8296" s="3" cm="1">
        <f t="array" ref="K8296">IFERROR(_xlfn.IFS(B8296=2015,J8296*$P$4,B8296=2016,J8296*$P$5,B8296=2017,J8296*$P$6,B8296=2018,J8296*$P$7,B8296=2019,J8296*$P$8,B8296=2020,J8296*$P$9,B8296=2021,J8296*$P$10,B8296=2022,J8296*$P$11),"")</f>
        <v>79465.925333215535</v>
      </c>
      <c r="L8296" s="3">
        <f t="shared" si="130"/>
        <v>149029.92533321553</v>
      </c>
    </row>
    <row r="8297" spans="1:12">
      <c r="A8297">
        <v>4845210</v>
      </c>
      <c r="B8297">
        <v>2021</v>
      </c>
      <c r="D8297" t="s">
        <v>3393</v>
      </c>
      <c r="E8297" t="s">
        <v>3394</v>
      </c>
      <c r="F8297" t="s">
        <v>4101</v>
      </c>
      <c r="G8297" t="s">
        <v>3395</v>
      </c>
      <c r="H8297" s="5">
        <v>65911.17</v>
      </c>
      <c r="I8297">
        <f>IFERROR(VLOOKUP(G8297,'NCES Match'!$A$2:$B$1307,2,FALSE),"")</f>
        <v>4845210</v>
      </c>
      <c r="J8297" cm="1">
        <f t="array" ref="J8297">IFERROR(_xlfn.IFS(B8297=2015,H8297/$O$13,B8297=2016,H8297/$O$14,B8297=2017,H8297/$O$15,B8297=2018,H8297/$O$16,B8297=2019,H8297/$O$17,B8297=2020,H8297/$O$18,B8297=2021,H8297/$O$19,B8297=2022,H8297/$O$20),"")</f>
        <v>3.3722989786616532E-5</v>
      </c>
      <c r="K8297" s="3" cm="1">
        <f t="array" ref="K8297">IFERROR(_xlfn.IFS(B8297=2015,J8297*$P$4,B8297=2016,J8297*$P$5,B8297=2017,J8297*$P$6,B8297=2018,J8297*$P$7,B8297=2019,J8297*$P$8,B8297=2020,J8297*$P$9,B8297=2021,J8297*$P$10,B8297=2022,J8297*$P$11),"")</f>
        <v>72185.856837547384</v>
      </c>
      <c r="L8297" s="3">
        <f t="shared" si="130"/>
        <v>138097.02683754737</v>
      </c>
    </row>
    <row r="8298" spans="1:12">
      <c r="A8298">
        <v>4845210</v>
      </c>
      <c r="B8298">
        <v>2022</v>
      </c>
      <c r="D8298" t="s">
        <v>3393</v>
      </c>
      <c r="E8298" t="s">
        <v>3394</v>
      </c>
      <c r="F8298" t="s">
        <v>4101</v>
      </c>
      <c r="G8298" t="s">
        <v>3395</v>
      </c>
      <c r="H8298" s="5">
        <v>79066.62</v>
      </c>
      <c r="I8298">
        <f>IFERROR(VLOOKUP(G8298,'NCES Match'!$A$2:$B$1307,2,FALSE),"")</f>
        <v>4845210</v>
      </c>
      <c r="J8298" cm="1">
        <f t="array" ref="J8298">IFERROR(_xlfn.IFS(B8298=2015,H8298/$O$13,B8298=2016,H8298/$O$14,B8298=2017,H8298/$O$15,B8298=2018,H8298/$O$16,B8298=2019,H8298/$O$17,B8298=2020,H8298/$O$18,B8298=2021,H8298/$O$19,B8298=2022,H8298/$O$20),"")</f>
        <v>3.4728482319744911E-5</v>
      </c>
      <c r="K8298" s="3" cm="1">
        <f t="array" ref="K8298">IFERROR(_xlfn.IFS(B8298=2015,J8298*$P$4,B8298=2016,J8298*$P$5,B8298=2017,J8298*$P$6,B8298=2018,J8298*$P$7,B8298=2019,J8298*$P$8,B8298=2020,J8298*$P$9,B8298=2021,J8298*$P$10,B8298=2022,J8298*$P$11),"")</f>
        <v>74787.196499742116</v>
      </c>
      <c r="L8298" s="3">
        <f t="shared" si="130"/>
        <v>153853.8164997421</v>
      </c>
    </row>
    <row r="8299" spans="1:12">
      <c r="A8299">
        <v>4845210</v>
      </c>
      <c r="B8299">
        <v>2023</v>
      </c>
      <c r="D8299" t="s">
        <v>3393</v>
      </c>
      <c r="E8299" t="s">
        <v>3394</v>
      </c>
      <c r="F8299" t="s">
        <v>4101</v>
      </c>
      <c r="G8299" t="s">
        <v>3395</v>
      </c>
      <c r="H8299" s="5">
        <v>75425.119999999995</v>
      </c>
      <c r="I8299">
        <f>IFERROR(VLOOKUP(G8299,'NCES Match'!$A$2:$B$1307,2,FALSE),"")</f>
        <v>4845210</v>
      </c>
      <c r="J8299" t="str" cm="1">
        <f t="array" ref="J8299">IFERROR(_xlfn.IFS(B8299=2015,H8299/$O$13,B8299=2016,H8299/$O$14,B8299=2017,H8299/$O$15,B8299=2018,H8299/$O$16,B8299=2019,H8299/$O$17,B8299=2020,H8299/$O$18,B8299=2021,H8299/$O$19,B8299=2022,H8299/$O$20),"")</f>
        <v/>
      </c>
      <c r="K8299" s="3" t="str" cm="1">
        <f t="array" ref="K8299">IFERROR(_xlfn.IFS(B8299=2015,J8299*$P$4,B8299=2016,J8299*$P$5,B8299=2017,J8299*$P$6,B8299=2018,J8299*$P$7,B8299=2019,J8299*$P$8,B8299=2020,J8299*$P$9,B8299=2021,J8299*$P$10,B8299=2022,J8299*$P$11),"")</f>
        <v/>
      </c>
      <c r="L8299" s="3">
        <f t="shared" si="130"/>
        <v>75425.119999999995</v>
      </c>
    </row>
    <row r="8300" spans="1:12">
      <c r="A8300">
        <v>4810990</v>
      </c>
      <c r="B8300">
        <v>2015</v>
      </c>
      <c r="C8300" t="s">
        <v>381</v>
      </c>
      <c r="D8300" t="s">
        <v>663</v>
      </c>
      <c r="E8300" t="s">
        <v>664</v>
      </c>
      <c r="G8300" t="s">
        <v>665</v>
      </c>
      <c r="H8300" s="5">
        <v>259160.54</v>
      </c>
      <c r="I8300">
        <f>IFERROR(VLOOKUP(G8300,'NCES Match'!$A$2:$B$1307,2,FALSE),"")</f>
        <v>4810990</v>
      </c>
      <c r="J8300" cm="1">
        <f t="array" ref="J8300">IFERROR(_xlfn.IFS(B8300=2015,H8300/$O$13,B8300=2016,H8300/$O$14,B8300=2017,H8300/$O$15,B8300=2018,H8300/$O$16,B8300=2019,H8300/$O$17,B8300=2020,H8300/$O$18,B8300=2021,H8300/$O$19,B8300=2022,H8300/$O$20),"")</f>
        <v>2.030273406800609E-4</v>
      </c>
      <c r="K8300" s="3" cm="1">
        <f t="array" ref="K8300">IFERROR(_xlfn.IFS(B8300=2015,J8300*$P$4,B8300=2016,J8300*$P$5,B8300=2017,J8300*$P$6,B8300=2018,J8300*$P$7,B8300=2019,J8300*$P$8,B8300=2020,J8300*$P$9,B8300=2021,J8300*$P$10,B8300=2022,J8300*$P$11),"")</f>
        <v>323114.55877495511</v>
      </c>
      <c r="L8300" s="3">
        <f t="shared" si="130"/>
        <v>582275.09877495514</v>
      </c>
    </row>
    <row r="8301" spans="1:12">
      <c r="A8301">
        <v>4810990</v>
      </c>
      <c r="B8301">
        <v>2016</v>
      </c>
      <c r="C8301" t="s">
        <v>4102</v>
      </c>
      <c r="D8301" t="s">
        <v>663</v>
      </c>
      <c r="E8301" t="s">
        <v>664</v>
      </c>
      <c r="F8301" t="s">
        <v>4101</v>
      </c>
      <c r="G8301" t="s">
        <v>665</v>
      </c>
      <c r="H8301" s="5">
        <v>269349</v>
      </c>
      <c r="I8301">
        <f>IFERROR(VLOOKUP(G8301,'NCES Match'!$A$2:$B$1307,2,FALSE),"")</f>
        <v>4810990</v>
      </c>
      <c r="J8301" cm="1">
        <f t="array" ref="J8301">IFERROR(_xlfn.IFS(B8301=2015,H8301/$O$13,B8301=2016,H8301/$O$14,B8301=2017,H8301/$O$15,B8301=2018,H8301/$O$16,B8301=2019,H8301/$O$17,B8301=2020,H8301/$O$18,B8301=2021,H8301/$O$19,B8301=2022,H8301/$O$20),"")</f>
        <v>1.9281803602967315E-4</v>
      </c>
      <c r="K8301" s="3" cm="1">
        <f t="array" ref="K8301">IFERROR(_xlfn.IFS(B8301=2015,J8301*$P$4,B8301=2016,J8301*$P$5,B8301=2017,J8301*$P$6,B8301=2018,J8301*$P$7,B8301=2019,J8301*$P$8,B8301=2020,J8301*$P$9,B8301=2021,J8301*$P$10,B8301=2022,J8301*$P$11),"")</f>
        <v>323091.9263493102</v>
      </c>
      <c r="L8301" s="3">
        <f t="shared" si="130"/>
        <v>592440.9263493102</v>
      </c>
    </row>
    <row r="8302" spans="1:12">
      <c r="A8302">
        <v>4810990</v>
      </c>
      <c r="B8302">
        <v>2017</v>
      </c>
      <c r="D8302" t="s">
        <v>663</v>
      </c>
      <c r="E8302" t="s">
        <v>664</v>
      </c>
      <c r="F8302" t="s">
        <v>4101</v>
      </c>
      <c r="G8302" t="s">
        <v>665</v>
      </c>
      <c r="H8302" s="5">
        <v>269397</v>
      </c>
      <c r="I8302">
        <f>IFERROR(VLOOKUP(G8302,'NCES Match'!$A$2:$B$1307,2,FALSE),"")</f>
        <v>4810990</v>
      </c>
      <c r="J8302" cm="1">
        <f t="array" ref="J8302">IFERROR(_xlfn.IFS(B8302=2015,H8302/$O$13,B8302=2016,H8302/$O$14,B8302=2017,H8302/$O$15,B8302=2018,H8302/$O$16,B8302=2019,H8302/$O$17,B8302=2020,H8302/$O$18,B8302=2021,H8302/$O$19,B8302=2022,H8302/$O$20),"")</f>
        <v>1.8573273541085244E-4</v>
      </c>
      <c r="K8302" s="3" cm="1">
        <f t="array" ref="K8302">IFERROR(_xlfn.IFS(B8302=2015,J8302*$P$4,B8302=2016,J8302*$P$5,B8302=2017,J8302*$P$6,B8302=2018,J8302*$P$7,B8302=2019,J8302*$P$8,B8302=2020,J8302*$P$9,B8302=2021,J8302*$P$10,B8302=2022,J8302*$P$11),"")</f>
        <v>315420.21338558244</v>
      </c>
      <c r="L8302" s="3">
        <f t="shared" si="130"/>
        <v>584817.21338558244</v>
      </c>
    </row>
    <row r="8303" spans="1:12">
      <c r="A8303">
        <v>4810990</v>
      </c>
      <c r="B8303">
        <v>2018</v>
      </c>
      <c r="D8303" t="s">
        <v>663</v>
      </c>
      <c r="E8303" t="s">
        <v>664</v>
      </c>
      <c r="F8303" t="s">
        <v>4101</v>
      </c>
      <c r="G8303" t="s">
        <v>665</v>
      </c>
      <c r="H8303" s="5">
        <v>265885</v>
      </c>
      <c r="I8303">
        <f>IFERROR(VLOOKUP(G8303,'NCES Match'!$A$2:$B$1307,2,FALSE),"")</f>
        <v>4810990</v>
      </c>
      <c r="J8303" cm="1">
        <f t="array" ref="J8303">IFERROR(_xlfn.IFS(B8303=2015,H8303/$O$13,B8303=2016,H8303/$O$14,B8303=2017,H8303/$O$15,B8303=2018,H8303/$O$16,B8303=2019,H8303/$O$17,B8303=2020,H8303/$O$18,B8303=2021,H8303/$O$19,B8303=2022,H8303/$O$20),"")</f>
        <v>1.7350560582918487E-4</v>
      </c>
      <c r="K8303" s="3" cm="1">
        <f t="array" ref="K8303">IFERROR(_xlfn.IFS(B8303=2015,J8303*$P$4,B8303=2016,J8303*$P$5,B8303=2017,J8303*$P$6,B8303=2018,J8303*$P$7,B8303=2019,J8303*$P$8,B8303=2020,J8303*$P$9,B8303=2021,J8303*$P$10,B8303=2022,J8303*$P$11),"")</f>
        <v>297883.67151645169</v>
      </c>
      <c r="L8303" s="3">
        <f t="shared" si="130"/>
        <v>563768.67151645175</v>
      </c>
    </row>
    <row r="8304" spans="1:12">
      <c r="A8304">
        <v>4810990</v>
      </c>
      <c r="B8304">
        <v>2019</v>
      </c>
      <c r="D8304" t="s">
        <v>663</v>
      </c>
      <c r="E8304" t="s">
        <v>664</v>
      </c>
      <c r="F8304" t="s">
        <v>4101</v>
      </c>
      <c r="G8304" t="s">
        <v>665</v>
      </c>
      <c r="H8304" s="5">
        <v>272040</v>
      </c>
      <c r="I8304">
        <f>IFERROR(VLOOKUP(G8304,'NCES Match'!$A$2:$B$1307,2,FALSE),"")</f>
        <v>4810990</v>
      </c>
      <c r="J8304" cm="1">
        <f t="array" ref="J8304">IFERROR(_xlfn.IFS(B8304=2015,H8304/$O$13,B8304=2016,H8304/$O$14,B8304=2017,H8304/$O$15,B8304=2018,H8304/$O$16,B8304=2019,H8304/$O$17,B8304=2020,H8304/$O$18,B8304=2021,H8304/$O$19,B8304=2022,H8304/$O$20),"")</f>
        <v>1.7225029444865755E-4</v>
      </c>
      <c r="K8304" s="3" cm="1">
        <f t="array" ref="K8304">IFERROR(_xlfn.IFS(B8304=2015,J8304*$P$4,B8304=2016,J8304*$P$5,B8304=2017,J8304*$P$6,B8304=2018,J8304*$P$7,B8304=2019,J8304*$P$8,B8304=2020,J8304*$P$9,B8304=2021,J8304*$P$10,B8304=2022,J8304*$P$11),"")</f>
        <v>299358.2598902185</v>
      </c>
      <c r="L8304" s="3">
        <f t="shared" si="130"/>
        <v>571398.2598902185</v>
      </c>
    </row>
    <row r="8305" spans="1:12">
      <c r="A8305">
        <v>4810990</v>
      </c>
      <c r="B8305">
        <v>2020</v>
      </c>
      <c r="D8305" t="s">
        <v>663</v>
      </c>
      <c r="E8305" t="s">
        <v>664</v>
      </c>
      <c r="F8305" t="s">
        <v>4230</v>
      </c>
      <c r="G8305" t="s">
        <v>665</v>
      </c>
      <c r="H8305" s="5">
        <v>291198</v>
      </c>
      <c r="I8305">
        <f>IFERROR(VLOOKUP(G8305,'NCES Match'!$A$2:$B$1307,2,FALSE),"")</f>
        <v>4810990</v>
      </c>
      <c r="J8305" cm="1">
        <f t="array" ref="J8305">IFERROR(_xlfn.IFS(B8305=2015,H8305/$O$13,B8305=2016,H8305/$O$14,B8305=2017,H8305/$O$15,B8305=2018,H8305/$O$16,B8305=2019,H8305/$O$17,B8305=2020,H8305/$O$18,B8305=2021,H8305/$O$19,B8305=2022,H8305/$O$20),"")</f>
        <v>1.5780239844591446E-4</v>
      </c>
      <c r="K8305" s="3" cm="1">
        <f t="array" ref="K8305">IFERROR(_xlfn.IFS(B8305=2015,J8305*$P$4,B8305=2016,J8305*$P$5,B8305=2017,J8305*$P$6,B8305=2018,J8305*$P$7,B8305=2019,J8305*$P$8,B8305=2020,J8305*$P$9,B8305=2021,J8305*$P$10,B8305=2022,J8305*$P$11),"")</f>
        <v>332647.90013773931</v>
      </c>
      <c r="L8305" s="3">
        <f t="shared" si="130"/>
        <v>623845.90013773926</v>
      </c>
    </row>
    <row r="8306" spans="1:12">
      <c r="A8306">
        <v>4810990</v>
      </c>
      <c r="B8306">
        <v>2021</v>
      </c>
      <c r="D8306" t="s">
        <v>663</v>
      </c>
      <c r="E8306" t="s">
        <v>664</v>
      </c>
      <c r="F8306" t="s">
        <v>4101</v>
      </c>
      <c r="G8306" t="s">
        <v>665</v>
      </c>
      <c r="H8306" s="5">
        <v>312826</v>
      </c>
      <c r="I8306">
        <f>IFERROR(VLOOKUP(G8306,'NCES Match'!$A$2:$B$1307,2,FALSE),"")</f>
        <v>4810990</v>
      </c>
      <c r="J8306" cm="1">
        <f t="array" ref="J8306">IFERROR(_xlfn.IFS(B8306=2015,H8306/$O$13,B8306=2016,H8306/$O$14,B8306=2017,H8306/$O$15,B8306=2018,H8306/$O$16,B8306=2019,H8306/$O$17,B8306=2020,H8306/$O$18,B8306=2021,H8306/$O$19,B8306=2022,H8306/$O$20),"")</f>
        <v>1.6005523802700063E-4</v>
      </c>
      <c r="K8306" s="3" cm="1">
        <f t="array" ref="K8306">IFERROR(_xlfn.IFS(B8306=2015,J8306*$P$4,B8306=2016,J8306*$P$5,B8306=2017,J8306*$P$6,B8306=2018,J8306*$P$7,B8306=2019,J8306*$P$8,B8306=2020,J8306*$P$9,B8306=2021,J8306*$P$10,B8306=2022,J8306*$P$11),"")</f>
        <v>342606.76682059502</v>
      </c>
      <c r="L8306" s="3">
        <f t="shared" si="130"/>
        <v>655432.76682059502</v>
      </c>
    </row>
    <row r="8307" spans="1:12">
      <c r="A8307">
        <v>4810990</v>
      </c>
      <c r="B8307">
        <v>2022</v>
      </c>
      <c r="D8307" t="s">
        <v>663</v>
      </c>
      <c r="E8307" t="s">
        <v>664</v>
      </c>
      <c r="F8307" t="s">
        <v>4101</v>
      </c>
      <c r="G8307" t="s">
        <v>665</v>
      </c>
      <c r="H8307" s="5">
        <v>355343.07</v>
      </c>
      <c r="I8307">
        <f>IFERROR(VLOOKUP(G8307,'NCES Match'!$A$2:$B$1307,2,FALSE),"")</f>
        <v>4810990</v>
      </c>
      <c r="J8307" cm="1">
        <f t="array" ref="J8307">IFERROR(_xlfn.IFS(B8307=2015,H8307/$O$13,B8307=2016,H8307/$O$14,B8307=2017,H8307/$O$15,B8307=2018,H8307/$O$16,B8307=2019,H8307/$O$17,B8307=2020,H8307/$O$18,B8307=2021,H8307/$O$19,B8307=2022,H8307/$O$20),"")</f>
        <v>1.5607756501971224E-4</v>
      </c>
      <c r="K8307" s="3" cm="1">
        <f t="array" ref="K8307">IFERROR(_xlfn.IFS(B8307=2015,J8307*$P$4,B8307=2016,J8307*$P$5,B8307=2017,J8307*$P$6,B8307=2018,J8307*$P$7,B8307=2019,J8307*$P$8,B8307=2020,J8307*$P$9,B8307=2021,J8307*$P$10,B8307=2022,J8307*$P$11),"")</f>
        <v>336110.38388781034</v>
      </c>
      <c r="L8307" s="3">
        <f t="shared" si="130"/>
        <v>691453.45388781035</v>
      </c>
    </row>
    <row r="8308" spans="1:12">
      <c r="A8308">
        <v>4810990</v>
      </c>
      <c r="B8308">
        <v>2023</v>
      </c>
      <c r="D8308" t="s">
        <v>663</v>
      </c>
      <c r="E8308" t="s">
        <v>664</v>
      </c>
      <c r="F8308" t="s">
        <v>4101</v>
      </c>
      <c r="G8308" t="s">
        <v>665</v>
      </c>
      <c r="H8308" s="5">
        <v>483301.76</v>
      </c>
      <c r="I8308">
        <f>IFERROR(VLOOKUP(G8308,'NCES Match'!$A$2:$B$1307,2,FALSE),"")</f>
        <v>4810990</v>
      </c>
      <c r="J8308" t="str" cm="1">
        <f t="array" ref="J8308">IFERROR(_xlfn.IFS(B8308=2015,H8308/$O$13,B8308=2016,H8308/$O$14,B8308=2017,H8308/$O$15,B8308=2018,H8308/$O$16,B8308=2019,H8308/$O$17,B8308=2020,H8308/$O$18,B8308=2021,H8308/$O$19,B8308=2022,H8308/$O$20),"")</f>
        <v/>
      </c>
      <c r="K8308" s="3" t="str" cm="1">
        <f t="array" ref="K8308">IFERROR(_xlfn.IFS(B8308=2015,J8308*$P$4,B8308=2016,J8308*$P$5,B8308=2017,J8308*$P$6,B8308=2018,J8308*$P$7,B8308=2019,J8308*$P$8,B8308=2020,J8308*$P$9,B8308=2021,J8308*$P$10,B8308=2022,J8308*$P$11),"")</f>
        <v/>
      </c>
      <c r="L8308" s="3">
        <f t="shared" si="130"/>
        <v>483301.76</v>
      </c>
    </row>
    <row r="8309" spans="1:12">
      <c r="A8309">
        <v>4832790</v>
      </c>
      <c r="B8309">
        <v>2015</v>
      </c>
      <c r="C8309" t="s">
        <v>381</v>
      </c>
      <c r="D8309" t="s">
        <v>2396</v>
      </c>
      <c r="E8309" t="s">
        <v>2397</v>
      </c>
      <c r="G8309" t="s">
        <v>2398</v>
      </c>
      <c r="H8309" s="5">
        <v>164056.35999999999</v>
      </c>
      <c r="I8309">
        <f>IFERROR(VLOOKUP(G8309,'NCES Match'!$A$2:$B$1307,2,FALSE),"")</f>
        <v>4832790</v>
      </c>
      <c r="J8309" cm="1">
        <f t="array" ref="J8309">IFERROR(_xlfn.IFS(B8309=2015,H8309/$O$13,B8309=2016,H8309/$O$14,B8309=2017,H8309/$O$15,B8309=2018,H8309/$O$16,B8309=2019,H8309/$O$17,B8309=2020,H8309/$O$18,B8309=2021,H8309/$O$19,B8309=2022,H8309/$O$20),"")</f>
        <v>1.285223687697622E-4</v>
      </c>
      <c r="K8309" s="3" cm="1">
        <f t="array" ref="K8309">IFERROR(_xlfn.IFS(B8309=2015,J8309*$P$4,B8309=2016,J8309*$P$5,B8309=2017,J8309*$P$6,B8309=2018,J8309*$P$7,B8309=2019,J8309*$P$8,B8309=2020,J8309*$P$9,B8309=2021,J8309*$P$10,B8309=2022,J8309*$P$11),"")</f>
        <v>204541.16346425726</v>
      </c>
      <c r="L8309" s="3">
        <f t="shared" si="130"/>
        <v>368597.52346425725</v>
      </c>
    </row>
    <row r="8310" spans="1:12">
      <c r="A8310">
        <v>4832790</v>
      </c>
      <c r="B8310">
        <v>2016</v>
      </c>
      <c r="C8310" t="s">
        <v>4102</v>
      </c>
      <c r="D8310" t="s">
        <v>2396</v>
      </c>
      <c r="E8310" t="s">
        <v>2397</v>
      </c>
      <c r="F8310" t="s">
        <v>4101</v>
      </c>
      <c r="G8310" t="s">
        <v>2398</v>
      </c>
      <c r="H8310" s="5">
        <v>154476</v>
      </c>
      <c r="I8310">
        <f>IFERROR(VLOOKUP(G8310,'NCES Match'!$A$2:$B$1307,2,FALSE),"")</f>
        <v>4832790</v>
      </c>
      <c r="J8310" cm="1">
        <f t="array" ref="J8310">IFERROR(_xlfn.IFS(B8310=2015,H8310/$O$13,B8310=2016,H8310/$O$14,B8310=2017,H8310/$O$15,B8310=2018,H8310/$O$16,B8310=2019,H8310/$O$17,B8310=2020,H8310/$O$18,B8310=2021,H8310/$O$19,B8310=2022,H8310/$O$20),"")</f>
        <v>1.1058425661027065E-4</v>
      </c>
      <c r="K8310" s="3" cm="1">
        <f t="array" ref="K8310">IFERROR(_xlfn.IFS(B8310=2015,J8310*$P$4,B8310=2016,J8310*$P$5,B8310=2017,J8310*$P$6,B8310=2018,J8310*$P$7,B8310=2019,J8310*$P$8,B8310=2020,J8310*$P$9,B8310=2021,J8310*$P$10,B8310=2022,J8310*$P$11),"")</f>
        <v>185298.43591302008</v>
      </c>
      <c r="L8310" s="3">
        <f t="shared" si="130"/>
        <v>339774.43591302005</v>
      </c>
    </row>
    <row r="8311" spans="1:12">
      <c r="A8311">
        <v>4832790</v>
      </c>
      <c r="B8311">
        <v>2017</v>
      </c>
      <c r="D8311" t="s">
        <v>2396</v>
      </c>
      <c r="E8311" t="s">
        <v>2397</v>
      </c>
      <c r="F8311" t="s">
        <v>4101</v>
      </c>
      <c r="G8311" t="s">
        <v>2398</v>
      </c>
      <c r="H8311" s="5">
        <v>151819</v>
      </c>
      <c r="I8311">
        <f>IFERROR(VLOOKUP(G8311,'NCES Match'!$A$2:$B$1307,2,FALSE),"")</f>
        <v>4832790</v>
      </c>
      <c r="J8311" cm="1">
        <f t="array" ref="J8311">IFERROR(_xlfn.IFS(B8311=2015,H8311/$O$13,B8311=2016,H8311/$O$14,B8311=2017,H8311/$O$15,B8311=2018,H8311/$O$16,B8311=2019,H8311/$O$17,B8311=2020,H8311/$O$18,B8311=2021,H8311/$O$19,B8311=2022,H8311/$O$20),"")</f>
        <v>1.0466990410932641E-4</v>
      </c>
      <c r="K8311" s="3" cm="1">
        <f t="array" ref="K8311">IFERROR(_xlfn.IFS(B8311=2015,J8311*$P$4,B8311=2016,J8311*$P$5,B8311=2017,J8311*$P$6,B8311=2018,J8311*$P$7,B8311=2019,J8311*$P$8,B8311=2020,J8311*$P$9,B8311=2021,J8311*$P$10,B8311=2022,J8311*$P$11),"")</f>
        <v>177755.43668261243</v>
      </c>
      <c r="L8311" s="3">
        <f t="shared" si="130"/>
        <v>329574.4366826124</v>
      </c>
    </row>
    <row r="8312" spans="1:12">
      <c r="A8312">
        <v>4832790</v>
      </c>
      <c r="B8312">
        <v>2018</v>
      </c>
      <c r="D8312" t="s">
        <v>2396</v>
      </c>
      <c r="E8312" t="s">
        <v>2397</v>
      </c>
      <c r="F8312" t="s">
        <v>4101</v>
      </c>
      <c r="G8312" t="s">
        <v>2398</v>
      </c>
      <c r="H8312" s="5">
        <v>158226</v>
      </c>
      <c r="I8312">
        <f>IFERROR(VLOOKUP(G8312,'NCES Match'!$A$2:$B$1307,2,FALSE),"")</f>
        <v>4832790</v>
      </c>
      <c r="J8312" cm="1">
        <f t="array" ref="J8312">IFERROR(_xlfn.IFS(B8312=2015,H8312/$O$13,B8312=2016,H8312/$O$14,B8312=2017,H8312/$O$15,B8312=2018,H8312/$O$16,B8312=2019,H8312/$O$17,B8312=2020,H8312/$O$18,B8312=2021,H8312/$O$19,B8312=2022,H8312/$O$20),"")</f>
        <v>1.0325177421790851E-4</v>
      </c>
      <c r="K8312" s="3" cm="1">
        <f t="array" ref="K8312">IFERROR(_xlfn.IFS(B8312=2015,J8312*$P$4,B8312=2016,J8312*$P$5,B8312=2017,J8312*$P$6,B8312=2018,J8312*$P$7,B8312=2019,J8312*$P$8,B8312=2020,J8312*$P$9,B8312=2021,J8312*$P$10,B8312=2022,J8312*$P$11),"")</f>
        <v>177268.14904700185</v>
      </c>
      <c r="L8312" s="3">
        <f t="shared" si="130"/>
        <v>335494.14904700185</v>
      </c>
    </row>
    <row r="8313" spans="1:12">
      <c r="A8313">
        <v>4832790</v>
      </c>
      <c r="B8313">
        <v>2019</v>
      </c>
      <c r="D8313" t="s">
        <v>2396</v>
      </c>
      <c r="E8313" t="s">
        <v>2397</v>
      </c>
      <c r="F8313" t="s">
        <v>4101</v>
      </c>
      <c r="G8313" t="s">
        <v>2398</v>
      </c>
      <c r="H8313" s="5">
        <v>166162</v>
      </c>
      <c r="I8313">
        <f>IFERROR(VLOOKUP(G8313,'NCES Match'!$A$2:$B$1307,2,FALSE),"")</f>
        <v>4832790</v>
      </c>
      <c r="J8313" cm="1">
        <f t="array" ref="J8313">IFERROR(_xlfn.IFS(B8313=2015,H8313/$O$13,B8313=2016,H8313/$O$14,B8313=2017,H8313/$O$15,B8313=2018,H8313/$O$16,B8313=2019,H8313/$O$17,B8313=2020,H8313/$O$18,B8313=2021,H8313/$O$19,B8313=2022,H8313/$O$20),"")</f>
        <v>1.0521045958747919E-4</v>
      </c>
      <c r="K8313" s="3" cm="1">
        <f t="array" ref="K8313">IFERROR(_xlfn.IFS(B8313=2015,J8313*$P$4,B8313=2016,J8313*$P$5,B8313=2017,J8313*$P$6,B8313=2018,J8313*$P$7,B8313=2019,J8313*$P$8,B8313=2020,J8313*$P$9,B8313=2021,J8313*$P$10,B8313=2022,J8313*$P$11),"")</f>
        <v>182847.98992750511</v>
      </c>
      <c r="L8313" s="3">
        <f t="shared" si="130"/>
        <v>349009.98992750514</v>
      </c>
    </row>
    <row r="8314" spans="1:12">
      <c r="A8314">
        <v>4832790</v>
      </c>
      <c r="B8314">
        <v>2020</v>
      </c>
      <c r="D8314" t="s">
        <v>2396</v>
      </c>
      <c r="E8314" t="s">
        <v>2397</v>
      </c>
      <c r="F8314" t="s">
        <v>4230</v>
      </c>
      <c r="G8314" t="s">
        <v>2398</v>
      </c>
      <c r="H8314" s="5">
        <v>214820</v>
      </c>
      <c r="I8314">
        <f>IFERROR(VLOOKUP(G8314,'NCES Match'!$A$2:$B$1307,2,FALSE),"")</f>
        <v>4832790</v>
      </c>
      <c r="J8314" cm="1">
        <f t="array" ref="J8314">IFERROR(_xlfn.IFS(B8314=2015,H8314/$O$13,B8314=2016,H8314/$O$14,B8314=2017,H8314/$O$15,B8314=2018,H8314/$O$16,B8314=2019,H8314/$O$17,B8314=2020,H8314/$O$18,B8314=2021,H8314/$O$19,B8314=2022,H8314/$O$20),"")</f>
        <v>1.1641258262127949E-4</v>
      </c>
      <c r="K8314" s="3" cm="1">
        <f t="array" ref="K8314">IFERROR(_xlfn.IFS(B8314=2015,J8314*$P$4,B8314=2016,J8314*$P$5,B8314=2017,J8314*$P$6,B8314=2018,J8314*$P$7,B8314=2019,J8314*$P$8,B8314=2020,J8314*$P$9,B8314=2021,J8314*$P$10,B8314=2022,J8314*$P$11),"")</f>
        <v>245398.05186707724</v>
      </c>
      <c r="L8314" s="3">
        <f t="shared" si="130"/>
        <v>460218.05186707724</v>
      </c>
    </row>
    <row r="8315" spans="1:12">
      <c r="A8315">
        <v>4832790</v>
      </c>
      <c r="B8315">
        <v>2021</v>
      </c>
      <c r="D8315" t="s">
        <v>2396</v>
      </c>
      <c r="E8315" t="s">
        <v>2397</v>
      </c>
      <c r="F8315" t="s">
        <v>4230</v>
      </c>
      <c r="G8315" t="s">
        <v>2398</v>
      </c>
      <c r="H8315" s="5">
        <v>227874.19</v>
      </c>
      <c r="I8315">
        <f>IFERROR(VLOOKUP(G8315,'NCES Match'!$A$2:$B$1307,2,FALSE),"")</f>
        <v>4832790</v>
      </c>
      <c r="J8315" cm="1">
        <f t="array" ref="J8315">IFERROR(_xlfn.IFS(B8315=2015,H8315/$O$13,B8315=2016,H8315/$O$14,B8315=2017,H8315/$O$15,B8315=2018,H8315/$O$16,B8315=2019,H8315/$O$17,B8315=2020,H8315/$O$18,B8315=2021,H8315/$O$19,B8315=2022,H8315/$O$20),"")</f>
        <v>1.1659023777007016E-4</v>
      </c>
      <c r="K8315" s="3" cm="1">
        <f t="array" ref="K8315">IFERROR(_xlfn.IFS(B8315=2015,J8315*$P$4,B8315=2016,J8315*$P$5,B8315=2017,J8315*$P$6,B8315=2018,J8315*$P$7,B8315=2019,J8315*$P$8,B8315=2020,J8315*$P$9,B8315=2021,J8315*$P$10,B8315=2022,J8315*$P$11),"")</f>
        <v>249567.61739037666</v>
      </c>
      <c r="L8315" s="3">
        <f t="shared" si="130"/>
        <v>477441.80739037669</v>
      </c>
    </row>
    <row r="8316" spans="1:12">
      <c r="A8316">
        <v>4832790</v>
      </c>
      <c r="B8316">
        <v>2022</v>
      </c>
      <c r="D8316" t="s">
        <v>2396</v>
      </c>
      <c r="E8316" t="s">
        <v>2397</v>
      </c>
      <c r="F8316" t="s">
        <v>4101</v>
      </c>
      <c r="G8316" t="s">
        <v>2398</v>
      </c>
      <c r="H8316" s="5">
        <v>342655.14</v>
      </c>
      <c r="I8316">
        <f>IFERROR(VLOOKUP(G8316,'NCES Match'!$A$2:$B$1307,2,FALSE),"")</f>
        <v>4832790</v>
      </c>
      <c r="J8316" cm="1">
        <f t="array" ref="J8316">IFERROR(_xlfn.IFS(B8316=2015,H8316/$O$13,B8316=2016,H8316/$O$14,B8316=2017,H8316/$O$15,B8316=2018,H8316/$O$16,B8316=2019,H8316/$O$17,B8316=2020,H8316/$O$18,B8316=2021,H8316/$O$19,B8316=2022,H8316/$O$20),"")</f>
        <v>1.5050463737111463E-4</v>
      </c>
      <c r="K8316" s="3" cm="1">
        <f t="array" ref="K8316">IFERROR(_xlfn.IFS(B8316=2015,J8316*$P$4,B8316=2016,J8316*$P$5,B8316=2017,J8316*$P$6,B8316=2018,J8316*$P$7,B8316=2019,J8316*$P$8,B8316=2020,J8316*$P$9,B8316=2021,J8316*$P$10,B8316=2022,J8316*$P$11),"")</f>
        <v>324109.17890288786</v>
      </c>
      <c r="L8316" s="3">
        <f t="shared" si="130"/>
        <v>666764.31890288787</v>
      </c>
    </row>
    <row r="8317" spans="1:12">
      <c r="A8317">
        <v>4832790</v>
      </c>
      <c r="B8317">
        <v>2023</v>
      </c>
      <c r="D8317" t="s">
        <v>2396</v>
      </c>
      <c r="E8317" t="s">
        <v>2397</v>
      </c>
      <c r="F8317" t="s">
        <v>4101</v>
      </c>
      <c r="G8317" t="s">
        <v>2398</v>
      </c>
      <c r="H8317" s="5">
        <v>381981.93</v>
      </c>
      <c r="I8317">
        <f>IFERROR(VLOOKUP(G8317,'NCES Match'!$A$2:$B$1307,2,FALSE),"")</f>
        <v>4832790</v>
      </c>
      <c r="J8317" t="str" cm="1">
        <f t="array" ref="J8317">IFERROR(_xlfn.IFS(B8317=2015,H8317/$O$13,B8317=2016,H8317/$O$14,B8317=2017,H8317/$O$15,B8317=2018,H8317/$O$16,B8317=2019,H8317/$O$17,B8317=2020,H8317/$O$18,B8317=2021,H8317/$O$19,B8317=2022,H8317/$O$20),"")</f>
        <v/>
      </c>
      <c r="K8317" s="3" t="str" cm="1">
        <f t="array" ref="K8317">IFERROR(_xlfn.IFS(B8317=2015,J8317*$P$4,B8317=2016,J8317*$P$5,B8317=2017,J8317*$P$6,B8317=2018,J8317*$P$7,B8317=2019,J8317*$P$8,B8317=2020,J8317*$P$9,B8317=2021,J8317*$P$10,B8317=2022,J8317*$P$11),"")</f>
        <v/>
      </c>
      <c r="L8317" s="3">
        <f t="shared" si="130"/>
        <v>381981.93</v>
      </c>
    </row>
    <row r="8318" spans="1:12">
      <c r="A8318">
        <v>4820970</v>
      </c>
      <c r="B8318">
        <v>2015</v>
      </c>
      <c r="C8318" t="s">
        <v>381</v>
      </c>
      <c r="D8318" t="s">
        <v>1451</v>
      </c>
      <c r="E8318" t="s">
        <v>1452</v>
      </c>
      <c r="G8318" t="s">
        <v>1453</v>
      </c>
      <c r="H8318" s="5">
        <v>24705.29</v>
      </c>
      <c r="I8318">
        <f>IFERROR(VLOOKUP(G8318,'NCES Match'!$A$2:$B$1307,2,FALSE),"")</f>
        <v>4820970</v>
      </c>
      <c r="J8318" cm="1">
        <f t="array" ref="J8318">IFERROR(_xlfn.IFS(B8318=2015,H8318/$O$13,B8318=2016,H8318/$O$14,B8318=2017,H8318/$O$15,B8318=2018,H8318/$O$16,B8318=2019,H8318/$O$17,B8318=2020,H8318/$O$18,B8318=2021,H8318/$O$19,B8318=2022,H8318/$O$20),"")</f>
        <v>1.9354217001668934E-5</v>
      </c>
      <c r="K8318" s="3" cm="1">
        <f t="array" ref="K8318">IFERROR(_xlfn.IFS(B8318=2015,J8318*$P$4,B8318=2016,J8318*$P$5,B8318=2017,J8318*$P$6,B8318=2018,J8318*$P$7,B8318=2019,J8318*$P$8,B8318=2020,J8318*$P$9,B8318=2021,J8318*$P$10,B8318=2022,J8318*$P$11),"")</f>
        <v>30801.907102668141</v>
      </c>
      <c r="L8318" s="3">
        <f t="shared" si="130"/>
        <v>55507.197102668142</v>
      </c>
    </row>
    <row r="8319" spans="1:12">
      <c r="A8319">
        <v>4820970</v>
      </c>
      <c r="B8319">
        <v>2016</v>
      </c>
      <c r="C8319" t="s">
        <v>4102</v>
      </c>
      <c r="D8319" t="s">
        <v>1451</v>
      </c>
      <c r="E8319" t="s">
        <v>1452</v>
      </c>
      <c r="F8319" t="s">
        <v>4101</v>
      </c>
      <c r="G8319" t="s">
        <v>1453</v>
      </c>
      <c r="H8319" s="5">
        <v>25807</v>
      </c>
      <c r="I8319">
        <f>IFERROR(VLOOKUP(G8319,'NCES Match'!$A$2:$B$1307,2,FALSE),"")</f>
        <v>4820970</v>
      </c>
      <c r="J8319" cm="1">
        <f t="array" ref="J8319">IFERROR(_xlfn.IFS(B8319=2015,H8319/$O$13,B8319=2016,H8319/$O$14,B8319=2017,H8319/$O$15,B8319=2018,H8319/$O$16,B8319=2019,H8319/$O$17,B8319=2020,H8319/$O$18,B8319=2021,H8319/$O$19,B8319=2022,H8319/$O$20),"")</f>
        <v>1.847437731648447E-5</v>
      </c>
      <c r="K8319" s="3" cm="1">
        <f t="array" ref="K8319">IFERROR(_xlfn.IFS(B8319=2015,J8319*$P$4,B8319=2016,J8319*$P$5,B8319=2017,J8319*$P$6,B8319=2018,J8319*$P$7,B8319=2019,J8319*$P$8,B8319=2020,J8319*$P$9,B8319=2021,J8319*$P$10,B8319=2022,J8319*$P$11),"")</f>
        <v>30956.243918843764</v>
      </c>
      <c r="L8319" s="3">
        <f t="shared" si="130"/>
        <v>56763.243918843764</v>
      </c>
    </row>
    <row r="8320" spans="1:12">
      <c r="A8320">
        <v>4820970</v>
      </c>
      <c r="B8320">
        <v>2017</v>
      </c>
      <c r="D8320" t="s">
        <v>1451</v>
      </c>
      <c r="E8320" t="s">
        <v>1452</v>
      </c>
      <c r="F8320" t="s">
        <v>4101</v>
      </c>
      <c r="G8320" t="s">
        <v>1453</v>
      </c>
      <c r="H8320" s="5">
        <v>27236</v>
      </c>
      <c r="I8320">
        <f>IFERROR(VLOOKUP(G8320,'NCES Match'!$A$2:$B$1307,2,FALSE),"")</f>
        <v>4820970</v>
      </c>
      <c r="J8320" cm="1">
        <f t="array" ref="J8320">IFERROR(_xlfn.IFS(B8320=2015,H8320/$O$13,B8320=2016,H8320/$O$14,B8320=2017,H8320/$O$15,B8320=2018,H8320/$O$16,B8320=2019,H8320/$O$17,B8320=2020,H8320/$O$18,B8320=2021,H8320/$O$19,B8320=2022,H8320/$O$20),"")</f>
        <v>1.8777554247634448E-5</v>
      </c>
      <c r="K8320" s="3" cm="1">
        <f t="array" ref="K8320">IFERROR(_xlfn.IFS(B8320=2015,J8320*$P$4,B8320=2016,J8320*$P$5,B8320=2017,J8320*$P$6,B8320=2018,J8320*$P$7,B8320=2019,J8320*$P$8,B8320=2020,J8320*$P$9,B8320=2021,J8320*$P$10,B8320=2022,J8320*$P$11),"")</f>
        <v>31888.94060353205</v>
      </c>
      <c r="L8320" s="3">
        <f t="shared" si="130"/>
        <v>59124.94060353205</v>
      </c>
    </row>
    <row r="8321" spans="1:12">
      <c r="A8321">
        <v>4820970</v>
      </c>
      <c r="B8321">
        <v>2018</v>
      </c>
      <c r="D8321" t="s">
        <v>1451</v>
      </c>
      <c r="E8321" t="s">
        <v>1452</v>
      </c>
      <c r="F8321" t="s">
        <v>4101</v>
      </c>
      <c r="G8321" t="s">
        <v>1453</v>
      </c>
      <c r="H8321" s="5">
        <v>23755</v>
      </c>
      <c r="I8321">
        <f>IFERROR(VLOOKUP(G8321,'NCES Match'!$A$2:$B$1307,2,FALSE),"")</f>
        <v>4820970</v>
      </c>
      <c r="J8321" cm="1">
        <f t="array" ref="J8321">IFERROR(_xlfn.IFS(B8321=2015,H8321/$O$13,B8321=2016,H8321/$O$14,B8321=2017,H8321/$O$15,B8321=2018,H8321/$O$16,B8321=2019,H8321/$O$17,B8321=2020,H8321/$O$18,B8321=2021,H8321/$O$19,B8321=2022,H8321/$O$20),"")</f>
        <v>1.5501535124103604E-5</v>
      </c>
      <c r="K8321" s="3" cm="1">
        <f t="array" ref="K8321">IFERROR(_xlfn.IFS(B8321=2015,J8321*$P$4,B8321=2016,J8321*$P$5,B8321=2017,J8321*$P$6,B8321=2018,J8321*$P$7,B8321=2019,J8321*$P$8,B8321=2020,J8321*$P$9,B8321=2021,J8321*$P$10,B8321=2022,J8321*$P$11),"")</f>
        <v>26613.861695369465</v>
      </c>
      <c r="L8321" s="3">
        <f t="shared" si="130"/>
        <v>50368.861695369465</v>
      </c>
    </row>
    <row r="8322" spans="1:12">
      <c r="A8322">
        <v>4820970</v>
      </c>
      <c r="B8322">
        <v>2019</v>
      </c>
      <c r="D8322" t="s">
        <v>1451</v>
      </c>
      <c r="E8322" t="s">
        <v>1452</v>
      </c>
      <c r="F8322" t="s">
        <v>4101</v>
      </c>
      <c r="G8322" t="s">
        <v>1453</v>
      </c>
      <c r="H8322" s="5">
        <v>24059</v>
      </c>
      <c r="I8322">
        <f>IFERROR(VLOOKUP(G8322,'NCES Match'!$A$2:$B$1307,2,FALSE),"")</f>
        <v>4820970</v>
      </c>
      <c r="J8322" cm="1">
        <f t="array" ref="J8322">IFERROR(_xlfn.IFS(B8322=2015,H8322/$O$13,B8322=2016,H8322/$O$14,B8322=2017,H8322/$O$15,B8322=2018,H8322/$O$16,B8322=2019,H8322/$O$17,B8322=2020,H8322/$O$18,B8322=2021,H8322/$O$19,B8322=2022,H8322/$O$20),"")</f>
        <v>1.5233678261065476E-5</v>
      </c>
      <c r="K8322" s="3" cm="1">
        <f t="array" ref="K8322">IFERROR(_xlfn.IFS(B8322=2015,J8322*$P$4,B8322=2016,J8322*$P$5,B8322=2017,J8322*$P$6,B8322=2018,J8322*$P$7,B8322=2019,J8322*$P$8,B8322=2020,J8322*$P$9,B8322=2021,J8322*$P$10,B8322=2022,J8322*$P$11),"")</f>
        <v>26475.005053296452</v>
      </c>
      <c r="L8322" s="3">
        <f t="shared" si="130"/>
        <v>50534.005053296452</v>
      </c>
    </row>
    <row r="8323" spans="1:12">
      <c r="A8323">
        <v>4820970</v>
      </c>
      <c r="B8323">
        <v>2020</v>
      </c>
      <c r="D8323" t="s">
        <v>1451</v>
      </c>
      <c r="E8323" t="s">
        <v>1452</v>
      </c>
      <c r="F8323" t="s">
        <v>4230</v>
      </c>
      <c r="G8323" t="s">
        <v>1453</v>
      </c>
      <c r="H8323" s="5">
        <v>32694</v>
      </c>
      <c r="I8323">
        <f>IFERROR(VLOOKUP(G8323,'NCES Match'!$A$2:$B$1307,2,FALSE),"")</f>
        <v>4820970</v>
      </c>
      <c r="J8323" cm="1">
        <f t="array" ref="J8323">IFERROR(_xlfn.IFS(B8323=2015,H8323/$O$13,B8323=2016,H8323/$O$14,B8323=2017,H8323/$O$15,B8323=2018,H8323/$O$16,B8323=2019,H8323/$O$17,B8323=2020,H8323/$O$18,B8323=2021,H8323/$O$19,B8323=2022,H8323/$O$20),"")</f>
        <v>1.7717125855228152E-5</v>
      </c>
      <c r="K8323" s="3" cm="1">
        <f t="array" ref="K8323">IFERROR(_xlfn.IFS(B8323=2015,J8323*$P$4,B8323=2016,J8323*$P$5,B8323=2017,J8323*$P$6,B8323=2018,J8323*$P$7,B8323=2019,J8323*$P$8,B8323=2020,J8323*$P$9,B8323=2021,J8323*$P$10,B8323=2022,J8323*$P$11),"")</f>
        <v>37347.751176530226</v>
      </c>
      <c r="L8323" s="3">
        <f t="shared" ref="L8323:L8386" si="131">SUM(H8323,K8323)</f>
        <v>70041.751176530233</v>
      </c>
    </row>
    <row r="8324" spans="1:12">
      <c r="A8324">
        <v>4820970</v>
      </c>
      <c r="B8324">
        <v>2021</v>
      </c>
      <c r="D8324" t="s">
        <v>1451</v>
      </c>
      <c r="E8324" t="s">
        <v>1452</v>
      </c>
      <c r="F8324" t="s">
        <v>4230</v>
      </c>
      <c r="G8324" t="s">
        <v>1453</v>
      </c>
      <c r="H8324" s="5">
        <v>41264.06</v>
      </c>
      <c r="I8324">
        <f>IFERROR(VLOOKUP(G8324,'NCES Match'!$A$2:$B$1307,2,FALSE),"")</f>
        <v>4820970</v>
      </c>
      <c r="J8324" cm="1">
        <f t="array" ref="J8324">IFERROR(_xlfn.IFS(B8324=2015,H8324/$O$13,B8324=2016,H8324/$O$14,B8324=2017,H8324/$O$15,B8324=2018,H8324/$O$16,B8324=2019,H8324/$O$17,B8324=2020,H8324/$O$18,B8324=2021,H8324/$O$19,B8324=2022,H8324/$O$20),"")</f>
        <v>2.111246809811344E-5</v>
      </c>
      <c r="K8324" s="3" cm="1">
        <f t="array" ref="K8324">IFERROR(_xlfn.IFS(B8324=2015,J8324*$P$4,B8324=2016,J8324*$P$5,B8324=2017,J8324*$P$6,B8324=2018,J8324*$P$7,B8324=2019,J8324*$P$8,B8324=2020,J8324*$P$9,B8324=2021,J8324*$P$10,B8324=2022,J8324*$P$11),"")</f>
        <v>45192.363110774168</v>
      </c>
      <c r="L8324" s="3">
        <f t="shared" si="131"/>
        <v>86456.423110774165</v>
      </c>
    </row>
    <row r="8325" spans="1:12">
      <c r="A8325">
        <v>4820970</v>
      </c>
      <c r="B8325">
        <v>2022</v>
      </c>
      <c r="D8325" t="s">
        <v>1451</v>
      </c>
      <c r="E8325" t="s">
        <v>1452</v>
      </c>
      <c r="F8325" t="s">
        <v>4101</v>
      </c>
      <c r="G8325" t="s">
        <v>1453</v>
      </c>
      <c r="H8325" s="5">
        <v>56798.28</v>
      </c>
      <c r="I8325">
        <f>IFERROR(VLOOKUP(G8325,'NCES Match'!$A$2:$B$1307,2,FALSE),"")</f>
        <v>4820970</v>
      </c>
      <c r="J8325" cm="1">
        <f t="array" ref="J8325">IFERROR(_xlfn.IFS(B8325=2015,H8325/$O$13,B8325=2016,H8325/$O$14,B8325=2017,H8325/$O$15,B8325=2018,H8325/$O$16,B8325=2019,H8325/$O$17,B8325=2020,H8325/$O$18,B8325=2021,H8325/$O$19,B8325=2022,H8325/$O$20),"")</f>
        <v>2.4947545029393203E-5</v>
      </c>
      <c r="K8325" s="3" cm="1">
        <f t="array" ref="K8325">IFERROR(_xlfn.IFS(B8325=2015,J8325*$P$4,B8325=2016,J8325*$P$5,B8325=2017,J8325*$P$6,B8325=2018,J8325*$P$7,B8325=2019,J8325*$P$8,B8325=2020,J8325*$P$9,B8325=2021,J8325*$P$10,B8325=2022,J8325*$P$11),"")</f>
        <v>53724.114262218034</v>
      </c>
      <c r="L8325" s="3">
        <f t="shared" si="131"/>
        <v>110522.39426221803</v>
      </c>
    </row>
    <row r="8326" spans="1:12">
      <c r="A8326">
        <v>4820970</v>
      </c>
      <c r="B8326">
        <v>2023</v>
      </c>
      <c r="D8326" t="s">
        <v>1451</v>
      </c>
      <c r="E8326" t="s">
        <v>1452</v>
      </c>
      <c r="F8326" t="s">
        <v>4101</v>
      </c>
      <c r="G8326" t="s">
        <v>1453</v>
      </c>
      <c r="H8326" s="5">
        <v>58684.05</v>
      </c>
      <c r="I8326">
        <f>IFERROR(VLOOKUP(G8326,'NCES Match'!$A$2:$B$1307,2,FALSE),"")</f>
        <v>4820970</v>
      </c>
      <c r="J8326" t="str" cm="1">
        <f t="array" ref="J8326">IFERROR(_xlfn.IFS(B8326=2015,H8326/$O$13,B8326=2016,H8326/$O$14,B8326=2017,H8326/$O$15,B8326=2018,H8326/$O$16,B8326=2019,H8326/$O$17,B8326=2020,H8326/$O$18,B8326=2021,H8326/$O$19,B8326=2022,H8326/$O$20),"")</f>
        <v/>
      </c>
      <c r="K8326" s="3" t="str" cm="1">
        <f t="array" ref="K8326">IFERROR(_xlfn.IFS(B8326=2015,J8326*$P$4,B8326=2016,J8326*$P$5,B8326=2017,J8326*$P$6,B8326=2018,J8326*$P$7,B8326=2019,J8326*$P$8,B8326=2020,J8326*$P$9,B8326=2021,J8326*$P$10,B8326=2022,J8326*$P$11),"")</f>
        <v/>
      </c>
      <c r="L8326" s="3">
        <f t="shared" si="131"/>
        <v>58684.05</v>
      </c>
    </row>
    <row r="8327" spans="1:12">
      <c r="A8327">
        <v>4831200</v>
      </c>
      <c r="B8327">
        <v>2015</v>
      </c>
      <c r="C8327" t="s">
        <v>381</v>
      </c>
      <c r="D8327" t="s">
        <v>2279</v>
      </c>
      <c r="E8327" t="s">
        <v>2280</v>
      </c>
      <c r="G8327" t="s">
        <v>2281</v>
      </c>
      <c r="H8327" s="5">
        <v>15706.09</v>
      </c>
      <c r="I8327">
        <f>IFERROR(VLOOKUP(G8327,'NCES Match'!$A$2:$B$1307,2,FALSE),"")</f>
        <v>4831200</v>
      </c>
      <c r="J8327" cm="1">
        <f t="array" ref="J8327">IFERROR(_xlfn.IFS(B8327=2015,H8327/$O$13,B8327=2016,H8327/$O$14,B8327=2017,H8327/$O$15,B8327=2018,H8327/$O$16,B8327=2019,H8327/$O$17,B8327=2020,H8327/$O$18,B8327=2021,H8327/$O$19,B8327=2022,H8327/$O$20),"")</f>
        <v>1.2304209912441522E-5</v>
      </c>
      <c r="K8327" s="3" cm="1">
        <f t="array" ref="K8327">IFERROR(_xlfn.IFS(B8327=2015,J8327*$P$4,B8327=2016,J8327*$P$5,B8327=2017,J8327*$P$6,B8327=2018,J8327*$P$7,B8327=2019,J8327*$P$8,B8327=2020,J8327*$P$9,B8327=2021,J8327*$P$10,B8327=2022,J8327*$P$11),"")</f>
        <v>19581.940755447315</v>
      </c>
      <c r="L8327" s="3">
        <f t="shared" si="131"/>
        <v>35288.030755447311</v>
      </c>
    </row>
    <row r="8328" spans="1:12">
      <c r="A8328">
        <v>4831200</v>
      </c>
      <c r="B8328">
        <v>2016</v>
      </c>
      <c r="C8328" t="s">
        <v>4102</v>
      </c>
      <c r="D8328" t="s">
        <v>2279</v>
      </c>
      <c r="E8328" t="s">
        <v>2280</v>
      </c>
      <c r="F8328" t="s">
        <v>4101</v>
      </c>
      <c r="G8328" t="s">
        <v>2281</v>
      </c>
      <c r="H8328" s="5">
        <v>17717</v>
      </c>
      <c r="I8328">
        <f>IFERROR(VLOOKUP(G8328,'NCES Match'!$A$2:$B$1307,2,FALSE),"")</f>
        <v>4831200</v>
      </c>
      <c r="J8328" cm="1">
        <f t="array" ref="J8328">IFERROR(_xlfn.IFS(B8328=2015,H8328/$O$13,B8328=2016,H8328/$O$14,B8328=2017,H8328/$O$15,B8328=2018,H8328/$O$16,B8328=2019,H8328/$O$17,B8328=2020,H8328/$O$18,B8328=2021,H8328/$O$19,B8328=2022,H8328/$O$20),"")</f>
        <v>1.268301402395301E-5</v>
      </c>
      <c r="K8328" s="3" cm="1">
        <f t="array" ref="K8328">IFERROR(_xlfn.IFS(B8328=2015,J8328*$P$4,B8328=2016,J8328*$P$5,B8328=2017,J8328*$P$6,B8328=2018,J8328*$P$7,B8328=2019,J8328*$P$8,B8328=2020,J8328*$P$9,B8328=2021,J8328*$P$10,B8328=2022,J8328*$P$11),"")</f>
        <v>21252.054617357884</v>
      </c>
      <c r="L8328" s="3">
        <f t="shared" si="131"/>
        <v>38969.054617357884</v>
      </c>
    </row>
    <row r="8329" spans="1:12">
      <c r="A8329">
        <v>4831200</v>
      </c>
      <c r="B8329">
        <v>2017</v>
      </c>
      <c r="D8329" t="s">
        <v>2279</v>
      </c>
      <c r="E8329" t="s">
        <v>2280</v>
      </c>
      <c r="F8329" t="s">
        <v>4101</v>
      </c>
      <c r="G8329" t="s">
        <v>2281</v>
      </c>
      <c r="H8329" s="5">
        <v>16268</v>
      </c>
      <c r="I8329">
        <f>IFERROR(VLOOKUP(G8329,'NCES Match'!$A$2:$B$1307,2,FALSE),"")</f>
        <v>4831200</v>
      </c>
      <c r="J8329" cm="1">
        <f t="array" ref="J8329">IFERROR(_xlfn.IFS(B8329=2015,H8329/$O$13,B8329=2016,H8329/$O$14,B8329=2017,H8329/$O$15,B8329=2018,H8329/$O$16,B8329=2019,H8329/$O$17,B8329=2020,H8329/$O$18,B8329=2021,H8329/$O$19,B8329=2022,H8329/$O$20),"")</f>
        <v>1.1215789855357511E-5</v>
      </c>
      <c r="K8329" s="3" cm="1">
        <f t="array" ref="K8329">IFERROR(_xlfn.IFS(B8329=2015,J8329*$P$4,B8329=2016,J8329*$P$5,B8329=2017,J8329*$P$6,B8329=2018,J8329*$P$7,B8329=2019,J8329*$P$8,B8329=2020,J8329*$P$9,B8329=2021,J8329*$P$10,B8329=2022,J8329*$P$11),"")</f>
        <v>19047.190693870587</v>
      </c>
      <c r="L8329" s="3">
        <f t="shared" si="131"/>
        <v>35315.190693870587</v>
      </c>
    </row>
    <row r="8330" spans="1:12">
      <c r="A8330">
        <v>4831200</v>
      </c>
      <c r="B8330">
        <v>2018</v>
      </c>
      <c r="D8330" t="s">
        <v>2279</v>
      </c>
      <c r="E8330" t="s">
        <v>2280</v>
      </c>
      <c r="F8330" t="s">
        <v>4101</v>
      </c>
      <c r="G8330" t="s">
        <v>2281</v>
      </c>
      <c r="H8330" s="5">
        <v>15547</v>
      </c>
      <c r="I8330">
        <f>IFERROR(VLOOKUP(G8330,'NCES Match'!$A$2:$B$1307,2,FALSE),"")</f>
        <v>4831200</v>
      </c>
      <c r="J8330" cm="1">
        <f t="array" ref="J8330">IFERROR(_xlfn.IFS(B8330=2015,H8330/$O$13,B8330=2016,H8330/$O$14,B8330=2017,H8330/$O$15,B8330=2018,H8330/$O$16,B8330=2019,H8330/$O$17,B8330=2020,H8330/$O$18,B8330=2021,H8330/$O$19,B8330=2022,H8330/$O$20),"")</f>
        <v>1.0145332206880183E-5</v>
      </c>
      <c r="K8330" s="3" cm="1">
        <f t="array" ref="K8330">IFERROR(_xlfn.IFS(B8330=2015,J8330*$P$4,B8330=2016,J8330*$P$5,B8330=2017,J8330*$P$6,B8330=2018,J8330*$P$7,B8330=2019,J8330*$P$8,B8330=2020,J8330*$P$9,B8330=2021,J8330*$P$10,B8330=2022,J8330*$P$11),"")</f>
        <v>17418.047054426821</v>
      </c>
      <c r="L8330" s="3">
        <f t="shared" si="131"/>
        <v>32965.047054426817</v>
      </c>
    </row>
    <row r="8331" spans="1:12">
      <c r="A8331">
        <v>4831200</v>
      </c>
      <c r="B8331">
        <v>2019</v>
      </c>
      <c r="D8331" t="s">
        <v>2279</v>
      </c>
      <c r="E8331" t="s">
        <v>2280</v>
      </c>
      <c r="F8331" t="s">
        <v>4101</v>
      </c>
      <c r="G8331" t="s">
        <v>2281</v>
      </c>
      <c r="H8331" s="5">
        <v>16718</v>
      </c>
      <c r="I8331">
        <f>IFERROR(VLOOKUP(G8331,'NCES Match'!$A$2:$B$1307,2,FALSE),"")</f>
        <v>4831200</v>
      </c>
      <c r="J8331" cm="1">
        <f t="array" ref="J8331">IFERROR(_xlfn.IFS(B8331=2015,H8331/$O$13,B8331=2016,H8331/$O$14,B8331=2017,H8331/$O$15,B8331=2018,H8331/$O$16,B8331=2019,H8331/$O$17,B8331=2020,H8331/$O$18,B8331=2021,H8331/$O$19,B8331=2022,H8331/$O$20),"")</f>
        <v>1.0585503685460436E-5</v>
      </c>
      <c r="K8331" s="3" cm="1">
        <f t="array" ref="K8331">IFERROR(_xlfn.IFS(B8331=2015,J8331*$P$4,B8331=2016,J8331*$P$5,B8331=2017,J8331*$P$6,B8331=2018,J8331*$P$7,B8331=2019,J8331*$P$8,B8331=2020,J8331*$P$9,B8331=2021,J8331*$P$10,B8331=2022,J8331*$P$11),"")</f>
        <v>18396.8217499069</v>
      </c>
      <c r="L8331" s="3">
        <f t="shared" si="131"/>
        <v>35114.8217499069</v>
      </c>
    </row>
    <row r="8332" spans="1:12">
      <c r="A8332">
        <v>4831200</v>
      </c>
      <c r="B8332">
        <v>2020</v>
      </c>
      <c r="D8332" t="s">
        <v>2279</v>
      </c>
      <c r="E8332" t="s">
        <v>2280</v>
      </c>
      <c r="F8332" t="s">
        <v>4230</v>
      </c>
      <c r="G8332" t="s">
        <v>2281</v>
      </c>
      <c r="H8332" s="5">
        <v>22077</v>
      </c>
      <c r="I8332">
        <f>IFERROR(VLOOKUP(G8332,'NCES Match'!$A$2:$B$1307,2,FALSE),"")</f>
        <v>4831200</v>
      </c>
      <c r="J8332" cm="1">
        <f t="array" ref="J8332">IFERROR(_xlfn.IFS(B8332=2015,H8332/$O$13,B8332=2016,H8332/$O$14,B8332=2017,H8332/$O$15,B8332=2018,H8332/$O$16,B8332=2019,H8332/$O$17,B8332=2020,H8332/$O$18,B8332=2021,H8332/$O$19,B8332=2022,H8332/$O$20),"")</f>
        <v>1.196369326194017E-5</v>
      </c>
      <c r="K8332" s="3" cm="1">
        <f t="array" ref="K8332">IFERROR(_xlfn.IFS(B8332=2015,J8332*$P$4,B8332=2016,J8332*$P$5,B8332=2017,J8332*$P$6,B8332=2018,J8332*$P$7,B8332=2019,J8332*$P$8,B8332=2020,J8332*$P$9,B8332=2021,J8332*$P$10,B8332=2022,J8332*$P$11),"")</f>
        <v>25219.49907396641</v>
      </c>
      <c r="L8332" s="3">
        <f t="shared" si="131"/>
        <v>47296.499073966406</v>
      </c>
    </row>
    <row r="8333" spans="1:12">
      <c r="A8333">
        <v>4831200</v>
      </c>
      <c r="B8333">
        <v>2021</v>
      </c>
      <c r="D8333" t="s">
        <v>2279</v>
      </c>
      <c r="E8333" t="s">
        <v>2280</v>
      </c>
      <c r="F8333" t="s">
        <v>4230</v>
      </c>
      <c r="G8333" t="s">
        <v>2281</v>
      </c>
      <c r="H8333" s="5">
        <v>26555.75</v>
      </c>
      <c r="I8333">
        <f>IFERROR(VLOOKUP(G8333,'NCES Match'!$A$2:$B$1307,2,FALSE),"")</f>
        <v>4831200</v>
      </c>
      <c r="J8333" cm="1">
        <f t="array" ref="J8333">IFERROR(_xlfn.IFS(B8333=2015,H8333/$O$13,B8333=2016,H8333/$O$14,B8333=2017,H8333/$O$15,B8333=2018,H8333/$O$16,B8333=2019,H8333/$O$17,B8333=2020,H8333/$O$18,B8333=2021,H8333/$O$19,B8333=2022,H8333/$O$20),"")</f>
        <v>1.3587064013974293E-5</v>
      </c>
      <c r="K8333" s="3" cm="1">
        <f t="array" ref="K8333">IFERROR(_xlfn.IFS(B8333=2015,J8333*$P$4,B8333=2016,J8333*$P$5,B8333=2017,J8333*$P$6,B8333=2018,J8333*$P$7,B8333=2019,J8333*$P$8,B8333=2020,J8333*$P$9,B8333=2021,J8333*$P$10,B8333=2022,J8333*$P$11),"")</f>
        <v>29083.834617314471</v>
      </c>
      <c r="L8333" s="3">
        <f t="shared" si="131"/>
        <v>55639.584617314467</v>
      </c>
    </row>
    <row r="8334" spans="1:12">
      <c r="A8334">
        <v>4831200</v>
      </c>
      <c r="B8334">
        <v>2022</v>
      </c>
      <c r="D8334" t="s">
        <v>2279</v>
      </c>
      <c r="E8334" t="s">
        <v>2280</v>
      </c>
      <c r="F8334" t="s">
        <v>4101</v>
      </c>
      <c r="G8334" t="s">
        <v>2281</v>
      </c>
      <c r="H8334" s="5">
        <v>36309.17</v>
      </c>
      <c r="I8334">
        <f>IFERROR(VLOOKUP(G8334,'NCES Match'!$A$2:$B$1307,2,FALSE),"")</f>
        <v>4831200</v>
      </c>
      <c r="J8334" cm="1">
        <f t="array" ref="J8334">IFERROR(_xlfn.IFS(B8334=2015,H8334/$O$13,B8334=2016,H8334/$O$14,B8334=2017,H8334/$O$15,B8334=2018,H8334/$O$16,B8334=2019,H8334/$O$17,B8334=2020,H8334/$O$18,B8334=2021,H8334/$O$19,B8334=2022,H8334/$O$20),"")</f>
        <v>1.5948100075475749E-5</v>
      </c>
      <c r="K8334" s="3" cm="1">
        <f t="array" ref="K8334">IFERROR(_xlfn.IFS(B8334=2015,J8334*$P$4,B8334=2016,J8334*$P$5,B8334=2017,J8334*$P$6,B8334=2018,J8334*$P$7,B8334=2019,J8334*$P$8,B8334=2020,J8334*$P$9,B8334=2021,J8334*$P$10,B8334=2022,J8334*$P$11),"")</f>
        <v>34343.96249052434</v>
      </c>
      <c r="L8334" s="3">
        <f t="shared" si="131"/>
        <v>70653.132490524338</v>
      </c>
    </row>
    <row r="8335" spans="1:12">
      <c r="A8335">
        <v>4831200</v>
      </c>
      <c r="B8335">
        <v>2023</v>
      </c>
      <c r="D8335" t="s">
        <v>2279</v>
      </c>
      <c r="E8335" t="s">
        <v>2280</v>
      </c>
      <c r="F8335" t="s">
        <v>4101</v>
      </c>
      <c r="G8335" t="s">
        <v>2281</v>
      </c>
      <c r="H8335" s="5">
        <v>49594.43</v>
      </c>
      <c r="I8335">
        <f>IFERROR(VLOOKUP(G8335,'NCES Match'!$A$2:$B$1307,2,FALSE),"")</f>
        <v>4831200</v>
      </c>
      <c r="J8335" t="str" cm="1">
        <f t="array" ref="J8335">IFERROR(_xlfn.IFS(B8335=2015,H8335/$O$13,B8335=2016,H8335/$O$14,B8335=2017,H8335/$O$15,B8335=2018,H8335/$O$16,B8335=2019,H8335/$O$17,B8335=2020,H8335/$O$18,B8335=2021,H8335/$O$19,B8335=2022,H8335/$O$20),"")</f>
        <v/>
      </c>
      <c r="K8335" s="3" t="str" cm="1">
        <f t="array" ref="K8335">IFERROR(_xlfn.IFS(B8335=2015,J8335*$P$4,B8335=2016,J8335*$P$5,B8335=2017,J8335*$P$6,B8335=2018,J8335*$P$7,B8335=2019,J8335*$P$8,B8335=2020,J8335*$P$9,B8335=2021,J8335*$P$10,B8335=2022,J8335*$P$11),"")</f>
        <v/>
      </c>
      <c r="L8335" s="3">
        <f t="shared" si="131"/>
        <v>49594.43</v>
      </c>
    </row>
    <row r="8336" spans="1:12">
      <c r="A8336">
        <v>4835730</v>
      </c>
      <c r="B8336">
        <v>2015</v>
      </c>
      <c r="C8336" t="s">
        <v>381</v>
      </c>
      <c r="D8336" t="s">
        <v>2614</v>
      </c>
      <c r="E8336" t="s">
        <v>2615</v>
      </c>
      <c r="G8336" t="s">
        <v>2616</v>
      </c>
      <c r="H8336" s="5">
        <v>26730.98</v>
      </c>
      <c r="I8336">
        <f>IFERROR(VLOOKUP(G8336,'NCES Match'!$A$2:$B$1307,2,FALSE),"")</f>
        <v>4835730</v>
      </c>
      <c r="J8336" cm="1">
        <f t="array" ref="J8336">IFERROR(_xlfn.IFS(B8336=2015,H8336/$O$13,B8336=2016,H8336/$O$14,B8336=2017,H8336/$O$15,B8336=2018,H8336/$O$16,B8336=2019,H8336/$O$17,B8336=2020,H8336/$O$18,B8336=2021,H8336/$O$19,B8336=2022,H8336/$O$20),"")</f>
        <v>2.0941150158013615E-5</v>
      </c>
      <c r="K8336" s="3" cm="1">
        <f t="array" ref="K8336">IFERROR(_xlfn.IFS(B8336=2015,J8336*$P$4,B8336=2016,J8336*$P$5,B8336=2017,J8336*$P$6,B8336=2018,J8336*$P$7,B8336=2019,J8336*$P$8,B8336=2020,J8336*$P$9,B8336=2021,J8336*$P$10,B8336=2022,J8336*$P$11),"")</f>
        <v>33327.48422395689</v>
      </c>
      <c r="L8336" s="3">
        <f t="shared" si="131"/>
        <v>60058.464223956893</v>
      </c>
    </row>
    <row r="8337" spans="1:12">
      <c r="A8337">
        <v>4835730</v>
      </c>
      <c r="B8337">
        <v>2016</v>
      </c>
      <c r="C8337" t="s">
        <v>4102</v>
      </c>
      <c r="D8337" t="s">
        <v>2614</v>
      </c>
      <c r="E8337" t="s">
        <v>2615</v>
      </c>
      <c r="F8337" t="s">
        <v>4101</v>
      </c>
      <c r="G8337" t="s">
        <v>2616</v>
      </c>
      <c r="H8337" s="5">
        <v>28817</v>
      </c>
      <c r="I8337">
        <f>IFERROR(VLOOKUP(G8337,'NCES Match'!$A$2:$B$1307,2,FALSE),"")</f>
        <v>4835730</v>
      </c>
      <c r="J8337" cm="1">
        <f t="array" ref="J8337">IFERROR(_xlfn.IFS(B8337=2015,H8337/$O$13,B8337=2016,H8337/$O$14,B8337=2017,H8337/$O$15,B8337=2018,H8337/$O$16,B8337=2019,H8337/$O$17,B8337=2020,H8337/$O$18,B8337=2021,H8337/$O$19,B8337=2022,H8337/$O$20),"")</f>
        <v>2.062913671209877E-5</v>
      </c>
      <c r="K8337" s="3" cm="1">
        <f t="array" ref="K8337">IFERROR(_xlfn.IFS(B8337=2015,J8337*$P$4,B8337=2016,J8337*$P$5,B8337=2017,J8337*$P$6,B8337=2018,J8337*$P$7,B8337=2019,J8337*$P$8,B8337=2020,J8337*$P$9,B8337=2021,J8337*$P$10,B8337=2022,J8337*$P$11),"")</f>
        <v>34566.826094056676</v>
      </c>
      <c r="L8337" s="3">
        <f t="shared" si="131"/>
        <v>63383.826094056676</v>
      </c>
    </row>
    <row r="8338" spans="1:12">
      <c r="A8338">
        <v>4835730</v>
      </c>
      <c r="B8338">
        <v>2017</v>
      </c>
      <c r="D8338" t="s">
        <v>2614</v>
      </c>
      <c r="E8338" t="s">
        <v>2615</v>
      </c>
      <c r="F8338" t="s">
        <v>4101</v>
      </c>
      <c r="G8338" t="s">
        <v>2616</v>
      </c>
      <c r="H8338" s="5">
        <v>25877</v>
      </c>
      <c r="I8338">
        <f>IFERROR(VLOOKUP(G8338,'NCES Match'!$A$2:$B$1307,2,FALSE),"")</f>
        <v>4835730</v>
      </c>
      <c r="J8338" cm="1">
        <f t="array" ref="J8338">IFERROR(_xlfn.IFS(B8338=2015,H8338/$O$13,B8338=2016,H8338/$O$14,B8338=2017,H8338/$O$15,B8338=2018,H8338/$O$16,B8338=2019,H8338/$O$17,B8338=2020,H8338/$O$18,B8338=2021,H8338/$O$19,B8338=2022,H8338/$O$20),"")</f>
        <v>1.7840606963799258E-5</v>
      </c>
      <c r="K8338" s="3" cm="1">
        <f t="array" ref="K8338">IFERROR(_xlfn.IFS(B8338=2015,J8338*$P$4,B8338=2016,J8338*$P$5,B8338=2017,J8338*$P$6,B8338=2018,J8338*$P$7,B8338=2019,J8338*$P$8,B8338=2020,J8338*$P$9,B8338=2021,J8338*$P$10,B8338=2022,J8338*$P$11),"")</f>
        <v>30297.771919430121</v>
      </c>
      <c r="L8338" s="3">
        <f t="shared" si="131"/>
        <v>56174.771919430117</v>
      </c>
    </row>
    <row r="8339" spans="1:12">
      <c r="A8339">
        <v>4835730</v>
      </c>
      <c r="B8339">
        <v>2018</v>
      </c>
      <c r="D8339" t="s">
        <v>2614</v>
      </c>
      <c r="E8339" t="s">
        <v>2615</v>
      </c>
      <c r="F8339" t="s">
        <v>4101</v>
      </c>
      <c r="G8339" t="s">
        <v>2616</v>
      </c>
      <c r="H8339" s="5">
        <v>24812</v>
      </c>
      <c r="I8339">
        <f>IFERROR(VLOOKUP(G8339,'NCES Match'!$A$2:$B$1307,2,FALSE),"")</f>
        <v>4835730</v>
      </c>
      <c r="J8339" cm="1">
        <f t="array" ref="J8339">IFERROR(_xlfn.IFS(B8339=2015,H8339/$O$13,B8339=2016,H8339/$O$14,B8339=2017,H8339/$O$15,B8339=2018,H8339/$O$16,B8339=2019,H8339/$O$17,B8339=2020,H8339/$O$18,B8339=2021,H8339/$O$19,B8339=2022,H8339/$O$20),"")</f>
        <v>1.6191289812639807E-5</v>
      </c>
      <c r="K8339" s="3" cm="1">
        <f t="array" ref="K8339">IFERROR(_xlfn.IFS(B8339=2015,J8339*$P$4,B8339=2016,J8339*$P$5,B8339=2017,J8339*$P$6,B8339=2018,J8339*$P$7,B8339=2019,J8339*$P$8,B8339=2020,J8339*$P$9,B8339=2021,J8339*$P$10,B8339=2022,J8339*$P$11),"")</f>
        <v>27798.069306904112</v>
      </c>
      <c r="L8339" s="3">
        <f t="shared" si="131"/>
        <v>52610.069306904115</v>
      </c>
    </row>
    <row r="8340" spans="1:12">
      <c r="A8340">
        <v>4835730</v>
      </c>
      <c r="B8340">
        <v>2019</v>
      </c>
      <c r="D8340" t="s">
        <v>2614</v>
      </c>
      <c r="E8340" t="s">
        <v>2615</v>
      </c>
      <c r="F8340" t="s">
        <v>4101</v>
      </c>
      <c r="G8340" t="s">
        <v>2616</v>
      </c>
      <c r="H8340" s="5">
        <v>26487</v>
      </c>
      <c r="I8340">
        <f>IFERROR(VLOOKUP(G8340,'NCES Match'!$A$2:$B$1307,2,FALSE),"")</f>
        <v>4835730</v>
      </c>
      <c r="J8340" cm="1">
        <f t="array" ref="J8340">IFERROR(_xlfn.IFS(B8340=2015,H8340/$O$13,B8340=2016,H8340/$O$14,B8340=2017,H8340/$O$15,B8340=2018,H8340/$O$16,B8340=2019,H8340/$O$17,B8340=2020,H8340/$O$18,B8340=2021,H8340/$O$19,B8340=2022,H8340/$O$20),"")</f>
        <v>1.6771039365760891E-5</v>
      </c>
      <c r="K8340" s="3" cm="1">
        <f t="array" ref="K8340">IFERROR(_xlfn.IFS(B8340=2015,J8340*$P$4,B8340=2016,J8340*$P$5,B8340=2017,J8340*$P$6,B8340=2018,J8340*$P$7,B8340=2019,J8340*$P$8,B8340=2020,J8340*$P$9,B8340=2021,J8340*$P$10,B8340=2022,J8340*$P$11),"")</f>
        <v>29146.824840877143</v>
      </c>
      <c r="L8340" s="3">
        <f t="shared" si="131"/>
        <v>55633.824840877147</v>
      </c>
    </row>
    <row r="8341" spans="1:12">
      <c r="A8341">
        <v>4835730</v>
      </c>
      <c r="B8341">
        <v>2020</v>
      </c>
      <c r="D8341" t="s">
        <v>2614</v>
      </c>
      <c r="E8341" t="s">
        <v>2615</v>
      </c>
      <c r="F8341" t="s">
        <v>4230</v>
      </c>
      <c r="G8341" t="s">
        <v>2616</v>
      </c>
      <c r="H8341" s="5">
        <v>30830</v>
      </c>
      <c r="I8341">
        <f>IFERROR(VLOOKUP(G8341,'NCES Match'!$A$2:$B$1307,2,FALSE),"")</f>
        <v>4835730</v>
      </c>
      <c r="J8341" cm="1">
        <f t="array" ref="J8341">IFERROR(_xlfn.IFS(B8341=2015,H8341/$O$13,B8341=2016,H8341/$O$14,B8341=2017,H8341/$O$15,B8341=2018,H8341/$O$16,B8341=2019,H8341/$O$17,B8341=2020,H8341/$O$18,B8341=2021,H8341/$O$19,B8341=2022,H8341/$O$20),"")</f>
        <v>1.6707010158337429E-5</v>
      </c>
      <c r="K8341" s="3" cm="1">
        <f t="array" ref="K8341">IFERROR(_xlfn.IFS(B8341=2015,J8341*$P$4,B8341=2016,J8341*$P$5,B8341=2017,J8341*$P$6,B8341=2018,J8341*$P$7,B8341=2019,J8341*$P$8,B8341=2020,J8341*$P$9,B8341=2021,J8341*$P$10,B8341=2022,J8341*$P$11),"")</f>
        <v>35218.424444008895</v>
      </c>
      <c r="L8341" s="3">
        <f t="shared" si="131"/>
        <v>66048.424444008895</v>
      </c>
    </row>
    <row r="8342" spans="1:12">
      <c r="A8342">
        <v>4835730</v>
      </c>
      <c r="B8342">
        <v>2021</v>
      </c>
      <c r="D8342" t="s">
        <v>2614</v>
      </c>
      <c r="E8342" t="s">
        <v>2615</v>
      </c>
      <c r="F8342" t="s">
        <v>4230</v>
      </c>
      <c r="G8342" t="s">
        <v>2616</v>
      </c>
      <c r="H8342" s="5">
        <v>33443.15</v>
      </c>
      <c r="I8342">
        <f>IFERROR(VLOOKUP(G8342,'NCES Match'!$A$2:$B$1307,2,FALSE),"")</f>
        <v>4835730</v>
      </c>
      <c r="J8342" cm="1">
        <f t="array" ref="J8342">IFERROR(_xlfn.IFS(B8342=2015,H8342/$O$13,B8342=2016,H8342/$O$14,B8342=2017,H8342/$O$15,B8342=2018,H8342/$O$16,B8342=2019,H8342/$O$17,B8342=2020,H8342/$O$18,B8342=2021,H8342/$O$19,B8342=2022,H8342/$O$20),"")</f>
        <v>1.7110954120254348E-5</v>
      </c>
      <c r="K8342" s="3" cm="1">
        <f t="array" ref="K8342">IFERROR(_xlfn.IFS(B8342=2015,J8342*$P$4,B8342=2016,J8342*$P$5,B8342=2017,J8342*$P$6,B8342=2018,J8342*$P$7,B8342=2019,J8342*$P$8,B8342=2020,J8342*$P$9,B8342=2021,J8342*$P$10,B8342=2022,J8342*$P$11),"")</f>
        <v>36626.909188482365</v>
      </c>
      <c r="L8342" s="3">
        <f t="shared" si="131"/>
        <v>70070.059188482366</v>
      </c>
    </row>
    <row r="8343" spans="1:12">
      <c r="A8343">
        <v>4835730</v>
      </c>
      <c r="B8343">
        <v>2022</v>
      </c>
      <c r="D8343" t="s">
        <v>2614</v>
      </c>
      <c r="E8343" t="s">
        <v>2615</v>
      </c>
      <c r="F8343" t="s">
        <v>4101</v>
      </c>
      <c r="G8343" t="s">
        <v>2616</v>
      </c>
      <c r="H8343" s="5">
        <v>42298.97</v>
      </c>
      <c r="I8343">
        <f>IFERROR(VLOOKUP(G8343,'NCES Match'!$A$2:$B$1307,2,FALSE),"")</f>
        <v>4835730</v>
      </c>
      <c r="J8343" cm="1">
        <f t="array" ref="J8343">IFERROR(_xlfn.IFS(B8343=2015,H8343/$O$13,B8343=2016,H8343/$O$14,B8343=2017,H8343/$O$15,B8343=2018,H8343/$O$16,B8343=2019,H8343/$O$17,B8343=2020,H8343/$O$18,B8343=2021,H8343/$O$19,B8343=2022,H8343/$O$20),"")</f>
        <v>1.8579003779198105E-5</v>
      </c>
      <c r="K8343" s="3" cm="1">
        <f t="array" ref="K8343">IFERROR(_xlfn.IFS(B8343=2015,J8343*$P$4,B8343=2016,J8343*$P$5,B8343=2017,J8343*$P$6,B8343=2018,J8343*$P$7,B8343=2019,J8343*$P$8,B8343=2020,J8343*$P$9,B8343=2021,J8343*$P$10,B8343=2022,J8343*$P$11),"")</f>
        <v>40009.568906912893</v>
      </c>
      <c r="L8343" s="3">
        <f t="shared" si="131"/>
        <v>82308.538906912901</v>
      </c>
    </row>
    <row r="8344" spans="1:12">
      <c r="A8344">
        <v>4835730</v>
      </c>
      <c r="B8344">
        <v>2023</v>
      </c>
      <c r="D8344" t="s">
        <v>2614</v>
      </c>
      <c r="E8344" t="s">
        <v>2615</v>
      </c>
      <c r="F8344" t="s">
        <v>4101</v>
      </c>
      <c r="G8344" t="s">
        <v>2616</v>
      </c>
      <c r="H8344" s="5">
        <v>50067.32</v>
      </c>
      <c r="I8344">
        <f>IFERROR(VLOOKUP(G8344,'NCES Match'!$A$2:$B$1307,2,FALSE),"")</f>
        <v>4835730</v>
      </c>
      <c r="J8344" t="str" cm="1">
        <f t="array" ref="J8344">IFERROR(_xlfn.IFS(B8344=2015,H8344/$O$13,B8344=2016,H8344/$O$14,B8344=2017,H8344/$O$15,B8344=2018,H8344/$O$16,B8344=2019,H8344/$O$17,B8344=2020,H8344/$O$18,B8344=2021,H8344/$O$19,B8344=2022,H8344/$O$20),"")</f>
        <v/>
      </c>
      <c r="K8344" s="3" t="str" cm="1">
        <f t="array" ref="K8344">IFERROR(_xlfn.IFS(B8344=2015,J8344*$P$4,B8344=2016,J8344*$P$5,B8344=2017,J8344*$P$6,B8344=2018,J8344*$P$7,B8344=2019,J8344*$P$8,B8344=2020,J8344*$P$9,B8344=2021,J8344*$P$10,B8344=2022,J8344*$P$11),"")</f>
        <v/>
      </c>
      <c r="L8344" s="3">
        <f t="shared" si="131"/>
        <v>50067.32</v>
      </c>
    </row>
    <row r="8345" spans="1:12">
      <c r="A8345">
        <v>4819530</v>
      </c>
      <c r="B8345">
        <v>2015</v>
      </c>
      <c r="C8345" t="s">
        <v>381</v>
      </c>
      <c r="D8345" t="s">
        <v>1334</v>
      </c>
      <c r="E8345" t="s">
        <v>1335</v>
      </c>
      <c r="G8345" t="s">
        <v>1336</v>
      </c>
      <c r="H8345" s="5">
        <v>31608.59</v>
      </c>
      <c r="I8345">
        <f>IFERROR(VLOOKUP(G8345,'NCES Match'!$A$2:$B$1307,2,FALSE),"")</f>
        <v>4819530</v>
      </c>
      <c r="J8345" cm="1">
        <f t="array" ref="J8345">IFERROR(_xlfn.IFS(B8345=2015,H8345/$O$13,B8345=2016,H8345/$O$14,B8345=2017,H8345/$O$15,B8345=2018,H8345/$O$16,B8345=2019,H8345/$O$17,B8345=2020,H8345/$O$18,B8345=2021,H8345/$O$19,B8345=2022,H8345/$O$20),"")</f>
        <v>2.4762288156778672E-5</v>
      </c>
      <c r="K8345" s="3" cm="1">
        <f t="array" ref="K8345">IFERROR(_xlfn.IFS(B8345=2015,J8345*$P$4,B8345=2016,J8345*$P$5,B8345=2017,J8345*$P$6,B8345=2018,J8345*$P$7,B8345=2019,J8345*$P$8,B8345=2020,J8345*$P$9,B8345=2021,J8345*$P$10,B8345=2022,J8345*$P$11),"")</f>
        <v>39408.760343486152</v>
      </c>
      <c r="L8345" s="3">
        <f t="shared" si="131"/>
        <v>71017.350343486149</v>
      </c>
    </row>
    <row r="8346" spans="1:12">
      <c r="A8346">
        <v>4819530</v>
      </c>
      <c r="B8346">
        <v>2016</v>
      </c>
      <c r="C8346" t="s">
        <v>4102</v>
      </c>
      <c r="D8346" t="s">
        <v>1334</v>
      </c>
      <c r="E8346" t="s">
        <v>1335</v>
      </c>
      <c r="F8346" t="s">
        <v>4101</v>
      </c>
      <c r="G8346" t="s">
        <v>1336</v>
      </c>
      <c r="H8346" s="5">
        <v>35556</v>
      </c>
      <c r="I8346">
        <f>IFERROR(VLOOKUP(G8346,'NCES Match'!$A$2:$B$1307,2,FALSE),"")</f>
        <v>4819530</v>
      </c>
      <c r="J8346" cm="1">
        <f t="array" ref="J8346">IFERROR(_xlfn.IFS(B8346=2015,H8346/$O$13,B8346=2016,H8346/$O$14,B8346=2017,H8346/$O$15,B8346=2018,H8346/$O$16,B8346=2019,H8346/$O$17,B8346=2020,H8346/$O$18,B8346=2021,H8346/$O$19,B8346=2022,H8346/$O$20),"")</f>
        <v>2.545336381078474E-5</v>
      </c>
      <c r="K8346" s="3" cm="1">
        <f t="array" ref="K8346">IFERROR(_xlfn.IFS(B8346=2015,J8346*$P$4,B8346=2016,J8346*$P$5,B8346=2017,J8346*$P$6,B8346=2018,J8346*$P$7,B8346=2019,J8346*$P$8,B8346=2020,J8346*$P$9,B8346=2021,J8346*$P$10,B8346=2022,J8346*$P$11),"")</f>
        <v>42650.451768063271</v>
      </c>
      <c r="L8346" s="3">
        <f t="shared" si="131"/>
        <v>78206.451768063271</v>
      </c>
    </row>
    <row r="8347" spans="1:12">
      <c r="A8347">
        <v>4819530</v>
      </c>
      <c r="B8347">
        <v>2017</v>
      </c>
      <c r="D8347" t="s">
        <v>1334</v>
      </c>
      <c r="E8347" t="s">
        <v>1335</v>
      </c>
      <c r="F8347" t="s">
        <v>4101</v>
      </c>
      <c r="G8347" t="s">
        <v>1336</v>
      </c>
      <c r="H8347" s="5">
        <v>32177</v>
      </c>
      <c r="I8347">
        <f>IFERROR(VLOOKUP(G8347,'NCES Match'!$A$2:$B$1307,2,FALSE),"")</f>
        <v>4819530</v>
      </c>
      <c r="J8347" cm="1">
        <f t="array" ref="J8347">IFERROR(_xlfn.IFS(B8347=2015,H8347/$O$13,B8347=2016,H8347/$O$14,B8347=2017,H8347/$O$15,B8347=2018,H8347/$O$16,B8347=2019,H8347/$O$17,B8347=2020,H8347/$O$18,B8347=2021,H8347/$O$19,B8347=2022,H8347/$O$20),"")</f>
        <v>2.2184071193498809E-5</v>
      </c>
      <c r="K8347" s="3" cm="1">
        <f t="array" ref="K8347">IFERROR(_xlfn.IFS(B8347=2015,J8347*$P$4,B8347=2016,J8347*$P$5,B8347=2017,J8347*$P$6,B8347=2018,J8347*$P$7,B8347=2019,J8347*$P$8,B8347=2020,J8347*$P$9,B8347=2021,J8347*$P$10,B8347=2022,J8347*$P$11),"")</f>
        <v>37674.050587452293</v>
      </c>
      <c r="L8347" s="3">
        <f t="shared" si="131"/>
        <v>69851.050587452293</v>
      </c>
    </row>
    <row r="8348" spans="1:12">
      <c r="A8348">
        <v>4819530</v>
      </c>
      <c r="B8348">
        <v>2018</v>
      </c>
      <c r="D8348" t="s">
        <v>1334</v>
      </c>
      <c r="E8348" t="s">
        <v>1335</v>
      </c>
      <c r="F8348" t="s">
        <v>4101</v>
      </c>
      <c r="G8348" t="s">
        <v>1336</v>
      </c>
      <c r="H8348" s="5">
        <v>34248</v>
      </c>
      <c r="I8348">
        <f>IFERROR(VLOOKUP(G8348,'NCES Match'!$A$2:$B$1307,2,FALSE),"")</f>
        <v>4819530</v>
      </c>
      <c r="J8348" cm="1">
        <f t="array" ref="J8348">IFERROR(_xlfn.IFS(B8348=2015,H8348/$O$13,B8348=2016,H8348/$O$14,B8348=2017,H8348/$O$15,B8348=2018,H8348/$O$16,B8348=2019,H8348/$O$17,B8348=2020,H8348/$O$18,B8348=2021,H8348/$O$19,B8348=2022,H8348/$O$20),"")</f>
        <v>2.234883497917492E-5</v>
      </c>
      <c r="K8348" s="3" cm="1">
        <f t="array" ref="K8348">IFERROR(_xlfn.IFS(B8348=2015,J8348*$P$4,B8348=2016,J8348*$P$5,B8348=2017,J8348*$P$6,B8348=2018,J8348*$P$7,B8348=2019,J8348*$P$8,B8348=2020,J8348*$P$9,B8348=2021,J8348*$P$10,B8348=2022,J8348*$P$11),"")</f>
        <v>38369.671031067708</v>
      </c>
      <c r="L8348" s="3">
        <f t="shared" si="131"/>
        <v>72617.671031067701</v>
      </c>
    </row>
    <row r="8349" spans="1:12">
      <c r="A8349">
        <v>4819530</v>
      </c>
      <c r="B8349">
        <v>2019</v>
      </c>
      <c r="D8349" t="s">
        <v>1334</v>
      </c>
      <c r="E8349" t="s">
        <v>1335</v>
      </c>
      <c r="F8349" t="s">
        <v>4101</v>
      </c>
      <c r="G8349" t="s">
        <v>1336</v>
      </c>
      <c r="H8349" s="5">
        <v>35428</v>
      </c>
      <c r="I8349">
        <f>IFERROR(VLOOKUP(G8349,'NCES Match'!$A$2:$B$1307,2,FALSE),"")</f>
        <v>4819530</v>
      </c>
      <c r="J8349" cm="1">
        <f t="array" ref="J8349">IFERROR(_xlfn.IFS(B8349=2015,H8349/$O$13,B8349=2016,H8349/$O$14,B8349=2017,H8349/$O$15,B8349=2018,H8349/$O$16,B8349=2019,H8349/$O$17,B8349=2020,H8349/$O$18,B8349=2021,H8349/$O$19,B8349=2022,H8349/$O$20),"")</f>
        <v>2.2432301983998823E-5</v>
      </c>
      <c r="K8349" s="3" cm="1">
        <f t="array" ref="K8349">IFERROR(_xlfn.IFS(B8349=2015,J8349*$P$4,B8349=2016,J8349*$P$5,B8349=2017,J8349*$P$6,B8349=2018,J8349*$P$7,B8349=2019,J8349*$P$8,B8349=2020,J8349*$P$9,B8349=2021,J8349*$P$10,B8349=2022,J8349*$P$11),"")</f>
        <v>38985.680162441779</v>
      </c>
      <c r="L8349" s="3">
        <f t="shared" si="131"/>
        <v>74413.680162441771</v>
      </c>
    </row>
    <row r="8350" spans="1:12">
      <c r="A8350">
        <v>4819530</v>
      </c>
      <c r="B8350">
        <v>2020</v>
      </c>
      <c r="D8350" t="s">
        <v>1334</v>
      </c>
      <c r="E8350" t="s">
        <v>1335</v>
      </c>
      <c r="F8350" t="s">
        <v>4230</v>
      </c>
      <c r="G8350" t="s">
        <v>1336</v>
      </c>
      <c r="H8350" s="5">
        <v>36998</v>
      </c>
      <c r="I8350">
        <f>IFERROR(VLOOKUP(G8350,'NCES Match'!$A$2:$B$1307,2,FALSE),"")</f>
        <v>4819530</v>
      </c>
      <c r="J8350" cm="1">
        <f t="array" ref="J8350">IFERROR(_xlfn.IFS(B8350=2015,H8350/$O$13,B8350=2016,H8350/$O$14,B8350=2017,H8350/$O$15,B8350=2018,H8350/$O$16,B8350=2019,H8350/$O$17,B8350=2020,H8350/$O$18,B8350=2021,H8350/$O$19,B8350=2022,H8350/$O$20),"")</f>
        <v>2.0049496005130334E-5</v>
      </c>
      <c r="K8350" s="3" cm="1">
        <f t="array" ref="K8350">IFERROR(_xlfn.IFS(B8350=2015,J8350*$P$4,B8350=2016,J8350*$P$5,B8350=2017,J8350*$P$6,B8350=2018,J8350*$P$7,B8350=2019,J8350*$P$8,B8350=2020,J8350*$P$9,B8350=2021,J8350*$P$10,B8350=2022,J8350*$P$11),"")</f>
        <v>42264.394018145998</v>
      </c>
      <c r="L8350" s="3">
        <f t="shared" si="131"/>
        <v>79262.394018146006</v>
      </c>
    </row>
    <row r="8351" spans="1:12">
      <c r="A8351">
        <v>4819530</v>
      </c>
      <c r="B8351">
        <v>2021</v>
      </c>
      <c r="D8351" t="s">
        <v>1334</v>
      </c>
      <c r="E8351" t="s">
        <v>1335</v>
      </c>
      <c r="F8351" t="s">
        <v>4230</v>
      </c>
      <c r="G8351" t="s">
        <v>1336</v>
      </c>
      <c r="H8351" s="5">
        <v>38878.43</v>
      </c>
      <c r="I8351">
        <f>IFERROR(VLOOKUP(G8351,'NCES Match'!$A$2:$B$1307,2,FALSE),"")</f>
        <v>4819530</v>
      </c>
      <c r="J8351" cm="1">
        <f t="array" ref="J8351">IFERROR(_xlfn.IFS(B8351=2015,H8351/$O$13,B8351=2016,H8351/$O$14,B8351=2017,H8351/$O$15,B8351=2018,H8351/$O$16,B8351=2019,H8351/$O$17,B8351=2020,H8351/$O$18,B8351=2021,H8351/$O$19,B8351=2022,H8351/$O$20),"")</f>
        <v>1.9891877170587108E-5</v>
      </c>
      <c r="K8351" s="3" cm="1">
        <f t="array" ref="K8351">IFERROR(_xlfn.IFS(B8351=2015,J8351*$P$4,B8351=2016,J8351*$P$5,B8351=2017,J8351*$P$6,B8351=2018,J8351*$P$7,B8351=2019,J8351*$P$8,B8351=2020,J8351*$P$9,B8351=2021,J8351*$P$10,B8351=2022,J8351*$P$11),"")</f>
        <v>42579.62318145176</v>
      </c>
      <c r="L8351" s="3">
        <f t="shared" si="131"/>
        <v>81458.05318145176</v>
      </c>
    </row>
    <row r="8352" spans="1:12">
      <c r="A8352">
        <v>4819530</v>
      </c>
      <c r="B8352">
        <v>2022</v>
      </c>
      <c r="D8352" t="s">
        <v>1334</v>
      </c>
      <c r="E8352" t="s">
        <v>1335</v>
      </c>
      <c r="F8352" t="s">
        <v>4101</v>
      </c>
      <c r="G8352" t="s">
        <v>1336</v>
      </c>
      <c r="H8352" s="5">
        <v>44658.23</v>
      </c>
      <c r="I8352">
        <f>IFERROR(VLOOKUP(G8352,'NCES Match'!$A$2:$B$1307,2,FALSE),"")</f>
        <v>4819530</v>
      </c>
      <c r="J8352" cm="1">
        <f t="array" ref="J8352">IFERROR(_xlfn.IFS(B8352=2015,H8352/$O$13,B8352=2016,H8352/$O$14,B8352=2017,H8352/$O$15,B8352=2018,H8352/$O$16,B8352=2019,H8352/$O$17,B8352=2020,H8352/$O$18,B8352=2021,H8352/$O$19,B8352=2022,H8352/$O$20),"")</f>
        <v>1.9615263065325191E-5</v>
      </c>
      <c r="K8352" s="3" cm="1">
        <f t="array" ref="K8352">IFERROR(_xlfn.IFS(B8352=2015,J8352*$P$4,B8352=2016,J8352*$P$5,B8352=2017,J8352*$P$6,B8352=2018,J8352*$P$7,B8352=2019,J8352*$P$8,B8352=2020,J8352*$P$9,B8352=2021,J8352*$P$10,B8352=2022,J8352*$P$11),"")</f>
        <v>42241.135669397263</v>
      </c>
      <c r="L8352" s="3">
        <f t="shared" si="131"/>
        <v>86899.365669397259</v>
      </c>
    </row>
    <row r="8353" spans="1:12">
      <c r="A8353">
        <v>4819530</v>
      </c>
      <c r="B8353">
        <v>2023</v>
      </c>
      <c r="D8353" t="s">
        <v>1334</v>
      </c>
      <c r="E8353" t="s">
        <v>1335</v>
      </c>
      <c r="F8353" t="s">
        <v>4101</v>
      </c>
      <c r="G8353" t="s">
        <v>1336</v>
      </c>
      <c r="H8353" s="5">
        <v>50630.720000000001</v>
      </c>
      <c r="I8353">
        <f>IFERROR(VLOOKUP(G8353,'NCES Match'!$A$2:$B$1307,2,FALSE),"")</f>
        <v>4819530</v>
      </c>
      <c r="J8353" t="str" cm="1">
        <f t="array" ref="J8353">IFERROR(_xlfn.IFS(B8353=2015,H8353/$O$13,B8353=2016,H8353/$O$14,B8353=2017,H8353/$O$15,B8353=2018,H8353/$O$16,B8353=2019,H8353/$O$17,B8353=2020,H8353/$O$18,B8353=2021,H8353/$O$19,B8353=2022,H8353/$O$20),"")</f>
        <v/>
      </c>
      <c r="K8353" s="3" t="str" cm="1">
        <f t="array" ref="K8353">IFERROR(_xlfn.IFS(B8353=2015,J8353*$P$4,B8353=2016,J8353*$P$5,B8353=2017,J8353*$P$6,B8353=2018,J8353*$P$7,B8353=2019,J8353*$P$8,B8353=2020,J8353*$P$9,B8353=2021,J8353*$P$10,B8353=2022,J8353*$P$11),"")</f>
        <v/>
      </c>
      <c r="L8353" s="3">
        <f t="shared" si="131"/>
        <v>50630.720000000001</v>
      </c>
    </row>
    <row r="8354" spans="1:12">
      <c r="A8354">
        <v>4838520</v>
      </c>
      <c r="B8354">
        <v>2015</v>
      </c>
      <c r="C8354" t="s">
        <v>381</v>
      </c>
      <c r="D8354" t="s">
        <v>2872</v>
      </c>
      <c r="E8354" t="s">
        <v>2873</v>
      </c>
      <c r="G8354" t="s">
        <v>2874</v>
      </c>
      <c r="H8354" s="5">
        <v>42173.42</v>
      </c>
      <c r="I8354">
        <f>IFERROR(VLOOKUP(G8354,'NCES Match'!$A$2:$B$1307,2,FALSE),"")</f>
        <v>4838520</v>
      </c>
      <c r="J8354" cm="1">
        <f t="array" ref="J8354">IFERROR(_xlfn.IFS(B8354=2015,H8354/$O$13,B8354=2016,H8354/$O$14,B8354=2017,H8354/$O$15,B8354=2018,H8354/$O$16,B8354=2019,H8354/$O$17,B8354=2020,H8354/$O$18,B8354=2021,H8354/$O$19,B8354=2022,H8354/$O$20),"")</f>
        <v>3.3038815669944556E-5</v>
      </c>
      <c r="K8354" s="3" cm="1">
        <f t="array" ref="K8354">IFERROR(_xlfn.IFS(B8354=2015,J8354*$P$4,B8354=2016,J8354*$P$5,B8354=2017,J8354*$P$6,B8354=2018,J8354*$P$7,B8354=2019,J8354*$P$8,B8354=2020,J8354*$P$9,B8354=2021,J8354*$P$10,B8354=2022,J8354*$P$11),"")</f>
        <v>52580.713079741479</v>
      </c>
      <c r="L8354" s="3">
        <f t="shared" si="131"/>
        <v>94754.13307974147</v>
      </c>
    </row>
    <row r="8355" spans="1:12">
      <c r="A8355">
        <v>4838520</v>
      </c>
      <c r="B8355">
        <v>2016</v>
      </c>
      <c r="C8355" t="s">
        <v>4102</v>
      </c>
      <c r="D8355" t="s">
        <v>2872</v>
      </c>
      <c r="E8355" t="s">
        <v>2873</v>
      </c>
      <c r="F8355" t="s">
        <v>4101</v>
      </c>
      <c r="G8355" t="s">
        <v>2874</v>
      </c>
      <c r="H8355" s="5">
        <v>45297</v>
      </c>
      <c r="I8355">
        <f>IFERROR(VLOOKUP(G8355,'NCES Match'!$A$2:$B$1307,2,FALSE),"")</f>
        <v>4838520</v>
      </c>
      <c r="J8355" cm="1">
        <f t="array" ref="J8355">IFERROR(_xlfn.IFS(B8355=2015,H8355/$O$13,B8355=2016,H8355/$O$14,B8355=2017,H8355/$O$15,B8355=2018,H8355/$O$16,B8355=2019,H8355/$O$17,B8355=2020,H8355/$O$18,B8355=2021,H8355/$O$19,B8355=2022,H8355/$O$20),"")</f>
        <v>3.2426623369814275E-5</v>
      </c>
      <c r="K8355" s="3" cm="1">
        <f t="array" ref="K8355">IFERROR(_xlfn.IFS(B8355=2015,J8355*$P$4,B8355=2016,J8355*$P$5,B8355=2017,J8355*$P$6,B8355=2018,J8355*$P$7,B8355=2019,J8355*$P$8,B8355=2020,J8355*$P$9,B8355=2021,J8355*$P$10,B8355=2022,J8355*$P$11),"")</f>
        <v>54335.063385587862</v>
      </c>
      <c r="L8355" s="3">
        <f t="shared" si="131"/>
        <v>99632.063385587855</v>
      </c>
    </row>
    <row r="8356" spans="1:12">
      <c r="A8356">
        <v>4838520</v>
      </c>
      <c r="B8356">
        <v>2017</v>
      </c>
      <c r="D8356" t="s">
        <v>2872</v>
      </c>
      <c r="E8356" t="s">
        <v>2873</v>
      </c>
      <c r="F8356" t="s">
        <v>4101</v>
      </c>
      <c r="G8356" t="s">
        <v>2874</v>
      </c>
      <c r="H8356" s="5">
        <v>46226</v>
      </c>
      <c r="I8356">
        <f>IFERROR(VLOOKUP(G8356,'NCES Match'!$A$2:$B$1307,2,FALSE),"")</f>
        <v>4838520</v>
      </c>
      <c r="J8356" cm="1">
        <f t="array" ref="J8356">IFERROR(_xlfn.IFS(B8356=2015,H8356/$O$13,B8356=2016,H8356/$O$14,B8356=2017,H8356/$O$15,B8356=2018,H8356/$O$16,B8356=2019,H8356/$O$17,B8356=2020,H8356/$O$18,B8356=2021,H8356/$O$19,B8356=2022,H8356/$O$20),"")</f>
        <v>3.1869996425728816E-5</v>
      </c>
      <c r="K8356" s="3" cm="1">
        <f t="array" ref="K8356">IFERROR(_xlfn.IFS(B8356=2015,J8356*$P$4,B8356=2016,J8356*$P$5,B8356=2017,J8356*$P$6,B8356=2018,J8356*$P$7,B8356=2019,J8356*$P$8,B8356=2020,J8356*$P$9,B8356=2021,J8356*$P$10,B8356=2022,J8356*$P$11),"")</f>
        <v>54123.152017141743</v>
      </c>
      <c r="L8356" s="3">
        <f t="shared" si="131"/>
        <v>100349.15201714175</v>
      </c>
    </row>
    <row r="8357" spans="1:12">
      <c r="A8357">
        <v>4838520</v>
      </c>
      <c r="B8357">
        <v>2018</v>
      </c>
      <c r="D8357" t="s">
        <v>2872</v>
      </c>
      <c r="E8357" t="s">
        <v>2873</v>
      </c>
      <c r="F8357" t="s">
        <v>4101</v>
      </c>
      <c r="G8357" t="s">
        <v>2874</v>
      </c>
      <c r="H8357" s="5">
        <v>50461</v>
      </c>
      <c r="I8357">
        <f>IFERROR(VLOOKUP(G8357,'NCES Match'!$A$2:$B$1307,2,FALSE),"")</f>
        <v>4838520</v>
      </c>
      <c r="J8357" cm="1">
        <f t="array" ref="J8357">IFERROR(_xlfn.IFS(B8357=2015,H8357/$O$13,B8357=2016,H8357/$O$14,B8357=2017,H8357/$O$15,B8357=2018,H8357/$O$16,B8357=2019,H8357/$O$17,B8357=2020,H8357/$O$18,B8357=2021,H8357/$O$19,B8357=2022,H8357/$O$20),"")</f>
        <v>3.2928771370128051E-5</v>
      </c>
      <c r="K8357" s="3" cm="1">
        <f t="array" ref="K8357">IFERROR(_xlfn.IFS(B8357=2015,J8357*$P$4,B8357=2016,J8357*$P$5,B8357=2017,J8357*$P$6,B8357=2018,J8357*$P$7,B8357=2019,J8357*$P$8,B8357=2020,J8357*$P$9,B8357=2021,J8357*$P$10,B8357=2022,J8357*$P$11),"")</f>
        <v>56533.869712062238</v>
      </c>
      <c r="L8357" s="3">
        <f t="shared" si="131"/>
        <v>106994.86971206224</v>
      </c>
    </row>
    <row r="8358" spans="1:12">
      <c r="A8358">
        <v>4838520</v>
      </c>
      <c r="B8358">
        <v>2019</v>
      </c>
      <c r="D8358" t="s">
        <v>2872</v>
      </c>
      <c r="E8358" t="s">
        <v>2873</v>
      </c>
      <c r="F8358" t="s">
        <v>4101</v>
      </c>
      <c r="G8358" t="s">
        <v>2874</v>
      </c>
      <c r="H8358" s="5">
        <v>59982</v>
      </c>
      <c r="I8358">
        <f>IFERROR(VLOOKUP(G8358,'NCES Match'!$A$2:$B$1307,2,FALSE),"")</f>
        <v>4838520</v>
      </c>
      <c r="J8358" cm="1">
        <f t="array" ref="J8358">IFERROR(_xlfn.IFS(B8358=2015,H8358/$O$13,B8358=2016,H8358/$O$14,B8358=2017,H8358/$O$15,B8358=2018,H8358/$O$16,B8358=2019,H8358/$O$17,B8358=2020,H8358/$O$18,B8358=2021,H8358/$O$19,B8358=2022,H8358/$O$20),"")</f>
        <v>3.7979404358253854E-5</v>
      </c>
      <c r="K8358" s="3" cm="1">
        <f t="array" ref="K8358">IFERROR(_xlfn.IFS(B8358=2015,J8358*$P$4,B8358=2016,J8358*$P$5,B8358=2017,J8358*$P$6,B8358=2018,J8358*$P$7,B8358=2019,J8358*$P$8,B8358=2020,J8358*$P$9,B8358=2021,J8358*$P$10,B8358=2022,J8358*$P$11),"")</f>
        <v>66005.39312136115</v>
      </c>
      <c r="L8358" s="3">
        <f t="shared" si="131"/>
        <v>125987.39312136115</v>
      </c>
    </row>
    <row r="8359" spans="1:12">
      <c r="A8359">
        <v>4838520</v>
      </c>
      <c r="B8359">
        <v>2020</v>
      </c>
      <c r="D8359" t="s">
        <v>2872</v>
      </c>
      <c r="E8359" t="s">
        <v>2873</v>
      </c>
      <c r="F8359" t="s">
        <v>4230</v>
      </c>
      <c r="G8359" t="s">
        <v>2874</v>
      </c>
      <c r="H8359" s="5">
        <v>67862</v>
      </c>
      <c r="I8359">
        <f>IFERROR(VLOOKUP(G8359,'NCES Match'!$A$2:$B$1307,2,FALSE),"")</f>
        <v>4838520</v>
      </c>
      <c r="J8359" cm="1">
        <f t="array" ref="J8359">IFERROR(_xlfn.IFS(B8359=2015,H8359/$O$13,B8359=2016,H8359/$O$14,B8359=2017,H8359/$O$15,B8359=2018,H8359/$O$16,B8359=2019,H8359/$O$17,B8359=2020,H8359/$O$18,B8359=2021,H8359/$O$19,B8359=2022,H8359/$O$20),"")</f>
        <v>3.6774931020599893E-5</v>
      </c>
      <c r="K8359" s="3" cm="1">
        <f t="array" ref="K8359">IFERROR(_xlfn.IFS(B8359=2015,J8359*$P$4,B8359=2016,J8359*$P$5,B8359=2017,J8359*$P$6,B8359=2018,J8359*$P$7,B8359=2019,J8359*$P$8,B8359=2020,J8359*$P$9,B8359=2021,J8359*$P$10,B8359=2022,J8359*$P$11),"")</f>
        <v>77521.658112855395</v>
      </c>
      <c r="L8359" s="3">
        <f t="shared" si="131"/>
        <v>145383.6581128554</v>
      </c>
    </row>
    <row r="8360" spans="1:12">
      <c r="A8360">
        <v>4838520</v>
      </c>
      <c r="B8360">
        <v>2021</v>
      </c>
      <c r="D8360" t="s">
        <v>2872</v>
      </c>
      <c r="E8360" t="s">
        <v>2873</v>
      </c>
      <c r="F8360" t="s">
        <v>4230</v>
      </c>
      <c r="G8360" t="s">
        <v>2874</v>
      </c>
      <c r="H8360" s="5">
        <v>65042.2</v>
      </c>
      <c r="I8360">
        <f>IFERROR(VLOOKUP(G8360,'NCES Match'!$A$2:$B$1307,2,FALSE),"")</f>
        <v>4838520</v>
      </c>
      <c r="J8360" cm="1">
        <f t="array" ref="J8360">IFERROR(_xlfn.IFS(B8360=2015,H8360/$O$13,B8360=2016,H8360/$O$14,B8360=2017,H8360/$O$15,B8360=2018,H8360/$O$16,B8360=2019,H8360/$O$17,B8360=2020,H8360/$O$18,B8360=2021,H8360/$O$19,B8360=2022,H8360/$O$20),"")</f>
        <v>3.3278387355270278E-5</v>
      </c>
      <c r="K8360" s="3" cm="1">
        <f t="array" ref="K8360">IFERROR(_xlfn.IFS(B8360=2015,J8360*$P$4,B8360=2016,J8360*$P$5,B8360=2017,J8360*$P$6,B8360=2018,J8360*$P$7,B8360=2019,J8360*$P$8,B8360=2020,J8360*$P$9,B8360=2021,J8360*$P$10,B8360=2022,J8360*$P$11),"")</f>
        <v>71234.16163905336</v>
      </c>
      <c r="L8360" s="3">
        <f t="shared" si="131"/>
        <v>136276.36163905336</v>
      </c>
    </row>
    <row r="8361" spans="1:12">
      <c r="A8361">
        <v>4838520</v>
      </c>
      <c r="B8361">
        <v>2022</v>
      </c>
      <c r="D8361" t="s">
        <v>2872</v>
      </c>
      <c r="E8361" t="s">
        <v>2873</v>
      </c>
      <c r="F8361" t="s">
        <v>4101</v>
      </c>
      <c r="G8361" t="s">
        <v>2874</v>
      </c>
      <c r="H8361" s="5">
        <v>78326.97</v>
      </c>
      <c r="I8361">
        <f>IFERROR(VLOOKUP(G8361,'NCES Match'!$A$2:$B$1307,2,FALSE),"")</f>
        <v>4838520</v>
      </c>
      <c r="J8361" cm="1">
        <f t="array" ref="J8361">IFERROR(_xlfn.IFS(B8361=2015,H8361/$O$13,B8361=2016,H8361/$O$14,B8361=2017,H8361/$O$15,B8361=2018,H8361/$O$16,B8361=2019,H8361/$O$17,B8361=2020,H8361/$O$18,B8361=2021,H8361/$O$19,B8361=2022,H8361/$O$20),"")</f>
        <v>3.4403605374862241E-5</v>
      </c>
      <c r="K8361" s="3" cm="1">
        <f t="array" ref="K8361">IFERROR(_xlfn.IFS(B8361=2015,J8361*$P$4,B8361=2016,J8361*$P$5,B8361=2017,J8361*$P$6,B8361=2018,J8361*$P$7,B8361=2019,J8361*$P$8,B8361=2020,J8361*$P$9,B8361=2021,J8361*$P$10,B8361=2022,J8361*$P$11),"")</f>
        <v>74087.579519896099</v>
      </c>
      <c r="L8361" s="3">
        <f t="shared" si="131"/>
        <v>152414.5495198961</v>
      </c>
    </row>
    <row r="8362" spans="1:12">
      <c r="A8362">
        <v>4838520</v>
      </c>
      <c r="B8362">
        <v>2023</v>
      </c>
      <c r="D8362" t="s">
        <v>2872</v>
      </c>
      <c r="E8362" t="s">
        <v>2873</v>
      </c>
      <c r="F8362" t="s">
        <v>4101</v>
      </c>
      <c r="G8362" t="s">
        <v>2874</v>
      </c>
      <c r="H8362" s="5">
        <v>93359.45</v>
      </c>
      <c r="I8362">
        <f>IFERROR(VLOOKUP(G8362,'NCES Match'!$A$2:$B$1307,2,FALSE),"")</f>
        <v>4838520</v>
      </c>
      <c r="J8362" t="str" cm="1">
        <f t="array" ref="J8362">IFERROR(_xlfn.IFS(B8362=2015,H8362/$O$13,B8362=2016,H8362/$O$14,B8362=2017,H8362/$O$15,B8362=2018,H8362/$O$16,B8362=2019,H8362/$O$17,B8362=2020,H8362/$O$18,B8362=2021,H8362/$O$19,B8362=2022,H8362/$O$20),"")</f>
        <v/>
      </c>
      <c r="K8362" s="3" t="str" cm="1">
        <f t="array" ref="K8362">IFERROR(_xlfn.IFS(B8362=2015,J8362*$P$4,B8362=2016,J8362*$P$5,B8362=2017,J8362*$P$6,B8362=2018,J8362*$P$7,B8362=2019,J8362*$P$8,B8362=2020,J8362*$P$9,B8362=2021,J8362*$P$10,B8362=2022,J8362*$P$11),"")</f>
        <v/>
      </c>
      <c r="L8362" s="3">
        <f t="shared" si="131"/>
        <v>93359.45</v>
      </c>
    </row>
    <row r="8363" spans="1:12">
      <c r="A8363">
        <v>4800151</v>
      </c>
      <c r="B8363">
        <v>2015</v>
      </c>
      <c r="C8363" t="s">
        <v>3521</v>
      </c>
      <c r="D8363" t="s">
        <v>3999</v>
      </c>
      <c r="E8363" t="s">
        <v>4000</v>
      </c>
      <c r="G8363" t="s">
        <v>4001</v>
      </c>
      <c r="H8363" s="5">
        <v>93002.18</v>
      </c>
      <c r="I8363">
        <f>IFERROR(VLOOKUP(G8363,'NCES Match'!$A$2:$B$1307,2,FALSE),"")</f>
        <v>4800151</v>
      </c>
      <c r="J8363" cm="1">
        <f t="array" ref="J8363">IFERROR(_xlfn.IFS(B8363=2015,H8363/$O$13,B8363=2016,H8363/$O$14,B8363=2017,H8363/$O$15,B8363=2018,H8363/$O$16,B8363=2019,H8363/$O$17,B8363=2020,H8363/$O$18,B8363=2021,H8363/$O$19,B8363=2022,H8363/$O$20),"")</f>
        <v>7.2858257213263803E-5</v>
      </c>
      <c r="K8363" s="3" cm="1">
        <f t="array" ref="K8363">IFERROR(_xlfn.IFS(B8363=2015,J8363*$P$4,B8363=2016,J8363*$P$5,B8363=2017,J8363*$P$6,B8363=2018,J8363*$P$7,B8363=2019,J8363*$P$8,B8363=2020,J8363*$P$9,B8363=2021,J8363*$P$10,B8363=2022,J8363*$P$11),"")</f>
        <v>115952.67688440898</v>
      </c>
      <c r="L8363" s="3">
        <f t="shared" si="131"/>
        <v>208954.85688440898</v>
      </c>
    </row>
    <row r="8364" spans="1:12">
      <c r="A8364">
        <v>4800151</v>
      </c>
      <c r="B8364">
        <v>2016</v>
      </c>
      <c r="C8364" t="s">
        <v>4104</v>
      </c>
      <c r="D8364" t="s">
        <v>3999</v>
      </c>
      <c r="E8364" t="s">
        <v>4000</v>
      </c>
      <c r="F8364" t="s">
        <v>4101</v>
      </c>
      <c r="G8364" t="s">
        <v>4001</v>
      </c>
      <c r="H8364" s="5">
        <v>85249</v>
      </c>
      <c r="I8364">
        <f>IFERROR(VLOOKUP(G8364,'NCES Match'!$A$2:$B$1307,2,FALSE),"")</f>
        <v>4800151</v>
      </c>
      <c r="J8364" cm="1">
        <f t="array" ref="J8364">IFERROR(_xlfn.IFS(B8364=2015,H8364/$O$13,B8364=2016,H8364/$O$14,B8364=2017,H8364/$O$15,B8364=2018,H8364/$O$16,B8364=2019,H8364/$O$17,B8364=2020,H8364/$O$18,B8364=2021,H8364/$O$19,B8364=2022,H8364/$O$20),"")</f>
        <v>6.1026938111868272E-5</v>
      </c>
      <c r="K8364" s="3" cm="1">
        <f t="array" ref="K8364">IFERROR(_xlfn.IFS(B8364=2015,J8364*$P$4,B8364=2016,J8364*$P$5,B8364=2017,J8364*$P$6,B8364=2018,J8364*$P$7,B8364=2019,J8364*$P$8,B8364=2020,J8364*$P$9,B8364=2021,J8364*$P$10,B8364=2022,J8364*$P$11),"")</f>
        <v>102258.6444700086</v>
      </c>
      <c r="L8364" s="3">
        <f t="shared" si="131"/>
        <v>187507.64447000861</v>
      </c>
    </row>
    <row r="8365" spans="1:12">
      <c r="A8365">
        <v>4800151</v>
      </c>
      <c r="B8365">
        <v>2017</v>
      </c>
      <c r="D8365" t="s">
        <v>3999</v>
      </c>
      <c r="E8365" t="s">
        <v>4000</v>
      </c>
      <c r="F8365" t="s">
        <v>4101</v>
      </c>
      <c r="G8365" t="s">
        <v>4001</v>
      </c>
      <c r="H8365" s="5">
        <v>86788</v>
      </c>
      <c r="I8365">
        <f>IFERROR(VLOOKUP(G8365,'NCES Match'!$A$2:$B$1307,2,FALSE),"")</f>
        <v>4800151</v>
      </c>
      <c r="J8365" cm="1">
        <f t="array" ref="J8365">IFERROR(_xlfn.IFS(B8365=2015,H8365/$O$13,B8365=2016,H8365/$O$14,B8365=2017,H8365/$O$15,B8365=2018,H8365/$O$16,B8365=2019,H8365/$O$17,B8365=2020,H8365/$O$18,B8365=2021,H8365/$O$19,B8365=2022,H8365/$O$20),"")</f>
        <v>5.9835011677327744E-5</v>
      </c>
      <c r="K8365" s="3" cm="1">
        <f t="array" ref="K8365">IFERROR(_xlfn.IFS(B8365=2015,J8365*$P$4,B8365=2016,J8365*$P$5,B8365=2017,J8365*$P$6,B8365=2018,J8365*$P$7,B8365=2019,J8365*$P$8,B8365=2020,J8365*$P$9,B8365=2021,J8365*$P$10,B8365=2022,J8365*$P$11),"")</f>
        <v>101614.6782603664</v>
      </c>
      <c r="L8365" s="3">
        <f t="shared" si="131"/>
        <v>188402.6782603664</v>
      </c>
    </row>
    <row r="8366" spans="1:12">
      <c r="A8366">
        <v>4800151</v>
      </c>
      <c r="B8366">
        <v>2018</v>
      </c>
      <c r="D8366" t="s">
        <v>3999</v>
      </c>
      <c r="E8366" t="s">
        <v>4000</v>
      </c>
      <c r="F8366" t="s">
        <v>4101</v>
      </c>
      <c r="G8366" t="s">
        <v>4001</v>
      </c>
      <c r="H8366" s="5">
        <v>95038</v>
      </c>
      <c r="I8366">
        <f>IFERROR(VLOOKUP(G8366,'NCES Match'!$A$2:$B$1307,2,FALSE),"")</f>
        <v>4800151</v>
      </c>
      <c r="J8366" cm="1">
        <f t="array" ref="J8366">IFERROR(_xlfn.IFS(B8366=2015,H8366/$O$13,B8366=2016,H8366/$O$14,B8366=2017,H8366/$O$15,B8366=2018,H8366/$O$16,B8366=2019,H8366/$O$17,B8366=2020,H8366/$O$18,B8366=2021,H8366/$O$19,B8366=2022,H8366/$O$20),"")</f>
        <v>6.201788655544341E-5</v>
      </c>
      <c r="K8366" s="3" cm="1">
        <f t="array" ref="K8366">IFERROR(_xlfn.IFS(B8366=2015,J8366*$P$4,B8366=2016,J8366*$P$5,B8366=2017,J8366*$P$6,B8366=2018,J8366*$P$7,B8366=2019,J8366*$P$8,B8366=2020,J8366*$P$9,B8366=2021,J8366*$P$10,B8366=2022,J8366*$P$11),"")</f>
        <v>106475.61304165536</v>
      </c>
      <c r="L8366" s="3">
        <f t="shared" si="131"/>
        <v>201513.61304165536</v>
      </c>
    </row>
    <row r="8367" spans="1:12">
      <c r="A8367">
        <v>4800151</v>
      </c>
      <c r="B8367">
        <v>2019</v>
      </c>
      <c r="D8367" t="s">
        <v>3999</v>
      </c>
      <c r="E8367" t="s">
        <v>4000</v>
      </c>
      <c r="F8367" t="s">
        <v>4101</v>
      </c>
      <c r="G8367" t="s">
        <v>4001</v>
      </c>
      <c r="H8367" s="5">
        <v>133961</v>
      </c>
      <c r="I8367">
        <f>IFERROR(VLOOKUP(G8367,'NCES Match'!$A$2:$B$1307,2,FALSE),"")</f>
        <v>4800151</v>
      </c>
      <c r="J8367" cm="1">
        <f t="array" ref="J8367">IFERROR(_xlfn.IFS(B8367=2015,H8367/$O$13,B8367=2016,H8367/$O$14,B8367=2017,H8367/$O$15,B8367=2018,H8367/$O$16,B8367=2019,H8367/$O$17,B8367=2020,H8367/$O$18,B8367=2021,H8367/$O$19,B8367=2022,H8367/$O$20),"")</f>
        <v>8.482142954946557E-5</v>
      </c>
      <c r="K8367" s="3" cm="1">
        <f t="array" ref="K8367">IFERROR(_xlfn.IFS(B8367=2015,J8367*$P$4,B8367=2016,J8367*$P$5,B8367=2017,J8367*$P$6,B8367=2018,J8367*$P$7,B8367=2019,J8367*$P$8,B8367=2020,J8367*$P$9,B8367=2021,J8367*$P$10,B8367=2022,J8367*$P$11),"")</f>
        <v>147413.36514172019</v>
      </c>
      <c r="L8367" s="3">
        <f t="shared" si="131"/>
        <v>281374.36514172016</v>
      </c>
    </row>
    <row r="8368" spans="1:12">
      <c r="A8368">
        <v>4800151</v>
      </c>
      <c r="B8368">
        <v>2020</v>
      </c>
      <c r="D8368" t="s">
        <v>3999</v>
      </c>
      <c r="E8368" t="s">
        <v>4000</v>
      </c>
      <c r="F8368" t="s">
        <v>4230</v>
      </c>
      <c r="G8368" t="s">
        <v>4001</v>
      </c>
      <c r="H8368" s="5">
        <v>221881</v>
      </c>
      <c r="I8368">
        <f>IFERROR(VLOOKUP(G8368,'NCES Match'!$A$2:$B$1307,2,FALSE),"")</f>
        <v>4800151</v>
      </c>
      <c r="J8368" cm="1">
        <f t="array" ref="J8368">IFERROR(_xlfn.IFS(B8368=2015,H8368/$O$13,B8368=2016,H8368/$O$14,B8368=2017,H8368/$O$15,B8368=2018,H8368/$O$16,B8368=2019,H8368/$O$17,B8368=2020,H8368/$O$18,B8368=2021,H8368/$O$19,B8368=2022,H8368/$O$20),"")</f>
        <v>1.2023899192157207E-4</v>
      </c>
      <c r="K8368" s="3" cm="1">
        <f t="array" ref="K8368">IFERROR(_xlfn.IFS(B8368=2015,J8368*$P$4,B8368=2016,J8368*$P$5,B8368=2017,J8368*$P$6,B8368=2018,J8368*$P$7,B8368=2019,J8368*$P$8,B8368=2020,J8368*$P$9,B8368=2021,J8368*$P$10,B8368=2022,J8368*$P$11),"")</f>
        <v>253464.13344343618</v>
      </c>
      <c r="L8368" s="3">
        <f t="shared" si="131"/>
        <v>475345.13344343618</v>
      </c>
    </row>
    <row r="8369" spans="1:12">
      <c r="A8369">
        <v>4800151</v>
      </c>
      <c r="B8369">
        <v>2021</v>
      </c>
      <c r="D8369" t="s">
        <v>3999</v>
      </c>
      <c r="E8369" t="s">
        <v>4000</v>
      </c>
      <c r="F8369" t="s">
        <v>4101</v>
      </c>
      <c r="G8369" t="s">
        <v>4001</v>
      </c>
      <c r="H8369" s="5">
        <v>253298.05</v>
      </c>
      <c r="I8369">
        <f>IFERROR(VLOOKUP(G8369,'NCES Match'!$A$2:$B$1307,2,FALSE),"")</f>
        <v>4800151</v>
      </c>
      <c r="J8369" cm="1">
        <f t="array" ref="J8369">IFERROR(_xlfn.IFS(B8369=2015,H8369/$O$13,B8369=2016,H8369/$O$14,B8369=2017,H8369/$O$15,B8369=2018,H8369/$O$16,B8369=2019,H8369/$O$17,B8369=2020,H8369/$O$18,B8369=2021,H8369/$O$19,B8369=2022,H8369/$O$20),"")</f>
        <v>1.2959817817101234E-4</v>
      </c>
      <c r="K8369" s="3" cm="1">
        <f t="array" ref="K8369">IFERROR(_xlfn.IFS(B8369=2015,J8369*$P$4,B8369=2016,J8369*$P$5,B8369=2017,J8369*$P$6,B8369=2018,J8369*$P$7,B8369=2019,J8369*$P$8,B8369=2020,J8369*$P$9,B8369=2021,J8369*$P$10,B8369=2022,J8369*$P$11),"")</f>
        <v>277411.80705076118</v>
      </c>
      <c r="L8369" s="3">
        <f t="shared" si="131"/>
        <v>530709.85705076111</v>
      </c>
    </row>
    <row r="8370" spans="1:12">
      <c r="A8370">
        <v>4800151</v>
      </c>
      <c r="B8370">
        <v>2022</v>
      </c>
      <c r="D8370" t="s">
        <v>3999</v>
      </c>
      <c r="E8370" t="s">
        <v>4000</v>
      </c>
      <c r="F8370" t="s">
        <v>4101</v>
      </c>
      <c r="G8370" t="s">
        <v>4001</v>
      </c>
      <c r="H8370" s="5">
        <v>198651.26</v>
      </c>
      <c r="I8370">
        <f>IFERROR(VLOOKUP(G8370,'NCES Match'!$A$2:$B$1307,2,FALSE),"")</f>
        <v>4800151</v>
      </c>
      <c r="J8370" cm="1">
        <f t="array" ref="J8370">IFERROR(_xlfn.IFS(B8370=2015,H8370/$O$13,B8370=2016,H8370/$O$14,B8370=2017,H8370/$O$15,B8370=2018,H8370/$O$16,B8370=2019,H8370/$O$17,B8370=2020,H8370/$O$18,B8370=2021,H8370/$O$19,B8370=2022,H8370/$O$20),"")</f>
        <v>8.7253720605548214E-5</v>
      </c>
      <c r="K8370" s="3" cm="1">
        <f t="array" ref="K8370">IFERROR(_xlfn.IFS(B8370=2015,J8370*$P$4,B8370=2016,J8370*$P$5,B8370=2017,J8370*$P$6,B8370=2018,J8370*$P$7,B8370=2019,J8370*$P$8,B8370=2020,J8370*$P$9,B8370=2021,J8370*$P$10,B8370=2022,J8370*$P$11),"")</f>
        <v>187899.40453432011</v>
      </c>
      <c r="L8370" s="3">
        <f t="shared" si="131"/>
        <v>386550.66453432012</v>
      </c>
    </row>
    <row r="8371" spans="1:12">
      <c r="A8371">
        <v>4800151</v>
      </c>
      <c r="B8371">
        <v>2023</v>
      </c>
      <c r="D8371" t="s">
        <v>3999</v>
      </c>
      <c r="E8371" t="s">
        <v>4000</v>
      </c>
      <c r="F8371" t="s">
        <v>4101</v>
      </c>
      <c r="G8371" t="s">
        <v>4001</v>
      </c>
      <c r="H8371" s="5">
        <v>100000.76</v>
      </c>
      <c r="I8371">
        <f>IFERROR(VLOOKUP(G8371,'NCES Match'!$A$2:$B$1307,2,FALSE),"")</f>
        <v>4800151</v>
      </c>
      <c r="J8371" t="str" cm="1">
        <f t="array" ref="J8371">IFERROR(_xlfn.IFS(B8371=2015,H8371/$O$13,B8371=2016,H8371/$O$14,B8371=2017,H8371/$O$15,B8371=2018,H8371/$O$16,B8371=2019,H8371/$O$17,B8371=2020,H8371/$O$18,B8371=2021,H8371/$O$19,B8371=2022,H8371/$O$20),"")</f>
        <v/>
      </c>
      <c r="K8371" s="3" t="str" cm="1">
        <f t="array" ref="K8371">IFERROR(_xlfn.IFS(B8371=2015,J8371*$P$4,B8371=2016,J8371*$P$5,B8371=2017,J8371*$P$6,B8371=2018,J8371*$P$7,B8371=2019,J8371*$P$8,B8371=2020,J8371*$P$9,B8371=2021,J8371*$P$10,B8371=2022,J8371*$P$11),"")</f>
        <v/>
      </c>
      <c r="L8371" s="3">
        <f t="shared" si="131"/>
        <v>100000.76</v>
      </c>
    </row>
    <row r="8372" spans="1:12">
      <c r="A8372">
        <v>4801481</v>
      </c>
      <c r="B8372">
        <v>2023</v>
      </c>
      <c r="D8372" t="s">
        <v>4410</v>
      </c>
      <c r="E8372" t="s">
        <v>4411</v>
      </c>
      <c r="F8372" t="s">
        <v>4101</v>
      </c>
      <c r="G8372" t="s">
        <v>4412</v>
      </c>
      <c r="H8372" s="5">
        <v>82252.490000000005</v>
      </c>
      <c r="I8372">
        <f>IFERROR(VLOOKUP(G8372,'NCES Match'!$A$2:$B$1307,2,FALSE),"")</f>
        <v>4801481</v>
      </c>
      <c r="J8372" t="str" cm="1">
        <f t="array" ref="J8372">IFERROR(_xlfn.IFS(B8372=2015,H8372/$O$13,B8372=2016,H8372/$O$14,B8372=2017,H8372/$O$15,B8372=2018,H8372/$O$16,B8372=2019,H8372/$O$17,B8372=2020,H8372/$O$18,B8372=2021,H8372/$O$19,B8372=2022,H8372/$O$20),"")</f>
        <v/>
      </c>
      <c r="K8372" s="3" t="str" cm="1">
        <f t="array" ref="K8372">IFERROR(_xlfn.IFS(B8372=2015,J8372*$P$4,B8372=2016,J8372*$P$5,B8372=2017,J8372*$P$6,B8372=2018,J8372*$P$7,B8372=2019,J8372*$P$8,B8372=2020,J8372*$P$9,B8372=2021,J8372*$P$10,B8372=2022,J8372*$P$11),"")</f>
        <v/>
      </c>
      <c r="L8372" s="3">
        <f t="shared" si="131"/>
        <v>82252.490000000005</v>
      </c>
    </row>
    <row r="8373" spans="1:12">
      <c r="A8373">
        <v>4815000</v>
      </c>
      <c r="B8373">
        <v>2015</v>
      </c>
      <c r="C8373" t="s">
        <v>381</v>
      </c>
      <c r="D8373" t="s">
        <v>985</v>
      </c>
      <c r="E8373" t="s">
        <v>986</v>
      </c>
      <c r="G8373" t="s">
        <v>987</v>
      </c>
      <c r="H8373" s="5">
        <v>8690378.3300000001</v>
      </c>
      <c r="I8373">
        <f>IFERROR(VLOOKUP(G8373,'NCES Match'!$A$2:$B$1307,2,FALSE),"")</f>
        <v>4815000</v>
      </c>
      <c r="J8373" cm="1">
        <f t="array" ref="J8373">IFERROR(_xlfn.IFS(B8373=2015,H8373/$O$13,B8373=2016,H8373/$O$14,B8373=2017,H8373/$O$15,B8373=2018,H8373/$O$16,B8373=2019,H8373/$O$17,B8373=2020,H8373/$O$18,B8373=2021,H8373/$O$19,B8373=2022,H8373/$O$20),"")</f>
        <v>6.8080750327327169E-3</v>
      </c>
      <c r="K8373" s="3" cm="1">
        <f t="array" ref="K8373">IFERROR(_xlfn.IFS(B8373=2015,J8373*$P$4,B8373=2016,J8373*$P$5,B8373=2017,J8373*$P$6,B8373=2018,J8373*$P$7,B8373=2019,J8373*$P$8,B8373=2020,J8373*$P$9,B8373=2021,J8373*$P$10,B8373=2022,J8373*$P$11),"")</f>
        <v>10834935.595077017</v>
      </c>
      <c r="L8373" s="3">
        <f t="shared" si="131"/>
        <v>19525313.925077017</v>
      </c>
    </row>
    <row r="8374" spans="1:12">
      <c r="A8374">
        <v>4815000</v>
      </c>
      <c r="B8374">
        <v>2016</v>
      </c>
      <c r="C8374" t="s">
        <v>4102</v>
      </c>
      <c r="D8374" t="s">
        <v>985</v>
      </c>
      <c r="E8374" t="s">
        <v>986</v>
      </c>
      <c r="F8374" t="s">
        <v>4101</v>
      </c>
      <c r="G8374" t="s">
        <v>987</v>
      </c>
      <c r="H8374" s="5">
        <v>9270866</v>
      </c>
      <c r="I8374">
        <f>IFERROR(VLOOKUP(G8374,'NCES Match'!$A$2:$B$1307,2,FALSE),"")</f>
        <v>4815000</v>
      </c>
      <c r="J8374" cm="1">
        <f t="array" ref="J8374">IFERROR(_xlfn.IFS(B8374=2015,H8374/$O$13,B8374=2016,H8374/$O$14,B8374=2017,H8374/$O$15,B8374=2018,H8374/$O$16,B8374=2019,H8374/$O$17,B8374=2020,H8374/$O$18,B8374=2021,H8374/$O$19,B8374=2022,H8374/$O$20),"")</f>
        <v>6.6367061857080288E-3</v>
      </c>
      <c r="K8374" s="3" cm="1">
        <f t="array" ref="K8374">IFERROR(_xlfn.IFS(B8374=2015,J8374*$P$4,B8374=2016,J8374*$P$5,B8374=2017,J8374*$P$6,B8374=2018,J8374*$P$7,B8374=2019,J8374*$P$8,B8374=2020,J8374*$P$9,B8374=2021,J8374*$P$10,B8374=2022,J8374*$P$11),"")</f>
        <v>11120672.268567264</v>
      </c>
      <c r="L8374" s="3">
        <f t="shared" si="131"/>
        <v>20391538.268567264</v>
      </c>
    </row>
    <row r="8375" spans="1:12">
      <c r="A8375">
        <v>4815000</v>
      </c>
      <c r="B8375">
        <v>2017</v>
      </c>
      <c r="D8375" t="s">
        <v>985</v>
      </c>
      <c r="E8375" t="s">
        <v>986</v>
      </c>
      <c r="F8375" t="s">
        <v>4101</v>
      </c>
      <c r="G8375" t="s">
        <v>987</v>
      </c>
      <c r="H8375" s="5">
        <v>10012247</v>
      </c>
      <c r="I8375">
        <f>IFERROR(VLOOKUP(G8375,'NCES Match'!$A$2:$B$1307,2,FALSE),"")</f>
        <v>4815000</v>
      </c>
      <c r="J8375" cm="1">
        <f t="array" ref="J8375">IFERROR(_xlfn.IFS(B8375=2015,H8375/$O$13,B8375=2016,H8375/$O$14,B8375=2017,H8375/$O$15,B8375=2018,H8375/$O$16,B8375=2019,H8375/$O$17,B8375=2020,H8375/$O$18,B8375=2021,H8375/$O$19,B8375=2022,H8375/$O$20),"")</f>
        <v>6.9028312227645489E-3</v>
      </c>
      <c r="K8375" s="3" cm="1">
        <f t="array" ref="K8375">IFERROR(_xlfn.IFS(B8375=2015,J8375*$P$4,B8375=2016,J8375*$P$5,B8375=2017,J8375*$P$6,B8375=2018,J8375*$P$7,B8375=2019,J8375*$P$8,B8375=2020,J8375*$P$9,B8375=2021,J8375*$P$10,B8375=2022,J8375*$P$11),"")</f>
        <v>11722718.089693492</v>
      </c>
      <c r="L8375" s="3">
        <f t="shared" si="131"/>
        <v>21734965.089693494</v>
      </c>
    </row>
    <row r="8376" spans="1:12">
      <c r="A8376">
        <v>4815000</v>
      </c>
      <c r="B8376">
        <v>2018</v>
      </c>
      <c r="D8376" t="s">
        <v>985</v>
      </c>
      <c r="E8376" t="s">
        <v>986</v>
      </c>
      <c r="F8376" t="s">
        <v>4101</v>
      </c>
      <c r="G8376" t="s">
        <v>987</v>
      </c>
      <c r="H8376" s="5">
        <v>10575168</v>
      </c>
      <c r="I8376">
        <f>IFERROR(VLOOKUP(G8376,'NCES Match'!$A$2:$B$1307,2,FALSE),"")</f>
        <v>4815000</v>
      </c>
      <c r="J8376" cm="1">
        <f t="array" ref="J8376">IFERROR(_xlfn.IFS(B8376=2015,H8376/$O$13,B8376=2016,H8376/$O$14,B8376=2017,H8376/$O$15,B8376=2018,H8376/$O$16,B8376=2019,H8376/$O$17,B8376=2020,H8376/$O$18,B8376=2021,H8376/$O$19,B8376=2022,H8376/$O$20),"")</f>
        <v>6.9009193094210254E-3</v>
      </c>
      <c r="K8376" s="3" cm="1">
        <f t="array" ref="K8376">IFERROR(_xlfn.IFS(B8376=2015,J8376*$P$4,B8376=2016,J8376*$P$5,B8376=2017,J8376*$P$6,B8376=2018,J8376*$P$7,B8376=2019,J8376*$P$8,B8376=2020,J8376*$P$9,B8376=2021,J8376*$P$10,B8376=2022,J8376*$P$11),"")</f>
        <v>11847866.072712984</v>
      </c>
      <c r="L8376" s="3">
        <f t="shared" si="131"/>
        <v>22423034.072712984</v>
      </c>
    </row>
    <row r="8377" spans="1:12">
      <c r="A8377">
        <v>4815000</v>
      </c>
      <c r="B8377">
        <v>2019</v>
      </c>
      <c r="D8377" t="s">
        <v>985</v>
      </c>
      <c r="E8377" t="s">
        <v>986</v>
      </c>
      <c r="F8377" t="s">
        <v>4101</v>
      </c>
      <c r="G8377" t="s">
        <v>987</v>
      </c>
      <c r="H8377" s="5">
        <v>11434621</v>
      </c>
      <c r="I8377">
        <f>IFERROR(VLOOKUP(G8377,'NCES Match'!$A$2:$B$1307,2,FALSE),"")</f>
        <v>4815000</v>
      </c>
      <c r="J8377" cm="1">
        <f t="array" ref="J8377">IFERROR(_xlfn.IFS(B8377=2015,H8377/$O$13,B8377=2016,H8377/$O$14,B8377=2017,H8377/$O$15,B8377=2018,H8377/$O$16,B8377=2019,H8377/$O$17,B8377=2020,H8377/$O$18,B8377=2021,H8377/$O$19,B8377=2022,H8377/$O$20),"")</f>
        <v>7.2401736294618558E-3</v>
      </c>
      <c r="K8377" s="3" cm="1">
        <f t="array" ref="K8377">IFERROR(_xlfn.IFS(B8377=2015,J8377*$P$4,B8377=2016,J8377*$P$5,B8377=2017,J8377*$P$6,B8377=2018,J8377*$P$7,B8377=2019,J8377*$P$8,B8377=2020,J8377*$P$9,B8377=2021,J8377*$P$10,B8377=2022,J8377*$P$11),"")</f>
        <v>12582885.770710742</v>
      </c>
      <c r="L8377" s="3">
        <f t="shared" si="131"/>
        <v>24017506.770710744</v>
      </c>
    </row>
    <row r="8378" spans="1:12">
      <c r="A8378">
        <v>4815000</v>
      </c>
      <c r="B8378">
        <v>2020</v>
      </c>
      <c r="D8378" t="s">
        <v>985</v>
      </c>
      <c r="E8378" t="s">
        <v>986</v>
      </c>
      <c r="F8378" t="s">
        <v>4230</v>
      </c>
      <c r="G8378" t="s">
        <v>987</v>
      </c>
      <c r="H8378" s="5">
        <v>12751656</v>
      </c>
      <c r="I8378">
        <f>IFERROR(VLOOKUP(G8378,'NCES Match'!$A$2:$B$1307,2,FALSE),"")</f>
        <v>4815000</v>
      </c>
      <c r="J8378" cm="1">
        <f t="array" ref="J8378">IFERROR(_xlfn.IFS(B8378=2015,H8378/$O$13,B8378=2016,H8378/$O$14,B8378=2017,H8378/$O$15,B8378=2018,H8378/$O$16,B8378=2019,H8378/$O$17,B8378=2020,H8378/$O$18,B8378=2021,H8378/$O$19,B8378=2022,H8378/$O$20),"")</f>
        <v>6.9102188234714378E-3</v>
      </c>
      <c r="K8378" s="3" cm="1">
        <f t="array" ref="K8378">IFERROR(_xlfn.IFS(B8378=2015,J8378*$P$4,B8378=2016,J8378*$P$5,B8378=2017,J8378*$P$6,B8378=2018,J8378*$P$7,B8378=2019,J8378*$P$8,B8378=2020,J8378*$P$9,B8378=2021,J8378*$P$10,B8378=2022,J8378*$P$11),"")</f>
        <v>14566760.732143778</v>
      </c>
      <c r="L8378" s="3">
        <f t="shared" si="131"/>
        <v>27318416.732143778</v>
      </c>
    </row>
    <row r="8379" spans="1:12">
      <c r="A8379">
        <v>4815000</v>
      </c>
      <c r="B8379">
        <v>2021</v>
      </c>
      <c r="D8379" t="s">
        <v>985</v>
      </c>
      <c r="E8379" t="s">
        <v>986</v>
      </c>
      <c r="F8379" t="s">
        <v>4101</v>
      </c>
      <c r="G8379" t="s">
        <v>987</v>
      </c>
      <c r="H8379" s="5">
        <v>14490491.33</v>
      </c>
      <c r="I8379">
        <f>IFERROR(VLOOKUP(G8379,'NCES Match'!$A$2:$B$1307,2,FALSE),"")</f>
        <v>4815000</v>
      </c>
      <c r="J8379" cm="1">
        <f t="array" ref="J8379">IFERROR(_xlfn.IFS(B8379=2015,H8379/$O$13,B8379=2016,H8379/$O$14,B8379=2017,H8379/$O$15,B8379=2018,H8379/$O$16,B8379=2019,H8379/$O$17,B8379=2020,H8379/$O$18,B8379=2021,H8379/$O$19,B8379=2022,H8379/$O$20),"")</f>
        <v>7.4139586829462352E-3</v>
      </c>
      <c r="K8379" s="3" cm="1">
        <f t="array" ref="K8379">IFERROR(_xlfn.IFS(B8379=2015,J8379*$P$4,B8379=2016,J8379*$P$5,B8379=2017,J8379*$P$6,B8379=2018,J8379*$P$7,B8379=2019,J8379*$P$8,B8379=2020,J8379*$P$9,B8379=2021,J8379*$P$10,B8379=2022,J8379*$P$11),"")</f>
        <v>15869973.672946507</v>
      </c>
      <c r="L8379" s="3">
        <f t="shared" si="131"/>
        <v>30360465.002946507</v>
      </c>
    </row>
    <row r="8380" spans="1:12">
      <c r="A8380">
        <v>4815000</v>
      </c>
      <c r="B8380">
        <v>2022</v>
      </c>
      <c r="D8380" t="s">
        <v>985</v>
      </c>
      <c r="E8380" t="s">
        <v>986</v>
      </c>
      <c r="F8380" t="s">
        <v>4101</v>
      </c>
      <c r="G8380" t="s">
        <v>987</v>
      </c>
      <c r="H8380" s="5">
        <v>17577198.300000001</v>
      </c>
      <c r="I8380">
        <f>IFERROR(VLOOKUP(G8380,'NCES Match'!$A$2:$B$1307,2,FALSE),"")</f>
        <v>4815000</v>
      </c>
      <c r="J8380" cm="1">
        <f t="array" ref="J8380">IFERROR(_xlfn.IFS(B8380=2015,H8380/$O$13,B8380=2016,H8380/$O$14,B8380=2017,H8380/$O$15,B8380=2018,H8380/$O$16,B8380=2019,H8380/$O$17,B8380=2020,H8380/$O$18,B8380=2021,H8380/$O$19,B8380=2022,H8380/$O$20),"")</f>
        <v>7.7204441064029341E-3</v>
      </c>
      <c r="K8380" s="3" cm="1">
        <f t="array" ref="K8380">IFERROR(_xlfn.IFS(B8380=2015,J8380*$P$4,B8380=2016,J8380*$P$5,B8380=2017,J8380*$P$6,B8380=2018,J8380*$P$7,B8380=2019,J8380*$P$8,B8380=2020,J8380*$P$9,B8380=2021,J8380*$P$10,B8380=2022,J8380*$P$11),"")</f>
        <v>16625845.181911575</v>
      </c>
      <c r="L8380" s="3">
        <f t="shared" si="131"/>
        <v>34203043.481911577</v>
      </c>
    </row>
    <row r="8381" spans="1:12">
      <c r="A8381">
        <v>4815000</v>
      </c>
      <c r="B8381">
        <v>2023</v>
      </c>
      <c r="D8381" t="s">
        <v>985</v>
      </c>
      <c r="E8381" t="s">
        <v>986</v>
      </c>
      <c r="F8381" t="s">
        <v>4101</v>
      </c>
      <c r="G8381" t="s">
        <v>987</v>
      </c>
      <c r="H8381" s="5">
        <v>20524214.280000001</v>
      </c>
      <c r="I8381">
        <f>IFERROR(VLOOKUP(G8381,'NCES Match'!$A$2:$B$1307,2,FALSE),"")</f>
        <v>4815000</v>
      </c>
      <c r="J8381" t="str" cm="1">
        <f t="array" ref="J8381">IFERROR(_xlfn.IFS(B8381=2015,H8381/$O$13,B8381=2016,H8381/$O$14,B8381=2017,H8381/$O$15,B8381=2018,H8381/$O$16,B8381=2019,H8381/$O$17,B8381=2020,H8381/$O$18,B8381=2021,H8381/$O$19,B8381=2022,H8381/$O$20),"")</f>
        <v/>
      </c>
      <c r="K8381" s="3" t="str" cm="1">
        <f t="array" ref="K8381">IFERROR(_xlfn.IFS(B8381=2015,J8381*$P$4,B8381=2016,J8381*$P$5,B8381=2017,J8381*$P$6,B8381=2018,J8381*$P$7,B8381=2019,J8381*$P$8,B8381=2020,J8381*$P$9,B8381=2021,J8381*$P$10,B8381=2022,J8381*$P$11),"")</f>
        <v/>
      </c>
      <c r="L8381" s="3">
        <f t="shared" si="131"/>
        <v>20524214.280000001</v>
      </c>
    </row>
    <row r="8382" spans="1:12">
      <c r="A8382">
        <v>4831260</v>
      </c>
      <c r="B8382">
        <v>2015</v>
      </c>
      <c r="C8382" t="s">
        <v>381</v>
      </c>
      <c r="D8382" t="s">
        <v>2285</v>
      </c>
      <c r="E8382" t="s">
        <v>2286</v>
      </c>
      <c r="G8382" t="s">
        <v>2287</v>
      </c>
      <c r="H8382" s="5">
        <v>1095081.26</v>
      </c>
      <c r="I8382">
        <f>IFERROR(VLOOKUP(G8382,'NCES Match'!$A$2:$B$1307,2,FALSE),"")</f>
        <v>4831260</v>
      </c>
      <c r="J8382" cm="1">
        <f t="array" ref="J8382">IFERROR(_xlfn.IFS(B8382=2015,H8382/$O$13,B8382=2016,H8382/$O$14,B8382=2017,H8382/$O$15,B8382=2018,H8382/$O$16,B8382=2019,H8382/$O$17,B8382=2020,H8382/$O$18,B8382=2021,H8382/$O$19,B8382=2022,H8382/$O$20),"")</f>
        <v>8.5789077321096155E-4</v>
      </c>
      <c r="K8382" s="3" cm="1">
        <f t="array" ref="K8382">IFERROR(_xlfn.IFS(B8382=2015,J8382*$P$4,B8382=2016,J8382*$P$5,B8382=2017,J8382*$P$6,B8382=2018,J8382*$P$7,B8382=2019,J8382*$P$8,B8382=2020,J8382*$P$9,B8382=2021,J8382*$P$10,B8382=2022,J8382*$P$11),"")</f>
        <v>1365318.5710587802</v>
      </c>
      <c r="L8382" s="3">
        <f t="shared" si="131"/>
        <v>2460399.8310587802</v>
      </c>
    </row>
    <row r="8383" spans="1:12">
      <c r="A8383">
        <v>4831260</v>
      </c>
      <c r="B8383">
        <v>2016</v>
      </c>
      <c r="C8383" t="s">
        <v>4102</v>
      </c>
      <c r="D8383" t="s">
        <v>2285</v>
      </c>
      <c r="E8383" t="s">
        <v>2286</v>
      </c>
      <c r="F8383" t="s">
        <v>4101</v>
      </c>
      <c r="G8383" t="s">
        <v>2287</v>
      </c>
      <c r="H8383" s="5">
        <v>1190289</v>
      </c>
      <c r="I8383">
        <f>IFERROR(VLOOKUP(G8383,'NCES Match'!$A$2:$B$1307,2,FALSE),"")</f>
        <v>4831260</v>
      </c>
      <c r="J8383" cm="1">
        <f t="array" ref="J8383">IFERROR(_xlfn.IFS(B8383=2015,H8383/$O$13,B8383=2016,H8383/$O$14,B8383=2017,H8383/$O$15,B8383=2018,H8383/$O$16,B8383=2019,H8383/$O$17,B8383=2020,H8383/$O$18,B8383=2021,H8383/$O$19,B8383=2022,H8383/$O$20),"")</f>
        <v>8.5208850705858802E-4</v>
      </c>
      <c r="K8383" s="3" cm="1">
        <f t="array" ref="K8383">IFERROR(_xlfn.IFS(B8383=2015,J8383*$P$4,B8383=2016,J8383*$P$5,B8383=2017,J8383*$P$6,B8383=2018,J8383*$P$7,B8383=2019,J8383*$P$8,B8383=2020,J8383*$P$9,B8383=2021,J8383*$P$10,B8383=2022,J8383*$P$11),"")</f>
        <v>1427786.1284890387</v>
      </c>
      <c r="L8383" s="3">
        <f t="shared" si="131"/>
        <v>2618075.1284890389</v>
      </c>
    </row>
    <row r="8384" spans="1:12">
      <c r="A8384">
        <v>4831260</v>
      </c>
      <c r="B8384">
        <v>2017</v>
      </c>
      <c r="D8384" t="s">
        <v>2285</v>
      </c>
      <c r="E8384" t="s">
        <v>2286</v>
      </c>
      <c r="F8384" t="s">
        <v>4101</v>
      </c>
      <c r="G8384" t="s">
        <v>2287</v>
      </c>
      <c r="H8384" s="5">
        <v>1294938</v>
      </c>
      <c r="I8384">
        <f>IFERROR(VLOOKUP(G8384,'NCES Match'!$A$2:$B$1307,2,FALSE),"")</f>
        <v>4831260</v>
      </c>
      <c r="J8384" cm="1">
        <f t="array" ref="J8384">IFERROR(_xlfn.IFS(B8384=2015,H8384/$O$13,B8384=2016,H8384/$O$14,B8384=2017,H8384/$O$15,B8384=2018,H8384/$O$16,B8384=2019,H8384/$O$17,B8384=2020,H8384/$O$18,B8384=2021,H8384/$O$19,B8384=2022,H8384/$O$20),"")</f>
        <v>8.9278045756804435E-4</v>
      </c>
      <c r="K8384" s="3" cm="1">
        <f t="array" ref="K8384">IFERROR(_xlfn.IFS(B8384=2015,J8384*$P$4,B8384=2016,J8384*$P$5,B8384=2017,J8384*$P$6,B8384=2018,J8384*$P$7,B8384=2019,J8384*$P$8,B8384=2020,J8384*$P$9,B8384=2021,J8384*$P$10,B8384=2022,J8384*$P$11),"")</f>
        <v>1516162.4675890948</v>
      </c>
      <c r="L8384" s="3">
        <f t="shared" si="131"/>
        <v>2811100.4675890948</v>
      </c>
    </row>
    <row r="8385" spans="1:12">
      <c r="A8385">
        <v>4831260</v>
      </c>
      <c r="B8385">
        <v>2018</v>
      </c>
      <c r="D8385" t="s">
        <v>2285</v>
      </c>
      <c r="E8385" t="s">
        <v>2286</v>
      </c>
      <c r="F8385" t="s">
        <v>4101</v>
      </c>
      <c r="G8385" t="s">
        <v>2287</v>
      </c>
      <c r="H8385" s="5">
        <v>1404117</v>
      </c>
      <c r="I8385">
        <f>IFERROR(VLOOKUP(G8385,'NCES Match'!$A$2:$B$1307,2,FALSE),"")</f>
        <v>4831260</v>
      </c>
      <c r="J8385" cm="1">
        <f t="array" ref="J8385">IFERROR(_xlfn.IFS(B8385=2015,H8385/$O$13,B8385=2016,H8385/$O$14,B8385=2017,H8385/$O$15,B8385=2018,H8385/$O$16,B8385=2019,H8385/$O$17,B8385=2020,H8385/$O$18,B8385=2021,H8385/$O$19,B8385=2022,H8385/$O$20),"")</f>
        <v>9.162689536455895E-4</v>
      </c>
      <c r="K8385" s="3" cm="1">
        <f t="array" ref="K8385">IFERROR(_xlfn.IFS(B8385=2015,J8385*$P$4,B8385=2016,J8385*$P$5,B8385=2017,J8385*$P$6,B8385=2018,J8385*$P$7,B8385=2019,J8385*$P$8,B8385=2020,J8385*$P$9,B8385=2021,J8385*$P$10,B8385=2022,J8385*$P$11),"")</f>
        <v>1573099.3745366065</v>
      </c>
      <c r="L8385" s="3">
        <f t="shared" si="131"/>
        <v>2977216.3745366065</v>
      </c>
    </row>
    <row r="8386" spans="1:12">
      <c r="A8386">
        <v>4831260</v>
      </c>
      <c r="B8386">
        <v>2019</v>
      </c>
      <c r="D8386" t="s">
        <v>2285</v>
      </c>
      <c r="E8386" t="s">
        <v>2286</v>
      </c>
      <c r="F8386" t="s">
        <v>4101</v>
      </c>
      <c r="G8386" t="s">
        <v>2287</v>
      </c>
      <c r="H8386" s="5">
        <v>1540772</v>
      </c>
      <c r="I8386">
        <f>IFERROR(VLOOKUP(G8386,'NCES Match'!$A$2:$B$1307,2,FALSE),"")</f>
        <v>4831260</v>
      </c>
      <c r="J8386" cm="1">
        <f t="array" ref="J8386">IFERROR(_xlfn.IFS(B8386=2015,H8386/$O$13,B8386=2016,H8386/$O$14,B8386=2017,H8386/$O$15,B8386=2018,H8386/$O$16,B8386=2019,H8386/$O$17,B8386=2020,H8386/$O$18,B8386=2021,H8386/$O$19,B8386=2022,H8386/$O$20),"")</f>
        <v>9.755860560147295E-4</v>
      </c>
      <c r="K8386" s="3" cm="1">
        <f t="array" ref="K8386">IFERROR(_xlfn.IFS(B8386=2015,J8386*$P$4,B8386=2016,J8386*$P$5,B8386=2017,J8386*$P$6,B8386=2018,J8386*$P$7,B8386=2019,J8386*$P$8,B8386=2020,J8386*$P$9,B8386=2021,J8386*$P$10,B8386=2022,J8386*$P$11),"")</f>
        <v>1695496.3417422869</v>
      </c>
      <c r="L8386" s="3">
        <f t="shared" si="131"/>
        <v>3236268.3417422869</v>
      </c>
    </row>
    <row r="8387" spans="1:12">
      <c r="A8387">
        <v>4831260</v>
      </c>
      <c r="B8387">
        <v>2020</v>
      </c>
      <c r="D8387" t="s">
        <v>2285</v>
      </c>
      <c r="E8387" t="s">
        <v>2286</v>
      </c>
      <c r="F8387" t="s">
        <v>4230</v>
      </c>
      <c r="G8387" t="s">
        <v>2287</v>
      </c>
      <c r="H8387" s="5">
        <v>1821981</v>
      </c>
      <c r="I8387">
        <f>IFERROR(VLOOKUP(G8387,'NCES Match'!$A$2:$B$1307,2,FALSE),"")</f>
        <v>4831260</v>
      </c>
      <c r="J8387" cm="1">
        <f t="array" ref="J8387">IFERROR(_xlfn.IFS(B8387=2015,H8387/$O$13,B8387=2016,H8387/$O$14,B8387=2017,H8387/$O$15,B8387=2018,H8387/$O$16,B8387=2019,H8387/$O$17,B8387=2020,H8387/$O$18,B8387=2021,H8387/$O$19,B8387=2022,H8387/$O$20),"")</f>
        <v>9.8734528301322694E-4</v>
      </c>
      <c r="K8387" s="3" cm="1">
        <f t="array" ref="K8387">IFERROR(_xlfn.IFS(B8387=2015,J8387*$P$4,B8387=2016,J8387*$P$5,B8387=2017,J8387*$P$6,B8387=2018,J8387*$P$7,B8387=2019,J8387*$P$8,B8387=2020,J8387*$P$9,B8387=2021,J8387*$P$10,B8387=2022,J8387*$P$11),"")</f>
        <v>2081326.635968854</v>
      </c>
      <c r="L8387" s="3">
        <f t="shared" ref="L8387:L8450" si="132">SUM(H8387,K8387)</f>
        <v>3903307.6359688537</v>
      </c>
    </row>
    <row r="8388" spans="1:12">
      <c r="A8388">
        <v>4831260</v>
      </c>
      <c r="B8388">
        <v>2021</v>
      </c>
      <c r="D8388" t="s">
        <v>2285</v>
      </c>
      <c r="E8388" t="s">
        <v>2286</v>
      </c>
      <c r="F8388" t="s">
        <v>4101</v>
      </c>
      <c r="G8388" t="s">
        <v>2287</v>
      </c>
      <c r="H8388" s="5">
        <v>1818125.77</v>
      </c>
      <c r="I8388">
        <f>IFERROR(VLOOKUP(G8388,'NCES Match'!$A$2:$B$1307,2,FALSE),"")</f>
        <v>4831260</v>
      </c>
      <c r="J8388" cm="1">
        <f t="array" ref="J8388">IFERROR(_xlfn.IFS(B8388=2015,H8388/$O$13,B8388=2016,H8388/$O$14,B8388=2017,H8388/$O$15,B8388=2018,H8388/$O$16,B8388=2019,H8388/$O$17,B8388=2020,H8388/$O$18,B8388=2021,H8388/$O$19,B8388=2022,H8388/$O$20),"")</f>
        <v>9.3023135187092444E-4</v>
      </c>
      <c r="K8388" s="3" cm="1">
        <f t="array" ref="K8388">IFERROR(_xlfn.IFS(B8388=2015,J8388*$P$4,B8388=2016,J8388*$P$5,B8388=2017,J8388*$P$6,B8388=2018,J8388*$P$7,B8388=2019,J8388*$P$8,B8388=2020,J8388*$P$9,B8388=2021,J8388*$P$10,B8388=2022,J8388*$P$11),"")</f>
        <v>1991209.7834991489</v>
      </c>
      <c r="L8388" s="3">
        <f t="shared" si="132"/>
        <v>3809335.5534991492</v>
      </c>
    </row>
    <row r="8389" spans="1:12">
      <c r="A8389">
        <v>4831260</v>
      </c>
      <c r="B8389">
        <v>2022</v>
      </c>
      <c r="D8389" t="s">
        <v>2285</v>
      </c>
      <c r="E8389" t="s">
        <v>2286</v>
      </c>
      <c r="F8389" t="s">
        <v>4101</v>
      </c>
      <c r="G8389" t="s">
        <v>2287</v>
      </c>
      <c r="H8389" s="5">
        <v>2238621.2799999998</v>
      </c>
      <c r="I8389">
        <f>IFERROR(VLOOKUP(G8389,'NCES Match'!$A$2:$B$1307,2,FALSE),"")</f>
        <v>4831260</v>
      </c>
      <c r="J8389" cm="1">
        <f t="array" ref="J8389">IFERROR(_xlfn.IFS(B8389=2015,H8389/$O$13,B8389=2016,H8389/$O$14,B8389=2017,H8389/$O$15,B8389=2018,H8389/$O$16,B8389=2019,H8389/$O$17,B8389=2020,H8389/$O$18,B8389=2021,H8389/$O$19,B8389=2022,H8389/$O$20),"")</f>
        <v>9.8327106360540932E-4</v>
      </c>
      <c r="K8389" s="3" cm="1">
        <f t="array" ref="K8389">IFERROR(_xlfn.IFS(B8389=2015,J8389*$P$4,B8389=2016,J8389*$P$5,B8389=2017,J8389*$P$6,B8389=2018,J8389*$P$7,B8389=2019,J8389*$P$8,B8389=2020,J8389*$P$9,B8389=2021,J8389*$P$10,B8389=2022,J8389*$P$11),"")</f>
        <v>2117457.5257657939</v>
      </c>
      <c r="L8389" s="3">
        <f t="shared" si="132"/>
        <v>4356078.8057657937</v>
      </c>
    </row>
    <row r="8390" spans="1:12">
      <c r="A8390">
        <v>4831260</v>
      </c>
      <c r="B8390">
        <v>2023</v>
      </c>
      <c r="D8390" t="s">
        <v>2285</v>
      </c>
      <c r="E8390" t="s">
        <v>2286</v>
      </c>
      <c r="F8390" t="s">
        <v>4101</v>
      </c>
      <c r="G8390" t="s">
        <v>2287</v>
      </c>
      <c r="H8390" s="5">
        <v>2474270.17</v>
      </c>
      <c r="I8390">
        <f>IFERROR(VLOOKUP(G8390,'NCES Match'!$A$2:$B$1307,2,FALSE),"")</f>
        <v>4831260</v>
      </c>
      <c r="J8390" t="str" cm="1">
        <f t="array" ref="J8390">IFERROR(_xlfn.IFS(B8390=2015,H8390/$O$13,B8390=2016,H8390/$O$14,B8390=2017,H8390/$O$15,B8390=2018,H8390/$O$16,B8390=2019,H8390/$O$17,B8390=2020,H8390/$O$18,B8390=2021,H8390/$O$19,B8390=2022,H8390/$O$20),"")</f>
        <v/>
      </c>
      <c r="K8390" s="3" t="str" cm="1">
        <f t="array" ref="K8390">IFERROR(_xlfn.IFS(B8390=2015,J8390*$P$4,B8390=2016,J8390*$P$5,B8390=2017,J8390*$P$6,B8390=2018,J8390*$P$7,B8390=2019,J8390*$P$8,B8390=2020,J8390*$P$9,B8390=2021,J8390*$P$10,B8390=2022,J8390*$P$11),"")</f>
        <v/>
      </c>
      <c r="L8390" s="3">
        <f t="shared" si="132"/>
        <v>2474270.17</v>
      </c>
    </row>
    <row r="8391" spans="1:12">
      <c r="A8391">
        <v>4845900</v>
      </c>
      <c r="B8391">
        <v>2015</v>
      </c>
      <c r="C8391" t="s">
        <v>381</v>
      </c>
      <c r="D8391" t="s">
        <v>3444</v>
      </c>
      <c r="E8391" t="s">
        <v>3445</v>
      </c>
      <c r="G8391" t="s">
        <v>3446</v>
      </c>
      <c r="H8391" s="5">
        <v>1122126.06</v>
      </c>
      <c r="I8391">
        <f>IFERROR(VLOOKUP(G8391,'NCES Match'!$A$2:$B$1307,2,FALSE),"")</f>
        <v>4845900</v>
      </c>
      <c r="J8391" cm="1">
        <f t="array" ref="J8391">IFERROR(_xlfn.IFS(B8391=2015,H8391/$O$13,B8391=2016,H8391/$O$14,B8391=2017,H8391/$O$15,B8391=2018,H8391/$O$16,B8391=2019,H8391/$O$17,B8391=2020,H8391/$O$18,B8391=2021,H8391/$O$19,B8391=2022,H8391/$O$20),"")</f>
        <v>8.7907777113597021E-4</v>
      </c>
      <c r="K8391" s="3" cm="1">
        <f t="array" ref="K8391">IFERROR(_xlfn.IFS(B8391=2015,J8391*$P$4,B8391=2016,J8391*$P$5,B8391=2017,J8391*$P$6,B8391=2018,J8391*$P$7,B8391=2019,J8391*$P$8,B8391=2020,J8391*$P$9,B8391=2021,J8391*$P$10,B8391=2022,J8391*$P$11),"")</f>
        <v>1399037.3178215278</v>
      </c>
      <c r="L8391" s="3">
        <f t="shared" si="132"/>
        <v>2521163.3778215279</v>
      </c>
    </row>
    <row r="8392" spans="1:12">
      <c r="A8392">
        <v>4845900</v>
      </c>
      <c r="B8392">
        <v>2016</v>
      </c>
      <c r="C8392" t="s">
        <v>4102</v>
      </c>
      <c r="D8392" t="s">
        <v>3444</v>
      </c>
      <c r="E8392" t="s">
        <v>3445</v>
      </c>
      <c r="F8392" t="s">
        <v>4101</v>
      </c>
      <c r="G8392" t="s">
        <v>3446</v>
      </c>
      <c r="H8392" s="5">
        <v>1150103</v>
      </c>
      <c r="I8392">
        <f>IFERROR(VLOOKUP(G8392,'NCES Match'!$A$2:$B$1307,2,FALSE),"")</f>
        <v>4845900</v>
      </c>
      <c r="J8392" cm="1">
        <f t="array" ref="J8392">IFERROR(_xlfn.IFS(B8392=2015,H8392/$O$13,B8392=2016,H8392/$O$14,B8392=2017,H8392/$O$15,B8392=2018,H8392/$O$16,B8392=2019,H8392/$O$17,B8392=2020,H8392/$O$18,B8392=2021,H8392/$O$19,B8392=2022,H8392/$O$20),"")</f>
        <v>8.23320679459865E-4</v>
      </c>
      <c r="K8392" s="3" cm="1">
        <f t="array" ref="K8392">IFERROR(_xlfn.IFS(B8392=2015,J8392*$P$4,B8392=2016,J8392*$P$5,B8392=2017,J8392*$P$6,B8392=2018,J8392*$P$7,B8392=2019,J8392*$P$8,B8392=2020,J8392*$P$9,B8392=2021,J8392*$P$10,B8392=2022,J8392*$P$11),"")</f>
        <v>1379581.8576275415</v>
      </c>
      <c r="L8392" s="3">
        <f t="shared" si="132"/>
        <v>2529684.8576275418</v>
      </c>
    </row>
    <row r="8393" spans="1:12">
      <c r="A8393">
        <v>4845900</v>
      </c>
      <c r="B8393">
        <v>2017</v>
      </c>
      <c r="D8393" t="s">
        <v>3444</v>
      </c>
      <c r="E8393" t="s">
        <v>3445</v>
      </c>
      <c r="F8393" t="s">
        <v>4101</v>
      </c>
      <c r="G8393" t="s">
        <v>3446</v>
      </c>
      <c r="H8393" s="5">
        <v>1278363</v>
      </c>
      <c r="I8393">
        <f>IFERROR(VLOOKUP(G8393,'NCES Match'!$A$2:$B$1307,2,FALSE),"")</f>
        <v>4845900</v>
      </c>
      <c r="J8393" cm="1">
        <f t="array" ref="J8393">IFERROR(_xlfn.IFS(B8393=2015,H8393/$O$13,B8393=2016,H8393/$O$14,B8393=2017,H8393/$O$15,B8393=2018,H8393/$O$16,B8393=2019,H8393/$O$17,B8393=2020,H8393/$O$18,B8393=2021,H8393/$O$19,B8393=2022,H8393/$O$20),"")</f>
        <v>8.8135301001133484E-4</v>
      </c>
      <c r="K8393" s="3" cm="1">
        <f t="array" ref="K8393">IFERROR(_xlfn.IFS(B8393=2015,J8393*$P$4,B8393=2016,J8393*$P$5,B8393=2017,J8393*$P$6,B8393=2018,J8393*$P$7,B8393=2019,J8393*$P$8,B8393=2020,J8393*$P$9,B8393=2021,J8393*$P$10,B8393=2022,J8393*$P$11),"")</f>
        <v>1496755.8296648937</v>
      </c>
      <c r="L8393" s="3">
        <f t="shared" si="132"/>
        <v>2775118.8296648934</v>
      </c>
    </row>
    <row r="8394" spans="1:12">
      <c r="A8394">
        <v>4845900</v>
      </c>
      <c r="B8394">
        <v>2018</v>
      </c>
      <c r="D8394" t="s">
        <v>3444</v>
      </c>
      <c r="E8394" t="s">
        <v>3445</v>
      </c>
      <c r="F8394" t="s">
        <v>4101</v>
      </c>
      <c r="G8394" t="s">
        <v>3446</v>
      </c>
      <c r="H8394" s="5">
        <v>1322882</v>
      </c>
      <c r="I8394">
        <f>IFERROR(VLOOKUP(G8394,'NCES Match'!$A$2:$B$1307,2,FALSE),"")</f>
        <v>4845900</v>
      </c>
      <c r="J8394" cm="1">
        <f t="array" ref="J8394">IFERROR(_xlfn.IFS(B8394=2015,H8394/$O$13,B8394=2016,H8394/$O$14,B8394=2017,H8394/$O$15,B8394=2018,H8394/$O$16,B8394=2019,H8394/$O$17,B8394=2020,H8394/$O$18,B8394=2021,H8394/$O$19,B8394=2022,H8394/$O$20),"")</f>
        <v>8.6325833668888326E-4</v>
      </c>
      <c r="K8394" s="3" cm="1">
        <f t="array" ref="K8394">IFERROR(_xlfn.IFS(B8394=2015,J8394*$P$4,B8394=2016,J8394*$P$5,B8394=2017,J8394*$P$6,B8394=2018,J8394*$P$7,B8394=2019,J8394*$P$8,B8394=2020,J8394*$P$9,B8394=2021,J8394*$P$10,B8394=2022,J8394*$P$11),"")</f>
        <v>1482087.9220077351</v>
      </c>
      <c r="L8394" s="3">
        <f t="shared" si="132"/>
        <v>2804969.9220077349</v>
      </c>
    </row>
    <row r="8395" spans="1:12">
      <c r="A8395">
        <v>4845900</v>
      </c>
      <c r="B8395">
        <v>2019</v>
      </c>
      <c r="D8395" t="s">
        <v>3444</v>
      </c>
      <c r="E8395" t="s">
        <v>3445</v>
      </c>
      <c r="F8395" t="s">
        <v>4101</v>
      </c>
      <c r="G8395" t="s">
        <v>3446</v>
      </c>
      <c r="H8395" s="5">
        <v>1409669</v>
      </c>
      <c r="I8395">
        <f>IFERROR(VLOOKUP(G8395,'NCES Match'!$A$2:$B$1307,2,FALSE),"")</f>
        <v>4845900</v>
      </c>
      <c r="J8395" cm="1">
        <f t="array" ref="J8395">IFERROR(_xlfn.IFS(B8395=2015,H8395/$O$13,B8395=2016,H8395/$O$14,B8395=2017,H8395/$O$15,B8395=2018,H8395/$O$16,B8395=2019,H8395/$O$17,B8395=2020,H8395/$O$18,B8395=2021,H8395/$O$19,B8395=2022,H8395/$O$20),"")</f>
        <v>8.9257425498141688E-4</v>
      </c>
      <c r="K8395" s="3" cm="1">
        <f t="array" ref="K8395">IFERROR(_xlfn.IFS(B8395=2015,J8395*$P$4,B8395=2016,J8395*$P$5,B8395=2017,J8395*$P$6,B8395=2018,J8395*$P$7,B8395=2019,J8395*$P$8,B8395=2020,J8395*$P$9,B8395=2021,J8395*$P$10,B8395=2022,J8395*$P$11),"")</f>
        <v>1551227.976993032</v>
      </c>
      <c r="L8395" s="3">
        <f t="shared" si="132"/>
        <v>2960896.9769930318</v>
      </c>
    </row>
    <row r="8396" spans="1:12">
      <c r="A8396">
        <v>4845900</v>
      </c>
      <c r="B8396">
        <v>2020</v>
      </c>
      <c r="D8396" t="s">
        <v>3444</v>
      </c>
      <c r="E8396" t="s">
        <v>3445</v>
      </c>
      <c r="F8396" t="s">
        <v>4230</v>
      </c>
      <c r="G8396" t="s">
        <v>3446</v>
      </c>
      <c r="H8396" s="5">
        <v>1509657</v>
      </c>
      <c r="I8396">
        <f>IFERROR(VLOOKUP(G8396,'NCES Match'!$A$2:$B$1307,2,FALSE),"")</f>
        <v>4845900</v>
      </c>
      <c r="J8396" cm="1">
        <f t="array" ref="J8396">IFERROR(_xlfn.IFS(B8396=2015,H8396/$O$13,B8396=2016,H8396/$O$14,B8396=2017,H8396/$O$15,B8396=2018,H8396/$O$16,B8396=2019,H8396/$O$17,B8396=2020,H8396/$O$18,B8396=2021,H8396/$O$19,B8396=2022,H8396/$O$20),"")</f>
        <v>8.1809454539750917E-4</v>
      </c>
      <c r="K8396" s="3" cm="1">
        <f t="array" ref="K8396">IFERROR(_xlfn.IFS(B8396=2015,J8396*$P$4,B8396=2016,J8396*$P$5,B8396=2017,J8396*$P$6,B8396=2018,J8396*$P$7,B8396=2019,J8396*$P$8,B8396=2020,J8396*$P$9,B8396=2021,J8396*$P$10,B8396=2022,J8396*$P$11),"")</f>
        <v>1724545.6046340945</v>
      </c>
      <c r="L8396" s="3">
        <f t="shared" si="132"/>
        <v>3234202.6046340945</v>
      </c>
    </row>
    <row r="8397" spans="1:12">
      <c r="A8397">
        <v>4845900</v>
      </c>
      <c r="B8397">
        <v>2021</v>
      </c>
      <c r="D8397" t="s">
        <v>3444</v>
      </c>
      <c r="E8397" t="s">
        <v>3445</v>
      </c>
      <c r="F8397" t="s">
        <v>4101</v>
      </c>
      <c r="G8397" t="s">
        <v>3446</v>
      </c>
      <c r="H8397" s="5">
        <v>1611449.42</v>
      </c>
      <c r="I8397">
        <f>IFERROR(VLOOKUP(G8397,'NCES Match'!$A$2:$B$1307,2,FALSE),"")</f>
        <v>4845900</v>
      </c>
      <c r="J8397" cm="1">
        <f t="array" ref="J8397">IFERROR(_xlfn.IFS(B8397=2015,H8397/$O$13,B8397=2016,H8397/$O$14,B8397=2017,H8397/$O$15,B8397=2018,H8397/$O$16,B8397=2019,H8397/$O$17,B8397=2020,H8397/$O$18,B8397=2021,H8397/$O$19,B8397=2022,H8397/$O$20),"")</f>
        <v>8.2448684088461989E-4</v>
      </c>
      <c r="K8397" s="3" cm="1">
        <f t="array" ref="K8397">IFERROR(_xlfn.IFS(B8397=2015,J8397*$P$4,B8397=2016,J8397*$P$5,B8397=2017,J8397*$P$6,B8397=2018,J8397*$P$7,B8397=2019,J8397*$P$8,B8397=2020,J8397*$P$9,B8397=2021,J8397*$P$10,B8397=2022,J8397*$P$11),"")</f>
        <v>1764858.0222907402</v>
      </c>
      <c r="L8397" s="3">
        <f t="shared" si="132"/>
        <v>3376307.4422907401</v>
      </c>
    </row>
    <row r="8398" spans="1:12">
      <c r="A8398">
        <v>4845900</v>
      </c>
      <c r="B8398">
        <v>2022</v>
      </c>
      <c r="D8398" t="s">
        <v>3444</v>
      </c>
      <c r="E8398" t="s">
        <v>3445</v>
      </c>
      <c r="F8398" t="s">
        <v>4101</v>
      </c>
      <c r="G8398" t="s">
        <v>3446</v>
      </c>
      <c r="H8398" s="5">
        <v>2076650.36</v>
      </c>
      <c r="I8398">
        <f>IFERROR(VLOOKUP(G8398,'NCES Match'!$A$2:$B$1307,2,FALSE),"")</f>
        <v>4845900</v>
      </c>
      <c r="J8398" cm="1">
        <f t="array" ref="J8398">IFERROR(_xlfn.IFS(B8398=2015,H8398/$O$13,B8398=2016,H8398/$O$14,B8398=2017,H8398/$O$15,B8398=2018,H8398/$O$16,B8398=2019,H8398/$O$17,B8398=2020,H8398/$O$18,B8398=2021,H8398/$O$19,B8398=2022,H8398/$O$20),"")</f>
        <v>9.1212847231299265E-4</v>
      </c>
      <c r="K8398" s="3" cm="1">
        <f t="array" ref="K8398">IFERROR(_xlfn.IFS(B8398=2015,J8398*$P$4,B8398=2016,J8398*$P$5,B8398=2017,J8398*$P$6,B8398=2018,J8398*$P$7,B8398=2019,J8398*$P$8,B8398=2020,J8398*$P$9,B8398=2021,J8398*$P$10,B8398=2022,J8398*$P$11),"")</f>
        <v>1964253.1644147711</v>
      </c>
      <c r="L8398" s="3">
        <f t="shared" si="132"/>
        <v>4040903.5244147712</v>
      </c>
    </row>
    <row r="8399" spans="1:12">
      <c r="A8399">
        <v>4845900</v>
      </c>
      <c r="B8399">
        <v>2023</v>
      </c>
      <c r="D8399" t="s">
        <v>3444</v>
      </c>
      <c r="E8399" t="s">
        <v>3445</v>
      </c>
      <c r="F8399" t="s">
        <v>4101</v>
      </c>
      <c r="G8399" t="s">
        <v>3446</v>
      </c>
      <c r="H8399" s="5">
        <v>2290855.7999999998</v>
      </c>
      <c r="I8399">
        <f>IFERROR(VLOOKUP(G8399,'NCES Match'!$A$2:$B$1307,2,FALSE),"")</f>
        <v>4845900</v>
      </c>
      <c r="J8399" t="str" cm="1">
        <f t="array" ref="J8399">IFERROR(_xlfn.IFS(B8399=2015,H8399/$O$13,B8399=2016,H8399/$O$14,B8399=2017,H8399/$O$15,B8399=2018,H8399/$O$16,B8399=2019,H8399/$O$17,B8399=2020,H8399/$O$18,B8399=2021,H8399/$O$19,B8399=2022,H8399/$O$20),"")</f>
        <v/>
      </c>
      <c r="K8399" s="3" t="str" cm="1">
        <f t="array" ref="K8399">IFERROR(_xlfn.IFS(B8399=2015,J8399*$P$4,B8399=2016,J8399*$P$5,B8399=2017,J8399*$P$6,B8399=2018,J8399*$P$7,B8399=2019,J8399*$P$8,B8399=2020,J8399*$P$9,B8399=2021,J8399*$P$10,B8399=2022,J8399*$P$11),"")</f>
        <v/>
      </c>
      <c r="L8399" s="3">
        <f t="shared" si="132"/>
        <v>2290855.7999999998</v>
      </c>
    </row>
    <row r="8400" spans="1:12">
      <c r="A8400">
        <v>4828740</v>
      </c>
      <c r="B8400">
        <v>2015</v>
      </c>
      <c r="C8400" t="s">
        <v>381</v>
      </c>
      <c r="D8400" t="s">
        <v>2112</v>
      </c>
      <c r="E8400" t="s">
        <v>2113</v>
      </c>
      <c r="G8400" t="s">
        <v>2114</v>
      </c>
      <c r="H8400" s="5">
        <v>1908813.86</v>
      </c>
      <c r="I8400">
        <f>IFERROR(VLOOKUP(G8400,'NCES Match'!$A$2:$B$1307,2,FALSE),"")</f>
        <v>4828740</v>
      </c>
      <c r="J8400" cm="1">
        <f t="array" ref="J8400">IFERROR(_xlfn.IFS(B8400=2015,H8400/$O$13,B8400=2016,H8400/$O$14,B8400=2017,H8400/$O$15,B8400=2018,H8400/$O$16,B8400=2019,H8400/$O$17,B8400=2020,H8400/$O$18,B8400=2021,H8400/$O$19,B8400=2022,H8400/$O$20),"")</f>
        <v>1.4953719491749866E-3</v>
      </c>
      <c r="K8400" s="3" cm="1">
        <f t="array" ref="K8400">IFERROR(_xlfn.IFS(B8400=2015,J8400*$P$4,B8400=2016,J8400*$P$5,B8400=2017,J8400*$P$6,B8400=2018,J8400*$P$7,B8400=2019,J8400*$P$8,B8400=2020,J8400*$P$9,B8400=2021,J8400*$P$10,B8400=2022,J8400*$P$11),"")</f>
        <v>2379859.0177247622</v>
      </c>
      <c r="L8400" s="3">
        <f t="shared" si="132"/>
        <v>4288672.8777247621</v>
      </c>
    </row>
    <row r="8401" spans="1:12">
      <c r="A8401">
        <v>4828740</v>
      </c>
      <c r="B8401">
        <v>2016</v>
      </c>
      <c r="C8401" t="s">
        <v>4102</v>
      </c>
      <c r="D8401" t="s">
        <v>2112</v>
      </c>
      <c r="E8401" t="s">
        <v>2113</v>
      </c>
      <c r="F8401" t="s">
        <v>4101</v>
      </c>
      <c r="G8401" t="s">
        <v>2114</v>
      </c>
      <c r="H8401" s="5">
        <v>2142479</v>
      </c>
      <c r="I8401">
        <f>IFERROR(VLOOKUP(G8401,'NCES Match'!$A$2:$B$1307,2,FALSE),"")</f>
        <v>4828740</v>
      </c>
      <c r="J8401" cm="1">
        <f t="array" ref="J8401">IFERROR(_xlfn.IFS(B8401=2015,H8401/$O$13,B8401=2016,H8401/$O$14,B8401=2017,H8401/$O$15,B8401=2018,H8401/$O$16,B8401=2019,H8401/$O$17,B8401=2020,H8401/$O$18,B8401=2021,H8401/$O$19,B8401=2022,H8401/$O$20),"")</f>
        <v>1.5337298189888142E-3</v>
      </c>
      <c r="K8401" s="3" cm="1">
        <f t="array" ref="K8401">IFERROR(_xlfn.IFS(B8401=2015,J8401*$P$4,B8401=2016,J8401*$P$5,B8401=2017,J8401*$P$6,B8401=2018,J8401*$P$7,B8401=2019,J8401*$P$8,B8401=2020,J8401*$P$9,B8401=2021,J8401*$P$10,B8401=2022,J8401*$P$11),"")</f>
        <v>2569965.6106870407</v>
      </c>
      <c r="L8401" s="3">
        <f t="shared" si="132"/>
        <v>4712444.6106870407</v>
      </c>
    </row>
    <row r="8402" spans="1:12">
      <c r="A8402">
        <v>4828740</v>
      </c>
      <c r="B8402">
        <v>2017</v>
      </c>
      <c r="D8402" t="s">
        <v>2112</v>
      </c>
      <c r="E8402" t="s">
        <v>2113</v>
      </c>
      <c r="F8402" t="s">
        <v>4101</v>
      </c>
      <c r="G8402" t="s">
        <v>2114</v>
      </c>
      <c r="H8402" s="5">
        <v>2361815</v>
      </c>
      <c r="I8402">
        <f>IFERROR(VLOOKUP(G8402,'NCES Match'!$A$2:$B$1307,2,FALSE),"")</f>
        <v>4828740</v>
      </c>
      <c r="J8402" cm="1">
        <f t="array" ref="J8402">IFERROR(_xlfn.IFS(B8402=2015,H8402/$O$13,B8402=2016,H8402/$O$14,B8402=2017,H8402/$O$15,B8402=2018,H8402/$O$16,B8402=2019,H8402/$O$17,B8402=2020,H8402/$O$18,B8402=2021,H8402/$O$19,B8402=2022,H8402/$O$20),"")</f>
        <v>1.6283268205821984E-3</v>
      </c>
      <c r="K8402" s="3" cm="1">
        <f t="array" ref="K8402">IFERROR(_xlfn.IFS(B8402=2015,J8402*$P$4,B8402=2016,J8402*$P$5,B8402=2017,J8402*$P$6,B8402=2018,J8402*$P$7,B8402=2019,J8402*$P$8,B8402=2020,J8402*$P$9,B8402=2021,J8402*$P$10,B8402=2022,J8402*$P$11),"")</f>
        <v>2765302.476557903</v>
      </c>
      <c r="L8402" s="3">
        <f t="shared" si="132"/>
        <v>5127117.476557903</v>
      </c>
    </row>
    <row r="8403" spans="1:12">
      <c r="A8403">
        <v>4828740</v>
      </c>
      <c r="B8403">
        <v>2018</v>
      </c>
      <c r="D8403" t="s">
        <v>2112</v>
      </c>
      <c r="E8403" t="s">
        <v>2113</v>
      </c>
      <c r="F8403" t="s">
        <v>4101</v>
      </c>
      <c r="G8403" t="s">
        <v>2114</v>
      </c>
      <c r="H8403" s="5">
        <v>2381768</v>
      </c>
      <c r="I8403">
        <f>IFERROR(VLOOKUP(G8403,'NCES Match'!$A$2:$B$1307,2,FALSE),"")</f>
        <v>4828740</v>
      </c>
      <c r="J8403" cm="1">
        <f t="array" ref="J8403">IFERROR(_xlfn.IFS(B8403=2015,H8403/$O$13,B8403=2016,H8403/$O$14,B8403=2017,H8403/$O$15,B8403=2018,H8403/$O$16,B8403=2019,H8403/$O$17,B8403=2020,H8403/$O$18,B8403=2021,H8403/$O$19,B8403=2022,H8403/$O$20),"")</f>
        <v>1.5542437511877917E-3</v>
      </c>
      <c r="K8403" s="3" cm="1">
        <f t="array" ref="K8403">IFERROR(_xlfn.IFS(B8403=2015,J8403*$P$4,B8403=2016,J8403*$P$5,B8403=2017,J8403*$P$6,B8403=2018,J8403*$P$7,B8403=2019,J8403*$P$8,B8403=2020,J8403*$P$9,B8403=2021,J8403*$P$10,B8403=2022,J8403*$P$11),"")</f>
        <v>2668408.5094698691</v>
      </c>
      <c r="L8403" s="3">
        <f t="shared" si="132"/>
        <v>5050176.5094698686</v>
      </c>
    </row>
    <row r="8404" spans="1:12">
      <c r="A8404">
        <v>4828740</v>
      </c>
      <c r="B8404">
        <v>2019</v>
      </c>
      <c r="D8404" t="s">
        <v>2112</v>
      </c>
      <c r="E8404" t="s">
        <v>2113</v>
      </c>
      <c r="F8404" t="s">
        <v>4101</v>
      </c>
      <c r="G8404" t="s">
        <v>2114</v>
      </c>
      <c r="H8404" s="5">
        <v>2567814</v>
      </c>
      <c r="I8404">
        <f>IFERROR(VLOOKUP(G8404,'NCES Match'!$A$2:$B$1307,2,FALSE),"")</f>
        <v>4828740</v>
      </c>
      <c r="J8404" cm="1">
        <f t="array" ref="J8404">IFERROR(_xlfn.IFS(B8404=2015,H8404/$O$13,B8404=2016,H8404/$O$14,B8404=2017,H8404/$O$15,B8404=2018,H8404/$O$16,B8404=2019,H8404/$O$17,B8404=2020,H8404/$O$18,B8404=2021,H8404/$O$19,B8404=2022,H8404/$O$20),"")</f>
        <v>1.6258885369408364E-3</v>
      </c>
      <c r="K8404" s="3" cm="1">
        <f t="array" ref="K8404">IFERROR(_xlfn.IFS(B8404=2015,J8404*$P$4,B8404=2016,J8404*$P$5,B8404=2017,J8404*$P$6,B8404=2018,J8404*$P$7,B8404=2019,J8404*$P$8,B8404=2020,J8404*$P$9,B8404=2021,J8404*$P$10,B8404=2022,J8404*$P$11),"")</f>
        <v>2825673.9110488957</v>
      </c>
      <c r="L8404" s="3">
        <f t="shared" si="132"/>
        <v>5393487.9110488957</v>
      </c>
    </row>
    <row r="8405" spans="1:12">
      <c r="A8405">
        <v>4828740</v>
      </c>
      <c r="B8405">
        <v>2020</v>
      </c>
      <c r="D8405" t="s">
        <v>2112</v>
      </c>
      <c r="E8405" t="s">
        <v>2113</v>
      </c>
      <c r="F8405" t="s">
        <v>4230</v>
      </c>
      <c r="G8405" t="s">
        <v>2114</v>
      </c>
      <c r="H8405" s="5">
        <v>3032563</v>
      </c>
      <c r="I8405">
        <f>IFERROR(VLOOKUP(G8405,'NCES Match'!$A$2:$B$1307,2,FALSE),"")</f>
        <v>4828740</v>
      </c>
      <c r="J8405" cm="1">
        <f t="array" ref="J8405">IFERROR(_xlfn.IFS(B8405=2015,H8405/$O$13,B8405=2016,H8405/$O$14,B8405=2017,H8405/$O$15,B8405=2018,H8405/$O$16,B8405=2019,H8405/$O$17,B8405=2020,H8405/$O$18,B8405=2021,H8405/$O$19,B8405=2022,H8405/$O$20),"")</f>
        <v>1.6433688240933581E-3</v>
      </c>
      <c r="K8405" s="3" cm="1">
        <f t="array" ref="K8405">IFERROR(_xlfn.IFS(B8405=2015,J8405*$P$4,B8405=2016,J8405*$P$5,B8405=2017,J8405*$P$6,B8405=2018,J8405*$P$7,B8405=2019,J8405*$P$8,B8405=2020,J8405*$P$9,B8405=2021,J8405*$P$10,B8405=2022,J8405*$P$11),"")</f>
        <v>3464226.1072720387</v>
      </c>
      <c r="L8405" s="3">
        <f t="shared" si="132"/>
        <v>6496789.1072720382</v>
      </c>
    </row>
    <row r="8406" spans="1:12">
      <c r="A8406">
        <v>4828740</v>
      </c>
      <c r="B8406">
        <v>2021</v>
      </c>
      <c r="D8406" t="s">
        <v>2112</v>
      </c>
      <c r="E8406" t="s">
        <v>2113</v>
      </c>
      <c r="F8406" t="s">
        <v>4101</v>
      </c>
      <c r="G8406" t="s">
        <v>2114</v>
      </c>
      <c r="H8406" s="5">
        <v>3431846.41</v>
      </c>
      <c r="I8406">
        <f>IFERROR(VLOOKUP(G8406,'NCES Match'!$A$2:$B$1307,2,FALSE),"")</f>
        <v>4828740</v>
      </c>
      <c r="J8406" cm="1">
        <f t="array" ref="J8406">IFERROR(_xlfn.IFS(B8406=2015,H8406/$O$13,B8406=2016,H8406/$O$14,B8406=2017,H8406/$O$15,B8406=2018,H8406/$O$16,B8406=2019,H8406/$O$17,B8406=2020,H8406/$O$18,B8406=2021,H8406/$O$19,B8406=2022,H8406/$O$20),"")</f>
        <v>1.7558802466056454E-3</v>
      </c>
      <c r="K8406" s="3" cm="1">
        <f t="array" ref="K8406">IFERROR(_xlfn.IFS(B8406=2015,J8406*$P$4,B8406=2016,J8406*$P$5,B8406=2017,J8406*$P$6,B8406=2018,J8406*$P$7,B8406=2019,J8406*$P$8,B8406=2020,J8406*$P$9,B8406=2021,J8406*$P$10,B8406=2022,J8406*$P$11),"")</f>
        <v>3758555.2439853665</v>
      </c>
      <c r="L8406" s="3">
        <f t="shared" si="132"/>
        <v>7190401.6539853662</v>
      </c>
    </row>
    <row r="8407" spans="1:12">
      <c r="A8407">
        <v>4828740</v>
      </c>
      <c r="B8407">
        <v>2022</v>
      </c>
      <c r="D8407" t="s">
        <v>2112</v>
      </c>
      <c r="E8407" t="s">
        <v>2113</v>
      </c>
      <c r="F8407" t="s">
        <v>4101</v>
      </c>
      <c r="G8407" t="s">
        <v>2114</v>
      </c>
      <c r="H8407" s="5">
        <v>3998868.88</v>
      </c>
      <c r="I8407">
        <f>IFERROR(VLOOKUP(G8407,'NCES Match'!$A$2:$B$1307,2,FALSE),"")</f>
        <v>4828740</v>
      </c>
      <c r="J8407" cm="1">
        <f t="array" ref="J8407">IFERROR(_xlfn.IFS(B8407=2015,H8407/$O$13,B8407=2016,H8407/$O$14,B8407=2017,H8407/$O$15,B8407=2018,H8407/$O$16,B8407=2019,H8407/$O$17,B8407=2020,H8407/$O$18,B8407=2021,H8407/$O$19,B8407=2022,H8407/$O$20),"")</f>
        <v>1.7564257482874334E-3</v>
      </c>
      <c r="K8407" s="3" cm="1">
        <f t="array" ref="K8407">IFERROR(_xlfn.IFS(B8407=2015,J8407*$P$4,B8407=2016,J8407*$P$5,B8407=2017,J8407*$P$6,B8407=2018,J8407*$P$7,B8407=2019,J8407*$P$8,B8407=2020,J8407*$P$9,B8407=2021,J8407*$P$10,B8407=2022,J8407*$P$11),"")</f>
        <v>3782433.0002378211</v>
      </c>
      <c r="L8407" s="3">
        <f t="shared" si="132"/>
        <v>7781301.8802378215</v>
      </c>
    </row>
    <row r="8408" spans="1:12">
      <c r="A8408">
        <v>4828740</v>
      </c>
      <c r="B8408">
        <v>2023</v>
      </c>
      <c r="D8408" t="s">
        <v>2112</v>
      </c>
      <c r="E8408" t="s">
        <v>2113</v>
      </c>
      <c r="F8408" t="s">
        <v>4101</v>
      </c>
      <c r="G8408" t="s">
        <v>2114</v>
      </c>
      <c r="H8408" s="5">
        <v>4173126.51</v>
      </c>
      <c r="I8408">
        <f>IFERROR(VLOOKUP(G8408,'NCES Match'!$A$2:$B$1307,2,FALSE),"")</f>
        <v>4828740</v>
      </c>
      <c r="J8408" t="str" cm="1">
        <f t="array" ref="J8408">IFERROR(_xlfn.IFS(B8408=2015,H8408/$O$13,B8408=2016,H8408/$O$14,B8408=2017,H8408/$O$15,B8408=2018,H8408/$O$16,B8408=2019,H8408/$O$17,B8408=2020,H8408/$O$18,B8408=2021,H8408/$O$19,B8408=2022,H8408/$O$20),"")</f>
        <v/>
      </c>
      <c r="K8408" s="3" t="str" cm="1">
        <f t="array" ref="K8408">IFERROR(_xlfn.IFS(B8408=2015,J8408*$P$4,B8408=2016,J8408*$P$5,B8408=2017,J8408*$P$6,B8408=2018,J8408*$P$7,B8408=2019,J8408*$P$8,B8408=2020,J8408*$P$9,B8408=2021,J8408*$P$10,B8408=2022,J8408*$P$11),"")</f>
        <v/>
      </c>
      <c r="L8408" s="3">
        <f t="shared" si="132"/>
        <v>4173126.51</v>
      </c>
    </row>
    <row r="8409" spans="1:12">
      <c r="A8409">
        <v>4841070</v>
      </c>
      <c r="B8409">
        <v>2015</v>
      </c>
      <c r="C8409" t="s">
        <v>381</v>
      </c>
      <c r="D8409" t="s">
        <v>3076</v>
      </c>
      <c r="E8409" t="s">
        <v>3077</v>
      </c>
      <c r="G8409" t="s">
        <v>3078</v>
      </c>
      <c r="H8409" s="5">
        <v>619909.49</v>
      </c>
      <c r="I8409">
        <f>IFERROR(VLOOKUP(G8409,'NCES Match'!$A$2:$B$1307,2,FALSE),"")</f>
        <v>4841070</v>
      </c>
      <c r="J8409" cm="1">
        <f t="array" ref="J8409">IFERROR(_xlfn.IFS(B8409=2015,H8409/$O$13,B8409=2016,H8409/$O$14,B8409=2017,H8409/$O$15,B8409=2018,H8409/$O$16,B8409=2019,H8409/$O$17,B8409=2020,H8409/$O$18,B8409=2021,H8409/$O$19,B8409=2022,H8409/$O$20),"")</f>
        <v>4.8563942341311989E-4</v>
      </c>
      <c r="K8409" s="3" cm="1">
        <f t="array" ref="K8409">IFERROR(_xlfn.IFS(B8409=2015,J8409*$P$4,B8409=2016,J8409*$P$5,B8409=2017,J8409*$P$6,B8409=2018,J8409*$P$7,B8409=2019,J8409*$P$8,B8409=2020,J8409*$P$9,B8409=2021,J8409*$P$10,B8409=2022,J8409*$P$11),"")</f>
        <v>772886.88062525808</v>
      </c>
      <c r="L8409" s="3">
        <f t="shared" si="132"/>
        <v>1392796.370625258</v>
      </c>
    </row>
    <row r="8410" spans="1:12">
      <c r="A8410">
        <v>4841070</v>
      </c>
      <c r="B8410">
        <v>2016</v>
      </c>
      <c r="C8410" t="s">
        <v>4102</v>
      </c>
      <c r="D8410" t="s">
        <v>3076</v>
      </c>
      <c r="E8410" t="s">
        <v>3077</v>
      </c>
      <c r="F8410" t="s">
        <v>4101</v>
      </c>
      <c r="G8410" t="s">
        <v>3078</v>
      </c>
      <c r="H8410" s="5">
        <v>656029</v>
      </c>
      <c r="I8410">
        <f>IFERROR(VLOOKUP(G8410,'NCES Match'!$A$2:$B$1307,2,FALSE),"")</f>
        <v>4841070</v>
      </c>
      <c r="J8410" cm="1">
        <f t="array" ref="J8410">IFERROR(_xlfn.IFS(B8410=2015,H8410/$O$13,B8410=2016,H8410/$O$14,B8410=2017,H8410/$O$15,B8410=2018,H8410/$O$16,B8410=2019,H8410/$O$17,B8410=2020,H8410/$O$18,B8410=2021,H8410/$O$19,B8410=2022,H8410/$O$20),"")</f>
        <v>4.6962945234068233E-4</v>
      </c>
      <c r="K8410" s="3" cm="1">
        <f t="array" ref="K8410">IFERROR(_xlfn.IFS(B8410=2015,J8410*$P$4,B8410=2016,J8410*$P$5,B8410=2017,J8410*$P$6,B8410=2018,J8410*$P$7,B8410=2019,J8410*$P$8,B8410=2020,J8410*$P$9,B8410=2021,J8410*$P$10,B8410=2022,J8410*$P$11),"")</f>
        <v>786925.78532317409</v>
      </c>
      <c r="L8410" s="3">
        <f t="shared" si="132"/>
        <v>1442954.7853231742</v>
      </c>
    </row>
    <row r="8411" spans="1:12">
      <c r="A8411">
        <v>4841070</v>
      </c>
      <c r="B8411">
        <v>2017</v>
      </c>
      <c r="D8411" t="s">
        <v>3076</v>
      </c>
      <c r="E8411" t="s">
        <v>3077</v>
      </c>
      <c r="F8411" t="s">
        <v>4101</v>
      </c>
      <c r="G8411" t="s">
        <v>3078</v>
      </c>
      <c r="H8411" s="5">
        <v>714374</v>
      </c>
      <c r="I8411">
        <f>IFERROR(VLOOKUP(G8411,'NCES Match'!$A$2:$B$1307,2,FALSE),"")</f>
        <v>4841070</v>
      </c>
      <c r="J8411" cm="1">
        <f t="array" ref="J8411">IFERROR(_xlfn.IFS(B8411=2015,H8411/$O$13,B8411=2016,H8411/$O$14,B8411=2017,H8411/$O$15,B8411=2018,H8411/$O$16,B8411=2019,H8411/$O$17,B8411=2020,H8411/$O$18,B8411=2021,H8411/$O$19,B8411=2022,H8411/$O$20),"")</f>
        <v>4.9251712946466483E-4</v>
      </c>
      <c r="K8411" s="3" cm="1">
        <f t="array" ref="K8411">IFERROR(_xlfn.IFS(B8411=2015,J8411*$P$4,B8411=2016,J8411*$P$5,B8411=2017,J8411*$P$6,B8411=2018,J8411*$P$7,B8411=2019,J8411*$P$8,B8411=2020,J8411*$P$9,B8411=2021,J8411*$P$10,B8411=2022,J8411*$P$11),"")</f>
        <v>836416.14241105912</v>
      </c>
      <c r="L8411" s="3">
        <f t="shared" si="132"/>
        <v>1550790.1424110592</v>
      </c>
    </row>
    <row r="8412" spans="1:12">
      <c r="A8412">
        <v>4841070</v>
      </c>
      <c r="B8412">
        <v>2018</v>
      </c>
      <c r="D8412" t="s">
        <v>3076</v>
      </c>
      <c r="E8412" t="s">
        <v>3077</v>
      </c>
      <c r="F8412" t="s">
        <v>4101</v>
      </c>
      <c r="G8412" t="s">
        <v>3078</v>
      </c>
      <c r="H8412" s="5">
        <v>809658</v>
      </c>
      <c r="I8412">
        <f>IFERROR(VLOOKUP(G8412,'NCES Match'!$A$2:$B$1307,2,FALSE),"")</f>
        <v>4841070</v>
      </c>
      <c r="J8412" cm="1">
        <f t="array" ref="J8412">IFERROR(_xlfn.IFS(B8412=2015,H8412/$O$13,B8412=2016,H8412/$O$14,B8412=2017,H8412/$O$15,B8412=2018,H8412/$O$16,B8412=2019,H8412/$O$17,B8412=2020,H8412/$O$18,B8412=2021,H8412/$O$19,B8412=2022,H8412/$O$20),"")</f>
        <v>5.2834948118339197E-4</v>
      </c>
      <c r="K8412" s="3" cm="1">
        <f t="array" ref="K8412">IFERROR(_xlfn.IFS(B8412=2015,J8412*$P$4,B8412=2016,J8412*$P$5,B8412=2017,J8412*$P$6,B8412=2018,J8412*$P$7,B8412=2019,J8412*$P$8,B8412=2020,J8412*$P$9,B8412=2021,J8412*$P$10,B8412=2022,J8412*$P$11),"")</f>
        <v>907098.54904438858</v>
      </c>
      <c r="L8412" s="3">
        <f t="shared" si="132"/>
        <v>1716756.5490443886</v>
      </c>
    </row>
    <row r="8413" spans="1:12">
      <c r="A8413">
        <v>4841070</v>
      </c>
      <c r="B8413">
        <v>2019</v>
      </c>
      <c r="D8413" t="s">
        <v>3076</v>
      </c>
      <c r="E8413" t="s">
        <v>3077</v>
      </c>
      <c r="F8413" t="s">
        <v>4101</v>
      </c>
      <c r="G8413" t="s">
        <v>3078</v>
      </c>
      <c r="H8413" s="5">
        <v>890924</v>
      </c>
      <c r="I8413">
        <f>IFERROR(VLOOKUP(G8413,'NCES Match'!$A$2:$B$1307,2,FALSE),"")</f>
        <v>4841070</v>
      </c>
      <c r="J8413" cm="1">
        <f t="array" ref="J8413">IFERROR(_xlfn.IFS(B8413=2015,H8413/$O$13,B8413=2016,H8413/$O$14,B8413=2017,H8413/$O$15,B8413=2018,H8413/$O$16,B8413=2019,H8413/$O$17,B8413=2020,H8413/$O$18,B8413=2021,H8413/$O$19,B8413=2022,H8413/$O$20),"")</f>
        <v>5.6411528205916695E-4</v>
      </c>
      <c r="K8413" s="3" cm="1">
        <f t="array" ref="K8413">IFERROR(_xlfn.IFS(B8413=2015,J8413*$P$4,B8413=2016,J8413*$P$5,B8413=2017,J8413*$P$6,B8413=2018,J8413*$P$7,B8413=2019,J8413*$P$8,B8413=2020,J8413*$P$9,B8413=2021,J8413*$P$10,B8413=2022,J8413*$P$11),"")</f>
        <v>980390.59820038604</v>
      </c>
      <c r="L8413" s="3">
        <f t="shared" si="132"/>
        <v>1871314.5982003859</v>
      </c>
    </row>
    <row r="8414" spans="1:12">
      <c r="A8414">
        <v>4841070</v>
      </c>
      <c r="B8414">
        <v>2020</v>
      </c>
      <c r="D8414" t="s">
        <v>3076</v>
      </c>
      <c r="E8414" t="s">
        <v>3077</v>
      </c>
      <c r="F8414" t="s">
        <v>4230</v>
      </c>
      <c r="G8414" t="s">
        <v>3078</v>
      </c>
      <c r="H8414" s="5">
        <v>1007172</v>
      </c>
      <c r="I8414">
        <f>IFERROR(VLOOKUP(G8414,'NCES Match'!$A$2:$B$1307,2,FALSE),"")</f>
        <v>4841070</v>
      </c>
      <c r="J8414" cm="1">
        <f t="array" ref="J8414">IFERROR(_xlfn.IFS(B8414=2015,H8414/$O$13,B8414=2016,H8414/$O$14,B8414=2017,H8414/$O$15,B8414=2018,H8414/$O$16,B8414=2019,H8414/$O$17,B8414=2020,H8414/$O$18,B8414=2021,H8414/$O$19,B8414=2022,H8414/$O$20),"")</f>
        <v>5.4579412374936834E-4</v>
      </c>
      <c r="K8414" s="3" cm="1">
        <f t="array" ref="K8414">IFERROR(_xlfn.IFS(B8414=2015,J8414*$P$4,B8414=2016,J8414*$P$5,B8414=2017,J8414*$P$6,B8414=2018,J8414*$P$7,B8414=2019,J8414*$P$8,B8414=2020,J8414*$P$9,B8414=2021,J8414*$P$10,B8414=2022,J8414*$P$11),"")</f>
        <v>1150535.5492741268</v>
      </c>
      <c r="L8414" s="3">
        <f t="shared" si="132"/>
        <v>2157707.549274127</v>
      </c>
    </row>
    <row r="8415" spans="1:12">
      <c r="A8415">
        <v>4841070</v>
      </c>
      <c r="B8415">
        <v>2021</v>
      </c>
      <c r="D8415" t="s">
        <v>3076</v>
      </c>
      <c r="E8415" t="s">
        <v>3077</v>
      </c>
      <c r="F8415" t="s">
        <v>4101</v>
      </c>
      <c r="G8415" t="s">
        <v>3078</v>
      </c>
      <c r="H8415" s="5">
        <v>1158841.3</v>
      </c>
      <c r="I8415">
        <f>IFERROR(VLOOKUP(G8415,'NCES Match'!$A$2:$B$1307,2,FALSE),"")</f>
        <v>4841070</v>
      </c>
      <c r="J8415" cm="1">
        <f t="array" ref="J8415">IFERROR(_xlfn.IFS(B8415=2015,H8415/$O$13,B8415=2016,H8415/$O$14,B8415=2017,H8415/$O$15,B8415=2018,H8415/$O$16,B8415=2019,H8415/$O$17,B8415=2020,H8415/$O$18,B8415=2021,H8415/$O$19,B8415=2022,H8415/$O$20),"")</f>
        <v>5.92913057440938E-4</v>
      </c>
      <c r="K8415" s="3" cm="1">
        <f t="array" ref="K8415">IFERROR(_xlfn.IFS(B8415=2015,J8415*$P$4,B8415=2016,J8415*$P$5,B8415=2017,J8415*$P$6,B8415=2018,J8415*$P$7,B8415=2019,J8415*$P$8,B8415=2020,J8415*$P$9,B8415=2021,J8415*$P$10,B8415=2022,J8415*$P$11),"")</f>
        <v>1269161.9975678979</v>
      </c>
      <c r="L8415" s="3">
        <f t="shared" si="132"/>
        <v>2428003.2975678979</v>
      </c>
    </row>
    <row r="8416" spans="1:12">
      <c r="A8416">
        <v>4841070</v>
      </c>
      <c r="B8416">
        <v>2022</v>
      </c>
      <c r="D8416" t="s">
        <v>3076</v>
      </c>
      <c r="E8416" t="s">
        <v>3077</v>
      </c>
      <c r="F8416" t="s">
        <v>4101</v>
      </c>
      <c r="G8416" t="s">
        <v>3078</v>
      </c>
      <c r="H8416" s="5">
        <v>1297266.1599999999</v>
      </c>
      <c r="I8416">
        <f>IFERROR(VLOOKUP(G8416,'NCES Match'!$A$2:$B$1307,2,FALSE),"")</f>
        <v>4841070</v>
      </c>
      <c r="J8416" cm="1">
        <f t="array" ref="J8416">IFERROR(_xlfn.IFS(B8416=2015,H8416/$O$13,B8416=2016,H8416/$O$14,B8416=2017,H8416/$O$15,B8416=2018,H8416/$O$16,B8416=2019,H8416/$O$17,B8416=2020,H8416/$O$18,B8416=2021,H8416/$O$19,B8416=2022,H8416/$O$20),"")</f>
        <v>5.6979904922663163E-4</v>
      </c>
      <c r="K8416" s="3" cm="1">
        <f t="array" ref="K8416">IFERROR(_xlfn.IFS(B8416=2015,J8416*$P$4,B8416=2016,J8416*$P$5,B8416=2017,J8416*$P$6,B8416=2018,J8416*$P$7,B8416=2019,J8416*$P$8,B8416=2020,J8416*$P$9,B8416=2021,J8416*$P$10,B8416=2022,J8416*$P$11),"")</f>
        <v>1227052.5693445087</v>
      </c>
      <c r="L8416" s="3">
        <f t="shared" si="132"/>
        <v>2524318.7293445086</v>
      </c>
    </row>
    <row r="8417" spans="1:12">
      <c r="A8417">
        <v>4841070</v>
      </c>
      <c r="B8417">
        <v>2023</v>
      </c>
      <c r="D8417" t="s">
        <v>3076</v>
      </c>
      <c r="E8417" t="s">
        <v>3077</v>
      </c>
      <c r="F8417" t="s">
        <v>4101</v>
      </c>
      <c r="G8417" t="s">
        <v>3078</v>
      </c>
      <c r="H8417" s="5">
        <v>1665634.88</v>
      </c>
      <c r="I8417">
        <f>IFERROR(VLOOKUP(G8417,'NCES Match'!$A$2:$B$1307,2,FALSE),"")</f>
        <v>4841070</v>
      </c>
      <c r="J8417" t="str" cm="1">
        <f t="array" ref="J8417">IFERROR(_xlfn.IFS(B8417=2015,H8417/$O$13,B8417=2016,H8417/$O$14,B8417=2017,H8417/$O$15,B8417=2018,H8417/$O$16,B8417=2019,H8417/$O$17,B8417=2020,H8417/$O$18,B8417=2021,H8417/$O$19,B8417=2022,H8417/$O$20),"")</f>
        <v/>
      </c>
      <c r="K8417" s="3" t="str" cm="1">
        <f t="array" ref="K8417">IFERROR(_xlfn.IFS(B8417=2015,J8417*$P$4,B8417=2016,J8417*$P$5,B8417=2017,J8417*$P$6,B8417=2018,J8417*$P$7,B8417=2019,J8417*$P$8,B8417=2020,J8417*$P$9,B8417=2021,J8417*$P$10,B8417=2022,J8417*$P$11),"")</f>
        <v/>
      </c>
      <c r="L8417" s="3">
        <f t="shared" si="132"/>
        <v>1665634.88</v>
      </c>
    </row>
    <row r="8418" spans="1:12">
      <c r="A8418">
        <v>4832400</v>
      </c>
      <c r="B8418">
        <v>2015</v>
      </c>
      <c r="C8418" t="s">
        <v>381</v>
      </c>
      <c r="D8418" t="s">
        <v>2369</v>
      </c>
      <c r="E8418" t="s">
        <v>2370</v>
      </c>
      <c r="G8418" t="s">
        <v>2371</v>
      </c>
      <c r="H8418" s="5">
        <v>2564795.34</v>
      </c>
      <c r="I8418">
        <f>IFERROR(VLOOKUP(G8418,'NCES Match'!$A$2:$B$1307,2,FALSE),"")</f>
        <v>4832400</v>
      </c>
      <c r="J8418" cm="1">
        <f t="array" ref="J8418">IFERROR(_xlfn.IFS(B8418=2015,H8418/$O$13,B8418=2016,H8418/$O$14,B8418=2017,H8418/$O$15,B8418=2018,H8418/$O$16,B8418=2019,H8418/$O$17,B8418=2020,H8418/$O$18,B8418=2021,H8418/$O$19,B8418=2022,H8418/$O$20),"")</f>
        <v>2.0092703050734982E-3</v>
      </c>
      <c r="K8418" s="3" cm="1">
        <f t="array" ref="K8418">IFERROR(_xlfn.IFS(B8418=2015,J8418*$P$4,B8418=2016,J8418*$P$5,B8418=2017,J8418*$P$6,B8418=2018,J8418*$P$7,B8418=2019,J8418*$P$8,B8418=2020,J8418*$P$9,B8418=2021,J8418*$P$10,B8418=2022,J8418*$P$11),"")</f>
        <v>3197719.5086573008</v>
      </c>
      <c r="L8418" s="3">
        <f t="shared" si="132"/>
        <v>5762514.8486573007</v>
      </c>
    </row>
    <row r="8419" spans="1:12">
      <c r="A8419">
        <v>4832400</v>
      </c>
      <c r="B8419">
        <v>2016</v>
      </c>
      <c r="C8419" t="s">
        <v>4102</v>
      </c>
      <c r="D8419" t="s">
        <v>2369</v>
      </c>
      <c r="E8419" t="s">
        <v>2370</v>
      </c>
      <c r="F8419" t="s">
        <v>4101</v>
      </c>
      <c r="G8419" t="s">
        <v>2371</v>
      </c>
      <c r="H8419" s="5">
        <v>2754053</v>
      </c>
      <c r="I8419">
        <f>IFERROR(VLOOKUP(G8419,'NCES Match'!$A$2:$B$1307,2,FALSE),"")</f>
        <v>4832400</v>
      </c>
      <c r="J8419" cm="1">
        <f t="array" ref="J8419">IFERROR(_xlfn.IFS(B8419=2015,H8419/$O$13,B8419=2016,H8419/$O$14,B8419=2017,H8419/$O$15,B8419=2018,H8419/$O$16,B8419=2019,H8419/$O$17,B8419=2020,H8419/$O$18,B8419=2021,H8419/$O$19,B8419=2022,H8419/$O$20),"")</f>
        <v>1.9715354078969271E-3</v>
      </c>
      <c r="K8419" s="3" cm="1">
        <f t="array" ref="K8419">IFERROR(_xlfn.IFS(B8419=2015,J8419*$P$4,B8419=2016,J8419*$P$5,B8419=2017,J8419*$P$6,B8419=2018,J8419*$P$7,B8419=2019,J8419*$P$8,B8419=2020,J8419*$P$9,B8419=2021,J8419*$P$10,B8419=2022,J8419*$P$11),"")</f>
        <v>3303566.3360105171</v>
      </c>
      <c r="L8419" s="3">
        <f t="shared" si="132"/>
        <v>6057619.3360105176</v>
      </c>
    </row>
    <row r="8420" spans="1:12">
      <c r="A8420">
        <v>4832400</v>
      </c>
      <c r="B8420">
        <v>2017</v>
      </c>
      <c r="D8420" t="s">
        <v>2369</v>
      </c>
      <c r="E8420" t="s">
        <v>2370</v>
      </c>
      <c r="F8420" t="s">
        <v>4101</v>
      </c>
      <c r="G8420" t="s">
        <v>2371</v>
      </c>
      <c r="H8420" s="5">
        <v>3039976</v>
      </c>
      <c r="I8420">
        <f>IFERROR(VLOOKUP(G8420,'NCES Match'!$A$2:$B$1307,2,FALSE),"")</f>
        <v>4832400</v>
      </c>
      <c r="J8420" cm="1">
        <f t="array" ref="J8420">IFERROR(_xlfn.IFS(B8420=2015,H8420/$O$13,B8420=2016,H8420/$O$14,B8420=2017,H8420/$O$15,B8420=2018,H8420/$O$16,B8420=2019,H8420/$O$17,B8420=2020,H8420/$O$18,B8420=2021,H8420/$O$19,B8420=2022,H8420/$O$20),"")</f>
        <v>2.0958773039912899E-3</v>
      </c>
      <c r="K8420" s="3" cm="1">
        <f t="array" ref="K8420">IFERROR(_xlfn.IFS(B8420=2015,J8420*$P$4,B8420=2016,J8420*$P$5,B8420=2017,J8420*$P$6,B8420=2018,J8420*$P$7,B8420=2019,J8420*$P$8,B8420=2020,J8420*$P$9,B8420=2021,J8420*$P$10,B8420=2022,J8420*$P$11),"")</f>
        <v>3559319.0666824402</v>
      </c>
      <c r="L8420" s="3">
        <f t="shared" si="132"/>
        <v>6599295.0666824402</v>
      </c>
    </row>
    <row r="8421" spans="1:12">
      <c r="A8421">
        <v>4832400</v>
      </c>
      <c r="B8421">
        <v>2018</v>
      </c>
      <c r="D8421" t="s">
        <v>2369</v>
      </c>
      <c r="E8421" t="s">
        <v>2370</v>
      </c>
      <c r="F8421" t="s">
        <v>4101</v>
      </c>
      <c r="G8421" t="s">
        <v>2371</v>
      </c>
      <c r="H8421" s="5">
        <v>3365855</v>
      </c>
      <c r="I8421">
        <f>IFERROR(VLOOKUP(G8421,'NCES Match'!$A$2:$B$1307,2,FALSE),"")</f>
        <v>4832400</v>
      </c>
      <c r="J8421" cm="1">
        <f t="array" ref="J8421">IFERROR(_xlfn.IFS(B8421=2015,H8421/$O$13,B8421=2016,H8421/$O$14,B8421=2017,H8421/$O$15,B8421=2018,H8421/$O$16,B8421=2019,H8421/$O$17,B8421=2020,H8421/$O$18,B8421=2021,H8421/$O$19,B8421=2022,H8421/$O$20),"")</f>
        <v>2.1964184173916958E-3</v>
      </c>
      <c r="K8421" s="3" cm="1">
        <f t="array" ref="K8421">IFERROR(_xlfn.IFS(B8421=2015,J8421*$P$4,B8421=2016,J8421*$P$5,B8421=2017,J8421*$P$6,B8421=2018,J8421*$P$7,B8421=2019,J8421*$P$8,B8421=2020,J8421*$P$9,B8421=2021,J8421*$P$10,B8421=2022,J8421*$P$11),"")</f>
        <v>3770928.2027643775</v>
      </c>
      <c r="L8421" s="3">
        <f t="shared" si="132"/>
        <v>7136783.202764377</v>
      </c>
    </row>
    <row r="8422" spans="1:12">
      <c r="A8422">
        <v>4832400</v>
      </c>
      <c r="B8422">
        <v>2019</v>
      </c>
      <c r="D8422" t="s">
        <v>2369</v>
      </c>
      <c r="E8422" t="s">
        <v>2370</v>
      </c>
      <c r="F8422" t="s">
        <v>4101</v>
      </c>
      <c r="G8422" t="s">
        <v>2371</v>
      </c>
      <c r="H8422" s="5">
        <v>3647752</v>
      </c>
      <c r="I8422">
        <f>IFERROR(VLOOKUP(G8422,'NCES Match'!$A$2:$B$1307,2,FALSE),"")</f>
        <v>4832400</v>
      </c>
      <c r="J8422" cm="1">
        <f t="array" ref="J8422">IFERROR(_xlfn.IFS(B8422=2015,H8422/$O$13,B8422=2016,H8422/$O$14,B8422=2017,H8422/$O$15,B8422=2018,H8422/$O$16,B8422=2019,H8422/$O$17,B8422=2020,H8422/$O$18,B8422=2021,H8422/$O$19,B8422=2022,H8422/$O$20),"")</f>
        <v>2.309683708556387E-3</v>
      </c>
      <c r="K8422" s="3" cm="1">
        <f t="array" ref="K8422">IFERROR(_xlfn.IFS(B8422=2015,J8422*$P$4,B8422=2016,J8422*$P$5,B8422=2017,J8422*$P$6,B8422=2018,J8422*$P$7,B8422=2019,J8422*$P$8,B8422=2020,J8422*$P$9,B8422=2021,J8422*$P$10,B8422=2022,J8422*$P$11),"")</f>
        <v>4014059.2972763726</v>
      </c>
      <c r="L8422" s="3">
        <f t="shared" si="132"/>
        <v>7661811.2972763721</v>
      </c>
    </row>
    <row r="8423" spans="1:12">
      <c r="A8423">
        <v>4832400</v>
      </c>
      <c r="B8423">
        <v>2020</v>
      </c>
      <c r="D8423" t="s">
        <v>2369</v>
      </c>
      <c r="E8423" t="s">
        <v>2370</v>
      </c>
      <c r="F8423" t="s">
        <v>4230</v>
      </c>
      <c r="G8423" t="s">
        <v>2371</v>
      </c>
      <c r="H8423" s="5">
        <v>4067742</v>
      </c>
      <c r="I8423">
        <f>IFERROR(VLOOKUP(G8423,'NCES Match'!$A$2:$B$1307,2,FALSE),"")</f>
        <v>4832400</v>
      </c>
      <c r="J8423" cm="1">
        <f t="array" ref="J8423">IFERROR(_xlfn.IFS(B8423=2015,H8423/$O$13,B8423=2016,H8423/$O$14,B8423=2017,H8423/$O$15,B8423=2018,H8423/$O$16,B8423=2019,H8423/$O$17,B8423=2020,H8423/$O$18,B8423=2021,H8423/$O$19,B8423=2022,H8423/$O$20),"")</f>
        <v>2.2043401529515346E-3</v>
      </c>
      <c r="K8423" s="3" cm="1">
        <f t="array" ref="K8423">IFERROR(_xlfn.IFS(B8423=2015,J8423*$P$4,B8423=2016,J8423*$P$5,B8423=2017,J8423*$P$6,B8423=2018,J8423*$P$7,B8423=2019,J8423*$P$8,B8423=2020,J8423*$P$9,B8423=2021,J8423*$P$10,B8423=2022,J8423*$P$11),"")</f>
        <v>4646755.2476393655</v>
      </c>
      <c r="L8423" s="3">
        <f t="shared" si="132"/>
        <v>8714497.2476393655</v>
      </c>
    </row>
    <row r="8424" spans="1:12">
      <c r="A8424">
        <v>4832400</v>
      </c>
      <c r="B8424">
        <v>2021</v>
      </c>
      <c r="D8424" t="s">
        <v>2369</v>
      </c>
      <c r="E8424" t="s">
        <v>2370</v>
      </c>
      <c r="F8424" t="s">
        <v>4101</v>
      </c>
      <c r="G8424" t="s">
        <v>2371</v>
      </c>
      <c r="H8424" s="5">
        <v>4187636.95</v>
      </c>
      <c r="I8424">
        <f>IFERROR(VLOOKUP(G8424,'NCES Match'!$A$2:$B$1307,2,FALSE),"")</f>
        <v>4832400</v>
      </c>
      <c r="J8424" cm="1">
        <f t="array" ref="J8424">IFERROR(_xlfn.IFS(B8424=2015,H8424/$O$13,B8424=2016,H8424/$O$14,B8424=2017,H8424/$O$15,B8424=2018,H8424/$O$16,B8424=2019,H8424/$O$17,B8424=2020,H8424/$O$18,B8424=2021,H8424/$O$19,B8424=2022,H8424/$O$20),"")</f>
        <v>2.142575197723057E-3</v>
      </c>
      <c r="K8424" s="3" cm="1">
        <f t="array" ref="K8424">IFERROR(_xlfn.IFS(B8424=2015,J8424*$P$4,B8424=2016,J8424*$P$5,B8424=2017,J8424*$P$6,B8424=2018,J8424*$P$7,B8424=2019,J8424*$P$8,B8424=2020,J8424*$P$9,B8424=2021,J8424*$P$10,B8424=2022,J8424*$P$11),"")</f>
        <v>4586296.394986216</v>
      </c>
      <c r="L8424" s="3">
        <f t="shared" si="132"/>
        <v>8773933.3449862152</v>
      </c>
    </row>
    <row r="8425" spans="1:12">
      <c r="A8425">
        <v>4832400</v>
      </c>
      <c r="B8425">
        <v>2022</v>
      </c>
      <c r="D8425" t="s">
        <v>2369</v>
      </c>
      <c r="E8425" t="s">
        <v>2370</v>
      </c>
      <c r="F8425" t="s">
        <v>4101</v>
      </c>
      <c r="G8425" t="s">
        <v>2371</v>
      </c>
      <c r="H8425" s="5">
        <v>4755016</v>
      </c>
      <c r="I8425">
        <f>IFERROR(VLOOKUP(G8425,'NCES Match'!$A$2:$B$1307,2,FALSE),"")</f>
        <v>4832400</v>
      </c>
      <c r="J8425" cm="1">
        <f t="array" ref="J8425">IFERROR(_xlfn.IFS(B8425=2015,H8425/$O$13,B8425=2016,H8425/$O$14,B8425=2017,H8425/$O$15,B8425=2018,H8425/$O$16,B8425=2019,H8425/$O$17,B8425=2020,H8425/$O$18,B8425=2021,H8425/$O$19,B8425=2022,H8425/$O$20),"")</f>
        <v>2.0885487337906211E-3</v>
      </c>
      <c r="K8425" s="3" cm="1">
        <f t="array" ref="K8425">IFERROR(_xlfn.IFS(B8425=2015,J8425*$P$4,B8425=2016,J8425*$P$5,B8425=2017,J8425*$P$6,B8425=2018,J8425*$P$7,B8425=2019,J8425*$P$8,B8425=2020,J8425*$P$9,B8425=2021,J8425*$P$10,B8425=2022,J8425*$P$11),"")</f>
        <v>4497654.2054209206</v>
      </c>
      <c r="L8425" s="3">
        <f t="shared" si="132"/>
        <v>9252670.2054209206</v>
      </c>
    </row>
    <row r="8426" spans="1:12">
      <c r="A8426">
        <v>4832400</v>
      </c>
      <c r="B8426">
        <v>2023</v>
      </c>
      <c r="D8426" t="s">
        <v>2369</v>
      </c>
      <c r="E8426" t="s">
        <v>2370</v>
      </c>
      <c r="F8426" t="s">
        <v>4101</v>
      </c>
      <c r="G8426" t="s">
        <v>2371</v>
      </c>
      <c r="H8426" s="5">
        <v>5441792.1200000001</v>
      </c>
      <c r="I8426">
        <f>IFERROR(VLOOKUP(G8426,'NCES Match'!$A$2:$B$1307,2,FALSE),"")</f>
        <v>4832400</v>
      </c>
      <c r="J8426" t="str" cm="1">
        <f t="array" ref="J8426">IFERROR(_xlfn.IFS(B8426=2015,H8426/$O$13,B8426=2016,H8426/$O$14,B8426=2017,H8426/$O$15,B8426=2018,H8426/$O$16,B8426=2019,H8426/$O$17,B8426=2020,H8426/$O$18,B8426=2021,H8426/$O$19,B8426=2022,H8426/$O$20),"")</f>
        <v/>
      </c>
      <c r="K8426" s="3" t="str" cm="1">
        <f t="array" ref="K8426">IFERROR(_xlfn.IFS(B8426=2015,J8426*$P$4,B8426=2016,J8426*$P$5,B8426=2017,J8426*$P$6,B8426=2018,J8426*$P$7,B8426=2019,J8426*$P$8,B8426=2020,J8426*$P$9,B8426=2021,J8426*$P$10,B8426=2022,J8426*$P$11),"")</f>
        <v/>
      </c>
      <c r="L8426" s="3">
        <f t="shared" si="132"/>
        <v>5441792.1200000001</v>
      </c>
    </row>
    <row r="8427" spans="1:12">
      <c r="A8427" t="s">
        <v>4230</v>
      </c>
      <c r="B8427">
        <v>2015</v>
      </c>
      <c r="C8427" t="s">
        <v>230</v>
      </c>
      <c r="D8427" t="s">
        <v>306</v>
      </c>
      <c r="E8427" t="s">
        <v>307</v>
      </c>
      <c r="G8427" t="s">
        <v>308</v>
      </c>
      <c r="H8427" s="5">
        <v>4285724.16</v>
      </c>
      <c r="I8427" t="str">
        <f>IFERROR(VLOOKUP(G8427,'NCES Match'!$A$2:$B$1307,2,FALSE),"")</f>
        <v/>
      </c>
      <c r="J8427" cm="1">
        <f t="array" ref="J8427">IFERROR(_xlfn.IFS(B8427=2015,H8427/$O$13,B8427=2016,H8427/$O$14,B8427=2017,H8427/$O$15,B8427=2018,H8427/$O$16,B8427=2019,H8427/$O$17,B8427=2020,H8427/$O$18,B8427=2021,H8427/$O$19,B8427=2022,H8427/$O$20),"")</f>
        <v>3.3574524080444029E-3</v>
      </c>
      <c r="K8427" s="3" cm="1">
        <f t="array" ref="K8427">IFERROR(_xlfn.IFS(B8427=2015,J8427*$P$4,B8427=2016,J8427*$P$5,B8427=2017,J8427*$P$6,B8427=2018,J8427*$P$7,B8427=2019,J8427*$P$8,B8427=2020,J8427*$P$9,B8427=2021,J8427*$P$10,B8427=2022,J8427*$P$11),"")</f>
        <v>5343328.3901537051</v>
      </c>
      <c r="L8427" s="3">
        <f t="shared" si="132"/>
        <v>9629052.5501537062</v>
      </c>
    </row>
    <row r="8428" spans="1:12">
      <c r="A8428" t="s">
        <v>4230</v>
      </c>
      <c r="B8428">
        <v>2016</v>
      </c>
      <c r="C8428" t="s">
        <v>4100</v>
      </c>
      <c r="D8428" t="s">
        <v>306</v>
      </c>
      <c r="E8428" t="s">
        <v>307</v>
      </c>
      <c r="F8428" t="s">
        <v>4101</v>
      </c>
      <c r="G8428" t="s">
        <v>308</v>
      </c>
      <c r="H8428" s="5">
        <v>5254499</v>
      </c>
      <c r="I8428" t="str">
        <f>IFERROR(VLOOKUP(G8428,'NCES Match'!$A$2:$B$1307,2,FALSE),"")</f>
        <v/>
      </c>
      <c r="J8428" cm="1">
        <f t="array" ref="J8428">IFERROR(_xlfn.IFS(B8428=2015,H8428/$O$13,B8428=2016,H8428/$O$14,B8428=2017,H8428/$O$15,B8428=2018,H8428/$O$16,B8428=2019,H8428/$O$17,B8428=2020,H8428/$O$18,B8428=2021,H8428/$O$19,B8428=2022,H8428/$O$20),"")</f>
        <v>3.7615219566431712E-3</v>
      </c>
      <c r="K8428" s="3" cm="1">
        <f t="array" ref="K8428">IFERROR(_xlfn.IFS(B8428=2015,J8428*$P$4,B8428=2016,J8428*$P$5,B8428=2017,J8428*$P$6,B8428=2018,J8428*$P$7,B8428=2019,J8428*$P$8,B8428=2020,J8428*$P$9,B8428=2021,J8428*$P$10,B8428=2022,J8428*$P$11),"")</f>
        <v>6302923.7305893991</v>
      </c>
      <c r="L8428" s="3">
        <f t="shared" si="132"/>
        <v>11557422.730589399</v>
      </c>
    </row>
    <row r="8429" spans="1:12">
      <c r="A8429" t="s">
        <v>4230</v>
      </c>
      <c r="B8429">
        <v>2017</v>
      </c>
      <c r="D8429" t="s">
        <v>306</v>
      </c>
      <c r="E8429" t="s">
        <v>307</v>
      </c>
      <c r="F8429" t="s">
        <v>4101</v>
      </c>
      <c r="G8429" t="s">
        <v>308</v>
      </c>
      <c r="H8429" s="5">
        <v>5583509</v>
      </c>
      <c r="I8429" t="str">
        <f>IFERROR(VLOOKUP(G8429,'NCES Match'!$A$2:$B$1307,2,FALSE),"")</f>
        <v/>
      </c>
      <c r="J8429" cm="1">
        <f t="array" ref="J8429">IFERROR(_xlfn.IFS(B8429=2015,H8429/$O$13,B8429=2016,H8429/$O$14,B8429=2017,H8429/$O$15,B8429=2018,H8429/$O$16,B8429=2019,H8429/$O$17,B8429=2020,H8429/$O$18,B8429=2021,H8429/$O$19,B8429=2022,H8429/$O$20),"")</f>
        <v>3.8494875583659554E-3</v>
      </c>
      <c r="K8429" s="3" cm="1">
        <f t="array" ref="K8429">IFERROR(_xlfn.IFS(B8429=2015,J8429*$P$4,B8429=2016,J8429*$P$5,B8429=2017,J8429*$P$6,B8429=2018,J8429*$P$7,B8429=2019,J8429*$P$8,B8429=2020,J8429*$P$9,B8429=2021,J8429*$P$10,B8429=2022,J8429*$P$11),"")</f>
        <v>6537383.8618110819</v>
      </c>
      <c r="L8429" s="3">
        <f t="shared" si="132"/>
        <v>12120892.861811083</v>
      </c>
    </row>
    <row r="8430" spans="1:12">
      <c r="A8430" t="s">
        <v>4230</v>
      </c>
      <c r="B8430">
        <v>2018</v>
      </c>
      <c r="D8430" t="s">
        <v>306</v>
      </c>
      <c r="E8430" t="s">
        <v>307</v>
      </c>
      <c r="F8430">
        <v>996</v>
      </c>
      <c r="G8430" t="s">
        <v>308</v>
      </c>
      <c r="H8430" s="5">
        <v>6599920</v>
      </c>
      <c r="I8430" t="str">
        <f>IFERROR(VLOOKUP(G8430,'NCES Match'!$A$2:$B$1307,2,FALSE),"")</f>
        <v/>
      </c>
      <c r="J8430" cm="1">
        <f t="array" ref="J8430">IFERROR(_xlfn.IFS(B8430=2015,H8430/$O$13,B8430=2016,H8430/$O$14,B8430=2017,H8430/$O$15,B8430=2018,H8430/$O$16,B8430=2019,H8430/$O$17,B8430=2020,H8430/$O$18,B8430=2021,H8430/$O$19,B8430=2022,H8430/$O$20),"")</f>
        <v>4.3068361059260723E-3</v>
      </c>
      <c r="K8430" s="3" cm="1">
        <f t="array" ref="K8430">IFERROR(_xlfn.IFS(B8430=2015,J8430*$P$4,B8430=2016,J8430*$P$5,B8430=2017,J8430*$P$6,B8430=2018,J8430*$P$7,B8430=2019,J8430*$P$8,B8430=2020,J8430*$P$9,B8430=2021,J8430*$P$10,B8430=2022,J8430*$P$11),"")</f>
        <v>7394205.7705957834</v>
      </c>
      <c r="L8430" s="3">
        <f t="shared" si="132"/>
        <v>13994125.770595783</v>
      </c>
    </row>
    <row r="8431" spans="1:12">
      <c r="A8431" t="s">
        <v>4230</v>
      </c>
      <c r="B8431">
        <v>2019</v>
      </c>
      <c r="D8431" t="s">
        <v>306</v>
      </c>
      <c r="E8431" t="s">
        <v>307</v>
      </c>
      <c r="F8431" t="s">
        <v>4190</v>
      </c>
      <c r="G8431" t="s">
        <v>308</v>
      </c>
      <c r="H8431" s="5">
        <v>7244610</v>
      </c>
      <c r="I8431" t="str">
        <f>IFERROR(VLOOKUP(G8431,'NCES Match'!$A$2:$B$1307,2,FALSE),"")</f>
        <v/>
      </c>
      <c r="J8431" cm="1">
        <f t="array" ref="J8431">IFERROR(_xlfn.IFS(B8431=2015,H8431/$O$13,B8431=2016,H8431/$O$14,B8431=2017,H8431/$O$15,B8431=2018,H8431/$O$16,B8431=2019,H8431/$O$17,B8431=2020,H8431/$O$18,B8431=2021,H8431/$O$19,B8431=2022,H8431/$O$20),"")</f>
        <v>4.5871423528366746E-3</v>
      </c>
      <c r="K8431" s="3" cm="1">
        <f t="array" ref="K8431">IFERROR(_xlfn.IFS(B8431=2015,J8431*$P$4,B8431=2016,J8431*$P$5,B8431=2017,J8431*$P$6,B8431=2018,J8431*$P$7,B8431=2019,J8431*$P$8,B8431=2020,J8431*$P$9,B8431=2021,J8431*$P$10,B8431=2022,J8431*$P$11),"")</f>
        <v>7972113.8184946179</v>
      </c>
      <c r="L8431" s="3">
        <f t="shared" si="132"/>
        <v>15216723.818494618</v>
      </c>
    </row>
    <row r="8432" spans="1:12">
      <c r="A8432" t="s">
        <v>4230</v>
      </c>
      <c r="B8432">
        <v>2020</v>
      </c>
      <c r="D8432" t="s">
        <v>306</v>
      </c>
      <c r="E8432" t="s">
        <v>307</v>
      </c>
      <c r="F8432" t="s">
        <v>4190</v>
      </c>
      <c r="G8432" t="s">
        <v>308</v>
      </c>
      <c r="H8432" s="5">
        <v>8393834</v>
      </c>
      <c r="I8432" t="str">
        <f>IFERROR(VLOOKUP(G8432,'NCES Match'!$A$2:$B$1307,2,FALSE),"")</f>
        <v/>
      </c>
      <c r="J8432" cm="1">
        <f t="array" ref="J8432">IFERROR(_xlfn.IFS(B8432=2015,H8432/$O$13,B8432=2016,H8432/$O$14,B8432=2017,H8432/$O$15,B8432=2018,H8432/$O$16,B8432=2019,H8432/$O$17,B8432=2020,H8432/$O$18,B8432=2021,H8432/$O$19,B8432=2022,H8432/$O$20),"")</f>
        <v>4.5486821247290978E-3</v>
      </c>
      <c r="K8432" s="3" cm="1">
        <f t="array" ref="K8432">IFERROR(_xlfn.IFS(B8432=2015,J8432*$P$4,B8432=2016,J8432*$P$5,B8432=2017,J8432*$P$6,B8432=2018,J8432*$P$7,B8432=2019,J8432*$P$8,B8432=2020,J8432*$P$9,B8432=2021,J8432*$P$10,B8432=2022,J8432*$P$11),"")</f>
        <v>9588634.7234691195</v>
      </c>
      <c r="L8432" s="3">
        <f t="shared" si="132"/>
        <v>17982468.72346912</v>
      </c>
    </row>
    <row r="8433" spans="1:12">
      <c r="A8433" t="s">
        <v>4230</v>
      </c>
      <c r="B8433">
        <v>2021</v>
      </c>
      <c r="D8433" t="s">
        <v>306</v>
      </c>
      <c r="E8433" t="s">
        <v>307</v>
      </c>
      <c r="F8433" t="s">
        <v>4190</v>
      </c>
      <c r="G8433" t="s">
        <v>308</v>
      </c>
      <c r="H8433" s="5">
        <v>8264230.79</v>
      </c>
      <c r="I8433" t="str">
        <f>IFERROR(VLOOKUP(G8433,'NCES Match'!$A$2:$B$1307,2,FALSE),"")</f>
        <v/>
      </c>
      <c r="J8433" cm="1">
        <f t="array" ref="J8433">IFERROR(_xlfn.IFS(B8433=2015,H8433/$O$13,B8433=2016,H8433/$O$14,B8433=2017,H8433/$O$15,B8433=2018,H8433/$O$16,B8433=2019,H8433/$O$17,B8433=2020,H8433/$O$18,B8433=2021,H8433/$O$19,B8433=2022,H8433/$O$20),"")</f>
        <v>4.2283359637738469E-3</v>
      </c>
      <c r="K8433" s="3" cm="1">
        <f t="array" ref="K8433">IFERROR(_xlfn.IFS(B8433=2015,J8433*$P$4,B8433=2016,J8433*$P$5,B8433=2017,J8433*$P$6,B8433=2018,J8433*$P$7,B8433=2019,J8433*$P$8,B8433=2020,J8433*$P$9,B8433=2021,J8433*$P$10,B8433=2022,J8433*$P$11),"")</f>
        <v>9050978.4711664375</v>
      </c>
      <c r="L8433" s="3">
        <f t="shared" si="132"/>
        <v>17315209.261166438</v>
      </c>
    </row>
    <row r="8434" spans="1:12">
      <c r="A8434" t="s">
        <v>4230</v>
      </c>
      <c r="B8434">
        <v>2022</v>
      </c>
      <c r="D8434" t="s">
        <v>306</v>
      </c>
      <c r="E8434" t="s">
        <v>307</v>
      </c>
      <c r="F8434" t="s">
        <v>4190</v>
      </c>
      <c r="G8434" t="s">
        <v>308</v>
      </c>
      <c r="H8434" s="5">
        <v>8419111.4900000002</v>
      </c>
      <c r="I8434" t="str">
        <f>IFERROR(VLOOKUP(G8434,'NCES Match'!$A$2:$B$1307,2,FALSE),"")</f>
        <v/>
      </c>
      <c r="J8434" cm="1">
        <f t="array" ref="J8434">IFERROR(_xlfn.IFS(B8434=2015,H8434/$O$13,B8434=2016,H8434/$O$14,B8434=2017,H8434/$O$15,B8434=2018,H8434/$O$16,B8434=2019,H8434/$O$17,B8434=2020,H8434/$O$18,B8434=2021,H8434/$O$19,B8434=2022,H8434/$O$20),"")</f>
        <v>3.6979317508251432E-3</v>
      </c>
      <c r="K8434" s="3" cm="1">
        <f t="array" ref="K8434">IFERROR(_xlfn.IFS(B8434=2015,J8434*$P$4,B8434=2016,J8434*$P$5,B8434=2017,J8434*$P$6,B8434=2018,J8434*$P$7,B8434=2019,J8434*$P$8,B8434=2020,J8434*$P$9,B8434=2021,J8434*$P$10,B8434=2022,J8434*$P$11),"")</f>
        <v>7963433.1827497724</v>
      </c>
      <c r="L8434" s="3">
        <f t="shared" si="132"/>
        <v>16382544.672749773</v>
      </c>
    </row>
    <row r="8435" spans="1:12">
      <c r="A8435" t="s">
        <v>4230</v>
      </c>
      <c r="B8435">
        <v>2023</v>
      </c>
      <c r="D8435" t="s">
        <v>306</v>
      </c>
      <c r="E8435" t="s">
        <v>307</v>
      </c>
      <c r="F8435" t="s">
        <v>4190</v>
      </c>
      <c r="G8435" t="s">
        <v>308</v>
      </c>
      <c r="H8435" s="5">
        <v>9574289.7300000004</v>
      </c>
      <c r="I8435" t="str">
        <f>IFERROR(VLOOKUP(G8435,'NCES Match'!$A$2:$B$1307,2,FALSE),"")</f>
        <v/>
      </c>
      <c r="J8435" t="str" cm="1">
        <f t="array" ref="J8435">IFERROR(_xlfn.IFS(B8435=2015,H8435/$O$13,B8435=2016,H8435/$O$14,B8435=2017,H8435/$O$15,B8435=2018,H8435/$O$16,B8435=2019,H8435/$O$17,B8435=2020,H8435/$O$18,B8435=2021,H8435/$O$19,B8435=2022,H8435/$O$20),"")</f>
        <v/>
      </c>
      <c r="K8435" s="3" t="str" cm="1">
        <f t="array" ref="K8435">IFERROR(_xlfn.IFS(B8435=2015,J8435*$P$4,B8435=2016,J8435*$P$5,B8435=2017,J8435*$P$6,B8435=2018,J8435*$P$7,B8435=2019,J8435*$P$8,B8435=2020,J8435*$P$9,B8435=2021,J8435*$P$10,B8435=2022,J8435*$P$11),"")</f>
        <v/>
      </c>
      <c r="L8435" s="3">
        <f t="shared" si="132"/>
        <v>9574289.7300000004</v>
      </c>
    </row>
    <row r="8436" spans="1:12">
      <c r="A8436">
        <v>4817610</v>
      </c>
      <c r="B8436">
        <v>2015</v>
      </c>
      <c r="C8436" t="s">
        <v>381</v>
      </c>
      <c r="D8436" t="s">
        <v>1191</v>
      </c>
      <c r="E8436" t="s">
        <v>1192</v>
      </c>
      <c r="G8436" t="s">
        <v>1193</v>
      </c>
      <c r="H8436" s="5">
        <v>849825.21</v>
      </c>
      <c r="I8436">
        <f>IFERROR(VLOOKUP(G8436,'NCES Match'!$A$2:$B$1307,2,FALSE),"")</f>
        <v>4817610</v>
      </c>
      <c r="J8436" cm="1">
        <f t="array" ref="J8436">IFERROR(_xlfn.IFS(B8436=2015,H8436/$O$13,B8436=2016,H8436/$O$14,B8436=2017,H8436/$O$15,B8436=2018,H8436/$O$16,B8436=2019,H8436/$O$17,B8436=2020,H8436/$O$18,B8436=2021,H8436/$O$19,B8436=2022,H8436/$O$20),"")</f>
        <v>6.6575626223488451E-4</v>
      </c>
      <c r="K8436" s="3" cm="1">
        <f t="array" ref="K8436">IFERROR(_xlfn.IFS(B8436=2015,J8436*$P$4,B8436=2016,J8436*$P$5,B8436=2017,J8436*$P$6,B8436=2018,J8436*$P$7,B8436=2019,J8436*$P$8,B8436=2020,J8436*$P$9,B8436=2021,J8436*$P$10,B8436=2022,J8436*$P$11),"")</f>
        <v>1059539.7654480252</v>
      </c>
      <c r="L8436" s="3">
        <f t="shared" si="132"/>
        <v>1909364.9754480252</v>
      </c>
    </row>
    <row r="8437" spans="1:12">
      <c r="A8437">
        <v>4817610</v>
      </c>
      <c r="B8437">
        <v>2016</v>
      </c>
      <c r="C8437" t="s">
        <v>4102</v>
      </c>
      <c r="D8437" t="s">
        <v>1191</v>
      </c>
      <c r="E8437" t="s">
        <v>1192</v>
      </c>
      <c r="F8437" t="s">
        <v>4101</v>
      </c>
      <c r="G8437" t="s">
        <v>1193</v>
      </c>
      <c r="H8437" s="5">
        <v>826618</v>
      </c>
      <c r="I8437">
        <f>IFERROR(VLOOKUP(G8437,'NCES Match'!$A$2:$B$1307,2,FALSE),"")</f>
        <v>4817610</v>
      </c>
      <c r="J8437" cm="1">
        <f t="array" ref="J8437">IFERROR(_xlfn.IFS(B8437=2015,H8437/$O$13,B8437=2016,H8437/$O$14,B8437=2017,H8437/$O$15,B8437=2018,H8437/$O$16,B8437=2019,H8437/$O$17,B8437=2020,H8437/$O$18,B8437=2021,H8437/$O$19,B8437=2022,H8437/$O$20),"")</f>
        <v>5.9174847245312351E-4</v>
      </c>
      <c r="K8437" s="3" cm="1">
        <f t="array" ref="K8437">IFERROR(_xlfn.IFS(B8437=2015,J8437*$P$4,B8437=2016,J8437*$P$5,B8437=2017,J8437*$P$6,B8437=2018,J8437*$P$7,B8437=2019,J8437*$P$8,B8437=2020,J8437*$P$9,B8437=2021,J8437*$P$10,B8437=2022,J8437*$P$11),"")</f>
        <v>991552.23139872099</v>
      </c>
      <c r="L8437" s="3">
        <f t="shared" si="132"/>
        <v>1818170.231398721</v>
      </c>
    </row>
    <row r="8438" spans="1:12">
      <c r="A8438">
        <v>4817610</v>
      </c>
      <c r="B8438">
        <v>2017</v>
      </c>
      <c r="D8438" t="s">
        <v>1191</v>
      </c>
      <c r="E8438" t="s">
        <v>1192</v>
      </c>
      <c r="F8438" t="s">
        <v>4101</v>
      </c>
      <c r="G8438" t="s">
        <v>1193</v>
      </c>
      <c r="H8438" s="5">
        <v>817954</v>
      </c>
      <c r="I8438">
        <f>IFERROR(VLOOKUP(G8438,'NCES Match'!$A$2:$B$1307,2,FALSE),"")</f>
        <v>4817610</v>
      </c>
      <c r="J8438" cm="1">
        <f t="array" ref="J8438">IFERROR(_xlfn.IFS(B8438=2015,H8438/$O$13,B8438=2016,H8438/$O$14,B8438=2017,H8438/$O$15,B8438=2018,H8438/$O$16,B8438=2019,H8438/$O$17,B8438=2020,H8438/$O$18,B8438=2021,H8438/$O$19,B8438=2022,H8438/$O$20),"")</f>
        <v>5.6392919691105844E-4</v>
      </c>
      <c r="K8438" s="3" cm="1">
        <f t="array" ref="K8438">IFERROR(_xlfn.IFS(B8438=2015,J8438*$P$4,B8438=2016,J8438*$P$5,B8438=2017,J8438*$P$6,B8438=2018,J8438*$P$7,B8438=2019,J8438*$P$8,B8438=2020,J8438*$P$9,B8438=2021,J8438*$P$10,B8438=2022,J8438*$P$11),"")</f>
        <v>957691.53041641414</v>
      </c>
      <c r="L8438" s="3">
        <f t="shared" si="132"/>
        <v>1775645.5304164141</v>
      </c>
    </row>
    <row r="8439" spans="1:12">
      <c r="A8439">
        <v>4817610</v>
      </c>
      <c r="B8439">
        <v>2018</v>
      </c>
      <c r="D8439" t="s">
        <v>1191</v>
      </c>
      <c r="E8439" t="s">
        <v>1192</v>
      </c>
      <c r="F8439" t="s">
        <v>4101</v>
      </c>
      <c r="G8439" t="s">
        <v>1193</v>
      </c>
      <c r="H8439" s="5">
        <v>836112</v>
      </c>
      <c r="I8439">
        <f>IFERROR(VLOOKUP(G8439,'NCES Match'!$A$2:$B$1307,2,FALSE),"")</f>
        <v>4817610</v>
      </c>
      <c r="J8439" cm="1">
        <f t="array" ref="J8439">IFERROR(_xlfn.IFS(B8439=2015,H8439/$O$13,B8439=2016,H8439/$O$14,B8439=2017,H8439/$O$15,B8439=2018,H8439/$O$16,B8439=2019,H8439/$O$17,B8439=2020,H8439/$O$18,B8439=2021,H8439/$O$19,B8439=2022,H8439/$O$20),"")</f>
        <v>5.4561227260301038E-4</v>
      </c>
      <c r="K8439" s="3" cm="1">
        <f t="array" ref="K8439">IFERROR(_xlfn.IFS(B8439=2015,J8439*$P$4,B8439=2016,J8439*$P$5,B8439=2017,J8439*$P$6,B8439=2018,J8439*$P$7,B8439=2019,J8439*$P$8,B8439=2020,J8439*$P$9,B8439=2021,J8439*$P$10,B8439=2022,J8439*$P$11),"")</f>
        <v>936736.22941859625</v>
      </c>
      <c r="L8439" s="3">
        <f t="shared" si="132"/>
        <v>1772848.2294185963</v>
      </c>
    </row>
    <row r="8440" spans="1:12">
      <c r="A8440">
        <v>4817610</v>
      </c>
      <c r="B8440">
        <v>2019</v>
      </c>
      <c r="D8440" t="s">
        <v>1191</v>
      </c>
      <c r="E8440" t="s">
        <v>1192</v>
      </c>
      <c r="F8440" t="s">
        <v>4101</v>
      </c>
      <c r="G8440" t="s">
        <v>1193</v>
      </c>
      <c r="H8440" s="5">
        <v>819871</v>
      </c>
      <c r="I8440">
        <f>IFERROR(VLOOKUP(G8440,'NCES Match'!$A$2:$B$1307,2,FALSE),"")</f>
        <v>4817610</v>
      </c>
      <c r="J8440" cm="1">
        <f t="array" ref="J8440">IFERROR(_xlfn.IFS(B8440=2015,H8440/$O$13,B8440=2016,H8440/$O$14,B8440=2017,H8440/$O$15,B8440=2018,H8440/$O$16,B8440=2019,H8440/$O$17,B8440=2020,H8440/$O$18,B8440=2021,H8440/$O$19,B8440=2022,H8440/$O$20),"")</f>
        <v>5.191259416259202E-4</v>
      </c>
      <c r="K8440" s="3" cm="1">
        <f t="array" ref="K8440">IFERROR(_xlfn.IFS(B8440=2015,J8440*$P$4,B8440=2016,J8440*$P$5,B8440=2017,J8440*$P$6,B8440=2018,J8440*$P$7,B8440=2019,J8440*$P$8,B8440=2020,J8440*$P$9,B8440=2021,J8440*$P$10,B8440=2022,J8440*$P$11),"")</f>
        <v>902202.45513326477</v>
      </c>
      <c r="L8440" s="3">
        <f t="shared" si="132"/>
        <v>1722073.4551332649</v>
      </c>
    </row>
    <row r="8441" spans="1:12">
      <c r="A8441">
        <v>4817610</v>
      </c>
      <c r="B8441">
        <v>2020</v>
      </c>
      <c r="D8441" t="s">
        <v>1191</v>
      </c>
      <c r="E8441" t="s">
        <v>1192</v>
      </c>
      <c r="F8441" t="s">
        <v>4230</v>
      </c>
      <c r="G8441" t="s">
        <v>1193</v>
      </c>
      <c r="H8441" s="5">
        <v>877934</v>
      </c>
      <c r="I8441">
        <f>IFERROR(VLOOKUP(G8441,'NCES Match'!$A$2:$B$1307,2,FALSE),"")</f>
        <v>4817610</v>
      </c>
      <c r="J8441" cm="1">
        <f t="array" ref="J8441">IFERROR(_xlfn.IFS(B8441=2015,H8441/$O$13,B8441=2016,H8441/$O$14,B8441=2017,H8441/$O$15,B8441=2018,H8441/$O$16,B8441=2019,H8441/$O$17,B8441=2020,H8441/$O$18,B8441=2021,H8441/$O$19,B8441=2022,H8441/$O$20),"")</f>
        <v>4.7575907415990312E-4</v>
      </c>
      <c r="K8441" s="3" cm="1">
        <f t="array" ref="K8441">IFERROR(_xlfn.IFS(B8441=2015,J8441*$P$4,B8441=2016,J8441*$P$5,B8441=2017,J8441*$P$6,B8441=2018,J8441*$P$7,B8441=2019,J8441*$P$8,B8441=2020,J8441*$P$9,B8441=2021,J8441*$P$10,B8441=2022,J8441*$P$11),"")</f>
        <v>1002901.4675908695</v>
      </c>
      <c r="L8441" s="3">
        <f t="shared" si="132"/>
        <v>1880835.4675908694</v>
      </c>
    </row>
    <row r="8442" spans="1:12">
      <c r="A8442">
        <v>4817610</v>
      </c>
      <c r="B8442">
        <v>2021</v>
      </c>
      <c r="D8442" t="s">
        <v>1191</v>
      </c>
      <c r="E8442" t="s">
        <v>1192</v>
      </c>
      <c r="F8442" t="s">
        <v>4230</v>
      </c>
      <c r="G8442" t="s">
        <v>1193</v>
      </c>
      <c r="H8442" s="5">
        <v>929046.02</v>
      </c>
      <c r="I8442">
        <f>IFERROR(VLOOKUP(G8442,'NCES Match'!$A$2:$B$1307,2,FALSE),"")</f>
        <v>4817610</v>
      </c>
      <c r="J8442" cm="1">
        <f t="array" ref="J8442">IFERROR(_xlfn.IFS(B8442=2015,H8442/$O$13,B8442=2016,H8442/$O$14,B8442=2017,H8442/$O$15,B8442=2018,H8442/$O$16,B8442=2019,H8442/$O$17,B8442=2020,H8442/$O$18,B8442=2021,H8442/$O$19,B8442=2022,H8442/$O$20),"")</f>
        <v>4.7533990738985121E-4</v>
      </c>
      <c r="K8442" s="3" cm="1">
        <f t="array" ref="K8442">IFERROR(_xlfn.IFS(B8442=2015,J8442*$P$4,B8442=2016,J8442*$P$5,B8442=2017,J8442*$P$6,B8442=2018,J8442*$P$7,B8442=2019,J8442*$P$8,B8442=2020,J8442*$P$9,B8442=2021,J8442*$P$10,B8442=2022,J8442*$P$11),"")</f>
        <v>1017490.4040576611</v>
      </c>
      <c r="L8442" s="3">
        <f t="shared" si="132"/>
        <v>1946536.4240576611</v>
      </c>
    </row>
    <row r="8443" spans="1:12">
      <c r="A8443">
        <v>4817610</v>
      </c>
      <c r="B8443">
        <v>2022</v>
      </c>
      <c r="D8443" t="s">
        <v>1191</v>
      </c>
      <c r="E8443" t="s">
        <v>1192</v>
      </c>
      <c r="F8443" t="s">
        <v>4101</v>
      </c>
      <c r="G8443" t="s">
        <v>1193</v>
      </c>
      <c r="H8443" s="5">
        <v>1068925.33</v>
      </c>
      <c r="I8443">
        <f>IFERROR(VLOOKUP(G8443,'NCES Match'!$A$2:$B$1307,2,FALSE),"")</f>
        <v>4817610</v>
      </c>
      <c r="J8443" cm="1">
        <f t="array" ref="J8443">IFERROR(_xlfn.IFS(B8443=2015,H8443/$O$13,B8443=2016,H8443/$O$14,B8443=2017,H8443/$O$15,B8443=2018,H8443/$O$16,B8443=2019,H8443/$O$17,B8443=2020,H8443/$O$18,B8443=2021,H8443/$O$19,B8443=2022,H8443/$O$20),"")</f>
        <v>4.6950475970811069E-4</v>
      </c>
      <c r="K8443" s="3" cm="1">
        <f t="array" ref="K8443">IFERROR(_xlfn.IFS(B8443=2015,J8443*$P$4,B8443=2016,J8443*$P$5,B8443=2017,J8443*$P$6,B8443=2018,J8443*$P$7,B8443=2019,J8443*$P$8,B8443=2020,J8443*$P$9,B8443=2021,J8443*$P$10,B8443=2022,J8443*$P$11),"")</f>
        <v>1011070.5212675299</v>
      </c>
      <c r="L8443" s="3">
        <f t="shared" si="132"/>
        <v>2079995.8512675301</v>
      </c>
    </row>
    <row r="8444" spans="1:12">
      <c r="A8444">
        <v>4817610</v>
      </c>
      <c r="B8444">
        <v>2023</v>
      </c>
      <c r="D8444" t="s">
        <v>1191</v>
      </c>
      <c r="E8444" t="s">
        <v>1192</v>
      </c>
      <c r="F8444" t="s">
        <v>4101</v>
      </c>
      <c r="G8444" t="s">
        <v>1193</v>
      </c>
      <c r="H8444" s="5">
        <v>1150704.29</v>
      </c>
      <c r="I8444">
        <f>IFERROR(VLOOKUP(G8444,'NCES Match'!$A$2:$B$1307,2,FALSE),"")</f>
        <v>4817610</v>
      </c>
      <c r="J8444" t="str" cm="1">
        <f t="array" ref="J8444">IFERROR(_xlfn.IFS(B8444=2015,H8444/$O$13,B8444=2016,H8444/$O$14,B8444=2017,H8444/$O$15,B8444=2018,H8444/$O$16,B8444=2019,H8444/$O$17,B8444=2020,H8444/$O$18,B8444=2021,H8444/$O$19,B8444=2022,H8444/$O$20),"")</f>
        <v/>
      </c>
      <c r="K8444" s="3" t="str" cm="1">
        <f t="array" ref="K8444">IFERROR(_xlfn.IFS(B8444=2015,J8444*$P$4,B8444=2016,J8444*$P$5,B8444=2017,J8444*$P$6,B8444=2018,J8444*$P$7,B8444=2019,J8444*$P$8,B8444=2020,J8444*$P$9,B8444=2021,J8444*$P$10,B8444=2022,J8444*$P$11),"")</f>
        <v/>
      </c>
      <c r="L8444" s="3">
        <f t="shared" si="132"/>
        <v>1150704.29</v>
      </c>
    </row>
    <row r="8445" spans="1:12">
      <c r="A8445">
        <v>4841910</v>
      </c>
      <c r="B8445">
        <v>2015</v>
      </c>
      <c r="C8445" t="s">
        <v>381</v>
      </c>
      <c r="D8445" t="s">
        <v>3142</v>
      </c>
      <c r="E8445" t="s">
        <v>3143</v>
      </c>
      <c r="G8445" t="s">
        <v>3144</v>
      </c>
      <c r="H8445" s="5">
        <v>110322.87</v>
      </c>
      <c r="I8445">
        <f>IFERROR(VLOOKUP(G8445,'NCES Match'!$A$2:$B$1307,2,FALSE),"")</f>
        <v>4841910</v>
      </c>
      <c r="J8445" cm="1">
        <f t="array" ref="J8445">IFERROR(_xlfn.IFS(B8445=2015,H8445/$O$13,B8445=2016,H8445/$O$14,B8445=2017,H8445/$O$15,B8445=2018,H8445/$O$16,B8445=2019,H8445/$O$17,B8445=2020,H8445/$O$18,B8445=2021,H8445/$O$19,B8445=2022,H8445/$O$20),"")</f>
        <v>8.6427350831619917E-5</v>
      </c>
      <c r="K8445" s="3" cm="1">
        <f t="array" ref="K8445">IFERROR(_xlfn.IFS(B8445=2015,J8445*$P$4,B8445=2016,J8445*$P$5,B8445=2017,J8445*$P$6,B8445=2018,J8445*$P$7,B8445=2019,J8445*$P$8,B8445=2020,J8445*$P$9,B8445=2021,J8445*$P$10,B8445=2022,J8445*$P$11),"")</f>
        <v>137547.65853951656</v>
      </c>
      <c r="L8445" s="3">
        <f t="shared" si="132"/>
        <v>247870.52853951656</v>
      </c>
    </row>
    <row r="8446" spans="1:12">
      <c r="A8446">
        <v>4841910</v>
      </c>
      <c r="B8446">
        <v>2016</v>
      </c>
      <c r="C8446" t="s">
        <v>4102</v>
      </c>
      <c r="D8446" t="s">
        <v>3142</v>
      </c>
      <c r="E8446" t="s">
        <v>3143</v>
      </c>
      <c r="F8446" t="s">
        <v>4101</v>
      </c>
      <c r="G8446" t="s">
        <v>3144</v>
      </c>
      <c r="H8446" s="5">
        <v>97992</v>
      </c>
      <c r="I8446">
        <f>IFERROR(VLOOKUP(G8446,'NCES Match'!$A$2:$B$1307,2,FALSE),"")</f>
        <v>4841910</v>
      </c>
      <c r="J8446" cm="1">
        <f t="array" ref="J8446">IFERROR(_xlfn.IFS(B8446=2015,H8446/$O$13,B8446=2016,H8446/$O$14,B8446=2017,H8446/$O$15,B8446=2018,H8446/$O$16,B8446=2019,H8446/$O$17,B8446=2020,H8446/$O$18,B8446=2021,H8446/$O$19,B8446=2022,H8446/$O$20),"")</f>
        <v>7.014923013124137E-5</v>
      </c>
      <c r="K8446" s="3" cm="1">
        <f t="array" ref="K8446">IFERROR(_xlfn.IFS(B8446=2015,J8446*$P$4,B8446=2016,J8446*$P$5,B8446=2017,J8446*$P$6,B8446=2018,J8446*$P$7,B8446=2019,J8446*$P$8,B8446=2020,J8446*$P$9,B8446=2021,J8446*$P$10,B8446=2022,J8446*$P$11),"")</f>
        <v>117544.24203105118</v>
      </c>
      <c r="L8446" s="3">
        <f t="shared" si="132"/>
        <v>215536.2420310512</v>
      </c>
    </row>
    <row r="8447" spans="1:12">
      <c r="A8447">
        <v>4841910</v>
      </c>
      <c r="B8447">
        <v>2017</v>
      </c>
      <c r="D8447" t="s">
        <v>3142</v>
      </c>
      <c r="E8447" t="s">
        <v>3143</v>
      </c>
      <c r="F8447" t="s">
        <v>4101</v>
      </c>
      <c r="G8447" t="s">
        <v>3144</v>
      </c>
      <c r="H8447" s="5">
        <v>108373</v>
      </c>
      <c r="I8447">
        <f>IFERROR(VLOOKUP(G8447,'NCES Match'!$A$2:$B$1307,2,FALSE),"")</f>
        <v>4841910</v>
      </c>
      <c r="J8447" cm="1">
        <f t="array" ref="J8447">IFERROR(_xlfn.IFS(B8447=2015,H8447/$O$13,B8447=2016,H8447/$O$14,B8447=2017,H8447/$O$15,B8447=2018,H8447/$O$16,B8447=2019,H8447/$O$17,B8447=2020,H8447/$O$18,B8447=2021,H8447/$O$19,B8447=2022,H8447/$O$20),"")</f>
        <v>7.4716547454798353E-5</v>
      </c>
      <c r="K8447" s="3" cm="1">
        <f t="array" ref="K8447">IFERROR(_xlfn.IFS(B8447=2015,J8447*$P$4,B8447=2016,J8447*$P$5,B8447=2017,J8447*$P$6,B8447=2018,J8447*$P$7,B8447=2019,J8447*$P$8,B8447=2020,J8447*$P$9,B8447=2021,J8447*$P$10,B8447=2022,J8447*$P$11),"")</f>
        <v>126887.21398247094</v>
      </c>
      <c r="L8447" s="3">
        <f t="shared" si="132"/>
        <v>235260.21398247094</v>
      </c>
    </row>
    <row r="8448" spans="1:12">
      <c r="A8448">
        <v>4841910</v>
      </c>
      <c r="B8448">
        <v>2018</v>
      </c>
      <c r="D8448" t="s">
        <v>3142</v>
      </c>
      <c r="E8448" t="s">
        <v>3143</v>
      </c>
      <c r="F8448" t="s">
        <v>4101</v>
      </c>
      <c r="G8448" t="s">
        <v>3144</v>
      </c>
      <c r="H8448" s="5">
        <v>131079</v>
      </c>
      <c r="I8448">
        <f>IFERROR(VLOOKUP(G8448,'NCES Match'!$A$2:$B$1307,2,FALSE),"")</f>
        <v>4841910</v>
      </c>
      <c r="J8448" cm="1">
        <f t="array" ref="J8448">IFERROR(_xlfn.IFS(B8448=2015,H8448/$O$13,B8448=2016,H8448/$O$14,B8448=2017,H8448/$O$15,B8448=2018,H8448/$O$16,B8448=2019,H8448/$O$17,B8448=2020,H8448/$O$18,B8448=2021,H8448/$O$19,B8448=2022,H8448/$O$20),"")</f>
        <v>8.5536759525673599E-5</v>
      </c>
      <c r="K8448" s="3" cm="1">
        <f t="array" ref="K8448">IFERROR(_xlfn.IFS(B8448=2015,J8448*$P$4,B8448=2016,J8448*$P$5,B8448=2017,J8448*$P$6,B8448=2018,J8448*$P$7,B8448=2019,J8448*$P$8,B8448=2020,J8448*$P$9,B8448=2021,J8448*$P$10,B8448=2022,J8448*$P$11),"")</f>
        <v>146854.06765596019</v>
      </c>
      <c r="L8448" s="3">
        <f t="shared" si="132"/>
        <v>277933.06765596021</v>
      </c>
    </row>
    <row r="8449" spans="1:12">
      <c r="A8449">
        <v>4841910</v>
      </c>
      <c r="B8449">
        <v>2019</v>
      </c>
      <c r="D8449" t="s">
        <v>3142</v>
      </c>
      <c r="E8449" t="s">
        <v>3143</v>
      </c>
      <c r="F8449" t="s">
        <v>4101</v>
      </c>
      <c r="G8449" t="s">
        <v>3144</v>
      </c>
      <c r="H8449" s="5">
        <v>160119</v>
      </c>
      <c r="I8449">
        <f>IFERROR(VLOOKUP(G8449,'NCES Match'!$A$2:$B$1307,2,FALSE),"")</f>
        <v>4841910</v>
      </c>
      <c r="J8449" cm="1">
        <f t="array" ref="J8449">IFERROR(_xlfn.IFS(B8449=2015,H8449/$O$13,B8449=2016,H8449/$O$14,B8449=2017,H8449/$O$15,B8449=2018,H8449/$O$16,B8449=2019,H8449/$O$17,B8449=2020,H8449/$O$18,B8449=2021,H8449/$O$19,B8449=2022,H8449/$O$20),"")</f>
        <v>1.0138415268646008E-4</v>
      </c>
      <c r="K8449" s="3" cm="1">
        <f t="array" ref="K8449">IFERROR(_xlfn.IFS(B8449=2015,J8449*$P$4,B8449=2016,J8449*$P$5,B8449=2017,J8449*$P$6,B8449=2018,J8449*$P$7,B8449=2019,J8449*$P$8,B8449=2020,J8449*$P$9,B8449=2021,J8449*$P$10,B8449=2022,J8449*$P$11),"")</f>
        <v>176198.15179886008</v>
      </c>
      <c r="L8449" s="3">
        <f t="shared" si="132"/>
        <v>336317.15179886005</v>
      </c>
    </row>
    <row r="8450" spans="1:12">
      <c r="A8450">
        <v>4841910</v>
      </c>
      <c r="B8450">
        <v>2020</v>
      </c>
      <c r="D8450" t="s">
        <v>3142</v>
      </c>
      <c r="E8450" t="s">
        <v>3143</v>
      </c>
      <c r="F8450" t="s">
        <v>4230</v>
      </c>
      <c r="G8450" t="s">
        <v>3144</v>
      </c>
      <c r="H8450" s="5">
        <v>172682</v>
      </c>
      <c r="I8450">
        <f>IFERROR(VLOOKUP(G8450,'NCES Match'!$A$2:$B$1307,2,FALSE),"")</f>
        <v>4841910</v>
      </c>
      <c r="J8450" cm="1">
        <f t="array" ref="J8450">IFERROR(_xlfn.IFS(B8450=2015,H8450/$O$13,B8450=2016,H8450/$O$14,B8450=2017,H8450/$O$15,B8450=2018,H8450/$O$16,B8450=2019,H8450/$O$17,B8450=2020,H8450/$O$18,B8450=2021,H8450/$O$19,B8450=2022,H8450/$O$20),"")</f>
        <v>9.357768174382173E-5</v>
      </c>
      <c r="K8450" s="3" cm="1">
        <f t="array" ref="K8450">IFERROR(_xlfn.IFS(B8450=2015,J8450*$P$4,B8450=2016,J8450*$P$5,B8450=2017,J8450*$P$6,B8450=2018,J8450*$P$7,B8450=2019,J8450*$P$8,B8450=2020,J8450*$P$9,B8450=2021,J8450*$P$10,B8450=2022,J8450*$P$11),"")</f>
        <v>197262.01653715031</v>
      </c>
      <c r="L8450" s="3">
        <f t="shared" si="132"/>
        <v>369944.01653715031</v>
      </c>
    </row>
    <row r="8451" spans="1:12">
      <c r="A8451">
        <v>4841910</v>
      </c>
      <c r="B8451">
        <v>2021</v>
      </c>
      <c r="D8451" t="s">
        <v>3142</v>
      </c>
      <c r="E8451" t="s">
        <v>3143</v>
      </c>
      <c r="F8451" t="s">
        <v>4101</v>
      </c>
      <c r="G8451" t="s">
        <v>3144</v>
      </c>
      <c r="H8451" s="5">
        <v>200606.35</v>
      </c>
      <c r="I8451">
        <f>IFERROR(VLOOKUP(G8451,'NCES Match'!$A$2:$B$1307,2,FALSE),"")</f>
        <v>4841910</v>
      </c>
      <c r="J8451" cm="1">
        <f t="array" ref="J8451">IFERROR(_xlfn.IFS(B8451=2015,H8451/$O$13,B8451=2016,H8451/$O$14,B8451=2017,H8451/$O$15,B8451=2018,H8451/$O$16,B8451=2019,H8451/$O$17,B8451=2020,H8451/$O$18,B8451=2021,H8451/$O$19,B8451=2022,H8451/$O$20),"")</f>
        <v>1.0263883788105145E-4</v>
      </c>
      <c r="K8451" s="3" cm="1">
        <f t="array" ref="K8451">IFERROR(_xlfn.IFS(B8451=2015,J8451*$P$4,B8451=2016,J8451*$P$5,B8451=2017,J8451*$P$6,B8451=2018,J8451*$P$7,B8451=2019,J8451*$P$8,B8451=2020,J8451*$P$9,B8451=2021,J8451*$P$10,B8451=2022,J8451*$P$11),"")</f>
        <v>219703.90241597782</v>
      </c>
      <c r="L8451" s="3">
        <f t="shared" ref="L8451:L8514" si="133">SUM(H8451,K8451)</f>
        <v>420310.25241597783</v>
      </c>
    </row>
    <row r="8452" spans="1:12">
      <c r="A8452">
        <v>4841910</v>
      </c>
      <c r="B8452">
        <v>2022</v>
      </c>
      <c r="D8452" t="s">
        <v>3142</v>
      </c>
      <c r="E8452" t="s">
        <v>3143</v>
      </c>
      <c r="F8452" t="s">
        <v>4101</v>
      </c>
      <c r="G8452" t="s">
        <v>3144</v>
      </c>
      <c r="H8452" s="5">
        <v>232402.32</v>
      </c>
      <c r="I8452">
        <f>IFERROR(VLOOKUP(G8452,'NCES Match'!$A$2:$B$1307,2,FALSE),"")</f>
        <v>4841910</v>
      </c>
      <c r="J8452" cm="1">
        <f t="array" ref="J8452">IFERROR(_xlfn.IFS(B8452=2015,H8452/$O$13,B8452=2016,H8452/$O$14,B8452=2017,H8452/$O$15,B8452=2018,H8452/$O$16,B8452=2019,H8452/$O$17,B8452=2020,H8452/$O$18,B8452=2021,H8452/$O$19,B8452=2022,H8452/$O$20),"")</f>
        <v>1.0207822038159339E-4</v>
      </c>
      <c r="K8452" s="3" cm="1">
        <f t="array" ref="K8452">IFERROR(_xlfn.IFS(B8452=2015,J8452*$P$4,B8452=2016,J8452*$P$5,B8452=2017,J8452*$P$6,B8452=2018,J8452*$P$7,B8452=2019,J8452*$P$8,B8452=2020,J8452*$P$9,B8452=2021,J8452*$P$10,B8452=2022,J8452*$P$11),"")</f>
        <v>219823.71287448422</v>
      </c>
      <c r="L8452" s="3">
        <f t="shared" si="133"/>
        <v>452226.0328744842</v>
      </c>
    </row>
    <row r="8453" spans="1:12">
      <c r="A8453">
        <v>4841910</v>
      </c>
      <c r="B8453">
        <v>2023</v>
      </c>
      <c r="D8453" t="s">
        <v>3142</v>
      </c>
      <c r="E8453" t="s">
        <v>3143</v>
      </c>
      <c r="F8453" t="s">
        <v>4101</v>
      </c>
      <c r="G8453" t="s">
        <v>3144</v>
      </c>
      <c r="H8453" s="5">
        <v>278979.5</v>
      </c>
      <c r="I8453">
        <f>IFERROR(VLOOKUP(G8453,'NCES Match'!$A$2:$B$1307,2,FALSE),"")</f>
        <v>4841910</v>
      </c>
      <c r="J8453" t="str" cm="1">
        <f t="array" ref="J8453">IFERROR(_xlfn.IFS(B8453=2015,H8453/$O$13,B8453=2016,H8453/$O$14,B8453=2017,H8453/$O$15,B8453=2018,H8453/$O$16,B8453=2019,H8453/$O$17,B8453=2020,H8453/$O$18,B8453=2021,H8453/$O$19,B8453=2022,H8453/$O$20),"")</f>
        <v/>
      </c>
      <c r="K8453" s="3" t="str" cm="1">
        <f t="array" ref="K8453">IFERROR(_xlfn.IFS(B8453=2015,J8453*$P$4,B8453=2016,J8453*$P$5,B8453=2017,J8453*$P$6,B8453=2018,J8453*$P$7,B8453=2019,J8453*$P$8,B8453=2020,J8453*$P$9,B8453=2021,J8453*$P$10,B8453=2022,J8453*$P$11),"")</f>
        <v/>
      </c>
      <c r="L8453" s="3">
        <f t="shared" si="133"/>
        <v>278979.5</v>
      </c>
    </row>
    <row r="8454" spans="1:12">
      <c r="A8454">
        <v>4816180</v>
      </c>
      <c r="B8454">
        <v>2015</v>
      </c>
      <c r="C8454" t="s">
        <v>381</v>
      </c>
      <c r="D8454" t="s">
        <v>1078</v>
      </c>
      <c r="E8454" t="s">
        <v>1079</v>
      </c>
      <c r="G8454" t="s">
        <v>1080</v>
      </c>
      <c r="H8454" s="5">
        <v>185697.4</v>
      </c>
      <c r="I8454">
        <f>IFERROR(VLOOKUP(G8454,'NCES Match'!$A$2:$B$1307,2,FALSE),"")</f>
        <v>4816180</v>
      </c>
      <c r="J8454" cm="1">
        <f t="array" ref="J8454">IFERROR(_xlfn.IFS(B8454=2015,H8454/$O$13,B8454=2016,H8454/$O$14,B8454=2017,H8454/$O$15,B8454=2018,H8454/$O$16,B8454=2019,H8454/$O$17,B8454=2020,H8454/$O$18,B8454=2021,H8454/$O$19,B8454=2022,H8454/$O$20),"")</f>
        <v>1.4547604080930506E-4</v>
      </c>
      <c r="K8454" s="3" cm="1">
        <f t="array" ref="K8454">IFERROR(_xlfn.IFS(B8454=2015,J8454*$P$4,B8454=2016,J8454*$P$5,B8454=2017,J8454*$P$6,B8454=2018,J8454*$P$7,B8454=2019,J8454*$P$8,B8454=2020,J8454*$P$9,B8454=2021,J8454*$P$10,B8454=2022,J8454*$P$11),"")</f>
        <v>231522.64409796469</v>
      </c>
      <c r="L8454" s="3">
        <f t="shared" si="133"/>
        <v>417220.04409796465</v>
      </c>
    </row>
    <row r="8455" spans="1:12">
      <c r="A8455">
        <v>4816180</v>
      </c>
      <c r="B8455">
        <v>2016</v>
      </c>
      <c r="C8455" t="s">
        <v>4102</v>
      </c>
      <c r="D8455" t="s">
        <v>1078</v>
      </c>
      <c r="E8455" t="s">
        <v>1079</v>
      </c>
      <c r="F8455" t="s">
        <v>4101</v>
      </c>
      <c r="G8455" t="s">
        <v>1080</v>
      </c>
      <c r="H8455" s="5">
        <v>182506</v>
      </c>
      <c r="I8455">
        <f>IFERROR(VLOOKUP(G8455,'NCES Match'!$A$2:$B$1307,2,FALSE),"")</f>
        <v>4816180</v>
      </c>
      <c r="J8455" cm="1">
        <f t="array" ref="J8455">IFERROR(_xlfn.IFS(B8455=2015,H8455/$O$13,B8455=2016,H8455/$O$14,B8455=2017,H8455/$O$15,B8455=2018,H8455/$O$16,B8455=2019,H8455/$O$17,B8455=2020,H8455/$O$18,B8455=2021,H8455/$O$19,B8455=2022,H8455/$O$20),"")</f>
        <v>1.3065000606511079E-4</v>
      </c>
      <c r="K8455" s="3" cm="1">
        <f t="array" ref="K8455">IFERROR(_xlfn.IFS(B8455=2015,J8455*$P$4,B8455=2016,J8455*$P$5,B8455=2017,J8455*$P$6,B8455=2018,J8455*$P$7,B8455=2019,J8455*$P$8,B8455=2020,J8455*$P$9,B8455=2021,J8455*$P$10,B8455=2022,J8455*$P$11),"")</f>
        <v>218921.23271408916</v>
      </c>
      <c r="L8455" s="3">
        <f t="shared" si="133"/>
        <v>401427.23271408916</v>
      </c>
    </row>
    <row r="8456" spans="1:12">
      <c r="A8456">
        <v>4816180</v>
      </c>
      <c r="B8456">
        <v>2017</v>
      </c>
      <c r="D8456" t="s">
        <v>1078</v>
      </c>
      <c r="E8456" t="s">
        <v>1079</v>
      </c>
      <c r="F8456" t="s">
        <v>4101</v>
      </c>
      <c r="G8456" t="s">
        <v>1080</v>
      </c>
      <c r="H8456" s="5">
        <v>177381</v>
      </c>
      <c r="I8456">
        <f>IFERROR(VLOOKUP(G8456,'NCES Match'!$A$2:$B$1307,2,FALSE),"")</f>
        <v>4816180</v>
      </c>
      <c r="J8456" cm="1">
        <f t="array" ref="J8456">IFERROR(_xlfn.IFS(B8456=2015,H8456/$O$13,B8456=2016,H8456/$O$14,B8456=2017,H8456/$O$15,B8456=2018,H8456/$O$16,B8456=2019,H8456/$O$17,B8456=2020,H8456/$O$18,B8456=2021,H8456/$O$19,B8456=2022,H8456/$O$20),"")</f>
        <v>1.222933378616407E-4</v>
      </c>
      <c r="K8456" s="3" cm="1">
        <f t="array" ref="K8456">IFERROR(_xlfn.IFS(B8456=2015,J8456*$P$4,B8456=2016,J8456*$P$5,B8456=2017,J8456*$P$6,B8456=2018,J8456*$P$7,B8456=2019,J8456*$P$8,B8456=2020,J8456*$P$9,B8456=2021,J8456*$P$10,B8456=2022,J8456*$P$11),"")</f>
        <v>207684.39466864144</v>
      </c>
      <c r="L8456" s="3">
        <f t="shared" si="133"/>
        <v>385065.39466864144</v>
      </c>
    </row>
    <row r="8457" spans="1:12">
      <c r="A8457">
        <v>4816180</v>
      </c>
      <c r="B8457">
        <v>2018</v>
      </c>
      <c r="D8457" t="s">
        <v>1078</v>
      </c>
      <c r="E8457" t="s">
        <v>1079</v>
      </c>
      <c r="F8457" t="s">
        <v>4101</v>
      </c>
      <c r="G8457" t="s">
        <v>1080</v>
      </c>
      <c r="H8457" s="5">
        <v>171354</v>
      </c>
      <c r="I8457">
        <f>IFERROR(VLOOKUP(G8457,'NCES Match'!$A$2:$B$1307,2,FALSE),"")</f>
        <v>4816180</v>
      </c>
      <c r="J8457" cm="1">
        <f t="array" ref="J8457">IFERROR(_xlfn.IFS(B8457=2015,H8457/$O$13,B8457=2016,H8457/$O$14,B8457=2017,H8457/$O$15,B8457=2018,H8457/$O$16,B8457=2019,H8457/$O$17,B8457=2020,H8457/$O$18,B8457=2021,H8457/$O$19,B8457=2022,H8457/$O$20),"")</f>
        <v>1.1181856660305826E-4</v>
      </c>
      <c r="K8457" s="3" cm="1">
        <f t="array" ref="K8457">IFERROR(_xlfn.IFS(B8457=2015,J8457*$P$4,B8457=2016,J8457*$P$5,B8457=2017,J8457*$P$6,B8457=2018,J8457*$P$7,B8457=2019,J8457*$P$8,B8457=2020,J8457*$P$9,B8457=2021,J8457*$P$10,B8457=2022,J8457*$P$11),"")</f>
        <v>191976.07480312942</v>
      </c>
      <c r="L8457" s="3">
        <f t="shared" si="133"/>
        <v>363330.07480312942</v>
      </c>
    </row>
    <row r="8458" spans="1:12">
      <c r="A8458">
        <v>4816180</v>
      </c>
      <c r="B8458">
        <v>2019</v>
      </c>
      <c r="D8458" t="s">
        <v>1078</v>
      </c>
      <c r="E8458" t="s">
        <v>1079</v>
      </c>
      <c r="F8458" t="s">
        <v>4101</v>
      </c>
      <c r="G8458" t="s">
        <v>1080</v>
      </c>
      <c r="H8458" s="5">
        <v>201668</v>
      </c>
      <c r="I8458">
        <f>IFERROR(VLOOKUP(G8458,'NCES Match'!$A$2:$B$1307,2,FALSE),"")</f>
        <v>4816180</v>
      </c>
      <c r="J8458" cm="1">
        <f t="array" ref="J8458">IFERROR(_xlfn.IFS(B8458=2015,H8458/$O$13,B8458=2016,H8458/$O$14,B8458=2017,H8458/$O$15,B8458=2018,H8458/$O$16,B8458=2019,H8458/$O$17,B8458=2020,H8458/$O$18,B8458=2021,H8458/$O$19,B8458=2022,H8458/$O$20),"")</f>
        <v>1.2769214961355638E-4</v>
      </c>
      <c r="K8458" s="3" cm="1">
        <f t="array" ref="K8458">IFERROR(_xlfn.IFS(B8458=2015,J8458*$P$4,B8458=2016,J8458*$P$5,B8458=2017,J8458*$P$6,B8458=2018,J8458*$P$7,B8458=2019,J8458*$P$8,B8458=2020,J8458*$P$9,B8458=2021,J8458*$P$10,B8458=2022,J8458*$P$11),"")</f>
        <v>221919.50285083294</v>
      </c>
      <c r="L8458" s="3">
        <f t="shared" si="133"/>
        <v>423587.50285083294</v>
      </c>
    </row>
    <row r="8459" spans="1:12">
      <c r="A8459">
        <v>4816180</v>
      </c>
      <c r="B8459">
        <v>2020</v>
      </c>
      <c r="D8459" t="s">
        <v>1078</v>
      </c>
      <c r="E8459" t="s">
        <v>1079</v>
      </c>
      <c r="F8459" t="s">
        <v>4230</v>
      </c>
      <c r="G8459" t="s">
        <v>1080</v>
      </c>
      <c r="H8459" s="5">
        <v>241773</v>
      </c>
      <c r="I8459">
        <f>IFERROR(VLOOKUP(G8459,'NCES Match'!$A$2:$B$1307,2,FALSE),"")</f>
        <v>4816180</v>
      </c>
      <c r="J8459" cm="1">
        <f t="array" ref="J8459">IFERROR(_xlfn.IFS(B8459=2015,H8459/$O$13,B8459=2016,H8459/$O$14,B8459=2017,H8459/$O$15,B8459=2018,H8459/$O$16,B8459=2019,H8459/$O$17,B8459=2020,H8459/$O$18,B8459=2021,H8459/$O$19,B8459=2022,H8459/$O$20),"")</f>
        <v>1.3101861715899174E-4</v>
      </c>
      <c r="K8459" s="3" cm="1">
        <f t="array" ref="K8459">IFERROR(_xlfn.IFS(B8459=2015,J8459*$P$4,B8459=2016,J8459*$P$5,B8459=2017,J8459*$P$6,B8459=2018,J8459*$P$7,B8459=2019,J8459*$P$8,B8459=2020,J8459*$P$9,B8459=2021,J8459*$P$10,B8459=2022,J8459*$P$11),"")</f>
        <v>276187.6137885619</v>
      </c>
      <c r="L8459" s="3">
        <f t="shared" si="133"/>
        <v>517960.6137885619</v>
      </c>
    </row>
    <row r="8460" spans="1:12">
      <c r="A8460">
        <v>4816180</v>
      </c>
      <c r="B8460">
        <v>2021</v>
      </c>
      <c r="D8460" t="s">
        <v>1078</v>
      </c>
      <c r="E8460" t="s">
        <v>1079</v>
      </c>
      <c r="F8460" t="s">
        <v>4101</v>
      </c>
      <c r="G8460" t="s">
        <v>1080</v>
      </c>
      <c r="H8460" s="5">
        <v>303639.56</v>
      </c>
      <c r="I8460">
        <f>IFERROR(VLOOKUP(G8460,'NCES Match'!$A$2:$B$1307,2,FALSE),"")</f>
        <v>4816180</v>
      </c>
      <c r="J8460" cm="1">
        <f t="array" ref="J8460">IFERROR(_xlfn.IFS(B8460=2015,H8460/$O$13,B8460=2016,H8460/$O$14,B8460=2017,H8460/$O$15,B8460=2018,H8460/$O$16,B8460=2019,H8460/$O$17,B8460=2020,H8460/$O$18,B8460=2021,H8460/$O$19,B8460=2022,H8460/$O$20),"")</f>
        <v>1.5535506016192306E-4</v>
      </c>
      <c r="K8460" s="3" cm="1">
        <f t="array" ref="K8460">IFERROR(_xlfn.IFS(B8460=2015,J8460*$P$4,B8460=2016,J8460*$P$5,B8460=2017,J8460*$P$6,B8460=2018,J8460*$P$7,B8460=2019,J8460*$P$8,B8460=2020,J8460*$P$9,B8460=2021,J8460*$P$10,B8460=2022,J8460*$P$11),"")</f>
        <v>332545.78561381751</v>
      </c>
      <c r="L8460" s="3">
        <f t="shared" si="133"/>
        <v>636185.34561381745</v>
      </c>
    </row>
    <row r="8461" spans="1:12">
      <c r="A8461">
        <v>4816180</v>
      </c>
      <c r="B8461">
        <v>2022</v>
      </c>
      <c r="D8461" t="s">
        <v>1078</v>
      </c>
      <c r="E8461" t="s">
        <v>1079</v>
      </c>
      <c r="F8461" t="s">
        <v>4101</v>
      </c>
      <c r="G8461" t="s">
        <v>1080</v>
      </c>
      <c r="H8461" s="5">
        <v>350650.05</v>
      </c>
      <c r="I8461">
        <f>IFERROR(VLOOKUP(G8461,'NCES Match'!$A$2:$B$1307,2,FALSE),"")</f>
        <v>4816180</v>
      </c>
      <c r="J8461" cm="1">
        <f t="array" ref="J8461">IFERROR(_xlfn.IFS(B8461=2015,H8461/$O$13,B8461=2016,H8461/$O$14,B8461=2017,H8461/$O$15,B8461=2018,H8461/$O$16,B8461=2019,H8461/$O$17,B8461=2020,H8461/$O$18,B8461=2021,H8461/$O$19,B8461=2022,H8461/$O$20),"")</f>
        <v>1.5401624682884725E-4</v>
      </c>
      <c r="K8461" s="3" cm="1">
        <f t="array" ref="K8461">IFERROR(_xlfn.IFS(B8461=2015,J8461*$P$4,B8461=2016,J8461*$P$5,B8461=2017,J8461*$P$6,B8461=2018,J8461*$P$7,B8461=2019,J8461*$P$8,B8461=2020,J8461*$P$9,B8461=2021,J8461*$P$10,B8461=2022,J8461*$P$11),"")</f>
        <v>331671.37019382394</v>
      </c>
      <c r="L8461" s="3">
        <f t="shared" si="133"/>
        <v>682321.42019382399</v>
      </c>
    </row>
    <row r="8462" spans="1:12">
      <c r="A8462">
        <v>4816180</v>
      </c>
      <c r="B8462">
        <v>2023</v>
      </c>
      <c r="D8462" t="s">
        <v>1078</v>
      </c>
      <c r="E8462" t="s">
        <v>1079</v>
      </c>
      <c r="F8462" t="s">
        <v>4101</v>
      </c>
      <c r="G8462" t="s">
        <v>1080</v>
      </c>
      <c r="H8462" s="5">
        <v>338201.84</v>
      </c>
      <c r="I8462">
        <f>IFERROR(VLOOKUP(G8462,'NCES Match'!$A$2:$B$1307,2,FALSE),"")</f>
        <v>4816180</v>
      </c>
      <c r="J8462" t="str" cm="1">
        <f t="array" ref="J8462">IFERROR(_xlfn.IFS(B8462=2015,H8462/$O$13,B8462=2016,H8462/$O$14,B8462=2017,H8462/$O$15,B8462=2018,H8462/$O$16,B8462=2019,H8462/$O$17,B8462=2020,H8462/$O$18,B8462=2021,H8462/$O$19,B8462=2022,H8462/$O$20),"")</f>
        <v/>
      </c>
      <c r="K8462" s="3" t="str" cm="1">
        <f t="array" ref="K8462">IFERROR(_xlfn.IFS(B8462=2015,J8462*$P$4,B8462=2016,J8462*$P$5,B8462=2017,J8462*$P$6,B8462=2018,J8462*$P$7,B8462=2019,J8462*$P$8,B8462=2020,J8462*$P$9,B8462=2021,J8462*$P$10,B8462=2022,J8462*$P$11),"")</f>
        <v/>
      </c>
      <c r="L8462" s="3">
        <f t="shared" si="133"/>
        <v>338201.84</v>
      </c>
    </row>
    <row r="8463" spans="1:12">
      <c r="A8463">
        <v>4834800</v>
      </c>
      <c r="B8463">
        <v>2015</v>
      </c>
      <c r="C8463" t="s">
        <v>381</v>
      </c>
      <c r="D8463" t="s">
        <v>2545</v>
      </c>
      <c r="E8463" t="s">
        <v>2546</v>
      </c>
      <c r="G8463" t="s">
        <v>2547</v>
      </c>
      <c r="H8463" s="5">
        <v>144488.91</v>
      </c>
      <c r="I8463">
        <f>IFERROR(VLOOKUP(G8463,'NCES Match'!$A$2:$B$1307,2,FALSE),"")</f>
        <v>4834800</v>
      </c>
      <c r="J8463" cm="1">
        <f t="array" ref="J8463">IFERROR(_xlfn.IFS(B8463=2015,H8463/$O$13,B8463=2016,H8463/$O$14,B8463=2017,H8463/$O$15,B8463=2018,H8463/$O$16,B8463=2019,H8463/$O$17,B8463=2020,H8463/$O$18,B8463=2021,H8463/$O$19,B8463=2022,H8463/$O$20),"")</f>
        <v>1.1319315492652029E-4</v>
      </c>
      <c r="K8463" s="3" cm="1">
        <f t="array" ref="K8463">IFERROR(_xlfn.IFS(B8463=2015,J8463*$P$4,B8463=2016,J8463*$P$5,B8463=2017,J8463*$P$6,B8463=2018,J8463*$P$7,B8463=2019,J8463*$P$8,B8463=2020,J8463*$P$9,B8463=2021,J8463*$P$10,B8463=2022,J8463*$P$11),"")</f>
        <v>180144.98041454999</v>
      </c>
      <c r="L8463" s="3">
        <f t="shared" si="133"/>
        <v>324633.89041454997</v>
      </c>
    </row>
    <row r="8464" spans="1:12">
      <c r="A8464">
        <v>4834800</v>
      </c>
      <c r="B8464">
        <v>2016</v>
      </c>
      <c r="C8464" t="s">
        <v>4102</v>
      </c>
      <c r="D8464" t="s">
        <v>2545</v>
      </c>
      <c r="E8464" t="s">
        <v>2546</v>
      </c>
      <c r="F8464" t="s">
        <v>4101</v>
      </c>
      <c r="G8464" t="s">
        <v>2547</v>
      </c>
      <c r="H8464" s="5">
        <v>151456</v>
      </c>
      <c r="I8464">
        <f>IFERROR(VLOOKUP(G8464,'NCES Match'!$A$2:$B$1307,2,FALSE),"")</f>
        <v>4834800</v>
      </c>
      <c r="J8464" cm="1">
        <f t="array" ref="J8464">IFERROR(_xlfn.IFS(B8464=2015,H8464/$O$13,B8464=2016,H8464/$O$14,B8464=2017,H8464/$O$15,B8464=2018,H8464/$O$16,B8464=2019,H8464/$O$17,B8464=2020,H8464/$O$18,B8464=2021,H8464/$O$19,B8464=2022,H8464/$O$20),"")</f>
        <v>1.0842233854556794E-4</v>
      </c>
      <c r="K8464" s="3" cm="1">
        <f t="array" ref="K8464">IFERROR(_xlfn.IFS(B8464=2015,J8464*$P$4,B8464=2016,J8464*$P$5,B8464=2017,J8464*$P$6,B8464=2018,J8464*$P$7,B8464=2019,J8464*$P$8,B8464=2020,J8464*$P$9,B8464=2021,J8464*$P$10,B8464=2022,J8464*$P$11),"")</f>
        <v>181675.85844818852</v>
      </c>
      <c r="L8464" s="3">
        <f t="shared" si="133"/>
        <v>333131.85844818852</v>
      </c>
    </row>
    <row r="8465" spans="1:12">
      <c r="A8465">
        <v>4834800</v>
      </c>
      <c r="B8465">
        <v>2017</v>
      </c>
      <c r="D8465" t="s">
        <v>2545</v>
      </c>
      <c r="E8465" t="s">
        <v>2546</v>
      </c>
      <c r="F8465" t="s">
        <v>4101</v>
      </c>
      <c r="G8465" t="s">
        <v>2547</v>
      </c>
      <c r="H8465" s="5">
        <v>141665</v>
      </c>
      <c r="I8465">
        <f>IFERROR(VLOOKUP(G8465,'NCES Match'!$A$2:$B$1307,2,FALSE),"")</f>
        <v>4834800</v>
      </c>
      <c r="J8465" cm="1">
        <f t="array" ref="J8465">IFERROR(_xlfn.IFS(B8465=2015,H8465/$O$13,B8465=2016,H8465/$O$14,B8465=2017,H8465/$O$15,B8465=2018,H8465/$O$16,B8465=2019,H8465/$O$17,B8465=2020,H8465/$O$18,B8465=2021,H8465/$O$19,B8465=2022,H8465/$O$20),"")</f>
        <v>9.7669342873077318E-5</v>
      </c>
      <c r="K8465" s="3" cm="1">
        <f t="array" ref="K8465">IFERROR(_xlfn.IFS(B8465=2015,J8465*$P$4,B8465=2016,J8465*$P$5,B8465=2017,J8465*$P$6,B8465=2018,J8465*$P$7,B8465=2019,J8465*$P$8,B8465=2020,J8465*$P$9,B8465=2021,J8465*$P$10,B8465=2022,J8465*$P$11),"")</f>
        <v>165866.74881037479</v>
      </c>
      <c r="L8465" s="3">
        <f t="shared" si="133"/>
        <v>307531.74881037476</v>
      </c>
    </row>
    <row r="8466" spans="1:12">
      <c r="A8466">
        <v>4834800</v>
      </c>
      <c r="B8466">
        <v>2018</v>
      </c>
      <c r="D8466" t="s">
        <v>2545</v>
      </c>
      <c r="E8466" t="s">
        <v>2546</v>
      </c>
      <c r="F8466" t="s">
        <v>4101</v>
      </c>
      <c r="G8466" t="s">
        <v>2547</v>
      </c>
      <c r="H8466" s="5">
        <v>140003</v>
      </c>
      <c r="I8466">
        <f>IFERROR(VLOOKUP(G8466,'NCES Match'!$A$2:$B$1307,2,FALSE),"")</f>
        <v>4834800</v>
      </c>
      <c r="J8466" cm="1">
        <f t="array" ref="J8466">IFERROR(_xlfn.IFS(B8466=2015,H8466/$O$13,B8466=2016,H8466/$O$14,B8466=2017,H8466/$O$15,B8466=2018,H8466/$O$16,B8466=2019,H8466/$O$17,B8466=2020,H8466/$O$18,B8466=2021,H8466/$O$19,B8466=2022,H8466/$O$20),"")</f>
        <v>9.1360194568717182E-5</v>
      </c>
      <c r="K8466" s="3" cm="1">
        <f t="array" ref="K8466">IFERROR(_xlfn.IFS(B8466=2015,J8466*$P$4,B8466=2016,J8466*$P$5,B8466=2017,J8466*$P$6,B8466=2018,J8466*$P$7,B8466=2019,J8466*$P$8,B8466=2020,J8466*$P$9,B8466=2021,J8466*$P$10,B8466=2022,J8466*$P$11),"")</f>
        <v>156852.05131285251</v>
      </c>
      <c r="L8466" s="3">
        <f t="shared" si="133"/>
        <v>296855.05131285253</v>
      </c>
    </row>
    <row r="8467" spans="1:12">
      <c r="A8467">
        <v>4834800</v>
      </c>
      <c r="B8467">
        <v>2019</v>
      </c>
      <c r="D8467" t="s">
        <v>2545</v>
      </c>
      <c r="E8467" t="s">
        <v>2546</v>
      </c>
      <c r="F8467" t="s">
        <v>4101</v>
      </c>
      <c r="G8467" t="s">
        <v>2547</v>
      </c>
      <c r="H8467" s="5">
        <v>164480</v>
      </c>
      <c r="I8467">
        <f>IFERROR(VLOOKUP(G8467,'NCES Match'!$A$2:$B$1307,2,FALSE),"")</f>
        <v>4834800</v>
      </c>
      <c r="J8467" cm="1">
        <f t="array" ref="J8467">IFERROR(_xlfn.IFS(B8467=2015,H8467/$O$13,B8467=2016,H8467/$O$14,B8467=2017,H8467/$O$15,B8467=2018,H8467/$O$16,B8467=2019,H8467/$O$17,B8467=2020,H8467/$O$18,B8467=2021,H8467/$O$19,B8467=2022,H8467/$O$20),"")</f>
        <v>1.0414545078266136E-4</v>
      </c>
      <c r="K8467" s="3" cm="1">
        <f t="array" ref="K8467">IFERROR(_xlfn.IFS(B8467=2015,J8467*$P$4,B8467=2016,J8467*$P$5,B8467=2017,J8467*$P$6,B8467=2018,J8467*$P$7,B8467=2019,J8467*$P$8,B8467=2020,J8467*$P$9,B8467=2021,J8467*$P$10,B8467=2022,J8467*$P$11),"")</f>
        <v>180997.08346839854</v>
      </c>
      <c r="L8467" s="3">
        <f t="shared" si="133"/>
        <v>345477.08346839854</v>
      </c>
    </row>
    <row r="8468" spans="1:12">
      <c r="A8468">
        <v>4834800</v>
      </c>
      <c r="B8468">
        <v>2020</v>
      </c>
      <c r="D8468" t="s">
        <v>2545</v>
      </c>
      <c r="E8468" t="s">
        <v>2546</v>
      </c>
      <c r="F8468" t="s">
        <v>4230</v>
      </c>
      <c r="G8468" t="s">
        <v>2547</v>
      </c>
      <c r="H8468" s="5">
        <v>179708</v>
      </c>
      <c r="I8468">
        <f>IFERROR(VLOOKUP(G8468,'NCES Match'!$A$2:$B$1307,2,FALSE),"")</f>
        <v>4834800</v>
      </c>
      <c r="J8468" cm="1">
        <f t="array" ref="J8468">IFERROR(_xlfn.IFS(B8468=2015,H8468/$O$13,B8468=2016,H8468/$O$14,B8468=2017,H8468/$O$15,B8468=2018,H8468/$O$16,B8468=2019,H8468/$O$17,B8468=2020,H8468/$O$18,B8468=2021,H8468/$O$19,B8468=2022,H8468/$O$20),"")</f>
        <v>9.7385124279419482E-5</v>
      </c>
      <c r="K8468" s="3" cm="1">
        <f t="array" ref="K8468">IFERROR(_xlfn.IFS(B8468=2015,J8468*$P$4,B8468=2016,J8468*$P$5,B8468=2017,J8468*$P$6,B8468=2018,J8468*$P$7,B8468=2019,J8468*$P$8,B8468=2020,J8468*$P$9,B8468=2021,J8468*$P$10,B8468=2022,J8468*$P$11),"")</f>
        <v>205288.11612014112</v>
      </c>
      <c r="L8468" s="3">
        <f t="shared" si="133"/>
        <v>384996.11612014112</v>
      </c>
    </row>
    <row r="8469" spans="1:12">
      <c r="A8469">
        <v>4834800</v>
      </c>
      <c r="B8469">
        <v>2021</v>
      </c>
      <c r="D8469" t="s">
        <v>2545</v>
      </c>
      <c r="E8469" t="s">
        <v>2546</v>
      </c>
      <c r="F8469" t="s">
        <v>4230</v>
      </c>
      <c r="G8469" t="s">
        <v>2547</v>
      </c>
      <c r="H8469" s="5">
        <v>181667.04</v>
      </c>
      <c r="I8469">
        <f>IFERROR(VLOOKUP(G8469,'NCES Match'!$A$2:$B$1307,2,FALSE),"")</f>
        <v>4834800</v>
      </c>
      <c r="J8469" cm="1">
        <f t="array" ref="J8469">IFERROR(_xlfn.IFS(B8469=2015,H8469/$O$13,B8469=2016,H8469/$O$14,B8469=2017,H8469/$O$15,B8469=2018,H8469/$O$16,B8469=2019,H8469/$O$17,B8469=2020,H8469/$O$18,B8469=2021,H8469/$O$19,B8469=2022,H8469/$O$20),"")</f>
        <v>9.2948672197517624E-5</v>
      </c>
      <c r="K8469" s="3" cm="1">
        <f t="array" ref="K8469">IFERROR(_xlfn.IFS(B8469=2015,J8469*$P$4,B8469=2016,J8469*$P$5,B8469=2017,J8469*$P$6,B8469=2018,J8469*$P$7,B8469=2019,J8469*$P$8,B8469=2020,J8469*$P$9,B8469=2021,J8469*$P$10,B8469=2022,J8469*$P$11),"")</f>
        <v>198961.58635237391</v>
      </c>
      <c r="L8469" s="3">
        <f t="shared" si="133"/>
        <v>380628.62635237392</v>
      </c>
    </row>
    <row r="8470" spans="1:12">
      <c r="A8470">
        <v>4834800</v>
      </c>
      <c r="B8470">
        <v>2022</v>
      </c>
      <c r="D8470" t="s">
        <v>2545</v>
      </c>
      <c r="E8470" t="s">
        <v>2546</v>
      </c>
      <c r="F8470" t="s">
        <v>4101</v>
      </c>
      <c r="G8470" t="s">
        <v>2547</v>
      </c>
      <c r="H8470" s="5">
        <v>262565.42</v>
      </c>
      <c r="I8470">
        <f>IFERROR(VLOOKUP(G8470,'NCES Match'!$A$2:$B$1307,2,FALSE),"")</f>
        <v>4834800</v>
      </c>
      <c r="J8470" cm="1">
        <f t="array" ref="J8470">IFERROR(_xlfn.IFS(B8470=2015,H8470/$O$13,B8470=2016,H8470/$O$14,B8470=2017,H8470/$O$15,B8470=2018,H8470/$O$16,B8470=2019,H8470/$O$17,B8470=2020,H8470/$O$18,B8470=2021,H8470/$O$19,B8470=2022,H8470/$O$20),"")</f>
        <v>1.1532677818081002E-4</v>
      </c>
      <c r="K8470" s="3" cm="1">
        <f t="array" ref="K8470">IFERROR(_xlfn.IFS(B8470=2015,J8470*$P$4,B8470=2016,J8470*$P$5,B8470=2017,J8470*$P$6,B8470=2018,J8470*$P$7,B8470=2019,J8470*$P$8,B8470=2020,J8470*$P$9,B8470=2021,J8470*$P$10,B8470=2022,J8470*$P$11),"")</f>
        <v>248354.25694910597</v>
      </c>
      <c r="L8470" s="3">
        <f t="shared" si="133"/>
        <v>510919.67694910592</v>
      </c>
    </row>
    <row r="8471" spans="1:12">
      <c r="A8471">
        <v>4834800</v>
      </c>
      <c r="B8471">
        <v>2023</v>
      </c>
      <c r="D8471" t="s">
        <v>2545</v>
      </c>
      <c r="E8471" t="s">
        <v>2546</v>
      </c>
      <c r="F8471" t="s">
        <v>4101</v>
      </c>
      <c r="G8471" t="s">
        <v>2547</v>
      </c>
      <c r="H8471" s="5">
        <v>307524.63</v>
      </c>
      <c r="I8471">
        <f>IFERROR(VLOOKUP(G8471,'NCES Match'!$A$2:$B$1307,2,FALSE),"")</f>
        <v>4834800</v>
      </c>
      <c r="J8471" t="str" cm="1">
        <f t="array" ref="J8471">IFERROR(_xlfn.IFS(B8471=2015,H8471/$O$13,B8471=2016,H8471/$O$14,B8471=2017,H8471/$O$15,B8471=2018,H8471/$O$16,B8471=2019,H8471/$O$17,B8471=2020,H8471/$O$18,B8471=2021,H8471/$O$19,B8471=2022,H8471/$O$20),"")</f>
        <v/>
      </c>
      <c r="K8471" s="3" t="str" cm="1">
        <f t="array" ref="K8471">IFERROR(_xlfn.IFS(B8471=2015,J8471*$P$4,B8471=2016,J8471*$P$5,B8471=2017,J8471*$P$6,B8471=2018,J8471*$P$7,B8471=2019,J8471*$P$8,B8471=2020,J8471*$P$9,B8471=2021,J8471*$P$10,B8471=2022,J8471*$P$11),"")</f>
        <v/>
      </c>
      <c r="L8471" s="3">
        <f t="shared" si="133"/>
        <v>307524.63</v>
      </c>
    </row>
    <row r="8472" spans="1:12">
      <c r="A8472">
        <v>4831500</v>
      </c>
      <c r="B8472">
        <v>2015</v>
      </c>
      <c r="C8472" t="s">
        <v>381</v>
      </c>
      <c r="D8472" t="s">
        <v>2303</v>
      </c>
      <c r="E8472" t="s">
        <v>2304</v>
      </c>
      <c r="G8472" t="s">
        <v>2305</v>
      </c>
      <c r="H8472" s="5">
        <v>51684.42</v>
      </c>
      <c r="I8472">
        <f>IFERROR(VLOOKUP(G8472,'NCES Match'!$A$2:$B$1307,2,FALSE),"")</f>
        <v>4831500</v>
      </c>
      <c r="J8472" cm="1">
        <f t="array" ref="J8472">IFERROR(_xlfn.IFS(B8472=2015,H8472/$O$13,B8472=2016,H8472/$O$14,B8472=2017,H8472/$O$15,B8472=2018,H8472/$O$16,B8472=2019,H8472/$O$17,B8472=2020,H8472/$O$18,B8472=2021,H8472/$O$19,B8472=2022,H8472/$O$20),"")</f>
        <v>4.0489768801960948E-5</v>
      </c>
      <c r="K8472" s="3" cm="1">
        <f t="array" ref="K8472">IFERROR(_xlfn.IFS(B8472=2015,J8472*$P$4,B8472=2016,J8472*$P$5,B8472=2017,J8472*$P$6,B8472=2018,J8472*$P$7,B8472=2019,J8472*$P$8,B8472=2020,J8472*$P$9,B8472=2021,J8472*$P$10,B8472=2022,J8472*$P$11),"")</f>
        <v>64438.778233134813</v>
      </c>
      <c r="L8472" s="3">
        <f t="shared" si="133"/>
        <v>116123.19823313481</v>
      </c>
    </row>
    <row r="8473" spans="1:12">
      <c r="A8473">
        <v>4831500</v>
      </c>
      <c r="B8473">
        <v>2016</v>
      </c>
      <c r="C8473" t="s">
        <v>4102</v>
      </c>
      <c r="D8473" t="s">
        <v>2303</v>
      </c>
      <c r="E8473" t="s">
        <v>2304</v>
      </c>
      <c r="F8473" t="s">
        <v>4101</v>
      </c>
      <c r="G8473" t="s">
        <v>2305</v>
      </c>
      <c r="H8473" s="5">
        <v>50732</v>
      </c>
      <c r="I8473">
        <f>IFERROR(VLOOKUP(G8473,'NCES Match'!$A$2:$B$1307,2,FALSE),"")</f>
        <v>4831500</v>
      </c>
      <c r="J8473" cm="1">
        <f t="array" ref="J8473">IFERROR(_xlfn.IFS(B8473=2015,H8473/$O$13,B8473=2016,H8473/$O$14,B8473=2017,H8473/$O$15,B8473=2018,H8473/$O$16,B8473=2019,H8473/$O$17,B8473=2020,H8473/$O$18,B8473=2021,H8473/$O$19,B8473=2022,H8473/$O$20),"")</f>
        <v>3.6317360019370325E-5</v>
      </c>
      <c r="K8473" s="3" cm="1">
        <f t="array" ref="K8473">IFERROR(_xlfn.IFS(B8473=2015,J8473*$P$4,B8473=2016,J8473*$P$5,B8473=2017,J8473*$P$6,B8473=2018,J8473*$P$7,B8473=2019,J8473*$P$8,B8473=2020,J8473*$P$9,B8473=2021,J8473*$P$10,B8473=2022,J8473*$P$11),"")</f>
        <v>60854.503293322799</v>
      </c>
      <c r="L8473" s="3">
        <f t="shared" si="133"/>
        <v>111586.50329332281</v>
      </c>
    </row>
    <row r="8474" spans="1:12">
      <c r="A8474">
        <v>4831500</v>
      </c>
      <c r="B8474">
        <v>2017</v>
      </c>
      <c r="D8474" t="s">
        <v>2303</v>
      </c>
      <c r="E8474" t="s">
        <v>2304</v>
      </c>
      <c r="F8474" t="s">
        <v>4101</v>
      </c>
      <c r="G8474" t="s">
        <v>2305</v>
      </c>
      <c r="H8474" s="5">
        <v>46467</v>
      </c>
      <c r="I8474">
        <f>IFERROR(VLOOKUP(G8474,'NCES Match'!$A$2:$B$1307,2,FALSE),"")</f>
        <v>4831500</v>
      </c>
      <c r="J8474" cm="1">
        <f t="array" ref="J8474">IFERROR(_xlfn.IFS(B8474=2015,H8474/$O$13,B8474=2016,H8474/$O$14,B8474=2017,H8474/$O$15,B8474=2018,H8474/$O$16,B8474=2019,H8474/$O$17,B8474=2020,H8474/$O$18,B8474=2021,H8474/$O$19,B8474=2022,H8474/$O$20),"")</f>
        <v>3.2036151168483984E-5</v>
      </c>
      <c r="K8474" s="3" cm="1">
        <f t="array" ref="K8474">IFERROR(_xlfn.IFS(B8474=2015,J8474*$P$4,B8474=2016,J8474*$P$5,B8474=2017,J8474*$P$6,B8474=2018,J8474*$P$7,B8474=2019,J8474*$P$8,B8474=2020,J8474*$P$9,B8474=2021,J8474*$P$10,B8474=2022,J8474*$P$11),"")</f>
        <v>54405.323947140678</v>
      </c>
      <c r="L8474" s="3">
        <f t="shared" si="133"/>
        <v>100872.32394714069</v>
      </c>
    </row>
    <row r="8475" spans="1:12">
      <c r="A8475">
        <v>4831500</v>
      </c>
      <c r="B8475">
        <v>2018</v>
      </c>
      <c r="D8475" t="s">
        <v>2303</v>
      </c>
      <c r="E8475" t="s">
        <v>2304</v>
      </c>
      <c r="F8475" t="s">
        <v>4101</v>
      </c>
      <c r="G8475" t="s">
        <v>2305</v>
      </c>
      <c r="H8475" s="5">
        <v>41370</v>
      </c>
      <c r="I8475">
        <f>IFERROR(VLOOKUP(G8475,'NCES Match'!$A$2:$B$1307,2,FALSE),"")</f>
        <v>4831500</v>
      </c>
      <c r="J8475" cm="1">
        <f t="array" ref="J8475">IFERROR(_xlfn.IFS(B8475=2015,H8475/$O$13,B8475=2016,H8475/$O$14,B8475=2017,H8475/$O$15,B8475=2018,H8475/$O$16,B8475=2019,H8475/$O$17,B8475=2020,H8475/$O$18,B8475=2021,H8475/$O$19,B8475=2022,H8475/$O$20),"")</f>
        <v>2.6996359001648752E-5</v>
      </c>
      <c r="K8475" s="3" cm="1">
        <f t="array" ref="K8475">IFERROR(_xlfn.IFS(B8475=2015,J8475*$P$4,B8475=2016,J8475*$P$5,B8475=2017,J8475*$P$6,B8475=2018,J8475*$P$7,B8475=2019,J8475*$P$8,B8475=2020,J8475*$P$9,B8475=2021,J8475*$P$10,B8475=2022,J8475*$P$11),"")</f>
        <v>46348.787974634171</v>
      </c>
      <c r="L8475" s="3">
        <f t="shared" si="133"/>
        <v>87718.787974634179</v>
      </c>
    </row>
    <row r="8476" spans="1:12">
      <c r="A8476">
        <v>4831500</v>
      </c>
      <c r="B8476">
        <v>2019</v>
      </c>
      <c r="D8476" t="s">
        <v>2303</v>
      </c>
      <c r="E8476" t="s">
        <v>2304</v>
      </c>
      <c r="F8476" t="s">
        <v>4101</v>
      </c>
      <c r="G8476" t="s">
        <v>2305</v>
      </c>
      <c r="H8476" s="5">
        <v>47266</v>
      </c>
      <c r="I8476">
        <f>IFERROR(VLOOKUP(G8476,'NCES Match'!$A$2:$B$1307,2,FALSE),"")</f>
        <v>4831500</v>
      </c>
      <c r="J8476" cm="1">
        <f t="array" ref="J8476">IFERROR(_xlfn.IFS(B8476=2015,H8476/$O$13,B8476=2016,H8476/$O$14,B8476=2017,H8476/$O$15,B8476=2018,H8476/$O$16,B8476=2019,H8476/$O$17,B8476=2020,H8476/$O$18,B8476=2021,H8476/$O$19,B8476=2022,H8476/$O$20),"")</f>
        <v>2.9927887139428938E-5</v>
      </c>
      <c r="K8476" s="3" cm="1">
        <f t="array" ref="K8476">IFERROR(_xlfn.IFS(B8476=2015,J8476*$P$4,B8476=2016,J8476*$P$5,B8476=2017,J8476*$P$6,B8476=2018,J8476*$P$7,B8476=2019,J8476*$P$8,B8476=2020,J8476*$P$9,B8476=2021,J8476*$P$10,B8476=2022,J8476*$P$11),"")</f>
        <v>52012.452256914672</v>
      </c>
      <c r="L8476" s="3">
        <f t="shared" si="133"/>
        <v>99278.452256914665</v>
      </c>
    </row>
    <row r="8477" spans="1:12">
      <c r="A8477">
        <v>4831500</v>
      </c>
      <c r="B8477">
        <v>2020</v>
      </c>
      <c r="D8477" t="s">
        <v>2303</v>
      </c>
      <c r="E8477" t="s">
        <v>2304</v>
      </c>
      <c r="F8477" t="s">
        <v>4230</v>
      </c>
      <c r="G8477" t="s">
        <v>2305</v>
      </c>
      <c r="H8477" s="5">
        <v>55949</v>
      </c>
      <c r="I8477">
        <f>IFERROR(VLOOKUP(G8477,'NCES Match'!$A$2:$B$1307,2,FALSE),"")</f>
        <v>4831500</v>
      </c>
      <c r="J8477" cm="1">
        <f t="array" ref="J8477">IFERROR(_xlfn.IFS(B8477=2015,H8477/$O$13,B8477=2016,H8477/$O$14,B8477=2017,H8477/$O$15,B8477=2018,H8477/$O$16,B8477=2019,H8477/$O$17,B8477=2020,H8477/$O$18,B8477=2021,H8477/$O$19,B8477=2022,H8477/$O$20),"")</f>
        <v>3.0319186226040247E-5</v>
      </c>
      <c r="K8477" s="3" cm="1">
        <f t="array" ref="K8477">IFERROR(_xlfn.IFS(B8477=2015,J8477*$P$4,B8477=2016,J8477*$P$5,B8477=2017,J8477*$P$6,B8477=2018,J8477*$P$7,B8477=2019,J8477*$P$8,B8477=2020,J8477*$P$9,B8477=2021,J8477*$P$10,B8477=2022,J8477*$P$11),"")</f>
        <v>63912.929913002066</v>
      </c>
      <c r="L8477" s="3">
        <f t="shared" si="133"/>
        <v>119861.92991300207</v>
      </c>
    </row>
    <row r="8478" spans="1:12">
      <c r="A8478">
        <v>4831500</v>
      </c>
      <c r="B8478">
        <v>2021</v>
      </c>
      <c r="D8478" t="s">
        <v>2303</v>
      </c>
      <c r="E8478" t="s">
        <v>2304</v>
      </c>
      <c r="F8478" t="s">
        <v>4230</v>
      </c>
      <c r="G8478" t="s">
        <v>2305</v>
      </c>
      <c r="H8478" s="5">
        <v>61027.65</v>
      </c>
      <c r="I8478">
        <f>IFERROR(VLOOKUP(G8478,'NCES Match'!$A$2:$B$1307,2,FALSE),"")</f>
        <v>4831500</v>
      </c>
      <c r="J8478" cm="1">
        <f t="array" ref="J8478">IFERROR(_xlfn.IFS(B8478=2015,H8478/$O$13,B8478=2016,H8478/$O$14,B8478=2017,H8478/$O$15,B8478=2018,H8478/$O$16,B8478=2019,H8478/$O$17,B8478=2020,H8478/$O$18,B8478=2021,H8478/$O$19,B8478=2022,H8478/$O$20),"")</f>
        <v>3.1224370886622227E-5</v>
      </c>
      <c r="K8478" s="3" cm="1">
        <f t="array" ref="K8478">IFERROR(_xlfn.IFS(B8478=2015,J8478*$P$4,B8478=2016,J8478*$P$5,B8478=2017,J8478*$P$6,B8478=2018,J8478*$P$7,B8478=2019,J8478*$P$8,B8478=2020,J8478*$P$9,B8478=2021,J8478*$P$10,B8478=2022,J8478*$P$11),"")</f>
        <v>66837.429923212534</v>
      </c>
      <c r="L8478" s="3">
        <f t="shared" si="133"/>
        <v>127865.07992321253</v>
      </c>
    </row>
    <row r="8479" spans="1:12">
      <c r="A8479">
        <v>4831500</v>
      </c>
      <c r="B8479">
        <v>2022</v>
      </c>
      <c r="D8479" t="s">
        <v>2303</v>
      </c>
      <c r="E8479" t="s">
        <v>2304</v>
      </c>
      <c r="F8479" t="s">
        <v>4101</v>
      </c>
      <c r="G8479" t="s">
        <v>2305</v>
      </c>
      <c r="H8479" s="5">
        <v>77625.2</v>
      </c>
      <c r="I8479">
        <f>IFERROR(VLOOKUP(G8479,'NCES Match'!$A$2:$B$1307,2,FALSE),"")</f>
        <v>4831500</v>
      </c>
      <c r="J8479" cm="1">
        <f t="array" ref="J8479">IFERROR(_xlfn.IFS(B8479=2015,H8479/$O$13,B8479=2016,H8479/$O$14,B8479=2017,H8479/$O$15,B8479=2018,H8479/$O$16,B8479=2019,H8479/$O$17,B8479=2020,H8479/$O$18,B8479=2021,H8479/$O$19,B8479=2022,H8479/$O$20),"")</f>
        <v>3.4095366486725534E-5</v>
      </c>
      <c r="K8479" s="3" cm="1">
        <f t="array" ref="K8479">IFERROR(_xlfn.IFS(B8479=2015,J8479*$P$4,B8479=2016,J8479*$P$5,B8479=2017,J8479*$P$6,B8479=2018,J8479*$P$7,B8479=2019,J8479*$P$8,B8479=2020,J8479*$P$9,B8479=2021,J8479*$P$10,B8479=2022,J8479*$P$11),"")</f>
        <v>73423.792312505364</v>
      </c>
      <c r="L8479" s="3">
        <f t="shared" si="133"/>
        <v>151048.99231250538</v>
      </c>
    </row>
    <row r="8480" spans="1:12">
      <c r="A8480">
        <v>4831500</v>
      </c>
      <c r="B8480">
        <v>2023</v>
      </c>
      <c r="D8480" t="s">
        <v>2303</v>
      </c>
      <c r="E8480" t="s">
        <v>2304</v>
      </c>
      <c r="F8480" t="s">
        <v>4101</v>
      </c>
      <c r="G8480" t="s">
        <v>2305</v>
      </c>
      <c r="H8480" s="5">
        <v>80587.06</v>
      </c>
      <c r="I8480">
        <f>IFERROR(VLOOKUP(G8480,'NCES Match'!$A$2:$B$1307,2,FALSE),"")</f>
        <v>4831500</v>
      </c>
      <c r="J8480" t="str" cm="1">
        <f t="array" ref="J8480">IFERROR(_xlfn.IFS(B8480=2015,H8480/$O$13,B8480=2016,H8480/$O$14,B8480=2017,H8480/$O$15,B8480=2018,H8480/$O$16,B8480=2019,H8480/$O$17,B8480=2020,H8480/$O$18,B8480=2021,H8480/$O$19,B8480=2022,H8480/$O$20),"")</f>
        <v/>
      </c>
      <c r="K8480" s="3" t="str" cm="1">
        <f t="array" ref="K8480">IFERROR(_xlfn.IFS(B8480=2015,J8480*$P$4,B8480=2016,J8480*$P$5,B8480=2017,J8480*$P$6,B8480=2018,J8480*$P$7,B8480=2019,J8480*$P$8,B8480=2020,J8480*$P$9,B8480=2021,J8480*$P$10,B8480=2022,J8480*$P$11),"")</f>
        <v/>
      </c>
      <c r="L8480" s="3">
        <f t="shared" si="133"/>
        <v>80587.06</v>
      </c>
    </row>
    <row r="8481" spans="1:12">
      <c r="A8481" t="s">
        <v>4230</v>
      </c>
      <c r="B8481">
        <v>2015</v>
      </c>
      <c r="C8481" t="s">
        <v>1</v>
      </c>
      <c r="D8481" t="s">
        <v>34</v>
      </c>
      <c r="E8481" t="s">
        <v>35</v>
      </c>
      <c r="F8481" t="s">
        <v>36</v>
      </c>
      <c r="G8481" t="s">
        <v>37</v>
      </c>
      <c r="H8481" s="5">
        <v>3337548.2</v>
      </c>
      <c r="I8481" t="str">
        <f>IFERROR(VLOOKUP(G8481,'NCES Match'!$A$2:$B$1307,2,FALSE),"")</f>
        <v/>
      </c>
      <c r="J8481" cm="1">
        <f t="array" ref="J8481">IFERROR(_xlfn.IFS(B8481=2015,H8481/$O$13,B8481=2016,H8481/$O$14,B8481=2017,H8481/$O$15,B8481=2018,H8481/$O$16,B8481=2019,H8481/$O$17,B8481=2020,H8481/$O$18,B8481=2021,H8481/$O$19,B8481=2022,H8481/$O$20),"")</f>
        <v>2.6146477987641329E-3</v>
      </c>
      <c r="K8481" s="3" cm="1">
        <f t="array" ref="K8481">IFERROR(_xlfn.IFS(B8481=2015,J8481*$P$4,B8481=2016,J8481*$P$5,B8481=2017,J8481*$P$6,B8481=2018,J8481*$P$7,B8481=2019,J8481*$P$8,B8481=2020,J8481*$P$9,B8481=2021,J8481*$P$10,B8481=2022,J8481*$P$11),"")</f>
        <v>4161167.491135593</v>
      </c>
      <c r="L8481" s="3">
        <f t="shared" si="133"/>
        <v>7498715.6911355928</v>
      </c>
    </row>
    <row r="8482" spans="1:12">
      <c r="A8482" t="s">
        <v>4230</v>
      </c>
      <c r="B8482">
        <v>2016</v>
      </c>
      <c r="C8482" t="s">
        <v>4096</v>
      </c>
      <c r="D8482" t="s">
        <v>34</v>
      </c>
      <c r="E8482" t="s">
        <v>35</v>
      </c>
      <c r="F8482">
        <v>755</v>
      </c>
      <c r="G8482" t="s">
        <v>37</v>
      </c>
      <c r="H8482" s="5">
        <v>2400733</v>
      </c>
      <c r="I8482" t="str">
        <f>IFERROR(VLOOKUP(G8482,'NCES Match'!$A$2:$B$1307,2,FALSE),"")</f>
        <v/>
      </c>
      <c r="J8482" cm="1">
        <f t="array" ref="J8482">IFERROR(_xlfn.IFS(B8482=2015,H8482/$O$13,B8482=2016,H8482/$O$14,B8482=2017,H8482/$O$15,B8482=2018,H8482/$O$16,B8482=2019,H8482/$O$17,B8482=2020,H8482/$O$18,B8482=2021,H8482/$O$19,B8482=2022,H8482/$O$20),"")</f>
        <v>1.7186053116648857E-3</v>
      </c>
      <c r="K8482" s="3" cm="1">
        <f t="array" ref="K8482">IFERROR(_xlfn.IFS(B8482=2015,J8482*$P$4,B8482=2016,J8482*$P$5,B8482=2017,J8482*$P$6,B8482=2018,J8482*$P$7,B8482=2019,J8482*$P$8,B8482=2020,J8482*$P$9,B8482=2021,J8482*$P$10,B8482=2022,J8482*$P$11),"")</f>
        <v>2879748.7632044614</v>
      </c>
      <c r="L8482" s="3">
        <f t="shared" si="133"/>
        <v>5280481.763204461</v>
      </c>
    </row>
    <row r="8483" spans="1:12">
      <c r="A8483" t="s">
        <v>4230</v>
      </c>
      <c r="B8483">
        <v>2017</v>
      </c>
      <c r="D8483" t="s">
        <v>34</v>
      </c>
      <c r="E8483" t="s">
        <v>35</v>
      </c>
      <c r="F8483">
        <v>755</v>
      </c>
      <c r="G8483" t="s">
        <v>37</v>
      </c>
      <c r="H8483" s="5">
        <v>2718457</v>
      </c>
      <c r="I8483" t="str">
        <f>IFERROR(VLOOKUP(G8483,'NCES Match'!$A$2:$B$1307,2,FALSE),"")</f>
        <v/>
      </c>
      <c r="J8483" cm="1">
        <f t="array" ref="J8483">IFERROR(_xlfn.IFS(B8483=2015,H8483/$O$13,B8483=2016,H8483/$O$14,B8483=2017,H8483/$O$15,B8483=2018,H8483/$O$16,B8483=2019,H8483/$O$17,B8483=2020,H8483/$O$18,B8483=2021,H8483/$O$19,B8483=2022,H8483/$O$20),"")</f>
        <v>1.8742096411867232E-3</v>
      </c>
      <c r="K8483" s="3" cm="1">
        <f t="array" ref="K8483">IFERROR(_xlfn.IFS(B8483=2015,J8483*$P$4,B8483=2016,J8483*$P$5,B8483=2017,J8483*$P$6,B8483=2018,J8483*$P$7,B8483=2019,J8483*$P$8,B8483=2020,J8483*$P$9,B8483=2021,J8483*$P$10,B8483=2022,J8483*$P$11),"")</f>
        <v>3182872.4411167544</v>
      </c>
      <c r="L8483" s="3">
        <f t="shared" si="133"/>
        <v>5901329.441116754</v>
      </c>
    </row>
    <row r="8484" spans="1:12">
      <c r="A8484" t="s">
        <v>4230</v>
      </c>
      <c r="B8484">
        <v>2018</v>
      </c>
      <c r="D8484" t="s">
        <v>34</v>
      </c>
      <c r="E8484" t="s">
        <v>35</v>
      </c>
      <c r="F8484">
        <v>755</v>
      </c>
      <c r="G8484" t="s">
        <v>37</v>
      </c>
      <c r="H8484" s="5">
        <v>3951581</v>
      </c>
      <c r="I8484" t="str">
        <f>IFERROR(VLOOKUP(G8484,'NCES Match'!$A$2:$B$1307,2,FALSE),"")</f>
        <v/>
      </c>
      <c r="J8484" cm="1">
        <f t="array" ref="J8484">IFERROR(_xlfn.IFS(B8484=2015,H8484/$O$13,B8484=2016,H8484/$O$14,B8484=2017,H8484/$O$15,B8484=2018,H8484/$O$16,B8484=2019,H8484/$O$17,B8484=2020,H8484/$O$18,B8484=2021,H8484/$O$19,B8484=2022,H8484/$O$20),"")</f>
        <v>2.5786390935483242E-3</v>
      </c>
      <c r="K8484" s="3" cm="1">
        <f t="array" ref="K8484">IFERROR(_xlfn.IFS(B8484=2015,J8484*$P$4,B8484=2016,J8484*$P$5,B8484=2017,J8484*$P$6,B8484=2018,J8484*$P$7,B8484=2019,J8484*$P$8,B8484=2020,J8484*$P$9,B8484=2021,J8484*$P$10,B8484=2022,J8484*$P$11),"")</f>
        <v>4427145.031027142</v>
      </c>
      <c r="L8484" s="3">
        <f t="shared" si="133"/>
        <v>8378726.031027142</v>
      </c>
    </row>
    <row r="8485" spans="1:12">
      <c r="A8485" t="s">
        <v>4230</v>
      </c>
      <c r="B8485">
        <v>2019</v>
      </c>
      <c r="D8485" t="s">
        <v>34</v>
      </c>
      <c r="E8485" t="s">
        <v>35</v>
      </c>
      <c r="F8485" t="s">
        <v>36</v>
      </c>
      <c r="G8485" t="s">
        <v>37</v>
      </c>
      <c r="H8485" s="5">
        <v>3208184</v>
      </c>
      <c r="I8485" t="str">
        <f>IFERROR(VLOOKUP(G8485,'NCES Match'!$A$2:$B$1307,2,FALSE),"")</f>
        <v/>
      </c>
      <c r="J8485" cm="1">
        <f t="array" ref="J8485">IFERROR(_xlfn.IFS(B8485=2015,H8485/$O$13,B8485=2016,H8485/$O$14,B8485=2017,H8485/$O$15,B8485=2018,H8485/$O$16,B8485=2019,H8485/$O$17,B8485=2020,H8485/$O$18,B8485=2021,H8485/$O$19,B8485=2022,H8485/$O$20),"")</f>
        <v>2.0313580306038524E-3</v>
      </c>
      <c r="K8485" s="3" cm="1">
        <f t="array" ref="K8485">IFERROR(_xlfn.IFS(B8485=2015,J8485*$P$4,B8485=2016,J8485*$P$5,B8485=2017,J8485*$P$6,B8485=2018,J8485*$P$7,B8485=2019,J8485*$P$8,B8485=2020,J8485*$P$9,B8485=2021,J8485*$P$10,B8485=2022,J8485*$P$11),"")</f>
        <v>3530349.8737231316</v>
      </c>
      <c r="L8485" s="3">
        <f t="shared" si="133"/>
        <v>6738533.8737231316</v>
      </c>
    </row>
    <row r="8486" spans="1:12">
      <c r="A8486" t="s">
        <v>4230</v>
      </c>
      <c r="B8486">
        <v>2020</v>
      </c>
      <c r="D8486" t="s">
        <v>34</v>
      </c>
      <c r="E8486" t="s">
        <v>35</v>
      </c>
      <c r="F8486">
        <v>755</v>
      </c>
      <c r="G8486" t="s">
        <v>4322</v>
      </c>
      <c r="H8486" s="5">
        <v>3651413</v>
      </c>
      <c r="I8486" t="str">
        <f>IFERROR(VLOOKUP(G8486,'NCES Match'!$A$2:$B$1307,2,FALSE),"")</f>
        <v/>
      </c>
      <c r="J8486" cm="1">
        <f t="array" ref="J8486">IFERROR(_xlfn.IFS(B8486=2015,H8486/$O$13,B8486=2016,H8486/$O$14,B8486=2017,H8486/$O$15,B8486=2018,H8486/$O$16,B8486=2019,H8486/$O$17,B8486=2020,H8486/$O$18,B8486=2021,H8486/$O$19,B8486=2022,H8486/$O$20),"")</f>
        <v>1.9787283192762035E-3</v>
      </c>
      <c r="K8486" s="3" cm="1">
        <f t="array" ref="K8486">IFERROR(_xlfn.IFS(B8486=2015,J8486*$P$4,B8486=2016,J8486*$P$5,B8486=2017,J8486*$P$6,B8486=2018,J8486*$P$7,B8486=2019,J8486*$P$8,B8486=2020,J8486*$P$9,B8486=2021,J8486*$P$10,B8486=2022,J8486*$P$11),"")</f>
        <v>4171164.8671544557</v>
      </c>
      <c r="L8486" s="3">
        <f t="shared" si="133"/>
        <v>7822577.8671544557</v>
      </c>
    </row>
    <row r="8487" spans="1:12">
      <c r="A8487" t="s">
        <v>4230</v>
      </c>
      <c r="B8487">
        <v>2021</v>
      </c>
      <c r="D8487" t="s">
        <v>34</v>
      </c>
      <c r="E8487" t="s">
        <v>35</v>
      </c>
      <c r="F8487" t="s">
        <v>36</v>
      </c>
      <c r="G8487" t="s">
        <v>4322</v>
      </c>
      <c r="H8487" s="5">
        <v>3461896.8</v>
      </c>
      <c r="I8487" t="str">
        <f>IFERROR(VLOOKUP(G8487,'NCES Match'!$A$2:$B$1307,2,FALSE),"")</f>
        <v/>
      </c>
      <c r="J8487" cm="1">
        <f t="array" ref="J8487">IFERROR(_xlfn.IFS(B8487=2015,H8487/$O$13,B8487=2016,H8487/$O$14,B8487=2017,H8487/$O$15,B8487=2018,H8487/$O$16,B8487=2019,H8487/$O$17,B8487=2020,H8487/$O$18,B8487=2021,H8487/$O$19,B8487=2022,H8487/$O$20),"")</f>
        <v>1.771255318767979E-3</v>
      </c>
      <c r="K8487" s="3" cm="1">
        <f t="array" ref="K8487">IFERROR(_xlfn.IFS(B8487=2015,J8487*$P$4,B8487=2016,J8487*$P$5,B8487=2017,J8487*$P$6,B8487=2018,J8487*$P$7,B8487=2019,J8487*$P$8,B8487=2020,J8487*$P$9,B8487=2021,J8487*$P$10,B8487=2022,J8487*$P$11),"")</f>
        <v>3791466.405332562</v>
      </c>
      <c r="L8487" s="3">
        <f t="shared" si="133"/>
        <v>7253363.2053325623</v>
      </c>
    </row>
    <row r="8488" spans="1:12">
      <c r="A8488" t="s">
        <v>4230</v>
      </c>
      <c r="B8488">
        <v>2022</v>
      </c>
      <c r="D8488" t="s">
        <v>34</v>
      </c>
      <c r="E8488" t="s">
        <v>35</v>
      </c>
      <c r="F8488" t="s">
        <v>36</v>
      </c>
      <c r="G8488" t="s">
        <v>4322</v>
      </c>
      <c r="H8488" s="5">
        <v>3339997.51</v>
      </c>
      <c r="I8488" t="str">
        <f>IFERROR(VLOOKUP(G8488,'NCES Match'!$A$2:$B$1307,2,FALSE),"")</f>
        <v/>
      </c>
      <c r="J8488" cm="1">
        <f t="array" ref="J8488">IFERROR(_xlfn.IFS(B8488=2015,H8488/$O$13,B8488=2016,H8488/$O$14,B8488=2017,H8488/$O$15,B8488=2018,H8488/$O$16,B8488=2019,H8488/$O$17,B8488=2020,H8488/$O$18,B8488=2021,H8488/$O$19,B8488=2022,H8488/$O$20),"")</f>
        <v>1.4670292529771355E-3</v>
      </c>
      <c r="K8488" s="3" cm="1">
        <f t="array" ref="K8488">IFERROR(_xlfn.IFS(B8488=2015,J8488*$P$4,B8488=2016,J8488*$P$5,B8488=2017,J8488*$P$6,B8488=2018,J8488*$P$7,B8488=2019,J8488*$P$8,B8488=2020,J8488*$P$9,B8488=2021,J8488*$P$10,B8488=2022,J8488*$P$11),"")</f>
        <v>3159222.565591136</v>
      </c>
      <c r="L8488" s="3">
        <f t="shared" si="133"/>
        <v>6499220.0755911358</v>
      </c>
    </row>
    <row r="8489" spans="1:12">
      <c r="A8489" t="s">
        <v>4230</v>
      </c>
      <c r="B8489">
        <v>2023</v>
      </c>
      <c r="D8489" t="s">
        <v>34</v>
      </c>
      <c r="E8489" t="s">
        <v>35</v>
      </c>
      <c r="F8489" t="s">
        <v>36</v>
      </c>
      <c r="G8489" t="s">
        <v>37</v>
      </c>
      <c r="H8489" s="5">
        <v>3526026.69</v>
      </c>
      <c r="I8489" t="str">
        <f>IFERROR(VLOOKUP(G8489,'NCES Match'!$A$2:$B$1307,2,FALSE),"")</f>
        <v/>
      </c>
      <c r="J8489" t="str" cm="1">
        <f t="array" ref="J8489">IFERROR(_xlfn.IFS(B8489=2015,H8489/$O$13,B8489=2016,H8489/$O$14,B8489=2017,H8489/$O$15,B8489=2018,H8489/$O$16,B8489=2019,H8489/$O$17,B8489=2020,H8489/$O$18,B8489=2021,H8489/$O$19,B8489=2022,H8489/$O$20),"")</f>
        <v/>
      </c>
      <c r="K8489" s="3" t="str" cm="1">
        <f t="array" ref="K8489">IFERROR(_xlfn.IFS(B8489=2015,J8489*$P$4,B8489=2016,J8489*$P$5,B8489=2017,J8489*$P$6,B8489=2018,J8489*$P$7,B8489=2019,J8489*$P$8,B8489=2020,J8489*$P$9,B8489=2021,J8489*$P$10,B8489=2022,J8489*$P$11),"")</f>
        <v/>
      </c>
      <c r="L8489" s="3">
        <f t="shared" si="133"/>
        <v>3526026.69</v>
      </c>
    </row>
    <row r="8490" spans="1:12">
      <c r="A8490">
        <v>4813980</v>
      </c>
      <c r="B8490">
        <v>2015</v>
      </c>
      <c r="C8490" t="s">
        <v>381</v>
      </c>
      <c r="D8490" t="s">
        <v>892</v>
      </c>
      <c r="E8490" t="s">
        <v>893</v>
      </c>
      <c r="G8490" t="s">
        <v>894</v>
      </c>
      <c r="H8490" s="5">
        <v>53516.44</v>
      </c>
      <c r="I8490">
        <f>IFERROR(VLOOKUP(G8490,'NCES Match'!$A$2:$B$1307,2,FALSE),"")</f>
        <v>4813980</v>
      </c>
      <c r="J8490" cm="1">
        <f t="array" ref="J8490">IFERROR(_xlfn.IFS(B8490=2015,H8490/$O$13,B8490=2016,H8490/$O$14,B8490=2017,H8490/$O$15,B8490=2018,H8490/$O$16,B8490=2019,H8490/$O$17,B8490=2020,H8490/$O$18,B8490=2021,H8490/$O$19,B8490=2022,H8490/$O$20),"")</f>
        <v>4.1924980152703948E-5</v>
      </c>
      <c r="K8490" s="3" cm="1">
        <f t="array" ref="K8490">IFERROR(_xlfn.IFS(B8490=2015,J8490*$P$4,B8490=2016,J8490*$P$5,B8490=2017,J8490*$P$6,B8490=2018,J8490*$P$7,B8490=2019,J8490*$P$8,B8490=2020,J8490*$P$9,B8490=2021,J8490*$P$10,B8490=2022,J8490*$P$11),"")</f>
        <v>66722.892681911981</v>
      </c>
      <c r="L8490" s="3">
        <f t="shared" si="133"/>
        <v>120239.33268191198</v>
      </c>
    </row>
    <row r="8491" spans="1:12">
      <c r="A8491">
        <v>4813980</v>
      </c>
      <c r="B8491">
        <v>2016</v>
      </c>
      <c r="C8491" t="s">
        <v>4102</v>
      </c>
      <c r="D8491" t="s">
        <v>892</v>
      </c>
      <c r="E8491" t="s">
        <v>893</v>
      </c>
      <c r="F8491" t="s">
        <v>4101</v>
      </c>
      <c r="G8491" t="s">
        <v>894</v>
      </c>
      <c r="H8491" s="5">
        <v>51742</v>
      </c>
      <c r="I8491">
        <f>IFERROR(VLOOKUP(G8491,'NCES Match'!$A$2:$B$1307,2,FALSE),"")</f>
        <v>4813980</v>
      </c>
      <c r="J8491" cm="1">
        <f t="array" ref="J8491">IFERROR(_xlfn.IFS(B8491=2015,H8491/$O$13,B8491=2016,H8491/$O$14,B8491=2017,H8491/$O$15,B8491=2018,H8491/$O$16,B8491=2019,H8491/$O$17,B8491=2020,H8491/$O$18,B8491=2021,H8491/$O$19,B8491=2022,H8491/$O$20),"")</f>
        <v>3.704038559730071E-5</v>
      </c>
      <c r="K8491" s="3" cm="1">
        <f t="array" ref="K8491">IFERROR(_xlfn.IFS(B8491=2015,J8491*$P$4,B8491=2016,J8491*$P$5,B8491=2017,J8491*$P$6,B8491=2018,J8491*$P$7,B8491=2019,J8491*$P$8,B8491=2020,J8491*$P$9,B8491=2021,J8491*$P$10,B8491=2022,J8491*$P$11),"")</f>
        <v>62066.027544806217</v>
      </c>
      <c r="L8491" s="3">
        <f t="shared" si="133"/>
        <v>113808.02754480622</v>
      </c>
    </row>
    <row r="8492" spans="1:12">
      <c r="A8492">
        <v>4813980</v>
      </c>
      <c r="B8492">
        <v>2017</v>
      </c>
      <c r="D8492" t="s">
        <v>892</v>
      </c>
      <c r="E8492" t="s">
        <v>893</v>
      </c>
      <c r="F8492" t="s">
        <v>4101</v>
      </c>
      <c r="G8492" t="s">
        <v>894</v>
      </c>
      <c r="H8492" s="5">
        <v>71828</v>
      </c>
      <c r="I8492">
        <f>IFERROR(VLOOKUP(G8492,'NCES Match'!$A$2:$B$1307,2,FALSE),"")</f>
        <v>4813980</v>
      </c>
      <c r="J8492" cm="1">
        <f t="array" ref="J8492">IFERROR(_xlfn.IFS(B8492=2015,H8492/$O$13,B8492=2016,H8492/$O$14,B8492=2017,H8492/$O$15,B8492=2018,H8492/$O$16,B8492=2019,H8492/$O$17,B8492=2020,H8492/$O$18,B8492=2021,H8492/$O$19,B8492=2022,H8492/$O$20),"")</f>
        <v>4.9521007728707854E-5</v>
      </c>
      <c r="K8492" s="3" cm="1">
        <f t="array" ref="K8492">IFERROR(_xlfn.IFS(B8492=2015,J8492*$P$4,B8492=2016,J8492*$P$5,B8492=2017,J8492*$P$6,B8492=2018,J8492*$P$7,B8492=2019,J8492*$P$8,B8492=2020,J8492*$P$9,B8492=2021,J8492*$P$10,B8492=2022,J8492*$P$11),"")</f>
        <v>84098.943518523272</v>
      </c>
      <c r="L8492" s="3">
        <f t="shared" si="133"/>
        <v>155926.94351852327</v>
      </c>
    </row>
    <row r="8493" spans="1:12">
      <c r="A8493">
        <v>4813980</v>
      </c>
      <c r="B8493">
        <v>2018</v>
      </c>
      <c r="D8493" t="s">
        <v>892</v>
      </c>
      <c r="E8493" t="s">
        <v>893</v>
      </c>
      <c r="F8493" t="s">
        <v>4101</v>
      </c>
      <c r="G8493" t="s">
        <v>894</v>
      </c>
      <c r="H8493" s="5">
        <v>74123</v>
      </c>
      <c r="I8493">
        <f>IFERROR(VLOOKUP(G8493,'NCES Match'!$A$2:$B$1307,2,FALSE),"")</f>
        <v>4813980</v>
      </c>
      <c r="J8493" cm="1">
        <f t="array" ref="J8493">IFERROR(_xlfn.IFS(B8493=2015,H8493/$O$13,B8493=2016,H8493/$O$14,B8493=2017,H8493/$O$15,B8493=2018,H8493/$O$16,B8493=2019,H8493/$O$17,B8493=2020,H8493/$O$18,B8493=2021,H8493/$O$19,B8493=2022,H8493/$O$20),"")</f>
        <v>4.836961852258183E-5</v>
      </c>
      <c r="K8493" s="3" cm="1">
        <f t="array" ref="K8493">IFERROR(_xlfn.IFS(B8493=2015,J8493*$P$4,B8493=2016,J8493*$P$5,B8493=2017,J8493*$P$6,B8493=2018,J8493*$P$7,B8493=2019,J8493*$P$8,B8493=2020,J8493*$P$9,B8493=2021,J8493*$P$10,B8493=2022,J8493*$P$11),"")</f>
        <v>83043.539063181262</v>
      </c>
      <c r="L8493" s="3">
        <f t="shared" si="133"/>
        <v>157166.53906318126</v>
      </c>
    </row>
    <row r="8494" spans="1:12">
      <c r="A8494">
        <v>4813980</v>
      </c>
      <c r="B8494">
        <v>2019</v>
      </c>
      <c r="D8494" t="s">
        <v>892</v>
      </c>
      <c r="E8494" t="s">
        <v>893</v>
      </c>
      <c r="F8494" t="s">
        <v>4101</v>
      </c>
      <c r="G8494" t="s">
        <v>894</v>
      </c>
      <c r="H8494" s="5">
        <v>79700</v>
      </c>
      <c r="I8494">
        <f>IFERROR(VLOOKUP(G8494,'NCES Match'!$A$2:$B$1307,2,FALSE),"")</f>
        <v>4813980</v>
      </c>
      <c r="J8494" cm="1">
        <f t="array" ref="J8494">IFERROR(_xlfn.IFS(B8494=2015,H8494/$O$13,B8494=2016,H8494/$O$14,B8494=2017,H8494/$O$15,B8494=2018,H8494/$O$16,B8494=2019,H8494/$O$17,B8494=2020,H8494/$O$18,B8494=2021,H8494/$O$19,B8494=2022,H8494/$O$20),"")</f>
        <v>5.0464448123650963E-5</v>
      </c>
      <c r="K8494" s="3" cm="1">
        <f t="array" ref="K8494">IFERROR(_xlfn.IFS(B8494=2015,J8494*$P$4,B8494=2016,J8494*$P$5,B8494=2017,J8494*$P$6,B8494=2018,J8494*$P$7,B8494=2019,J8494*$P$8,B8494=2020,J8494*$P$9,B8494=2021,J8494*$P$10,B8494=2022,J8494*$P$11),"")</f>
        <v>87703.474905346331</v>
      </c>
      <c r="L8494" s="3">
        <f t="shared" si="133"/>
        <v>167403.47490534635</v>
      </c>
    </row>
    <row r="8495" spans="1:12">
      <c r="A8495">
        <v>4813980</v>
      </c>
      <c r="B8495">
        <v>2020</v>
      </c>
      <c r="D8495" t="s">
        <v>892</v>
      </c>
      <c r="E8495" t="s">
        <v>893</v>
      </c>
      <c r="F8495" t="s">
        <v>4230</v>
      </c>
      <c r="G8495" t="s">
        <v>894</v>
      </c>
      <c r="H8495" s="5">
        <v>74495</v>
      </c>
      <c r="I8495">
        <f>IFERROR(VLOOKUP(G8495,'NCES Match'!$A$2:$B$1307,2,FALSE),"")</f>
        <v>4813980</v>
      </c>
      <c r="J8495" cm="1">
        <f t="array" ref="J8495">IFERROR(_xlfn.IFS(B8495=2015,H8495/$O$13,B8495=2016,H8495/$O$14,B8495=2017,H8495/$O$15,B8495=2018,H8495/$O$16,B8495=2019,H8495/$O$17,B8495=2020,H8495/$O$18,B8495=2021,H8495/$O$19,B8495=2022,H8495/$O$20),"")</f>
        <v>4.0369403884052768E-5</v>
      </c>
      <c r="K8495" s="3" cm="1">
        <f t="array" ref="K8495">IFERROR(_xlfn.IFS(B8495=2015,J8495*$P$4,B8495=2016,J8495*$P$5,B8495=2017,J8495*$P$6,B8495=2018,J8495*$P$7,B8495=2019,J8495*$P$8,B8495=2020,J8495*$P$9,B8495=2021,J8495*$P$10,B8495=2022,J8495*$P$11),"")</f>
        <v>85098.817027455167</v>
      </c>
      <c r="L8495" s="3">
        <f t="shared" si="133"/>
        <v>159593.81702745517</v>
      </c>
    </row>
    <row r="8496" spans="1:12">
      <c r="A8496">
        <v>4813980</v>
      </c>
      <c r="B8496">
        <v>2021</v>
      </c>
      <c r="D8496" t="s">
        <v>892</v>
      </c>
      <c r="E8496" t="s">
        <v>893</v>
      </c>
      <c r="F8496" t="s">
        <v>4230</v>
      </c>
      <c r="G8496" t="s">
        <v>894</v>
      </c>
      <c r="H8496" s="5">
        <v>79526.58</v>
      </c>
      <c r="I8496">
        <f>IFERROR(VLOOKUP(G8496,'NCES Match'!$A$2:$B$1307,2,FALSE),"")</f>
        <v>4813980</v>
      </c>
      <c r="J8496" cm="1">
        <f t="array" ref="J8496">IFERROR(_xlfn.IFS(B8496=2015,H8496/$O$13,B8496=2016,H8496/$O$14,B8496=2017,H8496/$O$15,B8496=2018,H8496/$O$16,B8496=2019,H8496/$O$17,B8496=2020,H8496/$O$18,B8496=2021,H8496/$O$19,B8496=2022,H8496/$O$20),"")</f>
        <v>4.0689219218905422E-5</v>
      </c>
      <c r="K8496" s="3" cm="1">
        <f t="array" ref="K8496">IFERROR(_xlfn.IFS(B8496=2015,J8496*$P$4,B8496=2016,J8496*$P$5,B8496=2017,J8496*$P$6,B8496=2018,J8496*$P$7,B8496=2019,J8496*$P$8,B8496=2020,J8496*$P$9,B8496=2021,J8496*$P$10,B8496=2022,J8496*$P$11),"")</f>
        <v>87097.442188626883</v>
      </c>
      <c r="L8496" s="3">
        <f t="shared" si="133"/>
        <v>166624.02218862687</v>
      </c>
    </row>
    <row r="8497" spans="1:12">
      <c r="A8497">
        <v>4813980</v>
      </c>
      <c r="B8497">
        <v>2022</v>
      </c>
      <c r="D8497" t="s">
        <v>892</v>
      </c>
      <c r="E8497" t="s">
        <v>893</v>
      </c>
      <c r="F8497" t="s">
        <v>4101</v>
      </c>
      <c r="G8497" t="s">
        <v>894</v>
      </c>
      <c r="H8497" s="5">
        <v>101567.02</v>
      </c>
      <c r="I8497">
        <f>IFERROR(VLOOKUP(G8497,'NCES Match'!$A$2:$B$1307,2,FALSE),"")</f>
        <v>4813980</v>
      </c>
      <c r="J8497" cm="1">
        <f t="array" ref="J8497">IFERROR(_xlfn.IFS(B8497=2015,H8497/$O$13,B8497=2016,H8497/$O$14,B8497=2017,H8497/$O$15,B8497=2018,H8497/$O$16,B8497=2019,H8497/$O$17,B8497=2020,H8497/$O$18,B8497=2021,H8497/$O$19,B8497=2022,H8497/$O$20),"")</f>
        <v>4.4611347473044611E-5</v>
      </c>
      <c r="K8497" s="3" cm="1">
        <f t="array" ref="K8497">IFERROR(_xlfn.IFS(B8497=2015,J8497*$P$4,B8497=2016,J8497*$P$5,B8497=2017,J8497*$P$6,B8497=2018,J8497*$P$7,B8497=2019,J8497*$P$8,B8497=2020,J8497*$P$9,B8497=2021,J8497*$P$10,B8497=2022,J8497*$P$11),"")</f>
        <v>96069.778657962612</v>
      </c>
      <c r="L8497" s="3">
        <f t="shared" si="133"/>
        <v>197636.79865796262</v>
      </c>
    </row>
    <row r="8498" spans="1:12">
      <c r="A8498">
        <v>4813980</v>
      </c>
      <c r="B8498">
        <v>2023</v>
      </c>
      <c r="D8498" t="s">
        <v>892</v>
      </c>
      <c r="E8498" t="s">
        <v>893</v>
      </c>
      <c r="F8498" t="s">
        <v>4101</v>
      </c>
      <c r="G8498" t="s">
        <v>894</v>
      </c>
      <c r="H8498" s="5">
        <v>117531.72</v>
      </c>
      <c r="I8498">
        <f>IFERROR(VLOOKUP(G8498,'NCES Match'!$A$2:$B$1307,2,FALSE),"")</f>
        <v>4813980</v>
      </c>
      <c r="J8498" t="str" cm="1">
        <f t="array" ref="J8498">IFERROR(_xlfn.IFS(B8498=2015,H8498/$O$13,B8498=2016,H8498/$O$14,B8498=2017,H8498/$O$15,B8498=2018,H8498/$O$16,B8498=2019,H8498/$O$17,B8498=2020,H8498/$O$18,B8498=2021,H8498/$O$19,B8498=2022,H8498/$O$20),"")</f>
        <v/>
      </c>
      <c r="K8498" s="3" t="str" cm="1">
        <f t="array" ref="K8498">IFERROR(_xlfn.IFS(B8498=2015,J8498*$P$4,B8498=2016,J8498*$P$5,B8498=2017,J8498*$P$6,B8498=2018,J8498*$P$7,B8498=2019,J8498*$P$8,B8498=2020,J8498*$P$9,B8498=2021,J8498*$P$10,B8498=2022,J8498*$P$11),"")</f>
        <v/>
      </c>
      <c r="L8498" s="3">
        <f t="shared" si="133"/>
        <v>117531.72</v>
      </c>
    </row>
    <row r="8499" spans="1:12">
      <c r="A8499">
        <v>4816080</v>
      </c>
      <c r="B8499">
        <v>2015</v>
      </c>
      <c r="C8499" t="s">
        <v>381</v>
      </c>
      <c r="D8499" t="s">
        <v>1069</v>
      </c>
      <c r="E8499" t="s">
        <v>1070</v>
      </c>
      <c r="G8499" t="s">
        <v>1071</v>
      </c>
      <c r="H8499" s="5">
        <v>91365.27</v>
      </c>
      <c r="I8499">
        <f>IFERROR(VLOOKUP(G8499,'NCES Match'!$A$2:$B$1307,2,FALSE),"")</f>
        <v>4816080</v>
      </c>
      <c r="J8499" cm="1">
        <f t="array" ref="J8499">IFERROR(_xlfn.IFS(B8499=2015,H8499/$O$13,B8499=2016,H8499/$O$14,B8499=2017,H8499/$O$15,B8499=2018,H8499/$O$16,B8499=2019,H8499/$O$17,B8499=2020,H8499/$O$18,B8499=2021,H8499/$O$19,B8499=2022,H8499/$O$20),"")</f>
        <v>7.1575895769532461E-5</v>
      </c>
      <c r="K8499" s="3" cm="1">
        <f t="array" ref="K8499">IFERROR(_xlfn.IFS(B8499=2015,J8499*$P$4,B8499=2016,J8499*$P$5,B8499=2017,J8499*$P$6,B8499=2018,J8499*$P$7,B8499=2019,J8499*$P$8,B8499=2020,J8499*$P$9,B8499=2021,J8499*$P$10,B8499=2022,J8499*$P$11),"")</f>
        <v>113911.82046234602</v>
      </c>
      <c r="L8499" s="3">
        <f t="shared" si="133"/>
        <v>205277.09046234604</v>
      </c>
    </row>
    <row r="8500" spans="1:12">
      <c r="A8500">
        <v>4816080</v>
      </c>
      <c r="B8500">
        <v>2016</v>
      </c>
      <c r="C8500" t="s">
        <v>4102</v>
      </c>
      <c r="D8500" t="s">
        <v>1069</v>
      </c>
      <c r="E8500" t="s">
        <v>1070</v>
      </c>
      <c r="F8500" t="s">
        <v>4101</v>
      </c>
      <c r="G8500" t="s">
        <v>1071</v>
      </c>
      <c r="H8500" s="5">
        <v>84585</v>
      </c>
      <c r="I8500">
        <f>IFERROR(VLOOKUP(G8500,'NCES Match'!$A$2:$B$1307,2,FALSE),"")</f>
        <v>4816080</v>
      </c>
      <c r="J8500" cm="1">
        <f t="array" ref="J8500">IFERROR(_xlfn.IFS(B8500=2015,H8500/$O$13,B8500=2016,H8500/$O$14,B8500=2017,H8500/$O$15,B8500=2018,H8500/$O$16,B8500=2019,H8500/$O$17,B8500=2020,H8500/$O$18,B8500=2021,H8500/$O$19,B8500=2022,H8500/$O$20),"")</f>
        <v>6.0551602484397208E-5</v>
      </c>
      <c r="K8500" s="3" cm="1">
        <f t="array" ref="K8500">IFERROR(_xlfn.IFS(B8500=2015,J8500*$P$4,B8500=2016,J8500*$P$5,B8500=2017,J8500*$P$6,B8500=2018,J8500*$P$7,B8500=2019,J8500*$P$8,B8500=2020,J8500*$P$9,B8500=2021,J8500*$P$10,B8500=2022,J8500*$P$11),"")</f>
        <v>101462.15723933039</v>
      </c>
      <c r="L8500" s="3">
        <f t="shared" si="133"/>
        <v>186047.15723933041</v>
      </c>
    </row>
    <row r="8501" spans="1:12">
      <c r="A8501">
        <v>4816080</v>
      </c>
      <c r="B8501">
        <v>2017</v>
      </c>
      <c r="D8501" t="s">
        <v>1069</v>
      </c>
      <c r="E8501" t="s">
        <v>1070</v>
      </c>
      <c r="F8501" t="s">
        <v>4101</v>
      </c>
      <c r="G8501" t="s">
        <v>1071</v>
      </c>
      <c r="H8501" s="5">
        <v>86673</v>
      </c>
      <c r="I8501">
        <f>IFERROR(VLOOKUP(G8501,'NCES Match'!$A$2:$B$1307,2,FALSE),"")</f>
        <v>4816080</v>
      </c>
      <c r="J8501" cm="1">
        <f t="array" ref="J8501">IFERROR(_xlfn.IFS(B8501=2015,H8501/$O$13,B8501=2016,H8501/$O$14,B8501=2017,H8501/$O$15,B8501=2018,H8501/$O$16,B8501=2019,H8501/$O$17,B8501=2020,H8501/$O$18,B8501=2021,H8501/$O$19,B8501=2022,H8501/$O$20),"")</f>
        <v>5.9755726219166562E-5</v>
      </c>
      <c r="K8501" s="3" cm="1">
        <f t="array" ref="K8501">IFERROR(_xlfn.IFS(B8501=2015,J8501*$P$4,B8501=2016,J8501*$P$5,B8501=2017,J8501*$P$6,B8501=2018,J8501*$P$7,B8501=2019,J8501*$P$8,B8501=2020,J8501*$P$9,B8501=2021,J8501*$P$10,B8501=2022,J8501*$P$11),"")</f>
        <v>101480.03190372791</v>
      </c>
      <c r="L8501" s="3">
        <f t="shared" si="133"/>
        <v>188153.03190372791</v>
      </c>
    </row>
    <row r="8502" spans="1:12">
      <c r="A8502">
        <v>4816080</v>
      </c>
      <c r="B8502">
        <v>2018</v>
      </c>
      <c r="D8502" t="s">
        <v>1069</v>
      </c>
      <c r="E8502" t="s">
        <v>1070</v>
      </c>
      <c r="F8502" t="s">
        <v>4101</v>
      </c>
      <c r="G8502" t="s">
        <v>1071</v>
      </c>
      <c r="H8502" s="5">
        <v>80616</v>
      </c>
      <c r="I8502">
        <f>IFERROR(VLOOKUP(G8502,'NCES Match'!$A$2:$B$1307,2,FALSE),"")</f>
        <v>4816080</v>
      </c>
      <c r="J8502" cm="1">
        <f t="array" ref="J8502">IFERROR(_xlfn.IFS(B8502=2015,H8502/$O$13,B8502=2016,H8502/$O$14,B8502=2017,H8502/$O$15,B8502=2018,H8502/$O$16,B8502=2019,H8502/$O$17,B8502=2020,H8502/$O$18,B8502=2021,H8502/$O$19,B8502=2022,H8502/$O$20),"")</f>
        <v>5.2606683037875653E-5</v>
      </c>
      <c r="K8502" s="3" cm="1">
        <f t="array" ref="K8502">IFERROR(_xlfn.IFS(B8502=2015,J8502*$P$4,B8502=2016,J8502*$P$5,B8502=2017,J8502*$P$6,B8502=2018,J8502*$P$7,B8502=2019,J8502*$P$8,B8502=2020,J8502*$P$9,B8502=2021,J8502*$P$10,B8502=2022,J8502*$P$11),"")</f>
        <v>90317.957248322666</v>
      </c>
      <c r="L8502" s="3">
        <f t="shared" si="133"/>
        <v>170933.95724832267</v>
      </c>
    </row>
    <row r="8503" spans="1:12">
      <c r="A8503">
        <v>4816080</v>
      </c>
      <c r="B8503">
        <v>2019</v>
      </c>
      <c r="D8503" t="s">
        <v>1069</v>
      </c>
      <c r="E8503" t="s">
        <v>1070</v>
      </c>
      <c r="F8503" t="s">
        <v>4101</v>
      </c>
      <c r="G8503" t="s">
        <v>1071</v>
      </c>
      <c r="H8503" s="5">
        <v>83896</v>
      </c>
      <c r="I8503">
        <f>IFERROR(VLOOKUP(G8503,'NCES Match'!$A$2:$B$1307,2,FALSE),"")</f>
        <v>4816080</v>
      </c>
      <c r="J8503" cm="1">
        <f t="array" ref="J8503">IFERROR(_xlfn.IFS(B8503=2015,H8503/$O$13,B8503=2016,H8503/$O$14,B8503=2017,H8503/$O$15,B8503=2018,H8503/$O$16,B8503=2019,H8503/$O$17,B8503=2020,H8503/$O$18,B8503=2021,H8503/$O$19,B8503=2022,H8503/$O$20),"")</f>
        <v>5.3121271515455723E-5</v>
      </c>
      <c r="K8503" s="3" cm="1">
        <f t="array" ref="K8503">IFERROR(_xlfn.IFS(B8503=2015,J8503*$P$4,B8503=2016,J8503*$P$5,B8503=2017,J8503*$P$6,B8503=2018,J8503*$P$7,B8503=2019,J8503*$P$8,B8503=2020,J8503*$P$9,B8503=2021,J8503*$P$10,B8503=2022,J8503*$P$11),"")</f>
        <v>92320.837273010489</v>
      </c>
      <c r="L8503" s="3">
        <f t="shared" si="133"/>
        <v>176216.83727301049</v>
      </c>
    </row>
    <row r="8504" spans="1:12">
      <c r="A8504">
        <v>4816080</v>
      </c>
      <c r="B8504">
        <v>2020</v>
      </c>
      <c r="D8504" t="s">
        <v>1069</v>
      </c>
      <c r="E8504" t="s">
        <v>1070</v>
      </c>
      <c r="F8504" t="s">
        <v>4230</v>
      </c>
      <c r="G8504" t="s">
        <v>1071</v>
      </c>
      <c r="H8504" s="5">
        <v>89709</v>
      </c>
      <c r="I8504">
        <f>IFERROR(VLOOKUP(G8504,'NCES Match'!$A$2:$B$1307,2,FALSE),"")</f>
        <v>4816080</v>
      </c>
      <c r="J8504" cm="1">
        <f t="array" ref="J8504">IFERROR(_xlfn.IFS(B8504=2015,H8504/$O$13,B8504=2016,H8504/$O$14,B8504=2017,H8504/$O$15,B8504=2018,H8504/$O$16,B8504=2019,H8504/$O$17,B8504=2020,H8504/$O$18,B8504=2021,H8504/$O$19,B8504=2022,H8504/$O$20),"")</f>
        <v>4.8613985543116846E-5</v>
      </c>
      <c r="K8504" s="3" cm="1">
        <f t="array" ref="K8504">IFERROR(_xlfn.IFS(B8504=2015,J8504*$P$4,B8504=2016,J8504*$P$5,B8504=2017,J8504*$P$6,B8504=2018,J8504*$P$7,B8504=2019,J8504*$P$8,B8504=2020,J8504*$P$9,B8504=2021,J8504*$P$10,B8504=2022,J8504*$P$11),"")</f>
        <v>102478.41837325961</v>
      </c>
      <c r="L8504" s="3">
        <f t="shared" si="133"/>
        <v>192187.4183732596</v>
      </c>
    </row>
    <row r="8505" spans="1:12">
      <c r="A8505">
        <v>4816080</v>
      </c>
      <c r="B8505">
        <v>2021</v>
      </c>
      <c r="D8505" t="s">
        <v>1069</v>
      </c>
      <c r="E8505" t="s">
        <v>1070</v>
      </c>
      <c r="F8505" t="s">
        <v>4101</v>
      </c>
      <c r="G8505" t="s">
        <v>1071</v>
      </c>
      <c r="H8505" s="5">
        <v>103496.4</v>
      </c>
      <c r="I8505">
        <f>IFERROR(VLOOKUP(G8505,'NCES Match'!$A$2:$B$1307,2,FALSE),"")</f>
        <v>4816080</v>
      </c>
      <c r="J8505" cm="1">
        <f t="array" ref="J8505">IFERROR(_xlfn.IFS(B8505=2015,H8505/$O$13,B8505=2016,H8505/$O$14,B8505=2017,H8505/$O$15,B8505=2018,H8505/$O$16,B8505=2019,H8505/$O$17,B8505=2020,H8505/$O$18,B8505=2021,H8505/$O$19,B8505=2022,H8505/$O$20),"")</f>
        <v>5.2953210209310183E-5</v>
      </c>
      <c r="K8505" s="3" cm="1">
        <f t="array" ref="K8505">IFERROR(_xlfn.IFS(B8505=2015,J8505*$P$4,B8505=2016,J8505*$P$5,B8505=2017,J8505*$P$6,B8505=2018,J8505*$P$7,B8505=2019,J8505*$P$8,B8505=2020,J8505*$P$9,B8505=2021,J8505*$P$10,B8505=2022,J8505*$P$11),"")</f>
        <v>113349.16848846013</v>
      </c>
      <c r="L8505" s="3">
        <f t="shared" si="133"/>
        <v>216845.56848846012</v>
      </c>
    </row>
    <row r="8506" spans="1:12">
      <c r="A8506">
        <v>4816080</v>
      </c>
      <c r="B8506">
        <v>2022</v>
      </c>
      <c r="D8506" t="s">
        <v>1069</v>
      </c>
      <c r="E8506" t="s">
        <v>1070</v>
      </c>
      <c r="F8506" t="s">
        <v>4101</v>
      </c>
      <c r="G8506" t="s">
        <v>1071</v>
      </c>
      <c r="H8506" s="5">
        <v>124667.93</v>
      </c>
      <c r="I8506">
        <f>IFERROR(VLOOKUP(G8506,'NCES Match'!$A$2:$B$1307,2,FALSE),"")</f>
        <v>4816080</v>
      </c>
      <c r="J8506" cm="1">
        <f t="array" ref="J8506">IFERROR(_xlfn.IFS(B8506=2015,H8506/$O$13,B8506=2016,H8506/$O$14,B8506=2017,H8506/$O$15,B8506=2018,H8506/$O$16,B8506=2019,H8506/$O$17,B8506=2020,H8506/$O$18,B8506=2021,H8506/$O$19,B8506=2022,H8506/$O$20),"")</f>
        <v>5.475797501959988E-5</v>
      </c>
      <c r="K8506" s="3" cm="1">
        <f t="array" ref="K8506">IFERROR(_xlfn.IFS(B8506=2015,J8506*$P$4,B8506=2016,J8506*$P$5,B8506=2017,J8506*$P$6,B8506=2018,J8506*$P$7,B8506=2019,J8506*$P$8,B8506=2020,J8506*$P$9,B8506=2021,J8506*$P$10,B8506=2022,J8506*$P$11),"")</f>
        <v>117920.36864768085</v>
      </c>
      <c r="L8506" s="3">
        <f t="shared" si="133"/>
        <v>242588.29864768084</v>
      </c>
    </row>
    <row r="8507" spans="1:12">
      <c r="A8507">
        <v>4816080</v>
      </c>
      <c r="B8507">
        <v>2023</v>
      </c>
      <c r="D8507" t="s">
        <v>1069</v>
      </c>
      <c r="E8507" t="s">
        <v>1070</v>
      </c>
      <c r="F8507" t="s">
        <v>4101</v>
      </c>
      <c r="G8507" t="s">
        <v>1071</v>
      </c>
      <c r="H8507" s="5">
        <v>133168.44</v>
      </c>
      <c r="I8507">
        <f>IFERROR(VLOOKUP(G8507,'NCES Match'!$A$2:$B$1307,2,FALSE),"")</f>
        <v>4816080</v>
      </c>
      <c r="J8507" t="str" cm="1">
        <f t="array" ref="J8507">IFERROR(_xlfn.IFS(B8507=2015,H8507/$O$13,B8507=2016,H8507/$O$14,B8507=2017,H8507/$O$15,B8507=2018,H8507/$O$16,B8507=2019,H8507/$O$17,B8507=2020,H8507/$O$18,B8507=2021,H8507/$O$19,B8507=2022,H8507/$O$20),"")</f>
        <v/>
      </c>
      <c r="K8507" s="3" t="str" cm="1">
        <f t="array" ref="K8507">IFERROR(_xlfn.IFS(B8507=2015,J8507*$P$4,B8507=2016,J8507*$P$5,B8507=2017,J8507*$P$6,B8507=2018,J8507*$P$7,B8507=2019,J8507*$P$8,B8507=2020,J8507*$P$9,B8507=2021,J8507*$P$10,B8507=2022,J8507*$P$11),"")</f>
        <v/>
      </c>
      <c r="L8507" s="3">
        <f t="shared" si="133"/>
        <v>133168.44</v>
      </c>
    </row>
    <row r="8508" spans="1:12">
      <c r="A8508">
        <v>4820400</v>
      </c>
      <c r="B8508">
        <v>2015</v>
      </c>
      <c r="C8508" t="s">
        <v>381</v>
      </c>
      <c r="D8508" t="s">
        <v>1412</v>
      </c>
      <c r="E8508" t="s">
        <v>1413</v>
      </c>
      <c r="G8508" t="s">
        <v>1414</v>
      </c>
      <c r="H8508" s="5">
        <v>168511.28</v>
      </c>
      <c r="I8508">
        <f>IFERROR(VLOOKUP(G8508,'NCES Match'!$A$2:$B$1307,2,FALSE),"")</f>
        <v>4820400</v>
      </c>
      <c r="J8508" cm="1">
        <f t="array" ref="J8508">IFERROR(_xlfn.IFS(B8508=2015,H8508/$O$13,B8508=2016,H8508/$O$14,B8508=2017,H8508/$O$15,B8508=2018,H8508/$O$16,B8508=2019,H8508/$O$17,B8508=2020,H8508/$O$18,B8508=2021,H8508/$O$19,B8508=2022,H8508/$O$20),"")</f>
        <v>1.3201236983451697E-4</v>
      </c>
      <c r="K8508" s="3" cm="1">
        <f t="array" ref="K8508">IFERROR(_xlfn.IFS(B8508=2015,J8508*$P$4,B8508=2016,J8508*$P$5,B8508=2017,J8508*$P$6,B8508=2018,J8508*$P$7,B8508=2019,J8508*$P$8,B8508=2020,J8508*$P$9,B8508=2021,J8508*$P$10,B8508=2022,J8508*$P$11),"")</f>
        <v>210095.44078663716</v>
      </c>
      <c r="L8508" s="3">
        <f t="shared" si="133"/>
        <v>378606.72078663716</v>
      </c>
    </row>
    <row r="8509" spans="1:12">
      <c r="A8509">
        <v>4820400</v>
      </c>
      <c r="B8509">
        <v>2016</v>
      </c>
      <c r="C8509" t="s">
        <v>4102</v>
      </c>
      <c r="D8509" t="s">
        <v>1412</v>
      </c>
      <c r="E8509" t="s">
        <v>1413</v>
      </c>
      <c r="F8509" t="s">
        <v>4101</v>
      </c>
      <c r="G8509" t="s">
        <v>1414</v>
      </c>
      <c r="H8509" s="5">
        <v>177533</v>
      </c>
      <c r="I8509">
        <f>IFERROR(VLOOKUP(G8509,'NCES Match'!$A$2:$B$1307,2,FALSE),"")</f>
        <v>4820400</v>
      </c>
      <c r="J8509" cm="1">
        <f t="array" ref="J8509">IFERROR(_xlfn.IFS(B8509=2015,H8509/$O$13,B8509=2016,H8509/$O$14,B8509=2017,H8509/$O$15,B8509=2018,H8509/$O$16,B8509=2019,H8509/$O$17,B8509=2020,H8509/$O$18,B8509=2021,H8509/$O$19,B8509=2022,H8509/$O$20),"")</f>
        <v>1.2708999992743972E-4</v>
      </c>
      <c r="K8509" s="3" cm="1">
        <f t="array" ref="K8509">IFERROR(_xlfn.IFS(B8509=2015,J8509*$P$4,B8509=2016,J8509*$P$5,B8509=2017,J8509*$P$6,B8509=2018,J8509*$P$7,B8509=2019,J8509*$P$8,B8509=2020,J8509*$P$9,B8509=2021,J8509*$P$10,B8509=2022,J8509*$P$11),"")</f>
        <v>212955.97518673574</v>
      </c>
      <c r="L8509" s="3">
        <f t="shared" si="133"/>
        <v>390488.97518673574</v>
      </c>
    </row>
    <row r="8510" spans="1:12">
      <c r="A8510">
        <v>4820400</v>
      </c>
      <c r="B8510">
        <v>2017</v>
      </c>
      <c r="D8510" t="s">
        <v>1412</v>
      </c>
      <c r="E8510" t="s">
        <v>1413</v>
      </c>
      <c r="F8510" t="s">
        <v>4101</v>
      </c>
      <c r="G8510" t="s">
        <v>1414</v>
      </c>
      <c r="H8510" s="5">
        <v>171941</v>
      </c>
      <c r="I8510">
        <f>IFERROR(VLOOKUP(G8510,'NCES Match'!$A$2:$B$1307,2,FALSE),"")</f>
        <v>4820400</v>
      </c>
      <c r="J8510" cm="1">
        <f t="array" ref="J8510">IFERROR(_xlfn.IFS(B8510=2015,H8510/$O$13,B8510=2016,H8510/$O$14,B8510=2017,H8510/$O$15,B8510=2018,H8510/$O$16,B8510=2019,H8510/$O$17,B8510=2020,H8510/$O$18,B8510=2021,H8510/$O$19,B8510=2022,H8510/$O$20),"")</f>
        <v>1.1854279097123346E-4</v>
      </c>
      <c r="K8510" s="3" cm="1">
        <f t="array" ref="K8510">IFERROR(_xlfn.IFS(B8510=2015,J8510*$P$4,B8510=2016,J8510*$P$5,B8510=2017,J8510*$P$6,B8510=2018,J8510*$P$7,B8510=2019,J8510*$P$8,B8510=2020,J8510*$P$9,B8510=2021,J8510*$P$10,B8510=2022,J8510*$P$11),"")</f>
        <v>201315.03658069848</v>
      </c>
      <c r="L8510" s="3">
        <f t="shared" si="133"/>
        <v>373256.03658069845</v>
      </c>
    </row>
    <row r="8511" spans="1:12">
      <c r="A8511">
        <v>4820400</v>
      </c>
      <c r="B8511">
        <v>2018</v>
      </c>
      <c r="D8511" t="s">
        <v>1412</v>
      </c>
      <c r="E8511" t="s">
        <v>1413</v>
      </c>
      <c r="F8511" t="s">
        <v>4101</v>
      </c>
      <c r="G8511" t="s">
        <v>1414</v>
      </c>
      <c r="H8511" s="5">
        <v>168164</v>
      </c>
      <c r="I8511">
        <f>IFERROR(VLOOKUP(G8511,'NCES Match'!$A$2:$B$1307,2,FALSE),"")</f>
        <v>4820400</v>
      </c>
      <c r="J8511" cm="1">
        <f t="array" ref="J8511">IFERROR(_xlfn.IFS(B8511=2015,H8511/$O$13,B8511=2016,H8511/$O$14,B8511=2017,H8511/$O$15,B8511=2018,H8511/$O$16,B8511=2019,H8511/$O$17,B8511=2020,H8511/$O$18,B8511=2021,H8511/$O$19,B8511=2022,H8511/$O$20),"")</f>
        <v>1.097369039195857E-4</v>
      </c>
      <c r="K8511" s="3" cm="1">
        <f t="array" ref="K8511">IFERROR(_xlfn.IFS(B8511=2015,J8511*$P$4,B8511=2016,J8511*$P$5,B8511=2017,J8511*$P$6,B8511=2018,J8511*$P$7,B8511=2019,J8511*$P$8,B8511=2020,J8511*$P$9,B8511=2021,J8511*$P$10,B8511=2022,J8511*$P$11),"")</f>
        <v>188402.16536056032</v>
      </c>
      <c r="L8511" s="3">
        <f t="shared" si="133"/>
        <v>356566.16536056029</v>
      </c>
    </row>
    <row r="8512" spans="1:12">
      <c r="A8512">
        <v>4820400</v>
      </c>
      <c r="B8512">
        <v>2019</v>
      </c>
      <c r="D8512" t="s">
        <v>1412</v>
      </c>
      <c r="E8512" t="s">
        <v>1413</v>
      </c>
      <c r="F8512" t="s">
        <v>4101</v>
      </c>
      <c r="G8512" t="s">
        <v>1414</v>
      </c>
      <c r="H8512" s="5">
        <v>204552</v>
      </c>
      <c r="I8512">
        <f>IFERROR(VLOOKUP(G8512,'NCES Match'!$A$2:$B$1307,2,FALSE),"")</f>
        <v>4820400</v>
      </c>
      <c r="J8512" cm="1">
        <f t="array" ref="J8512">IFERROR(_xlfn.IFS(B8512=2015,H8512/$O$13,B8512=2016,H8512/$O$14,B8512=2017,H8512/$O$15,B8512=2018,H8512/$O$16,B8512=2019,H8512/$O$17,B8512=2020,H8512/$O$18,B8512=2021,H8512/$O$19,B8512=2022,H8512/$O$20),"")</f>
        <v>1.2951824081040215E-4</v>
      </c>
      <c r="K8512" s="3" cm="1">
        <f t="array" ref="K8512">IFERROR(_xlfn.IFS(B8512=2015,J8512*$P$4,B8512=2016,J8512*$P$5,B8512=2017,J8512*$P$6,B8512=2018,J8512*$P$7,B8512=2019,J8512*$P$8,B8512=2020,J8512*$P$9,B8512=2021,J8512*$P$10,B8512=2022,J8512*$P$11),"")</f>
        <v>225093.11416359351</v>
      </c>
      <c r="L8512" s="3">
        <f t="shared" si="133"/>
        <v>429645.11416359351</v>
      </c>
    </row>
    <row r="8513" spans="1:12">
      <c r="A8513">
        <v>4820400</v>
      </c>
      <c r="B8513">
        <v>2020</v>
      </c>
      <c r="D8513" t="s">
        <v>1412</v>
      </c>
      <c r="E8513" t="s">
        <v>1413</v>
      </c>
      <c r="F8513" t="s">
        <v>4230</v>
      </c>
      <c r="G8513" t="s">
        <v>1414</v>
      </c>
      <c r="H8513" s="5">
        <v>193208</v>
      </c>
      <c r="I8513">
        <f>IFERROR(VLOOKUP(G8513,'NCES Match'!$A$2:$B$1307,2,FALSE),"")</f>
        <v>4820400</v>
      </c>
      <c r="J8513" cm="1">
        <f t="array" ref="J8513">IFERROR(_xlfn.IFS(B8513=2015,H8513/$O$13,B8513=2016,H8513/$O$14,B8513=2017,H8513/$O$15,B8513=2018,H8513/$O$16,B8513=2019,H8513/$O$17,B8513=2020,H8513/$O$18,B8513=2021,H8513/$O$19,B8513=2022,H8513/$O$20),"")</f>
        <v>1.0470087637599929E-4</v>
      </c>
      <c r="K8513" s="3" cm="1">
        <f t="array" ref="K8513">IFERROR(_xlfn.IFS(B8513=2015,J8513*$P$4,B8513=2016,J8513*$P$5,B8513=2017,J8513*$P$6,B8513=2018,J8513*$P$7,B8513=2019,J8513*$P$8,B8513=2020,J8513*$P$9,B8513=2021,J8513*$P$10,B8513=2022,J8513*$P$11),"")</f>
        <v>220709.74213357348</v>
      </c>
      <c r="L8513" s="3">
        <f t="shared" si="133"/>
        <v>413917.74213357351</v>
      </c>
    </row>
    <row r="8514" spans="1:12">
      <c r="A8514">
        <v>4820400</v>
      </c>
      <c r="B8514">
        <v>2021</v>
      </c>
      <c r="D8514" t="s">
        <v>1412</v>
      </c>
      <c r="E8514" t="s">
        <v>1413</v>
      </c>
      <c r="F8514" t="s">
        <v>4101</v>
      </c>
      <c r="G8514" t="s">
        <v>1414</v>
      </c>
      <c r="H8514" s="5">
        <v>136030.09</v>
      </c>
      <c r="I8514">
        <f>IFERROR(VLOOKUP(G8514,'NCES Match'!$A$2:$B$1307,2,FALSE),"")</f>
        <v>4820400</v>
      </c>
      <c r="J8514" cm="1">
        <f t="array" ref="J8514">IFERROR(_xlfn.IFS(B8514=2015,H8514/$O$13,B8514=2016,H8514/$O$14,B8514=2017,H8514/$O$15,B8514=2018,H8514/$O$16,B8514=2019,H8514/$O$17,B8514=2020,H8514/$O$18,B8514=2021,H8514/$O$19,B8514=2022,H8514/$O$20),"")</f>
        <v>6.9598845472512889E-5</v>
      </c>
      <c r="K8514" s="3" cm="1">
        <f t="array" ref="K8514">IFERROR(_xlfn.IFS(B8514=2015,J8514*$P$4,B8514=2016,J8514*$P$5,B8514=2017,J8514*$P$6,B8514=2018,J8514*$P$7,B8514=2019,J8514*$P$8,B8514=2020,J8514*$P$9,B8514=2021,J8514*$P$10,B8514=2022,J8514*$P$11),"")</f>
        <v>148980.03786518562</v>
      </c>
      <c r="L8514" s="3">
        <f t="shared" si="133"/>
        <v>285010.12786518561</v>
      </c>
    </row>
    <row r="8515" spans="1:12">
      <c r="A8515">
        <v>4820400</v>
      </c>
      <c r="B8515">
        <v>2022</v>
      </c>
      <c r="D8515" t="s">
        <v>1412</v>
      </c>
      <c r="E8515" t="s">
        <v>1413</v>
      </c>
      <c r="F8515" t="s">
        <v>4101</v>
      </c>
      <c r="G8515" t="s">
        <v>1414</v>
      </c>
      <c r="H8515" s="5">
        <v>178386.29</v>
      </c>
      <c r="I8515">
        <f>IFERROR(VLOOKUP(G8515,'NCES Match'!$A$2:$B$1307,2,FALSE),"")</f>
        <v>4820400</v>
      </c>
      <c r="J8515" cm="1">
        <f t="array" ref="J8515">IFERROR(_xlfn.IFS(B8515=2015,H8515/$O$13,B8515=2016,H8515/$O$14,B8515=2017,H8515/$O$15,B8515=2018,H8515/$O$16,B8515=2019,H8515/$O$17,B8515=2020,H8515/$O$18,B8515=2021,H8515/$O$19,B8515=2022,H8515/$O$20),"")</f>
        <v>7.8352724807888456E-5</v>
      </c>
      <c r="K8515" s="3" cm="1">
        <f t="array" ref="K8515">IFERROR(_xlfn.IFS(B8515=2015,J8515*$P$4,B8515=2016,J8515*$P$5,B8515=2017,J8515*$P$6,B8515=2018,J8515*$P$7,B8515=2019,J8515*$P$8,B8515=2020,J8515*$P$9,B8515=2021,J8515*$P$10,B8515=2022,J8515*$P$11),"")</f>
        <v>168731.26134758242</v>
      </c>
      <c r="L8515" s="3">
        <f t="shared" ref="L8515:L8578" si="134">SUM(H8515,K8515)</f>
        <v>347117.55134758243</v>
      </c>
    </row>
    <row r="8516" spans="1:12">
      <c r="A8516">
        <v>4820400</v>
      </c>
      <c r="B8516">
        <v>2023</v>
      </c>
      <c r="D8516" t="s">
        <v>1412</v>
      </c>
      <c r="E8516" t="s">
        <v>1413</v>
      </c>
      <c r="F8516" t="s">
        <v>4101</v>
      </c>
      <c r="G8516" t="s">
        <v>1414</v>
      </c>
      <c r="H8516" s="5">
        <v>185613.61</v>
      </c>
      <c r="I8516">
        <f>IFERROR(VLOOKUP(G8516,'NCES Match'!$A$2:$B$1307,2,FALSE),"")</f>
        <v>4820400</v>
      </c>
      <c r="J8516" t="str" cm="1">
        <f t="array" ref="J8516">IFERROR(_xlfn.IFS(B8516=2015,H8516/$O$13,B8516=2016,H8516/$O$14,B8516=2017,H8516/$O$15,B8516=2018,H8516/$O$16,B8516=2019,H8516/$O$17,B8516=2020,H8516/$O$18,B8516=2021,H8516/$O$19,B8516=2022,H8516/$O$20),"")</f>
        <v/>
      </c>
      <c r="K8516" s="3" t="str" cm="1">
        <f t="array" ref="K8516">IFERROR(_xlfn.IFS(B8516=2015,J8516*$P$4,B8516=2016,J8516*$P$5,B8516=2017,J8516*$P$6,B8516=2018,J8516*$P$7,B8516=2019,J8516*$P$8,B8516=2020,J8516*$P$9,B8516=2021,J8516*$P$10,B8516=2022,J8516*$P$11),"")</f>
        <v/>
      </c>
      <c r="L8516" s="3">
        <f t="shared" si="134"/>
        <v>185613.61</v>
      </c>
    </row>
    <row r="8517" spans="1:12">
      <c r="A8517">
        <v>4832090</v>
      </c>
      <c r="B8517">
        <v>2015</v>
      </c>
      <c r="C8517" t="s">
        <v>381</v>
      </c>
      <c r="D8517" t="s">
        <v>2339</v>
      </c>
      <c r="E8517" t="s">
        <v>2340</v>
      </c>
      <c r="G8517" t="s">
        <v>2341</v>
      </c>
      <c r="H8517" s="5">
        <v>1178875.26</v>
      </c>
      <c r="I8517">
        <f>IFERROR(VLOOKUP(G8517,'NCES Match'!$A$2:$B$1307,2,FALSE),"")</f>
        <v>4832090</v>
      </c>
      <c r="J8517" cm="1">
        <f t="array" ref="J8517">IFERROR(_xlfn.IFS(B8517=2015,H8517/$O$13,B8517=2016,H8517/$O$14,B8517=2017,H8517/$O$15,B8517=2018,H8517/$O$16,B8517=2019,H8517/$O$17,B8517=2020,H8517/$O$18,B8517=2021,H8517/$O$19,B8517=2022,H8517/$O$20),"")</f>
        <v>9.2353530761787796E-4</v>
      </c>
      <c r="K8517" s="3" cm="1">
        <f t="array" ref="K8517">IFERROR(_xlfn.IFS(B8517=2015,J8517*$P$4,B8517=2016,J8517*$P$5,B8517=2017,J8517*$P$6,B8517=2018,J8517*$P$7,B8517=2019,J8517*$P$8,B8517=2020,J8517*$P$9,B8517=2021,J8517*$P$10,B8517=2022,J8517*$P$11),"")</f>
        <v>1469790.7308173168</v>
      </c>
      <c r="L8517" s="3">
        <f t="shared" si="134"/>
        <v>2648665.9908173168</v>
      </c>
    </row>
    <row r="8518" spans="1:12">
      <c r="A8518">
        <v>4832090</v>
      </c>
      <c r="B8518">
        <v>2016</v>
      </c>
      <c r="C8518" t="s">
        <v>4102</v>
      </c>
      <c r="D8518" t="s">
        <v>2339</v>
      </c>
      <c r="E8518" t="s">
        <v>2340</v>
      </c>
      <c r="F8518" t="s">
        <v>4101</v>
      </c>
      <c r="G8518" t="s">
        <v>2341</v>
      </c>
      <c r="H8518" s="5">
        <v>1174169</v>
      </c>
      <c r="I8518">
        <f>IFERROR(VLOOKUP(G8518,'NCES Match'!$A$2:$B$1307,2,FALSE),"")</f>
        <v>4832090</v>
      </c>
      <c r="J8518" cm="1">
        <f t="array" ref="J8518">IFERROR(_xlfn.IFS(B8518=2015,H8518/$O$13,B8518=2016,H8518/$O$14,B8518=2017,H8518/$O$15,B8518=2018,H8518/$O$16,B8518=2019,H8518/$O$17,B8518=2020,H8518/$O$18,B8518=2021,H8518/$O$19,B8518=2022,H8518/$O$20),"")</f>
        <v>8.4054873248805566E-4</v>
      </c>
      <c r="K8518" s="3" cm="1">
        <f t="array" ref="K8518">IFERROR(_xlfn.IFS(B8518=2015,J8518*$P$4,B8518=2016,J8518*$P$5,B8518=2017,J8518*$P$6,B8518=2018,J8518*$P$7,B8518=2019,J8518*$P$8,B8518=2020,J8518*$P$9,B8518=2021,J8518*$P$10,B8518=2022,J8518*$P$11),"")</f>
        <v>1408449.7216237788</v>
      </c>
      <c r="L8518" s="3">
        <f t="shared" si="134"/>
        <v>2582618.7216237788</v>
      </c>
    </row>
    <row r="8519" spans="1:12">
      <c r="A8519">
        <v>4832090</v>
      </c>
      <c r="B8519">
        <v>2017</v>
      </c>
      <c r="D8519" t="s">
        <v>2339</v>
      </c>
      <c r="E8519" t="s">
        <v>2340</v>
      </c>
      <c r="F8519" t="s">
        <v>4101</v>
      </c>
      <c r="G8519" t="s">
        <v>2341</v>
      </c>
      <c r="H8519" s="5">
        <v>1168170</v>
      </c>
      <c r="I8519">
        <f>IFERROR(VLOOKUP(G8519,'NCES Match'!$A$2:$B$1307,2,FALSE),"")</f>
        <v>4832090</v>
      </c>
      <c r="J8519" cm="1">
        <f t="array" ref="J8519">IFERROR(_xlfn.IFS(B8519=2015,H8519/$O$13,B8519=2016,H8519/$O$14,B8519=2017,H8519/$O$15,B8519=2018,H8519/$O$16,B8519=2019,H8519/$O$17,B8519=2020,H8519/$O$18,B8519=2021,H8519/$O$19,B8519=2022,H8519/$O$20),"")</f>
        <v>8.0538168400128994E-4</v>
      </c>
      <c r="K8519" s="3" cm="1">
        <f t="array" ref="K8519">IFERROR(_xlfn.IFS(B8519=2015,J8519*$P$4,B8519=2016,J8519*$P$5,B8519=2017,J8519*$P$6,B8519=2018,J8519*$P$7,B8519=2019,J8519*$P$8,B8519=2020,J8519*$P$9,B8519=2021,J8519*$P$10,B8519=2022,J8519*$P$11),"")</f>
        <v>1367737.6907338828</v>
      </c>
      <c r="L8519" s="3">
        <f t="shared" si="134"/>
        <v>2535907.6907338826</v>
      </c>
    </row>
    <row r="8520" spans="1:12">
      <c r="A8520">
        <v>4832090</v>
      </c>
      <c r="B8520">
        <v>2018</v>
      </c>
      <c r="D8520" t="s">
        <v>2339</v>
      </c>
      <c r="E8520" t="s">
        <v>2340</v>
      </c>
      <c r="F8520" t="s">
        <v>4101</v>
      </c>
      <c r="G8520" t="s">
        <v>2341</v>
      </c>
      <c r="H8520" s="5">
        <v>1290812</v>
      </c>
      <c r="I8520">
        <f>IFERROR(VLOOKUP(G8520,'NCES Match'!$A$2:$B$1307,2,FALSE),"")</f>
        <v>4832090</v>
      </c>
      <c r="J8520" cm="1">
        <f t="array" ref="J8520">IFERROR(_xlfn.IFS(B8520=2015,H8520/$O$13,B8520=2016,H8520/$O$14,B8520=2017,H8520/$O$15,B8520=2018,H8520/$O$16,B8520=2019,H8520/$O$17,B8520=2020,H8520/$O$18,B8520=2021,H8520/$O$19,B8520=2022,H8520/$O$20),"")</f>
        <v>8.4233077485221719E-4</v>
      </c>
      <c r="K8520" s="3" cm="1">
        <f t="array" ref="K8520">IFERROR(_xlfn.IFS(B8520=2015,J8520*$P$4,B8520=2016,J8520*$P$5,B8520=2017,J8520*$P$6,B8520=2018,J8520*$P$7,B8520=2019,J8520*$P$8,B8520=2020,J8520*$P$9,B8520=2021,J8520*$P$10,B8520=2022,J8520*$P$11),"")</f>
        <v>1446158.3684581455</v>
      </c>
      <c r="L8520" s="3">
        <f t="shared" si="134"/>
        <v>2736970.3684581453</v>
      </c>
    </row>
    <row r="8521" spans="1:12">
      <c r="A8521">
        <v>4832090</v>
      </c>
      <c r="B8521">
        <v>2019</v>
      </c>
      <c r="D8521" t="s">
        <v>2339</v>
      </c>
      <c r="E8521" t="s">
        <v>2340</v>
      </c>
      <c r="F8521" t="s">
        <v>4101</v>
      </c>
      <c r="G8521" t="s">
        <v>2341</v>
      </c>
      <c r="H8521" s="5">
        <v>1331297</v>
      </c>
      <c r="I8521">
        <f>IFERROR(VLOOKUP(G8521,'NCES Match'!$A$2:$B$1307,2,FALSE),"")</f>
        <v>4832090</v>
      </c>
      <c r="J8521" cm="1">
        <f t="array" ref="J8521">IFERROR(_xlfn.IFS(B8521=2015,H8521/$O$13,B8521=2016,H8521/$O$14,B8521=2017,H8521/$O$15,B8521=2018,H8521/$O$16,B8521=2019,H8521/$O$17,B8521=2020,H8521/$O$18,B8521=2021,H8521/$O$19,B8521=2022,H8521/$O$20),"")</f>
        <v>8.4295066993315124E-4</v>
      </c>
      <c r="K8521" s="3" cm="1">
        <f t="array" ref="K8521">IFERROR(_xlfn.IFS(B8521=2015,J8521*$P$4,B8521=2016,J8521*$P$5,B8521=2017,J8521*$P$6,B8521=2018,J8521*$P$7,B8521=2019,J8521*$P$8,B8521=2020,J8521*$P$9,B8521=2021,J8521*$P$10,B8521=2022,J8521*$P$11),"")</f>
        <v>1464985.8598627711</v>
      </c>
      <c r="L8521" s="3">
        <f t="shared" si="134"/>
        <v>2796282.8598627709</v>
      </c>
    </row>
    <row r="8522" spans="1:12">
      <c r="A8522">
        <v>4832090</v>
      </c>
      <c r="B8522">
        <v>2020</v>
      </c>
      <c r="D8522" t="s">
        <v>2339</v>
      </c>
      <c r="E8522" t="s">
        <v>2340</v>
      </c>
      <c r="F8522" t="s">
        <v>4230</v>
      </c>
      <c r="G8522" t="s">
        <v>2341</v>
      </c>
      <c r="H8522" s="5">
        <v>1432228</v>
      </c>
      <c r="I8522">
        <f>IFERROR(VLOOKUP(G8522,'NCES Match'!$A$2:$B$1307,2,FALSE),"")</f>
        <v>4832090</v>
      </c>
      <c r="J8522" cm="1">
        <f t="array" ref="J8522">IFERROR(_xlfn.IFS(B8522=2015,H8522/$O$13,B8522=2016,H8522/$O$14,B8522=2017,H8522/$O$15,B8522=2018,H8522/$O$16,B8522=2019,H8522/$O$17,B8522=2020,H8522/$O$18,B8522=2021,H8522/$O$19,B8522=2022,H8522/$O$20),"")</f>
        <v>7.7613518472446636E-4</v>
      </c>
      <c r="K8522" s="3" cm="1">
        <f t="array" ref="K8522">IFERROR(_xlfn.IFS(B8522=2015,J8522*$P$4,B8522=2016,J8522*$P$5,B8522=2017,J8522*$P$6,B8522=2018,J8522*$P$7,B8522=2019,J8522*$P$8,B8522=2020,J8522*$P$9,B8522=2021,J8522*$P$10,B8522=2022,J8522*$P$11),"")</f>
        <v>1636095.15421972</v>
      </c>
      <c r="L8522" s="3">
        <f t="shared" si="134"/>
        <v>3068323.15421972</v>
      </c>
    </row>
    <row r="8523" spans="1:12">
      <c r="A8523">
        <v>4832090</v>
      </c>
      <c r="B8523">
        <v>2021</v>
      </c>
      <c r="D8523" t="s">
        <v>2339</v>
      </c>
      <c r="E8523" t="s">
        <v>2340</v>
      </c>
      <c r="F8523" t="s">
        <v>4230</v>
      </c>
      <c r="G8523" t="s">
        <v>2341</v>
      </c>
      <c r="H8523" s="5">
        <v>1386149.75</v>
      </c>
      <c r="I8523">
        <f>IFERROR(VLOOKUP(G8523,'NCES Match'!$A$2:$B$1307,2,FALSE),"")</f>
        <v>4832090</v>
      </c>
      <c r="J8523" cm="1">
        <f t="array" ref="J8523">IFERROR(_xlfn.IFS(B8523=2015,H8523/$O$13,B8523=2016,H8523/$O$14,B8523=2017,H8523/$O$15,B8523=2018,H8523/$O$16,B8523=2019,H8523/$O$17,B8523=2020,H8523/$O$18,B8523=2021,H8523/$O$19,B8523=2022,H8523/$O$20),"")</f>
        <v>7.0921383829131027E-4</v>
      </c>
      <c r="K8523" s="3" cm="1">
        <f t="array" ref="K8523">IFERROR(_xlfn.IFS(B8523=2015,J8523*$P$4,B8523=2016,J8523*$P$5,B8523=2017,J8523*$P$6,B8523=2018,J8523*$P$7,B8523=2019,J8523*$P$8,B8523=2020,J8523*$P$9,B8523=2021,J8523*$P$10,B8523=2022,J8523*$P$11),"")</f>
        <v>1518110.0169956337</v>
      </c>
      <c r="L8523" s="3">
        <f t="shared" si="134"/>
        <v>2904259.766995634</v>
      </c>
    </row>
    <row r="8524" spans="1:12">
      <c r="A8524">
        <v>4832090</v>
      </c>
      <c r="B8524">
        <v>2022</v>
      </c>
      <c r="D8524" t="s">
        <v>2339</v>
      </c>
      <c r="E8524" t="s">
        <v>2340</v>
      </c>
      <c r="F8524" t="s">
        <v>4101</v>
      </c>
      <c r="G8524" t="s">
        <v>2341</v>
      </c>
      <c r="H8524" s="5">
        <v>1849954.38</v>
      </c>
      <c r="I8524">
        <f>IFERROR(VLOOKUP(G8524,'NCES Match'!$A$2:$B$1307,2,FALSE),"")</f>
        <v>4832090</v>
      </c>
      <c r="J8524" cm="1">
        <f t="array" ref="J8524">IFERROR(_xlfn.IFS(B8524=2015,H8524/$O$13,B8524=2016,H8524/$O$14,B8524=2017,H8524/$O$15,B8524=2018,H8524/$O$16,B8524=2019,H8524/$O$17,B8524=2020,H8524/$O$18,B8524=2021,H8524/$O$19,B8524=2022,H8524/$O$20),"")</f>
        <v>8.1255665131713811E-4</v>
      </c>
      <c r="K8524" s="3" cm="1">
        <f t="array" ref="K8524">IFERROR(_xlfn.IFS(B8524=2015,J8524*$P$4,B8524=2016,J8524*$P$5,B8524=2017,J8524*$P$6,B8524=2018,J8524*$P$7,B8524=2019,J8524*$P$8,B8524=2020,J8524*$P$9,B8524=2021,J8524*$P$10,B8524=2022,J8524*$P$11),"")</f>
        <v>1749826.9400237245</v>
      </c>
      <c r="L8524" s="3">
        <f t="shared" si="134"/>
        <v>3599781.3200237243</v>
      </c>
    </row>
    <row r="8525" spans="1:12">
      <c r="A8525">
        <v>4832090</v>
      </c>
      <c r="B8525">
        <v>2023</v>
      </c>
      <c r="D8525" t="s">
        <v>2339</v>
      </c>
      <c r="E8525" t="s">
        <v>2340</v>
      </c>
      <c r="F8525" t="s">
        <v>4101</v>
      </c>
      <c r="G8525" t="s">
        <v>2341</v>
      </c>
      <c r="H8525" s="5">
        <v>1722887.09</v>
      </c>
      <c r="I8525">
        <f>IFERROR(VLOOKUP(G8525,'NCES Match'!$A$2:$B$1307,2,FALSE),"")</f>
        <v>4832090</v>
      </c>
      <c r="J8525" t="str" cm="1">
        <f t="array" ref="J8525">IFERROR(_xlfn.IFS(B8525=2015,H8525/$O$13,B8525=2016,H8525/$O$14,B8525=2017,H8525/$O$15,B8525=2018,H8525/$O$16,B8525=2019,H8525/$O$17,B8525=2020,H8525/$O$18,B8525=2021,H8525/$O$19,B8525=2022,H8525/$O$20),"")</f>
        <v/>
      </c>
      <c r="K8525" s="3" t="str" cm="1">
        <f t="array" ref="K8525">IFERROR(_xlfn.IFS(B8525=2015,J8525*$P$4,B8525=2016,J8525*$P$5,B8525=2017,J8525*$P$6,B8525=2018,J8525*$P$7,B8525=2019,J8525*$P$8,B8525=2020,J8525*$P$9,B8525=2021,J8525*$P$10,B8525=2022,J8525*$P$11),"")</f>
        <v/>
      </c>
      <c r="L8525" s="3">
        <f t="shared" si="134"/>
        <v>1722887.09</v>
      </c>
    </row>
    <row r="8526" spans="1:12">
      <c r="A8526">
        <v>4846320</v>
      </c>
      <c r="B8526">
        <v>2015</v>
      </c>
      <c r="C8526" t="s">
        <v>381</v>
      </c>
      <c r="D8526" t="s">
        <v>3477</v>
      </c>
      <c r="E8526" t="s">
        <v>3478</v>
      </c>
      <c r="G8526" t="s">
        <v>3479</v>
      </c>
      <c r="H8526" s="5">
        <v>118691.18</v>
      </c>
      <c r="I8526">
        <f>IFERROR(VLOOKUP(G8526,'NCES Match'!$A$2:$B$1307,2,FALSE),"")</f>
        <v>4846320</v>
      </c>
      <c r="J8526" cm="1">
        <f t="array" ref="J8526">IFERROR(_xlfn.IFS(B8526=2015,H8526/$O$13,B8526=2016,H8526/$O$14,B8526=2017,H8526/$O$15,B8526=2018,H8526/$O$16,B8526=2019,H8526/$O$17,B8526=2020,H8526/$O$18,B8526=2021,H8526/$O$19,B8526=2022,H8526/$O$20),"")</f>
        <v>9.2983116324647371E-5</v>
      </c>
      <c r="K8526" s="3" cm="1">
        <f t="array" ref="K8526">IFERROR(_xlfn.IFS(B8526=2015,J8526*$P$4,B8526=2016,J8526*$P$5,B8526=2017,J8526*$P$6,B8526=2018,J8526*$P$7,B8526=2019,J8526*$P$8,B8526=2020,J8526*$P$9,B8526=2021,J8526*$P$10,B8526=2022,J8526*$P$11),"")</f>
        <v>147981.04779446273</v>
      </c>
      <c r="L8526" s="3">
        <f t="shared" si="134"/>
        <v>266672.2277944627</v>
      </c>
    </row>
    <row r="8527" spans="1:12">
      <c r="A8527">
        <v>4846320</v>
      </c>
      <c r="B8527">
        <v>2016</v>
      </c>
      <c r="C8527" t="s">
        <v>4102</v>
      </c>
      <c r="D8527" t="s">
        <v>3477</v>
      </c>
      <c r="E8527" t="s">
        <v>3478</v>
      </c>
      <c r="F8527" t="s">
        <v>4101</v>
      </c>
      <c r="G8527" t="s">
        <v>3479</v>
      </c>
      <c r="H8527" s="5">
        <v>112629</v>
      </c>
      <c r="I8527">
        <f>IFERROR(VLOOKUP(G8527,'NCES Match'!$A$2:$B$1307,2,FALSE),"")</f>
        <v>4846320</v>
      </c>
      <c r="J8527" cm="1">
        <f t="array" ref="J8527">IFERROR(_xlfn.IFS(B8527=2015,H8527/$O$13,B8527=2016,H8527/$O$14,B8527=2017,H8527/$O$15,B8527=2018,H8527/$O$16,B8527=2019,H8527/$O$17,B8527=2020,H8527/$O$18,B8527=2021,H8527/$O$19,B8527=2022,H8527/$O$20),"")</f>
        <v>8.0627374075961138E-5</v>
      </c>
      <c r="K8527" s="3" cm="1">
        <f t="array" ref="K8527">IFERROR(_xlfn.IFS(B8527=2015,J8527*$P$4,B8527=2016,J8527*$P$5,B8527=2017,J8527*$P$6,B8527=2018,J8527*$P$7,B8527=2019,J8527*$P$8,B8527=2020,J8527*$P$9,B8527=2021,J8527*$P$10,B8527=2022,J8527*$P$11),"")</f>
        <v>135101.74744586562</v>
      </c>
      <c r="L8527" s="3">
        <f t="shared" si="134"/>
        <v>247730.74744586562</v>
      </c>
    </row>
    <row r="8528" spans="1:12">
      <c r="A8528">
        <v>4846320</v>
      </c>
      <c r="B8528">
        <v>2017</v>
      </c>
      <c r="D8528" t="s">
        <v>3477</v>
      </c>
      <c r="E8528" t="s">
        <v>3478</v>
      </c>
      <c r="F8528" t="s">
        <v>4101</v>
      </c>
      <c r="G8528" t="s">
        <v>3479</v>
      </c>
      <c r="H8528" s="5">
        <v>126461</v>
      </c>
      <c r="I8528">
        <f>IFERROR(VLOOKUP(G8528,'NCES Match'!$A$2:$B$1307,2,FALSE),"")</f>
        <v>4846320</v>
      </c>
      <c r="J8528" cm="1">
        <f t="array" ref="J8528">IFERROR(_xlfn.IFS(B8528=2015,H8528/$O$13,B8528=2016,H8528/$O$14,B8528=2017,H8528/$O$15,B8528=2018,H8528/$O$16,B8528=2019,H8528/$O$17,B8528=2020,H8528/$O$18,B8528=2021,H8528/$O$19,B8528=2022,H8528/$O$20),"")</f>
        <v>8.71871158654024E-5</v>
      </c>
      <c r="K8528" s="3" cm="1">
        <f t="array" ref="K8528">IFERROR(_xlfn.IFS(B8528=2015,J8528*$P$4,B8528=2016,J8528*$P$5,B8528=2017,J8528*$P$6,B8528=2018,J8528*$P$7,B8528=2019,J8528*$P$8,B8528=2020,J8528*$P$9,B8528=2021,J8528*$P$10,B8528=2022,J8528*$P$11),"")</f>
        <v>148065.32962488127</v>
      </c>
      <c r="L8528" s="3">
        <f t="shared" si="134"/>
        <v>274526.32962488127</v>
      </c>
    </row>
    <row r="8529" spans="1:12">
      <c r="A8529">
        <v>4846320</v>
      </c>
      <c r="B8529">
        <v>2018</v>
      </c>
      <c r="D8529" t="s">
        <v>3477</v>
      </c>
      <c r="E8529" t="s">
        <v>3478</v>
      </c>
      <c r="F8529" t="s">
        <v>4101</v>
      </c>
      <c r="G8529" t="s">
        <v>3479</v>
      </c>
      <c r="H8529" s="5">
        <v>139530</v>
      </c>
      <c r="I8529">
        <f>IFERROR(VLOOKUP(G8529,'NCES Match'!$A$2:$B$1307,2,FALSE),"")</f>
        <v>4846320</v>
      </c>
      <c r="J8529" cm="1">
        <f t="array" ref="J8529">IFERROR(_xlfn.IFS(B8529=2015,H8529/$O$13,B8529=2016,H8529/$O$14,B8529=2017,H8529/$O$15,B8529=2018,H8529/$O$16,B8529=2019,H8529/$O$17,B8529=2020,H8529/$O$18,B8529=2021,H8529/$O$19,B8529=2022,H8529/$O$20),"")</f>
        <v>9.1051534239788495E-5</v>
      </c>
      <c r="K8529" s="3" cm="1">
        <f t="array" ref="K8529">IFERROR(_xlfn.IFS(B8529=2015,J8529*$P$4,B8529=2016,J8529*$P$5,B8529=2017,J8529*$P$6,B8529=2018,J8529*$P$7,B8529=2019,J8529*$P$8,B8529=2020,J8529*$P$9,B8529=2021,J8529*$P$10,B8529=2022,J8529*$P$11),"")</f>
        <v>156322.12680929914</v>
      </c>
      <c r="L8529" s="3">
        <f t="shared" si="134"/>
        <v>295852.12680929911</v>
      </c>
    </row>
    <row r="8530" spans="1:12">
      <c r="A8530">
        <v>4846320</v>
      </c>
      <c r="B8530">
        <v>2019</v>
      </c>
      <c r="D8530" t="s">
        <v>3477</v>
      </c>
      <c r="E8530" t="s">
        <v>3478</v>
      </c>
      <c r="F8530" t="s">
        <v>4101</v>
      </c>
      <c r="G8530" t="s">
        <v>3479</v>
      </c>
      <c r="H8530" s="5">
        <v>144282</v>
      </c>
      <c r="I8530">
        <f>IFERROR(VLOOKUP(G8530,'NCES Match'!$A$2:$B$1307,2,FALSE),"")</f>
        <v>4846320</v>
      </c>
      <c r="J8530" cm="1">
        <f t="array" ref="J8530">IFERROR(_xlfn.IFS(B8530=2015,H8530/$O$13,B8530=2016,H8530/$O$14,B8530=2017,H8530/$O$15,B8530=2018,H8530/$O$16,B8530=2019,H8530/$O$17,B8530=2020,H8530/$O$18,B8530=2021,H8530/$O$19,B8530=2022,H8530/$O$20),"")</f>
        <v>9.1356480604474374E-5</v>
      </c>
      <c r="K8530" s="3" cm="1">
        <f t="array" ref="K8530">IFERROR(_xlfn.IFS(B8530=2015,J8530*$P$4,B8530=2016,J8530*$P$5,B8530=2017,J8530*$P$6,B8530=2018,J8530*$P$7,B8530=2019,J8530*$P$8,B8530=2020,J8530*$P$9,B8530=2021,J8530*$P$10,B8530=2022,J8530*$P$11),"")</f>
        <v>158770.80007896083</v>
      </c>
      <c r="L8530" s="3">
        <f t="shared" si="134"/>
        <v>303052.80007896083</v>
      </c>
    </row>
    <row r="8531" spans="1:12">
      <c r="A8531">
        <v>4846320</v>
      </c>
      <c r="B8531">
        <v>2020</v>
      </c>
      <c r="D8531" t="s">
        <v>3477</v>
      </c>
      <c r="E8531" t="s">
        <v>3478</v>
      </c>
      <c r="F8531" t="s">
        <v>4230</v>
      </c>
      <c r="G8531" t="s">
        <v>3479</v>
      </c>
      <c r="H8531" s="5">
        <v>169690</v>
      </c>
      <c r="I8531">
        <f>IFERROR(VLOOKUP(G8531,'NCES Match'!$A$2:$B$1307,2,FALSE),"")</f>
        <v>4846320</v>
      </c>
      <c r="J8531" cm="1">
        <f t="array" ref="J8531">IFERROR(_xlfn.IFS(B8531=2015,H8531/$O$13,B8531=2016,H8531/$O$14,B8531=2017,H8531/$O$15,B8531=2018,H8531/$O$16,B8531=2019,H8531/$O$17,B8531=2020,H8531/$O$18,B8531=2021,H8531/$O$19,B8531=2022,H8531/$O$20),"")</f>
        <v>9.1956294316194556E-5</v>
      </c>
      <c r="K8531" s="3" cm="1">
        <f t="array" ref="K8531">IFERROR(_xlfn.IFS(B8531=2015,J8531*$P$4,B8531=2016,J8531*$P$5,B8531=2017,J8531*$P$6,B8531=2018,J8531*$P$7,B8531=2019,J8531*$P$8,B8531=2020,J8531*$P$9,B8531=2021,J8531*$P$10,B8531=2022,J8531*$P$11),"")</f>
        <v>193844.12727550662</v>
      </c>
      <c r="L8531" s="3">
        <f t="shared" si="134"/>
        <v>363534.12727550662</v>
      </c>
    </row>
    <row r="8532" spans="1:12">
      <c r="A8532">
        <v>4846320</v>
      </c>
      <c r="B8532">
        <v>2021</v>
      </c>
      <c r="D8532" t="s">
        <v>3477</v>
      </c>
      <c r="E8532" t="s">
        <v>3478</v>
      </c>
      <c r="F8532" t="s">
        <v>4101</v>
      </c>
      <c r="G8532" t="s">
        <v>3479</v>
      </c>
      <c r="H8532" s="5">
        <v>174432.72</v>
      </c>
      <c r="I8532">
        <f>IFERROR(VLOOKUP(G8532,'NCES Match'!$A$2:$B$1307,2,FALSE),"")</f>
        <v>4846320</v>
      </c>
      <c r="J8532" cm="1">
        <f t="array" ref="J8532">IFERROR(_xlfn.IFS(B8532=2015,H8532/$O$13,B8532=2016,H8532/$O$14,B8532=2017,H8532/$O$15,B8532=2018,H8532/$O$16,B8532=2019,H8532/$O$17,B8532=2020,H8532/$O$18,B8532=2021,H8532/$O$19,B8532=2022,H8532/$O$20),"")</f>
        <v>8.9247282896233546E-5</v>
      </c>
      <c r="K8532" s="3" cm="1">
        <f t="array" ref="K8532">IFERROR(_xlfn.IFS(B8532=2015,J8532*$P$4,B8532=2016,J8532*$P$5,B8532=2017,J8532*$P$6,B8532=2018,J8532*$P$7,B8532=2019,J8532*$P$8,B8532=2020,J8532*$P$9,B8532=2021,J8532*$P$10,B8532=2022,J8532*$P$11),"")</f>
        <v>191038.56529483531</v>
      </c>
      <c r="L8532" s="3">
        <f t="shared" si="134"/>
        <v>365471.28529483534</v>
      </c>
    </row>
    <row r="8533" spans="1:12">
      <c r="A8533">
        <v>4846320</v>
      </c>
      <c r="B8533">
        <v>2022</v>
      </c>
      <c r="D8533" t="s">
        <v>3477</v>
      </c>
      <c r="E8533" t="s">
        <v>3478</v>
      </c>
      <c r="F8533" t="s">
        <v>4101</v>
      </c>
      <c r="G8533" t="s">
        <v>3479</v>
      </c>
      <c r="H8533" s="5">
        <v>192269.47</v>
      </c>
      <c r="I8533">
        <f>IFERROR(VLOOKUP(G8533,'NCES Match'!$A$2:$B$1307,2,FALSE),"")</f>
        <v>4846320</v>
      </c>
      <c r="J8533" cm="1">
        <f t="array" ref="J8533">IFERROR(_xlfn.IFS(B8533=2015,H8533/$O$13,B8533=2016,H8533/$O$14,B8533=2017,H8533/$O$15,B8533=2018,H8533/$O$16,B8533=2019,H8533/$O$17,B8533=2020,H8533/$O$18,B8533=2021,H8533/$O$19,B8533=2022,H8533/$O$20),"")</f>
        <v>8.4450642882188788E-5</v>
      </c>
      <c r="K8533" s="3" cm="1">
        <f t="array" ref="K8533">IFERROR(_xlfn.IFS(B8533=2015,J8533*$P$4,B8533=2016,J8533*$P$5,B8533=2017,J8533*$P$6,B8533=2018,J8533*$P$7,B8533=2019,J8533*$P$8,B8533=2020,J8533*$P$9,B8533=2021,J8533*$P$10,B8533=2022,J8533*$P$11),"")</f>
        <v>181863.02429256841</v>
      </c>
      <c r="L8533" s="3">
        <f t="shared" si="134"/>
        <v>374132.49429256842</v>
      </c>
    </row>
    <row r="8534" spans="1:12">
      <c r="A8534">
        <v>4846320</v>
      </c>
      <c r="B8534">
        <v>2023</v>
      </c>
      <c r="D8534" t="s">
        <v>3477</v>
      </c>
      <c r="E8534" t="s">
        <v>3478</v>
      </c>
      <c r="F8534" t="s">
        <v>4101</v>
      </c>
      <c r="G8534" t="s">
        <v>3479</v>
      </c>
      <c r="H8534" s="5">
        <v>302543.28999999998</v>
      </c>
      <c r="I8534">
        <f>IFERROR(VLOOKUP(G8534,'NCES Match'!$A$2:$B$1307,2,FALSE),"")</f>
        <v>4846320</v>
      </c>
      <c r="J8534" t="str" cm="1">
        <f t="array" ref="J8534">IFERROR(_xlfn.IFS(B8534=2015,H8534/$O$13,B8534=2016,H8534/$O$14,B8534=2017,H8534/$O$15,B8534=2018,H8534/$O$16,B8534=2019,H8534/$O$17,B8534=2020,H8534/$O$18,B8534=2021,H8534/$O$19,B8534=2022,H8534/$O$20),"")</f>
        <v/>
      </c>
      <c r="K8534" s="3" t="str" cm="1">
        <f t="array" ref="K8534">IFERROR(_xlfn.IFS(B8534=2015,J8534*$P$4,B8534=2016,J8534*$P$5,B8534=2017,J8534*$P$6,B8534=2018,J8534*$P$7,B8534=2019,J8534*$P$8,B8534=2020,J8534*$P$9,B8534=2021,J8534*$P$10,B8534=2022,J8534*$P$11),"")</f>
        <v/>
      </c>
      <c r="L8534" s="3">
        <f t="shared" si="134"/>
        <v>302543.28999999998</v>
      </c>
    </row>
    <row r="8535" spans="1:12">
      <c r="A8535">
        <v>4813440</v>
      </c>
      <c r="B8535">
        <v>2015</v>
      </c>
      <c r="C8535" t="s">
        <v>381</v>
      </c>
      <c r="D8535" t="s">
        <v>851</v>
      </c>
      <c r="E8535" t="s">
        <v>852</v>
      </c>
      <c r="G8535" t="s">
        <v>853</v>
      </c>
      <c r="H8535" s="5">
        <v>141260.89000000001</v>
      </c>
      <c r="I8535">
        <f>IFERROR(VLOOKUP(G8535,'NCES Match'!$A$2:$B$1307,2,FALSE),"")</f>
        <v>4813440</v>
      </c>
      <c r="J8535" cm="1">
        <f t="array" ref="J8535">IFERROR(_xlfn.IFS(B8535=2015,H8535/$O$13,B8535=2016,H8535/$O$14,B8535=2017,H8535/$O$15,B8535=2018,H8535/$O$16,B8535=2019,H8535/$O$17,B8535=2020,H8535/$O$18,B8535=2021,H8535/$O$19,B8535=2022,H8535/$O$20),"")</f>
        <v>1.1066431193112426E-4</v>
      </c>
      <c r="K8535" s="3" cm="1">
        <f t="array" ref="K8535">IFERROR(_xlfn.IFS(B8535=2015,J8535*$P$4,B8535=2016,J8535*$P$5,B8535=2017,J8535*$P$6,B8535=2018,J8535*$P$7,B8535=2019,J8535*$P$8,B8535=2020,J8535*$P$9,B8535=2021,J8535*$P$10,B8535=2022,J8535*$P$11),"")</f>
        <v>176120.36980825657</v>
      </c>
      <c r="L8535" s="3">
        <f t="shared" si="134"/>
        <v>317381.25980825658</v>
      </c>
    </row>
    <row r="8536" spans="1:12">
      <c r="A8536">
        <v>4813440</v>
      </c>
      <c r="B8536">
        <v>2016</v>
      </c>
      <c r="C8536" t="s">
        <v>4102</v>
      </c>
      <c r="D8536" t="s">
        <v>851</v>
      </c>
      <c r="E8536" t="s">
        <v>852</v>
      </c>
      <c r="F8536" t="s">
        <v>4101</v>
      </c>
      <c r="G8536" t="s">
        <v>853</v>
      </c>
      <c r="H8536" s="5">
        <v>139416</v>
      </c>
      <c r="I8536">
        <f>IFERROR(VLOOKUP(G8536,'NCES Match'!$A$2:$B$1307,2,FALSE),"")</f>
        <v>4813440</v>
      </c>
      <c r="J8536" cm="1">
        <f t="array" ref="J8536">IFERROR(_xlfn.IFS(B8536=2015,H8536/$O$13,B8536=2016,H8536/$O$14,B8536=2017,H8536/$O$15,B8536=2018,H8536/$O$16,B8536=2019,H8536/$O$17,B8536=2020,H8536/$O$18,B8536=2021,H8536/$O$19,B8536=2022,H8536/$O$20),"")</f>
        <v>9.9803300963110736E-5</v>
      </c>
      <c r="K8536" s="3" cm="1">
        <f t="array" ref="K8536">IFERROR(_xlfn.IFS(B8536=2015,J8536*$P$4,B8536=2016,J8536*$P$5,B8536=2017,J8536*$P$6,B8536=2018,J8536*$P$7,B8536=2019,J8536*$P$8,B8536=2020,J8536*$P$9,B8536=2021,J8536*$P$10,B8536=2022,J8536*$P$11),"")</f>
        <v>167233.52974733684</v>
      </c>
      <c r="L8536" s="3">
        <f t="shared" si="134"/>
        <v>306649.52974733687</v>
      </c>
    </row>
    <row r="8537" spans="1:12">
      <c r="A8537">
        <v>4813440</v>
      </c>
      <c r="B8537">
        <v>2017</v>
      </c>
      <c r="D8537" t="s">
        <v>851</v>
      </c>
      <c r="E8537" t="s">
        <v>852</v>
      </c>
      <c r="F8537" t="s">
        <v>4101</v>
      </c>
      <c r="G8537" t="s">
        <v>853</v>
      </c>
      <c r="H8537" s="5">
        <v>136030</v>
      </c>
      <c r="I8537">
        <f>IFERROR(VLOOKUP(G8537,'NCES Match'!$A$2:$B$1307,2,FALSE),"")</f>
        <v>4813440</v>
      </c>
      <c r="J8537" cm="1">
        <f t="array" ref="J8537">IFERROR(_xlfn.IFS(B8537=2015,H8537/$O$13,B8537=2016,H8537/$O$14,B8537=2017,H8537/$O$15,B8537=2018,H8537/$O$16,B8537=2019,H8537/$O$17,B8537=2020,H8537/$O$18,B8537=2021,H8537/$O$19,B8537=2022,H8537/$O$20),"")</f>
        <v>9.3784355423179395E-5</v>
      </c>
      <c r="K8537" s="3" cm="1">
        <f t="array" ref="K8537">IFERROR(_xlfn.IFS(B8537=2015,J8537*$P$4,B8537=2016,J8537*$P$5,B8537=2017,J8537*$P$6,B8537=2018,J8537*$P$7,B8537=2019,J8537*$P$8,B8537=2020,J8537*$P$9,B8537=2021,J8537*$P$10,B8537=2022,J8537*$P$11),"")</f>
        <v>159269.07733508831</v>
      </c>
      <c r="L8537" s="3">
        <f t="shared" si="134"/>
        <v>295299.07733508828</v>
      </c>
    </row>
    <row r="8538" spans="1:12">
      <c r="A8538">
        <v>4813440</v>
      </c>
      <c r="B8538">
        <v>2018</v>
      </c>
      <c r="D8538" t="s">
        <v>851</v>
      </c>
      <c r="E8538" t="s">
        <v>852</v>
      </c>
      <c r="F8538" t="s">
        <v>4101</v>
      </c>
      <c r="G8538" t="s">
        <v>853</v>
      </c>
      <c r="H8538" s="5">
        <v>135283</v>
      </c>
      <c r="I8538">
        <f>IFERROR(VLOOKUP(G8538,'NCES Match'!$A$2:$B$1307,2,FALSE),"")</f>
        <v>4813440</v>
      </c>
      <c r="J8538" cm="1">
        <f t="array" ref="J8538">IFERROR(_xlfn.IFS(B8538=2015,H8538/$O$13,B8538=2016,H8538/$O$14,B8538=2017,H8538/$O$15,B8538=2018,H8538/$O$16,B8538=2019,H8538/$O$17,B8538=2020,H8538/$O$18,B8538=2021,H8538/$O$19,B8538=2022,H8538/$O$20),"")</f>
        <v>8.8280116867779738E-5</v>
      </c>
      <c r="K8538" s="3" cm="1">
        <f t="array" ref="K8538">IFERROR(_xlfn.IFS(B8538=2015,J8538*$P$4,B8538=2016,J8538*$P$5,B8538=2017,J8538*$P$6,B8538=2018,J8538*$P$7,B8538=2019,J8538*$P$8,B8538=2020,J8538*$P$9,B8538=2021,J8538*$P$10,B8538=2022,J8538*$P$11),"")</f>
        <v>151564.00975519541</v>
      </c>
      <c r="L8538" s="3">
        <f t="shared" si="134"/>
        <v>286847.00975519541</v>
      </c>
    </row>
    <row r="8539" spans="1:12">
      <c r="A8539">
        <v>4813440</v>
      </c>
      <c r="B8539">
        <v>2019</v>
      </c>
      <c r="D8539" t="s">
        <v>851</v>
      </c>
      <c r="E8539" t="s">
        <v>852</v>
      </c>
      <c r="F8539" t="s">
        <v>4101</v>
      </c>
      <c r="G8539" t="s">
        <v>853</v>
      </c>
      <c r="H8539" s="5">
        <v>140570</v>
      </c>
      <c r="I8539">
        <f>IFERROR(VLOOKUP(G8539,'NCES Match'!$A$2:$B$1307,2,FALSE),"")</f>
        <v>4813440</v>
      </c>
      <c r="J8539" cm="1">
        <f t="array" ref="J8539">IFERROR(_xlfn.IFS(B8539=2015,H8539/$O$13,B8539=2016,H8539/$O$14,B8539=2017,H8539/$O$15,B8539=2018,H8539/$O$16,B8539=2019,H8539/$O$17,B8539=2020,H8539/$O$18,B8539=2021,H8539/$O$19,B8539=2022,H8539/$O$20),"")</f>
        <v>8.900611634556607E-5</v>
      </c>
      <c r="K8539" s="3" cm="1">
        <f t="array" ref="K8539">IFERROR(_xlfn.IFS(B8539=2015,J8539*$P$4,B8539=2016,J8539*$P$5,B8539=2017,J8539*$P$6,B8539=2018,J8539*$P$7,B8539=2019,J8539*$P$8,B8539=2020,J8539*$P$9,B8539=2021,J8539*$P$10,B8539=2022,J8539*$P$11),"")</f>
        <v>154686.04099679465</v>
      </c>
      <c r="L8539" s="3">
        <f t="shared" si="134"/>
        <v>295256.04099679465</v>
      </c>
    </row>
    <row r="8540" spans="1:12">
      <c r="A8540">
        <v>4813440</v>
      </c>
      <c r="B8540">
        <v>2020</v>
      </c>
      <c r="D8540" t="s">
        <v>851</v>
      </c>
      <c r="E8540" t="s">
        <v>852</v>
      </c>
      <c r="F8540" t="s">
        <v>4230</v>
      </c>
      <c r="G8540" t="s">
        <v>853</v>
      </c>
      <c r="H8540" s="5">
        <v>149302</v>
      </c>
      <c r="I8540">
        <f>IFERROR(VLOOKUP(G8540,'NCES Match'!$A$2:$B$1307,2,FALSE),"")</f>
        <v>4813440</v>
      </c>
      <c r="J8540" cm="1">
        <f t="array" ref="J8540">IFERROR(_xlfn.IFS(B8540=2015,H8540/$O$13,B8540=2016,H8540/$O$14,B8540=2017,H8540/$O$15,B8540=2018,H8540/$O$16,B8540=2019,H8540/$O$17,B8540=2020,H8540/$O$18,B8540=2021,H8540/$O$19,B8540=2022,H8540/$O$20),"")</f>
        <v>8.0907882927670934E-5</v>
      </c>
      <c r="K8540" s="3" cm="1">
        <f t="array" ref="K8540">IFERROR(_xlfn.IFS(B8540=2015,J8540*$P$4,B8540=2016,J8540*$P$5,B8540=2017,J8540*$P$6,B8540=2018,J8540*$P$7,B8540=2019,J8540*$P$8,B8540=2020,J8540*$P$9,B8540=2021,J8540*$P$10,B8540=2022,J8540*$P$11),"")</f>
        <v>170554.04496722078</v>
      </c>
      <c r="L8540" s="3">
        <f t="shared" si="134"/>
        <v>319856.04496722075</v>
      </c>
    </row>
    <row r="8541" spans="1:12">
      <c r="A8541">
        <v>4813440</v>
      </c>
      <c r="B8541">
        <v>2021</v>
      </c>
      <c r="D8541" t="s">
        <v>851</v>
      </c>
      <c r="E8541" t="s">
        <v>852</v>
      </c>
      <c r="F8541" t="s">
        <v>4101</v>
      </c>
      <c r="G8541" t="s">
        <v>853</v>
      </c>
      <c r="H8541" s="5">
        <v>240721.03</v>
      </c>
      <c r="I8541">
        <f>IFERROR(VLOOKUP(G8541,'NCES Match'!$A$2:$B$1307,2,FALSE),"")</f>
        <v>4813440</v>
      </c>
      <c r="J8541" cm="1">
        <f t="array" ref="J8541">IFERROR(_xlfn.IFS(B8541=2015,H8541/$O$13,B8541=2016,H8541/$O$14,B8541=2017,H8541/$O$15,B8541=2018,H8541/$O$16,B8541=2019,H8541/$O$17,B8541=2020,H8541/$O$18,B8541=2021,H8541/$O$19,B8541=2022,H8541/$O$20),"")</f>
        <v>1.2316323372978832E-4</v>
      </c>
      <c r="K8541" s="3" cm="1">
        <f t="array" ref="K8541">IFERROR(_xlfn.IFS(B8541=2015,J8541*$P$4,B8541=2016,J8541*$P$5,B8541=2017,J8541*$P$6,B8541=2018,J8541*$P$7,B8541=2019,J8541*$P$8,B8541=2020,J8541*$P$9,B8541=2021,J8541*$P$10,B8541=2022,J8541*$P$11),"")</f>
        <v>263637.46553682705</v>
      </c>
      <c r="L8541" s="3">
        <f t="shared" si="134"/>
        <v>504358.49553682702</v>
      </c>
    </row>
    <row r="8542" spans="1:12">
      <c r="A8542">
        <v>4813440</v>
      </c>
      <c r="B8542">
        <v>2022</v>
      </c>
      <c r="D8542" t="s">
        <v>851</v>
      </c>
      <c r="E8542" t="s">
        <v>852</v>
      </c>
      <c r="F8542" t="s">
        <v>4101</v>
      </c>
      <c r="G8542" t="s">
        <v>853</v>
      </c>
      <c r="H8542" s="5">
        <v>295977.26</v>
      </c>
      <c r="I8542">
        <f>IFERROR(VLOOKUP(G8542,'NCES Match'!$A$2:$B$1307,2,FALSE),"")</f>
        <v>4813440</v>
      </c>
      <c r="J8542" cm="1">
        <f t="array" ref="J8542">IFERROR(_xlfn.IFS(B8542=2015,H8542/$O$13,B8542=2016,H8542/$O$14,B8542=2017,H8542/$O$15,B8542=2018,H8542/$O$16,B8542=2019,H8542/$O$17,B8542=2020,H8542/$O$18,B8542=2021,H8542/$O$19,B8542=2022,H8542/$O$20),"")</f>
        <v>1.300022821382341E-4</v>
      </c>
      <c r="K8542" s="3" cm="1">
        <f t="array" ref="K8542">IFERROR(_xlfn.IFS(B8542=2015,J8542*$P$4,B8542=2016,J8542*$P$5,B8542=2017,J8542*$P$6,B8542=2018,J8542*$P$7,B8542=2019,J8542*$P$8,B8542=2020,J8542*$P$9,B8542=2021,J8542*$P$10,B8542=2022,J8542*$P$11),"")</f>
        <v>279957.70532590448</v>
      </c>
      <c r="L8542" s="3">
        <f t="shared" si="134"/>
        <v>575934.96532590454</v>
      </c>
    </row>
    <row r="8543" spans="1:12">
      <c r="A8543">
        <v>4813440</v>
      </c>
      <c r="B8543">
        <v>2023</v>
      </c>
      <c r="D8543" t="s">
        <v>851</v>
      </c>
      <c r="E8543" t="s">
        <v>852</v>
      </c>
      <c r="F8543" t="s">
        <v>4101</v>
      </c>
      <c r="G8543" t="s">
        <v>853</v>
      </c>
      <c r="H8543" s="5">
        <v>353304.93</v>
      </c>
      <c r="I8543">
        <f>IFERROR(VLOOKUP(G8543,'NCES Match'!$A$2:$B$1307,2,FALSE),"")</f>
        <v>4813440</v>
      </c>
      <c r="J8543" t="str" cm="1">
        <f t="array" ref="J8543">IFERROR(_xlfn.IFS(B8543=2015,H8543/$O$13,B8543=2016,H8543/$O$14,B8543=2017,H8543/$O$15,B8543=2018,H8543/$O$16,B8543=2019,H8543/$O$17,B8543=2020,H8543/$O$18,B8543=2021,H8543/$O$19,B8543=2022,H8543/$O$20),"")</f>
        <v/>
      </c>
      <c r="K8543" s="3" t="str" cm="1">
        <f t="array" ref="K8543">IFERROR(_xlfn.IFS(B8543=2015,J8543*$P$4,B8543=2016,J8543*$P$5,B8543=2017,J8543*$P$6,B8543=2018,J8543*$P$7,B8543=2019,J8543*$P$8,B8543=2020,J8543*$P$9,B8543=2021,J8543*$P$10,B8543=2022,J8543*$P$11),"")</f>
        <v/>
      </c>
      <c r="L8543" s="3">
        <f t="shared" si="134"/>
        <v>353304.93</v>
      </c>
    </row>
    <row r="8544" spans="1:12">
      <c r="A8544">
        <v>4829250</v>
      </c>
      <c r="B8544">
        <v>2015</v>
      </c>
      <c r="C8544" t="s">
        <v>381</v>
      </c>
      <c r="D8544" t="s">
        <v>2154</v>
      </c>
      <c r="E8544" t="s">
        <v>2155</v>
      </c>
      <c r="G8544" t="s">
        <v>2156</v>
      </c>
      <c r="H8544" s="5">
        <v>55803.6</v>
      </c>
      <c r="I8544">
        <f>IFERROR(VLOOKUP(G8544,'NCES Match'!$A$2:$B$1307,2,FALSE),"")</f>
        <v>4829250</v>
      </c>
      <c r="J8544" cm="1">
        <f t="array" ref="J8544">IFERROR(_xlfn.IFS(B8544=2015,H8544/$O$13,B8544=2016,H8544/$O$14,B8544=2017,H8544/$O$15,B8544=2018,H8544/$O$16,B8544=2019,H8544/$O$17,B8544=2020,H8544/$O$18,B8544=2021,H8544/$O$19,B8544=2022,H8544/$O$20),"")</f>
        <v>4.3716749889369133E-5</v>
      </c>
      <c r="K8544" s="3" cm="1">
        <f t="array" ref="K8544">IFERROR(_xlfn.IFS(B8544=2015,J8544*$P$4,B8544=2016,J8544*$P$5,B8544=2017,J8544*$P$6,B8544=2018,J8544*$P$7,B8544=2019,J8544*$P$8,B8544=2020,J8544*$P$9,B8544=2021,J8544*$P$10,B8544=2022,J8544*$P$11),"")</f>
        <v>69574.463736084523</v>
      </c>
      <c r="L8544" s="3">
        <f t="shared" si="134"/>
        <v>125378.06373608453</v>
      </c>
    </row>
    <row r="8545" spans="1:12">
      <c r="A8545">
        <v>4829250</v>
      </c>
      <c r="B8545">
        <v>2016</v>
      </c>
      <c r="C8545" t="s">
        <v>4102</v>
      </c>
      <c r="D8545" t="s">
        <v>2154</v>
      </c>
      <c r="E8545" t="s">
        <v>2155</v>
      </c>
      <c r="F8545" t="s">
        <v>4101</v>
      </c>
      <c r="G8545" t="s">
        <v>2156</v>
      </c>
      <c r="H8545" s="5">
        <v>54671</v>
      </c>
      <c r="I8545">
        <f>IFERROR(VLOOKUP(G8545,'NCES Match'!$A$2:$B$1307,2,FALSE),"")</f>
        <v>4829250</v>
      </c>
      <c r="J8545" cm="1">
        <f t="array" ref="J8545">IFERROR(_xlfn.IFS(B8545=2015,H8545/$O$13,B8545=2016,H8545/$O$14,B8545=2017,H8545/$O$15,B8545=2018,H8545/$O$16,B8545=2019,H8545/$O$17,B8545=2020,H8545/$O$18,B8545=2021,H8545/$O$19,B8545=2022,H8545/$O$20),"")</f>
        <v>3.9137159773298807E-5</v>
      </c>
      <c r="K8545" s="3" cm="1">
        <f t="array" ref="K8545">IFERROR(_xlfn.IFS(B8545=2015,J8545*$P$4,B8545=2016,J8545*$P$5,B8545=2017,J8545*$P$6,B8545=2018,J8545*$P$7,B8545=2019,J8545*$P$8,B8545=2020,J8545*$P$9,B8545=2021,J8545*$P$10,B8545=2022,J8545*$P$11),"")</f>
        <v>65579.447874108082</v>
      </c>
      <c r="L8545" s="3">
        <f t="shared" si="134"/>
        <v>120250.44787410808</v>
      </c>
    </row>
    <row r="8546" spans="1:12">
      <c r="A8546">
        <v>4829250</v>
      </c>
      <c r="B8546">
        <v>2017</v>
      </c>
      <c r="D8546" t="s">
        <v>2154</v>
      </c>
      <c r="E8546" t="s">
        <v>2155</v>
      </c>
      <c r="F8546" t="s">
        <v>4101</v>
      </c>
      <c r="G8546" t="s">
        <v>2156</v>
      </c>
      <c r="H8546" s="5">
        <v>54938</v>
      </c>
      <c r="I8546">
        <f>IFERROR(VLOOKUP(G8546,'NCES Match'!$A$2:$B$1307,2,FALSE),"")</f>
        <v>4829250</v>
      </c>
      <c r="J8546" cm="1">
        <f t="array" ref="J8546">IFERROR(_xlfn.IFS(B8546=2015,H8546/$O$13,B8546=2016,H8546/$O$14,B8546=2017,H8546/$O$15,B8546=2018,H8546/$O$16,B8546=2019,H8546/$O$17,B8546=2020,H8546/$O$18,B8546=2021,H8546/$O$19,B8546=2022,H8546/$O$20),"")</f>
        <v>3.7876386960513336E-5</v>
      </c>
      <c r="K8546" s="3" cm="1">
        <f t="array" ref="K8546">IFERROR(_xlfn.IFS(B8546=2015,J8546*$P$4,B8546=2016,J8546*$P$5,B8546=2017,J8546*$P$6,B8546=2018,J8546*$P$7,B8546=2019,J8546*$P$8,B8546=2020,J8546*$P$9,B8546=2021,J8546*$P$10,B8546=2022,J8546*$P$11),"")</f>
        <v>64323.491660920976</v>
      </c>
      <c r="L8546" s="3">
        <f t="shared" si="134"/>
        <v>119261.49166092098</v>
      </c>
    </row>
    <row r="8547" spans="1:12">
      <c r="A8547">
        <v>4829250</v>
      </c>
      <c r="B8547">
        <v>2018</v>
      </c>
      <c r="D8547" t="s">
        <v>2154</v>
      </c>
      <c r="E8547" t="s">
        <v>2155</v>
      </c>
      <c r="F8547" t="s">
        <v>4101</v>
      </c>
      <c r="G8547" t="s">
        <v>2156</v>
      </c>
      <c r="H8547" s="5">
        <v>50672</v>
      </c>
      <c r="I8547">
        <f>IFERROR(VLOOKUP(G8547,'NCES Match'!$A$2:$B$1307,2,FALSE),"")</f>
        <v>4829250</v>
      </c>
      <c r="J8547" cm="1">
        <f t="array" ref="J8547">IFERROR(_xlfn.IFS(B8547=2015,H8547/$O$13,B8547=2016,H8547/$O$14,B8547=2017,H8547/$O$15,B8547=2018,H8547/$O$16,B8547=2019,H8547/$O$17,B8547=2020,H8547/$O$18,B8547=2021,H8547/$O$19,B8547=2022,H8547/$O$20),"")</f>
        <v>3.3066461284301316E-5</v>
      </c>
      <c r="K8547" s="3" cm="1">
        <f t="array" ref="K8547">IFERROR(_xlfn.IFS(B8547=2015,J8547*$P$4,B8547=2016,J8547*$P$5,B8547=2017,J8547*$P$6,B8547=2018,J8547*$P$7,B8547=2019,J8547*$P$8,B8547=2020,J8547*$P$9,B8547=2021,J8547*$P$10,B8547=2022,J8547*$P$11),"")</f>
        <v>56770.263095254115</v>
      </c>
      <c r="L8547" s="3">
        <f t="shared" si="134"/>
        <v>107442.26309525411</v>
      </c>
    </row>
    <row r="8548" spans="1:12">
      <c r="A8548">
        <v>4829250</v>
      </c>
      <c r="B8548">
        <v>2019</v>
      </c>
      <c r="D8548" t="s">
        <v>2154</v>
      </c>
      <c r="E8548" t="s">
        <v>2155</v>
      </c>
      <c r="F8548" t="s">
        <v>4101</v>
      </c>
      <c r="G8548" t="s">
        <v>2156</v>
      </c>
      <c r="H8548" s="5">
        <v>53250</v>
      </c>
      <c r="I8548">
        <f>IFERROR(VLOOKUP(G8548,'NCES Match'!$A$2:$B$1307,2,FALSE),"")</f>
        <v>4829250</v>
      </c>
      <c r="J8548" cm="1">
        <f t="array" ref="J8548">IFERROR(_xlfn.IFS(B8548=2015,H8548/$O$13,B8548=2016,H8548/$O$14,B8548=2017,H8548/$O$15,B8548=2018,H8548/$O$16,B8548=2019,H8548/$O$17,B8548=2020,H8548/$O$18,B8548=2021,H8548/$O$19,B8548=2022,H8548/$O$20),"")</f>
        <v>3.3716836418875953E-5</v>
      </c>
      <c r="K8548" s="3" cm="1">
        <f t="array" ref="K8548">IFERROR(_xlfn.IFS(B8548=2015,J8548*$P$4,B8548=2016,J8548*$P$5,B8548=2017,J8548*$P$6,B8548=2018,J8548*$P$7,B8548=2019,J8548*$P$8,B8548=2020,J8548*$P$9,B8548=2021,J8548*$P$10,B8548=2022,J8548*$P$11),"")</f>
        <v>58597.365604889485</v>
      </c>
      <c r="L8548" s="3">
        <f t="shared" si="134"/>
        <v>111847.36560488949</v>
      </c>
    </row>
    <row r="8549" spans="1:12">
      <c r="A8549">
        <v>4829250</v>
      </c>
      <c r="B8549">
        <v>2020</v>
      </c>
      <c r="D8549" t="s">
        <v>2154</v>
      </c>
      <c r="E8549" t="s">
        <v>2155</v>
      </c>
      <c r="F8549" t="s">
        <v>4230</v>
      </c>
      <c r="G8549" t="s">
        <v>2156</v>
      </c>
      <c r="H8549" s="5">
        <v>65752</v>
      </c>
      <c r="I8549">
        <f>IFERROR(VLOOKUP(G8549,'NCES Match'!$A$2:$B$1307,2,FALSE),"")</f>
        <v>4829250</v>
      </c>
      <c r="J8549" cm="1">
        <f t="array" ref="J8549">IFERROR(_xlfn.IFS(B8549=2015,H8549/$O$13,B8549=2016,H8549/$O$14,B8549=2017,H8549/$O$15,B8549=2018,H8549/$O$16,B8549=2019,H8549/$O$17,B8549=2020,H8549/$O$18,B8549=2021,H8549/$O$19,B8549=2022,H8549/$O$20),"")</f>
        <v>3.56315060632826E-5</v>
      </c>
      <c r="K8549" s="3" cm="1">
        <f t="array" ref="K8549">IFERROR(_xlfn.IFS(B8549=2015,J8549*$P$4,B8549=2016,J8549*$P$5,B8549=2017,J8549*$P$6,B8549=2018,J8549*$P$7,B8549=2019,J8549*$P$8,B8549=2020,J8549*$P$9,B8549=2021,J8549*$P$10,B8549=2022,J8549*$P$11),"")</f>
        <v>75111.315084089292</v>
      </c>
      <c r="L8549" s="3">
        <f t="shared" si="134"/>
        <v>140863.31508408929</v>
      </c>
    </row>
    <row r="8550" spans="1:12">
      <c r="A8550">
        <v>4829250</v>
      </c>
      <c r="B8550">
        <v>2021</v>
      </c>
      <c r="D8550" t="s">
        <v>2154</v>
      </c>
      <c r="E8550" t="s">
        <v>2155</v>
      </c>
      <c r="F8550" t="s">
        <v>4230</v>
      </c>
      <c r="G8550" t="s">
        <v>2156</v>
      </c>
      <c r="H8550" s="5">
        <v>74897.98</v>
      </c>
      <c r="I8550">
        <f>IFERROR(VLOOKUP(G8550,'NCES Match'!$A$2:$B$1307,2,FALSE),"")</f>
        <v>4829250</v>
      </c>
      <c r="J8550" cm="1">
        <f t="array" ref="J8550">IFERROR(_xlfn.IFS(B8550=2015,H8550/$O$13,B8550=2016,H8550/$O$14,B8550=2017,H8550/$O$15,B8550=2018,H8550/$O$16,B8550=2019,H8550/$O$17,B8550=2020,H8550/$O$18,B8550=2021,H8550/$O$19,B8550=2022,H8550/$O$20),"")</f>
        <v>3.8321028356471435E-5</v>
      </c>
      <c r="K8550" s="3" cm="1">
        <f t="array" ref="K8550">IFERROR(_xlfn.IFS(B8550=2015,J8550*$P$4,B8550=2016,J8550*$P$5,B8550=2017,J8550*$P$6,B8550=2018,J8550*$P$7,B8550=2019,J8550*$P$8,B8550=2020,J8550*$P$9,B8550=2021,J8550*$P$10,B8550=2022,J8550*$P$11),"")</f>
        <v>82028.203439591307</v>
      </c>
      <c r="L8550" s="3">
        <f t="shared" si="134"/>
        <v>156926.18343959132</v>
      </c>
    </row>
    <row r="8551" spans="1:12">
      <c r="A8551">
        <v>4829250</v>
      </c>
      <c r="B8551">
        <v>2022</v>
      </c>
      <c r="D8551" t="s">
        <v>2154</v>
      </c>
      <c r="E8551" t="s">
        <v>2155</v>
      </c>
      <c r="F8551" t="s">
        <v>4101</v>
      </c>
      <c r="G8551" t="s">
        <v>2156</v>
      </c>
      <c r="H8551" s="5">
        <v>118728.75</v>
      </c>
      <c r="I8551">
        <f>IFERROR(VLOOKUP(G8551,'NCES Match'!$A$2:$B$1307,2,FALSE),"")</f>
        <v>4829250</v>
      </c>
      <c r="J8551" cm="1">
        <f t="array" ref="J8551">IFERROR(_xlfn.IFS(B8551=2015,H8551/$O$13,B8551=2016,H8551/$O$14,B8551=2017,H8551/$O$15,B8551=2018,H8551/$O$16,B8551=2019,H8551/$O$17,B8551=2020,H8551/$O$18,B8551=2021,H8551/$O$19,B8551=2022,H8551/$O$20),"")</f>
        <v>5.2149305171011662E-5</v>
      </c>
      <c r="K8551" s="3" cm="1">
        <f t="array" ref="K8551">IFERROR(_xlfn.IFS(B8551=2015,J8551*$P$4,B8551=2016,J8551*$P$5,B8551=2017,J8551*$P$6,B8551=2018,J8551*$P$7,B8551=2019,J8551*$P$8,B8551=2020,J8551*$P$9,B8551=2021,J8551*$P$10,B8551=2022,J8551*$P$11),"")</f>
        <v>112302.64246048154</v>
      </c>
      <c r="L8551" s="3">
        <f t="shared" si="134"/>
        <v>231031.39246048155</v>
      </c>
    </row>
    <row r="8552" spans="1:12">
      <c r="A8552">
        <v>4829250</v>
      </c>
      <c r="B8552">
        <v>2023</v>
      </c>
      <c r="D8552" t="s">
        <v>2154</v>
      </c>
      <c r="E8552" t="s">
        <v>2155</v>
      </c>
      <c r="F8552" t="s">
        <v>4101</v>
      </c>
      <c r="G8552" t="s">
        <v>2156</v>
      </c>
      <c r="H8552" s="5">
        <v>138334.43</v>
      </c>
      <c r="I8552">
        <f>IFERROR(VLOOKUP(G8552,'NCES Match'!$A$2:$B$1307,2,FALSE),"")</f>
        <v>4829250</v>
      </c>
      <c r="J8552" t="str" cm="1">
        <f t="array" ref="J8552">IFERROR(_xlfn.IFS(B8552=2015,H8552/$O$13,B8552=2016,H8552/$O$14,B8552=2017,H8552/$O$15,B8552=2018,H8552/$O$16,B8552=2019,H8552/$O$17,B8552=2020,H8552/$O$18,B8552=2021,H8552/$O$19,B8552=2022,H8552/$O$20),"")</f>
        <v/>
      </c>
      <c r="K8552" s="3" t="str" cm="1">
        <f t="array" ref="K8552">IFERROR(_xlfn.IFS(B8552=2015,J8552*$P$4,B8552=2016,J8552*$P$5,B8552=2017,J8552*$P$6,B8552=2018,J8552*$P$7,B8552=2019,J8552*$P$8,B8552=2020,J8552*$P$9,B8552=2021,J8552*$P$10,B8552=2022,J8552*$P$11),"")</f>
        <v/>
      </c>
      <c r="L8552" s="3">
        <f t="shared" si="134"/>
        <v>138334.43</v>
      </c>
    </row>
    <row r="8553" spans="1:12">
      <c r="A8553">
        <v>4818660</v>
      </c>
      <c r="B8553">
        <v>2015</v>
      </c>
      <c r="C8553" t="s">
        <v>381</v>
      </c>
      <c r="D8553" t="s">
        <v>1268</v>
      </c>
      <c r="E8553" t="s">
        <v>1269</v>
      </c>
      <c r="G8553" t="s">
        <v>1270</v>
      </c>
      <c r="H8553" s="5">
        <v>20761.990000000002</v>
      </c>
      <c r="I8553">
        <f>IFERROR(VLOOKUP(G8553,'NCES Match'!$A$2:$B$1307,2,FALSE),"")</f>
        <v>4818660</v>
      </c>
      <c r="J8553" cm="1">
        <f t="array" ref="J8553">IFERROR(_xlfn.IFS(B8553=2015,H8553/$O$13,B8553=2016,H8553/$O$14,B8553=2017,H8553/$O$15,B8553=2018,H8553/$O$16,B8553=2019,H8553/$O$17,B8553=2020,H8553/$O$18,B8553=2021,H8553/$O$19,B8553=2022,H8553/$O$20),"")</f>
        <v>1.6265020967026917E-5</v>
      </c>
      <c r="K8553" s="3" cm="1">
        <f t="array" ref="K8553">IFERROR(_xlfn.IFS(B8553=2015,J8553*$P$4,B8553=2016,J8553*$P$5,B8553=2017,J8553*$P$6,B8553=2018,J8553*$P$7,B8553=2019,J8553*$P$8,B8553=2020,J8553*$P$9,B8553=2021,J8553*$P$10,B8553=2022,J8553*$P$11),"")</f>
        <v>25885.504167185445</v>
      </c>
      <c r="L8553" s="3">
        <f t="shared" si="134"/>
        <v>46647.494167185447</v>
      </c>
    </row>
    <row r="8554" spans="1:12">
      <c r="A8554">
        <v>4818660</v>
      </c>
      <c r="B8554">
        <v>2016</v>
      </c>
      <c r="C8554" t="s">
        <v>4102</v>
      </c>
      <c r="D8554" t="s">
        <v>1268</v>
      </c>
      <c r="E8554" t="s">
        <v>1269</v>
      </c>
      <c r="F8554" t="s">
        <v>4101</v>
      </c>
      <c r="G8554" t="s">
        <v>1270</v>
      </c>
      <c r="H8554" s="5">
        <v>23039</v>
      </c>
      <c r="I8554">
        <f>IFERROR(VLOOKUP(G8554,'NCES Match'!$A$2:$B$1307,2,FALSE),"")</f>
        <v>4818660</v>
      </c>
      <c r="J8554" cm="1">
        <f t="array" ref="J8554">IFERROR(_xlfn.IFS(B8554=2015,H8554/$O$13,B8554=2016,H8554/$O$14,B8554=2017,H8554/$O$15,B8554=2018,H8554/$O$16,B8554=2019,H8554/$O$17,B8554=2020,H8554/$O$18,B8554=2021,H8554/$O$19,B8554=2022,H8554/$O$20),"")</f>
        <v>1.6492857712809923E-5</v>
      </c>
      <c r="K8554" s="3" cm="1">
        <f t="array" ref="K8554">IFERROR(_xlfn.IFS(B8554=2015,J8554*$P$4,B8554=2016,J8554*$P$5,B8554=2017,J8554*$P$6,B8554=2018,J8554*$P$7,B8554=2019,J8554*$P$8,B8554=2020,J8554*$P$9,B8554=2021,J8554*$P$10,B8554=2022,J8554*$P$11),"")</f>
        <v>27635.947752402117</v>
      </c>
      <c r="L8554" s="3">
        <f t="shared" si="134"/>
        <v>50674.94775240212</v>
      </c>
    </row>
    <row r="8555" spans="1:12">
      <c r="A8555">
        <v>4818660</v>
      </c>
      <c r="B8555">
        <v>2017</v>
      </c>
      <c r="D8555" t="s">
        <v>1268</v>
      </c>
      <c r="E8555" t="s">
        <v>1269</v>
      </c>
      <c r="F8555" t="s">
        <v>4101</v>
      </c>
      <c r="G8555" t="s">
        <v>1270</v>
      </c>
      <c r="H8555" s="5">
        <v>25434</v>
      </c>
      <c r="I8555">
        <f>IFERROR(VLOOKUP(G8555,'NCES Match'!$A$2:$B$1307,2,FALSE),"")</f>
        <v>4818660</v>
      </c>
      <c r="J8555" cm="1">
        <f t="array" ref="J8555">IFERROR(_xlfn.IFS(B8555=2015,H8555/$O$13,B8555=2016,H8555/$O$14,B8555=2017,H8555/$O$15,B8555=2018,H8555/$O$16,B8555=2019,H8555/$O$17,B8555=2020,H8555/$O$18,B8555=2021,H8555/$O$19,B8555=2022,H8555/$O$20),"")</f>
        <v>1.7535185590187052E-5</v>
      </c>
      <c r="K8555" s="3" cm="1">
        <f t="array" ref="K8555">IFERROR(_xlfn.IFS(B8555=2015,J8555*$P$4,B8555=2016,J8555*$P$5,B8555=2017,J8555*$P$6,B8555=2018,J8555*$P$7,B8555=2019,J8555*$P$8,B8555=2020,J8555*$P$9,B8555=2021,J8555*$P$10,B8555=2022,J8555*$P$11),"")</f>
        <v>29779.090736900944</v>
      </c>
      <c r="L8555" s="3">
        <f t="shared" si="134"/>
        <v>55213.090736900944</v>
      </c>
    </row>
    <row r="8556" spans="1:12">
      <c r="A8556">
        <v>4818660</v>
      </c>
      <c r="B8556">
        <v>2018</v>
      </c>
      <c r="D8556" t="s">
        <v>1268</v>
      </c>
      <c r="E8556" t="s">
        <v>1269</v>
      </c>
      <c r="F8556" t="s">
        <v>4101</v>
      </c>
      <c r="G8556" t="s">
        <v>1270</v>
      </c>
      <c r="H8556" s="5">
        <v>27123</v>
      </c>
      <c r="I8556">
        <f>IFERROR(VLOOKUP(G8556,'NCES Match'!$A$2:$B$1307,2,FALSE),"")</f>
        <v>4818660</v>
      </c>
      <c r="J8556" cm="1">
        <f t="array" ref="J8556">IFERROR(_xlfn.IFS(B8556=2015,H8556/$O$13,B8556=2016,H8556/$O$14,B8556=2017,H8556/$O$15,B8556=2018,H8556/$O$16,B8556=2019,H8556/$O$17,B8556=2020,H8556/$O$18,B8556=2021,H8556/$O$19,B8556=2022,H8556/$O$20),"")</f>
        <v>1.7699353280196256E-5</v>
      </c>
      <c r="K8556" s="3" cm="1">
        <f t="array" ref="K8556">IFERROR(_xlfn.IFS(B8556=2015,J8556*$P$4,B8556=2016,J8556*$P$5,B8556=2017,J8556*$P$6,B8556=2018,J8556*$P$7,B8556=2019,J8556*$P$8,B8556=2020,J8556*$P$9,B8556=2021,J8556*$P$10,B8556=2022,J8556*$P$11),"")</f>
        <v>30387.19304413833</v>
      </c>
      <c r="L8556" s="3">
        <f t="shared" si="134"/>
        <v>57510.19304413833</v>
      </c>
    </row>
    <row r="8557" spans="1:12">
      <c r="A8557">
        <v>4818660</v>
      </c>
      <c r="B8557">
        <v>2019</v>
      </c>
      <c r="D8557" t="s">
        <v>1268</v>
      </c>
      <c r="E8557" t="s">
        <v>1269</v>
      </c>
      <c r="F8557" t="s">
        <v>4101</v>
      </c>
      <c r="G8557" t="s">
        <v>1270</v>
      </c>
      <c r="H8557" s="5">
        <v>28726</v>
      </c>
      <c r="I8557">
        <f>IFERROR(VLOOKUP(G8557,'NCES Match'!$A$2:$B$1307,2,FALSE),"")</f>
        <v>4818660</v>
      </c>
      <c r="J8557" cm="1">
        <f t="array" ref="J8557">IFERROR(_xlfn.IFS(B8557=2015,H8557/$O$13,B8557=2016,H8557/$O$14,B8557=2017,H8557/$O$15,B8557=2018,H8557/$O$16,B8557=2019,H8557/$O$17,B8557=2020,H8557/$O$18,B8557=2021,H8557/$O$19,B8557=2022,H8557/$O$20),"")</f>
        <v>1.8188729445420295E-5</v>
      </c>
      <c r="K8557" s="3" cm="1">
        <f t="array" ref="K8557">IFERROR(_xlfn.IFS(B8557=2015,J8557*$P$4,B8557=2016,J8557*$P$5,B8557=2017,J8557*$P$6,B8557=2018,J8557*$P$7,B8557=2019,J8557*$P$8,B8557=2020,J8557*$P$9,B8557=2021,J8557*$P$10,B8557=2022,J8557*$P$11),"")</f>
        <v>31610.665246310899</v>
      </c>
      <c r="L8557" s="3">
        <f t="shared" si="134"/>
        <v>60336.665246310899</v>
      </c>
    </row>
    <row r="8558" spans="1:12">
      <c r="A8558">
        <v>4818660</v>
      </c>
      <c r="B8558">
        <v>2020</v>
      </c>
      <c r="D8558" t="s">
        <v>1268</v>
      </c>
      <c r="E8558" t="s">
        <v>1269</v>
      </c>
      <c r="F8558" t="s">
        <v>4230</v>
      </c>
      <c r="G8558" t="s">
        <v>1270</v>
      </c>
      <c r="H8558" s="5">
        <v>30708</v>
      </c>
      <c r="I8558">
        <f>IFERROR(VLOOKUP(G8558,'NCES Match'!$A$2:$B$1307,2,FALSE),"")</f>
        <v>4818660</v>
      </c>
      <c r="J8558" cm="1">
        <f t="array" ref="J8558">IFERROR(_xlfn.IFS(B8558=2015,H8558/$O$13,B8558=2016,H8558/$O$14,B8558=2017,H8558/$O$15,B8558=2018,H8558/$O$16,B8558=2019,H8558/$O$17,B8558=2020,H8558/$O$18,B8558=2021,H8558/$O$19,B8558=2022,H8558/$O$20),"")</f>
        <v>1.6640897435686857E-5</v>
      </c>
      <c r="K8558" s="3" cm="1">
        <f t="array" ref="K8558">IFERROR(_xlfn.IFS(B8558=2015,J8558*$P$4,B8558=2016,J8558*$P$5,B8558=2017,J8558*$P$6,B8558=2018,J8558*$P$7,B8558=2019,J8558*$P$8,B8558=2020,J8558*$P$9,B8558=2021,J8558*$P$10,B8558=2022,J8558*$P$11),"")</f>
        <v>35079.058638554176</v>
      </c>
      <c r="L8558" s="3">
        <f t="shared" si="134"/>
        <v>65787.058638554183</v>
      </c>
    </row>
    <row r="8559" spans="1:12">
      <c r="A8559">
        <v>4818660</v>
      </c>
      <c r="B8559">
        <v>2021</v>
      </c>
      <c r="D8559" t="s">
        <v>1268</v>
      </c>
      <c r="E8559" t="s">
        <v>1269</v>
      </c>
      <c r="F8559" t="s">
        <v>4230</v>
      </c>
      <c r="G8559" t="s">
        <v>1270</v>
      </c>
      <c r="H8559" s="5">
        <v>30442.82</v>
      </c>
      <c r="I8559">
        <f>IFERROR(VLOOKUP(G8559,'NCES Match'!$A$2:$B$1307,2,FALSE),"")</f>
        <v>4818660</v>
      </c>
      <c r="J8559" cm="1">
        <f t="array" ref="J8559">IFERROR(_xlfn.IFS(B8559=2015,H8559/$O$13,B8559=2016,H8559/$O$14,B8559=2017,H8559/$O$15,B8559=2018,H8559/$O$16,B8559=2019,H8559/$O$17,B8559=2020,H8559/$O$18,B8559=2021,H8559/$O$19,B8559=2022,H8559/$O$20),"")</f>
        <v>1.5575856230981874E-5</v>
      </c>
      <c r="K8559" s="3" cm="1">
        <f t="array" ref="K8559">IFERROR(_xlfn.IFS(B8559=2015,J8559*$P$4,B8559=2016,J8559*$P$5,B8559=2017,J8559*$P$6,B8559=2018,J8559*$P$7,B8559=2019,J8559*$P$8,B8559=2020,J8559*$P$9,B8559=2021,J8559*$P$10,B8559=2022,J8559*$P$11),"")</f>
        <v>33340.950346522819</v>
      </c>
      <c r="L8559" s="3">
        <f t="shared" si="134"/>
        <v>63783.770346522819</v>
      </c>
    </row>
    <row r="8560" spans="1:12">
      <c r="A8560">
        <v>4818660</v>
      </c>
      <c r="B8560">
        <v>2022</v>
      </c>
      <c r="D8560" t="s">
        <v>1268</v>
      </c>
      <c r="E8560" t="s">
        <v>1269</v>
      </c>
      <c r="F8560" t="s">
        <v>4101</v>
      </c>
      <c r="G8560" t="s">
        <v>1270</v>
      </c>
      <c r="H8560" s="5">
        <v>46339.45</v>
      </c>
      <c r="I8560">
        <f>IFERROR(VLOOKUP(G8560,'NCES Match'!$A$2:$B$1307,2,FALSE),"")</f>
        <v>4818660</v>
      </c>
      <c r="J8560" cm="1">
        <f t="array" ref="J8560">IFERROR(_xlfn.IFS(B8560=2015,H8560/$O$13,B8560=2016,H8560/$O$14,B8560=2017,H8560/$O$15,B8560=2018,H8560/$O$16,B8560=2019,H8560/$O$17,B8560=2020,H8560/$O$18,B8560=2021,H8560/$O$19,B8560=2022,H8560/$O$20),"")</f>
        <v>2.0353706406467145E-5</v>
      </c>
      <c r="K8560" s="3" cm="1">
        <f t="array" ref="K8560">IFERROR(_xlfn.IFS(B8560=2015,J8560*$P$4,B8560=2016,J8560*$P$5,B8560=2017,J8560*$P$6,B8560=2018,J8560*$P$7,B8560=2019,J8560*$P$8,B8560=2020,J8560*$P$9,B8560=2021,J8560*$P$10,B8560=2022,J8560*$P$11),"")</f>
        <v>43831.360855440325</v>
      </c>
      <c r="L8560" s="3">
        <f t="shared" si="134"/>
        <v>90170.81085544033</v>
      </c>
    </row>
    <row r="8561" spans="1:12">
      <c r="A8561">
        <v>4817460</v>
      </c>
      <c r="B8561">
        <v>2015</v>
      </c>
      <c r="C8561" t="s">
        <v>381</v>
      </c>
      <c r="D8561" t="s">
        <v>1179</v>
      </c>
      <c r="E8561" t="s">
        <v>1180</v>
      </c>
      <c r="G8561" t="s">
        <v>1181</v>
      </c>
      <c r="H8561" s="5">
        <v>62278.86</v>
      </c>
      <c r="I8561">
        <f>IFERROR(VLOOKUP(G8561,'NCES Match'!$A$2:$B$1307,2,FALSE),"")</f>
        <v>4817460</v>
      </c>
      <c r="J8561" cm="1">
        <f t="array" ref="J8561">IFERROR(_xlfn.IFS(B8561=2015,H8561/$O$13,B8561=2016,H8561/$O$14,B8561=2017,H8561/$O$15,B8561=2018,H8561/$O$16,B8561=2019,H8561/$O$17,B8561=2020,H8561/$O$18,B8561=2021,H8561/$O$19,B8561=2022,H8561/$O$20),"")</f>
        <v>4.8789492900369076E-5</v>
      </c>
      <c r="K8561" s="3" cm="1">
        <f t="array" ref="K8561">IFERROR(_xlfn.IFS(B8561=2015,J8561*$P$4,B8561=2016,J8561*$P$5,B8561=2017,J8561*$P$6,B8561=2018,J8561*$P$7,B8561=2019,J8561*$P$8,B8561=2020,J8561*$P$9,B8561=2021,J8561*$P$10,B8561=2022,J8561*$P$11),"")</f>
        <v>77647.647940181007</v>
      </c>
      <c r="L8561" s="3">
        <f t="shared" si="134"/>
        <v>139926.50794018101</v>
      </c>
    </row>
    <row r="8562" spans="1:12">
      <c r="A8562">
        <v>4817460</v>
      </c>
      <c r="B8562">
        <v>2016</v>
      </c>
      <c r="C8562" t="s">
        <v>4102</v>
      </c>
      <c r="D8562" t="s">
        <v>1179</v>
      </c>
      <c r="E8562" t="s">
        <v>1180</v>
      </c>
      <c r="F8562" t="s">
        <v>4101</v>
      </c>
      <c r="G8562" t="s">
        <v>1181</v>
      </c>
      <c r="H8562" s="5">
        <v>57280</v>
      </c>
      <c r="I8562">
        <f>IFERROR(VLOOKUP(G8562,'NCES Match'!$A$2:$B$1307,2,FALSE),"")</f>
        <v>4817460</v>
      </c>
      <c r="J8562" cm="1">
        <f t="array" ref="J8562">IFERROR(_xlfn.IFS(B8562=2015,H8562/$O$13,B8562=2016,H8562/$O$14,B8562=2017,H8562/$O$15,B8562=2018,H8562/$O$16,B8562=2019,H8562/$O$17,B8562=2020,H8562/$O$18,B8562=2021,H8562/$O$19,B8562=2022,H8562/$O$20),"")</f>
        <v>4.1004856538467482E-5</v>
      </c>
      <c r="K8562" s="3" cm="1">
        <f t="array" ref="K8562">IFERROR(_xlfn.IFS(B8562=2015,J8562*$P$4,B8562=2016,J8562*$P$5,B8562=2017,J8562*$P$6,B8562=2018,J8562*$P$7,B8562=2019,J8562*$P$8,B8562=2020,J8562*$P$9,B8562=2021,J8562*$P$10,B8562=2022,J8562*$P$11),"")</f>
        <v>68709.018935613232</v>
      </c>
      <c r="L8562" s="3">
        <f t="shared" si="134"/>
        <v>125989.01893561323</v>
      </c>
    </row>
    <row r="8563" spans="1:12">
      <c r="A8563">
        <v>4817460</v>
      </c>
      <c r="B8563">
        <v>2017</v>
      </c>
      <c r="D8563" t="s">
        <v>1179</v>
      </c>
      <c r="E8563" t="s">
        <v>1180</v>
      </c>
      <c r="F8563" t="s">
        <v>4101</v>
      </c>
      <c r="G8563" t="s">
        <v>1181</v>
      </c>
      <c r="H8563" s="5">
        <v>55128</v>
      </c>
      <c r="I8563">
        <f>IFERROR(VLOOKUP(G8563,'NCES Match'!$A$2:$B$1307,2,FALSE),"")</f>
        <v>4817460</v>
      </c>
      <c r="J8563" cm="1">
        <f t="array" ref="J8563">IFERROR(_xlfn.IFS(B8563=2015,H8563/$O$13,B8563=2016,H8563/$O$14,B8563=2017,H8563/$O$15,B8563=2018,H8563/$O$16,B8563=2019,H8563/$O$17,B8563=2020,H8563/$O$18,B8563=2021,H8563/$O$19,B8563=2022,H8563/$O$20),"")</f>
        <v>3.8007380326170944E-5</v>
      </c>
      <c r="K8563" s="3" cm="1">
        <f t="array" ref="K8563">IFERROR(_xlfn.IFS(B8563=2015,J8563*$P$4,B8563=2016,J8563*$P$5,B8563=2017,J8563*$P$6,B8563=2018,J8563*$P$7,B8563=2019,J8563*$P$8,B8563=2020,J8563*$P$9,B8563=2021,J8563*$P$10,B8563=2022,J8563*$P$11),"")</f>
        <v>64545.950858845456</v>
      </c>
      <c r="L8563" s="3">
        <f t="shared" si="134"/>
        <v>119673.95085884546</v>
      </c>
    </row>
    <row r="8564" spans="1:12">
      <c r="A8564">
        <v>4817460</v>
      </c>
      <c r="B8564">
        <v>2018</v>
      </c>
      <c r="D8564" t="s">
        <v>1179</v>
      </c>
      <c r="E8564" t="s">
        <v>1180</v>
      </c>
      <c r="F8564" t="s">
        <v>4101</v>
      </c>
      <c r="G8564" t="s">
        <v>1181</v>
      </c>
      <c r="H8564" s="5">
        <v>53719</v>
      </c>
      <c r="I8564">
        <f>IFERROR(VLOOKUP(G8564,'NCES Match'!$A$2:$B$1307,2,FALSE),"")</f>
        <v>4817460</v>
      </c>
      <c r="J8564" cm="1">
        <f t="array" ref="J8564">IFERROR(_xlfn.IFS(B8564=2015,H8564/$O$13,B8564=2016,H8564/$O$14,B8564=2017,H8564/$O$15,B8564=2018,H8564/$O$16,B8564=2019,H8564/$O$17,B8564=2020,H8564/$O$18,B8564=2021,H8564/$O$19,B8564=2022,H8564/$O$20),"")</f>
        <v>3.5054808054376822E-5</v>
      </c>
      <c r="K8564" s="3" cm="1">
        <f t="array" ref="K8564">IFERROR(_xlfn.IFS(B8564=2015,J8564*$P$4,B8564=2016,J8564*$P$5,B8564=2017,J8564*$P$6,B8564=2018,J8564*$P$7,B8564=2019,J8564*$P$8,B8564=2020,J8564*$P$9,B8564=2021,J8564*$P$10,B8564=2022,J8564*$P$11),"")</f>
        <v>60183.962804190785</v>
      </c>
      <c r="L8564" s="3">
        <f t="shared" si="134"/>
        <v>113902.96280419079</v>
      </c>
    </row>
    <row r="8565" spans="1:12">
      <c r="A8565">
        <v>4817460</v>
      </c>
      <c r="B8565">
        <v>2019</v>
      </c>
      <c r="D8565" t="s">
        <v>1179</v>
      </c>
      <c r="E8565" t="s">
        <v>1180</v>
      </c>
      <c r="F8565" t="s">
        <v>4101</v>
      </c>
      <c r="G8565" t="s">
        <v>1181</v>
      </c>
      <c r="H8565" s="5">
        <v>63148</v>
      </c>
      <c r="I8565">
        <f>IFERROR(VLOOKUP(G8565,'NCES Match'!$A$2:$B$1307,2,FALSE),"")</f>
        <v>4817460</v>
      </c>
      <c r="J8565" cm="1">
        <f t="array" ref="J8565">IFERROR(_xlfn.IFS(B8565=2015,H8565/$O$13,B8565=2016,H8565/$O$14,B8565=2017,H8565/$O$15,B8565=2018,H8565/$O$16,B8565=2019,H8565/$O$17,B8565=2020,H8565/$O$18,B8565=2021,H8565/$O$19,B8565=2022,H8565/$O$20),"")</f>
        <v>3.9984052322613685E-5</v>
      </c>
      <c r="K8565" s="3" cm="1">
        <f t="array" ref="K8565">IFERROR(_xlfn.IFS(B8565=2015,J8565*$P$4,B8565=2016,J8565*$P$5,B8565=2017,J8565*$P$6,B8565=2018,J8565*$P$7,B8565=2019,J8565*$P$8,B8565=2020,J8565*$P$9,B8565=2021,J8565*$P$10,B8565=2022,J8565*$P$11),"")</f>
        <v>69489.322877325088</v>
      </c>
      <c r="L8565" s="3">
        <f t="shared" si="134"/>
        <v>132637.32287732509</v>
      </c>
    </row>
    <row r="8566" spans="1:12">
      <c r="A8566">
        <v>4817460</v>
      </c>
      <c r="B8566">
        <v>2020</v>
      </c>
      <c r="D8566" t="s">
        <v>1179</v>
      </c>
      <c r="E8566" t="s">
        <v>1180</v>
      </c>
      <c r="F8566" t="s">
        <v>4230</v>
      </c>
      <c r="G8566" t="s">
        <v>1181</v>
      </c>
      <c r="H8566" s="5">
        <v>63663</v>
      </c>
      <c r="I8566">
        <f>IFERROR(VLOOKUP(G8566,'NCES Match'!$A$2:$B$1307,2,FALSE),"")</f>
        <v>4817460</v>
      </c>
      <c r="J8566" cm="1">
        <f t="array" ref="J8566">IFERROR(_xlfn.IFS(B8566=2015,H8566/$O$13,B8566=2016,H8566/$O$14,B8566=2017,H8566/$O$15,B8566=2018,H8566/$O$16,B8566=2019,H8566/$O$17,B8566=2020,H8566/$O$18,B8566=2021,H8566/$O$19,B8566=2022,H8566/$O$20),"")</f>
        <v>3.449946116478222E-5</v>
      </c>
      <c r="K8566" s="3" cm="1">
        <f t="array" ref="K8566">IFERROR(_xlfn.IFS(B8566=2015,J8566*$P$4,B8566=2016,J8566*$P$5,B8566=2017,J8566*$P$6,B8566=2018,J8566*$P$7,B8566=2019,J8566*$P$8,B8566=2020,J8566*$P$9,B8566=2021,J8566*$P$10,B8566=2022,J8566*$P$11),"")</f>
        <v>72724.961251344095</v>
      </c>
      <c r="L8566" s="3">
        <f t="shared" si="134"/>
        <v>136387.9612513441</v>
      </c>
    </row>
    <row r="8567" spans="1:12">
      <c r="A8567">
        <v>4817460</v>
      </c>
      <c r="B8567">
        <v>2021</v>
      </c>
      <c r="D8567" t="s">
        <v>1179</v>
      </c>
      <c r="E8567" t="s">
        <v>1180</v>
      </c>
      <c r="F8567" t="s">
        <v>4230</v>
      </c>
      <c r="G8567" t="s">
        <v>1181</v>
      </c>
      <c r="H8567" s="5">
        <v>82018.37</v>
      </c>
      <c r="I8567">
        <f>IFERROR(VLOOKUP(G8567,'NCES Match'!$A$2:$B$1307,2,FALSE),"")</f>
        <v>4817460</v>
      </c>
      <c r="J8567" cm="1">
        <f t="array" ref="J8567">IFERROR(_xlfn.IFS(B8567=2015,H8567/$O$13,B8567=2016,H8567/$O$14,B8567=2017,H8567/$O$15,B8567=2018,H8567/$O$16,B8567=2019,H8567/$O$17,B8567=2020,H8567/$O$18,B8567=2021,H8567/$O$19,B8567=2022,H8567/$O$20),"")</f>
        <v>4.1964126168977664E-5</v>
      </c>
      <c r="K8567" s="3" cm="1">
        <f t="array" ref="K8567">IFERROR(_xlfn.IFS(B8567=2015,J8567*$P$4,B8567=2016,J8567*$P$5,B8567=2017,J8567*$P$6,B8567=2018,J8567*$P$7,B8567=2019,J8567*$P$8,B8567=2020,J8567*$P$9,B8567=2021,J8567*$P$10,B8567=2022,J8567*$P$11),"")</f>
        <v>89826.448458872619</v>
      </c>
      <c r="L8567" s="3">
        <f t="shared" si="134"/>
        <v>171844.81845887261</v>
      </c>
    </row>
    <row r="8568" spans="1:12">
      <c r="A8568">
        <v>4817460</v>
      </c>
      <c r="B8568">
        <v>2022</v>
      </c>
      <c r="D8568" t="s">
        <v>1179</v>
      </c>
      <c r="E8568" t="s">
        <v>1180</v>
      </c>
      <c r="F8568" t="s">
        <v>4101</v>
      </c>
      <c r="G8568" t="s">
        <v>1181</v>
      </c>
      <c r="H8568" s="5">
        <v>89868.800000000003</v>
      </c>
      <c r="I8568">
        <f>IFERROR(VLOOKUP(G8568,'NCES Match'!$A$2:$B$1307,2,FALSE),"")</f>
        <v>4817460</v>
      </c>
      <c r="J8568" cm="1">
        <f t="array" ref="J8568">IFERROR(_xlfn.IFS(B8568=2015,H8568/$O$13,B8568=2016,H8568/$O$14,B8568=2017,H8568/$O$15,B8568=2018,H8568/$O$16,B8568=2019,H8568/$O$17,B8568=2020,H8568/$O$18,B8568=2021,H8568/$O$19,B8568=2022,H8568/$O$20),"")</f>
        <v>3.947313078384648E-5</v>
      </c>
      <c r="K8568" s="3" cm="1">
        <f t="array" ref="K8568">IFERROR(_xlfn.IFS(B8568=2015,J8568*$P$4,B8568=2016,J8568*$P$5,B8568=2017,J8568*$P$6,B8568=2018,J8568*$P$7,B8568=2019,J8568*$P$8,B8568=2020,J8568*$P$9,B8568=2021,J8568*$P$10,B8568=2022,J8568*$P$11),"")</f>
        <v>85004.716336628859</v>
      </c>
      <c r="L8568" s="3">
        <f t="shared" si="134"/>
        <v>174873.51633662888</v>
      </c>
    </row>
    <row r="8569" spans="1:12">
      <c r="A8569">
        <v>4817460</v>
      </c>
      <c r="B8569">
        <v>2023</v>
      </c>
      <c r="D8569" t="s">
        <v>1179</v>
      </c>
      <c r="E8569" t="s">
        <v>1180</v>
      </c>
      <c r="F8569" t="s">
        <v>4101</v>
      </c>
      <c r="G8569" t="s">
        <v>1181</v>
      </c>
      <c r="H8569" s="5">
        <v>91305.51</v>
      </c>
      <c r="I8569">
        <f>IFERROR(VLOOKUP(G8569,'NCES Match'!$A$2:$B$1307,2,FALSE),"")</f>
        <v>4817460</v>
      </c>
      <c r="J8569" t="str" cm="1">
        <f t="array" ref="J8569">IFERROR(_xlfn.IFS(B8569=2015,H8569/$O$13,B8569=2016,H8569/$O$14,B8569=2017,H8569/$O$15,B8569=2018,H8569/$O$16,B8569=2019,H8569/$O$17,B8569=2020,H8569/$O$18,B8569=2021,H8569/$O$19,B8569=2022,H8569/$O$20),"")</f>
        <v/>
      </c>
      <c r="K8569" s="3" t="str" cm="1">
        <f t="array" ref="K8569">IFERROR(_xlfn.IFS(B8569=2015,J8569*$P$4,B8569=2016,J8569*$P$5,B8569=2017,J8569*$P$6,B8569=2018,J8569*$P$7,B8569=2019,J8569*$P$8,B8569=2020,J8569*$P$9,B8569=2021,J8569*$P$10,B8569=2022,J8569*$P$11),"")</f>
        <v/>
      </c>
      <c r="L8569" s="3">
        <f t="shared" si="134"/>
        <v>91305.51</v>
      </c>
    </row>
    <row r="8570" spans="1:12">
      <c r="A8570">
        <v>4810470</v>
      </c>
      <c r="B8570">
        <v>2015</v>
      </c>
      <c r="C8570" t="s">
        <v>381</v>
      </c>
      <c r="D8570" t="s">
        <v>618</v>
      </c>
      <c r="E8570" t="s">
        <v>619</v>
      </c>
      <c r="G8570" t="s">
        <v>620</v>
      </c>
      <c r="H8570" s="5">
        <v>103305.89</v>
      </c>
      <c r="I8570">
        <f>IFERROR(VLOOKUP(G8570,'NCES Match'!$A$2:$B$1307,2,FALSE),"")</f>
        <v>4810470</v>
      </c>
      <c r="J8570" cm="1">
        <f t="array" ref="J8570">IFERROR(_xlfn.IFS(B8570=2015,H8570/$O$13,B8570=2016,H8570/$O$14,B8570=2017,H8570/$O$15,B8570=2018,H8570/$O$16,B8570=2019,H8570/$O$17,B8570=2020,H8570/$O$18,B8570=2021,H8570/$O$19,B8570=2022,H8570/$O$20),"")</f>
        <v>8.0930222337424106E-5</v>
      </c>
      <c r="K8570" s="3" cm="1">
        <f t="array" ref="K8570">IFERROR(_xlfn.IFS(B8570=2015,J8570*$P$4,B8570=2016,J8570*$P$5,B8570=2017,J8570*$P$6,B8570=2018,J8570*$P$7,B8570=2019,J8570*$P$8,B8570=2020,J8570*$P$9,B8570=2021,J8570*$P$10,B8570=2022,J8570*$P$11),"")</f>
        <v>128799.07205859365</v>
      </c>
      <c r="L8570" s="3">
        <f t="shared" si="134"/>
        <v>232104.96205859364</v>
      </c>
    </row>
    <row r="8571" spans="1:12">
      <c r="A8571">
        <v>4810470</v>
      </c>
      <c r="B8571">
        <v>2016</v>
      </c>
      <c r="C8571" t="s">
        <v>4102</v>
      </c>
      <c r="D8571" t="s">
        <v>618</v>
      </c>
      <c r="E8571" t="s">
        <v>619</v>
      </c>
      <c r="F8571" t="s">
        <v>4101</v>
      </c>
      <c r="G8571" t="s">
        <v>620</v>
      </c>
      <c r="H8571" s="5">
        <v>117927</v>
      </c>
      <c r="I8571">
        <f>IFERROR(VLOOKUP(G8571,'NCES Match'!$A$2:$B$1307,2,FALSE),"")</f>
        <v>4810470</v>
      </c>
      <c r="J8571" cm="1">
        <f t="array" ref="J8571">IFERROR(_xlfn.IFS(B8571=2015,H8571/$O$13,B8571=2016,H8571/$O$14,B8571=2017,H8571/$O$15,B8571=2018,H8571/$O$16,B8571=2019,H8571/$O$17,B8571=2020,H8571/$O$18,B8571=2021,H8571/$O$19,B8571=2022,H8571/$O$20),"")</f>
        <v>8.4420036959005851E-5</v>
      </c>
      <c r="K8571" s="3" cm="1">
        <f t="array" ref="K8571">IFERROR(_xlfn.IFS(B8571=2015,J8571*$P$4,B8571=2016,J8571*$P$5,B8571=2017,J8571*$P$6,B8571=2018,J8571*$P$7,B8571=2019,J8571*$P$8,B8571=2020,J8571*$P$9,B8571=2021,J8571*$P$10,B8571=2022,J8571*$P$11),"")</f>
        <v>141456.8518858251</v>
      </c>
      <c r="L8571" s="3">
        <f t="shared" si="134"/>
        <v>259383.8518858251</v>
      </c>
    </row>
    <row r="8572" spans="1:12">
      <c r="A8572">
        <v>4810470</v>
      </c>
      <c r="B8572">
        <v>2017</v>
      </c>
      <c r="D8572" t="s">
        <v>618</v>
      </c>
      <c r="E8572" t="s">
        <v>619</v>
      </c>
      <c r="F8572" t="s">
        <v>4101</v>
      </c>
      <c r="G8572" t="s">
        <v>620</v>
      </c>
      <c r="H8572" s="5">
        <v>135034</v>
      </c>
      <c r="I8572">
        <f>IFERROR(VLOOKUP(G8572,'NCES Match'!$A$2:$B$1307,2,FALSE),"")</f>
        <v>4810470</v>
      </c>
      <c r="J8572" cm="1">
        <f t="array" ref="J8572">IFERROR(_xlfn.IFS(B8572=2015,H8572/$O$13,B8572=2016,H8572/$O$14,B8572=2017,H8572/$O$15,B8572=2018,H8572/$O$16,B8572=2019,H8572/$O$17,B8572=2020,H8572/$O$18,B8572=2021,H8572/$O$19,B8572=2022,H8572/$O$20),"")</f>
        <v>9.3097674411626893E-5</v>
      </c>
      <c r="K8572" s="3" cm="1">
        <f t="array" ref="K8572">IFERROR(_xlfn.IFS(B8572=2015,J8572*$P$4,B8572=2016,J8572*$P$5,B8572=2017,J8572*$P$6,B8572=2018,J8572*$P$7,B8572=2019,J8572*$P$8,B8572=2020,J8572*$P$9,B8572=2021,J8572*$P$10,B8572=2022,J8572*$P$11),"")</f>
        <v>158102.9228028105</v>
      </c>
      <c r="L8572" s="3">
        <f t="shared" si="134"/>
        <v>293136.9228028105</v>
      </c>
    </row>
    <row r="8573" spans="1:12">
      <c r="A8573">
        <v>4810470</v>
      </c>
      <c r="B8573">
        <v>2018</v>
      </c>
      <c r="D8573" t="s">
        <v>618</v>
      </c>
      <c r="E8573" t="s">
        <v>619</v>
      </c>
      <c r="F8573" t="s">
        <v>4101</v>
      </c>
      <c r="G8573" t="s">
        <v>620</v>
      </c>
      <c r="H8573" s="5">
        <v>140752</v>
      </c>
      <c r="I8573">
        <f>IFERROR(VLOOKUP(G8573,'NCES Match'!$A$2:$B$1307,2,FALSE),"")</f>
        <v>4810470</v>
      </c>
      <c r="J8573" cm="1">
        <f t="array" ref="J8573">IFERROR(_xlfn.IFS(B8573=2015,H8573/$O$13,B8573=2016,H8573/$O$14,B8573=2017,H8573/$O$15,B8573=2018,H8573/$O$16,B8573=2019,H8573/$O$17,B8573=2020,H8573/$O$18,B8573=2021,H8573/$O$19,B8573=2022,H8573/$O$20),"")</f>
        <v>9.1848961136090521E-5</v>
      </c>
      <c r="K8573" s="3" cm="1">
        <f t="array" ref="K8573">IFERROR(_xlfn.IFS(B8573=2015,J8573*$P$4,B8573=2016,J8573*$P$5,B8573=2017,J8573*$P$6,B8573=2018,J8573*$P$7,B8573=2019,J8573*$P$8,B8573=2020,J8573*$P$9,B8573=2021,J8573*$P$10,B8573=2022,J8573*$P$11),"")</f>
        <v>157691.19180579428</v>
      </c>
      <c r="L8573" s="3">
        <f t="shared" si="134"/>
        <v>298443.19180579425</v>
      </c>
    </row>
    <row r="8574" spans="1:12">
      <c r="A8574">
        <v>4810470</v>
      </c>
      <c r="B8574">
        <v>2019</v>
      </c>
      <c r="D8574" t="s">
        <v>618</v>
      </c>
      <c r="E8574" t="s">
        <v>619</v>
      </c>
      <c r="F8574" t="s">
        <v>4101</v>
      </c>
      <c r="G8574" t="s">
        <v>620</v>
      </c>
      <c r="H8574" s="5">
        <v>148071</v>
      </c>
      <c r="I8574">
        <f>IFERROR(VLOOKUP(G8574,'NCES Match'!$A$2:$B$1307,2,FALSE),"")</f>
        <v>4810470</v>
      </c>
      <c r="J8574" cm="1">
        <f t="array" ref="J8574">IFERROR(_xlfn.IFS(B8574=2015,H8574/$O$13,B8574=2016,H8574/$O$14,B8574=2017,H8574/$O$15,B8574=2018,H8574/$O$16,B8574=2019,H8574/$O$17,B8574=2020,H8574/$O$18,B8574=2021,H8574/$O$19,B8574=2022,H8574/$O$20),"")</f>
        <v>9.3755599725434393E-5</v>
      </c>
      <c r="K8574" s="3" cm="1">
        <f t="array" ref="K8574">IFERROR(_xlfn.IFS(B8574=2015,J8574*$P$4,B8574=2016,J8574*$P$5,B8574=2017,J8574*$P$6,B8574=2018,J8574*$P$7,B8574=2019,J8574*$P$8,B8574=2020,J8574*$P$9,B8574=2021,J8574*$P$10,B8574=2022,J8574*$P$11),"")</f>
        <v>162940.2915020017</v>
      </c>
      <c r="L8574" s="3">
        <f t="shared" si="134"/>
        <v>311011.2915020017</v>
      </c>
    </row>
    <row r="8575" spans="1:12">
      <c r="A8575">
        <v>4810470</v>
      </c>
      <c r="B8575">
        <v>2020</v>
      </c>
      <c r="D8575" t="s">
        <v>618</v>
      </c>
      <c r="E8575" t="s">
        <v>619</v>
      </c>
      <c r="F8575" t="s">
        <v>4230</v>
      </c>
      <c r="G8575" t="s">
        <v>620</v>
      </c>
      <c r="H8575" s="5">
        <v>162839</v>
      </c>
      <c r="I8575">
        <f>IFERROR(VLOOKUP(G8575,'NCES Match'!$A$2:$B$1307,2,FALSE),"")</f>
        <v>4810470</v>
      </c>
      <c r="J8575" cm="1">
        <f t="array" ref="J8575">IFERROR(_xlfn.IFS(B8575=2015,H8575/$O$13,B8575=2016,H8575/$O$14,B8575=2017,H8575/$O$15,B8575=2018,H8575/$O$16,B8575=2019,H8575/$O$17,B8575=2020,H8575/$O$18,B8575=2021,H8575/$O$19,B8575=2022,H8575/$O$20),"")</f>
        <v>8.8243685604070995E-5</v>
      </c>
      <c r="K8575" s="3" cm="1">
        <f t="array" ref="K8575">IFERROR(_xlfn.IFS(B8575=2015,J8575*$P$4,B8575=2016,J8575*$P$5,B8575=2017,J8575*$P$6,B8575=2018,J8575*$P$7,B8575=2019,J8575*$P$8,B8575=2020,J8575*$P$9,B8575=2021,J8575*$P$10,B8575=2022,J8575*$P$11),"")</f>
        <v>186017.93765935663</v>
      </c>
      <c r="L8575" s="3">
        <f t="shared" si="134"/>
        <v>348856.93765935663</v>
      </c>
    </row>
    <row r="8576" spans="1:12">
      <c r="A8576">
        <v>4810470</v>
      </c>
      <c r="B8576">
        <v>2021</v>
      </c>
      <c r="D8576" t="s">
        <v>618</v>
      </c>
      <c r="E8576" t="s">
        <v>619</v>
      </c>
      <c r="F8576" t="s">
        <v>4230</v>
      </c>
      <c r="G8576" t="s">
        <v>620</v>
      </c>
      <c r="H8576" s="5">
        <v>179491.25</v>
      </c>
      <c r="I8576">
        <f>IFERROR(VLOOKUP(G8576,'NCES Match'!$A$2:$B$1307,2,FALSE),"")</f>
        <v>4810470</v>
      </c>
      <c r="J8576" cm="1">
        <f t="array" ref="J8576">IFERROR(_xlfn.IFS(B8576=2015,H8576/$O$13,B8576=2016,H8576/$O$14,B8576=2017,H8576/$O$15,B8576=2018,H8576/$O$16,B8576=2019,H8576/$O$17,B8576=2020,H8576/$O$18,B8576=2021,H8576/$O$19,B8576=2022,H8576/$O$20),"")</f>
        <v>9.1835444440404175E-5</v>
      </c>
      <c r="K8576" s="3" cm="1">
        <f t="array" ref="K8576">IFERROR(_xlfn.IFS(B8576=2015,J8576*$P$4,B8576=2016,J8576*$P$5,B8576=2017,J8576*$P$6,B8576=2018,J8576*$P$7,B8576=2019,J8576*$P$8,B8576=2020,J8576*$P$9,B8576=2021,J8576*$P$10,B8576=2022,J8576*$P$11),"")</f>
        <v>196578.6630110257</v>
      </c>
      <c r="L8576" s="3">
        <f t="shared" si="134"/>
        <v>376069.9130110257</v>
      </c>
    </row>
    <row r="8577" spans="1:12">
      <c r="A8577">
        <v>4810470</v>
      </c>
      <c r="B8577">
        <v>2022</v>
      </c>
      <c r="D8577" t="s">
        <v>618</v>
      </c>
      <c r="E8577" t="s">
        <v>619</v>
      </c>
      <c r="F8577" t="s">
        <v>4101</v>
      </c>
      <c r="G8577" t="s">
        <v>620</v>
      </c>
      <c r="H8577" s="5">
        <v>205315.71</v>
      </c>
      <c r="I8577">
        <f>IFERROR(VLOOKUP(G8577,'NCES Match'!$A$2:$B$1307,2,FALSE),"")</f>
        <v>4810470</v>
      </c>
      <c r="J8577" cm="1">
        <f t="array" ref="J8577">IFERROR(_xlfn.IFS(B8577=2015,H8577/$O$13,B8577=2016,H8577/$O$14,B8577=2017,H8577/$O$15,B8577=2018,H8577/$O$16,B8577=2019,H8577/$O$17,B8577=2020,H8577/$O$18,B8577=2021,H8577/$O$19,B8577=2022,H8577/$O$20),"")</f>
        <v>9.0180951262376887E-5</v>
      </c>
      <c r="K8577" s="3" cm="1">
        <f t="array" ref="K8577">IFERROR(_xlfn.IFS(B8577=2015,J8577*$P$4,B8577=2016,J8577*$P$5,B8577=2017,J8577*$P$6,B8577=2018,J8577*$P$7,B8577=2019,J8577*$P$8,B8577=2020,J8577*$P$9,B8577=2021,J8577*$P$10,B8577=2022,J8577*$P$11),"")</f>
        <v>194203.14600844288</v>
      </c>
      <c r="L8577" s="3">
        <f t="shared" si="134"/>
        <v>399518.85600844288</v>
      </c>
    </row>
    <row r="8578" spans="1:12">
      <c r="A8578">
        <v>4810470</v>
      </c>
      <c r="B8578">
        <v>2023</v>
      </c>
      <c r="D8578" t="s">
        <v>618</v>
      </c>
      <c r="E8578" t="s">
        <v>619</v>
      </c>
      <c r="F8578" t="s">
        <v>4101</v>
      </c>
      <c r="G8578" t="s">
        <v>620</v>
      </c>
      <c r="H8578" s="5">
        <v>212047.49</v>
      </c>
      <c r="I8578">
        <f>IFERROR(VLOOKUP(G8578,'NCES Match'!$A$2:$B$1307,2,FALSE),"")</f>
        <v>4810470</v>
      </c>
      <c r="J8578" t="str" cm="1">
        <f t="array" ref="J8578">IFERROR(_xlfn.IFS(B8578=2015,H8578/$O$13,B8578=2016,H8578/$O$14,B8578=2017,H8578/$O$15,B8578=2018,H8578/$O$16,B8578=2019,H8578/$O$17,B8578=2020,H8578/$O$18,B8578=2021,H8578/$O$19,B8578=2022,H8578/$O$20),"")</f>
        <v/>
      </c>
      <c r="K8578" s="3" t="str" cm="1">
        <f t="array" ref="K8578">IFERROR(_xlfn.IFS(B8578=2015,J8578*$P$4,B8578=2016,J8578*$P$5,B8578=2017,J8578*$P$6,B8578=2018,J8578*$P$7,B8578=2019,J8578*$P$8,B8578=2020,J8578*$P$9,B8578=2021,J8578*$P$10,B8578=2022,J8578*$P$11),"")</f>
        <v/>
      </c>
      <c r="L8578" s="3">
        <f t="shared" si="134"/>
        <v>212047.49</v>
      </c>
    </row>
    <row r="8579" spans="1:12">
      <c r="A8579">
        <v>4815330</v>
      </c>
      <c r="B8579">
        <v>2015</v>
      </c>
      <c r="C8579" t="s">
        <v>381</v>
      </c>
      <c r="D8579" t="s">
        <v>1006</v>
      </c>
      <c r="E8579" t="s">
        <v>1007</v>
      </c>
      <c r="G8579" t="s">
        <v>1008</v>
      </c>
      <c r="H8579" s="5">
        <v>1128612.8</v>
      </c>
      <c r="I8579">
        <f>IFERROR(VLOOKUP(G8579,'NCES Match'!$A$2:$B$1307,2,FALSE),"")</f>
        <v>4815330</v>
      </c>
      <c r="J8579" cm="1">
        <f t="array" ref="J8579">IFERROR(_xlfn.IFS(B8579=2015,H8579/$O$13,B8579=2016,H8579/$O$14,B8579=2017,H8579/$O$15,B8579=2018,H8579/$O$16,B8579=2019,H8579/$O$17,B8579=2020,H8579/$O$18,B8579=2021,H8579/$O$19,B8579=2022,H8579/$O$20),"")</f>
        <v>8.8415950762209955E-4</v>
      </c>
      <c r="K8579" s="3" cm="1">
        <f t="array" ref="K8579">IFERROR(_xlfn.IFS(B8579=2015,J8579*$P$4,B8579=2016,J8579*$P$5,B8579=2017,J8579*$P$6,B8579=2018,J8579*$P$7,B8579=2019,J8579*$P$8,B8579=2020,J8579*$P$9,B8579=2021,J8579*$P$10,B8579=2022,J8579*$P$11),"")</f>
        <v>1407124.8149882951</v>
      </c>
      <c r="L8579" s="3">
        <f t="shared" ref="L8579:L8642" si="135">SUM(H8579,K8579)</f>
        <v>2535737.6149882954</v>
      </c>
    </row>
    <row r="8580" spans="1:12">
      <c r="A8580">
        <v>4815330</v>
      </c>
      <c r="B8580">
        <v>2016</v>
      </c>
      <c r="C8580" t="s">
        <v>4102</v>
      </c>
      <c r="D8580" t="s">
        <v>1006</v>
      </c>
      <c r="E8580" t="s">
        <v>1007</v>
      </c>
      <c r="F8580" t="s">
        <v>4101</v>
      </c>
      <c r="G8580" t="s">
        <v>1008</v>
      </c>
      <c r="H8580" s="5">
        <v>1187070</v>
      </c>
      <c r="I8580">
        <f>IFERROR(VLOOKUP(G8580,'NCES Match'!$A$2:$B$1307,2,FALSE),"")</f>
        <v>4815330</v>
      </c>
      <c r="J8580" cm="1">
        <f t="array" ref="J8580">IFERROR(_xlfn.IFS(B8580=2015,H8580/$O$13,B8580=2016,H8580/$O$14,B8580=2017,H8580/$O$15,B8580=2018,H8580/$O$16,B8580=2019,H8580/$O$17,B8580=2020,H8580/$O$18,B8580=2021,H8580/$O$19,B8580=2022,H8580/$O$20),"")</f>
        <v>8.4978413147902571E-4</v>
      </c>
      <c r="K8580" s="3" cm="1">
        <f t="array" ref="K8580">IFERROR(_xlfn.IFS(B8580=2015,J8580*$P$4,B8580=2016,J8580*$P$5,B8580=2017,J8580*$P$6,B8580=2018,J8580*$P$7,B8580=2019,J8580*$P$8,B8580=2020,J8580*$P$9,B8580=2021,J8580*$P$10,B8580=2022,J8580*$P$11),"")</f>
        <v>1423924.8447607961</v>
      </c>
      <c r="L8580" s="3">
        <f t="shared" si="135"/>
        <v>2610994.8447607961</v>
      </c>
    </row>
    <row r="8581" spans="1:12">
      <c r="A8581">
        <v>4815330</v>
      </c>
      <c r="B8581">
        <v>2017</v>
      </c>
      <c r="D8581" t="s">
        <v>1006</v>
      </c>
      <c r="E8581" t="s">
        <v>1007</v>
      </c>
      <c r="F8581" t="s">
        <v>4101</v>
      </c>
      <c r="G8581" t="s">
        <v>1008</v>
      </c>
      <c r="H8581" s="5">
        <v>1224999</v>
      </c>
      <c r="I8581">
        <f>IFERROR(VLOOKUP(G8581,'NCES Match'!$A$2:$B$1307,2,FALSE),"")</f>
        <v>4815330</v>
      </c>
      <c r="J8581" cm="1">
        <f t="array" ref="J8581">IFERROR(_xlfn.IFS(B8581=2015,H8581/$O$13,B8581=2016,H8581/$O$14,B8581=2017,H8581/$O$15,B8581=2018,H8581/$O$16,B8581=2019,H8581/$O$17,B8581=2020,H8581/$O$18,B8581=2021,H8581/$O$19,B8581=2022,H8581/$O$20),"")</f>
        <v>8.445617996694798E-4</v>
      </c>
      <c r="K8581" s="3" cm="1">
        <f t="array" ref="K8581">IFERROR(_xlfn.IFS(B8581=2015,J8581*$P$4,B8581=2016,J8581*$P$5,B8581=2017,J8581*$P$6,B8581=2018,J8581*$P$7,B8581=2019,J8581*$P$8,B8581=2020,J8581*$P$9,B8581=2021,J8581*$P$10,B8581=2022,J8581*$P$11),"")</f>
        <v>1434275.2368330944</v>
      </c>
      <c r="L8581" s="3">
        <f t="shared" si="135"/>
        <v>2659274.2368330946</v>
      </c>
    </row>
    <row r="8582" spans="1:12">
      <c r="A8582">
        <v>4815330</v>
      </c>
      <c r="B8582">
        <v>2018</v>
      </c>
      <c r="D8582" t="s">
        <v>1006</v>
      </c>
      <c r="E8582" t="s">
        <v>1007</v>
      </c>
      <c r="F8582" t="s">
        <v>4101</v>
      </c>
      <c r="G8582" t="s">
        <v>1008</v>
      </c>
      <c r="H8582" s="5">
        <v>1237997</v>
      </c>
      <c r="I8582">
        <f>IFERROR(VLOOKUP(G8582,'NCES Match'!$A$2:$B$1307,2,FALSE),"")</f>
        <v>4815330</v>
      </c>
      <c r="J8582" cm="1">
        <f t="array" ref="J8582">IFERROR(_xlfn.IFS(B8582=2015,H8582/$O$13,B8582=2016,H8582/$O$14,B8582=2017,H8582/$O$15,B8582=2018,H8582/$O$16,B8582=2019,H8582/$O$17,B8582=2020,H8582/$O$18,B8582=2021,H8582/$O$19,B8582=2022,H8582/$O$20),"")</f>
        <v>8.0786587998463015E-4</v>
      </c>
      <c r="K8582" s="3" cm="1">
        <f t="array" ref="K8582">IFERROR(_xlfn.IFS(B8582=2015,J8582*$P$4,B8582=2016,J8582*$P$5,B8582=2017,J8582*$P$6,B8582=2018,J8582*$P$7,B8582=2019,J8582*$P$8,B8582=2020,J8582*$P$9,B8582=2021,J8582*$P$10,B8582=2022,J8582*$P$11),"")</f>
        <v>1386987.2000539808</v>
      </c>
      <c r="L8582" s="3">
        <f t="shared" si="135"/>
        <v>2624984.2000539806</v>
      </c>
    </row>
    <row r="8583" spans="1:12">
      <c r="A8583">
        <v>4815330</v>
      </c>
      <c r="B8583">
        <v>2019</v>
      </c>
      <c r="D8583" t="s">
        <v>1006</v>
      </c>
      <c r="E8583" t="s">
        <v>1007</v>
      </c>
      <c r="F8583" t="s">
        <v>4101</v>
      </c>
      <c r="G8583" t="s">
        <v>1008</v>
      </c>
      <c r="H8583" s="5">
        <v>1407769</v>
      </c>
      <c r="I8583">
        <f>IFERROR(VLOOKUP(G8583,'NCES Match'!$A$2:$B$1307,2,FALSE),"")</f>
        <v>4815330</v>
      </c>
      <c r="J8583" cm="1">
        <f t="array" ref="J8583">IFERROR(_xlfn.IFS(B8583=2015,H8583/$O$13,B8583=2016,H8583/$O$14,B8583=2017,H8583/$O$15,B8583=2018,H8583/$O$16,B8583=2019,H8583/$O$17,B8583=2020,H8583/$O$18,B8583=2021,H8583/$O$19,B8583=2022,H8583/$O$20),"")</f>
        <v>8.9137121293079036E-4</v>
      </c>
      <c r="K8583" s="3" cm="1">
        <f t="array" ref="K8583">IFERROR(_xlfn.IFS(B8583=2015,J8583*$P$4,B8583=2016,J8583*$P$5,B8583=2017,J8583*$P$6,B8583=2018,J8583*$P$7,B8583=2019,J8583*$P$8,B8583=2020,J8583*$P$9,B8583=2021,J8583*$P$10,B8583=2022,J8583*$P$11),"")</f>
        <v>1549137.1789714491</v>
      </c>
      <c r="L8583" s="3">
        <f t="shared" si="135"/>
        <v>2956906.1789714489</v>
      </c>
    </row>
    <row r="8584" spans="1:12">
      <c r="A8584">
        <v>4815330</v>
      </c>
      <c r="B8584">
        <v>2020</v>
      </c>
      <c r="D8584" t="s">
        <v>1006</v>
      </c>
      <c r="E8584" t="s">
        <v>1007</v>
      </c>
      <c r="F8584" t="s">
        <v>4230</v>
      </c>
      <c r="G8584" t="s">
        <v>1008</v>
      </c>
      <c r="H8584" s="5">
        <v>1569313</v>
      </c>
      <c r="I8584">
        <f>IFERROR(VLOOKUP(G8584,'NCES Match'!$A$2:$B$1307,2,FALSE),"")</f>
        <v>4815330</v>
      </c>
      <c r="J8584" cm="1">
        <f t="array" ref="J8584">IFERROR(_xlfn.IFS(B8584=2015,H8584/$O$13,B8584=2016,H8584/$O$14,B8584=2017,H8584/$O$15,B8584=2018,H8584/$O$16,B8584=2019,H8584/$O$17,B8584=2020,H8584/$O$18,B8584=2021,H8584/$O$19,B8584=2022,H8584/$O$20),"")</f>
        <v>8.5042258295851402E-4</v>
      </c>
      <c r="K8584" s="3" cm="1">
        <f t="array" ref="K8584">IFERROR(_xlfn.IFS(B8584=2015,J8584*$P$4,B8584=2016,J8584*$P$5,B8584=2017,J8584*$P$6,B8584=2018,J8584*$P$7,B8584=2019,J8584*$P$8,B8584=2020,J8584*$P$9,B8584=2021,J8584*$P$10,B8584=2022,J8584*$P$11),"")</f>
        <v>1792693.1988161185</v>
      </c>
      <c r="L8584" s="3">
        <f t="shared" si="135"/>
        <v>3362006.1988161188</v>
      </c>
    </row>
    <row r="8585" spans="1:12">
      <c r="A8585">
        <v>4815330</v>
      </c>
      <c r="B8585">
        <v>2021</v>
      </c>
      <c r="D8585" t="s">
        <v>1006</v>
      </c>
      <c r="E8585" t="s">
        <v>1007</v>
      </c>
      <c r="F8585" t="s">
        <v>4101</v>
      </c>
      <c r="G8585" t="s">
        <v>1008</v>
      </c>
      <c r="H8585" s="5">
        <v>1537770.62</v>
      </c>
      <c r="I8585">
        <f>IFERROR(VLOOKUP(G8585,'NCES Match'!$A$2:$B$1307,2,FALSE),"")</f>
        <v>4815330</v>
      </c>
      <c r="J8585" cm="1">
        <f t="array" ref="J8585">IFERROR(_xlfn.IFS(B8585=2015,H8585/$O$13,B8585=2016,H8585/$O$14,B8585=2017,H8585/$O$15,B8585=2018,H8585/$O$16,B8585=2019,H8585/$O$17,B8585=2020,H8585/$O$18,B8585=2021,H8585/$O$19,B8585=2022,H8585/$O$20),"")</f>
        <v>7.8678959746002045E-4</v>
      </c>
      <c r="K8585" s="3" cm="1">
        <f t="array" ref="K8585">IFERROR(_xlfn.IFS(B8585=2015,J8585*$P$4,B8585=2016,J8585*$P$5,B8585=2017,J8585*$P$6,B8585=2018,J8585*$P$7,B8585=2019,J8585*$P$8,B8585=2020,J8585*$P$9,B8585=2021,J8585*$P$10,B8585=2022,J8585*$P$11),"")</f>
        <v>1684165.0637411913</v>
      </c>
      <c r="L8585" s="3">
        <f t="shared" si="135"/>
        <v>3221935.6837411914</v>
      </c>
    </row>
    <row r="8586" spans="1:12">
      <c r="A8586">
        <v>4815330</v>
      </c>
      <c r="B8586">
        <v>2022</v>
      </c>
      <c r="D8586" t="s">
        <v>1006</v>
      </c>
      <c r="E8586" t="s">
        <v>1007</v>
      </c>
      <c r="F8586" t="s">
        <v>4101</v>
      </c>
      <c r="G8586" t="s">
        <v>1008</v>
      </c>
      <c r="H8586" s="5">
        <v>1533602.77</v>
      </c>
      <c r="I8586">
        <f>IFERROR(VLOOKUP(G8586,'NCES Match'!$A$2:$B$1307,2,FALSE),"")</f>
        <v>4815330</v>
      </c>
      <c r="J8586" cm="1">
        <f t="array" ref="J8586">IFERROR(_xlfn.IFS(B8586=2015,H8586/$O$13,B8586=2016,H8586/$O$14,B8586=2017,H8586/$O$15,B8586=2018,H8586/$O$16,B8586=2019,H8586/$O$17,B8586=2020,H8586/$O$18,B8586=2021,H8586/$O$19,B8586=2022,H8586/$O$20),"")</f>
        <v>6.7360533033354434E-4</v>
      </c>
      <c r="K8586" s="3" cm="1">
        <f t="array" ref="K8586">IFERROR(_xlfn.IFS(B8586=2015,J8586*$P$4,B8586=2016,J8586*$P$5,B8586=2017,J8586*$P$6,B8586=2018,J8586*$P$7,B8586=2019,J8586*$P$8,B8586=2020,J8586*$P$9,B8586=2021,J8586*$P$10,B8586=2022,J8586*$P$11),"")</f>
        <v>1450597.631624304</v>
      </c>
      <c r="L8586" s="3">
        <f t="shared" si="135"/>
        <v>2984200.4016243042</v>
      </c>
    </row>
    <row r="8587" spans="1:12">
      <c r="A8587">
        <v>4815330</v>
      </c>
      <c r="B8587">
        <v>2023</v>
      </c>
      <c r="D8587" t="s">
        <v>1006</v>
      </c>
      <c r="E8587" t="s">
        <v>1007</v>
      </c>
      <c r="F8587" t="s">
        <v>4101</v>
      </c>
      <c r="G8587" t="s">
        <v>1008</v>
      </c>
      <c r="H8587" s="5">
        <v>1721012.15</v>
      </c>
      <c r="I8587">
        <f>IFERROR(VLOOKUP(G8587,'NCES Match'!$A$2:$B$1307,2,FALSE),"")</f>
        <v>4815330</v>
      </c>
      <c r="J8587" t="str" cm="1">
        <f t="array" ref="J8587">IFERROR(_xlfn.IFS(B8587=2015,H8587/$O$13,B8587=2016,H8587/$O$14,B8587=2017,H8587/$O$15,B8587=2018,H8587/$O$16,B8587=2019,H8587/$O$17,B8587=2020,H8587/$O$18,B8587=2021,H8587/$O$19,B8587=2022,H8587/$O$20),"")</f>
        <v/>
      </c>
      <c r="K8587" s="3" t="str" cm="1">
        <f t="array" ref="K8587">IFERROR(_xlfn.IFS(B8587=2015,J8587*$P$4,B8587=2016,J8587*$P$5,B8587=2017,J8587*$P$6,B8587=2018,J8587*$P$7,B8587=2019,J8587*$P$8,B8587=2020,J8587*$P$9,B8587=2021,J8587*$P$10,B8587=2022,J8587*$P$11),"")</f>
        <v/>
      </c>
      <c r="L8587" s="3">
        <f t="shared" si="135"/>
        <v>1721012.15</v>
      </c>
    </row>
    <row r="8588" spans="1:12">
      <c r="A8588">
        <v>4816380</v>
      </c>
      <c r="B8588">
        <v>2015</v>
      </c>
      <c r="C8588" t="s">
        <v>381</v>
      </c>
      <c r="D8588" t="s">
        <v>1099</v>
      </c>
      <c r="E8588" t="s">
        <v>1100</v>
      </c>
      <c r="G8588" t="s">
        <v>1101</v>
      </c>
      <c r="H8588" s="5">
        <v>71178.62</v>
      </c>
      <c r="I8588">
        <f>IFERROR(VLOOKUP(G8588,'NCES Match'!$A$2:$B$1307,2,FALSE),"")</f>
        <v>4816380</v>
      </c>
      <c r="J8588" cm="1">
        <f t="array" ref="J8588">IFERROR(_xlfn.IFS(B8588=2015,H8588/$O$13,B8588=2016,H8588/$O$14,B8588=2017,H8588/$O$15,B8588=2018,H8588/$O$16,B8588=2019,H8588/$O$17,B8588=2020,H8588/$O$18,B8588=2021,H8588/$O$19,B8588=2022,H8588/$O$20),"")</f>
        <v>5.5761598320008877E-5</v>
      </c>
      <c r="K8588" s="3" cm="1">
        <f t="array" ref="K8588">IFERROR(_xlfn.IFS(B8588=2015,J8588*$P$4,B8588=2016,J8588*$P$5,B8588=2017,J8588*$P$6,B8588=2018,J8588*$P$7,B8588=2019,J8588*$P$8,B8588=2020,J8588*$P$9,B8588=2021,J8588*$P$10,B8588=2022,J8588*$P$11),"")</f>
        <v>88743.635105522582</v>
      </c>
      <c r="L8588" s="3">
        <f t="shared" si="135"/>
        <v>159922.25510552258</v>
      </c>
    </row>
    <row r="8589" spans="1:12">
      <c r="A8589">
        <v>4816380</v>
      </c>
      <c r="B8589">
        <v>2016</v>
      </c>
      <c r="C8589" t="s">
        <v>4102</v>
      </c>
      <c r="D8589" t="s">
        <v>1099</v>
      </c>
      <c r="E8589" t="s">
        <v>1100</v>
      </c>
      <c r="F8589" t="s">
        <v>4101</v>
      </c>
      <c r="G8589" t="s">
        <v>1101</v>
      </c>
      <c r="H8589" s="5">
        <v>73888</v>
      </c>
      <c r="I8589">
        <f>IFERROR(VLOOKUP(G8589,'NCES Match'!$A$2:$B$1307,2,FALSE),"")</f>
        <v>4816380</v>
      </c>
      <c r="J8589" cm="1">
        <f t="array" ref="J8589">IFERROR(_xlfn.IFS(B8589=2015,H8589/$O$13,B8589=2016,H8589/$O$14,B8589=2017,H8589/$O$15,B8589=2018,H8589/$O$16,B8589=2019,H8589/$O$17,B8589=2020,H8589/$O$18,B8589=2021,H8589/$O$19,B8589=2022,H8589/$O$20),"")</f>
        <v>5.2893974160514757E-5</v>
      </c>
      <c r="K8589" s="3" cm="1">
        <f t="array" ref="K8589">IFERROR(_xlfn.IFS(B8589=2015,J8589*$P$4,B8589=2016,J8589*$P$5,B8589=2017,J8589*$P$6,B8589=2018,J8589*$P$7,B8589=2019,J8589*$P$8,B8589=2020,J8589*$P$9,B8589=2021,J8589*$P$10,B8589=2022,J8589*$P$11),"")</f>
        <v>88630.795934263093</v>
      </c>
      <c r="L8589" s="3">
        <f t="shared" si="135"/>
        <v>162518.79593426309</v>
      </c>
    </row>
    <row r="8590" spans="1:12">
      <c r="A8590">
        <v>4816380</v>
      </c>
      <c r="B8590">
        <v>2017</v>
      </c>
      <c r="D8590" t="s">
        <v>1099</v>
      </c>
      <c r="E8590" t="s">
        <v>1100</v>
      </c>
      <c r="F8590" t="s">
        <v>4101</v>
      </c>
      <c r="G8590" t="s">
        <v>1101</v>
      </c>
      <c r="H8590" s="5">
        <v>75223</v>
      </c>
      <c r="I8590">
        <f>IFERROR(VLOOKUP(G8590,'NCES Match'!$A$2:$B$1307,2,FALSE),"")</f>
        <v>4816380</v>
      </c>
      <c r="J8590" cm="1">
        <f t="array" ref="J8590">IFERROR(_xlfn.IFS(B8590=2015,H8590/$O$13,B8590=2016,H8590/$O$14,B8590=2017,H8590/$O$15,B8590=2018,H8590/$O$16,B8590=2019,H8590/$O$17,B8590=2020,H8590/$O$18,B8590=2021,H8590/$O$19,B8590=2022,H8590/$O$20),"")</f>
        <v>5.1861652341379276E-5</v>
      </c>
      <c r="K8590" s="3" cm="1">
        <f t="array" ref="K8590">IFERROR(_xlfn.IFS(B8590=2015,J8590*$P$4,B8590=2016,J8590*$P$5,B8590=2017,J8590*$P$6,B8590=2018,J8590*$P$7,B8590=2019,J8590*$P$8,B8590=2020,J8590*$P$9,B8590=2021,J8590*$P$10,B8590=2022,J8590*$P$11),"")</f>
        <v>88073.93813406855</v>
      </c>
      <c r="L8590" s="3">
        <f t="shared" si="135"/>
        <v>163296.93813406856</v>
      </c>
    </row>
    <row r="8591" spans="1:12">
      <c r="A8591">
        <v>4816380</v>
      </c>
      <c r="B8591">
        <v>2018</v>
      </c>
      <c r="D8591" t="s">
        <v>1099</v>
      </c>
      <c r="E8591" t="s">
        <v>1100</v>
      </c>
      <c r="F8591" t="s">
        <v>4101</v>
      </c>
      <c r="G8591" t="s">
        <v>1101</v>
      </c>
      <c r="H8591" s="5">
        <v>78180</v>
      </c>
      <c r="I8591">
        <f>IFERROR(VLOOKUP(G8591,'NCES Match'!$A$2:$B$1307,2,FALSE),"")</f>
        <v>4816380</v>
      </c>
      <c r="J8591" cm="1">
        <f t="array" ref="J8591">IFERROR(_xlfn.IFS(B8591=2015,H8591/$O$13,B8591=2016,H8591/$O$14,B8591=2017,H8591/$O$15,B8591=2018,H8591/$O$16,B8591=2019,H8591/$O$17,B8591=2020,H8591/$O$18,B8591=2021,H8591/$O$19,B8591=2022,H8591/$O$20),"")</f>
        <v>5.1017049715951153E-5</v>
      </c>
      <c r="K8591" s="3" cm="1">
        <f t="array" ref="K8591">IFERROR(_xlfn.IFS(B8591=2015,J8591*$P$4,B8591=2016,J8591*$P$5,B8591=2017,J8591*$P$6,B8591=2018,J8591*$P$7,B8591=2019,J8591*$P$8,B8591=2020,J8591*$P$9,B8591=2021,J8591*$P$10,B8591=2022,J8591*$P$11),"")</f>
        <v>87588.790037633531</v>
      </c>
      <c r="L8591" s="3">
        <f t="shared" si="135"/>
        <v>165768.79003763353</v>
      </c>
    </row>
    <row r="8592" spans="1:12">
      <c r="A8592">
        <v>4816380</v>
      </c>
      <c r="B8592">
        <v>2019</v>
      </c>
      <c r="D8592" t="s">
        <v>1099</v>
      </c>
      <c r="E8592" t="s">
        <v>1100</v>
      </c>
      <c r="F8592" t="s">
        <v>4101</v>
      </c>
      <c r="G8592" t="s">
        <v>1101</v>
      </c>
      <c r="H8592" s="5">
        <v>82756</v>
      </c>
      <c r="I8592">
        <f>IFERROR(VLOOKUP(G8592,'NCES Match'!$A$2:$B$1307,2,FALSE),"")</f>
        <v>4816380</v>
      </c>
      <c r="J8592" cm="1">
        <f t="array" ref="J8592">IFERROR(_xlfn.IFS(B8592=2015,H8592/$O$13,B8592=2016,H8592/$O$14,B8592=2017,H8592/$O$15,B8592=2018,H8592/$O$16,B8592=2019,H8592/$O$17,B8592=2020,H8592/$O$18,B8592=2021,H8592/$O$19,B8592=2022,H8592/$O$20),"")</f>
        <v>5.2399446285079785E-5</v>
      </c>
      <c r="K8592" s="3" cm="1">
        <f t="array" ref="K8592">IFERROR(_xlfn.IFS(B8592=2015,J8592*$P$4,B8592=2016,J8592*$P$5,B8592=2017,J8592*$P$6,B8592=2018,J8592*$P$7,B8592=2019,J8592*$P$8,B8592=2020,J8592*$P$9,B8592=2021,J8592*$P$10,B8592=2022,J8592*$P$11),"")</f>
        <v>91066.358460060728</v>
      </c>
      <c r="L8592" s="3">
        <f t="shared" si="135"/>
        <v>173822.35846006073</v>
      </c>
    </row>
    <row r="8593" spans="1:12">
      <c r="A8593">
        <v>4816380</v>
      </c>
      <c r="B8593">
        <v>2020</v>
      </c>
      <c r="D8593" t="s">
        <v>1099</v>
      </c>
      <c r="E8593" t="s">
        <v>1100</v>
      </c>
      <c r="F8593" t="s">
        <v>4230</v>
      </c>
      <c r="G8593" t="s">
        <v>1101</v>
      </c>
      <c r="H8593" s="5">
        <v>113815</v>
      </c>
      <c r="I8593">
        <f>IFERROR(VLOOKUP(G8593,'NCES Match'!$A$2:$B$1307,2,FALSE),"")</f>
        <v>4816380</v>
      </c>
      <c r="J8593" cm="1">
        <f t="array" ref="J8593">IFERROR(_xlfn.IFS(B8593=2015,H8593/$O$13,B8593=2016,H8593/$O$14,B8593=2017,H8593/$O$15,B8593=2018,H8593/$O$16,B8593=2019,H8593/$O$17,B8593=2020,H8593/$O$18,B8593=2021,H8593/$O$19,B8593=2022,H8593/$O$20),"")</f>
        <v>6.1677209249794832E-5</v>
      </c>
      <c r="K8593" s="3" cm="1">
        <f t="array" ref="K8593">IFERROR(_xlfn.IFS(B8593=2015,J8593*$P$4,B8593=2016,J8593*$P$5,B8593=2017,J8593*$P$6,B8593=2018,J8593*$P$7,B8593=2019,J8593*$P$8,B8593=2020,J8593*$P$9,B8593=2021,J8593*$P$10,B8593=2022,J8593*$P$11),"")</f>
        <v>130015.73071991155</v>
      </c>
      <c r="L8593" s="3">
        <f t="shared" si="135"/>
        <v>243830.73071991155</v>
      </c>
    </row>
    <row r="8594" spans="1:12">
      <c r="A8594">
        <v>4816380</v>
      </c>
      <c r="B8594">
        <v>2021</v>
      </c>
      <c r="D8594" t="s">
        <v>1099</v>
      </c>
      <c r="E8594" t="s">
        <v>1100</v>
      </c>
      <c r="F8594" t="s">
        <v>4101</v>
      </c>
      <c r="G8594" t="s">
        <v>1101</v>
      </c>
      <c r="H8594" s="5">
        <v>134538.04999999999</v>
      </c>
      <c r="I8594">
        <f>IFERROR(VLOOKUP(G8594,'NCES Match'!$A$2:$B$1307,2,FALSE),"")</f>
        <v>4816380</v>
      </c>
      <c r="J8594" cm="1">
        <f t="array" ref="J8594">IFERROR(_xlfn.IFS(B8594=2015,H8594/$O$13,B8594=2016,H8594/$O$14,B8594=2017,H8594/$O$15,B8594=2018,H8594/$O$16,B8594=2019,H8594/$O$17,B8594=2020,H8594/$O$18,B8594=2021,H8594/$O$19,B8594=2022,H8594/$O$20),"")</f>
        <v>6.883545362737915E-5</v>
      </c>
      <c r="K8594" s="3" cm="1">
        <f t="array" ref="K8594">IFERROR(_xlfn.IFS(B8594=2015,J8594*$P$4,B8594=2016,J8594*$P$5,B8594=2017,J8594*$P$6,B8594=2018,J8594*$P$7,B8594=2019,J8594*$P$8,B8594=2020,J8594*$P$9,B8594=2021,J8594*$P$10,B8594=2022,J8594*$P$11),"")</f>
        <v>147345.95693723523</v>
      </c>
      <c r="L8594" s="3">
        <f t="shared" si="135"/>
        <v>281884.00693723524</v>
      </c>
    </row>
    <row r="8595" spans="1:12">
      <c r="A8595">
        <v>4816380</v>
      </c>
      <c r="B8595">
        <v>2022</v>
      </c>
      <c r="D8595" t="s">
        <v>1099</v>
      </c>
      <c r="E8595" t="s">
        <v>1100</v>
      </c>
      <c r="F8595" t="s">
        <v>4101</v>
      </c>
      <c r="G8595" t="s">
        <v>1101</v>
      </c>
      <c r="H8595" s="5">
        <v>177970.25</v>
      </c>
      <c r="I8595">
        <f>IFERROR(VLOOKUP(G8595,'NCES Match'!$A$2:$B$1307,2,FALSE),"")</f>
        <v>4816380</v>
      </c>
      <c r="J8595" cm="1">
        <f t="array" ref="J8595">IFERROR(_xlfn.IFS(B8595=2015,H8595/$O$13,B8595=2016,H8595/$O$14,B8595=2017,H8595/$O$15,B8595=2018,H8595/$O$16,B8595=2019,H8595/$O$17,B8595=2020,H8595/$O$18,B8595=2021,H8595/$O$19,B8595=2022,H8595/$O$20),"")</f>
        <v>7.8169987291294132E-5</v>
      </c>
      <c r="K8595" s="3" cm="1">
        <f t="array" ref="K8595">IFERROR(_xlfn.IFS(B8595=2015,J8595*$P$4,B8595=2016,J8595*$P$5,B8595=2017,J8595*$P$6,B8595=2018,J8595*$P$7,B8595=2019,J8595*$P$8,B8595=2020,J8595*$P$9,B8595=2021,J8595*$P$10,B8595=2022,J8595*$P$11),"")</f>
        <v>168337.73921103787</v>
      </c>
      <c r="L8595" s="3">
        <f t="shared" si="135"/>
        <v>346307.98921103787</v>
      </c>
    </row>
    <row r="8596" spans="1:12">
      <c r="A8596">
        <v>4816380</v>
      </c>
      <c r="B8596">
        <v>2023</v>
      </c>
      <c r="D8596" t="s">
        <v>1099</v>
      </c>
      <c r="E8596" t="s">
        <v>1100</v>
      </c>
      <c r="F8596" t="s">
        <v>4101</v>
      </c>
      <c r="G8596" t="s">
        <v>1101</v>
      </c>
      <c r="H8596" s="5">
        <v>206777.12</v>
      </c>
      <c r="I8596">
        <f>IFERROR(VLOOKUP(G8596,'NCES Match'!$A$2:$B$1307,2,FALSE),"")</f>
        <v>4816380</v>
      </c>
      <c r="J8596" t="str" cm="1">
        <f t="array" ref="J8596">IFERROR(_xlfn.IFS(B8596=2015,H8596/$O$13,B8596=2016,H8596/$O$14,B8596=2017,H8596/$O$15,B8596=2018,H8596/$O$16,B8596=2019,H8596/$O$17,B8596=2020,H8596/$O$18,B8596=2021,H8596/$O$19,B8596=2022,H8596/$O$20),"")</f>
        <v/>
      </c>
      <c r="K8596" s="3" t="str" cm="1">
        <f t="array" ref="K8596">IFERROR(_xlfn.IFS(B8596=2015,J8596*$P$4,B8596=2016,J8596*$P$5,B8596=2017,J8596*$P$6,B8596=2018,J8596*$P$7,B8596=2019,J8596*$P$8,B8596=2020,J8596*$P$9,B8596=2021,J8596*$P$10,B8596=2022,J8596*$P$11),"")</f>
        <v/>
      </c>
      <c r="L8596" s="3">
        <f t="shared" si="135"/>
        <v>206777.12</v>
      </c>
    </row>
    <row r="8597" spans="1:12">
      <c r="A8597">
        <v>4820040</v>
      </c>
      <c r="B8597">
        <v>2015</v>
      </c>
      <c r="C8597" t="s">
        <v>381</v>
      </c>
      <c r="D8597" t="s">
        <v>1388</v>
      </c>
      <c r="E8597" t="s">
        <v>1389</v>
      </c>
      <c r="G8597" t="s">
        <v>1390</v>
      </c>
      <c r="H8597" s="5">
        <v>63485.8</v>
      </c>
      <c r="I8597">
        <f>IFERROR(VLOOKUP(G8597,'NCES Match'!$A$2:$B$1307,2,FALSE),"")</f>
        <v>4820040</v>
      </c>
      <c r="J8597" cm="1">
        <f t="array" ref="J8597">IFERROR(_xlfn.IFS(B8597=2015,H8597/$O$13,B8597=2016,H8597/$O$14,B8597=2017,H8597/$O$15,B8597=2018,H8597/$O$16,B8597=2019,H8597/$O$17,B8597=2020,H8597/$O$18,B8597=2021,H8597/$O$19,B8597=2022,H8597/$O$20),"")</f>
        <v>4.9735014230739794E-5</v>
      </c>
      <c r="K8597" s="3" cm="1">
        <f t="array" ref="K8597">IFERROR(_xlfn.IFS(B8597=2015,J8597*$P$4,B8597=2016,J8597*$P$5,B8597=2017,J8597*$P$6,B8597=2018,J8597*$P$7,B8597=2019,J8597*$P$8,B8597=2020,J8597*$P$9,B8597=2021,J8597*$P$10,B8597=2022,J8597*$P$11),"")</f>
        <v>79152.429052181484</v>
      </c>
      <c r="L8597" s="3">
        <f t="shared" si="135"/>
        <v>142638.22905218147</v>
      </c>
    </row>
    <row r="8598" spans="1:12">
      <c r="A8598">
        <v>4820040</v>
      </c>
      <c r="B8598">
        <v>2016</v>
      </c>
      <c r="C8598" t="s">
        <v>4102</v>
      </c>
      <c r="D8598" t="s">
        <v>1388</v>
      </c>
      <c r="E8598" t="s">
        <v>1389</v>
      </c>
      <c r="F8598" t="s">
        <v>4101</v>
      </c>
      <c r="G8598" t="s">
        <v>1390</v>
      </c>
      <c r="H8598" s="5">
        <v>73746</v>
      </c>
      <c r="I8598">
        <f>IFERROR(VLOOKUP(G8598,'NCES Match'!$A$2:$B$1307,2,FALSE),"")</f>
        <v>4820040</v>
      </c>
      <c r="J8598" cm="1">
        <f t="array" ref="J8598">IFERROR(_xlfn.IFS(B8598=2015,H8598/$O$13,B8598=2016,H8598/$O$14,B8598=2017,H8598/$O$15,B8598=2018,H8598/$O$16,B8598=2019,H8598/$O$17,B8598=2020,H8598/$O$18,B8598=2021,H8598/$O$19,B8598=2022,H8598/$O$20),"")</f>
        <v>5.2792321059459202E-5</v>
      </c>
      <c r="K8598" s="3" cm="1">
        <f t="array" ref="K8598">IFERROR(_xlfn.IFS(B8598=2015,J8598*$P$4,B8598=2016,J8598*$P$5,B8598=2017,J8598*$P$6,B8598=2018,J8598*$P$7,B8598=2019,J8598*$P$8,B8598=2020,J8598*$P$9,B8598=2021,J8598*$P$10,B8598=2022,J8598*$P$11),"")</f>
        <v>88460.462821678302</v>
      </c>
      <c r="L8598" s="3">
        <f t="shared" si="135"/>
        <v>162206.46282167832</v>
      </c>
    </row>
    <row r="8599" spans="1:12">
      <c r="A8599">
        <v>4820040</v>
      </c>
      <c r="B8599">
        <v>2017</v>
      </c>
      <c r="D8599" t="s">
        <v>1388</v>
      </c>
      <c r="E8599" t="s">
        <v>1389</v>
      </c>
      <c r="F8599" t="s">
        <v>4101</v>
      </c>
      <c r="G8599" t="s">
        <v>1390</v>
      </c>
      <c r="H8599" s="5">
        <v>76815</v>
      </c>
      <c r="I8599">
        <f>IFERROR(VLOOKUP(G8599,'NCES Match'!$A$2:$B$1307,2,FALSE),"")</f>
        <v>4820040</v>
      </c>
      <c r="J8599" cm="1">
        <f t="array" ref="J8599">IFERROR(_xlfn.IFS(B8599=2015,H8599/$O$13,B8599=2016,H8599/$O$14,B8599=2017,H8599/$O$15,B8599=2018,H8599/$O$16,B8599=2019,H8599/$O$17,B8599=2020,H8599/$O$18,B8599=2021,H8599/$O$19,B8599=2022,H8599/$O$20),"")</f>
        <v>5.2959238857836687E-5</v>
      </c>
      <c r="K8599" s="3" cm="1">
        <f t="array" ref="K8599">IFERROR(_xlfn.IFS(B8599=2015,J8599*$P$4,B8599=2016,J8599*$P$5,B8599=2017,J8599*$P$6,B8599=2018,J8599*$P$7,B8599=2019,J8599*$P$8,B8599=2020,J8599*$P$9,B8599=2021,J8599*$P$10,B8599=2022,J8599*$P$11),"")</f>
        <v>89937.912045098914</v>
      </c>
      <c r="L8599" s="3">
        <f t="shared" si="135"/>
        <v>166752.9120450989</v>
      </c>
    </row>
    <row r="8600" spans="1:12">
      <c r="A8600">
        <v>4820040</v>
      </c>
      <c r="B8600">
        <v>2018</v>
      </c>
      <c r="D8600" t="s">
        <v>1388</v>
      </c>
      <c r="E8600" t="s">
        <v>1389</v>
      </c>
      <c r="F8600" t="s">
        <v>4101</v>
      </c>
      <c r="G8600" t="s">
        <v>1390</v>
      </c>
      <c r="H8600" s="5">
        <v>75816</v>
      </c>
      <c r="I8600">
        <f>IFERROR(VLOOKUP(G8600,'NCES Match'!$A$2:$B$1307,2,FALSE),"")</f>
        <v>4820040</v>
      </c>
      <c r="J8600" cm="1">
        <f t="array" ref="J8600">IFERROR(_xlfn.IFS(B8600=2015,H8600/$O$13,B8600=2016,H8600/$O$14,B8600=2017,H8600/$O$15,B8600=2018,H8600/$O$16,B8600=2019,H8600/$O$17,B8600=2020,H8600/$O$18,B8600=2021,H8600/$O$19,B8600=2022,H8600/$O$20),"")</f>
        <v>4.9474400630142655E-5</v>
      </c>
      <c r="K8600" s="3" cm="1">
        <f t="array" ref="K8600">IFERROR(_xlfn.IFS(B8600=2015,J8600*$P$4,B8600=2016,J8600*$P$5,B8600=2017,J8600*$P$6,B8600=2018,J8600*$P$7,B8600=2019,J8600*$P$8,B8600=2020,J8600*$P$9,B8600=2021,J8600*$P$10,B8600=2022,J8600*$P$11),"")</f>
        <v>84940.28786765445</v>
      </c>
      <c r="L8600" s="3">
        <f t="shared" si="135"/>
        <v>160756.28786765446</v>
      </c>
    </row>
    <row r="8601" spans="1:12">
      <c r="A8601">
        <v>4820040</v>
      </c>
      <c r="B8601">
        <v>2019</v>
      </c>
      <c r="D8601" t="s">
        <v>1388</v>
      </c>
      <c r="E8601" t="s">
        <v>1389</v>
      </c>
      <c r="F8601" t="s">
        <v>4101</v>
      </c>
      <c r="G8601" t="s">
        <v>1390</v>
      </c>
      <c r="H8601" s="5">
        <v>72520</v>
      </c>
      <c r="I8601">
        <f>IFERROR(VLOOKUP(G8601,'NCES Match'!$A$2:$B$1307,2,FALSE),"")</f>
        <v>4820040</v>
      </c>
      <c r="J8601" cm="1">
        <f t="array" ref="J8601">IFERROR(_xlfn.IFS(B8601=2015,H8601/$O$13,B8601=2016,H8601/$O$14,B8601=2017,H8601/$O$15,B8601=2018,H8601/$O$16,B8601=2019,H8601/$O$17,B8601=2020,H8601/$O$18,B8601=2021,H8601/$O$19,B8601=2022,H8601/$O$20),"")</f>
        <v>4.5918215532335858E-5</v>
      </c>
      <c r="K8601" s="3" cm="1">
        <f t="array" ref="K8601">IFERROR(_xlfn.IFS(B8601=2015,J8601*$P$4,B8601=2016,J8601*$P$5,B8601=2017,J8601*$P$6,B8601=2018,J8601*$P$7,B8601=2019,J8601*$P$8,B8601=2020,J8601*$P$9,B8601=2021,J8601*$P$10,B8601=2022,J8601*$P$11),"")</f>
        <v>79802.459223785641</v>
      </c>
      <c r="L8601" s="3">
        <f t="shared" si="135"/>
        <v>152322.45922378564</v>
      </c>
    </row>
    <row r="8602" spans="1:12">
      <c r="A8602">
        <v>4820040</v>
      </c>
      <c r="B8602">
        <v>2020</v>
      </c>
      <c r="D8602" t="s">
        <v>1388</v>
      </c>
      <c r="E8602" t="s">
        <v>1389</v>
      </c>
      <c r="F8602" t="s">
        <v>4230</v>
      </c>
      <c r="G8602" t="s">
        <v>1390</v>
      </c>
      <c r="H8602" s="5">
        <v>77262</v>
      </c>
      <c r="I8602">
        <f>IFERROR(VLOOKUP(G8602,'NCES Match'!$A$2:$B$1307,2,FALSE),"")</f>
        <v>4820040</v>
      </c>
      <c r="J8602" cm="1">
        <f t="array" ref="J8602">IFERROR(_xlfn.IFS(B8602=2015,H8602/$O$13,B8602=2016,H8602/$O$14,B8602=2017,H8602/$O$15,B8602=2018,H8602/$O$16,B8602=2019,H8602/$O$17,B8602=2020,H8602/$O$18,B8602=2021,H8602/$O$19,B8602=2022,H8602/$O$20),"")</f>
        <v>4.1868862110070269E-5</v>
      </c>
      <c r="K8602" s="3" cm="1">
        <f t="array" ref="K8602">IFERROR(_xlfn.IFS(B8602=2015,J8602*$P$4,B8602=2016,J8602*$P$5,B8602=2017,J8602*$P$6,B8602=2018,J8602*$P$7,B8602=2019,J8602*$P$8,B8602=2020,J8602*$P$9,B8602=2021,J8602*$P$10,B8602=2022,J8602*$P$11),"")</f>
        <v>88259.679188874972</v>
      </c>
      <c r="L8602" s="3">
        <f t="shared" si="135"/>
        <v>165521.67918887496</v>
      </c>
    </row>
    <row r="8603" spans="1:12">
      <c r="A8603">
        <v>4820040</v>
      </c>
      <c r="B8603">
        <v>2021</v>
      </c>
      <c r="D8603" t="s">
        <v>1388</v>
      </c>
      <c r="E8603" t="s">
        <v>1389</v>
      </c>
      <c r="F8603" t="s">
        <v>4230</v>
      </c>
      <c r="G8603" t="s">
        <v>1390</v>
      </c>
      <c r="H8603" s="5">
        <v>74774.350000000006</v>
      </c>
      <c r="I8603">
        <f>IFERROR(VLOOKUP(G8603,'NCES Match'!$A$2:$B$1307,2,FALSE),"")</f>
        <v>4820040</v>
      </c>
      <c r="J8603" cm="1">
        <f t="array" ref="J8603">IFERROR(_xlfn.IFS(B8603=2015,H8603/$O$13,B8603=2016,H8603/$O$14,B8603=2017,H8603/$O$15,B8603=2018,H8603/$O$16,B8603=2019,H8603/$O$17,B8603=2020,H8603/$O$18,B8603=2021,H8603/$O$19,B8603=2022,H8603/$O$20),"")</f>
        <v>3.8257773930441384E-5</v>
      </c>
      <c r="K8603" s="3" cm="1">
        <f t="array" ref="K8603">IFERROR(_xlfn.IFS(B8603=2015,J8603*$P$4,B8603=2016,J8603*$P$5,B8603=2017,J8603*$P$6,B8603=2018,J8603*$P$7,B8603=2019,J8603*$P$8,B8603=2020,J8603*$P$9,B8603=2021,J8603*$P$10,B8603=2022,J8603*$P$11),"")</f>
        <v>81892.803969655855</v>
      </c>
      <c r="L8603" s="3">
        <f t="shared" si="135"/>
        <v>156667.15396965586</v>
      </c>
    </row>
    <row r="8604" spans="1:12">
      <c r="A8604">
        <v>4820040</v>
      </c>
      <c r="B8604">
        <v>2022</v>
      </c>
      <c r="D8604" t="s">
        <v>1388</v>
      </c>
      <c r="E8604" t="s">
        <v>1389</v>
      </c>
      <c r="F8604" t="s">
        <v>4101</v>
      </c>
      <c r="G8604" t="s">
        <v>1390</v>
      </c>
      <c r="H8604" s="5">
        <v>109953.54</v>
      </c>
      <c r="I8604">
        <f>IFERROR(VLOOKUP(G8604,'NCES Match'!$A$2:$B$1307,2,FALSE),"")</f>
        <v>4820040</v>
      </c>
      <c r="J8604" cm="1">
        <f t="array" ref="J8604">IFERROR(_xlfn.IFS(B8604=2015,H8604/$O$13,B8604=2016,H8604/$O$14,B8604=2017,H8604/$O$15,B8604=2018,H8604/$O$16,B8604=2019,H8604/$O$17,B8604=2020,H8604/$O$18,B8604=2021,H8604/$O$19,B8604=2022,H8604/$O$20),"")</f>
        <v>4.8294964042770074E-5</v>
      </c>
      <c r="K8604" s="3" cm="1">
        <f t="array" ref="K8604">IFERROR(_xlfn.IFS(B8604=2015,J8604*$P$4,B8604=2016,J8604*$P$5,B8604=2017,J8604*$P$6,B8604=2018,J8604*$P$7,B8604=2019,J8604*$P$8,B8604=2020,J8604*$P$9,B8604=2021,J8604*$P$10,B8604=2022,J8604*$P$11),"")</f>
        <v>104002.38434148641</v>
      </c>
      <c r="L8604" s="3">
        <f t="shared" si="135"/>
        <v>213955.92434148642</v>
      </c>
    </row>
    <row r="8605" spans="1:12">
      <c r="A8605">
        <v>4820040</v>
      </c>
      <c r="B8605">
        <v>2023</v>
      </c>
      <c r="D8605" t="s">
        <v>1388</v>
      </c>
      <c r="E8605" t="s">
        <v>1389</v>
      </c>
      <c r="F8605" t="s">
        <v>4101</v>
      </c>
      <c r="G8605" t="s">
        <v>1390</v>
      </c>
      <c r="H8605" s="5">
        <v>145719.34</v>
      </c>
      <c r="I8605">
        <f>IFERROR(VLOOKUP(G8605,'NCES Match'!$A$2:$B$1307,2,FALSE),"")</f>
        <v>4820040</v>
      </c>
      <c r="J8605" t="str" cm="1">
        <f t="array" ref="J8605">IFERROR(_xlfn.IFS(B8605=2015,H8605/$O$13,B8605=2016,H8605/$O$14,B8605=2017,H8605/$O$15,B8605=2018,H8605/$O$16,B8605=2019,H8605/$O$17,B8605=2020,H8605/$O$18,B8605=2021,H8605/$O$19,B8605=2022,H8605/$O$20),"")</f>
        <v/>
      </c>
      <c r="K8605" s="3" t="str" cm="1">
        <f t="array" ref="K8605">IFERROR(_xlfn.IFS(B8605=2015,J8605*$P$4,B8605=2016,J8605*$P$5,B8605=2017,J8605*$P$6,B8605=2018,J8605*$P$7,B8605=2019,J8605*$P$8,B8605=2020,J8605*$P$9,B8605=2021,J8605*$P$10,B8605=2022,J8605*$P$11),"")</f>
        <v/>
      </c>
      <c r="L8605" s="3">
        <f t="shared" si="135"/>
        <v>145719.34</v>
      </c>
    </row>
    <row r="8606" spans="1:12">
      <c r="A8606">
        <v>4825530</v>
      </c>
      <c r="B8606">
        <v>2015</v>
      </c>
      <c r="C8606" t="s">
        <v>381</v>
      </c>
      <c r="D8606" t="s">
        <v>1845</v>
      </c>
      <c r="E8606" t="s">
        <v>1846</v>
      </c>
      <c r="G8606" t="s">
        <v>1847</v>
      </c>
      <c r="H8606" s="5">
        <v>96878</v>
      </c>
      <c r="I8606">
        <f>IFERROR(VLOOKUP(G8606,'NCES Match'!$A$2:$B$1307,2,FALSE),"")</f>
        <v>4825530</v>
      </c>
      <c r="J8606" cm="1">
        <f t="array" ref="J8606">IFERROR(_xlfn.IFS(B8606=2015,H8606/$O$13,B8606=2016,H8606/$O$14,B8606=2017,H8606/$O$15,B8606=2018,H8606/$O$16,B8606=2019,H8606/$O$17,B8606=2020,H8606/$O$18,B8606=2021,H8606/$O$19,B8606=2022,H8606/$O$20),"")</f>
        <v>7.589458916238922E-5</v>
      </c>
      <c r="K8606" s="3" cm="1">
        <f t="array" ref="K8606">IFERROR(_xlfn.IFS(B8606=2015,J8606*$P$4,B8606=2016,J8606*$P$5,B8606=2017,J8606*$P$6,B8606=2018,J8606*$P$7,B8606=2019,J8606*$P$8,B8606=2020,J8606*$P$9,B8606=2021,J8606*$P$10,B8606=2022,J8606*$P$11),"")</f>
        <v>120784.94752712005</v>
      </c>
      <c r="L8606" s="3">
        <f t="shared" si="135"/>
        <v>217662.94752712006</v>
      </c>
    </row>
    <row r="8607" spans="1:12">
      <c r="A8607">
        <v>4825530</v>
      </c>
      <c r="B8607">
        <v>2016</v>
      </c>
      <c r="C8607" t="s">
        <v>4102</v>
      </c>
      <c r="D8607" t="s">
        <v>1845</v>
      </c>
      <c r="E8607" t="s">
        <v>1846</v>
      </c>
      <c r="F8607" t="s">
        <v>4101</v>
      </c>
      <c r="G8607" t="s">
        <v>1847</v>
      </c>
      <c r="H8607" s="5">
        <v>105611</v>
      </c>
      <c r="I8607">
        <f>IFERROR(VLOOKUP(G8607,'NCES Match'!$A$2:$B$1307,2,FALSE),"")</f>
        <v>4825530</v>
      </c>
      <c r="J8607" cm="1">
        <f t="array" ref="J8607">IFERROR(_xlfn.IFS(B8607=2015,H8607/$O$13,B8607=2016,H8607/$O$14,B8607=2017,H8607/$O$15,B8607=2018,H8607/$O$16,B8607=2019,H8607/$O$17,B8607=2020,H8607/$O$18,B8607=2021,H8607/$O$19,B8607=2022,H8607/$O$20),"")</f>
        <v>7.5603420109708266E-5</v>
      </c>
      <c r="K8607" s="3" cm="1">
        <f t="array" ref="K8607">IFERROR(_xlfn.IFS(B8607=2015,J8607*$P$4,B8607=2016,J8607*$P$5,B8607=2017,J8607*$P$6,B8607=2018,J8607*$P$7,B8607=2019,J8607*$P$8,B8607=2020,J8607*$P$9,B8607=2021,J8607*$P$10,B8607=2022,J8607*$P$11),"")</f>
        <v>126683.45319149876</v>
      </c>
      <c r="L8607" s="3">
        <f t="shared" si="135"/>
        <v>232294.45319149876</v>
      </c>
    </row>
    <row r="8608" spans="1:12">
      <c r="A8608">
        <v>4825530</v>
      </c>
      <c r="B8608">
        <v>2017</v>
      </c>
      <c r="D8608" t="s">
        <v>1845</v>
      </c>
      <c r="E8608" t="s">
        <v>1846</v>
      </c>
      <c r="F8608" t="s">
        <v>4101</v>
      </c>
      <c r="G8608" t="s">
        <v>1847</v>
      </c>
      <c r="H8608" s="5">
        <v>98137</v>
      </c>
      <c r="I8608">
        <f>IFERROR(VLOOKUP(G8608,'NCES Match'!$A$2:$B$1307,2,FALSE),"")</f>
        <v>4825530</v>
      </c>
      <c r="J8608" cm="1">
        <f t="array" ref="J8608">IFERROR(_xlfn.IFS(B8608=2015,H8608/$O$13,B8608=2016,H8608/$O$14,B8608=2017,H8608/$O$15,B8608=2018,H8608/$O$16,B8608=2019,H8608/$O$17,B8608=2020,H8608/$O$18,B8608=2021,H8608/$O$19,B8608=2022,H8608/$O$20),"")</f>
        <v>6.7659452239686506E-5</v>
      </c>
      <c r="K8608" s="3" cm="1">
        <f t="array" ref="K8608">IFERROR(_xlfn.IFS(B8608=2015,J8608*$P$4,B8608=2016,J8608*$P$5,B8608=2017,J8608*$P$6,B8608=2018,J8608*$P$7,B8608=2019,J8608*$P$8,B8608=2020,J8608*$P$9,B8608=2021,J8608*$P$10,B8608=2022,J8608*$P$11),"")</f>
        <v>114902.51740376063</v>
      </c>
      <c r="L8608" s="3">
        <f t="shared" si="135"/>
        <v>213039.51740376063</v>
      </c>
    </row>
    <row r="8609" spans="1:12">
      <c r="A8609">
        <v>4825530</v>
      </c>
      <c r="B8609">
        <v>2018</v>
      </c>
      <c r="D8609" t="s">
        <v>1845</v>
      </c>
      <c r="E8609" t="s">
        <v>1846</v>
      </c>
      <c r="F8609" t="s">
        <v>4101</v>
      </c>
      <c r="G8609" t="s">
        <v>1847</v>
      </c>
      <c r="H8609" s="5">
        <v>90398</v>
      </c>
      <c r="I8609">
        <f>IFERROR(VLOOKUP(G8609,'NCES Match'!$A$2:$B$1307,2,FALSE),"")</f>
        <v>4825530</v>
      </c>
      <c r="J8609" cm="1">
        <f t="array" ref="J8609">IFERROR(_xlfn.IFS(B8609=2015,H8609/$O$13,B8609=2016,H8609/$O$14,B8609=2017,H8609/$O$15,B8609=2018,H8609/$O$16,B8609=2019,H8609/$O$17,B8609=2020,H8609/$O$18,B8609=2021,H8609/$O$19,B8609=2022,H8609/$O$20),"")</f>
        <v>5.8990013561301519E-5</v>
      </c>
      <c r="K8609" s="3" cm="1">
        <f t="array" ref="K8609">IFERROR(_xlfn.IFS(B8609=2015,J8609*$P$4,B8609=2016,J8609*$P$5,B8609=2017,J8609*$P$6,B8609=2018,J8609*$P$7,B8609=2019,J8609*$P$8,B8609=2020,J8609*$P$9,B8609=2021,J8609*$P$10,B8609=2022,J8609*$P$11),"")</f>
        <v>101277.19930700943</v>
      </c>
      <c r="L8609" s="3">
        <f t="shared" si="135"/>
        <v>191675.19930700943</v>
      </c>
    </row>
    <row r="8610" spans="1:12">
      <c r="A8610">
        <v>4825530</v>
      </c>
      <c r="B8610">
        <v>2019</v>
      </c>
      <c r="D8610" t="s">
        <v>1845</v>
      </c>
      <c r="E8610" t="s">
        <v>1846</v>
      </c>
      <c r="F8610" t="s">
        <v>4101</v>
      </c>
      <c r="G8610" t="s">
        <v>1847</v>
      </c>
      <c r="H8610" s="5">
        <v>95292</v>
      </c>
      <c r="I8610">
        <f>IFERROR(VLOOKUP(G8610,'NCES Match'!$A$2:$B$1307,2,FALSE),"")</f>
        <v>4825530</v>
      </c>
      <c r="J8610" cm="1">
        <f t="array" ref="J8610">IFERROR(_xlfn.IFS(B8610=2015,H8610/$O$13,B8610=2016,H8610/$O$14,B8610=2017,H8610/$O$15,B8610=2018,H8610/$O$16,B8610=2019,H8610/$O$17,B8610=2020,H8610/$O$18,B8610=2021,H8610/$O$19,B8610=2022,H8610/$O$20),"")</f>
        <v>6.0336991099108497E-5</v>
      </c>
      <c r="K8610" s="3" cm="1">
        <f t="array" ref="K8610">IFERROR(_xlfn.IFS(B8610=2015,J8610*$P$4,B8610=2016,J8610*$P$5,B8610=2017,J8610*$P$6,B8610=2018,J8610*$P$7,B8610=2019,J8610*$P$8,B8610=2020,J8610*$P$9,B8610=2021,J8610*$P$10,B8610=2022,J8610*$P$11),"")</f>
        <v>104861.22372246251</v>
      </c>
      <c r="L8610" s="3">
        <f t="shared" si="135"/>
        <v>200153.22372246251</v>
      </c>
    </row>
    <row r="8611" spans="1:12">
      <c r="A8611">
        <v>4825530</v>
      </c>
      <c r="B8611">
        <v>2020</v>
      </c>
      <c r="D8611" t="s">
        <v>1845</v>
      </c>
      <c r="E8611" t="s">
        <v>1846</v>
      </c>
      <c r="F8611" t="s">
        <v>4230</v>
      </c>
      <c r="G8611" t="s">
        <v>1847</v>
      </c>
      <c r="H8611" s="5">
        <v>134472</v>
      </c>
      <c r="I8611">
        <f>IFERROR(VLOOKUP(G8611,'NCES Match'!$A$2:$B$1307,2,FALSE),"")</f>
        <v>4825530</v>
      </c>
      <c r="J8611" cm="1">
        <f t="array" ref="J8611">IFERROR(_xlfn.IFS(B8611=2015,H8611/$O$13,B8611=2016,H8611/$O$14,B8611=2017,H8611/$O$15,B8611=2018,H8611/$O$16,B8611=2019,H8611/$O$17,B8611=2020,H8611/$O$18,B8611=2021,H8611/$O$19,B8611=2022,H8611/$O$20),"")</f>
        <v>7.2871393772687337E-5</v>
      </c>
      <c r="K8611" s="3" cm="1">
        <f t="array" ref="K8611">IFERROR(_xlfn.IFS(B8611=2015,J8611*$P$4,B8611=2016,J8611*$P$5,B8611=2017,J8611*$P$6,B8611=2018,J8611*$P$7,B8611=2019,J8611*$P$8,B8611=2020,J8611*$P$9,B8611=2021,J8611*$P$10,B8611=2022,J8611*$P$11),"")</f>
        <v>153613.10320579837</v>
      </c>
      <c r="L8611" s="3">
        <f t="shared" si="135"/>
        <v>288085.10320579837</v>
      </c>
    </row>
    <row r="8612" spans="1:12">
      <c r="A8612">
        <v>4825530</v>
      </c>
      <c r="B8612">
        <v>2021</v>
      </c>
      <c r="D8612" t="s">
        <v>1845</v>
      </c>
      <c r="E8612" t="s">
        <v>1846</v>
      </c>
      <c r="F8612" t="s">
        <v>4230</v>
      </c>
      <c r="G8612" t="s">
        <v>1847</v>
      </c>
      <c r="H8612" s="5">
        <v>147463.85999999999</v>
      </c>
      <c r="I8612">
        <f>IFERROR(VLOOKUP(G8612,'NCES Match'!$A$2:$B$1307,2,FALSE),"")</f>
        <v>4825530</v>
      </c>
      <c r="J8612" cm="1">
        <f t="array" ref="J8612">IFERROR(_xlfn.IFS(B8612=2015,H8612/$O$13,B8612=2016,H8612/$O$14,B8612=2017,H8612/$O$15,B8612=2018,H8612/$O$16,B8612=2019,H8612/$O$17,B8612=2020,H8612/$O$18,B8612=2021,H8612/$O$19,B8612=2022,H8612/$O$20),"")</f>
        <v>7.544885403604654E-5</v>
      </c>
      <c r="K8612" s="3" cm="1">
        <f t="array" ref="K8612">IFERROR(_xlfn.IFS(B8612=2015,J8612*$P$4,B8612=2016,J8612*$P$5,B8612=2017,J8612*$P$6,B8612=2018,J8612*$P$7,B8612=2019,J8612*$P$8,B8612=2020,J8612*$P$9,B8612=2021,J8612*$P$10,B8612=2022,J8612*$P$11),"")</f>
        <v>161502.29295993576</v>
      </c>
      <c r="L8612" s="3">
        <f t="shared" si="135"/>
        <v>308966.15295993572</v>
      </c>
    </row>
    <row r="8613" spans="1:12">
      <c r="A8613">
        <v>4825530</v>
      </c>
      <c r="B8613">
        <v>2022</v>
      </c>
      <c r="D8613" t="s">
        <v>1845</v>
      </c>
      <c r="E8613" t="s">
        <v>1846</v>
      </c>
      <c r="F8613" t="s">
        <v>4101</v>
      </c>
      <c r="G8613" t="s">
        <v>1847</v>
      </c>
      <c r="H8613" s="5">
        <v>165178.51999999999</v>
      </c>
      <c r="I8613">
        <f>IFERROR(VLOOKUP(G8613,'NCES Match'!$A$2:$B$1307,2,FALSE),"")</f>
        <v>4825530</v>
      </c>
      <c r="J8613" cm="1">
        <f t="array" ref="J8613">IFERROR(_xlfn.IFS(B8613=2015,H8613/$O$13,B8613=2016,H8613/$O$14,B8613=2017,H8613/$O$15,B8613=2018,H8613/$O$16,B8613=2019,H8613/$O$17,B8613=2020,H8613/$O$18,B8613=2021,H8613/$O$19,B8613=2022,H8613/$O$20),"")</f>
        <v>7.2551467501982903E-5</v>
      </c>
      <c r="K8613" s="3" cm="1">
        <f t="array" ref="K8613">IFERROR(_xlfn.IFS(B8613=2015,J8613*$P$4,B8613=2016,J8613*$P$5,B8613=2017,J8613*$P$6,B8613=2018,J8613*$P$7,B8613=2019,J8613*$P$8,B8613=2020,J8613*$P$9,B8613=2021,J8613*$P$10,B8613=2022,J8613*$P$11),"")</f>
        <v>156238.35232588145</v>
      </c>
      <c r="L8613" s="3">
        <f t="shared" si="135"/>
        <v>321416.87232588144</v>
      </c>
    </row>
    <row r="8614" spans="1:12">
      <c r="A8614">
        <v>4825530</v>
      </c>
      <c r="B8614">
        <v>2023</v>
      </c>
      <c r="D8614" t="s">
        <v>1845</v>
      </c>
      <c r="E8614" t="s">
        <v>1846</v>
      </c>
      <c r="F8614" t="s">
        <v>4101</v>
      </c>
      <c r="G8614" t="s">
        <v>1847</v>
      </c>
      <c r="H8614" s="5">
        <v>180035.31</v>
      </c>
      <c r="I8614">
        <f>IFERROR(VLOOKUP(G8614,'NCES Match'!$A$2:$B$1307,2,FALSE),"")</f>
        <v>4825530</v>
      </c>
      <c r="J8614" t="str" cm="1">
        <f t="array" ref="J8614">IFERROR(_xlfn.IFS(B8614=2015,H8614/$O$13,B8614=2016,H8614/$O$14,B8614=2017,H8614/$O$15,B8614=2018,H8614/$O$16,B8614=2019,H8614/$O$17,B8614=2020,H8614/$O$18,B8614=2021,H8614/$O$19,B8614=2022,H8614/$O$20),"")</f>
        <v/>
      </c>
      <c r="K8614" s="3" t="str" cm="1">
        <f t="array" ref="K8614">IFERROR(_xlfn.IFS(B8614=2015,J8614*$P$4,B8614=2016,J8614*$P$5,B8614=2017,J8614*$P$6,B8614=2018,J8614*$P$7,B8614=2019,J8614*$P$8,B8614=2020,J8614*$P$9,B8614=2021,J8614*$P$10,B8614=2022,J8614*$P$11),"")</f>
        <v/>
      </c>
      <c r="L8614" s="3">
        <f t="shared" si="135"/>
        <v>180035.31</v>
      </c>
    </row>
    <row r="8615" spans="1:12">
      <c r="A8615">
        <v>4830720</v>
      </c>
      <c r="B8615">
        <v>2015</v>
      </c>
      <c r="C8615" t="s">
        <v>381</v>
      </c>
      <c r="D8615" t="s">
        <v>2252</v>
      </c>
      <c r="E8615" t="s">
        <v>2253</v>
      </c>
      <c r="G8615" t="s">
        <v>2254</v>
      </c>
      <c r="H8615" s="5">
        <v>94580.02</v>
      </c>
      <c r="I8615">
        <f>IFERROR(VLOOKUP(G8615,'NCES Match'!$A$2:$B$1307,2,FALSE),"")</f>
        <v>4830720</v>
      </c>
      <c r="J8615" cm="1">
        <f t="array" ref="J8615">IFERROR(_xlfn.IFS(B8615=2015,H8615/$O$13,B8615=2016,H8615/$O$14,B8615=2017,H8615/$O$15,B8615=2018,H8615/$O$16,B8615=2019,H8615/$O$17,B8615=2020,H8615/$O$18,B8615=2021,H8615/$O$19,B8615=2022,H8615/$O$20),"")</f>
        <v>7.4094342997074224E-5</v>
      </c>
      <c r="K8615" s="3" cm="1">
        <f t="array" ref="K8615">IFERROR(_xlfn.IFS(B8615=2015,J8615*$P$4,B8615=2016,J8615*$P$5,B8615=2017,J8615*$P$6,B8615=2018,J8615*$P$7,B8615=2019,J8615*$P$8,B8615=2020,J8615*$P$9,B8615=2021,J8615*$P$10,B8615=2022,J8615*$P$11),"")</f>
        <v>117919.88638095302</v>
      </c>
      <c r="L8615" s="3">
        <f t="shared" si="135"/>
        <v>212499.90638095303</v>
      </c>
    </row>
    <row r="8616" spans="1:12">
      <c r="A8616">
        <v>4830720</v>
      </c>
      <c r="B8616">
        <v>2016</v>
      </c>
      <c r="C8616" t="s">
        <v>4102</v>
      </c>
      <c r="D8616" t="s">
        <v>2252</v>
      </c>
      <c r="E8616" t="s">
        <v>2253</v>
      </c>
      <c r="F8616" t="s">
        <v>4101</v>
      </c>
      <c r="G8616" t="s">
        <v>2254</v>
      </c>
      <c r="H8616" s="5">
        <v>96560</v>
      </c>
      <c r="I8616">
        <f>IFERROR(VLOOKUP(G8616,'NCES Match'!$A$2:$B$1307,2,FALSE),"")</f>
        <v>4830720</v>
      </c>
      <c r="J8616" cm="1">
        <f t="array" ref="J8616">IFERROR(_xlfn.IFS(B8616=2015,H8616/$O$13,B8616=2016,H8616/$O$14,B8616=2017,H8616/$O$15,B8616=2018,H8616/$O$16,B8616=2019,H8616/$O$17,B8616=2020,H8616/$O$18,B8616=2021,H8616/$O$19,B8616=2022,H8616/$O$20),"")</f>
        <v>6.9124108717779676E-5</v>
      </c>
      <c r="K8616" s="3" cm="1">
        <f t="array" ref="K8616">IFERROR(_xlfn.IFS(B8616=2015,J8616*$P$4,B8616=2016,J8616*$P$5,B8616=2017,J8616*$P$6,B8616=2018,J8616*$P$7,B8616=2019,J8616*$P$8,B8616=2020,J8616*$P$9,B8616=2021,J8616*$P$10,B8616=2022,J8616*$P$11),"")</f>
        <v>115826.51655766084</v>
      </c>
      <c r="L8616" s="3">
        <f t="shared" si="135"/>
        <v>212386.51655766083</v>
      </c>
    </row>
    <row r="8617" spans="1:12">
      <c r="A8617">
        <v>4830720</v>
      </c>
      <c r="B8617">
        <v>2017</v>
      </c>
      <c r="D8617" t="s">
        <v>2252</v>
      </c>
      <c r="E8617" t="s">
        <v>2253</v>
      </c>
      <c r="F8617" t="s">
        <v>4101</v>
      </c>
      <c r="G8617" t="s">
        <v>2254</v>
      </c>
      <c r="H8617" s="5">
        <v>98194</v>
      </c>
      <c r="I8617">
        <f>IFERROR(VLOOKUP(G8617,'NCES Match'!$A$2:$B$1307,2,FALSE),"")</f>
        <v>4830720</v>
      </c>
      <c r="J8617" cm="1">
        <f t="array" ref="J8617">IFERROR(_xlfn.IFS(B8617=2015,H8617/$O$13,B8617=2016,H8617/$O$14,B8617=2017,H8617/$O$15,B8617=2018,H8617/$O$16,B8617=2019,H8617/$O$17,B8617=2020,H8617/$O$18,B8617=2021,H8617/$O$19,B8617=2022,H8617/$O$20),"")</f>
        <v>6.7698750249383792E-5</v>
      </c>
      <c r="K8617" s="3" cm="1">
        <f t="array" ref="K8617">IFERROR(_xlfn.IFS(B8617=2015,J8617*$P$4,B8617=2016,J8617*$P$5,B8617=2017,J8617*$P$6,B8617=2018,J8617*$P$7,B8617=2019,J8617*$P$8,B8617=2020,J8617*$P$9,B8617=2021,J8617*$P$10,B8617=2022,J8617*$P$11),"")</f>
        <v>114969.25516313798</v>
      </c>
      <c r="L8617" s="3">
        <f t="shared" si="135"/>
        <v>213163.25516313798</v>
      </c>
    </row>
    <row r="8618" spans="1:12">
      <c r="A8618">
        <v>4830720</v>
      </c>
      <c r="B8618">
        <v>2018</v>
      </c>
      <c r="D8618" t="s">
        <v>2252</v>
      </c>
      <c r="E8618" t="s">
        <v>2253</v>
      </c>
      <c r="F8618" t="s">
        <v>4101</v>
      </c>
      <c r="G8618" t="s">
        <v>2254</v>
      </c>
      <c r="H8618" s="5">
        <v>102027</v>
      </c>
      <c r="I8618">
        <f>IFERROR(VLOOKUP(G8618,'NCES Match'!$A$2:$B$1307,2,FALSE),"")</f>
        <v>4830720</v>
      </c>
      <c r="J8618" cm="1">
        <f t="array" ref="J8618">IFERROR(_xlfn.IFS(B8618=2015,H8618/$O$13,B8618=2016,H8618/$O$14,B8618=2017,H8618/$O$15,B8618=2018,H8618/$O$16,B8618=2019,H8618/$O$17,B8618=2020,H8618/$O$18,B8618=2021,H8618/$O$19,B8618=2022,H8618/$O$20),"")</f>
        <v>6.6578620252869639E-5</v>
      </c>
      <c r="K8618" s="3" cm="1">
        <f t="array" ref="K8618">IFERROR(_xlfn.IFS(B8618=2015,J8618*$P$4,B8618=2016,J8618*$P$5,B8618=2017,J8618*$P$6,B8618=2018,J8618*$P$7,B8618=2019,J8618*$P$8,B8618=2020,J8618*$P$9,B8618=2021,J8618*$P$10,B8618=2022,J8618*$P$11),"")</f>
        <v>114305.72372946581</v>
      </c>
      <c r="L8618" s="3">
        <f t="shared" si="135"/>
        <v>216332.7237294658</v>
      </c>
    </row>
    <row r="8619" spans="1:12">
      <c r="A8619">
        <v>4830720</v>
      </c>
      <c r="B8619">
        <v>2019</v>
      </c>
      <c r="D8619" t="s">
        <v>2252</v>
      </c>
      <c r="E8619" t="s">
        <v>2253</v>
      </c>
      <c r="F8619" t="s">
        <v>4101</v>
      </c>
      <c r="G8619" t="s">
        <v>2254</v>
      </c>
      <c r="H8619" s="5">
        <v>114912</v>
      </c>
      <c r="I8619">
        <f>IFERROR(VLOOKUP(G8619,'NCES Match'!$A$2:$B$1307,2,FALSE),"")</f>
        <v>4830720</v>
      </c>
      <c r="J8619" cm="1">
        <f t="array" ref="J8619">IFERROR(_xlfn.IFS(B8619=2015,H8619/$O$13,B8619=2016,H8619/$O$14,B8619=2017,H8619/$O$15,B8619=2018,H8619/$O$16,B8619=2019,H8619/$O$17,B8619=2020,H8619/$O$18,B8619=2021,H8619/$O$19,B8619=2022,H8619/$O$20),"")</f>
        <v>7.275998322189435E-5</v>
      </c>
      <c r="K8619" s="3" cm="1">
        <f t="array" ref="K8619">IFERROR(_xlfn.IFS(B8619=2015,J8619*$P$4,B8619=2016,J8619*$P$5,B8619=2017,J8619*$P$6,B8619=2018,J8619*$P$7,B8619=2019,J8619*$P$8,B8619=2020,J8619*$P$9,B8619=2021,J8619*$P$10,B8619=2022,J8619*$P$11),"")</f>
        <v>126451.46434533448</v>
      </c>
      <c r="L8619" s="3">
        <f t="shared" si="135"/>
        <v>241363.46434533448</v>
      </c>
    </row>
    <row r="8620" spans="1:12">
      <c r="A8620">
        <v>4830720</v>
      </c>
      <c r="B8620">
        <v>2020</v>
      </c>
      <c r="D8620" t="s">
        <v>2252</v>
      </c>
      <c r="E8620" t="s">
        <v>2253</v>
      </c>
      <c r="F8620" t="s">
        <v>4230</v>
      </c>
      <c r="G8620" t="s">
        <v>2254</v>
      </c>
      <c r="H8620" s="5">
        <v>124228</v>
      </c>
      <c r="I8620">
        <f>IFERROR(VLOOKUP(G8620,'NCES Match'!$A$2:$B$1307,2,FALSE),"")</f>
        <v>4830720</v>
      </c>
      <c r="J8620" cm="1">
        <f t="array" ref="J8620">IFERROR(_xlfn.IFS(B8620=2015,H8620/$O$13,B8620=2016,H8620/$O$14,B8620=2017,H8620/$O$15,B8620=2018,H8620/$O$16,B8620=2019,H8620/$O$17,B8620=2020,H8620/$O$18,B8620=2021,H8620/$O$19,B8620=2022,H8620/$O$20),"")</f>
        <v>6.7320092700290043E-5</v>
      </c>
      <c r="K8620" s="3" cm="1">
        <f t="array" ref="K8620">IFERROR(_xlfn.IFS(B8620=2015,J8620*$P$4,B8620=2016,J8620*$P$5,B8620=2017,J8620*$P$6,B8620=2018,J8620*$P$7,B8620=2019,J8620*$P$8,B8620=2020,J8620*$P$9,B8620=2021,J8620*$P$10,B8620=2022,J8620*$P$11),"")</f>
        <v>141910.94491827238</v>
      </c>
      <c r="L8620" s="3">
        <f t="shared" si="135"/>
        <v>266138.94491827238</v>
      </c>
    </row>
    <row r="8621" spans="1:12">
      <c r="A8621">
        <v>4830720</v>
      </c>
      <c r="B8621">
        <v>2021</v>
      </c>
      <c r="D8621" t="s">
        <v>2252</v>
      </c>
      <c r="E8621" t="s">
        <v>2253</v>
      </c>
      <c r="F8621" t="s">
        <v>4101</v>
      </c>
      <c r="G8621" t="s">
        <v>2254</v>
      </c>
      <c r="H8621" s="5">
        <v>129415.55</v>
      </c>
      <c r="I8621">
        <f>IFERROR(VLOOKUP(G8621,'NCES Match'!$A$2:$B$1307,2,FALSE),"")</f>
        <v>4830720</v>
      </c>
      <c r="J8621" cm="1">
        <f t="array" ref="J8621">IFERROR(_xlfn.IFS(B8621=2015,H8621/$O$13,B8621=2016,H8621/$O$14,B8621=2017,H8621/$O$15,B8621=2018,H8621/$O$16,B8621=2019,H8621/$O$17,B8621=2020,H8621/$O$18,B8621=2021,H8621/$O$19,B8621=2022,H8621/$O$20),"")</f>
        <v>6.621456227949468E-5</v>
      </c>
      <c r="K8621" s="3" cm="1">
        <f t="array" ref="K8621">IFERROR(_xlfn.IFS(B8621=2015,J8621*$P$4,B8621=2016,J8621*$P$5,B8621=2017,J8621*$P$6,B8621=2018,J8621*$P$7,B8621=2019,J8621*$P$8,B8621=2020,J8621*$P$9,B8621=2021,J8621*$P$10,B8621=2022,J8621*$P$11),"")</f>
        <v>141735.79933192593</v>
      </c>
      <c r="L8621" s="3">
        <f t="shared" si="135"/>
        <v>271151.34933192591</v>
      </c>
    </row>
    <row r="8622" spans="1:12">
      <c r="A8622">
        <v>4830720</v>
      </c>
      <c r="B8622">
        <v>2022</v>
      </c>
      <c r="D8622" t="s">
        <v>2252</v>
      </c>
      <c r="E8622" t="s">
        <v>2253</v>
      </c>
      <c r="F8622" t="s">
        <v>4101</v>
      </c>
      <c r="G8622" t="s">
        <v>2254</v>
      </c>
      <c r="H8622" s="5">
        <v>164360.28</v>
      </c>
      <c r="I8622">
        <f>IFERROR(VLOOKUP(G8622,'NCES Match'!$A$2:$B$1307,2,FALSE),"")</f>
        <v>4830720</v>
      </c>
      <c r="J8622" cm="1">
        <f t="array" ref="J8622">IFERROR(_xlfn.IFS(B8622=2015,H8622/$O$13,B8622=2016,H8622/$O$14,B8622=2017,H8622/$O$15,B8622=2018,H8622/$O$16,B8622=2019,H8622/$O$17,B8622=2020,H8622/$O$18,B8622=2021,H8622/$O$19,B8622=2022,H8622/$O$20),"")</f>
        <v>7.2192071420889415E-5</v>
      </c>
      <c r="K8622" s="3" cm="1">
        <f t="array" ref="K8622">IFERROR(_xlfn.IFS(B8622=2015,J8622*$P$4,B8622=2016,J8622*$P$5,B8622=2017,J8622*$P$6,B8622=2018,J8622*$P$7,B8622=2019,J8622*$P$8,B8622=2020,J8622*$P$9,B8622=2021,J8622*$P$10,B8622=2022,J8622*$P$11),"")</f>
        <v>155464.39897282363</v>
      </c>
      <c r="L8622" s="3">
        <f t="shared" si="135"/>
        <v>319824.67897282366</v>
      </c>
    </row>
    <row r="8623" spans="1:12">
      <c r="A8623">
        <v>4830720</v>
      </c>
      <c r="B8623">
        <v>2023</v>
      </c>
      <c r="D8623" t="s">
        <v>2252</v>
      </c>
      <c r="E8623" t="s">
        <v>2253</v>
      </c>
      <c r="F8623" t="s">
        <v>4101</v>
      </c>
      <c r="G8623" t="s">
        <v>2254</v>
      </c>
      <c r="H8623" s="5">
        <v>192247.39</v>
      </c>
      <c r="I8623">
        <f>IFERROR(VLOOKUP(G8623,'NCES Match'!$A$2:$B$1307,2,FALSE),"")</f>
        <v>4830720</v>
      </c>
      <c r="J8623" t="str" cm="1">
        <f t="array" ref="J8623">IFERROR(_xlfn.IFS(B8623=2015,H8623/$O$13,B8623=2016,H8623/$O$14,B8623=2017,H8623/$O$15,B8623=2018,H8623/$O$16,B8623=2019,H8623/$O$17,B8623=2020,H8623/$O$18,B8623=2021,H8623/$O$19,B8623=2022,H8623/$O$20),"")</f>
        <v/>
      </c>
      <c r="K8623" s="3" t="str" cm="1">
        <f t="array" ref="K8623">IFERROR(_xlfn.IFS(B8623=2015,J8623*$P$4,B8623=2016,J8623*$P$5,B8623=2017,J8623*$P$6,B8623=2018,J8623*$P$7,B8623=2019,J8623*$P$8,B8623=2020,J8623*$P$9,B8623=2021,J8623*$P$10,B8623=2022,J8623*$P$11),"")</f>
        <v/>
      </c>
      <c r="L8623" s="3">
        <f t="shared" si="135"/>
        <v>192247.39</v>
      </c>
    </row>
    <row r="8624" spans="1:12">
      <c r="A8624">
        <v>4836960</v>
      </c>
      <c r="B8624">
        <v>2015</v>
      </c>
      <c r="C8624" t="s">
        <v>381</v>
      </c>
      <c r="D8624" t="s">
        <v>2755</v>
      </c>
      <c r="E8624" t="s">
        <v>2756</v>
      </c>
      <c r="G8624" t="s">
        <v>2757</v>
      </c>
      <c r="H8624" s="5">
        <v>139205</v>
      </c>
      <c r="I8624">
        <f>IFERROR(VLOOKUP(G8624,'NCES Match'!$A$2:$B$1307,2,FALSE),"")</f>
        <v>4836960</v>
      </c>
      <c r="J8624" cm="1">
        <f t="array" ref="J8624">IFERROR(_xlfn.IFS(B8624=2015,H8624/$O$13,B8624=2016,H8624/$O$14,B8624=2017,H8624/$O$15,B8624=2018,H8624/$O$16,B8624=2019,H8624/$O$17,B8624=2020,H8624/$O$18,B8624=2021,H8624/$O$19,B8624=2022,H8624/$O$20),"")</f>
        <v>1.0905371998132075E-4</v>
      </c>
      <c r="K8624" s="3" cm="1">
        <f t="array" ref="K8624">IFERROR(_xlfn.IFS(B8624=2015,J8624*$P$4,B8624=2016,J8624*$P$5,B8624=2017,J8624*$P$6,B8624=2018,J8624*$P$7,B8624=2019,J8624*$P$8,B8624=2020,J8624*$P$9,B8624=2021,J8624*$P$10,B8624=2022,J8624*$P$11),"")</f>
        <v>173557.14011966335</v>
      </c>
      <c r="L8624" s="3">
        <f t="shared" si="135"/>
        <v>312762.14011966332</v>
      </c>
    </row>
    <row r="8625" spans="1:12">
      <c r="A8625">
        <v>4836960</v>
      </c>
      <c r="B8625">
        <v>2016</v>
      </c>
      <c r="C8625" t="s">
        <v>4102</v>
      </c>
      <c r="D8625" t="s">
        <v>2755</v>
      </c>
      <c r="E8625" t="s">
        <v>2756</v>
      </c>
      <c r="F8625" t="s">
        <v>4101</v>
      </c>
      <c r="G8625" t="s">
        <v>2757</v>
      </c>
      <c r="H8625" s="5">
        <v>152295</v>
      </c>
      <c r="I8625">
        <f>IFERROR(VLOOKUP(G8625,'NCES Match'!$A$2:$B$1307,2,FALSE),"")</f>
        <v>4836960</v>
      </c>
      <c r="J8625" cm="1">
        <f t="array" ref="J8625">IFERROR(_xlfn.IFS(B8625=2015,H8625/$O$13,B8625=2016,H8625/$O$14,B8625=2017,H8625/$O$15,B8625=2018,H8625/$O$16,B8625=2019,H8625/$O$17,B8625=2020,H8625/$O$18,B8625=2021,H8625/$O$19,B8625=2022,H8625/$O$20),"")</f>
        <v>1.0902295088208634E-4</v>
      </c>
      <c r="K8625" s="3" cm="1">
        <f t="array" ref="K8625">IFERROR(_xlfn.IFS(B8625=2015,J8625*$P$4,B8625=2016,J8625*$P$5,B8625=2017,J8625*$P$6,B8625=2018,J8625*$P$7,B8625=2019,J8625*$P$8,B8625=2020,J8625*$P$9,B8625=2021,J8625*$P$10,B8625=2022,J8625*$P$11),"")</f>
        <v>182682.26324719304</v>
      </c>
      <c r="L8625" s="3">
        <f t="shared" si="135"/>
        <v>334977.26324719307</v>
      </c>
    </row>
    <row r="8626" spans="1:12">
      <c r="A8626">
        <v>4836960</v>
      </c>
      <c r="B8626">
        <v>2017</v>
      </c>
      <c r="D8626" t="s">
        <v>2755</v>
      </c>
      <c r="E8626" t="s">
        <v>2756</v>
      </c>
      <c r="F8626" t="s">
        <v>4101</v>
      </c>
      <c r="G8626" t="s">
        <v>2757</v>
      </c>
      <c r="H8626" s="5">
        <v>161047</v>
      </c>
      <c r="I8626">
        <f>IFERROR(VLOOKUP(G8626,'NCES Match'!$A$2:$B$1307,2,FALSE),"")</f>
        <v>4836960</v>
      </c>
      <c r="J8626" cm="1">
        <f t="array" ref="J8626">IFERROR(_xlfn.IFS(B8626=2015,H8626/$O$13,B8626=2016,H8626/$O$14,B8626=2017,H8626/$O$15,B8626=2018,H8626/$O$16,B8626=2019,H8626/$O$17,B8626=2020,H8626/$O$18,B8626=2021,H8626/$O$19,B8626=2022,H8626/$O$20),"")</f>
        <v>1.1103204504768633E-4</v>
      </c>
      <c r="K8626" s="3" cm="1">
        <f t="array" ref="K8626">IFERROR(_xlfn.IFS(B8626=2015,J8626*$P$4,B8626=2016,J8626*$P$5,B8626=2017,J8626*$P$6,B8626=2018,J8626*$P$7,B8626=2019,J8626*$P$8,B8626=2020,J8626*$P$9,B8626=2021,J8626*$P$10,B8626=2022,J8626*$P$11),"")</f>
        <v>188559.9286744392</v>
      </c>
      <c r="L8626" s="3">
        <f t="shared" si="135"/>
        <v>349606.9286744392</v>
      </c>
    </row>
    <row r="8627" spans="1:12">
      <c r="A8627">
        <v>4836960</v>
      </c>
      <c r="B8627">
        <v>2018</v>
      </c>
      <c r="D8627" t="s">
        <v>2755</v>
      </c>
      <c r="E8627" t="s">
        <v>2756</v>
      </c>
      <c r="F8627" t="s">
        <v>4101</v>
      </c>
      <c r="G8627" t="s">
        <v>2757</v>
      </c>
      <c r="H8627" s="5">
        <v>168533</v>
      </c>
      <c r="I8627">
        <f>IFERROR(VLOOKUP(G8627,'NCES Match'!$A$2:$B$1307,2,FALSE),"")</f>
        <v>4836960</v>
      </c>
      <c r="J8627" cm="1">
        <f t="array" ref="J8627">IFERROR(_xlfn.IFS(B8627=2015,H8627/$O$13,B8627=2016,H8627/$O$14,B8627=2017,H8627/$O$15,B8627=2018,H8627/$O$16,B8627=2019,H8627/$O$17,B8627=2020,H8627/$O$18,B8627=2021,H8627/$O$19,B8627=2022,H8627/$O$20),"")</f>
        <v>1.0997769812968017E-4</v>
      </c>
      <c r="K8627" s="3" cm="1">
        <f t="array" ref="K8627">IFERROR(_xlfn.IFS(B8627=2015,J8627*$P$4,B8627=2016,J8627*$P$5,B8627=2017,J8627*$P$6,B8627=2018,J8627*$P$7,B8627=2019,J8627*$P$8,B8627=2020,J8627*$P$9,B8627=2021,J8627*$P$10,B8627=2022,J8627*$P$11),"")</f>
        <v>188815.57369419921</v>
      </c>
      <c r="L8627" s="3">
        <f t="shared" si="135"/>
        <v>357348.57369419921</v>
      </c>
    </row>
    <row r="8628" spans="1:12">
      <c r="A8628">
        <v>4836960</v>
      </c>
      <c r="B8628">
        <v>2019</v>
      </c>
      <c r="D8628" t="s">
        <v>2755</v>
      </c>
      <c r="E8628" t="s">
        <v>2756</v>
      </c>
      <c r="F8628" t="s">
        <v>4101</v>
      </c>
      <c r="G8628" t="s">
        <v>2757</v>
      </c>
      <c r="H8628" s="5">
        <v>176770</v>
      </c>
      <c r="I8628">
        <f>IFERROR(VLOOKUP(G8628,'NCES Match'!$A$2:$B$1307,2,FALSE),"")</f>
        <v>4836960</v>
      </c>
      <c r="J8628" cm="1">
        <f t="array" ref="J8628">IFERROR(_xlfn.IFS(B8628=2015,H8628/$O$13,B8628=2016,H8628/$O$14,B8628=2017,H8628/$O$15,B8628=2018,H8628/$O$16,B8628=2019,H8628/$O$17,B8628=2020,H8628/$O$18,B8628=2021,H8628/$O$19,B8628=2022,H8628/$O$20),"")</f>
        <v>1.1192723331013526E-4</v>
      </c>
      <c r="K8628" s="3" cm="1">
        <f t="array" ref="K8628">IFERROR(_xlfn.IFS(B8628=2015,J8628*$P$4,B8628=2016,J8628*$P$5,B8628=2017,J8628*$P$6,B8628=2018,J8628*$P$7,B8628=2019,J8628*$P$8,B8628=2020,J8628*$P$9,B8628=2021,J8628*$P$10,B8628=2022,J8628*$P$11),"")</f>
        <v>194521.2454080059</v>
      </c>
      <c r="L8628" s="3">
        <f t="shared" si="135"/>
        <v>371291.2454080059</v>
      </c>
    </row>
    <row r="8629" spans="1:12">
      <c r="A8629">
        <v>4836960</v>
      </c>
      <c r="B8629">
        <v>2020</v>
      </c>
      <c r="D8629" t="s">
        <v>2755</v>
      </c>
      <c r="E8629" t="s">
        <v>2756</v>
      </c>
      <c r="F8629" t="s">
        <v>4230</v>
      </c>
      <c r="G8629" t="s">
        <v>2757</v>
      </c>
      <c r="H8629" s="5">
        <v>190259</v>
      </c>
      <c r="I8629">
        <f>IFERROR(VLOOKUP(G8629,'NCES Match'!$A$2:$B$1307,2,FALSE),"")</f>
        <v>4836960</v>
      </c>
      <c r="J8629" cm="1">
        <f t="array" ref="J8629">IFERROR(_xlfn.IFS(B8629=2015,H8629/$O$13,B8629=2016,H8629/$O$14,B8629=2017,H8629/$O$15,B8629=2018,H8629/$O$16,B8629=2019,H8629/$O$17,B8629=2020,H8629/$O$18,B8629=2021,H8629/$O$19,B8629=2022,H8629/$O$20),"")</f>
        <v>1.0310279097356863E-4</v>
      </c>
      <c r="K8629" s="3" cm="1">
        <f t="array" ref="K8629">IFERROR(_xlfn.IFS(B8629=2015,J8629*$P$4,B8629=2016,J8629*$P$5,B8629=2017,J8629*$P$6,B8629=2018,J8629*$P$7,B8629=2019,J8629*$P$8,B8629=2020,J8629*$P$9,B8629=2021,J8629*$P$10,B8629=2022,J8629*$P$11),"")</f>
        <v>217340.97360663925</v>
      </c>
      <c r="L8629" s="3">
        <f t="shared" si="135"/>
        <v>407599.97360663925</v>
      </c>
    </row>
    <row r="8630" spans="1:12">
      <c r="A8630">
        <v>4836960</v>
      </c>
      <c r="B8630">
        <v>2021</v>
      </c>
      <c r="D8630" t="s">
        <v>2755</v>
      </c>
      <c r="E8630" t="s">
        <v>2756</v>
      </c>
      <c r="F8630" t="s">
        <v>4101</v>
      </c>
      <c r="G8630" t="s">
        <v>2757</v>
      </c>
      <c r="H8630" s="5">
        <v>194939.15</v>
      </c>
      <c r="I8630">
        <f>IFERROR(VLOOKUP(G8630,'NCES Match'!$A$2:$B$1307,2,FALSE),"")</f>
        <v>4836960</v>
      </c>
      <c r="J8630" cm="1">
        <f t="array" ref="J8630">IFERROR(_xlfn.IFS(B8630=2015,H8630/$O$13,B8630=2016,H8630/$O$14,B8630=2017,H8630/$O$15,B8630=2018,H8630/$O$16,B8630=2019,H8630/$O$17,B8630=2020,H8630/$O$18,B8630=2021,H8630/$O$19,B8630=2022,H8630/$O$20),"")</f>
        <v>9.9739254582519293E-5</v>
      </c>
      <c r="K8630" s="3" cm="1">
        <f t="array" ref="K8630">IFERROR(_xlfn.IFS(B8630=2015,J8630*$P$4,B8630=2016,J8630*$P$5,B8630=2017,J8630*$P$6,B8630=2018,J8630*$P$7,B8630=2019,J8630*$P$8,B8630=2020,J8630*$P$9,B8630=2021,J8630*$P$10,B8630=2022,J8630*$P$11),"")</f>
        <v>213497.189837977</v>
      </c>
      <c r="L8630" s="3">
        <f t="shared" si="135"/>
        <v>408436.33983797696</v>
      </c>
    </row>
    <row r="8631" spans="1:12">
      <c r="A8631">
        <v>4836960</v>
      </c>
      <c r="B8631">
        <v>2022</v>
      </c>
      <c r="D8631" t="s">
        <v>2755</v>
      </c>
      <c r="E8631" t="s">
        <v>2756</v>
      </c>
      <c r="F8631" t="s">
        <v>4101</v>
      </c>
      <c r="G8631" t="s">
        <v>2757</v>
      </c>
      <c r="H8631" s="5">
        <v>270238.62</v>
      </c>
      <c r="I8631">
        <f>IFERROR(VLOOKUP(G8631,'NCES Match'!$A$2:$B$1307,2,FALSE),"")</f>
        <v>4836960</v>
      </c>
      <c r="J8631" cm="1">
        <f t="array" ref="J8631">IFERROR(_xlfn.IFS(B8631=2015,H8631/$O$13,B8631=2016,H8631/$O$14,B8631=2017,H8631/$O$15,B8631=2018,H8631/$O$16,B8631=2019,H8631/$O$17,B8631=2020,H8631/$O$18,B8631=2021,H8631/$O$19,B8631=2022,H8631/$O$20),"")</f>
        <v>1.1869708274847545E-4</v>
      </c>
      <c r="K8631" s="3" cm="1">
        <f t="array" ref="K8631">IFERROR(_xlfn.IFS(B8631=2015,J8631*$P$4,B8631=2016,J8631*$P$5,B8631=2017,J8631*$P$6,B8631=2018,J8631*$P$7,B8631=2019,J8631*$P$8,B8631=2020,J8631*$P$9,B8631=2021,J8631*$P$10,B8631=2022,J8631*$P$11),"")</f>
        <v>255612.15056061765</v>
      </c>
      <c r="L8631" s="3">
        <f t="shared" si="135"/>
        <v>525850.77056061768</v>
      </c>
    </row>
    <row r="8632" spans="1:12">
      <c r="A8632">
        <v>4836960</v>
      </c>
      <c r="B8632">
        <v>2023</v>
      </c>
      <c r="D8632" t="s">
        <v>2755</v>
      </c>
      <c r="E8632" t="s">
        <v>2756</v>
      </c>
      <c r="F8632" t="s">
        <v>4101</v>
      </c>
      <c r="G8632" t="s">
        <v>2757</v>
      </c>
      <c r="H8632" s="5">
        <v>296120.64</v>
      </c>
      <c r="I8632">
        <f>IFERROR(VLOOKUP(G8632,'NCES Match'!$A$2:$B$1307,2,FALSE),"")</f>
        <v>4836960</v>
      </c>
      <c r="J8632" t="str" cm="1">
        <f t="array" ref="J8632">IFERROR(_xlfn.IFS(B8632=2015,H8632/$O$13,B8632=2016,H8632/$O$14,B8632=2017,H8632/$O$15,B8632=2018,H8632/$O$16,B8632=2019,H8632/$O$17,B8632=2020,H8632/$O$18,B8632=2021,H8632/$O$19,B8632=2022,H8632/$O$20),"")</f>
        <v/>
      </c>
      <c r="K8632" s="3" t="str" cm="1">
        <f t="array" ref="K8632">IFERROR(_xlfn.IFS(B8632=2015,J8632*$P$4,B8632=2016,J8632*$P$5,B8632=2017,J8632*$P$6,B8632=2018,J8632*$P$7,B8632=2019,J8632*$P$8,B8632=2020,J8632*$P$9,B8632=2021,J8632*$P$10,B8632=2022,J8632*$P$11),"")</f>
        <v/>
      </c>
      <c r="L8632" s="3">
        <f t="shared" si="135"/>
        <v>296120.64</v>
      </c>
    </row>
    <row r="8633" spans="1:12">
      <c r="A8633" t="s">
        <v>4230</v>
      </c>
      <c r="B8633">
        <v>2015</v>
      </c>
      <c r="C8633" t="s">
        <v>230</v>
      </c>
      <c r="D8633" t="s">
        <v>315</v>
      </c>
      <c r="E8633" t="s">
        <v>316</v>
      </c>
      <c r="G8633" t="s">
        <v>317</v>
      </c>
      <c r="H8633" s="5">
        <v>664091.57999999996</v>
      </c>
      <c r="I8633" t="str">
        <f>IFERROR(VLOOKUP(G8633,'NCES Match'!$A$2:$B$1307,2,FALSE),"")</f>
        <v/>
      </c>
      <c r="J8633" cm="1">
        <f t="array" ref="J8633">IFERROR(_xlfn.IFS(B8633=2015,H8633/$O$13,B8633=2016,H8633/$O$14,B8633=2017,H8633/$O$15,B8633=2018,H8633/$O$16,B8633=2019,H8633/$O$17,B8633=2020,H8633/$O$18,B8633=2021,H8633/$O$19,B8633=2022,H8633/$O$20),"")</f>
        <v>5.2025183870746644E-4</v>
      </c>
      <c r="K8633" s="3" cm="1">
        <f t="array" ref="K8633">IFERROR(_xlfn.IFS(B8633=2015,J8633*$P$4,B8633=2016,J8633*$P$5,B8633=2017,J8633*$P$6,B8633=2018,J8633*$P$7,B8633=2019,J8633*$P$8,B8633=2020,J8633*$P$9,B8633=2021,J8633*$P$10,B8633=2022,J8633*$P$11),"")</f>
        <v>827971.95073703269</v>
      </c>
      <c r="L8633" s="3">
        <f t="shared" si="135"/>
        <v>1492063.5307370326</v>
      </c>
    </row>
    <row r="8634" spans="1:12">
      <c r="A8634" t="s">
        <v>4230</v>
      </c>
      <c r="B8634">
        <v>2016</v>
      </c>
      <c r="C8634" t="s">
        <v>4100</v>
      </c>
      <c r="D8634" t="s">
        <v>315</v>
      </c>
      <c r="E8634" t="s">
        <v>316</v>
      </c>
      <c r="F8634" t="s">
        <v>4101</v>
      </c>
      <c r="G8634" t="s">
        <v>317</v>
      </c>
      <c r="H8634" s="5">
        <v>681870</v>
      </c>
      <c r="I8634" t="str">
        <f>IFERROR(VLOOKUP(G8634,'NCES Match'!$A$2:$B$1307,2,FALSE),"")</f>
        <v/>
      </c>
      <c r="J8634" cm="1">
        <f t="array" ref="J8634">IFERROR(_xlfn.IFS(B8634=2015,H8634/$O$13,B8634=2016,H8634/$O$14,B8634=2017,H8634/$O$15,B8634=2018,H8634/$O$16,B8634=2019,H8634/$O$17,B8634=2020,H8634/$O$18,B8634=2021,H8634/$O$19,B8634=2022,H8634/$O$20),"")</f>
        <v>4.8812816913206745E-4</v>
      </c>
      <c r="K8634" s="3" cm="1">
        <f t="array" ref="K8634">IFERROR(_xlfn.IFS(B8634=2015,J8634*$P$4,B8634=2016,J8634*$P$5,B8634=2017,J8634*$P$6,B8634=2018,J8634*$P$7,B8634=2019,J8634*$P$8,B8634=2020,J8634*$P$9,B8634=2021,J8634*$P$10,B8634=2022,J8634*$P$11),"")</f>
        <v>817922.81322672125</v>
      </c>
      <c r="L8634" s="3">
        <f t="shared" si="135"/>
        <v>1499792.8132267212</v>
      </c>
    </row>
    <row r="8635" spans="1:12">
      <c r="A8635" t="s">
        <v>4230</v>
      </c>
      <c r="B8635">
        <v>2017</v>
      </c>
      <c r="D8635" t="s">
        <v>315</v>
      </c>
      <c r="E8635" t="s">
        <v>316</v>
      </c>
      <c r="F8635" t="s">
        <v>4101</v>
      </c>
      <c r="G8635" t="s">
        <v>317</v>
      </c>
      <c r="H8635" s="5">
        <v>687672</v>
      </c>
      <c r="I8635" t="str">
        <f>IFERROR(VLOOKUP(G8635,'NCES Match'!$A$2:$B$1307,2,FALSE),"")</f>
        <v/>
      </c>
      <c r="J8635" cm="1">
        <f t="array" ref="J8635">IFERROR(_xlfn.IFS(B8635=2015,H8635/$O$13,B8635=2016,H8635/$O$14,B8635=2017,H8635/$O$15,B8635=2018,H8635/$O$16,B8635=2019,H8635/$O$17,B8635=2020,H8635/$O$18,B8635=2021,H8635/$O$19,B8635=2022,H8635/$O$20),"")</f>
        <v>4.741077355184049E-4</v>
      </c>
      <c r="K8635" s="3" cm="1">
        <f t="array" ref="K8635">IFERROR(_xlfn.IFS(B8635=2015,J8635*$P$4,B8635=2016,J8635*$P$5,B8635=2017,J8635*$P$6,B8635=2018,J8635*$P$7,B8635=2019,J8635*$P$8,B8635=2020,J8635*$P$9,B8635=2021,J8635*$P$10,B8635=2022,J8635*$P$11),"")</f>
        <v>805152.42923748319</v>
      </c>
      <c r="L8635" s="3">
        <f t="shared" si="135"/>
        <v>1492824.4292374831</v>
      </c>
    </row>
    <row r="8636" spans="1:12">
      <c r="A8636" t="s">
        <v>4230</v>
      </c>
      <c r="B8636">
        <v>2018</v>
      </c>
      <c r="D8636" t="s">
        <v>315</v>
      </c>
      <c r="E8636" t="s">
        <v>316</v>
      </c>
      <c r="F8636">
        <v>972</v>
      </c>
      <c r="G8636" t="s">
        <v>317</v>
      </c>
      <c r="H8636" s="5">
        <v>710789</v>
      </c>
      <c r="I8636" t="str">
        <f>IFERROR(VLOOKUP(G8636,'NCES Match'!$A$2:$B$1307,2,FALSE),"")</f>
        <v/>
      </c>
      <c r="J8636" cm="1">
        <f t="array" ref="J8636">IFERROR(_xlfn.IFS(B8636=2015,H8636/$O$13,B8636=2016,H8636/$O$14,B8636=2017,H8636/$O$15,B8636=2018,H8636/$O$16,B8636=2019,H8636/$O$17,B8636=2020,H8636/$O$18,B8636=2021,H8636/$O$19,B8636=2022,H8636/$O$20),"")</f>
        <v>4.6383164173127662E-4</v>
      </c>
      <c r="K8636" s="3" cm="1">
        <f t="array" ref="K8636">IFERROR(_xlfn.IFS(B8636=2015,J8636*$P$4,B8636=2016,J8636*$P$5,B8636=2017,J8636*$P$6,B8636=2018,J8636*$P$7,B8636=2019,J8636*$P$8,B8636=2020,J8636*$P$9,B8636=2021,J8636*$P$10,B8636=2022,J8636*$P$11),"")</f>
        <v>796330.88362828735</v>
      </c>
      <c r="L8636" s="3">
        <f t="shared" si="135"/>
        <v>1507119.8836282874</v>
      </c>
    </row>
    <row r="8637" spans="1:12">
      <c r="A8637" t="s">
        <v>4230</v>
      </c>
      <c r="B8637">
        <v>2019</v>
      </c>
      <c r="D8637" t="s">
        <v>315</v>
      </c>
      <c r="E8637" t="s">
        <v>316</v>
      </c>
      <c r="F8637" t="s">
        <v>4195</v>
      </c>
      <c r="G8637" t="s">
        <v>317</v>
      </c>
      <c r="H8637" s="5">
        <v>699748</v>
      </c>
      <c r="I8637" t="str">
        <f>IFERROR(VLOOKUP(G8637,'NCES Match'!$A$2:$B$1307,2,FALSE),"")</f>
        <v/>
      </c>
      <c r="J8637" cm="1">
        <f t="array" ref="J8637">IFERROR(_xlfn.IFS(B8637=2015,H8637/$O$13,B8637=2016,H8637/$O$14,B8637=2017,H8637/$O$15,B8637=2018,H8637/$O$16,B8637=2019,H8637/$O$17,B8637=2020,H8637/$O$18,B8637=2021,H8637/$O$19,B8637=2022,H8637/$O$20),"")</f>
        <v>4.4306645728517581E-4</v>
      </c>
      <c r="K8637" s="3" cm="1">
        <f t="array" ref="K8637">IFERROR(_xlfn.IFS(B8637=2015,J8637*$P$4,B8637=2016,J8637*$P$5,B8637=2017,J8637*$P$6,B8637=2018,J8637*$P$7,B8637=2019,J8637*$P$8,B8637=2020,J8637*$P$9,B8637=2021,J8637*$P$10,B8637=2022,J8637*$P$11),"")</f>
        <v>770016.70210873627</v>
      </c>
      <c r="L8637" s="3">
        <f t="shared" si="135"/>
        <v>1469764.7021087361</v>
      </c>
    </row>
    <row r="8638" spans="1:12">
      <c r="A8638" t="s">
        <v>4230</v>
      </c>
      <c r="B8638">
        <v>2020</v>
      </c>
      <c r="D8638" t="s">
        <v>315</v>
      </c>
      <c r="E8638" t="s">
        <v>316</v>
      </c>
      <c r="F8638" t="s">
        <v>4195</v>
      </c>
      <c r="G8638" t="s">
        <v>317</v>
      </c>
      <c r="H8638" s="5">
        <v>765773</v>
      </c>
      <c r="I8638" t="str">
        <f>IFERROR(VLOOKUP(G8638,'NCES Match'!$A$2:$B$1307,2,FALSE),"")</f>
        <v/>
      </c>
      <c r="J8638" cm="1">
        <f t="array" ref="J8638">IFERROR(_xlfn.IFS(B8638=2015,H8638/$O$13,B8638=2016,H8638/$O$14,B8638=2017,H8638/$O$15,B8638=2018,H8638/$O$16,B8638=2019,H8638/$O$17,B8638=2020,H8638/$O$18,B8638=2021,H8638/$O$19,B8638=2022,H8638/$O$20),"")</f>
        <v>4.1497818001882996E-4</v>
      </c>
      <c r="K8638" s="3" cm="1">
        <f t="array" ref="K8638">IFERROR(_xlfn.IFS(B8638=2015,J8638*$P$4,B8638=2016,J8638*$P$5,B8638=2017,J8638*$P$6,B8638=2018,J8638*$P$7,B8638=2019,J8638*$P$8,B8638=2020,J8638*$P$9,B8638=2021,J8638*$P$10,B8638=2022,J8638*$P$11),"")</f>
        <v>874775.1716432703</v>
      </c>
      <c r="L8638" s="3">
        <f t="shared" si="135"/>
        <v>1640548.1716432702</v>
      </c>
    </row>
    <row r="8639" spans="1:12">
      <c r="A8639" t="s">
        <v>4230</v>
      </c>
      <c r="B8639">
        <v>2021</v>
      </c>
      <c r="D8639" t="s">
        <v>315</v>
      </c>
      <c r="E8639" t="s">
        <v>316</v>
      </c>
      <c r="F8639" t="s">
        <v>4195</v>
      </c>
      <c r="G8639" t="s">
        <v>317</v>
      </c>
      <c r="H8639" s="5">
        <v>749534.29</v>
      </c>
      <c r="I8639" t="str">
        <f>IFERROR(VLOOKUP(G8639,'NCES Match'!$A$2:$B$1307,2,FALSE),"")</f>
        <v/>
      </c>
      <c r="J8639" cm="1">
        <f t="array" ref="J8639">IFERROR(_xlfn.IFS(B8639=2015,H8639/$O$13,B8639=2016,H8639/$O$14,B8639=2017,H8639/$O$15,B8639=2018,H8639/$O$16,B8639=2019,H8639/$O$17,B8639=2020,H8639/$O$18,B8639=2021,H8639/$O$19,B8639=2022,H8639/$O$20),"")</f>
        <v>3.8349398450048563E-4</v>
      </c>
      <c r="K8639" s="3" cm="1">
        <f t="array" ref="K8639">IFERROR(_xlfn.IFS(B8639=2015,J8639*$P$4,B8639=2016,J8639*$P$5,B8639=2017,J8639*$P$6,B8639=2018,J8639*$P$7,B8639=2019,J8639*$P$8,B8639=2020,J8639*$P$9,B8639=2021,J8639*$P$10,B8639=2022,J8639*$P$11),"")</f>
        <v>820889.31136820547</v>
      </c>
      <c r="L8639" s="3">
        <f t="shared" si="135"/>
        <v>1570423.6013682056</v>
      </c>
    </row>
    <row r="8640" spans="1:12">
      <c r="A8640" t="s">
        <v>4230</v>
      </c>
      <c r="B8640">
        <v>2022</v>
      </c>
      <c r="D8640" t="s">
        <v>315</v>
      </c>
      <c r="E8640" t="s">
        <v>316</v>
      </c>
      <c r="F8640" t="s">
        <v>4195</v>
      </c>
      <c r="G8640" t="s">
        <v>317</v>
      </c>
      <c r="H8640" s="5">
        <v>763105.62</v>
      </c>
      <c r="I8640" t="str">
        <f>IFERROR(VLOOKUP(G8640,'NCES Match'!$A$2:$B$1307,2,FALSE),"")</f>
        <v/>
      </c>
      <c r="J8640" cm="1">
        <f t="array" ref="J8640">IFERROR(_xlfn.IFS(B8640=2015,H8640/$O$13,B8640=2016,H8640/$O$14,B8640=2017,H8640/$O$15,B8640=2018,H8640/$O$16,B8640=2019,H8640/$O$17,B8640=2020,H8640/$O$18,B8640=2021,H8640/$O$19,B8640=2022,H8640/$O$20),"")</f>
        <v>3.3517937193050594E-4</v>
      </c>
      <c r="K8640" s="3" cm="1">
        <f t="array" ref="K8640">IFERROR(_xlfn.IFS(B8640=2015,J8640*$P$4,B8640=2016,J8640*$P$5,B8640=2017,J8640*$P$6,B8640=2018,J8640*$P$7,B8640=2019,J8640*$P$8,B8640=2020,J8640*$P$9,B8640=2021,J8640*$P$10,B8640=2022,J8640*$P$11),"")</f>
        <v>721803.08141409792</v>
      </c>
      <c r="L8640" s="3">
        <f t="shared" si="135"/>
        <v>1484908.701414098</v>
      </c>
    </row>
    <row r="8641" spans="1:12">
      <c r="A8641" t="s">
        <v>4230</v>
      </c>
      <c r="B8641">
        <v>2023</v>
      </c>
      <c r="D8641" t="s">
        <v>315</v>
      </c>
      <c r="E8641" t="s">
        <v>316</v>
      </c>
      <c r="F8641" t="s">
        <v>4195</v>
      </c>
      <c r="G8641" t="s">
        <v>317</v>
      </c>
      <c r="H8641" s="5">
        <v>848118.59</v>
      </c>
      <c r="I8641" t="str">
        <f>IFERROR(VLOOKUP(G8641,'NCES Match'!$A$2:$B$1307,2,FALSE),"")</f>
        <v/>
      </c>
      <c r="J8641" t="str" cm="1">
        <f t="array" ref="J8641">IFERROR(_xlfn.IFS(B8641=2015,H8641/$O$13,B8641=2016,H8641/$O$14,B8641=2017,H8641/$O$15,B8641=2018,H8641/$O$16,B8641=2019,H8641/$O$17,B8641=2020,H8641/$O$18,B8641=2021,H8641/$O$19,B8641=2022,H8641/$O$20),"")</f>
        <v/>
      </c>
      <c r="K8641" s="3" t="str" cm="1">
        <f t="array" ref="K8641">IFERROR(_xlfn.IFS(B8641=2015,J8641*$P$4,B8641=2016,J8641*$P$5,B8641=2017,J8641*$P$6,B8641=2018,J8641*$P$7,B8641=2019,J8641*$P$8,B8641=2020,J8641*$P$9,B8641=2021,J8641*$P$10,B8641=2022,J8641*$P$11),"")</f>
        <v/>
      </c>
      <c r="L8641" s="3">
        <f t="shared" si="135"/>
        <v>848118.59</v>
      </c>
    </row>
    <row r="8642" spans="1:12">
      <c r="A8642">
        <v>4812150</v>
      </c>
      <c r="B8642">
        <v>2015</v>
      </c>
      <c r="C8642" t="s">
        <v>381</v>
      </c>
      <c r="D8642" t="s">
        <v>756</v>
      </c>
      <c r="E8642" t="s">
        <v>757</v>
      </c>
      <c r="G8642" t="s">
        <v>758</v>
      </c>
      <c r="H8642" s="5">
        <v>51746.37</v>
      </c>
      <c r="I8642">
        <f>IFERROR(VLOOKUP(G8642,'NCES Match'!$A$2:$B$1307,2,FALSE),"")</f>
        <v>4812150</v>
      </c>
      <c r="J8642" cm="1">
        <f t="array" ref="J8642">IFERROR(_xlfn.IFS(B8642=2015,H8642/$O$13,B8642=2016,H8642/$O$14,B8642=2017,H8642/$O$15,B8642=2018,H8642/$O$16,B8642=2019,H8642/$O$17,B8642=2020,H8642/$O$18,B8642=2021,H8642/$O$19,B8642=2022,H8642/$O$20),"")</f>
        <v>4.0538300664701819E-5</v>
      </c>
      <c r="K8642" s="3" cm="1">
        <f t="array" ref="K8642">IFERROR(_xlfn.IFS(B8642=2015,J8642*$P$4,B8642=2016,J8642*$P$5,B8642=2017,J8642*$P$6,B8642=2018,J8642*$P$7,B8642=2019,J8642*$P$8,B8642=2020,J8642*$P$9,B8642=2021,J8642*$P$10,B8642=2022,J8642*$P$11),"")</f>
        <v>64516.015867058974</v>
      </c>
      <c r="L8642" s="3">
        <f t="shared" si="135"/>
        <v>116262.38586705897</v>
      </c>
    </row>
    <row r="8643" spans="1:12">
      <c r="A8643">
        <v>4812150</v>
      </c>
      <c r="B8643">
        <v>2016</v>
      </c>
      <c r="C8643" t="s">
        <v>4102</v>
      </c>
      <c r="D8643" t="s">
        <v>756</v>
      </c>
      <c r="E8643" t="s">
        <v>757</v>
      </c>
      <c r="F8643" t="s">
        <v>4101</v>
      </c>
      <c r="G8643" t="s">
        <v>758</v>
      </c>
      <c r="H8643" s="5">
        <v>46882</v>
      </c>
      <c r="I8643">
        <f>IFERROR(VLOOKUP(G8643,'NCES Match'!$A$2:$B$1307,2,FALSE),"")</f>
        <v>4812150</v>
      </c>
      <c r="J8643" cm="1">
        <f t="array" ref="J8643">IFERROR(_xlfn.IFS(B8643=2015,H8643/$O$13,B8643=2016,H8643/$O$14,B8643=2017,H8643/$O$15,B8643=2018,H8643/$O$16,B8643=2019,H8643/$O$17,B8643=2020,H8643/$O$18,B8643=2021,H8643/$O$19,B8643=2022,H8643/$O$20),"")</f>
        <v>3.356127242032878E-5</v>
      </c>
      <c r="K8643" s="3" cm="1">
        <f t="array" ref="K8643">IFERROR(_xlfn.IFS(B8643=2015,J8643*$P$4,B8643=2016,J8643*$P$5,B8643=2017,J8643*$P$6,B8643=2018,J8643*$P$7,B8643=2019,J8643*$P$8,B8643=2020,J8643*$P$9,B8643=2021,J8643*$P$10,B8643=2022,J8643*$P$11),"")</f>
        <v>56236.316790143494</v>
      </c>
      <c r="L8643" s="3">
        <f t="shared" ref="L8643:L8706" si="136">SUM(H8643,K8643)</f>
        <v>103118.31679014349</v>
      </c>
    </row>
    <row r="8644" spans="1:12">
      <c r="A8644">
        <v>4812150</v>
      </c>
      <c r="B8644">
        <v>2017</v>
      </c>
      <c r="D8644" t="s">
        <v>756</v>
      </c>
      <c r="E8644" t="s">
        <v>757</v>
      </c>
      <c r="F8644" t="s">
        <v>4101</v>
      </c>
      <c r="G8644" t="s">
        <v>758</v>
      </c>
      <c r="H8644" s="5">
        <v>71075</v>
      </c>
      <c r="I8644">
        <f>IFERROR(VLOOKUP(G8644,'NCES Match'!$A$2:$B$1307,2,FALSE),"")</f>
        <v>4812150</v>
      </c>
      <c r="J8644" cm="1">
        <f t="array" ref="J8644">IFERROR(_xlfn.IFS(B8644=2015,H8644/$O$13,B8644=2016,H8644/$O$14,B8644=2017,H8644/$O$15,B8644=2018,H8644/$O$16,B8644=2019,H8644/$O$17,B8644=2020,H8644/$O$18,B8644=2021,H8644/$O$19,B8644=2022,H8644/$O$20),"")</f>
        <v>4.9001860337443764E-5</v>
      </c>
      <c r="K8644" s="3" cm="1">
        <f t="array" ref="K8644">IFERROR(_xlfn.IFS(B8644=2015,J8644*$P$4,B8644=2016,J8644*$P$5,B8644=2017,J8644*$P$6,B8644=2018,J8644*$P$7,B8644=2019,J8644*$P$8,B8644=2020,J8644*$P$9,B8644=2021,J8644*$P$10,B8644=2022,J8644*$P$11),"")</f>
        <v>83217.302592012056</v>
      </c>
      <c r="L8644" s="3">
        <f t="shared" si="136"/>
        <v>154292.30259201204</v>
      </c>
    </row>
    <row r="8645" spans="1:12">
      <c r="A8645">
        <v>4812150</v>
      </c>
      <c r="B8645">
        <v>2018</v>
      </c>
      <c r="D8645" t="s">
        <v>756</v>
      </c>
      <c r="E8645" t="s">
        <v>757</v>
      </c>
      <c r="F8645" t="s">
        <v>4101</v>
      </c>
      <c r="G8645" t="s">
        <v>758</v>
      </c>
      <c r="H8645" s="5">
        <v>86501</v>
      </c>
      <c r="I8645">
        <f>IFERROR(VLOOKUP(G8645,'NCES Match'!$A$2:$B$1307,2,FALSE),"")</f>
        <v>4812150</v>
      </c>
      <c r="J8645" cm="1">
        <f t="array" ref="J8645">IFERROR(_xlfn.IFS(B8645=2015,H8645/$O$13,B8645=2016,H8645/$O$14,B8645=2017,H8645/$O$15,B8645=2018,H8645/$O$16,B8645=2019,H8645/$O$17,B8645=2020,H8645/$O$18,B8645=2021,H8645/$O$19,B8645=2022,H8645/$O$20),"")</f>
        <v>5.6446991781523289E-5</v>
      </c>
      <c r="K8645" s="3" cm="1">
        <f t="array" ref="K8645">IFERROR(_xlfn.IFS(B8645=2015,J8645*$P$4,B8645=2016,J8645*$P$5,B8645=2017,J8645*$P$6,B8645=2018,J8645*$P$7,B8645=2019,J8645*$P$8,B8645=2020,J8645*$P$9,B8645=2021,J8645*$P$10,B8645=2022,J8645*$P$11),"")</f>
        <v>96911.203978579419</v>
      </c>
      <c r="L8645" s="3">
        <f t="shared" si="136"/>
        <v>183412.20397857943</v>
      </c>
    </row>
    <row r="8646" spans="1:12">
      <c r="A8646">
        <v>4812150</v>
      </c>
      <c r="B8646">
        <v>2019</v>
      </c>
      <c r="D8646" t="s">
        <v>756</v>
      </c>
      <c r="E8646" t="s">
        <v>757</v>
      </c>
      <c r="F8646" t="s">
        <v>4101</v>
      </c>
      <c r="G8646" t="s">
        <v>758</v>
      </c>
      <c r="H8646" s="5">
        <v>85998</v>
      </c>
      <c r="I8646">
        <f>IFERROR(VLOOKUP(G8646,'NCES Match'!$A$2:$B$1307,2,FALSE),"")</f>
        <v>4812150</v>
      </c>
      <c r="J8646" cm="1">
        <f t="array" ref="J8646">IFERROR(_xlfn.IFS(B8646=2015,H8646/$O$13,B8646=2016,H8646/$O$14,B8646=2017,H8646/$O$15,B8646=2018,H8646/$O$16,B8646=2019,H8646/$O$17,B8646=2020,H8646/$O$18,B8646=2021,H8646/$O$19,B8646=2022,H8646/$O$20),"")</f>
        <v>5.4452215931464684E-5</v>
      </c>
      <c r="K8646" s="3" cm="1">
        <f t="array" ref="K8646">IFERROR(_xlfn.IFS(B8646=2015,J8646*$P$4,B8646=2016,J8646*$P$5,B8646=2017,J8646*$P$6,B8646=2018,J8646*$P$7,B8646=2019,J8646*$P$8,B8646=2020,J8646*$P$9,B8646=2021,J8646*$P$10,B8646=2022,J8646*$P$11),"")</f>
        <v>94633.920136888002</v>
      </c>
      <c r="L8646" s="3">
        <f t="shared" si="136"/>
        <v>180631.92013688799</v>
      </c>
    </row>
    <row r="8647" spans="1:12">
      <c r="A8647">
        <v>4812150</v>
      </c>
      <c r="B8647">
        <v>2020</v>
      </c>
      <c r="D8647" t="s">
        <v>756</v>
      </c>
      <c r="E8647" t="s">
        <v>757</v>
      </c>
      <c r="F8647" t="s">
        <v>4230</v>
      </c>
      <c r="G8647" t="s">
        <v>758</v>
      </c>
      <c r="H8647" s="5">
        <v>99420</v>
      </c>
      <c r="I8647">
        <f>IFERROR(VLOOKUP(G8647,'NCES Match'!$A$2:$B$1307,2,FALSE),"")</f>
        <v>4812150</v>
      </c>
      <c r="J8647" cm="1">
        <f t="array" ref="J8647">IFERROR(_xlfn.IFS(B8647=2015,H8647/$O$13,B8647=2016,H8647/$O$14,B8647=2017,H8647/$O$15,B8647=2018,H8647/$O$16,B8647=2019,H8647/$O$17,B8647=2020,H8647/$O$18,B8647=2021,H8647/$O$19,B8647=2022,H8647/$O$20),"")</f>
        <v>5.3876449884589919E-5</v>
      </c>
      <c r="K8647" s="3" cm="1">
        <f t="array" ref="K8647">IFERROR(_xlfn.IFS(B8647=2015,J8647*$P$4,B8647=2016,J8647*$P$5,B8647=2017,J8647*$P$6,B8647=2018,J8647*$P$7,B8647=2019,J8647*$P$8,B8647=2020,J8647*$P$9,B8647=2021,J8647*$P$10,B8647=2022,J8647*$P$11),"")</f>
        <v>113571.70801892197</v>
      </c>
      <c r="L8647" s="3">
        <f t="shared" si="136"/>
        <v>212991.70801892196</v>
      </c>
    </row>
    <row r="8648" spans="1:12">
      <c r="A8648">
        <v>4812150</v>
      </c>
      <c r="B8648">
        <v>2021</v>
      </c>
      <c r="D8648" t="s">
        <v>756</v>
      </c>
      <c r="E8648" t="s">
        <v>757</v>
      </c>
      <c r="F8648" t="s">
        <v>4101</v>
      </c>
      <c r="G8648" t="s">
        <v>758</v>
      </c>
      <c r="H8648" s="5">
        <v>92168.65</v>
      </c>
      <c r="I8648">
        <f>IFERROR(VLOOKUP(G8648,'NCES Match'!$A$2:$B$1307,2,FALSE),"")</f>
        <v>4812150</v>
      </c>
      <c r="J8648" cm="1">
        <f t="array" ref="J8648">IFERROR(_xlfn.IFS(B8648=2015,H8648/$O$13,B8648=2016,H8648/$O$14,B8648=2017,H8648/$O$15,B8648=2018,H8648/$O$16,B8648=2019,H8648/$O$17,B8648=2020,H8648/$O$18,B8648=2021,H8648/$O$19,B8648=2022,H8648/$O$20),"")</f>
        <v>4.7157446038300237E-5</v>
      </c>
      <c r="K8648" s="3" cm="1">
        <f t="array" ref="K8648">IFERROR(_xlfn.IFS(B8648=2015,J8648*$P$4,B8648=2016,J8648*$P$5,B8648=2017,J8648*$P$6,B8648=2018,J8648*$P$7,B8648=2019,J8648*$P$8,B8648=2020,J8648*$P$9,B8648=2021,J8648*$P$10,B8648=2022,J8648*$P$11),"")</f>
        <v>100943.02640675337</v>
      </c>
      <c r="L8648" s="3">
        <f t="shared" si="136"/>
        <v>193111.67640675337</v>
      </c>
    </row>
    <row r="8649" spans="1:12">
      <c r="A8649">
        <v>4812150</v>
      </c>
      <c r="B8649">
        <v>2022</v>
      </c>
      <c r="D8649" t="s">
        <v>756</v>
      </c>
      <c r="E8649" t="s">
        <v>757</v>
      </c>
      <c r="F8649" t="s">
        <v>4101</v>
      </c>
      <c r="G8649" t="s">
        <v>758</v>
      </c>
      <c r="H8649" s="5">
        <v>90413.95</v>
      </c>
      <c r="I8649">
        <f>IFERROR(VLOOKUP(G8649,'NCES Match'!$A$2:$B$1307,2,FALSE),"")</f>
        <v>4812150</v>
      </c>
      <c r="J8649" cm="1">
        <f t="array" ref="J8649">IFERROR(_xlfn.IFS(B8649=2015,H8649/$O$13,B8649=2016,H8649/$O$14,B8649=2017,H8649/$O$15,B8649=2018,H8649/$O$16,B8649=2019,H8649/$O$17,B8649=2020,H8649/$O$18,B8649=2021,H8649/$O$19,B8649=2022,H8649/$O$20),"")</f>
        <v>3.9712577368721472E-5</v>
      </c>
      <c r="K8649" s="3" cm="1">
        <f t="array" ref="K8649">IFERROR(_xlfn.IFS(B8649=2015,J8649*$P$4,B8649=2016,J8649*$P$5,B8649=2017,J8649*$P$6,B8649=2018,J8649*$P$7,B8649=2019,J8649*$P$8,B8649=2020,J8649*$P$9,B8649=2021,J8649*$P$10,B8649=2022,J8649*$P$11),"")</f>
        <v>85520.360488001883</v>
      </c>
      <c r="L8649" s="3">
        <f t="shared" si="136"/>
        <v>175934.31048800188</v>
      </c>
    </row>
    <row r="8650" spans="1:12">
      <c r="A8650">
        <v>4812150</v>
      </c>
      <c r="B8650">
        <v>2023</v>
      </c>
      <c r="D8650" t="s">
        <v>756</v>
      </c>
      <c r="E8650" t="s">
        <v>757</v>
      </c>
      <c r="F8650" t="s">
        <v>4101</v>
      </c>
      <c r="G8650" t="s">
        <v>758</v>
      </c>
      <c r="H8650" s="5">
        <v>102809.03</v>
      </c>
      <c r="I8650">
        <f>IFERROR(VLOOKUP(G8650,'NCES Match'!$A$2:$B$1307,2,FALSE),"")</f>
        <v>4812150</v>
      </c>
      <c r="J8650" t="str" cm="1">
        <f t="array" ref="J8650">IFERROR(_xlfn.IFS(B8650=2015,H8650/$O$13,B8650=2016,H8650/$O$14,B8650=2017,H8650/$O$15,B8650=2018,H8650/$O$16,B8650=2019,H8650/$O$17,B8650=2020,H8650/$O$18,B8650=2021,H8650/$O$19,B8650=2022,H8650/$O$20),"")</f>
        <v/>
      </c>
      <c r="K8650" s="3" t="str" cm="1">
        <f t="array" ref="K8650">IFERROR(_xlfn.IFS(B8650=2015,J8650*$P$4,B8650=2016,J8650*$P$5,B8650=2017,J8650*$P$6,B8650=2018,J8650*$P$7,B8650=2019,J8650*$P$8,B8650=2020,J8650*$P$9,B8650=2021,J8650*$P$10,B8650=2022,J8650*$P$11),"")</f>
        <v/>
      </c>
      <c r="L8650" s="3">
        <f t="shared" si="136"/>
        <v>102809.03</v>
      </c>
    </row>
    <row r="8651" spans="1:12">
      <c r="A8651">
        <v>4832730</v>
      </c>
      <c r="B8651">
        <v>2015</v>
      </c>
      <c r="C8651" t="s">
        <v>381</v>
      </c>
      <c r="D8651" t="s">
        <v>2390</v>
      </c>
      <c r="E8651" t="s">
        <v>2391</v>
      </c>
      <c r="G8651" t="s">
        <v>2392</v>
      </c>
      <c r="H8651" s="5">
        <v>190749.17</v>
      </c>
      <c r="I8651">
        <f>IFERROR(VLOOKUP(G8651,'NCES Match'!$A$2:$B$1307,2,FALSE),"")</f>
        <v>4832730</v>
      </c>
      <c r="J8651" cm="1">
        <f t="array" ref="J8651">IFERROR(_xlfn.IFS(B8651=2015,H8651/$O$13,B8651=2016,H8651/$O$14,B8651=2017,H8651/$O$15,B8651=2018,H8651/$O$16,B8651=2019,H8651/$O$17,B8651=2020,H8651/$O$18,B8651=2021,H8651/$O$19,B8651=2022,H8651/$O$20),"")</f>
        <v>1.4943361640637441E-4</v>
      </c>
      <c r="K8651" s="3" cm="1">
        <f t="array" ref="K8651">IFERROR(_xlfn.IFS(B8651=2015,J8651*$P$4,B8651=2016,J8651*$P$5,B8651=2017,J8651*$P$6,B8651=2018,J8651*$P$7,B8651=2019,J8651*$P$8,B8651=2020,J8651*$P$9,B8651=2021,J8651*$P$10,B8651=2022,J8651*$P$11),"")</f>
        <v>237821.05833410789</v>
      </c>
      <c r="L8651" s="3">
        <f t="shared" si="136"/>
        <v>428570.2283341079</v>
      </c>
    </row>
    <row r="8652" spans="1:12">
      <c r="A8652">
        <v>4832730</v>
      </c>
      <c r="B8652">
        <v>2016</v>
      </c>
      <c r="C8652" t="s">
        <v>4102</v>
      </c>
      <c r="D8652" t="s">
        <v>2390</v>
      </c>
      <c r="E8652" t="s">
        <v>2391</v>
      </c>
      <c r="F8652" t="s">
        <v>4101</v>
      </c>
      <c r="G8652" t="s">
        <v>2392</v>
      </c>
      <c r="H8652" s="5">
        <v>185744</v>
      </c>
      <c r="I8652">
        <f>IFERROR(VLOOKUP(G8652,'NCES Match'!$A$2:$B$1307,2,FALSE),"")</f>
        <v>4832730</v>
      </c>
      <c r="J8652" cm="1">
        <f t="array" ref="J8652">IFERROR(_xlfn.IFS(B8652=2015,H8652/$O$13,B8652=2016,H8652/$O$14,B8652=2017,H8652/$O$15,B8652=2018,H8652/$O$16,B8652=2019,H8652/$O$17,B8652=2020,H8652/$O$18,B8652=2021,H8652/$O$19,B8652=2022,H8652/$O$20),"")</f>
        <v>1.3296798311594106E-4</v>
      </c>
      <c r="K8652" s="3" cm="1">
        <f t="array" ref="K8652">IFERROR(_xlfn.IFS(B8652=2015,J8652*$P$4,B8652=2016,J8652*$P$5,B8652=2017,J8652*$P$6,B8652=2018,J8652*$P$7,B8652=2019,J8652*$P$8,B8652=2020,J8652*$P$9,B8652=2021,J8652*$P$10,B8652=2022,J8652*$P$11),"")</f>
        <v>222805.30749260724</v>
      </c>
      <c r="L8652" s="3">
        <f t="shared" si="136"/>
        <v>408549.30749260727</v>
      </c>
    </row>
    <row r="8653" spans="1:12">
      <c r="A8653">
        <v>4832730</v>
      </c>
      <c r="B8653">
        <v>2017</v>
      </c>
      <c r="D8653" t="s">
        <v>2390</v>
      </c>
      <c r="E8653" t="s">
        <v>2391</v>
      </c>
      <c r="F8653" t="s">
        <v>4101</v>
      </c>
      <c r="G8653" t="s">
        <v>2392</v>
      </c>
      <c r="H8653" s="5">
        <v>204541</v>
      </c>
      <c r="I8653">
        <f>IFERROR(VLOOKUP(G8653,'NCES Match'!$A$2:$B$1307,2,FALSE),"")</f>
        <v>4832730</v>
      </c>
      <c r="J8653" cm="1">
        <f t="array" ref="J8653">IFERROR(_xlfn.IFS(B8653=2015,H8653/$O$13,B8653=2016,H8653/$O$14,B8653=2017,H8653/$O$15,B8653=2018,H8653/$O$16,B8653=2019,H8653/$O$17,B8653=2020,H8653/$O$18,B8653=2021,H8653/$O$19,B8653=2022,H8653/$O$20),"")</f>
        <v>1.4101849476301211E-4</v>
      </c>
      <c r="K8653" s="3" cm="1">
        <f t="array" ref="K8653">IFERROR(_xlfn.IFS(B8653=2015,J8653*$P$4,B8653=2016,J8653*$P$5,B8653=2017,J8653*$P$6,B8653=2018,J8653*$P$7,B8653=2019,J8653*$P$8,B8653=2020,J8653*$P$9,B8653=2021,J8653*$P$10,B8653=2022,J8653*$P$11),"")</f>
        <v>239484.35159300372</v>
      </c>
      <c r="L8653" s="3">
        <f t="shared" si="136"/>
        <v>444025.35159300372</v>
      </c>
    </row>
    <row r="8654" spans="1:12">
      <c r="A8654">
        <v>4832730</v>
      </c>
      <c r="B8654">
        <v>2018</v>
      </c>
      <c r="D8654" t="s">
        <v>2390</v>
      </c>
      <c r="E8654" t="s">
        <v>2391</v>
      </c>
      <c r="F8654" t="s">
        <v>4101</v>
      </c>
      <c r="G8654" t="s">
        <v>2392</v>
      </c>
      <c r="H8654" s="5">
        <v>215473</v>
      </c>
      <c r="I8654">
        <f>IFERROR(VLOOKUP(G8654,'NCES Match'!$A$2:$B$1307,2,FALSE),"")</f>
        <v>4832730</v>
      </c>
      <c r="J8654" cm="1">
        <f t="array" ref="J8654">IFERROR(_xlfn.IFS(B8654=2015,H8654/$O$13,B8654=2016,H8654/$O$14,B8654=2017,H8654/$O$15,B8654=2018,H8654/$O$16,B8654=2019,H8654/$O$17,B8654=2020,H8654/$O$18,B8654=2021,H8654/$O$19,B8654=2022,H8654/$O$20),"")</f>
        <v>1.4060880984196909E-4</v>
      </c>
      <c r="K8654" s="3" cm="1">
        <f t="array" ref="K8654">IFERROR(_xlfn.IFS(B8654=2015,J8654*$P$4,B8654=2016,J8654*$P$5,B8654=2017,J8654*$P$6,B8654=2018,J8654*$P$7,B8654=2019,J8654*$P$8,B8654=2020,J8654*$P$9,B8654=2021,J8654*$P$10,B8654=2022,J8654*$P$11),"")</f>
        <v>241404.69884598377</v>
      </c>
      <c r="L8654" s="3">
        <f t="shared" si="136"/>
        <v>456877.69884598377</v>
      </c>
    </row>
    <row r="8655" spans="1:12">
      <c r="A8655">
        <v>4832730</v>
      </c>
      <c r="B8655">
        <v>2019</v>
      </c>
      <c r="D8655" t="s">
        <v>2390</v>
      </c>
      <c r="E8655" t="s">
        <v>2391</v>
      </c>
      <c r="F8655" t="s">
        <v>4101</v>
      </c>
      <c r="G8655" t="s">
        <v>2392</v>
      </c>
      <c r="H8655" s="5">
        <v>215444</v>
      </c>
      <c r="I8655">
        <f>IFERROR(VLOOKUP(G8655,'NCES Match'!$A$2:$B$1307,2,FALSE),"")</f>
        <v>4832730</v>
      </c>
      <c r="J8655" cm="1">
        <f t="array" ref="J8655">IFERROR(_xlfn.IFS(B8655=2015,H8655/$O$13,B8655=2016,H8655/$O$14,B8655=2017,H8655/$O$15,B8655=2018,H8655/$O$16,B8655=2019,H8655/$O$17,B8655=2020,H8655/$O$18,B8655=2021,H8655/$O$19,B8655=2022,H8655/$O$20),"")</f>
        <v>1.3641483766062558E-4</v>
      </c>
      <c r="K8655" s="3" cm="1">
        <f t="array" ref="K8655">IFERROR(_xlfn.IFS(B8655=2015,J8655*$P$4,B8655=2016,J8655*$P$5,B8655=2017,J8655*$P$6,B8655=2018,J8655*$P$7,B8655=2019,J8655*$P$8,B8655=2020,J8655*$P$9,B8655=2021,J8655*$P$10,B8655=2022,J8655*$P$11),"")</f>
        <v>237078.8889273204</v>
      </c>
      <c r="L8655" s="3">
        <f t="shared" si="136"/>
        <v>452522.88892732037</v>
      </c>
    </row>
    <row r="8656" spans="1:12">
      <c r="A8656">
        <v>4832730</v>
      </c>
      <c r="B8656">
        <v>2020</v>
      </c>
      <c r="D8656" t="s">
        <v>2390</v>
      </c>
      <c r="E8656" t="s">
        <v>2391</v>
      </c>
      <c r="F8656" t="s">
        <v>4230</v>
      </c>
      <c r="G8656" t="s">
        <v>2392</v>
      </c>
      <c r="H8656" s="5">
        <v>224591</v>
      </c>
      <c r="I8656">
        <f>IFERROR(VLOOKUP(G8656,'NCES Match'!$A$2:$B$1307,2,FALSE),"")</f>
        <v>4832730</v>
      </c>
      <c r="J8656" cm="1">
        <f t="array" ref="J8656">IFERROR(_xlfn.IFS(B8656=2015,H8656/$O$13,B8656=2016,H8656/$O$14,B8656=2017,H8656/$O$15,B8656=2018,H8656/$O$16,B8656=2019,H8656/$O$17,B8656=2020,H8656/$O$18,B8656=2021,H8656/$O$19,B8656=2022,H8656/$O$20),"")</f>
        <v>1.2170756141651513E-4</v>
      </c>
      <c r="K8656" s="3" cm="1">
        <f t="array" ref="K8656">IFERROR(_xlfn.IFS(B8656=2015,J8656*$P$4,B8656=2016,J8656*$P$5,B8656=2017,J8656*$P$6,B8656=2018,J8656*$P$7,B8656=2019,J8656*$P$8,B8656=2020,J8656*$P$9,B8656=2021,J8656*$P$10,B8656=2022,J8656*$P$11),"")</f>
        <v>256559.88207279929</v>
      </c>
      <c r="L8656" s="3">
        <f t="shared" si="136"/>
        <v>481150.88207279926</v>
      </c>
    </row>
    <row r="8657" spans="1:12">
      <c r="A8657">
        <v>4832730</v>
      </c>
      <c r="B8657">
        <v>2021</v>
      </c>
      <c r="D8657" t="s">
        <v>2390</v>
      </c>
      <c r="E8657" t="s">
        <v>2391</v>
      </c>
      <c r="F8657" t="s">
        <v>4230</v>
      </c>
      <c r="G8657" t="s">
        <v>2392</v>
      </c>
      <c r="H8657" s="5">
        <v>225595.47</v>
      </c>
      <c r="I8657">
        <f>IFERROR(VLOOKUP(G8657,'NCES Match'!$A$2:$B$1307,2,FALSE),"")</f>
        <v>4832730</v>
      </c>
      <c r="J8657" cm="1">
        <f t="array" ref="J8657">IFERROR(_xlfn.IFS(B8657=2015,H8657/$O$13,B8657=2016,H8657/$O$14,B8657=2017,H8657/$O$15,B8657=2018,H8657/$O$16,B8657=2019,H8657/$O$17,B8657=2020,H8657/$O$18,B8657=2021,H8657/$O$19,B8657=2022,H8657/$O$20),"")</f>
        <v>1.154243465973515E-4</v>
      </c>
      <c r="K8657" s="3" cm="1">
        <f t="array" ref="K8657">IFERROR(_xlfn.IFS(B8657=2015,J8657*$P$4,B8657=2016,J8657*$P$5,B8657=2017,J8657*$P$6,B8657=2018,J8657*$P$7,B8657=2019,J8657*$P$8,B8657=2020,J8657*$P$9,B8657=2021,J8657*$P$10,B8657=2022,J8657*$P$11),"")</f>
        <v>247071.9652013341</v>
      </c>
      <c r="L8657" s="3">
        <f t="shared" si="136"/>
        <v>472667.43520133407</v>
      </c>
    </row>
    <row r="8658" spans="1:12">
      <c r="A8658">
        <v>4832730</v>
      </c>
      <c r="B8658">
        <v>2022</v>
      </c>
      <c r="D8658" t="s">
        <v>2390</v>
      </c>
      <c r="E8658" t="s">
        <v>2391</v>
      </c>
      <c r="F8658" t="s">
        <v>4101</v>
      </c>
      <c r="G8658" t="s">
        <v>2392</v>
      </c>
      <c r="H8658" s="5">
        <v>275032.78999999998</v>
      </c>
      <c r="I8658">
        <f>IFERROR(VLOOKUP(G8658,'NCES Match'!$A$2:$B$1307,2,FALSE),"")</f>
        <v>4832730</v>
      </c>
      <c r="J8658" cm="1">
        <f t="array" ref="J8658">IFERROR(_xlfn.IFS(B8658=2015,H8658/$O$13,B8658=2016,H8658/$O$14,B8658=2017,H8658/$O$15,B8658=2018,H8658/$O$16,B8658=2019,H8658/$O$17,B8658=2020,H8658/$O$18,B8658=2021,H8658/$O$19,B8658=2022,H8658/$O$20),"")</f>
        <v>1.2080282911885085E-4</v>
      </c>
      <c r="K8658" s="3" cm="1">
        <f t="array" ref="K8658">IFERROR(_xlfn.IFS(B8658=2015,J8658*$P$4,B8658=2016,J8658*$P$5,B8658=2017,J8658*$P$6,B8658=2018,J8658*$P$7,B8658=2019,J8658*$P$8,B8658=2020,J8658*$P$9,B8658=2021,J8658*$P$10,B8658=2022,J8658*$P$11),"")</f>
        <v>260146.83958416726</v>
      </c>
      <c r="L8658" s="3">
        <f t="shared" si="136"/>
        <v>535179.62958416727</v>
      </c>
    </row>
    <row r="8659" spans="1:12">
      <c r="A8659">
        <v>4832730</v>
      </c>
      <c r="B8659">
        <v>2023</v>
      </c>
      <c r="D8659" t="s">
        <v>2390</v>
      </c>
      <c r="E8659" t="s">
        <v>2391</v>
      </c>
      <c r="F8659" t="s">
        <v>4101</v>
      </c>
      <c r="G8659" t="s">
        <v>2392</v>
      </c>
      <c r="H8659" s="5">
        <v>331847.12</v>
      </c>
      <c r="I8659">
        <f>IFERROR(VLOOKUP(G8659,'NCES Match'!$A$2:$B$1307,2,FALSE),"")</f>
        <v>4832730</v>
      </c>
      <c r="J8659" t="str" cm="1">
        <f t="array" ref="J8659">IFERROR(_xlfn.IFS(B8659=2015,H8659/$O$13,B8659=2016,H8659/$O$14,B8659=2017,H8659/$O$15,B8659=2018,H8659/$O$16,B8659=2019,H8659/$O$17,B8659=2020,H8659/$O$18,B8659=2021,H8659/$O$19,B8659=2022,H8659/$O$20),"")</f>
        <v/>
      </c>
      <c r="K8659" s="3" t="str" cm="1">
        <f t="array" ref="K8659">IFERROR(_xlfn.IFS(B8659=2015,J8659*$P$4,B8659=2016,J8659*$P$5,B8659=2017,J8659*$P$6,B8659=2018,J8659*$P$7,B8659=2019,J8659*$P$8,B8659=2020,J8659*$P$9,B8659=2021,J8659*$P$10,B8659=2022,J8659*$P$11),"")</f>
        <v/>
      </c>
      <c r="L8659" s="3">
        <f t="shared" si="136"/>
        <v>331847.12</v>
      </c>
    </row>
    <row r="8660" spans="1:12">
      <c r="A8660">
        <v>4817010</v>
      </c>
      <c r="B8660">
        <v>2015</v>
      </c>
      <c r="C8660" t="s">
        <v>381</v>
      </c>
      <c r="D8660" t="s">
        <v>1149</v>
      </c>
      <c r="E8660" t="s">
        <v>1150</v>
      </c>
      <c r="G8660" t="s">
        <v>1151</v>
      </c>
      <c r="H8660" s="5">
        <v>113677.06</v>
      </c>
      <c r="I8660">
        <f>IFERROR(VLOOKUP(G8660,'NCES Match'!$A$2:$B$1307,2,FALSE),"")</f>
        <v>4817010</v>
      </c>
      <c r="J8660" cm="1">
        <f t="array" ref="J8660">IFERROR(_xlfn.IFS(B8660=2015,H8660/$O$13,B8660=2016,H8660/$O$14,B8660=2017,H8660/$O$15,B8660=2018,H8660/$O$16,B8660=2019,H8660/$O$17,B8660=2020,H8660/$O$18,B8660=2021,H8660/$O$19,B8660=2022,H8660/$O$20),"")</f>
        <v>8.9055035879025872E-5</v>
      </c>
      <c r="K8660" s="3" cm="1">
        <f t="array" ref="K8660">IFERROR(_xlfn.IFS(B8660=2015,J8660*$P$4,B8660=2016,J8660*$P$5,B8660=2017,J8660*$P$6,B8660=2018,J8660*$P$7,B8660=2019,J8660*$P$8,B8660=2020,J8660*$P$9,B8660=2021,J8660*$P$10,B8660=2022,J8660*$P$11),"")</f>
        <v>141729.57459007492</v>
      </c>
      <c r="L8660" s="3">
        <f t="shared" si="136"/>
        <v>255406.63459007491</v>
      </c>
    </row>
    <row r="8661" spans="1:12">
      <c r="A8661">
        <v>4817010</v>
      </c>
      <c r="B8661">
        <v>2016</v>
      </c>
      <c r="C8661" t="s">
        <v>4102</v>
      </c>
      <c r="D8661" t="s">
        <v>1149</v>
      </c>
      <c r="E8661" t="s">
        <v>1150</v>
      </c>
      <c r="F8661" t="s">
        <v>4101</v>
      </c>
      <c r="G8661" t="s">
        <v>1151</v>
      </c>
      <c r="H8661" s="5">
        <v>113758</v>
      </c>
      <c r="I8661">
        <f>IFERROR(VLOOKUP(G8661,'NCES Match'!$A$2:$B$1307,2,FALSE),"")</f>
        <v>4817010</v>
      </c>
      <c r="J8661" cm="1">
        <f t="array" ref="J8661">IFERROR(_xlfn.IFS(B8661=2015,H8661/$O$13,B8661=2016,H8661/$O$14,B8661=2017,H8661/$O$15,B8661=2018,H8661/$O$16,B8661=2019,H8661/$O$17,B8661=2020,H8661/$O$18,B8661=2021,H8661/$O$19,B8661=2022,H8661/$O$20),"")</f>
        <v>8.143558781604372E-5</v>
      </c>
      <c r="K8661" s="3" cm="1">
        <f t="array" ref="K8661">IFERROR(_xlfn.IFS(B8661=2015,J8661*$P$4,B8661=2016,J8661*$P$5,B8661=2017,J8661*$P$6,B8661=2018,J8661*$P$7,B8661=2019,J8661*$P$8,B8661=2020,J8661*$P$9,B8661=2021,J8661*$P$10,B8661=2022,J8661*$P$11),"")</f>
        <v>136456.01564381094</v>
      </c>
      <c r="L8661" s="3">
        <f t="shared" si="136"/>
        <v>250214.01564381094</v>
      </c>
    </row>
    <row r="8662" spans="1:12">
      <c r="A8662">
        <v>4817010</v>
      </c>
      <c r="B8662">
        <v>2017</v>
      </c>
      <c r="D8662" t="s">
        <v>1149</v>
      </c>
      <c r="E8662" t="s">
        <v>1150</v>
      </c>
      <c r="F8662" t="s">
        <v>4101</v>
      </c>
      <c r="G8662" t="s">
        <v>1151</v>
      </c>
      <c r="H8662" s="5">
        <v>118930</v>
      </c>
      <c r="I8662">
        <f>IFERROR(VLOOKUP(G8662,'NCES Match'!$A$2:$B$1307,2,FALSE),"")</f>
        <v>4817010</v>
      </c>
      <c r="J8662" cm="1">
        <f t="array" ref="J8662">IFERROR(_xlfn.IFS(B8662=2015,H8662/$O$13,B8662=2016,H8662/$O$14,B8662=2017,H8662/$O$15,B8662=2018,H8662/$O$16,B8662=2019,H8662/$O$17,B8662=2020,H8662/$O$18,B8662=2021,H8662/$O$19,B8662=2022,H8662/$O$20),"")</f>
        <v>8.1994952513994885E-5</v>
      </c>
      <c r="K8662" s="3" cm="1">
        <f t="array" ref="K8662">IFERROR(_xlfn.IFS(B8662=2015,J8662*$P$4,B8662=2016,J8662*$P$5,B8662=2017,J8662*$P$6,B8662=2018,J8662*$P$7,B8662=2019,J8662*$P$8,B8662=2020,J8662*$P$9,B8662=2021,J8662*$P$10,B8662=2022,J8662*$P$11),"")</f>
        <v>139247.74952188524</v>
      </c>
      <c r="L8662" s="3">
        <f t="shared" si="136"/>
        <v>258177.74952188524</v>
      </c>
    </row>
    <row r="8663" spans="1:12">
      <c r="A8663">
        <v>4817010</v>
      </c>
      <c r="B8663">
        <v>2018</v>
      </c>
      <c r="D8663" t="s">
        <v>1149</v>
      </c>
      <c r="E8663" t="s">
        <v>1150</v>
      </c>
      <c r="F8663" t="s">
        <v>4101</v>
      </c>
      <c r="G8663" t="s">
        <v>1151</v>
      </c>
      <c r="H8663" s="5">
        <v>106714</v>
      </c>
      <c r="I8663">
        <f>IFERROR(VLOOKUP(G8663,'NCES Match'!$A$2:$B$1307,2,FALSE),"")</f>
        <v>4817010</v>
      </c>
      <c r="J8663" cm="1">
        <f t="array" ref="J8663">IFERROR(_xlfn.IFS(B8663=2015,H8663/$O$13,B8663=2016,H8663/$O$14,B8663=2017,H8663/$O$15,B8663=2018,H8663/$O$16,B8663=2019,H8663/$O$17,B8663=2020,H8663/$O$18,B8663=2021,H8663/$O$19,B8663=2022,H8663/$O$20),"")</f>
        <v>6.9637163512253919E-5</v>
      </c>
      <c r="K8663" s="3" cm="1">
        <f t="array" ref="K8663">IFERROR(_xlfn.IFS(B8663=2015,J8663*$P$4,B8663=2016,J8663*$P$5,B8663=2017,J8663*$P$6,B8663=2018,J8663*$P$7,B8663=2019,J8663*$P$8,B8663=2020,J8663*$P$9,B8663=2021,J8663*$P$10,B8663=2022,J8663*$P$11),"")</f>
        <v>119556.7938101308</v>
      </c>
      <c r="L8663" s="3">
        <f t="shared" si="136"/>
        <v>226270.7938101308</v>
      </c>
    </row>
    <row r="8664" spans="1:12">
      <c r="A8664">
        <v>4817010</v>
      </c>
      <c r="B8664">
        <v>2019</v>
      </c>
      <c r="D8664" t="s">
        <v>1149</v>
      </c>
      <c r="E8664" t="s">
        <v>1150</v>
      </c>
      <c r="F8664" t="s">
        <v>4101</v>
      </c>
      <c r="G8664" t="s">
        <v>1151</v>
      </c>
      <c r="H8664" s="5">
        <v>102194</v>
      </c>
      <c r="I8664">
        <f>IFERROR(VLOOKUP(G8664,'NCES Match'!$A$2:$B$1307,2,FALSE),"")</f>
        <v>4817010</v>
      </c>
      <c r="J8664" cm="1">
        <f t="array" ref="J8664">IFERROR(_xlfn.IFS(B8664=2015,H8664/$O$13,B8664=2016,H8664/$O$14,B8664=2017,H8664/$O$15,B8664=2018,H8664/$O$16,B8664=2019,H8664/$O$17,B8664=2020,H8664/$O$18,B8664=2021,H8664/$O$19,B8664=2022,H8664/$O$20),"")</f>
        <v>6.4707199643016138E-5</v>
      </c>
      <c r="K8664" s="3" cm="1">
        <f t="array" ref="K8664">IFERROR(_xlfn.IFS(B8664=2015,J8664*$P$4,B8664=2016,J8664*$P$5,B8664=2017,J8664*$P$6,B8664=2018,J8664*$P$7,B8664=2019,J8664*$P$8,B8664=2020,J8664*$P$9,B8664=2021,J8664*$P$10,B8664=2022,J8664*$P$11),"")</f>
        <v>112456.32264086527</v>
      </c>
      <c r="L8664" s="3">
        <f t="shared" si="136"/>
        <v>214650.32264086528</v>
      </c>
    </row>
    <row r="8665" spans="1:12">
      <c r="A8665">
        <v>4817010</v>
      </c>
      <c r="B8665">
        <v>2020</v>
      </c>
      <c r="D8665" t="s">
        <v>1149</v>
      </c>
      <c r="E8665" t="s">
        <v>1150</v>
      </c>
      <c r="F8665" t="s">
        <v>4230</v>
      </c>
      <c r="G8665" t="s">
        <v>1151</v>
      </c>
      <c r="H8665" s="5">
        <v>106434</v>
      </c>
      <c r="I8665">
        <f>IFERROR(VLOOKUP(G8665,'NCES Match'!$A$2:$B$1307,2,FALSE),"")</f>
        <v>4817010</v>
      </c>
      <c r="J8665" cm="1">
        <f t="array" ref="J8665">IFERROR(_xlfn.IFS(B8665=2015,H8665/$O$13,B8665=2016,H8665/$O$14,B8665=2017,H8665/$O$15,B8665=2018,H8665/$O$16,B8665=2019,H8665/$O$17,B8665=2020,H8665/$O$18,B8665=2021,H8665/$O$19,B8665=2022,H8665/$O$20),"")</f>
        <v>5.767738952943516E-5</v>
      </c>
      <c r="K8665" s="3" cm="1">
        <f t="array" ref="K8665">IFERROR(_xlfn.IFS(B8665=2015,J8665*$P$4,B8665=2016,J8665*$P$5,B8665=2017,J8665*$P$6,B8665=2018,J8665*$P$7,B8665=2019,J8665*$P$8,B8665=2020,J8665*$P$9,B8665=2021,J8665*$P$10,B8665=2022,J8665*$P$11),"")</f>
        <v>121584.09948990084</v>
      </c>
      <c r="L8665" s="3">
        <f t="shared" si="136"/>
        <v>228018.09948990084</v>
      </c>
    </row>
    <row r="8666" spans="1:12">
      <c r="A8666">
        <v>4817010</v>
      </c>
      <c r="B8666">
        <v>2021</v>
      </c>
      <c r="D8666" t="s">
        <v>1149</v>
      </c>
      <c r="E8666" t="s">
        <v>1150</v>
      </c>
      <c r="F8666" t="s">
        <v>4230</v>
      </c>
      <c r="G8666" t="s">
        <v>1151</v>
      </c>
      <c r="H8666" s="5">
        <v>105156.91</v>
      </c>
      <c r="I8666">
        <f>IFERROR(VLOOKUP(G8666,'NCES Match'!$A$2:$B$1307,2,FALSE),"")</f>
        <v>4817010</v>
      </c>
      <c r="J8666" cm="1">
        <f t="array" ref="J8666">IFERROR(_xlfn.IFS(B8666=2015,H8666/$O$13,B8666=2016,H8666/$O$14,B8666=2017,H8666/$O$15,B8666=2018,H8666/$O$16,B8666=2019,H8666/$O$17,B8666=2020,H8666/$O$18,B8666=2021,H8666/$O$19,B8666=2022,H8666/$O$20),"")</f>
        <v>5.3802798553297629E-5</v>
      </c>
      <c r="K8666" s="3" cm="1">
        <f t="array" ref="K8666">IFERROR(_xlfn.IFS(B8666=2015,J8666*$P$4,B8666=2016,J8666*$P$5,B8666=2017,J8666*$P$6,B8666=2018,J8666*$P$7,B8666=2019,J8666*$P$8,B8666=2020,J8666*$P$9,B8666=2021,J8666*$P$10,B8666=2022,J8666*$P$11),"")</f>
        <v>115167.75761587688</v>
      </c>
      <c r="L8666" s="3">
        <f t="shared" si="136"/>
        <v>220324.66761587688</v>
      </c>
    </row>
    <row r="8667" spans="1:12">
      <c r="A8667">
        <v>4817010</v>
      </c>
      <c r="B8667">
        <v>2022</v>
      </c>
      <c r="D8667" t="s">
        <v>1149</v>
      </c>
      <c r="E8667" t="s">
        <v>1150</v>
      </c>
      <c r="F8667" t="s">
        <v>4101</v>
      </c>
      <c r="G8667" t="s">
        <v>1151</v>
      </c>
      <c r="H8667" s="5">
        <v>175258.45</v>
      </c>
      <c r="I8667">
        <f>IFERROR(VLOOKUP(G8667,'NCES Match'!$A$2:$B$1307,2,FALSE),"")</f>
        <v>4817010</v>
      </c>
      <c r="J8667" cm="1">
        <f t="array" ref="J8667">IFERROR(_xlfn.IFS(B8667=2015,H8667/$O$13,B8667=2016,H8667/$O$14,B8667=2017,H8667/$O$15,B8667=2018,H8667/$O$16,B8667=2019,H8667/$O$17,B8667=2020,H8667/$O$18,B8667=2021,H8667/$O$19,B8667=2022,H8667/$O$20),"")</f>
        <v>7.6978881634385011E-5</v>
      </c>
      <c r="K8667" s="3" cm="1">
        <f t="array" ref="K8667">IFERROR(_xlfn.IFS(B8667=2015,J8667*$P$4,B8667=2016,J8667*$P$5,B8667=2017,J8667*$P$6,B8667=2018,J8667*$P$7,B8667=2019,J8667*$P$8,B8667=2020,J8667*$P$9,B8667=2021,J8667*$P$10,B8667=2022,J8667*$P$11),"")</f>
        <v>165772.71342053363</v>
      </c>
      <c r="L8667" s="3">
        <f t="shared" si="136"/>
        <v>341031.16342053364</v>
      </c>
    </row>
    <row r="8668" spans="1:12">
      <c r="A8668">
        <v>4817010</v>
      </c>
      <c r="B8668">
        <v>2023</v>
      </c>
      <c r="D8668" t="s">
        <v>1149</v>
      </c>
      <c r="E8668" t="s">
        <v>1150</v>
      </c>
      <c r="F8668" t="s">
        <v>4101</v>
      </c>
      <c r="G8668" t="s">
        <v>1151</v>
      </c>
      <c r="H8668" s="5">
        <v>197979.1</v>
      </c>
      <c r="I8668">
        <f>IFERROR(VLOOKUP(G8668,'NCES Match'!$A$2:$B$1307,2,FALSE),"")</f>
        <v>4817010</v>
      </c>
      <c r="J8668" t="str" cm="1">
        <f t="array" ref="J8668">IFERROR(_xlfn.IFS(B8668=2015,H8668/$O$13,B8668=2016,H8668/$O$14,B8668=2017,H8668/$O$15,B8668=2018,H8668/$O$16,B8668=2019,H8668/$O$17,B8668=2020,H8668/$O$18,B8668=2021,H8668/$O$19,B8668=2022,H8668/$O$20),"")</f>
        <v/>
      </c>
      <c r="K8668" s="3" t="str" cm="1">
        <f t="array" ref="K8668">IFERROR(_xlfn.IFS(B8668=2015,J8668*$P$4,B8668=2016,J8668*$P$5,B8668=2017,J8668*$P$6,B8668=2018,J8668*$P$7,B8668=2019,J8668*$P$8,B8668=2020,J8668*$P$9,B8668=2021,J8668*$P$10,B8668=2022,J8668*$P$11),"")</f>
        <v/>
      </c>
      <c r="L8668" s="3">
        <f t="shared" si="136"/>
        <v>197979.1</v>
      </c>
    </row>
    <row r="8669" spans="1:12">
      <c r="A8669" t="s">
        <v>4230</v>
      </c>
      <c r="B8669">
        <v>2020</v>
      </c>
      <c r="D8669" t="s">
        <v>4231</v>
      </c>
      <c r="E8669" t="s">
        <v>4232</v>
      </c>
      <c r="F8669" t="s">
        <v>4230</v>
      </c>
      <c r="G8669" t="s">
        <v>4233</v>
      </c>
      <c r="H8669" s="5">
        <v>5891</v>
      </c>
      <c r="I8669" t="str">
        <f>IFERROR(VLOOKUP(G8669,'NCES Match'!$A$2:$B$1307,2,FALSE),"")</f>
        <v/>
      </c>
      <c r="J8669" cm="1">
        <f t="array" ref="J8669">IFERROR(_xlfn.IFS(B8669=2015,H8669/$O$13,B8669=2016,H8669/$O$14,B8669=2017,H8669/$O$15,B8669=2018,H8669/$O$16,B8669=2019,H8669/$O$17,B8669=2020,H8669/$O$18,B8669=2021,H8669/$O$19,B8669=2022,H8669/$O$20),"")</f>
        <v>3.1923774519223416E-6</v>
      </c>
      <c r="K8669" s="3" cm="1">
        <f t="array" ref="K8669">IFERROR(_xlfn.IFS(B8669=2015,J8669*$P$4,B8669=2016,J8669*$P$5,B8669=2017,J8669*$P$6,B8669=2018,J8669*$P$7,B8669=2019,J8669*$P$8,B8669=2020,J8669*$P$9,B8669=2021,J8669*$P$10,B8669=2022,J8669*$P$11),"")</f>
        <v>6729.5406551948236</v>
      </c>
      <c r="L8669" s="3">
        <f t="shared" si="136"/>
        <v>12620.540655194824</v>
      </c>
    </row>
    <row r="8670" spans="1:12">
      <c r="A8670" t="s">
        <v>4230</v>
      </c>
      <c r="B8670">
        <v>2021</v>
      </c>
      <c r="D8670" t="s">
        <v>4231</v>
      </c>
      <c r="E8670" t="s">
        <v>4232</v>
      </c>
      <c r="F8670" t="s">
        <v>4101</v>
      </c>
      <c r="G8670" t="s">
        <v>4233</v>
      </c>
      <c r="H8670" s="5">
        <v>7820.73</v>
      </c>
      <c r="I8670" t="str">
        <f>IFERROR(VLOOKUP(G8670,'NCES Match'!$A$2:$B$1307,2,FALSE),"")</f>
        <v/>
      </c>
      <c r="J8670" cm="1">
        <f t="array" ref="J8670">IFERROR(_xlfn.IFS(B8670=2015,H8670/$O$13,B8670=2016,H8670/$O$14,B8670=2017,H8670/$O$15,B8670=2018,H8670/$O$16,B8670=2019,H8670/$O$17,B8670=2020,H8670/$O$18,B8670=2021,H8670/$O$19,B8670=2022,H8670/$O$20),"")</f>
        <v>4.0014218821162713E-6</v>
      </c>
      <c r="K8670" s="3" cm="1">
        <f t="array" ref="K8670">IFERROR(_xlfn.IFS(B8670=2015,J8670*$P$4,B8670=2016,J8670*$P$5,B8670=2017,J8670*$P$6,B8670=2018,J8670*$P$7,B8670=2019,J8670*$P$8,B8670=2020,J8670*$P$9,B8670=2021,J8670*$P$10,B8670=2022,J8670*$P$11),"")</f>
        <v>8565.2567864462417</v>
      </c>
      <c r="L8670" s="3">
        <f t="shared" si="136"/>
        <v>16385.986786446243</v>
      </c>
    </row>
    <row r="8671" spans="1:12">
      <c r="A8671" t="s">
        <v>4230</v>
      </c>
      <c r="B8671">
        <v>2022</v>
      </c>
      <c r="D8671" t="s">
        <v>4231</v>
      </c>
      <c r="E8671" t="s">
        <v>4232</v>
      </c>
      <c r="F8671" t="s">
        <v>4101</v>
      </c>
      <c r="G8671" t="s">
        <v>4233</v>
      </c>
      <c r="H8671" s="5">
        <v>21719.87</v>
      </c>
      <c r="I8671" t="str">
        <f>IFERROR(VLOOKUP(G8671,'NCES Match'!$A$2:$B$1307,2,FALSE),"")</f>
        <v/>
      </c>
      <c r="J8671" cm="1">
        <f t="array" ref="J8671">IFERROR(_xlfn.IFS(B8671=2015,H8671/$O$13,B8671=2016,H8671/$O$14,B8671=2017,H8671/$O$15,B8671=2018,H8671/$O$16,B8671=2019,H8671/$O$17,B8671=2020,H8671/$O$18,B8671=2021,H8671/$O$19,B8671=2022,H8671/$O$20),"")</f>
        <v>9.54003245974291E-6</v>
      </c>
      <c r="K8671" s="3" cm="1">
        <f t="array" ref="K8671">IFERROR(_xlfn.IFS(B8671=2015,J8671*$P$4,B8671=2016,J8671*$P$5,B8671=2017,J8671*$P$6,B8671=2018,J8671*$P$7,B8671=2019,J8671*$P$8,B8671=2020,J8671*$P$9,B8671=2021,J8671*$P$10,B8671=2022,J8671*$P$11),"")</f>
        <v>20544.297778744734</v>
      </c>
      <c r="L8671" s="3">
        <f t="shared" si="136"/>
        <v>42264.167778744733</v>
      </c>
    </row>
    <row r="8672" spans="1:12">
      <c r="A8672" t="s">
        <v>4230</v>
      </c>
      <c r="B8672">
        <v>2023</v>
      </c>
      <c r="D8672" t="s">
        <v>4231</v>
      </c>
      <c r="E8672" t="s">
        <v>4232</v>
      </c>
      <c r="F8672" t="s">
        <v>4101</v>
      </c>
      <c r="G8672" t="s">
        <v>4233</v>
      </c>
      <c r="H8672" s="5">
        <v>40278.75</v>
      </c>
      <c r="I8672" t="str">
        <f>IFERROR(VLOOKUP(G8672,'NCES Match'!$A$2:$B$1307,2,FALSE),"")</f>
        <v/>
      </c>
      <c r="J8672" t="str" cm="1">
        <f t="array" ref="J8672">IFERROR(_xlfn.IFS(B8672=2015,H8672/$O$13,B8672=2016,H8672/$O$14,B8672=2017,H8672/$O$15,B8672=2018,H8672/$O$16,B8672=2019,H8672/$O$17,B8672=2020,H8672/$O$18,B8672=2021,H8672/$O$19,B8672=2022,H8672/$O$20),"")</f>
        <v/>
      </c>
      <c r="K8672" s="3" t="str" cm="1">
        <f t="array" ref="K8672">IFERROR(_xlfn.IFS(B8672=2015,J8672*$P$4,B8672=2016,J8672*$P$5,B8672=2017,J8672*$P$6,B8672=2018,J8672*$P$7,B8672=2019,J8672*$P$8,B8672=2020,J8672*$P$9,B8672=2021,J8672*$P$10,B8672=2022,J8672*$P$11),"")</f>
        <v/>
      </c>
      <c r="L8672" s="3">
        <f t="shared" si="136"/>
        <v>40278.75</v>
      </c>
    </row>
    <row r="8673" spans="1:12">
      <c r="A8673">
        <v>4837860</v>
      </c>
      <c r="B8673">
        <v>2015</v>
      </c>
      <c r="C8673" t="s">
        <v>381</v>
      </c>
      <c r="D8673" t="s">
        <v>2827</v>
      </c>
      <c r="E8673" t="s">
        <v>2828</v>
      </c>
      <c r="G8673" t="s">
        <v>2829</v>
      </c>
      <c r="H8673" s="5">
        <v>93789.26</v>
      </c>
      <c r="I8673">
        <f>IFERROR(VLOOKUP(G8673,'NCES Match'!$A$2:$B$1307,2,FALSE),"")</f>
        <v>4837860</v>
      </c>
      <c r="J8673" cm="1">
        <f t="array" ref="J8673">IFERROR(_xlfn.IFS(B8673=2015,H8673/$O$13,B8673=2016,H8673/$O$14,B8673=2017,H8673/$O$15,B8673=2018,H8673/$O$16,B8673=2019,H8673/$O$17,B8673=2020,H8673/$O$18,B8673=2021,H8673/$O$19,B8673=2022,H8673/$O$20),"")</f>
        <v>7.347485864225629E-5</v>
      </c>
      <c r="K8673" s="3" cm="1">
        <f t="array" ref="K8673">IFERROR(_xlfn.IFS(B8673=2015,J8673*$P$4,B8673=2016,J8673*$P$5,B8673=2017,J8673*$P$6,B8673=2018,J8673*$P$7,B8673=2019,J8673*$P$8,B8673=2020,J8673*$P$9,B8673=2021,J8673*$P$10,B8673=2022,J8673*$P$11),"")</f>
        <v>116933.98756897768</v>
      </c>
      <c r="L8673" s="3">
        <f t="shared" si="136"/>
        <v>210723.24756897768</v>
      </c>
    </row>
    <row r="8674" spans="1:12">
      <c r="A8674">
        <v>4837860</v>
      </c>
      <c r="B8674">
        <v>2016</v>
      </c>
      <c r="C8674" t="s">
        <v>4102</v>
      </c>
      <c r="D8674" t="s">
        <v>2827</v>
      </c>
      <c r="E8674" t="s">
        <v>2828</v>
      </c>
      <c r="F8674" t="s">
        <v>4101</v>
      </c>
      <c r="G8674" t="s">
        <v>2829</v>
      </c>
      <c r="H8674" s="5">
        <v>107661</v>
      </c>
      <c r="I8674">
        <f>IFERROR(VLOOKUP(G8674,'NCES Match'!$A$2:$B$1307,2,FALSE),"")</f>
        <v>4837860</v>
      </c>
      <c r="J8674" cm="1">
        <f t="array" ref="J8674">IFERROR(_xlfn.IFS(B8674=2015,H8674/$O$13,B8674=2016,H8674/$O$14,B8674=2017,H8674/$O$15,B8674=2018,H8674/$O$16,B8674=2019,H8674/$O$17,B8674=2020,H8674/$O$18,B8674=2021,H8674/$O$19,B8674=2022,H8674/$O$20),"")</f>
        <v>7.7070947272834289E-5</v>
      </c>
      <c r="K8674" s="3" cm="1">
        <f t="array" ref="K8674">IFERROR(_xlfn.IFS(B8674=2015,J8674*$P$4,B8674=2016,J8674*$P$5,B8674=2017,J8674*$P$6,B8674=2018,J8674*$P$7,B8674=2019,J8674*$P$8,B8674=2020,J8674*$P$9,B8674=2021,J8674*$P$10,B8674=2022,J8674*$P$11),"")</f>
        <v>129142.48756332151</v>
      </c>
      <c r="L8674" s="3">
        <f t="shared" si="136"/>
        <v>236803.48756332151</v>
      </c>
    </row>
    <row r="8675" spans="1:12">
      <c r="A8675">
        <v>4837860</v>
      </c>
      <c r="B8675">
        <v>2017</v>
      </c>
      <c r="D8675" t="s">
        <v>2827</v>
      </c>
      <c r="E8675" t="s">
        <v>2828</v>
      </c>
      <c r="F8675" t="s">
        <v>4101</v>
      </c>
      <c r="G8675" t="s">
        <v>2829</v>
      </c>
      <c r="H8675" s="5">
        <v>108673</v>
      </c>
      <c r="I8675">
        <f>IFERROR(VLOOKUP(G8675,'NCES Match'!$A$2:$B$1307,2,FALSE),"")</f>
        <v>4837860</v>
      </c>
      <c r="J8675" cm="1">
        <f t="array" ref="J8675">IFERROR(_xlfn.IFS(B8675=2015,H8675/$O$13,B8675=2016,H8675/$O$14,B8675=2017,H8675/$O$15,B8675=2018,H8675/$O$16,B8675=2019,H8675/$O$17,B8675=2020,H8675/$O$18,B8675=2021,H8675/$O$19,B8675=2022,H8675/$O$20),"")</f>
        <v>7.4923379084784045E-5</v>
      </c>
      <c r="K8675" s="3" cm="1">
        <f t="array" ref="K8675">IFERROR(_xlfn.IFS(B8675=2015,J8675*$P$4,B8675=2016,J8675*$P$5,B8675=2017,J8675*$P$6,B8675=2018,J8675*$P$7,B8675=2019,J8675*$P$8,B8675=2020,J8675*$P$9,B8675=2021,J8675*$P$10,B8675=2022,J8675*$P$11),"")</f>
        <v>127238.46534761485</v>
      </c>
      <c r="L8675" s="3">
        <f t="shared" si="136"/>
        <v>235911.46534761484</v>
      </c>
    </row>
    <row r="8676" spans="1:12">
      <c r="A8676">
        <v>4837860</v>
      </c>
      <c r="B8676">
        <v>2018</v>
      </c>
      <c r="D8676" t="s">
        <v>2827</v>
      </c>
      <c r="E8676" t="s">
        <v>2828</v>
      </c>
      <c r="F8676" t="s">
        <v>4101</v>
      </c>
      <c r="G8676" t="s">
        <v>2829</v>
      </c>
      <c r="H8676" s="5">
        <v>108701</v>
      </c>
      <c r="I8676">
        <f>IFERROR(VLOOKUP(G8676,'NCES Match'!$A$2:$B$1307,2,FALSE),"")</f>
        <v>4837860</v>
      </c>
      <c r="J8676" cm="1">
        <f t="array" ref="J8676">IFERROR(_xlfn.IFS(B8676=2015,H8676/$O$13,B8676=2016,H8676/$O$14,B8676=2017,H8676/$O$15,B8676=2018,H8676/$O$16,B8676=2019,H8676/$O$17,B8676=2020,H8676/$O$18,B8676=2021,H8676/$O$19,B8676=2022,H8676/$O$20),"")</f>
        <v>7.0933797917288388E-5</v>
      </c>
      <c r="K8676" s="3" cm="1">
        <f t="array" ref="K8676">IFERROR(_xlfn.IFS(B8676=2015,J8676*$P$4,B8676=2016,J8676*$P$5,B8676=2017,J8676*$P$6,B8676=2018,J8676*$P$7,B8676=2019,J8676*$P$8,B8676=2020,J8676*$P$9,B8676=2021,J8676*$P$10,B8676=2022,J8676*$P$11),"")</f>
        <v>121782.92486416989</v>
      </c>
      <c r="L8676" s="3">
        <f t="shared" si="136"/>
        <v>230483.92486416991</v>
      </c>
    </row>
    <row r="8677" spans="1:12">
      <c r="A8677">
        <v>4837860</v>
      </c>
      <c r="B8677">
        <v>2019</v>
      </c>
      <c r="D8677" t="s">
        <v>2827</v>
      </c>
      <c r="E8677" t="s">
        <v>2828</v>
      </c>
      <c r="F8677" t="s">
        <v>4101</v>
      </c>
      <c r="G8677" t="s">
        <v>2829</v>
      </c>
      <c r="H8677" s="5">
        <v>127516</v>
      </c>
      <c r="I8677">
        <f>IFERROR(VLOOKUP(G8677,'NCES Match'!$A$2:$B$1307,2,FALSE),"")</f>
        <v>4837860</v>
      </c>
      <c r="J8677" cm="1">
        <f t="array" ref="J8677">IFERROR(_xlfn.IFS(B8677=2015,H8677/$O$13,B8677=2016,H8677/$O$14,B8677=2017,H8677/$O$15,B8677=2018,H8677/$O$16,B8677=2019,H8677/$O$17,B8677=2020,H8677/$O$18,B8677=2021,H8677/$O$19,B8677=2022,H8677/$O$20),"")</f>
        <v>8.0740584277734962E-5</v>
      </c>
      <c r="K8677" s="3" cm="1">
        <f t="array" ref="K8677">IFERROR(_xlfn.IFS(B8677=2015,J8677*$P$4,B8677=2016,J8677*$P$5,B8677=2017,J8677*$P$6,B8677=2018,J8677*$P$7,B8677=2019,J8677*$P$8,B8677=2020,J8677*$P$9,B8677=2021,J8677*$P$10,B8677=2022,J8677*$P$11),"")</f>
        <v>140321.1581685087</v>
      </c>
      <c r="L8677" s="3">
        <f t="shared" si="136"/>
        <v>267837.15816850867</v>
      </c>
    </row>
    <row r="8678" spans="1:12">
      <c r="A8678">
        <v>4837860</v>
      </c>
      <c r="B8678">
        <v>2020</v>
      </c>
      <c r="D8678" t="s">
        <v>2827</v>
      </c>
      <c r="E8678" t="s">
        <v>2828</v>
      </c>
      <c r="F8678" t="s">
        <v>4230</v>
      </c>
      <c r="G8678" t="s">
        <v>2829</v>
      </c>
      <c r="H8678" s="5">
        <v>147219</v>
      </c>
      <c r="I8678">
        <f>IFERROR(VLOOKUP(G8678,'NCES Match'!$A$2:$B$1307,2,FALSE),"")</f>
        <v>4837860</v>
      </c>
      <c r="J8678" cm="1">
        <f t="array" ref="J8678">IFERROR(_xlfn.IFS(B8678=2015,H8678/$O$13,B8678=2016,H8678/$O$14,B8678=2017,H8678/$O$15,B8678=2018,H8678/$O$16,B8678=2019,H8678/$O$17,B8678=2020,H8678/$O$18,B8678=2021,H8678/$O$19,B8678=2022,H8678/$O$20),"")</f>
        <v>7.97790894745468E-5</v>
      </c>
      <c r="K8678" s="3" cm="1">
        <f t="array" ref="K8678">IFERROR(_xlfn.IFS(B8678=2015,J8678*$P$4,B8678=2016,J8678*$P$5,B8678=2017,J8678*$P$6,B8678=2018,J8678*$P$7,B8678=2019,J8678*$P$8,B8678=2020,J8678*$P$9,B8678=2021,J8678*$P$10,B8678=2022,J8678*$P$11),"")</f>
        <v>168174.54519048153</v>
      </c>
      <c r="L8678" s="3">
        <f t="shared" si="136"/>
        <v>315393.54519048153</v>
      </c>
    </row>
    <row r="8679" spans="1:12">
      <c r="A8679">
        <v>4837860</v>
      </c>
      <c r="B8679">
        <v>2021</v>
      </c>
      <c r="D8679" t="s">
        <v>2827</v>
      </c>
      <c r="E8679" t="s">
        <v>2828</v>
      </c>
      <c r="F8679" t="s">
        <v>4230</v>
      </c>
      <c r="G8679" t="s">
        <v>2829</v>
      </c>
      <c r="H8679" s="5">
        <v>138785.07999999999</v>
      </c>
      <c r="I8679">
        <f>IFERROR(VLOOKUP(G8679,'NCES Match'!$A$2:$B$1307,2,FALSE),"")</f>
        <v>4837860</v>
      </c>
      <c r="J8679" cm="1">
        <f t="array" ref="J8679">IFERROR(_xlfn.IFS(B8679=2015,H8679/$O$13,B8679=2016,H8679/$O$14,B8679=2017,H8679/$O$15,B8679=2018,H8679/$O$16,B8679=2019,H8679/$O$17,B8679=2020,H8679/$O$18,B8679=2021,H8679/$O$19,B8679=2022,H8679/$O$20),"")</f>
        <v>7.1008416864315374E-5</v>
      </c>
      <c r="K8679" s="3" cm="1">
        <f t="array" ref="K8679">IFERROR(_xlfn.IFS(B8679=2015,J8679*$P$4,B8679=2016,J8679*$P$5,B8679=2017,J8679*$P$6,B8679=2018,J8679*$P$7,B8679=2019,J8679*$P$8,B8679=2020,J8679*$P$9,B8679=2021,J8679*$P$10,B8679=2022,J8679*$P$11),"")</f>
        <v>151997.30054962702</v>
      </c>
      <c r="L8679" s="3">
        <f t="shared" si="136"/>
        <v>290782.38054962701</v>
      </c>
    </row>
    <row r="8680" spans="1:12">
      <c r="A8680">
        <v>4837860</v>
      </c>
      <c r="B8680">
        <v>2022</v>
      </c>
      <c r="D8680" t="s">
        <v>2827</v>
      </c>
      <c r="E8680" t="s">
        <v>2828</v>
      </c>
      <c r="F8680" t="s">
        <v>4101</v>
      </c>
      <c r="G8680" t="s">
        <v>2829</v>
      </c>
      <c r="H8680" s="5">
        <v>169662.34</v>
      </c>
      <c r="I8680">
        <f>IFERROR(VLOOKUP(G8680,'NCES Match'!$A$2:$B$1307,2,FALSE),"")</f>
        <v>4837860</v>
      </c>
      <c r="J8680" cm="1">
        <f t="array" ref="J8680">IFERROR(_xlfn.IFS(B8680=2015,H8680/$O$13,B8680=2016,H8680/$O$14,B8680=2017,H8680/$O$15,B8680=2018,H8680/$O$16,B8680=2019,H8680/$O$17,B8680=2020,H8680/$O$18,B8680=2021,H8680/$O$19,B8680=2022,H8680/$O$20),"")</f>
        <v>7.4520898642392336E-5</v>
      </c>
      <c r="K8680" s="3" cm="1">
        <f t="array" ref="K8680">IFERROR(_xlfn.IFS(B8680=2015,J8680*$P$4,B8680=2016,J8680*$P$5,B8680=2017,J8680*$P$6,B8680=2018,J8680*$P$7,B8680=2019,J8680*$P$8,B8680=2020,J8680*$P$9,B8680=2021,J8680*$P$10,B8680=2022,J8680*$P$11),"")</f>
        <v>160479.48881824038</v>
      </c>
      <c r="L8680" s="3">
        <f t="shared" si="136"/>
        <v>330141.82881824038</v>
      </c>
    </row>
    <row r="8681" spans="1:12">
      <c r="A8681">
        <v>4837860</v>
      </c>
      <c r="B8681">
        <v>2023</v>
      </c>
      <c r="D8681" t="s">
        <v>2827</v>
      </c>
      <c r="E8681" t="s">
        <v>2828</v>
      </c>
      <c r="F8681" t="s">
        <v>4101</v>
      </c>
      <c r="G8681" t="s">
        <v>2829</v>
      </c>
      <c r="H8681" s="5">
        <v>193477.52</v>
      </c>
      <c r="I8681">
        <f>IFERROR(VLOOKUP(G8681,'NCES Match'!$A$2:$B$1307,2,FALSE),"")</f>
        <v>4837860</v>
      </c>
      <c r="J8681" t="str" cm="1">
        <f t="array" ref="J8681">IFERROR(_xlfn.IFS(B8681=2015,H8681/$O$13,B8681=2016,H8681/$O$14,B8681=2017,H8681/$O$15,B8681=2018,H8681/$O$16,B8681=2019,H8681/$O$17,B8681=2020,H8681/$O$18,B8681=2021,H8681/$O$19,B8681=2022,H8681/$O$20),"")</f>
        <v/>
      </c>
      <c r="K8681" s="3" t="str" cm="1">
        <f t="array" ref="K8681">IFERROR(_xlfn.IFS(B8681=2015,J8681*$P$4,B8681=2016,J8681*$P$5,B8681=2017,J8681*$P$6,B8681=2018,J8681*$P$7,B8681=2019,J8681*$P$8,B8681=2020,J8681*$P$9,B8681=2021,J8681*$P$10,B8681=2022,J8681*$P$11),"")</f>
        <v/>
      </c>
      <c r="L8681" s="3">
        <f t="shared" si="136"/>
        <v>193477.52</v>
      </c>
    </row>
    <row r="8682" spans="1:12">
      <c r="A8682">
        <v>4842030</v>
      </c>
      <c r="B8682">
        <v>2015</v>
      </c>
      <c r="C8682" t="s">
        <v>381</v>
      </c>
      <c r="D8682" t="s">
        <v>3151</v>
      </c>
      <c r="E8682" t="s">
        <v>3152</v>
      </c>
      <c r="G8682" t="s">
        <v>3153</v>
      </c>
      <c r="H8682" s="5">
        <v>455063.82</v>
      </c>
      <c r="I8682">
        <f>IFERROR(VLOOKUP(G8682,'NCES Match'!$A$2:$B$1307,2,FALSE),"")</f>
        <v>4842030</v>
      </c>
      <c r="J8682" cm="1">
        <f t="array" ref="J8682">IFERROR(_xlfn.IFS(B8682=2015,H8682/$O$13,B8682=2016,H8682/$O$14,B8682=2017,H8682/$O$15,B8682=2018,H8682/$O$16,B8682=2019,H8682/$O$17,B8682=2020,H8682/$O$18,B8682=2021,H8682/$O$19,B8682=2022,H8682/$O$20),"")</f>
        <v>3.5649870622398729E-4</v>
      </c>
      <c r="K8682" s="3" cm="1">
        <f t="array" ref="K8682">IFERROR(_xlfn.IFS(B8682=2015,J8682*$P$4,B8682=2016,J8682*$P$5,B8682=2017,J8682*$P$6,B8682=2018,J8682*$P$7,B8682=2019,J8682*$P$8,B8682=2020,J8682*$P$9,B8682=2021,J8682*$P$10,B8682=2022,J8682*$P$11),"")</f>
        <v>567361.62617096561</v>
      </c>
      <c r="L8682" s="3">
        <f t="shared" si="136"/>
        <v>1022425.4461709657</v>
      </c>
    </row>
    <row r="8683" spans="1:12">
      <c r="A8683">
        <v>4842030</v>
      </c>
      <c r="B8683">
        <v>2016</v>
      </c>
      <c r="C8683" t="s">
        <v>4102</v>
      </c>
      <c r="D8683" t="s">
        <v>3151</v>
      </c>
      <c r="E8683" t="s">
        <v>3152</v>
      </c>
      <c r="F8683" t="s">
        <v>4101</v>
      </c>
      <c r="G8683" t="s">
        <v>3153</v>
      </c>
      <c r="H8683" s="5">
        <v>472040</v>
      </c>
      <c r="I8683">
        <f>IFERROR(VLOOKUP(G8683,'NCES Match'!$A$2:$B$1307,2,FALSE),"")</f>
        <v>4842030</v>
      </c>
      <c r="J8683" cm="1">
        <f t="array" ref="J8683">IFERROR(_xlfn.IFS(B8683=2015,H8683/$O$13,B8683=2016,H8683/$O$14,B8683=2017,H8683/$O$15,B8683=2018,H8683/$O$16,B8683=2019,H8683/$O$17,B8683=2020,H8683/$O$18,B8683=2021,H8683/$O$19,B8683=2022,H8683/$O$20),"")</f>
        <v>3.3791781564975891E-4</v>
      </c>
      <c r="K8683" s="3" cm="1">
        <f t="array" ref="K8683">IFERROR(_xlfn.IFS(B8683=2015,J8683*$P$4,B8683=2016,J8683*$P$5,B8683=2017,J8683*$P$6,B8683=2018,J8683*$P$7,B8683=2019,J8683*$P$8,B8683=2020,J8683*$P$9,B8683=2021,J8683*$P$10,B8683=2022,J8683*$P$11),"")</f>
        <v>566225.65115863946</v>
      </c>
      <c r="L8683" s="3">
        <f t="shared" si="136"/>
        <v>1038265.6511586395</v>
      </c>
    </row>
    <row r="8684" spans="1:12">
      <c r="A8684">
        <v>4842030</v>
      </c>
      <c r="B8684">
        <v>2017</v>
      </c>
      <c r="D8684" t="s">
        <v>3151</v>
      </c>
      <c r="E8684" t="s">
        <v>3152</v>
      </c>
      <c r="F8684" t="s">
        <v>4101</v>
      </c>
      <c r="G8684" t="s">
        <v>3153</v>
      </c>
      <c r="H8684" s="5">
        <v>468419</v>
      </c>
      <c r="I8684">
        <f>IFERROR(VLOOKUP(G8684,'NCES Match'!$A$2:$B$1307,2,FALSE),"")</f>
        <v>4842030</v>
      </c>
      <c r="J8684" cm="1">
        <f t="array" ref="J8684">IFERROR(_xlfn.IFS(B8684=2015,H8684/$O$13,B8684=2016,H8684/$O$14,B8684=2017,H8684/$O$15,B8684=2018,H8684/$O$16,B8684=2019,H8684/$O$17,B8684=2020,H8684/$O$18,B8684=2021,H8684/$O$19,B8684=2022,H8684/$O$20),"")</f>
        <v>3.229462176208944E-4</v>
      </c>
      <c r="K8684" s="3" cm="1">
        <f t="array" ref="K8684">IFERROR(_xlfn.IFS(B8684=2015,J8684*$P$4,B8684=2016,J8684*$P$5,B8684=2017,J8684*$P$6,B8684=2018,J8684*$P$7,B8684=2019,J8684*$P$8,B8684=2020,J8684*$P$9,B8684=2021,J8684*$P$10,B8684=2022,J8684*$P$11),"")</f>
        <v>548442.71069782192</v>
      </c>
      <c r="L8684" s="3">
        <f t="shared" si="136"/>
        <v>1016861.7106978219</v>
      </c>
    </row>
    <row r="8685" spans="1:12">
      <c r="A8685">
        <v>4842030</v>
      </c>
      <c r="B8685">
        <v>2018</v>
      </c>
      <c r="D8685" t="s">
        <v>3151</v>
      </c>
      <c r="E8685" t="s">
        <v>3152</v>
      </c>
      <c r="F8685" t="s">
        <v>4101</v>
      </c>
      <c r="G8685" t="s">
        <v>3153</v>
      </c>
      <c r="H8685" s="5">
        <v>496855</v>
      </c>
      <c r="I8685">
        <f>IFERROR(VLOOKUP(G8685,'NCES Match'!$A$2:$B$1307,2,FALSE),"")</f>
        <v>4842030</v>
      </c>
      <c r="J8685" cm="1">
        <f t="array" ref="J8685">IFERROR(_xlfn.IFS(B8685=2015,H8685/$O$13,B8685=2016,H8685/$O$14,B8685=2017,H8685/$O$15,B8685=2018,H8685/$O$16,B8685=2019,H8685/$O$17,B8685=2020,H8685/$O$18,B8685=2021,H8685/$O$19,B8685=2022,H8685/$O$20),"")</f>
        <v>3.2422711993628693E-4</v>
      </c>
      <c r="K8685" s="3" cm="1">
        <f t="array" ref="K8685">IFERROR(_xlfn.IFS(B8685=2015,J8685*$P$4,B8685=2016,J8685*$P$5,B8685=2017,J8685*$P$6,B8685=2018,J8685*$P$7,B8685=2019,J8685*$P$8,B8685=2020,J8685*$P$9,B8685=2021,J8685*$P$10,B8685=2022,J8685*$P$11),"")</f>
        <v>556650.40002748033</v>
      </c>
      <c r="L8685" s="3">
        <f t="shared" si="136"/>
        <v>1053505.4000274804</v>
      </c>
    </row>
    <row r="8686" spans="1:12">
      <c r="A8686">
        <v>4842030</v>
      </c>
      <c r="B8686">
        <v>2019</v>
      </c>
      <c r="D8686" t="s">
        <v>3151</v>
      </c>
      <c r="E8686" t="s">
        <v>3152</v>
      </c>
      <c r="F8686" t="s">
        <v>4101</v>
      </c>
      <c r="G8686" t="s">
        <v>3153</v>
      </c>
      <c r="H8686" s="5">
        <v>508613</v>
      </c>
      <c r="I8686">
        <f>IFERROR(VLOOKUP(G8686,'NCES Match'!$A$2:$B$1307,2,FALSE),"")</f>
        <v>4842030</v>
      </c>
      <c r="J8686" cm="1">
        <f t="array" ref="J8686">IFERROR(_xlfn.IFS(B8686=2015,H8686/$O$13,B8686=2016,H8686/$O$14,B8686=2017,H8686/$O$15,B8686=2018,H8686/$O$16,B8686=2019,H8686/$O$17,B8686=2020,H8686/$O$18,B8686=2021,H8686/$O$19,B8686=2022,H8686/$O$20),"")</f>
        <v>3.220435928922771E-4</v>
      </c>
      <c r="K8686" s="3" cm="1">
        <f t="array" ref="K8686">IFERROR(_xlfn.IFS(B8686=2015,J8686*$P$4,B8686=2016,J8686*$P$5,B8686=2017,J8686*$P$6,B8686=2018,J8686*$P$7,B8686=2019,J8686*$P$8,B8686=2020,J8686*$P$9,B8686=2021,J8686*$P$10,B8686=2022,J8686*$P$11),"")</f>
        <v>559687.92323755217</v>
      </c>
      <c r="L8686" s="3">
        <f t="shared" si="136"/>
        <v>1068300.9232375522</v>
      </c>
    </row>
    <row r="8687" spans="1:12">
      <c r="A8687">
        <v>4842030</v>
      </c>
      <c r="B8687">
        <v>2020</v>
      </c>
      <c r="D8687" t="s">
        <v>3151</v>
      </c>
      <c r="E8687" t="s">
        <v>3152</v>
      </c>
      <c r="F8687" t="s">
        <v>4230</v>
      </c>
      <c r="G8687" t="s">
        <v>3153</v>
      </c>
      <c r="H8687" s="5">
        <v>583880</v>
      </c>
      <c r="I8687">
        <f>IFERROR(VLOOKUP(G8687,'NCES Match'!$A$2:$B$1307,2,FALSE),"")</f>
        <v>4842030</v>
      </c>
      <c r="J8687" cm="1">
        <f t="array" ref="J8687">IFERROR(_xlfn.IFS(B8687=2015,H8687/$O$13,B8687=2016,H8687/$O$14,B8687=2017,H8687/$O$15,B8687=2018,H8687/$O$16,B8687=2019,H8687/$O$17,B8687=2020,H8687/$O$18,B8687=2021,H8687/$O$19,B8687=2022,H8687/$O$20),"")</f>
        <v>3.1640898771488998E-4</v>
      </c>
      <c r="K8687" s="3" cm="1">
        <f t="array" ref="K8687">IFERROR(_xlfn.IFS(B8687=2015,J8687*$P$4,B8687=2016,J8687*$P$5,B8687=2017,J8687*$P$6,B8687=2018,J8687*$P$7,B8687=2019,J8687*$P$8,B8687=2020,J8687*$P$9,B8687=2021,J8687*$P$10,B8687=2022,J8687*$P$11),"")</f>
        <v>666991.03679428843</v>
      </c>
      <c r="L8687" s="3">
        <f t="shared" si="136"/>
        <v>1250871.0367942885</v>
      </c>
    </row>
    <row r="8688" spans="1:12">
      <c r="A8688">
        <v>4842030</v>
      </c>
      <c r="B8688">
        <v>2021</v>
      </c>
      <c r="D8688" t="s">
        <v>3151</v>
      </c>
      <c r="E8688" t="s">
        <v>3152</v>
      </c>
      <c r="F8688" t="s">
        <v>4101</v>
      </c>
      <c r="G8688" t="s">
        <v>3153</v>
      </c>
      <c r="H8688" s="5">
        <v>607849.49</v>
      </c>
      <c r="I8688">
        <f>IFERROR(VLOOKUP(G8688,'NCES Match'!$A$2:$B$1307,2,FALSE),"")</f>
        <v>4842030</v>
      </c>
      <c r="J8688" cm="1">
        <f t="array" ref="J8688">IFERROR(_xlfn.IFS(B8688=2015,H8688/$O$13,B8688=2016,H8688/$O$14,B8688=2017,H8688/$O$15,B8688=2018,H8688/$O$16,B8688=2019,H8688/$O$17,B8688=2020,H8688/$O$18,B8688=2021,H8688/$O$19,B8688=2022,H8688/$O$20),"")</f>
        <v>3.110019461507066E-4</v>
      </c>
      <c r="K8688" s="3" cm="1">
        <f t="array" ref="K8688">IFERROR(_xlfn.IFS(B8688=2015,J8688*$P$4,B8688=2016,J8688*$P$5,B8688=2017,J8688*$P$6,B8688=2018,J8688*$P$7,B8688=2019,J8688*$P$8,B8688=2020,J8688*$P$9,B8688=2021,J8688*$P$10,B8688=2022,J8688*$P$11),"")</f>
        <v>665716.23996230366</v>
      </c>
      <c r="L8688" s="3">
        <f t="shared" si="136"/>
        <v>1273565.7299623038</v>
      </c>
    </row>
    <row r="8689" spans="1:12">
      <c r="A8689">
        <v>4842030</v>
      </c>
      <c r="B8689">
        <v>2022</v>
      </c>
      <c r="D8689" t="s">
        <v>3151</v>
      </c>
      <c r="E8689" t="s">
        <v>3152</v>
      </c>
      <c r="F8689" t="s">
        <v>4101</v>
      </c>
      <c r="G8689" t="s">
        <v>3153</v>
      </c>
      <c r="H8689" s="5">
        <v>731354.44</v>
      </c>
      <c r="I8689">
        <f>IFERROR(VLOOKUP(G8689,'NCES Match'!$A$2:$B$1307,2,FALSE),"")</f>
        <v>4842030</v>
      </c>
      <c r="J8689" cm="1">
        <f t="array" ref="J8689">IFERROR(_xlfn.IFS(B8689=2015,H8689/$O$13,B8689=2016,H8689/$O$14,B8689=2017,H8689/$O$15,B8689=2018,H8689/$O$16,B8689=2019,H8689/$O$17,B8689=2020,H8689/$O$18,B8689=2021,H8689/$O$19,B8689=2022,H8689/$O$20),"")</f>
        <v>3.2123328073220965E-4</v>
      </c>
      <c r="K8689" s="3" cm="1">
        <f t="array" ref="K8689">IFERROR(_xlfn.IFS(B8689=2015,J8689*$P$4,B8689=2016,J8689*$P$5,B8689=2017,J8689*$P$6,B8689=2018,J8689*$P$7,B8689=2019,J8689*$P$8,B8689=2020,J8689*$P$9,B8689=2021,J8689*$P$10,B8689=2022,J8689*$P$11),"")</f>
        <v>691770.41101844073</v>
      </c>
      <c r="L8689" s="3">
        <f t="shared" si="136"/>
        <v>1423124.8510184407</v>
      </c>
    </row>
    <row r="8690" spans="1:12">
      <c r="A8690">
        <v>4842030</v>
      </c>
      <c r="B8690">
        <v>2023</v>
      </c>
      <c r="D8690" t="s">
        <v>3151</v>
      </c>
      <c r="E8690" t="s">
        <v>3152</v>
      </c>
      <c r="F8690" t="s">
        <v>4101</v>
      </c>
      <c r="G8690" t="s">
        <v>3153</v>
      </c>
      <c r="H8690" s="5">
        <v>763242.04</v>
      </c>
      <c r="I8690">
        <f>IFERROR(VLOOKUP(G8690,'NCES Match'!$A$2:$B$1307,2,FALSE),"")</f>
        <v>4842030</v>
      </c>
      <c r="J8690" t="str" cm="1">
        <f t="array" ref="J8690">IFERROR(_xlfn.IFS(B8690=2015,H8690/$O$13,B8690=2016,H8690/$O$14,B8690=2017,H8690/$O$15,B8690=2018,H8690/$O$16,B8690=2019,H8690/$O$17,B8690=2020,H8690/$O$18,B8690=2021,H8690/$O$19,B8690=2022,H8690/$O$20),"")</f>
        <v/>
      </c>
      <c r="K8690" s="3" t="str" cm="1">
        <f t="array" ref="K8690">IFERROR(_xlfn.IFS(B8690=2015,J8690*$P$4,B8690=2016,J8690*$P$5,B8690=2017,J8690*$P$6,B8690=2018,J8690*$P$7,B8690=2019,J8690*$P$8,B8690=2020,J8690*$P$9,B8690=2021,J8690*$P$10,B8690=2022,J8690*$P$11),"")</f>
        <v/>
      </c>
      <c r="L8690" s="3">
        <f t="shared" si="136"/>
        <v>763242.04</v>
      </c>
    </row>
    <row r="8691" spans="1:12">
      <c r="A8691">
        <v>4800005</v>
      </c>
      <c r="B8691">
        <v>2015</v>
      </c>
      <c r="C8691" t="s">
        <v>381</v>
      </c>
      <c r="D8691" t="s">
        <v>603</v>
      </c>
      <c r="E8691" t="s">
        <v>604</v>
      </c>
      <c r="G8691" t="s">
        <v>605</v>
      </c>
      <c r="H8691" s="5">
        <v>46166.32</v>
      </c>
      <c r="I8691">
        <f>IFERROR(VLOOKUP(G8691,'NCES Match'!$A$2:$B$1307,2,FALSE),"")</f>
        <v>4800005</v>
      </c>
      <c r="J8691" cm="1">
        <f t="array" ref="J8691">IFERROR(_xlfn.IFS(B8691=2015,H8691/$O$13,B8691=2016,H8691/$O$14,B8691=2017,H8691/$O$15,B8691=2018,H8691/$O$16,B8691=2019,H8691/$O$17,B8691=2020,H8691/$O$18,B8691=2021,H8691/$O$19,B8691=2022,H8691/$O$20),"")</f>
        <v>3.6166868530929548E-5</v>
      </c>
      <c r="K8691" s="3" cm="1">
        <f t="array" ref="K8691">IFERROR(_xlfn.IFS(B8691=2015,J8691*$P$4,B8691=2016,J8691*$P$5,B8691=2017,J8691*$P$6,B8691=2018,J8691*$P$7,B8691=2019,J8691*$P$8,B8691=2020,J8691*$P$9,B8691=2021,J8691*$P$10,B8691=2022,J8691*$P$11),"")</f>
        <v>57558.955993313582</v>
      </c>
      <c r="L8691" s="3">
        <f t="shared" si="136"/>
        <v>103725.27599331358</v>
      </c>
    </row>
    <row r="8692" spans="1:12">
      <c r="A8692">
        <v>4800005</v>
      </c>
      <c r="B8692">
        <v>2016</v>
      </c>
      <c r="C8692" t="s">
        <v>4102</v>
      </c>
      <c r="D8692" t="s">
        <v>603</v>
      </c>
      <c r="E8692" t="s">
        <v>604</v>
      </c>
      <c r="F8692" t="s">
        <v>4101</v>
      </c>
      <c r="G8692" t="s">
        <v>605</v>
      </c>
      <c r="H8692" s="5">
        <v>41718</v>
      </c>
      <c r="I8692">
        <f>IFERROR(VLOOKUP(G8692,'NCES Match'!$A$2:$B$1307,2,FALSE),"")</f>
        <v>4800005</v>
      </c>
      <c r="J8692" cm="1">
        <f t="array" ref="J8692">IFERROR(_xlfn.IFS(B8692=2015,H8692/$O$13,B8692=2016,H8692/$O$14,B8692=2017,H8692/$O$15,B8692=2018,H8692/$O$16,B8692=2019,H8692/$O$17,B8692=2020,H8692/$O$18,B8692=2021,H8692/$O$19,B8692=2022,H8692/$O$20),"")</f>
        <v>2.9864535703068897E-5</v>
      </c>
      <c r="K8692" s="3" cm="1">
        <f t="array" ref="K8692">IFERROR(_xlfn.IFS(B8692=2015,J8692*$P$4,B8692=2016,J8692*$P$5,B8692=2017,J8692*$P$6,B8692=2018,J8692*$P$7,B8692=2019,J8692*$P$8,B8692=2020,J8692*$P$9,B8692=2021,J8692*$P$10,B8692=2022,J8692*$P$11),"")</f>
        <v>50041.949231073893</v>
      </c>
      <c r="L8692" s="3">
        <f t="shared" si="136"/>
        <v>91759.949231073901</v>
      </c>
    </row>
    <row r="8693" spans="1:12">
      <c r="A8693">
        <v>4800005</v>
      </c>
      <c r="B8693">
        <v>2017</v>
      </c>
      <c r="D8693" t="s">
        <v>603</v>
      </c>
      <c r="E8693" t="s">
        <v>604</v>
      </c>
      <c r="F8693" t="s">
        <v>4101</v>
      </c>
      <c r="G8693" t="s">
        <v>605</v>
      </c>
      <c r="H8693" s="5">
        <v>42141</v>
      </c>
      <c r="I8693">
        <f>IFERROR(VLOOKUP(G8693,'NCES Match'!$A$2:$B$1307,2,FALSE),"")</f>
        <v>4800005</v>
      </c>
      <c r="J8693" cm="1">
        <f t="array" ref="J8693">IFERROR(_xlfn.IFS(B8693=2015,H8693/$O$13,B8693=2016,H8693/$O$14,B8693=2017,H8693/$O$15,B8693=2018,H8693/$O$16,B8693=2019,H8693/$O$17,B8693=2020,H8693/$O$18,B8693=2021,H8693/$O$19,B8693=2022,H8693/$O$20),"")</f>
        <v>2.9053639064090293E-5</v>
      </c>
      <c r="K8693" s="3" cm="1">
        <f t="array" ref="K8693">IFERROR(_xlfn.IFS(B8693=2015,J8693*$P$4,B8693=2016,J8693*$P$5,B8693=2017,J8693*$P$6,B8693=2018,J8693*$P$7,B8693=2019,J8693*$P$8,B8693=2020,J8693*$P$9,B8693=2021,J8693*$P$10,B8693=2022,J8693*$P$11),"")</f>
        <v>49340.279261765456</v>
      </c>
      <c r="L8693" s="3">
        <f t="shared" si="136"/>
        <v>91481.279261765449</v>
      </c>
    </row>
    <row r="8694" spans="1:12">
      <c r="A8694">
        <v>4800005</v>
      </c>
      <c r="B8694">
        <v>2018</v>
      </c>
      <c r="D8694" t="s">
        <v>603</v>
      </c>
      <c r="E8694" t="s">
        <v>604</v>
      </c>
      <c r="F8694" t="s">
        <v>4101</v>
      </c>
      <c r="G8694" t="s">
        <v>605</v>
      </c>
      <c r="H8694" s="5">
        <v>43383</v>
      </c>
      <c r="I8694">
        <f>IFERROR(VLOOKUP(G8694,'NCES Match'!$A$2:$B$1307,2,FALSE),"")</f>
        <v>4800005</v>
      </c>
      <c r="J8694" cm="1">
        <f t="array" ref="J8694">IFERROR(_xlfn.IFS(B8694=2015,H8694/$O$13,B8694=2016,H8694/$O$14,B8694=2017,H8694/$O$15,B8694=2018,H8694/$O$16,B8694=2019,H8694/$O$17,B8694=2020,H8694/$O$18,B8694=2021,H8694/$O$19,B8694=2022,H8694/$O$20),"")</f>
        <v>2.8309959936391775E-5</v>
      </c>
      <c r="K8694" s="3" cm="1">
        <f t="array" ref="K8694">IFERROR(_xlfn.IFS(B8694=2015,J8694*$P$4,B8694=2016,J8694*$P$5,B8694=2017,J8694*$P$6,B8694=2018,J8694*$P$7,B8694=2019,J8694*$P$8,B8694=2020,J8694*$P$9,B8694=2021,J8694*$P$10,B8694=2022,J8694*$P$11),"")</f>
        <v>48604.048071151905</v>
      </c>
      <c r="L8694" s="3">
        <f t="shared" si="136"/>
        <v>91987.048071151905</v>
      </c>
    </row>
    <row r="8695" spans="1:12">
      <c r="A8695">
        <v>4800005</v>
      </c>
      <c r="B8695">
        <v>2019</v>
      </c>
      <c r="D8695" t="s">
        <v>603</v>
      </c>
      <c r="E8695" t="s">
        <v>604</v>
      </c>
      <c r="F8695" t="s">
        <v>4101</v>
      </c>
      <c r="G8695" t="s">
        <v>605</v>
      </c>
      <c r="H8695" s="5">
        <v>46325</v>
      </c>
      <c r="I8695">
        <f>IFERROR(VLOOKUP(G8695,'NCES Match'!$A$2:$B$1307,2,FALSE),"")</f>
        <v>4800005</v>
      </c>
      <c r="J8695" cm="1">
        <f t="array" ref="J8695">IFERROR(_xlfn.IFS(B8695=2015,H8695/$O$13,B8695=2016,H8695/$O$14,B8695=2017,H8695/$O$15,B8695=2018,H8695/$O$16,B8695=2019,H8695/$O$17,B8695=2020,H8695/$O$18,B8695=2021,H8695/$O$19,B8695=2022,H8695/$O$20),"")</f>
        <v>2.9332064734355469E-5</v>
      </c>
      <c r="K8695" s="3" cm="1">
        <f t="array" ref="K8695">IFERROR(_xlfn.IFS(B8695=2015,J8695*$P$4,B8695=2016,J8695*$P$5,B8695=2017,J8695*$P$6,B8695=2018,J8695*$P$7,B8695=2019,J8695*$P$8,B8695=2020,J8695*$P$9,B8695=2021,J8695*$P$10,B8695=2022,J8695*$P$11),"")</f>
        <v>50976.957026225457</v>
      </c>
      <c r="L8695" s="3">
        <f t="shared" si="136"/>
        <v>97301.957026225457</v>
      </c>
    </row>
    <row r="8696" spans="1:12">
      <c r="A8696">
        <v>4800005</v>
      </c>
      <c r="B8696">
        <v>2020</v>
      </c>
      <c r="D8696" t="s">
        <v>603</v>
      </c>
      <c r="E8696" t="s">
        <v>604</v>
      </c>
      <c r="F8696" t="s">
        <v>4230</v>
      </c>
      <c r="G8696" t="s">
        <v>605</v>
      </c>
      <c r="H8696" s="5">
        <v>44050</v>
      </c>
      <c r="I8696">
        <f>IFERROR(VLOOKUP(G8696,'NCES Match'!$A$2:$B$1307,2,FALSE),"")</f>
        <v>4800005</v>
      </c>
      <c r="J8696" cm="1">
        <f t="array" ref="J8696">IFERROR(_xlfn.IFS(B8696=2015,H8696/$O$13,B8696=2016,H8696/$O$14,B8696=2017,H8696/$O$15,B8696=2018,H8696/$O$16,B8696=2019,H8696/$O$17,B8696=2020,H8696/$O$18,B8696=2021,H8696/$O$19,B8696=2022,H8696/$O$20),"")</f>
        <v>2.3871028137358538E-5</v>
      </c>
      <c r="K8696" s="3" cm="1">
        <f t="array" ref="K8696">IFERROR(_xlfn.IFS(B8696=2015,J8696*$P$4,B8696=2016,J8696*$P$5,B8696=2017,J8696*$P$6,B8696=2018,J8696*$P$7,B8696=2019,J8696*$P$8,B8696=2020,J8696*$P$9,B8696=2021,J8696*$P$10,B8696=2022,J8696*$P$11),"")</f>
        <v>50320.194510496003</v>
      </c>
      <c r="L8696" s="3">
        <f t="shared" si="136"/>
        <v>94370.194510496003</v>
      </c>
    </row>
    <row r="8697" spans="1:12">
      <c r="A8697">
        <v>4800005</v>
      </c>
      <c r="B8697">
        <v>2021</v>
      </c>
      <c r="D8697" t="s">
        <v>603</v>
      </c>
      <c r="E8697" t="s">
        <v>604</v>
      </c>
      <c r="F8697" t="s">
        <v>4230</v>
      </c>
      <c r="G8697" t="s">
        <v>605</v>
      </c>
      <c r="H8697" s="5">
        <v>45655.6</v>
      </c>
      <c r="I8697">
        <f>IFERROR(VLOOKUP(G8697,'NCES Match'!$A$2:$B$1307,2,FALSE),"")</f>
        <v>4800005</v>
      </c>
      <c r="J8697" cm="1">
        <f t="array" ref="J8697">IFERROR(_xlfn.IFS(B8697=2015,H8697/$O$13,B8697=2016,H8697/$O$14,B8697=2017,H8697/$O$15,B8697=2018,H8697/$O$16,B8697=2019,H8697/$O$17,B8697=2020,H8697/$O$18,B8697=2021,H8697/$O$19,B8697=2022,H8697/$O$20),"")</f>
        <v>2.3359368867247383E-5</v>
      </c>
      <c r="K8697" s="3" cm="1">
        <f t="array" ref="K8697">IFERROR(_xlfn.IFS(B8697=2015,J8697*$P$4,B8697=2016,J8697*$P$5,B8697=2017,J8697*$P$6,B8697=2018,J8697*$P$7,B8697=2019,J8697*$P$8,B8697=2020,J8697*$P$9,B8697=2021,J8697*$P$10,B8697=2022,J8697*$P$11),"")</f>
        <v>50001.973951188069</v>
      </c>
      <c r="L8697" s="3">
        <f t="shared" si="136"/>
        <v>95657.573951188067</v>
      </c>
    </row>
    <row r="8698" spans="1:12">
      <c r="A8698">
        <v>4800005</v>
      </c>
      <c r="B8698">
        <v>2022</v>
      </c>
      <c r="D8698" t="s">
        <v>603</v>
      </c>
      <c r="E8698" t="s">
        <v>604</v>
      </c>
      <c r="F8698" t="s">
        <v>4101</v>
      </c>
      <c r="G8698" t="s">
        <v>605</v>
      </c>
      <c r="H8698" s="5">
        <v>53074.36</v>
      </c>
      <c r="I8698">
        <f>IFERROR(VLOOKUP(G8698,'NCES Match'!$A$2:$B$1307,2,FALSE),"")</f>
        <v>4800005</v>
      </c>
      <c r="J8698" cm="1">
        <f t="array" ref="J8698">IFERROR(_xlfn.IFS(B8698=2015,H8698/$O$13,B8698=2016,H8698/$O$14,B8698=2017,H8698/$O$15,B8698=2018,H8698/$O$16,B8698=2019,H8698/$O$17,B8698=2020,H8698/$O$18,B8698=2021,H8698/$O$19,B8698=2022,H8698/$O$20),"")</f>
        <v>2.3311885254381391E-5</v>
      </c>
      <c r="K8698" s="3" cm="1">
        <f t="array" ref="K8698">IFERROR(_xlfn.IFS(B8698=2015,J8698*$P$4,B8698=2016,J8698*$P$5,B8698=2017,J8698*$P$6,B8698=2018,J8698*$P$7,B8698=2019,J8698*$P$8,B8698=2020,J8698*$P$9,B8698=2021,J8698*$P$10,B8698=2022,J8698*$P$11),"")</f>
        <v>50201.748733132314</v>
      </c>
      <c r="L8698" s="3">
        <f t="shared" si="136"/>
        <v>103276.10873313231</v>
      </c>
    </row>
    <row r="8699" spans="1:12">
      <c r="A8699">
        <v>4800005</v>
      </c>
      <c r="B8699">
        <v>2023</v>
      </c>
      <c r="D8699" t="s">
        <v>603</v>
      </c>
      <c r="E8699" t="s">
        <v>604</v>
      </c>
      <c r="F8699" t="s">
        <v>4101</v>
      </c>
      <c r="G8699" t="s">
        <v>605</v>
      </c>
      <c r="H8699" s="5">
        <v>64078.44</v>
      </c>
      <c r="I8699">
        <f>IFERROR(VLOOKUP(G8699,'NCES Match'!$A$2:$B$1307,2,FALSE),"")</f>
        <v>4800005</v>
      </c>
      <c r="J8699" t="str" cm="1">
        <f t="array" ref="J8699">IFERROR(_xlfn.IFS(B8699=2015,H8699/$O$13,B8699=2016,H8699/$O$14,B8699=2017,H8699/$O$15,B8699=2018,H8699/$O$16,B8699=2019,H8699/$O$17,B8699=2020,H8699/$O$18,B8699=2021,H8699/$O$19,B8699=2022,H8699/$O$20),"")</f>
        <v/>
      </c>
      <c r="K8699" s="3" t="str" cm="1">
        <f t="array" ref="K8699">IFERROR(_xlfn.IFS(B8699=2015,J8699*$P$4,B8699=2016,J8699*$P$5,B8699=2017,J8699*$P$6,B8699=2018,J8699*$P$7,B8699=2019,J8699*$P$8,B8699=2020,J8699*$P$9,B8699=2021,J8699*$P$10,B8699=2022,J8699*$P$11),"")</f>
        <v/>
      </c>
      <c r="L8699" s="3">
        <f t="shared" si="136"/>
        <v>64078.44</v>
      </c>
    </row>
    <row r="8700" spans="1:12">
      <c r="A8700">
        <v>4823190</v>
      </c>
      <c r="B8700">
        <v>2015</v>
      </c>
      <c r="C8700" t="s">
        <v>381</v>
      </c>
      <c r="D8700" t="s">
        <v>1652</v>
      </c>
      <c r="E8700" t="s">
        <v>1653</v>
      </c>
      <c r="G8700" t="s">
        <v>1654</v>
      </c>
      <c r="H8700" s="5">
        <v>37246.03</v>
      </c>
      <c r="I8700">
        <f>IFERROR(VLOOKUP(G8700,'NCES Match'!$A$2:$B$1307,2,FALSE),"")</f>
        <v>4823190</v>
      </c>
      <c r="J8700" cm="1">
        <f t="array" ref="J8700">IFERROR(_xlfn.IFS(B8700=2015,H8700/$O$13,B8700=2016,H8700/$O$14,B8700=2017,H8700/$O$15,B8700=2018,H8700/$O$16,B8700=2019,H8700/$O$17,B8700=2020,H8700/$O$18,B8700=2021,H8700/$O$19,B8700=2022,H8700/$O$20),"")</f>
        <v>2.917867983216028E-5</v>
      </c>
      <c r="K8700" s="3" cm="1">
        <f t="array" ref="K8700">IFERROR(_xlfn.IFS(B8700=2015,J8700*$P$4,B8700=2016,J8700*$P$5,B8700=2017,J8700*$P$6,B8700=2018,J8700*$P$7,B8700=2019,J8700*$P$8,B8700=2020,J8700*$P$9,B8700=2021,J8700*$P$10,B8700=2022,J8700*$P$11),"")</f>
        <v>46437.372562847486</v>
      </c>
      <c r="L8700" s="3">
        <f t="shared" si="136"/>
        <v>83683.402562847477</v>
      </c>
    </row>
    <row r="8701" spans="1:12">
      <c r="A8701">
        <v>4823190</v>
      </c>
      <c r="B8701">
        <v>2016</v>
      </c>
      <c r="C8701" t="s">
        <v>4102</v>
      </c>
      <c r="D8701" t="s">
        <v>1652</v>
      </c>
      <c r="E8701" t="s">
        <v>1653</v>
      </c>
      <c r="F8701" t="s">
        <v>4101</v>
      </c>
      <c r="G8701" t="s">
        <v>1654</v>
      </c>
      <c r="H8701" s="5">
        <v>38812</v>
      </c>
      <c r="I8701">
        <f>IFERROR(VLOOKUP(G8701,'NCES Match'!$A$2:$B$1307,2,FALSE),"")</f>
        <v>4823190</v>
      </c>
      <c r="J8701" cm="1">
        <f t="array" ref="J8701">IFERROR(_xlfn.IFS(B8701=2015,H8701/$O$13,B8701=2016,H8701/$O$14,B8701=2017,H8701/$O$15,B8701=2018,H8701/$O$16,B8701=2019,H8701/$O$17,B8701=2020,H8701/$O$18,B8701=2021,H8701/$O$19,B8701=2022,H8701/$O$20),"")</f>
        <v>2.7784226465974161E-5</v>
      </c>
      <c r="K8701" s="3" cm="1">
        <f t="array" ref="K8701">IFERROR(_xlfn.IFS(B8701=2015,J8701*$P$4,B8701=2016,J8701*$P$5,B8701=2017,J8701*$P$6,B8701=2018,J8701*$P$7,B8701=2019,J8701*$P$8,B8701=2020,J8701*$P$9,B8701=2021,J8701*$P$10,B8701=2022,J8701*$P$11),"")</f>
        <v>46556.118067894917</v>
      </c>
      <c r="L8701" s="3">
        <f t="shared" si="136"/>
        <v>85368.118067894917</v>
      </c>
    </row>
    <row r="8702" spans="1:12">
      <c r="A8702">
        <v>4823190</v>
      </c>
      <c r="B8702">
        <v>2017</v>
      </c>
      <c r="D8702" t="s">
        <v>1652</v>
      </c>
      <c r="E8702" t="s">
        <v>1653</v>
      </c>
      <c r="F8702" t="s">
        <v>4101</v>
      </c>
      <c r="G8702" t="s">
        <v>1654</v>
      </c>
      <c r="H8702" s="5">
        <v>41737</v>
      </c>
      <c r="I8702">
        <f>IFERROR(VLOOKUP(G8702,'NCES Match'!$A$2:$B$1307,2,FALSE),"")</f>
        <v>4823190</v>
      </c>
      <c r="J8702" cm="1">
        <f t="array" ref="J8702">IFERROR(_xlfn.IFS(B8702=2015,H8702/$O$13,B8702=2016,H8702/$O$14,B8702=2017,H8702/$O$15,B8702=2018,H8702/$O$16,B8702=2019,H8702/$O$17,B8702=2020,H8702/$O$18,B8702=2021,H8702/$O$19,B8702=2022,H8702/$O$20),"")</f>
        <v>2.8775105802376227E-5</v>
      </c>
      <c r="K8702" s="3" cm="1">
        <f t="array" ref="K8702">IFERROR(_xlfn.IFS(B8702=2015,J8702*$P$4,B8702=2016,J8702*$P$5,B8702=2017,J8702*$P$6,B8702=2018,J8702*$P$7,B8702=2019,J8702*$P$8,B8702=2020,J8702*$P$9,B8702=2021,J8702*$P$10,B8702=2022,J8702*$P$11),"")</f>
        <v>48867.260756704993</v>
      </c>
      <c r="L8702" s="3">
        <f t="shared" si="136"/>
        <v>90604.260756704985</v>
      </c>
    </row>
    <row r="8703" spans="1:12">
      <c r="A8703">
        <v>4823190</v>
      </c>
      <c r="B8703">
        <v>2018</v>
      </c>
      <c r="D8703" t="s">
        <v>1652</v>
      </c>
      <c r="E8703" t="s">
        <v>1653</v>
      </c>
      <c r="F8703" t="s">
        <v>4101</v>
      </c>
      <c r="G8703" t="s">
        <v>1654</v>
      </c>
      <c r="H8703" s="5">
        <v>43518</v>
      </c>
      <c r="I8703">
        <f>IFERROR(VLOOKUP(G8703,'NCES Match'!$A$2:$B$1307,2,FALSE),"")</f>
        <v>4823190</v>
      </c>
      <c r="J8703" cm="1">
        <f t="array" ref="J8703">IFERROR(_xlfn.IFS(B8703=2015,H8703/$O$13,B8703=2016,H8703/$O$14,B8703=2017,H8703/$O$15,B8703=2018,H8703/$O$16,B8703=2019,H8703/$O$17,B8703=2020,H8703/$O$18,B8703=2021,H8703/$O$19,B8703=2022,H8703/$O$20),"")</f>
        <v>2.8398055379109266E-5</v>
      </c>
      <c r="K8703" s="3" cm="1">
        <f t="array" ref="K8703">IFERROR(_xlfn.IFS(B8703=2015,J8703*$P$4,B8703=2016,J8703*$P$5,B8703=2017,J8703*$P$6,B8703=2018,J8703*$P$7,B8703=2019,J8703*$P$8,B8703=2020,J8703*$P$9,B8703=2021,J8703*$P$10,B8703=2022,J8703*$P$11),"")</f>
        <v>48755.295022483195</v>
      </c>
      <c r="L8703" s="3">
        <f t="shared" si="136"/>
        <v>92273.295022483187</v>
      </c>
    </row>
    <row r="8704" spans="1:12">
      <c r="A8704">
        <v>4823190</v>
      </c>
      <c r="B8704">
        <v>2019</v>
      </c>
      <c r="D8704" t="s">
        <v>1652</v>
      </c>
      <c r="E8704" t="s">
        <v>1653</v>
      </c>
      <c r="F8704" t="s">
        <v>4101</v>
      </c>
      <c r="G8704" t="s">
        <v>1654</v>
      </c>
      <c r="H8704" s="5">
        <v>44715</v>
      </c>
      <c r="I8704">
        <f>IFERROR(VLOOKUP(G8704,'NCES Match'!$A$2:$B$1307,2,FALSE),"")</f>
        <v>4823190</v>
      </c>
      <c r="J8704" cm="1">
        <f t="array" ref="J8704">IFERROR(_xlfn.IFS(B8704=2015,H8704/$O$13,B8704=2016,H8704/$O$14,B8704=2017,H8704/$O$15,B8704=2018,H8704/$O$16,B8704=2019,H8704/$O$17,B8704=2020,H8704/$O$18,B8704=2021,H8704/$O$19,B8704=2022,H8704/$O$20),"")</f>
        <v>2.831264489145612E-5</v>
      </c>
      <c r="K8704" s="3" cm="1">
        <f t="array" ref="K8704">IFERROR(_xlfn.IFS(B8704=2015,J8704*$P$4,B8704=2016,J8704*$P$5,B8704=2017,J8704*$P$6,B8704=2018,J8704*$P$7,B8704=2019,J8704*$P$8,B8704=2020,J8704*$P$9,B8704=2021,J8704*$P$10,B8704=2022,J8704*$P$11),"")</f>
        <v>49205.280807936775</v>
      </c>
      <c r="L8704" s="3">
        <f t="shared" si="136"/>
        <v>93920.280807936768</v>
      </c>
    </row>
    <row r="8705" spans="1:12">
      <c r="A8705">
        <v>4823190</v>
      </c>
      <c r="B8705">
        <v>2020</v>
      </c>
      <c r="D8705" t="s">
        <v>1652</v>
      </c>
      <c r="E8705" t="s">
        <v>1653</v>
      </c>
      <c r="F8705" t="s">
        <v>4230</v>
      </c>
      <c r="G8705" t="s">
        <v>1654</v>
      </c>
      <c r="H8705" s="5">
        <v>53378</v>
      </c>
      <c r="I8705">
        <f>IFERROR(VLOOKUP(G8705,'NCES Match'!$A$2:$B$1307,2,FALSE),"")</f>
        <v>4823190</v>
      </c>
      <c r="J8705" cm="1">
        <f t="array" ref="J8705">IFERROR(_xlfn.IFS(B8705=2015,H8705/$O$13,B8705=2016,H8705/$O$14,B8705=2017,H8705/$O$15,B8705=2018,H8705/$O$16,B8705=2019,H8705/$O$17,B8705=2020,H8705/$O$18,B8705=2021,H8705/$O$19,B8705=2022,H8705/$O$20),"")</f>
        <v>2.8925941882313827E-5</v>
      </c>
      <c r="K8705" s="3" cm="1">
        <f t="array" ref="K8705">IFERROR(_xlfn.IFS(B8705=2015,J8705*$P$4,B8705=2016,J8705*$P$5,B8705=2017,J8705*$P$6,B8705=2018,J8705*$P$7,B8705=2019,J8705*$P$8,B8705=2020,J8705*$P$9,B8705=2021,J8705*$P$10,B8705=2022,J8705*$P$11),"")</f>
        <v>60975.966914443947</v>
      </c>
      <c r="L8705" s="3">
        <f t="shared" si="136"/>
        <v>114353.96691444394</v>
      </c>
    </row>
    <row r="8706" spans="1:12">
      <c r="A8706">
        <v>4823190</v>
      </c>
      <c r="B8706">
        <v>2021</v>
      </c>
      <c r="D8706" t="s">
        <v>1652</v>
      </c>
      <c r="E8706" t="s">
        <v>1653</v>
      </c>
      <c r="F8706" t="s">
        <v>4230</v>
      </c>
      <c r="G8706" t="s">
        <v>1654</v>
      </c>
      <c r="H8706" s="5">
        <v>55568.61</v>
      </c>
      <c r="I8706">
        <f>IFERROR(VLOOKUP(G8706,'NCES Match'!$A$2:$B$1307,2,FALSE),"")</f>
        <v>4823190</v>
      </c>
      <c r="J8706" cm="1">
        <f t="array" ref="J8706">IFERROR(_xlfn.IFS(B8706=2015,H8706/$O$13,B8706=2016,H8706/$O$14,B8706=2017,H8706/$O$15,B8706=2018,H8706/$O$16,B8706=2019,H8706/$O$17,B8706=2020,H8706/$O$18,B8706=2021,H8706/$O$19,B8706=2022,H8706/$O$20),"")</f>
        <v>2.8431291198236615E-5</v>
      </c>
      <c r="K8706" s="3" cm="1">
        <f t="array" ref="K8706">IFERROR(_xlfn.IFS(B8706=2015,J8706*$P$4,B8706=2016,J8706*$P$5,B8706=2017,J8706*$P$6,B8706=2018,J8706*$P$7,B8706=2019,J8706*$P$8,B8706=2020,J8706*$P$9,B8706=2021,J8706*$P$10,B8706=2022,J8706*$P$11),"")</f>
        <v>60858.693998627299</v>
      </c>
      <c r="L8706" s="3">
        <f t="shared" si="136"/>
        <v>116427.30399862729</v>
      </c>
    </row>
    <row r="8707" spans="1:12">
      <c r="A8707">
        <v>4823190</v>
      </c>
      <c r="B8707">
        <v>2022</v>
      </c>
      <c r="D8707" t="s">
        <v>1652</v>
      </c>
      <c r="E8707" t="s">
        <v>1653</v>
      </c>
      <c r="F8707" t="s">
        <v>4101</v>
      </c>
      <c r="G8707" t="s">
        <v>1654</v>
      </c>
      <c r="H8707" s="5">
        <v>63054.81</v>
      </c>
      <c r="I8707">
        <f>IFERROR(VLOOKUP(G8707,'NCES Match'!$A$2:$B$1307,2,FALSE),"")</f>
        <v>4823190</v>
      </c>
      <c r="J8707" cm="1">
        <f t="array" ref="J8707">IFERROR(_xlfn.IFS(B8707=2015,H8707/$O$13,B8707=2016,H8707/$O$14,B8707=2017,H8707/$O$15,B8707=2018,H8707/$O$16,B8707=2019,H8707/$O$17,B8707=2020,H8707/$O$18,B8707=2021,H8707/$O$19,B8707=2022,H8707/$O$20),"")</f>
        <v>2.7695604722446395E-5</v>
      </c>
      <c r="K8707" s="3" cm="1">
        <f t="array" ref="K8707">IFERROR(_xlfn.IFS(B8707=2015,J8707*$P$4,B8707=2016,J8707*$P$5,B8707=2017,J8707*$P$6,B8707=2018,J8707*$P$7,B8707=2019,J8707*$P$8,B8707=2020,J8707*$P$9,B8707=2021,J8707*$P$10,B8707=2022,J8707*$P$11),"")</f>
        <v>59642.014110681659</v>
      </c>
      <c r="L8707" s="3">
        <f t="shared" ref="L8707:L8770" si="137">SUM(H8707,K8707)</f>
        <v>122696.82411068166</v>
      </c>
    </row>
    <row r="8708" spans="1:12">
      <c r="A8708">
        <v>4823190</v>
      </c>
      <c r="B8708">
        <v>2023</v>
      </c>
      <c r="D8708" t="s">
        <v>1652</v>
      </c>
      <c r="E8708" t="s">
        <v>1653</v>
      </c>
      <c r="F8708" t="s">
        <v>4101</v>
      </c>
      <c r="G8708" t="s">
        <v>1654</v>
      </c>
      <c r="H8708" s="5">
        <v>73613.960000000006</v>
      </c>
      <c r="I8708">
        <f>IFERROR(VLOOKUP(G8708,'NCES Match'!$A$2:$B$1307,2,FALSE),"")</f>
        <v>4823190</v>
      </c>
      <c r="J8708" t="str" cm="1">
        <f t="array" ref="J8708">IFERROR(_xlfn.IFS(B8708=2015,H8708/$O$13,B8708=2016,H8708/$O$14,B8708=2017,H8708/$O$15,B8708=2018,H8708/$O$16,B8708=2019,H8708/$O$17,B8708=2020,H8708/$O$18,B8708=2021,H8708/$O$19,B8708=2022,H8708/$O$20),"")</f>
        <v/>
      </c>
      <c r="K8708" s="3" t="str" cm="1">
        <f t="array" ref="K8708">IFERROR(_xlfn.IFS(B8708=2015,J8708*$P$4,B8708=2016,J8708*$P$5,B8708=2017,J8708*$P$6,B8708=2018,J8708*$P$7,B8708=2019,J8708*$P$8,B8708=2020,J8708*$P$9,B8708=2021,J8708*$P$10,B8708=2022,J8708*$P$11),"")</f>
        <v/>
      </c>
      <c r="L8708" s="3">
        <f t="shared" si="137"/>
        <v>73613.960000000006</v>
      </c>
    </row>
    <row r="8709" spans="1:12">
      <c r="A8709" t="s">
        <v>4230</v>
      </c>
      <c r="B8709">
        <v>2015</v>
      </c>
      <c r="C8709" t="s">
        <v>1</v>
      </c>
      <c r="D8709" t="s">
        <v>86</v>
      </c>
      <c r="E8709" t="s">
        <v>87</v>
      </c>
      <c r="F8709" t="s">
        <v>88</v>
      </c>
      <c r="G8709" t="s">
        <v>89</v>
      </c>
      <c r="H8709" s="5">
        <v>1695076.71</v>
      </c>
      <c r="I8709" t="str">
        <f>IFERROR(VLOOKUP(G8709,'NCES Match'!$A$2:$B$1307,2,FALSE),"")</f>
        <v/>
      </c>
      <c r="J8709" cm="1">
        <f t="array" ref="J8709">IFERROR(_xlfn.IFS(B8709=2015,H8709/$O$13,B8709=2016,H8709/$O$14,B8709=2017,H8709/$O$15,B8709=2018,H8709/$O$16,B8709=2019,H8709/$O$17,B8709=2020,H8709/$O$18,B8709=2021,H8709/$O$19,B8709=2022,H8709/$O$20),"")</f>
        <v>1.3279294628727304E-3</v>
      </c>
      <c r="K8709" s="3" cm="1">
        <f t="array" ref="K8709">IFERROR(_xlfn.IFS(B8709=2015,J8709*$P$4,B8709=2016,J8709*$P$5,B8709=2017,J8709*$P$6,B8709=2018,J8709*$P$7,B8709=2019,J8709*$P$8,B8709=2020,J8709*$P$9,B8709=2021,J8709*$P$10,B8709=2022,J8709*$P$11),"")</f>
        <v>2113377.1493196939</v>
      </c>
      <c r="L8709" s="3">
        <f t="shared" si="137"/>
        <v>3808453.8593196939</v>
      </c>
    </row>
    <row r="8710" spans="1:12">
      <c r="A8710" t="s">
        <v>4230</v>
      </c>
      <c r="B8710">
        <v>2016</v>
      </c>
      <c r="C8710" t="s">
        <v>4096</v>
      </c>
      <c r="D8710" t="s">
        <v>86</v>
      </c>
      <c r="E8710" t="s">
        <v>87</v>
      </c>
      <c r="F8710">
        <v>760</v>
      </c>
      <c r="G8710" t="s">
        <v>89</v>
      </c>
      <c r="H8710" s="5">
        <v>2012228</v>
      </c>
      <c r="I8710" t="str">
        <f>IFERROR(VLOOKUP(G8710,'NCES Match'!$A$2:$B$1307,2,FALSE),"")</f>
        <v/>
      </c>
      <c r="J8710" cm="1">
        <f t="array" ref="J8710">IFERROR(_xlfn.IFS(B8710=2015,H8710/$O$13,B8710=2016,H8710/$O$14,B8710=2017,H8710/$O$15,B8710=2018,H8710/$O$16,B8710=2019,H8710/$O$17,B8710=2020,H8710/$O$18,B8710=2021,H8710/$O$19,B8710=2022,H8710/$O$20),"")</f>
        <v>1.4404874382452401E-3</v>
      </c>
      <c r="K8710" s="3" cm="1">
        <f t="array" ref="K8710">IFERROR(_xlfn.IFS(B8710=2015,J8710*$P$4,B8710=2016,J8710*$P$5,B8710=2017,J8710*$P$6,B8710=2018,J8710*$P$7,B8710=2019,J8710*$P$8,B8710=2020,J8710*$P$9,B8710=2021,J8710*$P$10,B8710=2022,J8710*$P$11),"")</f>
        <v>2413725.7638751944</v>
      </c>
      <c r="L8710" s="3">
        <f t="shared" si="137"/>
        <v>4425953.7638751939</v>
      </c>
    </row>
    <row r="8711" spans="1:12">
      <c r="A8711" t="s">
        <v>4230</v>
      </c>
      <c r="B8711">
        <v>2017</v>
      </c>
      <c r="D8711" t="s">
        <v>86</v>
      </c>
      <c r="E8711" t="s">
        <v>87</v>
      </c>
      <c r="F8711">
        <v>760</v>
      </c>
      <c r="G8711" t="s">
        <v>89</v>
      </c>
      <c r="H8711" s="5">
        <v>2013644</v>
      </c>
      <c r="I8711" t="str">
        <f>IFERROR(VLOOKUP(G8711,'NCES Match'!$A$2:$B$1307,2,FALSE),"")</f>
        <v/>
      </c>
      <c r="J8711" cm="1">
        <f t="array" ref="J8711">IFERROR(_xlfn.IFS(B8711=2015,H8711/$O$13,B8711=2016,H8711/$O$14,B8711=2017,H8711/$O$15,B8711=2018,H8711/$O$16,B8711=2019,H8711/$O$17,B8711=2020,H8711/$O$18,B8711=2021,H8711/$O$19,B8711=2022,H8711/$O$20),"")</f>
        <v>1.3882842357697026E-3</v>
      </c>
      <c r="K8711" s="3" cm="1">
        <f t="array" ref="K8711">IFERROR(_xlfn.IFS(B8711=2015,J8711*$P$4,B8711=2016,J8711*$P$5,B8711=2017,J8711*$P$6,B8711=2018,J8711*$P$7,B8711=2019,J8711*$P$8,B8711=2020,J8711*$P$9,B8711=2021,J8711*$P$10,B8711=2022,J8711*$P$11),"")</f>
        <v>2357650.679712832</v>
      </c>
      <c r="L8711" s="3">
        <f t="shared" si="137"/>
        <v>4371294.679712832</v>
      </c>
    </row>
    <row r="8712" spans="1:12">
      <c r="A8712" t="s">
        <v>4230</v>
      </c>
      <c r="B8712">
        <v>2018</v>
      </c>
      <c r="D8712" t="s">
        <v>86</v>
      </c>
      <c r="E8712" t="s">
        <v>87</v>
      </c>
      <c r="F8712">
        <v>760</v>
      </c>
      <c r="G8712" t="s">
        <v>89</v>
      </c>
      <c r="H8712" s="5">
        <v>2060823</v>
      </c>
      <c r="I8712" t="str">
        <f>IFERROR(VLOOKUP(G8712,'NCES Match'!$A$2:$B$1307,2,FALSE),"")</f>
        <v/>
      </c>
      <c r="J8712" cm="1">
        <f t="array" ref="J8712">IFERROR(_xlfn.IFS(B8712=2015,H8712/$O$13,B8712=2016,H8712/$O$14,B8712=2017,H8712/$O$15,B8712=2018,H8712/$O$16,B8712=2019,H8712/$O$17,B8712=2020,H8712/$O$18,B8712=2021,H8712/$O$19,B8712=2022,H8712/$O$20),"")</f>
        <v>1.3448082559065697E-3</v>
      </c>
      <c r="K8712" s="3" cm="1">
        <f t="array" ref="K8712">IFERROR(_xlfn.IFS(B8712=2015,J8712*$P$4,B8712=2016,J8712*$P$5,B8712=2017,J8712*$P$6,B8712=2018,J8712*$P$7,B8712=2019,J8712*$P$8,B8712=2020,J8712*$P$9,B8712=2021,J8712*$P$10,B8712=2022,J8712*$P$11),"")</f>
        <v>2308838.4887660025</v>
      </c>
      <c r="L8712" s="3">
        <f t="shared" si="137"/>
        <v>4369661.4887660025</v>
      </c>
    </row>
    <row r="8713" spans="1:12">
      <c r="A8713" t="s">
        <v>4230</v>
      </c>
      <c r="B8713">
        <v>2019</v>
      </c>
      <c r="D8713" t="s">
        <v>86</v>
      </c>
      <c r="E8713" t="s">
        <v>87</v>
      </c>
      <c r="F8713" t="s">
        <v>88</v>
      </c>
      <c r="G8713" t="s">
        <v>89</v>
      </c>
      <c r="H8713" s="5">
        <v>2385036</v>
      </c>
      <c r="I8713" t="str">
        <f>IFERROR(VLOOKUP(G8713,'NCES Match'!$A$2:$B$1307,2,FALSE),"")</f>
        <v/>
      </c>
      <c r="J8713" cm="1">
        <f t="array" ref="J8713">IFERROR(_xlfn.IFS(B8713=2015,H8713/$O$13,B8713=2016,H8713/$O$14,B8713=2017,H8713/$O$15,B8713=2018,H8713/$O$16,B8713=2019,H8713/$O$17,B8713=2020,H8713/$O$18,B8713=2021,H8713/$O$19,B8713=2022,H8713/$O$20),"")</f>
        <v>1.5101571580306147E-3</v>
      </c>
      <c r="K8713" s="3" cm="1">
        <f t="array" ref="K8713">IFERROR(_xlfn.IFS(B8713=2015,J8713*$P$4,B8713=2016,J8713*$P$5,B8713=2017,J8713*$P$6,B8713=2018,J8713*$P$7,B8713=2019,J8713*$P$8,B8713=2020,J8713*$P$9,B8713=2021,J8713*$P$10,B8713=2022,J8713*$P$11),"")</f>
        <v>2624541.3422126421</v>
      </c>
      <c r="L8713" s="3">
        <f t="shared" si="137"/>
        <v>5009577.3422126416</v>
      </c>
    </row>
    <row r="8714" spans="1:12">
      <c r="A8714" t="s">
        <v>4230</v>
      </c>
      <c r="B8714">
        <v>2020</v>
      </c>
      <c r="D8714" t="s">
        <v>86</v>
      </c>
      <c r="E8714" t="s">
        <v>87</v>
      </c>
      <c r="F8714" t="s">
        <v>88</v>
      </c>
      <c r="G8714" t="s">
        <v>89</v>
      </c>
      <c r="H8714" s="5">
        <v>2719148</v>
      </c>
      <c r="I8714" t="str">
        <f>IFERROR(VLOOKUP(G8714,'NCES Match'!$A$2:$B$1307,2,FALSE),"")</f>
        <v/>
      </c>
      <c r="J8714" cm="1">
        <f t="array" ref="J8714">IFERROR(_xlfn.IFS(B8714=2015,H8714/$O$13,B8714=2016,H8714/$O$14,B8714=2017,H8714/$O$15,B8714=2018,H8714/$O$16,B8714=2019,H8714/$O$17,B8714=2020,H8714/$O$18,B8714=2021,H8714/$O$19,B8714=2022,H8714/$O$20),"")</f>
        <v>1.4735268653267241E-3</v>
      </c>
      <c r="K8714" s="3" cm="1">
        <f t="array" ref="K8714">IFERROR(_xlfn.IFS(B8714=2015,J8714*$P$4,B8714=2016,J8714*$P$5,B8714=2017,J8714*$P$6,B8714=2018,J8714*$P$7,B8714=2019,J8714*$P$8,B8714=2020,J8714*$P$9,B8714=2021,J8714*$P$10,B8714=2022,J8714*$P$11),"")</f>
        <v>3106198.7800868601</v>
      </c>
      <c r="L8714" s="3">
        <f t="shared" si="137"/>
        <v>5825346.7800868601</v>
      </c>
    </row>
    <row r="8715" spans="1:12">
      <c r="A8715" t="s">
        <v>4230</v>
      </c>
      <c r="B8715">
        <v>2021</v>
      </c>
      <c r="D8715" t="s">
        <v>86</v>
      </c>
      <c r="E8715" t="s">
        <v>87</v>
      </c>
      <c r="F8715" t="s">
        <v>88</v>
      </c>
      <c r="G8715" t="s">
        <v>89</v>
      </c>
      <c r="H8715" s="5">
        <v>2737409.41</v>
      </c>
      <c r="I8715" t="str">
        <f>IFERROR(VLOOKUP(G8715,'NCES Match'!$A$2:$B$1307,2,FALSE),"")</f>
        <v/>
      </c>
      <c r="J8715" cm="1">
        <f t="array" ref="J8715">IFERROR(_xlfn.IFS(B8715=2015,H8715/$O$13,B8715=2016,H8715/$O$14,B8715=2017,H8715/$O$15,B8715=2018,H8715/$O$16,B8715=2019,H8715/$O$17,B8715=2020,H8715/$O$18,B8715=2021,H8715/$O$19,B8715=2022,H8715/$O$20),"")</f>
        <v>1.4005764057172401E-3</v>
      </c>
      <c r="K8715" s="3" cm="1">
        <f t="array" ref="K8715">IFERROR(_xlfn.IFS(B8715=2015,J8715*$P$4,B8715=2016,J8715*$P$5,B8715=2017,J8715*$P$6,B8715=2018,J8715*$P$7,B8715=2019,J8715*$P$8,B8715=2020,J8715*$P$9,B8715=2021,J8715*$P$10,B8715=2022,J8715*$P$11),"")</f>
        <v>2998008.4373561423</v>
      </c>
      <c r="L8715" s="3">
        <f t="shared" si="137"/>
        <v>5735417.8473561425</v>
      </c>
    </row>
    <row r="8716" spans="1:12">
      <c r="A8716" t="s">
        <v>4230</v>
      </c>
      <c r="B8716">
        <v>2022</v>
      </c>
      <c r="D8716" t="s">
        <v>86</v>
      </c>
      <c r="E8716" t="s">
        <v>87</v>
      </c>
      <c r="F8716" t="s">
        <v>88</v>
      </c>
      <c r="G8716" t="s">
        <v>89</v>
      </c>
      <c r="H8716" s="5">
        <v>2991861.8</v>
      </c>
      <c r="I8716" t="str">
        <f>IFERROR(VLOOKUP(G8716,'NCES Match'!$A$2:$B$1307,2,FALSE),"")</f>
        <v/>
      </c>
      <c r="J8716" cm="1">
        <f t="array" ref="J8716">IFERROR(_xlfn.IFS(B8716=2015,H8716/$O$13,B8716=2016,H8716/$O$14,B8716=2017,H8716/$O$15,B8716=2018,H8716/$O$16,B8716=2019,H8716/$O$17,B8716=2020,H8716/$O$18,B8716=2021,H8716/$O$19,B8716=2022,H8716/$O$20),"")</f>
        <v>1.3141173813224871E-3</v>
      </c>
      <c r="K8716" s="3" cm="1">
        <f t="array" ref="K8716">IFERROR(_xlfn.IFS(B8716=2015,J8716*$P$4,B8716=2016,J8716*$P$5,B8716=2017,J8716*$P$6,B8716=2018,J8716*$P$7,B8716=2019,J8716*$P$8,B8716=2020,J8716*$P$9,B8716=2021,J8716*$P$10,B8716=2022,J8716*$P$11),"")</f>
        <v>2829929.4485671977</v>
      </c>
      <c r="L8716" s="3">
        <f t="shared" si="137"/>
        <v>5821791.2485671975</v>
      </c>
    </row>
    <row r="8717" spans="1:12">
      <c r="A8717" t="s">
        <v>4230</v>
      </c>
      <c r="B8717">
        <v>2023</v>
      </c>
      <c r="D8717" t="s">
        <v>86</v>
      </c>
      <c r="E8717" t="s">
        <v>87</v>
      </c>
      <c r="F8717" t="s">
        <v>88</v>
      </c>
      <c r="G8717" t="s">
        <v>89</v>
      </c>
      <c r="H8717" s="5">
        <v>3424530.54</v>
      </c>
      <c r="I8717" t="str">
        <f>IFERROR(VLOOKUP(G8717,'NCES Match'!$A$2:$B$1307,2,FALSE),"")</f>
        <v/>
      </c>
      <c r="J8717" t="str" cm="1">
        <f t="array" ref="J8717">IFERROR(_xlfn.IFS(B8717=2015,H8717/$O$13,B8717=2016,H8717/$O$14,B8717=2017,H8717/$O$15,B8717=2018,H8717/$O$16,B8717=2019,H8717/$O$17,B8717=2020,H8717/$O$18,B8717=2021,H8717/$O$19,B8717=2022,H8717/$O$20),"")</f>
        <v/>
      </c>
      <c r="K8717" s="3" t="str" cm="1">
        <f t="array" ref="K8717">IFERROR(_xlfn.IFS(B8717=2015,J8717*$P$4,B8717=2016,J8717*$P$5,B8717=2017,J8717*$P$6,B8717=2018,J8717*$P$7,B8717=2019,J8717*$P$8,B8717=2020,J8717*$P$9,B8717=2021,J8717*$P$10,B8717=2022,J8717*$P$11),"")</f>
        <v/>
      </c>
      <c r="L8717" s="3">
        <f t="shared" si="137"/>
        <v>3424530.54</v>
      </c>
    </row>
    <row r="8718" spans="1:12">
      <c r="A8718">
        <v>4800025</v>
      </c>
      <c r="B8718">
        <v>2015</v>
      </c>
      <c r="C8718" t="s">
        <v>3521</v>
      </c>
      <c r="D8718" t="s">
        <v>3642</v>
      </c>
      <c r="E8718" t="s">
        <v>3643</v>
      </c>
      <c r="G8718" t="s">
        <v>3644</v>
      </c>
      <c r="H8718" s="5">
        <v>32269.88</v>
      </c>
      <c r="I8718">
        <f>IFERROR(VLOOKUP(G8718,'NCES Match'!$A$2:$B$1307,2,FALSE),"")</f>
        <v>4800025</v>
      </c>
      <c r="J8718" cm="1">
        <f t="array" ref="J8718">IFERROR(_xlfn.IFS(B8718=2015,H8718/$O$13,B8718=2016,H8718/$O$14,B8718=2017,H8718/$O$15,B8718=2018,H8718/$O$16,B8718=2019,H8718/$O$17,B8718=2020,H8718/$O$18,B8718=2021,H8718/$O$19,B8718=2022,H8718/$O$20),"")</f>
        <v>2.5280345227188842E-5</v>
      </c>
      <c r="K8718" s="3" cm="1">
        <f t="array" ref="K8718">IFERROR(_xlfn.IFS(B8718=2015,J8718*$P$4,B8718=2016,J8718*$P$5,B8718=2017,J8718*$P$6,B8718=2018,J8718*$P$7,B8718=2019,J8718*$P$8,B8718=2020,J8718*$P$9,B8718=2021,J8718*$P$10,B8718=2022,J8718*$P$11),"")</f>
        <v>40233.239357815612</v>
      </c>
      <c r="L8718" s="3">
        <f t="shared" si="137"/>
        <v>72503.119357815609</v>
      </c>
    </row>
    <row r="8719" spans="1:12">
      <c r="A8719">
        <v>4800025</v>
      </c>
      <c r="B8719">
        <v>2016</v>
      </c>
      <c r="C8719" t="s">
        <v>4104</v>
      </c>
      <c r="D8719" t="s">
        <v>3642</v>
      </c>
      <c r="E8719" t="s">
        <v>3643</v>
      </c>
      <c r="F8719" t="s">
        <v>4101</v>
      </c>
      <c r="G8719" t="s">
        <v>3644</v>
      </c>
      <c r="H8719" s="5">
        <v>39118</v>
      </c>
      <c r="I8719">
        <f>IFERROR(VLOOKUP(G8719,'NCES Match'!$A$2:$B$1307,2,FALSE),"")</f>
        <v>4800025</v>
      </c>
      <c r="J8719" cm="1">
        <f t="array" ref="J8719">IFERROR(_xlfn.IFS(B8719=2015,H8719/$O$13,B8719=2016,H8719/$O$14,B8719=2017,H8719/$O$15,B8719=2018,H8719/$O$16,B8719=2019,H8719/$O$17,B8719=2020,H8719/$O$18,B8719=2021,H8719/$O$19,B8719=2022,H8719/$O$20),"")</f>
        <v>2.8003281740079803E-5</v>
      </c>
      <c r="K8719" s="3" cm="1">
        <f t="array" ref="K8719">IFERROR(_xlfn.IFS(B8719=2015,J8719*$P$4,B8719=2016,J8719*$P$5,B8719=2017,J8719*$P$6,B8719=2018,J8719*$P$7,B8719=2019,J8719*$P$8,B8719=2020,J8719*$P$9,B8719=2021,J8719*$P$10,B8719=2022,J8719*$P$11),"")</f>
        <v>46923.17393022553</v>
      </c>
      <c r="L8719" s="3">
        <f t="shared" si="137"/>
        <v>86041.17393022553</v>
      </c>
    </row>
    <row r="8720" spans="1:12">
      <c r="A8720">
        <v>4800025</v>
      </c>
      <c r="B8720">
        <v>2017</v>
      </c>
      <c r="D8720" t="s">
        <v>3642</v>
      </c>
      <c r="E8720" t="s">
        <v>3643</v>
      </c>
      <c r="F8720" t="s">
        <v>4101</v>
      </c>
      <c r="G8720" t="s">
        <v>3644</v>
      </c>
      <c r="H8720" s="5">
        <v>43653</v>
      </c>
      <c r="I8720">
        <f>IFERROR(VLOOKUP(G8720,'NCES Match'!$A$2:$B$1307,2,FALSE),"")</f>
        <v>4800025</v>
      </c>
      <c r="J8720" cm="1">
        <f t="array" ref="J8720">IFERROR(_xlfn.IFS(B8720=2015,H8720/$O$13,B8720=2016,H8720/$O$14,B8720=2017,H8720/$O$15,B8720=2018,H8720/$O$16,B8720=2019,H8720/$O$17,B8720=2020,H8720/$O$18,B8720=2021,H8720/$O$19,B8720=2022,H8720/$O$20),"")</f>
        <v>3.0096070479218186E-5</v>
      </c>
      <c r="K8720" s="3" cm="1">
        <f t="array" ref="K8720">IFERROR(_xlfn.IFS(B8720=2015,J8720*$P$4,B8720=2016,J8720*$P$5,B8720=2017,J8720*$P$6,B8720=2018,J8720*$P$7,B8720=2019,J8720*$P$8,B8720=2020,J8720*$P$9,B8720=2021,J8720*$P$10,B8720=2022,J8720*$P$11),"")</f>
        <v>51110.586142090782</v>
      </c>
      <c r="L8720" s="3">
        <f t="shared" si="137"/>
        <v>94763.58614209079</v>
      </c>
    </row>
    <row r="8721" spans="1:12">
      <c r="A8721">
        <v>4800025</v>
      </c>
      <c r="B8721">
        <v>2018</v>
      </c>
      <c r="D8721" t="s">
        <v>3642</v>
      </c>
      <c r="E8721" t="s">
        <v>3643</v>
      </c>
      <c r="F8721" t="s">
        <v>4101</v>
      </c>
      <c r="G8721" t="s">
        <v>3644</v>
      </c>
      <c r="H8721" s="5">
        <v>44957</v>
      </c>
      <c r="I8721">
        <f>IFERROR(VLOOKUP(G8721,'NCES Match'!$A$2:$B$1307,2,FALSE),"")</f>
        <v>4800025</v>
      </c>
      <c r="J8721" cm="1">
        <f t="array" ref="J8721">IFERROR(_xlfn.IFS(B8721=2015,H8721/$O$13,B8721=2016,H8721/$O$14,B8721=2017,H8721/$O$15,B8721=2018,H8721/$O$16,B8721=2019,H8721/$O$17,B8721=2020,H8721/$O$18,B8721=2021,H8721/$O$19,B8721=2022,H8721/$O$20),"")</f>
        <v>2.9337087542594221E-5</v>
      </c>
      <c r="K8721" s="3" cm="1">
        <f t="array" ref="K8721">IFERROR(_xlfn.IFS(B8721=2015,J8721*$P$4,B8721=2016,J8721*$P$5,B8721=2017,J8721*$P$6,B8721=2018,J8721*$P$7,B8721=2019,J8721*$P$8,B8721=2020,J8721*$P$9,B8721=2021,J8721*$P$10,B8721=2022,J8721*$P$11),"")</f>
        <v>50367.475488896023</v>
      </c>
      <c r="L8721" s="3">
        <f t="shared" si="137"/>
        <v>95324.475488896016</v>
      </c>
    </row>
    <row r="8722" spans="1:12">
      <c r="A8722">
        <v>4800025</v>
      </c>
      <c r="B8722">
        <v>2019</v>
      </c>
      <c r="D8722" t="s">
        <v>3642</v>
      </c>
      <c r="E8722" t="s">
        <v>3643</v>
      </c>
      <c r="F8722" t="s">
        <v>4101</v>
      </c>
      <c r="G8722" t="s">
        <v>3644</v>
      </c>
      <c r="H8722" s="5">
        <v>47366</v>
      </c>
      <c r="I8722">
        <f>IFERROR(VLOOKUP(G8722,'NCES Match'!$A$2:$B$1307,2,FALSE),"")</f>
        <v>4800025</v>
      </c>
      <c r="J8722" cm="1">
        <f t="array" ref="J8722">IFERROR(_xlfn.IFS(B8722=2015,H8722/$O$13,B8722=2016,H8722/$O$14,B8722=2017,H8722/$O$15,B8722=2018,H8722/$O$16,B8722=2019,H8722/$O$17,B8722=2020,H8722/$O$18,B8722=2021,H8722/$O$19,B8722=2022,H8722/$O$20),"")</f>
        <v>2.9991205142093492E-5</v>
      </c>
      <c r="K8722" s="3" cm="1">
        <f t="array" ref="K8722">IFERROR(_xlfn.IFS(B8722=2015,J8722*$P$4,B8722=2016,J8722*$P$5,B8722=2017,J8722*$P$6,B8722=2018,J8722*$P$7,B8722=2019,J8722*$P$8,B8722=2020,J8722*$P$9,B8722=2021,J8722*$P$10,B8722=2022,J8722*$P$11),"")</f>
        <v>52122.494258050618</v>
      </c>
      <c r="L8722" s="3">
        <f t="shared" si="137"/>
        <v>99488.494258050618</v>
      </c>
    </row>
    <row r="8723" spans="1:12">
      <c r="A8723">
        <v>4800025</v>
      </c>
      <c r="B8723">
        <v>2020</v>
      </c>
      <c r="D8723" t="s">
        <v>3642</v>
      </c>
      <c r="E8723" t="s">
        <v>3643</v>
      </c>
      <c r="F8723" t="s">
        <v>4230</v>
      </c>
      <c r="G8723" t="s">
        <v>3644</v>
      </c>
      <c r="H8723" s="5">
        <v>69958</v>
      </c>
      <c r="I8723">
        <f>IFERROR(VLOOKUP(G8723,'NCES Match'!$A$2:$B$1307,2,FALSE),"")</f>
        <v>4800025</v>
      </c>
      <c r="J8723" cm="1">
        <f t="array" ref="J8723">IFERROR(_xlfn.IFS(B8723=2015,H8723/$O$13,B8723=2016,H8723/$O$14,B8723=2017,H8723/$O$15,B8723=2018,H8723/$O$16,B8723=2019,H8723/$O$17,B8723=2020,H8723/$O$18,B8723=2021,H8723/$O$19,B8723=2022,H8723/$O$20),"")</f>
        <v>3.7910769272039246E-5</v>
      </c>
      <c r="K8723" s="3" cm="1">
        <f t="array" ref="K8723">IFERROR(_xlfn.IFS(B8723=2015,J8723*$P$4,B8723=2016,J8723*$P$5,B8723=2017,J8723*$P$6,B8723=2018,J8723*$P$7,B8723=2019,J8723*$P$8,B8723=2020,J8723*$P$9,B8723=2021,J8723*$P$10,B8723=2022,J8723*$P$11),"")</f>
        <v>79916.008344274233</v>
      </c>
      <c r="L8723" s="3">
        <f t="shared" si="137"/>
        <v>149874.00834427425</v>
      </c>
    </row>
    <row r="8724" spans="1:12">
      <c r="A8724">
        <v>4800025</v>
      </c>
      <c r="B8724">
        <v>2021</v>
      </c>
      <c r="D8724" t="s">
        <v>3642</v>
      </c>
      <c r="E8724" t="s">
        <v>3643</v>
      </c>
      <c r="F8724" t="s">
        <v>4101</v>
      </c>
      <c r="G8724" t="s">
        <v>3644</v>
      </c>
      <c r="H8724" s="5">
        <v>55387.02</v>
      </c>
      <c r="I8724">
        <f>IFERROR(VLOOKUP(G8724,'NCES Match'!$A$2:$B$1307,2,FALSE),"")</f>
        <v>4800025</v>
      </c>
      <c r="J8724" cm="1">
        <f t="array" ref="J8724">IFERROR(_xlfn.IFS(B8724=2015,H8724/$O$13,B8724=2016,H8724/$O$14,B8724=2017,H8724/$O$15,B8724=2018,H8724/$O$16,B8724=2019,H8724/$O$17,B8724=2020,H8724/$O$18,B8724=2021,H8724/$O$19,B8724=2022,H8724/$O$20),"")</f>
        <v>2.8338381943017024E-5</v>
      </c>
      <c r="K8724" s="3" cm="1">
        <f t="array" ref="K8724">IFERROR(_xlfn.IFS(B8724=2015,J8724*$P$4,B8724=2016,J8724*$P$5,B8724=2017,J8724*$P$6,B8724=2018,J8724*$P$7,B8724=2019,J8724*$P$8,B8724=2020,J8724*$P$9,B8724=2021,J8724*$P$10,B8724=2022,J8724*$P$11),"")</f>
        <v>60659.816786416828</v>
      </c>
      <c r="L8724" s="3">
        <f t="shared" si="137"/>
        <v>116046.83678641682</v>
      </c>
    </row>
    <row r="8725" spans="1:12">
      <c r="A8725">
        <v>4800025</v>
      </c>
      <c r="B8725">
        <v>2022</v>
      </c>
      <c r="D8725" t="s">
        <v>3642</v>
      </c>
      <c r="E8725" t="s">
        <v>3643</v>
      </c>
      <c r="F8725" t="s">
        <v>4101</v>
      </c>
      <c r="G8725" t="s">
        <v>3644</v>
      </c>
      <c r="H8725" s="5">
        <v>70005.33</v>
      </c>
      <c r="I8725">
        <f>IFERROR(VLOOKUP(G8725,'NCES Match'!$A$2:$B$1307,2,FALSE),"")</f>
        <v>4800025</v>
      </c>
      <c r="J8725" cm="1">
        <f t="array" ref="J8725">IFERROR(_xlfn.IFS(B8725=2015,H8725/$O$13,B8725=2016,H8725/$O$14,B8725=2017,H8725/$O$15,B8725=2018,H8725/$O$16,B8725=2019,H8725/$O$17,B8725=2020,H8725/$O$18,B8725=2021,H8725/$O$19,B8725=2022,H8725/$O$20),"")</f>
        <v>3.0748486089235992E-5</v>
      </c>
      <c r="K8725" s="3" cm="1">
        <f t="array" ref="K8725">IFERROR(_xlfn.IFS(B8725=2015,J8725*$P$4,B8725=2016,J8725*$P$5,B8725=2017,J8725*$P$6,B8725=2018,J8725*$P$7,B8725=2019,J8725*$P$8,B8725=2020,J8725*$P$9,B8725=2021,J8725*$P$10,B8725=2022,J8725*$P$11),"")</f>
        <v>66216.342253397102</v>
      </c>
      <c r="L8725" s="3">
        <f t="shared" si="137"/>
        <v>136221.67225339712</v>
      </c>
    </row>
    <row r="8726" spans="1:12">
      <c r="A8726">
        <v>4800025</v>
      </c>
      <c r="B8726">
        <v>2023</v>
      </c>
      <c r="D8726" t="s">
        <v>3642</v>
      </c>
      <c r="E8726" t="s">
        <v>3643</v>
      </c>
      <c r="F8726" t="s">
        <v>4101</v>
      </c>
      <c r="G8726" t="s">
        <v>3644</v>
      </c>
      <c r="H8726" s="5">
        <v>74954.58</v>
      </c>
      <c r="I8726">
        <f>IFERROR(VLOOKUP(G8726,'NCES Match'!$A$2:$B$1307,2,FALSE),"")</f>
        <v>4800025</v>
      </c>
      <c r="J8726" t="str" cm="1">
        <f t="array" ref="J8726">IFERROR(_xlfn.IFS(B8726=2015,H8726/$O$13,B8726=2016,H8726/$O$14,B8726=2017,H8726/$O$15,B8726=2018,H8726/$O$16,B8726=2019,H8726/$O$17,B8726=2020,H8726/$O$18,B8726=2021,H8726/$O$19,B8726=2022,H8726/$O$20),"")</f>
        <v/>
      </c>
      <c r="K8726" s="3" t="str" cm="1">
        <f t="array" ref="K8726">IFERROR(_xlfn.IFS(B8726=2015,J8726*$P$4,B8726=2016,J8726*$P$5,B8726=2017,J8726*$P$6,B8726=2018,J8726*$P$7,B8726=2019,J8726*$P$8,B8726=2020,J8726*$P$9,B8726=2021,J8726*$P$10,B8726=2022,J8726*$P$11),"")</f>
        <v/>
      </c>
      <c r="L8726" s="3">
        <f t="shared" si="137"/>
        <v>74954.58</v>
      </c>
    </row>
    <row r="8727" spans="1:12">
      <c r="A8727">
        <v>4800279</v>
      </c>
      <c r="B8727">
        <v>2015</v>
      </c>
      <c r="C8727" t="s">
        <v>3521</v>
      </c>
      <c r="D8727" t="s">
        <v>3630</v>
      </c>
      <c r="E8727" t="s">
        <v>3631</v>
      </c>
      <c r="G8727" t="s">
        <v>3632</v>
      </c>
      <c r="H8727" s="5">
        <v>12451.11</v>
      </c>
      <c r="I8727">
        <f>IFERROR(VLOOKUP(G8727,'NCES Match'!$A$2:$B$1307,2,FALSE),"")</f>
        <v>4800279</v>
      </c>
      <c r="J8727" cm="1">
        <f t="array" ref="J8727">IFERROR(_xlfn.IFS(B8727=2015,H8727/$O$13,B8727=2016,H8727/$O$14,B8727=2017,H8727/$O$15,B8727=2018,H8727/$O$16,B8727=2019,H8727/$O$17,B8727=2020,H8727/$O$18,B8727=2021,H8727/$O$19,B8727=2022,H8727/$O$20),"")</f>
        <v>9.7542463517590794E-6</v>
      </c>
      <c r="K8727" s="3" cm="1">
        <f t="array" ref="K8727">IFERROR(_xlfn.IFS(B8727=2015,J8727*$P$4,B8727=2016,J8727*$P$5,B8727=2017,J8727*$P$6,B8727=2018,J8727*$P$7,B8727=2019,J8727*$P$8,B8727=2020,J8727*$P$9,B8727=2021,J8727*$P$10,B8727=2022,J8727*$P$11),"")</f>
        <v>15523.7171288053</v>
      </c>
      <c r="L8727" s="3">
        <f t="shared" si="137"/>
        <v>27974.8271288053</v>
      </c>
    </row>
    <row r="8728" spans="1:12">
      <c r="A8728">
        <v>4800279</v>
      </c>
      <c r="B8728">
        <v>2016</v>
      </c>
      <c r="C8728" t="s">
        <v>4104</v>
      </c>
      <c r="D8728" t="s">
        <v>3630</v>
      </c>
      <c r="E8728" t="s">
        <v>3631</v>
      </c>
      <c r="F8728" t="s">
        <v>4101</v>
      </c>
      <c r="G8728" t="s">
        <v>3632</v>
      </c>
      <c r="H8728" s="5">
        <v>12696</v>
      </c>
      <c r="I8728">
        <f>IFERROR(VLOOKUP(G8728,'NCES Match'!$A$2:$B$1307,2,FALSE),"")</f>
        <v>4800279</v>
      </c>
      <c r="J8728" cm="1">
        <f t="array" ref="J8728">IFERROR(_xlfn.IFS(B8728=2015,H8728/$O$13,B8728=2016,H8728/$O$14,B8728=2017,H8728/$O$15,B8728=2018,H8728/$O$16,B8728=2019,H8728/$O$17,B8728=2020,H8728/$O$18,B8728=2021,H8728/$O$19,B8728=2022,H8728/$O$20),"")</f>
        <v>9.0886462746575267E-6</v>
      </c>
      <c r="K8728" s="3" cm="1">
        <f t="array" ref="K8728">IFERROR(_xlfn.IFS(B8728=2015,J8728*$P$4,B8728=2016,J8728*$P$5,B8728=2017,J8728*$P$6,B8728=2018,J8728*$P$7,B8728=2019,J8728*$P$8,B8728=2020,J8728*$P$9,B8728=2021,J8728*$P$10,B8728=2022,J8728*$P$11),"")</f>
        <v>15229.219699834943</v>
      </c>
      <c r="L8728" s="3">
        <f t="shared" si="137"/>
        <v>27925.219699834943</v>
      </c>
    </row>
    <row r="8729" spans="1:12">
      <c r="A8729">
        <v>4800279</v>
      </c>
      <c r="B8729">
        <v>2017</v>
      </c>
      <c r="D8729" t="s">
        <v>3630</v>
      </c>
      <c r="E8729" t="s">
        <v>3631</v>
      </c>
      <c r="F8729" t="s">
        <v>4101</v>
      </c>
      <c r="G8729" t="s">
        <v>3632</v>
      </c>
      <c r="H8729" s="5">
        <v>13662</v>
      </c>
      <c r="I8729">
        <f>IFERROR(VLOOKUP(G8729,'NCES Match'!$A$2:$B$1307,2,FALSE),"")</f>
        <v>4800279</v>
      </c>
      <c r="J8729" cm="1">
        <f t="array" ref="J8729">IFERROR(_xlfn.IFS(B8729=2015,H8729/$O$13,B8729=2016,H8729/$O$14,B8729=2017,H8729/$O$15,B8729=2018,H8729/$O$16,B8729=2019,H8729/$O$17,B8729=2020,H8729/$O$18,B8729=2021,H8729/$O$19,B8729=2022,H8729/$O$20),"")</f>
        <v>9.4191124295484583E-6</v>
      </c>
      <c r="K8729" s="3" cm="1">
        <f t="array" ref="K8729">IFERROR(_xlfn.IFS(B8729=2015,J8729*$P$4,B8729=2016,J8729*$P$5,B8729=2017,J8729*$P$6,B8729=2018,J8729*$P$7,B8729=2019,J8729*$P$8,B8729=2020,J8729*$P$9,B8729=2021,J8729*$P$10,B8729=2022,J8729*$P$11),"")</f>
        <v>15995.987168653797</v>
      </c>
      <c r="L8729" s="3">
        <f t="shared" si="137"/>
        <v>29657.987168653795</v>
      </c>
    </row>
    <row r="8730" spans="1:12">
      <c r="A8730">
        <v>4800279</v>
      </c>
      <c r="B8730">
        <v>2018</v>
      </c>
      <c r="D8730" t="s">
        <v>3630</v>
      </c>
      <c r="E8730" t="s">
        <v>3631</v>
      </c>
      <c r="F8730" t="s">
        <v>4101</v>
      </c>
      <c r="G8730" t="s">
        <v>3632</v>
      </c>
      <c r="H8730" s="5">
        <v>11298</v>
      </c>
      <c r="I8730">
        <f>IFERROR(VLOOKUP(G8730,'NCES Match'!$A$2:$B$1307,2,FALSE),"")</f>
        <v>4800279</v>
      </c>
      <c r="J8730" cm="1">
        <f t="array" ref="J8730">IFERROR(_xlfn.IFS(B8730=2015,H8730/$O$13,B8730=2016,H8730/$O$14,B8730=2017,H8730/$O$15,B8730=2018,H8730/$O$16,B8730=2019,H8730/$O$17,B8730=2020,H8730/$O$18,B8730=2021,H8730/$O$19,B8730=2022,H8730/$O$20),"")</f>
        <v>7.372609717201537E-6</v>
      </c>
      <c r="K8730" s="3" cm="1">
        <f t="array" ref="K8730">IFERROR(_xlfn.IFS(B8730=2015,J8730*$P$4,B8730=2016,J8730*$P$5,B8730=2017,J8730*$P$6,B8730=2018,J8730*$P$7,B8730=2019,J8730*$P$8,B8730=2020,J8730*$P$9,B8730=2021,J8730*$P$10,B8730=2022,J8730*$P$11),"")</f>
        <v>12657.68930474781</v>
      </c>
      <c r="L8730" s="3">
        <f t="shared" si="137"/>
        <v>23955.689304747808</v>
      </c>
    </row>
    <row r="8731" spans="1:12">
      <c r="A8731">
        <v>4800279</v>
      </c>
      <c r="B8731">
        <v>2019</v>
      </c>
      <c r="D8731" t="s">
        <v>3630</v>
      </c>
      <c r="E8731" t="s">
        <v>3631</v>
      </c>
      <c r="F8731" t="s">
        <v>4101</v>
      </c>
      <c r="G8731" t="s">
        <v>3632</v>
      </c>
      <c r="H8731" s="5">
        <v>10799</v>
      </c>
      <c r="I8731">
        <f>IFERROR(VLOOKUP(G8731,'NCES Match'!$A$2:$B$1307,2,FALSE),"")</f>
        <v>4800279</v>
      </c>
      <c r="J8731" cm="1">
        <f t="array" ref="J8731">IFERROR(_xlfn.IFS(B8731=2015,H8731/$O$13,B8731=2016,H8731/$O$14,B8731=2017,H8731/$O$15,B8731=2018,H8731/$O$16,B8731=2019,H8731/$O$17,B8731=2020,H8731/$O$18,B8731=2021,H8731/$O$19,B8731=2022,H8731/$O$20),"")</f>
        <v>6.8377111077453792E-6</v>
      </c>
      <c r="K8731" s="3" cm="1">
        <f t="array" ref="K8731">IFERROR(_xlfn.IFS(B8731=2015,J8731*$P$4,B8731=2016,J8731*$P$5,B8731=2017,J8731*$P$6,B8731=2018,J8731*$P$7,B8731=2019,J8731*$P$8,B8731=2020,J8731*$P$9,B8731=2021,J8731*$P$10,B8731=2022,J8731*$P$11),"")</f>
        <v>11883.435702670451</v>
      </c>
      <c r="L8731" s="3">
        <f t="shared" si="137"/>
        <v>22682.435702670453</v>
      </c>
    </row>
    <row r="8732" spans="1:12">
      <c r="A8732">
        <v>4800279</v>
      </c>
      <c r="B8732">
        <v>2020</v>
      </c>
      <c r="D8732" t="s">
        <v>3630</v>
      </c>
      <c r="E8732" t="s">
        <v>3631</v>
      </c>
      <c r="F8732" t="s">
        <v>4230</v>
      </c>
      <c r="G8732" t="s">
        <v>4276</v>
      </c>
      <c r="H8732" s="5">
        <v>16909</v>
      </c>
      <c r="I8732">
        <f>IFERROR(VLOOKUP(G8732,'NCES Match'!$A$2:$B$1307,2,FALSE),"")</f>
        <v>4800279</v>
      </c>
      <c r="J8732" cm="1">
        <f t="array" ref="J8732">IFERROR(_xlfn.IFS(B8732=2015,H8732/$O$13,B8732=2016,H8732/$O$14,B8732=2017,H8732/$O$15,B8732=2018,H8732/$O$16,B8732=2019,H8732/$O$17,B8732=2020,H8732/$O$18,B8732=2021,H8732/$O$19,B8732=2022,H8732/$O$20),"")</f>
        <v>9.1631149778568797E-6</v>
      </c>
      <c r="K8732" s="3" cm="1">
        <f t="array" ref="K8732">IFERROR(_xlfn.IFS(B8732=2015,J8732*$P$4,B8732=2016,J8732*$P$5,B8732=2017,J8732*$P$6,B8732=2018,J8732*$P$7,B8732=2019,J8732*$P$8,B8732=2020,J8732*$P$9,B8732=2021,J8732*$P$10,B8732=2022,J8732*$P$11),"")</f>
        <v>19315.872167490965</v>
      </c>
      <c r="L8732" s="3">
        <f t="shared" si="137"/>
        <v>36224.872167490961</v>
      </c>
    </row>
    <row r="8733" spans="1:12">
      <c r="A8733">
        <v>4800279</v>
      </c>
      <c r="B8733">
        <v>2021</v>
      </c>
      <c r="D8733" t="s">
        <v>3630</v>
      </c>
      <c r="E8733" t="s">
        <v>3631</v>
      </c>
      <c r="F8733" t="s">
        <v>4230</v>
      </c>
      <c r="G8733" t="s">
        <v>4276</v>
      </c>
      <c r="H8733" s="5">
        <v>16135.2</v>
      </c>
      <c r="I8733">
        <f>IFERROR(VLOOKUP(G8733,'NCES Match'!$A$2:$B$1307,2,FALSE),"")</f>
        <v>4800279</v>
      </c>
      <c r="J8733" cm="1">
        <f t="array" ref="J8733">IFERROR(_xlfn.IFS(B8733=2015,H8733/$O$13,B8733=2016,H8733/$O$14,B8733=2017,H8733/$O$15,B8733=2018,H8733/$O$16,B8733=2019,H8733/$O$17,B8733=2020,H8733/$O$18,B8733=2021,H8733/$O$19,B8733=2022,H8733/$O$20),"")</f>
        <v>8.2554623868005246E-6</v>
      </c>
      <c r="K8733" s="3" cm="1">
        <f t="array" ref="K8733">IFERROR(_xlfn.IFS(B8733=2015,J8733*$P$4,B8733=2016,J8733*$P$5,B8733=2017,J8733*$P$6,B8733=2018,J8733*$P$7,B8733=2019,J8733*$P$8,B8733=2020,J8733*$P$9,B8733=2021,J8733*$P$10,B8733=2022,J8733*$P$11),"")</f>
        <v>17671.257197303501</v>
      </c>
      <c r="L8733" s="3">
        <f t="shared" si="137"/>
        <v>33806.457197303505</v>
      </c>
    </row>
    <row r="8734" spans="1:12">
      <c r="A8734">
        <v>4800279</v>
      </c>
      <c r="B8734">
        <v>2022</v>
      </c>
      <c r="D8734" t="s">
        <v>3630</v>
      </c>
      <c r="E8734" t="s">
        <v>3631</v>
      </c>
      <c r="F8734" t="s">
        <v>4101</v>
      </c>
      <c r="G8734" t="s">
        <v>4276</v>
      </c>
      <c r="H8734" s="5">
        <v>19171.27</v>
      </c>
      <c r="I8734">
        <f>IFERROR(VLOOKUP(G8734,'NCES Match'!$A$2:$B$1307,2,FALSE),"")</f>
        <v>4800279</v>
      </c>
      <c r="J8734" cm="1">
        <f t="array" ref="J8734">IFERROR(_xlfn.IFS(B8734=2015,H8734/$O$13,B8734=2016,H8734/$O$14,B8734=2017,H8734/$O$15,B8734=2018,H8734/$O$16,B8734=2019,H8734/$O$17,B8734=2020,H8734/$O$18,B8734=2021,H8734/$O$19,B8734=2022,H8734/$O$20),"")</f>
        <v>8.420609243724547E-6</v>
      </c>
      <c r="K8734" s="3" cm="1">
        <f t="array" ref="K8734">IFERROR(_xlfn.IFS(B8734=2015,J8734*$P$4,B8734=2016,J8734*$P$5,B8734=2017,J8734*$P$6,B8734=2018,J8734*$P$7,B8734=2019,J8734*$P$8,B8734=2020,J8734*$P$9,B8734=2021,J8734*$P$10,B8734=2022,J8734*$P$11),"")</f>
        <v>18133.638906527325</v>
      </c>
      <c r="L8734" s="3">
        <f t="shared" si="137"/>
        <v>37304.908906527329</v>
      </c>
    </row>
    <row r="8735" spans="1:12">
      <c r="A8735">
        <v>4800279</v>
      </c>
      <c r="B8735">
        <v>2023</v>
      </c>
      <c r="D8735" t="s">
        <v>3630</v>
      </c>
      <c r="E8735" t="s">
        <v>3631</v>
      </c>
      <c r="F8735" t="s">
        <v>4101</v>
      </c>
      <c r="G8735" t="s">
        <v>3632</v>
      </c>
      <c r="H8735" s="5">
        <v>21687.72</v>
      </c>
      <c r="I8735">
        <f>IFERROR(VLOOKUP(G8735,'NCES Match'!$A$2:$B$1307,2,FALSE),"")</f>
        <v>4800279</v>
      </c>
      <c r="J8735" t="str" cm="1">
        <f t="array" ref="J8735">IFERROR(_xlfn.IFS(B8735=2015,H8735/$O$13,B8735=2016,H8735/$O$14,B8735=2017,H8735/$O$15,B8735=2018,H8735/$O$16,B8735=2019,H8735/$O$17,B8735=2020,H8735/$O$18,B8735=2021,H8735/$O$19,B8735=2022,H8735/$O$20),"")</f>
        <v/>
      </c>
      <c r="K8735" s="3" t="str" cm="1">
        <f t="array" ref="K8735">IFERROR(_xlfn.IFS(B8735=2015,J8735*$P$4,B8735=2016,J8735*$P$5,B8735=2017,J8735*$P$6,B8735=2018,J8735*$P$7,B8735=2019,J8735*$P$8,B8735=2020,J8735*$P$9,B8735=2021,J8735*$P$10,B8735=2022,J8735*$P$11),"")</f>
        <v/>
      </c>
      <c r="L8735" s="3">
        <f t="shared" si="137"/>
        <v>21687.72</v>
      </c>
    </row>
    <row r="8736" spans="1:12">
      <c r="A8736">
        <v>4800289</v>
      </c>
      <c r="B8736">
        <v>2015</v>
      </c>
      <c r="C8736" t="s">
        <v>3521</v>
      </c>
      <c r="D8736" t="s">
        <v>3945</v>
      </c>
      <c r="E8736" t="s">
        <v>3946</v>
      </c>
      <c r="G8736" t="s">
        <v>3947</v>
      </c>
      <c r="H8736" s="5">
        <v>31943.16</v>
      </c>
      <c r="I8736">
        <f>IFERROR(VLOOKUP(G8736,'NCES Match'!$A$2:$B$1307,2,FALSE),"")</f>
        <v>4800289</v>
      </c>
      <c r="J8736" cm="1">
        <f t="array" ref="J8736">IFERROR(_xlfn.IFS(B8736=2015,H8736/$O$13,B8736=2016,H8736/$O$14,B8736=2017,H8736/$O$15,B8736=2018,H8736/$O$16,B8736=2019,H8736/$O$17,B8736=2020,H8736/$O$18,B8736=2021,H8736/$O$19,B8736=2022,H8736/$O$20),"")</f>
        <v>2.5024391551729648E-5</v>
      </c>
      <c r="K8736" s="3" cm="1">
        <f t="array" ref="K8736">IFERROR(_xlfn.IFS(B8736=2015,J8736*$P$4,B8736=2016,J8736*$P$5,B8736=2017,J8736*$P$6,B8736=2018,J8736*$P$7,B8736=2019,J8736*$P$8,B8736=2020,J8736*$P$9,B8736=2021,J8736*$P$10,B8736=2022,J8736*$P$11),"")</f>
        <v>39825.893437626706</v>
      </c>
      <c r="L8736" s="3">
        <f t="shared" si="137"/>
        <v>71769.053437626702</v>
      </c>
    </row>
    <row r="8737" spans="1:12">
      <c r="A8737">
        <v>4800289</v>
      </c>
      <c r="B8737">
        <v>2016</v>
      </c>
      <c r="C8737" t="s">
        <v>4104</v>
      </c>
      <c r="D8737" t="s">
        <v>3945</v>
      </c>
      <c r="E8737" t="s">
        <v>3946</v>
      </c>
      <c r="F8737" t="s">
        <v>4101</v>
      </c>
      <c r="G8737" t="s">
        <v>3947</v>
      </c>
      <c r="H8737" s="5">
        <v>40554</v>
      </c>
      <c r="I8737">
        <f>IFERROR(VLOOKUP(G8737,'NCES Match'!$A$2:$B$1307,2,FALSE),"")</f>
        <v>4800289</v>
      </c>
      <c r="J8737" cm="1">
        <f t="array" ref="J8737">IFERROR(_xlfn.IFS(B8737=2015,H8737/$O$13,B8737=2016,H8737/$O$14,B8737=2017,H8737/$O$15,B8737=2018,H8737/$O$16,B8737=2019,H8737/$O$17,B8737=2020,H8737/$O$18,B8737=2021,H8737/$O$19,B8737=2022,H8737/$O$20),"")</f>
        <v>2.9031266621176855E-5</v>
      </c>
      <c r="K8737" s="3" cm="1">
        <f t="array" ref="K8737">IFERROR(_xlfn.IFS(B8737=2015,J8737*$P$4,B8737=2016,J8737*$P$5,B8737=2017,J8737*$P$6,B8737=2018,J8737*$P$7,B8737=2019,J8737*$P$8,B8737=2020,J8737*$P$9,B8737=2021,J8737*$P$10,B8737=2022,J8737*$P$11),"")</f>
        <v>48645.69751946332</v>
      </c>
      <c r="L8737" s="3">
        <f t="shared" si="137"/>
        <v>89199.697519463312</v>
      </c>
    </row>
    <row r="8738" spans="1:12">
      <c r="A8738">
        <v>4800289</v>
      </c>
      <c r="B8738">
        <v>2017</v>
      </c>
      <c r="D8738" t="s">
        <v>3945</v>
      </c>
      <c r="E8738" t="s">
        <v>3946</v>
      </c>
      <c r="F8738" t="s">
        <v>4101</v>
      </c>
      <c r="G8738" t="s">
        <v>3947</v>
      </c>
      <c r="H8738" s="5">
        <v>36277</v>
      </c>
      <c r="I8738">
        <f>IFERROR(VLOOKUP(G8738,'NCES Match'!$A$2:$B$1307,2,FALSE),"")</f>
        <v>4800289</v>
      </c>
      <c r="J8738" cm="1">
        <f t="array" ref="J8738">IFERROR(_xlfn.IFS(B8738=2015,H8738/$O$13,B8738=2016,H8738/$O$14,B8738=2017,H8738/$O$15,B8738=2018,H8738/$O$16,B8738=2019,H8738/$O$17,B8738=2020,H8738/$O$18,B8738=2021,H8738/$O$19,B8738=2022,H8738/$O$20),"")</f>
        <v>2.5010770136636615E-5</v>
      </c>
      <c r="K8738" s="3" cm="1">
        <f t="array" ref="K8738">IFERROR(_xlfn.IFS(B8738=2015,J8738*$P$4,B8738=2016,J8738*$P$5,B8738=2017,J8738*$P$6,B8738=2018,J8738*$P$7,B8738=2019,J8738*$P$8,B8738=2020,J8738*$P$9,B8738=2021,J8738*$P$10,B8738=2022,J8738*$P$11),"")</f>
        <v>42474.485911085772</v>
      </c>
      <c r="L8738" s="3">
        <f t="shared" si="137"/>
        <v>78751.485911085765</v>
      </c>
    </row>
    <row r="8739" spans="1:12">
      <c r="A8739">
        <v>4800289</v>
      </c>
      <c r="B8739">
        <v>2018</v>
      </c>
      <c r="D8739" t="s">
        <v>3945</v>
      </c>
      <c r="E8739" t="s">
        <v>3946</v>
      </c>
      <c r="F8739" t="s">
        <v>4101</v>
      </c>
      <c r="G8739" t="s">
        <v>3947</v>
      </c>
      <c r="H8739" s="5">
        <v>45505</v>
      </c>
      <c r="I8739">
        <f>IFERROR(VLOOKUP(G8739,'NCES Match'!$A$2:$B$1307,2,FALSE),"")</f>
        <v>4800289</v>
      </c>
      <c r="J8739" cm="1">
        <f t="array" ref="J8739">IFERROR(_xlfn.IFS(B8739=2015,H8739/$O$13,B8739=2016,H8739/$O$14,B8739=2017,H8739/$O$15,B8739=2018,H8739/$O$16,B8739=2019,H8739/$O$17,B8739=2020,H8739/$O$18,B8739=2021,H8739/$O$19,B8739=2022,H8739/$O$20),"")</f>
        <v>2.9694689784143738E-5</v>
      </c>
      <c r="K8739" s="3" cm="1">
        <f t="array" ref="K8739">IFERROR(_xlfn.IFS(B8739=2015,J8739*$P$4,B8739=2016,J8739*$P$5,B8739=2017,J8739*$P$6,B8739=2018,J8739*$P$7,B8739=2019,J8739*$P$8,B8739=2020,J8739*$P$9,B8739=2021,J8739*$P$10,B8739=2022,J8739*$P$11),"")</f>
        <v>50981.426076522315</v>
      </c>
      <c r="L8739" s="3">
        <f t="shared" si="137"/>
        <v>96486.426076522315</v>
      </c>
    </row>
    <row r="8740" spans="1:12">
      <c r="A8740">
        <v>4800289</v>
      </c>
      <c r="B8740">
        <v>2019</v>
      </c>
      <c r="D8740" t="s">
        <v>3945</v>
      </c>
      <c r="E8740" t="s">
        <v>3946</v>
      </c>
      <c r="F8740" t="s">
        <v>4101</v>
      </c>
      <c r="G8740" t="s">
        <v>3947</v>
      </c>
      <c r="H8740" s="5">
        <v>42319</v>
      </c>
      <c r="I8740">
        <f>IFERROR(VLOOKUP(G8740,'NCES Match'!$A$2:$B$1307,2,FALSE),"")</f>
        <v>4800289</v>
      </c>
      <c r="J8740" cm="1">
        <f t="array" ref="J8740">IFERROR(_xlfn.IFS(B8740=2015,H8740/$O$13,B8740=2016,H8740/$O$14,B8740=2017,H8740/$O$15,B8740=2018,H8740/$O$16,B8740=2019,H8740/$O$17,B8740=2020,H8740/$O$18,B8740=2021,H8740/$O$19,B8740=2022,H8740/$O$20),"")</f>
        <v>2.6795545547613364E-5</v>
      </c>
      <c r="K8740" s="3" cm="1">
        <f t="array" ref="K8740">IFERROR(_xlfn.IFS(B8740=2015,J8740*$P$4,B8740=2016,J8740*$P$5,B8740=2017,J8740*$P$6,B8740=2018,J8740*$P$7,B8740=2019,J8740*$P$8,B8740=2020,J8740*$P$9,B8740=2021,J8740*$P$10,B8740=2022,J8740*$P$11),"")</f>
        <v>46568.674460719594</v>
      </c>
      <c r="L8740" s="3">
        <f t="shared" si="137"/>
        <v>88887.674460719601</v>
      </c>
    </row>
    <row r="8741" spans="1:12">
      <c r="A8741">
        <v>4800289</v>
      </c>
      <c r="B8741">
        <v>2020</v>
      </c>
      <c r="D8741" t="s">
        <v>3945</v>
      </c>
      <c r="E8741" t="s">
        <v>3946</v>
      </c>
      <c r="F8741" t="s">
        <v>4230</v>
      </c>
      <c r="G8741" t="s">
        <v>3947</v>
      </c>
      <c r="H8741" s="5">
        <v>68127</v>
      </c>
      <c r="I8741">
        <f>IFERROR(VLOOKUP(G8741,'NCES Match'!$A$2:$B$1307,2,FALSE),"")</f>
        <v>4800289</v>
      </c>
      <c r="J8741" cm="1">
        <f t="array" ref="J8741">IFERROR(_xlfn.IFS(B8741=2015,H8741/$O$13,B8741=2016,H8741/$O$14,B8741=2017,H8741/$O$15,B8741=2018,H8741/$O$16,B8741=2019,H8741/$O$17,B8741=2020,H8741/$O$18,B8741=2021,H8741/$O$19,B8741=2022,H8741/$O$20),"")</f>
        <v>3.6918536524717938E-5</v>
      </c>
      <c r="K8741" s="3" cm="1">
        <f t="array" ref="K8741">IFERROR(_xlfn.IFS(B8741=2015,J8741*$P$4,B8741=2016,J8741*$P$5,B8741=2017,J8741*$P$6,B8741=2018,J8741*$P$7,B8741=2019,J8741*$P$8,B8741=2020,J8741*$P$9,B8741=2021,J8741*$P$10,B8741=2022,J8741*$P$11),"")</f>
        <v>77824.378919785726</v>
      </c>
      <c r="L8741" s="3">
        <f t="shared" si="137"/>
        <v>145951.37891978573</v>
      </c>
    </row>
    <row r="8742" spans="1:12">
      <c r="A8742">
        <v>4800289</v>
      </c>
      <c r="B8742">
        <v>2021</v>
      </c>
      <c r="D8742" t="s">
        <v>3945</v>
      </c>
      <c r="E8742" t="s">
        <v>3946</v>
      </c>
      <c r="F8742" t="s">
        <v>4101</v>
      </c>
      <c r="G8742" t="s">
        <v>3947</v>
      </c>
      <c r="H8742" s="5">
        <v>70086.31</v>
      </c>
      <c r="I8742">
        <f>IFERROR(VLOOKUP(G8742,'NCES Match'!$A$2:$B$1307,2,FALSE),"")</f>
        <v>4800289</v>
      </c>
      <c r="J8742" cm="1">
        <f t="array" ref="J8742">IFERROR(_xlfn.IFS(B8742=2015,H8742/$O$13,B8742=2016,H8742/$O$14,B8742=2017,H8742/$O$15,B8742=2018,H8742/$O$16,B8742=2019,H8742/$O$17,B8742=2020,H8742/$O$18,B8742=2021,H8742/$O$19,B8742=2022,H8742/$O$20),"")</f>
        <v>3.5859171007154628E-5</v>
      </c>
      <c r="K8742" s="3" cm="1">
        <f t="array" ref="K8742">IFERROR(_xlfn.IFS(B8742=2015,J8742*$P$4,B8742=2016,J8742*$P$5,B8742=2017,J8742*$P$6,B8742=2018,J8742*$P$7,B8742=2019,J8742*$P$8,B8742=2020,J8742*$P$9,B8742=2021,J8742*$P$10,B8742=2022,J8742*$P$11),"")</f>
        <v>76758.466583614965</v>
      </c>
      <c r="L8742" s="3">
        <f t="shared" si="137"/>
        <v>146844.77658361496</v>
      </c>
    </row>
    <row r="8743" spans="1:12">
      <c r="A8743">
        <v>4800289</v>
      </c>
      <c r="B8743">
        <v>2022</v>
      </c>
      <c r="D8743" t="s">
        <v>3945</v>
      </c>
      <c r="E8743" t="s">
        <v>3946</v>
      </c>
      <c r="F8743" t="s">
        <v>4101</v>
      </c>
      <c r="G8743" t="s">
        <v>3947</v>
      </c>
      <c r="H8743" s="5">
        <v>75966</v>
      </c>
      <c r="I8743">
        <f>IFERROR(VLOOKUP(G8743,'NCES Match'!$A$2:$B$1307,2,FALSE),"")</f>
        <v>4800289</v>
      </c>
      <c r="J8743" cm="1">
        <f t="array" ref="J8743">IFERROR(_xlfn.IFS(B8743=2015,H8743/$O$13,B8743=2016,H8743/$O$14,B8743=2017,H8743/$O$15,B8743=2018,H8743/$O$16,B8743=2019,H8743/$O$17,B8743=2020,H8743/$O$18,B8743=2021,H8743/$O$19,B8743=2022,H8743/$O$20),"")</f>
        <v>3.3366595004336117E-5</v>
      </c>
      <c r="K8743" s="3" cm="1">
        <f t="array" ref="K8743">IFERROR(_xlfn.IFS(B8743=2015,J8743*$P$4,B8743=2016,J8743*$P$5,B8743=2017,J8743*$P$6,B8743=2018,J8743*$P$7,B8743=2019,J8743*$P$8,B8743=2020,J8743*$P$9,B8743=2021,J8743*$P$10,B8743=2022,J8743*$P$11),"")</f>
        <v>71854.395309922329</v>
      </c>
      <c r="L8743" s="3">
        <f t="shared" si="137"/>
        <v>147820.39530992234</v>
      </c>
    </row>
    <row r="8744" spans="1:12">
      <c r="A8744">
        <v>4800289</v>
      </c>
      <c r="B8744">
        <v>2023</v>
      </c>
      <c r="D8744" t="s">
        <v>3945</v>
      </c>
      <c r="E8744" t="s">
        <v>3946</v>
      </c>
      <c r="F8744" t="s">
        <v>4101</v>
      </c>
      <c r="G8744" t="s">
        <v>3947</v>
      </c>
      <c r="H8744" s="5">
        <v>92696.37</v>
      </c>
      <c r="I8744">
        <f>IFERROR(VLOOKUP(G8744,'NCES Match'!$A$2:$B$1307,2,FALSE),"")</f>
        <v>4800289</v>
      </c>
      <c r="J8744" t="str" cm="1">
        <f t="array" ref="J8744">IFERROR(_xlfn.IFS(B8744=2015,H8744/$O$13,B8744=2016,H8744/$O$14,B8744=2017,H8744/$O$15,B8744=2018,H8744/$O$16,B8744=2019,H8744/$O$17,B8744=2020,H8744/$O$18,B8744=2021,H8744/$O$19,B8744=2022,H8744/$O$20),"")</f>
        <v/>
      </c>
      <c r="K8744" s="3" t="str" cm="1">
        <f t="array" ref="K8744">IFERROR(_xlfn.IFS(B8744=2015,J8744*$P$4,B8744=2016,J8744*$P$5,B8744=2017,J8744*$P$6,B8744=2018,J8744*$P$7,B8744=2019,J8744*$P$8,B8744=2020,J8744*$P$9,B8744=2021,J8744*$P$10,B8744=2022,J8744*$P$11),"")</f>
        <v/>
      </c>
      <c r="L8744" s="3">
        <f t="shared" si="137"/>
        <v>92696.37</v>
      </c>
    </row>
    <row r="8745" spans="1:12">
      <c r="A8745">
        <v>4807530</v>
      </c>
      <c r="B8745">
        <v>2015</v>
      </c>
      <c r="C8745" t="s">
        <v>381</v>
      </c>
      <c r="D8745" t="s">
        <v>397</v>
      </c>
      <c r="E8745" t="s">
        <v>398</v>
      </c>
      <c r="G8745" t="s">
        <v>399</v>
      </c>
      <c r="H8745" s="5">
        <v>57160.38</v>
      </c>
      <c r="I8745">
        <f>IFERROR(VLOOKUP(G8745,'NCES Match'!$A$2:$B$1307,2,FALSE),"")</f>
        <v>4807530</v>
      </c>
      <c r="J8745" cm="1">
        <f t="array" ref="J8745">IFERROR(_xlfn.IFS(B8745=2015,H8745/$O$13,B8745=2016,H8745/$O$14,B8745=2017,H8745/$O$15,B8745=2018,H8745/$O$16,B8745=2019,H8745/$O$17,B8745=2020,H8745/$O$18,B8745=2021,H8745/$O$19,B8745=2022,H8745/$O$20),"")</f>
        <v>4.4779656438675958E-5</v>
      </c>
      <c r="K8745" s="3" cm="1">
        <f t="array" ref="K8745">IFERROR(_xlfn.IFS(B8745=2015,J8745*$P$4,B8745=2016,J8745*$P$5,B8745=2017,J8745*$P$6,B8745=2018,J8745*$P$7,B8745=2019,J8745*$P$8,B8745=2020,J8745*$P$9,B8745=2021,J8745*$P$10,B8745=2022,J8745*$P$11),"")</f>
        <v>71266.061427055087</v>
      </c>
      <c r="L8745" s="3">
        <f t="shared" si="137"/>
        <v>128426.44142705508</v>
      </c>
    </row>
    <row r="8746" spans="1:12">
      <c r="A8746">
        <v>4807530</v>
      </c>
      <c r="B8746">
        <v>2016</v>
      </c>
      <c r="C8746" t="s">
        <v>4102</v>
      </c>
      <c r="D8746" t="s">
        <v>397</v>
      </c>
      <c r="E8746" t="s">
        <v>398</v>
      </c>
      <c r="F8746" t="s">
        <v>4101</v>
      </c>
      <c r="G8746" t="s">
        <v>399</v>
      </c>
      <c r="H8746" s="5">
        <v>62974</v>
      </c>
      <c r="I8746">
        <f>IFERROR(VLOOKUP(G8746,'NCES Match'!$A$2:$B$1307,2,FALSE),"")</f>
        <v>4807530</v>
      </c>
      <c r="J8746" cm="1">
        <f t="array" ref="J8746">IFERROR(_xlfn.IFS(B8746=2015,H8746/$O$13,B8746=2016,H8746/$O$14,B8746=2017,H8746/$O$15,B8746=2018,H8746/$O$16,B8746=2019,H8746/$O$17,B8746=2020,H8746/$O$18,B8746=2021,H8746/$O$19,B8746=2022,H8746/$O$20),"")</f>
        <v>4.5081002717413606E-5</v>
      </c>
      <c r="K8746" s="3" cm="1">
        <f t="array" ref="K8746">IFERROR(_xlfn.IFS(B8746=2015,J8746*$P$4,B8746=2016,J8746*$P$5,B8746=2017,J8746*$P$6,B8746=2018,J8746*$P$7,B8746=2019,J8746*$P$8,B8746=2020,J8746*$P$9,B8746=2021,J8746*$P$10,B8746=2022,J8746*$P$11),"")</f>
        <v>75539.136844471155</v>
      </c>
      <c r="L8746" s="3">
        <f t="shared" si="137"/>
        <v>138513.13684447116</v>
      </c>
    </row>
    <row r="8747" spans="1:12">
      <c r="A8747">
        <v>4807530</v>
      </c>
      <c r="B8747">
        <v>2017</v>
      </c>
      <c r="D8747" t="s">
        <v>397</v>
      </c>
      <c r="E8747" t="s">
        <v>398</v>
      </c>
      <c r="F8747" t="s">
        <v>4101</v>
      </c>
      <c r="G8747" t="s">
        <v>399</v>
      </c>
      <c r="H8747" s="5">
        <v>62836</v>
      </c>
      <c r="I8747">
        <f>IFERROR(VLOOKUP(G8747,'NCES Match'!$A$2:$B$1307,2,FALSE),"")</f>
        <v>4807530</v>
      </c>
      <c r="J8747" cm="1">
        <f t="array" ref="J8747">IFERROR(_xlfn.IFS(B8747=2015,H8747/$O$13,B8747=2016,H8747/$O$14,B8747=2017,H8747/$O$15,B8747=2018,H8747/$O$16,B8747=2019,H8747/$O$17,B8747=2020,H8747/$O$18,B8747=2021,H8747/$O$19,B8747=2022,H8747/$O$20),"")</f>
        <v>4.3321574339270012E-5</v>
      </c>
      <c r="K8747" s="3" cm="1">
        <f t="array" ref="K8747">IFERROR(_xlfn.IFS(B8747=2015,J8747*$P$4,B8747=2016,J8747*$P$5,B8747=2017,J8747*$P$6,B8747=2018,J8747*$P$7,B8747=2019,J8747*$P$8,B8747=2020,J8747*$P$9,B8747=2021,J8747*$P$10,B8747=2022,J8747*$P$11),"")</f>
        <v>73570.769267276381</v>
      </c>
      <c r="L8747" s="3">
        <f t="shared" si="137"/>
        <v>136406.7692672764</v>
      </c>
    </row>
    <row r="8748" spans="1:12">
      <c r="A8748">
        <v>4807530</v>
      </c>
      <c r="B8748">
        <v>2018</v>
      </c>
      <c r="D8748" t="s">
        <v>397</v>
      </c>
      <c r="E8748" t="s">
        <v>398</v>
      </c>
      <c r="F8748" t="s">
        <v>4101</v>
      </c>
      <c r="G8748" t="s">
        <v>399</v>
      </c>
      <c r="H8748" s="5">
        <v>62824</v>
      </c>
      <c r="I8748">
        <f>IFERROR(VLOOKUP(G8748,'NCES Match'!$A$2:$B$1307,2,FALSE),"")</f>
        <v>4807530</v>
      </c>
      <c r="J8748" cm="1">
        <f t="array" ref="J8748">IFERROR(_xlfn.IFS(B8748=2015,H8748/$O$13,B8748=2016,H8748/$O$14,B8748=2017,H8748/$O$15,B8748=2018,H8748/$O$16,B8748=2019,H8748/$O$17,B8748=2020,H8748/$O$18,B8748=2021,H8748/$O$19,B8748=2022,H8748/$O$20),"")</f>
        <v>4.099635624654535E-5</v>
      </c>
      <c r="K8748" s="3" cm="1">
        <f t="array" ref="K8748">IFERROR(_xlfn.IFS(B8748=2015,J8748*$P$4,B8748=2016,J8748*$P$5,B8748=2017,J8748*$P$6,B8748=2018,J8748*$P$7,B8748=2019,J8748*$P$8,B8748=2020,J8748*$P$9,B8748=2021,J8748*$P$10,B8748=2022,J8748*$P$11),"")</f>
        <v>70384.729410645814</v>
      </c>
      <c r="L8748" s="3">
        <f t="shared" si="137"/>
        <v>133208.72941064581</v>
      </c>
    </row>
    <row r="8749" spans="1:12">
      <c r="A8749">
        <v>4807530</v>
      </c>
      <c r="B8749">
        <v>2019</v>
      </c>
      <c r="D8749" t="s">
        <v>397</v>
      </c>
      <c r="E8749" t="s">
        <v>398</v>
      </c>
      <c r="F8749" t="s">
        <v>4101</v>
      </c>
      <c r="G8749" t="s">
        <v>399</v>
      </c>
      <c r="H8749" s="5">
        <v>70305</v>
      </c>
      <c r="I8749">
        <f>IFERROR(VLOOKUP(G8749,'NCES Match'!$A$2:$B$1307,2,FALSE),"")</f>
        <v>4807530</v>
      </c>
      <c r="J8749" cm="1">
        <f t="array" ref="J8749">IFERROR(_xlfn.IFS(B8749=2015,H8749/$O$13,B8749=2016,H8749/$O$14,B8749=2017,H8749/$O$15,B8749=2018,H8749/$O$16,B8749=2019,H8749/$O$17,B8749=2020,H8749/$O$18,B8749=2021,H8749/$O$19,B8749=2022,H8749/$O$20),"")</f>
        <v>4.4515721773315943E-5</v>
      </c>
      <c r="K8749" s="3" cm="1">
        <f t="array" ref="K8749">IFERROR(_xlfn.IFS(B8749=2015,J8749*$P$4,B8749=2016,J8749*$P$5,B8749=2017,J8749*$P$6,B8749=2018,J8749*$P$7,B8749=2019,J8749*$P$8,B8749=2020,J8749*$P$9,B8749=2021,J8749*$P$10,B8749=2022,J8749*$P$11),"")</f>
        <v>77365.028898624514</v>
      </c>
      <c r="L8749" s="3">
        <f t="shared" si="137"/>
        <v>147670.02889862453</v>
      </c>
    </row>
    <row r="8750" spans="1:12">
      <c r="A8750">
        <v>4807530</v>
      </c>
      <c r="B8750">
        <v>2020</v>
      </c>
      <c r="D8750" t="s">
        <v>397</v>
      </c>
      <c r="E8750" t="s">
        <v>398</v>
      </c>
      <c r="F8750" t="s">
        <v>4230</v>
      </c>
      <c r="G8750" t="s">
        <v>399</v>
      </c>
      <c r="H8750" s="5">
        <v>81293</v>
      </c>
      <c r="I8750">
        <f>IFERROR(VLOOKUP(G8750,'NCES Match'!$A$2:$B$1307,2,FALSE),"")</f>
        <v>4807530</v>
      </c>
      <c r="J8750" cm="1">
        <f t="array" ref="J8750">IFERROR(_xlfn.IFS(B8750=2015,H8750/$O$13,B8750=2016,H8750/$O$14,B8750=2017,H8750/$O$15,B8750=2018,H8750/$O$16,B8750=2019,H8750/$O$17,B8750=2020,H8750/$O$18,B8750=2021,H8750/$O$19,B8750=2022,H8750/$O$20),"")</f>
        <v>4.4053291495352731E-5</v>
      </c>
      <c r="K8750" s="3" cm="1">
        <f t="array" ref="K8750">IFERROR(_xlfn.IFS(B8750=2015,J8750*$P$4,B8750=2016,J8750*$P$5,B8750=2017,J8750*$P$6,B8750=2018,J8750*$P$7,B8750=2019,J8750*$P$8,B8750=2020,J8750*$P$9,B8750=2021,J8750*$P$10,B8750=2022,J8750*$P$11),"")</f>
        <v>92864.462482219111</v>
      </c>
      <c r="L8750" s="3">
        <f t="shared" si="137"/>
        <v>174157.4624822191</v>
      </c>
    </row>
    <row r="8751" spans="1:12">
      <c r="A8751">
        <v>4807530</v>
      </c>
      <c r="B8751">
        <v>2021</v>
      </c>
      <c r="D8751" t="s">
        <v>397</v>
      </c>
      <c r="E8751" t="s">
        <v>398</v>
      </c>
      <c r="F8751" t="s">
        <v>4101</v>
      </c>
      <c r="G8751" t="s">
        <v>399</v>
      </c>
      <c r="H8751" s="5">
        <v>82269.48</v>
      </c>
      <c r="I8751">
        <f>IFERROR(VLOOKUP(G8751,'NCES Match'!$A$2:$B$1307,2,FALSE),"")</f>
        <v>4807530</v>
      </c>
      <c r="J8751" cm="1">
        <f t="array" ref="J8751">IFERROR(_xlfn.IFS(B8751=2015,H8751/$O$13,B8751=2016,H8751/$O$14,B8751=2017,H8751/$O$15,B8751=2018,H8751/$O$16,B8751=2019,H8751/$O$17,B8751=2020,H8751/$O$18,B8751=2021,H8751/$O$19,B8751=2022,H8751/$O$20),"")</f>
        <v>4.2092604846648193E-5</v>
      </c>
      <c r="K8751" s="3" cm="1">
        <f t="array" ref="K8751">IFERROR(_xlfn.IFS(B8751=2015,J8751*$P$4,B8751=2016,J8751*$P$5,B8751=2017,J8751*$P$6,B8751=2018,J8751*$P$7,B8751=2019,J8751*$P$8,B8751=2020,J8751*$P$9,B8751=2021,J8751*$P$10,B8751=2022,J8751*$P$11),"")</f>
        <v>90101.463915440545</v>
      </c>
      <c r="L8751" s="3">
        <f t="shared" si="137"/>
        <v>172370.94391544053</v>
      </c>
    </row>
    <row r="8752" spans="1:12">
      <c r="A8752">
        <v>4807530</v>
      </c>
      <c r="B8752">
        <v>2022</v>
      </c>
      <c r="D8752" t="s">
        <v>397</v>
      </c>
      <c r="E8752" t="s">
        <v>398</v>
      </c>
      <c r="F8752" t="s">
        <v>4101</v>
      </c>
      <c r="G8752" t="s">
        <v>399</v>
      </c>
      <c r="H8752" s="5">
        <v>121404.15</v>
      </c>
      <c r="I8752">
        <f>IFERROR(VLOOKUP(G8752,'NCES Match'!$A$2:$B$1307,2,FALSE),"")</f>
        <v>4807530</v>
      </c>
      <c r="J8752" cm="1">
        <f t="array" ref="J8752">IFERROR(_xlfn.IFS(B8752=2015,H8752/$O$13,B8752=2016,H8752/$O$14,B8752=2017,H8752/$O$15,B8752=2018,H8752/$O$16,B8752=2019,H8752/$O$17,B8752=2020,H8752/$O$18,B8752=2021,H8752/$O$19,B8752=2022,H8752/$O$20),"")</f>
        <v>5.3324422832526032E-5</v>
      </c>
      <c r="K8752" s="3" cm="1">
        <f t="array" ref="K8752">IFERROR(_xlfn.IFS(B8752=2015,J8752*$P$4,B8752=2016,J8752*$P$5,B8752=2017,J8752*$P$6,B8752=2018,J8752*$P$7,B8752=2019,J8752*$P$8,B8752=2020,J8752*$P$9,B8752=2021,J8752*$P$10,B8752=2022,J8752*$P$11),"")</f>
        <v>114833.2383746032</v>
      </c>
      <c r="L8752" s="3">
        <f t="shared" si="137"/>
        <v>236237.38837460318</v>
      </c>
    </row>
    <row r="8753" spans="1:12">
      <c r="A8753">
        <v>4807530</v>
      </c>
      <c r="B8753">
        <v>2023</v>
      </c>
      <c r="D8753" t="s">
        <v>397</v>
      </c>
      <c r="E8753" t="s">
        <v>398</v>
      </c>
      <c r="F8753" t="s">
        <v>4101</v>
      </c>
      <c r="G8753" t="s">
        <v>399</v>
      </c>
      <c r="H8753" s="5">
        <v>125308.39</v>
      </c>
      <c r="I8753">
        <f>IFERROR(VLOOKUP(G8753,'NCES Match'!$A$2:$B$1307,2,FALSE),"")</f>
        <v>4807530</v>
      </c>
      <c r="J8753" t="str" cm="1">
        <f t="array" ref="J8753">IFERROR(_xlfn.IFS(B8753=2015,H8753/$O$13,B8753=2016,H8753/$O$14,B8753=2017,H8753/$O$15,B8753=2018,H8753/$O$16,B8753=2019,H8753/$O$17,B8753=2020,H8753/$O$18,B8753=2021,H8753/$O$19,B8753=2022,H8753/$O$20),"")</f>
        <v/>
      </c>
      <c r="K8753" s="3" t="str" cm="1">
        <f t="array" ref="K8753">IFERROR(_xlfn.IFS(B8753=2015,J8753*$P$4,B8753=2016,J8753*$P$5,B8753=2017,J8753*$P$6,B8753=2018,J8753*$P$7,B8753=2019,J8753*$P$8,B8753=2020,J8753*$P$9,B8753=2021,J8753*$P$10,B8753=2022,J8753*$P$11),"")</f>
        <v/>
      </c>
      <c r="L8753" s="3">
        <f t="shared" si="137"/>
        <v>125308.39</v>
      </c>
    </row>
    <row r="8754" spans="1:12">
      <c r="A8754">
        <v>4810260</v>
      </c>
      <c r="B8754">
        <v>2015</v>
      </c>
      <c r="C8754" t="s">
        <v>381</v>
      </c>
      <c r="D8754" t="s">
        <v>600</v>
      </c>
      <c r="E8754" t="s">
        <v>601</v>
      </c>
      <c r="G8754" t="s">
        <v>602</v>
      </c>
      <c r="H8754" s="5">
        <v>187399.44</v>
      </c>
      <c r="I8754">
        <f>IFERROR(VLOOKUP(G8754,'NCES Match'!$A$2:$B$1307,2,FALSE),"")</f>
        <v>4810260</v>
      </c>
      <c r="J8754" cm="1">
        <f t="array" ref="J8754">IFERROR(_xlfn.IFS(B8754=2015,H8754/$O$13,B8754=2016,H8754/$O$14,B8754=2017,H8754/$O$15,B8754=2018,H8754/$O$16,B8754=2019,H8754/$O$17,B8754=2020,H8754/$O$18,B8754=2021,H8754/$O$19,B8754=2022,H8754/$O$20),"")</f>
        <v>1.4680942533972429E-4</v>
      </c>
      <c r="K8754" s="3" cm="1">
        <f t="array" ref="K8754">IFERROR(_xlfn.IFS(B8754=2015,J8754*$P$4,B8754=2016,J8754*$P$5,B8754=2017,J8754*$P$6,B8754=2018,J8754*$P$7,B8754=2019,J8754*$P$8,B8754=2020,J8754*$P$9,B8754=2021,J8754*$P$10,B8754=2022,J8754*$P$11),"")</f>
        <v>233644.70289448259</v>
      </c>
      <c r="L8754" s="3">
        <f t="shared" si="137"/>
        <v>421044.14289448259</v>
      </c>
    </row>
    <row r="8755" spans="1:12">
      <c r="A8755">
        <v>4810260</v>
      </c>
      <c r="B8755">
        <v>2016</v>
      </c>
      <c r="C8755" t="s">
        <v>4102</v>
      </c>
      <c r="D8755" t="s">
        <v>600</v>
      </c>
      <c r="E8755" t="s">
        <v>601</v>
      </c>
      <c r="F8755" t="s">
        <v>4101</v>
      </c>
      <c r="G8755" t="s">
        <v>602</v>
      </c>
      <c r="H8755" s="5">
        <v>188194</v>
      </c>
      <c r="I8755">
        <f>IFERROR(VLOOKUP(G8755,'NCES Match'!$A$2:$B$1307,2,FALSE),"")</f>
        <v>4810260</v>
      </c>
      <c r="J8755" cm="1">
        <f t="array" ref="J8755">IFERROR(_xlfn.IFS(B8755=2015,H8755/$O$13,B8755=2016,H8755/$O$14,B8755=2017,H8755/$O$15,B8755=2018,H8755/$O$16,B8755=2019,H8755/$O$17,B8755=2020,H8755/$O$18,B8755=2021,H8755/$O$19,B8755=2022,H8755/$O$20),"")</f>
        <v>1.3472185704260388E-4</v>
      </c>
      <c r="K8755" s="3" cm="1">
        <f t="array" ref="K8755">IFERROR(_xlfn.IFS(B8755=2015,J8755*$P$4,B8755=2016,J8755*$P$5,B8755=2017,J8755*$P$6,B8755=2018,J8755*$P$7,B8755=2019,J8755*$P$8,B8755=2020,J8755*$P$9,B8755=2021,J8755*$P$10,B8755=2022,J8755*$P$11),"")</f>
        <v>225744.15344917594</v>
      </c>
      <c r="L8755" s="3">
        <f t="shared" si="137"/>
        <v>413938.15344917594</v>
      </c>
    </row>
    <row r="8756" spans="1:12">
      <c r="A8756">
        <v>4810260</v>
      </c>
      <c r="B8756">
        <v>2017</v>
      </c>
      <c r="D8756" t="s">
        <v>600</v>
      </c>
      <c r="E8756" t="s">
        <v>601</v>
      </c>
      <c r="F8756" t="s">
        <v>4101</v>
      </c>
      <c r="G8756" t="s">
        <v>602</v>
      </c>
      <c r="H8756" s="5">
        <v>190506</v>
      </c>
      <c r="I8756">
        <f>IFERROR(VLOOKUP(G8756,'NCES Match'!$A$2:$B$1307,2,FALSE),"")</f>
        <v>4810260</v>
      </c>
      <c r="J8756" cm="1">
        <f t="array" ref="J8756">IFERROR(_xlfn.IFS(B8756=2015,H8756/$O$13,B8756=2016,H8756/$O$14,B8756=2017,H8756/$O$15,B8756=2018,H8756/$O$16,B8756=2019,H8756/$O$17,B8756=2020,H8756/$O$18,B8756=2021,H8756/$O$19,B8756=2022,H8756/$O$20),"")</f>
        <v>1.3134222167351475E-4</v>
      </c>
      <c r="K8756" s="3" cm="1">
        <f t="array" ref="K8756">IFERROR(_xlfn.IFS(B8756=2015,J8756*$P$4,B8756=2016,J8756*$P$5,B8756=2017,J8756*$P$6,B8756=2018,J8756*$P$7,B8756=2019,J8756*$P$8,B8756=2020,J8756*$P$9,B8756=2021,J8756*$P$10,B8756=2022,J8756*$P$11),"")</f>
        <v>223051.64189368763</v>
      </c>
      <c r="L8756" s="3">
        <f t="shared" si="137"/>
        <v>413557.64189368766</v>
      </c>
    </row>
    <row r="8757" spans="1:12">
      <c r="A8757">
        <v>4810260</v>
      </c>
      <c r="B8757">
        <v>2018</v>
      </c>
      <c r="D8757" t="s">
        <v>600</v>
      </c>
      <c r="E8757" t="s">
        <v>601</v>
      </c>
      <c r="F8757" t="s">
        <v>4101</v>
      </c>
      <c r="G8757" t="s">
        <v>602</v>
      </c>
      <c r="H8757" s="5">
        <v>203526</v>
      </c>
      <c r="I8757">
        <f>IFERROR(VLOOKUP(G8757,'NCES Match'!$A$2:$B$1307,2,FALSE),"")</f>
        <v>4810260</v>
      </c>
      <c r="J8757" cm="1">
        <f t="array" ref="J8757">IFERROR(_xlfn.IFS(B8757=2015,H8757/$O$13,B8757=2016,H8757/$O$14,B8757=2017,H8757/$O$15,B8757=2018,H8757/$O$16,B8757=2019,H8757/$O$17,B8757=2020,H8757/$O$18,B8757=2021,H8757/$O$19,B8757=2022,H8757/$O$20),"")</f>
        <v>1.3281268944088866E-4</v>
      </c>
      <c r="K8757" s="3" cm="1">
        <f t="array" ref="K8757">IFERROR(_xlfn.IFS(B8757=2015,J8757*$P$4,B8757=2016,J8757*$P$5,B8757=2017,J8757*$P$6,B8757=2018,J8757*$P$7,B8757=2019,J8757*$P$8,B8757=2020,J8757*$P$9,B8757=2021,J8757*$P$10,B8757=2022,J8757*$P$11),"")</f>
        <v>228019.90382705812</v>
      </c>
      <c r="L8757" s="3">
        <f t="shared" si="137"/>
        <v>431545.90382705815</v>
      </c>
    </row>
    <row r="8758" spans="1:12">
      <c r="A8758">
        <v>4810260</v>
      </c>
      <c r="B8758">
        <v>2019</v>
      </c>
      <c r="D8758" t="s">
        <v>600</v>
      </c>
      <c r="E8758" t="s">
        <v>601</v>
      </c>
      <c r="F8758" t="s">
        <v>4101</v>
      </c>
      <c r="G8758" t="s">
        <v>602</v>
      </c>
      <c r="H8758" s="5">
        <v>251117</v>
      </c>
      <c r="I8758">
        <f>IFERROR(VLOOKUP(G8758,'NCES Match'!$A$2:$B$1307,2,FALSE),"")</f>
        <v>4810260</v>
      </c>
      <c r="J8758" cm="1">
        <f t="array" ref="J8758">IFERROR(_xlfn.IFS(B8758=2015,H8758/$O$13,B8758=2016,H8758/$O$14,B8758=2017,H8758/$O$15,B8758=2018,H8758/$O$16,B8758=2019,H8758/$O$17,B8758=2020,H8758/$O$18,B8758=2021,H8758/$O$19,B8758=2022,H8758/$O$20),"")</f>
        <v>1.5900226875115256E-4</v>
      </c>
      <c r="K8758" s="3" cm="1">
        <f t="array" ref="K8758">IFERROR(_xlfn.IFS(B8758=2015,J8758*$P$4,B8758=2016,J8758*$P$5,B8758=2017,J8758*$P$6,B8758=2018,J8758*$P$7,B8758=2019,J8758*$P$8,B8758=2020,J8758*$P$9,B8758=2021,J8758*$P$10,B8758=2022,J8758*$P$11),"")</f>
        <v>276334.17199254525</v>
      </c>
      <c r="L8758" s="3">
        <f t="shared" si="137"/>
        <v>527451.17199254525</v>
      </c>
    </row>
    <row r="8759" spans="1:12">
      <c r="A8759">
        <v>4810260</v>
      </c>
      <c r="B8759">
        <v>2020</v>
      </c>
      <c r="D8759" t="s">
        <v>600</v>
      </c>
      <c r="E8759" t="s">
        <v>601</v>
      </c>
      <c r="F8759" t="s">
        <v>4230</v>
      </c>
      <c r="G8759" t="s">
        <v>602</v>
      </c>
      <c r="H8759" s="5">
        <v>288011</v>
      </c>
      <c r="I8759">
        <f>IFERROR(VLOOKUP(G8759,'NCES Match'!$A$2:$B$1307,2,FALSE),"")</f>
        <v>4810260</v>
      </c>
      <c r="J8759" cm="1">
        <f t="array" ref="J8759">IFERROR(_xlfn.IFS(B8759=2015,H8759/$O$13,B8759=2016,H8759/$O$14,B8759=2017,H8759/$O$15,B8759=2018,H8759/$O$16,B8759=2019,H8759/$O$17,B8759=2020,H8759/$O$18,B8759=2021,H8759/$O$19,B8759=2022,H8759/$O$20),"")</f>
        <v>1.5607533904355892E-4</v>
      </c>
      <c r="K8759" s="3" cm="1">
        <f t="array" ref="K8759">IFERROR(_xlfn.IFS(B8759=2015,J8759*$P$4,B8759=2016,J8759*$P$5,B8759=2017,J8759*$P$6,B8759=2018,J8759*$P$7,B8759=2019,J8759*$P$8,B8759=2020,J8759*$P$9,B8759=2021,J8759*$P$10,B8759=2022,J8759*$P$11),"")</f>
        <v>329007.25405590161</v>
      </c>
      <c r="L8759" s="3">
        <f t="shared" si="137"/>
        <v>617018.25405590166</v>
      </c>
    </row>
    <row r="8760" spans="1:12">
      <c r="A8760">
        <v>4810260</v>
      </c>
      <c r="B8760">
        <v>2021</v>
      </c>
      <c r="D8760" t="s">
        <v>600</v>
      </c>
      <c r="E8760" t="s">
        <v>601</v>
      </c>
      <c r="F8760" t="s">
        <v>4101</v>
      </c>
      <c r="G8760" t="s">
        <v>602</v>
      </c>
      <c r="H8760" s="5">
        <v>311826.58</v>
      </c>
      <c r="I8760">
        <f>IFERROR(VLOOKUP(G8760,'NCES Match'!$A$2:$B$1307,2,FALSE),"")</f>
        <v>4810260</v>
      </c>
      <c r="J8760" cm="1">
        <f t="array" ref="J8760">IFERROR(_xlfn.IFS(B8760=2015,H8760/$O$13,B8760=2016,H8760/$O$14,B8760=2017,H8760/$O$15,B8760=2018,H8760/$O$16,B8760=2019,H8760/$O$17,B8760=2020,H8760/$O$18,B8760=2021,H8760/$O$19,B8760=2022,H8760/$O$20),"")</f>
        <v>1.595438917642573E-4</v>
      </c>
      <c r="K8760" s="3" cm="1">
        <f t="array" ref="K8760">IFERROR(_xlfn.IFS(B8760=2015,J8760*$P$4,B8760=2016,J8760*$P$5,B8760=2017,J8760*$P$6,B8760=2018,J8760*$P$7,B8760=2019,J8760*$P$8,B8760=2020,J8760*$P$9,B8760=2021,J8760*$P$10,B8760=2022,J8760*$P$11),"")</f>
        <v>341512.20289401652</v>
      </c>
      <c r="L8760" s="3">
        <f t="shared" si="137"/>
        <v>653338.78289401648</v>
      </c>
    </row>
    <row r="8761" spans="1:12">
      <c r="A8761">
        <v>4810260</v>
      </c>
      <c r="B8761">
        <v>2022</v>
      </c>
      <c r="D8761" t="s">
        <v>600</v>
      </c>
      <c r="E8761" t="s">
        <v>601</v>
      </c>
      <c r="F8761" t="s">
        <v>4101</v>
      </c>
      <c r="G8761" t="s">
        <v>602</v>
      </c>
      <c r="H8761" s="5">
        <v>403885.16</v>
      </c>
      <c r="I8761">
        <f>IFERROR(VLOOKUP(G8761,'NCES Match'!$A$2:$B$1307,2,FALSE),"")</f>
        <v>4810260</v>
      </c>
      <c r="J8761" cm="1">
        <f t="array" ref="J8761">IFERROR(_xlfn.IFS(B8761=2015,H8761/$O$13,B8761=2016,H8761/$O$14,B8761=2017,H8761/$O$15,B8761=2018,H8761/$O$16,B8761=2019,H8761/$O$17,B8761=2020,H8761/$O$18,B8761=2021,H8761/$O$19,B8761=2022,H8761/$O$20),"")</f>
        <v>1.7739873840904474E-4</v>
      </c>
      <c r="K8761" s="3" cm="1">
        <f t="array" ref="K8761">IFERROR(_xlfn.IFS(B8761=2015,J8761*$P$4,B8761=2016,J8761*$P$5,B8761=2017,J8761*$P$6,B8761=2018,J8761*$P$7,B8761=2019,J8761*$P$8,B8761=2020,J8761*$P$9,B8761=2021,J8761*$P$10,B8761=2022,J8761*$P$11),"")</f>
        <v>382025.16844971734</v>
      </c>
      <c r="L8761" s="3">
        <f t="shared" si="137"/>
        <v>785910.32844971726</v>
      </c>
    </row>
    <row r="8762" spans="1:12">
      <c r="A8762">
        <v>4810260</v>
      </c>
      <c r="B8762">
        <v>2023</v>
      </c>
      <c r="D8762" t="s">
        <v>600</v>
      </c>
      <c r="E8762" t="s">
        <v>601</v>
      </c>
      <c r="F8762" t="s">
        <v>4101</v>
      </c>
      <c r="G8762" t="s">
        <v>602</v>
      </c>
      <c r="H8762" s="5">
        <v>462266.19</v>
      </c>
      <c r="I8762">
        <f>IFERROR(VLOOKUP(G8762,'NCES Match'!$A$2:$B$1307,2,FALSE),"")</f>
        <v>4810260</v>
      </c>
      <c r="J8762" t="str" cm="1">
        <f t="array" ref="J8762">IFERROR(_xlfn.IFS(B8762=2015,H8762/$O$13,B8762=2016,H8762/$O$14,B8762=2017,H8762/$O$15,B8762=2018,H8762/$O$16,B8762=2019,H8762/$O$17,B8762=2020,H8762/$O$18,B8762=2021,H8762/$O$19,B8762=2022,H8762/$O$20),"")</f>
        <v/>
      </c>
      <c r="K8762" s="3" t="str" cm="1">
        <f t="array" ref="K8762">IFERROR(_xlfn.IFS(B8762=2015,J8762*$P$4,B8762=2016,J8762*$P$5,B8762=2017,J8762*$P$6,B8762=2018,J8762*$P$7,B8762=2019,J8762*$P$8,B8762=2020,J8762*$P$9,B8762=2021,J8762*$P$10,B8762=2022,J8762*$P$11),"")</f>
        <v/>
      </c>
      <c r="L8762" s="3">
        <f t="shared" si="137"/>
        <v>462266.19</v>
      </c>
    </row>
    <row r="8763" spans="1:12">
      <c r="A8763">
        <v>4812420</v>
      </c>
      <c r="B8763">
        <v>2015</v>
      </c>
      <c r="C8763" t="s">
        <v>381</v>
      </c>
      <c r="D8763" t="s">
        <v>777</v>
      </c>
      <c r="E8763" t="s">
        <v>778</v>
      </c>
      <c r="G8763" t="s">
        <v>779</v>
      </c>
      <c r="H8763" s="5">
        <v>646500.72</v>
      </c>
      <c r="I8763">
        <f>IFERROR(VLOOKUP(G8763,'NCES Match'!$A$2:$B$1307,2,FALSE),"")</f>
        <v>4812420</v>
      </c>
      <c r="J8763" cm="1">
        <f t="array" ref="J8763">IFERROR(_xlfn.IFS(B8763=2015,H8763/$O$13,B8763=2016,H8763/$O$14,B8763=2017,H8763/$O$15,B8763=2018,H8763/$O$16,B8763=2019,H8763/$O$17,B8763=2020,H8763/$O$18,B8763=2021,H8763/$O$19,B8763=2022,H8763/$O$20),"")</f>
        <v>5.0647109289610464E-4</v>
      </c>
      <c r="K8763" s="3" cm="1">
        <f t="array" ref="K8763">IFERROR(_xlfn.IFS(B8763=2015,J8763*$P$4,B8763=2016,J8763*$P$5,B8763=2017,J8763*$P$6,B8763=2018,J8763*$P$7,B8763=2019,J8763*$P$8,B8763=2020,J8763*$P$9,B8763=2021,J8763*$P$10,B8763=2022,J8763*$P$11),"")</f>
        <v>806040.12821740052</v>
      </c>
      <c r="L8763" s="3">
        <f t="shared" si="137"/>
        <v>1452540.8482174005</v>
      </c>
    </row>
    <row r="8764" spans="1:12">
      <c r="A8764">
        <v>4812420</v>
      </c>
      <c r="B8764">
        <v>2016</v>
      </c>
      <c r="C8764" t="s">
        <v>4102</v>
      </c>
      <c r="D8764" t="s">
        <v>777</v>
      </c>
      <c r="E8764" t="s">
        <v>778</v>
      </c>
      <c r="F8764" t="s">
        <v>4101</v>
      </c>
      <c r="G8764" t="s">
        <v>779</v>
      </c>
      <c r="H8764" s="5">
        <v>653476</v>
      </c>
      <c r="I8764">
        <f>IFERROR(VLOOKUP(G8764,'NCES Match'!$A$2:$B$1307,2,FALSE),"")</f>
        <v>4812420</v>
      </c>
      <c r="J8764" cm="1">
        <f t="array" ref="J8764">IFERROR(_xlfn.IFS(B8764=2015,H8764/$O$13,B8764=2016,H8764/$O$14,B8764=2017,H8764/$O$15,B8764=2018,H8764/$O$16,B8764=2019,H8764/$O$17,B8764=2020,H8764/$O$18,B8764=2021,H8764/$O$19,B8764=2022,H8764/$O$20),"")</f>
        <v>4.678018441224088E-4</v>
      </c>
      <c r="K8764" s="3" cm="1">
        <f t="array" ref="K8764">IFERROR(_xlfn.IFS(B8764=2015,J8764*$P$4,B8764=2016,J8764*$P$5,B8764=2017,J8764*$P$6,B8764=2018,J8764*$P$7,B8764=2019,J8764*$P$8,B8764=2020,J8764*$P$9,B8764=2021,J8764*$P$10,B8764=2022,J8764*$P$11),"")</f>
        <v>783863.38788353337</v>
      </c>
      <c r="L8764" s="3">
        <f t="shared" si="137"/>
        <v>1437339.3878835333</v>
      </c>
    </row>
    <row r="8765" spans="1:12">
      <c r="A8765">
        <v>4812420</v>
      </c>
      <c r="B8765">
        <v>2017</v>
      </c>
      <c r="D8765" t="s">
        <v>777</v>
      </c>
      <c r="E8765" t="s">
        <v>778</v>
      </c>
      <c r="F8765" t="s">
        <v>4101</v>
      </c>
      <c r="G8765" t="s">
        <v>779</v>
      </c>
      <c r="H8765" s="5">
        <v>714620</v>
      </c>
      <c r="I8765">
        <f>IFERROR(VLOOKUP(G8765,'NCES Match'!$A$2:$B$1307,2,FALSE),"")</f>
        <v>4812420</v>
      </c>
      <c r="J8765" cm="1">
        <f t="array" ref="J8765">IFERROR(_xlfn.IFS(B8765=2015,H8765/$O$13,B8765=2016,H8765/$O$14,B8765=2017,H8765/$O$15,B8765=2018,H8765/$O$16,B8765=2019,H8765/$O$17,B8765=2020,H8765/$O$18,B8765=2021,H8765/$O$19,B8765=2022,H8765/$O$20),"")</f>
        <v>4.9268673140125303E-4</v>
      </c>
      <c r="K8765" s="3" cm="1">
        <f t="array" ref="K8765">IFERROR(_xlfn.IFS(B8765=2015,J8765*$P$4,B8765=2016,J8765*$P$5,B8765=2017,J8765*$P$6,B8765=2018,J8765*$P$7,B8765=2019,J8765*$P$8,B8765=2020,J8765*$P$9,B8765=2021,J8765*$P$10,B8765=2022,J8765*$P$11),"")</f>
        <v>836704.16853047698</v>
      </c>
      <c r="L8765" s="3">
        <f t="shared" si="137"/>
        <v>1551324.168530477</v>
      </c>
    </row>
    <row r="8766" spans="1:12">
      <c r="A8766">
        <v>4812420</v>
      </c>
      <c r="B8766">
        <v>2018</v>
      </c>
      <c r="D8766" t="s">
        <v>777</v>
      </c>
      <c r="E8766" t="s">
        <v>778</v>
      </c>
      <c r="F8766" t="s">
        <v>4101</v>
      </c>
      <c r="G8766" t="s">
        <v>779</v>
      </c>
      <c r="H8766" s="5">
        <v>759634</v>
      </c>
      <c r="I8766">
        <f>IFERROR(VLOOKUP(G8766,'NCES Match'!$A$2:$B$1307,2,FALSE),"")</f>
        <v>4812420</v>
      </c>
      <c r="J8766" cm="1">
        <f t="array" ref="J8766">IFERROR(_xlfn.IFS(B8766=2015,H8766/$O$13,B8766=2016,H8766/$O$14,B8766=2017,H8766/$O$15,B8766=2018,H8766/$O$16,B8766=2019,H8766/$O$17,B8766=2020,H8766/$O$18,B8766=2021,H8766/$O$19,B8766=2022,H8766/$O$20),"")</f>
        <v>4.9570587802413456E-4</v>
      </c>
      <c r="K8766" s="3" cm="1">
        <f t="array" ref="K8766">IFERROR(_xlfn.IFS(B8766=2015,J8766*$P$4,B8766=2016,J8766*$P$5,B8766=2017,J8766*$P$6,B8766=2018,J8766*$P$7,B8766=2019,J8766*$P$8,B8766=2020,J8766*$P$9,B8766=2021,J8766*$P$10,B8766=2022,J8766*$P$11),"")</f>
        <v>851054.27131552459</v>
      </c>
      <c r="L8766" s="3">
        <f t="shared" si="137"/>
        <v>1610688.2713155246</v>
      </c>
    </row>
    <row r="8767" spans="1:12">
      <c r="A8767">
        <v>4812420</v>
      </c>
      <c r="B8767">
        <v>2019</v>
      </c>
      <c r="D8767" t="s">
        <v>777</v>
      </c>
      <c r="E8767" t="s">
        <v>778</v>
      </c>
      <c r="F8767" t="s">
        <v>4101</v>
      </c>
      <c r="G8767" t="s">
        <v>779</v>
      </c>
      <c r="H8767" s="5">
        <v>782510</v>
      </c>
      <c r="I8767">
        <f>IFERROR(VLOOKUP(G8767,'NCES Match'!$A$2:$B$1307,2,FALSE),"")</f>
        <v>4812420</v>
      </c>
      <c r="J8767" cm="1">
        <f t="array" ref="J8767">IFERROR(_xlfn.IFS(B8767=2015,H8767/$O$13,B8767=2016,H8767/$O$14,B8767=2017,H8767/$O$15,B8767=2018,H8767/$O$16,B8767=2019,H8767/$O$17,B8767=2020,H8767/$O$18,B8767=2021,H8767/$O$19,B8767=2022,H8767/$O$20),"")</f>
        <v>4.9546970265041551E-4</v>
      </c>
      <c r="K8767" s="3" cm="1">
        <f t="array" ref="K8767">IFERROR(_xlfn.IFS(B8767=2015,J8767*$P$4,B8767=2016,J8767*$P$5,B8767=2017,J8767*$P$6,B8767=2018,J8767*$P$7,B8767=2019,J8767*$P$8,B8767=2020,J8767*$P$9,B8767=2021,J8767*$P$10,B8767=2022,J8767*$P$11),"")</f>
        <v>861089.66308886523</v>
      </c>
      <c r="L8767" s="3">
        <f t="shared" si="137"/>
        <v>1643599.6630888651</v>
      </c>
    </row>
    <row r="8768" spans="1:12">
      <c r="A8768">
        <v>4812420</v>
      </c>
      <c r="B8768">
        <v>2020</v>
      </c>
      <c r="D8768" t="s">
        <v>777</v>
      </c>
      <c r="E8768" t="s">
        <v>778</v>
      </c>
      <c r="F8768" t="s">
        <v>4230</v>
      </c>
      <c r="G8768" t="s">
        <v>779</v>
      </c>
      <c r="H8768" s="5">
        <v>816830</v>
      </c>
      <c r="I8768">
        <f>IFERROR(VLOOKUP(G8768,'NCES Match'!$A$2:$B$1307,2,FALSE),"")</f>
        <v>4812420</v>
      </c>
      <c r="J8768" cm="1">
        <f t="array" ref="J8768">IFERROR(_xlfn.IFS(B8768=2015,H8768/$O$13,B8768=2016,H8768/$O$14,B8768=2017,H8768/$O$15,B8768=2018,H8768/$O$16,B8768=2019,H8768/$O$17,B8768=2020,H8768/$O$18,B8768=2021,H8768/$O$19,B8768=2022,H8768/$O$20),"")</f>
        <v>4.4264635444809478E-4</v>
      </c>
      <c r="K8768" s="3" cm="1">
        <f t="array" ref="K8768">IFERROR(_xlfn.IFS(B8768=2015,J8768*$P$4,B8768=2016,J8768*$P$5,B8768=2017,J8768*$P$6,B8768=2018,J8768*$P$7,B8768=2019,J8768*$P$8,B8768=2020,J8768*$P$9,B8768=2021,J8768*$P$10,B8768=2022,J8768*$P$11),"")</f>
        <v>933099.76122607151</v>
      </c>
      <c r="L8768" s="3">
        <f t="shared" si="137"/>
        <v>1749929.7612260715</v>
      </c>
    </row>
    <row r="8769" spans="1:12">
      <c r="A8769">
        <v>4812420</v>
      </c>
      <c r="B8769">
        <v>2021</v>
      </c>
      <c r="D8769" t="s">
        <v>777</v>
      </c>
      <c r="E8769" t="s">
        <v>778</v>
      </c>
      <c r="F8769" t="s">
        <v>4230</v>
      </c>
      <c r="G8769" t="s">
        <v>779</v>
      </c>
      <c r="H8769" s="5">
        <v>864734.27</v>
      </c>
      <c r="I8769">
        <f>IFERROR(VLOOKUP(G8769,'NCES Match'!$A$2:$B$1307,2,FALSE),"")</f>
        <v>4812420</v>
      </c>
      <c r="J8769" cm="1">
        <f t="array" ref="J8769">IFERROR(_xlfn.IFS(B8769=2015,H8769/$O$13,B8769=2016,H8769/$O$14,B8769=2017,H8769/$O$15,B8769=2018,H8769/$O$16,B8769=2019,H8769/$O$17,B8769=2020,H8769/$O$18,B8769=2021,H8769/$O$19,B8769=2022,H8769/$O$20),"")</f>
        <v>4.4243524967539345E-4</v>
      </c>
      <c r="K8769" s="3" cm="1">
        <f t="array" ref="K8769">IFERROR(_xlfn.IFS(B8769=2015,J8769*$P$4,B8769=2016,J8769*$P$5,B8769=2017,J8769*$P$6,B8769=2018,J8769*$P$7,B8769=2019,J8769*$P$8,B8769=2020,J8769*$P$9,B8769=2021,J8769*$P$10,B8769=2022,J8769*$P$11),"")</f>
        <v>947056.23063194065</v>
      </c>
      <c r="L8769" s="3">
        <f t="shared" si="137"/>
        <v>1811790.5006319406</v>
      </c>
    </row>
    <row r="8770" spans="1:12">
      <c r="A8770">
        <v>4812420</v>
      </c>
      <c r="B8770">
        <v>2022</v>
      </c>
      <c r="D8770" t="s">
        <v>777</v>
      </c>
      <c r="E8770" t="s">
        <v>778</v>
      </c>
      <c r="F8770" t="s">
        <v>4101</v>
      </c>
      <c r="G8770" t="s">
        <v>779</v>
      </c>
      <c r="H8770" s="5">
        <v>1031634.85</v>
      </c>
      <c r="I8770">
        <f>IFERROR(VLOOKUP(G8770,'NCES Match'!$A$2:$B$1307,2,FALSE),"")</f>
        <v>4812420</v>
      </c>
      <c r="J8770" cm="1">
        <f t="array" ref="J8770">IFERROR(_xlfn.IFS(B8770=2015,H8770/$O$13,B8770=2016,H8770/$O$14,B8770=2017,H8770/$O$15,B8770=2018,H8770/$O$16,B8770=2019,H8770/$O$17,B8770=2020,H8770/$O$18,B8770=2021,H8770/$O$19,B8770=2022,H8770/$O$20),"")</f>
        <v>4.5312563821063421E-4</v>
      </c>
      <c r="K8770" s="3" cm="1">
        <f t="array" ref="K8770">IFERROR(_xlfn.IFS(B8770=2015,J8770*$P$4,B8770=2016,J8770*$P$5,B8770=2017,J8770*$P$6,B8770=2018,J8770*$P$7,B8770=2019,J8770*$P$8,B8770=2020,J8770*$P$9,B8770=2021,J8770*$P$10,B8770=2022,J8770*$P$11),"")</f>
        <v>975798.36146950501</v>
      </c>
      <c r="L8770" s="3">
        <f t="shared" si="137"/>
        <v>2007433.211469505</v>
      </c>
    </row>
    <row r="8771" spans="1:12">
      <c r="A8771">
        <v>4812420</v>
      </c>
      <c r="B8771">
        <v>2023</v>
      </c>
      <c r="D8771" t="s">
        <v>777</v>
      </c>
      <c r="E8771" t="s">
        <v>778</v>
      </c>
      <c r="F8771" t="s">
        <v>4101</v>
      </c>
      <c r="G8771" t="s">
        <v>779</v>
      </c>
      <c r="H8771" s="5">
        <v>1169652.68</v>
      </c>
      <c r="I8771">
        <f>IFERROR(VLOOKUP(G8771,'NCES Match'!$A$2:$B$1307,2,FALSE),"")</f>
        <v>4812420</v>
      </c>
      <c r="J8771" t="str" cm="1">
        <f t="array" ref="J8771">IFERROR(_xlfn.IFS(B8771=2015,H8771/$O$13,B8771=2016,H8771/$O$14,B8771=2017,H8771/$O$15,B8771=2018,H8771/$O$16,B8771=2019,H8771/$O$17,B8771=2020,H8771/$O$18,B8771=2021,H8771/$O$19,B8771=2022,H8771/$O$20),"")</f>
        <v/>
      </c>
      <c r="K8771" s="3" t="str" cm="1">
        <f t="array" ref="K8771">IFERROR(_xlfn.IFS(B8771=2015,J8771*$P$4,B8771=2016,J8771*$P$5,B8771=2017,J8771*$P$6,B8771=2018,J8771*$P$7,B8771=2019,J8771*$P$8,B8771=2020,J8771*$P$9,B8771=2021,J8771*$P$10,B8771=2022,J8771*$P$11),"")</f>
        <v/>
      </c>
      <c r="L8771" s="3">
        <f t="shared" ref="L8771:L8834" si="138">SUM(H8771,K8771)</f>
        <v>1169652.68</v>
      </c>
    </row>
    <row r="8772" spans="1:12">
      <c r="A8772">
        <v>4815270</v>
      </c>
      <c r="B8772">
        <v>2015</v>
      </c>
      <c r="C8772" t="s">
        <v>381</v>
      </c>
      <c r="D8772" t="s">
        <v>1000</v>
      </c>
      <c r="E8772" t="s">
        <v>1001</v>
      </c>
      <c r="G8772" t="s">
        <v>1002</v>
      </c>
      <c r="H8772" s="5">
        <v>6338981.6299999999</v>
      </c>
      <c r="I8772">
        <f>IFERROR(VLOOKUP(G8772,'NCES Match'!$A$2:$B$1307,2,FALSE),"")</f>
        <v>4815270</v>
      </c>
      <c r="J8772" cm="1">
        <f t="array" ref="J8772">IFERROR(_xlfn.IFS(B8772=2015,H8772/$O$13,B8772=2016,H8772/$O$14,B8772=2017,H8772/$O$15,B8772=2018,H8772/$O$16,B8772=2019,H8772/$O$17,B8772=2020,H8772/$O$18,B8772=2021,H8772/$O$19,B8772=2022,H8772/$O$20),"")</f>
        <v>4.9659820239557209E-3</v>
      </c>
      <c r="K8772" s="3" cm="1">
        <f t="array" ref="K8772">IFERROR(_xlfn.IFS(B8772=2015,J8772*$P$4,B8772=2016,J8772*$P$5,B8772=2017,J8772*$P$6,B8772=2018,J8772*$P$7,B8772=2019,J8772*$P$8,B8772=2020,J8772*$P$9,B8772=2021,J8772*$P$10,B8772=2022,J8772*$P$11),"")</f>
        <v>7903275.9094420606</v>
      </c>
      <c r="L8772" s="3">
        <f t="shared" si="138"/>
        <v>14242257.539442061</v>
      </c>
    </row>
    <row r="8773" spans="1:12">
      <c r="A8773">
        <v>4815270</v>
      </c>
      <c r="B8773">
        <v>2016</v>
      </c>
      <c r="C8773" t="s">
        <v>4102</v>
      </c>
      <c r="D8773" t="s">
        <v>1000</v>
      </c>
      <c r="E8773" t="s">
        <v>1001</v>
      </c>
      <c r="F8773" t="s">
        <v>4101</v>
      </c>
      <c r="G8773" t="s">
        <v>1002</v>
      </c>
      <c r="H8773" s="5">
        <v>6540577</v>
      </c>
      <c r="I8773">
        <f>IFERROR(VLOOKUP(G8773,'NCES Match'!$A$2:$B$1307,2,FALSE),"")</f>
        <v>4815270</v>
      </c>
      <c r="J8773" cm="1">
        <f t="array" ref="J8773">IFERROR(_xlfn.IFS(B8773=2015,H8773/$O$13,B8773=2016,H8773/$O$14,B8773=2017,H8773/$O$15,B8773=2018,H8773/$O$16,B8773=2019,H8773/$O$17,B8773=2020,H8773/$O$18,B8773=2021,H8773/$O$19,B8773=2022,H8773/$O$20),"")</f>
        <v>4.6821826390328215E-3</v>
      </c>
      <c r="K8773" s="3" cm="1">
        <f t="array" ref="K8773">IFERROR(_xlfn.IFS(B8773=2015,J8773*$P$4,B8773=2016,J8773*$P$5,B8773=2017,J8773*$P$6,B8773=2018,J8773*$P$7,B8773=2019,J8773*$P$8,B8773=2020,J8773*$P$9,B8773=2021,J8773*$P$10,B8773=2022,J8773*$P$11),"")</f>
        <v>7845611.5388064999</v>
      </c>
      <c r="L8773" s="3">
        <f t="shared" si="138"/>
        <v>14386188.5388065</v>
      </c>
    </row>
    <row r="8774" spans="1:12">
      <c r="A8774">
        <v>4815270</v>
      </c>
      <c r="B8774">
        <v>2017</v>
      </c>
      <c r="D8774" t="s">
        <v>1000</v>
      </c>
      <c r="E8774" t="s">
        <v>1001</v>
      </c>
      <c r="F8774" t="s">
        <v>4101</v>
      </c>
      <c r="G8774" t="s">
        <v>1002</v>
      </c>
      <c r="H8774" s="5">
        <v>7196604</v>
      </c>
      <c r="I8774">
        <f>IFERROR(VLOOKUP(G8774,'NCES Match'!$A$2:$B$1307,2,FALSE),"")</f>
        <v>4815270</v>
      </c>
      <c r="J8774" cm="1">
        <f t="array" ref="J8774">IFERROR(_xlfn.IFS(B8774=2015,H8774/$O$13,B8774=2016,H8774/$O$14,B8774=2017,H8774/$O$15,B8774=2018,H8774/$O$16,B8774=2019,H8774/$O$17,B8774=2020,H8774/$O$18,B8774=2021,H8774/$O$19,B8774=2022,H8774/$O$20),"")</f>
        <v>4.9616177856051935E-3</v>
      </c>
      <c r="K8774" s="3" cm="1">
        <f t="array" ref="K8774">IFERROR(_xlfn.IFS(B8774=2015,J8774*$P$4,B8774=2016,J8774*$P$5,B8774=2017,J8774*$P$6,B8774=2018,J8774*$P$7,B8774=2019,J8774*$P$8,B8774=2020,J8774*$P$9,B8774=2021,J8774*$P$10,B8774=2022,J8774*$P$11),"")</f>
        <v>8426056.5980004836</v>
      </c>
      <c r="L8774" s="3">
        <f t="shared" si="138"/>
        <v>15622660.598000484</v>
      </c>
    </row>
    <row r="8775" spans="1:12">
      <c r="A8775">
        <v>4815270</v>
      </c>
      <c r="B8775">
        <v>2018</v>
      </c>
      <c r="D8775" t="s">
        <v>1000</v>
      </c>
      <c r="E8775" t="s">
        <v>1001</v>
      </c>
      <c r="F8775" t="s">
        <v>4101</v>
      </c>
      <c r="G8775" t="s">
        <v>1002</v>
      </c>
      <c r="H8775" s="5">
        <v>7094536</v>
      </c>
      <c r="I8775">
        <f>IFERROR(VLOOKUP(G8775,'NCES Match'!$A$2:$B$1307,2,FALSE),"")</f>
        <v>4815270</v>
      </c>
      <c r="J8775" cm="1">
        <f t="array" ref="J8775">IFERROR(_xlfn.IFS(B8775=2015,H8775/$O$13,B8775=2016,H8775/$O$14,B8775=2017,H8775/$O$15,B8775=2018,H8775/$O$16,B8775=2019,H8775/$O$17,B8775=2020,H8775/$O$18,B8775=2021,H8775/$O$19,B8775=2022,H8775/$O$20),"")</f>
        <v>4.6296021466309192E-3</v>
      </c>
      <c r="K8775" s="3" cm="1">
        <f t="array" ref="K8775">IFERROR(_xlfn.IFS(B8775=2015,J8775*$P$4,B8775=2016,J8775*$P$5,B8775=2017,J8775*$P$6,B8775=2018,J8775*$P$7,B8775=2019,J8775*$P$8,B8775=2020,J8775*$P$9,B8775=2021,J8775*$P$10,B8775=2022,J8775*$P$11),"")</f>
        <v>7948347.7119267397</v>
      </c>
      <c r="L8775" s="3">
        <f t="shared" si="138"/>
        <v>15042883.71192674</v>
      </c>
    </row>
    <row r="8776" spans="1:12">
      <c r="A8776">
        <v>4815270</v>
      </c>
      <c r="B8776">
        <v>2019</v>
      </c>
      <c r="D8776" t="s">
        <v>1000</v>
      </c>
      <c r="E8776" t="s">
        <v>1001</v>
      </c>
      <c r="F8776" t="s">
        <v>4101</v>
      </c>
      <c r="G8776" t="s">
        <v>1002</v>
      </c>
      <c r="H8776" s="5">
        <v>6950037</v>
      </c>
      <c r="I8776">
        <f>IFERROR(VLOOKUP(G8776,'NCES Match'!$A$2:$B$1307,2,FALSE),"")</f>
        <v>4815270</v>
      </c>
      <c r="J8776" cm="1">
        <f t="array" ref="J8776">IFERROR(_xlfn.IFS(B8776=2015,H8776/$O$13,B8776=2016,H8776/$O$14,B8776=2017,H8776/$O$15,B8776=2018,H8776/$O$16,B8776=2019,H8776/$O$17,B8776=2020,H8776/$O$18,B8776=2021,H8776/$O$19,B8776=2022,H8776/$O$20),"")</f>
        <v>4.4006246128476126E-3</v>
      </c>
      <c r="K8776" s="3" cm="1">
        <f t="array" ref="K8776">IFERROR(_xlfn.IFS(B8776=2015,J8776*$P$4,B8776=2016,J8776*$P$5,B8776=2017,J8776*$P$6,B8776=2018,J8776*$P$7,B8776=2019,J8776*$P$8,B8776=2020,J8776*$P$9,B8776=2021,J8776*$P$10,B8776=2022,J8776*$P$11),"")</f>
        <v>7647959.7944884365</v>
      </c>
      <c r="L8776" s="3">
        <f t="shared" si="138"/>
        <v>14597996.794488437</v>
      </c>
    </row>
    <row r="8777" spans="1:12">
      <c r="A8777">
        <v>4815270</v>
      </c>
      <c r="B8777">
        <v>2020</v>
      </c>
      <c r="D8777" t="s">
        <v>1000</v>
      </c>
      <c r="E8777" t="s">
        <v>1001</v>
      </c>
      <c r="F8777" t="s">
        <v>4230</v>
      </c>
      <c r="G8777" t="s">
        <v>1002</v>
      </c>
      <c r="H8777" s="5">
        <v>7168968</v>
      </c>
      <c r="I8777">
        <f>IFERROR(VLOOKUP(G8777,'NCES Match'!$A$2:$B$1307,2,FALSE),"")</f>
        <v>4815270</v>
      </c>
      <c r="J8777" cm="1">
        <f t="array" ref="J8777">IFERROR(_xlfn.IFS(B8777=2015,H8777/$O$13,B8777=2016,H8777/$O$14,B8777=2017,H8777/$O$15,B8777=2018,H8777/$O$16,B8777=2019,H8777/$O$17,B8777=2020,H8777/$O$18,B8777=2021,H8777/$O$19,B8777=2022,H8777/$O$20),"")</f>
        <v>3.8849179760232231E-3</v>
      </c>
      <c r="K8777" s="3" cm="1">
        <f t="array" ref="K8777">IFERROR(_xlfn.IFS(B8777=2015,J8777*$P$4,B8777=2016,J8777*$P$5,B8777=2017,J8777*$P$6,B8777=2018,J8777*$P$7,B8777=2019,J8777*$P$8,B8777=2020,J8777*$P$9,B8777=2021,J8777*$P$10,B8777=2022,J8777*$P$11),"")</f>
        <v>8189418.0295010563</v>
      </c>
      <c r="L8777" s="3">
        <f t="shared" si="138"/>
        <v>15358386.029501056</v>
      </c>
    </row>
    <row r="8778" spans="1:12">
      <c r="A8778">
        <v>4815270</v>
      </c>
      <c r="B8778">
        <v>2021</v>
      </c>
      <c r="D8778" t="s">
        <v>1000</v>
      </c>
      <c r="E8778" t="s">
        <v>1001</v>
      </c>
      <c r="F8778" t="s">
        <v>4101</v>
      </c>
      <c r="G8778" t="s">
        <v>1002</v>
      </c>
      <c r="H8778" s="5">
        <v>7535950.3499999996</v>
      </c>
      <c r="I8778">
        <f>IFERROR(VLOOKUP(G8778,'NCES Match'!$A$2:$B$1307,2,FALSE),"")</f>
        <v>4815270</v>
      </c>
      <c r="J8778" cm="1">
        <f t="array" ref="J8778">IFERROR(_xlfn.IFS(B8778=2015,H8778/$O$13,B8778=2016,H8778/$O$14,B8778=2017,H8778/$O$15,B8778=2018,H8778/$O$16,B8778=2019,H8778/$O$17,B8778=2020,H8778/$O$18,B8778=2021,H8778/$O$19,B8778=2022,H8778/$O$20),"")</f>
        <v>3.8557163631824359E-3</v>
      </c>
      <c r="K8778" s="3" cm="1">
        <f t="array" ref="K8778">IFERROR(_xlfn.IFS(B8778=2015,J8778*$P$4,B8778=2016,J8778*$P$5,B8778=2017,J8778*$P$6,B8778=2018,J8778*$P$7,B8778=2019,J8778*$P$8,B8778=2020,J8778*$P$9,B8778=2021,J8778*$P$10,B8778=2022,J8778*$P$11),"")</f>
        <v>8253366.3580841469</v>
      </c>
      <c r="L8778" s="3">
        <f t="shared" si="138"/>
        <v>15789316.708084147</v>
      </c>
    </row>
    <row r="8779" spans="1:12">
      <c r="A8779">
        <v>4815270</v>
      </c>
      <c r="B8779">
        <v>2022</v>
      </c>
      <c r="D8779" t="s">
        <v>1000</v>
      </c>
      <c r="E8779" t="s">
        <v>1001</v>
      </c>
      <c r="F8779" t="s">
        <v>4101</v>
      </c>
      <c r="G8779" t="s">
        <v>1002</v>
      </c>
      <c r="H8779" s="5">
        <v>9826175.2100000009</v>
      </c>
      <c r="I8779">
        <f>IFERROR(VLOOKUP(G8779,'NCES Match'!$A$2:$B$1307,2,FALSE),"")</f>
        <v>4815270</v>
      </c>
      <c r="J8779" cm="1">
        <f t="array" ref="J8779">IFERROR(_xlfn.IFS(B8779=2015,H8779/$O$13,B8779=2016,H8779/$O$14,B8779=2017,H8779/$O$15,B8779=2018,H8779/$O$16,B8779=2019,H8779/$O$17,B8779=2020,H8779/$O$18,B8779=2021,H8779/$O$19,B8779=2022,H8779/$O$20),"")</f>
        <v>4.315957252898895E-3</v>
      </c>
      <c r="K8779" s="3" cm="1">
        <f t="array" ref="K8779">IFERROR(_xlfn.IFS(B8779=2015,J8779*$P$4,B8779=2016,J8779*$P$5,B8779=2017,J8779*$P$6,B8779=2018,J8779*$P$7,B8779=2019,J8779*$P$8,B8779=2020,J8779*$P$9,B8779=2021,J8779*$P$10,B8779=2022,J8779*$P$11),"")</f>
        <v>9294340.5987402145</v>
      </c>
      <c r="L8779" s="3">
        <f t="shared" si="138"/>
        <v>19120515.808740214</v>
      </c>
    </row>
    <row r="8780" spans="1:12">
      <c r="A8780">
        <v>4815270</v>
      </c>
      <c r="B8780">
        <v>2023</v>
      </c>
      <c r="D8780" t="s">
        <v>1000</v>
      </c>
      <c r="E8780" t="s">
        <v>1001</v>
      </c>
      <c r="F8780" t="s">
        <v>4101</v>
      </c>
      <c r="G8780" t="s">
        <v>1002</v>
      </c>
      <c r="H8780" s="5">
        <v>9768876.4000000004</v>
      </c>
      <c r="I8780">
        <f>IFERROR(VLOOKUP(G8780,'NCES Match'!$A$2:$B$1307,2,FALSE),"")</f>
        <v>4815270</v>
      </c>
      <c r="J8780" t="str" cm="1">
        <f t="array" ref="J8780">IFERROR(_xlfn.IFS(B8780=2015,H8780/$O$13,B8780=2016,H8780/$O$14,B8780=2017,H8780/$O$15,B8780=2018,H8780/$O$16,B8780=2019,H8780/$O$17,B8780=2020,H8780/$O$18,B8780=2021,H8780/$O$19,B8780=2022,H8780/$O$20),"")</f>
        <v/>
      </c>
      <c r="K8780" s="3" t="str" cm="1">
        <f t="array" ref="K8780">IFERROR(_xlfn.IFS(B8780=2015,J8780*$P$4,B8780=2016,J8780*$P$5,B8780=2017,J8780*$P$6,B8780=2018,J8780*$P$7,B8780=2019,J8780*$P$8,B8780=2020,J8780*$P$9,B8780=2021,J8780*$P$10,B8780=2022,J8780*$P$11),"")</f>
        <v/>
      </c>
      <c r="L8780" s="3">
        <f t="shared" si="138"/>
        <v>9768876.4000000004</v>
      </c>
    </row>
    <row r="8781" spans="1:12">
      <c r="A8781">
        <v>4817550</v>
      </c>
      <c r="B8781">
        <v>2015</v>
      </c>
      <c r="C8781" t="s">
        <v>381</v>
      </c>
      <c r="D8781" t="s">
        <v>1185</v>
      </c>
      <c r="E8781" t="s">
        <v>1186</v>
      </c>
      <c r="G8781" t="s">
        <v>1187</v>
      </c>
      <c r="H8781" s="5">
        <v>46233.4</v>
      </c>
      <c r="I8781">
        <f>IFERROR(VLOOKUP(G8781,'NCES Match'!$A$2:$B$1307,2,FALSE),"")</f>
        <v>4817550</v>
      </c>
      <c r="J8781" cm="1">
        <f t="array" ref="J8781">IFERROR(_xlfn.IFS(B8781=2015,H8781/$O$13,B8781=2016,H8781/$O$14,B8781=2017,H8781/$O$15,B8781=2018,H8781/$O$16,B8781=2019,H8781/$O$17,B8781=2020,H8781/$O$18,B8781=2021,H8781/$O$19,B8781=2022,H8781/$O$20),"")</f>
        <v>3.6219419254943391E-5</v>
      </c>
      <c r="K8781" s="3" cm="1">
        <f t="array" ref="K8781">IFERROR(_xlfn.IFS(B8781=2015,J8781*$P$4,B8781=2016,J8781*$P$5,B8781=2017,J8781*$P$6,B8781=2018,J8781*$P$7,B8781=2019,J8781*$P$8,B8781=2020,J8781*$P$9,B8781=2021,J8781*$P$10,B8781=2022,J8781*$P$11),"")</f>
        <v>57642.589576584491</v>
      </c>
      <c r="L8781" s="3">
        <f t="shared" si="138"/>
        <v>103875.98957658448</v>
      </c>
    </row>
    <row r="8782" spans="1:12">
      <c r="A8782">
        <v>4817550</v>
      </c>
      <c r="B8782">
        <v>2016</v>
      </c>
      <c r="C8782" t="s">
        <v>4102</v>
      </c>
      <c r="D8782" t="s">
        <v>1185</v>
      </c>
      <c r="E8782" t="s">
        <v>1186</v>
      </c>
      <c r="F8782" t="s">
        <v>4101</v>
      </c>
      <c r="G8782" t="s">
        <v>1187</v>
      </c>
      <c r="H8782" s="5">
        <v>54867</v>
      </c>
      <c r="I8782">
        <f>IFERROR(VLOOKUP(G8782,'NCES Match'!$A$2:$B$1307,2,FALSE),"")</f>
        <v>4817550</v>
      </c>
      <c r="J8782" cm="1">
        <f t="array" ref="J8782">IFERROR(_xlfn.IFS(B8782=2015,H8782/$O$13,B8782=2016,H8782/$O$14,B8782=2017,H8782/$O$15,B8782=2018,H8782/$O$16,B8782=2019,H8782/$O$17,B8782=2020,H8782/$O$18,B8782=2021,H8782/$O$19,B8782=2022,H8782/$O$20),"")</f>
        <v>3.9277469687431835E-5</v>
      </c>
      <c r="K8782" s="3" cm="1">
        <f t="array" ref="K8782">IFERROR(_xlfn.IFS(B8782=2015,J8782*$P$4,B8782=2016,J8782*$P$5,B8782=2017,J8782*$P$6,B8782=2018,J8782*$P$7,B8782=2019,J8782*$P$8,B8782=2020,J8782*$P$9,B8782=2021,J8782*$P$10,B8782=2022,J8782*$P$11),"")</f>
        <v>65814.55555063358</v>
      </c>
      <c r="L8782" s="3">
        <f t="shared" si="138"/>
        <v>120681.55555063358</v>
      </c>
    </row>
    <row r="8783" spans="1:12">
      <c r="A8783">
        <v>4817550</v>
      </c>
      <c r="B8783">
        <v>2017</v>
      </c>
      <c r="D8783" t="s">
        <v>1185</v>
      </c>
      <c r="E8783" t="s">
        <v>1186</v>
      </c>
      <c r="F8783" t="s">
        <v>4101</v>
      </c>
      <c r="G8783" t="s">
        <v>1187</v>
      </c>
      <c r="H8783" s="5">
        <v>57884</v>
      </c>
      <c r="I8783">
        <f>IFERROR(VLOOKUP(G8783,'NCES Match'!$A$2:$B$1307,2,FALSE),"")</f>
        <v>4817550</v>
      </c>
      <c r="J8783" cm="1">
        <f t="array" ref="J8783">IFERROR(_xlfn.IFS(B8783=2015,H8783/$O$13,B8783=2016,H8783/$O$14,B8783=2017,H8783/$O$15,B8783=2018,H8783/$O$16,B8783=2019,H8783/$O$17,B8783=2020,H8783/$O$18,B8783=2021,H8783/$O$19,B8783=2022,H8783/$O$20),"")</f>
        <v>3.9907473566972843E-5</v>
      </c>
      <c r="K8783" s="3" cm="1">
        <f t="array" ref="K8783">IFERROR(_xlfn.IFS(B8783=2015,J8783*$P$4,B8783=2016,J8783*$P$5,B8783=2017,J8783*$P$6,B8783=2018,J8783*$P$7,B8783=2019,J8783*$P$8,B8783=2020,J8783*$P$9,B8783=2021,J8783*$P$10,B8783=2022,J8783*$P$11),"")</f>
        <v>67772.780066634208</v>
      </c>
      <c r="L8783" s="3">
        <f t="shared" si="138"/>
        <v>125656.78006663421</v>
      </c>
    </row>
    <row r="8784" spans="1:12">
      <c r="A8784">
        <v>4817550</v>
      </c>
      <c r="B8784">
        <v>2018</v>
      </c>
      <c r="D8784" t="s">
        <v>1185</v>
      </c>
      <c r="E8784" t="s">
        <v>1186</v>
      </c>
      <c r="F8784" t="s">
        <v>4101</v>
      </c>
      <c r="G8784" t="s">
        <v>1187</v>
      </c>
      <c r="H8784" s="5">
        <v>59821</v>
      </c>
      <c r="I8784">
        <f>IFERROR(VLOOKUP(G8784,'NCES Match'!$A$2:$B$1307,2,FALSE),"")</f>
        <v>4817550</v>
      </c>
      <c r="J8784" cm="1">
        <f t="array" ref="J8784">IFERROR(_xlfn.IFS(B8784=2015,H8784/$O$13,B8784=2016,H8784/$O$14,B8784=2017,H8784/$O$15,B8784=2018,H8784/$O$16,B8784=2019,H8784/$O$17,B8784=2020,H8784/$O$18,B8784=2021,H8784/$O$19,B8784=2022,H8784/$O$20),"")</f>
        <v>3.9036722065207394E-5</v>
      </c>
      <c r="K8784" s="3" cm="1">
        <f t="array" ref="K8784">IFERROR(_xlfn.IFS(B8784=2015,J8784*$P$4,B8784=2016,J8784*$P$5,B8784=2017,J8784*$P$6,B8784=2018,J8784*$P$7,B8784=2019,J8784*$P$8,B8784=2020,J8784*$P$9,B8784=2021,J8784*$P$10,B8784=2022,J8784*$P$11),"")</f>
        <v>67020.325004365252</v>
      </c>
      <c r="L8784" s="3">
        <f t="shared" si="138"/>
        <v>126841.32500436525</v>
      </c>
    </row>
    <row r="8785" spans="1:12">
      <c r="A8785">
        <v>4817550</v>
      </c>
      <c r="B8785">
        <v>2019</v>
      </c>
      <c r="D8785" t="s">
        <v>1185</v>
      </c>
      <c r="E8785" t="s">
        <v>1186</v>
      </c>
      <c r="F8785" t="s">
        <v>4101</v>
      </c>
      <c r="G8785" t="s">
        <v>1187</v>
      </c>
      <c r="H8785" s="5">
        <v>69631</v>
      </c>
      <c r="I8785">
        <f>IFERROR(VLOOKUP(G8785,'NCES Match'!$A$2:$B$1307,2,FALSE),"")</f>
        <v>4817550</v>
      </c>
      <c r="J8785" cm="1">
        <f t="array" ref="J8785">IFERROR(_xlfn.IFS(B8785=2015,H8785/$O$13,B8785=2016,H8785/$O$14,B8785=2017,H8785/$O$15,B8785=2018,H8785/$O$16,B8785=2019,H8785/$O$17,B8785=2020,H8785/$O$18,B8785=2021,H8785/$O$19,B8785=2022,H8785/$O$20),"")</f>
        <v>4.4088958435356838E-5</v>
      </c>
      <c r="K8785" s="3" cm="1">
        <f t="array" ref="K8785">IFERROR(_xlfn.IFS(B8785=2015,J8785*$P$4,B8785=2016,J8785*$P$5,B8785=2017,J8785*$P$6,B8785=2018,J8785*$P$7,B8785=2019,J8785*$P$8,B8785=2020,J8785*$P$9,B8785=2021,J8785*$P$10,B8785=2022,J8785*$P$11),"")</f>
        <v>76623.345810968254</v>
      </c>
      <c r="L8785" s="3">
        <f t="shared" si="138"/>
        <v>146254.34581096825</v>
      </c>
    </row>
    <row r="8786" spans="1:12">
      <c r="A8786">
        <v>4817550</v>
      </c>
      <c r="B8786">
        <v>2020</v>
      </c>
      <c r="D8786" t="s">
        <v>1185</v>
      </c>
      <c r="E8786" t="s">
        <v>1186</v>
      </c>
      <c r="F8786" t="s">
        <v>4230</v>
      </c>
      <c r="G8786" t="s">
        <v>1187</v>
      </c>
      <c r="H8786" s="5">
        <v>83417</v>
      </c>
      <c r="I8786">
        <f>IFERROR(VLOOKUP(G8786,'NCES Match'!$A$2:$B$1307,2,FALSE),"")</f>
        <v>4817550</v>
      </c>
      <c r="J8786" cm="1">
        <f t="array" ref="J8786">IFERROR(_xlfn.IFS(B8786=2015,H8786/$O$13,B8786=2016,H8786/$O$14,B8786=2017,H8786/$O$15,B8786=2018,H8786/$O$16,B8786=2019,H8786/$O$17,B8786=2020,H8786/$O$18,B8786=2021,H8786/$O$19,B8786=2022,H8786/$O$20),"")</f>
        <v>4.5204303158547951E-5</v>
      </c>
      <c r="K8786" s="3" cm="1">
        <f t="array" ref="K8786">IFERROR(_xlfn.IFS(B8786=2015,J8786*$P$4,B8786=2016,J8786*$P$5,B8786=2017,J8786*$P$6,B8786=2018,J8786*$P$7,B8786=2019,J8786*$P$8,B8786=2020,J8786*$P$9,B8786=2021,J8786*$P$10,B8786=2022,J8786*$P$11),"")</f>
        <v>95290.798308332465</v>
      </c>
      <c r="L8786" s="3">
        <f t="shared" si="138"/>
        <v>178707.79830833245</v>
      </c>
    </row>
    <row r="8787" spans="1:12">
      <c r="A8787">
        <v>4817550</v>
      </c>
      <c r="B8787">
        <v>2021</v>
      </c>
      <c r="D8787" t="s">
        <v>1185</v>
      </c>
      <c r="E8787" t="s">
        <v>1186</v>
      </c>
      <c r="F8787" t="s">
        <v>4101</v>
      </c>
      <c r="G8787" t="s">
        <v>1187</v>
      </c>
      <c r="H8787" s="5">
        <v>92328.94</v>
      </c>
      <c r="I8787">
        <f>IFERROR(VLOOKUP(G8787,'NCES Match'!$A$2:$B$1307,2,FALSE),"")</f>
        <v>4817550</v>
      </c>
      <c r="J8787" cm="1">
        <f t="array" ref="J8787">IFERROR(_xlfn.IFS(B8787=2015,H8787/$O$13,B8787=2016,H8787/$O$14,B8787=2017,H8787/$O$15,B8787=2018,H8787/$O$16,B8787=2019,H8787/$O$17,B8787=2020,H8787/$O$18,B8787=2021,H8787/$O$19,B8787=2022,H8787/$O$20),"")</f>
        <v>4.7239457297285582E-5</v>
      </c>
      <c r="K8787" s="3" cm="1">
        <f t="array" ref="K8787">IFERROR(_xlfn.IFS(B8787=2015,J8787*$P$4,B8787=2016,J8787*$P$5,B8787=2017,J8787*$P$6,B8787=2018,J8787*$P$7,B8787=2019,J8787*$P$8,B8787=2020,J8787*$P$9,B8787=2021,J8787*$P$10,B8787=2022,J8787*$P$11),"")</f>
        <v>101118.57587723753</v>
      </c>
      <c r="L8787" s="3">
        <f t="shared" si="138"/>
        <v>193447.51587723754</v>
      </c>
    </row>
    <row r="8788" spans="1:12">
      <c r="A8788">
        <v>4817550</v>
      </c>
      <c r="B8788">
        <v>2022</v>
      </c>
      <c r="D8788" t="s">
        <v>1185</v>
      </c>
      <c r="E8788" t="s">
        <v>1186</v>
      </c>
      <c r="F8788" t="s">
        <v>4101</v>
      </c>
      <c r="G8788" t="s">
        <v>1187</v>
      </c>
      <c r="H8788" s="5">
        <v>98775.75</v>
      </c>
      <c r="I8788">
        <f>IFERROR(VLOOKUP(G8788,'NCES Match'!$A$2:$B$1307,2,FALSE),"")</f>
        <v>4817550</v>
      </c>
      <c r="J8788" cm="1">
        <f t="array" ref="J8788">IFERROR(_xlfn.IFS(B8788=2015,H8788/$O$13,B8788=2016,H8788/$O$14,B8788=2017,H8788/$O$15,B8788=2018,H8788/$O$16,B8788=2019,H8788/$O$17,B8788=2020,H8788/$O$18,B8788=2021,H8788/$O$19,B8788=2022,H8788/$O$20),"")</f>
        <v>4.3385336156959079E-5</v>
      </c>
      <c r="K8788" s="3" cm="1">
        <f t="array" ref="K8788">IFERROR(_xlfn.IFS(B8788=2015,J8788*$P$4,B8788=2016,J8788*$P$5,B8788=2017,J8788*$P$6,B8788=2018,J8788*$P$7,B8788=2019,J8788*$P$8,B8788=2020,J8788*$P$9,B8788=2021,J8788*$P$10,B8788=2022,J8788*$P$11),"")</f>
        <v>93429.584123608729</v>
      </c>
      <c r="L8788" s="3">
        <f t="shared" si="138"/>
        <v>192205.33412360871</v>
      </c>
    </row>
    <row r="8789" spans="1:12">
      <c r="A8789">
        <v>4817550</v>
      </c>
      <c r="B8789">
        <v>2023</v>
      </c>
      <c r="D8789" t="s">
        <v>1185</v>
      </c>
      <c r="E8789" t="s">
        <v>1186</v>
      </c>
      <c r="F8789" t="s">
        <v>4101</v>
      </c>
      <c r="G8789" t="s">
        <v>1187</v>
      </c>
      <c r="H8789" s="5">
        <v>124573.34</v>
      </c>
      <c r="I8789">
        <f>IFERROR(VLOOKUP(G8789,'NCES Match'!$A$2:$B$1307,2,FALSE),"")</f>
        <v>4817550</v>
      </c>
      <c r="J8789" t="str" cm="1">
        <f t="array" ref="J8789">IFERROR(_xlfn.IFS(B8789=2015,H8789/$O$13,B8789=2016,H8789/$O$14,B8789=2017,H8789/$O$15,B8789=2018,H8789/$O$16,B8789=2019,H8789/$O$17,B8789=2020,H8789/$O$18,B8789=2021,H8789/$O$19,B8789=2022,H8789/$O$20),"")</f>
        <v/>
      </c>
      <c r="K8789" s="3" t="str" cm="1">
        <f t="array" ref="K8789">IFERROR(_xlfn.IFS(B8789=2015,J8789*$P$4,B8789=2016,J8789*$P$5,B8789=2017,J8789*$P$6,B8789=2018,J8789*$P$7,B8789=2019,J8789*$P$8,B8789=2020,J8789*$P$9,B8789=2021,J8789*$P$10,B8789=2022,J8789*$P$11),"")</f>
        <v/>
      </c>
      <c r="L8789" s="3">
        <f t="shared" si="138"/>
        <v>124573.34</v>
      </c>
    </row>
    <row r="8790" spans="1:12">
      <c r="A8790">
        <v>4827990</v>
      </c>
      <c r="B8790">
        <v>2015</v>
      </c>
      <c r="C8790" t="s">
        <v>381</v>
      </c>
      <c r="D8790" t="s">
        <v>2049</v>
      </c>
      <c r="E8790" t="s">
        <v>2050</v>
      </c>
      <c r="G8790" t="s">
        <v>2051</v>
      </c>
      <c r="H8790" s="5">
        <v>120398.03</v>
      </c>
      <c r="I8790">
        <f>IFERROR(VLOOKUP(G8790,'NCES Match'!$A$2:$B$1307,2,FALSE),"")</f>
        <v>4827990</v>
      </c>
      <c r="J8790" cm="1">
        <f t="array" ref="J8790">IFERROR(_xlfn.IFS(B8790=2015,H8790/$O$13,B8790=2016,H8790/$O$14,B8790=2017,H8790/$O$15,B8790=2018,H8790/$O$16,B8790=2019,H8790/$O$17,B8790=2020,H8790/$O$18,B8790=2021,H8790/$O$19,B8790=2022,H8790/$O$20),"")</f>
        <v>9.4320269027137351E-5</v>
      </c>
      <c r="K8790" s="3" cm="1">
        <f t="array" ref="K8790">IFERROR(_xlfn.IFS(B8790=2015,J8790*$P$4,B8790=2016,J8790*$P$5,B8790=2017,J8790*$P$6,B8790=2018,J8790*$P$7,B8790=2019,J8790*$P$8,B8790=2020,J8790*$P$9,B8790=2021,J8790*$P$10,B8790=2022,J8790*$P$11),"")</f>
        <v>150109.1035727268</v>
      </c>
      <c r="L8790" s="3">
        <f t="shared" si="138"/>
        <v>270507.1335727268</v>
      </c>
    </row>
    <row r="8791" spans="1:12">
      <c r="A8791">
        <v>4827990</v>
      </c>
      <c r="B8791">
        <v>2016</v>
      </c>
      <c r="C8791" t="s">
        <v>4102</v>
      </c>
      <c r="D8791" t="s">
        <v>2049</v>
      </c>
      <c r="E8791" t="s">
        <v>2050</v>
      </c>
      <c r="F8791" t="s">
        <v>4101</v>
      </c>
      <c r="G8791" t="s">
        <v>2051</v>
      </c>
      <c r="H8791" s="5">
        <v>125814</v>
      </c>
      <c r="I8791">
        <f>IFERROR(VLOOKUP(G8791,'NCES Match'!$A$2:$B$1307,2,FALSE),"")</f>
        <v>4827990</v>
      </c>
      <c r="J8791" cm="1">
        <f t="array" ref="J8791">IFERROR(_xlfn.IFS(B8791=2015,H8791/$O$13,B8791=2016,H8791/$O$14,B8791=2017,H8791/$O$15,B8791=2018,H8791/$O$16,B8791=2019,H8791/$O$17,B8791=2020,H8791/$O$18,B8791=2021,H8791/$O$19,B8791=2022,H8791/$O$20),"")</f>
        <v>9.0066079269042381E-5</v>
      </c>
      <c r="K8791" s="3" cm="1">
        <f t="array" ref="K8791">IFERROR(_xlfn.IFS(B8791=2015,J8791*$P$4,B8791=2016,J8791*$P$5,B8791=2017,J8791*$P$6,B8791=2018,J8791*$P$7,B8791=2019,J8791*$P$8,B8791=2020,J8791*$P$9,B8791=2021,J8791*$P$10,B8791=2022,J8791*$P$11),"")</f>
        <v>150917.53680805242</v>
      </c>
      <c r="L8791" s="3">
        <f t="shared" si="138"/>
        <v>276731.53680805245</v>
      </c>
    </row>
    <row r="8792" spans="1:12">
      <c r="A8792">
        <v>4827990</v>
      </c>
      <c r="B8792">
        <v>2017</v>
      </c>
      <c r="D8792" t="s">
        <v>2049</v>
      </c>
      <c r="E8792" t="s">
        <v>2050</v>
      </c>
      <c r="F8792" t="s">
        <v>4101</v>
      </c>
      <c r="G8792" t="s">
        <v>2051</v>
      </c>
      <c r="H8792" s="5">
        <v>138195</v>
      </c>
      <c r="I8792">
        <f>IFERROR(VLOOKUP(G8792,'NCES Match'!$A$2:$B$1307,2,FALSE),"")</f>
        <v>4827990</v>
      </c>
      <c r="J8792" cm="1">
        <f t="array" ref="J8792">IFERROR(_xlfn.IFS(B8792=2015,H8792/$O$13,B8792=2016,H8792/$O$14,B8792=2017,H8792/$O$15,B8792=2018,H8792/$O$16,B8792=2019,H8792/$O$17,B8792=2020,H8792/$O$18,B8792=2021,H8792/$O$19,B8792=2022,H8792/$O$20),"")</f>
        <v>9.5276990352909476E-5</v>
      </c>
      <c r="K8792" s="3" cm="1">
        <f t="array" ref="K8792">IFERROR(_xlfn.IFS(B8792=2015,J8792*$P$4,B8792=2016,J8792*$P$5,B8792=2017,J8792*$P$6,B8792=2018,J8792*$P$7,B8792=2019,J8792*$P$8,B8792=2020,J8792*$P$9,B8792=2021,J8792*$P$10,B8792=2022,J8792*$P$11),"")</f>
        <v>161803.94135354352</v>
      </c>
      <c r="L8792" s="3">
        <f t="shared" si="138"/>
        <v>299998.94135354355</v>
      </c>
    </row>
    <row r="8793" spans="1:12">
      <c r="A8793">
        <v>4827990</v>
      </c>
      <c r="B8793">
        <v>2018</v>
      </c>
      <c r="D8793" t="s">
        <v>2049</v>
      </c>
      <c r="E8793" t="s">
        <v>2050</v>
      </c>
      <c r="F8793" t="s">
        <v>4101</v>
      </c>
      <c r="G8793" t="s">
        <v>2051</v>
      </c>
      <c r="H8793" s="5">
        <v>150750</v>
      </c>
      <c r="I8793">
        <f>IFERROR(VLOOKUP(G8793,'NCES Match'!$A$2:$B$1307,2,FALSE),"")</f>
        <v>4827990</v>
      </c>
      <c r="J8793" cm="1">
        <f t="array" ref="J8793">IFERROR(_xlfn.IFS(B8793=2015,H8793/$O$13,B8793=2016,H8793/$O$14,B8793=2017,H8793/$O$15,B8793=2018,H8793/$O$16,B8793=2019,H8793/$O$17,B8793=2020,H8793/$O$18,B8793=2021,H8793/$O$19,B8793=2022,H8793/$O$20),"")</f>
        <v>9.8373244367864378E-5</v>
      </c>
      <c r="K8793" s="3" cm="1">
        <f t="array" ref="K8793">IFERROR(_xlfn.IFS(B8793=2015,J8793*$P$4,B8793=2016,J8793*$P$5,B8793=2017,J8793*$P$6,B8793=2018,J8793*$P$7,B8793=2019,J8793*$P$8,B8793=2020,J8793*$P$9,B8793=2021,J8793*$P$10,B8793=2022,J8793*$P$11),"")</f>
        <v>168892.42898661111</v>
      </c>
      <c r="L8793" s="3">
        <f t="shared" si="138"/>
        <v>319642.42898661108</v>
      </c>
    </row>
    <row r="8794" spans="1:12">
      <c r="A8794">
        <v>4827990</v>
      </c>
      <c r="B8794">
        <v>2019</v>
      </c>
      <c r="D8794" t="s">
        <v>2049</v>
      </c>
      <c r="E8794" t="s">
        <v>2050</v>
      </c>
      <c r="F8794" t="s">
        <v>4101</v>
      </c>
      <c r="G8794" t="s">
        <v>2051</v>
      </c>
      <c r="H8794" s="5">
        <v>166878</v>
      </c>
      <c r="I8794">
        <f>IFERROR(VLOOKUP(G8794,'NCES Match'!$A$2:$B$1307,2,FALSE),"")</f>
        <v>4827990</v>
      </c>
      <c r="J8794" cm="1">
        <f t="array" ref="J8794">IFERROR(_xlfn.IFS(B8794=2015,H8794/$O$13,B8794=2016,H8794/$O$14,B8794=2017,H8794/$O$15,B8794=2018,H8794/$O$16,B8794=2019,H8794/$O$17,B8794=2020,H8794/$O$18,B8794=2021,H8794/$O$19,B8794=2022,H8794/$O$20),"")</f>
        <v>1.0566381648655741E-4</v>
      </c>
      <c r="K8794" s="3" cm="1">
        <f t="array" ref="K8794">IFERROR(_xlfn.IFS(B8794=2015,J8794*$P$4,B8794=2016,J8794*$P$5,B8794=2017,J8794*$P$6,B8794=2018,J8794*$P$7,B8794=2019,J8794*$P$8,B8794=2020,J8794*$P$9,B8794=2021,J8794*$P$10,B8794=2022,J8794*$P$11),"")</f>
        <v>183635.89065563845</v>
      </c>
      <c r="L8794" s="3">
        <f t="shared" si="138"/>
        <v>350513.89065563842</v>
      </c>
    </row>
    <row r="8795" spans="1:12">
      <c r="A8795">
        <v>4827990</v>
      </c>
      <c r="B8795">
        <v>2020</v>
      </c>
      <c r="D8795" t="s">
        <v>2049</v>
      </c>
      <c r="E8795" t="s">
        <v>2050</v>
      </c>
      <c r="F8795" t="s">
        <v>4230</v>
      </c>
      <c r="G8795" t="s">
        <v>2051</v>
      </c>
      <c r="H8795" s="5">
        <v>195867</v>
      </c>
      <c r="I8795">
        <f>IFERROR(VLOOKUP(G8795,'NCES Match'!$A$2:$B$1307,2,FALSE),"")</f>
        <v>4827990</v>
      </c>
      <c r="J8795" cm="1">
        <f t="array" ref="J8795">IFERROR(_xlfn.IFS(B8795=2015,H8795/$O$13,B8795=2016,H8795/$O$14,B8795=2017,H8795/$O$15,B8795=2018,H8795/$O$16,B8795=2019,H8795/$O$17,B8795=2020,H8795/$O$18,B8795=2021,H8795/$O$19,B8795=2022,H8795/$O$20),"")</f>
        <v>1.0614180858524416E-4</v>
      </c>
      <c r="K8795" s="3" cm="1">
        <f t="array" ref="K8795">IFERROR(_xlfn.IFS(B8795=2015,J8795*$P$4,B8795=2016,J8795*$P$5,B8795=2017,J8795*$P$6,B8795=2018,J8795*$P$7,B8795=2019,J8795*$P$8,B8795=2020,J8795*$P$9,B8795=2021,J8795*$P$10,B8795=2022,J8795*$P$11),"")</f>
        <v>223747.23128688586</v>
      </c>
      <c r="L8795" s="3">
        <f t="shared" si="138"/>
        <v>419614.23128688586</v>
      </c>
    </row>
    <row r="8796" spans="1:12">
      <c r="A8796">
        <v>4827990</v>
      </c>
      <c r="B8796">
        <v>2021</v>
      </c>
      <c r="D8796" t="s">
        <v>2049</v>
      </c>
      <c r="E8796" t="s">
        <v>2050</v>
      </c>
      <c r="F8796" t="s">
        <v>4101</v>
      </c>
      <c r="G8796" t="s">
        <v>2051</v>
      </c>
      <c r="H8796" s="5">
        <v>213878.09</v>
      </c>
      <c r="I8796">
        <f>IFERROR(VLOOKUP(G8796,'NCES Match'!$A$2:$B$1307,2,FALSE),"")</f>
        <v>4827990</v>
      </c>
      <c r="J8796" cm="1">
        <f t="array" ref="J8796">IFERROR(_xlfn.IFS(B8796=2015,H8796/$O$13,B8796=2016,H8796/$O$14,B8796=2017,H8796/$O$15,B8796=2018,H8796/$O$16,B8796=2019,H8796/$O$17,B8796=2020,H8796/$O$18,B8796=2021,H8796/$O$19,B8796=2022,H8796/$O$20),"")</f>
        <v>1.0942923095813731E-4</v>
      </c>
      <c r="K8796" s="3" cm="1">
        <f t="array" ref="K8796">IFERROR(_xlfn.IFS(B8796=2015,J8796*$P$4,B8796=2016,J8796*$P$5,B8796=2017,J8796*$P$6,B8796=2018,J8796*$P$7,B8796=2019,J8796*$P$8,B8796=2020,J8796*$P$9,B8796=2021,J8796*$P$10,B8796=2022,J8796*$P$11),"")</f>
        <v>234239.10067789836</v>
      </c>
      <c r="L8796" s="3">
        <f t="shared" si="138"/>
        <v>448117.19067789835</v>
      </c>
    </row>
    <row r="8797" spans="1:12">
      <c r="A8797">
        <v>4827990</v>
      </c>
      <c r="B8797">
        <v>2022</v>
      </c>
      <c r="D8797" t="s">
        <v>2049</v>
      </c>
      <c r="E8797" t="s">
        <v>2050</v>
      </c>
      <c r="F8797" t="s">
        <v>4101</v>
      </c>
      <c r="G8797" t="s">
        <v>2051</v>
      </c>
      <c r="H8797" s="5">
        <v>268701.31</v>
      </c>
      <c r="I8797">
        <f>IFERROR(VLOOKUP(G8797,'NCES Match'!$A$2:$B$1307,2,FALSE),"")</f>
        <v>4827990</v>
      </c>
      <c r="J8797" cm="1">
        <f t="array" ref="J8797">IFERROR(_xlfn.IFS(B8797=2015,H8797/$O$13,B8797=2016,H8797/$O$14,B8797=2017,H8797/$O$15,B8797=2018,H8797/$O$16,B8797=2019,H8797/$O$17,B8797=2020,H8797/$O$18,B8797=2021,H8797/$O$19,B8797=2022,H8797/$O$20),"")</f>
        <v>1.1802184908912632E-4</v>
      </c>
      <c r="K8797" s="3" cm="1">
        <f t="array" ref="K8797">IFERROR(_xlfn.IFS(B8797=2015,J8797*$P$4,B8797=2016,J8797*$P$5,B8797=2017,J8797*$P$6,B8797=2018,J8797*$P$7,B8797=2019,J8797*$P$8,B8797=2020,J8797*$P$9,B8797=2021,J8797*$P$10,B8797=2022,J8797*$P$11),"")</f>
        <v>254158.04635013011</v>
      </c>
      <c r="L8797" s="3">
        <f t="shared" si="138"/>
        <v>522859.35635013011</v>
      </c>
    </row>
    <row r="8798" spans="1:12">
      <c r="A8798">
        <v>4827990</v>
      </c>
      <c r="B8798">
        <v>2023</v>
      </c>
      <c r="D8798" t="s">
        <v>2049</v>
      </c>
      <c r="E8798" t="s">
        <v>2050</v>
      </c>
      <c r="F8798" t="s">
        <v>4101</v>
      </c>
      <c r="G8798" t="s">
        <v>2051</v>
      </c>
      <c r="H8798" s="5">
        <v>276187.37</v>
      </c>
      <c r="I8798">
        <f>IFERROR(VLOOKUP(G8798,'NCES Match'!$A$2:$B$1307,2,FALSE),"")</f>
        <v>4827990</v>
      </c>
      <c r="J8798" t="str" cm="1">
        <f t="array" ref="J8798">IFERROR(_xlfn.IFS(B8798=2015,H8798/$O$13,B8798=2016,H8798/$O$14,B8798=2017,H8798/$O$15,B8798=2018,H8798/$O$16,B8798=2019,H8798/$O$17,B8798=2020,H8798/$O$18,B8798=2021,H8798/$O$19,B8798=2022,H8798/$O$20),"")</f>
        <v/>
      </c>
      <c r="K8798" s="3" t="str" cm="1">
        <f t="array" ref="K8798">IFERROR(_xlfn.IFS(B8798=2015,J8798*$P$4,B8798=2016,J8798*$P$5,B8798=2017,J8798*$P$6,B8798=2018,J8798*$P$7,B8798=2019,J8798*$P$8,B8798=2020,J8798*$P$9,B8798=2021,J8798*$P$10,B8798=2022,J8798*$P$11),"")</f>
        <v/>
      </c>
      <c r="L8798" s="3">
        <f t="shared" si="138"/>
        <v>276187.37</v>
      </c>
    </row>
    <row r="8799" spans="1:12">
      <c r="A8799">
        <v>4835370</v>
      </c>
      <c r="B8799">
        <v>2015</v>
      </c>
      <c r="C8799" t="s">
        <v>381</v>
      </c>
      <c r="D8799" t="s">
        <v>2590</v>
      </c>
      <c r="E8799" t="s">
        <v>2591</v>
      </c>
      <c r="G8799" t="s">
        <v>2592</v>
      </c>
      <c r="H8799" s="5">
        <v>104235.73</v>
      </c>
      <c r="I8799">
        <f>IFERROR(VLOOKUP(G8799,'NCES Match'!$A$2:$B$1307,2,FALSE),"")</f>
        <v>4835370</v>
      </c>
      <c r="J8799" cm="1">
        <f t="array" ref="J8799">IFERROR(_xlfn.IFS(B8799=2015,H8799/$O$13,B8799=2016,H8799/$O$14,B8799=2017,H8799/$O$15,B8799=2018,H8799/$O$16,B8799=2019,H8799/$O$17,B8799=2020,H8799/$O$18,B8799=2021,H8799/$O$19,B8799=2022,H8799/$O$20),"")</f>
        <v>8.1658662486753738E-5</v>
      </c>
      <c r="K8799" s="3" cm="1">
        <f t="array" ref="K8799">IFERROR(_xlfn.IFS(B8799=2015,J8799*$P$4,B8799=2016,J8799*$P$5,B8799=2017,J8799*$P$6,B8799=2018,J8799*$P$7,B8799=2019,J8799*$P$8,B8799=2020,J8799*$P$9,B8799=2021,J8799*$P$10,B8799=2022,J8799*$P$11),"")</f>
        <v>129958.37216396966</v>
      </c>
      <c r="L8799" s="3">
        <f t="shared" si="138"/>
        <v>234194.10216396966</v>
      </c>
    </row>
    <row r="8800" spans="1:12">
      <c r="A8800">
        <v>4835370</v>
      </c>
      <c r="B8800">
        <v>2016</v>
      </c>
      <c r="C8800" t="s">
        <v>4102</v>
      </c>
      <c r="D8800" t="s">
        <v>2590</v>
      </c>
      <c r="E8800" t="s">
        <v>2591</v>
      </c>
      <c r="F8800" t="s">
        <v>4101</v>
      </c>
      <c r="G8800" t="s">
        <v>2592</v>
      </c>
      <c r="H8800" s="5">
        <v>115271</v>
      </c>
      <c r="I8800">
        <f>IFERROR(VLOOKUP(G8800,'NCES Match'!$A$2:$B$1307,2,FALSE),"")</f>
        <v>4835370</v>
      </c>
      <c r="J8800" cm="1">
        <f t="array" ref="J8800">IFERROR(_xlfn.IFS(B8800=2015,H8800/$O$13,B8800=2016,H8800/$O$14,B8800=2017,H8800/$O$15,B8800=2018,H8800/$O$16,B8800=2019,H8800/$O$17,B8800=2020,H8800/$O$18,B8800=2021,H8800/$O$19,B8800=2022,H8800/$O$20),"")</f>
        <v>8.2518694449121606E-5</v>
      </c>
      <c r="K8800" s="3" cm="1">
        <f t="array" ref="K8800">IFERROR(_xlfn.IFS(B8800=2015,J8800*$P$4,B8800=2016,J8800*$P$5,B8800=2017,J8800*$P$6,B8800=2018,J8800*$P$7,B8800=2019,J8800*$P$8,B8800=2020,J8800*$P$9,B8800=2021,J8800*$P$10,B8800=2022,J8800*$P$11),"")</f>
        <v>138270.90296311231</v>
      </c>
      <c r="L8800" s="3">
        <f t="shared" si="138"/>
        <v>253541.90296311231</v>
      </c>
    </row>
    <row r="8801" spans="1:12">
      <c r="A8801">
        <v>4835370</v>
      </c>
      <c r="B8801">
        <v>2017</v>
      </c>
      <c r="D8801" t="s">
        <v>2590</v>
      </c>
      <c r="E8801" t="s">
        <v>2591</v>
      </c>
      <c r="F8801" t="s">
        <v>4101</v>
      </c>
      <c r="G8801" t="s">
        <v>2592</v>
      </c>
      <c r="H8801" s="5">
        <v>123375</v>
      </c>
      <c r="I8801">
        <f>IFERROR(VLOOKUP(G8801,'NCES Match'!$A$2:$B$1307,2,FALSE),"")</f>
        <v>4835370</v>
      </c>
      <c r="J8801" cm="1">
        <f t="array" ref="J8801">IFERROR(_xlfn.IFS(B8801=2015,H8801/$O$13,B8801=2016,H8801/$O$14,B8801=2017,H8801/$O$15,B8801=2018,H8801/$O$16,B8801=2019,H8801/$O$17,B8801=2020,H8801/$O$18,B8801=2021,H8801/$O$19,B8801=2022,H8801/$O$20),"")</f>
        <v>8.5059507831616236E-5</v>
      </c>
      <c r="K8801" s="3" cm="1">
        <f t="array" ref="K8801">IFERROR(_xlfn.IFS(B8801=2015,J8801*$P$4,B8801=2016,J8801*$P$5,B8801=2017,J8801*$P$6,B8801=2018,J8801*$P$7,B8801=2019,J8801*$P$8,B8801=2020,J8801*$P$9,B8801=2021,J8801*$P$10,B8801=2022,J8801*$P$11),"")</f>
        <v>144452.1239154342</v>
      </c>
      <c r="L8801" s="3">
        <f t="shared" si="138"/>
        <v>267827.12391543423</v>
      </c>
    </row>
    <row r="8802" spans="1:12">
      <c r="A8802">
        <v>4835370</v>
      </c>
      <c r="B8802">
        <v>2018</v>
      </c>
      <c r="D8802" t="s">
        <v>2590</v>
      </c>
      <c r="E8802" t="s">
        <v>2591</v>
      </c>
      <c r="F8802" t="s">
        <v>4101</v>
      </c>
      <c r="G8802" t="s">
        <v>2592</v>
      </c>
      <c r="H8802" s="5">
        <v>116052</v>
      </c>
      <c r="I8802">
        <f>IFERROR(VLOOKUP(G8802,'NCES Match'!$A$2:$B$1307,2,FALSE),"")</f>
        <v>4835370</v>
      </c>
      <c r="J8802" cm="1">
        <f t="array" ref="J8802">IFERROR(_xlfn.IFS(B8802=2015,H8802/$O$13,B8802=2016,H8802/$O$14,B8802=2017,H8802/$O$15,B8802=2018,H8802/$O$16,B8802=2019,H8802/$O$17,B8802=2020,H8802/$O$18,B8802=2021,H8802/$O$19,B8802=2022,H8802/$O$20),"")</f>
        <v>7.573075791296448E-5</v>
      </c>
      <c r="K8802" s="3" cm="1">
        <f t="array" ref="K8802">IFERROR(_xlfn.IFS(B8802=2015,J8802*$P$4,B8802=2016,J8802*$P$5,B8802=2017,J8802*$P$6,B8802=2018,J8802*$P$7,B8802=2019,J8802*$P$8,B8802=2020,J8802*$P$9,B8802=2021,J8802*$P$10,B8802=2022,J8802*$P$11),"")</f>
        <v>130018.60145110574</v>
      </c>
      <c r="L8802" s="3">
        <f t="shared" si="138"/>
        <v>246070.60145110573</v>
      </c>
    </row>
    <row r="8803" spans="1:12">
      <c r="A8803">
        <v>4835370</v>
      </c>
      <c r="B8803">
        <v>2019</v>
      </c>
      <c r="D8803" t="s">
        <v>2590</v>
      </c>
      <c r="E8803" t="s">
        <v>2591</v>
      </c>
      <c r="F8803" t="s">
        <v>4101</v>
      </c>
      <c r="G8803" t="s">
        <v>2592</v>
      </c>
      <c r="H8803" s="5">
        <v>157782</v>
      </c>
      <c r="I8803">
        <f>IFERROR(VLOOKUP(G8803,'NCES Match'!$A$2:$B$1307,2,FALSE),"")</f>
        <v>4835370</v>
      </c>
      <c r="J8803" cm="1">
        <f t="array" ref="J8803">IFERROR(_xlfn.IFS(B8803=2015,H8803/$O$13,B8803=2016,H8803/$O$14,B8803=2017,H8803/$O$15,B8803=2018,H8803/$O$16,B8803=2019,H8803/$O$17,B8803=2020,H8803/$O$18,B8803=2021,H8803/$O$19,B8803=2022,H8803/$O$20),"")</f>
        <v>9.9904410964189407E-5</v>
      </c>
      <c r="K8803" s="3" cm="1">
        <f t="array" ref="K8803">IFERROR(_xlfn.IFS(B8803=2015,J8803*$P$4,B8803=2016,J8803*$P$5,B8803=2017,J8803*$P$6,B8803=2018,J8803*$P$7,B8803=2019,J8803*$P$8,B8803=2020,J8803*$P$9,B8803=2021,J8803*$P$10,B8803=2022,J8803*$P$11),"")</f>
        <v>173626.47023231309</v>
      </c>
      <c r="L8803" s="3">
        <f t="shared" si="138"/>
        <v>331408.47023231309</v>
      </c>
    </row>
    <row r="8804" spans="1:12">
      <c r="A8804">
        <v>4835370</v>
      </c>
      <c r="B8804">
        <v>2020</v>
      </c>
      <c r="D8804" t="s">
        <v>2590</v>
      </c>
      <c r="E8804" t="s">
        <v>2591</v>
      </c>
      <c r="F8804" t="s">
        <v>4230</v>
      </c>
      <c r="G8804" t="s">
        <v>2592</v>
      </c>
      <c r="H8804" s="5">
        <v>177180</v>
      </c>
      <c r="I8804">
        <f>IFERROR(VLOOKUP(G8804,'NCES Match'!$A$2:$B$1307,2,FALSE),"")</f>
        <v>4835370</v>
      </c>
      <c r="J8804" cm="1">
        <f t="array" ref="J8804">IFERROR(_xlfn.IFS(B8804=2015,H8804/$O$13,B8804=2016,H8804/$O$14,B8804=2017,H8804/$O$15,B8804=2018,H8804/$O$16,B8804=2019,H8804/$O$17,B8804=2020,H8804/$O$18,B8804=2021,H8804/$O$19,B8804=2022,H8804/$O$20),"")</f>
        <v>9.6015181960889574E-5</v>
      </c>
      <c r="K8804" s="3" cm="1">
        <f t="array" ref="K8804">IFERROR(_xlfn.IFS(B8804=2015,J8804*$P$4,B8804=2016,J8804*$P$5,B8804=2017,J8804*$P$6,B8804=2018,J8804*$P$7,B8804=2019,J8804*$P$8,B8804=2020,J8804*$P$9,B8804=2021,J8804*$P$10,B8804=2022,J8804*$P$11),"")</f>
        <v>202400.27385629245</v>
      </c>
      <c r="L8804" s="3">
        <f t="shared" si="138"/>
        <v>379580.27385629248</v>
      </c>
    </row>
    <row r="8805" spans="1:12">
      <c r="A8805">
        <v>4835370</v>
      </c>
      <c r="B8805">
        <v>2021</v>
      </c>
      <c r="D8805" t="s">
        <v>2590</v>
      </c>
      <c r="E8805" t="s">
        <v>2591</v>
      </c>
      <c r="F8805" t="s">
        <v>4101</v>
      </c>
      <c r="G8805" t="s">
        <v>2592</v>
      </c>
      <c r="H8805" s="5">
        <v>178851.97</v>
      </c>
      <c r="I8805">
        <f>IFERROR(VLOOKUP(G8805,'NCES Match'!$A$2:$B$1307,2,FALSE),"")</f>
        <v>4835370</v>
      </c>
      <c r="J8805" cm="1">
        <f t="array" ref="J8805">IFERROR(_xlfn.IFS(B8805=2015,H8805/$O$13,B8805=2016,H8805/$O$14,B8805=2017,H8805/$O$15,B8805=2018,H8805/$O$16,B8805=2019,H8805/$O$17,B8805=2020,H8805/$O$18,B8805=2021,H8805/$O$19,B8805=2022,H8805/$O$20),"")</f>
        <v>9.150836129333232E-5</v>
      </c>
      <c r="K8805" s="3" cm="1">
        <f t="array" ref="K8805">IFERROR(_xlfn.IFS(B8805=2015,J8805*$P$4,B8805=2016,J8805*$P$5,B8805=2017,J8805*$P$6,B8805=2018,J8805*$P$7,B8805=2019,J8805*$P$8,B8805=2020,J8805*$P$9,B8805=2021,J8805*$P$10,B8805=2022,J8805*$P$11),"")</f>
        <v>195878.52410347623</v>
      </c>
      <c r="L8805" s="3">
        <f t="shared" si="138"/>
        <v>374730.49410347623</v>
      </c>
    </row>
    <row r="8806" spans="1:12">
      <c r="A8806">
        <v>4835370</v>
      </c>
      <c r="B8806">
        <v>2022</v>
      </c>
      <c r="D8806" t="s">
        <v>2590</v>
      </c>
      <c r="E8806" t="s">
        <v>2591</v>
      </c>
      <c r="F8806" t="s">
        <v>4101</v>
      </c>
      <c r="G8806" t="s">
        <v>2592</v>
      </c>
      <c r="H8806" s="5">
        <v>202087.34</v>
      </c>
      <c r="I8806">
        <f>IFERROR(VLOOKUP(G8806,'NCES Match'!$A$2:$B$1307,2,FALSE),"")</f>
        <v>4835370</v>
      </c>
      <c r="J8806" cm="1">
        <f t="array" ref="J8806">IFERROR(_xlfn.IFS(B8806=2015,H8806/$O$13,B8806=2016,H8806/$O$14,B8806=2017,H8806/$O$15,B8806=2018,H8806/$O$16,B8806=2019,H8806/$O$17,B8806=2020,H8806/$O$18,B8806=2021,H8806/$O$19,B8806=2022,H8806/$O$20),"")</f>
        <v>8.8762952232361513E-5</v>
      </c>
      <c r="K8806" s="3" cm="1">
        <f t="array" ref="K8806">IFERROR(_xlfn.IFS(B8806=2015,J8806*$P$4,B8806=2016,J8806*$P$5,B8806=2017,J8806*$P$6,B8806=2018,J8806*$P$7,B8806=2019,J8806*$P$8,B8806=2020,J8806*$P$9,B8806=2021,J8806*$P$10,B8806=2022,J8806*$P$11),"")</f>
        <v>191149.50919478029</v>
      </c>
      <c r="L8806" s="3">
        <f t="shared" si="138"/>
        <v>393236.84919478028</v>
      </c>
    </row>
    <row r="8807" spans="1:12">
      <c r="A8807">
        <v>4835370</v>
      </c>
      <c r="B8807">
        <v>2023</v>
      </c>
      <c r="D8807" t="s">
        <v>2590</v>
      </c>
      <c r="E8807" t="s">
        <v>2591</v>
      </c>
      <c r="F8807" t="s">
        <v>4101</v>
      </c>
      <c r="G8807" t="s">
        <v>2592</v>
      </c>
      <c r="H8807" s="5">
        <v>214461.7</v>
      </c>
      <c r="I8807">
        <f>IFERROR(VLOOKUP(G8807,'NCES Match'!$A$2:$B$1307,2,FALSE),"")</f>
        <v>4835370</v>
      </c>
      <c r="J8807" t="str" cm="1">
        <f t="array" ref="J8807">IFERROR(_xlfn.IFS(B8807=2015,H8807/$O$13,B8807=2016,H8807/$O$14,B8807=2017,H8807/$O$15,B8807=2018,H8807/$O$16,B8807=2019,H8807/$O$17,B8807=2020,H8807/$O$18,B8807=2021,H8807/$O$19,B8807=2022,H8807/$O$20),"")</f>
        <v/>
      </c>
      <c r="K8807" s="3" t="str" cm="1">
        <f t="array" ref="K8807">IFERROR(_xlfn.IFS(B8807=2015,J8807*$P$4,B8807=2016,J8807*$P$5,B8807=2017,J8807*$P$6,B8807=2018,J8807*$P$7,B8807=2019,J8807*$P$8,B8807=2020,J8807*$P$9,B8807=2021,J8807*$P$10,B8807=2022,J8807*$P$11),"")</f>
        <v/>
      </c>
      <c r="L8807" s="3">
        <f t="shared" si="138"/>
        <v>214461.7</v>
      </c>
    </row>
    <row r="8808" spans="1:12">
      <c r="A8808">
        <v>4837440</v>
      </c>
      <c r="B8808">
        <v>2015</v>
      </c>
      <c r="C8808" t="s">
        <v>381</v>
      </c>
      <c r="D8808" t="s">
        <v>2797</v>
      </c>
      <c r="E8808" t="s">
        <v>2798</v>
      </c>
      <c r="G8808" t="s">
        <v>2799</v>
      </c>
      <c r="H8808" s="5">
        <v>589194.32999999996</v>
      </c>
      <c r="I8808">
        <f>IFERROR(VLOOKUP(G8808,'NCES Match'!$A$2:$B$1307,2,FALSE),"")</f>
        <v>4837440</v>
      </c>
      <c r="J8808" cm="1">
        <f t="array" ref="J8808">IFERROR(_xlfn.IFS(B8808=2015,H8808/$O$13,B8808=2016,H8808/$O$14,B8808=2017,H8808/$O$15,B8808=2018,H8808/$O$16,B8808=2019,H8808/$O$17,B8808=2020,H8808/$O$18,B8808=2021,H8808/$O$19,B8808=2022,H8808/$O$20),"")</f>
        <v>4.6157705167488157E-4</v>
      </c>
      <c r="K8808" s="3" cm="1">
        <f t="array" ref="K8808">IFERROR(_xlfn.IFS(B8808=2015,J8808*$P$4,B8808=2016,J8808*$P$5,B8808=2017,J8808*$P$6,B8808=2018,J8808*$P$7,B8808=2019,J8808*$P$8,B8808=2020,J8808*$P$9,B8808=2021,J8808*$P$10,B8808=2022,J8808*$P$11),"")</f>
        <v>734592.02535484475</v>
      </c>
      <c r="L8808" s="3">
        <f t="shared" si="138"/>
        <v>1323786.3553548446</v>
      </c>
    </row>
    <row r="8809" spans="1:12">
      <c r="A8809">
        <v>4837440</v>
      </c>
      <c r="B8809">
        <v>2016</v>
      </c>
      <c r="C8809" t="s">
        <v>4102</v>
      </c>
      <c r="D8809" t="s">
        <v>2797</v>
      </c>
      <c r="E8809" t="s">
        <v>2798</v>
      </c>
      <c r="F8809" t="s">
        <v>4101</v>
      </c>
      <c r="G8809" t="s">
        <v>2799</v>
      </c>
      <c r="H8809" s="5">
        <v>676263</v>
      </c>
      <c r="I8809">
        <f>IFERROR(VLOOKUP(G8809,'NCES Match'!$A$2:$B$1307,2,FALSE),"")</f>
        <v>4837440</v>
      </c>
      <c r="J8809" cm="1">
        <f t="array" ref="J8809">IFERROR(_xlfn.IFS(B8809=2015,H8809/$O$13,B8809=2016,H8809/$O$14,B8809=2017,H8809/$O$15,B8809=2018,H8809/$O$16,B8809=2019,H8809/$O$17,B8809=2020,H8809/$O$18,B8809=2021,H8809/$O$19,B8809=2022,H8809/$O$20),"")</f>
        <v>4.8411430337419058E-4</v>
      </c>
      <c r="K8809" s="3" cm="1">
        <f t="array" ref="K8809">IFERROR(_xlfn.IFS(B8809=2015,J8809*$P$4,B8809=2016,J8809*$P$5,B8809=2017,J8809*$P$6,B8809=2018,J8809*$P$7,B8809=2019,J8809*$P$8,B8809=2020,J8809*$P$9,B8809=2021,J8809*$P$10,B8809=2022,J8809*$P$11),"")</f>
        <v>811197.05433754553</v>
      </c>
      <c r="L8809" s="3">
        <f t="shared" si="138"/>
        <v>1487460.0543375455</v>
      </c>
    </row>
    <row r="8810" spans="1:12">
      <c r="A8810">
        <v>4837440</v>
      </c>
      <c r="B8810">
        <v>2017</v>
      </c>
      <c r="D8810" t="s">
        <v>2797</v>
      </c>
      <c r="E8810" t="s">
        <v>2798</v>
      </c>
      <c r="F8810" t="s">
        <v>4101</v>
      </c>
      <c r="G8810" t="s">
        <v>2799</v>
      </c>
      <c r="H8810" s="5">
        <v>743625</v>
      </c>
      <c r="I8810">
        <f>IFERROR(VLOOKUP(G8810,'NCES Match'!$A$2:$B$1307,2,FALSE),"")</f>
        <v>4837440</v>
      </c>
      <c r="J8810" cm="1">
        <f t="array" ref="J8810">IFERROR(_xlfn.IFS(B8810=2015,H8810/$O$13,B8810=2016,H8810/$O$14,B8810=2017,H8810/$O$15,B8810=2018,H8810/$O$16,B8810=2019,H8810/$O$17,B8810=2020,H8810/$O$18,B8810=2021,H8810/$O$19,B8810=2022,H8810/$O$20),"")</f>
        <v>5.1268390282703654E-4</v>
      </c>
      <c r="K8810" s="3" cm="1">
        <f t="array" ref="K8810">IFERROR(_xlfn.IFS(B8810=2015,J8810*$P$4,B8810=2016,J8810*$P$5,B8810=2017,J8810*$P$6,B8810=2018,J8810*$P$7,B8810=2019,J8810*$P$8,B8810=2020,J8810*$P$9,B8810=2021,J8810*$P$10,B8810=2022,J8810*$P$11),"")</f>
        <v>870664.32135047449</v>
      </c>
      <c r="L8810" s="3">
        <f t="shared" si="138"/>
        <v>1614289.3213504744</v>
      </c>
    </row>
    <row r="8811" spans="1:12">
      <c r="A8811">
        <v>4837440</v>
      </c>
      <c r="B8811">
        <v>2018</v>
      </c>
      <c r="D8811" t="s">
        <v>2797</v>
      </c>
      <c r="E8811" t="s">
        <v>2798</v>
      </c>
      <c r="F8811" t="s">
        <v>4101</v>
      </c>
      <c r="G8811" t="s">
        <v>2799</v>
      </c>
      <c r="H8811" s="5">
        <v>572015</v>
      </c>
      <c r="I8811">
        <f>IFERROR(VLOOKUP(G8811,'NCES Match'!$A$2:$B$1307,2,FALSE),"")</f>
        <v>4837440</v>
      </c>
      <c r="J8811" cm="1">
        <f t="array" ref="J8811">IFERROR(_xlfn.IFS(B8811=2015,H8811/$O$13,B8811=2016,H8811/$O$14,B8811=2017,H8811/$O$15,B8811=2018,H8811/$O$16,B8811=2019,H8811/$O$17,B8811=2020,H8811/$O$18,B8811=2021,H8811/$O$19,B8811=2022,H8811/$O$20),"")</f>
        <v>3.7327344197070605E-4</v>
      </c>
      <c r="K8811" s="3" cm="1">
        <f t="array" ref="K8811">IFERROR(_xlfn.IFS(B8811=2015,J8811*$P$4,B8811=2016,J8811*$P$5,B8811=2017,J8811*$P$6,B8811=2018,J8811*$P$7,B8811=2019,J8811*$P$8,B8811=2020,J8811*$P$9,B8811=2021,J8811*$P$10,B8811=2022,J8811*$P$11),"")</f>
        <v>640855.73974644346</v>
      </c>
      <c r="L8811" s="3">
        <f t="shared" si="138"/>
        <v>1212870.7397464435</v>
      </c>
    </row>
    <row r="8812" spans="1:12">
      <c r="A8812">
        <v>4837440</v>
      </c>
      <c r="B8812">
        <v>2019</v>
      </c>
      <c r="D8812" t="s">
        <v>2797</v>
      </c>
      <c r="E8812" t="s">
        <v>2798</v>
      </c>
      <c r="F8812" t="s">
        <v>4101</v>
      </c>
      <c r="G8812" t="s">
        <v>2799</v>
      </c>
      <c r="H8812" s="5">
        <v>711205</v>
      </c>
      <c r="I8812">
        <f>IFERROR(VLOOKUP(G8812,'NCES Match'!$A$2:$B$1307,2,FALSE),"")</f>
        <v>4837440</v>
      </c>
      <c r="J8812" cm="1">
        <f t="array" ref="J8812">IFERROR(_xlfn.IFS(B8812=2015,H8812/$O$13,B8812=2016,H8812/$O$14,B8812=2017,H8812/$O$15,B8812=2018,H8812/$O$16,B8812=2019,H8812/$O$17,B8812=2020,H8812/$O$18,B8812=2021,H8812/$O$19,B8812=2022,H8812/$O$20),"")</f>
        <v>4.5032080085045397E-4</v>
      </c>
      <c r="K8812" s="3" cm="1">
        <f t="array" ref="K8812">IFERROR(_xlfn.IFS(B8812=2015,J8812*$P$4,B8812=2016,J8812*$P$5,B8812=2017,J8812*$P$6,B8812=2018,J8812*$P$7,B8812=2019,J8812*$P$8,B8812=2020,J8812*$P$9,B8812=2021,J8812*$P$10,B8812=2022,J8812*$P$11),"")</f>
        <v>782624.21417888126</v>
      </c>
      <c r="L8812" s="3">
        <f t="shared" si="138"/>
        <v>1493829.2141788811</v>
      </c>
    </row>
    <row r="8813" spans="1:12">
      <c r="A8813">
        <v>4837440</v>
      </c>
      <c r="B8813">
        <v>2020</v>
      </c>
      <c r="D8813" t="s">
        <v>2797</v>
      </c>
      <c r="E8813" t="s">
        <v>2798</v>
      </c>
      <c r="F8813" t="s">
        <v>4230</v>
      </c>
      <c r="G8813" t="s">
        <v>2799</v>
      </c>
      <c r="H8813" s="5">
        <v>809979</v>
      </c>
      <c r="I8813">
        <f>IFERROR(VLOOKUP(G8813,'NCES Match'!$A$2:$B$1307,2,FALSE),"")</f>
        <v>4837440</v>
      </c>
      <c r="J8813" cm="1">
        <f t="array" ref="J8813">IFERROR(_xlfn.IFS(B8813=2015,H8813/$O$13,B8813=2016,H8813/$O$14,B8813=2017,H8813/$O$15,B8813=2018,H8813/$O$16,B8813=2019,H8813/$O$17,B8813=2020,H8813/$O$18,B8813=2021,H8813/$O$19,B8813=2022,H8813/$O$20),"")</f>
        <v>4.3893374573597121E-4</v>
      </c>
      <c r="K8813" s="3" cm="1">
        <f t="array" ref="K8813">IFERROR(_xlfn.IFS(B8813=2015,J8813*$P$4,B8813=2016,J8813*$P$5,B8813=2017,J8813*$P$6,B8813=2018,J8813*$P$7,B8813=2019,J8813*$P$8,B8813=2020,J8813*$P$9,B8813=2021,J8813*$P$10,B8813=2022,J8813*$P$11),"")</f>
        <v>925273.57160992152</v>
      </c>
      <c r="L8813" s="3">
        <f t="shared" si="138"/>
        <v>1735252.5716099215</v>
      </c>
    </row>
    <row r="8814" spans="1:12">
      <c r="A8814">
        <v>4837440</v>
      </c>
      <c r="B8814">
        <v>2021</v>
      </c>
      <c r="D8814" t="s">
        <v>2797</v>
      </c>
      <c r="E8814" t="s">
        <v>2798</v>
      </c>
      <c r="F8814" t="s">
        <v>4101</v>
      </c>
      <c r="G8814" t="s">
        <v>2799</v>
      </c>
      <c r="H8814" s="5">
        <v>758529.11</v>
      </c>
      <c r="I8814">
        <f>IFERROR(VLOOKUP(G8814,'NCES Match'!$A$2:$B$1307,2,FALSE),"")</f>
        <v>4837440</v>
      </c>
      <c r="J8814" cm="1">
        <f t="array" ref="J8814">IFERROR(_xlfn.IFS(B8814=2015,H8814/$O$13,B8814=2016,H8814/$O$14,B8814=2017,H8814/$O$15,B8814=2018,H8814/$O$16,B8814=2019,H8814/$O$17,B8814=2020,H8814/$O$18,B8814=2021,H8814/$O$19,B8814=2022,H8814/$O$20),"")</f>
        <v>3.8809612133089622E-4</v>
      </c>
      <c r="K8814" s="3" cm="1">
        <f t="array" ref="K8814">IFERROR(_xlfn.IFS(B8814=2015,J8814*$P$4,B8814=2016,J8814*$P$5,B8814=2017,J8814*$P$6,B8814=2018,J8814*$P$7,B8814=2019,J8814*$P$8,B8814=2020,J8814*$P$9,B8814=2021,J8814*$P$10,B8814=2022,J8814*$P$11),"")</f>
        <v>830740.43051537743</v>
      </c>
      <c r="L8814" s="3">
        <f t="shared" si="138"/>
        <v>1589269.5405153774</v>
      </c>
    </row>
    <row r="8815" spans="1:12">
      <c r="A8815">
        <v>4837440</v>
      </c>
      <c r="B8815">
        <v>2022</v>
      </c>
      <c r="D8815" t="s">
        <v>2797</v>
      </c>
      <c r="E8815" t="s">
        <v>2798</v>
      </c>
      <c r="F8815" t="s">
        <v>4101</v>
      </c>
      <c r="G8815" t="s">
        <v>2799</v>
      </c>
      <c r="H8815" s="5">
        <v>825446.37</v>
      </c>
      <c r="I8815">
        <f>IFERROR(VLOOKUP(G8815,'NCES Match'!$A$2:$B$1307,2,FALSE),"")</f>
        <v>4837440</v>
      </c>
      <c r="J8815" cm="1">
        <f t="array" ref="J8815">IFERROR(_xlfn.IFS(B8815=2015,H8815/$O$13,B8815=2016,H8815/$O$14,B8815=2017,H8815/$O$15,B8815=2018,H8815/$O$16,B8815=2019,H8815/$O$17,B8815=2020,H8815/$O$18,B8815=2021,H8815/$O$19,B8815=2022,H8815/$O$20),"")</f>
        <v>3.6256133962021673E-4</v>
      </c>
      <c r="K8815" s="3" cm="1">
        <f t="array" ref="K8815">IFERROR(_xlfn.IFS(B8815=2015,J8815*$P$4,B8815=2016,J8815*$P$5,B8815=2017,J8815*$P$6,B8815=2018,J8815*$P$7,B8815=2019,J8815*$P$8,B8815=2020,J8815*$P$9,B8815=2021,J8815*$P$10,B8815=2022,J8815*$P$11),"")</f>
        <v>780769.68350473128</v>
      </c>
      <c r="L8815" s="3">
        <f t="shared" si="138"/>
        <v>1606216.0535047313</v>
      </c>
    </row>
    <row r="8816" spans="1:12">
      <c r="A8816">
        <v>4837440</v>
      </c>
      <c r="B8816">
        <v>2023</v>
      </c>
      <c r="D8816" t="s">
        <v>2797</v>
      </c>
      <c r="E8816" t="s">
        <v>2798</v>
      </c>
      <c r="F8816" t="s">
        <v>4101</v>
      </c>
      <c r="G8816" t="s">
        <v>2799</v>
      </c>
      <c r="H8816" s="5">
        <v>893911.22</v>
      </c>
      <c r="I8816">
        <f>IFERROR(VLOOKUP(G8816,'NCES Match'!$A$2:$B$1307,2,FALSE),"")</f>
        <v>4837440</v>
      </c>
      <c r="J8816" t="str" cm="1">
        <f t="array" ref="J8816">IFERROR(_xlfn.IFS(B8816=2015,H8816/$O$13,B8816=2016,H8816/$O$14,B8816=2017,H8816/$O$15,B8816=2018,H8816/$O$16,B8816=2019,H8816/$O$17,B8816=2020,H8816/$O$18,B8816=2021,H8816/$O$19,B8816=2022,H8816/$O$20),"")</f>
        <v/>
      </c>
      <c r="K8816" s="3" t="str" cm="1">
        <f t="array" ref="K8816">IFERROR(_xlfn.IFS(B8816=2015,J8816*$P$4,B8816=2016,J8816*$P$5,B8816=2017,J8816*$P$6,B8816=2018,J8816*$P$7,B8816=2019,J8816*$P$8,B8816=2020,J8816*$P$9,B8816=2021,J8816*$P$10,B8816=2022,J8816*$P$11),"")</f>
        <v/>
      </c>
      <c r="L8816" s="3">
        <f t="shared" si="138"/>
        <v>893911.22</v>
      </c>
    </row>
    <row r="8817" spans="1:12">
      <c r="A8817">
        <v>4843350</v>
      </c>
      <c r="B8817">
        <v>2015</v>
      </c>
      <c r="C8817" t="s">
        <v>381</v>
      </c>
      <c r="D8817" t="s">
        <v>3256</v>
      </c>
      <c r="E8817" t="s">
        <v>3257</v>
      </c>
      <c r="G8817" t="s">
        <v>3258</v>
      </c>
      <c r="H8817" s="5">
        <v>558988.52</v>
      </c>
      <c r="I8817">
        <f>IFERROR(VLOOKUP(G8817,'NCES Match'!$A$2:$B$1307,2,FALSE),"")</f>
        <v>4843350</v>
      </c>
      <c r="J8817" cm="1">
        <f t="array" ref="J8817">IFERROR(_xlfn.IFS(B8817=2015,H8817/$O$13,B8817=2016,H8817/$O$14,B8817=2017,H8817/$O$15,B8817=2018,H8817/$O$16,B8817=2019,H8817/$O$17,B8817=2020,H8817/$O$18,B8817=2021,H8817/$O$19,B8817=2022,H8817/$O$20),"")</f>
        <v>4.3791370664022784E-4</v>
      </c>
      <c r="K8817" s="3" cm="1">
        <f t="array" ref="K8817">IFERROR(_xlfn.IFS(B8817=2015,J8817*$P$4,B8817=2016,J8817*$P$5,B8817=2017,J8817*$P$6,B8817=2018,J8817*$P$7,B8817=2019,J8817*$P$8,B8817=2020,J8817*$P$9,B8817=2021,J8817*$P$10,B8817=2022,J8817*$P$11),"")</f>
        <v>696932.21429491218</v>
      </c>
      <c r="L8817" s="3">
        <f t="shared" si="138"/>
        <v>1255920.7342949123</v>
      </c>
    </row>
    <row r="8818" spans="1:12">
      <c r="A8818">
        <v>4843350</v>
      </c>
      <c r="B8818">
        <v>2016</v>
      </c>
      <c r="C8818" t="s">
        <v>4102</v>
      </c>
      <c r="D8818" t="s">
        <v>3256</v>
      </c>
      <c r="E8818" t="s">
        <v>3257</v>
      </c>
      <c r="F8818" t="s">
        <v>4101</v>
      </c>
      <c r="G8818" t="s">
        <v>3258</v>
      </c>
      <c r="H8818" s="5">
        <v>587175</v>
      </c>
      <c r="I8818">
        <f>IFERROR(VLOOKUP(G8818,'NCES Match'!$A$2:$B$1307,2,FALSE),"")</f>
        <v>4843350</v>
      </c>
      <c r="J8818" cm="1">
        <f t="array" ref="J8818">IFERROR(_xlfn.IFS(B8818=2015,H8818/$O$13,B8818=2016,H8818/$O$14,B8818=2017,H8818/$O$15,B8818=2018,H8818/$O$16,B8818=2019,H8818/$O$17,B8818=2020,H8818/$O$18,B8818=2021,H8818/$O$19,B8818=2022,H8818/$O$20),"")</f>
        <v>4.2033915219927802E-4</v>
      </c>
      <c r="K8818" s="3" cm="1">
        <f t="array" ref="K8818">IFERROR(_xlfn.IFS(B8818=2015,J8818*$P$4,B8818=2016,J8818*$P$5,B8818=2017,J8818*$P$6,B8818=2018,J8818*$P$7,B8818=2019,J8818*$P$8,B8818=2020,J8818*$P$9,B8818=2021,J8818*$P$10,B8818=2022,J8818*$P$11),"")</f>
        <v>704333.41818293813</v>
      </c>
      <c r="L8818" s="3">
        <f t="shared" si="138"/>
        <v>1291508.4181829381</v>
      </c>
    </row>
    <row r="8819" spans="1:12">
      <c r="A8819">
        <v>4843350</v>
      </c>
      <c r="B8819">
        <v>2017</v>
      </c>
      <c r="D8819" t="s">
        <v>3256</v>
      </c>
      <c r="E8819" t="s">
        <v>3257</v>
      </c>
      <c r="F8819" t="s">
        <v>4101</v>
      </c>
      <c r="G8819" t="s">
        <v>3258</v>
      </c>
      <c r="H8819" s="5">
        <v>588520</v>
      </c>
      <c r="I8819">
        <f>IFERROR(VLOOKUP(G8819,'NCES Match'!$A$2:$B$1307,2,FALSE),"")</f>
        <v>4843350</v>
      </c>
      <c r="J8819" cm="1">
        <f t="array" ref="J8819">IFERROR(_xlfn.IFS(B8819=2015,H8819/$O$13,B8819=2016,H8819/$O$14,B8819=2017,H8819/$O$15,B8819=2018,H8819/$O$16,B8819=2019,H8819/$O$17,B8819=2020,H8819/$O$18,B8819=2021,H8819/$O$19,B8819=2022,H8819/$O$20),"")</f>
        <v>4.057485029306001E-4</v>
      </c>
      <c r="K8819" s="3" cm="1">
        <f t="array" ref="K8819">IFERROR(_xlfn.IFS(B8819=2015,J8819*$P$4,B8819=2016,J8819*$P$5,B8819=2017,J8819*$P$6,B8819=2018,J8819*$P$7,B8819=2019,J8819*$P$8,B8819=2020,J8819*$P$9,B8819=2021,J8819*$P$10,B8819=2022,J8819*$P$11),"")</f>
        <v>689061.51138165221</v>
      </c>
      <c r="L8819" s="3">
        <f t="shared" si="138"/>
        <v>1277581.5113816522</v>
      </c>
    </row>
    <row r="8820" spans="1:12">
      <c r="A8820">
        <v>4843350</v>
      </c>
      <c r="B8820">
        <v>2018</v>
      </c>
      <c r="D8820" t="s">
        <v>3256</v>
      </c>
      <c r="E8820" t="s">
        <v>3257</v>
      </c>
      <c r="F8820" t="s">
        <v>4101</v>
      </c>
      <c r="G8820" t="s">
        <v>3258</v>
      </c>
      <c r="H8820" s="5">
        <v>633607</v>
      </c>
      <c r="I8820">
        <f>IFERROR(VLOOKUP(G8820,'NCES Match'!$A$2:$B$1307,2,FALSE),"")</f>
        <v>4843350</v>
      </c>
      <c r="J8820" cm="1">
        <f t="array" ref="J8820">IFERROR(_xlfn.IFS(B8820=2015,H8820/$O$13,B8820=2016,H8820/$O$14,B8820=2017,H8820/$O$15,B8820=2018,H8820/$O$16,B8820=2019,H8820/$O$17,B8820=2020,H8820/$O$18,B8820=2021,H8820/$O$19,B8820=2022,H8820/$O$20),"")</f>
        <v>4.1346584573259996E-4</v>
      </c>
      <c r="K8820" s="3" cm="1">
        <f t="array" ref="K8820">IFERROR(_xlfn.IFS(B8820=2015,J8820*$P$4,B8820=2016,J8820*$P$5,B8820=2017,J8820*$P$6,B8820=2018,J8820*$P$7,B8820=2019,J8820*$P$8,B8820=2020,J8820*$P$9,B8820=2021,J8820*$P$10,B8820=2022,J8820*$P$11),"")</f>
        <v>709860.20068271772</v>
      </c>
      <c r="L8820" s="3">
        <f t="shared" si="138"/>
        <v>1343467.2006827178</v>
      </c>
    </row>
    <row r="8821" spans="1:12">
      <c r="A8821">
        <v>4843350</v>
      </c>
      <c r="B8821">
        <v>2019</v>
      </c>
      <c r="D8821" t="s">
        <v>3256</v>
      </c>
      <c r="E8821" t="s">
        <v>3257</v>
      </c>
      <c r="F8821" t="s">
        <v>4101</v>
      </c>
      <c r="G8821" t="s">
        <v>3258</v>
      </c>
      <c r="H8821" s="5">
        <v>619867</v>
      </c>
      <c r="I8821">
        <f>IFERROR(VLOOKUP(G8821,'NCES Match'!$A$2:$B$1307,2,FALSE),"")</f>
        <v>4843350</v>
      </c>
      <c r="J8821" cm="1">
        <f t="array" ref="J8821">IFERROR(_xlfn.IFS(B8821=2015,H8821/$O$13,B8821=2016,H8821/$O$14,B8821=2017,H8821/$O$15,B8821=2018,H8821/$O$16,B8821=2019,H8821/$O$17,B8821=2020,H8821/$O$18,B8821=2021,H8821/$O$19,B8821=2022,H8821/$O$20),"")</f>
        <v>3.9248740357670202E-4</v>
      </c>
      <c r="K8821" s="3" cm="1">
        <f t="array" ref="K8821">IFERROR(_xlfn.IFS(B8821=2015,J8821*$P$4,B8821=2016,J8821*$P$5,B8821=2017,J8821*$P$6,B8821=2018,J8821*$P$7,B8821=2019,J8821*$P$8,B8821=2020,J8821*$P$9,B8821=2021,J8821*$P$10,B8821=2022,J8821*$P$11),"")</f>
        <v>682114.05118133395</v>
      </c>
      <c r="L8821" s="3">
        <f t="shared" si="138"/>
        <v>1301981.0511813341</v>
      </c>
    </row>
    <row r="8822" spans="1:12">
      <c r="A8822">
        <v>4843350</v>
      </c>
      <c r="B8822">
        <v>2020</v>
      </c>
      <c r="D8822" t="s">
        <v>3256</v>
      </c>
      <c r="E8822" t="s">
        <v>3257</v>
      </c>
      <c r="F8822" t="s">
        <v>4230</v>
      </c>
      <c r="G8822" t="s">
        <v>3258</v>
      </c>
      <c r="H8822" s="5">
        <v>698444</v>
      </c>
      <c r="I8822">
        <f>IFERROR(VLOOKUP(G8822,'NCES Match'!$A$2:$B$1307,2,FALSE),"")</f>
        <v>4843350</v>
      </c>
      <c r="J8822" cm="1">
        <f t="array" ref="J8822">IFERROR(_xlfn.IFS(B8822=2015,H8822/$O$13,B8822=2016,H8822/$O$14,B8822=2017,H8822/$O$15,B8822=2018,H8822/$O$16,B8822=2019,H8822/$O$17,B8822=2020,H8822/$O$18,B8822=2021,H8822/$O$19,B8822=2022,H8822/$O$20),"")</f>
        <v>3.7849208572915432E-4</v>
      </c>
      <c r="K8822" s="3" cm="1">
        <f t="array" ref="K8822">IFERROR(_xlfn.IFS(B8822=2015,J8822*$P$4,B8822=2016,J8822*$P$5,B8822=2017,J8822*$P$6,B8822=2018,J8822*$P$7,B8822=2019,J8822*$P$8,B8822=2020,J8822*$P$9,B8822=2021,J8822*$P$10,B8822=2022,J8822*$P$11),"")</f>
        <v>797862.38217227859</v>
      </c>
      <c r="L8822" s="3">
        <f t="shared" si="138"/>
        <v>1496306.3821722786</v>
      </c>
    </row>
    <row r="8823" spans="1:12">
      <c r="A8823">
        <v>4843350</v>
      </c>
      <c r="B8823">
        <v>2021</v>
      </c>
      <c r="D8823" t="s">
        <v>3256</v>
      </c>
      <c r="E8823" t="s">
        <v>3257</v>
      </c>
      <c r="F8823" t="s">
        <v>4230</v>
      </c>
      <c r="G8823" t="s">
        <v>3258</v>
      </c>
      <c r="H8823" s="5">
        <v>689947.35</v>
      </c>
      <c r="I8823">
        <f>IFERROR(VLOOKUP(G8823,'NCES Match'!$A$2:$B$1307,2,FALSE),"")</f>
        <v>4843350</v>
      </c>
      <c r="J8823" cm="1">
        <f t="array" ref="J8823">IFERROR(_xlfn.IFS(B8823=2015,H8823/$O$13,B8823=2016,H8823/$O$14,B8823=2017,H8823/$O$15,B8823=2018,H8823/$O$16,B8823=2019,H8823/$O$17,B8823=2020,H8823/$O$18,B8823=2021,H8823/$O$19,B8823=2022,H8823/$O$20),"")</f>
        <v>3.5300674282300162E-4</v>
      </c>
      <c r="K8823" s="3" cm="1">
        <f t="array" ref="K8823">IFERROR(_xlfn.IFS(B8823=2015,J8823*$P$4,B8823=2016,J8823*$P$5,B8823=2017,J8823*$P$6,B8823=2018,J8823*$P$7,B8823=2019,J8823*$P$8,B8823=2020,J8823*$P$9,B8823=2021,J8823*$P$10,B8823=2022,J8823*$P$11),"")</f>
        <v>755629.74580098025</v>
      </c>
      <c r="L8823" s="3">
        <f t="shared" si="138"/>
        <v>1445577.0958009802</v>
      </c>
    </row>
    <row r="8824" spans="1:12">
      <c r="A8824">
        <v>4843350</v>
      </c>
      <c r="B8824">
        <v>2022</v>
      </c>
      <c r="D8824" t="s">
        <v>3256</v>
      </c>
      <c r="E8824" t="s">
        <v>3257</v>
      </c>
      <c r="F8824" t="s">
        <v>4101</v>
      </c>
      <c r="G8824" t="s">
        <v>3258</v>
      </c>
      <c r="H8824" s="5">
        <v>835587.95</v>
      </c>
      <c r="I8824">
        <f>IFERROR(VLOOKUP(G8824,'NCES Match'!$A$2:$B$1307,2,FALSE),"")</f>
        <v>4843350</v>
      </c>
      <c r="J8824" cm="1">
        <f t="array" ref="J8824">IFERROR(_xlfn.IFS(B8824=2015,H8824/$O$13,B8824=2016,H8824/$O$14,B8824=2017,H8824/$O$15,B8824=2018,H8824/$O$16,B8824=2019,H8824/$O$17,B8824=2020,H8824/$O$18,B8824=2021,H8824/$O$19,B8824=2022,H8824/$O$20),"")</f>
        <v>3.6701583232174207E-4</v>
      </c>
      <c r="K8824" s="3" cm="1">
        <f t="array" ref="K8824">IFERROR(_xlfn.IFS(B8824=2015,J8824*$P$4,B8824=2016,J8824*$P$5,B8824=2017,J8824*$P$6,B8824=2018,J8824*$P$7,B8824=2019,J8824*$P$8,B8824=2020,J8824*$P$9,B8824=2021,J8824*$P$10,B8824=2022,J8824*$P$11),"")</f>
        <v>790362.35783781705</v>
      </c>
      <c r="L8824" s="3">
        <f t="shared" si="138"/>
        <v>1625950.3078378169</v>
      </c>
    </row>
    <row r="8825" spans="1:12">
      <c r="A8825">
        <v>4843350</v>
      </c>
      <c r="B8825">
        <v>2023</v>
      </c>
      <c r="D8825" t="s">
        <v>3256</v>
      </c>
      <c r="E8825" t="s">
        <v>3257</v>
      </c>
      <c r="F8825" t="s">
        <v>4101</v>
      </c>
      <c r="G8825" t="s">
        <v>3258</v>
      </c>
      <c r="H8825" s="5">
        <v>1122658.42</v>
      </c>
      <c r="I8825">
        <f>IFERROR(VLOOKUP(G8825,'NCES Match'!$A$2:$B$1307,2,FALSE),"")</f>
        <v>4843350</v>
      </c>
      <c r="J8825" t="str" cm="1">
        <f t="array" ref="J8825">IFERROR(_xlfn.IFS(B8825=2015,H8825/$O$13,B8825=2016,H8825/$O$14,B8825=2017,H8825/$O$15,B8825=2018,H8825/$O$16,B8825=2019,H8825/$O$17,B8825=2020,H8825/$O$18,B8825=2021,H8825/$O$19,B8825=2022,H8825/$O$20),"")</f>
        <v/>
      </c>
      <c r="K8825" s="3" t="str" cm="1">
        <f t="array" ref="K8825">IFERROR(_xlfn.IFS(B8825=2015,J8825*$P$4,B8825=2016,J8825*$P$5,B8825=2017,J8825*$P$6,B8825=2018,J8825*$P$7,B8825=2019,J8825*$P$8,B8825=2020,J8825*$P$9,B8825=2021,J8825*$P$10,B8825=2022,J8825*$P$11),"")</f>
        <v/>
      </c>
      <c r="L8825" s="3">
        <f t="shared" si="138"/>
        <v>1122658.42</v>
      </c>
    </row>
    <row r="8826" spans="1:12">
      <c r="A8826">
        <v>4809410</v>
      </c>
      <c r="B8826">
        <v>2015</v>
      </c>
      <c r="C8826" t="s">
        <v>381</v>
      </c>
      <c r="D8826" t="s">
        <v>544</v>
      </c>
      <c r="E8826" t="s">
        <v>545</v>
      </c>
      <c r="G8826" t="s">
        <v>546</v>
      </c>
      <c r="H8826" s="5">
        <v>102035.17</v>
      </c>
      <c r="I8826">
        <f>IFERROR(VLOOKUP(G8826,'NCES Match'!$A$2:$B$1307,2,FALSE),"")</f>
        <v>4809410</v>
      </c>
      <c r="J8826" cm="1">
        <f t="array" ref="J8826">IFERROR(_xlfn.IFS(B8826=2015,H8826/$O$13,B8826=2016,H8826/$O$14,B8826=2017,H8826/$O$15,B8826=2018,H8826/$O$16,B8826=2019,H8826/$O$17,B8826=2020,H8826/$O$18,B8826=2021,H8826/$O$19,B8826=2022,H8826/$O$20),"")</f>
        <v>7.9934735515437371E-5</v>
      </c>
      <c r="K8826" s="3" cm="1">
        <f t="array" ref="K8826">IFERROR(_xlfn.IFS(B8826=2015,J8826*$P$4,B8826=2016,J8826*$P$5,B8826=2017,J8826*$P$6,B8826=2018,J8826*$P$7,B8826=2019,J8826*$P$8,B8826=2020,J8826*$P$9,B8826=2021,J8826*$P$10,B8826=2022,J8826*$P$11),"")</f>
        <v>127214.77171670321</v>
      </c>
      <c r="L8826" s="3">
        <f t="shared" si="138"/>
        <v>229249.94171670321</v>
      </c>
    </row>
    <row r="8827" spans="1:12">
      <c r="A8827">
        <v>4809410</v>
      </c>
      <c r="B8827">
        <v>2016</v>
      </c>
      <c r="C8827" t="s">
        <v>4102</v>
      </c>
      <c r="D8827" t="s">
        <v>544</v>
      </c>
      <c r="E8827" t="s">
        <v>545</v>
      </c>
      <c r="F8827" t="s">
        <v>4101</v>
      </c>
      <c r="G8827" t="s">
        <v>546</v>
      </c>
      <c r="H8827" s="5">
        <v>117882</v>
      </c>
      <c r="I8827">
        <f>IFERROR(VLOOKUP(G8827,'NCES Match'!$A$2:$B$1307,2,FALSE),"")</f>
        <v>4809410</v>
      </c>
      <c r="J8827" cm="1">
        <f t="array" ref="J8827">IFERROR(_xlfn.IFS(B8827=2015,H8827/$O$13,B8827=2016,H8827/$O$14,B8827=2017,H8827/$O$15,B8827=2018,H8827/$O$16,B8827=2019,H8827/$O$17,B8827=2020,H8827/$O$18,B8827=2021,H8827/$O$19,B8827=2022,H8827/$O$20),"")</f>
        <v>8.4387822948107965E-5</v>
      </c>
      <c r="K8827" s="3" cm="1">
        <f t="array" ref="K8827">IFERROR(_xlfn.IFS(B8827=2015,J8827*$P$4,B8827=2016,J8827*$P$5,B8827=2017,J8827*$P$6,B8827=2018,J8827*$P$7,B8827=2019,J8827*$P$8,B8827=2020,J8827*$P$9,B8827=2021,J8827*$P$10,B8827=2022,J8827*$P$11),"")</f>
        <v>141402.87308254119</v>
      </c>
      <c r="L8827" s="3">
        <f t="shared" si="138"/>
        <v>259284.87308254119</v>
      </c>
    </row>
    <row r="8828" spans="1:12">
      <c r="A8828">
        <v>4809410</v>
      </c>
      <c r="B8828">
        <v>2017</v>
      </c>
      <c r="D8828" t="s">
        <v>544</v>
      </c>
      <c r="E8828" t="s">
        <v>545</v>
      </c>
      <c r="F8828" t="s">
        <v>4101</v>
      </c>
      <c r="G8828" t="s">
        <v>546</v>
      </c>
      <c r="H8828" s="5">
        <v>122265</v>
      </c>
      <c r="I8828">
        <f>IFERROR(VLOOKUP(G8828,'NCES Match'!$A$2:$B$1307,2,FALSE),"")</f>
        <v>4809410</v>
      </c>
      <c r="J8828" cm="1">
        <f t="array" ref="J8828">IFERROR(_xlfn.IFS(B8828=2015,H8828/$O$13,B8828=2016,H8828/$O$14,B8828=2017,H8828/$O$15,B8828=2018,H8828/$O$16,B8828=2019,H8828/$O$17,B8828=2020,H8828/$O$18,B8828=2021,H8828/$O$19,B8828=2022,H8828/$O$20),"")</f>
        <v>8.4294230800669175E-5</v>
      </c>
      <c r="K8828" s="3" cm="1">
        <f t="array" ref="K8828">IFERROR(_xlfn.IFS(B8828=2015,J8828*$P$4,B8828=2016,J8828*$P$5,B8828=2017,J8828*$P$6,B8828=2018,J8828*$P$7,B8828=2019,J8828*$P$8,B8828=2020,J8828*$P$9,B8828=2021,J8828*$P$10,B8828=2022,J8828*$P$11),"")</f>
        <v>143152.49386440174</v>
      </c>
      <c r="L8828" s="3">
        <f t="shared" si="138"/>
        <v>265417.49386440171</v>
      </c>
    </row>
    <row r="8829" spans="1:12">
      <c r="A8829">
        <v>4809410</v>
      </c>
      <c r="B8829">
        <v>2018</v>
      </c>
      <c r="D8829" t="s">
        <v>544</v>
      </c>
      <c r="E8829" t="s">
        <v>545</v>
      </c>
      <c r="F8829" t="s">
        <v>4101</v>
      </c>
      <c r="G8829" t="s">
        <v>546</v>
      </c>
      <c r="H8829" s="5">
        <v>138211</v>
      </c>
      <c r="I8829">
        <f>IFERROR(VLOOKUP(G8829,'NCES Match'!$A$2:$B$1307,2,FALSE),"")</f>
        <v>4809410</v>
      </c>
      <c r="J8829" cm="1">
        <f t="array" ref="J8829">IFERROR(_xlfn.IFS(B8829=2015,H8829/$O$13,B8829=2016,H8829/$O$14,B8829=2017,H8829/$O$15,B8829=2018,H8829/$O$16,B8829=2019,H8829/$O$17,B8829=2020,H8829/$O$18,B8829=2021,H8829/$O$19,B8829=2022,H8829/$O$20),"")</f>
        <v>9.0190809136496874E-5</v>
      </c>
      <c r="K8829" s="3" cm="1">
        <f t="array" ref="K8829">IFERROR(_xlfn.IFS(B8829=2015,J8829*$P$4,B8829=2016,J8829*$P$5,B8829=2017,J8829*$P$6,B8829=2018,J8829*$P$7,B8829=2019,J8829*$P$8,B8829=2020,J8829*$P$9,B8829=2021,J8829*$P$10,B8829=2022,J8829*$P$11),"")</f>
        <v>154844.38807740304</v>
      </c>
      <c r="L8829" s="3">
        <f t="shared" si="138"/>
        <v>293055.38807740307</v>
      </c>
    </row>
    <row r="8830" spans="1:12">
      <c r="A8830">
        <v>4809410</v>
      </c>
      <c r="B8830">
        <v>2019</v>
      </c>
      <c r="D8830" t="s">
        <v>544</v>
      </c>
      <c r="E8830" t="s">
        <v>545</v>
      </c>
      <c r="F8830" t="s">
        <v>4101</v>
      </c>
      <c r="G8830" t="s">
        <v>546</v>
      </c>
      <c r="H8830" s="5">
        <v>137265</v>
      </c>
      <c r="I8830">
        <f>IFERROR(VLOOKUP(G8830,'NCES Match'!$A$2:$B$1307,2,FALSE),"")</f>
        <v>4809410</v>
      </c>
      <c r="J8830" cm="1">
        <f t="array" ref="J8830">IFERROR(_xlfn.IFS(B8830=2015,H8830/$O$13,B8830=2016,H8830/$O$14,B8830=2017,H8830/$O$15,B8830=2018,H8830/$O$16,B8830=2019,H8830/$O$17,B8830=2020,H8830/$O$18,B8830=2021,H8830/$O$19,B8830=2022,H8830/$O$20),"")</f>
        <v>8.69134563575025E-5</v>
      </c>
      <c r="K8830" s="3" cm="1">
        <f t="array" ref="K8830">IFERROR(_xlfn.IFS(B8830=2015,J8830*$P$4,B8830=2016,J8830*$P$5,B8830=2017,J8830*$P$6,B8830=2018,J8830*$P$7,B8830=2019,J8830*$P$8,B8830=2020,J8830*$P$9,B8830=2021,J8830*$P$10,B8830=2022,J8830*$P$11),"")</f>
        <v>151049.15285925174</v>
      </c>
      <c r="L8830" s="3">
        <f t="shared" si="138"/>
        <v>288314.15285925171</v>
      </c>
    </row>
    <row r="8831" spans="1:12">
      <c r="A8831">
        <v>4809410</v>
      </c>
      <c r="B8831">
        <v>2020</v>
      </c>
      <c r="D8831" t="s">
        <v>544</v>
      </c>
      <c r="E8831" t="s">
        <v>545</v>
      </c>
      <c r="F8831" t="s">
        <v>4230</v>
      </c>
      <c r="G8831" t="s">
        <v>546</v>
      </c>
      <c r="H8831" s="5">
        <v>193134</v>
      </c>
      <c r="I8831">
        <f>IFERROR(VLOOKUP(G8831,'NCES Match'!$A$2:$B$1307,2,FALSE),"")</f>
        <v>4809410</v>
      </c>
      <c r="J8831" cm="1">
        <f t="array" ref="J8831">IFERROR(_xlfn.IFS(B8831=2015,H8831/$O$13,B8831=2016,H8831/$O$14,B8831=2017,H8831/$O$15,B8831=2018,H8831/$O$16,B8831=2019,H8831/$O$17,B8831=2020,H8831/$O$18,B8831=2021,H8831/$O$19,B8831=2022,H8831/$O$20),"")</f>
        <v>1.0466077521635878E-4</v>
      </c>
      <c r="K8831" s="3" cm="1">
        <f t="array" ref="K8831">IFERROR(_xlfn.IFS(B8831=2015,J8831*$P$4,B8831=2016,J8831*$P$5,B8831=2017,J8831*$P$6,B8831=2018,J8831*$P$7,B8831=2019,J8831*$P$8,B8831=2020,J8831*$P$9,B8831=2021,J8831*$P$10,B8831=2022,J8831*$P$11),"")</f>
        <v>220625.20877616655</v>
      </c>
      <c r="L8831" s="3">
        <f t="shared" si="138"/>
        <v>413759.20877616655</v>
      </c>
    </row>
    <row r="8832" spans="1:12">
      <c r="A8832">
        <v>4809410</v>
      </c>
      <c r="B8832">
        <v>2021</v>
      </c>
      <c r="D8832" t="s">
        <v>544</v>
      </c>
      <c r="E8832" t="s">
        <v>545</v>
      </c>
      <c r="F8832" t="s">
        <v>4230</v>
      </c>
      <c r="G8832" t="s">
        <v>546</v>
      </c>
      <c r="H8832" s="5">
        <v>209809.43</v>
      </c>
      <c r="I8832">
        <f>IFERROR(VLOOKUP(G8832,'NCES Match'!$A$2:$B$1307,2,FALSE),"")</f>
        <v>4809410</v>
      </c>
      <c r="J8832" cm="1">
        <f t="array" ref="J8832">IFERROR(_xlfn.IFS(B8832=2015,H8832/$O$13,B8832=2016,H8832/$O$14,B8832=2017,H8832/$O$15,B8832=2018,H8832/$O$16,B8832=2019,H8832/$O$17,B8832=2020,H8832/$O$18,B8832=2021,H8832/$O$19,B8832=2022,H8832/$O$20),"")</f>
        <v>1.0734752948591014E-4</v>
      </c>
      <c r="K8832" s="3" cm="1">
        <f t="array" ref="K8832">IFERROR(_xlfn.IFS(B8832=2015,J8832*$P$4,B8832=2016,J8832*$P$5,B8832=2017,J8832*$P$6,B8832=2018,J8832*$P$7,B8832=2019,J8832*$P$8,B8832=2020,J8832*$P$9,B8832=2021,J8832*$P$10,B8832=2022,J8832*$P$11),"")</f>
        <v>229783.10773647955</v>
      </c>
      <c r="L8832" s="3">
        <f t="shared" si="138"/>
        <v>439592.53773647954</v>
      </c>
    </row>
    <row r="8833" spans="1:12">
      <c r="A8833">
        <v>4809410</v>
      </c>
      <c r="B8833">
        <v>2022</v>
      </c>
      <c r="D8833" t="s">
        <v>544</v>
      </c>
      <c r="E8833" t="s">
        <v>545</v>
      </c>
      <c r="F8833" t="s">
        <v>4101</v>
      </c>
      <c r="G8833" t="s">
        <v>546</v>
      </c>
      <c r="H8833" s="5">
        <v>222701.48</v>
      </c>
      <c r="I8833">
        <f>IFERROR(VLOOKUP(G8833,'NCES Match'!$A$2:$B$1307,2,FALSE),"")</f>
        <v>4809410</v>
      </c>
      <c r="J8833" cm="1">
        <f t="array" ref="J8833">IFERROR(_xlfn.IFS(B8833=2015,H8833/$O$13,B8833=2016,H8833/$O$14,B8833=2017,H8833/$O$15,B8833=2018,H8833/$O$16,B8833=2019,H8833/$O$17,B8833=2020,H8833/$O$18,B8833=2021,H8833/$O$19,B8833=2022,H8833/$O$20),"")</f>
        <v>9.7817314193537373E-5</v>
      </c>
      <c r="K8833" s="3" cm="1">
        <f t="array" ref="K8833">IFERROR(_xlfn.IFS(B8833=2015,J8833*$P$4,B8833=2016,J8833*$P$5,B8833=2017,J8833*$P$6,B8833=2018,J8833*$P$7,B8833=2019,J8833*$P$8,B8833=2020,J8833*$P$9,B8833=2021,J8833*$P$10,B8833=2022,J8833*$P$11),"")</f>
        <v>210647.92380834534</v>
      </c>
      <c r="L8833" s="3">
        <f t="shared" si="138"/>
        <v>433349.40380834532</v>
      </c>
    </row>
    <row r="8834" spans="1:12">
      <c r="A8834">
        <v>4809410</v>
      </c>
      <c r="B8834">
        <v>2023</v>
      </c>
      <c r="D8834" t="s">
        <v>544</v>
      </c>
      <c r="E8834" t="s">
        <v>545</v>
      </c>
      <c r="F8834" t="s">
        <v>4101</v>
      </c>
      <c r="G8834" t="s">
        <v>546</v>
      </c>
      <c r="H8834" s="5">
        <v>265765.55</v>
      </c>
      <c r="I8834">
        <f>IFERROR(VLOOKUP(G8834,'NCES Match'!$A$2:$B$1307,2,FALSE),"")</f>
        <v>4809410</v>
      </c>
      <c r="J8834" t="str" cm="1">
        <f t="array" ref="J8834">IFERROR(_xlfn.IFS(B8834=2015,H8834/$O$13,B8834=2016,H8834/$O$14,B8834=2017,H8834/$O$15,B8834=2018,H8834/$O$16,B8834=2019,H8834/$O$17,B8834=2020,H8834/$O$18,B8834=2021,H8834/$O$19,B8834=2022,H8834/$O$20),"")</f>
        <v/>
      </c>
      <c r="K8834" s="3" t="str" cm="1">
        <f t="array" ref="K8834">IFERROR(_xlfn.IFS(B8834=2015,J8834*$P$4,B8834=2016,J8834*$P$5,B8834=2017,J8834*$P$6,B8834=2018,J8834*$P$7,B8834=2019,J8834*$P$8,B8834=2020,J8834*$P$9,B8834=2021,J8834*$P$10,B8834=2022,J8834*$P$11),"")</f>
        <v/>
      </c>
      <c r="L8834" s="3">
        <f t="shared" si="138"/>
        <v>265765.55</v>
      </c>
    </row>
    <row r="8835" spans="1:12">
      <c r="A8835">
        <v>4819380</v>
      </c>
      <c r="B8835">
        <v>2015</v>
      </c>
      <c r="C8835" t="s">
        <v>381</v>
      </c>
      <c r="D8835" t="s">
        <v>1325</v>
      </c>
      <c r="E8835" t="s">
        <v>1326</v>
      </c>
      <c r="G8835" t="s">
        <v>1327</v>
      </c>
      <c r="H8835" s="5">
        <v>902568.89</v>
      </c>
      <c r="I8835">
        <f>IFERROR(VLOOKUP(G8835,'NCES Match'!$A$2:$B$1307,2,FALSE),"")</f>
        <v>4819380</v>
      </c>
      <c r="J8835" cm="1">
        <f t="array" ref="J8835">IFERROR(_xlfn.IFS(B8835=2015,H8835/$O$13,B8835=2016,H8835/$O$14,B8835=2017,H8835/$O$15,B8835=2018,H8835/$O$16,B8835=2019,H8835/$O$17,B8835=2020,H8835/$O$18,B8835=2021,H8835/$O$19,B8835=2022,H8835/$O$20),"")</f>
        <v>7.0707585930039499E-4</v>
      </c>
      <c r="K8835" s="3" cm="1">
        <f t="array" ref="K8835">IFERROR(_xlfn.IFS(B8835=2015,J8835*$P$4,B8835=2016,J8835*$P$5,B8835=2017,J8835*$P$6,B8835=2018,J8835*$P$7,B8835=2019,J8835*$P$8,B8835=2020,J8835*$P$9,B8835=2021,J8835*$P$10,B8835=2022,J8835*$P$11),"")</f>
        <v>1125299.2012454942</v>
      </c>
      <c r="L8835" s="3">
        <f t="shared" ref="L8835:L8898" si="139">SUM(H8835,K8835)</f>
        <v>2027868.0912454943</v>
      </c>
    </row>
    <row r="8836" spans="1:12">
      <c r="A8836">
        <v>4819380</v>
      </c>
      <c r="B8836">
        <v>2016</v>
      </c>
      <c r="C8836" t="s">
        <v>4102</v>
      </c>
      <c r="D8836" t="s">
        <v>1325</v>
      </c>
      <c r="E8836" t="s">
        <v>1326</v>
      </c>
      <c r="F8836" t="s">
        <v>4101</v>
      </c>
      <c r="G8836" t="s">
        <v>1327</v>
      </c>
      <c r="H8836" s="5">
        <v>901404</v>
      </c>
      <c r="I8836">
        <f>IFERROR(VLOOKUP(G8836,'NCES Match'!$A$2:$B$1307,2,FALSE),"")</f>
        <v>4819380</v>
      </c>
      <c r="J8836" cm="1">
        <f t="array" ref="J8836">IFERROR(_xlfn.IFS(B8836=2015,H8836/$O$13,B8836=2016,H8836/$O$14,B8836=2017,H8836/$O$15,B8836=2018,H8836/$O$16,B8836=2019,H8836/$O$17,B8836=2020,H8836/$O$18,B8836=2021,H8836/$O$19,B8836=2022,H8836/$O$20),"")</f>
        <v>6.4528529509777835E-4</v>
      </c>
      <c r="K8836" s="3" cm="1">
        <f t="array" ref="K8836">IFERROR(_xlfn.IFS(B8836=2015,J8836*$P$4,B8836=2016,J8836*$P$5,B8836=2017,J8836*$P$6,B8836=2018,J8836*$P$7,B8836=2019,J8836*$P$8,B8836=2020,J8836*$P$9,B8836=2021,J8836*$P$10,B8836=2022,J8836*$P$11),"")</f>
        <v>1081260.2043407387</v>
      </c>
      <c r="L8836" s="3">
        <f t="shared" si="139"/>
        <v>1982664.2043407387</v>
      </c>
    </row>
    <row r="8837" spans="1:12">
      <c r="A8837">
        <v>4819380</v>
      </c>
      <c r="B8837">
        <v>2017</v>
      </c>
      <c r="D8837" t="s">
        <v>1325</v>
      </c>
      <c r="E8837" t="s">
        <v>1326</v>
      </c>
      <c r="F8837" t="s">
        <v>4101</v>
      </c>
      <c r="G8837" t="s">
        <v>1327</v>
      </c>
      <c r="H8837" s="5">
        <v>918403</v>
      </c>
      <c r="I8837">
        <f>IFERROR(VLOOKUP(G8837,'NCES Match'!$A$2:$B$1307,2,FALSE),"")</f>
        <v>4819380</v>
      </c>
      <c r="J8837" cm="1">
        <f t="array" ref="J8837">IFERROR(_xlfn.IFS(B8837=2015,H8837/$O$13,B8837=2016,H8837/$O$14,B8837=2017,H8837/$O$15,B8837=2018,H8837/$O$16,B8837=2019,H8837/$O$17,B8837=2020,H8837/$O$18,B8837=2021,H8837/$O$19,B8837=2022,H8837/$O$20),"")</f>
        <v>6.3318263157916802E-4</v>
      </c>
      <c r="K8837" s="3" cm="1">
        <f t="array" ref="K8837">IFERROR(_xlfn.IFS(B8837=2015,J8837*$P$4,B8837=2016,J8837*$P$5,B8837=2017,J8837*$P$6,B8837=2018,J8837*$P$7,B8837=2019,J8837*$P$8,B8837=2020,J8837*$P$9,B8837=2021,J8837*$P$10,B8837=2022,J8837*$P$11),"")</f>
        <v>1075301.0250075506</v>
      </c>
      <c r="L8837" s="3">
        <f t="shared" si="139"/>
        <v>1993704.0250075506</v>
      </c>
    </row>
    <row r="8838" spans="1:12">
      <c r="A8838">
        <v>4819380</v>
      </c>
      <c r="B8838">
        <v>2018</v>
      </c>
      <c r="D8838" t="s">
        <v>1325</v>
      </c>
      <c r="E8838" t="s">
        <v>1326</v>
      </c>
      <c r="F8838" t="s">
        <v>4101</v>
      </c>
      <c r="G8838" t="s">
        <v>1327</v>
      </c>
      <c r="H8838" s="5">
        <v>972967</v>
      </c>
      <c r="I8838">
        <f>IFERROR(VLOOKUP(G8838,'NCES Match'!$A$2:$B$1307,2,FALSE),"")</f>
        <v>4819380</v>
      </c>
      <c r="J8838" cm="1">
        <f t="array" ref="J8838">IFERROR(_xlfn.IFS(B8838=2015,H8838/$O$13,B8838=2016,H8838/$O$14,B8838=2017,H8838/$O$15,B8838=2018,H8838/$O$16,B8838=2019,H8838/$O$17,B8838=2020,H8838/$O$18,B8838=2021,H8838/$O$19,B8838=2022,H8838/$O$20),"")</f>
        <v>6.3491821195932265E-4</v>
      </c>
      <c r="K8838" s="3" cm="1">
        <f t="array" ref="K8838">IFERROR(_xlfn.IFS(B8838=2015,J8838*$P$4,B8838=2016,J8838*$P$5,B8838=2017,J8838*$P$6,B8838=2018,J8838*$P$7,B8838=2019,J8838*$P$8,B8838=2020,J8838*$P$9,B8838=2021,J8838*$P$10,B8838=2022,J8838*$P$11),"")</f>
        <v>1090061.4258959605</v>
      </c>
      <c r="L8838" s="3">
        <f t="shared" si="139"/>
        <v>2063028.4258959605</v>
      </c>
    </row>
    <row r="8839" spans="1:12">
      <c r="A8839">
        <v>4819380</v>
      </c>
      <c r="B8839">
        <v>2019</v>
      </c>
      <c r="D8839" t="s">
        <v>1325</v>
      </c>
      <c r="E8839" t="s">
        <v>1326</v>
      </c>
      <c r="F8839" t="s">
        <v>4101</v>
      </c>
      <c r="G8839" t="s">
        <v>1327</v>
      </c>
      <c r="H8839" s="5">
        <v>1006943</v>
      </c>
      <c r="I8839">
        <f>IFERROR(VLOOKUP(G8839,'NCES Match'!$A$2:$B$1307,2,FALSE),"")</f>
        <v>4819380</v>
      </c>
      <c r="J8839" cm="1">
        <f t="array" ref="J8839">IFERROR(_xlfn.IFS(B8839=2015,H8839/$O$13,B8839=2016,H8839/$O$14,B8839=2017,H8839/$O$15,B8839=2018,H8839/$O$16,B8839=2019,H8839/$O$17,B8839=2020,H8839/$O$18,B8839=2021,H8839/$O$19,B8839=2022,H8839/$O$20),"")</f>
        <v>6.3757619557055795E-4</v>
      </c>
      <c r="K8839" s="3" cm="1">
        <f t="array" ref="K8839">IFERROR(_xlfn.IFS(B8839=2015,J8839*$P$4,B8839=2016,J8839*$P$5,B8839=2017,J8839*$P$6,B8839=2018,J8839*$P$7,B8839=2019,J8839*$P$8,B8839=2020,J8839*$P$9,B8839=2021,J8839*$P$10,B8839=2022,J8839*$P$11),"")</f>
        <v>1108060.2274982955</v>
      </c>
      <c r="L8839" s="3">
        <f t="shared" si="139"/>
        <v>2115003.2274982957</v>
      </c>
    </row>
    <row r="8840" spans="1:12">
      <c r="A8840">
        <v>4819380</v>
      </c>
      <c r="B8840">
        <v>2020</v>
      </c>
      <c r="D8840" t="s">
        <v>1325</v>
      </c>
      <c r="E8840" t="s">
        <v>1326</v>
      </c>
      <c r="F8840" t="s">
        <v>4230</v>
      </c>
      <c r="G8840" t="s">
        <v>1327</v>
      </c>
      <c r="H8840" s="5">
        <v>1021181</v>
      </c>
      <c r="I8840">
        <f>IFERROR(VLOOKUP(G8840,'NCES Match'!$A$2:$B$1307,2,FALSE),"")</f>
        <v>4819380</v>
      </c>
      <c r="J8840" cm="1">
        <f t="array" ref="J8840">IFERROR(_xlfn.IFS(B8840=2015,H8840/$O$13,B8840=2016,H8840/$O$14,B8840=2017,H8840/$O$15,B8840=2018,H8840/$O$16,B8840=2019,H8840/$O$17,B8840=2020,H8840/$O$18,B8840=2021,H8840/$O$19,B8840=2022,H8840/$O$20),"")</f>
        <v>5.5338570679536734E-4</v>
      </c>
      <c r="K8840" s="3" cm="1">
        <f t="array" ref="K8840">IFERROR(_xlfn.IFS(B8840=2015,J8840*$P$4,B8840=2016,J8840*$P$5,B8840=2017,J8840*$P$6,B8840=2018,J8840*$P$7,B8840=2019,J8840*$P$8,B8840=2020,J8840*$P$9,B8840=2021,J8840*$P$10,B8840=2022,J8840*$P$11),"")</f>
        <v>1166538.6277053989</v>
      </c>
      <c r="L8840" s="3">
        <f t="shared" si="139"/>
        <v>2187719.6277053989</v>
      </c>
    </row>
    <row r="8841" spans="1:12">
      <c r="A8841">
        <v>4819380</v>
      </c>
      <c r="B8841">
        <v>2021</v>
      </c>
      <c r="D8841" t="s">
        <v>1325</v>
      </c>
      <c r="E8841" t="s">
        <v>1326</v>
      </c>
      <c r="F8841" t="s">
        <v>4230</v>
      </c>
      <c r="G8841" t="s">
        <v>1327</v>
      </c>
      <c r="H8841" s="5">
        <v>1015311.45</v>
      </c>
      <c r="I8841">
        <f>IFERROR(VLOOKUP(G8841,'NCES Match'!$A$2:$B$1307,2,FALSE),"")</f>
        <v>4819380</v>
      </c>
      <c r="J8841" cm="1">
        <f t="array" ref="J8841">IFERROR(_xlfn.IFS(B8841=2015,H8841/$O$13,B8841=2016,H8841/$O$14,B8841=2017,H8841/$O$15,B8841=2018,H8841/$O$16,B8841=2019,H8841/$O$17,B8841=2020,H8841/$O$18,B8841=2021,H8841/$O$19,B8841=2022,H8841/$O$20),"")</f>
        <v>5.1947701214505554E-4</v>
      </c>
      <c r="K8841" s="3" cm="1">
        <f t="array" ref="K8841">IFERROR(_xlfn.IFS(B8841=2015,J8841*$P$4,B8841=2016,J8841*$P$5,B8841=2017,J8841*$P$6,B8841=2018,J8841*$P$7,B8841=2019,J8841*$P$8,B8841=2020,J8841*$P$9,B8841=2021,J8841*$P$10,B8841=2022,J8841*$P$11),"")</f>
        <v>1111968.2289848996</v>
      </c>
      <c r="L8841" s="3">
        <f t="shared" si="139"/>
        <v>2127279.6789848995</v>
      </c>
    </row>
    <row r="8842" spans="1:12">
      <c r="A8842">
        <v>4819380</v>
      </c>
      <c r="B8842">
        <v>2022</v>
      </c>
      <c r="D8842" t="s">
        <v>1325</v>
      </c>
      <c r="E8842" t="s">
        <v>1326</v>
      </c>
      <c r="F8842" t="s">
        <v>4101</v>
      </c>
      <c r="G8842" t="s">
        <v>1327</v>
      </c>
      <c r="H8842" s="5">
        <v>1097319.6299999999</v>
      </c>
      <c r="I8842">
        <f>IFERROR(VLOOKUP(G8842,'NCES Match'!$A$2:$B$1307,2,FALSE),"")</f>
        <v>4819380</v>
      </c>
      <c r="J8842" cm="1">
        <f t="array" ref="J8842">IFERROR(_xlfn.IFS(B8842=2015,H8842/$O$13,B8842=2016,H8842/$O$14,B8842=2017,H8842/$O$15,B8842=2018,H8842/$O$16,B8842=2019,H8842/$O$17,B8842=2020,H8842/$O$18,B8842=2021,H8842/$O$19,B8842=2022,H8842/$O$20),"")</f>
        <v>4.819764063464965E-4</v>
      </c>
      <c r="K8842" s="3" cm="1">
        <f t="array" ref="K8842">IFERROR(_xlfn.IFS(B8842=2015,J8842*$P$4,B8842=2016,J8842*$P$5,B8842=2017,J8842*$P$6,B8842=2018,J8842*$P$7,B8842=2019,J8842*$P$8,B8842=2020,J8842*$P$9,B8842=2021,J8842*$P$10,B8842=2022,J8842*$P$11),"")</f>
        <v>1037928.0003601308</v>
      </c>
      <c r="L8842" s="3">
        <f t="shared" si="139"/>
        <v>2135247.6303601307</v>
      </c>
    </row>
    <row r="8843" spans="1:12">
      <c r="A8843">
        <v>4819380</v>
      </c>
      <c r="B8843">
        <v>2023</v>
      </c>
      <c r="D8843" t="s">
        <v>1325</v>
      </c>
      <c r="E8843" t="s">
        <v>1326</v>
      </c>
      <c r="F8843" t="s">
        <v>4101</v>
      </c>
      <c r="G8843" t="s">
        <v>1327</v>
      </c>
      <c r="H8843" s="5">
        <v>1234799.6000000001</v>
      </c>
      <c r="I8843">
        <f>IFERROR(VLOOKUP(G8843,'NCES Match'!$A$2:$B$1307,2,FALSE),"")</f>
        <v>4819380</v>
      </c>
      <c r="J8843" t="str" cm="1">
        <f t="array" ref="J8843">IFERROR(_xlfn.IFS(B8843=2015,H8843/$O$13,B8843=2016,H8843/$O$14,B8843=2017,H8843/$O$15,B8843=2018,H8843/$O$16,B8843=2019,H8843/$O$17,B8843=2020,H8843/$O$18,B8843=2021,H8843/$O$19,B8843=2022,H8843/$O$20),"")</f>
        <v/>
      </c>
      <c r="K8843" s="3" t="str" cm="1">
        <f t="array" ref="K8843">IFERROR(_xlfn.IFS(B8843=2015,J8843*$P$4,B8843=2016,J8843*$P$5,B8843=2017,J8843*$P$6,B8843=2018,J8843*$P$7,B8843=2019,J8843*$P$8,B8843=2020,J8843*$P$9,B8843=2021,J8843*$P$10,B8843=2022,J8843*$P$11),"")</f>
        <v/>
      </c>
      <c r="L8843" s="3">
        <f t="shared" si="139"/>
        <v>1234799.6000000001</v>
      </c>
    </row>
    <row r="8844" spans="1:12">
      <c r="A8844">
        <v>4845120</v>
      </c>
      <c r="B8844">
        <v>2015</v>
      </c>
      <c r="C8844" t="s">
        <v>381</v>
      </c>
      <c r="D8844" t="s">
        <v>3384</v>
      </c>
      <c r="E8844" t="s">
        <v>3385</v>
      </c>
      <c r="G8844" t="s">
        <v>3386</v>
      </c>
      <c r="H8844" s="5">
        <v>452515.35</v>
      </c>
      <c r="I8844">
        <f>IFERROR(VLOOKUP(G8844,'NCES Match'!$A$2:$B$1307,2,FALSE),"")</f>
        <v>4845120</v>
      </c>
      <c r="J8844" cm="1">
        <f t="array" ref="J8844">IFERROR(_xlfn.IFS(B8844=2015,H8844/$O$13,B8844=2016,H8844/$O$14,B8844=2017,H8844/$O$15,B8844=2018,H8844/$O$16,B8844=2019,H8844/$O$17,B8844=2020,H8844/$O$18,B8844=2021,H8844/$O$19,B8844=2022,H8844/$O$20),"")</f>
        <v>3.5450222525160266E-4</v>
      </c>
      <c r="K8844" s="3" cm="1">
        <f t="array" ref="K8844">IFERROR(_xlfn.IFS(B8844=2015,J8844*$P$4,B8844=2016,J8844*$P$5,B8844=2017,J8844*$P$6,B8844=2018,J8844*$P$7,B8844=2019,J8844*$P$8,B8844=2020,J8844*$P$9,B8844=2021,J8844*$P$10,B8844=2022,J8844*$P$11),"")</f>
        <v>564184.26066770952</v>
      </c>
      <c r="L8844" s="3">
        <f t="shared" si="139"/>
        <v>1016699.6106677095</v>
      </c>
    </row>
    <row r="8845" spans="1:12">
      <c r="A8845">
        <v>4845120</v>
      </c>
      <c r="B8845">
        <v>2016</v>
      </c>
      <c r="C8845" t="s">
        <v>4102</v>
      </c>
      <c r="D8845" t="s">
        <v>3384</v>
      </c>
      <c r="E8845" t="s">
        <v>3385</v>
      </c>
      <c r="F8845" t="s">
        <v>4101</v>
      </c>
      <c r="G8845" t="s">
        <v>3386</v>
      </c>
      <c r="H8845" s="5">
        <v>483714</v>
      </c>
      <c r="I8845">
        <f>IFERROR(VLOOKUP(G8845,'NCES Match'!$A$2:$B$1307,2,FALSE),"")</f>
        <v>4845120</v>
      </c>
      <c r="J8845" cm="1">
        <f t="array" ref="J8845">IFERROR(_xlfn.IFS(B8845=2015,H8845/$O$13,B8845=2016,H8845/$O$14,B8845=2017,H8845/$O$15,B8845=2018,H8845/$O$16,B8845=2019,H8845/$O$17,B8845=2020,H8845/$O$18,B8845=2021,H8845/$O$19,B8845=2022,H8845/$O$20),"")</f>
        <v>3.4627484594357998E-4</v>
      </c>
      <c r="K8845" s="3" cm="1">
        <f t="array" ref="K8845">IFERROR(_xlfn.IFS(B8845=2015,J8845*$P$4,B8845=2016,J8845*$P$5,B8845=2017,J8845*$P$6,B8845=2018,J8845*$P$7,B8845=2019,J8845*$P$8,B8845=2020,J8845*$P$9,B8845=2021,J8845*$P$10,B8845=2022,J8845*$P$11),"")</f>
        <v>580228.95225944871</v>
      </c>
      <c r="L8845" s="3">
        <f t="shared" si="139"/>
        <v>1063942.9522594488</v>
      </c>
    </row>
    <row r="8846" spans="1:12">
      <c r="A8846">
        <v>4845120</v>
      </c>
      <c r="B8846">
        <v>2017</v>
      </c>
      <c r="D8846" t="s">
        <v>3384</v>
      </c>
      <c r="E8846" t="s">
        <v>3385</v>
      </c>
      <c r="F8846" t="s">
        <v>4101</v>
      </c>
      <c r="G8846" t="s">
        <v>3386</v>
      </c>
      <c r="H8846" s="5">
        <v>494050</v>
      </c>
      <c r="I8846">
        <f>IFERROR(VLOOKUP(G8846,'NCES Match'!$A$2:$B$1307,2,FALSE),"")</f>
        <v>4845120</v>
      </c>
      <c r="J8846" cm="1">
        <f t="array" ref="J8846">IFERROR(_xlfn.IFS(B8846=2015,H8846/$O$13,B8846=2016,H8846/$O$14,B8846=2017,H8846/$O$15,B8846=2018,H8846/$O$16,B8846=2019,H8846/$O$17,B8846=2020,H8846/$O$18,B8846=2021,H8846/$O$19,B8846=2022,H8846/$O$20),"")</f>
        <v>3.4061722264810539E-4</v>
      </c>
      <c r="K8846" s="3" cm="1">
        <f t="array" ref="K8846">IFERROR(_xlfn.IFS(B8846=2015,J8846*$P$4,B8846=2016,J8846*$P$5,B8846=2017,J8846*$P$6,B8846=2018,J8846*$P$7,B8846=2019,J8846*$P$8,B8846=2020,J8846*$P$9,B8846=2021,J8846*$P$10,B8846=2022,J8846*$P$11),"")</f>
        <v>578452.45649783406</v>
      </c>
      <c r="L8846" s="3">
        <f t="shared" si="139"/>
        <v>1072502.4564978341</v>
      </c>
    </row>
    <row r="8847" spans="1:12">
      <c r="A8847">
        <v>4845120</v>
      </c>
      <c r="B8847">
        <v>2018</v>
      </c>
      <c r="D8847" t="s">
        <v>3384</v>
      </c>
      <c r="E8847" t="s">
        <v>3385</v>
      </c>
      <c r="F8847" t="s">
        <v>4101</v>
      </c>
      <c r="G8847" t="s">
        <v>3386</v>
      </c>
      <c r="H8847" s="5">
        <v>491429</v>
      </c>
      <c r="I8847">
        <f>IFERROR(VLOOKUP(G8847,'NCES Match'!$A$2:$B$1307,2,FALSE),"")</f>
        <v>4845120</v>
      </c>
      <c r="J8847" cm="1">
        <f t="array" ref="J8847">IFERROR(_xlfn.IFS(B8847=2015,H8847/$O$13,B8847=2016,H8847/$O$14,B8847=2017,H8847/$O$15,B8847=2018,H8847/$O$16,B8847=2019,H8847/$O$17,B8847=2020,H8847/$O$18,B8847=2021,H8847/$O$19,B8847=2022,H8847/$O$20),"")</f>
        <v>3.2068633569787877E-4</v>
      </c>
      <c r="K8847" s="3" cm="1">
        <f t="array" ref="K8847">IFERROR(_xlfn.IFS(B8847=2015,J8847*$P$4,B8847=2016,J8847*$P$5,B8847=2017,J8847*$P$6,B8847=2018,J8847*$P$7,B8847=2019,J8847*$P$8,B8847=2020,J8847*$P$9,B8847=2021,J8847*$P$10,B8847=2022,J8847*$P$11),"")</f>
        <v>550571.39293175004</v>
      </c>
      <c r="L8847" s="3">
        <f t="shared" si="139"/>
        <v>1042000.39293175</v>
      </c>
    </row>
    <row r="8848" spans="1:12">
      <c r="A8848">
        <v>4845120</v>
      </c>
      <c r="B8848">
        <v>2019</v>
      </c>
      <c r="D8848" t="s">
        <v>3384</v>
      </c>
      <c r="E8848" t="s">
        <v>3385</v>
      </c>
      <c r="F8848" t="s">
        <v>4101</v>
      </c>
      <c r="G8848" t="s">
        <v>3386</v>
      </c>
      <c r="H8848" s="5">
        <v>412621</v>
      </c>
      <c r="I8848">
        <f>IFERROR(VLOOKUP(G8848,'NCES Match'!$A$2:$B$1307,2,FALSE),"")</f>
        <v>4845120</v>
      </c>
      <c r="J8848" cm="1">
        <f t="array" ref="J8848">IFERROR(_xlfn.IFS(B8848=2015,H8848/$O$13,B8848=2016,H8848/$O$14,B8848=2017,H8848/$O$15,B8848=2018,H8848/$O$16,B8848=2019,H8848/$O$17,B8848=2020,H8848/$O$18,B8848=2021,H8848/$O$19,B8848=2022,H8848/$O$20),"")</f>
        <v>2.6126337577451672E-4</v>
      </c>
      <c r="K8848" s="3" cm="1">
        <f t="array" ref="K8848">IFERROR(_xlfn.IFS(B8848=2015,J8848*$P$4,B8848=2016,J8848*$P$5,B8848=2017,J8848*$P$6,B8848=2018,J8848*$P$7,B8848=2019,J8848*$P$8,B8848=2020,J8848*$P$9,B8848=2021,J8848*$P$10,B8848=2022,J8848*$P$11),"")</f>
        <v>454056.40550713812</v>
      </c>
      <c r="L8848" s="3">
        <f t="shared" si="139"/>
        <v>866677.40550713812</v>
      </c>
    </row>
    <row r="8849" spans="1:12">
      <c r="A8849">
        <v>4845120</v>
      </c>
      <c r="B8849">
        <v>2020</v>
      </c>
      <c r="D8849" t="s">
        <v>3384</v>
      </c>
      <c r="E8849" t="s">
        <v>3385</v>
      </c>
      <c r="F8849" t="s">
        <v>4230</v>
      </c>
      <c r="G8849" t="s">
        <v>3386</v>
      </c>
      <c r="H8849" s="5">
        <v>467111</v>
      </c>
      <c r="I8849">
        <f>IFERROR(VLOOKUP(G8849,'NCES Match'!$A$2:$B$1307,2,FALSE),"")</f>
        <v>4845120</v>
      </c>
      <c r="J8849" cm="1">
        <f t="array" ref="J8849">IFERROR(_xlfn.IFS(B8849=2015,H8849/$O$13,B8849=2016,H8849/$O$14,B8849=2017,H8849/$O$15,B8849=2018,H8849/$O$16,B8849=2019,H8849/$O$17,B8849=2020,H8849/$O$18,B8849=2021,H8849/$O$19,B8849=2022,H8849/$O$20),"")</f>
        <v>2.5313098352485093E-4</v>
      </c>
      <c r="K8849" s="3" cm="1">
        <f t="array" ref="K8849">IFERROR(_xlfn.IFS(B8849=2015,J8849*$P$4,B8849=2016,J8849*$P$5,B8849=2017,J8849*$P$6,B8849=2018,J8849*$P$7,B8849=2019,J8849*$P$8,B8849=2020,J8849*$P$9,B8849=2021,J8849*$P$10,B8849=2022,J8849*$P$11),"")</f>
        <v>533600.82583410433</v>
      </c>
      <c r="L8849" s="3">
        <f t="shared" si="139"/>
        <v>1000711.8258341043</v>
      </c>
    </row>
    <row r="8850" spans="1:12">
      <c r="A8850">
        <v>4845120</v>
      </c>
      <c r="B8850">
        <v>2021</v>
      </c>
      <c r="D8850" t="s">
        <v>3384</v>
      </c>
      <c r="E8850" t="s">
        <v>3385</v>
      </c>
      <c r="F8850" t="s">
        <v>4230</v>
      </c>
      <c r="G8850" t="s">
        <v>3386</v>
      </c>
      <c r="H8850" s="5">
        <v>493226.53</v>
      </c>
      <c r="I8850">
        <f>IFERROR(VLOOKUP(G8850,'NCES Match'!$A$2:$B$1307,2,FALSE),"")</f>
        <v>4845120</v>
      </c>
      <c r="J8850" cm="1">
        <f t="array" ref="J8850">IFERROR(_xlfn.IFS(B8850=2015,H8850/$O$13,B8850=2016,H8850/$O$14,B8850=2017,H8850/$O$15,B8850=2018,H8850/$O$16,B8850=2019,H8850/$O$17,B8850=2020,H8850/$O$18,B8850=2021,H8850/$O$19,B8850=2022,H8850/$O$20),"")</f>
        <v>2.5235590922871365E-4</v>
      </c>
      <c r="K8850" s="3" cm="1">
        <f t="array" ref="K8850">IFERROR(_xlfn.IFS(B8850=2015,J8850*$P$4,B8850=2016,J8850*$P$5,B8850=2017,J8850*$P$6,B8850=2018,J8850*$P$7,B8850=2019,J8850*$P$8,B8850=2020,J8850*$P$9,B8850=2021,J8850*$P$10,B8850=2022,J8850*$P$11),"")</f>
        <v>540181.27250753203</v>
      </c>
      <c r="L8850" s="3">
        <f t="shared" si="139"/>
        <v>1033407.8025075321</v>
      </c>
    </row>
    <row r="8851" spans="1:12">
      <c r="A8851">
        <v>4845120</v>
      </c>
      <c r="B8851">
        <v>2022</v>
      </c>
      <c r="D8851" t="s">
        <v>3384</v>
      </c>
      <c r="E8851" t="s">
        <v>3385</v>
      </c>
      <c r="F8851" t="s">
        <v>4101</v>
      </c>
      <c r="G8851" t="s">
        <v>3386</v>
      </c>
      <c r="H8851" s="5">
        <v>703848.43</v>
      </c>
      <c r="I8851">
        <f>IFERROR(VLOOKUP(G8851,'NCES Match'!$A$2:$B$1307,2,FALSE),"")</f>
        <v>4845120</v>
      </c>
      <c r="J8851" cm="1">
        <f t="array" ref="J8851">IFERROR(_xlfn.IFS(B8851=2015,H8851/$O$13,B8851=2016,H8851/$O$14,B8851=2017,H8851/$O$15,B8851=2018,H8851/$O$16,B8851=2019,H8851/$O$17,B8851=2020,H8851/$O$18,B8851=2021,H8851/$O$19,B8851=2022,H8851/$O$20),"")</f>
        <v>3.0915179828143935E-4</v>
      </c>
      <c r="K8851" s="3" cm="1">
        <f t="array" ref="K8851">IFERROR(_xlfn.IFS(B8851=2015,J8851*$P$4,B8851=2016,J8851*$P$5,B8851=2017,J8851*$P$6,B8851=2018,J8851*$P$7,B8851=2019,J8851*$P$8,B8851=2020,J8851*$P$9,B8851=2021,J8851*$P$10,B8851=2022,J8851*$P$11),"")</f>
        <v>665753.14387341961</v>
      </c>
      <c r="L8851" s="3">
        <f t="shared" si="139"/>
        <v>1369601.5738734198</v>
      </c>
    </row>
    <row r="8852" spans="1:12">
      <c r="A8852">
        <v>4845120</v>
      </c>
      <c r="B8852">
        <v>2023</v>
      </c>
      <c r="D8852" t="s">
        <v>3384</v>
      </c>
      <c r="E8852" t="s">
        <v>3385</v>
      </c>
      <c r="F8852" t="s">
        <v>4101</v>
      </c>
      <c r="G8852" t="s">
        <v>3386</v>
      </c>
      <c r="H8852" s="5">
        <v>697344.44</v>
      </c>
      <c r="I8852">
        <f>IFERROR(VLOOKUP(G8852,'NCES Match'!$A$2:$B$1307,2,FALSE),"")</f>
        <v>4845120</v>
      </c>
      <c r="J8852" t="str" cm="1">
        <f t="array" ref="J8852">IFERROR(_xlfn.IFS(B8852=2015,H8852/$O$13,B8852=2016,H8852/$O$14,B8852=2017,H8852/$O$15,B8852=2018,H8852/$O$16,B8852=2019,H8852/$O$17,B8852=2020,H8852/$O$18,B8852=2021,H8852/$O$19,B8852=2022,H8852/$O$20),"")</f>
        <v/>
      </c>
      <c r="K8852" s="3" t="str" cm="1">
        <f t="array" ref="K8852">IFERROR(_xlfn.IFS(B8852=2015,J8852*$P$4,B8852=2016,J8852*$P$5,B8852=2017,J8852*$P$6,B8852=2018,J8852*$P$7,B8852=2019,J8852*$P$8,B8852=2020,J8852*$P$9,B8852=2021,J8852*$P$10,B8852=2022,J8852*$P$11),"")</f>
        <v/>
      </c>
      <c r="L8852" s="3">
        <f t="shared" si="139"/>
        <v>697344.44</v>
      </c>
    </row>
    <row r="8853" spans="1:12">
      <c r="A8853">
        <v>4800154</v>
      </c>
      <c r="B8853">
        <v>2015</v>
      </c>
      <c r="C8853" t="s">
        <v>381</v>
      </c>
      <c r="D8853" t="s">
        <v>2692</v>
      </c>
      <c r="E8853" t="s">
        <v>2693</v>
      </c>
      <c r="G8853" t="s">
        <v>2694</v>
      </c>
      <c r="H8853" s="5">
        <v>113102.6</v>
      </c>
      <c r="I8853">
        <f>IFERROR(VLOOKUP(G8853,'NCES Match'!$A$2:$B$1307,2,FALSE),"")</f>
        <v>4800154</v>
      </c>
      <c r="J8853" cm="1">
        <f t="array" ref="J8853">IFERROR(_xlfn.IFS(B8853=2015,H8853/$O$13,B8853=2016,H8853/$O$14,B8853=2017,H8853/$O$15,B8853=2018,H8853/$O$16,B8853=2019,H8853/$O$17,B8853=2020,H8853/$O$18,B8853=2021,H8853/$O$19,B8853=2022,H8853/$O$20),"")</f>
        <v>8.860500175682862E-5</v>
      </c>
      <c r="K8853" s="3" cm="1">
        <f t="array" ref="K8853">IFERROR(_xlfn.IFS(B8853=2015,J8853*$P$4,B8853=2016,J8853*$P$5,B8853=2017,J8853*$P$6,B8853=2018,J8853*$P$7,B8853=2019,J8853*$P$8,B8853=2020,J8853*$P$9,B8853=2021,J8853*$P$10,B8853=2022,J8853*$P$11),"")</f>
        <v>141013.35294061448</v>
      </c>
      <c r="L8853" s="3">
        <f t="shared" si="139"/>
        <v>254115.95294061449</v>
      </c>
    </row>
    <row r="8854" spans="1:12">
      <c r="A8854">
        <v>4800154</v>
      </c>
      <c r="B8854">
        <v>2016</v>
      </c>
      <c r="C8854" t="s">
        <v>4102</v>
      </c>
      <c r="D8854" t="s">
        <v>2692</v>
      </c>
      <c r="E8854" t="s">
        <v>2693</v>
      </c>
      <c r="F8854" t="s">
        <v>4101</v>
      </c>
      <c r="G8854" t="s">
        <v>2694</v>
      </c>
      <c r="H8854" s="5">
        <v>120609</v>
      </c>
      <c r="I8854">
        <f>IFERROR(VLOOKUP(G8854,'NCES Match'!$A$2:$B$1307,2,FALSE),"")</f>
        <v>4800154</v>
      </c>
      <c r="J8854" cm="1">
        <f t="array" ref="J8854">IFERROR(_xlfn.IFS(B8854=2015,H8854/$O$13,B8854=2016,H8854/$O$14,B8854=2017,H8854/$O$15,B8854=2018,H8854/$O$16,B8854=2019,H8854/$O$17,B8854=2020,H8854/$O$18,B8854=2021,H8854/$O$19,B8854=2022,H8854/$O$20),"")</f>
        <v>8.6339992008519981E-5</v>
      </c>
      <c r="K8854" s="3" cm="1">
        <f t="array" ref="K8854">IFERROR(_xlfn.IFS(B8854=2015,J8854*$P$4,B8854=2016,J8854*$P$5,B8854=2017,J8854*$P$6,B8854=2018,J8854*$P$7,B8854=2019,J8854*$P$8,B8854=2020,J8854*$P$9,B8854=2021,J8854*$P$10,B8854=2022,J8854*$P$11),"")</f>
        <v>144673.98856154637</v>
      </c>
      <c r="L8854" s="3">
        <f t="shared" si="139"/>
        <v>265282.98856154637</v>
      </c>
    </row>
    <row r="8855" spans="1:12">
      <c r="A8855">
        <v>4800154</v>
      </c>
      <c r="B8855">
        <v>2017</v>
      </c>
      <c r="D8855" t="s">
        <v>2692</v>
      </c>
      <c r="E8855" t="s">
        <v>2693</v>
      </c>
      <c r="F8855" t="s">
        <v>4101</v>
      </c>
      <c r="G8855" t="s">
        <v>2694</v>
      </c>
      <c r="H8855" s="5">
        <v>116806</v>
      </c>
      <c r="I8855">
        <f>IFERROR(VLOOKUP(G8855,'NCES Match'!$A$2:$B$1307,2,FALSE),"")</f>
        <v>4800154</v>
      </c>
      <c r="J8855" cm="1">
        <f t="array" ref="J8855">IFERROR(_xlfn.IFS(B8855=2015,H8855/$O$13,B8855=2016,H8855/$O$14,B8855=2017,H8855/$O$15,B8855=2018,H8855/$O$16,B8855=2019,H8855/$O$17,B8855=2020,H8855/$O$18,B8855=2021,H8855/$O$19,B8855=2022,H8855/$O$20),"")</f>
        <v>8.0530584573696188E-5</v>
      </c>
      <c r="K8855" s="3" cm="1">
        <f t="array" ref="K8855">IFERROR(_xlfn.IFS(B8855=2015,J8855*$P$4,B8855=2016,J8855*$P$5,B8855=2017,J8855*$P$6,B8855=2018,J8855*$P$7,B8855=2019,J8855*$P$8,B8855=2020,J8855*$P$9,B8855=2021,J8855*$P$10,B8855=2022,J8855*$P$11),"")</f>
        <v>136760.88985666636</v>
      </c>
      <c r="L8855" s="3">
        <f t="shared" si="139"/>
        <v>253566.88985666636</v>
      </c>
    </row>
    <row r="8856" spans="1:12">
      <c r="A8856">
        <v>4800154</v>
      </c>
      <c r="B8856">
        <v>2018</v>
      </c>
      <c r="D8856" t="s">
        <v>2692</v>
      </c>
      <c r="E8856" t="s">
        <v>2693</v>
      </c>
      <c r="F8856" t="s">
        <v>4101</v>
      </c>
      <c r="G8856" t="s">
        <v>2694</v>
      </c>
      <c r="H8856" s="5">
        <v>140135</v>
      </c>
      <c r="I8856">
        <f>IFERROR(VLOOKUP(G8856,'NCES Match'!$A$2:$B$1307,2,FALSE),"")</f>
        <v>4800154</v>
      </c>
      <c r="J8856" cm="1">
        <f t="array" ref="J8856">IFERROR(_xlfn.IFS(B8856=2015,H8856/$O$13,B8856=2016,H8856/$O$14,B8856=2017,H8856/$O$15,B8856=2018,H8856/$O$16,B8856=2019,H8856/$O$17,B8856=2020,H8856/$O$18,B8856=2021,H8856/$O$19,B8856=2022,H8856/$O$20),"")</f>
        <v>9.1446332334929844E-5</v>
      </c>
      <c r="K8856" s="3" cm="1">
        <f t="array" ref="K8856">IFERROR(_xlfn.IFS(B8856=2015,J8856*$P$4,B8856=2016,J8856*$P$5,B8856=2017,J8856*$P$6,B8856=2018,J8856*$P$7,B8856=2019,J8856*$P$8,B8856=2020,J8856*$P$9,B8856=2021,J8856*$P$10,B8856=2022,J8856*$P$11),"")</f>
        <v>156999.93722082087</v>
      </c>
      <c r="L8856" s="3">
        <f t="shared" si="139"/>
        <v>297134.93722082087</v>
      </c>
    </row>
    <row r="8857" spans="1:12">
      <c r="A8857">
        <v>4800154</v>
      </c>
      <c r="B8857">
        <v>2019</v>
      </c>
      <c r="D8857" t="s">
        <v>2692</v>
      </c>
      <c r="E8857" t="s">
        <v>2693</v>
      </c>
      <c r="F8857" t="s">
        <v>4101</v>
      </c>
      <c r="G8857" t="s">
        <v>2694</v>
      </c>
      <c r="H8857" s="5">
        <v>154295</v>
      </c>
      <c r="I8857">
        <f>IFERROR(VLOOKUP(G8857,'NCES Match'!$A$2:$B$1307,2,FALSE),"")</f>
        <v>4800154</v>
      </c>
      <c r="J8857" cm="1">
        <f t="array" ref="J8857">IFERROR(_xlfn.IFS(B8857=2015,H8857/$O$13,B8857=2016,H8857/$O$14,B8857=2017,H8857/$O$15,B8857=2018,H8857/$O$16,B8857=2019,H8857/$O$17,B8857=2020,H8857/$O$18,B8857=2021,H8857/$O$19,B8857=2022,H8857/$O$20),"")</f>
        <v>9.7696512211276345E-5</v>
      </c>
      <c r="K8857" s="3" cm="1">
        <f t="array" ref="K8857">IFERROR(_xlfn.IFS(B8857=2015,J8857*$P$4,B8857=2016,J8857*$P$5,B8857=2017,J8857*$P$6,B8857=2018,J8857*$P$7,B8857=2019,J8857*$P$8,B8857=2020,J8857*$P$9,B8857=2021,J8857*$P$10,B8857=2022,J8857*$P$11),"")</f>
        <v>169789.30565270278</v>
      </c>
      <c r="L8857" s="3">
        <f t="shared" si="139"/>
        <v>324084.30565270281</v>
      </c>
    </row>
    <row r="8858" spans="1:12">
      <c r="A8858">
        <v>4800154</v>
      </c>
      <c r="B8858">
        <v>2020</v>
      </c>
      <c r="D8858" t="s">
        <v>2692</v>
      </c>
      <c r="E8858" t="s">
        <v>2693</v>
      </c>
      <c r="F8858" t="s">
        <v>4230</v>
      </c>
      <c r="G8858" t="s">
        <v>4299</v>
      </c>
      <c r="H8858" s="5">
        <v>290620</v>
      </c>
      <c r="I8858">
        <f>IFERROR(VLOOKUP(G8858,'NCES Match'!$A$2:$B$1307,2,FALSE),"")</f>
        <v>4800154</v>
      </c>
      <c r="J8858" cm="1">
        <f t="array" ref="J8858">IFERROR(_xlfn.IFS(B8858=2015,H8858/$O$13,B8858=2016,H8858/$O$14,B8858=2017,H8858/$O$15,B8858=2018,H8858/$O$16,B8858=2019,H8858/$O$17,B8858=2020,H8858/$O$18,B8858=2021,H8858/$O$19,B8858=2022,H8858/$O$20),"")</f>
        <v>1.5748917587466829E-4</v>
      </c>
      <c r="K8858" s="3" cm="1">
        <f t="array" ref="K8858">IFERROR(_xlfn.IFS(B8858=2015,J8858*$P$4,B8858=2016,J8858*$P$5,B8858=2017,J8858*$P$6,B8858=2018,J8858*$P$7,B8858=2019,J8858*$P$8,B8858=2020,J8858*$P$9,B8858=2021,J8858*$P$10,B8858=2022,J8858*$P$11),"")</f>
        <v>331987.62607583083</v>
      </c>
      <c r="L8858" s="3">
        <f t="shared" si="139"/>
        <v>622607.62607583078</v>
      </c>
    </row>
    <row r="8859" spans="1:12">
      <c r="A8859">
        <v>4800154</v>
      </c>
      <c r="B8859">
        <v>2021</v>
      </c>
      <c r="D8859" t="s">
        <v>2692</v>
      </c>
      <c r="E8859" t="s">
        <v>2693</v>
      </c>
      <c r="F8859" t="s">
        <v>4101</v>
      </c>
      <c r="G8859" t="s">
        <v>4299</v>
      </c>
      <c r="H8859" s="5">
        <v>297381.69</v>
      </c>
      <c r="I8859">
        <f>IFERROR(VLOOKUP(G8859,'NCES Match'!$A$2:$B$1307,2,FALSE),"")</f>
        <v>4800154</v>
      </c>
      <c r="J8859" cm="1">
        <f t="array" ref="J8859">IFERROR(_xlfn.IFS(B8859=2015,H8859/$O$13,B8859=2016,H8859/$O$14,B8859=2017,H8859/$O$15,B8859=2018,H8859/$O$16,B8859=2019,H8859/$O$17,B8859=2020,H8859/$O$18,B8859=2021,H8859/$O$19,B8859=2022,H8859/$O$20),"")</f>
        <v>1.5215326468331187E-4</v>
      </c>
      <c r="K8859" s="3" cm="1">
        <f t="array" ref="K8859">IFERROR(_xlfn.IFS(B8859=2015,J8859*$P$4,B8859=2016,J8859*$P$5,B8859=2017,J8859*$P$6,B8859=2018,J8859*$P$7,B8859=2019,J8859*$P$8,B8859=2020,J8859*$P$9,B8859=2021,J8859*$P$10,B8859=2022,J8859*$P$11),"")</f>
        <v>325692.17175856384</v>
      </c>
      <c r="L8859" s="3">
        <f t="shared" si="139"/>
        <v>623073.8617585639</v>
      </c>
    </row>
    <row r="8860" spans="1:12">
      <c r="A8860">
        <v>4800154</v>
      </c>
      <c r="B8860">
        <v>2022</v>
      </c>
      <c r="D8860" t="s">
        <v>2692</v>
      </c>
      <c r="E8860" t="s">
        <v>2693</v>
      </c>
      <c r="F8860" t="s">
        <v>4101</v>
      </c>
      <c r="G8860" t="s">
        <v>4299</v>
      </c>
      <c r="H8860" s="5">
        <v>355616.77</v>
      </c>
      <c r="I8860">
        <f>IFERROR(VLOOKUP(G8860,'NCES Match'!$A$2:$B$1307,2,FALSE),"")</f>
        <v>4800154</v>
      </c>
      <c r="J8860" cm="1">
        <f t="array" ref="J8860">IFERROR(_xlfn.IFS(B8860=2015,H8860/$O$13,B8860=2016,H8860/$O$14,B8860=2017,H8860/$O$15,B8860=2018,H8860/$O$16,B8860=2019,H8860/$O$17,B8860=2020,H8860/$O$18,B8860=2021,H8860/$O$19,B8860=2022,H8860/$O$20),"")</f>
        <v>1.5619778244662277E-4</v>
      </c>
      <c r="K8860" s="3" cm="1">
        <f t="array" ref="K8860">IFERROR(_xlfn.IFS(B8860=2015,J8860*$P$4,B8860=2016,J8860*$P$5,B8860=2017,J8860*$P$6,B8860=2018,J8860*$P$7,B8860=2019,J8860*$P$8,B8860=2020,J8860*$P$9,B8860=2021,J8860*$P$10,B8860=2022,J8860*$P$11),"")</f>
        <v>336369.27007368725</v>
      </c>
      <c r="L8860" s="3">
        <f t="shared" si="139"/>
        <v>691986.04007368721</v>
      </c>
    </row>
    <row r="8861" spans="1:12">
      <c r="A8861">
        <v>4800154</v>
      </c>
      <c r="B8861">
        <v>2023</v>
      </c>
      <c r="D8861" t="s">
        <v>2692</v>
      </c>
      <c r="E8861" t="s">
        <v>2693</v>
      </c>
      <c r="F8861" t="s">
        <v>4101</v>
      </c>
      <c r="G8861" t="s">
        <v>2694</v>
      </c>
      <c r="H8861" s="5">
        <v>448104.34</v>
      </c>
      <c r="I8861">
        <f>IFERROR(VLOOKUP(G8861,'NCES Match'!$A$2:$B$1307,2,FALSE),"")</f>
        <v>4800154</v>
      </c>
      <c r="J8861" t="str" cm="1">
        <f t="array" ref="J8861">IFERROR(_xlfn.IFS(B8861=2015,H8861/$O$13,B8861=2016,H8861/$O$14,B8861=2017,H8861/$O$15,B8861=2018,H8861/$O$16,B8861=2019,H8861/$O$17,B8861=2020,H8861/$O$18,B8861=2021,H8861/$O$19,B8861=2022,H8861/$O$20),"")</f>
        <v/>
      </c>
      <c r="K8861" s="3" t="str" cm="1">
        <f t="array" ref="K8861">IFERROR(_xlfn.IFS(B8861=2015,J8861*$P$4,B8861=2016,J8861*$P$5,B8861=2017,J8861*$P$6,B8861=2018,J8861*$P$7,B8861=2019,J8861*$P$8,B8861=2020,J8861*$P$9,B8861=2021,J8861*$P$10,B8861=2022,J8861*$P$11),"")</f>
        <v/>
      </c>
      <c r="L8861" s="3">
        <f t="shared" si="139"/>
        <v>448104.34</v>
      </c>
    </row>
    <row r="8862" spans="1:12">
      <c r="A8862" t="s">
        <v>4230</v>
      </c>
      <c r="B8862">
        <v>2015</v>
      </c>
      <c r="C8862" t="s">
        <v>230</v>
      </c>
      <c r="D8862" t="s">
        <v>273</v>
      </c>
      <c r="E8862" t="s">
        <v>274</v>
      </c>
      <c r="G8862" t="s">
        <v>275</v>
      </c>
      <c r="H8862" s="5">
        <v>1030040.96</v>
      </c>
      <c r="I8862" t="str">
        <f>IFERROR(VLOOKUP(G8862,'NCES Match'!$A$2:$B$1307,2,FALSE),"")</f>
        <v/>
      </c>
      <c r="J8862" cm="1">
        <f t="array" ref="J8862">IFERROR(_xlfn.IFS(B8862=2015,H8862/$O$13,B8862=2016,H8862/$O$14,B8862=2017,H8862/$O$15,B8862=2018,H8862/$O$16,B8862=2019,H8862/$O$17,B8862=2020,H8862/$O$18,B8862=2021,H8862/$O$19,B8862=2022,H8862/$O$20),"")</f>
        <v>8.0693795784009769E-4</v>
      </c>
      <c r="K8862" s="3" cm="1">
        <f t="array" ref="K8862">IFERROR(_xlfn.IFS(B8862=2015,J8862*$P$4,B8862=2016,J8862*$P$5,B8862=2017,J8862*$P$6,B8862=2018,J8862*$P$7,B8862=2019,J8862*$P$8,B8862=2020,J8862*$P$9,B8862=2021,J8862*$P$10,B8862=2022,J8862*$P$11),"")</f>
        <v>1284228.0322094217</v>
      </c>
      <c r="L8862" s="3">
        <f t="shared" si="139"/>
        <v>2314268.9922094215</v>
      </c>
    </row>
    <row r="8863" spans="1:12">
      <c r="A8863" t="s">
        <v>4230</v>
      </c>
      <c r="B8863">
        <v>2016</v>
      </c>
      <c r="C8863" t="s">
        <v>4100</v>
      </c>
      <c r="D8863" t="s">
        <v>273</v>
      </c>
      <c r="E8863" t="s">
        <v>274</v>
      </c>
      <c r="F8863" t="s">
        <v>4101</v>
      </c>
      <c r="G8863" t="s">
        <v>275</v>
      </c>
      <c r="H8863" s="5">
        <v>1178183</v>
      </c>
      <c r="I8863" t="str">
        <f>IFERROR(VLOOKUP(G8863,'NCES Match'!$A$2:$B$1307,2,FALSE),"")</f>
        <v/>
      </c>
      <c r="J8863" cm="1">
        <f t="array" ref="J8863">IFERROR(_xlfn.IFS(B8863=2015,H8863/$O$13,B8863=2016,H8863/$O$14,B8863=2017,H8863/$O$15,B8863=2018,H8863/$O$16,B8863=2019,H8863/$O$17,B8863=2020,H8863/$O$18,B8863=2021,H8863/$O$19,B8863=2022,H8863/$O$20),"")</f>
        <v>8.4342222226014727E-4</v>
      </c>
      <c r="K8863" s="3" cm="1">
        <f t="array" ref="K8863">IFERROR(_xlfn.IFS(B8863=2015,J8863*$P$4,B8863=2016,J8863*$P$5,B8863=2017,J8863*$P$6,B8863=2018,J8863*$P$7,B8863=2019,J8863*$P$8,B8863=2020,J8863*$P$9,B8863=2021,J8863*$P$10,B8863=2022,J8863*$P$11),"")</f>
        <v>1413264.6308767039</v>
      </c>
      <c r="L8863" s="3">
        <f t="shared" si="139"/>
        <v>2591447.6308767041</v>
      </c>
    </row>
    <row r="8864" spans="1:12">
      <c r="A8864" t="s">
        <v>4230</v>
      </c>
      <c r="B8864">
        <v>2017</v>
      </c>
      <c r="D8864" t="s">
        <v>273</v>
      </c>
      <c r="E8864" t="s">
        <v>274</v>
      </c>
      <c r="F8864" t="s">
        <v>4101</v>
      </c>
      <c r="G8864" t="s">
        <v>275</v>
      </c>
      <c r="H8864" s="5">
        <v>1249521</v>
      </c>
      <c r="I8864" t="str">
        <f>IFERROR(VLOOKUP(G8864,'NCES Match'!$A$2:$B$1307,2,FALSE),"")</f>
        <v/>
      </c>
      <c r="J8864" cm="1">
        <f t="array" ref="J8864">IFERROR(_xlfn.IFS(B8864=2015,H8864/$O$13,B8864=2016,H8864/$O$14,B8864=2017,H8864/$O$15,B8864=2018,H8864/$O$16,B8864=2019,H8864/$O$17,B8864=2020,H8864/$O$18,B8864=2021,H8864/$O$19,B8864=2022,H8864/$O$20),"")</f>
        <v>8.6146821710451026E-4</v>
      </c>
      <c r="K8864" s="3" cm="1">
        <f t="array" ref="K8864">IFERROR(_xlfn.IFS(B8864=2015,J8864*$P$4,B8864=2016,J8864*$P$5,B8864=2017,J8864*$P$6,B8864=2018,J8864*$P$7,B8864=2019,J8864*$P$8,B8864=2020,J8864*$P$9,B8864=2021,J8864*$P$10,B8864=2022,J8864*$P$11),"")</f>
        <v>1462986.5234199576</v>
      </c>
      <c r="L8864" s="3">
        <f t="shared" si="139"/>
        <v>2712507.5234199576</v>
      </c>
    </row>
    <row r="8865" spans="1:12">
      <c r="A8865" t="s">
        <v>4230</v>
      </c>
      <c r="B8865">
        <v>2018</v>
      </c>
      <c r="D8865" t="s">
        <v>273</v>
      </c>
      <c r="E8865" t="s">
        <v>274</v>
      </c>
      <c r="F8865">
        <v>960</v>
      </c>
      <c r="G8865" t="s">
        <v>275</v>
      </c>
      <c r="H8865" s="5">
        <v>1343717</v>
      </c>
      <c r="I8865" t="str">
        <f>IFERROR(VLOOKUP(G8865,'NCES Match'!$A$2:$B$1307,2,FALSE),"")</f>
        <v/>
      </c>
      <c r="J8865" cm="1">
        <f t="array" ref="J8865">IFERROR(_xlfn.IFS(B8865=2015,H8865/$O$13,B8865=2016,H8865/$O$14,B8865=2017,H8865/$O$15,B8865=2018,H8865/$O$16,B8865=2019,H8865/$O$17,B8865=2020,H8865/$O$18,B8865=2021,H8865/$O$19,B8865=2022,H8865/$O$20),"")</f>
        <v>8.7685440001494938E-4</v>
      </c>
      <c r="K8865" s="3" cm="1">
        <f t="array" ref="K8865">IFERROR(_xlfn.IFS(B8865=2015,J8865*$P$4,B8865=2016,J8865*$P$5,B8865=2017,J8865*$P$6,B8865=2018,J8865*$P$7,B8865=2019,J8865*$P$8,B8865=2020,J8865*$P$9,B8865=2021,J8865*$P$10,B8865=2022,J8865*$P$11),"")</f>
        <v>1505430.3681631982</v>
      </c>
      <c r="L8865" s="3">
        <f t="shared" si="139"/>
        <v>2849147.3681631982</v>
      </c>
    </row>
    <row r="8866" spans="1:12">
      <c r="A8866" t="s">
        <v>4230</v>
      </c>
      <c r="B8866">
        <v>2019</v>
      </c>
      <c r="D8866" t="s">
        <v>273</v>
      </c>
      <c r="E8866" t="s">
        <v>274</v>
      </c>
      <c r="F8866" t="s">
        <v>4170</v>
      </c>
      <c r="G8866" t="s">
        <v>275</v>
      </c>
      <c r="H8866" s="5">
        <v>1385144</v>
      </c>
      <c r="I8866" t="str">
        <f>IFERROR(VLOOKUP(G8866,'NCES Match'!$A$2:$B$1307,2,FALSE),"")</f>
        <v/>
      </c>
      <c r="J8866" cm="1">
        <f t="array" ref="J8866">IFERROR(_xlfn.IFS(B8866=2015,H8866/$O$13,B8866=2016,H8866/$O$14,B8866=2017,H8866/$O$15,B8866=2018,H8866/$O$16,B8866=2019,H8866/$O$17,B8866=2020,H8866/$O$18,B8866=2021,H8866/$O$19,B8866=2022,H8866/$O$20),"")</f>
        <v>8.7704551482793464E-4</v>
      </c>
      <c r="K8866" s="3" cm="1">
        <f t="array" ref="K8866">IFERROR(_xlfn.IFS(B8866=2015,J8866*$P$4,B8866=2016,J8866*$P$5,B8866=2017,J8866*$P$6,B8866=2018,J8866*$P$7,B8866=2019,J8866*$P$8,B8866=2020,J8866*$P$9,B8866=2021,J8866*$P$10,B8866=2022,J8866*$P$11),"")</f>
        <v>1524240.1762144421</v>
      </c>
      <c r="L8866" s="3">
        <f t="shared" si="139"/>
        <v>2909384.1762144421</v>
      </c>
    </row>
    <row r="8867" spans="1:12">
      <c r="A8867" t="s">
        <v>4230</v>
      </c>
      <c r="B8867">
        <v>2020</v>
      </c>
      <c r="D8867" t="s">
        <v>273</v>
      </c>
      <c r="E8867" t="s">
        <v>274</v>
      </c>
      <c r="F8867" t="s">
        <v>4170</v>
      </c>
      <c r="G8867" t="s">
        <v>275</v>
      </c>
      <c r="H8867" s="5">
        <v>1697163</v>
      </c>
      <c r="I8867" t="str">
        <f>IFERROR(VLOOKUP(G8867,'NCES Match'!$A$2:$B$1307,2,FALSE),"")</f>
        <v/>
      </c>
      <c r="J8867" cm="1">
        <f t="array" ref="J8867">IFERROR(_xlfn.IFS(B8867=2015,H8867/$O$13,B8867=2016,H8867/$O$14,B8867=2017,H8867/$O$15,B8867=2018,H8867/$O$16,B8867=2019,H8867/$O$17,B8867=2020,H8867/$O$18,B8867=2021,H8867/$O$19,B8867=2022,H8867/$O$20),"")</f>
        <v>9.1970546485093828E-4</v>
      </c>
      <c r="K8867" s="3" cm="1">
        <f t="array" ref="K8867">IFERROR(_xlfn.IFS(B8867=2015,J8867*$P$4,B8867=2016,J8867*$P$5,B8867=2017,J8867*$P$6,B8867=2018,J8867*$P$7,B8867=2019,J8867*$P$8,B8867=2020,J8867*$P$9,B8867=2021,J8867*$P$10,B8867=2022,J8867*$P$11),"")</f>
        <v>1938741.7088766615</v>
      </c>
      <c r="L8867" s="3">
        <f t="shared" si="139"/>
        <v>3635904.7088766615</v>
      </c>
    </row>
    <row r="8868" spans="1:12">
      <c r="A8868" t="s">
        <v>4230</v>
      </c>
      <c r="B8868">
        <v>2021</v>
      </c>
      <c r="D8868" t="s">
        <v>273</v>
      </c>
      <c r="E8868" t="s">
        <v>274</v>
      </c>
      <c r="F8868" t="s">
        <v>4170</v>
      </c>
      <c r="G8868" t="s">
        <v>275</v>
      </c>
      <c r="H8868" s="5">
        <v>1751550.96</v>
      </c>
      <c r="I8868" t="str">
        <f>IFERROR(VLOOKUP(G8868,'NCES Match'!$A$2:$B$1307,2,FALSE),"")</f>
        <v/>
      </c>
      <c r="J8868" cm="1">
        <f t="array" ref="J8868">IFERROR(_xlfn.IFS(B8868=2015,H8868/$O$13,B8868=2016,H8868/$O$14,B8868=2017,H8868/$O$15,B8868=2018,H8868/$O$16,B8868=2019,H8868/$O$17,B8868=2020,H8868/$O$18,B8868=2021,H8868/$O$19,B8868=2022,H8868/$O$20),"")</f>
        <v>8.9616881531337381E-4</v>
      </c>
      <c r="K8868" s="3" cm="1">
        <f t="array" ref="K8868">IFERROR(_xlfn.IFS(B8868=2015,J8868*$P$4,B8868=2016,J8868*$P$5,B8868=2017,J8868*$P$6,B8868=2018,J8868*$P$7,B8868=2019,J8868*$P$8,B8868=2020,J8868*$P$9,B8868=2021,J8868*$P$10,B8868=2022,J8868*$P$11),"")</f>
        <v>1918297.1087029511</v>
      </c>
      <c r="L8868" s="3">
        <f t="shared" si="139"/>
        <v>3669848.0687029511</v>
      </c>
    </row>
    <row r="8869" spans="1:12">
      <c r="A8869" t="s">
        <v>4230</v>
      </c>
      <c r="B8869">
        <v>2022</v>
      </c>
      <c r="D8869" t="s">
        <v>273</v>
      </c>
      <c r="E8869" t="s">
        <v>274</v>
      </c>
      <c r="F8869" t="s">
        <v>4170</v>
      </c>
      <c r="G8869" t="s">
        <v>275</v>
      </c>
      <c r="H8869" s="5">
        <v>1942791</v>
      </c>
      <c r="I8869" t="str">
        <f>IFERROR(VLOOKUP(G8869,'NCES Match'!$A$2:$B$1307,2,FALSE),"")</f>
        <v/>
      </c>
      <c r="J8869" cm="1">
        <f t="array" ref="J8869">IFERROR(_xlfn.IFS(B8869=2015,H8869/$O$13,B8869=2016,H8869/$O$14,B8869=2017,H8869/$O$15,B8869=2018,H8869/$O$16,B8869=2019,H8869/$O$17,B8869=2020,H8869/$O$18,B8869=2021,H8869/$O$19,B8869=2022,H8869/$O$20),"")</f>
        <v>8.5333333958704117E-4</v>
      </c>
      <c r="K8869" s="3" cm="1">
        <f t="array" ref="K8869">IFERROR(_xlfn.IFS(B8869=2015,J8869*$P$4,B8869=2016,J8869*$P$5,B8869=2017,J8869*$P$6,B8869=2018,J8869*$P$7,B8869=2019,J8869*$P$8,B8869=2020,J8869*$P$9,B8869=2021,J8869*$P$10,B8869=2022,J8869*$P$11),"")</f>
        <v>1837638.8452539202</v>
      </c>
      <c r="L8869" s="3">
        <f t="shared" si="139"/>
        <v>3780429.8452539202</v>
      </c>
    </row>
    <row r="8870" spans="1:12">
      <c r="A8870" t="s">
        <v>4230</v>
      </c>
      <c r="B8870">
        <v>2023</v>
      </c>
      <c r="D8870" t="s">
        <v>273</v>
      </c>
      <c r="E8870" t="s">
        <v>274</v>
      </c>
      <c r="F8870" t="s">
        <v>4170</v>
      </c>
      <c r="G8870" t="s">
        <v>275</v>
      </c>
      <c r="H8870" s="5">
        <v>2122334</v>
      </c>
      <c r="I8870" t="str">
        <f>IFERROR(VLOOKUP(G8870,'NCES Match'!$A$2:$B$1307,2,FALSE),"")</f>
        <v/>
      </c>
      <c r="J8870" t="str" cm="1">
        <f t="array" ref="J8870">IFERROR(_xlfn.IFS(B8870=2015,H8870/$O$13,B8870=2016,H8870/$O$14,B8870=2017,H8870/$O$15,B8870=2018,H8870/$O$16,B8870=2019,H8870/$O$17,B8870=2020,H8870/$O$18,B8870=2021,H8870/$O$19,B8870=2022,H8870/$O$20),"")</f>
        <v/>
      </c>
      <c r="K8870" s="3" t="str" cm="1">
        <f t="array" ref="K8870">IFERROR(_xlfn.IFS(B8870=2015,J8870*$P$4,B8870=2016,J8870*$P$5,B8870=2017,J8870*$P$6,B8870=2018,J8870*$P$7,B8870=2019,J8870*$P$8,B8870=2020,J8870*$P$9,B8870=2021,J8870*$P$10,B8870=2022,J8870*$P$11),"")</f>
        <v/>
      </c>
      <c r="L8870" s="3">
        <f t="shared" si="139"/>
        <v>2122334</v>
      </c>
    </row>
    <row r="8871" spans="1:12">
      <c r="A8871">
        <v>4834650</v>
      </c>
      <c r="B8871">
        <v>2015</v>
      </c>
      <c r="C8871" t="s">
        <v>381</v>
      </c>
      <c r="D8871" t="s">
        <v>2533</v>
      </c>
      <c r="E8871" t="s">
        <v>2534</v>
      </c>
      <c r="G8871" t="s">
        <v>2535</v>
      </c>
      <c r="H8871" s="5">
        <v>398803.51</v>
      </c>
      <c r="I8871">
        <f>IFERROR(VLOOKUP(G8871,'NCES Match'!$A$2:$B$1307,2,FALSE),"")</f>
        <v>4834650</v>
      </c>
      <c r="J8871" cm="1">
        <f t="array" ref="J8871">IFERROR(_xlfn.IFS(B8871=2015,H8871/$O$13,B8871=2016,H8871/$O$14,B8871=2017,H8871/$O$15,B8871=2018,H8871/$O$16,B8871=2019,H8871/$O$17,B8871=2020,H8871/$O$18,B8871=2021,H8871/$O$19,B8871=2022,H8871/$O$20),"")</f>
        <v>3.1242416800479758E-4</v>
      </c>
      <c r="K8871" s="3" cm="1">
        <f t="array" ref="K8871">IFERROR(_xlfn.IFS(B8871=2015,J8871*$P$4,B8871=2016,J8871*$P$5,B8871=2017,J8871*$P$6,B8871=2018,J8871*$P$7,B8871=2019,J8871*$P$8,B8871=2020,J8871*$P$9,B8871=2021,J8871*$P$10,B8871=2022,J8871*$P$11),"")</f>
        <v>497217.74839469534</v>
      </c>
      <c r="L8871" s="3">
        <f t="shared" si="139"/>
        <v>896021.25839469535</v>
      </c>
    </row>
    <row r="8872" spans="1:12">
      <c r="A8872">
        <v>4834650</v>
      </c>
      <c r="B8872">
        <v>2016</v>
      </c>
      <c r="C8872" t="s">
        <v>4102</v>
      </c>
      <c r="D8872" t="s">
        <v>2533</v>
      </c>
      <c r="E8872" t="s">
        <v>2534</v>
      </c>
      <c r="F8872" t="s">
        <v>4101</v>
      </c>
      <c r="G8872" t="s">
        <v>2535</v>
      </c>
      <c r="H8872" s="5">
        <v>424027</v>
      </c>
      <c r="I8872">
        <f>IFERROR(VLOOKUP(G8872,'NCES Match'!$A$2:$B$1307,2,FALSE),"")</f>
        <v>4834650</v>
      </c>
      <c r="J8872" cm="1">
        <f t="array" ref="J8872">IFERROR(_xlfn.IFS(B8872=2015,H8872/$O$13,B8872=2016,H8872/$O$14,B8872=2017,H8872/$O$15,B8872=2018,H8872/$O$16,B8872=2019,H8872/$O$17,B8872=2020,H8872/$O$18,B8872=2021,H8872/$O$19,B8872=2022,H8872/$O$20),"")</f>
        <v>3.0354689775552988E-4</v>
      </c>
      <c r="K8872" s="3" cm="1">
        <f t="array" ref="K8872">IFERROR(_xlfn.IFS(B8872=2015,J8872*$P$4,B8872=2016,J8872*$P$5,B8872=2017,J8872*$P$6,B8872=2018,J8872*$P$7,B8872=2019,J8872*$P$8,B8872=2020,J8872*$P$9,B8872=2021,J8872*$P$10,B8872=2022,J8872*$P$11),"")</f>
        <v>508632.66711262695</v>
      </c>
      <c r="L8872" s="3">
        <f t="shared" si="139"/>
        <v>932659.66711262695</v>
      </c>
    </row>
    <row r="8873" spans="1:12">
      <c r="A8873">
        <v>4834650</v>
      </c>
      <c r="B8873">
        <v>2017</v>
      </c>
      <c r="D8873" t="s">
        <v>2533</v>
      </c>
      <c r="E8873" t="s">
        <v>2534</v>
      </c>
      <c r="F8873" t="s">
        <v>4101</v>
      </c>
      <c r="G8873" t="s">
        <v>2535</v>
      </c>
      <c r="H8873" s="5">
        <v>429336</v>
      </c>
      <c r="I8873">
        <f>IFERROR(VLOOKUP(G8873,'NCES Match'!$A$2:$B$1307,2,FALSE),"")</f>
        <v>4834650</v>
      </c>
      <c r="J8873" cm="1">
        <f t="array" ref="J8873">IFERROR(_xlfn.IFS(B8873=2015,H8873/$O$13,B8873=2016,H8873/$O$14,B8873=2017,H8873/$O$15,B8873=2018,H8873/$O$16,B8873=2019,H8873/$O$17,B8873=2020,H8873/$O$18,B8873=2021,H8873/$O$19,B8873=2022,H8873/$O$20),"")</f>
        <v>2.9600088230512494E-4</v>
      </c>
      <c r="K8873" s="3" cm="1">
        <f t="array" ref="K8873">IFERROR(_xlfn.IFS(B8873=2015,J8873*$P$4,B8873=2016,J8873*$P$5,B8873=2017,J8873*$P$6,B8873=2018,J8873*$P$7,B8873=2019,J8873*$P$8,B8873=2020,J8873*$P$9,B8873=2021,J8873*$P$10,B8873=2022,J8873*$P$11),"")</f>
        <v>502682.85368475679</v>
      </c>
      <c r="L8873" s="3">
        <f t="shared" si="139"/>
        <v>932018.85368475679</v>
      </c>
    </row>
    <row r="8874" spans="1:12">
      <c r="A8874">
        <v>4834650</v>
      </c>
      <c r="B8874">
        <v>2018</v>
      </c>
      <c r="D8874" t="s">
        <v>2533</v>
      </c>
      <c r="E8874" t="s">
        <v>2534</v>
      </c>
      <c r="F8874" t="s">
        <v>4101</v>
      </c>
      <c r="G8874" t="s">
        <v>2535</v>
      </c>
      <c r="H8874" s="5">
        <v>434465</v>
      </c>
      <c r="I8874">
        <f>IFERROR(VLOOKUP(G8874,'NCES Match'!$A$2:$B$1307,2,FALSE),"")</f>
        <v>4834650</v>
      </c>
      <c r="J8874" cm="1">
        <f t="array" ref="J8874">IFERROR(_xlfn.IFS(B8874=2015,H8874/$O$13,B8874=2016,H8874/$O$14,B8874=2017,H8874/$O$15,B8874=2018,H8874/$O$16,B8874=2019,H8874/$O$17,B8874=2020,H8874/$O$18,B8874=2021,H8874/$O$19,B8874=2022,H8874/$O$20),"")</f>
        <v>2.8351397422410741E-4</v>
      </c>
      <c r="K8874" s="3" cm="1">
        <f t="array" ref="K8874">IFERROR(_xlfn.IFS(B8874=2015,J8874*$P$4,B8874=2016,J8874*$P$5,B8874=2017,J8874*$P$6,B8874=2018,J8874*$P$7,B8874=2019,J8874*$P$8,B8874=2020,J8874*$P$9,B8874=2021,J8874*$P$10,B8874=2022,J8874*$P$11),"")</f>
        <v>486751.90155666991</v>
      </c>
      <c r="L8874" s="3">
        <f t="shared" si="139"/>
        <v>921216.90155666997</v>
      </c>
    </row>
    <row r="8875" spans="1:12">
      <c r="A8875">
        <v>4834650</v>
      </c>
      <c r="B8875">
        <v>2019</v>
      </c>
      <c r="D8875" t="s">
        <v>2533</v>
      </c>
      <c r="E8875" t="s">
        <v>2534</v>
      </c>
      <c r="F8875" t="s">
        <v>4101</v>
      </c>
      <c r="G8875" t="s">
        <v>2535</v>
      </c>
      <c r="H8875" s="5">
        <v>421090</v>
      </c>
      <c r="I8875">
        <f>IFERROR(VLOOKUP(G8875,'NCES Match'!$A$2:$B$1307,2,FALSE),"")</f>
        <v>4834650</v>
      </c>
      <c r="J8875" cm="1">
        <f t="array" ref="J8875">IFERROR(_xlfn.IFS(B8875=2015,H8875/$O$13,B8875=2016,H8875/$O$14,B8875=2017,H8875/$O$15,B8875=2018,H8875/$O$16,B8875=2019,H8875/$O$17,B8875=2020,H8875/$O$18,B8875=2021,H8875/$O$19,B8875=2022,H8875/$O$20),"")</f>
        <v>2.6662577742017797E-4</v>
      </c>
      <c r="K8875" s="3" cm="1">
        <f t="array" ref="K8875">IFERROR(_xlfn.IFS(B8875=2015,J8875*$P$4,B8875=2016,J8875*$P$5,B8875=2017,J8875*$P$6,B8875=2018,J8875*$P$7,B8875=2019,J8875*$P$8,B8875=2020,J8875*$P$9,B8875=2021,J8875*$P$10,B8875=2022,J8875*$P$11),"")</f>
        <v>463375.86258334114</v>
      </c>
      <c r="L8875" s="3">
        <f t="shared" si="139"/>
        <v>884465.86258334108</v>
      </c>
    </row>
    <row r="8876" spans="1:12">
      <c r="A8876">
        <v>4834650</v>
      </c>
      <c r="B8876">
        <v>2020</v>
      </c>
      <c r="D8876" t="s">
        <v>2533</v>
      </c>
      <c r="E8876" t="s">
        <v>2534</v>
      </c>
      <c r="F8876" t="s">
        <v>4230</v>
      </c>
      <c r="G8876" t="s">
        <v>2535</v>
      </c>
      <c r="H8876" s="5">
        <v>463343</v>
      </c>
      <c r="I8876">
        <f>IFERROR(VLOOKUP(G8876,'NCES Match'!$A$2:$B$1307,2,FALSE),"")</f>
        <v>4834650</v>
      </c>
      <c r="J8876" cm="1">
        <f t="array" ref="J8876">IFERROR(_xlfn.IFS(B8876=2015,H8876/$O$13,B8876=2016,H8876/$O$14,B8876=2017,H8876/$O$15,B8876=2018,H8876/$O$16,B8876=2019,H8876/$O$17,B8876=2020,H8876/$O$18,B8876=2021,H8876/$O$19,B8876=2022,H8876/$O$20),"")</f>
        <v>2.5108907582856112E-4</v>
      </c>
      <c r="K8876" s="3" cm="1">
        <f t="array" ref="K8876">IFERROR(_xlfn.IFS(B8876=2015,J8876*$P$4,B8876=2016,J8876*$P$5,B8876=2017,J8876*$P$6,B8876=2018,J8876*$P$7,B8876=2019,J8876*$P$8,B8876=2020,J8876*$P$9,B8876=2021,J8876*$P$10,B8876=2022,J8876*$P$11),"")</f>
        <v>529296.47866235534</v>
      </c>
      <c r="L8876" s="3">
        <f t="shared" si="139"/>
        <v>992639.47866235534</v>
      </c>
    </row>
    <row r="8877" spans="1:12">
      <c r="A8877">
        <v>4834650</v>
      </c>
      <c r="B8877">
        <v>2021</v>
      </c>
      <c r="D8877" t="s">
        <v>2533</v>
      </c>
      <c r="E8877" t="s">
        <v>2534</v>
      </c>
      <c r="F8877" t="s">
        <v>4101</v>
      </c>
      <c r="G8877" t="s">
        <v>2535</v>
      </c>
      <c r="H8877" s="5">
        <v>471298.82</v>
      </c>
      <c r="I8877">
        <f>IFERROR(VLOOKUP(G8877,'NCES Match'!$A$2:$B$1307,2,FALSE),"")</f>
        <v>4834650</v>
      </c>
      <c r="J8877" cm="1">
        <f t="array" ref="J8877">IFERROR(_xlfn.IFS(B8877=2015,H8877/$O$13,B8877=2016,H8877/$O$14,B8877=2017,H8877/$O$15,B8877=2018,H8877/$O$16,B8877=2019,H8877/$O$17,B8877=2020,H8877/$O$18,B8877=2021,H8877/$O$19,B8877=2022,H8877/$O$20),"")</f>
        <v>2.4113674955708454E-4</v>
      </c>
      <c r="K8877" s="3" cm="1">
        <f t="array" ref="K8877">IFERROR(_xlfn.IFS(B8877=2015,J8877*$P$4,B8877=2016,J8877*$P$5,B8877=2017,J8877*$P$6,B8877=2018,J8877*$P$7,B8877=2019,J8877*$P$8,B8877=2020,J8877*$P$9,B8877=2021,J8877*$P$10,B8877=2022,J8877*$P$11),"")</f>
        <v>516166.0633277336</v>
      </c>
      <c r="L8877" s="3">
        <f t="shared" si="139"/>
        <v>987464.88332773361</v>
      </c>
    </row>
    <row r="8878" spans="1:12">
      <c r="A8878">
        <v>4834650</v>
      </c>
      <c r="B8878">
        <v>2022</v>
      </c>
      <c r="D8878" t="s">
        <v>2533</v>
      </c>
      <c r="E8878" t="s">
        <v>2534</v>
      </c>
      <c r="F8878" t="s">
        <v>4101</v>
      </c>
      <c r="G8878" t="s">
        <v>2535</v>
      </c>
      <c r="H8878" s="5">
        <v>483154.42</v>
      </c>
      <c r="I8878">
        <f>IFERROR(VLOOKUP(G8878,'NCES Match'!$A$2:$B$1307,2,FALSE),"")</f>
        <v>4834650</v>
      </c>
      <c r="J8878" cm="1">
        <f t="array" ref="J8878">IFERROR(_xlfn.IFS(B8878=2015,H8878/$O$13,B8878=2016,H8878/$O$14,B8878=2017,H8878/$O$15,B8878=2018,H8878/$O$16,B8878=2019,H8878/$O$17,B8878=2020,H8878/$O$18,B8878=2021,H8878/$O$19,B8878=2022,H8878/$O$20),"")</f>
        <v>2.1221622642622902E-4</v>
      </c>
      <c r="K8878" s="3" cm="1">
        <f t="array" ref="K8878">IFERROR(_xlfn.IFS(B8878=2015,J8878*$P$4,B8878=2016,J8878*$P$5,B8878=2017,J8878*$P$6,B8878=2018,J8878*$P$7,B8878=2019,J8878*$P$8,B8878=2020,J8878*$P$9,B8878=2021,J8878*$P$10,B8878=2022,J8878*$P$11),"")</f>
        <v>457004.03720633232</v>
      </c>
      <c r="L8878" s="3">
        <f t="shared" si="139"/>
        <v>940158.45720633236</v>
      </c>
    </row>
    <row r="8879" spans="1:12">
      <c r="A8879">
        <v>4834650</v>
      </c>
      <c r="B8879">
        <v>2023</v>
      </c>
      <c r="D8879" t="s">
        <v>2533</v>
      </c>
      <c r="E8879" t="s">
        <v>2534</v>
      </c>
      <c r="F8879" t="s">
        <v>4101</v>
      </c>
      <c r="G8879" t="s">
        <v>2535</v>
      </c>
      <c r="H8879" s="5">
        <v>473813.02</v>
      </c>
      <c r="I8879">
        <f>IFERROR(VLOOKUP(G8879,'NCES Match'!$A$2:$B$1307,2,FALSE),"")</f>
        <v>4834650</v>
      </c>
      <c r="J8879" t="str" cm="1">
        <f t="array" ref="J8879">IFERROR(_xlfn.IFS(B8879=2015,H8879/$O$13,B8879=2016,H8879/$O$14,B8879=2017,H8879/$O$15,B8879=2018,H8879/$O$16,B8879=2019,H8879/$O$17,B8879=2020,H8879/$O$18,B8879=2021,H8879/$O$19,B8879=2022,H8879/$O$20),"")</f>
        <v/>
      </c>
      <c r="K8879" s="3" t="str" cm="1">
        <f t="array" ref="K8879">IFERROR(_xlfn.IFS(B8879=2015,J8879*$P$4,B8879=2016,J8879*$P$5,B8879=2017,J8879*$P$6,B8879=2018,J8879*$P$7,B8879=2019,J8879*$P$8,B8879=2020,J8879*$P$9,B8879=2021,J8879*$P$10,B8879=2022,J8879*$P$11),"")</f>
        <v/>
      </c>
      <c r="L8879" s="3">
        <f t="shared" si="139"/>
        <v>473813.02</v>
      </c>
    </row>
    <row r="8880" spans="1:12">
      <c r="A8880">
        <v>4811040</v>
      </c>
      <c r="B8880">
        <v>2015</v>
      </c>
      <c r="C8880" t="s">
        <v>381</v>
      </c>
      <c r="D8880" t="s">
        <v>669</v>
      </c>
      <c r="E8880" t="s">
        <v>670</v>
      </c>
      <c r="G8880" t="s">
        <v>671</v>
      </c>
      <c r="H8880" s="5">
        <v>113935.61</v>
      </c>
      <c r="I8880">
        <f>IFERROR(VLOOKUP(G8880,'NCES Match'!$A$2:$B$1307,2,FALSE),"")</f>
        <v>4811040</v>
      </c>
      <c r="J8880" cm="1">
        <f t="array" ref="J8880">IFERROR(_xlfn.IFS(B8880=2015,H8880/$O$13,B8880=2016,H8880/$O$14,B8880=2017,H8880/$O$15,B8880=2018,H8880/$O$16,B8880=2019,H8880/$O$17,B8880=2020,H8880/$O$18,B8880=2021,H8880/$O$19,B8880=2022,H8880/$O$20),"")</f>
        <v>8.9257584920376189E-5</v>
      </c>
      <c r="K8880" s="3" cm="1">
        <f t="array" ref="K8880">IFERROR(_xlfn.IFS(B8880=2015,J8880*$P$4,B8880=2016,J8880*$P$5,B8880=2017,J8880*$P$6,B8880=2018,J8880*$P$7,B8880=2019,J8880*$P$8,B8880=2020,J8880*$P$9,B8880=2021,J8880*$P$10,B8880=2022,J8880*$P$11),"")</f>
        <v>142051.92794360343</v>
      </c>
      <c r="L8880" s="3">
        <f t="shared" si="139"/>
        <v>255987.53794360341</v>
      </c>
    </row>
    <row r="8881" spans="1:12">
      <c r="A8881">
        <v>4811040</v>
      </c>
      <c r="B8881">
        <v>2016</v>
      </c>
      <c r="C8881" t="s">
        <v>4102</v>
      </c>
      <c r="D8881" t="s">
        <v>669</v>
      </c>
      <c r="E8881" t="s">
        <v>670</v>
      </c>
      <c r="F8881" t="s">
        <v>4101</v>
      </c>
      <c r="G8881" t="s">
        <v>671</v>
      </c>
      <c r="H8881" s="5">
        <v>107127</v>
      </c>
      <c r="I8881">
        <f>IFERROR(VLOOKUP(G8881,'NCES Match'!$A$2:$B$1307,2,FALSE),"")</f>
        <v>4811040</v>
      </c>
      <c r="J8881" cm="1">
        <f t="array" ref="J8881">IFERROR(_xlfn.IFS(B8881=2015,H8881/$O$13,B8881=2016,H8881/$O$14,B8881=2017,H8881/$O$15,B8881=2018,H8881/$O$16,B8881=2019,H8881/$O$17,B8881=2020,H8881/$O$18,B8881=2021,H8881/$O$19,B8881=2022,H8881/$O$20),"")</f>
        <v>7.6688674343512679E-5</v>
      </c>
      <c r="K8881" s="3" cm="1">
        <f t="array" ref="K8881">IFERROR(_xlfn.IFS(B8881=2015,J8881*$P$4,B8881=2016,J8881*$P$5,B8881=2017,J8881*$P$6,B8881=2018,J8881*$P$7,B8881=2019,J8881*$P$8,B8881=2020,J8881*$P$9,B8881=2021,J8881*$P$10,B8881=2022,J8881*$P$11),"")</f>
        <v>128501.93909768572</v>
      </c>
      <c r="L8881" s="3">
        <f t="shared" si="139"/>
        <v>235628.93909768574</v>
      </c>
    </row>
    <row r="8882" spans="1:12">
      <c r="A8882">
        <v>4811040</v>
      </c>
      <c r="B8882">
        <v>2017</v>
      </c>
      <c r="D8882" t="s">
        <v>669</v>
      </c>
      <c r="E8882" t="s">
        <v>670</v>
      </c>
      <c r="F8882" t="s">
        <v>4101</v>
      </c>
      <c r="G8882" t="s">
        <v>671</v>
      </c>
      <c r="H8882" s="5">
        <v>95704</v>
      </c>
      <c r="I8882">
        <f>IFERROR(VLOOKUP(G8882,'NCES Match'!$A$2:$B$1307,2,FALSE),"")</f>
        <v>4811040</v>
      </c>
      <c r="J8882" cm="1">
        <f t="array" ref="J8882">IFERROR(_xlfn.IFS(B8882=2015,H8882/$O$13,B8882=2016,H8882/$O$14,B8882=2017,H8882/$O$15,B8882=2018,H8882/$O$16,B8882=2019,H8882/$O$17,B8882=2020,H8882/$O$18,B8882=2021,H8882/$O$19,B8882=2022,H8882/$O$20),"")</f>
        <v>6.5982047720502537E-5</v>
      </c>
      <c r="K8882" s="3" cm="1">
        <f t="array" ref="K8882">IFERROR(_xlfn.IFS(B8882=2015,J8882*$P$4,B8882=2016,J8882*$P$5,B8882=2017,J8882*$P$6,B8882=2018,J8882*$P$7,B8882=2019,J8882*$P$8,B8882=2020,J8882*$P$9,B8882=2021,J8882*$P$10,B8882=2022,J8882*$P$11),"")</f>
        <v>112053.86883244349</v>
      </c>
      <c r="L8882" s="3">
        <f t="shared" si="139"/>
        <v>207757.86883244349</v>
      </c>
    </row>
    <row r="8883" spans="1:12">
      <c r="A8883">
        <v>4811040</v>
      </c>
      <c r="B8883">
        <v>2018</v>
      </c>
      <c r="D8883" t="s">
        <v>669</v>
      </c>
      <c r="E8883" t="s">
        <v>670</v>
      </c>
      <c r="F8883" t="s">
        <v>4101</v>
      </c>
      <c r="G8883" t="s">
        <v>671</v>
      </c>
      <c r="H8883" s="5">
        <v>88801</v>
      </c>
      <c r="I8883">
        <f>IFERROR(VLOOKUP(G8883,'NCES Match'!$A$2:$B$1307,2,FALSE),"")</f>
        <v>4811040</v>
      </c>
      <c r="J8883" cm="1">
        <f t="array" ref="J8883">IFERROR(_xlfn.IFS(B8883=2015,H8883/$O$13,B8883=2016,H8883/$O$14,B8883=2017,H8883/$O$15,B8883=2018,H8883/$O$16,B8883=2019,H8883/$O$17,B8883=2020,H8883/$O$18,B8883=2021,H8883/$O$19,B8883=2022,H8883/$O$20),"")</f>
        <v>5.7947877101895351E-5</v>
      </c>
      <c r="K8883" s="3" cm="1">
        <f t="array" ref="K8883">IFERROR(_xlfn.IFS(B8883=2015,J8883*$P$4,B8883=2016,J8883*$P$5,B8883=2017,J8883*$P$6,B8883=2018,J8883*$P$7,B8883=2019,J8883*$P$8,B8883=2020,J8883*$P$9,B8883=2021,J8883*$P$10,B8883=2022,J8883*$P$11),"")</f>
        <v>99488.003890149601</v>
      </c>
      <c r="L8883" s="3">
        <f t="shared" si="139"/>
        <v>188289.00389014959</v>
      </c>
    </row>
    <row r="8884" spans="1:12">
      <c r="A8884">
        <v>4811040</v>
      </c>
      <c r="B8884">
        <v>2019</v>
      </c>
      <c r="D8884" t="s">
        <v>669</v>
      </c>
      <c r="E8884" t="s">
        <v>670</v>
      </c>
      <c r="F8884" t="s">
        <v>4101</v>
      </c>
      <c r="G8884" t="s">
        <v>671</v>
      </c>
      <c r="H8884" s="5">
        <v>101810</v>
      </c>
      <c r="I8884">
        <f>IFERROR(VLOOKUP(G8884,'NCES Match'!$A$2:$B$1307,2,FALSE),"")</f>
        <v>4811040</v>
      </c>
      <c r="J8884" cm="1">
        <f t="array" ref="J8884">IFERROR(_xlfn.IFS(B8884=2015,H8884/$O$13,B8884=2016,H8884/$O$14,B8884=2017,H8884/$O$15,B8884=2018,H8884/$O$16,B8884=2019,H8884/$O$17,B8884=2020,H8884/$O$18,B8884=2021,H8884/$O$19,B8884=2022,H8884/$O$20),"")</f>
        <v>6.4464058512784243E-5</v>
      </c>
      <c r="K8884" s="3" cm="1">
        <f t="array" ref="K8884">IFERROR(_xlfn.IFS(B8884=2015,J8884*$P$4,B8884=2016,J8884*$P$5,B8884=2017,J8884*$P$6,B8884=2018,J8884*$P$7,B8884=2019,J8884*$P$8,B8884=2020,J8884*$P$9,B8884=2021,J8884*$P$10,B8884=2022,J8884*$P$11),"")</f>
        <v>112033.76135650325</v>
      </c>
      <c r="L8884" s="3">
        <f t="shared" si="139"/>
        <v>213843.76135650324</v>
      </c>
    </row>
    <row r="8885" spans="1:12">
      <c r="A8885">
        <v>4811040</v>
      </c>
      <c r="B8885">
        <v>2020</v>
      </c>
      <c r="D8885" t="s">
        <v>669</v>
      </c>
      <c r="E8885" t="s">
        <v>670</v>
      </c>
      <c r="F8885" t="s">
        <v>4230</v>
      </c>
      <c r="G8885" t="s">
        <v>671</v>
      </c>
      <c r="H8885" s="5">
        <v>113650</v>
      </c>
      <c r="I8885">
        <f>IFERROR(VLOOKUP(G8885,'NCES Match'!$A$2:$B$1307,2,FALSE),"")</f>
        <v>4811040</v>
      </c>
      <c r="J8885" cm="1">
        <f t="array" ref="J8885">IFERROR(_xlfn.IFS(B8885=2015,H8885/$O$13,B8885=2016,H8885/$O$14,B8885=2017,H8885/$O$15,B8885=2018,H8885/$O$16,B8885=2019,H8885/$O$17,B8885=2020,H8885/$O$18,B8885=2021,H8885/$O$19,B8885=2022,H8885/$O$20),"")</f>
        <v>6.1587794501947744E-5</v>
      </c>
      <c r="K8885" s="3" cm="1">
        <f t="array" ref="K8885">IFERROR(_xlfn.IFS(B8885=2015,J8885*$P$4,B8885=2016,J8885*$P$5,B8885=2017,J8885*$P$6,B8885=2018,J8885*$P$7,B8885=2019,J8885*$P$8,B8885=2020,J8885*$P$9,B8885=2021,J8885*$P$10,B8885=2022,J8885*$P$11),"")</f>
        <v>129827.24417974737</v>
      </c>
      <c r="L8885" s="3">
        <f t="shared" si="139"/>
        <v>243477.24417974736</v>
      </c>
    </row>
    <row r="8886" spans="1:12">
      <c r="A8886">
        <v>4811040</v>
      </c>
      <c r="B8886">
        <v>2021</v>
      </c>
      <c r="D8886" t="s">
        <v>669</v>
      </c>
      <c r="E8886" t="s">
        <v>670</v>
      </c>
      <c r="F8886" t="s">
        <v>4230</v>
      </c>
      <c r="G8886" t="s">
        <v>671</v>
      </c>
      <c r="H8886" s="5">
        <v>118280.96000000001</v>
      </c>
      <c r="I8886">
        <f>IFERROR(VLOOKUP(G8886,'NCES Match'!$A$2:$B$1307,2,FALSE),"")</f>
        <v>4811040</v>
      </c>
      <c r="J8886" cm="1">
        <f t="array" ref="J8886">IFERROR(_xlfn.IFS(B8886=2015,H8886/$O$13,B8886=2016,H8886/$O$14,B8886=2017,H8886/$O$15,B8886=2018,H8886/$O$16,B8886=2019,H8886/$O$17,B8886=2020,H8886/$O$18,B8886=2021,H8886/$O$19,B8886=2022,H8886/$O$20),"")</f>
        <v>6.0517627073395885E-5</v>
      </c>
      <c r="K8886" s="3" cm="1">
        <f t="array" ref="K8886">IFERROR(_xlfn.IFS(B8886=2015,J8886*$P$4,B8886=2016,J8886*$P$5,B8886=2017,J8886*$P$6,B8886=2018,J8886*$P$7,B8886=2019,J8886*$P$8,B8886=2020,J8886*$P$9,B8886=2021,J8886*$P$10,B8886=2022,J8886*$P$11),"")</f>
        <v>129541.20591650352</v>
      </c>
      <c r="L8886" s="3">
        <f t="shared" si="139"/>
        <v>247822.16591650352</v>
      </c>
    </row>
    <row r="8887" spans="1:12">
      <c r="A8887">
        <v>4811040</v>
      </c>
      <c r="B8887">
        <v>2022</v>
      </c>
      <c r="D8887" t="s">
        <v>669</v>
      </c>
      <c r="E8887" t="s">
        <v>670</v>
      </c>
      <c r="F8887" t="s">
        <v>4101</v>
      </c>
      <c r="G8887" t="s">
        <v>671</v>
      </c>
      <c r="H8887" s="5">
        <v>199851.6</v>
      </c>
      <c r="I8887">
        <f>IFERROR(VLOOKUP(G8887,'NCES Match'!$A$2:$B$1307,2,FALSE),"")</f>
        <v>4811040</v>
      </c>
      <c r="J8887" cm="1">
        <f t="array" ref="J8887">IFERROR(_xlfn.IFS(B8887=2015,H8887/$O$13,B8887=2016,H8887/$O$14,B8887=2017,H8887/$O$15,B8887=2018,H8887/$O$16,B8887=2019,H8887/$O$17,B8887=2020,H8887/$O$18,B8887=2021,H8887/$O$19,B8887=2022,H8887/$O$20),"")</f>
        <v>8.7780946715222333E-5</v>
      </c>
      <c r="K8887" s="3" cm="1">
        <f t="array" ref="K8887">IFERROR(_xlfn.IFS(B8887=2015,J8887*$P$4,B8887=2016,J8887*$P$5,B8887=2017,J8887*$P$6,B8887=2018,J8887*$P$7,B8887=2019,J8887*$P$8,B8887=2020,J8887*$P$9,B8887=2021,J8887*$P$10,B8887=2022,J8887*$P$11),"")</f>
        <v>189034.7770018228</v>
      </c>
      <c r="L8887" s="3">
        <f t="shared" si="139"/>
        <v>388886.37700182281</v>
      </c>
    </row>
    <row r="8888" spans="1:12">
      <c r="A8888">
        <v>4811040</v>
      </c>
      <c r="B8888">
        <v>2023</v>
      </c>
      <c r="D8888" t="s">
        <v>669</v>
      </c>
      <c r="E8888" t="s">
        <v>670</v>
      </c>
      <c r="F8888" t="s">
        <v>4101</v>
      </c>
      <c r="G8888" t="s">
        <v>671</v>
      </c>
      <c r="H8888" s="5">
        <v>198694.41</v>
      </c>
      <c r="I8888">
        <f>IFERROR(VLOOKUP(G8888,'NCES Match'!$A$2:$B$1307,2,FALSE),"")</f>
        <v>4811040</v>
      </c>
      <c r="J8888" t="str" cm="1">
        <f t="array" ref="J8888">IFERROR(_xlfn.IFS(B8888=2015,H8888/$O$13,B8888=2016,H8888/$O$14,B8888=2017,H8888/$O$15,B8888=2018,H8888/$O$16,B8888=2019,H8888/$O$17,B8888=2020,H8888/$O$18,B8888=2021,H8888/$O$19,B8888=2022,H8888/$O$20),"")</f>
        <v/>
      </c>
      <c r="K8888" s="3" t="str" cm="1">
        <f t="array" ref="K8888">IFERROR(_xlfn.IFS(B8888=2015,J8888*$P$4,B8888=2016,J8888*$P$5,B8888=2017,J8888*$P$6,B8888=2018,J8888*$P$7,B8888=2019,J8888*$P$8,B8888=2020,J8888*$P$9,B8888=2021,J8888*$P$10,B8888=2022,J8888*$P$11),"")</f>
        <v/>
      </c>
      <c r="L8888" s="3">
        <f t="shared" si="139"/>
        <v>198694.41</v>
      </c>
    </row>
    <row r="8889" spans="1:12">
      <c r="A8889">
        <v>4843980</v>
      </c>
      <c r="B8889">
        <v>2015</v>
      </c>
      <c r="C8889" t="s">
        <v>381</v>
      </c>
      <c r="D8889" t="s">
        <v>3300</v>
      </c>
      <c r="E8889" t="s">
        <v>3301</v>
      </c>
      <c r="G8889" t="s">
        <v>3302</v>
      </c>
      <c r="H8889" s="5">
        <v>53881.32</v>
      </c>
      <c r="I8889">
        <f>IFERROR(VLOOKUP(G8889,'NCES Match'!$A$2:$B$1307,2,FALSE),"")</f>
        <v>4843980</v>
      </c>
      <c r="J8889" cm="1">
        <f t="array" ref="J8889">IFERROR(_xlfn.IFS(B8889=2015,H8889/$O$13,B8889=2016,H8889/$O$14,B8889=2017,H8889/$O$15,B8889=2018,H8889/$O$16,B8889=2019,H8889/$O$17,B8889=2020,H8889/$O$18,B8889=2021,H8889/$O$19,B8889=2022,H8889/$O$20),"")</f>
        <v>4.2210828515527009E-5</v>
      </c>
      <c r="K8889" s="3" cm="1">
        <f t="array" ref="K8889">IFERROR(_xlfn.IFS(B8889=2015,J8889*$P$4,B8889=2016,J8889*$P$5,B8889=2017,J8889*$P$6,B8889=2018,J8889*$P$7,B8889=2019,J8889*$P$8,B8889=2020,J8889*$P$9,B8889=2021,J8889*$P$10,B8889=2022,J8889*$P$11),"")</f>
        <v>67177.815488469671</v>
      </c>
      <c r="L8889" s="3">
        <f t="shared" si="139"/>
        <v>121059.13548846968</v>
      </c>
    </row>
    <row r="8890" spans="1:12">
      <c r="A8890">
        <v>4843980</v>
      </c>
      <c r="B8890">
        <v>2016</v>
      </c>
      <c r="C8890" t="s">
        <v>4102</v>
      </c>
      <c r="D8890" t="s">
        <v>3300</v>
      </c>
      <c r="E8890" t="s">
        <v>3301</v>
      </c>
      <c r="F8890" t="s">
        <v>4101</v>
      </c>
      <c r="G8890" t="s">
        <v>3302</v>
      </c>
      <c r="H8890" s="5">
        <v>54488</v>
      </c>
      <c r="I8890">
        <f>IFERROR(VLOOKUP(G8890,'NCES Match'!$A$2:$B$1307,2,FALSE),"")</f>
        <v>4843980</v>
      </c>
      <c r="J8890" cm="1">
        <f t="array" ref="J8890">IFERROR(_xlfn.IFS(B8890=2015,H8890/$O$13,B8890=2016,H8890/$O$14,B8890=2017,H8890/$O$15,B8890=2018,H8890/$O$16,B8890=2019,H8890/$O$17,B8890=2020,H8890/$O$18,B8890=2021,H8890/$O$19,B8890=2022,H8890/$O$20),"")</f>
        <v>3.9006156128980728E-5</v>
      </c>
      <c r="K8890" s="3" cm="1">
        <f t="array" ref="K8890">IFERROR(_xlfn.IFS(B8890=2015,J8890*$P$4,B8890=2016,J8890*$P$5,B8890=2017,J8890*$P$6,B8890=2018,J8890*$P$7,B8890=2019,J8890*$P$8,B8890=2020,J8890*$P$9,B8890=2021,J8890*$P$10,B8890=2022,J8890*$P$11),"")</f>
        <v>65359.934074086828</v>
      </c>
      <c r="L8890" s="3">
        <f t="shared" si="139"/>
        <v>119847.93407408684</v>
      </c>
    </row>
    <row r="8891" spans="1:12">
      <c r="A8891">
        <v>4843980</v>
      </c>
      <c r="B8891">
        <v>2017</v>
      </c>
      <c r="D8891" t="s">
        <v>3300</v>
      </c>
      <c r="E8891" t="s">
        <v>3301</v>
      </c>
      <c r="F8891" t="s">
        <v>4101</v>
      </c>
      <c r="G8891" t="s">
        <v>3302</v>
      </c>
      <c r="H8891" s="5">
        <v>58094</v>
      </c>
      <c r="I8891">
        <f>IFERROR(VLOOKUP(G8891,'NCES Match'!$A$2:$B$1307,2,FALSE),"")</f>
        <v>4843980</v>
      </c>
      <c r="J8891" cm="1">
        <f t="array" ref="J8891">IFERROR(_xlfn.IFS(B8891=2015,H8891/$O$13,B8891=2016,H8891/$O$14,B8891=2017,H8891/$O$15,B8891=2018,H8891/$O$16,B8891=2019,H8891/$O$17,B8891=2020,H8891/$O$18,B8891=2021,H8891/$O$19,B8891=2022,H8891/$O$20),"")</f>
        <v>4.0052255707962829E-5</v>
      </c>
      <c r="K8891" s="3" cm="1">
        <f t="array" ref="K8891">IFERROR(_xlfn.IFS(B8891=2015,J8891*$P$4,B8891=2016,J8891*$P$5,B8891=2017,J8891*$P$6,B8891=2018,J8891*$P$7,B8891=2019,J8891*$P$8,B8891=2020,J8891*$P$9,B8891=2021,J8891*$P$10,B8891=2022,J8891*$P$11),"")</f>
        <v>68018.656022234936</v>
      </c>
      <c r="L8891" s="3">
        <f t="shared" si="139"/>
        <v>126112.65602223494</v>
      </c>
    </row>
    <row r="8892" spans="1:12">
      <c r="A8892">
        <v>4843980</v>
      </c>
      <c r="B8892">
        <v>2018</v>
      </c>
      <c r="D8892" t="s">
        <v>3300</v>
      </c>
      <c r="E8892" t="s">
        <v>3301</v>
      </c>
      <c r="F8892" t="s">
        <v>4101</v>
      </c>
      <c r="G8892" t="s">
        <v>3302</v>
      </c>
      <c r="H8892" s="5">
        <v>70739</v>
      </c>
      <c r="I8892">
        <f>IFERROR(VLOOKUP(G8892,'NCES Match'!$A$2:$B$1307,2,FALSE),"")</f>
        <v>4843980</v>
      </c>
      <c r="J8892" cm="1">
        <f t="array" ref="J8892">IFERROR(_xlfn.IFS(B8892=2015,H8892/$O$13,B8892=2016,H8892/$O$14,B8892=2017,H8892/$O$15,B8892=2018,H8892/$O$16,B8892=2019,H8892/$O$17,B8892=2020,H8892/$O$18,B8892=2021,H8892/$O$19,B8892=2022,H8892/$O$20),"")</f>
        <v>4.6161359425130067E-5</v>
      </c>
      <c r="K8892" s="3" cm="1">
        <f t="array" ref="K8892">IFERROR(_xlfn.IFS(B8892=2015,J8892*$P$4,B8892=2016,J8892*$P$5,B8892=2017,J8892*$P$6,B8892=2018,J8892*$P$7,B8892=2019,J8892*$P$8,B8892=2020,J8892*$P$9,B8892=2021,J8892*$P$10,B8892=2022,J8892*$P$11),"")</f>
        <v>79252.282149810169</v>
      </c>
      <c r="L8892" s="3">
        <f t="shared" si="139"/>
        <v>149991.28214981017</v>
      </c>
    </row>
    <row r="8893" spans="1:12">
      <c r="A8893">
        <v>4843980</v>
      </c>
      <c r="B8893">
        <v>2019</v>
      </c>
      <c r="D8893" t="s">
        <v>3300</v>
      </c>
      <c r="E8893" t="s">
        <v>3301</v>
      </c>
      <c r="F8893" t="s">
        <v>4101</v>
      </c>
      <c r="G8893" t="s">
        <v>3302</v>
      </c>
      <c r="H8893" s="5">
        <v>64451</v>
      </c>
      <c r="I8893">
        <f>IFERROR(VLOOKUP(G8893,'NCES Match'!$A$2:$B$1307,2,FALSE),"")</f>
        <v>4843980</v>
      </c>
      <c r="J8893" cm="1">
        <f t="array" ref="J8893">IFERROR(_xlfn.IFS(B8893=2015,H8893/$O$13,B8893=2016,H8893/$O$14,B8893=2017,H8893/$O$15,B8893=2018,H8893/$O$16,B8893=2019,H8893/$O$17,B8893=2020,H8893/$O$18,B8893=2021,H8893/$O$19,B8893=2022,H8893/$O$20),"")</f>
        <v>4.0809085897332848E-5</v>
      </c>
      <c r="K8893" s="3" cm="1">
        <f t="array" ref="K8893">IFERROR(_xlfn.IFS(B8893=2015,J8893*$P$4,B8893=2016,J8893*$P$5,B8893=2017,J8893*$P$6,B8893=2018,J8893*$P$7,B8893=2019,J8893*$P$8,B8893=2020,J8893*$P$9,B8893=2021,J8893*$P$10,B8893=2022,J8893*$P$11),"")</f>
        <v>70923.170152126419</v>
      </c>
      <c r="L8893" s="3">
        <f t="shared" si="139"/>
        <v>135374.1701521264</v>
      </c>
    </row>
    <row r="8894" spans="1:12">
      <c r="A8894">
        <v>4843980</v>
      </c>
      <c r="B8894">
        <v>2020</v>
      </c>
      <c r="D8894" t="s">
        <v>3300</v>
      </c>
      <c r="E8894" t="s">
        <v>3301</v>
      </c>
      <c r="F8894" t="s">
        <v>4230</v>
      </c>
      <c r="G8894" t="s">
        <v>3302</v>
      </c>
      <c r="H8894" s="5">
        <v>73479</v>
      </c>
      <c r="I8894">
        <f>IFERROR(VLOOKUP(G8894,'NCES Match'!$A$2:$B$1307,2,FALSE),"")</f>
        <v>4843980</v>
      </c>
      <c r="J8894" cm="1">
        <f t="array" ref="J8894">IFERROR(_xlfn.IFS(B8894=2015,H8894/$O$13,B8894=2016,H8894/$O$14,B8894=2017,H8894/$O$15,B8894=2018,H8894/$O$16,B8894=2019,H8894/$O$17,B8894=2020,H8894/$O$18,B8894=2021,H8894/$O$19,B8894=2022,H8894/$O$20),"")</f>
        <v>3.9818825800339796E-5</v>
      </c>
      <c r="K8894" s="3" cm="1">
        <f t="array" ref="K8894">IFERROR(_xlfn.IFS(B8894=2015,J8894*$P$4,B8894=2016,J8894*$P$5,B8894=2017,J8894*$P$6,B8894=2018,J8894*$P$7,B8894=2019,J8894*$P$8,B8894=2020,J8894*$P$9,B8894=2021,J8894*$P$10,B8894=2022,J8894*$P$11),"")</f>
        <v>83938.196877110924</v>
      </c>
      <c r="L8894" s="3">
        <f t="shared" si="139"/>
        <v>157417.19687711092</v>
      </c>
    </row>
    <row r="8895" spans="1:12">
      <c r="A8895">
        <v>4843980</v>
      </c>
      <c r="B8895">
        <v>2021</v>
      </c>
      <c r="D8895" t="s">
        <v>3300</v>
      </c>
      <c r="E8895" t="s">
        <v>3301</v>
      </c>
      <c r="F8895" t="s">
        <v>4230</v>
      </c>
      <c r="G8895" t="s">
        <v>3302</v>
      </c>
      <c r="H8895" s="5">
        <v>75768.070000000007</v>
      </c>
      <c r="I8895">
        <f>IFERROR(VLOOKUP(G8895,'NCES Match'!$A$2:$B$1307,2,FALSE),"")</f>
        <v>4843980</v>
      </c>
      <c r="J8895" cm="1">
        <f t="array" ref="J8895">IFERROR(_xlfn.IFS(B8895=2015,H8895/$O$13,B8895=2016,H8895/$O$14,B8895=2017,H8895/$O$15,B8895=2018,H8895/$O$16,B8895=2019,H8895/$O$17,B8895=2020,H8895/$O$18,B8895=2021,H8895/$O$19,B8895=2022,H8895/$O$20),"")</f>
        <v>3.8766203827995268E-5</v>
      </c>
      <c r="K8895" s="3" cm="1">
        <f t="array" ref="K8895">IFERROR(_xlfn.IFS(B8895=2015,J8895*$P$4,B8895=2016,J8895*$P$5,B8895=2017,J8895*$P$6,B8895=2018,J8895*$P$7,B8895=2019,J8895*$P$8,B8895=2020,J8895*$P$9,B8895=2021,J8895*$P$10,B8895=2022,J8895*$P$11),"")</f>
        <v>82981.125261124471</v>
      </c>
      <c r="L8895" s="3">
        <f t="shared" si="139"/>
        <v>158749.19526112446</v>
      </c>
    </row>
    <row r="8896" spans="1:12">
      <c r="A8896">
        <v>4843980</v>
      </c>
      <c r="B8896">
        <v>2022</v>
      </c>
      <c r="D8896" t="s">
        <v>3300</v>
      </c>
      <c r="E8896" t="s">
        <v>3301</v>
      </c>
      <c r="F8896" t="s">
        <v>4101</v>
      </c>
      <c r="G8896" t="s">
        <v>3302</v>
      </c>
      <c r="H8896" s="5">
        <v>91576.67</v>
      </c>
      <c r="I8896">
        <f>IFERROR(VLOOKUP(G8896,'NCES Match'!$A$2:$B$1307,2,FALSE),"")</f>
        <v>4843980</v>
      </c>
      <c r="J8896" cm="1">
        <f t="array" ref="J8896">IFERROR(_xlfn.IFS(B8896=2015,H8896/$O$13,B8896=2016,H8896/$O$14,B8896=2017,H8896/$O$15,B8896=2018,H8896/$O$16,B8896=2019,H8896/$O$17,B8896=2020,H8896/$O$18,B8896=2021,H8896/$O$19,B8896=2022,H8896/$O$20),"")</f>
        <v>4.0223279621616739E-5</v>
      </c>
      <c r="K8896" s="3" cm="1">
        <f t="array" ref="K8896">IFERROR(_xlfn.IFS(B8896=2015,J8896*$P$4,B8896=2016,J8896*$P$5,B8896=2017,J8896*$P$6,B8896=2018,J8896*$P$7,B8896=2019,J8896*$P$8,B8896=2020,J8896*$P$9,B8896=2021,J8896*$P$10,B8896=2022,J8896*$P$11),"")</f>
        <v>86620.149110737751</v>
      </c>
      <c r="L8896" s="3">
        <f t="shared" si="139"/>
        <v>178196.81911073776</v>
      </c>
    </row>
    <row r="8897" spans="1:12">
      <c r="A8897">
        <v>4843980</v>
      </c>
      <c r="B8897">
        <v>2023</v>
      </c>
      <c r="D8897" t="s">
        <v>3300</v>
      </c>
      <c r="E8897" t="s">
        <v>3301</v>
      </c>
      <c r="F8897" t="s">
        <v>4101</v>
      </c>
      <c r="G8897" t="s">
        <v>3302</v>
      </c>
      <c r="H8897" s="5">
        <v>94136.47</v>
      </c>
      <c r="I8897">
        <f>IFERROR(VLOOKUP(G8897,'NCES Match'!$A$2:$B$1307,2,FALSE),"")</f>
        <v>4843980</v>
      </c>
      <c r="J8897" t="str" cm="1">
        <f t="array" ref="J8897">IFERROR(_xlfn.IFS(B8897=2015,H8897/$O$13,B8897=2016,H8897/$O$14,B8897=2017,H8897/$O$15,B8897=2018,H8897/$O$16,B8897=2019,H8897/$O$17,B8897=2020,H8897/$O$18,B8897=2021,H8897/$O$19,B8897=2022,H8897/$O$20),"")</f>
        <v/>
      </c>
      <c r="K8897" s="3" t="str" cm="1">
        <f t="array" ref="K8897">IFERROR(_xlfn.IFS(B8897=2015,J8897*$P$4,B8897=2016,J8897*$P$5,B8897=2017,J8897*$P$6,B8897=2018,J8897*$P$7,B8897=2019,J8897*$P$8,B8897=2020,J8897*$P$9,B8897=2021,J8897*$P$10,B8897=2022,J8897*$P$11),"")</f>
        <v/>
      </c>
      <c r="L8897" s="3">
        <f t="shared" si="139"/>
        <v>94136.47</v>
      </c>
    </row>
    <row r="8898" spans="1:12">
      <c r="A8898">
        <v>4807500</v>
      </c>
      <c r="B8898">
        <v>2015</v>
      </c>
      <c r="C8898" t="s">
        <v>381</v>
      </c>
      <c r="D8898" t="s">
        <v>394</v>
      </c>
      <c r="E8898" t="s">
        <v>395</v>
      </c>
      <c r="G8898" t="s">
        <v>396</v>
      </c>
      <c r="H8898" s="5">
        <v>22965.68</v>
      </c>
      <c r="I8898">
        <f>IFERROR(VLOOKUP(G8898,'NCES Match'!$A$2:$B$1307,2,FALSE),"")</f>
        <v>4807500</v>
      </c>
      <c r="J8898" cm="1">
        <f t="array" ref="J8898">IFERROR(_xlfn.IFS(B8898=2015,H8898/$O$13,B8898=2016,H8898/$O$14,B8898=2017,H8898/$O$15,B8898=2018,H8898/$O$16,B8898=2019,H8898/$O$17,B8898=2020,H8898/$O$18,B8898=2021,H8898/$O$19,B8898=2022,H8898/$O$20),"")</f>
        <v>1.7991399992102426E-5</v>
      </c>
      <c r="K8898" s="3" cm="1">
        <f t="array" ref="K8898">IFERROR(_xlfn.IFS(B8898=2015,J8898*$P$4,B8898=2016,J8898*$P$5,B8898=2017,J8898*$P$6,B8898=2018,J8898*$P$7,B8898=2019,J8898*$P$8,B8898=2020,J8898*$P$9,B8898=2021,J8898*$P$10,B8898=2022,J8898*$P$11),"")</f>
        <v>28633.007016295036</v>
      </c>
      <c r="L8898" s="3">
        <f t="shared" si="139"/>
        <v>51598.687016295036</v>
      </c>
    </row>
    <row r="8899" spans="1:12">
      <c r="A8899">
        <v>4807500</v>
      </c>
      <c r="B8899">
        <v>2016</v>
      </c>
      <c r="C8899" t="s">
        <v>4102</v>
      </c>
      <c r="D8899" t="s">
        <v>394</v>
      </c>
      <c r="E8899" t="s">
        <v>395</v>
      </c>
      <c r="F8899" t="s">
        <v>4101</v>
      </c>
      <c r="G8899" t="s">
        <v>396</v>
      </c>
      <c r="H8899" s="5">
        <v>24037</v>
      </c>
      <c r="I8899">
        <f>IFERROR(VLOOKUP(G8899,'NCES Match'!$A$2:$B$1307,2,FALSE),"")</f>
        <v>4807500</v>
      </c>
      <c r="J8899" cm="1">
        <f t="array" ref="J8899">IFERROR(_xlfn.IFS(B8899=2015,H8899/$O$13,B8899=2016,H8899/$O$14,B8899=2017,H8899/$O$15,B8899=2018,H8899/$O$16,B8899=2019,H8899/$O$17,B8899=2020,H8899/$O$18,B8899=2021,H8899/$O$19,B8899=2022,H8899/$O$20),"")</f>
        <v>1.7207292887834198E-5</v>
      </c>
      <c r="K8899" s="3" cm="1">
        <f t="array" ref="K8899">IFERROR(_xlfn.IFS(B8899=2015,J8899*$P$4,B8899=2016,J8899*$P$5,B8899=2017,J8899*$P$6,B8899=2018,J8899*$P$7,B8899=2019,J8899*$P$8,B8899=2020,J8899*$P$9,B8899=2021,J8899*$P$10,B8899=2022,J8899*$P$11),"")</f>
        <v>28833.077656343139</v>
      </c>
      <c r="L8899" s="3">
        <f t="shared" ref="L8899:L8962" si="140">SUM(H8899,K8899)</f>
        <v>52870.077656343143</v>
      </c>
    </row>
    <row r="8900" spans="1:12">
      <c r="A8900">
        <v>4807500</v>
      </c>
      <c r="B8900">
        <v>2017</v>
      </c>
      <c r="D8900" t="s">
        <v>394</v>
      </c>
      <c r="E8900" t="s">
        <v>395</v>
      </c>
      <c r="F8900" t="s">
        <v>4101</v>
      </c>
      <c r="G8900" t="s">
        <v>396</v>
      </c>
      <c r="H8900" s="5">
        <v>18780</v>
      </c>
      <c r="I8900">
        <f>IFERROR(VLOOKUP(G8900,'NCES Match'!$A$2:$B$1307,2,FALSE),"")</f>
        <v>4807500</v>
      </c>
      <c r="J8900" cm="1">
        <f t="array" ref="J8900">IFERROR(_xlfn.IFS(B8900=2015,H8900/$O$13,B8900=2016,H8900/$O$14,B8900=2017,H8900/$O$15,B8900=2018,H8900/$O$16,B8900=2019,H8900/$O$17,B8900=2020,H8900/$O$18,B8900=2021,H8900/$O$19,B8900=2022,H8900/$O$20),"")</f>
        <v>1.294766003710438E-5</v>
      </c>
      <c r="K8900" s="3" cm="1">
        <f t="array" ref="K8900">IFERROR(_xlfn.IFS(B8900=2015,J8900*$P$4,B8900=2016,J8900*$P$5,B8900=2017,J8900*$P$6,B8900=2018,J8900*$P$7,B8900=2019,J8900*$P$8,B8900=2020,J8900*$P$9,B8900=2021,J8900*$P$10,B8900=2022,J8900*$P$11),"")</f>
        <v>21988.335458008954</v>
      </c>
      <c r="L8900" s="3">
        <f t="shared" si="140"/>
        <v>40768.335458008951</v>
      </c>
    </row>
    <row r="8901" spans="1:12">
      <c r="A8901">
        <v>4807500</v>
      </c>
      <c r="B8901">
        <v>2018</v>
      </c>
      <c r="D8901" t="s">
        <v>394</v>
      </c>
      <c r="E8901" t="s">
        <v>395</v>
      </c>
      <c r="F8901" t="s">
        <v>4101</v>
      </c>
      <c r="G8901" t="s">
        <v>396</v>
      </c>
      <c r="H8901" s="5">
        <v>25974</v>
      </c>
      <c r="I8901">
        <f>IFERROR(VLOOKUP(G8901,'NCES Match'!$A$2:$B$1307,2,FALSE),"")</f>
        <v>4807500</v>
      </c>
      <c r="J8901" cm="1">
        <f t="array" ref="J8901">IFERROR(_xlfn.IFS(B8901=2015,H8901/$O$13,B8901=2016,H8901/$O$14,B8901=2017,H8901/$O$15,B8901=2018,H8901/$O$16,B8901=2019,H8901/$O$17,B8901=2020,H8901/$O$18,B8901=2021,H8901/$O$19,B8901=2022,H8901/$O$20),"")</f>
        <v>1.6949563178845169E-5</v>
      </c>
      <c r="K8901" s="3" cm="1">
        <f t="array" ref="K8901">IFERROR(_xlfn.IFS(B8901=2015,J8901*$P$4,B8901=2016,J8901*$P$5,B8901=2017,J8901*$P$6,B8901=2018,J8901*$P$7,B8901=2019,J8901*$P$8,B8901=2020,J8901*$P$9,B8901=2021,J8901*$P$10,B8901=2022,J8901*$P$11),"")</f>
        <v>29099.913436140876</v>
      </c>
      <c r="L8901" s="3">
        <f t="shared" si="140"/>
        <v>55073.91343614088</v>
      </c>
    </row>
    <row r="8902" spans="1:12">
      <c r="A8902">
        <v>4807500</v>
      </c>
      <c r="B8902">
        <v>2019</v>
      </c>
      <c r="D8902" t="s">
        <v>394</v>
      </c>
      <c r="E8902" t="s">
        <v>395</v>
      </c>
      <c r="F8902" t="s">
        <v>4101</v>
      </c>
      <c r="G8902" t="s">
        <v>396</v>
      </c>
      <c r="H8902" s="5">
        <v>27314</v>
      </c>
      <c r="I8902">
        <f>IFERROR(VLOOKUP(G8902,'NCES Match'!$A$2:$B$1307,2,FALSE),"")</f>
        <v>4807500</v>
      </c>
      <c r="J8902" cm="1">
        <f t="array" ref="J8902">IFERROR(_xlfn.IFS(B8902=2015,H8902/$O$13,B8902=2016,H8902/$O$14,B8902=2017,H8902/$O$15,B8902=2018,H8902/$O$16,B8902=2019,H8902/$O$17,B8902=2020,H8902/$O$18,B8902=2021,H8902/$O$19,B8902=2022,H8902/$O$20),"")</f>
        <v>1.7294679247796766E-5</v>
      </c>
      <c r="K8902" s="3" cm="1">
        <f t="array" ref="K8902">IFERROR(_xlfn.IFS(B8902=2015,J8902*$P$4,B8902=2016,J8902*$P$5,B8902=2017,J8902*$P$6,B8902=2018,J8902*$P$7,B8902=2019,J8902*$P$8,B8902=2020,J8902*$P$9,B8902=2021,J8902*$P$10,B8902=2022,J8902*$P$11),"")</f>
        <v>30056.872190271384</v>
      </c>
      <c r="L8902" s="3">
        <f t="shared" si="140"/>
        <v>57370.872190271388</v>
      </c>
    </row>
    <row r="8903" spans="1:12">
      <c r="A8903">
        <v>4807500</v>
      </c>
      <c r="B8903">
        <v>2020</v>
      </c>
      <c r="D8903" t="s">
        <v>394</v>
      </c>
      <c r="E8903" t="s">
        <v>395</v>
      </c>
      <c r="F8903" t="s">
        <v>4230</v>
      </c>
      <c r="G8903" t="s">
        <v>396</v>
      </c>
      <c r="H8903" s="5">
        <v>34174</v>
      </c>
      <c r="I8903">
        <f>IFERROR(VLOOKUP(G8903,'NCES Match'!$A$2:$B$1307,2,FALSE),"")</f>
        <v>4807500</v>
      </c>
      <c r="J8903" cm="1">
        <f t="array" ref="J8903">IFERROR(_xlfn.IFS(B8903=2015,H8903/$O$13,B8903=2016,H8903/$O$14,B8903=2017,H8903/$O$15,B8903=2018,H8903/$O$16,B8903=2019,H8903/$O$17,B8903=2020,H8903/$O$18,B8903=2021,H8903/$O$19,B8903=2022,H8903/$O$20),"")</f>
        <v>1.851914904803838E-5</v>
      </c>
      <c r="K8903" s="3" cm="1">
        <f t="array" ref="K8903">IFERROR(_xlfn.IFS(B8903=2015,J8903*$P$4,B8903=2016,J8903*$P$5,B8903=2017,J8903*$P$6,B8903=2018,J8903*$P$7,B8903=2019,J8903*$P$8,B8903=2020,J8903*$P$9,B8903=2021,J8903*$P$10,B8903=2022,J8903*$P$11),"")</f>
        <v>39038.418324669474</v>
      </c>
      <c r="L8903" s="3">
        <f t="shared" si="140"/>
        <v>73212.418324669474</v>
      </c>
    </row>
    <row r="8904" spans="1:12">
      <c r="A8904">
        <v>4807500</v>
      </c>
      <c r="B8904">
        <v>2021</v>
      </c>
      <c r="D8904" t="s">
        <v>394</v>
      </c>
      <c r="E8904" t="s">
        <v>395</v>
      </c>
      <c r="F8904" t="s">
        <v>4101</v>
      </c>
      <c r="G8904" t="s">
        <v>396</v>
      </c>
      <c r="H8904" s="5">
        <v>36596.959999999999</v>
      </c>
      <c r="I8904">
        <f>IFERROR(VLOOKUP(G8904,'NCES Match'!$A$2:$B$1307,2,FALSE),"")</f>
        <v>4807500</v>
      </c>
      <c r="J8904" cm="1">
        <f t="array" ref="J8904">IFERROR(_xlfn.IFS(B8904=2015,H8904/$O$13,B8904=2016,H8904/$O$14,B8904=2017,H8904/$O$15,B8904=2018,H8904/$O$16,B8904=2019,H8904/$O$17,B8904=2020,H8904/$O$18,B8904=2021,H8904/$O$19,B8904=2022,H8904/$O$20),"")</f>
        <v>1.8724578979575294E-5</v>
      </c>
      <c r="K8904" s="3" cm="1">
        <f t="array" ref="K8904">IFERROR(_xlfn.IFS(B8904=2015,J8904*$P$4,B8904=2016,J8904*$P$5,B8904=2017,J8904*$P$6,B8904=2018,J8904*$P$7,B8904=2019,J8904*$P$8,B8904=2020,J8904*$P$9,B8904=2021,J8904*$P$10,B8904=2022,J8904*$P$11),"")</f>
        <v>40080.959194768475</v>
      </c>
      <c r="L8904" s="3">
        <f t="shared" si="140"/>
        <v>76677.919194768474</v>
      </c>
    </row>
    <row r="8905" spans="1:12">
      <c r="A8905">
        <v>4807500</v>
      </c>
      <c r="B8905">
        <v>2022</v>
      </c>
      <c r="D8905" t="s">
        <v>394</v>
      </c>
      <c r="E8905" t="s">
        <v>395</v>
      </c>
      <c r="F8905" t="s">
        <v>4101</v>
      </c>
      <c r="G8905" t="s">
        <v>396</v>
      </c>
      <c r="H8905" s="5">
        <v>41796.82</v>
      </c>
      <c r="I8905">
        <f>IFERROR(VLOOKUP(G8905,'NCES Match'!$A$2:$B$1307,2,FALSE),"")</f>
        <v>4807500</v>
      </c>
      <c r="J8905" cm="1">
        <f t="array" ref="J8905">IFERROR(_xlfn.IFS(B8905=2015,H8905/$O$13,B8905=2016,H8905/$O$14,B8905=2017,H8905/$O$15,B8905=2018,H8905/$O$16,B8905=2019,H8905/$O$17,B8905=2020,H8905/$O$18,B8905=2021,H8905/$O$19,B8905=2022,H8905/$O$20),"")</f>
        <v>1.8358444111959769E-5</v>
      </c>
      <c r="K8905" s="3" cm="1">
        <f t="array" ref="K8905">IFERROR(_xlfn.IFS(B8905=2015,J8905*$P$4,B8905=2016,J8905*$P$5,B8905=2017,J8905*$P$6,B8905=2018,J8905*$P$7,B8905=2019,J8905*$P$8,B8905=2020,J8905*$P$9,B8905=2021,J8905*$P$10,B8905=2022,J8905*$P$11),"")</f>
        <v>39534.59741170612</v>
      </c>
      <c r="L8905" s="3">
        <f t="shared" si="140"/>
        <v>81331.417411706119</v>
      </c>
    </row>
    <row r="8906" spans="1:12">
      <c r="A8906">
        <v>4807500</v>
      </c>
      <c r="B8906">
        <v>2023</v>
      </c>
      <c r="D8906" t="s">
        <v>394</v>
      </c>
      <c r="E8906" t="s">
        <v>395</v>
      </c>
      <c r="F8906" t="s">
        <v>4101</v>
      </c>
      <c r="G8906" t="s">
        <v>396</v>
      </c>
      <c r="H8906" s="5">
        <v>38800.379999999997</v>
      </c>
      <c r="I8906">
        <f>IFERROR(VLOOKUP(G8906,'NCES Match'!$A$2:$B$1307,2,FALSE),"")</f>
        <v>4807500</v>
      </c>
      <c r="J8906" t="str" cm="1">
        <f t="array" ref="J8906">IFERROR(_xlfn.IFS(B8906=2015,H8906/$O$13,B8906=2016,H8906/$O$14,B8906=2017,H8906/$O$15,B8906=2018,H8906/$O$16,B8906=2019,H8906/$O$17,B8906=2020,H8906/$O$18,B8906=2021,H8906/$O$19,B8906=2022,H8906/$O$20),"")</f>
        <v/>
      </c>
      <c r="K8906" s="3" t="str" cm="1">
        <f t="array" ref="K8906">IFERROR(_xlfn.IFS(B8906=2015,J8906*$P$4,B8906=2016,J8906*$P$5,B8906=2017,J8906*$P$6,B8906=2018,J8906*$P$7,B8906=2019,J8906*$P$8,B8906=2020,J8906*$P$9,B8906=2021,J8906*$P$10,B8906=2022,J8906*$P$11),"")</f>
        <v/>
      </c>
      <c r="L8906" s="3">
        <f t="shared" si="140"/>
        <v>38800.379999999997</v>
      </c>
    </row>
    <row r="8907" spans="1:12">
      <c r="A8907">
        <v>4845840</v>
      </c>
      <c r="B8907">
        <v>2015</v>
      </c>
      <c r="C8907" t="s">
        <v>381</v>
      </c>
      <c r="D8907" t="s">
        <v>3441</v>
      </c>
      <c r="E8907" t="s">
        <v>3442</v>
      </c>
      <c r="G8907" t="s">
        <v>3443</v>
      </c>
      <c r="H8907" s="5">
        <v>13489.67</v>
      </c>
      <c r="I8907">
        <f>IFERROR(VLOOKUP(G8907,'NCES Match'!$A$2:$B$1307,2,FALSE),"")</f>
        <v>4845840</v>
      </c>
      <c r="J8907" cm="1">
        <f t="array" ref="J8907">IFERROR(_xlfn.IFS(B8907=2015,H8907/$O$13,B8907=2016,H8907/$O$14,B8907=2017,H8907/$O$15,B8907=2018,H8907/$O$16,B8907=2019,H8907/$O$17,B8907=2020,H8907/$O$18,B8907=2021,H8907/$O$19,B8907=2022,H8907/$O$20),"")</f>
        <v>1.0567858157540484E-5</v>
      </c>
      <c r="K8907" s="3" cm="1">
        <f t="array" ref="K8907">IFERROR(_xlfn.IFS(B8907=2015,J8907*$P$4,B8907=2016,J8907*$P$5,B8907=2017,J8907*$P$6,B8907=2018,J8907*$P$7,B8907=2019,J8907*$P$8,B8907=2020,J8907*$P$9,B8907=2021,J8907*$P$10,B8907=2022,J8907*$P$11),"")</f>
        <v>16818.566476477277</v>
      </c>
      <c r="L8907" s="3">
        <f t="shared" si="140"/>
        <v>30308.236476477279</v>
      </c>
    </row>
    <row r="8908" spans="1:12">
      <c r="A8908">
        <v>4845840</v>
      </c>
      <c r="B8908">
        <v>2016</v>
      </c>
      <c r="C8908" t="s">
        <v>4102</v>
      </c>
      <c r="D8908" t="s">
        <v>3441</v>
      </c>
      <c r="E8908" t="s">
        <v>3442</v>
      </c>
      <c r="F8908" t="s">
        <v>4101</v>
      </c>
      <c r="G8908" t="s">
        <v>3443</v>
      </c>
      <c r="H8908" s="5">
        <v>18330</v>
      </c>
      <c r="I8908">
        <f>IFERROR(VLOOKUP(G8908,'NCES Match'!$A$2:$B$1307,2,FALSE),"")</f>
        <v>4845840</v>
      </c>
      <c r="J8908" cm="1">
        <f t="array" ref="J8908">IFERROR(_xlfn.IFS(B8908=2015,H8908/$O$13,B8908=2016,H8908/$O$14,B8908=2017,H8908/$O$15,B8908=2018,H8908/$O$16,B8908=2019,H8908/$O$17,B8908=2020,H8908/$O$18,B8908=2021,H8908/$O$19,B8908=2022,H8908/$O$20),"")</f>
        <v>1.3121840439073131E-5</v>
      </c>
      <c r="K8908" s="3" cm="1">
        <f t="array" ref="K8908">IFERROR(_xlfn.IFS(B8908=2015,J8908*$P$4,B8908=2016,J8908*$P$5,B8908=2017,J8908*$P$6,B8908=2018,J8908*$P$7,B8908=2019,J8908*$P$8,B8908=2020,J8908*$P$9,B8908=2021,J8908*$P$10,B8908=2022,J8908*$P$11),"")</f>
        <v>21987.365870980979</v>
      </c>
      <c r="L8908" s="3">
        <f t="shared" si="140"/>
        <v>40317.365870980982</v>
      </c>
    </row>
    <row r="8909" spans="1:12">
      <c r="A8909">
        <v>4845840</v>
      </c>
      <c r="B8909">
        <v>2017</v>
      </c>
      <c r="D8909" t="s">
        <v>3441</v>
      </c>
      <c r="E8909" t="s">
        <v>3442</v>
      </c>
      <c r="F8909" t="s">
        <v>4101</v>
      </c>
      <c r="G8909" t="s">
        <v>3443</v>
      </c>
      <c r="H8909" s="5">
        <v>20252</v>
      </c>
      <c r="I8909">
        <f>IFERROR(VLOOKUP(G8909,'NCES Match'!$A$2:$B$1307,2,FALSE),"")</f>
        <v>4845840</v>
      </c>
      <c r="J8909" cm="1">
        <f t="array" ref="J8909">IFERROR(_xlfn.IFS(B8909=2015,H8909/$O$13,B8909=2016,H8909/$O$14,B8909=2017,H8909/$O$15,B8909=2018,H8909/$O$16,B8909=2019,H8909/$O$17,B8909=2020,H8909/$O$18,B8909=2021,H8909/$O$19,B8909=2022,H8909/$O$20),"")</f>
        <v>1.3962513901567515E-5</v>
      </c>
      <c r="K8909" s="3" cm="1">
        <f t="array" ref="K8909">IFERROR(_xlfn.IFS(B8909=2015,J8909*$P$4,B8909=2016,J8909*$P$5,B8909=2017,J8909*$P$6,B8909=2018,J8909*$P$7,B8909=2019,J8909*$P$8,B8909=2020,J8909*$P$9,B8909=2021,J8909*$P$10,B8909=2022,J8909*$P$11),"")</f>
        <v>23711.808822981755</v>
      </c>
      <c r="L8909" s="3">
        <f t="shared" si="140"/>
        <v>43963.808822981751</v>
      </c>
    </row>
    <row r="8910" spans="1:12">
      <c r="A8910">
        <v>4845840</v>
      </c>
      <c r="B8910">
        <v>2018</v>
      </c>
      <c r="D8910" t="s">
        <v>3441</v>
      </c>
      <c r="E8910" t="s">
        <v>3442</v>
      </c>
      <c r="F8910" t="s">
        <v>4101</v>
      </c>
      <c r="G8910" t="s">
        <v>3443</v>
      </c>
      <c r="H8910" s="5">
        <v>22967</v>
      </c>
      <c r="I8910">
        <f>IFERROR(VLOOKUP(G8910,'NCES Match'!$A$2:$B$1307,2,FALSE),"")</f>
        <v>4845840</v>
      </c>
      <c r="J8910" cm="1">
        <f t="array" ref="J8910">IFERROR(_xlfn.IFS(B8910=2015,H8910/$O$13,B8910=2016,H8910/$O$14,B8910=2017,H8910/$O$15,B8910=2018,H8910/$O$16,B8910=2019,H8910/$O$17,B8910=2020,H8910/$O$18,B8910=2021,H8910/$O$19,B8910=2022,H8910/$O$20),"")</f>
        <v>1.4987318762167436E-5</v>
      </c>
      <c r="K8910" s="3" cm="1">
        <f t="array" ref="K8910">IFERROR(_xlfn.IFS(B8910=2015,J8910*$P$4,B8910=2016,J8910*$P$5,B8910=2017,J8910*$P$6,B8910=2018,J8910*$P$7,B8910=2019,J8910*$P$8,B8910=2020,J8910*$P$9,B8910=2021,J8910*$P$10,B8910=2022,J8910*$P$11),"")</f>
        <v>25731.027638709766</v>
      </c>
      <c r="L8910" s="3">
        <f t="shared" si="140"/>
        <v>48698.027638709769</v>
      </c>
    </row>
    <row r="8911" spans="1:12">
      <c r="A8911">
        <v>4845840</v>
      </c>
      <c r="B8911">
        <v>2019</v>
      </c>
      <c r="D8911" t="s">
        <v>3441</v>
      </c>
      <c r="E8911" t="s">
        <v>3442</v>
      </c>
      <c r="F8911" t="s">
        <v>4101</v>
      </c>
      <c r="G8911" t="s">
        <v>3443</v>
      </c>
      <c r="H8911" s="5">
        <v>30401</v>
      </c>
      <c r="I8911">
        <f>IFERROR(VLOOKUP(G8911,'NCES Match'!$A$2:$B$1307,2,FALSE),"")</f>
        <v>4845840</v>
      </c>
      <c r="J8911" cm="1">
        <f t="array" ref="J8911">IFERROR(_xlfn.IFS(B8911=2015,H8911/$O$13,B8911=2016,H8911/$O$14,B8911=2017,H8911/$O$15,B8911=2018,H8911/$O$16,B8911=2019,H8911/$O$17,B8911=2020,H8911/$O$18,B8911=2021,H8911/$O$19,B8911=2022,H8911/$O$20),"")</f>
        <v>1.9249305990051603E-5</v>
      </c>
      <c r="K8911" s="3" cm="1">
        <f t="array" ref="K8911">IFERROR(_xlfn.IFS(B8911=2015,J8911*$P$4,B8911=2016,J8911*$P$5,B8911=2017,J8911*$P$6,B8911=2018,J8911*$P$7,B8911=2019,J8911*$P$8,B8911=2020,J8911*$P$9,B8911=2021,J8911*$P$10,B8911=2022,J8911*$P$11),"")</f>
        <v>33453.868765337938</v>
      </c>
      <c r="L8911" s="3">
        <f t="shared" si="140"/>
        <v>63854.868765337938</v>
      </c>
    </row>
    <row r="8912" spans="1:12">
      <c r="A8912">
        <v>4845840</v>
      </c>
      <c r="B8912">
        <v>2020</v>
      </c>
      <c r="D8912" t="s">
        <v>3441</v>
      </c>
      <c r="E8912" t="s">
        <v>3442</v>
      </c>
      <c r="F8912" t="s">
        <v>4230</v>
      </c>
      <c r="G8912" t="s">
        <v>3443</v>
      </c>
      <c r="H8912" s="5">
        <v>32915</v>
      </c>
      <c r="I8912">
        <f>IFERROR(VLOOKUP(G8912,'NCES Match'!$A$2:$B$1307,2,FALSE),"")</f>
        <v>4845840</v>
      </c>
      <c r="J8912" cm="1">
        <f t="array" ref="J8912">IFERROR(_xlfn.IFS(B8912=2015,H8912/$O$13,B8912=2016,H8912/$O$14,B8912=2017,H8912/$O$15,B8912=2018,H8912/$O$16,B8912=2019,H8912/$O$17,B8912=2020,H8912/$O$18,B8912=2021,H8912/$O$19,B8912=2022,H8912/$O$20),"")</f>
        <v>1.7836887426586978E-5</v>
      </c>
      <c r="K8912" s="3" cm="1">
        <f t="array" ref="K8912">IFERROR(_xlfn.IFS(B8912=2015,J8912*$P$4,B8912=2016,J8912*$P$5,B8912=2017,J8912*$P$6,B8912=2018,J8912*$P$7,B8912=2019,J8912*$P$8,B8912=2020,J8912*$P$9,B8912=2021,J8912*$P$10,B8912=2022,J8912*$P$11),"")</f>
        <v>37600.208906083455</v>
      </c>
      <c r="L8912" s="3">
        <f t="shared" si="140"/>
        <v>70515.208906083455</v>
      </c>
    </row>
    <row r="8913" spans="1:12">
      <c r="A8913">
        <v>4845840</v>
      </c>
      <c r="B8913">
        <v>2021</v>
      </c>
      <c r="D8913" t="s">
        <v>3441</v>
      </c>
      <c r="E8913" t="s">
        <v>3442</v>
      </c>
      <c r="F8913" t="s">
        <v>4230</v>
      </c>
      <c r="G8913" t="s">
        <v>3443</v>
      </c>
      <c r="H8913" s="5">
        <v>44552.79</v>
      </c>
      <c r="I8913">
        <f>IFERROR(VLOOKUP(G8913,'NCES Match'!$A$2:$B$1307,2,FALSE),"")</f>
        <v>4845840</v>
      </c>
      <c r="J8913" cm="1">
        <f t="array" ref="J8913">IFERROR(_xlfn.IFS(B8913=2015,H8913/$O$13,B8913=2016,H8913/$O$14,B8913=2017,H8913/$O$15,B8913=2018,H8913/$O$16,B8913=2019,H8913/$O$17,B8913=2020,H8913/$O$18,B8913=2021,H8913/$O$19,B8913=2022,H8913/$O$20),"")</f>
        <v>2.2795123833111613E-5</v>
      </c>
      <c r="K8913" s="3" cm="1">
        <f t="array" ref="K8913">IFERROR(_xlfn.IFS(B8913=2015,J8913*$P$4,B8913=2016,J8913*$P$5,B8913=2017,J8913*$P$6,B8913=2018,J8913*$P$7,B8913=2019,J8913*$P$8,B8913=2020,J8913*$P$9,B8913=2021,J8913*$P$10,B8913=2022,J8913*$P$11),"")</f>
        <v>48794.177385309842</v>
      </c>
      <c r="L8913" s="3">
        <f t="shared" si="140"/>
        <v>93346.967385309836</v>
      </c>
    </row>
    <row r="8914" spans="1:12">
      <c r="A8914">
        <v>4845840</v>
      </c>
      <c r="B8914">
        <v>2022</v>
      </c>
      <c r="D8914" t="s">
        <v>3441</v>
      </c>
      <c r="E8914" t="s">
        <v>3442</v>
      </c>
      <c r="F8914" t="s">
        <v>4101</v>
      </c>
      <c r="G8914" t="s">
        <v>3443</v>
      </c>
      <c r="H8914" s="5">
        <v>48441.08</v>
      </c>
      <c r="I8914">
        <f>IFERROR(VLOOKUP(G8914,'NCES Match'!$A$2:$B$1307,2,FALSE),"")</f>
        <v>4845840</v>
      </c>
      <c r="J8914" cm="1">
        <f t="array" ref="J8914">IFERROR(_xlfn.IFS(B8914=2015,H8914/$O$13,B8914=2016,H8914/$O$14,B8914=2017,H8914/$O$15,B8914=2018,H8914/$O$16,B8914=2019,H8914/$O$17,B8914=2020,H8914/$O$18,B8914=2021,H8914/$O$19,B8914=2022,H8914/$O$20),"")</f>
        <v>2.127680670211208E-5</v>
      </c>
      <c r="K8914" s="3" cm="1">
        <f t="array" ref="K8914">IFERROR(_xlfn.IFS(B8914=2015,J8914*$P$4,B8914=2016,J8914*$P$5,B8914=2017,J8914*$P$6,B8914=2018,J8914*$P$7,B8914=2019,J8914*$P$8,B8914=2020,J8914*$P$9,B8914=2021,J8914*$P$10,B8914=2022,J8914*$P$11),"")</f>
        <v>45819.241654945268</v>
      </c>
      <c r="L8914" s="3">
        <f t="shared" si="140"/>
        <v>94260.321654945263</v>
      </c>
    </row>
    <row r="8915" spans="1:12">
      <c r="A8915">
        <v>4845840</v>
      </c>
      <c r="B8915">
        <v>2023</v>
      </c>
      <c r="D8915" t="s">
        <v>3441</v>
      </c>
      <c r="E8915" t="s">
        <v>3442</v>
      </c>
      <c r="F8915" t="s">
        <v>4101</v>
      </c>
      <c r="G8915" t="s">
        <v>3443</v>
      </c>
      <c r="H8915" s="5">
        <v>52193.94</v>
      </c>
      <c r="I8915">
        <f>IFERROR(VLOOKUP(G8915,'NCES Match'!$A$2:$B$1307,2,FALSE),"")</f>
        <v>4845840</v>
      </c>
      <c r="J8915" t="str" cm="1">
        <f t="array" ref="J8915">IFERROR(_xlfn.IFS(B8915=2015,H8915/$O$13,B8915=2016,H8915/$O$14,B8915=2017,H8915/$O$15,B8915=2018,H8915/$O$16,B8915=2019,H8915/$O$17,B8915=2020,H8915/$O$18,B8915=2021,H8915/$O$19,B8915=2022,H8915/$O$20),"")</f>
        <v/>
      </c>
      <c r="K8915" s="3" t="str" cm="1">
        <f t="array" ref="K8915">IFERROR(_xlfn.IFS(B8915=2015,J8915*$P$4,B8915=2016,J8915*$P$5,B8915=2017,J8915*$P$6,B8915=2018,J8915*$P$7,B8915=2019,J8915*$P$8,B8915=2020,J8915*$P$9,B8915=2021,J8915*$P$10,B8915=2022,J8915*$P$11),"")</f>
        <v/>
      </c>
      <c r="L8915" s="3">
        <f t="shared" si="140"/>
        <v>52193.94</v>
      </c>
    </row>
    <row r="8916" spans="1:12">
      <c r="A8916" t="s">
        <v>4230</v>
      </c>
      <c r="B8916">
        <v>2015</v>
      </c>
      <c r="C8916" t="s">
        <v>1</v>
      </c>
      <c r="D8916" t="s">
        <v>10</v>
      </c>
      <c r="E8916" t="s">
        <v>11</v>
      </c>
      <c r="F8916" t="s">
        <v>12</v>
      </c>
      <c r="G8916" t="s">
        <v>13</v>
      </c>
      <c r="H8916" s="5">
        <v>74566.58</v>
      </c>
      <c r="I8916" t="str">
        <f>IFERROR(VLOOKUP(G8916,'NCES Match'!$A$2:$B$1307,2,FALSE),"")</f>
        <v/>
      </c>
      <c r="J8916" cm="1">
        <f t="array" ref="J8916">IFERROR(_xlfn.IFS(B8916=2015,H8916/$O$13,B8916=2016,H8916/$O$14,B8916=2017,H8916/$O$15,B8916=2018,H8916/$O$16,B8916=2019,H8916/$O$17,B8916=2020,H8916/$O$18,B8916=2021,H8916/$O$19,B8916=2022,H8916/$O$20),"")</f>
        <v>5.8415738912285853E-5</v>
      </c>
      <c r="K8916" s="3" cm="1">
        <f t="array" ref="K8916">IFERROR(_xlfn.IFS(B8916=2015,J8916*$P$4,B8916=2016,J8916*$P$5,B8916=2017,J8916*$P$6,B8916=2018,J8916*$P$7,B8916=2019,J8916*$P$8,B8916=2020,J8916*$P$9,B8916=2021,J8916*$P$10,B8916=2022,J8916*$P$11),"")</f>
        <v>92967.654705679306</v>
      </c>
      <c r="L8916" s="3">
        <f t="shared" si="140"/>
        <v>167534.23470567929</v>
      </c>
    </row>
    <row r="8917" spans="1:12">
      <c r="A8917" t="s">
        <v>4230</v>
      </c>
      <c r="B8917">
        <v>2016</v>
      </c>
      <c r="C8917" t="s">
        <v>4096</v>
      </c>
      <c r="D8917" t="s">
        <v>10</v>
      </c>
      <c r="E8917" t="s">
        <v>11</v>
      </c>
      <c r="F8917">
        <v>787</v>
      </c>
      <c r="G8917" t="s">
        <v>13</v>
      </c>
      <c r="H8917" s="5">
        <v>81154</v>
      </c>
      <c r="I8917" t="str">
        <f>IFERROR(VLOOKUP(G8917,'NCES Match'!$A$2:$B$1307,2,FALSE),"")</f>
        <v/>
      </c>
      <c r="J8917" cm="1">
        <f t="array" ref="J8917">IFERROR(_xlfn.IFS(B8917=2015,H8917/$O$13,B8917=2016,H8917/$O$14,B8917=2017,H8917/$O$15,B8917=2018,H8917/$O$16,B8917=2019,H8917/$O$17,B8917=2020,H8917/$O$18,B8917=2021,H8917/$O$19,B8917=2022,H8917/$O$20),"")</f>
        <v>5.8095463120160445E-5</v>
      </c>
      <c r="K8917" s="3" cm="1">
        <f t="array" ref="K8917">IFERROR(_xlfn.IFS(B8917=2015,J8917*$P$4,B8917=2016,J8917*$P$5,B8917=2017,J8917*$P$6,B8917=2018,J8917*$P$7,B8917=2019,J8917*$P$8,B8917=2020,J8917*$P$9,B8917=2021,J8917*$P$10,B8917=2022,J8917*$P$11),"")</f>
        <v>97346.573371172417</v>
      </c>
      <c r="L8917" s="3">
        <f t="shared" si="140"/>
        <v>178500.57337117242</v>
      </c>
    </row>
    <row r="8918" spans="1:12">
      <c r="A8918" t="s">
        <v>4230</v>
      </c>
      <c r="B8918">
        <v>2017</v>
      </c>
      <c r="D8918" t="s">
        <v>10</v>
      </c>
      <c r="E8918" t="s">
        <v>11</v>
      </c>
      <c r="F8918">
        <v>787</v>
      </c>
      <c r="G8918" t="s">
        <v>13</v>
      </c>
      <c r="H8918" s="5">
        <v>80297</v>
      </c>
      <c r="I8918" t="str">
        <f>IFERROR(VLOOKUP(G8918,'NCES Match'!$A$2:$B$1307,2,FALSE),"")</f>
        <v/>
      </c>
      <c r="J8918" cm="1">
        <f t="array" ref="J8918">IFERROR(_xlfn.IFS(B8918=2015,H8918/$O$13,B8918=2016,H8918/$O$14,B8918=2017,H8918/$O$15,B8918=2018,H8918/$O$16,B8918=2019,H8918/$O$17,B8918=2020,H8918/$O$18,B8918=2021,H8918/$O$19,B8918=2022,H8918/$O$20),"")</f>
        <v>5.5359864643203969E-5</v>
      </c>
      <c r="K8918" s="3" cm="1">
        <f t="array" ref="K8918">IFERROR(_xlfn.IFS(B8918=2015,J8918*$P$4,B8918=2016,J8918*$P$5,B8918=2017,J8918*$P$6,B8918=2018,J8918*$P$7,B8918=2019,J8918*$P$8,B8918=2020,J8918*$P$9,B8918=2021,J8918*$P$10,B8918=2022,J8918*$P$11),"")</f>
        <v>94014.769556535946</v>
      </c>
      <c r="L8918" s="3">
        <f t="shared" si="140"/>
        <v>174311.76955653593</v>
      </c>
    </row>
    <row r="8919" spans="1:12">
      <c r="A8919" t="s">
        <v>4230</v>
      </c>
      <c r="B8919">
        <v>2018</v>
      </c>
      <c r="D8919" t="s">
        <v>10</v>
      </c>
      <c r="E8919" t="s">
        <v>11</v>
      </c>
      <c r="F8919">
        <v>787</v>
      </c>
      <c r="G8919" t="s">
        <v>13</v>
      </c>
      <c r="H8919" s="5">
        <v>34173</v>
      </c>
      <c r="I8919" t="str">
        <f>IFERROR(VLOOKUP(G8919,'NCES Match'!$A$2:$B$1307,2,FALSE),"")</f>
        <v/>
      </c>
      <c r="J8919" cm="1">
        <f t="array" ref="J8919">IFERROR(_xlfn.IFS(B8919=2015,H8919/$O$13,B8919=2016,H8919/$O$14,B8919=2017,H8919/$O$15,B8919=2018,H8919/$O$16,B8919=2019,H8919/$O$17,B8919=2020,H8919/$O$18,B8919=2021,H8919/$O$19,B8919=2022,H8919/$O$20),"")</f>
        <v>2.229989306655409E-5</v>
      </c>
      <c r="K8919" s="3" cm="1">
        <f t="array" ref="K8919">IFERROR(_xlfn.IFS(B8919=2015,J8919*$P$4,B8919=2016,J8919*$P$5,B8919=2017,J8919*$P$6,B8919=2018,J8919*$P$7,B8919=2019,J8919*$P$8,B8919=2020,J8919*$P$9,B8919=2021,J8919*$P$10,B8919=2022,J8919*$P$11),"")</f>
        <v>38285.644946994769</v>
      </c>
      <c r="L8919" s="3">
        <f t="shared" si="140"/>
        <v>72458.644946994769</v>
      </c>
    </row>
    <row r="8920" spans="1:12">
      <c r="A8920" t="s">
        <v>4230</v>
      </c>
      <c r="B8920">
        <v>2019</v>
      </c>
      <c r="D8920" t="s">
        <v>10</v>
      </c>
      <c r="E8920" t="s">
        <v>11</v>
      </c>
      <c r="F8920" t="s">
        <v>12</v>
      </c>
      <c r="G8920" t="s">
        <v>13</v>
      </c>
      <c r="H8920" s="5">
        <v>32982</v>
      </c>
      <c r="I8920" t="str">
        <f>IFERROR(VLOOKUP(G8920,'NCES Match'!$A$2:$B$1307,2,FALSE),"")</f>
        <v/>
      </c>
      <c r="J8920" cm="1">
        <f t="array" ref="J8920">IFERROR(_xlfn.IFS(B8920=2015,H8920/$O$13,B8920=2016,H8920/$O$14,B8920=2017,H8920/$O$15,B8920=2018,H8920/$O$16,B8920=2019,H8920/$O$17,B8920=2020,H8920/$O$18,B8920=2021,H8920/$O$19,B8920=2022,H8920/$O$20),"")</f>
        <v>2.0883543638823791E-5</v>
      </c>
      <c r="K8920" s="3" cm="1">
        <f t="array" ref="K8920">IFERROR(_xlfn.IFS(B8920=2015,J8920*$P$4,B8920=2016,J8920*$P$5,B8920=2017,J8920*$P$6,B8920=2018,J8920*$P$7,B8920=2019,J8920*$P$8,B8920=2020,J8920*$P$9,B8920=2021,J8920*$P$10,B8920=2022,J8920*$P$11),"")</f>
        <v>36294.052814656621</v>
      </c>
      <c r="L8920" s="3">
        <f t="shared" si="140"/>
        <v>69276.052814656621</v>
      </c>
    </row>
    <row r="8921" spans="1:12">
      <c r="A8921" t="s">
        <v>4230</v>
      </c>
      <c r="B8921">
        <v>2020</v>
      </c>
      <c r="D8921" t="s">
        <v>10</v>
      </c>
      <c r="E8921" t="s">
        <v>11</v>
      </c>
      <c r="F8921" t="s">
        <v>12</v>
      </c>
      <c r="G8921" t="s">
        <v>13</v>
      </c>
      <c r="H8921" s="5">
        <v>36851</v>
      </c>
      <c r="I8921" t="str">
        <f>IFERROR(VLOOKUP(G8921,'NCES Match'!$A$2:$B$1307,2,FALSE),"")</f>
        <v/>
      </c>
      <c r="J8921" cm="1">
        <f t="array" ref="J8921">IFERROR(_xlfn.IFS(B8921=2015,H8921/$O$13,B8921=2016,H8921/$O$14,B8921=2017,H8921/$O$15,B8921=2018,H8921/$O$16,B8921=2019,H8921/$O$17,B8921=2020,H8921/$O$18,B8921=2021,H8921/$O$19,B8921=2022,H8921/$O$20),"")</f>
        <v>1.996983559341202E-5</v>
      </c>
      <c r="K8921" s="3" cm="1">
        <f t="array" ref="K8921">IFERROR(_xlfn.IFS(B8921=2015,J8921*$P$4,B8921=2016,J8921*$P$5,B8921=2017,J8921*$P$6,B8921=2018,J8921*$P$7,B8921=2019,J8921*$P$8,B8921=2020,J8921*$P$9,B8921=2021,J8921*$P$10,B8921=2022,J8921*$P$11),"")</f>
        <v>42096.469645999736</v>
      </c>
      <c r="L8921" s="3">
        <f t="shared" si="140"/>
        <v>78947.469645999736</v>
      </c>
    </row>
    <row r="8922" spans="1:12">
      <c r="A8922" t="s">
        <v>4230</v>
      </c>
      <c r="B8922">
        <v>2021</v>
      </c>
      <c r="D8922" t="s">
        <v>10</v>
      </c>
      <c r="E8922" t="s">
        <v>11</v>
      </c>
      <c r="F8922" t="s">
        <v>12</v>
      </c>
      <c r="G8922" t="s">
        <v>13</v>
      </c>
      <c r="H8922" s="5">
        <v>102422.3</v>
      </c>
      <c r="I8922" t="str">
        <f>IFERROR(VLOOKUP(G8922,'NCES Match'!$A$2:$B$1307,2,FALSE),"")</f>
        <v/>
      </c>
      <c r="J8922" cm="1">
        <f t="array" ref="J8922">IFERROR(_xlfn.IFS(B8922=2015,H8922/$O$13,B8922=2016,H8922/$O$14,B8922=2017,H8922/$O$15,B8922=2018,H8922/$O$16,B8922=2019,H8922/$O$17,B8922=2020,H8922/$O$18,B8922=2021,H8922/$O$19,B8922=2022,H8922/$O$20),"")</f>
        <v>5.2403654446154949E-5</v>
      </c>
      <c r="K8922" s="3" cm="1">
        <f t="array" ref="K8922">IFERROR(_xlfn.IFS(B8922=2015,J8922*$P$4,B8922=2016,J8922*$P$5,B8922=2017,J8922*$P$6,B8922=2018,J8922*$P$7,B8922=2019,J8922*$P$8,B8922=2020,J8922*$P$9,B8922=2021,J8922*$P$10,B8922=2022,J8922*$P$11),"")</f>
        <v>112172.81508995107</v>
      </c>
      <c r="L8922" s="3">
        <f t="shared" si="140"/>
        <v>214595.11508995108</v>
      </c>
    </row>
    <row r="8923" spans="1:12">
      <c r="A8923" t="s">
        <v>4230</v>
      </c>
      <c r="B8923">
        <v>2022</v>
      </c>
      <c r="D8923" t="s">
        <v>10</v>
      </c>
      <c r="E8923" t="s">
        <v>11</v>
      </c>
      <c r="F8923" t="s">
        <v>12</v>
      </c>
      <c r="G8923" t="s">
        <v>13</v>
      </c>
      <c r="H8923" s="5">
        <v>98527.58</v>
      </c>
      <c r="I8923" t="str">
        <f>IFERROR(VLOOKUP(G8923,'NCES Match'!$A$2:$B$1307,2,FALSE),"")</f>
        <v/>
      </c>
      <c r="J8923" cm="1">
        <f t="array" ref="J8923">IFERROR(_xlfn.IFS(B8923=2015,H8923/$O$13,B8923=2016,H8923/$O$14,B8923=2017,H8923/$O$15,B8923=2018,H8923/$O$16,B8923=2019,H8923/$O$17,B8923=2020,H8923/$O$18,B8923=2021,H8923/$O$19,B8923=2022,H8923/$O$20),"")</f>
        <v>4.327633228835699E-5</v>
      </c>
      <c r="K8923" s="3" cm="1">
        <f t="array" ref="K8923">IFERROR(_xlfn.IFS(B8923=2015,J8923*$P$4,B8923=2016,J8923*$P$5,B8923=2017,J8923*$P$6,B8923=2018,J8923*$P$7,B8923=2019,J8923*$P$8,B8923=2020,J8923*$P$9,B8923=2021,J8923*$P$10,B8923=2022,J8923*$P$11),"")</f>
        <v>93194.846144985873</v>
      </c>
      <c r="L8923" s="3">
        <f t="shared" si="140"/>
        <v>191722.42614498589</v>
      </c>
    </row>
    <row r="8924" spans="1:12">
      <c r="A8924" t="s">
        <v>4230</v>
      </c>
      <c r="B8924">
        <v>2023</v>
      </c>
      <c r="D8924" t="s">
        <v>10</v>
      </c>
      <c r="E8924" t="s">
        <v>11</v>
      </c>
      <c r="F8924" t="s">
        <v>12</v>
      </c>
      <c r="G8924" t="s">
        <v>13</v>
      </c>
      <c r="H8924" s="5">
        <v>98330.53</v>
      </c>
      <c r="I8924" t="str">
        <f>IFERROR(VLOOKUP(G8924,'NCES Match'!$A$2:$B$1307,2,FALSE),"")</f>
        <v/>
      </c>
      <c r="J8924" t="str" cm="1">
        <f t="array" ref="J8924">IFERROR(_xlfn.IFS(B8924=2015,H8924/$O$13,B8924=2016,H8924/$O$14,B8924=2017,H8924/$O$15,B8924=2018,H8924/$O$16,B8924=2019,H8924/$O$17,B8924=2020,H8924/$O$18,B8924=2021,H8924/$O$19,B8924=2022,H8924/$O$20),"")</f>
        <v/>
      </c>
      <c r="K8924" s="3" t="str" cm="1">
        <f t="array" ref="K8924">IFERROR(_xlfn.IFS(B8924=2015,J8924*$P$4,B8924=2016,J8924*$P$5,B8924=2017,J8924*$P$6,B8924=2018,J8924*$P$7,B8924=2019,J8924*$P$8,B8924=2020,J8924*$P$9,B8924=2021,J8924*$P$10,B8924=2022,J8924*$P$11),"")</f>
        <v/>
      </c>
      <c r="L8924" s="3">
        <f t="shared" si="140"/>
        <v>98330.53</v>
      </c>
    </row>
    <row r="8925" spans="1:12">
      <c r="A8925">
        <v>4811310</v>
      </c>
      <c r="B8925">
        <v>2015</v>
      </c>
      <c r="C8925" t="s">
        <v>381</v>
      </c>
      <c r="D8925" t="s">
        <v>693</v>
      </c>
      <c r="E8925" t="s">
        <v>694</v>
      </c>
      <c r="G8925" t="s">
        <v>695</v>
      </c>
      <c r="H8925" s="5">
        <v>350265.3</v>
      </c>
      <c r="I8925">
        <f>IFERROR(VLOOKUP(G8925,'NCES Match'!$A$2:$B$1307,2,FALSE),"")</f>
        <v>4811310</v>
      </c>
      <c r="J8925" cm="1">
        <f t="array" ref="J8925">IFERROR(_xlfn.IFS(B8925=2015,H8925/$O$13,B8925=2016,H8925/$O$14,B8925=2017,H8925/$O$15,B8925=2018,H8925/$O$16,B8925=2019,H8925/$O$17,B8925=2020,H8925/$O$18,B8925=2021,H8925/$O$19,B8925=2022,H8925/$O$20),"")</f>
        <v>2.7439915193687946E-4</v>
      </c>
      <c r="K8925" s="3" cm="1">
        <f t="array" ref="K8925">IFERROR(_xlfn.IFS(B8925=2015,J8925*$P$4,B8925=2016,J8925*$P$5,B8925=2017,J8925*$P$6,B8925=2018,J8925*$P$7,B8925=2019,J8925*$P$8,B8925=2020,J8925*$P$9,B8925=2021,J8925*$P$10,B8925=2022,J8925*$P$11),"")</f>
        <v>436701.58220721898</v>
      </c>
      <c r="L8925" s="3">
        <f t="shared" si="140"/>
        <v>786966.88220721902</v>
      </c>
    </row>
    <row r="8926" spans="1:12">
      <c r="A8926">
        <v>4811310</v>
      </c>
      <c r="B8926">
        <v>2016</v>
      </c>
      <c r="C8926" t="s">
        <v>4102</v>
      </c>
      <c r="D8926" t="s">
        <v>693</v>
      </c>
      <c r="E8926" t="s">
        <v>694</v>
      </c>
      <c r="F8926" t="s">
        <v>4101</v>
      </c>
      <c r="G8926" t="s">
        <v>695</v>
      </c>
      <c r="H8926" s="5">
        <v>357825</v>
      </c>
      <c r="I8926">
        <f>IFERROR(VLOOKUP(G8926,'NCES Match'!$A$2:$B$1307,2,FALSE),"")</f>
        <v>4811310</v>
      </c>
      <c r="J8926" cm="1">
        <f t="array" ref="J8926">IFERROR(_xlfn.IFS(B8926=2015,H8926/$O$13,B8926=2016,H8926/$O$14,B8926=2017,H8926/$O$15,B8926=2018,H8926/$O$16,B8926=2019,H8926/$O$17,B8926=2020,H8926/$O$18,B8926=2021,H8926/$O$19,B8926=2022,H8926/$O$20),"")</f>
        <v>2.5615507665637443E-4</v>
      </c>
      <c r="K8926" s="3" cm="1">
        <f t="array" ref="K8926">IFERROR(_xlfn.IFS(B8926=2015,J8926*$P$4,B8926=2016,J8926*$P$5,B8926=2017,J8926*$P$6,B8926=2018,J8926*$P$7,B8926=2019,J8926*$P$8,B8926=2020,J8926*$P$9,B8926=2021,J8926*$P$10,B8926=2022,J8926*$P$11),"")</f>
        <v>429221.45077925635</v>
      </c>
      <c r="L8926" s="3">
        <f t="shared" si="140"/>
        <v>787046.45077925641</v>
      </c>
    </row>
    <row r="8927" spans="1:12">
      <c r="A8927">
        <v>4811310</v>
      </c>
      <c r="B8927">
        <v>2017</v>
      </c>
      <c r="D8927" t="s">
        <v>693</v>
      </c>
      <c r="E8927" t="s">
        <v>694</v>
      </c>
      <c r="F8927" t="s">
        <v>4101</v>
      </c>
      <c r="G8927" t="s">
        <v>695</v>
      </c>
      <c r="H8927" s="5">
        <v>362242</v>
      </c>
      <c r="I8927">
        <f>IFERROR(VLOOKUP(G8927,'NCES Match'!$A$2:$B$1307,2,FALSE),"")</f>
        <v>4811310</v>
      </c>
      <c r="J8927" cm="1">
        <f t="array" ref="J8927">IFERROR(_xlfn.IFS(B8927=2015,H8927/$O$13,B8927=2016,H8927/$O$14,B8927=2017,H8927/$O$15,B8927=2018,H8927/$O$16,B8927=2019,H8927/$O$17,B8927=2020,H8927/$O$18,B8927=2021,H8927/$O$19,B8927=2022,H8927/$O$20),"")</f>
        <v>2.4974367769759132E-4</v>
      </c>
      <c r="K8927" s="3" cm="1">
        <f t="array" ref="K8927">IFERROR(_xlfn.IFS(B8927=2015,J8927*$P$4,B8927=2016,J8927*$P$5,B8927=2017,J8927*$P$6,B8927=2018,J8927*$P$7,B8927=2019,J8927*$P$8,B8927=2020,J8927*$P$9,B8927=2021,J8927*$P$10,B8927=2022,J8927*$P$11),"")</f>
        <v>424126.65670820442</v>
      </c>
      <c r="L8927" s="3">
        <f t="shared" si="140"/>
        <v>786368.65670820442</v>
      </c>
    </row>
    <row r="8928" spans="1:12">
      <c r="A8928">
        <v>4811310</v>
      </c>
      <c r="B8928">
        <v>2018</v>
      </c>
      <c r="D8928" t="s">
        <v>693</v>
      </c>
      <c r="E8928" t="s">
        <v>694</v>
      </c>
      <c r="F8928" t="s">
        <v>4101</v>
      </c>
      <c r="G8928" t="s">
        <v>695</v>
      </c>
      <c r="H8928" s="5">
        <v>379825</v>
      </c>
      <c r="I8928">
        <f>IFERROR(VLOOKUP(G8928,'NCES Match'!$A$2:$B$1307,2,FALSE),"")</f>
        <v>4811310</v>
      </c>
      <c r="J8928" cm="1">
        <f t="array" ref="J8928">IFERROR(_xlfn.IFS(B8928=2015,H8928/$O$13,B8928=2016,H8928/$O$14,B8928=2017,H8928/$O$15,B8928=2018,H8928/$O$16,B8928=2019,H8928/$O$17,B8928=2020,H8928/$O$18,B8928=2021,H8928/$O$19,B8928=2022,H8928/$O$20),"")</f>
        <v>2.4785815948274683E-4</v>
      </c>
      <c r="K8928" s="3" cm="1">
        <f t="array" ref="K8928">IFERROR(_xlfn.IFS(B8928=2015,J8928*$P$4,B8928=2016,J8928*$P$5,B8928=2017,J8928*$P$6,B8928=2018,J8928*$P$7,B8928=2019,J8928*$P$8,B8928=2020,J8928*$P$9,B8928=2021,J8928*$P$10,B8928=2022,J8928*$P$11),"")</f>
        <v>425536.09844006342</v>
      </c>
      <c r="L8928" s="3">
        <f t="shared" si="140"/>
        <v>805361.09844006342</v>
      </c>
    </row>
    <row r="8929" spans="1:12">
      <c r="A8929">
        <v>4811310</v>
      </c>
      <c r="B8929">
        <v>2019</v>
      </c>
      <c r="D8929" t="s">
        <v>693</v>
      </c>
      <c r="E8929" t="s">
        <v>694</v>
      </c>
      <c r="F8929" t="s">
        <v>4101</v>
      </c>
      <c r="G8929" t="s">
        <v>695</v>
      </c>
      <c r="H8929" s="5">
        <v>425370</v>
      </c>
      <c r="I8929">
        <f>IFERROR(VLOOKUP(G8929,'NCES Match'!$A$2:$B$1307,2,FALSE),"")</f>
        <v>4811310</v>
      </c>
      <c r="J8929" cm="1">
        <f t="array" ref="J8929">IFERROR(_xlfn.IFS(B8929=2015,H8929/$O$13,B8929=2016,H8929/$O$14,B8929=2017,H8929/$O$15,B8929=2018,H8929/$O$16,B8929=2019,H8929/$O$17,B8929=2020,H8929/$O$18,B8929=2021,H8929/$O$19,B8929=2022,H8929/$O$20),"")</f>
        <v>2.6933578793422096E-4</v>
      </c>
      <c r="K8929" s="3" cm="1">
        <f t="array" ref="K8929">IFERROR(_xlfn.IFS(B8929=2015,J8929*$P$4,B8929=2016,J8929*$P$5,B8929=2017,J8929*$P$6,B8929=2018,J8929*$P$7,B8929=2019,J8929*$P$8,B8929=2020,J8929*$P$9,B8929=2021,J8929*$P$10,B8929=2022,J8929*$P$11),"")</f>
        <v>468085.66023195948</v>
      </c>
      <c r="L8929" s="3">
        <f t="shared" si="140"/>
        <v>893455.66023195954</v>
      </c>
    </row>
    <row r="8930" spans="1:12">
      <c r="A8930">
        <v>4811310</v>
      </c>
      <c r="B8930">
        <v>2020</v>
      </c>
      <c r="D8930" t="s">
        <v>693</v>
      </c>
      <c r="E8930" t="s">
        <v>694</v>
      </c>
      <c r="F8930" t="s">
        <v>4230</v>
      </c>
      <c r="G8930" t="s">
        <v>695</v>
      </c>
      <c r="H8930" s="5">
        <v>500733</v>
      </c>
      <c r="I8930">
        <f>IFERROR(VLOOKUP(G8930,'NCES Match'!$A$2:$B$1307,2,FALSE),"")</f>
        <v>4811310</v>
      </c>
      <c r="J8930" cm="1">
        <f t="array" ref="J8930">IFERROR(_xlfn.IFS(B8930=2015,H8930/$O$13,B8930=2016,H8930/$O$14,B8930=2017,H8930/$O$15,B8930=2018,H8930/$O$16,B8930=2019,H8930/$O$17,B8930=2020,H8930/$O$18,B8930=2021,H8930/$O$19,B8930=2022,H8930/$O$20),"")</f>
        <v>2.7135099959827363E-4</v>
      </c>
      <c r="K8930" s="3" cm="1">
        <f t="array" ref="K8930">IFERROR(_xlfn.IFS(B8930=2015,J8930*$P$4,B8930=2016,J8930*$P$5,B8930=2017,J8930*$P$6,B8930=2018,J8930*$P$7,B8930=2019,J8930*$P$8,B8930=2020,J8930*$P$9,B8930=2021,J8930*$P$10,B8930=2022,J8930*$P$11),"")</f>
        <v>572008.6710062247</v>
      </c>
      <c r="L8930" s="3">
        <f t="shared" si="140"/>
        <v>1072741.6710062246</v>
      </c>
    </row>
    <row r="8931" spans="1:12">
      <c r="A8931">
        <v>4811310</v>
      </c>
      <c r="B8931">
        <v>2021</v>
      </c>
      <c r="D8931" t="s">
        <v>693</v>
      </c>
      <c r="E8931" t="s">
        <v>694</v>
      </c>
      <c r="F8931" t="s">
        <v>4101</v>
      </c>
      <c r="G8931" t="s">
        <v>695</v>
      </c>
      <c r="H8931" s="5">
        <v>520717.11</v>
      </c>
      <c r="I8931">
        <f>IFERROR(VLOOKUP(G8931,'NCES Match'!$A$2:$B$1307,2,FALSE),"")</f>
        <v>4811310</v>
      </c>
      <c r="J8931" cm="1">
        <f t="array" ref="J8931">IFERROR(_xlfn.IFS(B8931=2015,H8931/$O$13,B8931=2016,H8931/$O$14,B8931=2017,H8931/$O$15,B8931=2018,H8931/$O$16,B8931=2019,H8931/$O$17,B8931=2020,H8931/$O$18,B8931=2021,H8931/$O$19,B8931=2022,H8931/$O$20),"")</f>
        <v>2.6642127248304766E-4</v>
      </c>
      <c r="K8931" s="3" cm="1">
        <f t="array" ref="K8931">IFERROR(_xlfn.IFS(B8931=2015,J8931*$P$4,B8931=2016,J8931*$P$5,B8931=2017,J8931*$P$6,B8931=2018,J8931*$P$7,B8931=2019,J8931*$P$8,B8931=2020,J8931*$P$9,B8931=2021,J8931*$P$10,B8931=2022,J8931*$P$11),"")</f>
        <v>570288.93213883799</v>
      </c>
      <c r="L8931" s="3">
        <f t="shared" si="140"/>
        <v>1091006.042138838</v>
      </c>
    </row>
    <row r="8932" spans="1:12">
      <c r="A8932">
        <v>4811310</v>
      </c>
      <c r="B8932">
        <v>2022</v>
      </c>
      <c r="D8932" t="s">
        <v>693</v>
      </c>
      <c r="E8932" t="s">
        <v>694</v>
      </c>
      <c r="F8932" t="s">
        <v>4101</v>
      </c>
      <c r="G8932" t="s">
        <v>695</v>
      </c>
      <c r="H8932" s="5">
        <v>573548.94999999995</v>
      </c>
      <c r="I8932">
        <f>IFERROR(VLOOKUP(G8932,'NCES Match'!$A$2:$B$1307,2,FALSE),"")</f>
        <v>4811310</v>
      </c>
      <c r="J8932" cm="1">
        <f t="array" ref="J8932">IFERROR(_xlfn.IFS(B8932=2015,H8932/$O$13,B8932=2016,H8932/$O$14,B8932=2017,H8932/$O$15,B8932=2018,H8932/$O$16,B8932=2019,H8932/$O$17,B8932=2020,H8932/$O$18,B8932=2021,H8932/$O$19,B8932=2022,H8932/$O$20),"")</f>
        <v>2.5192027393586898E-4</v>
      </c>
      <c r="K8932" s="3" cm="1">
        <f t="array" ref="K8932">IFERROR(_xlfn.IFS(B8932=2015,J8932*$P$4,B8932=2016,J8932*$P$5,B8932=2017,J8932*$P$6,B8932=2018,J8932*$P$7,B8932=2019,J8932*$P$8,B8932=2020,J8932*$P$9,B8932=2021,J8932*$P$10,B8932=2022,J8932*$P$11),"")</f>
        <v>542506.02878775855</v>
      </c>
      <c r="L8932" s="3">
        <f t="shared" si="140"/>
        <v>1116054.9787877584</v>
      </c>
    </row>
    <row r="8933" spans="1:12">
      <c r="A8933">
        <v>4811310</v>
      </c>
      <c r="B8933">
        <v>2023</v>
      </c>
      <c r="D8933" t="s">
        <v>693</v>
      </c>
      <c r="E8933" t="s">
        <v>694</v>
      </c>
      <c r="F8933" t="s">
        <v>4101</v>
      </c>
      <c r="G8933" t="s">
        <v>695</v>
      </c>
      <c r="H8933" s="5">
        <v>641274.87</v>
      </c>
      <c r="I8933">
        <f>IFERROR(VLOOKUP(G8933,'NCES Match'!$A$2:$B$1307,2,FALSE),"")</f>
        <v>4811310</v>
      </c>
      <c r="J8933" t="str" cm="1">
        <f t="array" ref="J8933">IFERROR(_xlfn.IFS(B8933=2015,H8933/$O$13,B8933=2016,H8933/$O$14,B8933=2017,H8933/$O$15,B8933=2018,H8933/$O$16,B8933=2019,H8933/$O$17,B8933=2020,H8933/$O$18,B8933=2021,H8933/$O$19,B8933=2022,H8933/$O$20),"")</f>
        <v/>
      </c>
      <c r="K8933" s="3" t="str" cm="1">
        <f t="array" ref="K8933">IFERROR(_xlfn.IFS(B8933=2015,J8933*$P$4,B8933=2016,J8933*$P$5,B8933=2017,J8933*$P$6,B8933=2018,J8933*$P$7,B8933=2019,J8933*$P$8,B8933=2020,J8933*$P$9,B8933=2021,J8933*$P$10,B8933=2022,J8933*$P$11),"")</f>
        <v/>
      </c>
      <c r="L8933" s="3">
        <f t="shared" si="140"/>
        <v>641274.87</v>
      </c>
    </row>
    <row r="8934" spans="1:12">
      <c r="A8934">
        <v>4833780</v>
      </c>
      <c r="B8934">
        <v>2015</v>
      </c>
      <c r="C8934" t="s">
        <v>381</v>
      </c>
      <c r="D8934" t="s">
        <v>2458</v>
      </c>
      <c r="E8934" t="s">
        <v>2459</v>
      </c>
      <c r="G8934" t="s">
        <v>2460</v>
      </c>
      <c r="H8934" s="5">
        <v>232651.28</v>
      </c>
      <c r="I8934">
        <f>IFERROR(VLOOKUP(G8934,'NCES Match'!$A$2:$B$1307,2,FALSE),"")</f>
        <v>4833780</v>
      </c>
      <c r="J8934" cm="1">
        <f t="array" ref="J8934">IFERROR(_xlfn.IFS(B8934=2015,H8934/$O$13,B8934=2016,H8934/$O$14,B8934=2017,H8934/$O$15,B8934=2018,H8934/$O$16,B8934=2019,H8934/$O$17,B8934=2020,H8934/$O$18,B8934=2021,H8934/$O$19,B8934=2022,H8934/$O$20),"")</f>
        <v>1.8225988680303041E-4</v>
      </c>
      <c r="K8934" s="3" cm="1">
        <f t="array" ref="K8934">IFERROR(_xlfn.IFS(B8934=2015,J8934*$P$4,B8934=2016,J8934*$P$5,B8934=2017,J8934*$P$6,B8934=2018,J8934*$P$7,B8934=2019,J8934*$P$8,B8934=2020,J8934*$P$9,B8934=2021,J8934*$P$10,B8934=2022,J8934*$P$11),"")</f>
        <v>290063.50922724785</v>
      </c>
      <c r="L8934" s="3">
        <f t="shared" si="140"/>
        <v>522714.78922724782</v>
      </c>
    </row>
    <row r="8935" spans="1:12">
      <c r="A8935">
        <v>4833780</v>
      </c>
      <c r="B8935">
        <v>2016</v>
      </c>
      <c r="C8935" t="s">
        <v>4102</v>
      </c>
      <c r="D8935" t="s">
        <v>2458</v>
      </c>
      <c r="E8935" t="s">
        <v>2459</v>
      </c>
      <c r="F8935" t="s">
        <v>4101</v>
      </c>
      <c r="G8935" t="s">
        <v>2460</v>
      </c>
      <c r="H8935" s="5">
        <v>239131</v>
      </c>
      <c r="I8935">
        <f>IFERROR(VLOOKUP(G8935,'NCES Match'!$A$2:$B$1307,2,FALSE),"")</f>
        <v>4833780</v>
      </c>
      <c r="J8935" cm="1">
        <f t="array" ref="J8935">IFERROR(_xlfn.IFS(B8935=2015,H8935/$O$13,B8935=2016,H8935/$O$14,B8935=2017,H8935/$O$15,B8935=2018,H8935/$O$16,B8935=2019,H8935/$O$17,B8935=2020,H8935/$O$18,B8935=2021,H8935/$O$19,B8935=2022,H8935/$O$20),"")</f>
        <v>1.711859697782868E-4</v>
      </c>
      <c r="K8935" s="3" cm="1">
        <f t="array" ref="K8935">IFERROR(_xlfn.IFS(B8935=2015,J8935*$P$4,B8935=2016,J8935*$P$5,B8935=2017,J8935*$P$6,B8935=2018,J8935*$P$7,B8935=2019,J8935*$P$8,B8935=2020,J8935*$P$9,B8935=2021,J8935*$P$10,B8935=2022,J8935*$P$11),"")</f>
        <v>286844.56017968099</v>
      </c>
      <c r="L8935" s="3">
        <f t="shared" si="140"/>
        <v>525975.56017968105</v>
      </c>
    </row>
    <row r="8936" spans="1:12">
      <c r="A8936">
        <v>4833780</v>
      </c>
      <c r="B8936">
        <v>2017</v>
      </c>
      <c r="D8936" t="s">
        <v>2458</v>
      </c>
      <c r="E8936" t="s">
        <v>2459</v>
      </c>
      <c r="F8936" t="s">
        <v>4101</v>
      </c>
      <c r="G8936" t="s">
        <v>2460</v>
      </c>
      <c r="H8936" s="5">
        <v>261658</v>
      </c>
      <c r="I8936">
        <f>IFERROR(VLOOKUP(G8936,'NCES Match'!$A$2:$B$1307,2,FALSE),"")</f>
        <v>4833780</v>
      </c>
      <c r="J8936" cm="1">
        <f t="array" ref="J8936">IFERROR(_xlfn.IFS(B8936=2015,H8936/$O$13,B8936=2016,H8936/$O$14,B8936=2017,H8936/$O$15,B8936=2018,H8936/$O$16,B8936=2019,H8936/$O$17,B8936=2020,H8936/$O$18,B8936=2021,H8936/$O$19,B8936=2022,H8936/$O$20),"")</f>
        <v>1.8039716879598817E-4</v>
      </c>
      <c r="K8936" s="3" cm="1">
        <f t="array" ref="K8936">IFERROR(_xlfn.IFS(B8936=2015,J8936*$P$4,B8936=2016,J8936*$P$5,B8936=2017,J8936*$P$6,B8936=2018,J8936*$P$7,B8936=2019,J8936*$P$8,B8936=2020,J8936*$P$9,B8936=2021,J8936*$P$10,B8936=2022,J8936*$P$11),"")</f>
        <v>306359.09900275327</v>
      </c>
      <c r="L8936" s="3">
        <f t="shared" si="140"/>
        <v>568017.09900275327</v>
      </c>
    </row>
    <row r="8937" spans="1:12">
      <c r="A8937">
        <v>4833780</v>
      </c>
      <c r="B8937">
        <v>2018</v>
      </c>
      <c r="D8937" t="s">
        <v>2458</v>
      </c>
      <c r="E8937" t="s">
        <v>2459</v>
      </c>
      <c r="F8937" t="s">
        <v>4101</v>
      </c>
      <c r="G8937" t="s">
        <v>2460</v>
      </c>
      <c r="H8937" s="5">
        <v>269191</v>
      </c>
      <c r="I8937">
        <f>IFERROR(VLOOKUP(G8937,'NCES Match'!$A$2:$B$1307,2,FALSE),"")</f>
        <v>4833780</v>
      </c>
      <c r="J8937" cm="1">
        <f t="array" ref="J8937">IFERROR(_xlfn.IFS(B8937=2015,H8937/$O$13,B8937=2016,H8937/$O$14,B8937=2017,H8937/$O$15,B8937=2018,H8937/$O$16,B8937=2019,H8937/$O$17,B8937=2020,H8937/$O$18,B8937=2021,H8937/$O$19,B8937=2022,H8937/$O$20),"")</f>
        <v>1.7566296533751098E-4</v>
      </c>
      <c r="K8937" s="3" cm="1">
        <f t="array" ref="K8937">IFERROR(_xlfn.IFS(B8937=2015,J8937*$P$4,B8937=2016,J8937*$P$5,B8937=2017,J8937*$P$6,B8937=2018,J8937*$P$7,B8937=2019,J8937*$P$8,B8937=2020,J8937*$P$9,B8937=2021,J8937*$P$10,B8937=2022,J8937*$P$11),"")</f>
        <v>301587.54130238696</v>
      </c>
      <c r="L8937" s="3">
        <f t="shared" si="140"/>
        <v>570778.5413023869</v>
      </c>
    </row>
    <row r="8938" spans="1:12">
      <c r="A8938">
        <v>4833780</v>
      </c>
      <c r="B8938">
        <v>2019</v>
      </c>
      <c r="D8938" t="s">
        <v>2458</v>
      </c>
      <c r="E8938" t="s">
        <v>2459</v>
      </c>
      <c r="F8938" t="s">
        <v>4101</v>
      </c>
      <c r="G8938" t="s">
        <v>2460</v>
      </c>
      <c r="H8938" s="5">
        <v>283900</v>
      </c>
      <c r="I8938">
        <f>IFERROR(VLOOKUP(G8938,'NCES Match'!$A$2:$B$1307,2,FALSE),"")</f>
        <v>4833780</v>
      </c>
      <c r="J8938" cm="1">
        <f t="array" ref="J8938">IFERROR(_xlfn.IFS(B8938=2015,H8938/$O$13,B8938=2016,H8938/$O$14,B8938=2017,H8938/$O$15,B8938=2018,H8938/$O$16,B8938=2019,H8938/$O$17,B8938=2020,H8938/$O$18,B8938=2021,H8938/$O$19,B8938=2022,H8938/$O$20),"")</f>
        <v>1.7975980956467388E-4</v>
      </c>
      <c r="K8938" s="3" cm="1">
        <f t="array" ref="K8938">IFERROR(_xlfn.IFS(B8938=2015,J8938*$P$4,B8938=2016,J8938*$P$5,B8938=2017,J8938*$P$6,B8938=2018,J8938*$P$7,B8938=2019,J8938*$P$8,B8938=2020,J8938*$P$9,B8938=2021,J8938*$P$10,B8938=2022,J8938*$P$11),"")</f>
        <v>312409.24122494133</v>
      </c>
      <c r="L8938" s="3">
        <f t="shared" si="140"/>
        <v>596309.24122494133</v>
      </c>
    </row>
    <row r="8939" spans="1:12">
      <c r="A8939">
        <v>4833780</v>
      </c>
      <c r="B8939">
        <v>2020</v>
      </c>
      <c r="D8939" t="s">
        <v>2458</v>
      </c>
      <c r="E8939" t="s">
        <v>2459</v>
      </c>
      <c r="F8939" t="s">
        <v>4230</v>
      </c>
      <c r="G8939" t="s">
        <v>2460</v>
      </c>
      <c r="H8939" s="5">
        <v>319083</v>
      </c>
      <c r="I8939">
        <f>IFERROR(VLOOKUP(G8939,'NCES Match'!$A$2:$B$1307,2,FALSE),"")</f>
        <v>4833780</v>
      </c>
      <c r="J8939" cm="1">
        <f t="array" ref="J8939">IFERROR(_xlfn.IFS(B8939=2015,H8939/$O$13,B8939=2016,H8939/$O$14,B8939=2017,H8939/$O$15,B8939=2018,H8939/$O$16,B8939=2019,H8939/$O$17,B8939=2020,H8939/$O$18,B8939=2021,H8939/$O$19,B8939=2022,H8939/$O$20),"")</f>
        <v>1.7291349083207208E-4</v>
      </c>
      <c r="K8939" s="3" cm="1">
        <f t="array" ref="K8939">IFERROR(_xlfn.IFS(B8939=2015,J8939*$P$4,B8939=2016,J8939*$P$5,B8939=2017,J8939*$P$6,B8939=2018,J8939*$P$7,B8939=2019,J8939*$P$8,B8939=2020,J8939*$P$9,B8939=2021,J8939*$P$10,B8939=2022,J8939*$P$11),"")</f>
        <v>364502.12542548461</v>
      </c>
      <c r="L8939" s="3">
        <f t="shared" si="140"/>
        <v>683585.12542548461</v>
      </c>
    </row>
    <row r="8940" spans="1:12">
      <c r="A8940">
        <v>4833780</v>
      </c>
      <c r="B8940">
        <v>2021</v>
      </c>
      <c r="D8940" t="s">
        <v>2458</v>
      </c>
      <c r="E8940" t="s">
        <v>2459</v>
      </c>
      <c r="F8940" t="s">
        <v>4230</v>
      </c>
      <c r="G8940" t="s">
        <v>2460</v>
      </c>
      <c r="H8940" s="5">
        <v>327822.19</v>
      </c>
      <c r="I8940">
        <f>IFERROR(VLOOKUP(G8940,'NCES Match'!$A$2:$B$1307,2,FALSE),"")</f>
        <v>4833780</v>
      </c>
      <c r="J8940" cm="1">
        <f t="array" ref="J8940">IFERROR(_xlfn.IFS(B8940=2015,H8940/$O$13,B8940=2016,H8940/$O$14,B8940=2017,H8940/$O$15,B8940=2018,H8940/$O$16,B8940=2019,H8940/$O$17,B8940=2020,H8940/$O$18,B8940=2021,H8940/$O$19,B8940=2022,H8940/$O$20),"")</f>
        <v>1.6772793390249733E-4</v>
      </c>
      <c r="K8940" s="3" cm="1">
        <f t="array" ref="K8940">IFERROR(_xlfn.IFS(B8940=2015,J8940*$P$4,B8940=2016,J8940*$P$5,B8940=2017,J8940*$P$6,B8940=2018,J8940*$P$7,B8940=2019,J8940*$P$8,B8940=2020,J8940*$P$9,B8940=2021,J8940*$P$10,B8940=2022,J8940*$P$11),"")</f>
        <v>359030.581243077</v>
      </c>
      <c r="L8940" s="3">
        <f t="shared" si="140"/>
        <v>686852.771243077</v>
      </c>
    </row>
    <row r="8941" spans="1:12">
      <c r="A8941">
        <v>4833780</v>
      </c>
      <c r="B8941">
        <v>2022</v>
      </c>
      <c r="D8941" t="s">
        <v>2458</v>
      </c>
      <c r="E8941" t="s">
        <v>2459</v>
      </c>
      <c r="F8941" t="s">
        <v>4101</v>
      </c>
      <c r="G8941" t="s">
        <v>2460</v>
      </c>
      <c r="H8941" s="5">
        <v>372294.18</v>
      </c>
      <c r="I8941">
        <f>IFERROR(VLOOKUP(G8941,'NCES Match'!$A$2:$B$1307,2,FALSE),"")</f>
        <v>4833780</v>
      </c>
      <c r="J8941" cm="1">
        <f t="array" ref="J8941">IFERROR(_xlfn.IFS(B8941=2015,H8941/$O$13,B8941=2016,H8941/$O$14,B8941=2017,H8941/$O$15,B8941=2018,H8941/$O$16,B8941=2019,H8941/$O$17,B8941=2020,H8941/$O$18,B8941=2021,H8941/$O$19,B8941=2022,H8941/$O$20),"")</f>
        <v>1.6352301195971108E-4</v>
      </c>
      <c r="K8941" s="3" cm="1">
        <f t="array" ref="K8941">IFERROR(_xlfn.IFS(B8941=2015,J8941*$P$4,B8941=2016,J8941*$P$5,B8941=2017,J8941*$P$6,B8941=2018,J8941*$P$7,B8941=2019,J8941*$P$8,B8941=2020,J8941*$P$9,B8941=2021,J8941*$P$10,B8941=2022,J8941*$P$11),"")</f>
        <v>352144.0273451726</v>
      </c>
      <c r="L8941" s="3">
        <f t="shared" si="140"/>
        <v>724438.20734517253</v>
      </c>
    </row>
    <row r="8942" spans="1:12">
      <c r="A8942">
        <v>4833780</v>
      </c>
      <c r="B8942">
        <v>2023</v>
      </c>
      <c r="D8942" t="s">
        <v>2458</v>
      </c>
      <c r="E8942" t="s">
        <v>2459</v>
      </c>
      <c r="F8942" t="s">
        <v>4101</v>
      </c>
      <c r="G8942" t="s">
        <v>2460</v>
      </c>
      <c r="H8942" s="5">
        <v>444946.71</v>
      </c>
      <c r="I8942">
        <f>IFERROR(VLOOKUP(G8942,'NCES Match'!$A$2:$B$1307,2,FALSE),"")</f>
        <v>4833780</v>
      </c>
      <c r="J8942" t="str" cm="1">
        <f t="array" ref="J8942">IFERROR(_xlfn.IFS(B8942=2015,H8942/$O$13,B8942=2016,H8942/$O$14,B8942=2017,H8942/$O$15,B8942=2018,H8942/$O$16,B8942=2019,H8942/$O$17,B8942=2020,H8942/$O$18,B8942=2021,H8942/$O$19,B8942=2022,H8942/$O$20),"")</f>
        <v/>
      </c>
      <c r="K8942" s="3" t="str" cm="1">
        <f t="array" ref="K8942">IFERROR(_xlfn.IFS(B8942=2015,J8942*$P$4,B8942=2016,J8942*$P$5,B8942=2017,J8942*$P$6,B8942=2018,J8942*$P$7,B8942=2019,J8942*$P$8,B8942=2020,J8942*$P$9,B8942=2021,J8942*$P$10,B8942=2022,J8942*$P$11),"")</f>
        <v/>
      </c>
      <c r="L8942" s="3">
        <f t="shared" si="140"/>
        <v>444946.71</v>
      </c>
    </row>
    <row r="8943" spans="1:12">
      <c r="A8943">
        <v>4845090</v>
      </c>
      <c r="B8943">
        <v>2015</v>
      </c>
      <c r="C8943" t="s">
        <v>381</v>
      </c>
      <c r="D8943" t="s">
        <v>3381</v>
      </c>
      <c r="E8943" t="s">
        <v>3382</v>
      </c>
      <c r="G8943" t="s">
        <v>3383</v>
      </c>
      <c r="H8943" s="5">
        <v>508058.26</v>
      </c>
      <c r="I8943">
        <f>IFERROR(VLOOKUP(G8943,'NCES Match'!$A$2:$B$1307,2,FALSE),"")</f>
        <v>4845090</v>
      </c>
      <c r="J8943" cm="1">
        <f t="array" ref="J8943">IFERROR(_xlfn.IFS(B8943=2015,H8943/$O$13,B8943=2016,H8943/$O$14,B8943=2017,H8943/$O$15,B8943=2018,H8943/$O$16,B8943=2019,H8943/$O$17,B8943=2020,H8943/$O$18,B8943=2021,H8943/$O$19,B8943=2022,H8943/$O$20),"")</f>
        <v>3.9801474961558171E-4</v>
      </c>
      <c r="K8943" s="3" cm="1">
        <f t="array" ref="K8943">IFERROR(_xlfn.IFS(B8943=2015,J8943*$P$4,B8943=2016,J8943*$P$5,B8943=2017,J8943*$P$6,B8943=2018,J8943*$P$7,B8943=2019,J8943*$P$8,B8943=2020,J8943*$P$9,B8943=2021,J8943*$P$10,B8943=2022,J8943*$P$11),"")</f>
        <v>633433.70295443665</v>
      </c>
      <c r="L8943" s="3">
        <f t="shared" si="140"/>
        <v>1141491.9629544367</v>
      </c>
    </row>
    <row r="8944" spans="1:12">
      <c r="A8944">
        <v>4845090</v>
      </c>
      <c r="B8944">
        <v>2016</v>
      </c>
      <c r="C8944" t="s">
        <v>4102</v>
      </c>
      <c r="D8944" t="s">
        <v>3381</v>
      </c>
      <c r="E8944" t="s">
        <v>3382</v>
      </c>
      <c r="F8944" t="s">
        <v>4101</v>
      </c>
      <c r="G8944" t="s">
        <v>3383</v>
      </c>
      <c r="H8944" s="5">
        <v>524944</v>
      </c>
      <c r="I8944">
        <f>IFERROR(VLOOKUP(G8944,'NCES Match'!$A$2:$B$1307,2,FALSE),"")</f>
        <v>4845090</v>
      </c>
      <c r="J8944" cm="1">
        <f t="array" ref="J8944">IFERROR(_xlfn.IFS(B8944=2015,H8944/$O$13,B8944=2016,H8944/$O$14,B8944=2017,H8944/$O$15,B8944=2018,H8944/$O$16,B8944=2019,H8944/$O$17,B8944=2020,H8944/$O$18,B8944=2021,H8944/$O$19,B8944=2022,H8944/$O$20),"")</f>
        <v>3.7579003859513401E-4</v>
      </c>
      <c r="K8944" s="3" cm="1">
        <f t="array" ref="K8944">IFERROR(_xlfn.IFS(B8944=2015,J8944*$P$4,B8944=2016,J8944*$P$5,B8944=2017,J8944*$P$6,B8944=2018,J8944*$P$7,B8944=2019,J8944*$P$8,B8944=2020,J8944*$P$9,B8944=2021,J8944*$P$10,B8944=2022,J8944*$P$11),"")</f>
        <v>629685.5313571326</v>
      </c>
      <c r="L8944" s="3">
        <f t="shared" si="140"/>
        <v>1154629.5313571326</v>
      </c>
    </row>
    <row r="8945" spans="1:12">
      <c r="A8945">
        <v>4845090</v>
      </c>
      <c r="B8945">
        <v>2017</v>
      </c>
      <c r="D8945" t="s">
        <v>3381</v>
      </c>
      <c r="E8945" t="s">
        <v>3382</v>
      </c>
      <c r="F8945" t="s">
        <v>4101</v>
      </c>
      <c r="G8945" t="s">
        <v>3383</v>
      </c>
      <c r="H8945" s="5">
        <v>540146</v>
      </c>
      <c r="I8945">
        <f>IFERROR(VLOOKUP(G8945,'NCES Match'!$A$2:$B$1307,2,FALSE),"")</f>
        <v>4845090</v>
      </c>
      <c r="J8945" cm="1">
        <f t="array" ref="J8945">IFERROR(_xlfn.IFS(B8945=2015,H8945/$O$13,B8945=2016,H8945/$O$14,B8945=2017,H8945/$O$15,B8945=2018,H8945/$O$16,B8945=2019,H8945/$O$17,B8945=2020,H8945/$O$18,B8945=2021,H8945/$O$19,B8945=2022,H8945/$O$20),"")</f>
        <v>3.7239759203417375E-4</v>
      </c>
      <c r="K8945" s="3" cm="1">
        <f t="array" ref="K8945">IFERROR(_xlfn.IFS(B8945=2015,J8945*$P$4,B8945=2016,J8945*$P$5,B8945=2017,J8945*$P$6,B8945=2018,J8945*$P$7,B8945=2019,J8945*$P$8,B8945=2020,J8945*$P$9,B8945=2021,J8945*$P$10,B8945=2022,J8945*$P$11),"")</f>
        <v>632423.39959008014</v>
      </c>
      <c r="L8945" s="3">
        <f t="shared" si="140"/>
        <v>1172569.3995900801</v>
      </c>
    </row>
    <row r="8946" spans="1:12">
      <c r="A8946">
        <v>4845090</v>
      </c>
      <c r="B8946">
        <v>2018</v>
      </c>
      <c r="D8946" t="s">
        <v>3381</v>
      </c>
      <c r="E8946" t="s">
        <v>3382</v>
      </c>
      <c r="F8946" t="s">
        <v>4101</v>
      </c>
      <c r="G8946" t="s">
        <v>3383</v>
      </c>
      <c r="H8946" s="5">
        <v>555768</v>
      </c>
      <c r="I8946">
        <f>IFERROR(VLOOKUP(G8946,'NCES Match'!$A$2:$B$1307,2,FALSE),"")</f>
        <v>4845090</v>
      </c>
      <c r="J8946" cm="1">
        <f t="array" ref="J8946">IFERROR(_xlfn.IFS(B8946=2015,H8946/$O$13,B8946=2016,H8946/$O$14,B8946=2017,H8946/$O$15,B8946=2018,H8946/$O$16,B8946=2019,H8946/$O$17,B8946=2020,H8946/$O$18,B8946=2021,H8946/$O$19,B8946=2022,H8946/$O$20),"")</f>
        <v>3.6267131857936483E-4</v>
      </c>
      <c r="K8946" s="3" cm="1">
        <f t="array" ref="K8946">IFERROR(_xlfn.IFS(B8946=2015,J8946*$P$4,B8946=2016,J8946*$P$5,B8946=2017,J8946*$P$6,B8946=2018,J8946*$P$7,B8946=2019,J8946*$P$8,B8946=2020,J8946*$P$9,B8946=2021,J8946*$P$10,B8946=2022,J8946*$P$11),"")</f>
        <v>622653.44924066926</v>
      </c>
      <c r="L8946" s="3">
        <f t="shared" si="140"/>
        <v>1178421.4492406691</v>
      </c>
    </row>
    <row r="8947" spans="1:12">
      <c r="A8947">
        <v>4845090</v>
      </c>
      <c r="B8947">
        <v>2019</v>
      </c>
      <c r="D8947" t="s">
        <v>3381</v>
      </c>
      <c r="E8947" t="s">
        <v>3382</v>
      </c>
      <c r="F8947" t="s">
        <v>4101</v>
      </c>
      <c r="G8947" t="s">
        <v>3383</v>
      </c>
      <c r="H8947" s="5">
        <v>587690</v>
      </c>
      <c r="I8947">
        <f>IFERROR(VLOOKUP(G8947,'NCES Match'!$A$2:$B$1307,2,FALSE),"")</f>
        <v>4845090</v>
      </c>
      <c r="J8947" cm="1">
        <f t="array" ref="J8947">IFERROR(_xlfn.IFS(B8947=2015,H8947/$O$13,B8947=2016,H8947/$O$14,B8947=2017,H8947/$O$15,B8947=2018,H8947/$O$16,B8947=2019,H8947/$O$17,B8947=2020,H8947/$O$18,B8947=2021,H8947/$O$19,B8947=2022,H8947/$O$20),"")</f>
        <v>3.7211356985932789E-4</v>
      </c>
      <c r="K8947" s="3" cm="1">
        <f t="array" ref="K8947">IFERROR(_xlfn.IFS(B8947=2015,J8947*$P$4,B8947=2016,J8947*$P$5,B8947=2017,J8947*$P$6,B8947=2018,J8947*$P$7,B8947=2019,J8947*$P$8,B8947=2020,J8947*$P$9,B8947=2021,J8947*$P$10,B8947=2022,J8947*$P$11),"")</f>
        <v>646705.83647582156</v>
      </c>
      <c r="L8947" s="3">
        <f t="shared" si="140"/>
        <v>1234395.8364758217</v>
      </c>
    </row>
    <row r="8948" spans="1:12">
      <c r="A8948">
        <v>4845090</v>
      </c>
      <c r="B8948">
        <v>2020</v>
      </c>
      <c r="D8948" t="s">
        <v>3381</v>
      </c>
      <c r="E8948" t="s">
        <v>3382</v>
      </c>
      <c r="F8948" t="s">
        <v>4230</v>
      </c>
      <c r="G8948" t="s">
        <v>3383</v>
      </c>
      <c r="H8948" s="5">
        <v>658641</v>
      </c>
      <c r="I8948">
        <f>IFERROR(VLOOKUP(G8948,'NCES Match'!$A$2:$B$1307,2,FALSE),"")</f>
        <v>4845090</v>
      </c>
      <c r="J8948" cm="1">
        <f t="array" ref="J8948">IFERROR(_xlfn.IFS(B8948=2015,H8948/$O$13,B8948=2016,H8948/$O$14,B8948=2017,H8948/$O$15,B8948=2018,H8948/$O$16,B8948=2019,H8948/$O$17,B8948=2020,H8948/$O$18,B8948=2021,H8948/$O$19,B8948=2022,H8948/$O$20),"")</f>
        <v>3.5692253901062348E-4</v>
      </c>
      <c r="K8948" s="3" cm="1">
        <f t="array" ref="K8948">IFERROR(_xlfn.IFS(B8948=2015,J8948*$P$4,B8948=2016,J8948*$P$5,B8948=2017,J8948*$P$6,B8948=2018,J8948*$P$7,B8948=2019,J8948*$P$8,B8948=2020,J8948*$P$9,B8948=2021,J8948*$P$10,B8948=2022,J8948*$P$11),"")</f>
        <v>752393.71697134164</v>
      </c>
      <c r="L8948" s="3">
        <f t="shared" si="140"/>
        <v>1411034.7169713415</v>
      </c>
    </row>
    <row r="8949" spans="1:12">
      <c r="A8949">
        <v>4845090</v>
      </c>
      <c r="B8949">
        <v>2021</v>
      </c>
      <c r="D8949" t="s">
        <v>3381</v>
      </c>
      <c r="E8949" t="s">
        <v>3382</v>
      </c>
      <c r="F8949" t="s">
        <v>4101</v>
      </c>
      <c r="G8949" t="s">
        <v>3383</v>
      </c>
      <c r="H8949" s="5">
        <v>745910</v>
      </c>
      <c r="I8949">
        <f>IFERROR(VLOOKUP(G8949,'NCES Match'!$A$2:$B$1307,2,FALSE),"")</f>
        <v>4845090</v>
      </c>
      <c r="J8949" cm="1">
        <f t="array" ref="J8949">IFERROR(_xlfn.IFS(B8949=2015,H8949/$O$13,B8949=2016,H8949/$O$14,B8949=2017,H8949/$O$15,B8949=2018,H8949/$O$16,B8949=2019,H8949/$O$17,B8949=2020,H8949/$O$18,B8949=2021,H8949/$O$19,B8949=2022,H8949/$O$20),"")</f>
        <v>3.816396418351417E-4</v>
      </c>
      <c r="K8949" s="3" cm="1">
        <f t="array" ref="K8949">IFERROR(_xlfn.IFS(B8949=2015,J8949*$P$4,B8949=2016,J8949*$P$5,B8949=2017,J8949*$P$6,B8949=2018,J8949*$P$7,B8949=2019,J8949*$P$8,B8949=2020,J8949*$P$9,B8949=2021,J8949*$P$10,B8949=2022,J8949*$P$11),"")</f>
        <v>816919.99206955312</v>
      </c>
      <c r="L8949" s="3">
        <f t="shared" si="140"/>
        <v>1562829.9920695531</v>
      </c>
    </row>
    <row r="8950" spans="1:12">
      <c r="A8950">
        <v>4845090</v>
      </c>
      <c r="B8950">
        <v>2022</v>
      </c>
      <c r="D8950" t="s">
        <v>3381</v>
      </c>
      <c r="E8950" t="s">
        <v>3382</v>
      </c>
      <c r="F8950" t="s">
        <v>4101</v>
      </c>
      <c r="G8950" t="s">
        <v>3383</v>
      </c>
      <c r="H8950" s="5">
        <v>823282.27</v>
      </c>
      <c r="I8950">
        <f>IFERROR(VLOOKUP(G8950,'NCES Match'!$A$2:$B$1307,2,FALSE),"")</f>
        <v>4845090</v>
      </c>
      <c r="J8950" cm="1">
        <f t="array" ref="J8950">IFERROR(_xlfn.IFS(B8950=2015,H8950/$O$13,B8950=2016,H8950/$O$14,B8950=2017,H8950/$O$15,B8950=2018,H8950/$O$16,B8950=2019,H8950/$O$17,B8950=2020,H8950/$O$18,B8950=2021,H8950/$O$19,B8950=2022,H8950/$O$20),"")</f>
        <v>3.6161080058632152E-4</v>
      </c>
      <c r="K8950" s="3" cm="1">
        <f t="array" ref="K8950">IFERROR(_xlfn.IFS(B8950=2015,J8950*$P$4,B8950=2016,J8950*$P$5,B8950=2017,J8950*$P$6,B8950=2018,J8950*$P$7,B8950=2019,J8950*$P$8,B8950=2020,J8950*$P$9,B8950=2021,J8950*$P$10,B8950=2022,J8950*$P$11),"")</f>
        <v>778722.71384869819</v>
      </c>
      <c r="L8950" s="3">
        <f t="shared" si="140"/>
        <v>1602004.9838486982</v>
      </c>
    </row>
    <row r="8951" spans="1:12">
      <c r="A8951">
        <v>4845090</v>
      </c>
      <c r="B8951">
        <v>2023</v>
      </c>
      <c r="D8951" t="s">
        <v>3381</v>
      </c>
      <c r="E8951" t="s">
        <v>3382</v>
      </c>
      <c r="F8951" t="s">
        <v>4101</v>
      </c>
      <c r="G8951" t="s">
        <v>3383</v>
      </c>
      <c r="H8951" s="5">
        <v>923160.55</v>
      </c>
      <c r="I8951">
        <f>IFERROR(VLOOKUP(G8951,'NCES Match'!$A$2:$B$1307,2,FALSE),"")</f>
        <v>4845090</v>
      </c>
      <c r="J8951" t="str" cm="1">
        <f t="array" ref="J8951">IFERROR(_xlfn.IFS(B8951=2015,H8951/$O$13,B8951=2016,H8951/$O$14,B8951=2017,H8951/$O$15,B8951=2018,H8951/$O$16,B8951=2019,H8951/$O$17,B8951=2020,H8951/$O$18,B8951=2021,H8951/$O$19,B8951=2022,H8951/$O$20),"")</f>
        <v/>
      </c>
      <c r="K8951" s="3" t="str" cm="1">
        <f t="array" ref="K8951">IFERROR(_xlfn.IFS(B8951=2015,J8951*$P$4,B8951=2016,J8951*$P$5,B8951=2017,J8951*$P$6,B8951=2018,J8951*$P$7,B8951=2019,J8951*$P$8,B8951=2020,J8951*$P$9,B8951=2021,J8951*$P$10,B8951=2022,J8951*$P$11),"")</f>
        <v/>
      </c>
      <c r="L8951" s="3">
        <f t="shared" si="140"/>
        <v>923160.55</v>
      </c>
    </row>
    <row r="8952" spans="1:12">
      <c r="A8952">
        <v>4844160</v>
      </c>
      <c r="B8952">
        <v>2015</v>
      </c>
      <c r="C8952" t="s">
        <v>381</v>
      </c>
      <c r="D8952" t="s">
        <v>3315</v>
      </c>
      <c r="E8952" t="s">
        <v>3316</v>
      </c>
      <c r="G8952" t="s">
        <v>3317</v>
      </c>
      <c r="H8952" s="5">
        <v>704035.2</v>
      </c>
      <c r="I8952">
        <f>IFERROR(VLOOKUP(G8952,'NCES Match'!$A$2:$B$1307,2,FALSE),"")</f>
        <v>4844160</v>
      </c>
      <c r="J8952" cm="1">
        <f t="array" ref="J8952">IFERROR(_xlfn.IFS(B8952=2015,H8952/$O$13,B8952=2016,H8952/$O$14,B8952=2017,H8952/$O$15,B8952=2018,H8952/$O$16,B8952=2019,H8952/$O$17,B8952=2020,H8952/$O$18,B8952=2021,H8952/$O$19,B8952=2022,H8952/$O$20),"")</f>
        <v>5.5154382068024245E-4</v>
      </c>
      <c r="K8952" s="3" cm="1">
        <f t="array" ref="K8952">IFERROR(_xlfn.IFS(B8952=2015,J8952*$P$4,B8952=2016,J8952*$P$5,B8952=2017,J8952*$P$6,B8952=2018,J8952*$P$7,B8952=2019,J8952*$P$8,B8952=2020,J8952*$P$9,B8952=2021,J8952*$P$10,B8952=2022,J8952*$P$11),"")</f>
        <v>877772.60770500498</v>
      </c>
      <c r="L8952" s="3">
        <f t="shared" si="140"/>
        <v>1581807.8077050049</v>
      </c>
    </row>
    <row r="8953" spans="1:12">
      <c r="A8953">
        <v>4844160</v>
      </c>
      <c r="B8953">
        <v>2016</v>
      </c>
      <c r="C8953" t="s">
        <v>4102</v>
      </c>
      <c r="D8953" t="s">
        <v>3315</v>
      </c>
      <c r="E8953" t="s">
        <v>3316</v>
      </c>
      <c r="F8953" t="s">
        <v>4101</v>
      </c>
      <c r="G8953" t="s">
        <v>3317</v>
      </c>
      <c r="H8953" s="5">
        <v>728087</v>
      </c>
      <c r="I8953">
        <f>IFERROR(VLOOKUP(G8953,'NCES Match'!$A$2:$B$1307,2,FALSE),"")</f>
        <v>4844160</v>
      </c>
      <c r="J8953" cm="1">
        <f t="array" ref="J8953">IFERROR(_xlfn.IFS(B8953=2015,H8953/$O$13,B8953=2016,H8953/$O$14,B8953=2017,H8953/$O$15,B8953=2018,H8953/$O$16,B8953=2019,H8953/$O$17,B8953=2020,H8953/$O$18,B8953=2021,H8953/$O$19,B8953=2022,H8953/$O$20),"")</f>
        <v>5.2121339005801635E-4</v>
      </c>
      <c r="K8953" s="3" cm="1">
        <f t="array" ref="K8953">IFERROR(_xlfn.IFS(B8953=2015,J8953*$P$4,B8953=2016,J8953*$P$5,B8953=2017,J8953*$P$6,B8953=2018,J8953*$P$7,B8953=2019,J8953*$P$8,B8953=2020,J8953*$P$9,B8953=2021,J8953*$P$10,B8953=2022,J8953*$P$11),"")</f>
        <v>873361.44325722475</v>
      </c>
      <c r="L8953" s="3">
        <f t="shared" si="140"/>
        <v>1601448.4432572247</v>
      </c>
    </row>
    <row r="8954" spans="1:12">
      <c r="A8954">
        <v>4844160</v>
      </c>
      <c r="B8954">
        <v>2017</v>
      </c>
      <c r="D8954" t="s">
        <v>3315</v>
      </c>
      <c r="E8954" t="s">
        <v>3316</v>
      </c>
      <c r="F8954" t="s">
        <v>4101</v>
      </c>
      <c r="G8954" t="s">
        <v>3317</v>
      </c>
      <c r="H8954" s="5">
        <v>768871</v>
      </c>
      <c r="I8954">
        <f>IFERROR(VLOOKUP(G8954,'NCES Match'!$A$2:$B$1307,2,FALSE),"")</f>
        <v>4844160</v>
      </c>
      <c r="J8954" cm="1">
        <f t="array" ref="J8954">IFERROR(_xlfn.IFS(B8954=2015,H8954/$O$13,B8954=2016,H8954/$O$14,B8954=2017,H8954/$O$15,B8954=2018,H8954/$O$16,B8954=2019,H8954/$O$17,B8954=2020,H8954/$O$18,B8954=2021,H8954/$O$19,B8954=2022,H8954/$O$20),"")</f>
        <v>5.3008947392909917E-4</v>
      </c>
      <c r="K8954" s="3" cm="1">
        <f t="array" ref="K8954">IFERROR(_xlfn.IFS(B8954=2015,J8954*$P$4,B8954=2016,J8954*$P$5,B8954=2017,J8954*$P$6,B8954=2018,J8954*$P$7,B8954=2019,J8954*$P$8,B8954=2020,J8954*$P$9,B8954=2021,J8954*$P$10,B8954=2022,J8954*$P$11),"")</f>
        <v>900223.2945652185</v>
      </c>
      <c r="L8954" s="3">
        <f t="shared" si="140"/>
        <v>1669094.2945652185</v>
      </c>
    </row>
    <row r="8955" spans="1:12">
      <c r="A8955">
        <v>4844160</v>
      </c>
      <c r="B8955">
        <v>2018</v>
      </c>
      <c r="D8955" t="s">
        <v>3315</v>
      </c>
      <c r="E8955" t="s">
        <v>3316</v>
      </c>
      <c r="F8955" t="s">
        <v>4101</v>
      </c>
      <c r="G8955" t="s">
        <v>3317</v>
      </c>
      <c r="H8955" s="5">
        <v>769858</v>
      </c>
      <c r="I8955">
        <f>IFERROR(VLOOKUP(G8955,'NCES Match'!$A$2:$B$1307,2,FALSE),"")</f>
        <v>4844160</v>
      </c>
      <c r="J8955" cm="1">
        <f t="array" ref="J8955">IFERROR(_xlfn.IFS(B8955=2015,H8955/$O$13,B8955=2016,H8955/$O$14,B8955=2017,H8955/$O$15,B8955=2018,H8955/$O$16,B8955=2019,H8955/$O$17,B8955=2020,H8955/$O$18,B8955=2021,H8955/$O$19,B8955=2022,H8955/$O$20),"")</f>
        <v>5.0237763955260589E-4</v>
      </c>
      <c r="K8955" s="3" cm="1">
        <f t="array" ref="K8955">IFERROR(_xlfn.IFS(B8955=2015,J8955*$P$4,B8955=2016,J8955*$P$5,B8955=2017,J8955*$P$6,B8955=2018,J8955*$P$7,B8955=2019,J8955*$P$8,B8955=2020,J8955*$P$9,B8955=2021,J8955*$P$10,B8955=2022,J8955*$P$11),"")</f>
        <v>862508.70709634805</v>
      </c>
      <c r="L8955" s="3">
        <f t="shared" si="140"/>
        <v>1632366.7070963481</v>
      </c>
    </row>
    <row r="8956" spans="1:12">
      <c r="A8956">
        <v>4844160</v>
      </c>
      <c r="B8956">
        <v>2019</v>
      </c>
      <c r="D8956" t="s">
        <v>3315</v>
      </c>
      <c r="E8956" t="s">
        <v>3316</v>
      </c>
      <c r="F8956" t="s">
        <v>4101</v>
      </c>
      <c r="G8956" t="s">
        <v>3317</v>
      </c>
      <c r="H8956" s="5">
        <v>789784</v>
      </c>
      <c r="I8956">
        <f>IFERROR(VLOOKUP(G8956,'NCES Match'!$A$2:$B$1307,2,FALSE),"")</f>
        <v>4844160</v>
      </c>
      <c r="J8956" cm="1">
        <f t="array" ref="J8956">IFERROR(_xlfn.IFS(B8956=2015,H8956/$O$13,B8956=2016,H8956/$O$14,B8956=2017,H8956/$O$15,B8956=2018,H8956/$O$16,B8956=2019,H8956/$O$17,B8956=2020,H8956/$O$18,B8956=2021,H8956/$O$19,B8956=2022,H8956/$O$20),"")</f>
        <v>5.000754541642353E-4</v>
      </c>
      <c r="K8956" s="3" cm="1">
        <f t="array" ref="K8956">IFERROR(_xlfn.IFS(B8956=2015,J8956*$P$4,B8956=2016,J8956*$P$5,B8956=2017,J8956*$P$6,B8956=2018,J8956*$P$7,B8956=2019,J8956*$P$8,B8956=2020,J8956*$P$9,B8956=2021,J8956*$P$10,B8956=2022,J8956*$P$11),"")</f>
        <v>869094.11825149367</v>
      </c>
      <c r="L8956" s="3">
        <f t="shared" si="140"/>
        <v>1658878.1182514937</v>
      </c>
    </row>
    <row r="8957" spans="1:12">
      <c r="A8957">
        <v>4844160</v>
      </c>
      <c r="B8957">
        <v>2020</v>
      </c>
      <c r="D8957" t="s">
        <v>3315</v>
      </c>
      <c r="E8957" t="s">
        <v>3316</v>
      </c>
      <c r="F8957" t="s">
        <v>4230</v>
      </c>
      <c r="G8957" t="s">
        <v>3317</v>
      </c>
      <c r="H8957" s="5">
        <v>770438</v>
      </c>
      <c r="I8957">
        <f>IFERROR(VLOOKUP(G8957,'NCES Match'!$A$2:$B$1307,2,FALSE),"")</f>
        <v>4844160</v>
      </c>
      <c r="J8957" cm="1">
        <f t="array" ref="J8957">IFERROR(_xlfn.IFS(B8957=2015,H8957/$O$13,B8957=2016,H8957/$O$14,B8957=2017,H8957/$O$15,B8957=2018,H8957/$O$16,B8957=2019,H8957/$O$17,B8957=2020,H8957/$O$18,B8957=2021,H8957/$O$19,B8957=2022,H8957/$O$20),"")</f>
        <v>4.1750617879887035E-4</v>
      </c>
      <c r="K8957" s="3" cm="1">
        <f t="array" ref="K8957">IFERROR(_xlfn.IFS(B8957=2015,J8957*$P$4,B8957=2016,J8957*$P$5,B8957=2017,J8957*$P$6,B8957=2018,J8957*$P$7,B8957=2019,J8957*$P$8,B8957=2020,J8957*$P$9,B8957=2021,J8957*$P$10,B8957=2022,J8957*$P$11),"")</f>
        <v>880104.20018791198</v>
      </c>
      <c r="L8957" s="3">
        <f t="shared" si="140"/>
        <v>1650542.200187912</v>
      </c>
    </row>
    <row r="8958" spans="1:12">
      <c r="A8958">
        <v>4844160</v>
      </c>
      <c r="B8958">
        <v>2021</v>
      </c>
      <c r="D8958" t="s">
        <v>3315</v>
      </c>
      <c r="E8958" t="s">
        <v>3316</v>
      </c>
      <c r="F8958" t="s">
        <v>4230</v>
      </c>
      <c r="G8958" t="s">
        <v>3317</v>
      </c>
      <c r="H8958" s="5">
        <v>780689.46</v>
      </c>
      <c r="I8958">
        <f>IFERROR(VLOOKUP(G8958,'NCES Match'!$A$2:$B$1307,2,FALSE),"")</f>
        <v>4844160</v>
      </c>
      <c r="J8958" cm="1">
        <f t="array" ref="J8958">IFERROR(_xlfn.IFS(B8958=2015,H8958/$O$13,B8958=2016,H8958/$O$14,B8958=2017,H8958/$O$15,B8958=2018,H8958/$O$16,B8958=2019,H8958/$O$17,B8958=2020,H8958/$O$18,B8958=2021,H8958/$O$19,B8958=2022,H8958/$O$20),"")</f>
        <v>3.9943430963369601E-4</v>
      </c>
      <c r="K8958" s="3" cm="1">
        <f t="array" ref="K8958">IFERROR(_xlfn.IFS(B8958=2015,J8958*$P$4,B8958=2016,J8958*$P$5,B8958=2017,J8958*$P$6,B8958=2018,J8958*$P$7,B8958=2019,J8958*$P$8,B8958=2020,J8958*$P$9,B8958=2021,J8958*$P$10,B8958=2022,J8958*$P$11),"")</f>
        <v>855010.4268235896</v>
      </c>
      <c r="L8958" s="3">
        <f t="shared" si="140"/>
        <v>1635699.8868235894</v>
      </c>
    </row>
    <row r="8959" spans="1:12">
      <c r="A8959">
        <v>4844160</v>
      </c>
      <c r="B8959">
        <v>2022</v>
      </c>
      <c r="D8959" t="s">
        <v>3315</v>
      </c>
      <c r="E8959" t="s">
        <v>3316</v>
      </c>
      <c r="F8959" t="s">
        <v>4101</v>
      </c>
      <c r="G8959" t="s">
        <v>3317</v>
      </c>
      <c r="H8959" s="5">
        <v>1574103.86</v>
      </c>
      <c r="I8959">
        <f>IFERROR(VLOOKUP(G8959,'NCES Match'!$A$2:$B$1307,2,FALSE),"")</f>
        <v>4844160</v>
      </c>
      <c r="J8959" cm="1">
        <f t="array" ref="J8959">IFERROR(_xlfn.IFS(B8959=2015,H8959/$O$13,B8959=2016,H8959/$O$14,B8959=2017,H8959/$O$15,B8959=2018,H8959/$O$16,B8959=2019,H8959/$O$17,B8959=2020,H8959/$O$18,B8959=2021,H8959/$O$19,B8959=2022,H8959/$O$20),"")</f>
        <v>6.9139465012482161E-4</v>
      </c>
      <c r="K8959" s="3" cm="1">
        <f t="array" ref="K8959">IFERROR(_xlfn.IFS(B8959=2015,J8959*$P$4,B8959=2016,J8959*$P$5,B8959=2017,J8959*$P$6,B8959=2018,J8959*$P$7,B8959=2019,J8959*$P$8,B8959=2020,J8959*$P$9,B8959=2021,J8959*$P$10,B8959=2022,J8959*$P$11),"")</f>
        <v>1488906.6294831191</v>
      </c>
      <c r="L8959" s="3">
        <f t="shared" si="140"/>
        <v>3063010.489483119</v>
      </c>
    </row>
    <row r="8960" spans="1:12">
      <c r="A8960">
        <v>4844160</v>
      </c>
      <c r="B8960">
        <v>2023</v>
      </c>
      <c r="D8960" t="s">
        <v>3315</v>
      </c>
      <c r="E8960" t="s">
        <v>3316</v>
      </c>
      <c r="F8960" t="s">
        <v>4101</v>
      </c>
      <c r="G8960" t="s">
        <v>3317</v>
      </c>
      <c r="H8960" s="5">
        <v>1243124.6599999999</v>
      </c>
      <c r="I8960">
        <f>IFERROR(VLOOKUP(G8960,'NCES Match'!$A$2:$B$1307,2,FALSE),"")</f>
        <v>4844160</v>
      </c>
      <c r="J8960" t="str" cm="1">
        <f t="array" ref="J8960">IFERROR(_xlfn.IFS(B8960=2015,H8960/$O$13,B8960=2016,H8960/$O$14,B8960=2017,H8960/$O$15,B8960=2018,H8960/$O$16,B8960=2019,H8960/$O$17,B8960=2020,H8960/$O$18,B8960=2021,H8960/$O$19,B8960=2022,H8960/$O$20),"")</f>
        <v/>
      </c>
      <c r="K8960" s="3" t="str" cm="1">
        <f t="array" ref="K8960">IFERROR(_xlfn.IFS(B8960=2015,J8960*$P$4,B8960=2016,J8960*$P$5,B8960=2017,J8960*$P$6,B8960=2018,J8960*$P$7,B8960=2019,J8960*$P$8,B8960=2020,J8960*$P$9,B8960=2021,J8960*$P$10,B8960=2022,J8960*$P$11),"")</f>
        <v/>
      </c>
      <c r="L8960" s="3">
        <f t="shared" si="140"/>
        <v>1243124.6599999999</v>
      </c>
    </row>
    <row r="8961" spans="1:12">
      <c r="A8961">
        <v>4827690</v>
      </c>
      <c r="B8961">
        <v>2015</v>
      </c>
      <c r="C8961" t="s">
        <v>381</v>
      </c>
      <c r="D8961" t="s">
        <v>2022</v>
      </c>
      <c r="E8961" t="s">
        <v>2023</v>
      </c>
      <c r="G8961" t="s">
        <v>2024</v>
      </c>
      <c r="H8961" s="5">
        <v>466937.11</v>
      </c>
      <c r="I8961">
        <f>IFERROR(VLOOKUP(G8961,'NCES Match'!$A$2:$B$1307,2,FALSE),"")</f>
        <v>4827690</v>
      </c>
      <c r="J8961" cm="1">
        <f t="array" ref="J8961">IFERROR(_xlfn.IFS(B8961=2015,H8961/$O$13,B8961=2016,H8961/$O$14,B8961=2017,H8961/$O$15,B8961=2018,H8961/$O$16,B8961=2019,H8961/$O$17,B8961=2020,H8961/$O$18,B8961=2021,H8961/$O$19,B8961=2022,H8961/$O$20),"")</f>
        <v>3.6580028621692587E-4</v>
      </c>
      <c r="K8961" s="3" cm="1">
        <f t="array" ref="K8961">IFERROR(_xlfn.IFS(B8961=2015,J8961*$P$4,B8961=2016,J8961*$P$5,B8961=2017,J8961*$P$6,B8961=2018,J8961*$P$7,B8961=2019,J8961*$P$8,B8961=2020,J8961*$P$9,B8961=2021,J8961*$P$10,B8961=2022,J8961*$P$11),"")</f>
        <v>582164.93249050435</v>
      </c>
      <c r="L8961" s="3">
        <f t="shared" si="140"/>
        <v>1049102.0424905042</v>
      </c>
    </row>
    <row r="8962" spans="1:12">
      <c r="A8962">
        <v>4827690</v>
      </c>
      <c r="B8962">
        <v>2016</v>
      </c>
      <c r="C8962" t="s">
        <v>4102</v>
      </c>
      <c r="D8962" t="s">
        <v>2022</v>
      </c>
      <c r="E8962" t="s">
        <v>2023</v>
      </c>
      <c r="F8962" t="s">
        <v>4101</v>
      </c>
      <c r="G8962" t="s">
        <v>2024</v>
      </c>
      <c r="H8962" s="5">
        <v>499698</v>
      </c>
      <c r="I8962">
        <f>IFERROR(VLOOKUP(G8962,'NCES Match'!$A$2:$B$1307,2,FALSE),"")</f>
        <v>4827690</v>
      </c>
      <c r="J8962" cm="1">
        <f t="array" ref="J8962">IFERROR(_xlfn.IFS(B8962=2015,H8962/$O$13,B8962=2016,H8962/$O$14,B8962=2017,H8962/$O$15,B8962=2018,H8962/$O$16,B8962=2019,H8962/$O$17,B8962=2020,H8962/$O$18,B8962=2021,H8962/$O$19,B8962=2022,H8962/$O$20),"")</f>
        <v>3.5771726261450985E-4</v>
      </c>
      <c r="K8962" s="3" cm="1">
        <f t="array" ref="K8962">IFERROR(_xlfn.IFS(B8962=2015,J8962*$P$4,B8962=2016,J8962*$P$5,B8962=2017,J8962*$P$6,B8962=2018,J8962*$P$7,B8962=2019,J8962*$P$8,B8962=2020,J8962*$P$9,B8962=2021,J8962*$P$10,B8962=2022,J8962*$P$11),"")</f>
        <v>599402.22318589489</v>
      </c>
      <c r="L8962" s="3">
        <f t="shared" si="140"/>
        <v>1099100.223185895</v>
      </c>
    </row>
    <row r="8963" spans="1:12">
      <c r="A8963">
        <v>4827690</v>
      </c>
      <c r="B8963">
        <v>2017</v>
      </c>
      <c r="D8963" t="s">
        <v>2022</v>
      </c>
      <c r="E8963" t="s">
        <v>2023</v>
      </c>
      <c r="F8963" t="s">
        <v>4101</v>
      </c>
      <c r="G8963" t="s">
        <v>2024</v>
      </c>
      <c r="H8963" s="5">
        <v>515339</v>
      </c>
      <c r="I8963">
        <f>IFERROR(VLOOKUP(G8963,'NCES Match'!$A$2:$B$1307,2,FALSE),"")</f>
        <v>4827690</v>
      </c>
      <c r="J8963" cm="1">
        <f t="array" ref="J8963">IFERROR(_xlfn.IFS(B8963=2015,H8963/$O$13,B8963=2016,H8963/$O$14,B8963=2017,H8963/$O$15,B8963=2018,H8963/$O$16,B8963=2019,H8963/$O$17,B8963=2020,H8963/$O$18,B8963=2021,H8963/$O$19,B8963=2022,H8963/$O$20),"")</f>
        <v>3.552946845506568E-4</v>
      </c>
      <c r="K8963" s="3" cm="1">
        <f t="array" ref="K8963">IFERROR(_xlfn.IFS(B8963=2015,J8963*$P$4,B8963=2016,J8963*$P$5,B8963=2017,J8963*$P$6,B8963=2018,J8963*$P$7,B8963=2019,J8963*$P$8,B8963=2020,J8963*$P$9,B8963=2021,J8963*$P$10,B8963=2022,J8963*$P$11),"")</f>
        <v>603378.42420632998</v>
      </c>
      <c r="L8963" s="3">
        <f t="shared" ref="L8963:L9026" si="141">SUM(H8963,K8963)</f>
        <v>1118717.42420633</v>
      </c>
    </row>
    <row r="8964" spans="1:12">
      <c r="A8964">
        <v>4827690</v>
      </c>
      <c r="B8964">
        <v>2018</v>
      </c>
      <c r="D8964" t="s">
        <v>2022</v>
      </c>
      <c r="E8964" t="s">
        <v>2023</v>
      </c>
      <c r="F8964" t="s">
        <v>4101</v>
      </c>
      <c r="G8964" t="s">
        <v>2024</v>
      </c>
      <c r="H8964" s="5">
        <v>537823</v>
      </c>
      <c r="I8964">
        <f>IFERROR(VLOOKUP(G8964,'NCES Match'!$A$2:$B$1307,2,FALSE),"")</f>
        <v>4827690</v>
      </c>
      <c r="J8964" cm="1">
        <f t="array" ref="J8964">IFERROR(_xlfn.IFS(B8964=2015,H8964/$O$13,B8964=2016,H8964/$O$14,B8964=2017,H8964/$O$15,B8964=2018,H8964/$O$16,B8964=2019,H8964/$O$17,B8964=2020,H8964/$O$18,B8964=2021,H8964/$O$19,B8964=2022,H8964/$O$20),"")</f>
        <v>3.5096115028628803E-4</v>
      </c>
      <c r="K8964" s="3" cm="1">
        <f t="array" ref="K8964">IFERROR(_xlfn.IFS(B8964=2015,J8964*$P$4,B8964=2016,J8964*$P$5,B8964=2017,J8964*$P$6,B8964=2018,J8964*$P$7,B8964=2019,J8964*$P$8,B8964=2020,J8964*$P$9,B8964=2021,J8964*$P$10,B8964=2022,J8964*$P$11),"")</f>
        <v>602548.80819148349</v>
      </c>
      <c r="L8964" s="3">
        <f t="shared" si="141"/>
        <v>1140371.8081914834</v>
      </c>
    </row>
    <row r="8965" spans="1:12">
      <c r="A8965">
        <v>4827690</v>
      </c>
      <c r="B8965">
        <v>2019</v>
      </c>
      <c r="D8965" t="s">
        <v>2022</v>
      </c>
      <c r="E8965" t="s">
        <v>2023</v>
      </c>
      <c r="F8965" t="s">
        <v>4101</v>
      </c>
      <c r="G8965" t="s">
        <v>2024</v>
      </c>
      <c r="H8965" s="5">
        <v>527420</v>
      </c>
      <c r="I8965">
        <f>IFERROR(VLOOKUP(G8965,'NCES Match'!$A$2:$B$1307,2,FALSE),"")</f>
        <v>4827690</v>
      </c>
      <c r="J8965" cm="1">
        <f t="array" ref="J8965">IFERROR(_xlfn.IFS(B8965=2015,H8965/$O$13,B8965=2016,H8965/$O$14,B8965=2017,H8965/$O$15,B8965=2018,H8965/$O$16,B8965=2019,H8965/$O$17,B8965=2020,H8965/$O$18,B8965=2021,H8965/$O$19,B8965=2022,H8965/$O$20),"")</f>
        <v>3.3395180965340013E-4</v>
      </c>
      <c r="K8965" s="3" cm="1">
        <f t="array" ref="K8965">IFERROR(_xlfn.IFS(B8965=2015,J8965*$P$4,B8965=2016,J8965*$P$5,B8965=2017,J8965*$P$6,B8965=2018,J8965*$P$7,B8965=2019,J8965*$P$8,B8965=2020,J8965*$P$9,B8965=2021,J8965*$P$10,B8965=2022,J8965*$P$11),"")</f>
        <v>580383.52239118901</v>
      </c>
      <c r="L8965" s="3">
        <f t="shared" si="141"/>
        <v>1107803.5223911889</v>
      </c>
    </row>
    <row r="8966" spans="1:12">
      <c r="A8966">
        <v>4827690</v>
      </c>
      <c r="B8966">
        <v>2020</v>
      </c>
      <c r="D8966" t="s">
        <v>2022</v>
      </c>
      <c r="E8966" t="s">
        <v>2023</v>
      </c>
      <c r="F8966" t="s">
        <v>4230</v>
      </c>
      <c r="G8966" t="s">
        <v>2024</v>
      </c>
      <c r="H8966" s="5">
        <v>561888</v>
      </c>
      <c r="I8966">
        <f>IFERROR(VLOOKUP(G8966,'NCES Match'!$A$2:$B$1307,2,FALSE),"")</f>
        <v>4827690</v>
      </c>
      <c r="J8966" cm="1">
        <f t="array" ref="J8966">IFERROR(_xlfn.IFS(B8966=2015,H8966/$O$13,B8966=2016,H8966/$O$14,B8966=2017,H8966/$O$15,B8966=2018,H8966/$O$16,B8966=2019,H8966/$O$17,B8966=2020,H8966/$O$18,B8966=2021,H8966/$O$19,B8966=2022,H8966/$O$20),"")</f>
        <v>3.0449135659578014E-4</v>
      </c>
      <c r="K8966" s="3" cm="1">
        <f t="array" ref="K8966">IFERROR(_xlfn.IFS(B8966=2015,J8966*$P$4,B8966=2016,J8966*$P$5,B8966=2017,J8966*$P$6,B8966=2018,J8966*$P$7,B8966=2019,J8966*$P$8,B8966=2020,J8966*$P$9,B8966=2021,J8966*$P$10,B8966=2022,J8966*$P$11),"")</f>
        <v>641868.63684707333</v>
      </c>
      <c r="L8966" s="3">
        <f t="shared" si="141"/>
        <v>1203756.6368470732</v>
      </c>
    </row>
    <row r="8967" spans="1:12">
      <c r="A8967">
        <v>4827690</v>
      </c>
      <c r="B8967">
        <v>2021</v>
      </c>
      <c r="D8967" t="s">
        <v>2022</v>
      </c>
      <c r="E8967" t="s">
        <v>2023</v>
      </c>
      <c r="F8967" t="s">
        <v>4101</v>
      </c>
      <c r="G8967" t="s">
        <v>2024</v>
      </c>
      <c r="H8967" s="5">
        <v>607746.94999999995</v>
      </c>
      <c r="I8967">
        <f>IFERROR(VLOOKUP(G8967,'NCES Match'!$A$2:$B$1307,2,FALSE),"")</f>
        <v>4827690</v>
      </c>
      <c r="J8967" cm="1">
        <f t="array" ref="J8967">IFERROR(_xlfn.IFS(B8967=2015,H8967/$O$13,B8967=2016,H8967/$O$14,B8967=2017,H8967/$O$15,B8967=2018,H8967/$O$16,B8967=2019,H8967/$O$17,B8967=2020,H8967/$O$18,B8967=2021,H8967/$O$19,B8967=2022,H8967/$O$20),"")</f>
        <v>3.1094948227587747E-4</v>
      </c>
      <c r="K8967" s="3" cm="1">
        <f t="array" ref="K8967">IFERROR(_xlfn.IFS(B8967=2015,J8967*$P$4,B8967=2016,J8967*$P$5,B8967=2017,J8967*$P$6,B8967=2018,J8967*$P$7,B8967=2019,J8967*$P$8,B8967=2020,J8967*$P$9,B8967=2021,J8967*$P$10,B8967=2022,J8967*$P$11),"")</f>
        <v>665603.93824227469</v>
      </c>
      <c r="L8967" s="3">
        <f t="shared" si="141"/>
        <v>1273350.8882422745</v>
      </c>
    </row>
    <row r="8968" spans="1:12">
      <c r="A8968">
        <v>4827690</v>
      </c>
      <c r="B8968">
        <v>2022</v>
      </c>
      <c r="D8968" t="s">
        <v>2022</v>
      </c>
      <c r="E8968" t="s">
        <v>2023</v>
      </c>
      <c r="F8968" t="s">
        <v>4101</v>
      </c>
      <c r="G8968" t="s">
        <v>2024</v>
      </c>
      <c r="H8968" s="5">
        <v>836991.66</v>
      </c>
      <c r="I8968">
        <f>IFERROR(VLOOKUP(G8968,'NCES Match'!$A$2:$B$1307,2,FALSE),"")</f>
        <v>4827690</v>
      </c>
      <c r="J8968" cm="1">
        <f t="array" ref="J8968">IFERROR(_xlfn.IFS(B8968=2015,H8968/$O$13,B8968=2016,H8968/$O$14,B8968=2017,H8968/$O$15,B8968=2018,H8968/$O$16,B8968=2019,H8968/$O$17,B8968=2020,H8968/$O$18,B8968=2021,H8968/$O$19,B8968=2022,H8968/$O$20),"")</f>
        <v>3.6763238476722476E-4</v>
      </c>
      <c r="K8968" s="3" cm="1">
        <f t="array" ref="K8968">IFERROR(_xlfn.IFS(B8968=2015,J8968*$P$4,B8968=2016,J8968*$P$5,B8968=2017,J8968*$P$6,B8968=2018,J8968*$P$7,B8968=2019,J8968*$P$8,B8968=2020,J8968*$P$9,B8968=2021,J8968*$P$10,B8968=2022,J8968*$P$11),"")</f>
        <v>791690.09305147175</v>
      </c>
      <c r="L8968" s="3">
        <f t="shared" si="141"/>
        <v>1628681.7530514719</v>
      </c>
    </row>
    <row r="8969" spans="1:12">
      <c r="A8969">
        <v>4827690</v>
      </c>
      <c r="B8969">
        <v>2023</v>
      </c>
      <c r="D8969" t="s">
        <v>2022</v>
      </c>
      <c r="E8969" t="s">
        <v>2023</v>
      </c>
      <c r="F8969" t="s">
        <v>4101</v>
      </c>
      <c r="G8969" t="s">
        <v>2024</v>
      </c>
      <c r="H8969" s="5">
        <v>918823.75</v>
      </c>
      <c r="I8969">
        <f>IFERROR(VLOOKUP(G8969,'NCES Match'!$A$2:$B$1307,2,FALSE),"")</f>
        <v>4827690</v>
      </c>
      <c r="J8969" t="str" cm="1">
        <f t="array" ref="J8969">IFERROR(_xlfn.IFS(B8969=2015,H8969/$O$13,B8969=2016,H8969/$O$14,B8969=2017,H8969/$O$15,B8969=2018,H8969/$O$16,B8969=2019,H8969/$O$17,B8969=2020,H8969/$O$18,B8969=2021,H8969/$O$19,B8969=2022,H8969/$O$20),"")</f>
        <v/>
      </c>
      <c r="K8969" s="3" t="str" cm="1">
        <f t="array" ref="K8969">IFERROR(_xlfn.IFS(B8969=2015,J8969*$P$4,B8969=2016,J8969*$P$5,B8969=2017,J8969*$P$6,B8969=2018,J8969*$P$7,B8969=2019,J8969*$P$8,B8969=2020,J8969*$P$9,B8969=2021,J8969*$P$10,B8969=2022,J8969*$P$11),"")</f>
        <v/>
      </c>
      <c r="L8969" s="3">
        <f t="shared" si="141"/>
        <v>918823.75</v>
      </c>
    </row>
    <row r="8970" spans="1:12">
      <c r="A8970">
        <v>4800155</v>
      </c>
      <c r="B8970">
        <v>2015</v>
      </c>
      <c r="C8970" t="s">
        <v>381</v>
      </c>
      <c r="D8970" t="s">
        <v>2701</v>
      </c>
      <c r="E8970" t="s">
        <v>2702</v>
      </c>
      <c r="G8970" t="s">
        <v>2703</v>
      </c>
      <c r="H8970" s="5">
        <v>202154.07</v>
      </c>
      <c r="I8970">
        <f>IFERROR(VLOOKUP(G8970,'NCES Match'!$A$2:$B$1307,2,FALSE),"")</f>
        <v>4800155</v>
      </c>
      <c r="J8970" cm="1">
        <f t="array" ref="J8970">IFERROR(_xlfn.IFS(B8970=2015,H8970/$O$13,B8970=2016,H8970/$O$14,B8970=2017,H8970/$O$15,B8970=2018,H8970/$O$16,B8970=2019,H8970/$O$17,B8970=2020,H8970/$O$18,B8970=2021,H8970/$O$19,B8970=2022,H8970/$O$20),"")</f>
        <v>1.5836825791361168E-4</v>
      </c>
      <c r="K8970" s="3" cm="1">
        <f t="array" ref="K8970">IFERROR(_xlfn.IFS(B8970=2015,J8970*$P$4,B8970=2016,J8970*$P$5,B8970=2017,J8970*$P$6,B8970=2018,J8970*$P$7,B8970=2019,J8970*$P$8,B8970=2020,J8970*$P$9,B8970=2021,J8970*$P$10,B8970=2022,J8970*$P$11),"")</f>
        <v>252040.38829603992</v>
      </c>
      <c r="L8970" s="3">
        <f t="shared" si="141"/>
        <v>454194.45829603996</v>
      </c>
    </row>
    <row r="8971" spans="1:12">
      <c r="A8971">
        <v>4800155</v>
      </c>
      <c r="B8971">
        <v>2016</v>
      </c>
      <c r="C8971" t="s">
        <v>4102</v>
      </c>
      <c r="D8971" t="s">
        <v>2701</v>
      </c>
      <c r="E8971" t="s">
        <v>2702</v>
      </c>
      <c r="F8971" t="s">
        <v>4101</v>
      </c>
      <c r="G8971" t="s">
        <v>2703</v>
      </c>
      <c r="H8971" s="5">
        <v>203736</v>
      </c>
      <c r="I8971">
        <f>IFERROR(VLOOKUP(G8971,'NCES Match'!$A$2:$B$1307,2,FALSE),"")</f>
        <v>4800155</v>
      </c>
      <c r="J8971" cm="1">
        <f t="array" ref="J8971">IFERROR(_xlfn.IFS(B8971=2015,H8971/$O$13,B8971=2016,H8971/$O$14,B8971=2017,H8971/$O$15,B8971=2018,H8971/$O$16,B8971=2019,H8971/$O$17,B8971=2020,H8971/$O$18,B8971=2021,H8971/$O$19,B8971=2022,H8971/$O$20),"")</f>
        <v>1.4584786053982562E-4</v>
      </c>
      <c r="K8971" s="3" cm="1">
        <f t="array" ref="K8971">IFERROR(_xlfn.IFS(B8971=2015,J8971*$P$4,B8971=2016,J8971*$P$5,B8971=2017,J8971*$P$6,B8971=2018,J8971*$P$7,B8971=2019,J8971*$P$8,B8971=2020,J8971*$P$9,B8971=2021,J8971*$P$10,B8971=2022,J8971*$P$11),"")</f>
        <v>244387.23257447797</v>
      </c>
      <c r="L8971" s="3">
        <f t="shared" si="141"/>
        <v>448123.23257447797</v>
      </c>
    </row>
    <row r="8972" spans="1:12">
      <c r="A8972">
        <v>4800155</v>
      </c>
      <c r="B8972">
        <v>2017</v>
      </c>
      <c r="D8972" t="s">
        <v>2701</v>
      </c>
      <c r="E8972" t="s">
        <v>2702</v>
      </c>
      <c r="F8972" t="s">
        <v>4101</v>
      </c>
      <c r="G8972" t="s">
        <v>2703</v>
      </c>
      <c r="H8972" s="5">
        <v>224518</v>
      </c>
      <c r="I8972">
        <f>IFERROR(VLOOKUP(G8972,'NCES Match'!$A$2:$B$1307,2,FALSE),"")</f>
        <v>4800155</v>
      </c>
      <c r="J8972" cm="1">
        <f t="array" ref="J8972">IFERROR(_xlfn.IFS(B8972=2015,H8972/$O$13,B8972=2016,H8972/$O$14,B8972=2017,H8972/$O$15,B8972=2018,H8972/$O$16,B8972=2019,H8972/$O$17,B8972=2020,H8972/$O$18,B8972=2021,H8972/$O$19,B8972=2022,H8972/$O$20),"")</f>
        <v>1.5479141300375938E-4</v>
      </c>
      <c r="K8972" s="3" cm="1">
        <f t="array" ref="K8972">IFERROR(_xlfn.IFS(B8972=2015,J8972*$P$4,B8972=2016,J8972*$P$5,B8972=2017,J8972*$P$6,B8972=2018,J8972*$P$7,B8972=2019,J8972*$P$8,B8972=2020,J8972*$P$9,B8972=2021,J8972*$P$10,B8972=2022,J8972*$P$11),"")</f>
        <v>262874.17999793682</v>
      </c>
      <c r="L8972" s="3">
        <f t="shared" si="141"/>
        <v>487392.17999793682</v>
      </c>
    </row>
    <row r="8973" spans="1:12">
      <c r="A8973">
        <v>4800155</v>
      </c>
      <c r="B8973">
        <v>2018</v>
      </c>
      <c r="D8973" t="s">
        <v>2701</v>
      </c>
      <c r="E8973" t="s">
        <v>2702</v>
      </c>
      <c r="F8973" t="s">
        <v>4101</v>
      </c>
      <c r="G8973" t="s">
        <v>2703</v>
      </c>
      <c r="H8973" s="5">
        <v>267692</v>
      </c>
      <c r="I8973">
        <f>IFERROR(VLOOKUP(G8973,'NCES Match'!$A$2:$B$1307,2,FALSE),"")</f>
        <v>4800155</v>
      </c>
      <c r="J8973" cm="1">
        <f t="array" ref="J8973">IFERROR(_xlfn.IFS(B8973=2015,H8973/$O$13,B8973=2016,H8973/$O$14,B8973=2017,H8973/$O$15,B8973=2018,H8973/$O$16,B8973=2019,H8973/$O$17,B8973=2020,H8973/$O$18,B8973=2021,H8973/$O$19,B8973=2022,H8973/$O$20),"")</f>
        <v>1.7468477964392934E-4</v>
      </c>
      <c r="K8973" s="3" cm="1">
        <f t="array" ref="K8973">IFERROR(_xlfn.IFS(B8973=2015,J8973*$P$4,B8973=2016,J8973*$P$5,B8973=2017,J8973*$P$6,B8973=2018,J8973*$P$7,B8973=2019,J8973*$P$8,B8973=2020,J8973*$P$9,B8973=2021,J8973*$P$10,B8973=2022,J8973*$P$11),"")</f>
        <v>299908.13996871572</v>
      </c>
      <c r="L8973" s="3">
        <f t="shared" si="141"/>
        <v>567600.13996871572</v>
      </c>
    </row>
    <row r="8974" spans="1:12">
      <c r="A8974">
        <v>4800155</v>
      </c>
      <c r="B8974">
        <v>2019</v>
      </c>
      <c r="D8974" t="s">
        <v>2701</v>
      </c>
      <c r="E8974" t="s">
        <v>2702</v>
      </c>
      <c r="F8974" t="s">
        <v>4101</v>
      </c>
      <c r="G8974" t="s">
        <v>2703</v>
      </c>
      <c r="H8974" s="5">
        <v>247887</v>
      </c>
      <c r="I8974">
        <f>IFERROR(VLOOKUP(G8974,'NCES Match'!$A$2:$B$1307,2,FALSE),"")</f>
        <v>4800155</v>
      </c>
      <c r="J8974" cm="1">
        <f t="array" ref="J8974">IFERROR(_xlfn.IFS(B8974=2015,H8974/$O$13,B8974=2016,H8974/$O$14,B8974=2017,H8974/$O$15,B8974=2018,H8974/$O$16,B8974=2019,H8974/$O$17,B8974=2020,H8974/$O$18,B8974=2021,H8974/$O$19,B8974=2022,H8974/$O$20),"")</f>
        <v>1.5695709726508739E-4</v>
      </c>
      <c r="K8974" s="3" cm="1">
        <f t="array" ref="K8974">IFERROR(_xlfn.IFS(B8974=2015,J8974*$P$4,B8974=2016,J8974*$P$5,B8974=2017,J8974*$P$6,B8974=2018,J8974*$P$7,B8974=2019,J8974*$P$8,B8974=2020,J8974*$P$9,B8974=2021,J8974*$P$10,B8974=2022,J8974*$P$11),"")</f>
        <v>272779.81535585423</v>
      </c>
      <c r="L8974" s="3">
        <f t="shared" si="141"/>
        <v>520666.81535585423</v>
      </c>
    </row>
    <row r="8975" spans="1:12">
      <c r="A8975">
        <v>4800155</v>
      </c>
      <c r="B8975">
        <v>2020</v>
      </c>
      <c r="D8975" t="s">
        <v>2701</v>
      </c>
      <c r="E8975" t="s">
        <v>2702</v>
      </c>
      <c r="F8975" t="s">
        <v>4230</v>
      </c>
      <c r="G8975" t="s">
        <v>4302</v>
      </c>
      <c r="H8975" s="5">
        <v>277439</v>
      </c>
      <c r="I8975">
        <f>IFERROR(VLOOKUP(G8975,'NCES Match'!$A$2:$B$1307,2,FALSE),"")</f>
        <v>4800155</v>
      </c>
      <c r="J8975" cm="1">
        <f t="array" ref="J8975">IFERROR(_xlfn.IFS(B8975=2015,H8975/$O$13,B8975=2016,H8975/$O$14,B8975=2017,H8975/$O$15,B8975=2018,H8975/$O$16,B8975=2019,H8975/$O$17,B8975=2020,H8975/$O$18,B8975=2021,H8975/$O$19,B8975=2022,H8975/$O$20),"")</f>
        <v>1.5034629229059287E-4</v>
      </c>
      <c r="K8975" s="3" cm="1">
        <f t="array" ref="K8975">IFERROR(_xlfn.IFS(B8975=2015,J8975*$P$4,B8975=2016,J8975*$P$5,B8975=2017,J8975*$P$6,B8975=2018,J8975*$P$7,B8975=2019,J8975*$P$8,B8975=2020,J8975*$P$9,B8975=2021,J8975*$P$10,B8975=2022,J8975*$P$11),"")</f>
        <v>316930.40737338254</v>
      </c>
      <c r="L8975" s="3">
        <f t="shared" si="141"/>
        <v>594369.40737338248</v>
      </c>
    </row>
    <row r="8976" spans="1:12">
      <c r="A8976">
        <v>4800155</v>
      </c>
      <c r="B8976">
        <v>2021</v>
      </c>
      <c r="D8976" t="s">
        <v>2701</v>
      </c>
      <c r="E8976" t="s">
        <v>2702</v>
      </c>
      <c r="F8976" t="s">
        <v>4101</v>
      </c>
      <c r="G8976" t="s">
        <v>4302</v>
      </c>
      <c r="H8976" s="5">
        <v>331933.94</v>
      </c>
      <c r="I8976">
        <f>IFERROR(VLOOKUP(G8976,'NCES Match'!$A$2:$B$1307,2,FALSE),"")</f>
        <v>4800155</v>
      </c>
      <c r="J8976" cm="1">
        <f t="array" ref="J8976">IFERROR(_xlfn.IFS(B8976=2015,H8976/$O$13,B8976=2016,H8976/$O$14,B8976=2017,H8976/$O$15,B8976=2018,H8976/$O$16,B8976=2019,H8976/$O$17,B8976=2020,H8976/$O$18,B8976=2021,H8976/$O$19,B8976=2022,H8976/$O$20),"")</f>
        <v>1.6983168207227069E-4</v>
      </c>
      <c r="K8976" s="3" cm="1">
        <f t="array" ref="K8976">IFERROR(_xlfn.IFS(B8976=2015,J8976*$P$4,B8976=2016,J8976*$P$5,B8976=2017,J8976*$P$6,B8976=2018,J8976*$P$7,B8976=2019,J8976*$P$8,B8976=2020,J8976*$P$9,B8976=2021,J8976*$P$10,B8976=2022,J8976*$P$11),"")</f>
        <v>363533.76631552808</v>
      </c>
      <c r="L8976" s="3">
        <f t="shared" si="141"/>
        <v>695467.70631552814</v>
      </c>
    </row>
    <row r="8977" spans="1:12">
      <c r="A8977">
        <v>4800155</v>
      </c>
      <c r="B8977">
        <v>2022</v>
      </c>
      <c r="D8977" t="s">
        <v>2701</v>
      </c>
      <c r="E8977" t="s">
        <v>2702</v>
      </c>
      <c r="F8977" t="s">
        <v>4101</v>
      </c>
      <c r="G8977" t="s">
        <v>4302</v>
      </c>
      <c r="H8977" s="5">
        <v>402629.15</v>
      </c>
      <c r="I8977">
        <f>IFERROR(VLOOKUP(G8977,'NCES Match'!$A$2:$B$1307,2,FALSE),"")</f>
        <v>4800155</v>
      </c>
      <c r="J8977" cm="1">
        <f t="array" ref="J8977">IFERROR(_xlfn.IFS(B8977=2015,H8977/$O$13,B8977=2016,H8977/$O$14,B8977=2017,H8977/$O$15,B8977=2018,H8977/$O$16,B8977=2019,H8977/$O$17,B8977=2020,H8977/$O$18,B8977=2021,H8977/$O$19,B8977=2022,H8977/$O$20),"")</f>
        <v>1.768470603294908E-4</v>
      </c>
      <c r="K8977" s="3" cm="1">
        <f t="array" ref="K8977">IFERROR(_xlfn.IFS(B8977=2015,J8977*$P$4,B8977=2016,J8977*$P$5,B8977=2017,J8977*$P$6,B8977=2018,J8977*$P$7,B8977=2019,J8977*$P$8,B8977=2020,J8977*$P$9,B8977=2021,J8977*$P$10,B8977=2022,J8977*$P$11),"")</f>
        <v>380837.13908061519</v>
      </c>
      <c r="L8977" s="3">
        <f t="shared" si="141"/>
        <v>783466.28908061516</v>
      </c>
    </row>
    <row r="8978" spans="1:12">
      <c r="A8978">
        <v>4800155</v>
      </c>
      <c r="B8978">
        <v>2023</v>
      </c>
      <c r="D8978" t="s">
        <v>2701</v>
      </c>
      <c r="E8978" t="s">
        <v>2702</v>
      </c>
      <c r="F8978" t="s">
        <v>4101</v>
      </c>
      <c r="G8978" t="s">
        <v>2703</v>
      </c>
      <c r="H8978" s="5">
        <v>383469.89</v>
      </c>
      <c r="I8978">
        <f>IFERROR(VLOOKUP(G8978,'NCES Match'!$A$2:$B$1307,2,FALSE),"")</f>
        <v>4800155</v>
      </c>
      <c r="J8978" t="str" cm="1">
        <f t="array" ref="J8978">IFERROR(_xlfn.IFS(B8978=2015,H8978/$O$13,B8978=2016,H8978/$O$14,B8978=2017,H8978/$O$15,B8978=2018,H8978/$O$16,B8978=2019,H8978/$O$17,B8978=2020,H8978/$O$18,B8978=2021,H8978/$O$19,B8978=2022,H8978/$O$20),"")</f>
        <v/>
      </c>
      <c r="K8978" s="3" t="str" cm="1">
        <f t="array" ref="K8978">IFERROR(_xlfn.IFS(B8978=2015,J8978*$P$4,B8978=2016,J8978*$P$5,B8978=2017,J8978*$P$6,B8978=2018,J8978*$P$7,B8978=2019,J8978*$P$8,B8978=2020,J8978*$P$9,B8978=2021,J8978*$P$10,B8978=2022,J8978*$P$11),"")</f>
        <v/>
      </c>
      <c r="L8978" s="3">
        <f t="shared" si="141"/>
        <v>383469.89</v>
      </c>
    </row>
    <row r="8979" spans="1:12">
      <c r="A8979">
        <v>4821180</v>
      </c>
      <c r="B8979">
        <v>2015</v>
      </c>
      <c r="C8979" t="s">
        <v>381</v>
      </c>
      <c r="D8979" t="s">
        <v>1469</v>
      </c>
      <c r="E8979" t="s">
        <v>1470</v>
      </c>
      <c r="G8979" t="s">
        <v>1471</v>
      </c>
      <c r="H8979" s="5">
        <v>31932.49</v>
      </c>
      <c r="I8979">
        <f>IFERROR(VLOOKUP(G8979,'NCES Match'!$A$2:$B$1307,2,FALSE),"")</f>
        <v>4821180</v>
      </c>
      <c r="J8979" cm="1">
        <f t="array" ref="J8979">IFERROR(_xlfn.IFS(B8979=2015,H8979/$O$13,B8979=2016,H8979/$O$14,B8979=2017,H8979/$O$15,B8979=2018,H8979/$O$16,B8979=2019,H8979/$O$17,B8979=2020,H8979/$O$18,B8979=2021,H8979/$O$19,B8979=2022,H8979/$O$20),"")</f>
        <v>2.5016032633643369E-5</v>
      </c>
      <c r="K8979" s="3" cm="1">
        <f t="array" ref="K8979">IFERROR(_xlfn.IFS(B8979=2015,J8979*$P$4,B8979=2016,J8979*$P$5,B8979=2017,J8979*$P$6,B8979=2018,J8979*$P$7,B8979=2019,J8979*$P$8,B8979=2020,J8979*$P$9,B8979=2021,J8979*$P$10,B8979=2022,J8979*$P$11),"")</f>
        <v>39812.59036169498</v>
      </c>
      <c r="L8979" s="3">
        <f t="shared" si="141"/>
        <v>71745.080361694985</v>
      </c>
    </row>
    <row r="8980" spans="1:12">
      <c r="A8980">
        <v>4821180</v>
      </c>
      <c r="B8980">
        <v>2016</v>
      </c>
      <c r="C8980" t="s">
        <v>4102</v>
      </c>
      <c r="D8980" t="s">
        <v>1469</v>
      </c>
      <c r="E8980" t="s">
        <v>1470</v>
      </c>
      <c r="F8980" t="s">
        <v>4101</v>
      </c>
      <c r="G8980" t="s">
        <v>1471</v>
      </c>
      <c r="H8980" s="5">
        <v>31938</v>
      </c>
      <c r="I8980">
        <f>IFERROR(VLOOKUP(G8980,'NCES Match'!$A$2:$B$1307,2,FALSE),"")</f>
        <v>4821180</v>
      </c>
      <c r="J8980" cm="1">
        <f t="array" ref="J8980">IFERROR(_xlfn.IFS(B8980=2015,H8980/$O$13,B8980=2016,H8980/$O$14,B8980=2017,H8980/$O$15,B8980=2018,H8980/$O$16,B8980=2019,H8980/$O$17,B8980=2020,H8980/$O$18,B8980=2021,H8980/$O$19,B8980=2022,H8980/$O$20),"")</f>
        <v>2.2863357334594526E-5</v>
      </c>
      <c r="K8980" s="3" cm="1">
        <f t="array" ref="K8980">IFERROR(_xlfn.IFS(B8980=2015,J8980*$P$4,B8980=2016,J8980*$P$5,B8980=2017,J8980*$P$6,B8980=2018,J8980*$P$7,B8980=2019,J8980*$P$8,B8980=2020,J8980*$P$9,B8980=2021,J8980*$P$10,B8980=2022,J8980*$P$11),"")</f>
        <v>38310.555984036575</v>
      </c>
      <c r="L8980" s="3">
        <f t="shared" si="141"/>
        <v>70248.555984036575</v>
      </c>
    </row>
    <row r="8981" spans="1:12">
      <c r="A8981">
        <v>4821180</v>
      </c>
      <c r="B8981">
        <v>2017</v>
      </c>
      <c r="D8981" t="s">
        <v>1469</v>
      </c>
      <c r="E8981" t="s">
        <v>1470</v>
      </c>
      <c r="F8981" t="s">
        <v>4101</v>
      </c>
      <c r="G8981" t="s">
        <v>1471</v>
      </c>
      <c r="H8981" s="5">
        <v>27951</v>
      </c>
      <c r="I8981">
        <f>IFERROR(VLOOKUP(G8981,'NCES Match'!$A$2:$B$1307,2,FALSE),"")</f>
        <v>4821180</v>
      </c>
      <c r="J8981" cm="1">
        <f t="array" ref="J8981">IFERROR(_xlfn.IFS(B8981=2015,H8981/$O$13,B8981=2016,H8981/$O$14,B8981=2017,H8981/$O$15,B8981=2018,H8981/$O$16,B8981=2019,H8981/$O$17,B8981=2020,H8981/$O$18,B8981=2021,H8981/$O$19,B8981=2022,H8981/$O$20),"")</f>
        <v>1.9270502965767017E-5</v>
      </c>
      <c r="K8981" s="3" cm="1">
        <f t="array" ref="K8981">IFERROR(_xlfn.IFS(B8981=2015,J8981*$P$4,B8981=2016,J8981*$P$5,B8981=2017,J8981*$P$6,B8981=2018,J8981*$P$7,B8981=2019,J8981*$P$8,B8981=2020,J8981*$P$9,B8981=2021,J8981*$P$10,B8981=2022,J8981*$P$11),"")</f>
        <v>32726.089690458379</v>
      </c>
      <c r="L8981" s="3">
        <f t="shared" si="141"/>
        <v>60677.089690458379</v>
      </c>
    </row>
    <row r="8982" spans="1:12">
      <c r="A8982">
        <v>4821180</v>
      </c>
      <c r="B8982">
        <v>2018</v>
      </c>
      <c r="D8982" t="s">
        <v>1469</v>
      </c>
      <c r="E8982" t="s">
        <v>1470</v>
      </c>
      <c r="F8982" t="s">
        <v>4101</v>
      </c>
      <c r="G8982" t="s">
        <v>1471</v>
      </c>
      <c r="H8982" s="5">
        <v>39752</v>
      </c>
      <c r="I8982">
        <f>IFERROR(VLOOKUP(G8982,'NCES Match'!$A$2:$B$1307,2,FALSE),"")</f>
        <v>4821180</v>
      </c>
      <c r="J8982" cm="1">
        <f t="array" ref="J8982">IFERROR(_xlfn.IFS(B8982=2015,H8982/$O$13,B8982=2016,H8982/$O$14,B8982=2017,H8982/$O$15,B8982=2018,H8982/$O$16,B8982=2019,H8982/$O$17,B8982=2020,H8982/$O$18,B8982=2021,H8982/$O$19,B8982=2022,H8982/$O$20),"")</f>
        <v>2.5940518806708754E-5</v>
      </c>
      <c r="K8982" s="3" cm="1">
        <f t="array" ref="K8982">IFERROR(_xlfn.IFS(B8982=2015,J8982*$P$4,B8982=2016,J8982*$P$5,B8982=2017,J8982*$P$6,B8982=2018,J8982*$P$7,B8982=2019,J8982*$P$8,B8982=2020,J8982*$P$9,B8982=2021,J8982*$P$10,B8982=2022,J8982*$P$11),"")</f>
        <v>44536.06525423393</v>
      </c>
      <c r="L8982" s="3">
        <f t="shared" si="141"/>
        <v>84288.065254233923</v>
      </c>
    </row>
    <row r="8983" spans="1:12">
      <c r="A8983">
        <v>4821180</v>
      </c>
      <c r="B8983">
        <v>2019</v>
      </c>
      <c r="D8983" t="s">
        <v>1469</v>
      </c>
      <c r="E8983" t="s">
        <v>1470</v>
      </c>
      <c r="F8983" t="s">
        <v>4101</v>
      </c>
      <c r="G8983" t="s">
        <v>1471</v>
      </c>
      <c r="H8983" s="5">
        <v>27777</v>
      </c>
      <c r="I8983">
        <f>IFERROR(VLOOKUP(G8983,'NCES Match'!$A$2:$B$1307,2,FALSE),"")</f>
        <v>4821180</v>
      </c>
      <c r="J8983" cm="1">
        <f t="array" ref="J8983">IFERROR(_xlfn.IFS(B8983=2015,H8983/$O$13,B8983=2016,H8983/$O$14,B8983=2017,H8983/$O$15,B8983=2018,H8983/$O$16,B8983=2019,H8983/$O$17,B8983=2020,H8983/$O$18,B8983=2021,H8983/$O$19,B8983=2022,H8983/$O$20),"")</f>
        <v>1.7587841600133661E-5</v>
      </c>
      <c r="K8983" s="3" cm="1">
        <f t="array" ref="K8983">IFERROR(_xlfn.IFS(B8983=2015,J8983*$P$4,B8983=2016,J8983*$P$5,B8983=2017,J8983*$P$6,B8983=2018,J8983*$P$7,B8983=2019,J8983*$P$8,B8983=2020,J8983*$P$9,B8983=2021,J8983*$P$10,B8983=2022,J8983*$P$11),"")</f>
        <v>30566.366655530805</v>
      </c>
      <c r="L8983" s="3">
        <f t="shared" si="141"/>
        <v>58343.366655530801</v>
      </c>
    </row>
    <row r="8984" spans="1:12">
      <c r="A8984">
        <v>4821180</v>
      </c>
      <c r="B8984">
        <v>2020</v>
      </c>
      <c r="D8984" t="s">
        <v>1469</v>
      </c>
      <c r="E8984" t="s">
        <v>1470</v>
      </c>
      <c r="F8984" t="s">
        <v>4230</v>
      </c>
      <c r="G8984" t="s">
        <v>1471</v>
      </c>
      <c r="H8984" s="5">
        <v>32317</v>
      </c>
      <c r="I8984">
        <f>IFERROR(VLOOKUP(G8984,'NCES Match'!$A$2:$B$1307,2,FALSE),"")</f>
        <v>4821180</v>
      </c>
      <c r="J8984" cm="1">
        <f t="array" ref="J8984">IFERROR(_xlfn.IFS(B8984=2015,H8984/$O$13,B8984=2016,H8984/$O$14,B8984=2017,H8984/$O$15,B8984=2018,H8984/$O$16,B8984=2019,H8984/$O$17,B8984=2020,H8984/$O$18,B8984=2021,H8984/$O$19,B8984=2022,H8984/$O$20),"")</f>
        <v>1.7512826704086627E-5</v>
      </c>
      <c r="K8984" s="3" cm="1">
        <f t="array" ref="K8984">IFERROR(_xlfn.IFS(B8984=2015,J8984*$P$4,B8984=2016,J8984*$P$5,B8984=2017,J8984*$P$6,B8984=2018,J8984*$P$7,B8984=2019,J8984*$P$8,B8984=2020,J8984*$P$9,B8984=2021,J8984*$P$10,B8984=2022,J8984*$P$11),"")</f>
        <v>36917.087990821783</v>
      </c>
      <c r="L8984" s="3">
        <f t="shared" si="141"/>
        <v>69234.087990821776</v>
      </c>
    </row>
    <row r="8985" spans="1:12">
      <c r="A8985">
        <v>4821180</v>
      </c>
      <c r="B8985">
        <v>2021</v>
      </c>
      <c r="D8985" t="s">
        <v>1469</v>
      </c>
      <c r="E8985" t="s">
        <v>1470</v>
      </c>
      <c r="F8985" t="s">
        <v>4230</v>
      </c>
      <c r="G8985" t="s">
        <v>1471</v>
      </c>
      <c r="H8985" s="5">
        <v>42071.03</v>
      </c>
      <c r="I8985">
        <f>IFERROR(VLOOKUP(G8985,'NCES Match'!$A$2:$B$1307,2,FALSE),"")</f>
        <v>4821180</v>
      </c>
      <c r="J8985" cm="1">
        <f t="array" ref="J8985">IFERROR(_xlfn.IFS(B8985=2015,H8985/$O$13,B8985=2016,H8985/$O$14,B8985=2017,H8985/$O$15,B8985=2018,H8985/$O$16,B8985=2019,H8985/$O$17,B8985=2020,H8985/$O$18,B8985=2021,H8985/$O$19,B8985=2022,H8985/$O$20),"")</f>
        <v>2.1525348662486762E-5</v>
      </c>
      <c r="K8985" s="3" cm="1">
        <f t="array" ref="K8985">IFERROR(_xlfn.IFS(B8985=2015,J8985*$P$4,B8985=2016,J8985*$P$5,B8985=2017,J8985*$P$6,B8985=2018,J8985*$P$7,B8985=2019,J8985*$P$8,B8985=2020,J8985*$P$9,B8985=2021,J8985*$P$10,B8985=2022,J8985*$P$11),"")</f>
        <v>46076.155962459183</v>
      </c>
      <c r="L8985" s="3">
        <f t="shared" si="141"/>
        <v>88147.185962459189</v>
      </c>
    </row>
    <row r="8986" spans="1:12">
      <c r="A8986">
        <v>4821180</v>
      </c>
      <c r="B8986">
        <v>2022</v>
      </c>
      <c r="D8986" t="s">
        <v>1469</v>
      </c>
      <c r="E8986" t="s">
        <v>1470</v>
      </c>
      <c r="F8986" t="s">
        <v>4101</v>
      </c>
      <c r="G8986" t="s">
        <v>1471</v>
      </c>
      <c r="H8986" s="5">
        <v>54826.09</v>
      </c>
      <c r="I8986">
        <f>IFERROR(VLOOKUP(G8986,'NCES Match'!$A$2:$B$1307,2,FALSE),"")</f>
        <v>4821180</v>
      </c>
      <c r="J8986" cm="1">
        <f t="array" ref="J8986">IFERROR(_xlfn.IFS(B8986=2015,H8986/$O$13,B8986=2016,H8986/$O$14,B8986=2017,H8986/$O$15,B8986=2018,H8986/$O$16,B8986=2019,H8986/$O$17,B8986=2020,H8986/$O$18,B8986=2021,H8986/$O$19,B8986=2022,H8986/$O$20),"")</f>
        <v>2.4081298748141041E-5</v>
      </c>
      <c r="K8986" s="3" cm="1">
        <f t="array" ref="K8986">IFERROR(_xlfn.IFS(B8986=2015,J8986*$P$4,B8986=2016,J8986*$P$5,B8986=2017,J8986*$P$6,B8986=2018,J8986*$P$7,B8986=2019,J8986*$P$8,B8986=2020,J8986*$P$9,B8986=2021,J8986*$P$10,B8986=2022,J8986*$P$11),"")</f>
        <v>51858.667616530809</v>
      </c>
      <c r="L8986" s="3">
        <f t="shared" si="141"/>
        <v>106684.75761653081</v>
      </c>
    </row>
    <row r="8987" spans="1:12">
      <c r="A8987">
        <v>4821180</v>
      </c>
      <c r="B8987">
        <v>2023</v>
      </c>
      <c r="D8987" t="s">
        <v>1469</v>
      </c>
      <c r="E8987" t="s">
        <v>1470</v>
      </c>
      <c r="F8987" t="s">
        <v>4101</v>
      </c>
      <c r="G8987" t="s">
        <v>1471</v>
      </c>
      <c r="H8987" s="5">
        <v>50632.68</v>
      </c>
      <c r="I8987">
        <f>IFERROR(VLOOKUP(G8987,'NCES Match'!$A$2:$B$1307,2,FALSE),"")</f>
        <v>4821180</v>
      </c>
      <c r="J8987" t="str" cm="1">
        <f t="array" ref="J8987">IFERROR(_xlfn.IFS(B8987=2015,H8987/$O$13,B8987=2016,H8987/$O$14,B8987=2017,H8987/$O$15,B8987=2018,H8987/$O$16,B8987=2019,H8987/$O$17,B8987=2020,H8987/$O$18,B8987=2021,H8987/$O$19,B8987=2022,H8987/$O$20),"")</f>
        <v/>
      </c>
      <c r="K8987" s="3" t="str" cm="1">
        <f t="array" ref="K8987">IFERROR(_xlfn.IFS(B8987=2015,J8987*$P$4,B8987=2016,J8987*$P$5,B8987=2017,J8987*$P$6,B8987=2018,J8987*$P$7,B8987=2019,J8987*$P$8,B8987=2020,J8987*$P$9,B8987=2021,J8987*$P$10,B8987=2022,J8987*$P$11),"")</f>
        <v/>
      </c>
      <c r="L8987" s="3">
        <f t="shared" si="141"/>
        <v>50632.68</v>
      </c>
    </row>
    <row r="8988" spans="1:12">
      <c r="A8988">
        <v>4821330</v>
      </c>
      <c r="B8988">
        <v>2015</v>
      </c>
      <c r="C8988" t="s">
        <v>381</v>
      </c>
      <c r="D8988" t="s">
        <v>1478</v>
      </c>
      <c r="E8988" t="s">
        <v>1479</v>
      </c>
      <c r="G8988" t="s">
        <v>1480</v>
      </c>
      <c r="H8988" s="5">
        <v>43465.49</v>
      </c>
      <c r="I8988">
        <f>IFERROR(VLOOKUP(G8988,'NCES Match'!$A$2:$B$1307,2,FALSE),"")</f>
        <v>4821330</v>
      </c>
      <c r="J8988" cm="1">
        <f t="array" ref="J8988">IFERROR(_xlfn.IFS(B8988=2015,H8988/$O$13,B8988=2016,H8988/$O$14,B8988=2017,H8988/$O$15,B8988=2018,H8988/$O$16,B8988=2019,H8988/$O$17,B8988=2020,H8988/$O$18,B8988=2021,H8988/$O$19,B8988=2022,H8988/$O$20),"")</f>
        <v>3.4051028162141425E-5</v>
      </c>
      <c r="K8988" s="3" cm="1">
        <f t="array" ref="K8988">IFERROR(_xlfn.IFS(B8988=2015,J8988*$P$4,B8988=2016,J8988*$P$5,B8988=2017,J8988*$P$6,B8988=2018,J8988*$P$7,B8988=2019,J8988*$P$8,B8988=2020,J8988*$P$9,B8988=2021,J8988*$P$10,B8988=2022,J8988*$P$11),"")</f>
        <v>54191.632041232901</v>
      </c>
      <c r="L8988" s="3">
        <f t="shared" si="141"/>
        <v>97657.122041232898</v>
      </c>
    </row>
    <row r="8989" spans="1:12">
      <c r="A8989">
        <v>4821330</v>
      </c>
      <c r="B8989">
        <v>2016</v>
      </c>
      <c r="C8989" t="s">
        <v>4102</v>
      </c>
      <c r="D8989" t="s">
        <v>1478</v>
      </c>
      <c r="E8989" t="s">
        <v>1479</v>
      </c>
      <c r="F8989" t="s">
        <v>4101</v>
      </c>
      <c r="G8989" t="s">
        <v>1480</v>
      </c>
      <c r="H8989" s="5">
        <v>47437</v>
      </c>
      <c r="I8989">
        <f>IFERROR(VLOOKUP(G8989,'NCES Match'!$A$2:$B$1307,2,FALSE),"")</f>
        <v>4821330</v>
      </c>
      <c r="J8989" cm="1">
        <f t="array" ref="J8989">IFERROR(_xlfn.IFS(B8989=2015,H8989/$O$13,B8989=2016,H8989/$O$14,B8989=2017,H8989/$O$15,B8989=2018,H8989/$O$16,B8989=2019,H8989/$O$17,B8989=2020,H8989/$O$18,B8989=2021,H8989/$O$19,B8989=2022,H8989/$O$20),"")</f>
        <v>3.395857855473607E-5</v>
      </c>
      <c r="K8989" s="3" cm="1">
        <f t="array" ref="K8989">IFERROR(_xlfn.IFS(B8989=2015,J8989*$P$4,B8989=2016,J8989*$P$5,B8989=2017,J8989*$P$6,B8989=2018,J8989*$P$7,B8989=2019,J8989*$P$8,B8989=2020,J8989*$P$9,B8989=2021,J8989*$P$10,B8989=2022,J8989*$P$11),"")</f>
        <v>56902.055363978441</v>
      </c>
      <c r="L8989" s="3">
        <f t="shared" si="141"/>
        <v>104339.05536397843</v>
      </c>
    </row>
    <row r="8990" spans="1:12">
      <c r="A8990">
        <v>4821330</v>
      </c>
      <c r="B8990">
        <v>2017</v>
      </c>
      <c r="D8990" t="s">
        <v>1478</v>
      </c>
      <c r="E8990" t="s">
        <v>1479</v>
      </c>
      <c r="F8990" t="s">
        <v>4101</v>
      </c>
      <c r="G8990" t="s">
        <v>1480</v>
      </c>
      <c r="H8990" s="5">
        <v>46203</v>
      </c>
      <c r="I8990">
        <f>IFERROR(VLOOKUP(G8990,'NCES Match'!$A$2:$B$1307,2,FALSE),"")</f>
        <v>4821330</v>
      </c>
      <c r="J8990" cm="1">
        <f t="array" ref="J8990">IFERROR(_xlfn.IFS(B8990=2015,H8990/$O$13,B8990=2016,H8990/$O$14,B8990=2017,H8990/$O$15,B8990=2018,H8990/$O$16,B8990=2019,H8990/$O$17,B8990=2020,H8990/$O$18,B8990=2021,H8990/$O$19,B8990=2022,H8990/$O$20),"")</f>
        <v>3.1854139334096578E-5</v>
      </c>
      <c r="K8990" s="3" cm="1">
        <f t="array" ref="K8990">IFERROR(_xlfn.IFS(B8990=2015,J8990*$P$4,B8990=2016,J8990*$P$5,B8990=2017,J8990*$P$6,B8990=2018,J8990*$P$7,B8990=2019,J8990*$P$8,B8990=2020,J8990*$P$9,B8990=2021,J8990*$P$10,B8990=2022,J8990*$P$11),"")</f>
        <v>54096.222745814041</v>
      </c>
      <c r="L8990" s="3">
        <f t="shared" si="141"/>
        <v>100299.22274581404</v>
      </c>
    </row>
    <row r="8991" spans="1:12">
      <c r="A8991">
        <v>4821330</v>
      </c>
      <c r="B8991">
        <v>2018</v>
      </c>
      <c r="D8991" t="s">
        <v>1478</v>
      </c>
      <c r="E8991" t="s">
        <v>1479</v>
      </c>
      <c r="F8991" t="s">
        <v>4101</v>
      </c>
      <c r="G8991" t="s">
        <v>1480</v>
      </c>
      <c r="H8991" s="5">
        <v>51335</v>
      </c>
      <c r="I8991">
        <f>IFERROR(VLOOKUP(G8991,'NCES Match'!$A$2:$B$1307,2,FALSE),"")</f>
        <v>4821330</v>
      </c>
      <c r="J8991" cm="1">
        <f t="array" ref="J8991">IFERROR(_xlfn.IFS(B8991=2015,H8991/$O$13,B8991=2016,H8991/$O$14,B8991=2017,H8991/$O$15,B8991=2018,H8991/$O$16,B8991=2019,H8991/$O$17,B8991=2020,H8991/$O$18,B8991=2021,H8991/$O$19,B8991=2022,H8991/$O$20),"")</f>
        <v>3.3499107791869437E-5</v>
      </c>
      <c r="K8991" s="3" cm="1">
        <f t="array" ref="K8991">IFERROR(_xlfn.IFS(B8991=2015,J8991*$P$4,B8991=2016,J8991*$P$5,B8991=2017,J8991*$P$6,B8991=2018,J8991*$P$7,B8991=2019,J8991*$P$8,B8991=2020,J8991*$P$9,B8991=2021,J8991*$P$10,B8991=2022,J8991*$P$11),"")</f>
        <v>57513.053678458913</v>
      </c>
      <c r="L8991" s="3">
        <f t="shared" si="141"/>
        <v>108848.05367845891</v>
      </c>
    </row>
    <row r="8992" spans="1:12">
      <c r="A8992">
        <v>4821330</v>
      </c>
      <c r="B8992">
        <v>2019</v>
      </c>
      <c r="D8992" t="s">
        <v>1478</v>
      </c>
      <c r="E8992" t="s">
        <v>1479</v>
      </c>
      <c r="F8992" t="s">
        <v>4101</v>
      </c>
      <c r="G8992" t="s">
        <v>1480</v>
      </c>
      <c r="H8992" s="5">
        <v>58853</v>
      </c>
      <c r="I8992">
        <f>IFERROR(VLOOKUP(G8992,'NCES Match'!$A$2:$B$1307,2,FALSE),"")</f>
        <v>4821330</v>
      </c>
      <c r="J8992" cm="1">
        <f t="array" ref="J8992">IFERROR(_xlfn.IFS(B8992=2015,H8992/$O$13,B8992=2016,H8992/$O$14,B8992=2017,H8992/$O$15,B8992=2018,H8992/$O$16,B8992=2019,H8992/$O$17,B8992=2020,H8992/$O$18,B8992=2021,H8992/$O$19,B8992=2022,H8992/$O$20),"")</f>
        <v>3.7264544108171016E-5</v>
      </c>
      <c r="K8992" s="3" cm="1">
        <f t="array" ref="K8992">IFERROR(_xlfn.IFS(B8992=2015,J8992*$P$4,B8992=2016,J8992*$P$5,B8992=2017,J8992*$P$6,B8992=2018,J8992*$P$7,B8992=2019,J8992*$P$8,B8992=2020,J8992*$P$9,B8992=2021,J8992*$P$10,B8992=2022,J8992*$P$11),"")</f>
        <v>64763.018928536352</v>
      </c>
      <c r="L8992" s="3">
        <f t="shared" si="141"/>
        <v>123616.01892853636</v>
      </c>
    </row>
    <row r="8993" spans="1:12">
      <c r="A8993">
        <v>4821330</v>
      </c>
      <c r="B8993">
        <v>2020</v>
      </c>
      <c r="D8993" t="s">
        <v>1478</v>
      </c>
      <c r="E8993" t="s">
        <v>1479</v>
      </c>
      <c r="F8993" t="s">
        <v>4230</v>
      </c>
      <c r="G8993" t="s">
        <v>1480</v>
      </c>
      <c r="H8993" s="5">
        <v>64397</v>
      </c>
      <c r="I8993">
        <f>IFERROR(VLOOKUP(G8993,'NCES Match'!$A$2:$B$1307,2,FALSE),"")</f>
        <v>4821330</v>
      </c>
      <c r="J8993" cm="1">
        <f t="array" ref="J8993">IFERROR(_xlfn.IFS(B8993=2015,H8993/$O$13,B8993=2016,H8993/$O$14,B8993=2017,H8993/$O$15,B8993=2018,H8993/$O$16,B8993=2019,H8993/$O$17,B8993=2020,H8993/$O$18,B8993=2021,H8993/$O$19,B8993=2022,H8993/$O$20),"")</f>
        <v>3.4897221315811077E-5</v>
      </c>
      <c r="K8993" s="3" cm="1">
        <f t="array" ref="K8993">IFERROR(_xlfn.IFS(B8993=2015,J8993*$P$4,B8993=2016,J8993*$P$5,B8993=2017,J8993*$P$6,B8993=2018,J8993*$P$7,B8993=2019,J8993*$P$8,B8993=2020,J8993*$P$9,B8993=2021,J8993*$P$10,B8993=2022,J8993*$P$11),"")</f>
        <v>73563.440769407753</v>
      </c>
      <c r="L8993" s="3">
        <f t="shared" si="141"/>
        <v>137960.44076940775</v>
      </c>
    </row>
    <row r="8994" spans="1:12">
      <c r="A8994">
        <v>4821330</v>
      </c>
      <c r="B8994">
        <v>2021</v>
      </c>
      <c r="D8994" t="s">
        <v>1478</v>
      </c>
      <c r="E8994" t="s">
        <v>1479</v>
      </c>
      <c r="F8994" t="s">
        <v>4230</v>
      </c>
      <c r="G8994" t="s">
        <v>1480</v>
      </c>
      <c r="H8994" s="5">
        <v>73091.149999999994</v>
      </c>
      <c r="I8994">
        <f>IFERROR(VLOOKUP(G8994,'NCES Match'!$A$2:$B$1307,2,FALSE),"")</f>
        <v>4821330</v>
      </c>
      <c r="J8994" cm="1">
        <f t="array" ref="J8994">IFERROR(_xlfn.IFS(B8994=2015,H8994/$O$13,B8994=2016,H8994/$O$14,B8994=2017,H8994/$O$15,B8994=2018,H8994/$O$16,B8994=2019,H8994/$O$17,B8994=2020,H8994/$O$18,B8994=2021,H8994/$O$19,B8994=2022,H8994/$O$20),"")</f>
        <v>3.7396576406427877E-5</v>
      </c>
      <c r="K8994" s="3" cm="1">
        <f t="array" ref="K8994">IFERROR(_xlfn.IFS(B8994=2015,J8994*$P$4,B8994=2016,J8994*$P$5,B8994=2017,J8994*$P$6,B8994=2018,J8994*$P$7,B8994=2019,J8994*$P$8,B8994=2020,J8994*$P$9,B8994=2021,J8994*$P$10,B8994=2022,J8994*$P$11),"")</f>
        <v>80049.364773705296</v>
      </c>
      <c r="L8994" s="3">
        <f t="shared" si="141"/>
        <v>153140.51477370528</v>
      </c>
    </row>
    <row r="8995" spans="1:12">
      <c r="A8995">
        <v>4821330</v>
      </c>
      <c r="B8995">
        <v>2022</v>
      </c>
      <c r="D8995" t="s">
        <v>1478</v>
      </c>
      <c r="E8995" t="s">
        <v>1479</v>
      </c>
      <c r="F8995" t="s">
        <v>4101</v>
      </c>
      <c r="G8995" t="s">
        <v>1480</v>
      </c>
      <c r="H8995" s="5">
        <v>98598.12</v>
      </c>
      <c r="I8995">
        <f>IFERROR(VLOOKUP(G8995,'NCES Match'!$A$2:$B$1307,2,FALSE),"")</f>
        <v>4821330</v>
      </c>
      <c r="J8995" cm="1">
        <f t="array" ref="J8995">IFERROR(_xlfn.IFS(B8995=2015,H8995/$O$13,B8995=2016,H8995/$O$14,B8995=2017,H8995/$O$15,B8995=2018,H8995/$O$16,B8995=2019,H8995/$O$17,B8995=2020,H8995/$O$18,B8995=2021,H8995/$O$19,B8995=2022,H8995/$O$20),"")</f>
        <v>4.3307315617893966E-5</v>
      </c>
      <c r="K8995" s="3" cm="1">
        <f t="array" ref="K8995">IFERROR(_xlfn.IFS(B8995=2015,J8995*$P$4,B8995=2016,J8995*$P$5,B8995=2017,J8995*$P$6,B8995=2018,J8995*$P$7,B8995=2019,J8995*$P$8,B8995=2020,J8995*$P$9,B8995=2021,J8995*$P$10,B8995=2022,J8995*$P$11),"")</f>
        <v>93261.568218613043</v>
      </c>
      <c r="L8995" s="3">
        <f t="shared" si="141"/>
        <v>191859.68821861304</v>
      </c>
    </row>
    <row r="8996" spans="1:12">
      <c r="A8996">
        <v>4821330</v>
      </c>
      <c r="B8996">
        <v>2023</v>
      </c>
      <c r="D8996" t="s">
        <v>1478</v>
      </c>
      <c r="E8996" t="s">
        <v>1479</v>
      </c>
      <c r="F8996" t="s">
        <v>4101</v>
      </c>
      <c r="G8996" t="s">
        <v>1480</v>
      </c>
      <c r="H8996" s="5">
        <v>102311.16</v>
      </c>
      <c r="I8996">
        <f>IFERROR(VLOOKUP(G8996,'NCES Match'!$A$2:$B$1307,2,FALSE),"")</f>
        <v>4821330</v>
      </c>
      <c r="J8996" t="str" cm="1">
        <f t="array" ref="J8996">IFERROR(_xlfn.IFS(B8996=2015,H8996/$O$13,B8996=2016,H8996/$O$14,B8996=2017,H8996/$O$15,B8996=2018,H8996/$O$16,B8996=2019,H8996/$O$17,B8996=2020,H8996/$O$18,B8996=2021,H8996/$O$19,B8996=2022,H8996/$O$20),"")</f>
        <v/>
      </c>
      <c r="K8996" s="3" t="str" cm="1">
        <f t="array" ref="K8996">IFERROR(_xlfn.IFS(B8996=2015,J8996*$P$4,B8996=2016,J8996*$P$5,B8996=2017,J8996*$P$6,B8996=2018,J8996*$P$7,B8996=2019,J8996*$P$8,B8996=2020,J8996*$P$9,B8996=2021,J8996*$P$10,B8996=2022,J8996*$P$11),"")</f>
        <v/>
      </c>
      <c r="L8996" s="3">
        <f t="shared" si="141"/>
        <v>102311.16</v>
      </c>
    </row>
    <row r="8997" spans="1:12">
      <c r="A8997">
        <v>4830950</v>
      </c>
      <c r="B8997">
        <v>2015</v>
      </c>
      <c r="C8997" t="s">
        <v>381</v>
      </c>
      <c r="D8997" t="s">
        <v>2270</v>
      </c>
      <c r="E8997" t="s">
        <v>2271</v>
      </c>
      <c r="G8997" t="s">
        <v>2272</v>
      </c>
      <c r="H8997" s="5">
        <v>496592.06</v>
      </c>
      <c r="I8997">
        <f>IFERROR(VLOOKUP(G8997,'NCES Match'!$A$2:$B$1307,2,FALSE),"")</f>
        <v>4830950</v>
      </c>
      <c r="J8997" cm="1">
        <f t="array" ref="J8997">IFERROR(_xlfn.IFS(B8997=2015,H8997/$O$13,B8997=2016,H8997/$O$14,B8997=2017,H8997/$O$15,B8997=2018,H8997/$O$16,B8997=2019,H8997/$O$17,B8997=2020,H8997/$O$18,B8997=2021,H8997/$O$19,B8997=2022,H8997/$O$20),"")</f>
        <v>3.8903208545804557E-4</v>
      </c>
      <c r="K8997" s="3" cm="1">
        <f t="array" ref="K8997">IFERROR(_xlfn.IFS(B8997=2015,J8997*$P$4,B8997=2016,J8997*$P$5,B8997=2017,J8997*$P$6,B8997=2018,J8997*$P$7,B8997=2019,J8997*$P$8,B8997=2020,J8997*$P$9,B8997=2021,J8997*$P$10,B8997=2022,J8997*$P$11),"")</f>
        <v>619137.94576151913</v>
      </c>
      <c r="L8997" s="3">
        <f t="shared" si="141"/>
        <v>1115730.0057615191</v>
      </c>
    </row>
    <row r="8998" spans="1:12">
      <c r="A8998">
        <v>4830950</v>
      </c>
      <c r="B8998">
        <v>2016</v>
      </c>
      <c r="C8998" t="s">
        <v>4102</v>
      </c>
      <c r="D8998" t="s">
        <v>2270</v>
      </c>
      <c r="E8998" t="s">
        <v>2271</v>
      </c>
      <c r="F8998" t="s">
        <v>4101</v>
      </c>
      <c r="G8998" t="s">
        <v>2272</v>
      </c>
      <c r="H8998" s="5">
        <v>497185</v>
      </c>
      <c r="I8998">
        <f>IFERROR(VLOOKUP(G8998,'NCES Match'!$A$2:$B$1307,2,FALSE),"")</f>
        <v>4830950</v>
      </c>
      <c r="J8998" cm="1">
        <f t="array" ref="J8998">IFERROR(_xlfn.IFS(B8998=2015,H8998/$O$13,B8998=2016,H8998/$O$14,B8998=2017,H8998/$O$15,B8998=2018,H8998/$O$16,B8998=2019,H8998/$O$17,B8998=2020,H8998/$O$18,B8998=2021,H8998/$O$19,B8998=2022,H8998/$O$20),"")</f>
        <v>3.5591828907259002E-4</v>
      </c>
      <c r="K8998" s="3" cm="1">
        <f t="array" ref="K8998">IFERROR(_xlfn.IFS(B8998=2015,J8998*$P$4,B8998=2016,J8998*$P$5,B8998=2017,J8998*$P$6,B8998=2018,J8998*$P$7,B8998=2019,J8998*$P$8,B8998=2020,J8998*$P$9,B8998=2021,J8998*$P$10,B8998=2022,J8998*$P$11),"")</f>
        <v>596387.80690472876</v>
      </c>
      <c r="L8998" s="3">
        <f t="shared" si="141"/>
        <v>1093572.8069047288</v>
      </c>
    </row>
    <row r="8999" spans="1:12">
      <c r="A8999">
        <v>4830950</v>
      </c>
      <c r="B8999">
        <v>2017</v>
      </c>
      <c r="D8999" t="s">
        <v>2270</v>
      </c>
      <c r="E8999" t="s">
        <v>2271</v>
      </c>
      <c r="F8999" t="s">
        <v>4101</v>
      </c>
      <c r="G8999" t="s">
        <v>2272</v>
      </c>
      <c r="H8999" s="5">
        <v>572488</v>
      </c>
      <c r="I8999">
        <f>IFERROR(VLOOKUP(G8999,'NCES Match'!$A$2:$B$1307,2,FALSE),"")</f>
        <v>4830950</v>
      </c>
      <c r="J8999" cm="1">
        <f t="array" ref="J8999">IFERROR(_xlfn.IFS(B8999=2015,H8999/$O$13,B8999=2016,H8999/$O$14,B8999=2017,H8999/$O$15,B8999=2018,H8999/$O$16,B8999=2019,H8999/$O$17,B8999=2020,H8999/$O$18,B8999=2021,H8999/$O$19,B8999=2022,H8999/$O$20),"")</f>
        <v>3.946954206241647E-4</v>
      </c>
      <c r="K8999" s="3" cm="1">
        <f t="array" ref="K8999">IFERROR(_xlfn.IFS(B8999=2015,J8999*$P$4,B8999=2016,J8999*$P$5,B8999=2017,J8999*$P$6,B8999=2018,J8999*$P$7,B8999=2019,J8999*$P$8,B8999=2020,J8999*$P$9,B8999=2021,J8999*$P$10,B8999=2022,J8999*$P$11),"")</f>
        <v>670290.63842836162</v>
      </c>
      <c r="L8999" s="3">
        <f t="shared" si="141"/>
        <v>1242778.6384283616</v>
      </c>
    </row>
    <row r="9000" spans="1:12">
      <c r="A9000">
        <v>4830950</v>
      </c>
      <c r="B9000">
        <v>2018</v>
      </c>
      <c r="D9000" t="s">
        <v>2270</v>
      </c>
      <c r="E9000" t="s">
        <v>2271</v>
      </c>
      <c r="F9000" t="s">
        <v>4101</v>
      </c>
      <c r="G9000" t="s">
        <v>2272</v>
      </c>
      <c r="H9000" s="5">
        <v>572501</v>
      </c>
      <c r="I9000">
        <f>IFERROR(VLOOKUP(G9000,'NCES Match'!$A$2:$B$1307,2,FALSE),"")</f>
        <v>4830950</v>
      </c>
      <c r="J9000" cm="1">
        <f t="array" ref="J9000">IFERROR(_xlfn.IFS(B9000=2015,H9000/$O$13,B9000=2016,H9000/$O$14,B9000=2017,H9000/$O$15,B9000=2018,H9000/$O$16,B9000=2019,H9000/$O$17,B9000=2020,H9000/$O$18,B9000=2021,H9000/$O$19,B9000=2022,H9000/$O$20),"")</f>
        <v>3.7359058556448902E-4</v>
      </c>
      <c r="K9000" s="3" cm="1">
        <f t="array" ref="K9000">IFERROR(_xlfn.IFS(B9000=2015,J9000*$P$4,B9000=2016,J9000*$P$5,B9000=2017,J9000*$P$6,B9000=2018,J9000*$P$7,B9000=2019,J9000*$P$8,B9000=2020,J9000*$P$9,B9000=2021,J9000*$P$10,B9000=2022,J9000*$P$11),"")</f>
        <v>641400.22877123614</v>
      </c>
      <c r="L9000" s="3">
        <f t="shared" si="141"/>
        <v>1213901.2287712363</v>
      </c>
    </row>
    <row r="9001" spans="1:12">
      <c r="A9001">
        <v>4830950</v>
      </c>
      <c r="B9001">
        <v>2019</v>
      </c>
      <c r="D9001" t="s">
        <v>2270</v>
      </c>
      <c r="E9001" t="s">
        <v>2271</v>
      </c>
      <c r="F9001" t="s">
        <v>4101</v>
      </c>
      <c r="G9001" t="s">
        <v>2272</v>
      </c>
      <c r="H9001" s="5">
        <v>606504</v>
      </c>
      <c r="I9001">
        <f>IFERROR(VLOOKUP(G9001,'NCES Match'!$A$2:$B$1307,2,FALSE),"")</f>
        <v>4830950</v>
      </c>
      <c r="J9001" cm="1">
        <f t="array" ref="J9001">IFERROR(_xlfn.IFS(B9001=2015,H9001/$O$13,B9001=2016,H9001/$O$14,B9001=2017,H9001/$O$15,B9001=2018,H9001/$O$16,B9001=2019,H9001/$O$17,B9001=2020,H9001/$O$18,B9001=2021,H9001/$O$19,B9001=2022,H9001/$O$20),"")</f>
        <v>3.8402621888063745E-4</v>
      </c>
      <c r="K9001" s="3" cm="1">
        <f t="array" ref="K9001">IFERROR(_xlfn.IFS(B9001=2015,J9001*$P$4,B9001=2016,J9001*$P$5,B9001=2017,J9001*$P$6,B9001=2018,J9001*$P$7,B9001=2019,J9001*$P$8,B9001=2020,J9001*$P$9,B9001=2021,J9001*$P$10,B9001=2022,J9001*$P$11),"")</f>
        <v>667409.1385695379</v>
      </c>
      <c r="L9001" s="3">
        <f t="shared" si="141"/>
        <v>1273913.138569538</v>
      </c>
    </row>
    <row r="9002" spans="1:12">
      <c r="A9002">
        <v>4830950</v>
      </c>
      <c r="B9002">
        <v>2020</v>
      </c>
      <c r="D9002" t="s">
        <v>2270</v>
      </c>
      <c r="E9002" t="s">
        <v>2271</v>
      </c>
      <c r="F9002" t="s">
        <v>4230</v>
      </c>
      <c r="G9002" t="s">
        <v>2272</v>
      </c>
      <c r="H9002" s="5">
        <v>811351</v>
      </c>
      <c r="I9002">
        <f>IFERROR(VLOOKUP(G9002,'NCES Match'!$A$2:$B$1307,2,FALSE),"")</f>
        <v>4830950</v>
      </c>
      <c r="J9002" cm="1">
        <f t="array" ref="J9002">IFERROR(_xlfn.IFS(B9002=2015,H9002/$O$13,B9002=2016,H9002/$O$14,B9002=2017,H9002/$O$15,B9002=2018,H9002/$O$16,B9002=2019,H9002/$O$17,B9002=2020,H9002/$O$18,B9002=2021,H9002/$O$19,B9002=2022,H9002/$O$20),"")</f>
        <v>4.3967724291200878E-4</v>
      </c>
      <c r="K9002" s="3" cm="1">
        <f t="array" ref="K9002">IFERROR(_xlfn.IFS(B9002=2015,J9002*$P$4,B9002=2016,J9002*$P$5,B9002=2017,J9002*$P$6,B9002=2018,J9002*$P$7,B9002=2019,J9002*$P$8,B9002=2020,J9002*$P$9,B9002=2021,J9002*$P$10,B9002=2022,J9002*$P$11),"")</f>
        <v>926840.86574995331</v>
      </c>
      <c r="L9002" s="3">
        <f t="shared" si="141"/>
        <v>1738191.8657499533</v>
      </c>
    </row>
    <row r="9003" spans="1:12">
      <c r="A9003">
        <v>4830950</v>
      </c>
      <c r="B9003">
        <v>2021</v>
      </c>
      <c r="D9003" t="s">
        <v>2270</v>
      </c>
      <c r="E9003" t="s">
        <v>2271</v>
      </c>
      <c r="F9003" t="s">
        <v>4101</v>
      </c>
      <c r="G9003" t="s">
        <v>2272</v>
      </c>
      <c r="H9003" s="5">
        <v>846785.78</v>
      </c>
      <c r="I9003">
        <f>IFERROR(VLOOKUP(G9003,'NCES Match'!$A$2:$B$1307,2,FALSE),"")</f>
        <v>4830950</v>
      </c>
      <c r="J9003" cm="1">
        <f t="array" ref="J9003">IFERROR(_xlfn.IFS(B9003=2015,H9003/$O$13,B9003=2016,H9003/$O$14,B9003=2017,H9003/$O$15,B9003=2018,H9003/$O$16,B9003=2019,H9003/$O$17,B9003=2020,H9003/$O$18,B9003=2021,H9003/$O$19,B9003=2022,H9003/$O$20),"")</f>
        <v>4.3325203012466802E-4</v>
      </c>
      <c r="K9003" s="3" cm="1">
        <f t="array" ref="K9003">IFERROR(_xlfn.IFS(B9003=2015,J9003*$P$4,B9003=2016,J9003*$P$5,B9003=2017,J9003*$P$6,B9003=2018,J9003*$P$7,B9003=2019,J9003*$P$8,B9003=2020,J9003*$P$9,B9003=2021,J9003*$P$10,B9003=2022,J9003*$P$11),"")</f>
        <v>927399.05978229339</v>
      </c>
      <c r="L9003" s="3">
        <f t="shared" si="141"/>
        <v>1774184.8397822934</v>
      </c>
    </row>
    <row r="9004" spans="1:12">
      <c r="A9004">
        <v>4830950</v>
      </c>
      <c r="B9004">
        <v>2022</v>
      </c>
      <c r="D9004" t="s">
        <v>2270</v>
      </c>
      <c r="E9004" t="s">
        <v>2271</v>
      </c>
      <c r="F9004" t="s">
        <v>4101</v>
      </c>
      <c r="G9004" t="s">
        <v>2272</v>
      </c>
      <c r="H9004" s="5">
        <v>1063857.49</v>
      </c>
      <c r="I9004">
        <f>IFERROR(VLOOKUP(G9004,'NCES Match'!$A$2:$B$1307,2,FALSE),"")</f>
        <v>4830950</v>
      </c>
      <c r="J9004" cm="1">
        <f t="array" ref="J9004">IFERROR(_xlfn.IFS(B9004=2015,H9004/$O$13,B9004=2016,H9004/$O$14,B9004=2017,H9004/$O$15,B9004=2018,H9004/$O$16,B9004=2019,H9004/$O$17,B9004=2020,H9004/$O$18,B9004=2021,H9004/$O$19,B9004=2022,H9004/$O$20),"")</f>
        <v>4.6727880908774402E-4</v>
      </c>
      <c r="K9004" s="3" cm="1">
        <f t="array" ref="K9004">IFERROR(_xlfn.IFS(B9004=2015,J9004*$P$4,B9004=2016,J9004*$P$5,B9004=2017,J9004*$P$6,B9004=2018,J9004*$P$7,B9004=2019,J9004*$P$8,B9004=2020,J9004*$P$9,B9004=2021,J9004*$P$10,B9004=2022,J9004*$P$11),"")</f>
        <v>1006276.9744343751</v>
      </c>
      <c r="L9004" s="3">
        <f t="shared" si="141"/>
        <v>2070134.4644343751</v>
      </c>
    </row>
    <row r="9005" spans="1:12">
      <c r="A9005">
        <v>4830950</v>
      </c>
      <c r="B9005">
        <v>2023</v>
      </c>
      <c r="D9005" t="s">
        <v>2270</v>
      </c>
      <c r="E9005" t="s">
        <v>2271</v>
      </c>
      <c r="F9005" t="s">
        <v>4101</v>
      </c>
      <c r="G9005" t="s">
        <v>2272</v>
      </c>
      <c r="H9005" s="5">
        <v>1145219.1499999999</v>
      </c>
      <c r="I9005">
        <f>IFERROR(VLOOKUP(G9005,'NCES Match'!$A$2:$B$1307,2,FALSE),"")</f>
        <v>4830950</v>
      </c>
      <c r="J9005" t="str" cm="1">
        <f t="array" ref="J9005">IFERROR(_xlfn.IFS(B9005=2015,H9005/$O$13,B9005=2016,H9005/$O$14,B9005=2017,H9005/$O$15,B9005=2018,H9005/$O$16,B9005=2019,H9005/$O$17,B9005=2020,H9005/$O$18,B9005=2021,H9005/$O$19,B9005=2022,H9005/$O$20),"")</f>
        <v/>
      </c>
      <c r="K9005" s="3" t="str" cm="1">
        <f t="array" ref="K9005">IFERROR(_xlfn.IFS(B9005=2015,J9005*$P$4,B9005=2016,J9005*$P$5,B9005=2017,J9005*$P$6,B9005=2018,J9005*$P$7,B9005=2019,J9005*$P$8,B9005=2020,J9005*$P$9,B9005=2021,J9005*$P$10,B9005=2022,J9005*$P$11),"")</f>
        <v/>
      </c>
      <c r="L9005" s="3">
        <f t="shared" si="141"/>
        <v>1145219.1499999999</v>
      </c>
    </row>
    <row r="9006" spans="1:12">
      <c r="A9006">
        <v>4839390</v>
      </c>
      <c r="B9006">
        <v>2015</v>
      </c>
      <c r="C9006" t="s">
        <v>381</v>
      </c>
      <c r="D9006" t="s">
        <v>2944</v>
      </c>
      <c r="E9006" t="s">
        <v>2945</v>
      </c>
      <c r="G9006" t="s">
        <v>2946</v>
      </c>
      <c r="H9006" s="5">
        <v>68097.7</v>
      </c>
      <c r="I9006">
        <f>IFERROR(VLOOKUP(G9006,'NCES Match'!$A$2:$B$1307,2,FALSE),"")</f>
        <v>4839390</v>
      </c>
      <c r="J9006" cm="1">
        <f t="array" ref="J9006">IFERROR(_xlfn.IFS(B9006=2015,H9006/$O$13,B9006=2016,H9006/$O$14,B9006=2017,H9006/$O$15,B9006=2018,H9006/$O$16,B9006=2019,H9006/$O$17,B9006=2020,H9006/$O$18,B9006=2021,H9006/$O$19,B9006=2022,H9006/$O$20),"")</f>
        <v>5.3347994017255025E-5</v>
      </c>
      <c r="K9006" s="3" cm="1">
        <f t="array" ref="K9006">IFERROR(_xlfn.IFS(B9006=2015,J9006*$P$4,B9006=2016,J9006*$P$5,B9006=2017,J9006*$P$6,B9006=2018,J9006*$P$7,B9006=2019,J9006*$P$8,B9006=2020,J9006*$P$9,B9006=2021,J9006*$P$10,B9006=2022,J9006*$P$11),"")</f>
        <v>84902.424918119315</v>
      </c>
      <c r="L9006" s="3">
        <f t="shared" si="141"/>
        <v>153000.12491811931</v>
      </c>
    </row>
    <row r="9007" spans="1:12">
      <c r="A9007">
        <v>4839390</v>
      </c>
      <c r="B9007">
        <v>2016</v>
      </c>
      <c r="C9007" t="s">
        <v>4102</v>
      </c>
      <c r="D9007" t="s">
        <v>2944</v>
      </c>
      <c r="E9007" t="s">
        <v>2945</v>
      </c>
      <c r="F9007" t="s">
        <v>4101</v>
      </c>
      <c r="G9007" t="s">
        <v>2946</v>
      </c>
      <c r="H9007" s="5">
        <v>72754</v>
      </c>
      <c r="I9007">
        <f>IFERROR(VLOOKUP(G9007,'NCES Match'!$A$2:$B$1307,2,FALSE),"")</f>
        <v>4839390</v>
      </c>
      <c r="J9007" cm="1">
        <f t="array" ref="J9007">IFERROR(_xlfn.IFS(B9007=2015,H9007/$O$13,B9007=2016,H9007/$O$14,B9007=2017,H9007/$O$15,B9007=2018,H9007/$O$16,B9007=2019,H9007/$O$17,B9007=2020,H9007/$O$18,B9007=2021,H9007/$O$19,B9007=2022,H9007/$O$20),"")</f>
        <v>5.2082181085887978E-5</v>
      </c>
      <c r="K9007" s="3" cm="1">
        <f t="array" ref="K9007">IFERROR(_xlfn.IFS(B9007=2015,J9007*$P$4,B9007=2016,J9007*$P$5,B9007=2017,J9007*$P$6,B9007=2018,J9007*$P$7,B9007=2019,J9007*$P$8,B9007=2020,J9007*$P$9,B9007=2021,J9007*$P$10,B9007=2022,J9007*$P$11),"")</f>
        <v>87270.530091508466</v>
      </c>
      <c r="L9007" s="3">
        <f t="shared" si="141"/>
        <v>160024.53009150847</v>
      </c>
    </row>
    <row r="9008" spans="1:12">
      <c r="A9008">
        <v>4839390</v>
      </c>
      <c r="B9008">
        <v>2017</v>
      </c>
      <c r="D9008" t="s">
        <v>2944</v>
      </c>
      <c r="E9008" t="s">
        <v>2945</v>
      </c>
      <c r="F9008" t="s">
        <v>4101</v>
      </c>
      <c r="G9008" t="s">
        <v>2946</v>
      </c>
      <c r="H9008" s="5">
        <v>78443</v>
      </c>
      <c r="I9008">
        <f>IFERROR(VLOOKUP(G9008,'NCES Match'!$A$2:$B$1307,2,FALSE),"")</f>
        <v>4839390</v>
      </c>
      <c r="J9008" cm="1">
        <f t="array" ref="J9008">IFERROR(_xlfn.IFS(B9008=2015,H9008/$O$13,B9008=2016,H9008/$O$14,B9008=2017,H9008/$O$15,B9008=2018,H9008/$O$16,B9008=2019,H9008/$O$17,B9008=2020,H9008/$O$18,B9008=2021,H9008/$O$19,B9008=2022,H9008/$O$20),"")</f>
        <v>5.4081645169892384E-5</v>
      </c>
      <c r="K9008" s="3" cm="1">
        <f t="array" ref="K9008">IFERROR(_xlfn.IFS(B9008=2015,J9008*$P$4,B9008=2016,J9008*$P$5,B9008=2017,J9008*$P$6,B9008=2018,J9008*$P$7,B9008=2019,J9008*$P$8,B9008=2020,J9008*$P$9,B9008=2021,J9008*$P$10,B9008=2022,J9008*$P$11),"")</f>
        <v>91844.036119946555</v>
      </c>
      <c r="L9008" s="3">
        <f t="shared" si="141"/>
        <v>170287.03611994657</v>
      </c>
    </row>
    <row r="9009" spans="1:12">
      <c r="A9009">
        <v>4839390</v>
      </c>
      <c r="B9009">
        <v>2018</v>
      </c>
      <c r="D9009" t="s">
        <v>2944</v>
      </c>
      <c r="E9009" t="s">
        <v>2945</v>
      </c>
      <c r="F9009" t="s">
        <v>4101</v>
      </c>
      <c r="G9009" t="s">
        <v>2946</v>
      </c>
      <c r="H9009" s="5">
        <v>87616</v>
      </c>
      <c r="I9009">
        <f>IFERROR(VLOOKUP(G9009,'NCES Match'!$A$2:$B$1307,2,FALSE),"")</f>
        <v>4839390</v>
      </c>
      <c r="J9009" cm="1">
        <f t="array" ref="J9009">IFERROR(_xlfn.IFS(B9009=2015,H9009/$O$13,B9009=2016,H9009/$O$14,B9009=2017,H9009/$O$15,B9009=2018,H9009/$O$16,B9009=2019,H9009/$O$17,B9009=2020,H9009/$O$18,B9009=2021,H9009/$O$19,B9009=2022,H9009/$O$20),"")</f>
        <v>5.7174594882486267E-5</v>
      </c>
      <c r="K9009" s="3" cm="1">
        <f t="array" ref="K9009">IFERROR(_xlfn.IFS(B9009=2015,J9009*$P$4,B9009=2016,J9009*$P$5,B9009=2017,J9009*$P$6,B9009=2018,J9009*$P$7,B9009=2019,J9009*$P$8,B9009=2020,J9009*$P$9,B9009=2021,J9009*$P$10,B9009=2022,J9009*$P$11),"")</f>
        <v>98160.391761797131</v>
      </c>
      <c r="L9009" s="3">
        <f t="shared" si="141"/>
        <v>185776.39176179713</v>
      </c>
    </row>
    <row r="9010" spans="1:12">
      <c r="A9010">
        <v>4839390</v>
      </c>
      <c r="B9010">
        <v>2019</v>
      </c>
      <c r="D9010" t="s">
        <v>2944</v>
      </c>
      <c r="E9010" t="s">
        <v>2945</v>
      </c>
      <c r="F9010" t="s">
        <v>4101</v>
      </c>
      <c r="G9010" t="s">
        <v>2946</v>
      </c>
      <c r="H9010" s="5">
        <v>91312</v>
      </c>
      <c r="I9010">
        <f>IFERROR(VLOOKUP(G9010,'NCES Match'!$A$2:$B$1307,2,FALSE),"")</f>
        <v>4839390</v>
      </c>
      <c r="J9010" cm="1">
        <f t="array" ref="J9010">IFERROR(_xlfn.IFS(B9010=2015,H9010/$O$13,B9010=2016,H9010/$O$14,B9010=2017,H9010/$O$15,B9010=2018,H9010/$O$16,B9010=2019,H9010/$O$17,B9010=2020,H9010/$O$18,B9010=2021,H9010/$O$19,B9010=2022,H9010/$O$20),"")</f>
        <v>5.7816934593059176E-5</v>
      </c>
      <c r="K9010" s="3" cm="1">
        <f t="array" ref="K9010">IFERROR(_xlfn.IFS(B9010=2015,J9010*$P$4,B9010=2016,J9010*$P$5,B9010=2017,J9010*$P$6,B9010=2018,J9010*$P$7,B9010=2019,J9010*$P$8,B9010=2020,J9010*$P$9,B9010=2021,J9010*$P$10,B9010=2022,J9010*$P$11),"")</f>
        <v>100481.552077252</v>
      </c>
      <c r="L9010" s="3">
        <f t="shared" si="141"/>
        <v>191793.55207725201</v>
      </c>
    </row>
    <row r="9011" spans="1:12">
      <c r="A9011">
        <v>4839390</v>
      </c>
      <c r="B9011">
        <v>2020</v>
      </c>
      <c r="D9011" t="s">
        <v>2944</v>
      </c>
      <c r="E9011" t="s">
        <v>2945</v>
      </c>
      <c r="F9011" t="s">
        <v>4230</v>
      </c>
      <c r="G9011" t="s">
        <v>2946</v>
      </c>
      <c r="H9011" s="5">
        <v>91683</v>
      </c>
      <c r="I9011">
        <f>IFERROR(VLOOKUP(G9011,'NCES Match'!$A$2:$B$1307,2,FALSE),"")</f>
        <v>4839390</v>
      </c>
      <c r="J9011" cm="1">
        <f t="array" ref="J9011">IFERROR(_xlfn.IFS(B9011=2015,H9011/$O$13,B9011=2016,H9011/$O$14,B9011=2017,H9011/$O$15,B9011=2018,H9011/$O$16,B9011=2019,H9011/$O$17,B9011=2020,H9011/$O$18,B9011=2021,H9011/$O$19,B9011=2022,H9011/$O$20),"")</f>
        <v>4.9683711071905627E-5</v>
      </c>
      <c r="K9011" s="3" cm="1">
        <f t="array" ref="K9011">IFERROR(_xlfn.IFS(B9011=2015,J9011*$P$4,B9011=2016,J9011*$P$5,B9011=2017,J9011*$P$6,B9011=2018,J9011*$P$7,B9011=2019,J9011*$P$8,B9011=2020,J9011*$P$9,B9011=2021,J9011*$P$10,B9011=2022,J9011*$P$11),"")</f>
        <v>104733.40279922372</v>
      </c>
      <c r="L9011" s="3">
        <f t="shared" si="141"/>
        <v>196416.40279922372</v>
      </c>
    </row>
    <row r="9012" spans="1:12">
      <c r="A9012">
        <v>4839390</v>
      </c>
      <c r="B9012">
        <v>2021</v>
      </c>
      <c r="D9012" t="s">
        <v>2944</v>
      </c>
      <c r="E9012" t="s">
        <v>2945</v>
      </c>
      <c r="F9012" t="s">
        <v>4101</v>
      </c>
      <c r="G9012" t="s">
        <v>2946</v>
      </c>
      <c r="H9012" s="5">
        <v>107755.24</v>
      </c>
      <c r="I9012">
        <f>IFERROR(VLOOKUP(G9012,'NCES Match'!$A$2:$B$1307,2,FALSE),"")</f>
        <v>4839390</v>
      </c>
      <c r="J9012" cm="1">
        <f t="array" ref="J9012">IFERROR(_xlfn.IFS(B9012=2015,H9012/$O$13,B9012=2016,H9012/$O$14,B9012=2017,H9012/$O$15,B9012=2018,H9012/$O$16,B9012=2019,H9012/$O$17,B9012=2020,H9012/$O$18,B9012=2021,H9012/$O$19,B9012=2022,H9012/$O$20),"")</f>
        <v>5.5132215950261742E-5</v>
      </c>
      <c r="K9012" s="3" cm="1">
        <f t="array" ref="K9012">IFERROR(_xlfn.IFS(B9012=2015,J9012*$P$4,B9012=2016,J9012*$P$5,B9012=2017,J9012*$P$6,B9012=2018,J9012*$P$7,B9012=2019,J9012*$P$8,B9012=2020,J9012*$P$9,B9012=2021,J9012*$P$10,B9012=2022,J9012*$P$11),"")</f>
        <v>118013.4464027199</v>
      </c>
      <c r="L9012" s="3">
        <f t="shared" si="141"/>
        <v>225768.6864027199</v>
      </c>
    </row>
    <row r="9013" spans="1:12">
      <c r="A9013">
        <v>4839390</v>
      </c>
      <c r="B9013">
        <v>2022</v>
      </c>
      <c r="D9013" t="s">
        <v>2944</v>
      </c>
      <c r="E9013" t="s">
        <v>2945</v>
      </c>
      <c r="F9013" t="s">
        <v>4101</v>
      </c>
      <c r="G9013" t="s">
        <v>2946</v>
      </c>
      <c r="H9013" s="5">
        <v>147268.9</v>
      </c>
      <c r="I9013">
        <f>IFERROR(VLOOKUP(G9013,'NCES Match'!$A$2:$B$1307,2,FALSE),"")</f>
        <v>4839390</v>
      </c>
      <c r="J9013" cm="1">
        <f t="array" ref="J9013">IFERROR(_xlfn.IFS(B9013=2015,H9013/$O$13,B9013=2016,H9013/$O$14,B9013=2017,H9013/$O$15,B9013=2018,H9013/$O$16,B9013=2019,H9013/$O$17,B9013=2020,H9013/$O$18,B9013=2021,H9013/$O$19,B9013=2022,H9013/$O$20),"")</f>
        <v>6.4685013598637226E-5</v>
      </c>
      <c r="K9013" s="3" cm="1">
        <f t="array" ref="K9013">IFERROR(_xlfn.IFS(B9013=2015,J9013*$P$4,B9013=2016,J9013*$P$5,B9013=2017,J9013*$P$6,B9013=2018,J9013*$P$7,B9013=2019,J9013*$P$8,B9013=2020,J9013*$P$9,B9013=2021,J9013*$P$10,B9013=2022,J9013*$P$11),"")</f>
        <v>139298.07752754417</v>
      </c>
      <c r="L9013" s="3">
        <f t="shared" si="141"/>
        <v>286566.97752754414</v>
      </c>
    </row>
    <row r="9014" spans="1:12">
      <c r="A9014">
        <v>4839390</v>
      </c>
      <c r="B9014">
        <v>2023</v>
      </c>
      <c r="D9014" t="s">
        <v>2944</v>
      </c>
      <c r="E9014" t="s">
        <v>2945</v>
      </c>
      <c r="F9014" t="s">
        <v>4101</v>
      </c>
      <c r="G9014" t="s">
        <v>2946</v>
      </c>
      <c r="H9014" s="5">
        <v>181294.7</v>
      </c>
      <c r="I9014">
        <f>IFERROR(VLOOKUP(G9014,'NCES Match'!$A$2:$B$1307,2,FALSE),"")</f>
        <v>4839390</v>
      </c>
      <c r="J9014" t="str" cm="1">
        <f t="array" ref="J9014">IFERROR(_xlfn.IFS(B9014=2015,H9014/$O$13,B9014=2016,H9014/$O$14,B9014=2017,H9014/$O$15,B9014=2018,H9014/$O$16,B9014=2019,H9014/$O$17,B9014=2020,H9014/$O$18,B9014=2021,H9014/$O$19,B9014=2022,H9014/$O$20),"")</f>
        <v/>
      </c>
      <c r="K9014" s="3" t="str" cm="1">
        <f t="array" ref="K9014">IFERROR(_xlfn.IFS(B9014=2015,J9014*$P$4,B9014=2016,J9014*$P$5,B9014=2017,J9014*$P$6,B9014=2018,J9014*$P$7,B9014=2019,J9014*$P$8,B9014=2020,J9014*$P$9,B9014=2021,J9014*$P$10,B9014=2022,J9014*$P$11),"")</f>
        <v/>
      </c>
      <c r="L9014" s="3">
        <f t="shared" si="141"/>
        <v>181294.7</v>
      </c>
    </row>
    <row r="9015" spans="1:12">
      <c r="A9015">
        <v>4841700</v>
      </c>
      <c r="B9015">
        <v>2015</v>
      </c>
      <c r="C9015" t="s">
        <v>381</v>
      </c>
      <c r="D9015" t="s">
        <v>3124</v>
      </c>
      <c r="E9015" t="s">
        <v>3125</v>
      </c>
      <c r="G9015" t="s">
        <v>3126</v>
      </c>
      <c r="H9015" s="5">
        <v>28089.759999999998</v>
      </c>
      <c r="I9015">
        <f>IFERROR(VLOOKUP(G9015,'NCES Match'!$A$2:$B$1307,2,FALSE),"")</f>
        <v>4841700</v>
      </c>
      <c r="J9015" cm="1">
        <f t="array" ref="J9015">IFERROR(_xlfn.IFS(B9015=2015,H9015/$O$13,B9015=2016,H9015/$O$14,B9015=2017,H9015/$O$15,B9015=2018,H9015/$O$16,B9015=2019,H9015/$O$17,B9015=2020,H9015/$O$18,B9015=2021,H9015/$O$19,B9015=2022,H9015/$O$20),"")</f>
        <v>2.2005623514834267E-5</v>
      </c>
      <c r="K9015" s="3" cm="1">
        <f t="array" ref="K9015">IFERROR(_xlfn.IFS(B9015=2015,J9015*$P$4,B9015=2016,J9015*$P$5,B9015=2017,J9015*$P$6,B9015=2018,J9015*$P$7,B9015=2019,J9015*$P$8,B9015=2020,J9015*$P$9,B9015=2021,J9015*$P$10,B9015=2022,J9015*$P$11),"")</f>
        <v>35021.57546243105</v>
      </c>
      <c r="L9015" s="3">
        <f t="shared" si="141"/>
        <v>63111.335462431045</v>
      </c>
    </row>
    <row r="9016" spans="1:12">
      <c r="A9016">
        <v>4841700</v>
      </c>
      <c r="B9016">
        <v>2016</v>
      </c>
      <c r="C9016" t="s">
        <v>4102</v>
      </c>
      <c r="D9016" t="s">
        <v>3124</v>
      </c>
      <c r="E9016" t="s">
        <v>3125</v>
      </c>
      <c r="F9016" t="s">
        <v>4101</v>
      </c>
      <c r="G9016" t="s">
        <v>3126</v>
      </c>
      <c r="H9016" s="5">
        <v>26857</v>
      </c>
      <c r="I9016">
        <f>IFERROR(VLOOKUP(G9016,'NCES Match'!$A$2:$B$1307,2,FALSE),"")</f>
        <v>4841700</v>
      </c>
      <c r="J9016" cm="1">
        <f t="array" ref="J9016">IFERROR(_xlfn.IFS(B9016=2015,H9016/$O$13,B9016=2016,H9016/$O$14,B9016=2017,H9016/$O$15,B9016=2018,H9016/$O$16,B9016=2019,H9016/$O$17,B9016=2020,H9016/$O$18,B9016=2021,H9016/$O$19,B9016=2022,H9016/$O$20),"")</f>
        <v>1.9226037570768526E-5</v>
      </c>
      <c r="K9016" s="3" cm="1">
        <f t="array" ref="K9016">IFERROR(_xlfn.IFS(B9016=2015,J9016*$P$4,B9016=2016,J9016*$P$5,B9016=2017,J9016*$P$6,B9016=2018,J9016*$P$7,B9016=2019,J9016*$P$8,B9016=2020,J9016*$P$9,B9016=2021,J9016*$P$10,B9016=2022,J9016*$P$11),"")</f>
        <v>32215.749328801754</v>
      </c>
      <c r="L9016" s="3">
        <f t="shared" si="141"/>
        <v>59072.749328801758</v>
      </c>
    </row>
    <row r="9017" spans="1:12">
      <c r="A9017">
        <v>4841700</v>
      </c>
      <c r="B9017">
        <v>2017</v>
      </c>
      <c r="D9017" t="s">
        <v>3124</v>
      </c>
      <c r="E9017" t="s">
        <v>3125</v>
      </c>
      <c r="F9017" t="s">
        <v>4101</v>
      </c>
      <c r="G9017" t="s">
        <v>3126</v>
      </c>
      <c r="H9017" s="5">
        <v>24909</v>
      </c>
      <c r="I9017">
        <f>IFERROR(VLOOKUP(G9017,'NCES Match'!$A$2:$B$1307,2,FALSE),"")</f>
        <v>4841700</v>
      </c>
      <c r="J9017" cm="1">
        <f t="array" ref="J9017">IFERROR(_xlfn.IFS(B9017=2015,H9017/$O$13,B9017=2016,H9017/$O$14,B9017=2017,H9017/$O$15,B9017=2018,H9017/$O$16,B9017=2019,H9017/$O$17,B9017=2020,H9017/$O$18,B9017=2021,H9017/$O$19,B9017=2022,H9017/$O$20),"")</f>
        <v>1.7173230237712088E-5</v>
      </c>
      <c r="K9017" s="3" cm="1">
        <f t="array" ref="K9017">IFERROR(_xlfn.IFS(B9017=2015,J9017*$P$4,B9017=2016,J9017*$P$5,B9017=2017,J9017*$P$6,B9017=2018,J9017*$P$7,B9017=2019,J9017*$P$8,B9017=2020,J9017*$P$9,B9017=2021,J9017*$P$10,B9017=2022,J9017*$P$11),"")</f>
        <v>29164.400847899095</v>
      </c>
      <c r="L9017" s="3">
        <f t="shared" si="141"/>
        <v>54073.400847899095</v>
      </c>
    </row>
    <row r="9018" spans="1:12">
      <c r="A9018">
        <v>4841700</v>
      </c>
      <c r="B9018">
        <v>2018</v>
      </c>
      <c r="D9018" t="s">
        <v>3124</v>
      </c>
      <c r="E9018" t="s">
        <v>3125</v>
      </c>
      <c r="F9018" t="s">
        <v>4101</v>
      </c>
      <c r="G9018" t="s">
        <v>3126</v>
      </c>
      <c r="H9018" s="5">
        <v>27840</v>
      </c>
      <c r="I9018">
        <f>IFERROR(VLOOKUP(G9018,'NCES Match'!$A$2:$B$1307,2,FALSE),"")</f>
        <v>4841700</v>
      </c>
      <c r="J9018" cm="1">
        <f t="array" ref="J9018">IFERROR(_xlfn.IFS(B9018=2015,H9018/$O$13,B9018=2016,H9018/$O$14,B9018=2017,H9018/$O$15,B9018=2018,H9018/$O$16,B9018=2019,H9018/$O$17,B9018=2020,H9018/$O$18,B9018=2021,H9018/$O$19,B9018=2022,H9018/$O$20),"")</f>
        <v>1.816723796485137E-5</v>
      </c>
      <c r="K9018" s="3" cm="1">
        <f t="array" ref="K9018">IFERROR(_xlfn.IFS(B9018=2015,J9018*$P$4,B9018=2016,J9018*$P$5,B9018=2017,J9018*$P$6,B9018=2018,J9018*$P$7,B9018=2019,J9018*$P$8,B9018=2020,J9018*$P$9,B9018=2021,J9018*$P$10,B9018=2022,J9018*$P$11),"")</f>
        <v>31190.482407875643</v>
      </c>
      <c r="L9018" s="3">
        <f t="shared" si="141"/>
        <v>59030.482407875643</v>
      </c>
    </row>
    <row r="9019" spans="1:12">
      <c r="A9019">
        <v>4841700</v>
      </c>
      <c r="B9019">
        <v>2019</v>
      </c>
      <c r="D9019" t="s">
        <v>3124</v>
      </c>
      <c r="E9019" t="s">
        <v>3125</v>
      </c>
      <c r="F9019" t="s">
        <v>4101</v>
      </c>
      <c r="G9019" t="s">
        <v>3126</v>
      </c>
      <c r="H9019" s="5">
        <v>28964</v>
      </c>
      <c r="I9019">
        <f>IFERROR(VLOOKUP(G9019,'NCES Match'!$A$2:$B$1307,2,FALSE),"")</f>
        <v>4841700</v>
      </c>
      <c r="J9019" cm="1">
        <f t="array" ref="J9019">IFERROR(_xlfn.IFS(B9019=2015,H9019/$O$13,B9019=2016,H9019/$O$14,B9019=2017,H9019/$O$15,B9019=2018,H9019/$O$16,B9019=2019,H9019/$O$17,B9019=2020,H9019/$O$18,B9019=2021,H9019/$O$19,B9019=2022,H9019/$O$20),"")</f>
        <v>1.8339426291761939E-5</v>
      </c>
      <c r="K9019" s="3" cm="1">
        <f t="array" ref="K9019">IFERROR(_xlfn.IFS(B9019=2015,J9019*$P$4,B9019=2016,J9019*$P$5,B9019=2017,J9019*$P$6,B9019=2018,J9019*$P$7,B9019=2019,J9019*$P$8,B9019=2020,J9019*$P$9,B9019=2021,J9019*$P$10,B9019=2022,J9019*$P$11),"")</f>
        <v>31872.565209014443</v>
      </c>
      <c r="L9019" s="3">
        <f t="shared" si="141"/>
        <v>60836.565209014443</v>
      </c>
    </row>
    <row r="9020" spans="1:12">
      <c r="A9020">
        <v>4841700</v>
      </c>
      <c r="B9020">
        <v>2020</v>
      </c>
      <c r="D9020" t="s">
        <v>3124</v>
      </c>
      <c r="E9020" t="s">
        <v>3125</v>
      </c>
      <c r="F9020" t="s">
        <v>4230</v>
      </c>
      <c r="G9020" t="s">
        <v>3126</v>
      </c>
      <c r="H9020" s="5">
        <v>30821</v>
      </c>
      <c r="I9020">
        <f>IFERROR(VLOOKUP(G9020,'NCES Match'!$A$2:$B$1307,2,FALSE),"")</f>
        <v>4841700</v>
      </c>
      <c r="J9020" cm="1">
        <f t="array" ref="J9020">IFERROR(_xlfn.IFS(B9020=2015,H9020/$O$13,B9020=2016,H9020/$O$14,B9020=2017,H9020/$O$15,B9020=2018,H9020/$O$16,B9020=2019,H9020/$O$17,B9020=2020,H9020/$O$18,B9020=2021,H9020/$O$19,B9020=2022,H9020/$O$20),"")</f>
        <v>1.6702132990273044E-5</v>
      </c>
      <c r="K9020" s="3" cm="1">
        <f t="array" ref="K9020">IFERROR(_xlfn.IFS(B9020=2015,J9020*$P$4,B9020=2016,J9020*$P$5,B9020=2017,J9020*$P$6,B9020=2018,J9020*$P$7,B9020=2019,J9020*$P$8,B9020=2020,J9020*$P$9,B9020=2021,J9020*$P$10,B9020=2022,J9020*$P$11),"")</f>
        <v>35208.143359999944</v>
      </c>
      <c r="L9020" s="3">
        <f t="shared" si="141"/>
        <v>66029.143359999944</v>
      </c>
    </row>
    <row r="9021" spans="1:12">
      <c r="A9021">
        <v>4841700</v>
      </c>
      <c r="B9021">
        <v>2021</v>
      </c>
      <c r="D9021" t="s">
        <v>3124</v>
      </c>
      <c r="E9021" t="s">
        <v>3125</v>
      </c>
      <c r="F9021" t="s">
        <v>4101</v>
      </c>
      <c r="G9021" t="s">
        <v>3126</v>
      </c>
      <c r="H9021" s="5">
        <v>34626.879999999997</v>
      </c>
      <c r="I9021">
        <f>IFERROR(VLOOKUP(G9021,'NCES Match'!$A$2:$B$1307,2,FALSE),"")</f>
        <v>4841700</v>
      </c>
      <c r="J9021" cm="1">
        <f t="array" ref="J9021">IFERROR(_xlfn.IFS(B9021=2015,H9021/$O$13,B9021=2016,H9021/$O$14,B9021=2017,H9021/$O$15,B9021=2018,H9021/$O$16,B9021=2019,H9021/$O$17,B9021=2020,H9021/$O$18,B9021=2021,H9021/$O$19,B9021=2022,H9021/$O$20),"")</f>
        <v>1.7716601307219946E-5</v>
      </c>
      <c r="K9021" s="3" cm="1">
        <f t="array" ref="K9021">IFERROR(_xlfn.IFS(B9021=2015,J9021*$P$4,B9021=2016,J9021*$P$5,B9021=2017,J9021*$P$6,B9021=2018,J9021*$P$7,B9021=2019,J9021*$P$8,B9021=2020,J9021*$P$9,B9021=2021,J9021*$P$10,B9021=2022,J9021*$P$11),"")</f>
        <v>37923.329268937763</v>
      </c>
      <c r="L9021" s="3">
        <f t="shared" si="141"/>
        <v>72550.20926893776</v>
      </c>
    </row>
    <row r="9022" spans="1:12">
      <c r="A9022">
        <v>4841700</v>
      </c>
      <c r="B9022">
        <v>2022</v>
      </c>
      <c r="D9022" t="s">
        <v>3124</v>
      </c>
      <c r="E9022" t="s">
        <v>3125</v>
      </c>
      <c r="F9022" t="s">
        <v>4101</v>
      </c>
      <c r="G9022" t="s">
        <v>3126</v>
      </c>
      <c r="H9022" s="5">
        <v>43596.7</v>
      </c>
      <c r="I9022">
        <f>IFERROR(VLOOKUP(G9022,'NCES Match'!$A$2:$B$1307,2,FALSE),"")</f>
        <v>4841700</v>
      </c>
      <c r="J9022" cm="1">
        <f t="array" ref="J9022">IFERROR(_xlfn.IFS(B9022=2015,H9022/$O$13,B9022=2016,H9022/$O$14,B9022=2017,H9022/$O$15,B9022=2018,H9022/$O$16,B9022=2019,H9022/$O$17,B9022=2020,H9022/$O$18,B9022=2021,H9022/$O$19,B9022=2022,H9022/$O$20),"")</f>
        <v>1.9149006561166052E-5</v>
      </c>
      <c r="K9022" s="3" cm="1">
        <f t="array" ref="K9022">IFERROR(_xlfn.IFS(B9022=2015,J9022*$P$4,B9022=2016,J9022*$P$5,B9022=2017,J9022*$P$6,B9022=2018,J9022*$P$7,B9022=2019,J9022*$P$8,B9022=2020,J9022*$P$9,B9022=2021,J9022*$P$10,B9022=2022,J9022*$P$11),"")</f>
        <v>41237.060211253593</v>
      </c>
      <c r="L9022" s="3">
        <f t="shared" si="141"/>
        <v>84833.760211253597</v>
      </c>
    </row>
    <row r="9023" spans="1:12">
      <c r="A9023">
        <v>4841700</v>
      </c>
      <c r="B9023">
        <v>2023</v>
      </c>
      <c r="D9023" t="s">
        <v>3124</v>
      </c>
      <c r="E9023" t="s">
        <v>3125</v>
      </c>
      <c r="F9023" t="s">
        <v>4101</v>
      </c>
      <c r="G9023" t="s">
        <v>3126</v>
      </c>
      <c r="H9023" s="5">
        <v>60476.81</v>
      </c>
      <c r="I9023">
        <f>IFERROR(VLOOKUP(G9023,'NCES Match'!$A$2:$B$1307,2,FALSE),"")</f>
        <v>4841700</v>
      </c>
      <c r="J9023" t="str" cm="1">
        <f t="array" ref="J9023">IFERROR(_xlfn.IFS(B9023=2015,H9023/$O$13,B9023=2016,H9023/$O$14,B9023=2017,H9023/$O$15,B9023=2018,H9023/$O$16,B9023=2019,H9023/$O$17,B9023=2020,H9023/$O$18,B9023=2021,H9023/$O$19,B9023=2022,H9023/$O$20),"")</f>
        <v/>
      </c>
      <c r="K9023" s="3" t="str" cm="1">
        <f t="array" ref="K9023">IFERROR(_xlfn.IFS(B9023=2015,J9023*$P$4,B9023=2016,J9023*$P$5,B9023=2017,J9023*$P$6,B9023=2018,J9023*$P$7,B9023=2019,J9023*$P$8,B9023=2020,J9023*$P$9,B9023=2021,J9023*$P$10,B9023=2022,J9023*$P$11),"")</f>
        <v/>
      </c>
      <c r="L9023" s="3">
        <f t="shared" si="141"/>
        <v>60476.81</v>
      </c>
    </row>
    <row r="9024" spans="1:12">
      <c r="A9024">
        <v>4834140</v>
      </c>
      <c r="B9024">
        <v>2015</v>
      </c>
      <c r="C9024" t="s">
        <v>381</v>
      </c>
      <c r="D9024" t="s">
        <v>2485</v>
      </c>
      <c r="E9024" t="s">
        <v>2486</v>
      </c>
      <c r="G9024" t="s">
        <v>2487</v>
      </c>
      <c r="H9024" s="5">
        <v>20518.14</v>
      </c>
      <c r="I9024">
        <f>IFERROR(VLOOKUP(G9024,'NCES Match'!$A$2:$B$1307,2,FALSE),"")</f>
        <v>4834140</v>
      </c>
      <c r="J9024" cm="1">
        <f t="array" ref="J9024">IFERROR(_xlfn.IFS(B9024=2015,H9024/$O$13,B9024=2016,H9024/$O$14,B9024=2017,H9024/$O$15,B9024=2018,H9024/$O$16,B9024=2019,H9024/$O$17,B9024=2020,H9024/$O$18,B9024=2021,H9024/$O$19,B9024=2022,H9024/$O$20),"")</f>
        <v>1.6073987960903246E-5</v>
      </c>
      <c r="K9024" s="3" cm="1">
        <f t="array" ref="K9024">IFERROR(_xlfn.IFS(B9024=2015,J9024*$P$4,B9024=2016,J9024*$P$5,B9024=2017,J9024*$P$6,B9024=2018,J9024*$P$7,B9024=2019,J9024*$P$8,B9024=2020,J9024*$P$9,B9024=2021,J9024*$P$10,B9024=2022,J9024*$P$11),"")</f>
        <v>25581.478387808405</v>
      </c>
      <c r="L9024" s="3">
        <f t="shared" si="141"/>
        <v>46099.618387808405</v>
      </c>
    </row>
    <row r="9025" spans="1:12">
      <c r="A9025">
        <v>4834140</v>
      </c>
      <c r="B9025">
        <v>2016</v>
      </c>
      <c r="C9025" t="s">
        <v>4102</v>
      </c>
      <c r="D9025" t="s">
        <v>2485</v>
      </c>
      <c r="E9025" t="s">
        <v>2486</v>
      </c>
      <c r="F9025" t="s">
        <v>4101</v>
      </c>
      <c r="G9025" t="s">
        <v>2487</v>
      </c>
      <c r="H9025" s="5">
        <v>21380</v>
      </c>
      <c r="I9025">
        <f>IFERROR(VLOOKUP(G9025,'NCES Match'!$A$2:$B$1307,2,FALSE),"")</f>
        <v>4834140</v>
      </c>
      <c r="J9025" cm="1">
        <f t="array" ref="J9025">IFERROR(_xlfn.IFS(B9025=2015,H9025/$O$13,B9025=2016,H9025/$O$14,B9025=2017,H9025/$O$15,B9025=2018,H9025/$O$16,B9025=2019,H9025/$O$17,B9025=2020,H9025/$O$18,B9025=2021,H9025/$O$19,B9025=2022,H9025/$O$20),"")</f>
        <v>1.530523451104111E-5</v>
      </c>
      <c r="K9025" s="3" cm="1">
        <f t="array" ref="K9025">IFERROR(_xlfn.IFS(B9025=2015,J9025*$P$4,B9025=2016,J9025*$P$5,B9025=2017,J9025*$P$6,B9025=2018,J9025*$P$7,B9025=2019,J9025*$P$8,B9025=2020,J9025*$P$9,B9025=2021,J9025*$P$10,B9025=2022,J9025*$P$11),"")</f>
        <v>25645.929204668486</v>
      </c>
      <c r="L9025" s="3">
        <f t="shared" si="141"/>
        <v>47025.929204668486</v>
      </c>
    </row>
    <row r="9026" spans="1:12">
      <c r="A9026">
        <v>4834140</v>
      </c>
      <c r="B9026">
        <v>2017</v>
      </c>
      <c r="D9026" t="s">
        <v>2485</v>
      </c>
      <c r="E9026" t="s">
        <v>2486</v>
      </c>
      <c r="F9026" t="s">
        <v>4101</v>
      </c>
      <c r="G9026" t="s">
        <v>2487</v>
      </c>
      <c r="H9026" s="5">
        <v>23827</v>
      </c>
      <c r="I9026">
        <f>IFERROR(VLOOKUP(G9026,'NCES Match'!$A$2:$B$1307,2,FALSE),"")</f>
        <v>4834140</v>
      </c>
      <c r="J9026" cm="1">
        <f t="array" ref="J9026">IFERROR(_xlfn.IFS(B9026=2015,H9026/$O$13,B9026=2016,H9026/$O$14,B9026=2017,H9026/$O$15,B9026=2018,H9026/$O$16,B9026=2019,H9026/$O$17,B9026=2020,H9026/$O$18,B9026=2021,H9026/$O$19,B9026=2022,H9026/$O$20),"")</f>
        <v>1.6427257492230355E-5</v>
      </c>
      <c r="K9026" s="3" cm="1">
        <f t="array" ref="K9026">IFERROR(_xlfn.IFS(B9026=2015,J9026*$P$4,B9026=2016,J9026*$P$5,B9026=2017,J9026*$P$6,B9026=2018,J9026*$P$7,B9026=2019,J9026*$P$8,B9026=2020,J9026*$P$9,B9026=2021,J9026*$P$10,B9026=2022,J9026*$P$11),"")</f>
        <v>27897.554257613381</v>
      </c>
      <c r="L9026" s="3">
        <f t="shared" si="141"/>
        <v>51724.554257613381</v>
      </c>
    </row>
    <row r="9027" spans="1:12">
      <c r="A9027">
        <v>4834140</v>
      </c>
      <c r="B9027">
        <v>2018</v>
      </c>
      <c r="D9027" t="s">
        <v>2485</v>
      </c>
      <c r="E9027" t="s">
        <v>2486</v>
      </c>
      <c r="F9027" t="s">
        <v>4101</v>
      </c>
      <c r="G9027" t="s">
        <v>2487</v>
      </c>
      <c r="H9027" s="5">
        <v>21837</v>
      </c>
      <c r="I9027">
        <f>IFERROR(VLOOKUP(G9027,'NCES Match'!$A$2:$B$1307,2,FALSE),"")</f>
        <v>4834140</v>
      </c>
      <c r="J9027" cm="1">
        <f t="array" ref="J9027">IFERROR(_xlfn.IFS(B9027=2015,H9027/$O$13,B9027=2016,H9027/$O$14,B9027=2017,H9027/$O$15,B9027=2018,H9027/$O$16,B9027=2019,H9027/$O$17,B9027=2020,H9027/$O$18,B9027=2021,H9027/$O$19,B9027=2022,H9027/$O$20),"")</f>
        <v>1.4249927278680293E-5</v>
      </c>
      <c r="K9027" s="3" cm="1">
        <f t="array" ref="K9027">IFERROR(_xlfn.IFS(B9027=2015,J9027*$P$4,B9027=2016,J9027*$P$5,B9027=2017,J9027*$P$6,B9027=2018,J9027*$P$7,B9027=2019,J9027*$P$8,B9027=2020,J9027*$P$9,B9027=2021,J9027*$P$10,B9027=2022,J9027*$P$11),"")</f>
        <v>24465.034638677458</v>
      </c>
      <c r="L9027" s="3">
        <f t="shared" ref="L9027:L9090" si="142">SUM(H9027,K9027)</f>
        <v>46302.034638677462</v>
      </c>
    </row>
    <row r="9028" spans="1:12">
      <c r="A9028">
        <v>4834140</v>
      </c>
      <c r="B9028">
        <v>2019</v>
      </c>
      <c r="D9028" t="s">
        <v>2485</v>
      </c>
      <c r="E9028" t="s">
        <v>2486</v>
      </c>
      <c r="F9028" t="s">
        <v>4101</v>
      </c>
      <c r="G9028" t="s">
        <v>2487</v>
      </c>
      <c r="H9028" s="5">
        <v>21321</v>
      </c>
      <c r="I9028">
        <f>IFERROR(VLOOKUP(G9028,'NCES Match'!$A$2:$B$1307,2,FALSE),"")</f>
        <v>4834140</v>
      </c>
      <c r="J9028" cm="1">
        <f t="array" ref="J9028">IFERROR(_xlfn.IFS(B9028=2015,H9028/$O$13,B9028=2016,H9028/$O$14,B9028=2017,H9028/$O$15,B9028=2018,H9028/$O$16,B9028=2019,H9028/$O$17,B9028=2020,H9028/$O$18,B9028=2021,H9028/$O$19,B9028=2022,H9028/$O$20),"")</f>
        <v>1.3500031348109939E-5</v>
      </c>
      <c r="K9028" s="3" cm="1">
        <f t="array" ref="K9028">IFERROR(_xlfn.IFS(B9028=2015,J9028*$P$4,B9028=2016,J9028*$P$5,B9028=2017,J9028*$P$6,B9028=2018,J9028*$P$7,B9028=2019,J9028*$P$8,B9028=2020,J9028*$P$9,B9028=2021,J9028*$P$10,B9028=2022,J9028*$P$11),"")</f>
        <v>23462.055062194344</v>
      </c>
      <c r="L9028" s="3">
        <f t="shared" si="142"/>
        <v>44783.05506219434</v>
      </c>
    </row>
    <row r="9029" spans="1:12">
      <c r="A9029">
        <v>4834140</v>
      </c>
      <c r="B9029">
        <v>2020</v>
      </c>
      <c r="D9029" t="s">
        <v>2485</v>
      </c>
      <c r="E9029" t="s">
        <v>2486</v>
      </c>
      <c r="F9029" t="s">
        <v>4230</v>
      </c>
      <c r="G9029" t="s">
        <v>2487</v>
      </c>
      <c r="H9029" s="5">
        <v>23219</v>
      </c>
      <c r="I9029">
        <f>IFERROR(VLOOKUP(G9029,'NCES Match'!$A$2:$B$1307,2,FALSE),"")</f>
        <v>4834140</v>
      </c>
      <c r="J9029" cm="1">
        <f t="array" ref="J9029">IFERROR(_xlfn.IFS(B9029=2015,H9029/$O$13,B9029=2016,H9029/$O$14,B9029=2017,H9029/$O$15,B9029=2018,H9029/$O$16,B9029=2019,H9029/$O$17,B9029=2020,H9029/$O$18,B9029=2021,H9029/$O$19,B9029=2022,H9029/$O$20),"")</f>
        <v>1.2582551698554549E-5</v>
      </c>
      <c r="K9029" s="3" cm="1">
        <f t="array" ref="K9029">IFERROR(_xlfn.IFS(B9029=2015,J9029*$P$4,B9029=2016,J9029*$P$5,B9029=2017,J9029*$P$6,B9029=2018,J9029*$P$7,B9029=2019,J9029*$P$8,B9029=2020,J9029*$P$9,B9029=2021,J9029*$P$10,B9029=2022,J9029*$P$11),"")</f>
        <v>26524.05440043602</v>
      </c>
      <c r="L9029" s="3">
        <f t="shared" si="142"/>
        <v>49743.05440043602</v>
      </c>
    </row>
    <row r="9030" spans="1:12">
      <c r="A9030">
        <v>4834140</v>
      </c>
      <c r="B9030">
        <v>2021</v>
      </c>
      <c r="D9030" t="s">
        <v>2485</v>
      </c>
      <c r="E9030" t="s">
        <v>2486</v>
      </c>
      <c r="F9030" t="s">
        <v>4101</v>
      </c>
      <c r="G9030" t="s">
        <v>2487</v>
      </c>
      <c r="H9030" s="5">
        <v>24204.79</v>
      </c>
      <c r="I9030">
        <f>IFERROR(VLOOKUP(G9030,'NCES Match'!$A$2:$B$1307,2,FALSE),"")</f>
        <v>4834140</v>
      </c>
      <c r="J9030" cm="1">
        <f t="array" ref="J9030">IFERROR(_xlfn.IFS(B9030=2015,H9030/$O$13,B9030=2016,H9030/$O$14,B9030=2017,H9030/$O$15,B9030=2018,H9030/$O$16,B9030=2019,H9030/$O$17,B9030=2020,H9030/$O$18,B9030=2021,H9030/$O$19,B9030=2022,H9030/$O$20),"")</f>
        <v>1.2384211749802014E-5</v>
      </c>
      <c r="K9030" s="3" cm="1">
        <f t="array" ref="K9030">IFERROR(_xlfn.IFS(B9030=2015,J9030*$P$4,B9030=2016,J9030*$P$5,B9030=2017,J9030*$P$6,B9030=2018,J9030*$P$7,B9030=2019,J9030*$P$8,B9030=2020,J9030*$P$9,B9030=2021,J9030*$P$10,B9030=2022,J9030*$P$11),"")</f>
        <v>26509.065242247994</v>
      </c>
      <c r="L9030" s="3">
        <f t="shared" si="142"/>
        <v>50713.855242247999</v>
      </c>
    </row>
    <row r="9031" spans="1:12">
      <c r="A9031">
        <v>4834140</v>
      </c>
      <c r="B9031">
        <v>2022</v>
      </c>
      <c r="D9031" t="s">
        <v>2485</v>
      </c>
      <c r="E9031" t="s">
        <v>2486</v>
      </c>
      <c r="F9031" t="s">
        <v>4101</v>
      </c>
      <c r="G9031" t="s">
        <v>2487</v>
      </c>
      <c r="H9031" s="5">
        <v>34857.660000000003</v>
      </c>
      <c r="I9031">
        <f>IFERROR(VLOOKUP(G9031,'NCES Match'!$A$2:$B$1307,2,FALSE),"")</f>
        <v>4834140</v>
      </c>
      <c r="J9031" cm="1">
        <f t="array" ref="J9031">IFERROR(_xlfn.IFS(B9031=2015,H9031/$O$13,B9031=2016,H9031/$O$14,B9031=2017,H9031/$O$15,B9031=2018,H9031/$O$16,B9031=2019,H9031/$O$17,B9031=2020,H9031/$O$18,B9031=2021,H9031/$O$19,B9031=2022,H9031/$O$20),"")</f>
        <v>1.5310552405271398E-5</v>
      </c>
      <c r="K9031" s="3" cm="1">
        <f t="array" ref="K9031">IFERROR(_xlfn.IFS(B9031=2015,J9031*$P$4,B9031=2016,J9031*$P$5,B9031=2017,J9031*$P$6,B9031=2018,J9031*$P$7,B9031=2019,J9031*$P$8,B9031=2020,J9031*$P$9,B9031=2021,J9031*$P$10,B9031=2022,J9031*$P$11),"")</f>
        <v>32971.014417224382</v>
      </c>
      <c r="L9031" s="3">
        <f t="shared" si="142"/>
        <v>67828.674417224393</v>
      </c>
    </row>
    <row r="9032" spans="1:12">
      <c r="A9032">
        <v>4834140</v>
      </c>
      <c r="B9032">
        <v>2023</v>
      </c>
      <c r="D9032" t="s">
        <v>2485</v>
      </c>
      <c r="E9032" t="s">
        <v>2486</v>
      </c>
      <c r="F9032" t="s">
        <v>4101</v>
      </c>
      <c r="G9032" t="s">
        <v>2487</v>
      </c>
      <c r="H9032" s="5">
        <v>31647.83</v>
      </c>
      <c r="I9032">
        <f>IFERROR(VLOOKUP(G9032,'NCES Match'!$A$2:$B$1307,2,FALSE),"")</f>
        <v>4834140</v>
      </c>
      <c r="J9032" t="str" cm="1">
        <f t="array" ref="J9032">IFERROR(_xlfn.IFS(B9032=2015,H9032/$O$13,B9032=2016,H9032/$O$14,B9032=2017,H9032/$O$15,B9032=2018,H9032/$O$16,B9032=2019,H9032/$O$17,B9032=2020,H9032/$O$18,B9032=2021,H9032/$O$19,B9032=2022,H9032/$O$20),"")</f>
        <v/>
      </c>
      <c r="K9032" s="3" t="str" cm="1">
        <f t="array" ref="K9032">IFERROR(_xlfn.IFS(B9032=2015,J9032*$P$4,B9032=2016,J9032*$P$5,B9032=2017,J9032*$P$6,B9032=2018,J9032*$P$7,B9032=2019,J9032*$P$8,B9032=2020,J9032*$P$9,B9032=2021,J9032*$P$10,B9032=2022,J9032*$P$11),"")</f>
        <v/>
      </c>
      <c r="L9032" s="3">
        <f t="shared" si="142"/>
        <v>31647.83</v>
      </c>
    </row>
    <row r="9033" spans="1:12">
      <c r="A9033">
        <v>4800213</v>
      </c>
      <c r="B9033">
        <v>2015</v>
      </c>
      <c r="C9033" t="s">
        <v>3521</v>
      </c>
      <c r="D9033" t="s">
        <v>3879</v>
      </c>
      <c r="E9033" t="s">
        <v>3880</v>
      </c>
      <c r="G9033" t="s">
        <v>3881</v>
      </c>
      <c r="H9033" s="5">
        <v>8447.43</v>
      </c>
      <c r="I9033">
        <f>IFERROR(VLOOKUP(G9033,'NCES Match'!$A$2:$B$1307,2,FALSE),"")</f>
        <v>4800213</v>
      </c>
      <c r="J9033" cm="1">
        <f t="array" ref="J9033">IFERROR(_xlfn.IFS(B9033=2015,H9033/$O$13,B9033=2016,H9033/$O$14,B9033=2017,H9033/$O$15,B9033=2018,H9033/$O$16,B9033=2019,H9033/$O$17,B9033=2020,H9033/$O$18,B9033=2021,H9033/$O$19,B9033=2022,H9033/$O$20),"")</f>
        <v>6.6177483982745477E-6</v>
      </c>
      <c r="K9033" s="3" cm="1">
        <f t="array" ref="K9033">IFERROR(_xlfn.IFS(B9033=2015,J9033*$P$4,B9033=2016,J9033*$P$5,B9033=2017,J9033*$P$6,B9033=2018,J9033*$P$7,B9033=2019,J9033*$P$8,B9033=2020,J9033*$P$9,B9033=2021,J9033*$P$10,B9033=2022,J9033*$P$11),"")</f>
        <v>10532.033994188772</v>
      </c>
      <c r="L9033" s="3">
        <f t="shared" si="142"/>
        <v>18979.463994188773</v>
      </c>
    </row>
    <row r="9034" spans="1:12">
      <c r="A9034">
        <v>4800213</v>
      </c>
      <c r="B9034">
        <v>2016</v>
      </c>
      <c r="C9034" t="s">
        <v>4104</v>
      </c>
      <c r="D9034" t="s">
        <v>3879</v>
      </c>
      <c r="E9034" t="s">
        <v>3880</v>
      </c>
      <c r="F9034" t="s">
        <v>4101</v>
      </c>
      <c r="G9034" t="s">
        <v>3881</v>
      </c>
      <c r="H9034" s="5">
        <v>8607</v>
      </c>
      <c r="I9034">
        <f>IFERROR(VLOOKUP(G9034,'NCES Match'!$A$2:$B$1307,2,FALSE),"")</f>
        <v>4800213</v>
      </c>
      <c r="J9034" cm="1">
        <f t="array" ref="J9034">IFERROR(_xlfn.IFS(B9034=2015,H9034/$O$13,B9034=2016,H9034/$O$14,B9034=2017,H9034/$O$15,B9034=2018,H9034/$O$16,B9034=2019,H9034/$O$17,B9034=2020,H9034/$O$18,B9034=2021,H9034/$O$19,B9034=2022,H9034/$O$20),"")</f>
        <v>6.1614664844027516E-6</v>
      </c>
      <c r="K9034" s="3" cm="1">
        <f t="array" ref="K9034">IFERROR(_xlfn.IFS(B9034=2015,J9034*$P$4,B9034=2016,J9034*$P$5,B9034=2017,J9034*$P$6,B9034=2018,J9034*$P$7,B9034=2019,J9034*$P$8,B9034=2020,J9034*$P$9,B9034=2021,J9034*$P$10,B9034=2022,J9034*$P$11),"")</f>
        <v>10324.345774769956</v>
      </c>
      <c r="L9034" s="3">
        <f t="shared" si="142"/>
        <v>18931.345774769958</v>
      </c>
    </row>
    <row r="9035" spans="1:12">
      <c r="A9035">
        <v>4800213</v>
      </c>
      <c r="B9035">
        <v>2017</v>
      </c>
      <c r="D9035" t="s">
        <v>3879</v>
      </c>
      <c r="E9035" t="s">
        <v>3880</v>
      </c>
      <c r="F9035" t="s">
        <v>4101</v>
      </c>
      <c r="G9035" t="s">
        <v>3881</v>
      </c>
      <c r="H9035" s="5">
        <v>8474</v>
      </c>
      <c r="I9035">
        <f>IFERROR(VLOOKUP(G9035,'NCES Match'!$A$2:$B$1307,2,FALSE),"")</f>
        <v>4800213</v>
      </c>
      <c r="J9035" cm="1">
        <f t="array" ref="J9035">IFERROR(_xlfn.IFS(B9035=2015,H9035/$O$13,B9035=2016,H9035/$O$14,B9035=2017,H9035/$O$15,B9035=2018,H9035/$O$16,B9035=2019,H9035/$O$17,B9035=2020,H9035/$O$18,B9035=2021,H9035/$O$19,B9035=2022,H9035/$O$20),"")</f>
        <v>5.8423041083292079E-6</v>
      </c>
      <c r="K9035" s="3" cm="1">
        <f t="array" ref="K9035">IFERROR(_xlfn.IFS(B9035=2015,J9035*$P$4,B9035=2016,J9035*$P$5,B9035=2017,J9035*$P$6,B9035=2018,J9035*$P$7,B9035=2019,J9035*$P$8,B9035=2020,J9035*$P$9,B9035=2021,J9035*$P$10,B9035=2022,J9035*$P$11),"")</f>
        <v>9921.6802274317288</v>
      </c>
      <c r="L9035" s="3">
        <f t="shared" si="142"/>
        <v>18395.680227431731</v>
      </c>
    </row>
    <row r="9036" spans="1:12">
      <c r="A9036">
        <v>4800213</v>
      </c>
      <c r="B9036">
        <v>2018</v>
      </c>
      <c r="D9036" t="s">
        <v>3879</v>
      </c>
      <c r="E9036" t="s">
        <v>3880</v>
      </c>
      <c r="F9036" t="s">
        <v>4101</v>
      </c>
      <c r="G9036" t="s">
        <v>3881</v>
      </c>
      <c r="H9036" s="5">
        <v>7526</v>
      </c>
      <c r="I9036">
        <f>IFERROR(VLOOKUP(G9036,'NCES Match'!$A$2:$B$1307,2,FALSE),"")</f>
        <v>4800213</v>
      </c>
      <c r="J9036" cm="1">
        <f t="array" ref="J9036">IFERROR(_xlfn.IFS(B9036=2015,H9036/$O$13,B9036=2016,H9036/$O$14,B9036=2017,H9036/$O$15,B9036=2018,H9036/$O$16,B9036=2019,H9036/$O$17,B9036=2020,H9036/$O$18,B9036=2021,H9036/$O$19,B9036=2022,H9036/$O$20),"")</f>
        <v>4.9111577917913587E-6</v>
      </c>
      <c r="K9036" s="3" cm="1">
        <f t="array" ref="K9036">IFERROR(_xlfn.IFS(B9036=2015,J9036*$P$4,B9036=2016,J9036*$P$5,B9036=2017,J9036*$P$6,B9036=2018,J9036*$P$7,B9036=2019,J9036*$P$8,B9036=2020,J9036*$P$9,B9036=2021,J9036*$P$10,B9036=2022,J9036*$P$11),"")</f>
        <v>8431.7374497727051</v>
      </c>
      <c r="L9036" s="3">
        <f t="shared" si="142"/>
        <v>15957.737449772705</v>
      </c>
    </row>
    <row r="9037" spans="1:12">
      <c r="A9037">
        <v>4800213</v>
      </c>
      <c r="B9037">
        <v>2019</v>
      </c>
      <c r="D9037" t="s">
        <v>3879</v>
      </c>
      <c r="E9037" t="s">
        <v>3880</v>
      </c>
      <c r="F9037" t="s">
        <v>4101</v>
      </c>
      <c r="G9037" t="s">
        <v>3881</v>
      </c>
      <c r="H9037" s="5">
        <v>16939</v>
      </c>
      <c r="I9037">
        <f>IFERROR(VLOOKUP(G9037,'NCES Match'!$A$2:$B$1307,2,FALSE),"")</f>
        <v>4800213</v>
      </c>
      <c r="J9037" cm="1">
        <f t="array" ref="J9037">IFERROR(_xlfn.IFS(B9037=2015,H9037/$O$13,B9037=2016,H9037/$O$14,B9037=2017,H9037/$O$15,B9037=2018,H9037/$O$16,B9037=2019,H9037/$O$17,B9037=2020,H9037/$O$18,B9037=2021,H9037/$O$19,B9037=2022,H9037/$O$20),"")</f>
        <v>1.0725436471349104E-5</v>
      </c>
      <c r="K9037" s="3" cm="1">
        <f t="array" ref="K9037">IFERROR(_xlfn.IFS(B9037=2015,J9037*$P$4,B9037=2016,J9037*$P$5,B9037=2017,J9037*$P$6,B9037=2018,J9037*$P$7,B9037=2019,J9037*$P$8,B9037=2020,J9037*$P$9,B9037=2021,J9037*$P$10,B9037=2022,J9037*$P$11),"")</f>
        <v>18640.014572417334</v>
      </c>
      <c r="L9037" s="3">
        <f t="shared" si="142"/>
        <v>35579.014572417334</v>
      </c>
    </row>
    <row r="9038" spans="1:12">
      <c r="A9038">
        <v>4800213</v>
      </c>
      <c r="B9038">
        <v>2020</v>
      </c>
      <c r="D9038" t="s">
        <v>3879</v>
      </c>
      <c r="E9038" t="s">
        <v>3880</v>
      </c>
      <c r="F9038" t="s">
        <v>4230</v>
      </c>
      <c r="G9038" t="s">
        <v>3881</v>
      </c>
      <c r="H9038" s="5">
        <v>36927</v>
      </c>
      <c r="I9038">
        <f>IFERROR(VLOOKUP(G9038,'NCES Match'!$A$2:$B$1307,2,FALSE),"")</f>
        <v>4800213</v>
      </c>
      <c r="J9038" cm="1">
        <f t="array" ref="J9038">IFERROR(_xlfn.IFS(B9038=2015,H9038/$O$13,B9038=2016,H9038/$O$14,B9038=2017,H9038/$O$15,B9038=2018,H9038/$O$16,B9038=2019,H9038/$O$17,B9038=2020,H9038/$O$18,B9038=2021,H9038/$O$19,B9038=2022,H9038/$O$20),"")</f>
        <v>2.0011020568177951E-5</v>
      </c>
      <c r="K9038" s="3" cm="1">
        <f t="array" ref="K9038">IFERROR(_xlfn.IFS(B9038=2015,J9038*$P$4,B9038=2016,J9038*$P$5,B9038=2017,J9038*$P$6,B9038=2018,J9038*$P$7,B9038=2019,J9038*$P$8,B9038=2020,J9038*$P$9,B9038=2021,J9038*$P$10,B9038=2022,J9038*$P$11),"")</f>
        <v>42183.287688742021</v>
      </c>
      <c r="L9038" s="3">
        <f t="shared" si="142"/>
        <v>79110.287688742013</v>
      </c>
    </row>
    <row r="9039" spans="1:12">
      <c r="A9039">
        <v>4800213</v>
      </c>
      <c r="B9039">
        <v>2021</v>
      </c>
      <c r="D9039" t="s">
        <v>3879</v>
      </c>
      <c r="E9039" t="s">
        <v>3880</v>
      </c>
      <c r="F9039" t="s">
        <v>4101</v>
      </c>
      <c r="G9039" t="s">
        <v>3881</v>
      </c>
      <c r="H9039" s="5">
        <v>40347.9</v>
      </c>
      <c r="I9039">
        <f>IFERROR(VLOOKUP(G9039,'NCES Match'!$A$2:$B$1307,2,FALSE),"")</f>
        <v>4800213</v>
      </c>
      <c r="J9039" cm="1">
        <f t="array" ref="J9039">IFERROR(_xlfn.IFS(B9039=2015,H9039/$O$13,B9039=2016,H9039/$O$14,B9039=2017,H9039/$O$15,B9039=2018,H9039/$O$16,B9039=2019,H9039/$O$17,B9039=2020,H9039/$O$18,B9039=2021,H9039/$O$19,B9039=2022,H9039/$O$20),"")</f>
        <v>2.0643721232856666E-5</v>
      </c>
      <c r="K9039" s="3" cm="1">
        <f t="array" ref="K9039">IFERROR(_xlfn.IFS(B9039=2015,J9039*$P$4,B9039=2016,J9039*$P$5,B9039=2017,J9039*$P$6,B9039=2018,J9039*$P$7,B9039=2019,J9039*$P$8,B9039=2020,J9039*$P$9,B9039=2021,J9039*$P$10,B9039=2022,J9039*$P$11),"")</f>
        <v>44188.985464765356</v>
      </c>
      <c r="L9039" s="3">
        <f t="shared" si="142"/>
        <v>84536.885464765364</v>
      </c>
    </row>
    <row r="9040" spans="1:12">
      <c r="A9040">
        <v>4800213</v>
      </c>
      <c r="B9040">
        <v>2022</v>
      </c>
      <c r="D9040" t="s">
        <v>3879</v>
      </c>
      <c r="E9040" t="s">
        <v>3880</v>
      </c>
      <c r="F9040" t="s">
        <v>4101</v>
      </c>
      <c r="G9040" t="s">
        <v>3881</v>
      </c>
      <c r="H9040" s="5">
        <v>52550.49</v>
      </c>
      <c r="I9040">
        <f>IFERROR(VLOOKUP(G9040,'NCES Match'!$A$2:$B$1307,2,FALSE),"")</f>
        <v>4800213</v>
      </c>
      <c r="J9040" cm="1">
        <f t="array" ref="J9040">IFERROR(_xlfn.IFS(B9040=2015,H9040/$O$13,B9040=2016,H9040/$O$14,B9040=2017,H9040/$O$15,B9040=2018,H9040/$O$16,B9040=2019,H9040/$O$17,B9040=2020,H9040/$O$18,B9040=2021,H9040/$O$19,B9040=2022,H9040/$O$20),"")</f>
        <v>2.3081785497583327E-5</v>
      </c>
      <c r="K9040" s="3" cm="1">
        <f t="array" ref="K9040">IFERROR(_xlfn.IFS(B9040=2015,J9040*$P$4,B9040=2016,J9040*$P$5,B9040=2017,J9040*$P$6,B9040=2018,J9040*$P$7,B9040=2019,J9040*$P$8,B9040=2020,J9040*$P$9,B9040=2021,J9040*$P$10,B9040=2022,J9040*$P$11),"")</f>
        <v>49706.23281718295</v>
      </c>
      <c r="L9040" s="3">
        <f t="shared" si="142"/>
        <v>102256.72281718295</v>
      </c>
    </row>
    <row r="9041" spans="1:12">
      <c r="A9041">
        <v>4800213</v>
      </c>
      <c r="B9041">
        <v>2023</v>
      </c>
      <c r="D9041" t="s">
        <v>3879</v>
      </c>
      <c r="E9041" t="s">
        <v>3880</v>
      </c>
      <c r="F9041" t="s">
        <v>4101</v>
      </c>
      <c r="G9041" t="s">
        <v>3881</v>
      </c>
      <c r="H9041" s="5">
        <v>59048.160000000003</v>
      </c>
      <c r="I9041">
        <f>IFERROR(VLOOKUP(G9041,'NCES Match'!$A$2:$B$1307,2,FALSE),"")</f>
        <v>4800213</v>
      </c>
      <c r="J9041" t="str" cm="1">
        <f t="array" ref="J9041">IFERROR(_xlfn.IFS(B9041=2015,H9041/$O$13,B9041=2016,H9041/$O$14,B9041=2017,H9041/$O$15,B9041=2018,H9041/$O$16,B9041=2019,H9041/$O$17,B9041=2020,H9041/$O$18,B9041=2021,H9041/$O$19,B9041=2022,H9041/$O$20),"")</f>
        <v/>
      </c>
      <c r="K9041" s="3" t="str" cm="1">
        <f t="array" ref="K9041">IFERROR(_xlfn.IFS(B9041=2015,J9041*$P$4,B9041=2016,J9041*$P$5,B9041=2017,J9041*$P$6,B9041=2018,J9041*$P$7,B9041=2019,J9041*$P$8,B9041=2020,J9041*$P$9,B9041=2021,J9041*$P$10,B9041=2022,J9041*$P$11),"")</f>
        <v/>
      </c>
      <c r="L9041" s="3">
        <f t="shared" si="142"/>
        <v>59048.160000000003</v>
      </c>
    </row>
    <row r="9042" spans="1:12">
      <c r="A9042">
        <v>4809690</v>
      </c>
      <c r="B9042">
        <v>2015</v>
      </c>
      <c r="C9042" t="s">
        <v>381</v>
      </c>
      <c r="D9042" t="s">
        <v>562</v>
      </c>
      <c r="E9042" t="s">
        <v>563</v>
      </c>
      <c r="G9042" t="s">
        <v>564</v>
      </c>
      <c r="H9042" s="5">
        <v>124699.58</v>
      </c>
      <c r="I9042">
        <f>IFERROR(VLOOKUP(G9042,'NCES Match'!$A$2:$B$1307,2,FALSE),"")</f>
        <v>4809690</v>
      </c>
      <c r="J9042" cm="1">
        <f t="array" ref="J9042">IFERROR(_xlfn.IFS(B9042=2015,H9042/$O$13,B9042=2016,H9042/$O$14,B9042=2017,H9042/$O$15,B9042=2018,H9042/$O$16,B9042=2019,H9042/$O$17,B9042=2020,H9042/$O$18,B9042=2021,H9042/$O$19,B9042=2022,H9042/$O$20),"")</f>
        <v>9.7690119457694084E-5</v>
      </c>
      <c r="K9042" s="3" cm="1">
        <f t="array" ref="K9042">IFERROR(_xlfn.IFS(B9042=2015,J9042*$P$4,B9042=2016,J9042*$P$5,B9042=2017,J9042*$P$6,B9042=2018,J9042*$P$7,B9042=2019,J9042*$P$8,B9042=2020,J9042*$P$9,B9042=2021,J9042*$P$10,B9042=2022,J9042*$P$11),"")</f>
        <v>155472.16320479271</v>
      </c>
      <c r="L9042" s="3">
        <f t="shared" si="142"/>
        <v>280171.74320479273</v>
      </c>
    </row>
    <row r="9043" spans="1:12">
      <c r="A9043">
        <v>4809690</v>
      </c>
      <c r="B9043">
        <v>2016</v>
      </c>
      <c r="C9043" t="s">
        <v>4102</v>
      </c>
      <c r="D9043" t="s">
        <v>562</v>
      </c>
      <c r="E9043" t="s">
        <v>563</v>
      </c>
      <c r="F9043" t="s">
        <v>4101</v>
      </c>
      <c r="G9043" t="s">
        <v>564</v>
      </c>
      <c r="H9043" s="5">
        <v>130939</v>
      </c>
      <c r="I9043">
        <f>IFERROR(VLOOKUP(G9043,'NCES Match'!$A$2:$B$1307,2,FALSE),"")</f>
        <v>4809690</v>
      </c>
      <c r="J9043" cm="1">
        <f t="array" ref="J9043">IFERROR(_xlfn.IFS(B9043=2015,H9043/$O$13,B9043=2016,H9043/$O$14,B9043=2017,H9043/$O$15,B9043=2018,H9043/$O$16,B9043=2019,H9043/$O$17,B9043=2020,H9043/$O$18,B9043=2021,H9043/$O$19,B9043=2022,H9043/$O$20),"")</f>
        <v>9.3734897176857431E-5</v>
      </c>
      <c r="K9043" s="3" cm="1">
        <f t="array" ref="K9043">IFERROR(_xlfn.IFS(B9043=2015,J9043*$P$4,B9043=2016,J9043*$P$5,B9043=2017,J9043*$P$6,B9043=2018,J9043*$P$7,B9043=2019,J9043*$P$8,B9043=2020,J9043*$P$9,B9043=2021,J9043*$P$10,B9043=2022,J9043*$P$11),"")</f>
        <v>157065.12273760929</v>
      </c>
      <c r="L9043" s="3">
        <f t="shared" si="142"/>
        <v>288004.12273760932</v>
      </c>
    </row>
    <row r="9044" spans="1:12">
      <c r="A9044">
        <v>4809690</v>
      </c>
      <c r="B9044">
        <v>2017</v>
      </c>
      <c r="D9044" t="s">
        <v>562</v>
      </c>
      <c r="E9044" t="s">
        <v>563</v>
      </c>
      <c r="F9044" t="s">
        <v>4101</v>
      </c>
      <c r="G9044" t="s">
        <v>564</v>
      </c>
      <c r="H9044" s="5">
        <v>136660</v>
      </c>
      <c r="I9044">
        <f>IFERROR(VLOOKUP(G9044,'NCES Match'!$A$2:$B$1307,2,FALSE),"")</f>
        <v>4809690</v>
      </c>
      <c r="J9044" cm="1">
        <f t="array" ref="J9044">IFERROR(_xlfn.IFS(B9044=2015,H9044/$O$13,B9044=2016,H9044/$O$14,B9044=2017,H9044/$O$15,B9044=2018,H9044/$O$16,B9044=2019,H9044/$O$17,B9044=2020,H9044/$O$18,B9044=2021,H9044/$O$19,B9044=2022,H9044/$O$20),"")</f>
        <v>9.4218701846149352E-5</v>
      </c>
      <c r="K9044" s="3" cm="1">
        <f t="array" ref="K9044">IFERROR(_xlfn.IFS(B9044=2015,J9044*$P$4,B9044=2016,J9044*$P$5,B9044=2017,J9044*$P$6,B9044=2018,J9044*$P$7,B9044=2019,J9044*$P$8,B9044=2020,J9044*$P$9,B9044=2021,J9044*$P$10,B9044=2022,J9044*$P$11),"")</f>
        <v>160006.70520189052</v>
      </c>
      <c r="L9044" s="3">
        <f t="shared" si="142"/>
        <v>296666.70520189055</v>
      </c>
    </row>
    <row r="9045" spans="1:12">
      <c r="A9045">
        <v>4809690</v>
      </c>
      <c r="B9045">
        <v>2018</v>
      </c>
      <c r="D9045" t="s">
        <v>562</v>
      </c>
      <c r="E9045" t="s">
        <v>563</v>
      </c>
      <c r="F9045" t="s">
        <v>4101</v>
      </c>
      <c r="G9045" t="s">
        <v>564</v>
      </c>
      <c r="H9045" s="5">
        <v>127879</v>
      </c>
      <c r="I9045">
        <f>IFERROR(VLOOKUP(G9045,'NCES Match'!$A$2:$B$1307,2,FALSE),"")</f>
        <v>4809690</v>
      </c>
      <c r="J9045" cm="1">
        <f t="array" ref="J9045">IFERROR(_xlfn.IFS(B9045=2015,H9045/$O$13,B9045=2016,H9045/$O$14,B9045=2017,H9045/$O$15,B9045=2018,H9045/$O$16,B9045=2019,H9045/$O$17,B9045=2020,H9045/$O$18,B9045=2021,H9045/$O$19,B9045=2022,H9045/$O$20),"")</f>
        <v>8.34485712538516E-5</v>
      </c>
      <c r="K9045" s="3" cm="1">
        <f t="array" ref="K9045">IFERROR(_xlfn.IFS(B9045=2015,J9045*$P$4,B9045=2016,J9045*$P$5,B9045=2017,J9045*$P$6,B9045=2018,J9045*$P$7,B9045=2019,J9045*$P$8,B9045=2020,J9045*$P$9,B9045=2021,J9045*$P$10,B9045=2022,J9045*$P$11),"")</f>
        <v>143268.95473551471</v>
      </c>
      <c r="L9045" s="3">
        <f t="shared" si="142"/>
        <v>271147.95473551471</v>
      </c>
    </row>
    <row r="9046" spans="1:12">
      <c r="A9046">
        <v>4809690</v>
      </c>
      <c r="B9046">
        <v>2019</v>
      </c>
      <c r="D9046" t="s">
        <v>562</v>
      </c>
      <c r="E9046" t="s">
        <v>563</v>
      </c>
      <c r="F9046" t="s">
        <v>4101</v>
      </c>
      <c r="G9046" t="s">
        <v>564</v>
      </c>
      <c r="H9046" s="5">
        <v>125155</v>
      </c>
      <c r="I9046">
        <f>IFERROR(VLOOKUP(G9046,'NCES Match'!$A$2:$B$1307,2,FALSE),"")</f>
        <v>4809690</v>
      </c>
      <c r="J9046" cm="1">
        <f t="array" ref="J9046">IFERROR(_xlfn.IFS(B9046=2015,H9046/$O$13,B9046=2016,H9046/$O$14,B9046=2017,H9046/$O$15,B9046=2018,H9046/$O$16,B9046=2019,H9046/$O$17,B9046=2020,H9046/$O$18,B9046=2021,H9046/$O$19,B9046=2022,H9046/$O$20),"")</f>
        <v>7.9245646234824799E-5</v>
      </c>
      <c r="K9046" s="3" cm="1">
        <f t="array" ref="K9046">IFERROR(_xlfn.IFS(B9046=2015,J9046*$P$4,B9046=2016,J9046*$P$5,B9046=2017,J9046*$P$6,B9046=2018,J9046*$P$7,B9046=2019,J9046*$P$8,B9046=2020,J9046*$P$9,B9046=2021,J9046*$P$10,B9046=2022,J9046*$P$11),"")</f>
        <v>137723.06652168909</v>
      </c>
      <c r="L9046" s="3">
        <f t="shared" si="142"/>
        <v>262878.06652168906</v>
      </c>
    </row>
    <row r="9047" spans="1:12">
      <c r="A9047">
        <v>4809690</v>
      </c>
      <c r="B9047">
        <v>2020</v>
      </c>
      <c r="D9047" t="s">
        <v>562</v>
      </c>
      <c r="E9047" t="s">
        <v>563</v>
      </c>
      <c r="F9047" t="s">
        <v>4230</v>
      </c>
      <c r="G9047" t="s">
        <v>564</v>
      </c>
      <c r="H9047" s="5">
        <v>121741</v>
      </c>
      <c r="I9047">
        <f>IFERROR(VLOOKUP(G9047,'NCES Match'!$A$2:$B$1307,2,FALSE),"")</f>
        <v>4809690</v>
      </c>
      <c r="J9047" cm="1">
        <f t="array" ref="J9047">IFERROR(_xlfn.IFS(B9047=2015,H9047/$O$13,B9047=2016,H9047/$O$14,B9047=2017,H9047/$O$15,B9047=2018,H9047/$O$16,B9047=2019,H9047/$O$17,B9047=2020,H9047/$O$18,B9047=2021,H9047/$O$19,B9047=2022,H9047/$O$20),"")</f>
        <v>6.5972368591831235E-5</v>
      </c>
      <c r="K9047" s="3" cm="1">
        <f t="array" ref="K9047">IFERROR(_xlfn.IFS(B9047=2015,J9047*$P$4,B9047=2016,J9047*$P$5,B9047=2017,J9047*$P$6,B9047=2018,J9047*$P$7,B9047=2019,J9047*$P$8,B9047=2020,J9047*$P$9,B9047=2021,J9047*$P$10,B9047=2022,J9047*$P$11),"")</f>
        <v>139069.93870379784</v>
      </c>
      <c r="L9047" s="3">
        <f t="shared" si="142"/>
        <v>260810.93870379784</v>
      </c>
    </row>
    <row r="9048" spans="1:12">
      <c r="A9048">
        <v>4809690</v>
      </c>
      <c r="B9048">
        <v>2021</v>
      </c>
      <c r="D9048" t="s">
        <v>562</v>
      </c>
      <c r="E9048" t="s">
        <v>563</v>
      </c>
      <c r="F9048" t="s">
        <v>4101</v>
      </c>
      <c r="G9048" t="s">
        <v>564</v>
      </c>
      <c r="H9048" s="5">
        <v>133681.65</v>
      </c>
      <c r="I9048">
        <f>IFERROR(VLOOKUP(G9048,'NCES Match'!$A$2:$B$1307,2,FALSE),"")</f>
        <v>4809690</v>
      </c>
      <c r="J9048" cm="1">
        <f t="array" ref="J9048">IFERROR(_xlfn.IFS(B9048=2015,H9048/$O$13,B9048=2016,H9048/$O$14,B9048=2017,H9048/$O$15,B9048=2018,H9048/$O$16,B9048=2019,H9048/$O$17,B9048=2020,H9048/$O$18,B9048=2021,H9048/$O$19,B9048=2022,H9048/$O$20),"")</f>
        <v>6.8397282548740158E-5</v>
      </c>
      <c r="K9048" s="3" cm="1">
        <f t="array" ref="K9048">IFERROR(_xlfn.IFS(B9048=2015,J9048*$P$4,B9048=2016,J9048*$P$5,B9048=2017,J9048*$P$6,B9048=2018,J9048*$P$7,B9048=2019,J9048*$P$8,B9048=2020,J9048*$P$9,B9048=2021,J9048*$P$10,B9048=2022,J9048*$P$11),"")</f>
        <v>146408.02839195717</v>
      </c>
      <c r="L9048" s="3">
        <f t="shared" si="142"/>
        <v>280089.67839195719</v>
      </c>
    </row>
    <row r="9049" spans="1:12">
      <c r="A9049">
        <v>4809690</v>
      </c>
      <c r="B9049">
        <v>2022</v>
      </c>
      <c r="D9049" t="s">
        <v>562</v>
      </c>
      <c r="E9049" t="s">
        <v>563</v>
      </c>
      <c r="F9049" t="s">
        <v>4101</v>
      </c>
      <c r="G9049" t="s">
        <v>564</v>
      </c>
      <c r="H9049" s="5">
        <v>152774.69</v>
      </c>
      <c r="I9049">
        <f>IFERROR(VLOOKUP(G9049,'NCES Match'!$A$2:$B$1307,2,FALSE),"")</f>
        <v>4809690</v>
      </c>
      <c r="J9049" cm="1">
        <f t="array" ref="J9049">IFERROR(_xlfn.IFS(B9049=2015,H9049/$O$13,B9049=2016,H9049/$O$14,B9049=2017,H9049/$O$15,B9049=2018,H9049/$O$16,B9049=2019,H9049/$O$17,B9049=2020,H9049/$O$18,B9049=2021,H9049/$O$19,B9049=2022,H9049/$O$20),"")</f>
        <v>6.7103325278980059E-5</v>
      </c>
      <c r="K9049" s="3" cm="1">
        <f t="array" ref="K9049">IFERROR(_xlfn.IFS(B9049=2015,J9049*$P$4,B9049=2016,J9049*$P$5,B9049=2017,J9049*$P$6,B9049=2018,J9049*$P$7,B9049=2019,J9049*$P$8,B9049=2020,J9049*$P$9,B9049=2021,J9049*$P$10,B9049=2022,J9049*$P$11),"")</f>
        <v>144505.87063437377</v>
      </c>
      <c r="L9049" s="3">
        <f t="shared" si="142"/>
        <v>297280.5606343738</v>
      </c>
    </row>
    <row r="9050" spans="1:12">
      <c r="A9050">
        <v>4809690</v>
      </c>
      <c r="B9050">
        <v>2023</v>
      </c>
      <c r="D9050" t="s">
        <v>562</v>
      </c>
      <c r="E9050" t="s">
        <v>563</v>
      </c>
      <c r="F9050" t="s">
        <v>4101</v>
      </c>
      <c r="G9050" t="s">
        <v>564</v>
      </c>
      <c r="H9050" s="5">
        <v>180205.19</v>
      </c>
      <c r="I9050">
        <f>IFERROR(VLOOKUP(G9050,'NCES Match'!$A$2:$B$1307,2,FALSE),"")</f>
        <v>4809690</v>
      </c>
      <c r="J9050" t="str" cm="1">
        <f t="array" ref="J9050">IFERROR(_xlfn.IFS(B9050=2015,H9050/$O$13,B9050=2016,H9050/$O$14,B9050=2017,H9050/$O$15,B9050=2018,H9050/$O$16,B9050=2019,H9050/$O$17,B9050=2020,H9050/$O$18,B9050=2021,H9050/$O$19,B9050=2022,H9050/$O$20),"")</f>
        <v/>
      </c>
      <c r="K9050" s="3" t="str" cm="1">
        <f t="array" ref="K9050">IFERROR(_xlfn.IFS(B9050=2015,J9050*$P$4,B9050=2016,J9050*$P$5,B9050=2017,J9050*$P$6,B9050=2018,J9050*$P$7,B9050=2019,J9050*$P$8,B9050=2020,J9050*$P$9,B9050=2021,J9050*$P$10,B9050=2022,J9050*$P$11),"")</f>
        <v/>
      </c>
      <c r="L9050" s="3">
        <f t="shared" si="142"/>
        <v>180205.19</v>
      </c>
    </row>
    <row r="9051" spans="1:12">
      <c r="A9051">
        <v>4813110</v>
      </c>
      <c r="B9051">
        <v>2015</v>
      </c>
      <c r="C9051" t="s">
        <v>381</v>
      </c>
      <c r="D9051" t="s">
        <v>822</v>
      </c>
      <c r="E9051" t="s">
        <v>823</v>
      </c>
      <c r="G9051" t="s">
        <v>824</v>
      </c>
      <c r="H9051" s="5">
        <v>484453.27</v>
      </c>
      <c r="I9051">
        <f>IFERROR(VLOOKUP(G9051,'NCES Match'!$A$2:$B$1307,2,FALSE),"")</f>
        <v>4813110</v>
      </c>
      <c r="J9051" cm="1">
        <f t="array" ref="J9051">IFERROR(_xlfn.IFS(B9051=2015,H9051/$O$13,B9051=2016,H9051/$O$14,B9051=2017,H9051/$O$15,B9051=2018,H9051/$O$16,B9051=2019,H9051/$O$17,B9051=2020,H9051/$O$18,B9051=2021,H9051/$O$19,B9051=2022,H9051/$O$20),"")</f>
        <v>3.7952251176764614E-4</v>
      </c>
      <c r="K9051" s="3" cm="1">
        <f t="array" ref="K9051">IFERROR(_xlfn.IFS(B9051=2015,J9051*$P$4,B9051=2016,J9051*$P$5,B9051=2017,J9051*$P$6,B9051=2018,J9051*$P$7,B9051=2019,J9051*$P$8,B9051=2020,J9051*$P$9,B9051=2021,J9051*$P$10,B9051=2022,J9051*$P$11),"")</f>
        <v>604003.62101087684</v>
      </c>
      <c r="L9051" s="3">
        <f t="shared" si="142"/>
        <v>1088456.8910108767</v>
      </c>
    </row>
    <row r="9052" spans="1:12">
      <c r="A9052">
        <v>4813110</v>
      </c>
      <c r="B9052">
        <v>2016</v>
      </c>
      <c r="C9052" t="s">
        <v>4102</v>
      </c>
      <c r="D9052" t="s">
        <v>822</v>
      </c>
      <c r="E9052" t="s">
        <v>823</v>
      </c>
      <c r="F9052" t="s">
        <v>4101</v>
      </c>
      <c r="G9052" t="s">
        <v>824</v>
      </c>
      <c r="H9052" s="5">
        <v>460623</v>
      </c>
      <c r="I9052">
        <f>IFERROR(VLOOKUP(G9052,'NCES Match'!$A$2:$B$1307,2,FALSE),"")</f>
        <v>4813110</v>
      </c>
      <c r="J9052" cm="1">
        <f t="array" ref="J9052">IFERROR(_xlfn.IFS(B9052=2015,H9052/$O$13,B9052=2016,H9052/$O$14,B9052=2017,H9052/$O$15,B9052=2018,H9052/$O$16,B9052=2019,H9052/$O$17,B9052=2020,H9052/$O$18,B9052=2021,H9052/$O$19,B9052=2022,H9052/$O$20),"")</f>
        <v>3.2974476315151028E-4</v>
      </c>
      <c r="K9052" s="3" cm="1">
        <f t="array" ref="K9052">IFERROR(_xlfn.IFS(B9052=2015,J9052*$P$4,B9052=2016,J9052*$P$5,B9052=2017,J9052*$P$6,B9052=2018,J9052*$P$7,B9052=2019,J9052*$P$8,B9052=2020,J9052*$P$9,B9052=2021,J9052*$P$10,B9052=2022,J9052*$P$11),"")</f>
        <v>552530.62900102953</v>
      </c>
      <c r="L9052" s="3">
        <f t="shared" si="142"/>
        <v>1013153.6290010295</v>
      </c>
    </row>
    <row r="9053" spans="1:12">
      <c r="A9053">
        <v>4813110</v>
      </c>
      <c r="B9053">
        <v>2017</v>
      </c>
      <c r="D9053" t="s">
        <v>822</v>
      </c>
      <c r="E9053" t="s">
        <v>823</v>
      </c>
      <c r="F9053" t="s">
        <v>4101</v>
      </c>
      <c r="G9053" t="s">
        <v>824</v>
      </c>
      <c r="H9053" s="5">
        <v>445866</v>
      </c>
      <c r="I9053">
        <f>IFERROR(VLOOKUP(G9053,'NCES Match'!$A$2:$B$1307,2,FALSE),"")</f>
        <v>4813110</v>
      </c>
      <c r="J9053" cm="1">
        <f t="array" ref="J9053">IFERROR(_xlfn.IFS(B9053=2015,H9053/$O$13,B9053=2016,H9053/$O$14,B9053=2017,H9053/$O$15,B9053=2018,H9053/$O$16,B9053=2019,H9053/$O$17,B9053=2020,H9053/$O$18,B9053=2021,H9053/$O$19,B9053=2022,H9053/$O$20),"")</f>
        <v>3.0739730511733661E-4</v>
      </c>
      <c r="K9053" s="3" cm="1">
        <f t="array" ref="K9053">IFERROR(_xlfn.IFS(B9053=2015,J9053*$P$4,B9053=2016,J9053*$P$5,B9053=2017,J9053*$P$6,B9053=2018,J9053*$P$7,B9053=2019,J9053*$P$8,B9053=2020,J9053*$P$9,B9053=2021,J9053*$P$10,B9053=2022,J9053*$P$11),"")</f>
        <v>522036.80390418635</v>
      </c>
      <c r="L9053" s="3">
        <f t="shared" si="142"/>
        <v>967902.80390418635</v>
      </c>
    </row>
    <row r="9054" spans="1:12">
      <c r="A9054">
        <v>4813110</v>
      </c>
      <c r="B9054">
        <v>2018</v>
      </c>
      <c r="D9054" t="s">
        <v>822</v>
      </c>
      <c r="E9054" t="s">
        <v>823</v>
      </c>
      <c r="F9054" t="s">
        <v>4101</v>
      </c>
      <c r="G9054" t="s">
        <v>824</v>
      </c>
      <c r="H9054" s="5">
        <v>446772</v>
      </c>
      <c r="I9054">
        <f>IFERROR(VLOOKUP(G9054,'NCES Match'!$A$2:$B$1307,2,FALSE),"")</f>
        <v>4813110</v>
      </c>
      <c r="J9054" cm="1">
        <f t="array" ref="J9054">IFERROR(_xlfn.IFS(B9054=2015,H9054/$O$13,B9054=2016,H9054/$O$14,B9054=2017,H9054/$O$15,B9054=2018,H9054/$O$16,B9054=2019,H9054/$O$17,B9054=2020,H9054/$O$18,B9054=2021,H9054/$O$19,B9054=2022,H9054/$O$20),"")</f>
        <v>2.9154501580576782E-4</v>
      </c>
      <c r="K9054" s="3" cm="1">
        <f t="array" ref="K9054">IFERROR(_xlfn.IFS(B9054=2015,J9054*$P$4,B9054=2016,J9054*$P$5,B9054=2017,J9054*$P$6,B9054=2018,J9054*$P$7,B9054=2019,J9054*$P$8,B9054=2020,J9054*$P$9,B9054=2021,J9054*$P$10,B9054=2022,J9054*$P$11),"")</f>
        <v>500540.0217791457</v>
      </c>
      <c r="L9054" s="3">
        <f t="shared" si="142"/>
        <v>947312.0217791457</v>
      </c>
    </row>
    <row r="9055" spans="1:12">
      <c r="A9055">
        <v>4813110</v>
      </c>
      <c r="B9055">
        <v>2019</v>
      </c>
      <c r="D9055" t="s">
        <v>822</v>
      </c>
      <c r="E9055" t="s">
        <v>823</v>
      </c>
      <c r="F9055" t="s">
        <v>4101</v>
      </c>
      <c r="G9055" t="s">
        <v>824</v>
      </c>
      <c r="H9055" s="5">
        <v>457431</v>
      </c>
      <c r="I9055">
        <f>IFERROR(VLOOKUP(G9055,'NCES Match'!$A$2:$B$1307,2,FALSE),"")</f>
        <v>4813110</v>
      </c>
      <c r="J9055" cm="1">
        <f t="array" ref="J9055">IFERROR(_xlfn.IFS(B9055=2015,H9055/$O$13,B9055=2016,H9055/$O$14,B9055=2017,H9055/$O$15,B9055=2018,H9055/$O$16,B9055=2019,H9055/$O$17,B9055=2020,H9055/$O$18,B9055=2021,H9055/$O$19,B9055=2022,H9055/$O$20),"")</f>
        <v>2.8963617276850416E-4</v>
      </c>
      <c r="K9055" s="3" cm="1">
        <f t="array" ref="K9055">IFERROR(_xlfn.IFS(B9055=2015,J9055*$P$4,B9055=2016,J9055*$P$5,B9055=2017,J9055*$P$6,B9055=2018,J9055*$P$7,B9055=2019,J9055*$P$8,B9055=2020,J9055*$P$9,B9055=2021,J9055*$P$10,B9055=2022,J9055*$P$11),"")</f>
        <v>503366.226216154</v>
      </c>
      <c r="L9055" s="3">
        <f t="shared" si="142"/>
        <v>960797.22621615394</v>
      </c>
    </row>
    <row r="9056" spans="1:12">
      <c r="A9056">
        <v>4813110</v>
      </c>
      <c r="B9056">
        <v>2020</v>
      </c>
      <c r="D9056" t="s">
        <v>822</v>
      </c>
      <c r="E9056" t="s">
        <v>823</v>
      </c>
      <c r="F9056" t="s">
        <v>4230</v>
      </c>
      <c r="G9056" t="s">
        <v>824</v>
      </c>
      <c r="H9056" s="5">
        <v>536283</v>
      </c>
      <c r="I9056">
        <f>IFERROR(VLOOKUP(G9056,'NCES Match'!$A$2:$B$1307,2,FALSE),"")</f>
        <v>4813110</v>
      </c>
      <c r="J9056" cm="1">
        <f t="array" ref="J9056">IFERROR(_xlfn.IFS(B9056=2015,H9056/$O$13,B9056=2016,H9056/$O$14,B9056=2017,H9056/$O$15,B9056=2018,H9056/$O$16,B9056=2019,H9056/$O$17,B9056=2020,H9056/$O$18,B9056=2021,H9056/$O$19,B9056=2022,H9056/$O$20),"")</f>
        <v>2.9061581345260045E-4</v>
      </c>
      <c r="K9056" s="3" cm="1">
        <f t="array" ref="K9056">IFERROR(_xlfn.IFS(B9056=2015,J9056*$P$4,B9056=2016,J9056*$P$5,B9056=2017,J9056*$P$6,B9056=2018,J9056*$P$7,B9056=2019,J9056*$P$8,B9056=2020,J9056*$P$9,B9056=2021,J9056*$P$10,B9056=2022,J9056*$P$11),"")</f>
        <v>612618.95284159668</v>
      </c>
      <c r="L9056" s="3">
        <f t="shared" si="142"/>
        <v>1148901.9528415967</v>
      </c>
    </row>
    <row r="9057" spans="1:12">
      <c r="A9057">
        <v>4813110</v>
      </c>
      <c r="B9057">
        <v>2021</v>
      </c>
      <c r="D9057" t="s">
        <v>822</v>
      </c>
      <c r="E9057" t="s">
        <v>823</v>
      </c>
      <c r="F9057" t="s">
        <v>4101</v>
      </c>
      <c r="G9057" t="s">
        <v>824</v>
      </c>
      <c r="H9057" s="5">
        <v>575441.74</v>
      </c>
      <c r="I9057">
        <f>IFERROR(VLOOKUP(G9057,'NCES Match'!$A$2:$B$1307,2,FALSE),"")</f>
        <v>4813110</v>
      </c>
      <c r="J9057" cm="1">
        <f t="array" ref="J9057">IFERROR(_xlfn.IFS(B9057=2015,H9057/$O$13,B9057=2016,H9057/$O$14,B9057=2017,H9057/$O$15,B9057=2018,H9057/$O$16,B9057=2019,H9057/$O$17,B9057=2020,H9057/$O$18,B9057=2021,H9057/$O$19,B9057=2022,H9057/$O$20),"")</f>
        <v>2.9442074720890021E-4</v>
      </c>
      <c r="K9057" s="3" cm="1">
        <f t="array" ref="K9057">IFERROR(_xlfn.IFS(B9057=2015,J9057*$P$4,B9057=2016,J9057*$P$5,B9057=2017,J9057*$P$6,B9057=2018,J9057*$P$7,B9057=2019,J9057*$P$8,B9057=2020,J9057*$P$9,B9057=2021,J9057*$P$10,B9057=2022,J9057*$P$11),"")</f>
        <v>630223.29996553191</v>
      </c>
      <c r="L9057" s="3">
        <f t="shared" si="142"/>
        <v>1205665.0399655318</v>
      </c>
    </row>
    <row r="9058" spans="1:12">
      <c r="A9058">
        <v>4813110</v>
      </c>
      <c r="B9058">
        <v>2022</v>
      </c>
      <c r="D9058" t="s">
        <v>822</v>
      </c>
      <c r="E9058" t="s">
        <v>823</v>
      </c>
      <c r="F9058" t="s">
        <v>4101</v>
      </c>
      <c r="G9058" t="s">
        <v>824</v>
      </c>
      <c r="H9058" s="5">
        <v>698949.33</v>
      </c>
      <c r="I9058">
        <f>IFERROR(VLOOKUP(G9058,'NCES Match'!$A$2:$B$1307,2,FALSE),"")</f>
        <v>4813110</v>
      </c>
      <c r="J9058" cm="1">
        <f t="array" ref="J9058">IFERROR(_xlfn.IFS(B9058=2015,H9058/$O$13,B9058=2016,H9058/$O$14,B9058=2017,H9058/$O$15,B9058=2018,H9058/$O$16,B9058=2019,H9058/$O$17,B9058=2020,H9058/$O$18,B9058=2021,H9058/$O$19,B9058=2022,H9058/$O$20),"")</f>
        <v>3.0699996343972402E-4</v>
      </c>
      <c r="K9058" s="3" cm="1">
        <f t="array" ref="K9058">IFERROR(_xlfn.IFS(B9058=2015,J9058*$P$4,B9058=2016,J9058*$P$5,B9058=2017,J9058*$P$6,B9058=2018,J9058*$P$7,B9058=2019,J9058*$P$8,B9058=2020,J9058*$P$9,B9058=2021,J9058*$P$10,B9058=2022,J9058*$P$11),"")</f>
        <v>661119.20411006699</v>
      </c>
      <c r="L9058" s="3">
        <f t="shared" si="142"/>
        <v>1360068.5341100669</v>
      </c>
    </row>
    <row r="9059" spans="1:12">
      <c r="A9059">
        <v>4813110</v>
      </c>
      <c r="B9059">
        <v>2023</v>
      </c>
      <c r="D9059" t="s">
        <v>822</v>
      </c>
      <c r="E9059" t="s">
        <v>823</v>
      </c>
      <c r="F9059" t="s">
        <v>4101</v>
      </c>
      <c r="G9059" t="s">
        <v>824</v>
      </c>
      <c r="H9059" s="5">
        <v>927651.65</v>
      </c>
      <c r="I9059">
        <f>IFERROR(VLOOKUP(G9059,'NCES Match'!$A$2:$B$1307,2,FALSE),"")</f>
        <v>4813110</v>
      </c>
      <c r="J9059" t="str" cm="1">
        <f t="array" ref="J9059">IFERROR(_xlfn.IFS(B9059=2015,H9059/$O$13,B9059=2016,H9059/$O$14,B9059=2017,H9059/$O$15,B9059=2018,H9059/$O$16,B9059=2019,H9059/$O$17,B9059=2020,H9059/$O$18,B9059=2021,H9059/$O$19,B9059=2022,H9059/$O$20),"")</f>
        <v/>
      </c>
      <c r="K9059" s="3" t="str" cm="1">
        <f t="array" ref="K9059">IFERROR(_xlfn.IFS(B9059=2015,J9059*$P$4,B9059=2016,J9059*$P$5,B9059=2017,J9059*$P$6,B9059=2018,J9059*$P$7,B9059=2019,J9059*$P$8,B9059=2020,J9059*$P$9,B9059=2021,J9059*$P$10,B9059=2022,J9059*$P$11),"")</f>
        <v/>
      </c>
      <c r="L9059" s="3">
        <f t="shared" si="142"/>
        <v>927651.65</v>
      </c>
    </row>
    <row r="9060" spans="1:12">
      <c r="A9060">
        <v>4820460</v>
      </c>
      <c r="B9060">
        <v>2015</v>
      </c>
      <c r="C9060" t="s">
        <v>381</v>
      </c>
      <c r="D9060" t="s">
        <v>1415</v>
      </c>
      <c r="E9060" t="s">
        <v>1416</v>
      </c>
      <c r="G9060" t="s">
        <v>1417</v>
      </c>
      <c r="H9060" s="5">
        <v>83705.210000000006</v>
      </c>
      <c r="I9060">
        <f>IFERROR(VLOOKUP(G9060,'NCES Match'!$A$2:$B$1307,2,FALSE),"")</f>
        <v>4820460</v>
      </c>
      <c r="J9060" cm="1">
        <f t="array" ref="J9060">IFERROR(_xlfn.IFS(B9060=2015,H9060/$O$13,B9060=2016,H9060/$O$14,B9060=2017,H9060/$O$15,B9060=2018,H9060/$O$16,B9060=2019,H9060/$O$17,B9060=2020,H9060/$O$18,B9060=2021,H9060/$O$19,B9060=2022,H9060/$O$20),"")</f>
        <v>6.5574975987339889E-5</v>
      </c>
      <c r="K9060" s="3" cm="1">
        <f t="array" ref="K9060">IFERROR(_xlfn.IFS(B9060=2015,J9060*$P$4,B9060=2016,J9060*$P$5,B9060=2017,J9060*$P$6,B9060=2018,J9060*$P$7,B9060=2019,J9060*$P$8,B9060=2020,J9060*$P$9,B9060=2021,J9060*$P$10,B9060=2022,J9060*$P$11),"")</f>
        <v>104361.45871711394</v>
      </c>
      <c r="L9060" s="3">
        <f t="shared" si="142"/>
        <v>188066.66871711396</v>
      </c>
    </row>
    <row r="9061" spans="1:12">
      <c r="A9061">
        <v>4820460</v>
      </c>
      <c r="B9061">
        <v>2016</v>
      </c>
      <c r="C9061" t="s">
        <v>4102</v>
      </c>
      <c r="D9061" t="s">
        <v>1415</v>
      </c>
      <c r="E9061" t="s">
        <v>1416</v>
      </c>
      <c r="F9061" t="s">
        <v>4101</v>
      </c>
      <c r="G9061" t="s">
        <v>1417</v>
      </c>
      <c r="H9061" s="5">
        <v>81316</v>
      </c>
      <c r="I9061">
        <f>IFERROR(VLOOKUP(G9061,'NCES Match'!$A$2:$B$1307,2,FALSE),"")</f>
        <v>4820460</v>
      </c>
      <c r="J9061" cm="1">
        <f t="array" ref="J9061">IFERROR(_xlfn.IFS(B9061=2015,H9061/$O$13,B9061=2016,H9061/$O$14,B9061=2017,H9061/$O$15,B9061=2018,H9061/$O$16,B9061=2019,H9061/$O$17,B9061=2020,H9061/$O$18,B9061=2021,H9061/$O$19,B9061=2022,H9061/$O$20),"")</f>
        <v>5.8211433559392837E-5</v>
      </c>
      <c r="K9061" s="3" cm="1">
        <f t="array" ref="K9061">IFERROR(_xlfn.IFS(B9061=2015,J9061*$P$4,B9061=2016,J9061*$P$5,B9061=2017,J9061*$P$6,B9061=2018,J9061*$P$7,B9061=2019,J9061*$P$8,B9061=2020,J9061*$P$9,B9061=2021,J9061*$P$10,B9061=2022,J9061*$P$11),"")</f>
        <v>97540.897062994496</v>
      </c>
      <c r="L9061" s="3">
        <f t="shared" si="142"/>
        <v>178856.89706299448</v>
      </c>
    </row>
    <row r="9062" spans="1:12">
      <c r="A9062">
        <v>4820460</v>
      </c>
      <c r="B9062">
        <v>2017</v>
      </c>
      <c r="D9062" t="s">
        <v>1415</v>
      </c>
      <c r="E9062" t="s">
        <v>1416</v>
      </c>
      <c r="F9062" t="s">
        <v>4101</v>
      </c>
      <c r="G9062" t="s">
        <v>1417</v>
      </c>
      <c r="H9062" s="5">
        <v>88701</v>
      </c>
      <c r="I9062">
        <f>IFERROR(VLOOKUP(G9062,'NCES Match'!$A$2:$B$1307,2,FALSE),"")</f>
        <v>4820460</v>
      </c>
      <c r="J9062" cm="1">
        <f t="array" ref="J9062">IFERROR(_xlfn.IFS(B9062=2015,H9062/$O$13,B9062=2016,H9062/$O$14,B9062=2017,H9062/$O$15,B9062=2018,H9062/$O$16,B9062=2019,H9062/$O$17,B9062=2020,H9062/$O$18,B9062=2021,H9062/$O$19,B9062=2022,H9062/$O$20),"")</f>
        <v>6.1153908037869846E-5</v>
      </c>
      <c r="K9062" s="3" cm="1">
        <f t="array" ref="K9062">IFERROR(_xlfn.IFS(B9062=2015,J9062*$P$4,B9062=2016,J9062*$P$5,B9062=2017,J9062*$P$6,B9062=2018,J9062*$P$7,B9062=2019,J9062*$P$8,B9062=2020,J9062*$P$9,B9062=2021,J9062*$P$10,B9062=2022,J9062*$P$11),"")</f>
        <v>103854.49113210075</v>
      </c>
      <c r="L9062" s="3">
        <f t="shared" si="142"/>
        <v>192555.49113210075</v>
      </c>
    </row>
    <row r="9063" spans="1:12">
      <c r="A9063">
        <v>4820460</v>
      </c>
      <c r="B9063">
        <v>2018</v>
      </c>
      <c r="D9063" t="s">
        <v>1415</v>
      </c>
      <c r="E9063" t="s">
        <v>1416</v>
      </c>
      <c r="F9063" t="s">
        <v>4101</v>
      </c>
      <c r="G9063" t="s">
        <v>1417</v>
      </c>
      <c r="H9063" s="5">
        <v>87579</v>
      </c>
      <c r="I9063">
        <f>IFERROR(VLOOKUP(G9063,'NCES Match'!$A$2:$B$1307,2,FALSE),"")</f>
        <v>4820460</v>
      </c>
      <c r="J9063" cm="1">
        <f t="array" ref="J9063">IFERROR(_xlfn.IFS(B9063=2015,H9063/$O$13,B9063=2016,H9063/$O$14,B9063=2017,H9063/$O$15,B9063=2018,H9063/$O$16,B9063=2019,H9063/$O$17,B9063=2020,H9063/$O$18,B9063=2021,H9063/$O$19,B9063=2022,H9063/$O$20),"")</f>
        <v>5.7150450205593325E-5</v>
      </c>
      <c r="K9063" s="3" cm="1">
        <f t="array" ref="K9063">IFERROR(_xlfn.IFS(B9063=2015,J9063*$P$4,B9063=2016,J9063*$P$5,B9063=2017,J9063*$P$6,B9063=2018,J9063*$P$7,B9063=2019,J9063*$P$8,B9063=2020,J9063*$P$9,B9063=2021,J9063*$P$10,B9063=2022,J9063*$P$11),"")</f>
        <v>98118.938893654486</v>
      </c>
      <c r="L9063" s="3">
        <f t="shared" si="142"/>
        <v>185697.9388936545</v>
      </c>
    </row>
    <row r="9064" spans="1:12">
      <c r="A9064">
        <v>4820460</v>
      </c>
      <c r="B9064">
        <v>2019</v>
      </c>
      <c r="D9064" t="s">
        <v>1415</v>
      </c>
      <c r="E9064" t="s">
        <v>1416</v>
      </c>
      <c r="F9064" t="s">
        <v>4101</v>
      </c>
      <c r="G9064" t="s">
        <v>1417</v>
      </c>
      <c r="H9064" s="5">
        <v>89890</v>
      </c>
      <c r="I9064">
        <f>IFERROR(VLOOKUP(G9064,'NCES Match'!$A$2:$B$1307,2,FALSE),"")</f>
        <v>4820460</v>
      </c>
      <c r="J9064" cm="1">
        <f t="array" ref="J9064">IFERROR(_xlfn.IFS(B9064=2015,H9064/$O$13,B9064=2016,H9064/$O$14,B9064=2017,H9064/$O$15,B9064=2018,H9064/$O$16,B9064=2019,H9064/$O$17,B9064=2020,H9064/$O$18,B9064=2021,H9064/$O$19,B9064=2022,H9064/$O$20),"")</f>
        <v>5.6916552595169196E-5</v>
      </c>
      <c r="K9064" s="3" cm="1">
        <f t="array" ref="K9064">IFERROR(_xlfn.IFS(B9064=2015,J9064*$P$4,B9064=2016,J9064*$P$5,B9064=2017,J9064*$P$6,B9064=2018,J9064*$P$7,B9064=2019,J9064*$P$8,B9064=2020,J9064*$P$9,B9064=2021,J9064*$P$10,B9064=2022,J9064*$P$11),"")</f>
        <v>98916.75482109889</v>
      </c>
      <c r="L9064" s="3">
        <f t="shared" si="142"/>
        <v>188806.75482109888</v>
      </c>
    </row>
    <row r="9065" spans="1:12">
      <c r="A9065">
        <v>4820460</v>
      </c>
      <c r="B9065">
        <v>2020</v>
      </c>
      <c r="D9065" t="s">
        <v>1415</v>
      </c>
      <c r="E9065" t="s">
        <v>1416</v>
      </c>
      <c r="F9065" t="s">
        <v>4230</v>
      </c>
      <c r="G9065" t="s">
        <v>1417</v>
      </c>
      <c r="H9065" s="5">
        <v>106146</v>
      </c>
      <c r="I9065">
        <f>IFERROR(VLOOKUP(G9065,'NCES Match'!$A$2:$B$1307,2,FALSE),"")</f>
        <v>4820460</v>
      </c>
      <c r="J9065" cm="1">
        <f t="array" ref="J9065">IFERROR(_xlfn.IFS(B9065=2015,H9065/$O$13,B9065=2016,H9065/$O$14,B9065=2017,H9065/$O$15,B9065=2018,H9065/$O$16,B9065=2019,H9065/$O$17,B9065=2020,H9065/$O$18,B9065=2021,H9065/$O$19,B9065=2022,H9065/$O$20),"")</f>
        <v>5.7521320151374792E-5</v>
      </c>
      <c r="K9065" s="3" cm="1">
        <f t="array" ref="K9065">IFERROR(_xlfn.IFS(B9065=2015,J9065*$P$4,B9065=2016,J9065*$P$5,B9065=2017,J9065*$P$6,B9065=2018,J9065*$P$7,B9065=2019,J9065*$P$8,B9065=2020,J9065*$P$9,B9065=2021,J9065*$P$10,B9065=2022,J9065*$P$11),"")</f>
        <v>121255.10480161429</v>
      </c>
      <c r="L9065" s="3">
        <f t="shared" si="142"/>
        <v>227401.1048016143</v>
      </c>
    </row>
    <row r="9066" spans="1:12">
      <c r="A9066">
        <v>4820460</v>
      </c>
      <c r="B9066">
        <v>2021</v>
      </c>
      <c r="D9066" t="s">
        <v>1415</v>
      </c>
      <c r="E9066" t="s">
        <v>1416</v>
      </c>
      <c r="F9066" t="s">
        <v>4230</v>
      </c>
      <c r="G9066" t="s">
        <v>1417</v>
      </c>
      <c r="H9066" s="5">
        <v>110923.83</v>
      </c>
      <c r="I9066">
        <f>IFERROR(VLOOKUP(G9066,'NCES Match'!$A$2:$B$1307,2,FALSE),"")</f>
        <v>4820460</v>
      </c>
      <c r="J9066" cm="1">
        <f t="array" ref="J9066">IFERROR(_xlfn.IFS(B9066=2015,H9066/$O$13,B9066=2016,H9066/$O$14,B9066=2017,H9066/$O$15,B9066=2018,H9066/$O$16,B9066=2019,H9066/$O$17,B9066=2020,H9066/$O$18,B9066=2021,H9066/$O$19,B9066=2022,H9066/$O$20),"")</f>
        <v>5.6753402893354628E-5</v>
      </c>
      <c r="K9066" s="3" cm="1">
        <f t="array" ref="K9066">IFERROR(_xlfn.IFS(B9066=2015,J9066*$P$4,B9066=2016,J9066*$P$5,B9066=2017,J9066*$P$6,B9066=2018,J9066*$P$7,B9066=2019,J9066*$P$8,B9066=2020,J9066*$P$9,B9066=2021,J9066*$P$10,B9066=2022,J9066*$P$11),"")</f>
        <v>121483.68345232597</v>
      </c>
      <c r="L9066" s="3">
        <f t="shared" si="142"/>
        <v>232407.51345232598</v>
      </c>
    </row>
    <row r="9067" spans="1:12">
      <c r="A9067">
        <v>4820460</v>
      </c>
      <c r="B9067">
        <v>2022</v>
      </c>
      <c r="D9067" t="s">
        <v>1415</v>
      </c>
      <c r="E9067" t="s">
        <v>1416</v>
      </c>
      <c r="F9067" t="s">
        <v>4101</v>
      </c>
      <c r="G9067" t="s">
        <v>1417</v>
      </c>
      <c r="H9067" s="5">
        <v>127201.4</v>
      </c>
      <c r="I9067">
        <f>IFERROR(VLOOKUP(G9067,'NCES Match'!$A$2:$B$1307,2,FALSE),"")</f>
        <v>4820460</v>
      </c>
      <c r="J9067" cm="1">
        <f t="array" ref="J9067">IFERROR(_xlfn.IFS(B9067=2015,H9067/$O$13,B9067=2016,H9067/$O$14,B9067=2017,H9067/$O$15,B9067=2018,H9067/$O$16,B9067=2019,H9067/$O$17,B9067=2020,H9067/$O$18,B9067=2021,H9067/$O$19,B9067=2022,H9067/$O$20),"")</f>
        <v>5.5870752675993999E-5</v>
      </c>
      <c r="K9067" s="3" cm="1">
        <f t="array" ref="K9067">IFERROR(_xlfn.IFS(B9067=2015,J9067*$P$4,B9067=2016,J9067*$P$5,B9067=2017,J9067*$P$6,B9067=2018,J9067*$P$7,B9067=2019,J9067*$P$8,B9067=2020,J9067*$P$9,B9067=2021,J9067*$P$10,B9067=2022,J9067*$P$11),"")</f>
        <v>120316.7164201821</v>
      </c>
      <c r="L9067" s="3">
        <f t="shared" si="142"/>
        <v>247518.11642018211</v>
      </c>
    </row>
    <row r="9068" spans="1:12">
      <c r="A9068">
        <v>4820460</v>
      </c>
      <c r="B9068">
        <v>2023</v>
      </c>
      <c r="D9068" t="s">
        <v>1415</v>
      </c>
      <c r="E9068" t="s">
        <v>1416</v>
      </c>
      <c r="F9068" t="s">
        <v>4101</v>
      </c>
      <c r="G9068" t="s">
        <v>1417</v>
      </c>
      <c r="H9068" s="5">
        <v>139512.75</v>
      </c>
      <c r="I9068">
        <f>IFERROR(VLOOKUP(G9068,'NCES Match'!$A$2:$B$1307,2,FALSE),"")</f>
        <v>4820460</v>
      </c>
      <c r="J9068" t="str" cm="1">
        <f t="array" ref="J9068">IFERROR(_xlfn.IFS(B9068=2015,H9068/$O$13,B9068=2016,H9068/$O$14,B9068=2017,H9068/$O$15,B9068=2018,H9068/$O$16,B9068=2019,H9068/$O$17,B9068=2020,H9068/$O$18,B9068=2021,H9068/$O$19,B9068=2022,H9068/$O$20),"")</f>
        <v/>
      </c>
      <c r="K9068" s="3" t="str" cm="1">
        <f t="array" ref="K9068">IFERROR(_xlfn.IFS(B9068=2015,J9068*$P$4,B9068=2016,J9068*$P$5,B9068=2017,J9068*$P$6,B9068=2018,J9068*$P$7,B9068=2019,J9068*$P$8,B9068=2020,J9068*$P$9,B9068=2021,J9068*$P$10,B9068=2022,J9068*$P$11),"")</f>
        <v/>
      </c>
      <c r="L9068" s="3">
        <f t="shared" si="142"/>
        <v>139512.75</v>
      </c>
    </row>
    <row r="9069" spans="1:12">
      <c r="A9069" t="s">
        <v>4230</v>
      </c>
      <c r="B9069">
        <v>2015</v>
      </c>
      <c r="C9069" t="s">
        <v>230</v>
      </c>
      <c r="D9069" t="s">
        <v>327</v>
      </c>
      <c r="E9069" t="s">
        <v>328</v>
      </c>
      <c r="G9069" t="s">
        <v>329</v>
      </c>
      <c r="H9069" s="5">
        <v>245940.51</v>
      </c>
      <c r="I9069" t="str">
        <f>IFERROR(VLOOKUP(G9069,'NCES Match'!$A$2:$B$1307,2,FALSE),"")</f>
        <v/>
      </c>
      <c r="J9069" cm="1">
        <f t="array" ref="J9069">IFERROR(_xlfn.IFS(B9069=2015,H9069/$O$13,B9069=2016,H9069/$O$14,B9069=2017,H9069/$O$15,B9069=2018,H9069/$O$16,B9069=2019,H9069/$O$17,B9069=2020,H9069/$O$18,B9069=2021,H9069/$O$19,B9069=2022,H9069/$O$20),"")</f>
        <v>1.9267071951153492E-4</v>
      </c>
      <c r="K9069" s="3" cm="1">
        <f t="array" ref="K9069">IFERROR(_xlfn.IFS(B9069=2015,J9069*$P$4,B9069=2016,J9069*$P$5,B9069=2017,J9069*$P$6,B9069=2018,J9069*$P$7,B9069=2019,J9069*$P$8,B9069=2020,J9069*$P$9,B9069=2021,J9069*$P$10,B9069=2022,J9069*$P$11),"")</f>
        <v>306632.17237291386</v>
      </c>
      <c r="L9069" s="3">
        <f t="shared" si="142"/>
        <v>552572.68237291393</v>
      </c>
    </row>
    <row r="9070" spans="1:12">
      <c r="A9070" t="s">
        <v>4230</v>
      </c>
      <c r="B9070">
        <v>2016</v>
      </c>
      <c r="C9070" t="s">
        <v>4100</v>
      </c>
      <c r="D9070" t="s">
        <v>327</v>
      </c>
      <c r="E9070" t="s">
        <v>328</v>
      </c>
      <c r="F9070" t="s">
        <v>4101</v>
      </c>
      <c r="G9070" t="s">
        <v>329</v>
      </c>
      <c r="H9070" s="5">
        <v>257395</v>
      </c>
      <c r="I9070" t="str">
        <f>IFERROR(VLOOKUP(G9070,'NCES Match'!$A$2:$B$1307,2,FALSE),"")</f>
        <v/>
      </c>
      <c r="J9070" cm="1">
        <f t="array" ref="J9070">IFERROR(_xlfn.IFS(B9070=2015,H9070/$O$13,B9070=2016,H9070/$O$14,B9070=2017,H9070/$O$15,B9070=2018,H9070/$O$16,B9070=2019,H9070/$O$17,B9070=2020,H9070/$O$18,B9070=2021,H9070/$O$19,B9070=2022,H9070/$O$20),"")</f>
        <v>1.8426056300137637E-4</v>
      </c>
      <c r="K9070" s="3" cm="1">
        <f t="array" ref="K9070">IFERROR(_xlfn.IFS(B9070=2015,J9070*$P$4,B9070=2016,J9070*$P$5,B9070=2017,J9070*$P$6,B9070=2018,J9070*$P$7,B9070=2019,J9070*$P$8,B9070=2020,J9070*$P$9,B9070=2021,J9070*$P$10,B9070=2022,J9070*$P$11),"")</f>
        <v>308752.75713917892</v>
      </c>
      <c r="L9070" s="3">
        <f t="shared" si="142"/>
        <v>566147.75713917892</v>
      </c>
    </row>
    <row r="9071" spans="1:12">
      <c r="A9071" t="s">
        <v>4230</v>
      </c>
      <c r="B9071">
        <v>2017</v>
      </c>
      <c r="D9071" t="s">
        <v>327</v>
      </c>
      <c r="E9071" t="s">
        <v>328</v>
      </c>
      <c r="F9071" t="s">
        <v>4101</v>
      </c>
      <c r="G9071" t="s">
        <v>329</v>
      </c>
      <c r="H9071" s="5">
        <v>274803</v>
      </c>
      <c r="I9071" t="str">
        <f>IFERROR(VLOOKUP(G9071,'NCES Match'!$A$2:$B$1307,2,FALSE),"")</f>
        <v/>
      </c>
      <c r="J9071" cm="1">
        <f t="array" ref="J9071">IFERROR(_xlfn.IFS(B9071=2015,H9071/$O$13,B9071=2016,H9071/$O$14,B9071=2017,H9071/$O$15,B9071=2018,H9071/$O$16,B9071=2019,H9071/$O$17,B9071=2020,H9071/$O$18,B9071=2021,H9071/$O$19,B9071=2022,H9071/$O$20),"")</f>
        <v>1.8945984138319465E-4</v>
      </c>
      <c r="K9071" s="3" cm="1">
        <f t="array" ref="K9071">IFERROR(_xlfn.IFS(B9071=2015,J9071*$P$4,B9071=2016,J9071*$P$5,B9071=2017,J9071*$P$6,B9071=2018,J9071*$P$7,B9071=2019,J9071*$P$8,B9071=2020,J9071*$P$9,B9071=2021,J9071*$P$10,B9071=2022,J9071*$P$11),"")</f>
        <v>321749.76298547577</v>
      </c>
      <c r="L9071" s="3">
        <f t="shared" si="142"/>
        <v>596552.76298547583</v>
      </c>
    </row>
    <row r="9072" spans="1:12">
      <c r="A9072" t="s">
        <v>4230</v>
      </c>
      <c r="B9072">
        <v>2018</v>
      </c>
      <c r="D9072" t="s">
        <v>327</v>
      </c>
      <c r="E9072" t="s">
        <v>328</v>
      </c>
      <c r="F9072">
        <v>974</v>
      </c>
      <c r="G9072" t="s">
        <v>329</v>
      </c>
      <c r="H9072" s="5">
        <v>277129</v>
      </c>
      <c r="I9072" t="str">
        <f>IFERROR(VLOOKUP(G9072,'NCES Match'!$A$2:$B$1307,2,FALSE),"")</f>
        <v/>
      </c>
      <c r="J9072" cm="1">
        <f t="array" ref="J9072">IFERROR(_xlfn.IFS(B9072=2015,H9072/$O$13,B9072=2016,H9072/$O$14,B9072=2017,H9072/$O$15,B9072=2018,H9072/$O$16,B9072=2019,H9072/$O$17,B9072=2020,H9072/$O$18,B9072=2021,H9072/$O$19,B9072=2022,H9072/$O$20),"")</f>
        <v>1.8084297736929941E-4</v>
      </c>
      <c r="K9072" s="3" cm="1">
        <f t="array" ref="K9072">IFERROR(_xlfn.IFS(B9072=2015,J9072*$P$4,B9072=2016,J9072*$P$5,B9072=2017,J9072*$P$6,B9072=2018,J9072*$P$7,B9072=2019,J9072*$P$8,B9072=2020,J9072*$P$9,B9072=2021,J9072*$P$10,B9072=2022,J9072*$P$11),"")</f>
        <v>310480.86204066698</v>
      </c>
      <c r="L9072" s="3">
        <f t="shared" si="142"/>
        <v>587609.86204066698</v>
      </c>
    </row>
    <row r="9073" spans="1:12">
      <c r="A9073" t="s">
        <v>4230</v>
      </c>
      <c r="B9073">
        <v>2019</v>
      </c>
      <c r="D9073" t="s">
        <v>327</v>
      </c>
      <c r="E9073" t="s">
        <v>328</v>
      </c>
      <c r="F9073" t="s">
        <v>4199</v>
      </c>
      <c r="G9073" t="s">
        <v>329</v>
      </c>
      <c r="H9073" s="5">
        <v>291831</v>
      </c>
      <c r="I9073" t="str">
        <f>IFERROR(VLOOKUP(G9073,'NCES Match'!$A$2:$B$1307,2,FALSE),"")</f>
        <v/>
      </c>
      <c r="J9073" cm="1">
        <f t="array" ref="J9073">IFERROR(_xlfn.IFS(B9073=2015,H9073/$O$13,B9073=2016,H9073/$O$14,B9073=2017,H9073/$O$15,B9073=2018,H9073/$O$16,B9073=2019,H9073/$O$17,B9073=2020,H9073/$O$18,B9073=2021,H9073/$O$19,B9073=2022,H9073/$O$20),"")</f>
        <v>1.8478156035599979E-4</v>
      </c>
      <c r="K9073" s="3" cm="1">
        <f t="array" ref="K9073">IFERROR(_xlfn.IFS(B9073=2015,J9073*$P$4,B9073=2016,J9073*$P$5,B9073=2017,J9073*$P$6,B9073=2018,J9073*$P$7,B9073=2019,J9073*$P$8,B9073=2020,J9073*$P$9,B9073=2021,J9073*$P$10,B9073=2022,J9073*$P$11),"")</f>
        <v>321136.6723350329</v>
      </c>
      <c r="L9073" s="3">
        <f t="shared" si="142"/>
        <v>612967.67233503284</v>
      </c>
    </row>
    <row r="9074" spans="1:12">
      <c r="A9074" t="s">
        <v>4230</v>
      </c>
      <c r="B9074">
        <v>2020</v>
      </c>
      <c r="D9074" t="s">
        <v>327</v>
      </c>
      <c r="E9074" t="s">
        <v>328</v>
      </c>
      <c r="F9074" t="s">
        <v>4199</v>
      </c>
      <c r="G9074" t="s">
        <v>329</v>
      </c>
      <c r="H9074" s="5">
        <v>327631</v>
      </c>
      <c r="I9074" t="str">
        <f>IFERROR(VLOOKUP(G9074,'NCES Match'!$A$2:$B$1307,2,FALSE),"")</f>
        <v/>
      </c>
      <c r="J9074" cm="1">
        <f t="array" ref="J9074">IFERROR(_xlfn.IFS(B9074=2015,H9074/$O$13,B9074=2016,H9074/$O$14,B9074=2017,H9074/$O$15,B9074=2018,H9074/$O$16,B9074=2019,H9074/$O$17,B9074=2020,H9074/$O$18,B9074=2021,H9074/$O$19,B9074=2022,H9074/$O$20),"")</f>
        <v>1.7754571667811386E-4</v>
      </c>
      <c r="K9074" s="3" cm="1">
        <f t="array" ref="K9074">IFERROR(_xlfn.IFS(B9074=2015,J9074*$P$4,B9074=2016,J9074*$P$5,B9074=2017,J9074*$P$6,B9074=2018,J9074*$P$7,B9074=2019,J9074*$P$8,B9074=2020,J9074*$P$9,B9074=2021,J9074*$P$10,B9074=2022,J9074*$P$11),"")</f>
        <v>374266.87054865644</v>
      </c>
      <c r="L9074" s="3">
        <f t="shared" si="142"/>
        <v>701897.87054865644</v>
      </c>
    </row>
    <row r="9075" spans="1:12">
      <c r="A9075" t="s">
        <v>4230</v>
      </c>
      <c r="B9075">
        <v>2021</v>
      </c>
      <c r="D9075" t="s">
        <v>327</v>
      </c>
      <c r="E9075" t="s">
        <v>328</v>
      </c>
      <c r="F9075" t="s">
        <v>4199</v>
      </c>
      <c r="G9075" t="s">
        <v>329</v>
      </c>
      <c r="H9075" s="5">
        <v>325173.65000000002</v>
      </c>
      <c r="I9075" t="str">
        <f>IFERROR(VLOOKUP(G9075,'NCES Match'!$A$2:$B$1307,2,FALSE),"")</f>
        <v/>
      </c>
      <c r="J9075" cm="1">
        <f t="array" ref="J9075">IFERROR(_xlfn.IFS(B9075=2015,H9075/$O$13,B9075=2016,H9075/$O$14,B9075=2017,H9075/$O$15,B9075=2018,H9075/$O$16,B9075=2019,H9075/$O$17,B9075=2020,H9075/$O$18,B9075=2021,H9075/$O$19,B9075=2022,H9075/$O$20),"")</f>
        <v>1.6637282690971529E-4</v>
      </c>
      <c r="K9075" s="3" cm="1">
        <f t="array" ref="K9075">IFERROR(_xlfn.IFS(B9075=2015,J9075*$P$4,B9075=2016,J9075*$P$5,B9075=2017,J9075*$P$6,B9075=2018,J9075*$P$7,B9075=2019,J9075*$P$8,B9075=2020,J9075*$P$9,B9075=2021,J9075*$P$10,B9075=2022,J9075*$P$11),"")</f>
        <v>356129.90250731009</v>
      </c>
      <c r="L9075" s="3">
        <f t="shared" si="142"/>
        <v>681303.55250731017</v>
      </c>
    </row>
    <row r="9076" spans="1:12">
      <c r="A9076" t="s">
        <v>4230</v>
      </c>
      <c r="B9076">
        <v>2022</v>
      </c>
      <c r="D9076" t="s">
        <v>327</v>
      </c>
      <c r="E9076" t="s">
        <v>328</v>
      </c>
      <c r="F9076" t="s">
        <v>4199</v>
      </c>
      <c r="G9076" t="s">
        <v>329</v>
      </c>
      <c r="H9076" s="5">
        <v>349034.19</v>
      </c>
      <c r="I9076" t="str">
        <f>IFERROR(VLOOKUP(G9076,'NCES Match'!$A$2:$B$1307,2,FALSE),"")</f>
        <v/>
      </c>
      <c r="J9076" cm="1">
        <f t="array" ref="J9076">IFERROR(_xlfn.IFS(B9076=2015,H9076/$O$13,B9076=2016,H9076/$O$14,B9076=2017,H9076/$O$15,B9076=2018,H9076/$O$16,B9076=2019,H9076/$O$17,B9076=2020,H9076/$O$18,B9076=2021,H9076/$O$19,B9076=2022,H9076/$O$20),"")</f>
        <v>1.5330651160251301E-4</v>
      </c>
      <c r="K9076" s="3" cm="1">
        <f t="array" ref="K9076">IFERROR(_xlfn.IFS(B9076=2015,J9076*$P$4,B9076=2016,J9076*$P$5,B9076=2017,J9076*$P$6,B9076=2018,J9076*$P$7,B9076=2019,J9076*$P$8,B9076=2020,J9076*$P$9,B9076=2021,J9076*$P$10,B9076=2022,J9076*$P$11),"")</f>
        <v>330142.96744515357</v>
      </c>
      <c r="L9076" s="3">
        <f t="shared" si="142"/>
        <v>679177.15744515357</v>
      </c>
    </row>
    <row r="9077" spans="1:12">
      <c r="A9077" t="s">
        <v>4230</v>
      </c>
      <c r="B9077">
        <v>2023</v>
      </c>
      <c r="D9077" t="s">
        <v>327</v>
      </c>
      <c r="E9077" t="s">
        <v>328</v>
      </c>
      <c r="F9077" t="s">
        <v>4199</v>
      </c>
      <c r="G9077" t="s">
        <v>329</v>
      </c>
      <c r="H9077" s="5">
        <v>383100.34</v>
      </c>
      <c r="I9077" t="str">
        <f>IFERROR(VLOOKUP(G9077,'NCES Match'!$A$2:$B$1307,2,FALSE),"")</f>
        <v/>
      </c>
      <c r="J9077" t="str" cm="1">
        <f t="array" ref="J9077">IFERROR(_xlfn.IFS(B9077=2015,H9077/$O$13,B9077=2016,H9077/$O$14,B9077=2017,H9077/$O$15,B9077=2018,H9077/$O$16,B9077=2019,H9077/$O$17,B9077=2020,H9077/$O$18,B9077=2021,H9077/$O$19,B9077=2022,H9077/$O$20),"")</f>
        <v/>
      </c>
      <c r="K9077" s="3" t="str" cm="1">
        <f t="array" ref="K9077">IFERROR(_xlfn.IFS(B9077=2015,J9077*$P$4,B9077=2016,J9077*$P$5,B9077=2017,J9077*$P$6,B9077=2018,J9077*$P$7,B9077=2019,J9077*$P$8,B9077=2020,J9077*$P$9,B9077=2021,J9077*$P$10,B9077=2022,J9077*$P$11),"")</f>
        <v/>
      </c>
      <c r="L9077" s="3">
        <f t="shared" si="142"/>
        <v>383100.34</v>
      </c>
    </row>
    <row r="9078" spans="1:12">
      <c r="A9078" t="s">
        <v>4230</v>
      </c>
      <c r="B9078">
        <v>2015</v>
      </c>
      <c r="C9078" t="s">
        <v>381</v>
      </c>
      <c r="D9078" t="s">
        <v>2503</v>
      </c>
      <c r="E9078" t="s">
        <v>2504</v>
      </c>
      <c r="G9078" t="s">
        <v>2505</v>
      </c>
      <c r="H9078" s="5">
        <v>42623.839999999997</v>
      </c>
      <c r="I9078" t="str">
        <f>IFERROR(VLOOKUP(G9078,'NCES Match'!$A$2:$B$1307,2,FALSE),"")</f>
        <v/>
      </c>
      <c r="J9078" cm="1">
        <f t="array" ref="J9078">IFERROR(_xlfn.IFS(B9078=2015,H9078/$O$13,B9078=2016,H9078/$O$14,B9078=2017,H9078/$O$15,B9078=2018,H9078/$O$16,B9078=2019,H9078/$O$17,B9078=2020,H9078/$O$18,B9078=2021,H9078/$O$19,B9078=2022,H9078/$O$20),"")</f>
        <v>3.3391676390134107E-5</v>
      </c>
      <c r="K9078" s="3" cm="1">
        <f t="array" ref="K9078">IFERROR(_xlfn.IFS(B9078=2015,J9078*$P$4,B9078=2016,J9078*$P$5,B9078=2017,J9078*$P$6,B9078=2018,J9078*$P$7,B9078=2019,J9078*$P$8,B9078=2020,J9078*$P$9,B9078=2021,J9078*$P$10,B9078=2022,J9078*$P$11),"")</f>
        <v>53142.28491302835</v>
      </c>
      <c r="L9078" s="3">
        <f t="shared" si="142"/>
        <v>95766.124913028354</v>
      </c>
    </row>
    <row r="9079" spans="1:12">
      <c r="A9079" t="s">
        <v>4230</v>
      </c>
      <c r="B9079">
        <v>2016</v>
      </c>
      <c r="C9079" t="s">
        <v>4102</v>
      </c>
      <c r="D9079" t="s">
        <v>2503</v>
      </c>
      <c r="E9079" t="s">
        <v>2504</v>
      </c>
      <c r="F9079" t="s">
        <v>4101</v>
      </c>
      <c r="G9079" t="s">
        <v>2505</v>
      </c>
      <c r="H9079" s="5">
        <v>51960</v>
      </c>
      <c r="I9079" t="str">
        <f>IFERROR(VLOOKUP(G9079,'NCES Match'!$A$2:$B$1307,2,FALSE),"")</f>
        <v/>
      </c>
      <c r="J9079" cm="1">
        <f t="array" ref="J9079">IFERROR(_xlfn.IFS(B9079=2015,H9079/$O$13,B9079=2016,H9079/$O$14,B9079=2017,H9079/$O$15,B9079=2018,H9079/$O$16,B9079=2019,H9079/$O$17,B9079=2020,H9079/$O$18,B9079=2021,H9079/$O$19,B9079=2022,H9079/$O$20),"")</f>
        <v>3.7196444583428253E-5</v>
      </c>
      <c r="K9079" s="3" cm="1">
        <f t="array" ref="K9079">IFERROR(_xlfn.IFS(B9079=2015,J9079*$P$4,B9079=2016,J9079*$P$5,B9079=2017,J9079*$P$6,B9079=2018,J9079*$P$7,B9079=2019,J9079*$P$8,B9079=2020,J9079*$P$9,B9079=2021,J9079*$P$10,B9079=2022,J9079*$P$11),"")</f>
        <v>62327.524858492725</v>
      </c>
      <c r="L9079" s="3">
        <f t="shared" si="142"/>
        <v>114287.52485849272</v>
      </c>
    </row>
    <row r="9080" spans="1:12">
      <c r="A9080" t="s">
        <v>4230</v>
      </c>
      <c r="B9080">
        <v>2017</v>
      </c>
      <c r="D9080" t="s">
        <v>2503</v>
      </c>
      <c r="E9080" t="s">
        <v>2504</v>
      </c>
      <c r="F9080" t="s">
        <v>4101</v>
      </c>
      <c r="G9080" t="s">
        <v>2505</v>
      </c>
      <c r="H9080" s="5">
        <v>0</v>
      </c>
      <c r="I9080" t="str">
        <f>IFERROR(VLOOKUP(G9080,'NCES Match'!$A$2:$B$1307,2,FALSE),"")</f>
        <v/>
      </c>
      <c r="J9080" cm="1">
        <f t="array" ref="J9080">IFERROR(_xlfn.IFS(B9080=2015,H9080/$O$13,B9080=2016,H9080/$O$14,B9080=2017,H9080/$O$15,B9080=2018,H9080/$O$16,B9080=2019,H9080/$O$17,B9080=2020,H9080/$O$18,B9080=2021,H9080/$O$19,B9080=2022,H9080/$O$20),"")</f>
        <v>0</v>
      </c>
      <c r="K9080" s="3" cm="1">
        <f t="array" ref="K9080">IFERROR(_xlfn.IFS(B9080=2015,J9080*$P$4,B9080=2016,J9080*$P$5,B9080=2017,J9080*$P$6,B9080=2018,J9080*$P$7,B9080=2019,J9080*$P$8,B9080=2020,J9080*$P$9,B9080=2021,J9080*$P$10,B9080=2022,J9080*$P$11),"")</f>
        <v>0</v>
      </c>
      <c r="L9080" s="3">
        <f t="shared" si="142"/>
        <v>0</v>
      </c>
    </row>
    <row r="9081" spans="1:12">
      <c r="A9081">
        <v>4800278</v>
      </c>
      <c r="B9081">
        <v>2015</v>
      </c>
      <c r="C9081" t="s">
        <v>3521</v>
      </c>
      <c r="D9081" t="s">
        <v>3633</v>
      </c>
      <c r="E9081" t="s">
        <v>3634</v>
      </c>
      <c r="G9081" t="s">
        <v>3635</v>
      </c>
      <c r="H9081" s="5">
        <v>11149.2</v>
      </c>
      <c r="I9081">
        <f>IFERROR(VLOOKUP(G9081,'NCES Match'!$A$2:$B$1307,2,FALSE),"")</f>
        <v>4800278</v>
      </c>
      <c r="J9081" cm="1">
        <f t="array" ref="J9081">IFERROR(_xlfn.IFS(B9081=2015,H9081/$O$13,B9081=2016,H9081/$O$14,B9081=2017,H9081/$O$15,B9081=2018,H9081/$O$16,B9081=2019,H9081/$O$17,B9081=2020,H9081/$O$18,B9081=2021,H9081/$O$19,B9081=2022,H9081/$O$20),"")</f>
        <v>8.7343251665941695E-6</v>
      </c>
      <c r="K9081" s="3" cm="1">
        <f t="array" ref="K9081">IFERROR(_xlfn.IFS(B9081=2015,J9081*$P$4,B9081=2016,J9081*$P$5,B9081=2017,J9081*$P$6,B9081=2018,J9081*$P$7,B9081=2019,J9081*$P$8,B9081=2020,J9081*$P$9,B9081=2021,J9081*$P$10,B9081=2022,J9081*$P$11),"")</f>
        <v>13900.529913596141</v>
      </c>
      <c r="L9081" s="3">
        <f t="shared" si="142"/>
        <v>25049.729913596144</v>
      </c>
    </row>
    <row r="9082" spans="1:12">
      <c r="A9082">
        <v>4800278</v>
      </c>
      <c r="B9082">
        <v>2016</v>
      </c>
      <c r="C9082" t="s">
        <v>4104</v>
      </c>
      <c r="D9082" t="s">
        <v>3633</v>
      </c>
      <c r="E9082" t="s">
        <v>3634</v>
      </c>
      <c r="F9082" t="s">
        <v>4101</v>
      </c>
      <c r="G9082" t="s">
        <v>3635</v>
      </c>
      <c r="H9082" s="5">
        <v>10839</v>
      </c>
      <c r="I9082">
        <f>IFERROR(VLOOKUP(G9082,'NCES Match'!$A$2:$B$1307,2,FALSE),"")</f>
        <v>4800278</v>
      </c>
      <c r="J9082" cm="1">
        <f t="array" ref="J9082">IFERROR(_xlfn.IFS(B9082=2015,H9082/$O$13,B9082=2016,H9082/$O$14,B9082=2017,H9082/$O$15,B9082=2018,H9082/$O$16,B9082=2019,H9082/$O$17,B9082=2020,H9082/$O$18,B9082=2021,H9082/$O$19,B9082=2022,H9082/$O$20),"")</f>
        <v>7.7592814249380068E-6</v>
      </c>
      <c r="K9082" s="3" cm="1">
        <f t="array" ref="K9082">IFERROR(_xlfn.IFS(B9082=2015,J9082*$P$4,B9082=2016,J9082*$P$5,B9082=2017,J9082*$P$6,B9082=2018,J9082*$P$7,B9082=2019,J9082*$P$8,B9082=2020,J9082*$P$9,B9082=2021,J9082*$P$10,B9082=2022,J9082*$P$11),"")</f>
        <v>13001.69441765209</v>
      </c>
      <c r="L9082" s="3">
        <f t="shared" si="142"/>
        <v>23840.694417652092</v>
      </c>
    </row>
    <row r="9083" spans="1:12">
      <c r="A9083">
        <v>4800278</v>
      </c>
      <c r="B9083">
        <v>2017</v>
      </c>
      <c r="D9083" t="s">
        <v>3633</v>
      </c>
      <c r="E9083" t="s">
        <v>3634</v>
      </c>
      <c r="F9083" t="s">
        <v>4101</v>
      </c>
      <c r="G9083" t="s">
        <v>3635</v>
      </c>
      <c r="H9083" s="5">
        <v>10063</v>
      </c>
      <c r="I9083">
        <f>IFERROR(VLOOKUP(G9083,'NCES Match'!$A$2:$B$1307,2,FALSE),"")</f>
        <v>4800278</v>
      </c>
      <c r="J9083" cm="1">
        <f t="array" ref="J9083">IFERROR(_xlfn.IFS(B9083=2015,H9083/$O$13,B9083=2016,H9083/$O$14,B9083=2017,H9083/$O$15,B9083=2018,H9083/$O$16,B9083=2019,H9083/$O$17,B9083=2020,H9083/$O$18,B9083=2021,H9083/$O$19,B9083=2022,H9083/$O$20),"")</f>
        <v>6.9378223084867618E-6</v>
      </c>
      <c r="K9083" s="3" cm="1">
        <f t="array" ref="K9083">IFERROR(_xlfn.IFS(B9083=2015,J9083*$P$4,B9083=2016,J9083*$P$5,B9083=2017,J9083*$P$6,B9083=2018,J9083*$P$7,B9083=2019,J9083*$P$8,B9083=2020,J9083*$P$9,B9083=2021,J9083*$P$10,B9083=2022,J9083*$P$11),"")</f>
        <v>11782.141624810656</v>
      </c>
      <c r="L9083" s="3">
        <f t="shared" si="142"/>
        <v>21845.141624810654</v>
      </c>
    </row>
    <row r="9084" spans="1:12">
      <c r="A9084">
        <v>4800278</v>
      </c>
      <c r="B9084">
        <v>2018</v>
      </c>
      <c r="D9084" t="s">
        <v>3633</v>
      </c>
      <c r="E9084" t="s">
        <v>3634</v>
      </c>
      <c r="F9084" t="s">
        <v>4101</v>
      </c>
      <c r="G9084" t="s">
        <v>3635</v>
      </c>
      <c r="H9084" s="5">
        <v>10040</v>
      </c>
      <c r="I9084">
        <f>IFERROR(VLOOKUP(G9084,'NCES Match'!$A$2:$B$1307,2,FALSE),"")</f>
        <v>4800278</v>
      </c>
      <c r="J9084" cm="1">
        <f t="array" ref="J9084">IFERROR(_xlfn.IFS(B9084=2015,H9084/$O$13,B9084=2016,H9084/$O$14,B9084=2017,H9084/$O$15,B9084=2018,H9084/$O$16,B9084=2019,H9084/$O$17,B9084=2020,H9084/$O$18,B9084=2021,H9084/$O$19,B9084=2022,H9084/$O$20),"")</f>
        <v>6.5516907028415144E-6</v>
      </c>
      <c r="K9084" s="3" cm="1">
        <f t="array" ref="K9084">IFERROR(_xlfn.IFS(B9084=2015,J9084*$P$4,B9084=2016,J9084*$P$5,B9084=2017,J9084*$P$6,B9084=2018,J9084*$P$7,B9084=2019,J9084*$P$8,B9084=2020,J9084*$P$9,B9084=2021,J9084*$P$10,B9084=2022,J9084*$P$11),"")</f>
        <v>11248.29178789768</v>
      </c>
      <c r="L9084" s="3">
        <f t="shared" si="142"/>
        <v>21288.29178789768</v>
      </c>
    </row>
    <row r="9085" spans="1:12">
      <c r="A9085">
        <v>4800278</v>
      </c>
      <c r="B9085">
        <v>2019</v>
      </c>
      <c r="D9085" t="s">
        <v>3633</v>
      </c>
      <c r="E9085" t="s">
        <v>3634</v>
      </c>
      <c r="F9085" t="s">
        <v>4101</v>
      </c>
      <c r="G9085" t="s">
        <v>3635</v>
      </c>
      <c r="H9085" s="5">
        <v>11483</v>
      </c>
      <c r="I9085">
        <f>IFERROR(VLOOKUP(G9085,'NCES Match'!$A$2:$B$1307,2,FALSE),"")</f>
        <v>4800278</v>
      </c>
      <c r="J9085" cm="1">
        <f t="array" ref="J9085">IFERROR(_xlfn.IFS(B9085=2015,H9085/$O$13,B9085=2016,H9085/$O$14,B9085=2017,H9085/$O$15,B9085=2018,H9085/$O$16,B9085=2019,H9085/$O$17,B9085=2020,H9085/$O$18,B9085=2021,H9085/$O$19,B9085=2022,H9085/$O$20),"")</f>
        <v>7.2708062459709408E-6</v>
      </c>
      <c r="K9085" s="3" cm="1">
        <f t="array" ref="K9085">IFERROR(_xlfn.IFS(B9085=2015,J9085*$P$4,B9085=2016,J9085*$P$5,B9085=2017,J9085*$P$6,B9085=2018,J9085*$P$7,B9085=2019,J9085*$P$8,B9085=2020,J9085*$P$9,B9085=2021,J9085*$P$10,B9085=2022,J9085*$P$11),"")</f>
        <v>12636.122990440299</v>
      </c>
      <c r="L9085" s="3">
        <f t="shared" si="142"/>
        <v>24119.122990440301</v>
      </c>
    </row>
    <row r="9086" spans="1:12">
      <c r="A9086">
        <v>4800278</v>
      </c>
      <c r="B9086">
        <v>2020</v>
      </c>
      <c r="D9086" t="s">
        <v>3633</v>
      </c>
      <c r="E9086" t="s">
        <v>3634</v>
      </c>
      <c r="F9086" t="s">
        <v>4230</v>
      </c>
      <c r="G9086" t="s">
        <v>3635</v>
      </c>
      <c r="H9086" s="5">
        <v>20562</v>
      </c>
      <c r="I9086">
        <f>IFERROR(VLOOKUP(G9086,'NCES Match'!$A$2:$B$1307,2,FALSE),"")</f>
        <v>4800278</v>
      </c>
      <c r="J9086" cm="1">
        <f t="array" ref="J9086">IFERROR(_xlfn.IFS(B9086=2015,H9086/$O$13,B9086=2016,H9086/$O$14,B9086=2017,H9086/$O$15,B9086=2018,H9086/$O$16,B9086=2019,H9086/$O$17,B9086=2020,H9086/$O$18,B9086=2021,H9086/$O$19,B9086=2022,H9086/$O$20),"")</f>
        <v>1.1142703304435102E-5</v>
      </c>
      <c r="K9086" s="3" cm="1">
        <f t="array" ref="K9086">IFERROR(_xlfn.IFS(B9086=2015,J9086*$P$4,B9086=2016,J9086*$P$5,B9086=2017,J9086*$P$6,B9086=2018,J9086*$P$7,B9086=2019,J9086*$P$8,B9086=2020,J9086*$P$9,B9086=2021,J9086*$P$10,B9086=2022,J9086*$P$11),"")</f>
        <v>23488.849932458998</v>
      </c>
      <c r="L9086" s="3">
        <f t="shared" si="142"/>
        <v>44050.849932458994</v>
      </c>
    </row>
    <row r="9087" spans="1:12">
      <c r="A9087">
        <v>4800278</v>
      </c>
      <c r="B9087">
        <v>2021</v>
      </c>
      <c r="D9087" t="s">
        <v>3633</v>
      </c>
      <c r="E9087" t="s">
        <v>3634</v>
      </c>
      <c r="F9087" t="s">
        <v>4101</v>
      </c>
      <c r="G9087" t="s">
        <v>3635</v>
      </c>
      <c r="H9087" s="5">
        <v>27530.78</v>
      </c>
      <c r="I9087">
        <f>IFERROR(VLOOKUP(G9087,'NCES Match'!$A$2:$B$1307,2,FALSE),"")</f>
        <v>4800278</v>
      </c>
      <c r="J9087" cm="1">
        <f t="array" ref="J9087">IFERROR(_xlfn.IFS(B9087=2015,H9087/$O$13,B9087=2016,H9087/$O$14,B9087=2017,H9087/$O$15,B9087=2018,H9087/$O$16,B9087=2019,H9087/$O$17,B9087=2020,H9087/$O$18,B9087=2021,H9087/$O$19,B9087=2022,H9087/$O$20),"")</f>
        <v>1.4085931303564884E-5</v>
      </c>
      <c r="K9087" s="3" cm="1">
        <f t="array" ref="K9087">IFERROR(_xlfn.IFS(B9087=2015,J9087*$P$4,B9087=2016,J9087*$P$5,B9087=2017,J9087*$P$6,B9087=2018,J9087*$P$7,B9087=2019,J9087*$P$8,B9087=2020,J9087*$P$9,B9087=2021,J9087*$P$10,B9087=2022,J9087*$P$11),"")</f>
        <v>30151.686636817594</v>
      </c>
      <c r="L9087" s="3">
        <f t="shared" si="142"/>
        <v>57682.466636817597</v>
      </c>
    </row>
    <row r="9088" spans="1:12">
      <c r="A9088">
        <v>4800278</v>
      </c>
      <c r="B9088">
        <v>2022</v>
      </c>
      <c r="D9088" t="s">
        <v>3633</v>
      </c>
      <c r="E9088" t="s">
        <v>3634</v>
      </c>
      <c r="F9088" t="s">
        <v>4101</v>
      </c>
      <c r="G9088" t="s">
        <v>3635</v>
      </c>
      <c r="H9088" s="5">
        <v>24194.62</v>
      </c>
      <c r="I9088">
        <f>IFERROR(VLOOKUP(G9088,'NCES Match'!$A$2:$B$1307,2,FALSE),"")</f>
        <v>4800278</v>
      </c>
      <c r="J9088" cm="1">
        <f t="array" ref="J9088">IFERROR(_xlfn.IFS(B9088=2015,H9088/$O$13,B9088=2016,H9088/$O$14,B9088=2017,H9088/$O$15,B9088=2018,H9088/$O$16,B9088=2019,H9088/$O$17,B9088=2020,H9088/$O$18,B9088=2021,H9088/$O$19,B9088=2022,H9088/$O$20),"")</f>
        <v>1.0627018492796919E-5</v>
      </c>
      <c r="K9088" s="3" cm="1">
        <f t="array" ref="K9088">IFERROR(_xlfn.IFS(B9088=2015,J9088*$P$4,B9088=2016,J9088*$P$5,B9088=2017,J9088*$P$6,B9088=2018,J9088*$P$7,B9088=2019,J9088*$P$8,B9088=2020,J9088*$P$9,B9088=2021,J9088*$P$10,B9088=2022,J9088*$P$11),"")</f>
        <v>22885.103728685899</v>
      </c>
      <c r="L9088" s="3">
        <f t="shared" si="142"/>
        <v>47079.723728685902</v>
      </c>
    </row>
    <row r="9089" spans="1:12">
      <c r="A9089">
        <v>4800278</v>
      </c>
      <c r="B9089">
        <v>2023</v>
      </c>
      <c r="D9089" t="s">
        <v>3633</v>
      </c>
      <c r="E9089" t="s">
        <v>3634</v>
      </c>
      <c r="F9089" t="s">
        <v>4101</v>
      </c>
      <c r="G9089" t="s">
        <v>3635</v>
      </c>
      <c r="H9089" s="5">
        <v>26928.59</v>
      </c>
      <c r="I9089">
        <f>IFERROR(VLOOKUP(G9089,'NCES Match'!$A$2:$B$1307,2,FALSE),"")</f>
        <v>4800278</v>
      </c>
      <c r="J9089" t="str" cm="1">
        <f t="array" ref="J9089">IFERROR(_xlfn.IFS(B9089=2015,H9089/$O$13,B9089=2016,H9089/$O$14,B9089=2017,H9089/$O$15,B9089=2018,H9089/$O$16,B9089=2019,H9089/$O$17,B9089=2020,H9089/$O$18,B9089=2021,H9089/$O$19,B9089=2022,H9089/$O$20),"")</f>
        <v/>
      </c>
      <c r="K9089" s="3" t="str" cm="1">
        <f t="array" ref="K9089">IFERROR(_xlfn.IFS(B9089=2015,J9089*$P$4,B9089=2016,J9089*$P$5,B9089=2017,J9089*$P$6,B9089=2018,J9089*$P$7,B9089=2019,J9089*$P$8,B9089=2020,J9089*$P$9,B9089=2021,J9089*$P$10,B9089=2022,J9089*$P$11),"")</f>
        <v/>
      </c>
      <c r="L9089" s="3">
        <f t="shared" si="142"/>
        <v>26928.59</v>
      </c>
    </row>
    <row r="9090" spans="1:12">
      <c r="A9090">
        <v>4835340</v>
      </c>
      <c r="B9090">
        <v>2015</v>
      </c>
      <c r="C9090" t="s">
        <v>381</v>
      </c>
      <c r="D9090" t="s">
        <v>2587</v>
      </c>
      <c r="E9090" t="s">
        <v>2588</v>
      </c>
      <c r="G9090" t="s">
        <v>2589</v>
      </c>
      <c r="H9090" s="5">
        <v>79370.820000000007</v>
      </c>
      <c r="I9090">
        <f>IFERROR(VLOOKUP(G9090,'NCES Match'!$A$2:$B$1307,2,FALSE),"")</f>
        <v>4835340</v>
      </c>
      <c r="J9090" cm="1">
        <f t="array" ref="J9090">IFERROR(_xlfn.IFS(B9090=2015,H9090/$O$13,B9090=2016,H9090/$O$14,B9090=2017,H9090/$O$15,B9090=2018,H9090/$O$16,B9090=2019,H9090/$O$17,B9090=2020,H9090/$O$18,B9090=2021,H9090/$O$19,B9090=2022,H9090/$O$20),"")</f>
        <v>6.2179398577406081E-5</v>
      </c>
      <c r="K9090" s="3" cm="1">
        <f t="array" ref="K9090">IFERROR(_xlfn.IFS(B9090=2015,J9090*$P$4,B9090=2016,J9090*$P$5,B9090=2017,J9090*$P$6,B9090=2018,J9090*$P$7,B9090=2019,J9090*$P$8,B9090=2020,J9090*$P$9,B9090=2021,J9090*$P$10,B9090=2022,J9090*$P$11),"")</f>
        <v>98957.455035038831</v>
      </c>
      <c r="L9090" s="3">
        <f t="shared" si="142"/>
        <v>178328.27503503882</v>
      </c>
    </row>
    <row r="9091" spans="1:12">
      <c r="A9091">
        <v>4835340</v>
      </c>
      <c r="B9091">
        <v>2016</v>
      </c>
      <c r="C9091" t="s">
        <v>4102</v>
      </c>
      <c r="D9091" t="s">
        <v>2587</v>
      </c>
      <c r="E9091" t="s">
        <v>2588</v>
      </c>
      <c r="F9091" t="s">
        <v>4101</v>
      </c>
      <c r="G9091" t="s">
        <v>2589</v>
      </c>
      <c r="H9091" s="5">
        <v>79501</v>
      </c>
      <c r="I9091">
        <f>IFERROR(VLOOKUP(G9091,'NCES Match'!$A$2:$B$1307,2,FALSE),"")</f>
        <v>4835340</v>
      </c>
      <c r="J9091" cm="1">
        <f t="array" ref="J9091">IFERROR(_xlfn.IFS(B9091=2015,H9091/$O$13,B9091=2016,H9091/$O$14,B9091=2017,H9091/$O$15,B9091=2018,H9091/$O$16,B9091=2019,H9091/$O$17,B9091=2020,H9091/$O$18,B9091=2021,H9091/$O$19,B9091=2022,H9091/$O$20),"")</f>
        <v>5.6912135119844682E-5</v>
      </c>
      <c r="K9091" s="3" cm="1">
        <f t="array" ref="K9091">IFERROR(_xlfn.IFS(B9091=2015,J9091*$P$4,B9091=2016,J9091*$P$5,B9091=2017,J9091*$P$6,B9091=2018,J9091*$P$7,B9091=2019,J9091*$P$8,B9091=2020,J9091*$P$9,B9091=2021,J9091*$P$10,B9091=2022,J9091*$P$11),"")</f>
        <v>95363.751997209969</v>
      </c>
      <c r="L9091" s="3">
        <f t="shared" ref="L9091:L9154" si="143">SUM(H9091,K9091)</f>
        <v>174864.75199720997</v>
      </c>
    </row>
    <row r="9092" spans="1:12">
      <c r="A9092">
        <v>4835340</v>
      </c>
      <c r="B9092">
        <v>2017</v>
      </c>
      <c r="D9092" t="s">
        <v>2587</v>
      </c>
      <c r="E9092" t="s">
        <v>2588</v>
      </c>
      <c r="F9092" t="s">
        <v>4101</v>
      </c>
      <c r="G9092" t="s">
        <v>2589</v>
      </c>
      <c r="H9092" s="5">
        <v>86072</v>
      </c>
      <c r="I9092">
        <f>IFERROR(VLOOKUP(G9092,'NCES Match'!$A$2:$B$1307,2,FALSE),"")</f>
        <v>4835340</v>
      </c>
      <c r="J9092" cm="1">
        <f t="array" ref="J9092">IFERROR(_xlfn.IFS(B9092=2015,H9092/$O$13,B9092=2016,H9092/$O$14,B9092=2017,H9092/$O$15,B9092=2018,H9092/$O$16,B9092=2019,H9092/$O$17,B9092=2020,H9092/$O$18,B9092=2021,H9092/$O$19,B9092=2022,H9092/$O$20),"")</f>
        <v>5.9341373520428556E-5</v>
      </c>
      <c r="K9092" s="3" cm="1">
        <f t="array" ref="K9092">IFERROR(_xlfn.IFS(B9092=2015,J9092*$P$4,B9092=2016,J9092*$P$5,B9092=2017,J9092*$P$6,B9092=2018,J9092*$P$7,B9092=2019,J9092*$P$8,B9092=2020,J9092*$P$9,B9092=2021,J9092*$P$10,B9092=2022,J9092*$P$11),"")</f>
        <v>100776.35833555627</v>
      </c>
      <c r="L9092" s="3">
        <f t="shared" si="143"/>
        <v>186848.35833555629</v>
      </c>
    </row>
    <row r="9093" spans="1:12">
      <c r="A9093">
        <v>4835340</v>
      </c>
      <c r="B9093">
        <v>2018</v>
      </c>
      <c r="D9093" t="s">
        <v>2587</v>
      </c>
      <c r="E9093" t="s">
        <v>2588</v>
      </c>
      <c r="F9093" t="s">
        <v>4101</v>
      </c>
      <c r="G9093" t="s">
        <v>2589</v>
      </c>
      <c r="H9093" s="5">
        <v>96842</v>
      </c>
      <c r="I9093">
        <f>IFERROR(VLOOKUP(G9093,'NCES Match'!$A$2:$B$1307,2,FALSE),"")</f>
        <v>4835340</v>
      </c>
      <c r="J9093" cm="1">
        <f t="array" ref="J9093">IFERROR(_xlfn.IFS(B9093=2015,H9093/$O$13,B9093=2016,H9093/$O$14,B9093=2017,H9093/$O$15,B9093=2018,H9093/$O$16,B9093=2019,H9093/$O$17,B9093=2020,H9093/$O$18,B9093=2021,H9093/$O$19,B9093=2022,H9093/$O$20),"")</f>
        <v>6.319510269368306E-5</v>
      </c>
      <c r="K9093" s="3" cm="1">
        <f t="array" ref="K9093">IFERROR(_xlfn.IFS(B9093=2015,J9093*$P$4,B9093=2016,J9093*$P$5,B9093=2017,J9093*$P$6,B9093=2018,J9093*$P$7,B9093=2019,J9093*$P$8,B9093=2020,J9093*$P$9,B9093=2021,J9093*$P$10,B9093=2022,J9093*$P$11),"")</f>
        <v>108496.7204505565</v>
      </c>
      <c r="L9093" s="3">
        <f t="shared" si="143"/>
        <v>205338.72045055649</v>
      </c>
    </row>
    <row r="9094" spans="1:12">
      <c r="A9094">
        <v>4835340</v>
      </c>
      <c r="B9094">
        <v>2019</v>
      </c>
      <c r="D9094" t="s">
        <v>2587</v>
      </c>
      <c r="E9094" t="s">
        <v>2588</v>
      </c>
      <c r="F9094" t="s">
        <v>4101</v>
      </c>
      <c r="G9094" t="s">
        <v>2589</v>
      </c>
      <c r="H9094" s="5">
        <v>98548</v>
      </c>
      <c r="I9094">
        <f>IFERROR(VLOOKUP(G9094,'NCES Match'!$A$2:$B$1307,2,FALSE),"")</f>
        <v>4835340</v>
      </c>
      <c r="J9094" cm="1">
        <f t="array" ref="J9094">IFERROR(_xlfn.IFS(B9094=2015,H9094/$O$13,B9094=2016,H9094/$O$14,B9094=2017,H9094/$O$15,B9094=2018,H9094/$O$16,B9094=2019,H9094/$O$17,B9094=2020,H9094/$O$18,B9094=2021,H9094/$O$19,B9094=2022,H9094/$O$20),"")</f>
        <v>6.2398625265866435E-5</v>
      </c>
      <c r="K9094" s="3" cm="1">
        <f t="array" ref="K9094">IFERROR(_xlfn.IFS(B9094=2015,J9094*$P$4,B9094=2016,J9094*$P$5,B9094=2017,J9094*$P$6,B9094=2018,J9094*$P$7,B9094=2019,J9094*$P$8,B9094=2020,J9094*$P$9,B9094=2021,J9094*$P$10,B9094=2022,J9094*$P$11),"")</f>
        <v>108444.1912794488</v>
      </c>
      <c r="L9094" s="3">
        <f t="shared" si="143"/>
        <v>206992.1912794488</v>
      </c>
    </row>
    <row r="9095" spans="1:12">
      <c r="A9095">
        <v>4835340</v>
      </c>
      <c r="B9095">
        <v>2020</v>
      </c>
      <c r="D9095" t="s">
        <v>2587</v>
      </c>
      <c r="E9095" t="s">
        <v>2588</v>
      </c>
      <c r="F9095" t="s">
        <v>4230</v>
      </c>
      <c r="G9095" t="s">
        <v>2589</v>
      </c>
      <c r="H9095" s="5">
        <v>118139</v>
      </c>
      <c r="I9095">
        <f>IFERROR(VLOOKUP(G9095,'NCES Match'!$A$2:$B$1307,2,FALSE),"")</f>
        <v>4835340</v>
      </c>
      <c r="J9095" cm="1">
        <f t="array" ref="J9095">IFERROR(_xlfn.IFS(B9095=2015,H9095/$O$13,B9095=2016,H9095/$O$14,B9095=2017,H9095/$O$15,B9095=2018,H9095/$O$16,B9095=2019,H9095/$O$17,B9095=2020,H9095/$O$18,B9095=2021,H9095/$O$19,B9095=2022,H9095/$O$20),"")</f>
        <v>6.4020417550951199E-5</v>
      </c>
      <c r="K9095" s="3" cm="1">
        <f t="array" ref="K9095">IFERROR(_xlfn.IFS(B9095=2015,J9095*$P$4,B9095=2016,J9095*$P$5,B9095=2017,J9095*$P$6,B9095=2018,J9095*$P$7,B9095=2019,J9095*$P$8,B9095=2020,J9095*$P$9,B9095=2021,J9095*$P$10,B9095=2022,J9095*$P$11),"")</f>
        <v>134955.22041488055</v>
      </c>
      <c r="L9095" s="3">
        <f t="shared" si="143"/>
        <v>253094.22041488055</v>
      </c>
    </row>
    <row r="9096" spans="1:12">
      <c r="A9096">
        <v>4835340</v>
      </c>
      <c r="B9096">
        <v>2021</v>
      </c>
      <c r="D9096" t="s">
        <v>2587</v>
      </c>
      <c r="E9096" t="s">
        <v>2588</v>
      </c>
      <c r="F9096" t="s">
        <v>4101</v>
      </c>
      <c r="G9096" t="s">
        <v>2589</v>
      </c>
      <c r="H9096" s="5">
        <v>137897.38</v>
      </c>
      <c r="I9096">
        <f>IFERROR(VLOOKUP(G9096,'NCES Match'!$A$2:$B$1307,2,FALSE),"")</f>
        <v>4835340</v>
      </c>
      <c r="J9096" cm="1">
        <f t="array" ref="J9096">IFERROR(_xlfn.IFS(B9096=2015,H9096/$O$13,B9096=2016,H9096/$O$14,B9096=2017,H9096/$O$15,B9096=2018,H9096/$O$16,B9096=2019,H9096/$O$17,B9096=2020,H9096/$O$18,B9096=2021,H9096/$O$19,B9096=2022,H9096/$O$20),"")</f>
        <v>7.0554231359285221E-5</v>
      </c>
      <c r="K9096" s="3" cm="1">
        <f t="array" ref="K9096">IFERROR(_xlfn.IFS(B9096=2015,J9096*$P$4,B9096=2016,J9096*$P$5,B9096=2017,J9096*$P$6,B9096=2018,J9096*$P$7,B9096=2019,J9096*$P$8,B9096=2020,J9096*$P$9,B9096=2021,J9096*$P$10,B9096=2022,J9096*$P$11),"")</f>
        <v>151025.09227120184</v>
      </c>
      <c r="L9096" s="3">
        <f t="shared" si="143"/>
        <v>288922.47227120184</v>
      </c>
    </row>
    <row r="9097" spans="1:12">
      <c r="A9097">
        <v>4835340</v>
      </c>
      <c r="B9097">
        <v>2022</v>
      </c>
      <c r="D9097" t="s">
        <v>2587</v>
      </c>
      <c r="E9097" t="s">
        <v>2588</v>
      </c>
      <c r="F9097" t="s">
        <v>4101</v>
      </c>
      <c r="G9097" t="s">
        <v>2589</v>
      </c>
      <c r="H9097" s="5">
        <v>182615.38</v>
      </c>
      <c r="I9097">
        <f>IFERROR(VLOOKUP(G9097,'NCES Match'!$A$2:$B$1307,2,FALSE),"")</f>
        <v>4835340</v>
      </c>
      <c r="J9097" cm="1">
        <f t="array" ref="J9097">IFERROR(_xlfn.IFS(B9097=2015,H9097/$O$13,B9097=2016,H9097/$O$14,B9097=2017,H9097/$O$15,B9097=2018,H9097/$O$16,B9097=2019,H9097/$O$17,B9097=2020,H9097/$O$18,B9097=2021,H9097/$O$19,B9097=2022,H9097/$O$20),"")</f>
        <v>8.0210270726679592E-5</v>
      </c>
      <c r="K9097" s="3" cm="1">
        <f t="array" ref="K9097">IFERROR(_xlfn.IFS(B9097=2015,J9097*$P$4,B9097=2016,J9097*$P$5,B9097=2017,J9097*$P$6,B9097=2018,J9097*$P$7,B9097=2019,J9097*$P$8,B9097=2020,J9097*$P$9,B9097=2021,J9097*$P$10,B9097=2022,J9097*$P$11),"")</f>
        <v>172731.45491656379</v>
      </c>
      <c r="L9097" s="3">
        <f t="shared" si="143"/>
        <v>355346.83491656382</v>
      </c>
    </row>
    <row r="9098" spans="1:12">
      <c r="A9098">
        <v>4835340</v>
      </c>
      <c r="B9098">
        <v>2023</v>
      </c>
      <c r="D9098" t="s">
        <v>2587</v>
      </c>
      <c r="E9098" t="s">
        <v>2588</v>
      </c>
      <c r="F9098" t="s">
        <v>4101</v>
      </c>
      <c r="G9098" t="s">
        <v>2589</v>
      </c>
      <c r="H9098" s="5">
        <v>221880.65</v>
      </c>
      <c r="I9098">
        <f>IFERROR(VLOOKUP(G9098,'NCES Match'!$A$2:$B$1307,2,FALSE),"")</f>
        <v>4835340</v>
      </c>
      <c r="J9098" t="str" cm="1">
        <f t="array" ref="J9098">IFERROR(_xlfn.IFS(B9098=2015,H9098/$O$13,B9098=2016,H9098/$O$14,B9098=2017,H9098/$O$15,B9098=2018,H9098/$O$16,B9098=2019,H9098/$O$17,B9098=2020,H9098/$O$18,B9098=2021,H9098/$O$19,B9098=2022,H9098/$O$20),"")</f>
        <v/>
      </c>
      <c r="K9098" s="3" t="str" cm="1">
        <f t="array" ref="K9098">IFERROR(_xlfn.IFS(B9098=2015,J9098*$P$4,B9098=2016,J9098*$P$5,B9098=2017,J9098*$P$6,B9098=2018,J9098*$P$7,B9098=2019,J9098*$P$8,B9098=2020,J9098*$P$9,B9098=2021,J9098*$P$10,B9098=2022,J9098*$P$11),"")</f>
        <v/>
      </c>
      <c r="L9098" s="3">
        <f t="shared" si="143"/>
        <v>221880.65</v>
      </c>
    </row>
    <row r="9099" spans="1:12">
      <c r="A9099">
        <v>4841280</v>
      </c>
      <c r="B9099">
        <v>2015</v>
      </c>
      <c r="C9099" t="s">
        <v>381</v>
      </c>
      <c r="D9099" t="s">
        <v>3094</v>
      </c>
      <c r="E9099" t="s">
        <v>3095</v>
      </c>
      <c r="G9099" t="s">
        <v>3096</v>
      </c>
      <c r="H9099" s="5">
        <v>492381.34</v>
      </c>
      <c r="I9099">
        <f>IFERROR(VLOOKUP(G9099,'NCES Match'!$A$2:$B$1307,2,FALSE),"")</f>
        <v>4841280</v>
      </c>
      <c r="J9099" cm="1">
        <f t="array" ref="J9099">IFERROR(_xlfn.IFS(B9099=2015,H9099/$O$13,B9099=2016,H9099/$O$14,B9099=2017,H9099/$O$15,B9099=2018,H9099/$O$16,B9099=2019,H9099/$O$17,B9099=2020,H9099/$O$18,B9099=2021,H9099/$O$19,B9099=2022,H9099/$O$20),"")</f>
        <v>3.8573339159072944E-4</v>
      </c>
      <c r="K9099" s="3" cm="1">
        <f t="array" ref="K9099">IFERROR(_xlfn.IFS(B9099=2015,J9099*$P$4,B9099=2016,J9099*$P$5,B9099=2017,J9099*$P$6,B9099=2018,J9099*$P$7,B9099=2019,J9099*$P$8,B9099=2020,J9099*$P$9,B9099=2021,J9099*$P$10,B9099=2022,J9099*$P$11),"")</f>
        <v>613888.13058932952</v>
      </c>
      <c r="L9099" s="3">
        <f t="shared" si="143"/>
        <v>1106269.4705893295</v>
      </c>
    </row>
    <row r="9100" spans="1:12">
      <c r="A9100">
        <v>4841280</v>
      </c>
      <c r="B9100">
        <v>2016</v>
      </c>
      <c r="C9100" t="s">
        <v>4102</v>
      </c>
      <c r="D9100" t="s">
        <v>3094</v>
      </c>
      <c r="E9100" t="s">
        <v>3095</v>
      </c>
      <c r="F9100" t="s">
        <v>4101</v>
      </c>
      <c r="G9100" t="s">
        <v>3096</v>
      </c>
      <c r="H9100" s="5">
        <v>506977</v>
      </c>
      <c r="I9100">
        <f>IFERROR(VLOOKUP(G9100,'NCES Match'!$A$2:$B$1307,2,FALSE),"")</f>
        <v>4841280</v>
      </c>
      <c r="J9100" cm="1">
        <f t="array" ref="J9100">IFERROR(_xlfn.IFS(B9100=2015,H9100/$O$13,B9100=2016,H9100/$O$14,B9100=2017,H9100/$O$15,B9100=2018,H9100/$O$16,B9100=2019,H9100/$O$17,B9100=2020,H9100/$O$18,B9100=2021,H9100/$O$19,B9100=2022,H9100/$O$20),"")</f>
        <v>3.6292805784397049E-4</v>
      </c>
      <c r="K9100" s="3" cm="1">
        <f t="array" ref="K9100">IFERROR(_xlfn.IFS(B9100=2015,J9100*$P$4,B9100=2016,J9100*$P$5,B9100=2017,J9100*$P$6,B9100=2018,J9100*$P$7,B9100=2019,J9100*$P$8,B9100=2020,J9100*$P$9,B9100=2021,J9100*$P$10,B9100=2022,J9100*$P$11),"")</f>
        <v>608133.5944993085</v>
      </c>
      <c r="L9100" s="3">
        <f t="shared" si="143"/>
        <v>1115110.5944993086</v>
      </c>
    </row>
    <row r="9101" spans="1:12">
      <c r="A9101">
        <v>4841280</v>
      </c>
      <c r="B9101">
        <v>2017</v>
      </c>
      <c r="D9101" t="s">
        <v>3094</v>
      </c>
      <c r="E9101" t="s">
        <v>3095</v>
      </c>
      <c r="F9101" t="s">
        <v>4101</v>
      </c>
      <c r="G9101" t="s">
        <v>3096</v>
      </c>
      <c r="H9101" s="5">
        <v>540512</v>
      </c>
      <c r="I9101">
        <f>IFERROR(VLOOKUP(G9101,'NCES Match'!$A$2:$B$1307,2,FALSE),"")</f>
        <v>4841280</v>
      </c>
      <c r="J9101" cm="1">
        <f t="array" ref="J9101">IFERROR(_xlfn.IFS(B9101=2015,H9101/$O$13,B9101=2016,H9101/$O$14,B9101=2017,H9101/$O$15,B9101=2018,H9101/$O$16,B9101=2019,H9101/$O$17,B9101=2020,H9101/$O$18,B9101=2021,H9101/$O$19,B9101=2022,H9101/$O$20),"")</f>
        <v>3.726499266227563E-4</v>
      </c>
      <c r="K9101" s="3" cm="1">
        <f t="array" ref="K9101">IFERROR(_xlfn.IFS(B9101=2015,J9101*$P$4,B9101=2016,J9101*$P$5,B9101=2017,J9101*$P$6,B9101=2018,J9101*$P$7,B9101=2019,J9101*$P$8,B9101=2020,J9101*$P$9,B9101=2021,J9101*$P$10,B9101=2022,J9101*$P$11),"")</f>
        <v>632851.92625555571</v>
      </c>
      <c r="L9101" s="3">
        <f t="shared" si="143"/>
        <v>1173363.9262555558</v>
      </c>
    </row>
    <row r="9102" spans="1:12">
      <c r="A9102">
        <v>4841280</v>
      </c>
      <c r="B9102">
        <v>2018</v>
      </c>
      <c r="D9102" t="s">
        <v>3094</v>
      </c>
      <c r="E9102" t="s">
        <v>3095</v>
      </c>
      <c r="F9102" t="s">
        <v>4101</v>
      </c>
      <c r="G9102" t="s">
        <v>3096</v>
      </c>
      <c r="H9102" s="5">
        <v>559512</v>
      </c>
      <c r="I9102">
        <f>IFERROR(VLOOKUP(G9102,'NCES Match'!$A$2:$B$1307,2,FALSE),"")</f>
        <v>4841280</v>
      </c>
      <c r="J9102" cm="1">
        <f t="array" ref="J9102">IFERROR(_xlfn.IFS(B9102=2015,H9102/$O$13,B9102=2016,H9102/$O$14,B9102=2017,H9102/$O$15,B9102=2018,H9102/$O$16,B9102=2019,H9102/$O$17,B9102=2020,H9102/$O$18,B9102=2021,H9102/$O$19,B9102=2022,H9102/$O$20),"")</f>
        <v>3.6511449885739657E-4</v>
      </c>
      <c r="K9102" s="3" cm="1">
        <f t="array" ref="K9102">IFERROR(_xlfn.IFS(B9102=2015,J9102*$P$4,B9102=2016,J9102*$P$5,B9102=2017,J9102*$P$6,B9102=2018,J9102*$P$7,B9102=2019,J9102*$P$8,B9102=2020,J9102*$P$9,B9102=2021,J9102*$P$10,B9102=2022,J9102*$P$11),"")</f>
        <v>626848.03135759046</v>
      </c>
      <c r="L9102" s="3">
        <f t="shared" si="143"/>
        <v>1186360.0313575906</v>
      </c>
    </row>
    <row r="9103" spans="1:12">
      <c r="A9103">
        <v>4841280</v>
      </c>
      <c r="B9103">
        <v>2019</v>
      </c>
      <c r="D9103" t="s">
        <v>3094</v>
      </c>
      <c r="E9103" t="s">
        <v>3095</v>
      </c>
      <c r="F9103" t="s">
        <v>4101</v>
      </c>
      <c r="G9103" t="s">
        <v>3096</v>
      </c>
      <c r="H9103" s="5">
        <v>606251</v>
      </c>
      <c r="I9103">
        <f>IFERROR(VLOOKUP(G9103,'NCES Match'!$A$2:$B$1307,2,FALSE),"")</f>
        <v>4841280</v>
      </c>
      <c r="J9103" cm="1">
        <f t="array" ref="J9103">IFERROR(_xlfn.IFS(B9103=2015,H9103/$O$13,B9103=2016,H9103/$O$14,B9103=2017,H9103/$O$15,B9103=2018,H9103/$O$16,B9103=2019,H9103/$O$17,B9103=2020,H9103/$O$18,B9103=2021,H9103/$O$19,B9103=2022,H9103/$O$20),"")</f>
        <v>3.8386602433389608E-4</v>
      </c>
      <c r="K9103" s="3" cm="1">
        <f t="array" ref="K9103">IFERROR(_xlfn.IFS(B9103=2015,J9103*$P$4,B9103=2016,J9103*$P$5,B9103=2017,J9103*$P$6,B9103=2018,J9103*$P$7,B9103=2019,J9103*$P$8,B9103=2020,J9103*$P$9,B9103=2021,J9103*$P$10,B9103=2022,J9103*$P$11),"")</f>
        <v>667130.73230666388</v>
      </c>
      <c r="L9103" s="3">
        <f t="shared" si="143"/>
        <v>1273381.7323066639</v>
      </c>
    </row>
    <row r="9104" spans="1:12">
      <c r="A9104">
        <v>4841280</v>
      </c>
      <c r="B9104">
        <v>2020</v>
      </c>
      <c r="D9104" t="s">
        <v>3094</v>
      </c>
      <c r="E9104" t="s">
        <v>3095</v>
      </c>
      <c r="F9104" t="s">
        <v>4230</v>
      </c>
      <c r="G9104" t="s">
        <v>3096</v>
      </c>
      <c r="H9104" s="5">
        <v>726913</v>
      </c>
      <c r="I9104">
        <f>IFERROR(VLOOKUP(G9104,'NCES Match'!$A$2:$B$1307,2,FALSE),"")</f>
        <v>4841280</v>
      </c>
      <c r="J9104" cm="1">
        <f t="array" ref="J9104">IFERROR(_xlfn.IFS(B9104=2015,H9104/$O$13,B9104=2016,H9104/$O$14,B9104=2017,H9104/$O$15,B9104=2018,H9104/$O$16,B9104=2019,H9104/$O$17,B9104=2020,H9104/$O$18,B9104=2021,H9104/$O$19,B9104=2022,H9104/$O$20),"")</f>
        <v>3.9391965213193434E-4</v>
      </c>
      <c r="K9104" s="3" cm="1">
        <f t="array" ref="K9104">IFERROR(_xlfn.IFS(B9104=2015,J9104*$P$4,B9104=2016,J9104*$P$5,B9104=2017,J9104*$P$6,B9104=2018,J9104*$P$7,B9104=2019,J9104*$P$8,B9104=2020,J9104*$P$9,B9104=2021,J9104*$P$10,B9104=2022,J9104*$P$11),"")</f>
        <v>830383.73557793838</v>
      </c>
      <c r="L9104" s="3">
        <f t="shared" si="143"/>
        <v>1557296.7355779384</v>
      </c>
    </row>
    <row r="9105" spans="1:12">
      <c r="A9105">
        <v>4841280</v>
      </c>
      <c r="B9105">
        <v>2021</v>
      </c>
      <c r="D9105" t="s">
        <v>3094</v>
      </c>
      <c r="E9105" t="s">
        <v>3095</v>
      </c>
      <c r="F9105" t="s">
        <v>4230</v>
      </c>
      <c r="G9105" t="s">
        <v>3096</v>
      </c>
      <c r="H9105" s="5">
        <v>767594.57</v>
      </c>
      <c r="I9105">
        <f>IFERROR(VLOOKUP(G9105,'NCES Match'!$A$2:$B$1307,2,FALSE),"")</f>
        <v>4841280</v>
      </c>
      <c r="J9105" cm="1">
        <f t="array" ref="J9105">IFERROR(_xlfn.IFS(B9105=2015,H9105/$O$13,B9105=2016,H9105/$O$14,B9105=2017,H9105/$O$15,B9105=2018,H9105/$O$16,B9105=2019,H9105/$O$17,B9105=2020,H9105/$O$18,B9105=2021,H9105/$O$19,B9105=2022,H9105/$O$20),"")</f>
        <v>3.9273440062393534E-4</v>
      </c>
      <c r="K9105" s="3" cm="1">
        <f t="array" ref="K9105">IFERROR(_xlfn.IFS(B9105=2015,J9105*$P$4,B9105=2016,J9105*$P$5,B9105=2017,J9105*$P$6,B9105=2018,J9105*$P$7,B9105=2019,J9105*$P$8,B9105=2020,J9105*$P$9,B9105=2021,J9105*$P$10,B9105=2022,J9105*$P$11),"")</f>
        <v>840668.91452994605</v>
      </c>
      <c r="L9105" s="3">
        <f t="shared" si="143"/>
        <v>1608263.484529946</v>
      </c>
    </row>
    <row r="9106" spans="1:12">
      <c r="A9106">
        <v>4841280</v>
      </c>
      <c r="B9106">
        <v>2022</v>
      </c>
      <c r="D9106" t="s">
        <v>3094</v>
      </c>
      <c r="E9106" t="s">
        <v>3095</v>
      </c>
      <c r="F9106" t="s">
        <v>4101</v>
      </c>
      <c r="G9106" t="s">
        <v>3096</v>
      </c>
      <c r="H9106" s="5">
        <v>949680.15</v>
      </c>
      <c r="I9106">
        <f>IFERROR(VLOOKUP(G9106,'NCES Match'!$A$2:$B$1307,2,FALSE),"")</f>
        <v>4841280</v>
      </c>
      <c r="J9106" cm="1">
        <f t="array" ref="J9106">IFERROR(_xlfn.IFS(B9106=2015,H9106/$O$13,B9106=2016,H9106/$O$14,B9106=2017,H9106/$O$15,B9106=2018,H9106/$O$16,B9106=2019,H9106/$O$17,B9106=2020,H9106/$O$18,B9106=2021,H9106/$O$19,B9106=2022,H9106/$O$20),"")</f>
        <v>4.1712862265628277E-4</v>
      </c>
      <c r="K9106" s="3" cm="1">
        <f t="array" ref="K9106">IFERROR(_xlfn.IFS(B9106=2015,J9106*$P$4,B9106=2016,J9106*$P$5,B9106=2017,J9106*$P$6,B9106=2018,J9106*$P$7,B9106=2019,J9106*$P$8,B9106=2020,J9106*$P$9,B9106=2021,J9106*$P$10,B9106=2022,J9106*$P$11),"")</f>
        <v>898279.40020649147</v>
      </c>
      <c r="L9106" s="3">
        <f t="shared" si="143"/>
        <v>1847959.5502064915</v>
      </c>
    </row>
    <row r="9107" spans="1:12">
      <c r="A9107">
        <v>4841280</v>
      </c>
      <c r="B9107">
        <v>2023</v>
      </c>
      <c r="D9107" t="s">
        <v>3094</v>
      </c>
      <c r="E9107" t="s">
        <v>3095</v>
      </c>
      <c r="F9107" t="s">
        <v>4101</v>
      </c>
      <c r="G9107" t="s">
        <v>3096</v>
      </c>
      <c r="H9107" s="5">
        <v>1177332.7</v>
      </c>
      <c r="I9107">
        <f>IFERROR(VLOOKUP(G9107,'NCES Match'!$A$2:$B$1307,2,FALSE),"")</f>
        <v>4841280</v>
      </c>
      <c r="J9107" t="str" cm="1">
        <f t="array" ref="J9107">IFERROR(_xlfn.IFS(B9107=2015,H9107/$O$13,B9107=2016,H9107/$O$14,B9107=2017,H9107/$O$15,B9107=2018,H9107/$O$16,B9107=2019,H9107/$O$17,B9107=2020,H9107/$O$18,B9107=2021,H9107/$O$19,B9107=2022,H9107/$O$20),"")</f>
        <v/>
      </c>
      <c r="K9107" s="3" t="str" cm="1">
        <f t="array" ref="K9107">IFERROR(_xlfn.IFS(B9107=2015,J9107*$P$4,B9107=2016,J9107*$P$5,B9107=2017,J9107*$P$6,B9107=2018,J9107*$P$7,B9107=2019,J9107*$P$8,B9107=2020,J9107*$P$9,B9107=2021,J9107*$P$10,B9107=2022,J9107*$P$11),"")</f>
        <v/>
      </c>
      <c r="L9107" s="3">
        <f t="shared" si="143"/>
        <v>1177332.7</v>
      </c>
    </row>
    <row r="9108" spans="1:12">
      <c r="A9108">
        <v>4844800</v>
      </c>
      <c r="B9108">
        <v>2015</v>
      </c>
      <c r="C9108" t="s">
        <v>381</v>
      </c>
      <c r="D9108" t="s">
        <v>3354</v>
      </c>
      <c r="E9108" t="s">
        <v>3355</v>
      </c>
      <c r="G9108" t="s">
        <v>3356</v>
      </c>
      <c r="H9108" s="5">
        <v>1217818.43</v>
      </c>
      <c r="I9108">
        <f>IFERROR(VLOOKUP(G9108,'NCES Match'!$A$2:$B$1307,2,FALSE),"")</f>
        <v>4844800</v>
      </c>
      <c r="J9108" cm="1">
        <f t="array" ref="J9108">IFERROR(_xlfn.IFS(B9108=2015,H9108/$O$13,B9108=2016,H9108/$O$14,B9108=2017,H9108/$O$15,B9108=2018,H9108/$O$16,B9108=2019,H9108/$O$17,B9108=2020,H9108/$O$18,B9108=2021,H9108/$O$19,B9108=2022,H9108/$O$20),"")</f>
        <v>9.5404353330204848E-4</v>
      </c>
      <c r="K9108" s="3" cm="1">
        <f t="array" ref="K9108">IFERROR(_xlfn.IFS(B9108=2015,J9108*$P$4,B9108=2016,J9108*$P$5,B9108=2017,J9108*$P$6,B9108=2018,J9108*$P$7,B9108=2019,J9108*$P$8,B9108=2020,J9108*$P$9,B9108=2021,J9108*$P$10,B9108=2022,J9108*$P$11),"")</f>
        <v>1518344.0529852982</v>
      </c>
      <c r="L9108" s="3">
        <f t="shared" si="143"/>
        <v>2736162.4829852981</v>
      </c>
    </row>
    <row r="9109" spans="1:12">
      <c r="A9109">
        <v>4844800</v>
      </c>
      <c r="B9109">
        <v>2016</v>
      </c>
      <c r="C9109" t="s">
        <v>4102</v>
      </c>
      <c r="D9109" t="s">
        <v>3354</v>
      </c>
      <c r="E9109" t="s">
        <v>3355</v>
      </c>
      <c r="F9109" t="s">
        <v>4101</v>
      </c>
      <c r="G9109" t="s">
        <v>3356</v>
      </c>
      <c r="H9109" s="5">
        <v>1338763</v>
      </c>
      <c r="I9109">
        <f>IFERROR(VLOOKUP(G9109,'NCES Match'!$A$2:$B$1307,2,FALSE),"")</f>
        <v>4844800</v>
      </c>
      <c r="J9109" cm="1">
        <f t="array" ref="J9109">IFERROR(_xlfn.IFS(B9109=2015,H9109/$O$13,B9109=2016,H9109/$O$14,B9109=2017,H9109/$O$15,B9109=2018,H9109/$O$16,B9109=2019,H9109/$O$17,B9109=2020,H9109/$O$18,B9109=2021,H9109/$O$19,B9109=2022,H9109/$O$20),"")</f>
        <v>9.5837613048198919E-4</v>
      </c>
      <c r="K9109" s="3" cm="1">
        <f t="array" ref="K9109">IFERROR(_xlfn.IFS(B9109=2015,J9109*$P$4,B9109=2016,J9109*$P$5,B9109=2017,J9109*$P$6,B9109=2018,J9109*$P$7,B9109=2019,J9109*$P$8,B9109=2020,J9109*$P$9,B9109=2021,J9109*$P$10,B9109=2022,J9109*$P$11),"")</f>
        <v>1605884.9915729463</v>
      </c>
      <c r="L9109" s="3">
        <f t="shared" si="143"/>
        <v>2944647.9915729463</v>
      </c>
    </row>
    <row r="9110" spans="1:12">
      <c r="A9110">
        <v>4844800</v>
      </c>
      <c r="B9110">
        <v>2017</v>
      </c>
      <c r="D9110" t="s">
        <v>3354</v>
      </c>
      <c r="E9110" t="s">
        <v>3355</v>
      </c>
      <c r="F9110" t="s">
        <v>4101</v>
      </c>
      <c r="G9110" t="s">
        <v>3356</v>
      </c>
      <c r="H9110" s="5">
        <v>1368693</v>
      </c>
      <c r="I9110">
        <f>IFERROR(VLOOKUP(G9110,'NCES Match'!$A$2:$B$1307,2,FALSE),"")</f>
        <v>4844800</v>
      </c>
      <c r="J9110" cm="1">
        <f t="array" ref="J9110">IFERROR(_xlfn.IFS(B9110=2015,H9110/$O$13,B9110=2016,H9110/$O$14,B9110=2017,H9110/$O$15,B9110=2018,H9110/$O$16,B9110=2019,H9110/$O$17,B9110=2020,H9110/$O$18,B9110=2021,H9110/$O$19,B9110=2022,H9110/$O$20),"")</f>
        <v>9.4363001380002697E-4</v>
      </c>
      <c r="K9110" s="3" cm="1">
        <f t="array" ref="K9110">IFERROR(_xlfn.IFS(B9110=2015,J9110*$P$4,B9110=2016,J9110*$P$5,B9110=2017,J9110*$P$6,B9110=2018,J9110*$P$7,B9110=2019,J9110*$P$8,B9110=2020,J9110*$P$9,B9110=2021,J9110*$P$10,B9110=2022,J9110*$P$11),"")</f>
        <v>1602517.6157097258</v>
      </c>
      <c r="L9110" s="3">
        <f t="shared" si="143"/>
        <v>2971210.6157097258</v>
      </c>
    </row>
    <row r="9111" spans="1:12">
      <c r="A9111">
        <v>4844800</v>
      </c>
      <c r="B9111">
        <v>2018</v>
      </c>
      <c r="D9111" t="s">
        <v>3354</v>
      </c>
      <c r="E9111" t="s">
        <v>3355</v>
      </c>
      <c r="F9111" t="s">
        <v>4101</v>
      </c>
      <c r="G9111" t="s">
        <v>3356</v>
      </c>
      <c r="H9111" s="5">
        <v>1519199</v>
      </c>
      <c r="I9111">
        <f>IFERROR(VLOOKUP(G9111,'NCES Match'!$A$2:$B$1307,2,FALSE),"")</f>
        <v>4844800</v>
      </c>
      <c r="J9111" cm="1">
        <f t="array" ref="J9111">IFERROR(_xlfn.IFS(B9111=2015,H9111/$O$13,B9111=2016,H9111/$O$14,B9111=2017,H9111/$O$15,B9111=2018,H9111/$O$16,B9111=2019,H9111/$O$17,B9111=2020,H9111/$O$18,B9111=2021,H9111/$O$19,B9111=2022,H9111/$O$20),"")</f>
        <v>9.9136672948865788E-4</v>
      </c>
      <c r="K9111" s="3" cm="1">
        <f t="array" ref="K9111">IFERROR(_xlfn.IFS(B9111=2015,J9111*$P$4,B9111=2016,J9111*$P$5,B9111=2017,J9111*$P$6,B9111=2018,J9111*$P$7,B9111=2019,J9111*$P$8,B9111=2020,J9111*$P$9,B9111=2021,J9111*$P$10,B9111=2022,J9111*$P$11),"")</f>
        <v>1702031.238633702</v>
      </c>
      <c r="L9111" s="3">
        <f t="shared" si="143"/>
        <v>3221230.238633702</v>
      </c>
    </row>
    <row r="9112" spans="1:12">
      <c r="A9112">
        <v>4844800</v>
      </c>
      <c r="B9112">
        <v>2019</v>
      </c>
      <c r="D9112" t="s">
        <v>3354</v>
      </c>
      <c r="E9112" t="s">
        <v>3355</v>
      </c>
      <c r="F9112" t="s">
        <v>4101</v>
      </c>
      <c r="G9112" t="s">
        <v>3356</v>
      </c>
      <c r="H9112" s="5">
        <v>1621331</v>
      </c>
      <c r="I9112">
        <f>IFERROR(VLOOKUP(G9112,'NCES Match'!$A$2:$B$1307,2,FALSE),"")</f>
        <v>4844800</v>
      </c>
      <c r="J9112" cm="1">
        <f t="array" ref="J9112">IFERROR(_xlfn.IFS(B9112=2015,H9112/$O$13,B9112=2016,H9112/$O$14,B9112=2017,H9112/$O$15,B9112=2018,H9112/$O$16,B9112=2019,H9112/$O$17,B9112=2020,H9112/$O$18,B9112=2021,H9112/$O$19,B9112=2022,H9112/$O$20),"")</f>
        <v>1.0265944057812691E-3</v>
      </c>
      <c r="K9112" s="3" cm="1">
        <f t="array" ref="K9112">IFERROR(_xlfn.IFS(B9112=2015,J9112*$P$4,B9112=2016,J9112*$P$5,B9112=2017,J9112*$P$6,B9112=2018,J9112*$P$7,B9112=2019,J9112*$P$8,B9112=2020,J9112*$P$9,B9112=2021,J9112*$P$10,B9112=2022,J9112*$P$11),"")</f>
        <v>1784145.0774373913</v>
      </c>
      <c r="L9112" s="3">
        <f t="shared" si="143"/>
        <v>3405476.0774373915</v>
      </c>
    </row>
    <row r="9113" spans="1:12">
      <c r="A9113">
        <v>4844800</v>
      </c>
      <c r="B9113">
        <v>2020</v>
      </c>
      <c r="D9113" t="s">
        <v>3354</v>
      </c>
      <c r="E9113" t="s">
        <v>3355</v>
      </c>
      <c r="F9113" t="s">
        <v>4230</v>
      </c>
      <c r="G9113" t="s">
        <v>3356</v>
      </c>
      <c r="H9113" s="5">
        <v>1792308</v>
      </c>
      <c r="I9113">
        <f>IFERROR(VLOOKUP(G9113,'NCES Match'!$A$2:$B$1307,2,FALSE),"")</f>
        <v>4844800</v>
      </c>
      <c r="J9113" cm="1">
        <f t="array" ref="J9113">IFERROR(_xlfn.IFS(B9113=2015,H9113/$O$13,B9113=2016,H9113/$O$14,B9113=2017,H9113/$O$15,B9113=2018,H9113/$O$16,B9113=2019,H9113/$O$17,B9113=2020,H9113/$O$18,B9113=2021,H9113/$O$19,B9113=2022,H9113/$O$20),"")</f>
        <v>9.7126525990494459E-4</v>
      </c>
      <c r="K9113" s="3" cm="1">
        <f t="array" ref="K9113">IFERROR(_xlfn.IFS(B9113=2015,J9113*$P$4,B9113=2016,J9113*$P$5,B9113=2017,J9113*$P$6,B9113=2018,J9113*$P$7,B9113=2019,J9113*$P$8,B9113=2020,J9113*$P$9,B9113=2021,J9113*$P$10,B9113=2022,J9113*$P$11),"")</f>
        <v>2047429.9019913299</v>
      </c>
      <c r="L9113" s="3">
        <f t="shared" si="143"/>
        <v>3839737.9019913301</v>
      </c>
    </row>
    <row r="9114" spans="1:12">
      <c r="A9114">
        <v>4844800</v>
      </c>
      <c r="B9114">
        <v>2021</v>
      </c>
      <c r="D9114" t="s">
        <v>3354</v>
      </c>
      <c r="E9114" t="s">
        <v>3355</v>
      </c>
      <c r="F9114" t="s">
        <v>4101</v>
      </c>
      <c r="G9114" t="s">
        <v>3356</v>
      </c>
      <c r="H9114" s="5">
        <v>1918242.71</v>
      </c>
      <c r="I9114">
        <f>IFERROR(VLOOKUP(G9114,'NCES Match'!$A$2:$B$1307,2,FALSE),"")</f>
        <v>4844800</v>
      </c>
      <c r="J9114" cm="1">
        <f t="array" ref="J9114">IFERROR(_xlfn.IFS(B9114=2015,H9114/$O$13,B9114=2016,H9114/$O$14,B9114=2017,H9114/$O$15,B9114=2018,H9114/$O$16,B9114=2019,H9114/$O$17,B9114=2020,H9114/$O$18,B9114=2021,H9114/$O$19,B9114=2022,H9114/$O$20),"")</f>
        <v>9.814554849744226E-4</v>
      </c>
      <c r="K9114" s="3" cm="1">
        <f t="array" ref="K9114">IFERROR(_xlfn.IFS(B9114=2015,J9114*$P$4,B9114=2016,J9114*$P$5,B9114=2017,J9114*$P$6,B9114=2018,J9114*$P$7,B9114=2019,J9114*$P$8,B9114=2020,J9114*$P$9,B9114=2021,J9114*$P$10,B9114=2022,J9114*$P$11),"")</f>
        <v>2100857.7702949122</v>
      </c>
      <c r="L9114" s="3">
        <f t="shared" si="143"/>
        <v>4019100.4802949121</v>
      </c>
    </row>
    <row r="9115" spans="1:12">
      <c r="A9115">
        <v>4844800</v>
      </c>
      <c r="B9115">
        <v>2022</v>
      </c>
      <c r="D9115" t="s">
        <v>3354</v>
      </c>
      <c r="E9115" t="s">
        <v>3355</v>
      </c>
      <c r="F9115" t="s">
        <v>4101</v>
      </c>
      <c r="G9115" t="s">
        <v>3356</v>
      </c>
      <c r="H9115" s="5">
        <v>2282525.25</v>
      </c>
      <c r="I9115">
        <f>IFERROR(VLOOKUP(G9115,'NCES Match'!$A$2:$B$1307,2,FALSE),"")</f>
        <v>4844800</v>
      </c>
      <c r="J9115" cm="1">
        <f t="array" ref="J9115">IFERROR(_xlfn.IFS(B9115=2015,H9115/$O$13,B9115=2016,H9115/$O$14,B9115=2017,H9115/$O$15,B9115=2018,H9115/$O$16,B9115=2019,H9115/$O$17,B9115=2020,H9115/$O$18,B9115=2021,H9115/$O$19,B9115=2022,H9115/$O$20),"")</f>
        <v>1.0025550325661618E-3</v>
      </c>
      <c r="K9115" s="3" cm="1">
        <f t="array" ref="K9115">IFERROR(_xlfn.IFS(B9115=2015,J9115*$P$4,B9115=2016,J9115*$P$5,B9115=2017,J9115*$P$6,B9115=2018,J9115*$P$7,B9115=2019,J9115*$P$8,B9115=2020,J9115*$P$9,B9115=2021,J9115*$P$10,B9115=2022,J9115*$P$11),"")</f>
        <v>2158985.2252110061</v>
      </c>
      <c r="L9115" s="3">
        <f t="shared" si="143"/>
        <v>4441510.4752110057</v>
      </c>
    </row>
    <row r="9116" spans="1:12">
      <c r="A9116">
        <v>4844800</v>
      </c>
      <c r="B9116">
        <v>2023</v>
      </c>
      <c r="D9116" t="s">
        <v>3354</v>
      </c>
      <c r="E9116" t="s">
        <v>3355</v>
      </c>
      <c r="F9116" t="s">
        <v>4101</v>
      </c>
      <c r="G9116" t="s">
        <v>3356</v>
      </c>
      <c r="H9116" s="5">
        <v>2540861.85</v>
      </c>
      <c r="I9116">
        <f>IFERROR(VLOOKUP(G9116,'NCES Match'!$A$2:$B$1307,2,FALSE),"")</f>
        <v>4844800</v>
      </c>
      <c r="J9116" t="str" cm="1">
        <f t="array" ref="J9116">IFERROR(_xlfn.IFS(B9116=2015,H9116/$O$13,B9116=2016,H9116/$O$14,B9116=2017,H9116/$O$15,B9116=2018,H9116/$O$16,B9116=2019,H9116/$O$17,B9116=2020,H9116/$O$18,B9116=2021,H9116/$O$19,B9116=2022,H9116/$O$20),"")</f>
        <v/>
      </c>
      <c r="K9116" s="3" t="str" cm="1">
        <f t="array" ref="K9116">IFERROR(_xlfn.IFS(B9116=2015,J9116*$P$4,B9116=2016,J9116*$P$5,B9116=2017,J9116*$P$6,B9116=2018,J9116*$P$7,B9116=2019,J9116*$P$8,B9116=2020,J9116*$P$9,B9116=2021,J9116*$P$10,B9116=2022,J9116*$P$11),"")</f>
        <v/>
      </c>
      <c r="L9116" s="3">
        <f t="shared" si="143"/>
        <v>2540861.85</v>
      </c>
    </row>
    <row r="9117" spans="1:12">
      <c r="A9117">
        <v>4830870</v>
      </c>
      <c r="B9117">
        <v>2015</v>
      </c>
      <c r="C9117" t="s">
        <v>381</v>
      </c>
      <c r="D9117" t="s">
        <v>2264</v>
      </c>
      <c r="E9117" t="s">
        <v>2265</v>
      </c>
      <c r="G9117" t="s">
        <v>2266</v>
      </c>
      <c r="H9117" s="5">
        <v>125914.77</v>
      </c>
      <c r="I9117">
        <f>IFERROR(VLOOKUP(G9117,'NCES Match'!$A$2:$B$1307,2,FALSE),"")</f>
        <v>4830870</v>
      </c>
      <c r="J9117" cm="1">
        <f t="array" ref="J9117">IFERROR(_xlfn.IFS(B9117=2015,H9117/$O$13,B9117=2016,H9117/$O$14,B9117=2017,H9117/$O$15,B9117=2018,H9117/$O$16,B9117=2019,H9117/$O$17,B9117=2020,H9117/$O$18,B9117=2021,H9117/$O$19,B9117=2022,H9117/$O$20),"")</f>
        <v>9.8642103869059345E-5</v>
      </c>
      <c r="K9117" s="3" cm="1">
        <f t="array" ref="K9117">IFERROR(_xlfn.IFS(B9117=2015,J9117*$P$4,B9117=2016,J9117*$P$5,B9117=2017,J9117*$P$6,B9117=2018,J9117*$P$7,B9117=2019,J9117*$P$8,B9117=2020,J9117*$P$9,B9117=2021,J9117*$P$10,B9117=2022,J9117*$P$11),"")</f>
        <v>156987.23020024557</v>
      </c>
      <c r="L9117" s="3">
        <f t="shared" si="143"/>
        <v>282902.00020024559</v>
      </c>
    </row>
    <row r="9118" spans="1:12">
      <c r="A9118">
        <v>4830870</v>
      </c>
      <c r="B9118">
        <v>2016</v>
      </c>
      <c r="C9118" t="s">
        <v>4102</v>
      </c>
      <c r="D9118" t="s">
        <v>2264</v>
      </c>
      <c r="E9118" t="s">
        <v>2265</v>
      </c>
      <c r="F9118" t="s">
        <v>4101</v>
      </c>
      <c r="G9118" t="s">
        <v>2266</v>
      </c>
      <c r="H9118" s="5">
        <v>143241</v>
      </c>
      <c r="I9118">
        <f>IFERROR(VLOOKUP(G9118,'NCES Match'!$A$2:$B$1307,2,FALSE),"")</f>
        <v>4830870</v>
      </c>
      <c r="J9118" cm="1">
        <f t="array" ref="J9118">IFERROR(_xlfn.IFS(B9118=2015,H9118/$O$13,B9118=2016,H9118/$O$14,B9118=2017,H9118/$O$15,B9118=2018,H9118/$O$16,B9118=2019,H9118/$O$17,B9118=2020,H9118/$O$18,B9118=2021,H9118/$O$19,B9118=2022,H9118/$O$20),"")</f>
        <v>1.0254149188943122E-4</v>
      </c>
      <c r="K9118" s="3" cm="1">
        <f t="array" ref="K9118">IFERROR(_xlfn.IFS(B9118=2015,J9118*$P$4,B9118=2016,J9118*$P$5,B9118=2017,J9118*$P$6,B9118=2018,J9118*$P$7,B9118=2019,J9118*$P$8,B9118=2020,J9118*$P$9,B9118=2021,J9118*$P$10,B9118=2022,J9118*$P$11),"")</f>
        <v>171821.72802646953</v>
      </c>
      <c r="L9118" s="3">
        <f t="shared" si="143"/>
        <v>315062.72802646953</v>
      </c>
    </row>
    <row r="9119" spans="1:12">
      <c r="A9119">
        <v>4830870</v>
      </c>
      <c r="B9119">
        <v>2017</v>
      </c>
      <c r="D9119" t="s">
        <v>2264</v>
      </c>
      <c r="E9119" t="s">
        <v>2265</v>
      </c>
      <c r="F9119" t="s">
        <v>4101</v>
      </c>
      <c r="G9119" t="s">
        <v>2266</v>
      </c>
      <c r="H9119" s="5">
        <v>132631</v>
      </c>
      <c r="I9119">
        <f>IFERROR(VLOOKUP(G9119,'NCES Match'!$A$2:$B$1307,2,FALSE),"")</f>
        <v>4830870</v>
      </c>
      <c r="J9119" cm="1">
        <f t="array" ref="J9119">IFERROR(_xlfn.IFS(B9119=2015,H9119/$O$13,B9119=2016,H9119/$O$14,B9119=2017,H9119/$O$15,B9119=2018,H9119/$O$16,B9119=2019,H9119/$O$17,B9119=2020,H9119/$O$18,B9119=2021,H9119/$O$19,B9119=2022,H9119/$O$20),"")</f>
        <v>9.1440953055441483E-5</v>
      </c>
      <c r="K9119" s="3" cm="1">
        <f t="array" ref="K9119">IFERROR(_xlfn.IFS(B9119=2015,J9119*$P$4,B9119=2016,J9119*$P$5,B9119=2017,J9119*$P$6,B9119=2018,J9119*$P$7,B9119=2019,J9119*$P$8,B9119=2020,J9119*$P$9,B9119=2021,J9119*$P$10,B9119=2022,J9119*$P$11),"")</f>
        <v>155289.39936800775</v>
      </c>
      <c r="L9119" s="3">
        <f t="shared" si="143"/>
        <v>287920.39936800778</v>
      </c>
    </row>
    <row r="9120" spans="1:12">
      <c r="A9120">
        <v>4830870</v>
      </c>
      <c r="B9120">
        <v>2018</v>
      </c>
      <c r="D9120" t="s">
        <v>2264</v>
      </c>
      <c r="E9120" t="s">
        <v>2265</v>
      </c>
      <c r="F9120" t="s">
        <v>4101</v>
      </c>
      <c r="G9120" t="s">
        <v>2266</v>
      </c>
      <c r="H9120" s="5">
        <v>145384</v>
      </c>
      <c r="I9120">
        <f>IFERROR(VLOOKUP(G9120,'NCES Match'!$A$2:$B$1307,2,FALSE),"")</f>
        <v>4830870</v>
      </c>
      <c r="J9120" cm="1">
        <f t="array" ref="J9120">IFERROR(_xlfn.IFS(B9120=2015,H9120/$O$13,B9120=2016,H9120/$O$14,B9120=2017,H9120/$O$15,B9120=2018,H9120/$O$16,B9120=2019,H9120/$O$17,B9120=2020,H9120/$O$18,B9120=2021,H9120/$O$19,B9120=2022,H9120/$O$20),"")</f>
        <v>9.4871613659552867E-5</v>
      </c>
      <c r="K9120" s="3" cm="1">
        <f t="array" ref="K9120">IFERROR(_xlfn.IFS(B9120=2015,J9120*$P$4,B9120=2016,J9120*$P$5,B9120=2017,J9120*$P$6,B9120=2018,J9120*$P$7,B9120=2019,J9120*$P$8,B9120=2020,J9120*$P$9,B9120=2021,J9120*$P$10,B9120=2022,J9120*$P$11),"")</f>
        <v>162880.64275813912</v>
      </c>
      <c r="L9120" s="3">
        <f t="shared" si="143"/>
        <v>308264.64275813912</v>
      </c>
    </row>
    <row r="9121" spans="1:12">
      <c r="A9121">
        <v>4830870</v>
      </c>
      <c r="B9121">
        <v>2019</v>
      </c>
      <c r="D9121" t="s">
        <v>2264</v>
      </c>
      <c r="E9121" t="s">
        <v>2265</v>
      </c>
      <c r="F9121" t="s">
        <v>4101</v>
      </c>
      <c r="G9121" t="s">
        <v>2266</v>
      </c>
      <c r="H9121" s="5">
        <v>146219</v>
      </c>
      <c r="I9121">
        <f>IFERROR(VLOOKUP(G9121,'NCES Match'!$A$2:$B$1307,2,FALSE),"")</f>
        <v>4830870</v>
      </c>
      <c r="J9121" cm="1">
        <f t="array" ref="J9121">IFERROR(_xlfn.IFS(B9121=2015,H9121/$O$13,B9121=2016,H9121/$O$14,B9121=2017,H9121/$O$15,B9121=2018,H9121/$O$16,B9121=2019,H9121/$O$17,B9121=2020,H9121/$O$18,B9121=2021,H9121/$O$19,B9121=2022,H9121/$O$20),"")</f>
        <v>9.2582950316086825E-5</v>
      </c>
      <c r="K9121" s="3" cm="1">
        <f t="array" ref="K9121">IFERROR(_xlfn.IFS(B9121=2015,J9121*$P$4,B9121=2016,J9121*$P$5,B9121=2017,J9121*$P$6,B9121=2018,J9121*$P$7,B9121=2019,J9121*$P$8,B9121=2020,J9121*$P$9,B9121=2021,J9121*$P$10,B9121=2022,J9121*$P$11),"")</f>
        <v>160902.31364096404</v>
      </c>
      <c r="L9121" s="3">
        <f t="shared" si="143"/>
        <v>307121.31364096404</v>
      </c>
    </row>
    <row r="9122" spans="1:12">
      <c r="A9122">
        <v>4830870</v>
      </c>
      <c r="B9122">
        <v>2020</v>
      </c>
      <c r="D9122" t="s">
        <v>2264</v>
      </c>
      <c r="E9122" t="s">
        <v>2265</v>
      </c>
      <c r="F9122" t="s">
        <v>4230</v>
      </c>
      <c r="G9122" t="s">
        <v>2266</v>
      </c>
      <c r="H9122" s="5">
        <v>202292</v>
      </c>
      <c r="I9122">
        <f>IFERROR(VLOOKUP(G9122,'NCES Match'!$A$2:$B$1307,2,FALSE),"")</f>
        <v>4830870</v>
      </c>
      <c r="J9122" cm="1">
        <f t="array" ref="J9122">IFERROR(_xlfn.IFS(B9122=2015,H9122/$O$13,B9122=2016,H9122/$O$14,B9122=2017,H9122/$O$15,B9122=2018,H9122/$O$16,B9122=2019,H9122/$O$17,B9122=2020,H9122/$O$18,B9122=2021,H9122/$O$19,B9122=2022,H9122/$O$20),"")</f>
        <v>1.0962356467565344E-4</v>
      </c>
      <c r="K9122" s="3" cm="1">
        <f t="array" ref="K9122">IFERROR(_xlfn.IFS(B9122=2015,J9122*$P$4,B9122=2016,J9122*$P$5,B9122=2017,J9122*$P$6,B9122=2018,J9122*$P$7,B9122=2019,J9122*$P$8,B9122=2020,J9122*$P$9,B9122=2021,J9122*$P$10,B9122=2022,J9122*$P$11),"")</f>
        <v>231086.78292661201</v>
      </c>
      <c r="L9122" s="3">
        <f t="shared" si="143"/>
        <v>433378.78292661201</v>
      </c>
    </row>
    <row r="9123" spans="1:12">
      <c r="A9123">
        <v>4830870</v>
      </c>
      <c r="B9123">
        <v>2021</v>
      </c>
      <c r="D9123" t="s">
        <v>2264</v>
      </c>
      <c r="E9123" t="s">
        <v>2265</v>
      </c>
      <c r="F9123" t="s">
        <v>4230</v>
      </c>
      <c r="G9123" t="s">
        <v>2266</v>
      </c>
      <c r="H9123" s="5">
        <v>213107.09</v>
      </c>
      <c r="I9123">
        <f>IFERROR(VLOOKUP(G9123,'NCES Match'!$A$2:$B$1307,2,FALSE),"")</f>
        <v>4830870</v>
      </c>
      <c r="J9123" cm="1">
        <f t="array" ref="J9123">IFERROR(_xlfn.IFS(B9123=2015,H9123/$O$13,B9123=2016,H9123/$O$14,B9123=2017,H9123/$O$15,B9123=2018,H9123/$O$16,B9123=2019,H9123/$O$17,B9123=2020,H9123/$O$18,B9123=2021,H9123/$O$19,B9123=2022,H9123/$O$20),"")</f>
        <v>1.0903475419303845E-4</v>
      </c>
      <c r="K9123" s="3" cm="1">
        <f t="array" ref="K9123">IFERROR(_xlfn.IFS(B9123=2015,J9123*$P$4,B9123=2016,J9123*$P$5,B9123=2017,J9123*$P$6,B9123=2018,J9123*$P$7,B9123=2019,J9123*$P$8,B9123=2020,J9123*$P$9,B9123=2021,J9123*$P$10,B9123=2022,J9123*$P$11),"")</f>
        <v>233394.70213935402</v>
      </c>
      <c r="L9123" s="3">
        <f t="shared" si="143"/>
        <v>446501.79213935405</v>
      </c>
    </row>
    <row r="9124" spans="1:12">
      <c r="A9124">
        <v>4830870</v>
      </c>
      <c r="B9124">
        <v>2022</v>
      </c>
      <c r="D9124" t="s">
        <v>2264</v>
      </c>
      <c r="E9124" t="s">
        <v>2265</v>
      </c>
      <c r="F9124" t="s">
        <v>4101</v>
      </c>
      <c r="G9124" t="s">
        <v>2266</v>
      </c>
      <c r="H9124" s="5">
        <v>248664.84</v>
      </c>
      <c r="I9124">
        <f>IFERROR(VLOOKUP(G9124,'NCES Match'!$A$2:$B$1307,2,FALSE),"")</f>
        <v>4830870</v>
      </c>
      <c r="J9124" cm="1">
        <f t="array" ref="J9124">IFERROR(_xlfn.IFS(B9124=2015,H9124/$O$13,B9124=2016,H9124/$O$14,B9124=2017,H9124/$O$15,B9124=2018,H9124/$O$16,B9124=2019,H9124/$O$17,B9124=2020,H9124/$O$18,B9124=2021,H9124/$O$19,B9124=2022,H9124/$O$20),"")</f>
        <v>1.0922121749332648E-4</v>
      </c>
      <c r="K9124" s="3" cm="1">
        <f t="array" ref="K9124">IFERROR(_xlfn.IFS(B9124=2015,J9124*$P$4,B9124=2016,J9124*$P$5,B9124=2017,J9124*$P$6,B9124=2018,J9124*$P$7,B9124=2019,J9124*$P$8,B9124=2020,J9124*$P$9,B9124=2021,J9124*$P$10,B9124=2022,J9124*$P$11),"")</f>
        <v>235206.03576650849</v>
      </c>
      <c r="L9124" s="3">
        <f t="shared" si="143"/>
        <v>483870.87576650851</v>
      </c>
    </row>
    <row r="9125" spans="1:12">
      <c r="A9125">
        <v>4830870</v>
      </c>
      <c r="B9125">
        <v>2023</v>
      </c>
      <c r="D9125" t="s">
        <v>2264</v>
      </c>
      <c r="E9125" t="s">
        <v>2265</v>
      </c>
      <c r="F9125" t="s">
        <v>4101</v>
      </c>
      <c r="G9125" t="s">
        <v>2266</v>
      </c>
      <c r="H9125" s="5">
        <v>278581.57</v>
      </c>
      <c r="I9125">
        <f>IFERROR(VLOOKUP(G9125,'NCES Match'!$A$2:$B$1307,2,FALSE),"")</f>
        <v>4830870</v>
      </c>
      <c r="J9125" t="str" cm="1">
        <f t="array" ref="J9125">IFERROR(_xlfn.IFS(B9125=2015,H9125/$O$13,B9125=2016,H9125/$O$14,B9125=2017,H9125/$O$15,B9125=2018,H9125/$O$16,B9125=2019,H9125/$O$17,B9125=2020,H9125/$O$18,B9125=2021,H9125/$O$19,B9125=2022,H9125/$O$20),"")</f>
        <v/>
      </c>
      <c r="K9125" s="3" t="str" cm="1">
        <f t="array" ref="K9125">IFERROR(_xlfn.IFS(B9125=2015,J9125*$P$4,B9125=2016,J9125*$P$5,B9125=2017,J9125*$P$6,B9125=2018,J9125*$P$7,B9125=2019,J9125*$P$8,B9125=2020,J9125*$P$9,B9125=2021,J9125*$P$10,B9125=2022,J9125*$P$11),"")</f>
        <v/>
      </c>
      <c r="L9125" s="3">
        <f t="shared" si="143"/>
        <v>278581.57</v>
      </c>
    </row>
    <row r="9126" spans="1:12">
      <c r="A9126">
        <v>4807780</v>
      </c>
      <c r="B9126">
        <v>2015</v>
      </c>
      <c r="C9126" t="s">
        <v>381</v>
      </c>
      <c r="D9126" t="s">
        <v>412</v>
      </c>
      <c r="E9126" t="s">
        <v>413</v>
      </c>
      <c r="G9126" t="s">
        <v>414</v>
      </c>
      <c r="H9126" s="5">
        <v>698301.25</v>
      </c>
      <c r="I9126">
        <f>IFERROR(VLOOKUP(G9126,'NCES Match'!$A$2:$B$1307,2,FALSE),"")</f>
        <v>4807780</v>
      </c>
      <c r="J9126" cm="1">
        <f t="array" ref="J9126">IFERROR(_xlfn.IFS(B9126=2015,H9126/$O$13,B9126=2016,H9126/$O$14,B9126=2017,H9126/$O$15,B9126=2018,H9126/$O$16,B9126=2019,H9126/$O$17,B9126=2020,H9126/$O$18,B9126=2021,H9126/$O$19,B9126=2022,H9126/$O$20),"")</f>
        <v>5.4705182270828095E-4</v>
      </c>
      <c r="K9126" s="3" cm="1">
        <f t="array" ref="K9126">IFERROR(_xlfn.IFS(B9126=2015,J9126*$P$4,B9126=2016,J9126*$P$5,B9126=2017,J9126*$P$6,B9126=2018,J9126*$P$7,B9126=2019,J9126*$P$8,B9126=2020,J9126*$P$9,B9126=2021,J9126*$P$10,B9126=2022,J9126*$P$11),"")</f>
        <v>870623.66935085715</v>
      </c>
      <c r="L9126" s="3">
        <f t="shared" si="143"/>
        <v>1568924.9193508571</v>
      </c>
    </row>
    <row r="9127" spans="1:12">
      <c r="A9127">
        <v>4807780</v>
      </c>
      <c r="B9127">
        <v>2016</v>
      </c>
      <c r="C9127" t="s">
        <v>4102</v>
      </c>
      <c r="D9127" t="s">
        <v>412</v>
      </c>
      <c r="E9127" t="s">
        <v>413</v>
      </c>
      <c r="F9127" t="s">
        <v>4101</v>
      </c>
      <c r="G9127" t="s">
        <v>414</v>
      </c>
      <c r="H9127" s="5">
        <v>731909</v>
      </c>
      <c r="I9127">
        <f>IFERROR(VLOOKUP(G9127,'NCES Match'!$A$2:$B$1307,2,FALSE),"")</f>
        <v>4807780</v>
      </c>
      <c r="J9127" cm="1">
        <f t="array" ref="J9127">IFERROR(_xlfn.IFS(B9127=2015,H9127/$O$13,B9127=2016,H9127/$O$14,B9127=2017,H9127/$O$15,B9127=2018,H9127/$O$16,B9127=2019,H9127/$O$17,B9127=2020,H9127/$O$18,B9127=2021,H9127/$O$19,B9127=2022,H9127/$O$20),"")</f>
        <v>5.2394943338361026E-4</v>
      </c>
      <c r="K9127" s="3" cm="1">
        <f t="array" ref="K9127">IFERROR(_xlfn.IFS(B9127=2015,J9127*$P$4,B9127=2016,J9127*$P$5,B9127=2017,J9127*$P$6,B9127=2018,J9127*$P$7,B9127=2019,J9127*$P$8,B9127=2020,J9127*$P$9,B9127=2021,J9127*$P$10,B9127=2022,J9127*$P$11),"")</f>
        <v>877946.04294947174</v>
      </c>
      <c r="L9127" s="3">
        <f t="shared" si="143"/>
        <v>1609855.0429494716</v>
      </c>
    </row>
    <row r="9128" spans="1:12">
      <c r="A9128">
        <v>4807780</v>
      </c>
      <c r="B9128">
        <v>2017</v>
      </c>
      <c r="D9128" t="s">
        <v>412</v>
      </c>
      <c r="E9128" t="s">
        <v>413</v>
      </c>
      <c r="F9128" t="s">
        <v>4101</v>
      </c>
      <c r="G9128" t="s">
        <v>414</v>
      </c>
      <c r="H9128" s="5">
        <v>745323</v>
      </c>
      <c r="I9128">
        <f>IFERROR(VLOOKUP(G9128,'NCES Match'!$A$2:$B$1307,2,FALSE),"")</f>
        <v>4807780</v>
      </c>
      <c r="J9128" cm="1">
        <f t="array" ref="J9128">IFERROR(_xlfn.IFS(B9128=2015,H9128/$O$13,B9128=2016,H9128/$O$14,B9128=2017,H9128/$O$15,B9128=2018,H9128/$O$16,B9128=2019,H9128/$O$17,B9128=2020,H9128/$O$18,B9128=2021,H9128/$O$19,B9128=2022,H9128/$O$20),"")</f>
        <v>5.1385456985275548E-4</v>
      </c>
      <c r="K9128" s="3" cm="1">
        <f t="array" ref="K9128">IFERROR(_xlfn.IFS(B9128=2015,J9128*$P$4,B9128=2016,J9128*$P$5,B9128=2017,J9128*$P$6,B9128=2018,J9128*$P$7,B9128=2019,J9128*$P$8,B9128=2020,J9128*$P$9,B9128=2021,J9128*$P$10,B9128=2022,J9128*$P$11),"")</f>
        <v>872652.40407718881</v>
      </c>
      <c r="L9128" s="3">
        <f t="shared" si="143"/>
        <v>1617975.4040771888</v>
      </c>
    </row>
    <row r="9129" spans="1:12">
      <c r="A9129">
        <v>4807780</v>
      </c>
      <c r="B9129">
        <v>2018</v>
      </c>
      <c r="D9129" t="s">
        <v>412</v>
      </c>
      <c r="E9129" t="s">
        <v>413</v>
      </c>
      <c r="F9129" t="s">
        <v>4101</v>
      </c>
      <c r="G9129" t="s">
        <v>414</v>
      </c>
      <c r="H9129" s="5">
        <v>851535</v>
      </c>
      <c r="I9129">
        <f>IFERROR(VLOOKUP(G9129,'NCES Match'!$A$2:$B$1307,2,FALSE),"")</f>
        <v>4807780</v>
      </c>
      <c r="J9129" cm="1">
        <f t="array" ref="J9129">IFERROR(_xlfn.IFS(B9129=2015,H9129/$O$13,B9129=2016,H9129/$O$14,B9129=2017,H9129/$O$15,B9129=2018,H9129/$O$16,B9129=2019,H9129/$O$17,B9129=2020,H9129/$O$18,B9129=2021,H9129/$O$19,B9129=2022,H9129/$O$20),"")</f>
        <v>5.5567668751435747E-4</v>
      </c>
      <c r="K9129" s="3" cm="1">
        <f t="array" ref="K9129">IFERROR(_xlfn.IFS(B9129=2015,J9129*$P$4,B9129=2016,J9129*$P$5,B9129=2017,J9129*$P$6,B9129=2018,J9129*$P$7,B9129=2019,J9129*$P$8,B9129=2020,J9129*$P$9,B9129=2021,J9129*$P$10,B9129=2022,J9129*$P$11),"")</f>
        <v>954015.35334735573</v>
      </c>
      <c r="L9129" s="3">
        <f t="shared" si="143"/>
        <v>1805550.3533473557</v>
      </c>
    </row>
    <row r="9130" spans="1:12">
      <c r="A9130">
        <v>4807780</v>
      </c>
      <c r="B9130">
        <v>2019</v>
      </c>
      <c r="D9130" t="s">
        <v>412</v>
      </c>
      <c r="E9130" t="s">
        <v>413</v>
      </c>
      <c r="F9130" t="s">
        <v>4101</v>
      </c>
      <c r="G9130" t="s">
        <v>414</v>
      </c>
      <c r="H9130" s="5">
        <v>1006544</v>
      </c>
      <c r="I9130">
        <f>IFERROR(VLOOKUP(G9130,'NCES Match'!$A$2:$B$1307,2,FALSE),"")</f>
        <v>4807780</v>
      </c>
      <c r="J9130" cm="1">
        <f t="array" ref="J9130">IFERROR(_xlfn.IFS(B9130=2015,H9130/$O$13,B9130=2016,H9130/$O$14,B9130=2017,H9130/$O$15,B9130=2018,H9130/$O$16,B9130=2019,H9130/$O$17,B9130=2020,H9130/$O$18,B9130=2021,H9130/$O$19,B9130=2022,H9130/$O$20),"")</f>
        <v>6.3732355673992637E-4</v>
      </c>
      <c r="K9130" s="3" cm="1">
        <f t="array" ref="K9130">IFERROR(_xlfn.IFS(B9130=2015,J9130*$P$4,B9130=2016,J9130*$P$5,B9130=2017,J9130*$P$6,B9130=2018,J9130*$P$7,B9130=2019,J9130*$P$8,B9130=2020,J9130*$P$9,B9130=2021,J9130*$P$10,B9130=2022,J9130*$P$11),"")</f>
        <v>1107621.1599137629</v>
      </c>
      <c r="L9130" s="3">
        <f t="shared" si="143"/>
        <v>2114165.1599137629</v>
      </c>
    </row>
    <row r="9131" spans="1:12">
      <c r="A9131">
        <v>4807780</v>
      </c>
      <c r="B9131">
        <v>2020</v>
      </c>
      <c r="D9131" t="s">
        <v>412</v>
      </c>
      <c r="E9131" t="s">
        <v>413</v>
      </c>
      <c r="F9131" t="s">
        <v>4230</v>
      </c>
      <c r="G9131" t="s">
        <v>414</v>
      </c>
      <c r="H9131" s="5">
        <v>1223489</v>
      </c>
      <c r="I9131">
        <f>IFERROR(VLOOKUP(G9131,'NCES Match'!$A$2:$B$1307,2,FALSE),"")</f>
        <v>4807780</v>
      </c>
      <c r="J9131" cm="1">
        <f t="array" ref="J9131">IFERROR(_xlfn.IFS(B9131=2015,H9131/$O$13,B9131=2016,H9131/$O$14,B9131=2017,H9131/$O$15,B9131=2018,H9131/$O$16,B9131=2019,H9131/$O$17,B9131=2020,H9131/$O$18,B9131=2021,H9131/$O$19,B9131=2022,H9131/$O$20),"")</f>
        <v>6.6301794199202411E-4</v>
      </c>
      <c r="K9131" s="3" cm="1">
        <f t="array" ref="K9131">IFERROR(_xlfn.IFS(B9131=2015,J9131*$P$4,B9131=2016,J9131*$P$5,B9131=2017,J9131*$P$6,B9131=2018,J9131*$P$7,B9131=2019,J9131*$P$8,B9131=2020,J9131*$P$9,B9131=2021,J9131*$P$10,B9131=2022,J9131*$P$11),"")</f>
        <v>1397643.6881146936</v>
      </c>
      <c r="L9131" s="3">
        <f t="shared" si="143"/>
        <v>2621132.6881146934</v>
      </c>
    </row>
    <row r="9132" spans="1:12">
      <c r="A9132">
        <v>4807780</v>
      </c>
      <c r="B9132">
        <v>2021</v>
      </c>
      <c r="D9132" t="s">
        <v>412</v>
      </c>
      <c r="E9132" t="s">
        <v>413</v>
      </c>
      <c r="F9132" t="s">
        <v>4230</v>
      </c>
      <c r="G9132" t="s">
        <v>414</v>
      </c>
      <c r="H9132" s="5">
        <v>1360379.51</v>
      </c>
      <c r="I9132">
        <f>IFERROR(VLOOKUP(G9132,'NCES Match'!$A$2:$B$1307,2,FALSE),"")</f>
        <v>4807780</v>
      </c>
      <c r="J9132" cm="1">
        <f t="array" ref="J9132">IFERROR(_xlfn.IFS(B9132=2015,H9132/$O$13,B9132=2016,H9132/$O$14,B9132=2017,H9132/$O$15,B9132=2018,H9132/$O$16,B9132=2019,H9132/$O$17,B9132=2020,H9132/$O$18,B9132=2021,H9132/$O$19,B9132=2022,H9132/$O$20),"")</f>
        <v>6.9602867498259251E-4</v>
      </c>
      <c r="K9132" s="3" cm="1">
        <f t="array" ref="K9132">IFERROR(_xlfn.IFS(B9132=2015,J9132*$P$4,B9132=2016,J9132*$P$5,B9132=2017,J9132*$P$6,B9132=2018,J9132*$P$7,B9132=2019,J9132*$P$8,B9132=2020,J9132*$P$9,B9132=2021,J9132*$P$10,B9132=2022,J9132*$P$11),"")</f>
        <v>1489886.4722564151</v>
      </c>
      <c r="L9132" s="3">
        <f t="shared" si="143"/>
        <v>2850265.9822564153</v>
      </c>
    </row>
    <row r="9133" spans="1:12">
      <c r="A9133">
        <v>4807780</v>
      </c>
      <c r="B9133">
        <v>2022</v>
      </c>
      <c r="D9133" t="s">
        <v>412</v>
      </c>
      <c r="E9133" t="s">
        <v>413</v>
      </c>
      <c r="F9133" t="s">
        <v>4101</v>
      </c>
      <c r="G9133" t="s">
        <v>414</v>
      </c>
      <c r="H9133" s="5">
        <v>1762053.37</v>
      </c>
      <c r="I9133">
        <f>IFERROR(VLOOKUP(G9133,'NCES Match'!$A$2:$B$1307,2,FALSE),"")</f>
        <v>4807780</v>
      </c>
      <c r="J9133" cm="1">
        <f t="array" ref="J9133">IFERROR(_xlfn.IFS(B9133=2015,H9133/$O$13,B9133=2016,H9133/$O$14,B9133=2017,H9133/$O$15,B9133=2018,H9133/$O$16,B9133=2019,H9133/$O$17,B9133=2020,H9133/$O$18,B9133=2021,H9133/$O$19,B9133=2022,H9133/$O$20),"")</f>
        <v>7.7394783419971601E-4</v>
      </c>
      <c r="K9133" s="3" cm="1">
        <f t="array" ref="K9133">IFERROR(_xlfn.IFS(B9133=2015,J9133*$P$4,B9133=2016,J9133*$P$5,B9133=2017,J9133*$P$6,B9133=2018,J9133*$P$7,B9133=2019,J9133*$P$8,B9133=2020,J9133*$P$9,B9133=2021,J9133*$P$10,B9133=2022,J9133*$P$11),"")</f>
        <v>1666683.508479594</v>
      </c>
      <c r="L9133" s="3">
        <f t="shared" si="143"/>
        <v>3428736.8784795944</v>
      </c>
    </row>
    <row r="9134" spans="1:12">
      <c r="A9134">
        <v>4807780</v>
      </c>
      <c r="B9134">
        <v>2023</v>
      </c>
      <c r="D9134" t="s">
        <v>412</v>
      </c>
      <c r="E9134" t="s">
        <v>413</v>
      </c>
      <c r="F9134" t="s">
        <v>4101</v>
      </c>
      <c r="G9134" t="s">
        <v>414</v>
      </c>
      <c r="H9134" s="5">
        <v>2125682.5699999998</v>
      </c>
      <c r="I9134">
        <f>IFERROR(VLOOKUP(G9134,'NCES Match'!$A$2:$B$1307,2,FALSE),"")</f>
        <v>4807780</v>
      </c>
      <c r="J9134" t="str" cm="1">
        <f t="array" ref="J9134">IFERROR(_xlfn.IFS(B9134=2015,H9134/$O$13,B9134=2016,H9134/$O$14,B9134=2017,H9134/$O$15,B9134=2018,H9134/$O$16,B9134=2019,H9134/$O$17,B9134=2020,H9134/$O$18,B9134=2021,H9134/$O$19,B9134=2022,H9134/$O$20),"")</f>
        <v/>
      </c>
      <c r="K9134" s="3" t="str" cm="1">
        <f t="array" ref="K9134">IFERROR(_xlfn.IFS(B9134=2015,J9134*$P$4,B9134=2016,J9134*$P$5,B9134=2017,J9134*$P$6,B9134=2018,J9134*$P$7,B9134=2019,J9134*$P$8,B9134=2020,J9134*$P$9,B9134=2021,J9134*$P$10,B9134=2022,J9134*$P$11),"")</f>
        <v/>
      </c>
      <c r="L9134" s="3">
        <f t="shared" si="143"/>
        <v>2125682.5699999998</v>
      </c>
    </row>
    <row r="9135" spans="1:12">
      <c r="A9135">
        <v>4834500</v>
      </c>
      <c r="B9135">
        <v>2015</v>
      </c>
      <c r="C9135" t="s">
        <v>381</v>
      </c>
      <c r="D9135" t="s">
        <v>2521</v>
      </c>
      <c r="E9135" t="s">
        <v>2522</v>
      </c>
      <c r="G9135" t="s">
        <v>2523</v>
      </c>
      <c r="H9135" s="5">
        <v>124428.67</v>
      </c>
      <c r="I9135">
        <f>IFERROR(VLOOKUP(G9135,'NCES Match'!$A$2:$B$1307,2,FALSE),"")</f>
        <v>4834500</v>
      </c>
      <c r="J9135" cm="1">
        <f t="array" ref="J9135">IFERROR(_xlfn.IFS(B9135=2015,H9135/$O$13,B9135=2016,H9135/$O$14,B9135=2017,H9135/$O$15,B9135=2018,H9135/$O$16,B9135=2019,H9135/$O$17,B9135=2020,H9135/$O$18,B9135=2021,H9135/$O$19,B9135=2022,H9135/$O$20),"")</f>
        <v>9.7477887545908298E-5</v>
      </c>
      <c r="K9135" s="3" cm="1">
        <f t="array" ref="K9135">IFERROR(_xlfn.IFS(B9135=2015,J9135*$P$4,B9135=2016,J9135*$P$5,B9135=2017,J9135*$P$6,B9135=2018,J9135*$P$7,B9135=2019,J9135*$P$8,B9135=2020,J9135*$P$9,B9135=2021,J9135*$P$10,B9135=2022,J9135*$P$11),"")</f>
        <v>155134.3997276919</v>
      </c>
      <c r="L9135" s="3">
        <f t="shared" si="143"/>
        <v>279563.06972769188</v>
      </c>
    </row>
    <row r="9136" spans="1:12">
      <c r="A9136">
        <v>4834500</v>
      </c>
      <c r="B9136">
        <v>2016</v>
      </c>
      <c r="C9136" t="s">
        <v>4102</v>
      </c>
      <c r="D9136" t="s">
        <v>2521</v>
      </c>
      <c r="E9136" t="s">
        <v>2522</v>
      </c>
      <c r="F9136" t="s">
        <v>4101</v>
      </c>
      <c r="G9136" t="s">
        <v>2523</v>
      </c>
      <c r="H9136" s="5">
        <v>136416</v>
      </c>
      <c r="I9136">
        <f>IFERROR(VLOOKUP(G9136,'NCES Match'!$A$2:$B$1307,2,FALSE),"")</f>
        <v>4834500</v>
      </c>
      <c r="J9136" cm="1">
        <f t="array" ref="J9136">IFERROR(_xlfn.IFS(B9136=2015,H9136/$O$13,B9136=2016,H9136/$O$14,B9136=2017,H9136/$O$15,B9136=2018,H9136/$O$16,B9136=2019,H9136/$O$17,B9136=2020,H9136/$O$18,B9136=2021,H9136/$O$19,B9136=2022,H9136/$O$20),"")</f>
        <v>9.7655700236584848E-5</v>
      </c>
      <c r="K9136" s="3" cm="1">
        <f t="array" ref="K9136">IFERROR(_xlfn.IFS(B9136=2015,J9136*$P$4,B9136=2016,J9136*$P$5,B9136=2017,J9136*$P$6,B9136=2018,J9136*$P$7,B9136=2019,J9136*$P$8,B9136=2020,J9136*$P$9,B9136=2021,J9136*$P$10,B9136=2022,J9136*$P$11),"")</f>
        <v>163634.94286174257</v>
      </c>
      <c r="L9136" s="3">
        <f t="shared" si="143"/>
        <v>300050.94286174257</v>
      </c>
    </row>
    <row r="9137" spans="1:12">
      <c r="A9137">
        <v>4834500</v>
      </c>
      <c r="B9137">
        <v>2017</v>
      </c>
      <c r="D9137" t="s">
        <v>2521</v>
      </c>
      <c r="E9137" t="s">
        <v>2522</v>
      </c>
      <c r="F9137" t="s">
        <v>4101</v>
      </c>
      <c r="G9137" t="s">
        <v>2523</v>
      </c>
      <c r="H9137" s="5">
        <v>208516</v>
      </c>
      <c r="I9137">
        <f>IFERROR(VLOOKUP(G9137,'NCES Match'!$A$2:$B$1307,2,FALSE),"")</f>
        <v>4834500</v>
      </c>
      <c r="J9137" cm="1">
        <f t="array" ref="J9137">IFERROR(_xlfn.IFS(B9137=2015,H9137/$O$13,B9137=2016,H9137/$O$14,B9137=2017,H9137/$O$15,B9137=2018,H9137/$O$16,B9137=2019,H9137/$O$17,B9137=2020,H9137/$O$18,B9137=2021,H9137/$O$19,B9137=2022,H9137/$O$20),"")</f>
        <v>1.4375901386032253E-4</v>
      </c>
      <c r="K9137" s="3" cm="1">
        <f t="array" ref="K9137">IFERROR(_xlfn.IFS(B9137=2015,J9137*$P$4,B9137=2016,J9137*$P$5,B9137=2017,J9137*$P$6,B9137=2018,J9137*$P$7,B9137=2019,J9137*$P$8,B9137=2020,J9137*$P$9,B9137=2021,J9137*$P$10,B9137=2022,J9137*$P$11),"")</f>
        <v>244138.43218116055</v>
      </c>
      <c r="L9137" s="3">
        <f t="shared" si="143"/>
        <v>452654.43218116055</v>
      </c>
    </row>
    <row r="9138" spans="1:12">
      <c r="A9138">
        <v>4834500</v>
      </c>
      <c r="B9138">
        <v>2018</v>
      </c>
      <c r="D9138" t="s">
        <v>2521</v>
      </c>
      <c r="E9138" t="s">
        <v>2522</v>
      </c>
      <c r="F9138" t="s">
        <v>4101</v>
      </c>
      <c r="G9138" t="s">
        <v>2523</v>
      </c>
      <c r="H9138" s="5">
        <v>223740</v>
      </c>
      <c r="I9138">
        <f>IFERROR(VLOOKUP(G9138,'NCES Match'!$A$2:$B$1307,2,FALSE),"")</f>
        <v>4834500</v>
      </c>
      <c r="J9138" cm="1">
        <f t="array" ref="J9138">IFERROR(_xlfn.IFS(B9138=2015,H9138/$O$13,B9138=2016,H9138/$O$14,B9138=2017,H9138/$O$15,B9138=2018,H9138/$O$16,B9138=2019,H9138/$O$17,B9138=2020,H9138/$O$18,B9138=2021,H9138/$O$19,B9138=2022,H9138/$O$20),"")</f>
        <v>1.4600351373045422E-4</v>
      </c>
      <c r="K9138" s="3" cm="1">
        <f t="array" ref="K9138">IFERROR(_xlfn.IFS(B9138=2015,J9138*$P$4,B9138=2016,J9138*$P$5,B9138=2017,J9138*$P$6,B9138=2018,J9138*$P$7,B9138=2019,J9138*$P$8,B9138=2020,J9138*$P$9,B9138=2021,J9138*$P$10,B9138=2022,J9138*$P$11),"")</f>
        <v>250666.61400639711</v>
      </c>
      <c r="L9138" s="3">
        <f t="shared" si="143"/>
        <v>474406.61400639708</v>
      </c>
    </row>
    <row r="9139" spans="1:12">
      <c r="A9139">
        <v>4834500</v>
      </c>
      <c r="B9139">
        <v>2019</v>
      </c>
      <c r="D9139" t="s">
        <v>2521</v>
      </c>
      <c r="E9139" t="s">
        <v>2522</v>
      </c>
      <c r="F9139" t="s">
        <v>4101</v>
      </c>
      <c r="G9139" t="s">
        <v>2523</v>
      </c>
      <c r="H9139" s="5">
        <v>269338</v>
      </c>
      <c r="I9139">
        <f>IFERROR(VLOOKUP(G9139,'NCES Match'!$A$2:$B$1307,2,FALSE),"")</f>
        <v>4834500</v>
      </c>
      <c r="J9139" cm="1">
        <f t="array" ref="J9139">IFERROR(_xlfn.IFS(B9139=2015,H9139/$O$13,B9139=2016,H9139/$O$14,B9139=2017,H9139/$O$15,B9139=2018,H9139/$O$16,B9139=2019,H9139/$O$17,B9139=2020,H9139/$O$18,B9139=2021,H9139/$O$19,B9139=2022,H9139/$O$20),"")</f>
        <v>1.7053944201666127E-4</v>
      </c>
      <c r="K9139" s="3" cm="1">
        <f t="array" ref="K9139">IFERROR(_xlfn.IFS(B9139=2015,J9139*$P$4,B9139=2016,J9139*$P$5,B9139=2017,J9139*$P$6,B9139=2018,J9139*$P$7,B9139=2019,J9139*$P$8,B9139=2020,J9139*$P$9,B9139=2021,J9139*$P$10,B9139=2022,J9139*$P$11),"")</f>
        <v>296384.92501952534</v>
      </c>
      <c r="L9139" s="3">
        <f t="shared" si="143"/>
        <v>565722.92501952534</v>
      </c>
    </row>
    <row r="9140" spans="1:12">
      <c r="A9140">
        <v>4834500</v>
      </c>
      <c r="B9140">
        <v>2020</v>
      </c>
      <c r="D9140" t="s">
        <v>2521</v>
      </c>
      <c r="E9140" t="s">
        <v>2522</v>
      </c>
      <c r="F9140" t="s">
        <v>4230</v>
      </c>
      <c r="G9140" t="s">
        <v>2523</v>
      </c>
      <c r="H9140" s="5">
        <v>297553</v>
      </c>
      <c r="I9140">
        <f>IFERROR(VLOOKUP(G9140,'NCES Match'!$A$2:$B$1307,2,FALSE),"")</f>
        <v>4834500</v>
      </c>
      <c r="J9140" cm="1">
        <f t="array" ref="J9140">IFERROR(_xlfn.IFS(B9140=2015,H9140/$O$13,B9140=2016,H9140/$O$14,B9140=2017,H9140/$O$15,B9140=2018,H9140/$O$16,B9140=2019,H9140/$O$17,B9140=2020,H9140/$O$18,B9140=2021,H9140/$O$19,B9140=2022,H9140/$O$20),"")</f>
        <v>1.6124622100693406E-4</v>
      </c>
      <c r="K9140" s="3" cm="1">
        <f t="array" ref="K9140">IFERROR(_xlfn.IFS(B9140=2015,J9140*$P$4,B9140=2016,J9140*$P$5,B9140=2017,J9140*$P$6,B9140=2018,J9140*$P$7,B9140=2019,J9140*$P$8,B9140=2020,J9140*$P$9,B9140=2021,J9140*$P$10,B9140=2022,J9140*$P$11),"")</f>
        <v>339907.48779072915</v>
      </c>
      <c r="L9140" s="3">
        <f t="shared" si="143"/>
        <v>637460.48779072915</v>
      </c>
    </row>
    <row r="9141" spans="1:12">
      <c r="A9141">
        <v>4834500</v>
      </c>
      <c r="B9141">
        <v>2021</v>
      </c>
      <c r="D9141" t="s">
        <v>2521</v>
      </c>
      <c r="E9141" t="s">
        <v>2522</v>
      </c>
      <c r="F9141" t="s">
        <v>4230</v>
      </c>
      <c r="G9141" t="s">
        <v>2523</v>
      </c>
      <c r="H9141" s="5">
        <v>308153.09000000003</v>
      </c>
      <c r="I9141">
        <f>IFERROR(VLOOKUP(G9141,'NCES Match'!$A$2:$B$1307,2,FALSE),"")</f>
        <v>4834500</v>
      </c>
      <c r="J9141" cm="1">
        <f t="array" ref="J9141">IFERROR(_xlfn.IFS(B9141=2015,H9141/$O$13,B9141=2016,H9141/$O$14,B9141=2017,H9141/$O$15,B9141=2018,H9141/$O$16,B9141=2019,H9141/$O$17,B9141=2020,H9141/$O$18,B9141=2021,H9141/$O$19,B9141=2022,H9141/$O$20),"")</f>
        <v>1.5766437626254132E-4</v>
      </c>
      <c r="K9141" s="3" cm="1">
        <f t="array" ref="K9141">IFERROR(_xlfn.IFS(B9141=2015,J9141*$P$4,B9141=2016,J9141*$P$5,B9141=2017,J9141*$P$6,B9141=2018,J9141*$P$7,B9141=2019,J9141*$P$8,B9141=2020,J9141*$P$9,B9141=2021,J9141*$P$10,B9141=2022,J9141*$P$11),"")</f>
        <v>337488.99979757384</v>
      </c>
      <c r="L9141" s="3">
        <f t="shared" si="143"/>
        <v>645642.08979757386</v>
      </c>
    </row>
    <row r="9142" spans="1:12">
      <c r="A9142">
        <v>4834500</v>
      </c>
      <c r="B9142">
        <v>2022</v>
      </c>
      <c r="D9142" t="s">
        <v>2521</v>
      </c>
      <c r="E9142" t="s">
        <v>2522</v>
      </c>
      <c r="F9142" t="s">
        <v>4101</v>
      </c>
      <c r="G9142" t="s">
        <v>2523</v>
      </c>
      <c r="H9142" s="5">
        <v>414306.6</v>
      </c>
      <c r="I9142">
        <f>IFERROR(VLOOKUP(G9142,'NCES Match'!$A$2:$B$1307,2,FALSE),"")</f>
        <v>4834500</v>
      </c>
      <c r="J9142" cm="1">
        <f t="array" ref="J9142">IFERROR(_xlfn.IFS(B9142=2015,H9142/$O$13,B9142=2016,H9142/$O$14,B9142=2017,H9142/$O$15,B9142=2018,H9142/$O$16,B9142=2019,H9142/$O$17,B9142=2020,H9142/$O$18,B9142=2021,H9142/$O$19,B9142=2022,H9142/$O$20),"")</f>
        <v>1.8197615419823977E-4</v>
      </c>
      <c r="K9142" s="3" cm="1">
        <f t="array" ref="K9142">IFERROR(_xlfn.IFS(B9142=2015,J9142*$P$4,B9142=2016,J9142*$P$5,B9142=2017,J9142*$P$6,B9142=2018,J9142*$P$7,B9142=2019,J9142*$P$8,B9142=2020,J9142*$P$9,B9142=2021,J9142*$P$10,B9142=2022,J9142*$P$11),"")</f>
        <v>391882.55556314491</v>
      </c>
      <c r="L9142" s="3">
        <f t="shared" si="143"/>
        <v>806189.15556314494</v>
      </c>
    </row>
    <row r="9143" spans="1:12">
      <c r="A9143">
        <v>4834500</v>
      </c>
      <c r="B9143">
        <v>2023</v>
      </c>
      <c r="D9143" t="s">
        <v>2521</v>
      </c>
      <c r="E9143" t="s">
        <v>2522</v>
      </c>
      <c r="F9143" t="s">
        <v>4101</v>
      </c>
      <c r="G9143" t="s">
        <v>2523</v>
      </c>
      <c r="H9143" s="5">
        <v>478360.82</v>
      </c>
      <c r="I9143">
        <f>IFERROR(VLOOKUP(G9143,'NCES Match'!$A$2:$B$1307,2,FALSE),"")</f>
        <v>4834500</v>
      </c>
      <c r="J9143" t="str" cm="1">
        <f t="array" ref="J9143">IFERROR(_xlfn.IFS(B9143=2015,H9143/$O$13,B9143=2016,H9143/$O$14,B9143=2017,H9143/$O$15,B9143=2018,H9143/$O$16,B9143=2019,H9143/$O$17,B9143=2020,H9143/$O$18,B9143=2021,H9143/$O$19,B9143=2022,H9143/$O$20),"")</f>
        <v/>
      </c>
      <c r="K9143" s="3" t="str" cm="1">
        <f t="array" ref="K9143">IFERROR(_xlfn.IFS(B9143=2015,J9143*$P$4,B9143=2016,J9143*$P$5,B9143=2017,J9143*$P$6,B9143=2018,J9143*$P$7,B9143=2019,J9143*$P$8,B9143=2020,J9143*$P$9,B9143=2021,J9143*$P$10,B9143=2022,J9143*$P$11),"")</f>
        <v/>
      </c>
      <c r="L9143" s="3">
        <f t="shared" si="143"/>
        <v>478360.82</v>
      </c>
    </row>
    <row r="9144" spans="1:12">
      <c r="A9144">
        <v>4811460</v>
      </c>
      <c r="B9144">
        <v>2015</v>
      </c>
      <c r="C9144" t="s">
        <v>381</v>
      </c>
      <c r="D9144" t="s">
        <v>702</v>
      </c>
      <c r="E9144" t="s">
        <v>703</v>
      </c>
      <c r="G9144" t="s">
        <v>704</v>
      </c>
      <c r="H9144" s="5">
        <v>135124.16</v>
      </c>
      <c r="I9144">
        <f>IFERROR(VLOOKUP(G9144,'NCES Match'!$A$2:$B$1307,2,FALSE),"")</f>
        <v>4811460</v>
      </c>
      <c r="J9144" cm="1">
        <f t="array" ref="J9144">IFERROR(_xlfn.IFS(B9144=2015,H9144/$O$13,B9144=2016,H9144/$O$14,B9144=2017,H9144/$O$15,B9144=2018,H9144/$O$16,B9144=2019,H9144/$O$17,B9144=2020,H9144/$O$18,B9144=2021,H9144/$O$19,B9144=2022,H9144/$O$20),"")</f>
        <v>1.0585677459395267E-4</v>
      </c>
      <c r="K9144" s="3" cm="1">
        <f t="array" ref="K9144">IFERROR(_xlfn.IFS(B9144=2015,J9144*$P$4,B9144=2016,J9144*$P$5,B9144=2017,J9144*$P$6,B9144=2018,J9144*$P$7,B9144=2019,J9144*$P$8,B9144=2020,J9144*$P$9,B9144=2021,J9144*$P$10,B9144=2022,J9144*$P$11),"")</f>
        <v>168469.25592235776</v>
      </c>
      <c r="L9144" s="3">
        <f t="shared" si="143"/>
        <v>303593.41592235776</v>
      </c>
    </row>
    <row r="9145" spans="1:12">
      <c r="A9145">
        <v>4811460</v>
      </c>
      <c r="B9145">
        <v>2016</v>
      </c>
      <c r="C9145" t="s">
        <v>4102</v>
      </c>
      <c r="D9145" t="s">
        <v>702</v>
      </c>
      <c r="E9145" t="s">
        <v>703</v>
      </c>
      <c r="F9145" t="s">
        <v>4101</v>
      </c>
      <c r="G9145" t="s">
        <v>704</v>
      </c>
      <c r="H9145" s="5">
        <v>144235</v>
      </c>
      <c r="I9145">
        <f>IFERROR(VLOOKUP(G9145,'NCES Match'!$A$2:$B$1307,2,FALSE),"")</f>
        <v>4811460</v>
      </c>
      <c r="J9145" cm="1">
        <f t="array" ref="J9145">IFERROR(_xlfn.IFS(B9145=2015,H9145/$O$13,B9145=2016,H9145/$O$14,B9145=2017,H9145/$O$15,B9145=2018,H9145/$O$16,B9145=2019,H9145/$O$17,B9145=2020,H9145/$O$18,B9145=2021,H9145/$O$19,B9145=2022,H9145/$O$20),"")</f>
        <v>1.0325306359682013E-4</v>
      </c>
      <c r="K9145" s="3" cm="1">
        <f t="array" ref="K9145">IFERROR(_xlfn.IFS(B9145=2015,J9145*$P$4,B9145=2016,J9145*$P$5,B9145=2017,J9145*$P$6,B9145=2018,J9145*$P$7,B9145=2019,J9145*$P$8,B9145=2020,J9145*$P$9,B9145=2021,J9145*$P$10,B9145=2022,J9145*$P$11),"")</f>
        <v>173014.05981456308</v>
      </c>
      <c r="L9145" s="3">
        <f t="shared" si="143"/>
        <v>317249.05981456308</v>
      </c>
    </row>
    <row r="9146" spans="1:12">
      <c r="A9146">
        <v>4811460</v>
      </c>
      <c r="B9146">
        <v>2017</v>
      </c>
      <c r="D9146" t="s">
        <v>702</v>
      </c>
      <c r="E9146" t="s">
        <v>703</v>
      </c>
      <c r="F9146" t="s">
        <v>4101</v>
      </c>
      <c r="G9146" t="s">
        <v>704</v>
      </c>
      <c r="H9146" s="5">
        <v>173892</v>
      </c>
      <c r="I9146">
        <f>IFERROR(VLOOKUP(G9146,'NCES Match'!$A$2:$B$1307,2,FALSE),"")</f>
        <v>4811460</v>
      </c>
      <c r="J9146" cm="1">
        <f t="array" ref="J9146">IFERROR(_xlfn.IFS(B9146=2015,H9146/$O$13,B9146=2016,H9146/$O$14,B9146=2017,H9146/$O$15,B9146=2018,H9146/$O$16,B9146=2019,H9146/$O$17,B9146=2020,H9146/$O$18,B9146=2021,H9146/$O$19,B9146=2022,H9146/$O$20),"")</f>
        <v>1.1988788600490708E-4</v>
      </c>
      <c r="K9146" s="3" cm="1">
        <f t="array" ref="K9146">IFERROR(_xlfn.IFS(B9146=2015,J9146*$P$4,B9146=2016,J9146*$P$5,B9146=2017,J9146*$P$6,B9146=2018,J9146*$P$7,B9146=2019,J9146*$P$8,B9146=2020,J9146*$P$9,B9146=2021,J9146*$P$10,B9146=2022,J9146*$P$11),"")</f>
        <v>203599.34129201772</v>
      </c>
      <c r="L9146" s="3">
        <f t="shared" si="143"/>
        <v>377491.34129201772</v>
      </c>
    </row>
    <row r="9147" spans="1:12">
      <c r="A9147">
        <v>4811460</v>
      </c>
      <c r="B9147">
        <v>2018</v>
      </c>
      <c r="D9147" t="s">
        <v>702</v>
      </c>
      <c r="E9147" t="s">
        <v>703</v>
      </c>
      <c r="F9147" t="s">
        <v>4101</v>
      </c>
      <c r="G9147" t="s">
        <v>704</v>
      </c>
      <c r="H9147" s="5">
        <v>196276</v>
      </c>
      <c r="I9147">
        <f>IFERROR(VLOOKUP(G9147,'NCES Match'!$A$2:$B$1307,2,FALSE),"")</f>
        <v>4811460</v>
      </c>
      <c r="J9147" cm="1">
        <f t="array" ref="J9147">IFERROR(_xlfn.IFS(B9147=2015,H9147/$O$13,B9147=2016,H9147/$O$14,B9147=2017,H9147/$O$15,B9147=2018,H9147/$O$16,B9147=2019,H9147/$O$17,B9147=2020,H9147/$O$18,B9147=2021,H9147/$O$19,B9147=2022,H9147/$O$20),"")</f>
        <v>1.2808163788754194E-4</v>
      </c>
      <c r="K9147" s="3" cm="1">
        <f t="array" ref="K9147">IFERROR(_xlfn.IFS(B9147=2015,J9147*$P$4,B9147=2016,J9147*$P$5,B9147=2017,J9147*$P$6,B9147=2018,J9147*$P$7,B9147=2019,J9147*$P$8,B9147=2020,J9147*$P$9,B9147=2021,J9147*$P$10,B9147=2022,J9147*$P$11),"")</f>
        <v>219897.38236667382</v>
      </c>
      <c r="L9147" s="3">
        <f t="shared" si="143"/>
        <v>416173.38236667379</v>
      </c>
    </row>
    <row r="9148" spans="1:12">
      <c r="A9148">
        <v>4811460</v>
      </c>
      <c r="B9148">
        <v>2019</v>
      </c>
      <c r="D9148" t="s">
        <v>702</v>
      </c>
      <c r="E9148" t="s">
        <v>703</v>
      </c>
      <c r="F9148" t="s">
        <v>4101</v>
      </c>
      <c r="G9148" t="s">
        <v>704</v>
      </c>
      <c r="H9148" s="5">
        <v>212557</v>
      </c>
      <c r="I9148">
        <f>IFERROR(VLOOKUP(G9148,'NCES Match'!$A$2:$B$1307,2,FALSE),"")</f>
        <v>4811460</v>
      </c>
      <c r="J9148" cm="1">
        <f t="array" ref="J9148">IFERROR(_xlfn.IFS(B9148=2015,H9148/$O$13,B9148=2016,H9148/$O$14,B9148=2017,H9148/$O$15,B9148=2018,H9148/$O$16,B9148=2019,H9148/$O$17,B9148=2020,H9148/$O$18,B9148=2021,H9148/$O$19,B9148=2022,H9148/$O$20),"")</f>
        <v>1.3458684692369983E-4</v>
      </c>
      <c r="K9148" s="3" cm="1">
        <f t="array" ref="K9148">IFERROR(_xlfn.IFS(B9148=2015,J9148*$P$4,B9148=2016,J9148*$P$5,B9148=2017,J9148*$P$6,B9148=2018,J9148*$P$7,B9148=2019,J9148*$P$8,B9148=2020,J9148*$P$9,B9148=2021,J9148*$P$10,B9148=2022,J9148*$P$11),"")</f>
        <v>233901.97635452572</v>
      </c>
      <c r="L9148" s="3">
        <f t="shared" si="143"/>
        <v>446458.97635452572</v>
      </c>
    </row>
    <row r="9149" spans="1:12">
      <c r="A9149">
        <v>4811460</v>
      </c>
      <c r="B9149">
        <v>2020</v>
      </c>
      <c r="D9149" t="s">
        <v>702</v>
      </c>
      <c r="E9149" t="s">
        <v>703</v>
      </c>
      <c r="F9149" t="s">
        <v>4230</v>
      </c>
      <c r="G9149" t="s">
        <v>704</v>
      </c>
      <c r="H9149" s="5">
        <v>247992</v>
      </c>
      <c r="I9149">
        <f>IFERROR(VLOOKUP(G9149,'NCES Match'!$A$2:$B$1307,2,FALSE),"")</f>
        <v>4811460</v>
      </c>
      <c r="J9149" cm="1">
        <f t="array" ref="J9149">IFERROR(_xlfn.IFS(B9149=2015,H9149/$O$13,B9149=2016,H9149/$O$14,B9149=2017,H9149/$O$15,B9149=2018,H9149/$O$16,B9149=2019,H9149/$O$17,B9149=2020,H9149/$O$18,B9149=2021,H9149/$O$19,B9149=2022,H9149/$O$20),"")</f>
        <v>1.3438874029148283E-4</v>
      </c>
      <c r="K9149" s="3" cm="1">
        <f t="array" ref="K9149">IFERROR(_xlfn.IFS(B9149=2015,J9149*$P$4,B9149=2016,J9149*$P$5,B9149=2017,J9149*$P$6,B9149=2018,J9149*$P$7,B9149=2019,J9149*$P$8,B9149=2020,J9149*$P$9,B9149=2021,J9149*$P$10,B9149=2022,J9149*$P$11),"")</f>
        <v>283291.84283874976</v>
      </c>
      <c r="L9149" s="3">
        <f t="shared" si="143"/>
        <v>531283.84283874976</v>
      </c>
    </row>
    <row r="9150" spans="1:12">
      <c r="A9150">
        <v>4811460</v>
      </c>
      <c r="B9150">
        <v>2021</v>
      </c>
      <c r="D9150" t="s">
        <v>702</v>
      </c>
      <c r="E9150" t="s">
        <v>703</v>
      </c>
      <c r="F9150" t="s">
        <v>4101</v>
      </c>
      <c r="G9150" t="s">
        <v>704</v>
      </c>
      <c r="H9150" s="5">
        <v>280336.90999999997</v>
      </c>
      <c r="I9150">
        <f>IFERROR(VLOOKUP(G9150,'NCES Match'!$A$2:$B$1307,2,FALSE),"")</f>
        <v>4811460</v>
      </c>
      <c r="J9150" cm="1">
        <f t="array" ref="J9150">IFERROR(_xlfn.IFS(B9150=2015,H9150/$O$13,B9150=2016,H9150/$O$14,B9150=2017,H9150/$O$15,B9150=2018,H9150/$O$16,B9150=2019,H9150/$O$17,B9150=2020,H9150/$O$18,B9150=2021,H9150/$O$19,B9150=2022,H9150/$O$20),"")</f>
        <v>1.4343242204229779E-4</v>
      </c>
      <c r="K9150" s="3" cm="1">
        <f t="array" ref="K9150">IFERROR(_xlfn.IFS(B9150=2015,J9150*$P$4,B9150=2016,J9150*$P$5,B9150=2017,J9150*$P$6,B9150=2018,J9150*$P$7,B9150=2019,J9150*$P$8,B9150=2020,J9150*$P$9,B9150=2021,J9150*$P$10,B9150=2022,J9150*$P$11),"")</f>
        <v>307024.74332560634</v>
      </c>
      <c r="L9150" s="3">
        <f t="shared" si="143"/>
        <v>587361.65332560637</v>
      </c>
    </row>
    <row r="9151" spans="1:12">
      <c r="A9151">
        <v>4811460</v>
      </c>
      <c r="B9151">
        <v>2022</v>
      </c>
      <c r="D9151" t="s">
        <v>702</v>
      </c>
      <c r="E9151" t="s">
        <v>703</v>
      </c>
      <c r="F9151" t="s">
        <v>4101</v>
      </c>
      <c r="G9151" t="s">
        <v>704</v>
      </c>
      <c r="H9151" s="5">
        <v>373096.49</v>
      </c>
      <c r="I9151">
        <f>IFERROR(VLOOKUP(G9151,'NCES Match'!$A$2:$B$1307,2,FALSE),"")</f>
        <v>4811460</v>
      </c>
      <c r="J9151" cm="1">
        <f t="array" ref="J9151">IFERROR(_xlfn.IFS(B9151=2015,H9151/$O$13,B9151=2016,H9151/$O$14,B9151=2017,H9151/$O$15,B9151=2018,H9151/$O$16,B9151=2019,H9151/$O$17,B9151=2020,H9151/$O$18,B9151=2021,H9151/$O$19,B9151=2022,H9151/$O$20),"")</f>
        <v>1.6387541109666613E-4</v>
      </c>
      <c r="K9151" s="3" cm="1">
        <f t="array" ref="K9151">IFERROR(_xlfn.IFS(B9151=2015,J9151*$P$4,B9151=2016,J9151*$P$5,B9151=2017,J9151*$P$6,B9151=2018,J9151*$P$7,B9151=2019,J9151*$P$8,B9151=2020,J9151*$P$9,B9151=2021,J9151*$P$10,B9151=2022,J9151*$P$11),"")</f>
        <v>352902.91289793432</v>
      </c>
      <c r="L9151" s="3">
        <f t="shared" si="143"/>
        <v>725999.40289793431</v>
      </c>
    </row>
    <row r="9152" spans="1:12">
      <c r="A9152">
        <v>4811460</v>
      </c>
      <c r="B9152">
        <v>2023</v>
      </c>
      <c r="D9152" t="s">
        <v>702</v>
      </c>
      <c r="E9152" t="s">
        <v>703</v>
      </c>
      <c r="F9152" t="s">
        <v>4101</v>
      </c>
      <c r="G9152" t="s">
        <v>704</v>
      </c>
      <c r="H9152" s="5">
        <v>438882.95</v>
      </c>
      <c r="I9152">
        <f>IFERROR(VLOOKUP(G9152,'NCES Match'!$A$2:$B$1307,2,FALSE),"")</f>
        <v>4811460</v>
      </c>
      <c r="J9152" t="str" cm="1">
        <f t="array" ref="J9152">IFERROR(_xlfn.IFS(B9152=2015,H9152/$O$13,B9152=2016,H9152/$O$14,B9152=2017,H9152/$O$15,B9152=2018,H9152/$O$16,B9152=2019,H9152/$O$17,B9152=2020,H9152/$O$18,B9152=2021,H9152/$O$19,B9152=2022,H9152/$O$20),"")</f>
        <v/>
      </c>
      <c r="K9152" s="3" t="str" cm="1">
        <f t="array" ref="K9152">IFERROR(_xlfn.IFS(B9152=2015,J9152*$P$4,B9152=2016,J9152*$P$5,B9152=2017,J9152*$P$6,B9152=2018,J9152*$P$7,B9152=2019,J9152*$P$8,B9152=2020,J9152*$P$9,B9152=2021,J9152*$P$10,B9152=2022,J9152*$P$11),"")</f>
        <v/>
      </c>
      <c r="L9152" s="3">
        <f t="shared" si="143"/>
        <v>438882.95</v>
      </c>
    </row>
    <row r="9153" spans="1:12">
      <c r="A9153">
        <v>4820370</v>
      </c>
      <c r="B9153">
        <v>2015</v>
      </c>
      <c r="C9153" t="s">
        <v>381</v>
      </c>
      <c r="D9153" t="s">
        <v>1409</v>
      </c>
      <c r="E9153" t="s">
        <v>1410</v>
      </c>
      <c r="G9153" t="s">
        <v>1411</v>
      </c>
      <c r="H9153" s="5">
        <v>30328.83</v>
      </c>
      <c r="I9153">
        <f>IFERROR(VLOOKUP(G9153,'NCES Match'!$A$2:$B$1307,2,FALSE),"")</f>
        <v>4820370</v>
      </c>
      <c r="J9153" cm="1">
        <f t="array" ref="J9153">IFERROR(_xlfn.IFS(B9153=2015,H9153/$O$13,B9153=2016,H9153/$O$14,B9153=2017,H9153/$O$15,B9153=2018,H9153/$O$16,B9153=2019,H9153/$O$17,B9153=2020,H9153/$O$18,B9153=2021,H9153/$O$19,B9153=2022,H9153/$O$20),"")</f>
        <v>2.3759719364829427E-5</v>
      </c>
      <c r="K9153" s="3" cm="1">
        <f t="array" ref="K9153">IFERROR(_xlfn.IFS(B9153=2015,J9153*$P$4,B9153=2016,J9153*$P$5,B9153=2017,J9153*$P$6,B9153=2018,J9153*$P$7,B9153=2019,J9153*$P$8,B9153=2020,J9153*$P$9,B9153=2021,J9153*$P$10,B9153=2022,J9153*$P$11),"")</f>
        <v>37813.189166879427</v>
      </c>
      <c r="L9153" s="3">
        <f t="shared" si="143"/>
        <v>68142.019166879429</v>
      </c>
    </row>
    <row r="9154" spans="1:12">
      <c r="A9154">
        <v>4820370</v>
      </c>
      <c r="B9154">
        <v>2016</v>
      </c>
      <c r="C9154" t="s">
        <v>4102</v>
      </c>
      <c r="D9154" t="s">
        <v>1409</v>
      </c>
      <c r="E9154" t="s">
        <v>1410</v>
      </c>
      <c r="F9154" t="s">
        <v>4101</v>
      </c>
      <c r="G9154" t="s">
        <v>1411</v>
      </c>
      <c r="H9154" s="5">
        <v>26715</v>
      </c>
      <c r="I9154">
        <f>IFERROR(VLOOKUP(G9154,'NCES Match'!$A$2:$B$1307,2,FALSE),"")</f>
        <v>4820370</v>
      </c>
      <c r="J9154" cm="1">
        <f t="array" ref="J9154">IFERROR(_xlfn.IFS(B9154=2015,H9154/$O$13,B9154=2016,H9154/$O$14,B9154=2017,H9154/$O$15,B9154=2018,H9154/$O$16,B9154=2019,H9154/$O$17,B9154=2020,H9154/$O$18,B9154=2021,H9154/$O$19,B9154=2022,H9154/$O$20),"")</f>
        <v>1.9124384469712968E-5</v>
      </c>
      <c r="K9154" s="3" cm="1">
        <f t="array" ref="K9154">IFERROR(_xlfn.IFS(B9154=2015,J9154*$P$4,B9154=2016,J9154*$P$5,B9154=2017,J9154*$P$6,B9154=2018,J9154*$P$7,B9154=2019,J9154*$P$8,B9154=2020,J9154*$P$9,B9154=2021,J9154*$P$10,B9154=2022,J9154*$P$11),"")</f>
        <v>32045.41621621696</v>
      </c>
      <c r="L9154" s="3">
        <f t="shared" si="143"/>
        <v>58760.41621621696</v>
      </c>
    </row>
    <row r="9155" spans="1:12">
      <c r="A9155">
        <v>4820370</v>
      </c>
      <c r="B9155">
        <v>2017</v>
      </c>
      <c r="D9155" t="s">
        <v>1409</v>
      </c>
      <c r="E9155" t="s">
        <v>1410</v>
      </c>
      <c r="F9155" t="s">
        <v>4101</v>
      </c>
      <c r="G9155" t="s">
        <v>1411</v>
      </c>
      <c r="H9155" s="5">
        <v>29628</v>
      </c>
      <c r="I9155">
        <f>IFERROR(VLOOKUP(G9155,'NCES Match'!$A$2:$B$1307,2,FALSE),"")</f>
        <v>4820370</v>
      </c>
      <c r="J9155" cm="1">
        <f t="array" ref="J9155">IFERROR(_xlfn.IFS(B9155=2015,H9155/$O$13,B9155=2016,H9155/$O$14,B9155=2017,H9155/$O$15,B9155=2018,H9155/$O$16,B9155=2019,H9155/$O$17,B9155=2020,H9155/$O$18,B9155=2021,H9155/$O$19,B9155=2022,H9155/$O$20),"")</f>
        <v>2.042669177738704E-5</v>
      </c>
      <c r="K9155" s="3" cm="1">
        <f t="array" ref="K9155">IFERROR(_xlfn.IFS(B9155=2015,J9155*$P$4,B9155=2016,J9155*$P$5,B9155=2017,J9155*$P$6,B9155=2018,J9155*$P$7,B9155=2019,J9155*$P$8,B9155=2020,J9155*$P$9,B9155=2021,J9155*$P$10,B9155=2022,J9155*$P$11),"")</f>
        <v>34689.584821612851</v>
      </c>
      <c r="L9155" s="3">
        <f t="shared" ref="L9155:L9218" si="144">SUM(H9155,K9155)</f>
        <v>64317.584821612851</v>
      </c>
    </row>
    <row r="9156" spans="1:12">
      <c r="A9156">
        <v>4820370</v>
      </c>
      <c r="B9156">
        <v>2018</v>
      </c>
      <c r="D9156" t="s">
        <v>1409</v>
      </c>
      <c r="E9156" t="s">
        <v>1410</v>
      </c>
      <c r="F9156" t="s">
        <v>4101</v>
      </c>
      <c r="G9156" t="s">
        <v>1411</v>
      </c>
      <c r="H9156" s="5">
        <v>25209</v>
      </c>
      <c r="I9156">
        <f>IFERROR(VLOOKUP(G9156,'NCES Match'!$A$2:$B$1307,2,FALSE),"")</f>
        <v>4820370</v>
      </c>
      <c r="J9156" cm="1">
        <f t="array" ref="J9156">IFERROR(_xlfn.IFS(B9156=2015,H9156/$O$13,B9156=2016,H9156/$O$14,B9156=2017,H9156/$O$15,B9156=2018,H9156/$O$16,B9156=2019,H9156/$O$17,B9156=2020,H9156/$O$18,B9156=2021,H9156/$O$19,B9156=2022,H9156/$O$20),"")</f>
        <v>1.6450355670112723E-5</v>
      </c>
      <c r="K9156" s="3" cm="1">
        <f t="array" ref="K9156">IFERROR(_xlfn.IFS(B9156=2015,J9156*$P$4,B9156=2016,J9156*$P$5,B9156=2017,J9156*$P$6,B9156=2018,J9156*$P$7,B9156=2019,J9156*$P$8,B9156=2020,J9156*$P$9,B9156=2021,J9156*$P$10,B9156=2022,J9156*$P$11),"")</f>
        <v>28242.847378596878</v>
      </c>
      <c r="L9156" s="3">
        <f t="shared" si="144"/>
        <v>53451.847378596882</v>
      </c>
    </row>
    <row r="9157" spans="1:12">
      <c r="A9157">
        <v>4820370</v>
      </c>
      <c r="B9157">
        <v>2019</v>
      </c>
      <c r="D9157" t="s">
        <v>1409</v>
      </c>
      <c r="E9157" t="s">
        <v>1410</v>
      </c>
      <c r="F9157" t="s">
        <v>4101</v>
      </c>
      <c r="G9157" t="s">
        <v>1411</v>
      </c>
      <c r="H9157" s="5">
        <v>29276</v>
      </c>
      <c r="I9157">
        <f>IFERROR(VLOOKUP(G9157,'NCES Match'!$A$2:$B$1307,2,FALSE),"")</f>
        <v>4820370</v>
      </c>
      <c r="J9157" cm="1">
        <f t="array" ref="J9157">IFERROR(_xlfn.IFS(B9157=2015,H9157/$O$13,B9157=2016,H9157/$O$14,B9157=2017,H9157/$O$15,B9157=2018,H9157/$O$16,B9157=2019,H9157/$O$17,B9157=2020,H9157/$O$18,B9157=2021,H9157/$O$19,B9157=2022,H9157/$O$20),"")</f>
        <v>1.8536978460075353E-5</v>
      </c>
      <c r="K9157" s="3" cm="1">
        <f t="array" ref="K9157">IFERROR(_xlfn.IFS(B9157=2015,J9157*$P$4,B9157=2016,J9157*$P$5,B9157=2017,J9157*$P$6,B9157=2018,J9157*$P$7,B9157=2019,J9157*$P$8,B9157=2020,J9157*$P$9,B9157=2021,J9157*$P$10,B9157=2022,J9157*$P$11),"")</f>
        <v>32215.896252558585</v>
      </c>
      <c r="L9157" s="3">
        <f t="shared" si="144"/>
        <v>61491.896252558581</v>
      </c>
    </row>
    <row r="9158" spans="1:12">
      <c r="A9158">
        <v>4820370</v>
      </c>
      <c r="B9158">
        <v>2020</v>
      </c>
      <c r="D9158" t="s">
        <v>1409</v>
      </c>
      <c r="E9158" t="s">
        <v>1410</v>
      </c>
      <c r="F9158" t="s">
        <v>4230</v>
      </c>
      <c r="G9158" t="s">
        <v>1411</v>
      </c>
      <c r="H9158" s="5">
        <v>31804</v>
      </c>
      <c r="I9158">
        <f>IFERROR(VLOOKUP(G9158,'NCES Match'!$A$2:$B$1307,2,FALSE),"")</f>
        <v>4820370</v>
      </c>
      <c r="J9158" cm="1">
        <f t="array" ref="J9158">IFERROR(_xlfn.IFS(B9158=2015,H9158/$O$13,B9158=2016,H9158/$O$14,B9158=2017,H9158/$O$15,B9158=2018,H9158/$O$16,B9158=2019,H9158/$O$17,B9158=2020,H9158/$O$18,B9158=2021,H9158/$O$19,B9158=2022,H9158/$O$20),"")</f>
        <v>1.7234828124416593E-5</v>
      </c>
      <c r="K9158" s="3" cm="1">
        <f t="array" ref="K9158">IFERROR(_xlfn.IFS(B9158=2015,J9158*$P$4,B9158=2016,J9158*$P$5,B9158=2017,J9158*$P$6,B9158=2018,J9158*$P$7,B9158=2019,J9158*$P$8,B9158=2020,J9158*$P$9,B9158=2021,J9158*$P$10,B9158=2022,J9158*$P$11),"")</f>
        <v>36331.066202311347</v>
      </c>
      <c r="L9158" s="3">
        <f t="shared" si="144"/>
        <v>68135.06620231134</v>
      </c>
    </row>
    <row r="9159" spans="1:12">
      <c r="A9159">
        <v>4820370</v>
      </c>
      <c r="B9159">
        <v>2021</v>
      </c>
      <c r="D9159" t="s">
        <v>1409</v>
      </c>
      <c r="E9159" t="s">
        <v>1410</v>
      </c>
      <c r="F9159" t="s">
        <v>4230</v>
      </c>
      <c r="G9159" t="s">
        <v>1411</v>
      </c>
      <c r="H9159" s="5">
        <v>42089.69</v>
      </c>
      <c r="I9159">
        <f>IFERROR(VLOOKUP(G9159,'NCES Match'!$A$2:$B$1307,2,FALSE),"")</f>
        <v>4820370</v>
      </c>
      <c r="J9159" cm="1">
        <f t="array" ref="J9159">IFERROR(_xlfn.IFS(B9159=2015,H9159/$O$13,B9159=2016,H9159/$O$14,B9159=2017,H9159/$O$15,B9159=2018,H9159/$O$16,B9159=2019,H9159/$O$17,B9159=2020,H9159/$O$18,B9159=2021,H9159/$O$19,B9159=2022,H9159/$O$20),"")</f>
        <v>2.1534895921159585E-5</v>
      </c>
      <c r="K9159" s="3" cm="1">
        <f t="array" ref="K9159">IFERROR(_xlfn.IFS(B9159=2015,J9159*$P$4,B9159=2016,J9159*$P$5,B9159=2017,J9159*$P$6,B9159=2018,J9159*$P$7,B9159=2019,J9159*$P$8,B9159=2020,J9159*$P$9,B9159=2021,J9159*$P$10,B9159=2022,J9159*$P$11),"")</f>
        <v>46096.592378450419</v>
      </c>
      <c r="L9159" s="3">
        <f t="shared" si="144"/>
        <v>88186.282378450414</v>
      </c>
    </row>
    <row r="9160" spans="1:12">
      <c r="A9160">
        <v>4820370</v>
      </c>
      <c r="B9160">
        <v>2022</v>
      </c>
      <c r="D9160" t="s">
        <v>1409</v>
      </c>
      <c r="E9160" t="s">
        <v>1410</v>
      </c>
      <c r="F9160" t="s">
        <v>4101</v>
      </c>
      <c r="G9160" t="s">
        <v>1411</v>
      </c>
      <c r="H9160" s="5">
        <v>58779.27</v>
      </c>
      <c r="I9160">
        <f>IFERROR(VLOOKUP(G9160,'NCES Match'!$A$2:$B$1307,2,FALSE),"")</f>
        <v>4820370</v>
      </c>
      <c r="J9160" cm="1">
        <f t="array" ref="J9160">IFERROR(_xlfn.IFS(B9160=2015,H9160/$O$13,B9160=2016,H9160/$O$14,B9160=2017,H9160/$O$15,B9160=2018,H9160/$O$16,B9160=2019,H9160/$O$17,B9160=2020,H9160/$O$18,B9160=2021,H9160/$O$19,B9160=2022,H9160/$O$20),"")</f>
        <v>2.5817656540301238E-5</v>
      </c>
      <c r="K9160" s="3" cm="1">
        <f t="array" ref="K9160">IFERROR(_xlfn.IFS(B9160=2015,J9160*$P$4,B9160=2016,J9160*$P$5,B9160=2017,J9160*$P$6,B9160=2018,J9160*$P$7,B9160=2019,J9160*$P$8,B9160=2020,J9160*$P$9,B9160=2021,J9160*$P$10,B9160=2022,J9160*$P$11),"")</f>
        <v>55597.884614283466</v>
      </c>
      <c r="L9160" s="3">
        <f t="shared" si="144"/>
        <v>114377.15461428347</v>
      </c>
    </row>
    <row r="9161" spans="1:12">
      <c r="A9161">
        <v>4820370</v>
      </c>
      <c r="B9161">
        <v>2023</v>
      </c>
      <c r="D9161" t="s">
        <v>1409</v>
      </c>
      <c r="E9161" t="s">
        <v>1410</v>
      </c>
      <c r="F9161" t="s">
        <v>4101</v>
      </c>
      <c r="G9161" t="s">
        <v>1411</v>
      </c>
      <c r="H9161" s="5">
        <v>98647.94</v>
      </c>
      <c r="I9161">
        <f>IFERROR(VLOOKUP(G9161,'NCES Match'!$A$2:$B$1307,2,FALSE),"")</f>
        <v>4820370</v>
      </c>
      <c r="J9161" t="str" cm="1">
        <f t="array" ref="J9161">IFERROR(_xlfn.IFS(B9161=2015,H9161/$O$13,B9161=2016,H9161/$O$14,B9161=2017,H9161/$O$15,B9161=2018,H9161/$O$16,B9161=2019,H9161/$O$17,B9161=2020,H9161/$O$18,B9161=2021,H9161/$O$19,B9161=2022,H9161/$O$20),"")</f>
        <v/>
      </c>
      <c r="K9161" s="3" t="str" cm="1">
        <f t="array" ref="K9161">IFERROR(_xlfn.IFS(B9161=2015,J9161*$P$4,B9161=2016,J9161*$P$5,B9161=2017,J9161*$P$6,B9161=2018,J9161*$P$7,B9161=2019,J9161*$P$8,B9161=2020,J9161*$P$9,B9161=2021,J9161*$P$10,B9161=2022,J9161*$P$11),"")</f>
        <v/>
      </c>
      <c r="L9161" s="3">
        <f t="shared" si="144"/>
        <v>98647.94</v>
      </c>
    </row>
    <row r="9162" spans="1:12">
      <c r="A9162" t="s">
        <v>4230</v>
      </c>
      <c r="B9162">
        <v>2015</v>
      </c>
      <c r="C9162" t="s">
        <v>230</v>
      </c>
      <c r="D9162" t="s">
        <v>372</v>
      </c>
      <c r="E9162" t="s">
        <v>373</v>
      </c>
      <c r="G9162" t="s">
        <v>374</v>
      </c>
      <c r="H9162" s="5">
        <v>486301.48</v>
      </c>
      <c r="I9162" t="str">
        <f>IFERROR(VLOOKUP(G9162,'NCES Match'!$A$2:$B$1307,2,FALSE),"")</f>
        <v/>
      </c>
      <c r="J9162" cm="1">
        <f t="array" ref="J9162">IFERROR(_xlfn.IFS(B9162=2015,H9162/$O$13,B9162=2016,H9162/$O$14,B9162=2017,H9162/$O$15,B9162=2018,H9162/$O$16,B9162=2019,H9162/$O$17,B9162=2020,H9162/$O$18,B9162=2021,H9162/$O$19,B9162=2022,H9162/$O$20),"")</f>
        <v>3.8097040642521353E-4</v>
      </c>
      <c r="K9162" s="3" cm="1">
        <f t="array" ref="K9162">IFERROR(_xlfn.IFS(B9162=2015,J9162*$P$4,B9162=2016,J9162*$P$5,B9162=2017,J9162*$P$6,B9162=2018,J9162*$P$7,B9162=2019,J9162*$P$8,B9162=2020,J9162*$P$9,B9162=2021,J9162*$P$10,B9162=2022,J9162*$P$11),"")</f>
        <v>606307.92072669568</v>
      </c>
      <c r="L9162" s="3">
        <f t="shared" si="144"/>
        <v>1092609.4007266955</v>
      </c>
    </row>
    <row r="9163" spans="1:12">
      <c r="A9163" t="s">
        <v>4230</v>
      </c>
      <c r="B9163">
        <v>2016</v>
      </c>
      <c r="C9163" t="s">
        <v>4100</v>
      </c>
      <c r="D9163" t="s">
        <v>372</v>
      </c>
      <c r="E9163" t="s">
        <v>373</v>
      </c>
      <c r="F9163" t="s">
        <v>4101</v>
      </c>
      <c r="G9163" t="s">
        <v>374</v>
      </c>
      <c r="H9163" s="5">
        <v>479320</v>
      </c>
      <c r="I9163" t="str">
        <f>IFERROR(VLOOKUP(G9163,'NCES Match'!$A$2:$B$1307,2,FALSE),"")</f>
        <v/>
      </c>
      <c r="J9163" cm="1">
        <f t="array" ref="J9163">IFERROR(_xlfn.IFS(B9163=2015,H9163/$O$13,B9163=2016,H9163/$O$14,B9163=2017,H9163/$O$15,B9163=2018,H9163/$O$16,B9163=2019,H9163/$O$17,B9163=2020,H9163/$O$18,B9163=2021,H9163/$O$19,B9163=2022,H9163/$O$20),"")</f>
        <v>3.4312932674612838E-4</v>
      </c>
      <c r="K9163" s="3" cm="1">
        <f t="array" ref="K9163">IFERROR(_xlfn.IFS(B9163=2015,J9163*$P$4,B9163=2016,J9163*$P$5,B9163=2017,J9163*$P$6,B9163=2018,J9163*$P$7,B9163=2019,J9163*$P$8,B9163=2020,J9163*$P$9,B9163=2021,J9163*$P$10,B9163=2022,J9163*$P$11),"")</f>
        <v>574958.22200101486</v>
      </c>
      <c r="L9163" s="3">
        <f t="shared" si="144"/>
        <v>1054278.2220010147</v>
      </c>
    </row>
    <row r="9164" spans="1:12">
      <c r="A9164" t="s">
        <v>4230</v>
      </c>
      <c r="B9164">
        <v>2017</v>
      </c>
      <c r="D9164" t="s">
        <v>372</v>
      </c>
      <c r="E9164" t="s">
        <v>373</v>
      </c>
      <c r="F9164" t="s">
        <v>4101</v>
      </c>
      <c r="G9164" t="s">
        <v>374</v>
      </c>
      <c r="H9164" s="5">
        <v>494628</v>
      </c>
      <c r="I9164" t="str">
        <f>IFERROR(VLOOKUP(G9164,'NCES Match'!$A$2:$B$1307,2,FALSE),"")</f>
        <v/>
      </c>
      <c r="J9164" cm="1">
        <f t="array" ref="J9164">IFERROR(_xlfn.IFS(B9164=2015,H9164/$O$13,B9164=2016,H9164/$O$14,B9164=2017,H9164/$O$15,B9164=2018,H9164/$O$16,B9164=2019,H9164/$O$17,B9164=2020,H9164/$O$18,B9164=2021,H9164/$O$19,B9164=2022,H9164/$O$20),"")</f>
        <v>3.4101571825521118E-4</v>
      </c>
      <c r="K9164" s="3" cm="1">
        <f t="array" ref="K9164">IFERROR(_xlfn.IFS(B9164=2015,J9164*$P$4,B9164=2016,J9164*$P$5,B9164=2017,J9164*$P$6,B9164=2018,J9164*$P$7,B9164=2019,J9164*$P$8,B9164=2020,J9164*$P$9,B9164=2021,J9164*$P$10,B9164=2022,J9164*$P$11),"")</f>
        <v>579129.20079467806</v>
      </c>
      <c r="L9164" s="3">
        <f t="shared" si="144"/>
        <v>1073757.2007946782</v>
      </c>
    </row>
    <row r="9165" spans="1:12">
      <c r="A9165" t="s">
        <v>4230</v>
      </c>
      <c r="B9165">
        <v>2018</v>
      </c>
      <c r="D9165" t="s">
        <v>372</v>
      </c>
      <c r="E9165" t="s">
        <v>373</v>
      </c>
      <c r="F9165">
        <v>987</v>
      </c>
      <c r="G9165" t="s">
        <v>374</v>
      </c>
      <c r="H9165" s="5">
        <v>512467</v>
      </c>
      <c r="I9165" t="str">
        <f>IFERROR(VLOOKUP(G9165,'NCES Match'!$A$2:$B$1307,2,FALSE),"")</f>
        <v/>
      </c>
      <c r="J9165" cm="1">
        <f t="array" ref="J9165">IFERROR(_xlfn.IFS(B9165=2015,H9165/$O$13,B9165=2016,H9165/$O$14,B9165=2017,H9165/$O$15,B9165=2018,H9165/$O$16,B9165=2019,H9165/$O$17,B9165=2020,H9165/$O$18,B9165=2021,H9165/$O$19,B9165=2022,H9165/$O$20),"")</f>
        <v>3.3441486846743848E-4</v>
      </c>
      <c r="K9165" s="3" cm="1">
        <f t="array" ref="K9165">IFERROR(_xlfn.IFS(B9165=2015,J9165*$P$4,B9165=2016,J9165*$P$5,B9165=2017,J9165*$P$6,B9165=2018,J9165*$P$7,B9165=2019,J9165*$P$8,B9165=2020,J9165*$P$9,B9165=2021,J9165*$P$10,B9165=2022,J9165*$P$11),"")</f>
        <v>574141.2696881037</v>
      </c>
      <c r="L9165" s="3">
        <f t="shared" si="144"/>
        <v>1086608.2696881038</v>
      </c>
    </row>
    <row r="9166" spans="1:12">
      <c r="A9166" t="s">
        <v>4230</v>
      </c>
      <c r="B9166">
        <v>2019</v>
      </c>
      <c r="D9166" t="s">
        <v>372</v>
      </c>
      <c r="E9166" t="s">
        <v>373</v>
      </c>
      <c r="F9166" t="s">
        <v>4227</v>
      </c>
      <c r="G9166" t="s">
        <v>374</v>
      </c>
      <c r="H9166" s="5">
        <v>517724</v>
      </c>
      <c r="I9166" t="str">
        <f>IFERROR(VLOOKUP(G9166,'NCES Match'!$A$2:$B$1307,2,FALSE),"")</f>
        <v/>
      </c>
      <c r="J9166" cm="1">
        <f t="array" ref="J9166">IFERROR(_xlfn.IFS(B9166=2015,H9166/$O$13,B9166=2016,H9166/$O$14,B9166=2017,H9166/$O$15,B9166=2018,H9166/$O$16,B9166=2019,H9166/$O$17,B9166=2020,H9166/$O$18,B9166=2021,H9166/$O$19,B9166=2022,H9166/$O$20),"")</f>
        <v>3.278124961150448E-4</v>
      </c>
      <c r="K9166" s="3" cm="1">
        <f t="array" ref="K9166">IFERROR(_xlfn.IFS(B9166=2015,J9166*$P$4,B9166=2016,J9166*$P$5,B9166=2017,J9166*$P$6,B9166=2018,J9166*$P$7,B9166=2019,J9166*$P$8,B9166=2020,J9166*$P$9,B9166=2021,J9166*$P$10,B9166=2022,J9166*$P$11),"")</f>
        <v>569713.84996104799</v>
      </c>
      <c r="L9166" s="3">
        <f t="shared" si="144"/>
        <v>1087437.849961048</v>
      </c>
    </row>
    <row r="9167" spans="1:12">
      <c r="A9167" t="s">
        <v>4230</v>
      </c>
      <c r="B9167">
        <v>2020</v>
      </c>
      <c r="D9167" t="s">
        <v>372</v>
      </c>
      <c r="E9167" t="s">
        <v>373</v>
      </c>
      <c r="F9167" t="s">
        <v>4227</v>
      </c>
      <c r="G9167" t="s">
        <v>374</v>
      </c>
      <c r="H9167" s="5">
        <v>558655</v>
      </c>
      <c r="I9167" t="str">
        <f>IFERROR(VLOOKUP(G9167,'NCES Match'!$A$2:$B$1307,2,FALSE),"")</f>
        <v/>
      </c>
      <c r="J9167" cm="1">
        <f t="array" ref="J9167">IFERROR(_xlfn.IFS(B9167=2015,H9167/$O$13,B9167=2016,H9167/$O$14,B9167=2017,H9167/$O$15,B9167=2018,H9167/$O$16,B9167=2019,H9167/$O$17,B9167=2020,H9167/$O$18,B9167=2021,H9167/$O$19,B9167=2022,H9167/$O$20),"")</f>
        <v>3.0273936944553992E-4</v>
      </c>
      <c r="K9167" s="3" cm="1">
        <f t="array" ref="K9167">IFERROR(_xlfn.IFS(B9167=2015,J9167*$P$4,B9167=2016,J9167*$P$5,B9167=2017,J9167*$P$6,B9167=2018,J9167*$P$7,B9167=2019,J9167*$P$8,B9167=2020,J9167*$P$9,B9167=2021,J9167*$P$10,B9167=2022,J9167*$P$11),"")</f>
        <v>638175.44300252316</v>
      </c>
      <c r="L9167" s="3">
        <f t="shared" si="144"/>
        <v>1196830.4430025232</v>
      </c>
    </row>
    <row r="9168" spans="1:12">
      <c r="A9168" t="s">
        <v>4230</v>
      </c>
      <c r="B9168">
        <v>2021</v>
      </c>
      <c r="D9168" t="s">
        <v>372</v>
      </c>
      <c r="E9168" t="s">
        <v>373</v>
      </c>
      <c r="F9168" t="s">
        <v>4227</v>
      </c>
      <c r="G9168" t="s">
        <v>374</v>
      </c>
      <c r="H9168" s="5">
        <v>544967.78</v>
      </c>
      <c r="I9168" t="str">
        <f>IFERROR(VLOOKUP(G9168,'NCES Match'!$A$2:$B$1307,2,FALSE),"")</f>
        <v/>
      </c>
      <c r="J9168" cm="1">
        <f t="array" ref="J9168">IFERROR(_xlfn.IFS(B9168=2015,H9168/$O$13,B9168=2016,H9168/$O$14,B9168=2017,H9168/$O$15,B9168=2018,H9168/$O$16,B9168=2019,H9168/$O$17,B9168=2020,H9168/$O$18,B9168=2021,H9168/$O$19,B9168=2022,H9168/$O$20),"")</f>
        <v>2.7882895841440969E-4</v>
      </c>
      <c r="K9168" s="3" cm="1">
        <f t="array" ref="K9168">IFERROR(_xlfn.IFS(B9168=2015,J9168*$P$4,B9168=2016,J9168*$P$5,B9168=2017,J9168*$P$6,B9168=2018,J9168*$P$7,B9168=2019,J9168*$P$8,B9168=2020,J9168*$P$9,B9168=2021,J9168*$P$10,B9168=2022,J9168*$P$11),"")</f>
        <v>596848.24511772476</v>
      </c>
      <c r="L9168" s="3">
        <f t="shared" si="144"/>
        <v>1141816.0251177247</v>
      </c>
    </row>
    <row r="9169" spans="1:12">
      <c r="A9169" t="s">
        <v>4230</v>
      </c>
      <c r="B9169">
        <v>2022</v>
      </c>
      <c r="D9169" t="s">
        <v>372</v>
      </c>
      <c r="E9169" t="s">
        <v>373</v>
      </c>
      <c r="F9169" t="s">
        <v>4227</v>
      </c>
      <c r="G9169" t="s">
        <v>374</v>
      </c>
      <c r="H9169" s="5">
        <v>574184.63</v>
      </c>
      <c r="I9169" t="str">
        <f>IFERROR(VLOOKUP(G9169,'NCES Match'!$A$2:$B$1307,2,FALSE),"")</f>
        <v/>
      </c>
      <c r="J9169" cm="1">
        <f t="array" ref="J9169">IFERROR(_xlfn.IFS(B9169=2015,H9169/$O$13,B9169=2016,H9169/$O$14,B9169=2017,H9169/$O$15,B9169=2018,H9169/$O$16,B9169=2019,H9169/$O$17,B9169=2020,H9169/$O$18,B9169=2021,H9169/$O$19,B9169=2022,H9169/$O$20),"")</f>
        <v>2.5219948407082882E-4</v>
      </c>
      <c r="K9169" s="3" cm="1">
        <f t="array" ref="K9169">IFERROR(_xlfn.IFS(B9169=2015,J9169*$P$4,B9169=2016,J9169*$P$5,B9169=2017,J9169*$P$6,B9169=2018,J9169*$P$7,B9169=2019,J9169*$P$8,B9169=2020,J9169*$P$9,B9169=2021,J9169*$P$10,B9169=2022,J9169*$P$11),"")</f>
        <v>543107.30306849757</v>
      </c>
      <c r="L9169" s="3">
        <f t="shared" si="144"/>
        <v>1117291.9330684976</v>
      </c>
    </row>
    <row r="9170" spans="1:12">
      <c r="A9170" t="s">
        <v>4230</v>
      </c>
      <c r="B9170">
        <v>2023</v>
      </c>
      <c r="D9170" t="s">
        <v>372</v>
      </c>
      <c r="E9170" t="s">
        <v>373</v>
      </c>
      <c r="F9170" t="s">
        <v>4227</v>
      </c>
      <c r="G9170" t="s">
        <v>374</v>
      </c>
      <c r="H9170" s="5">
        <v>638869.09</v>
      </c>
      <c r="I9170" t="str">
        <f>IFERROR(VLOOKUP(G9170,'NCES Match'!$A$2:$B$1307,2,FALSE),"")</f>
        <v/>
      </c>
      <c r="J9170" t="str" cm="1">
        <f t="array" ref="J9170">IFERROR(_xlfn.IFS(B9170=2015,H9170/$O$13,B9170=2016,H9170/$O$14,B9170=2017,H9170/$O$15,B9170=2018,H9170/$O$16,B9170=2019,H9170/$O$17,B9170=2020,H9170/$O$18,B9170=2021,H9170/$O$19,B9170=2022,H9170/$O$20),"")</f>
        <v/>
      </c>
      <c r="K9170" s="3" t="str" cm="1">
        <f t="array" ref="K9170">IFERROR(_xlfn.IFS(B9170=2015,J9170*$P$4,B9170=2016,J9170*$P$5,B9170=2017,J9170*$P$6,B9170=2018,J9170*$P$7,B9170=2019,J9170*$P$8,B9170=2020,J9170*$P$9,B9170=2021,J9170*$P$10,B9170=2022,J9170*$P$11),"")</f>
        <v/>
      </c>
      <c r="L9170" s="3">
        <f t="shared" si="144"/>
        <v>638869.09</v>
      </c>
    </row>
    <row r="9171" spans="1:12">
      <c r="A9171">
        <v>4810950</v>
      </c>
      <c r="B9171">
        <v>2015</v>
      </c>
      <c r="C9171" t="s">
        <v>381</v>
      </c>
      <c r="D9171" t="s">
        <v>657</v>
      </c>
      <c r="E9171" t="s">
        <v>658</v>
      </c>
      <c r="G9171" t="s">
        <v>659</v>
      </c>
      <c r="H9171" s="5">
        <v>97003.38</v>
      </c>
      <c r="I9171">
        <f>IFERROR(VLOOKUP(G9171,'NCES Match'!$A$2:$B$1307,2,FALSE),"")</f>
        <v>4810950</v>
      </c>
      <c r="J9171" cm="1">
        <f t="array" ref="J9171">IFERROR(_xlfn.IFS(B9171=2015,H9171/$O$13,B9171=2016,H9171/$O$14,B9171=2017,H9171/$O$15,B9171=2018,H9171/$O$16,B9171=2019,H9171/$O$17,B9171=2020,H9171/$O$18,B9171=2021,H9171/$O$19,B9171=2022,H9171/$O$20),"")</f>
        <v>7.5992812325431205E-5</v>
      </c>
      <c r="K9171" s="3" cm="1">
        <f t="array" ref="K9171">IFERROR(_xlfn.IFS(B9171=2015,J9171*$P$4,B9171=2016,J9171*$P$5,B9171=2017,J9171*$P$6,B9171=2018,J9171*$P$7,B9171=2019,J9171*$P$8,B9171=2020,J9171*$P$9,B9171=2021,J9171*$P$10,B9171=2022,J9171*$P$11),"")</f>
        <v>120941.26802012106</v>
      </c>
      <c r="L9171" s="3">
        <f t="shared" si="144"/>
        <v>217944.64802012107</v>
      </c>
    </row>
    <row r="9172" spans="1:12">
      <c r="A9172">
        <v>4810950</v>
      </c>
      <c r="B9172">
        <v>2016</v>
      </c>
      <c r="C9172" t="s">
        <v>4102</v>
      </c>
      <c r="D9172" t="s">
        <v>657</v>
      </c>
      <c r="E9172" t="s">
        <v>658</v>
      </c>
      <c r="F9172" t="s">
        <v>4101</v>
      </c>
      <c r="G9172" t="s">
        <v>659</v>
      </c>
      <c r="H9172" s="5">
        <v>92853</v>
      </c>
      <c r="I9172">
        <f>IFERROR(VLOOKUP(G9172,'NCES Match'!$A$2:$B$1307,2,FALSE),"")</f>
        <v>4810950</v>
      </c>
      <c r="J9172" cm="1">
        <f t="array" ref="J9172">IFERROR(_xlfn.IFS(B9172=2015,H9172/$O$13,B9172=2016,H9172/$O$14,B9172=2017,H9172/$O$15,B9172=2018,H9172/$O$16,B9172=2019,H9172/$O$17,B9172=2020,H9172/$O$18,B9172=2021,H9172/$O$19,B9172=2022,H9172/$O$20),"")</f>
        <v>6.6470390086702542E-5</v>
      </c>
      <c r="K9172" s="3" cm="1">
        <f t="array" ref="K9172">IFERROR(_xlfn.IFS(B9172=2015,J9172*$P$4,B9172=2016,J9172*$P$5,B9172=2017,J9172*$P$6,B9172=2018,J9172*$P$7,B9172=2019,J9172*$P$8,B9172=2020,J9172*$P$9,B9172=2021,J9172*$P$10,B9172=2022,J9172*$P$11),"")</f>
        <v>111379.86269602821</v>
      </c>
      <c r="L9172" s="3">
        <f t="shared" si="144"/>
        <v>204232.8626960282</v>
      </c>
    </row>
    <row r="9173" spans="1:12">
      <c r="A9173">
        <v>4810950</v>
      </c>
      <c r="B9173">
        <v>2017</v>
      </c>
      <c r="D9173" t="s">
        <v>657</v>
      </c>
      <c r="E9173" t="s">
        <v>658</v>
      </c>
      <c r="F9173" t="s">
        <v>4101</v>
      </c>
      <c r="G9173" t="s">
        <v>659</v>
      </c>
      <c r="H9173" s="5">
        <v>89728</v>
      </c>
      <c r="I9173">
        <f>IFERROR(VLOOKUP(G9173,'NCES Match'!$A$2:$B$1307,2,FALSE),"")</f>
        <v>4810950</v>
      </c>
      <c r="J9173" cm="1">
        <f t="array" ref="J9173">IFERROR(_xlfn.IFS(B9173=2015,H9173/$O$13,B9173=2016,H9173/$O$14,B9173=2017,H9173/$O$15,B9173=2018,H9173/$O$16,B9173=2019,H9173/$O$17,B9173=2020,H9173/$O$18,B9173=2021,H9173/$O$19,B9173=2022,H9173/$O$20),"")</f>
        <v>6.1861961651187537E-5</v>
      </c>
      <c r="K9173" s="3" cm="1">
        <f t="array" ref="K9173">IFERROR(_xlfn.IFS(B9173=2015,J9173*$P$4,B9173=2016,J9173*$P$5,B9173=2017,J9173*$P$6,B9173=2018,J9173*$P$7,B9173=2019,J9173*$P$8,B9173=2020,J9173*$P$9,B9173=2021,J9173*$P$10,B9173=2022,J9173*$P$11),"")</f>
        <v>105056.94163877676</v>
      </c>
      <c r="L9173" s="3">
        <f t="shared" si="144"/>
        <v>194784.94163877674</v>
      </c>
    </row>
    <row r="9174" spans="1:12">
      <c r="A9174">
        <v>4810950</v>
      </c>
      <c r="B9174">
        <v>2018</v>
      </c>
      <c r="D9174" t="s">
        <v>657</v>
      </c>
      <c r="E9174" t="s">
        <v>658</v>
      </c>
      <c r="F9174" t="s">
        <v>4101</v>
      </c>
      <c r="G9174" t="s">
        <v>659</v>
      </c>
      <c r="H9174" s="5">
        <v>87839</v>
      </c>
      <c r="I9174">
        <f>IFERROR(VLOOKUP(G9174,'NCES Match'!$A$2:$B$1307,2,FALSE),"")</f>
        <v>4810950</v>
      </c>
      <c r="J9174" cm="1">
        <f t="array" ref="J9174">IFERROR(_xlfn.IFS(B9174=2015,H9174/$O$13,B9174=2016,H9174/$O$14,B9174=2017,H9174/$O$15,B9174=2018,H9174/$O$16,B9174=2019,H9174/$O$17,B9174=2020,H9174/$O$18,B9174=2021,H9174/$O$19,B9174=2022,H9174/$O$20),"")</f>
        <v>5.7320115502678866E-5</v>
      </c>
      <c r="K9174" s="3" cm="1">
        <f t="array" ref="K9174">IFERROR(_xlfn.IFS(B9174=2015,J9174*$P$4,B9174=2016,J9174*$P$5,B9174=2017,J9174*$P$6,B9174=2018,J9174*$P$7,B9174=2019,J9174*$P$8,B9174=2020,J9174*$P$9,B9174=2021,J9174*$P$10,B9174=2022,J9174*$P$11),"")</f>
        <v>98410.229318440688</v>
      </c>
      <c r="L9174" s="3">
        <f t="shared" si="144"/>
        <v>186249.22931844069</v>
      </c>
    </row>
    <row r="9175" spans="1:12">
      <c r="A9175">
        <v>4810950</v>
      </c>
      <c r="B9175">
        <v>2019</v>
      </c>
      <c r="D9175" t="s">
        <v>657</v>
      </c>
      <c r="E9175" t="s">
        <v>658</v>
      </c>
      <c r="F9175" t="s">
        <v>4101</v>
      </c>
      <c r="G9175" t="s">
        <v>659</v>
      </c>
      <c r="H9175" s="5">
        <v>92724</v>
      </c>
      <c r="I9175">
        <f>IFERROR(VLOOKUP(G9175,'NCES Match'!$A$2:$B$1307,2,FALSE),"")</f>
        <v>4810950</v>
      </c>
      <c r="J9175" cm="1">
        <f t="array" ref="J9175">IFERROR(_xlfn.IFS(B9175=2015,H9175/$O$13,B9175=2016,H9175/$O$14,B9175=2017,H9175/$O$15,B9175=2018,H9175/$O$16,B9175=2019,H9175/$O$17,B9175=2020,H9175/$O$18,B9175=2021,H9175/$O$19,B9175=2022,H9175/$O$20),"")</f>
        <v>5.8710984790682709E-5</v>
      </c>
      <c r="K9175" s="3" cm="1">
        <f t="array" ref="K9175">IFERROR(_xlfn.IFS(B9175=2015,J9175*$P$4,B9175=2016,J9175*$P$5,B9175=2017,J9175*$P$6,B9175=2018,J9175*$P$7,B9175=2019,J9175*$P$8,B9175=2020,J9175*$P$9,B9175=2021,J9175*$P$10,B9175=2022,J9175*$P$11),"")</f>
        <v>102035.34513329151</v>
      </c>
      <c r="L9175" s="3">
        <f t="shared" si="144"/>
        <v>194759.3451332915</v>
      </c>
    </row>
    <row r="9176" spans="1:12">
      <c r="A9176">
        <v>4810950</v>
      </c>
      <c r="B9176">
        <v>2020</v>
      </c>
      <c r="D9176" t="s">
        <v>657</v>
      </c>
      <c r="E9176" t="s">
        <v>658</v>
      </c>
      <c r="F9176" t="s">
        <v>4230</v>
      </c>
      <c r="G9176" t="s">
        <v>659</v>
      </c>
      <c r="H9176" s="5">
        <v>113228</v>
      </c>
      <c r="I9176">
        <f>IFERROR(VLOOKUP(G9176,'NCES Match'!$A$2:$B$1307,2,FALSE),"")</f>
        <v>4810950</v>
      </c>
      <c r="J9176" cm="1">
        <f t="array" ref="J9176">IFERROR(_xlfn.IFS(B9176=2015,H9176/$O$13,B9176=2016,H9176/$O$14,B9176=2017,H9176/$O$15,B9176=2018,H9176/$O$16,B9176=2019,H9176/$O$17,B9176=2020,H9176/$O$18,B9176=2021,H9176/$O$19,B9176=2022,H9176/$O$20),"")</f>
        <v>6.1359109510484278E-5</v>
      </c>
      <c r="K9176" s="3" cm="1">
        <f t="array" ref="K9176">IFERROR(_xlfn.IFS(B9176=2015,J9176*$P$4,B9176=2016,J9176*$P$5,B9176=2017,J9176*$P$6,B9176=2018,J9176*$P$7,B9176=2019,J9176*$P$8,B9176=2020,J9176*$P$9,B9176=2021,J9176*$P$10,B9176=2022,J9176*$P$11),"")</f>
        <v>129345.17557399413</v>
      </c>
      <c r="L9176" s="3">
        <f t="shared" si="144"/>
        <v>242573.17557399411</v>
      </c>
    </row>
    <row r="9177" spans="1:12">
      <c r="A9177">
        <v>4810950</v>
      </c>
      <c r="B9177">
        <v>2021</v>
      </c>
      <c r="D9177" t="s">
        <v>657</v>
      </c>
      <c r="E9177" t="s">
        <v>658</v>
      </c>
      <c r="F9177" t="s">
        <v>4230</v>
      </c>
      <c r="G9177" t="s">
        <v>659</v>
      </c>
      <c r="H9177" s="5">
        <v>113292.31</v>
      </c>
      <c r="I9177">
        <f>IFERROR(VLOOKUP(G9177,'NCES Match'!$A$2:$B$1307,2,FALSE),"")</f>
        <v>4810950</v>
      </c>
      <c r="J9177" cm="1">
        <f t="array" ref="J9177">IFERROR(_xlfn.IFS(B9177=2015,H9177/$O$13,B9177=2016,H9177/$O$14,B9177=2017,H9177/$O$15,B9177=2018,H9177/$O$16,B9177=2019,H9177/$O$17,B9177=2020,H9177/$O$18,B9177=2021,H9177/$O$19,B9177=2022,H9177/$O$20),"")</f>
        <v>5.7965219143161833E-5</v>
      </c>
      <c r="K9177" s="3" cm="1">
        <f t="array" ref="K9177">IFERROR(_xlfn.IFS(B9177=2015,J9177*$P$4,B9177=2016,J9177*$P$5,B9177=2017,J9177*$P$6,B9177=2018,J9177*$P$7,B9177=2019,J9177*$P$8,B9177=2020,J9177*$P$9,B9177=2021,J9177*$P$10,B9177=2022,J9177*$P$11),"")</f>
        <v>124077.6407163617</v>
      </c>
      <c r="L9177" s="3">
        <f t="shared" si="144"/>
        <v>237369.95071636169</v>
      </c>
    </row>
    <row r="9178" spans="1:12">
      <c r="A9178">
        <v>4810950</v>
      </c>
      <c r="B9178">
        <v>2022</v>
      </c>
      <c r="D9178" t="s">
        <v>657</v>
      </c>
      <c r="E9178" t="s">
        <v>658</v>
      </c>
      <c r="F9178" t="s">
        <v>4101</v>
      </c>
      <c r="G9178" t="s">
        <v>659</v>
      </c>
      <c r="H9178" s="5">
        <v>127941.55</v>
      </c>
      <c r="I9178">
        <f>IFERROR(VLOOKUP(G9178,'NCES Match'!$A$2:$B$1307,2,FALSE),"")</f>
        <v>4810950</v>
      </c>
      <c r="J9178" cm="1">
        <f t="array" ref="J9178">IFERROR(_xlfn.IFS(B9178=2015,H9178/$O$13,B9178=2016,H9178/$O$14,B9178=2017,H9178/$O$15,B9178=2018,H9178/$O$16,B9178=2019,H9178/$O$17,B9178=2020,H9178/$O$18,B9178=2021,H9178/$O$19,B9178=2022,H9178/$O$20),"")</f>
        <v>5.6195849236198033E-5</v>
      </c>
      <c r="K9178" s="3" cm="1">
        <f t="array" ref="K9178">IFERROR(_xlfn.IFS(B9178=2015,J9178*$P$4,B9178=2016,J9178*$P$5,B9178=2017,J9178*$P$6,B9178=2018,J9178*$P$7,B9178=2019,J9178*$P$8,B9178=2020,J9178*$P$9,B9178=2021,J9178*$P$10,B9178=2022,J9178*$P$11),"")</f>
        <v>121016.80633789055</v>
      </c>
      <c r="L9178" s="3">
        <f t="shared" si="144"/>
        <v>248958.35633789055</v>
      </c>
    </row>
    <row r="9179" spans="1:12">
      <c r="A9179">
        <v>4810950</v>
      </c>
      <c r="B9179">
        <v>2023</v>
      </c>
      <c r="D9179" t="s">
        <v>657</v>
      </c>
      <c r="E9179" t="s">
        <v>658</v>
      </c>
      <c r="F9179" t="s">
        <v>4101</v>
      </c>
      <c r="G9179" t="s">
        <v>659</v>
      </c>
      <c r="H9179" s="5">
        <v>122610.3</v>
      </c>
      <c r="I9179">
        <f>IFERROR(VLOOKUP(G9179,'NCES Match'!$A$2:$B$1307,2,FALSE),"")</f>
        <v>4810950</v>
      </c>
      <c r="J9179" t="str" cm="1">
        <f t="array" ref="J9179">IFERROR(_xlfn.IFS(B9179=2015,H9179/$O$13,B9179=2016,H9179/$O$14,B9179=2017,H9179/$O$15,B9179=2018,H9179/$O$16,B9179=2019,H9179/$O$17,B9179=2020,H9179/$O$18,B9179=2021,H9179/$O$19,B9179=2022,H9179/$O$20),"")</f>
        <v/>
      </c>
      <c r="K9179" s="3" t="str" cm="1">
        <f t="array" ref="K9179">IFERROR(_xlfn.IFS(B9179=2015,J9179*$P$4,B9179=2016,J9179*$P$5,B9179=2017,J9179*$P$6,B9179=2018,J9179*$P$7,B9179=2019,J9179*$P$8,B9179=2020,J9179*$P$9,B9179=2021,J9179*$P$10,B9179=2022,J9179*$P$11),"")</f>
        <v/>
      </c>
      <c r="L9179" s="3">
        <f t="shared" si="144"/>
        <v>122610.3</v>
      </c>
    </row>
    <row r="9180" spans="1:12">
      <c r="A9180">
        <v>4819110</v>
      </c>
      <c r="B9180">
        <v>2015</v>
      </c>
      <c r="C9180" t="s">
        <v>381</v>
      </c>
      <c r="D9180" t="s">
        <v>1307</v>
      </c>
      <c r="E9180" t="s">
        <v>1308</v>
      </c>
      <c r="G9180" t="s">
        <v>1309</v>
      </c>
      <c r="H9180" s="5">
        <v>89781.51</v>
      </c>
      <c r="I9180">
        <f>IFERROR(VLOOKUP(G9180,'NCES Match'!$A$2:$B$1307,2,FALSE),"")</f>
        <v>4819110</v>
      </c>
      <c r="J9180" cm="1">
        <f t="array" ref="J9180">IFERROR(_xlfn.IFS(B9180=2015,H9180/$O$13,B9180=2016,H9180/$O$14,B9180=2017,H9180/$O$15,B9180=2018,H9180/$O$16,B9180=2019,H9180/$O$17,B9180=2020,H9180/$O$18,B9180=2021,H9180/$O$19,B9180=2022,H9180/$O$20),"")</f>
        <v>7.0335172235481109E-5</v>
      </c>
      <c r="K9180" s="3" cm="1">
        <f t="array" ref="K9180">IFERROR(_xlfn.IFS(B9180=2015,J9180*$P$4,B9180=2016,J9180*$P$5,B9180=2017,J9180*$P$6,B9180=2018,J9180*$P$7,B9180=2019,J9180*$P$8,B9180=2020,J9180*$P$9,B9180=2021,J9180*$P$10,B9180=2022,J9180*$P$11),"")</f>
        <v>111937.23006519131</v>
      </c>
      <c r="L9180" s="3">
        <f t="shared" si="144"/>
        <v>201718.74006519129</v>
      </c>
    </row>
    <row r="9181" spans="1:12">
      <c r="A9181">
        <v>4819110</v>
      </c>
      <c r="B9181">
        <v>2016</v>
      </c>
      <c r="C9181" t="s">
        <v>4102</v>
      </c>
      <c r="D9181" t="s">
        <v>1307</v>
      </c>
      <c r="E9181" t="s">
        <v>1308</v>
      </c>
      <c r="F9181" t="s">
        <v>4101</v>
      </c>
      <c r="G9181" t="s">
        <v>1309</v>
      </c>
      <c r="H9181" s="5">
        <v>90992</v>
      </c>
      <c r="I9181">
        <f>IFERROR(VLOOKUP(G9181,'NCES Match'!$A$2:$B$1307,2,FALSE),"")</f>
        <v>4819110</v>
      </c>
      <c r="J9181" cm="1">
        <f t="array" ref="J9181">IFERROR(_xlfn.IFS(B9181=2015,H9181/$O$13,B9181=2016,H9181/$O$14,B9181=2017,H9181/$O$15,B9181=2018,H9181/$O$16,B9181=2019,H9181/$O$17,B9181=2020,H9181/$O$18,B9181=2021,H9181/$O$19,B9181=2022,H9181/$O$20),"")</f>
        <v>6.5138161769347645E-5</v>
      </c>
      <c r="K9181" s="3" cm="1">
        <f t="array" ref="K9181">IFERROR(_xlfn.IFS(B9181=2015,J9181*$P$4,B9181=2016,J9181*$P$5,B9181=2017,J9181*$P$6,B9181=2018,J9181*$P$7,B9181=2019,J9181*$P$8,B9181=2020,J9181*$P$9,B9181=2021,J9181*$P$10,B9181=2022,J9181*$P$11),"")</f>
        <v>109147.53929799788</v>
      </c>
      <c r="L9181" s="3">
        <f t="shared" si="144"/>
        <v>200139.53929799789</v>
      </c>
    </row>
    <row r="9182" spans="1:12">
      <c r="A9182">
        <v>4819110</v>
      </c>
      <c r="B9182">
        <v>2017</v>
      </c>
      <c r="D9182" t="s">
        <v>1307</v>
      </c>
      <c r="E9182" t="s">
        <v>1308</v>
      </c>
      <c r="F9182" t="s">
        <v>4101</v>
      </c>
      <c r="G9182" t="s">
        <v>1309</v>
      </c>
      <c r="H9182" s="5">
        <v>88049</v>
      </c>
      <c r="I9182">
        <f>IFERROR(VLOOKUP(G9182,'NCES Match'!$A$2:$B$1307,2,FALSE),"")</f>
        <v>4819110</v>
      </c>
      <c r="J9182" cm="1">
        <f t="array" ref="J9182">IFERROR(_xlfn.IFS(B9182=2015,H9182/$O$13,B9182=2016,H9182/$O$14,B9182=2017,H9182/$O$15,B9182=2018,H9182/$O$16,B9182=2019,H9182/$O$17,B9182=2020,H9182/$O$18,B9182=2021,H9182/$O$19,B9182=2022,H9182/$O$20),"")</f>
        <v>6.0704393962034274E-5</v>
      </c>
      <c r="K9182" s="3" cm="1">
        <f t="array" ref="K9182">IFERROR(_xlfn.IFS(B9182=2015,J9182*$P$4,B9182=2016,J9182*$P$5,B9182=2017,J9182*$P$6,B9182=2018,J9182*$P$7,B9182=2019,J9182*$P$8,B9182=2020,J9182*$P$9,B9182=2021,J9182*$P$10,B9182=2022,J9182*$P$11),"")</f>
        <v>103091.10483185465</v>
      </c>
      <c r="L9182" s="3">
        <f t="shared" si="144"/>
        <v>191140.10483185464</v>
      </c>
    </row>
    <row r="9183" spans="1:12">
      <c r="A9183">
        <v>4819110</v>
      </c>
      <c r="B9183">
        <v>2018</v>
      </c>
      <c r="D9183" t="s">
        <v>1307</v>
      </c>
      <c r="E9183" t="s">
        <v>1308</v>
      </c>
      <c r="F9183" t="s">
        <v>4101</v>
      </c>
      <c r="G9183" t="s">
        <v>1309</v>
      </c>
      <c r="H9183" s="5">
        <v>90491</v>
      </c>
      <c r="I9183">
        <f>IFERROR(VLOOKUP(G9183,'NCES Match'!$A$2:$B$1307,2,FALSE),"")</f>
        <v>4819110</v>
      </c>
      <c r="J9183" cm="1">
        <f t="array" ref="J9183">IFERROR(_xlfn.IFS(B9183=2015,H9183/$O$13,B9183=2016,H9183/$O$14,B9183=2017,H9183/$O$15,B9183=2018,H9183/$O$16,B9183=2019,H9183/$O$17,B9183=2020,H9183/$O$18,B9183=2021,H9183/$O$19,B9183=2022,H9183/$O$20),"")</f>
        <v>5.9050701532951345E-5</v>
      </c>
      <c r="K9183" s="3" cm="1">
        <f t="array" ref="K9183">IFERROR(_xlfn.IFS(B9183=2015,J9183*$P$4,B9183=2016,J9183*$P$5,B9183=2017,J9183*$P$6,B9183=2018,J9183*$P$7,B9183=2019,J9183*$P$8,B9183=2020,J9183*$P$9,B9183=2021,J9183*$P$10,B9183=2022,J9183*$P$11),"")</f>
        <v>101381.39165125987</v>
      </c>
      <c r="L9183" s="3">
        <f t="shared" si="144"/>
        <v>191872.39165125985</v>
      </c>
    </row>
    <row r="9184" spans="1:12">
      <c r="A9184">
        <v>4819110</v>
      </c>
      <c r="B9184">
        <v>2019</v>
      </c>
      <c r="D9184" t="s">
        <v>1307</v>
      </c>
      <c r="E9184" t="s">
        <v>1308</v>
      </c>
      <c r="F9184" t="s">
        <v>4101</v>
      </c>
      <c r="G9184" t="s">
        <v>1309</v>
      </c>
      <c r="H9184" s="5">
        <v>91530</v>
      </c>
      <c r="I9184">
        <f>IFERROR(VLOOKUP(G9184,'NCES Match'!$A$2:$B$1307,2,FALSE),"")</f>
        <v>4819110</v>
      </c>
      <c r="J9184" cm="1">
        <f t="array" ref="J9184">IFERROR(_xlfn.IFS(B9184=2015,H9184/$O$13,B9184=2016,H9184/$O$14,B9184=2017,H9184/$O$15,B9184=2018,H9184/$O$16,B9184=2019,H9184/$O$17,B9184=2020,H9184/$O$18,B9184=2021,H9184/$O$19,B9184=2022,H9184/$O$20),"")</f>
        <v>5.7954967838867908E-5</v>
      </c>
      <c r="K9184" s="3" cm="1">
        <f t="array" ref="K9184">IFERROR(_xlfn.IFS(B9184=2015,J9184*$P$4,B9184=2016,J9184*$P$5,B9184=2017,J9184*$P$6,B9184=2018,J9184*$P$7,B9184=2019,J9184*$P$8,B9184=2020,J9184*$P$9,B9184=2021,J9184*$P$10,B9184=2022,J9184*$P$11),"")</f>
        <v>100721.44363972834</v>
      </c>
      <c r="L9184" s="3">
        <f t="shared" si="144"/>
        <v>192251.44363972836</v>
      </c>
    </row>
    <row r="9185" spans="1:12">
      <c r="A9185">
        <v>4819110</v>
      </c>
      <c r="B9185">
        <v>2020</v>
      </c>
      <c r="D9185" t="s">
        <v>1307</v>
      </c>
      <c r="E9185" t="s">
        <v>1308</v>
      </c>
      <c r="F9185" t="s">
        <v>4230</v>
      </c>
      <c r="G9185" t="s">
        <v>1309</v>
      </c>
      <c r="H9185" s="5">
        <v>120279</v>
      </c>
      <c r="I9185">
        <f>IFERROR(VLOOKUP(G9185,'NCES Match'!$A$2:$B$1307,2,FALSE),"")</f>
        <v>4819110</v>
      </c>
      <c r="J9185" cm="1">
        <f t="array" ref="J9185">IFERROR(_xlfn.IFS(B9185=2015,H9185/$O$13,B9185=2016,H9185/$O$14,B9185=2017,H9185/$O$15,B9185=2018,H9185/$O$16,B9185=2019,H9185/$O$17,B9185=2020,H9185/$O$18,B9185=2021,H9185/$O$19,B9185=2022,H9185/$O$20),"")</f>
        <v>6.5180099735149782E-5</v>
      </c>
      <c r="K9185" s="3" cm="1">
        <f t="array" ref="K9185">IFERROR(_xlfn.IFS(B9185=2015,J9185*$P$4,B9185=2016,J9185*$P$5,B9185=2017,J9185*$P$6,B9185=2018,J9185*$P$7,B9185=2019,J9185*$P$8,B9185=2020,J9185*$P$9,B9185=2021,J9185*$P$10,B9185=2022,J9185*$P$11),"")</f>
        <v>137399.83372367651</v>
      </c>
      <c r="L9185" s="3">
        <f t="shared" si="144"/>
        <v>257678.83372367651</v>
      </c>
    </row>
    <row r="9186" spans="1:12">
      <c r="A9186">
        <v>4819110</v>
      </c>
      <c r="B9186">
        <v>2021</v>
      </c>
      <c r="D9186" t="s">
        <v>1307</v>
      </c>
      <c r="E9186" t="s">
        <v>1308</v>
      </c>
      <c r="F9186" t="s">
        <v>4101</v>
      </c>
      <c r="G9186" t="s">
        <v>1309</v>
      </c>
      <c r="H9186" s="5">
        <v>117994.68</v>
      </c>
      <c r="I9186">
        <f>IFERROR(VLOOKUP(G9186,'NCES Match'!$A$2:$B$1307,2,FALSE),"")</f>
        <v>4819110</v>
      </c>
      <c r="J9186" cm="1">
        <f t="array" ref="J9186">IFERROR(_xlfn.IFS(B9186=2015,H9186/$O$13,B9186=2016,H9186/$O$14,B9186=2017,H9186/$O$15,B9186=2018,H9186/$O$16,B9186=2019,H9186/$O$17,B9186=2020,H9186/$O$18,B9186=2021,H9186/$O$19,B9186=2022,H9186/$O$20),"")</f>
        <v>6.0371153910863453E-5</v>
      </c>
      <c r="K9186" s="3" cm="1">
        <f t="array" ref="K9186">IFERROR(_xlfn.IFS(B9186=2015,J9186*$P$4,B9186=2016,J9186*$P$5,B9186=2017,J9186*$P$6,B9186=2018,J9186*$P$7,B9186=2019,J9186*$P$8,B9186=2020,J9186*$P$9,B9186=2021,J9186*$P$10,B9186=2022,J9186*$P$11),"")</f>
        <v>129227.67230610859</v>
      </c>
      <c r="L9186" s="3">
        <f t="shared" si="144"/>
        <v>247222.35230610857</v>
      </c>
    </row>
    <row r="9187" spans="1:12">
      <c r="A9187">
        <v>4819110</v>
      </c>
      <c r="B9187">
        <v>2022</v>
      </c>
      <c r="D9187" t="s">
        <v>1307</v>
      </c>
      <c r="E9187" t="s">
        <v>1308</v>
      </c>
      <c r="F9187" t="s">
        <v>4101</v>
      </c>
      <c r="G9187" t="s">
        <v>1309</v>
      </c>
      <c r="H9187" s="5">
        <v>139424.48000000001</v>
      </c>
      <c r="I9187">
        <f>IFERROR(VLOOKUP(G9187,'NCES Match'!$A$2:$B$1307,2,FALSE),"")</f>
        <v>4819110</v>
      </c>
      <c r="J9187" cm="1">
        <f t="array" ref="J9187">IFERROR(_xlfn.IFS(B9187=2015,H9187/$O$13,B9187=2016,H9187/$O$14,B9187=2017,H9187/$O$15,B9187=2018,H9187/$O$16,B9187=2019,H9187/$O$17,B9187=2020,H9187/$O$18,B9187=2021,H9187/$O$19,B9187=2022,H9187/$O$20),"")</f>
        <v>6.1239503960326474E-5</v>
      </c>
      <c r="K9187" s="3" cm="1">
        <f t="array" ref="K9187">IFERROR(_xlfn.IFS(B9187=2015,J9187*$P$4,B9187=2016,J9187*$P$5,B9187=2017,J9187*$P$6,B9187=2018,J9187*$P$7,B9187=2019,J9187*$P$8,B9187=2020,J9187*$P$9,B9187=2021,J9187*$P$10,B9187=2022,J9187*$P$11),"")</f>
        <v>131878.23107443276</v>
      </c>
      <c r="L9187" s="3">
        <f t="shared" si="144"/>
        <v>271302.71107443277</v>
      </c>
    </row>
    <row r="9188" spans="1:12">
      <c r="A9188">
        <v>4819110</v>
      </c>
      <c r="B9188">
        <v>2023</v>
      </c>
      <c r="D9188" t="s">
        <v>1307</v>
      </c>
      <c r="E9188" t="s">
        <v>1308</v>
      </c>
      <c r="F9188" t="s">
        <v>4101</v>
      </c>
      <c r="G9188" t="s">
        <v>1309</v>
      </c>
      <c r="H9188" s="5">
        <v>153991.72</v>
      </c>
      <c r="I9188">
        <f>IFERROR(VLOOKUP(G9188,'NCES Match'!$A$2:$B$1307,2,FALSE),"")</f>
        <v>4819110</v>
      </c>
      <c r="J9188" t="str" cm="1">
        <f t="array" ref="J9188">IFERROR(_xlfn.IFS(B9188=2015,H9188/$O$13,B9188=2016,H9188/$O$14,B9188=2017,H9188/$O$15,B9188=2018,H9188/$O$16,B9188=2019,H9188/$O$17,B9188=2020,H9188/$O$18,B9188=2021,H9188/$O$19,B9188=2022,H9188/$O$20),"")</f>
        <v/>
      </c>
      <c r="K9188" s="3" t="str" cm="1">
        <f t="array" ref="K9188">IFERROR(_xlfn.IFS(B9188=2015,J9188*$P$4,B9188=2016,J9188*$P$5,B9188=2017,J9188*$P$6,B9188=2018,J9188*$P$7,B9188=2019,J9188*$P$8,B9188=2020,J9188*$P$9,B9188=2021,J9188*$P$10,B9188=2022,J9188*$P$11),"")</f>
        <v/>
      </c>
      <c r="L9188" s="3">
        <f t="shared" si="144"/>
        <v>153991.72</v>
      </c>
    </row>
    <row r="9189" spans="1:12">
      <c r="A9189">
        <v>4819980</v>
      </c>
      <c r="B9189">
        <v>2015</v>
      </c>
      <c r="C9189" t="s">
        <v>381</v>
      </c>
      <c r="D9189" t="s">
        <v>1382</v>
      </c>
      <c r="E9189" t="s">
        <v>1383</v>
      </c>
      <c r="G9189" t="s">
        <v>1384</v>
      </c>
      <c r="H9189" s="5">
        <v>239111.47</v>
      </c>
      <c r="I9189">
        <f>IFERROR(VLOOKUP(G9189,'NCES Match'!$A$2:$B$1307,2,FALSE),"")</f>
        <v>4819980</v>
      </c>
      <c r="J9189" cm="1">
        <f t="array" ref="J9189">IFERROR(_xlfn.IFS(B9189=2015,H9189/$O$13,B9189=2016,H9189/$O$14,B9189=2017,H9189/$O$15,B9189=2018,H9189/$O$16,B9189=2019,H9189/$O$17,B9189=2020,H9189/$O$18,B9189=2021,H9189/$O$19,B9189=2022,H9189/$O$20),"")</f>
        <v>1.8732082391941364E-4</v>
      </c>
      <c r="K9189" s="3" cm="1">
        <f t="array" ref="K9189">IFERROR(_xlfn.IFS(B9189=2015,J9189*$P$4,B9189=2016,J9189*$P$5,B9189=2017,J9189*$P$6,B9189=2018,J9189*$P$7,B9189=2019,J9189*$P$8,B9189=2020,J9189*$P$9,B9189=2021,J9189*$P$10,B9189=2022,J9189*$P$11),"")</f>
        <v>298117.90455090464</v>
      </c>
      <c r="L9189" s="3">
        <f t="shared" si="144"/>
        <v>537229.37455090461</v>
      </c>
    </row>
    <row r="9190" spans="1:12">
      <c r="A9190">
        <v>4819980</v>
      </c>
      <c r="B9190">
        <v>2016</v>
      </c>
      <c r="C9190" t="s">
        <v>4102</v>
      </c>
      <c r="D9190" t="s">
        <v>1382</v>
      </c>
      <c r="E9190" t="s">
        <v>1383</v>
      </c>
      <c r="F9190" t="s">
        <v>4101</v>
      </c>
      <c r="G9190" t="s">
        <v>1384</v>
      </c>
      <c r="H9190" s="5">
        <v>241326</v>
      </c>
      <c r="I9190">
        <f>IFERROR(VLOOKUP(G9190,'NCES Match'!$A$2:$B$1307,2,FALSE),"")</f>
        <v>4819980</v>
      </c>
      <c r="J9190" cm="1">
        <f t="array" ref="J9190">IFERROR(_xlfn.IFS(B9190=2015,H9190/$O$13,B9190=2016,H9190/$O$14,B9190=2017,H9190/$O$15,B9190=2018,H9190/$O$16,B9190=2019,H9190/$O$17,B9190=2020,H9190/$O$18,B9190=2021,H9190/$O$19,B9190=2022,H9190/$O$20),"")</f>
        <v>1.7275729764319489E-4</v>
      </c>
      <c r="K9190" s="3" cm="1">
        <f t="array" ref="K9190">IFERROR(_xlfn.IFS(B9190=2015,J9190*$P$4,B9190=2016,J9190*$P$5,B9190=2017,J9190*$P$6,B9190=2018,J9190*$P$7,B9190=2019,J9190*$P$8,B9190=2020,J9190*$P$9,B9190=2021,J9190*$P$10,B9190=2022,J9190*$P$11),"")</f>
        <v>289477.5262509741</v>
      </c>
      <c r="L9190" s="3">
        <f t="shared" si="144"/>
        <v>530803.52625097404</v>
      </c>
    </row>
    <row r="9191" spans="1:12">
      <c r="A9191">
        <v>4819980</v>
      </c>
      <c r="B9191">
        <v>2017</v>
      </c>
      <c r="D9191" t="s">
        <v>1382</v>
      </c>
      <c r="E9191" t="s">
        <v>1383</v>
      </c>
      <c r="F9191" t="s">
        <v>4101</v>
      </c>
      <c r="G9191" t="s">
        <v>1384</v>
      </c>
      <c r="H9191" s="5">
        <v>228603</v>
      </c>
      <c r="I9191">
        <f>IFERROR(VLOOKUP(G9191,'NCES Match'!$A$2:$B$1307,2,FALSE),"")</f>
        <v>4819980</v>
      </c>
      <c r="J9191" cm="1">
        <f t="array" ref="J9191">IFERROR(_xlfn.IFS(B9191=2015,H9191/$O$13,B9191=2016,H9191/$O$14,B9191=2017,H9191/$O$15,B9191=2018,H9191/$O$16,B9191=2019,H9191/$O$17,B9191=2020,H9191/$O$18,B9191=2021,H9191/$O$19,B9191=2022,H9191/$O$20),"")</f>
        <v>1.5760777036539792E-4</v>
      </c>
      <c r="K9191" s="3" cm="1">
        <f t="array" ref="K9191">IFERROR(_xlfn.IFS(B9191=2015,J9191*$P$4,B9191=2016,J9191*$P$5,B9191=2017,J9191*$P$6,B9191=2018,J9191*$P$7,B9191=2019,J9191*$P$8,B9191=2020,J9191*$P$9,B9191=2021,J9191*$P$10,B9191=2022,J9191*$P$11),"")</f>
        <v>267657.05275331315</v>
      </c>
      <c r="L9191" s="3">
        <f t="shared" si="144"/>
        <v>496260.05275331315</v>
      </c>
    </row>
    <row r="9192" spans="1:12">
      <c r="A9192">
        <v>4819980</v>
      </c>
      <c r="B9192">
        <v>2018</v>
      </c>
      <c r="D9192" t="s">
        <v>1382</v>
      </c>
      <c r="E9192" t="s">
        <v>1383</v>
      </c>
      <c r="F9192" t="s">
        <v>4101</v>
      </c>
      <c r="G9192" t="s">
        <v>1384</v>
      </c>
      <c r="H9192" s="5">
        <v>245175</v>
      </c>
      <c r="I9192">
        <f>IFERROR(VLOOKUP(G9192,'NCES Match'!$A$2:$B$1307,2,FALSE),"")</f>
        <v>4819980</v>
      </c>
      <c r="J9192" cm="1">
        <f t="array" ref="J9192">IFERROR(_xlfn.IFS(B9192=2015,H9192/$O$13,B9192=2016,H9192/$O$14,B9192=2017,H9192/$O$15,B9192=2018,H9192/$O$16,B9192=2019,H9192/$O$17,B9192=2020,H9192/$O$18,B9192=2021,H9192/$O$19,B9192=2022,H9192/$O$20),"")</f>
        <v>1.5999111235748687E-4</v>
      </c>
      <c r="K9192" s="3" cm="1">
        <f t="array" ref="K9192">IFERROR(_xlfn.IFS(B9192=2015,J9192*$P$4,B9192=2016,J9192*$P$5,B9192=2017,J9192*$P$6,B9192=2018,J9192*$P$7,B9192=2019,J9192*$P$8,B9192=2020,J9192*$P$9,B9192=2021,J9192*$P$10,B9192=2022,J9192*$P$11),"")</f>
        <v>274681.26883444359</v>
      </c>
      <c r="L9192" s="3">
        <f t="shared" si="144"/>
        <v>519856.26883444359</v>
      </c>
    </row>
    <row r="9193" spans="1:12">
      <c r="A9193">
        <v>4819980</v>
      </c>
      <c r="B9193">
        <v>2019</v>
      </c>
      <c r="D9193" t="s">
        <v>1382</v>
      </c>
      <c r="E9193" t="s">
        <v>1383</v>
      </c>
      <c r="F9193" t="s">
        <v>4101</v>
      </c>
      <c r="G9193" t="s">
        <v>1384</v>
      </c>
      <c r="H9193" s="5">
        <v>256323</v>
      </c>
      <c r="I9193">
        <f>IFERROR(VLOOKUP(G9193,'NCES Match'!$A$2:$B$1307,2,FALSE),"")</f>
        <v>4819980</v>
      </c>
      <c r="J9193" cm="1">
        <f t="array" ref="J9193">IFERROR(_xlfn.IFS(B9193=2015,H9193/$O$13,B9193=2016,H9193/$O$14,B9193=2017,H9193/$O$15,B9193=2018,H9193/$O$16,B9193=2019,H9193/$O$17,B9193=2020,H9193/$O$18,B9193=2021,H9193/$O$19,B9193=2022,H9193/$O$20),"")</f>
        <v>1.6229860396986933E-4</v>
      </c>
      <c r="K9193" s="3" cm="1">
        <f t="array" ref="K9193">IFERROR(_xlfn.IFS(B9193=2015,J9193*$P$4,B9193=2016,J9193*$P$5,B9193=2017,J9193*$P$6,B9193=2018,J9193*$P$7,B9193=2019,J9193*$P$8,B9193=2020,J9193*$P$9,B9193=2021,J9193*$P$10,B9193=2022,J9193*$P$11),"")</f>
        <v>282062.95857168239</v>
      </c>
      <c r="L9193" s="3">
        <f t="shared" si="144"/>
        <v>538385.95857168245</v>
      </c>
    </row>
    <row r="9194" spans="1:12">
      <c r="A9194">
        <v>4819980</v>
      </c>
      <c r="B9194">
        <v>2020</v>
      </c>
      <c r="D9194" t="s">
        <v>1382</v>
      </c>
      <c r="E9194" t="s">
        <v>1383</v>
      </c>
      <c r="F9194" t="s">
        <v>4230</v>
      </c>
      <c r="G9194" t="s">
        <v>1384</v>
      </c>
      <c r="H9194" s="5">
        <v>285462</v>
      </c>
      <c r="I9194">
        <f>IFERROR(VLOOKUP(G9194,'NCES Match'!$A$2:$B$1307,2,FALSE),"")</f>
        <v>4819980</v>
      </c>
      <c r="J9194" cm="1">
        <f t="array" ref="J9194">IFERROR(_xlfn.IFS(B9194=2015,H9194/$O$13,B9194=2016,H9194/$O$14,B9194=2017,H9194/$O$15,B9194=2018,H9194/$O$16,B9194=2019,H9194/$O$17,B9194=2020,H9194/$O$18,B9194=2021,H9194/$O$19,B9194=2022,H9194/$O$20),"")</f>
        <v>1.5469401666621212E-4</v>
      </c>
      <c r="K9194" s="3" cm="1">
        <f t="array" ref="K9194">IFERROR(_xlfn.IFS(B9194=2015,J9194*$P$4,B9194=2016,J9194*$P$5,B9194=2017,J9194*$P$6,B9194=2018,J9194*$P$7,B9194=2019,J9194*$P$8,B9194=2020,J9194*$P$9,B9194=2021,J9194*$P$10,B9194=2022,J9194*$P$11),"")</f>
        <v>326095.42259603203</v>
      </c>
      <c r="L9194" s="3">
        <f t="shared" si="144"/>
        <v>611557.42259603203</v>
      </c>
    </row>
    <row r="9195" spans="1:12">
      <c r="A9195">
        <v>4819980</v>
      </c>
      <c r="B9195">
        <v>2021</v>
      </c>
      <c r="D9195" t="s">
        <v>1382</v>
      </c>
      <c r="E9195" t="s">
        <v>1383</v>
      </c>
      <c r="F9195" t="s">
        <v>4230</v>
      </c>
      <c r="G9195" t="s">
        <v>1384</v>
      </c>
      <c r="H9195" s="5">
        <v>297790.62</v>
      </c>
      <c r="I9195">
        <f>IFERROR(VLOOKUP(G9195,'NCES Match'!$A$2:$B$1307,2,FALSE),"")</f>
        <v>4819980</v>
      </c>
      <c r="J9195" cm="1">
        <f t="array" ref="J9195">IFERROR(_xlfn.IFS(B9195=2015,H9195/$O$13,B9195=2016,H9195/$O$14,B9195=2017,H9195/$O$15,B9195=2018,H9195/$O$16,B9195=2019,H9195/$O$17,B9195=2020,H9195/$O$18,B9195=2021,H9195/$O$19,B9195=2022,H9195/$O$20),"")</f>
        <v>1.5236249086171896E-4</v>
      </c>
      <c r="K9195" s="3" cm="1">
        <f t="array" ref="K9195">IFERROR(_xlfn.IFS(B9195=2015,J9195*$P$4,B9195=2016,J9195*$P$5,B9195=2017,J9195*$P$6,B9195=2018,J9195*$P$7,B9195=2019,J9195*$P$8,B9195=2020,J9195*$P$9,B9195=2021,J9195*$P$10,B9195=2022,J9195*$P$11),"")</f>
        <v>326140.03154373495</v>
      </c>
      <c r="L9195" s="3">
        <f t="shared" si="144"/>
        <v>623930.65154373494</v>
      </c>
    </row>
    <row r="9196" spans="1:12">
      <c r="A9196">
        <v>4819980</v>
      </c>
      <c r="B9196">
        <v>2022</v>
      </c>
      <c r="D9196" t="s">
        <v>1382</v>
      </c>
      <c r="E9196" t="s">
        <v>1383</v>
      </c>
      <c r="F9196" t="s">
        <v>4101</v>
      </c>
      <c r="G9196" t="s">
        <v>1384</v>
      </c>
      <c r="H9196" s="5">
        <v>327471.82</v>
      </c>
      <c r="I9196">
        <f>IFERROR(VLOOKUP(G9196,'NCES Match'!$A$2:$B$1307,2,FALSE),"")</f>
        <v>4819980</v>
      </c>
      <c r="J9196" cm="1">
        <f t="array" ref="J9196">IFERROR(_xlfn.IFS(B9196=2015,H9196/$O$13,B9196=2016,H9196/$O$14,B9196=2017,H9196/$O$15,B9196=2018,H9196/$O$16,B9196=2019,H9196/$O$17,B9196=2020,H9196/$O$18,B9196=2021,H9196/$O$19,B9196=2022,H9196/$O$20),"")</f>
        <v>1.4383565796899741E-4</v>
      </c>
      <c r="K9196" s="3" cm="1">
        <f t="array" ref="K9196">IFERROR(_xlfn.IFS(B9196=2015,J9196*$P$4,B9196=2016,J9196*$P$5,B9196=2017,J9196*$P$6,B9196=2018,J9196*$P$7,B9196=2019,J9196*$P$8,B9196=2020,J9196*$P$9,B9196=2021,J9196*$P$10,B9196=2022,J9196*$P$11),"")</f>
        <v>309747.64509306441</v>
      </c>
      <c r="L9196" s="3">
        <f t="shared" si="144"/>
        <v>637219.46509306435</v>
      </c>
    </row>
    <row r="9197" spans="1:12">
      <c r="A9197">
        <v>4819980</v>
      </c>
      <c r="B9197">
        <v>2023</v>
      </c>
      <c r="D9197" t="s">
        <v>1382</v>
      </c>
      <c r="E9197" t="s">
        <v>1383</v>
      </c>
      <c r="F9197" t="s">
        <v>4101</v>
      </c>
      <c r="G9197" t="s">
        <v>1384</v>
      </c>
      <c r="H9197" s="5">
        <v>386044.74</v>
      </c>
      <c r="I9197">
        <f>IFERROR(VLOOKUP(G9197,'NCES Match'!$A$2:$B$1307,2,FALSE),"")</f>
        <v>4819980</v>
      </c>
      <c r="J9197" t="str" cm="1">
        <f t="array" ref="J9197">IFERROR(_xlfn.IFS(B9197=2015,H9197/$O$13,B9197=2016,H9197/$O$14,B9197=2017,H9197/$O$15,B9197=2018,H9197/$O$16,B9197=2019,H9197/$O$17,B9197=2020,H9197/$O$18,B9197=2021,H9197/$O$19,B9197=2022,H9197/$O$20),"")</f>
        <v/>
      </c>
      <c r="K9197" s="3" t="str" cm="1">
        <f t="array" ref="K9197">IFERROR(_xlfn.IFS(B9197=2015,J9197*$P$4,B9197=2016,J9197*$P$5,B9197=2017,J9197*$P$6,B9197=2018,J9197*$P$7,B9197=2019,J9197*$P$8,B9197=2020,J9197*$P$9,B9197=2021,J9197*$P$10,B9197=2022,J9197*$P$11),"")</f>
        <v/>
      </c>
      <c r="L9197" s="3">
        <f t="shared" si="144"/>
        <v>386044.74</v>
      </c>
    </row>
    <row r="9198" spans="1:12">
      <c r="A9198">
        <v>4826970</v>
      </c>
      <c r="B9198">
        <v>2015</v>
      </c>
      <c r="C9198" t="s">
        <v>381</v>
      </c>
      <c r="D9198" t="s">
        <v>1962</v>
      </c>
      <c r="E9198" t="s">
        <v>1963</v>
      </c>
      <c r="G9198" t="s">
        <v>1964</v>
      </c>
      <c r="H9198" s="5">
        <v>27138.54</v>
      </c>
      <c r="I9198">
        <f>IFERROR(VLOOKUP(G9198,'NCES Match'!$A$2:$B$1307,2,FALSE),"")</f>
        <v>4826970</v>
      </c>
      <c r="J9198" cm="1">
        <f t="array" ref="J9198">IFERROR(_xlfn.IFS(B9198=2015,H9198/$O$13,B9198=2016,H9198/$O$14,B9198=2017,H9198/$O$15,B9198=2018,H9198/$O$16,B9198=2019,H9198/$O$17,B9198=2020,H9198/$O$18,B9198=2021,H9198/$O$19,B9198=2022,H9198/$O$20),"")</f>
        <v>2.1260434193181802E-5</v>
      </c>
      <c r="K9198" s="3" cm="1">
        <f t="array" ref="K9198">IFERROR(_xlfn.IFS(B9198=2015,J9198*$P$4,B9198=2016,J9198*$P$5,B9198=2017,J9198*$P$6,B9198=2018,J9198*$P$7,B9198=2019,J9198*$P$8,B9198=2020,J9198*$P$9,B9198=2021,J9198*$P$10,B9198=2022,J9198*$P$11),"")</f>
        <v>33835.619334241506</v>
      </c>
      <c r="L9198" s="3">
        <f t="shared" si="144"/>
        <v>60974.159334241507</v>
      </c>
    </row>
    <row r="9199" spans="1:12">
      <c r="A9199">
        <v>4826970</v>
      </c>
      <c r="B9199">
        <v>2016</v>
      </c>
      <c r="C9199" t="s">
        <v>4102</v>
      </c>
      <c r="D9199" t="s">
        <v>1962</v>
      </c>
      <c r="E9199" t="s">
        <v>1963</v>
      </c>
      <c r="F9199" t="s">
        <v>4101</v>
      </c>
      <c r="G9199" t="s">
        <v>1964</v>
      </c>
      <c r="H9199" s="5">
        <v>29694</v>
      </c>
      <c r="I9199">
        <f>IFERROR(VLOOKUP(G9199,'NCES Match'!$A$2:$B$1307,2,FALSE),"")</f>
        <v>4826970</v>
      </c>
      <c r="J9199" cm="1">
        <f t="array" ref="J9199">IFERROR(_xlfn.IFS(B9199=2015,H9199/$O$13,B9199=2016,H9199/$O$14,B9199=2017,H9199/$O$15,B9199=2018,H9199/$O$16,B9199=2019,H9199/$O$17,B9199=2020,H9199/$O$18,B9199=2021,H9199/$O$19,B9199=2022,H9199/$O$20),"")</f>
        <v>2.1256951991153166E-5</v>
      </c>
      <c r="K9199" s="3" cm="1">
        <f t="array" ref="K9199">IFERROR(_xlfn.IFS(B9199=2015,J9199*$P$4,B9199=2016,J9199*$P$5,B9199=2017,J9199*$P$6,B9199=2018,J9199*$P$7,B9199=2019,J9199*$P$8,B9199=2020,J9199*$P$9,B9199=2021,J9199*$P$10,B9199=2022,J9199*$P$11),"")</f>
        <v>35618.812993612068</v>
      </c>
      <c r="L9199" s="3">
        <f t="shared" si="144"/>
        <v>65312.812993612068</v>
      </c>
    </row>
    <row r="9200" spans="1:12">
      <c r="A9200">
        <v>4826970</v>
      </c>
      <c r="B9200">
        <v>2017</v>
      </c>
      <c r="D9200" t="s">
        <v>1962</v>
      </c>
      <c r="E9200" t="s">
        <v>1963</v>
      </c>
      <c r="F9200" t="s">
        <v>4101</v>
      </c>
      <c r="G9200" t="s">
        <v>1964</v>
      </c>
      <c r="H9200" s="5">
        <v>41285</v>
      </c>
      <c r="I9200">
        <f>IFERROR(VLOOKUP(G9200,'NCES Match'!$A$2:$B$1307,2,FALSE),"")</f>
        <v>4826970</v>
      </c>
      <c r="J9200" cm="1">
        <f t="array" ref="J9200">IFERROR(_xlfn.IFS(B9200=2015,H9200/$O$13,B9200=2016,H9200/$O$14,B9200=2017,H9200/$O$15,B9200=2018,H9200/$O$16,B9200=2019,H9200/$O$17,B9200=2020,H9200/$O$18,B9200=2021,H9200/$O$19,B9200=2022,H9200/$O$20),"")</f>
        <v>2.8463479479864451E-5</v>
      </c>
      <c r="K9200" s="3" cm="1">
        <f t="array" ref="K9200">IFERROR(_xlfn.IFS(B9200=2015,J9200*$P$4,B9200=2016,J9200*$P$5,B9200=2017,J9200*$P$6,B9200=2018,J9200*$P$7,B9200=2019,J9200*$P$8,B9200=2020,J9200*$P$9,B9200=2021,J9200*$P$10,B9200=2022,J9200*$P$11),"")</f>
        <v>48338.0420332215</v>
      </c>
      <c r="L9200" s="3">
        <f t="shared" si="144"/>
        <v>89623.0420332215</v>
      </c>
    </row>
    <row r="9201" spans="1:12">
      <c r="A9201">
        <v>4826970</v>
      </c>
      <c r="B9201">
        <v>2018</v>
      </c>
      <c r="D9201" t="s">
        <v>1962</v>
      </c>
      <c r="E9201" t="s">
        <v>1963</v>
      </c>
      <c r="F9201" t="s">
        <v>4101</v>
      </c>
      <c r="G9201" t="s">
        <v>1964</v>
      </c>
      <c r="H9201" s="5">
        <v>35447</v>
      </c>
      <c r="I9201">
        <f>IFERROR(VLOOKUP(G9201,'NCES Match'!$A$2:$B$1307,2,FALSE),"")</f>
        <v>4826970</v>
      </c>
      <c r="J9201" cm="1">
        <f t="array" ref="J9201">IFERROR(_xlfn.IFS(B9201=2015,H9201/$O$13,B9201=2016,H9201/$O$14,B9201=2017,H9201/$O$15,B9201=2018,H9201/$O$16,B9201=2019,H9201/$O$17,B9201=2020,H9201/$O$18,B9201=2021,H9201/$O$19,B9201=2022,H9201/$O$20),"")</f>
        <v>2.3131253022273224E-5</v>
      </c>
      <c r="K9201" s="3" cm="1">
        <f t="array" ref="K9201">IFERROR(_xlfn.IFS(B9201=2015,J9201*$P$4,B9201=2016,J9201*$P$5,B9201=2017,J9201*$P$6,B9201=2018,J9201*$P$7,B9201=2019,J9201*$P$8,B9201=2020,J9201*$P$9,B9201=2021,J9201*$P$10,B9201=2022,J9201*$P$11),"")</f>
        <v>39712.968028447125</v>
      </c>
      <c r="L9201" s="3">
        <f t="shared" si="144"/>
        <v>75159.968028447125</v>
      </c>
    </row>
    <row r="9202" spans="1:12">
      <c r="A9202">
        <v>4826970</v>
      </c>
      <c r="B9202">
        <v>2019</v>
      </c>
      <c r="D9202" t="s">
        <v>1962</v>
      </c>
      <c r="E9202" t="s">
        <v>1963</v>
      </c>
      <c r="F9202" t="s">
        <v>4101</v>
      </c>
      <c r="G9202" t="s">
        <v>1964</v>
      </c>
      <c r="H9202" s="5">
        <v>36057</v>
      </c>
      <c r="I9202">
        <f>IFERROR(VLOOKUP(G9202,'NCES Match'!$A$2:$B$1307,2,FALSE),"")</f>
        <v>4826970</v>
      </c>
      <c r="J9202" cm="1">
        <f t="array" ref="J9202">IFERROR(_xlfn.IFS(B9202=2015,H9202/$O$13,B9202=2016,H9202/$O$14,B9202=2017,H9202/$O$15,B9202=2018,H9202/$O$16,B9202=2019,H9202/$O$17,B9202=2020,H9202/$O$18,B9202=2021,H9202/$O$19,B9202=2022,H9202/$O$20),"")</f>
        <v>2.2830572220758881E-5</v>
      </c>
      <c r="K9202" s="3" cm="1">
        <f t="array" ref="K9202">IFERROR(_xlfn.IFS(B9202=2015,J9202*$P$4,B9202=2016,J9202*$P$5,B9202=2017,J9202*$P$6,B9202=2018,J9202*$P$7,B9202=2019,J9202*$P$8,B9202=2020,J9202*$P$9,B9202=2021,J9202*$P$10,B9202=2022,J9202*$P$11),"")</f>
        <v>39677.844349586863</v>
      </c>
      <c r="L9202" s="3">
        <f t="shared" si="144"/>
        <v>75734.844349586871</v>
      </c>
    </row>
    <row r="9203" spans="1:12">
      <c r="A9203">
        <v>4826970</v>
      </c>
      <c r="B9203">
        <v>2020</v>
      </c>
      <c r="D9203" t="s">
        <v>1962</v>
      </c>
      <c r="E9203" t="s">
        <v>1963</v>
      </c>
      <c r="F9203" t="s">
        <v>4230</v>
      </c>
      <c r="G9203" t="s">
        <v>1964</v>
      </c>
      <c r="H9203" s="5">
        <v>39300</v>
      </c>
      <c r="I9203">
        <f>IFERROR(VLOOKUP(G9203,'NCES Match'!$A$2:$B$1307,2,FALSE),"")</f>
        <v>4826970</v>
      </c>
      <c r="J9203" cm="1">
        <f t="array" ref="J9203">IFERROR(_xlfn.IFS(B9203=2015,H9203/$O$13,B9203=2016,H9203/$O$14,B9203=2017,H9203/$O$15,B9203=2018,H9203/$O$16,B9203=2019,H9203/$O$17,B9203=2020,H9203/$O$18,B9203=2021,H9203/$O$19,B9203=2022,H9203/$O$20),"")</f>
        <v>2.1296967214487868E-5</v>
      </c>
      <c r="K9203" s="3" cm="1">
        <f t="array" ref="K9203">IFERROR(_xlfn.IFS(B9203=2015,J9203*$P$4,B9203=2016,J9203*$P$5,B9203=2017,J9203*$P$6,B9203=2018,J9203*$P$7,B9203=2019,J9203*$P$8,B9203=2020,J9203*$P$9,B9203=2021,J9203*$P$10,B9203=2022,J9203*$P$11),"")</f>
        <v>44894.066839103136</v>
      </c>
      <c r="L9203" s="3">
        <f t="shared" si="144"/>
        <v>84194.066839103136</v>
      </c>
    </row>
    <row r="9204" spans="1:12">
      <c r="A9204">
        <v>4826970</v>
      </c>
      <c r="B9204">
        <v>2021</v>
      </c>
      <c r="D9204" t="s">
        <v>1962</v>
      </c>
      <c r="E9204" t="s">
        <v>1963</v>
      </c>
      <c r="F9204" t="s">
        <v>4230</v>
      </c>
      <c r="G9204" t="s">
        <v>1964</v>
      </c>
      <c r="H9204" s="5">
        <v>34372.15</v>
      </c>
      <c r="I9204">
        <f>IFERROR(VLOOKUP(G9204,'NCES Match'!$A$2:$B$1307,2,FALSE),"")</f>
        <v>4826970</v>
      </c>
      <c r="J9204" cm="1">
        <f t="array" ref="J9204">IFERROR(_xlfn.IFS(B9204=2015,H9204/$O$13,B9204=2016,H9204/$O$14,B9204=2017,H9204/$O$15,B9204=2018,H9204/$O$16,B9204=2019,H9204/$O$17,B9204=2020,H9204/$O$18,B9204=2021,H9204/$O$19,B9204=2022,H9204/$O$20),"")</f>
        <v>1.7586270481832618E-5</v>
      </c>
      <c r="K9204" s="3" cm="1">
        <f t="array" ref="K9204">IFERROR(_xlfn.IFS(B9204=2015,J9204*$P$4,B9204=2016,J9204*$P$5,B9204=2017,J9204*$P$6,B9204=2018,J9204*$P$7,B9204=2019,J9204*$P$8,B9204=2020,J9204*$P$9,B9204=2021,J9204*$P$10,B9204=2022,J9204*$P$11),"")</f>
        <v>37644.349191475507</v>
      </c>
      <c r="L9204" s="3">
        <f t="shared" si="144"/>
        <v>72016.499191475508</v>
      </c>
    </row>
    <row r="9205" spans="1:12">
      <c r="A9205">
        <v>4826970</v>
      </c>
      <c r="B9205">
        <v>2022</v>
      </c>
      <c r="D9205" t="s">
        <v>1962</v>
      </c>
      <c r="E9205" t="s">
        <v>1963</v>
      </c>
      <c r="F9205" t="s">
        <v>4101</v>
      </c>
      <c r="G9205" t="s">
        <v>1964</v>
      </c>
      <c r="H9205" s="5">
        <v>40201.93</v>
      </c>
      <c r="I9205">
        <f>IFERROR(VLOOKUP(G9205,'NCES Match'!$A$2:$B$1307,2,FALSE),"")</f>
        <v>4826970</v>
      </c>
      <c r="J9205" cm="1">
        <f t="array" ref="J9205">IFERROR(_xlfn.IFS(B9205=2015,H9205/$O$13,B9205=2016,H9205/$O$14,B9205=2017,H9205/$O$15,B9205=2018,H9205/$O$16,B9205=2019,H9205/$O$17,B9205=2020,H9205/$O$18,B9205=2021,H9205/$O$19,B9205=2022,H9205/$O$20),"")</f>
        <v>1.7657919552203226E-5</v>
      </c>
      <c r="K9205" s="3" cm="1">
        <f t="array" ref="K9205">IFERROR(_xlfn.IFS(B9205=2015,J9205*$P$4,B9205=2016,J9205*$P$5,B9205=2017,J9205*$P$6,B9205=2018,J9205*$P$7,B9205=2019,J9205*$P$8,B9205=2020,J9205*$P$9,B9205=2021,J9205*$P$10,B9205=2022,J9205*$P$11),"")</f>
        <v>38026.029676984777</v>
      </c>
      <c r="L9205" s="3">
        <f t="shared" si="144"/>
        <v>78227.959676984785</v>
      </c>
    </row>
    <row r="9206" spans="1:12">
      <c r="A9206">
        <v>4826970</v>
      </c>
      <c r="B9206">
        <v>2023</v>
      </c>
      <c r="D9206" t="s">
        <v>1962</v>
      </c>
      <c r="E9206" t="s">
        <v>1963</v>
      </c>
      <c r="F9206" t="s">
        <v>4101</v>
      </c>
      <c r="G9206" t="s">
        <v>1964</v>
      </c>
      <c r="H9206" s="5">
        <v>36228.42</v>
      </c>
      <c r="I9206">
        <f>IFERROR(VLOOKUP(G9206,'NCES Match'!$A$2:$B$1307,2,FALSE),"")</f>
        <v>4826970</v>
      </c>
      <c r="J9206" t="str" cm="1">
        <f t="array" ref="J9206">IFERROR(_xlfn.IFS(B9206=2015,H9206/$O$13,B9206=2016,H9206/$O$14,B9206=2017,H9206/$O$15,B9206=2018,H9206/$O$16,B9206=2019,H9206/$O$17,B9206=2020,H9206/$O$18,B9206=2021,H9206/$O$19,B9206=2022,H9206/$O$20),"")</f>
        <v/>
      </c>
      <c r="K9206" s="3" t="str" cm="1">
        <f t="array" ref="K9206">IFERROR(_xlfn.IFS(B9206=2015,J9206*$P$4,B9206=2016,J9206*$P$5,B9206=2017,J9206*$P$6,B9206=2018,J9206*$P$7,B9206=2019,J9206*$P$8,B9206=2020,J9206*$P$9,B9206=2021,J9206*$P$10,B9206=2022,J9206*$P$11),"")</f>
        <v/>
      </c>
      <c r="L9206" s="3">
        <f t="shared" si="144"/>
        <v>36228.42</v>
      </c>
    </row>
    <row r="9207" spans="1:12">
      <c r="A9207">
        <v>4811910</v>
      </c>
      <c r="B9207">
        <v>2015</v>
      </c>
      <c r="C9207" t="s">
        <v>381</v>
      </c>
      <c r="D9207" t="s">
        <v>741</v>
      </c>
      <c r="E9207" t="s">
        <v>742</v>
      </c>
      <c r="G9207" t="s">
        <v>743</v>
      </c>
      <c r="H9207" s="5">
        <v>26789.19</v>
      </c>
      <c r="I9207">
        <f>IFERROR(VLOOKUP(G9207,'NCES Match'!$A$2:$B$1307,2,FALSE),"")</f>
        <v>4811910</v>
      </c>
      <c r="J9207" cm="1">
        <f t="array" ref="J9207">IFERROR(_xlfn.IFS(B9207=2015,H9207/$O$13,B9207=2016,H9207/$O$14,B9207=2017,H9207/$O$15,B9207=2018,H9207/$O$16,B9207=2019,H9207/$O$17,B9207=2020,H9207/$O$18,B9207=2021,H9207/$O$19,B9207=2022,H9207/$O$20),"")</f>
        <v>2.0986752090703624E-5</v>
      </c>
      <c r="K9207" s="3" cm="1">
        <f t="array" ref="K9207">IFERROR(_xlfn.IFS(B9207=2015,J9207*$P$4,B9207=2016,J9207*$P$5,B9207=2017,J9207*$P$6,B9207=2018,J9207*$P$7,B9207=2019,J9207*$P$8,B9207=2020,J9207*$P$9,B9207=2021,J9207*$P$10,B9207=2022,J9207*$P$11),"")</f>
        <v>33400.058924049314</v>
      </c>
      <c r="L9207" s="3">
        <f t="shared" si="144"/>
        <v>60189.248924049316</v>
      </c>
    </row>
    <row r="9208" spans="1:12">
      <c r="A9208">
        <v>4811910</v>
      </c>
      <c r="B9208">
        <v>2016</v>
      </c>
      <c r="C9208" t="s">
        <v>4102</v>
      </c>
      <c r="D9208" t="s">
        <v>741</v>
      </c>
      <c r="E9208" t="s">
        <v>742</v>
      </c>
      <c r="F9208" t="s">
        <v>4101</v>
      </c>
      <c r="G9208" t="s">
        <v>743</v>
      </c>
      <c r="H9208" s="5">
        <v>31109</v>
      </c>
      <c r="I9208">
        <f>IFERROR(VLOOKUP(G9208,'NCES Match'!$A$2:$B$1307,2,FALSE),"")</f>
        <v>4811910</v>
      </c>
      <c r="J9208" cm="1">
        <f t="array" ref="J9208">IFERROR(_xlfn.IFS(B9208=2015,H9208/$O$13,B9208=2016,H9208/$O$14,B9208=2017,H9208/$O$15,B9208=2018,H9208/$O$16,B9208=2019,H9208/$O$17,B9208=2020,H9208/$O$18,B9208=2021,H9208/$O$19,B9208=2022,H9208/$O$20),"")</f>
        <v>2.2269903667164542E-5</v>
      </c>
      <c r="K9208" s="3" cm="1">
        <f t="array" ref="K9208">IFERROR(_xlfn.IFS(B9208=2015,J9208*$P$4,B9208=2016,J9208*$P$5,B9208=2017,J9208*$P$6,B9208=2018,J9208*$P$7,B9208=2019,J9208*$P$8,B9208=2020,J9208*$P$9,B9208=2021,J9208*$P$10,B9208=2022,J9208*$P$11),"")</f>
        <v>37316.146474650697</v>
      </c>
      <c r="L9208" s="3">
        <f t="shared" si="144"/>
        <v>68425.146474650697</v>
      </c>
    </row>
    <row r="9209" spans="1:12">
      <c r="A9209">
        <v>4811910</v>
      </c>
      <c r="B9209">
        <v>2017</v>
      </c>
      <c r="D9209" t="s">
        <v>741</v>
      </c>
      <c r="E9209" t="s">
        <v>742</v>
      </c>
      <c r="F9209" t="s">
        <v>4101</v>
      </c>
      <c r="G9209" t="s">
        <v>743</v>
      </c>
      <c r="H9209" s="5">
        <v>33886</v>
      </c>
      <c r="I9209">
        <f>IFERROR(VLOOKUP(G9209,'NCES Match'!$A$2:$B$1307,2,FALSE),"")</f>
        <v>4811910</v>
      </c>
      <c r="J9209" cm="1">
        <f t="array" ref="J9209">IFERROR(_xlfn.IFS(B9209=2015,H9209/$O$13,B9209=2016,H9209/$O$14,B9209=2017,H9209/$O$15,B9209=2018,H9209/$O$16,B9209=2019,H9209/$O$17,B9209=2020,H9209/$O$18,B9209=2021,H9209/$O$19,B9209=2022,H9209/$O$20),"")</f>
        <v>2.3362322045650643E-5</v>
      </c>
      <c r="K9209" s="3" cm="1">
        <f t="array" ref="K9209">IFERROR(_xlfn.IFS(B9209=2015,J9209*$P$4,B9209=2016,J9209*$P$5,B9209=2017,J9209*$P$6,B9209=2018,J9209*$P$7,B9209=2019,J9209*$P$8,B9209=2020,J9209*$P$9,B9209=2021,J9209*$P$10,B9209=2022,J9209*$P$11),"")</f>
        <v>39675.012530888787</v>
      </c>
      <c r="L9209" s="3">
        <f t="shared" si="144"/>
        <v>73561.01253088878</v>
      </c>
    </row>
    <row r="9210" spans="1:12">
      <c r="A9210">
        <v>4811910</v>
      </c>
      <c r="B9210">
        <v>2018</v>
      </c>
      <c r="D9210" t="s">
        <v>741</v>
      </c>
      <c r="E9210" t="s">
        <v>742</v>
      </c>
      <c r="F9210" t="s">
        <v>4101</v>
      </c>
      <c r="G9210" t="s">
        <v>743</v>
      </c>
      <c r="H9210" s="5">
        <v>33291</v>
      </c>
      <c r="I9210">
        <f>IFERROR(VLOOKUP(G9210,'NCES Match'!$A$2:$B$1307,2,FALSE),"")</f>
        <v>4811910</v>
      </c>
      <c r="J9210" cm="1">
        <f t="array" ref="J9210">IFERROR(_xlfn.IFS(B9210=2015,H9210/$O$13,B9210=2016,H9210/$O$14,B9210=2017,H9210/$O$15,B9210=2018,H9210/$O$16,B9210=2019,H9210/$O$17,B9210=2020,H9210/$O$18,B9210=2021,H9210/$O$19,B9210=2022,H9210/$O$20),"")</f>
        <v>2.1724336174133152E-5</v>
      </c>
      <c r="K9210" s="3" cm="1">
        <f t="array" ref="K9210">IFERROR(_xlfn.IFS(B9210=2015,J9210*$P$4,B9210=2016,J9210*$P$5,B9210=2017,J9210*$P$6,B9210=2018,J9210*$P$7,B9210=2019,J9210*$P$8,B9210=2020,J9210*$P$9,B9210=2021,J9210*$P$10,B9210=2022,J9210*$P$11),"")</f>
        <v>37297.498198296984</v>
      </c>
      <c r="L9210" s="3">
        <f t="shared" si="144"/>
        <v>70588.498198296991</v>
      </c>
    </row>
    <row r="9211" spans="1:12">
      <c r="A9211">
        <v>4811910</v>
      </c>
      <c r="B9211">
        <v>2019</v>
      </c>
      <c r="D9211" t="s">
        <v>741</v>
      </c>
      <c r="E9211" t="s">
        <v>742</v>
      </c>
      <c r="F9211" t="s">
        <v>4101</v>
      </c>
      <c r="G9211" t="s">
        <v>743</v>
      </c>
      <c r="H9211" s="5">
        <v>40352</v>
      </c>
      <c r="I9211">
        <f>IFERROR(VLOOKUP(G9211,'NCES Match'!$A$2:$B$1307,2,FALSE),"")</f>
        <v>4811910</v>
      </c>
      <c r="J9211" cm="1">
        <f t="array" ref="J9211">IFERROR(_xlfn.IFS(B9211=2015,H9211/$O$13,B9211=2016,H9211/$O$14,B9211=2017,H9211/$O$15,B9211=2018,H9211/$O$16,B9211=2019,H9211/$O$17,B9211=2020,H9211/$O$18,B9211=2021,H9211/$O$19,B9211=2022,H9211/$O$20),"")</f>
        <v>2.555008043520155E-5</v>
      </c>
      <c r="K9211" s="3" cm="1">
        <f t="array" ref="K9211">IFERROR(_xlfn.IFS(B9211=2015,J9211*$P$4,B9211=2016,J9211*$P$5,B9211=2017,J9211*$P$6,B9211=2018,J9211*$P$7,B9211=2019,J9211*$P$8,B9211=2020,J9211*$P$9,B9211=2021,J9211*$P$10,B9211=2022,J9211*$P$11),"")</f>
        <v>44404.1482983756</v>
      </c>
      <c r="L9211" s="3">
        <f t="shared" si="144"/>
        <v>84756.1482983756</v>
      </c>
    </row>
    <row r="9212" spans="1:12">
      <c r="A9212">
        <v>4811910</v>
      </c>
      <c r="B9212">
        <v>2020</v>
      </c>
      <c r="D9212" t="s">
        <v>741</v>
      </c>
      <c r="E9212" t="s">
        <v>742</v>
      </c>
      <c r="F9212" t="s">
        <v>4230</v>
      </c>
      <c r="G9212" t="s">
        <v>743</v>
      </c>
      <c r="H9212" s="5">
        <v>54660</v>
      </c>
      <c r="I9212">
        <f>IFERROR(VLOOKUP(G9212,'NCES Match'!$A$2:$B$1307,2,FALSE),"")</f>
        <v>4811910</v>
      </c>
      <c r="J9212" cm="1">
        <f t="array" ref="J9212">IFERROR(_xlfn.IFS(B9212=2015,H9212/$O$13,B9212=2016,H9212/$O$14,B9212=2017,H9212/$O$15,B9212=2018,H9212/$O$16,B9212=2019,H9212/$O$17,B9212=2020,H9212/$O$18,B9212=2021,H9212/$O$19,B9212=2022,H9212/$O$20),"")</f>
        <v>2.9620667377707555E-5</v>
      </c>
      <c r="K9212" s="3" cm="1">
        <f t="array" ref="K9212">IFERROR(_xlfn.IFS(B9212=2015,J9212*$P$4,B9212=2016,J9212*$P$5,B9212=2017,J9212*$P$6,B9212=2018,J9212*$P$7,B9212=2019,J9212*$P$8,B9212=2020,J9212*$P$9,B9212=2021,J9212*$P$10,B9212=2022,J9212*$P$11),"")</f>
        <v>62440.450214386197</v>
      </c>
      <c r="L9212" s="3">
        <f t="shared" si="144"/>
        <v>117100.45021438619</v>
      </c>
    </row>
    <row r="9213" spans="1:12">
      <c r="A9213">
        <v>4811910</v>
      </c>
      <c r="B9213">
        <v>2021</v>
      </c>
      <c r="D9213" t="s">
        <v>741</v>
      </c>
      <c r="E9213" t="s">
        <v>742</v>
      </c>
      <c r="F9213" t="s">
        <v>4101</v>
      </c>
      <c r="G9213" t="s">
        <v>743</v>
      </c>
      <c r="H9213" s="5">
        <v>56253.14</v>
      </c>
      <c r="I9213">
        <f>IFERROR(VLOOKUP(G9213,'NCES Match'!$A$2:$B$1307,2,FALSE),"")</f>
        <v>4811910</v>
      </c>
      <c r="J9213" cm="1">
        <f t="array" ref="J9213">IFERROR(_xlfn.IFS(B9213=2015,H9213/$O$13,B9213=2016,H9213/$O$14,B9213=2017,H9213/$O$15,B9213=2018,H9213/$O$16,B9213=2019,H9213/$O$17,B9213=2020,H9213/$O$18,B9213=2021,H9213/$O$19,B9213=2022,H9213/$O$20),"")</f>
        <v>2.8781526191768557E-5</v>
      </c>
      <c r="K9213" s="3" cm="1">
        <f t="array" ref="K9213">IFERROR(_xlfn.IFS(B9213=2015,J9213*$P$4,B9213=2016,J9213*$P$5,B9213=2017,J9213*$P$6,B9213=2018,J9213*$P$7,B9213=2019,J9213*$P$8,B9213=2020,J9213*$P$9,B9213=2021,J9213*$P$10,B9213=2022,J9213*$P$11),"")</f>
        <v>61608.390667355932</v>
      </c>
      <c r="L9213" s="3">
        <f t="shared" si="144"/>
        <v>117861.53066735592</v>
      </c>
    </row>
    <row r="9214" spans="1:12">
      <c r="A9214">
        <v>4811910</v>
      </c>
      <c r="B9214">
        <v>2022</v>
      </c>
      <c r="D9214" t="s">
        <v>741</v>
      </c>
      <c r="E9214" t="s">
        <v>742</v>
      </c>
      <c r="F9214" t="s">
        <v>4101</v>
      </c>
      <c r="G9214" t="s">
        <v>743</v>
      </c>
      <c r="H9214" s="5">
        <v>67444.289999999994</v>
      </c>
      <c r="I9214">
        <f>IFERROR(VLOOKUP(G9214,'NCES Match'!$A$2:$B$1307,2,FALSE),"")</f>
        <v>4811910</v>
      </c>
      <c r="J9214" cm="1">
        <f t="array" ref="J9214">IFERROR(_xlfn.IFS(B9214=2015,H9214/$O$13,B9214=2016,H9214/$O$14,B9214=2017,H9214/$O$15,B9214=2018,H9214/$O$16,B9214=2019,H9214/$O$17,B9214=2020,H9214/$O$18,B9214=2021,H9214/$O$19,B9214=2022,H9214/$O$20),"")</f>
        <v>2.9623598844022274E-5</v>
      </c>
      <c r="K9214" s="3" cm="1">
        <f t="array" ref="K9214">IFERROR(_xlfn.IFS(B9214=2015,J9214*$P$4,B9214=2016,J9214*$P$5,B9214=2017,J9214*$P$6,B9214=2018,J9214*$P$7,B9214=2019,J9214*$P$8,B9214=2020,J9214*$P$9,B9214=2021,J9214*$P$10,B9214=2022,J9214*$P$11),"")</f>
        <v>63793.916687163211</v>
      </c>
      <c r="L9214" s="3">
        <f t="shared" si="144"/>
        <v>131238.20668716321</v>
      </c>
    </row>
    <row r="9215" spans="1:12">
      <c r="A9215">
        <v>4811910</v>
      </c>
      <c r="B9215">
        <v>2023</v>
      </c>
      <c r="D9215" t="s">
        <v>741</v>
      </c>
      <c r="E9215" t="s">
        <v>742</v>
      </c>
      <c r="F9215" t="s">
        <v>4101</v>
      </c>
      <c r="G9215" t="s">
        <v>743</v>
      </c>
      <c r="H9215" s="5">
        <v>82014.649999999994</v>
      </c>
      <c r="I9215">
        <f>IFERROR(VLOOKUP(G9215,'NCES Match'!$A$2:$B$1307,2,FALSE),"")</f>
        <v>4811910</v>
      </c>
      <c r="J9215" t="str" cm="1">
        <f t="array" ref="J9215">IFERROR(_xlfn.IFS(B9215=2015,H9215/$O$13,B9215=2016,H9215/$O$14,B9215=2017,H9215/$O$15,B9215=2018,H9215/$O$16,B9215=2019,H9215/$O$17,B9215=2020,H9215/$O$18,B9215=2021,H9215/$O$19,B9215=2022,H9215/$O$20),"")</f>
        <v/>
      </c>
      <c r="K9215" s="3" t="str" cm="1">
        <f t="array" ref="K9215">IFERROR(_xlfn.IFS(B9215=2015,J9215*$P$4,B9215=2016,J9215*$P$5,B9215=2017,J9215*$P$6,B9215=2018,J9215*$P$7,B9215=2019,J9215*$P$8,B9215=2020,J9215*$P$9,B9215=2021,J9215*$P$10,B9215=2022,J9215*$P$11),"")</f>
        <v/>
      </c>
      <c r="L9215" s="3">
        <f t="shared" si="144"/>
        <v>82014.649999999994</v>
      </c>
    </row>
    <row r="9216" spans="1:12">
      <c r="A9216">
        <v>4820190</v>
      </c>
      <c r="B9216">
        <v>2015</v>
      </c>
      <c r="C9216" t="s">
        <v>381</v>
      </c>
      <c r="D9216" t="s">
        <v>1358</v>
      </c>
      <c r="E9216" t="s">
        <v>1359</v>
      </c>
      <c r="G9216" t="s">
        <v>1360</v>
      </c>
      <c r="H9216" s="5">
        <v>429631.94</v>
      </c>
      <c r="I9216">
        <f>IFERROR(VLOOKUP(G9216,'NCES Match'!$A$2:$B$1307,2,FALSE),"")</f>
        <v>4820190</v>
      </c>
      <c r="J9216" cm="1">
        <f t="array" ref="J9216">IFERROR(_xlfn.IFS(B9216=2015,H9216/$O$13,B9216=2016,H9216/$O$14,B9216=2017,H9216/$O$15,B9216=2018,H9216/$O$16,B9216=2019,H9216/$O$17,B9216=2020,H9216/$O$18,B9216=2021,H9216/$O$19,B9216=2022,H9216/$O$20),"")</f>
        <v>3.3657527588658163E-4</v>
      </c>
      <c r="K9216" s="3" cm="1">
        <f t="array" ref="K9216">IFERROR(_xlfn.IFS(B9216=2015,J9216*$P$4,B9216=2016,J9216*$P$5,B9216=2017,J9216*$P$6,B9216=2018,J9216*$P$7,B9216=2019,J9216*$P$8,B9216=2020,J9216*$P$9,B9216=2021,J9216*$P$10,B9216=2022,J9216*$P$11),"")</f>
        <v>535653.82572797523</v>
      </c>
      <c r="L9216" s="3">
        <f t="shared" si="144"/>
        <v>965285.76572797517</v>
      </c>
    </row>
    <row r="9217" spans="1:12">
      <c r="A9217">
        <v>4820190</v>
      </c>
      <c r="B9217">
        <v>2016</v>
      </c>
      <c r="C9217" t="s">
        <v>4102</v>
      </c>
      <c r="D9217" t="s">
        <v>1358</v>
      </c>
      <c r="E9217" t="s">
        <v>1359</v>
      </c>
      <c r="F9217" t="s">
        <v>4101</v>
      </c>
      <c r="G9217" t="s">
        <v>1360</v>
      </c>
      <c r="H9217" s="5">
        <v>412827</v>
      </c>
      <c r="I9217">
        <f>IFERROR(VLOOKUP(G9217,'NCES Match'!$A$2:$B$1307,2,FALSE),"")</f>
        <v>4820190</v>
      </c>
      <c r="J9217" cm="1">
        <f t="array" ref="J9217">IFERROR(_xlfn.IFS(B9217=2015,H9217/$O$13,B9217=2016,H9217/$O$14,B9217=2017,H9217/$O$15,B9217=2018,H9217/$O$16,B9217=2019,H9217/$O$17,B9217=2020,H9217/$O$18,B9217=2021,H9217/$O$19,B9217=2022,H9217/$O$20),"")</f>
        <v>2.9552918837649994E-4</v>
      </c>
      <c r="K9217" s="3" cm="1">
        <f t="array" ref="K9217">IFERROR(_xlfn.IFS(B9217=2015,J9217*$P$4,B9217=2016,J9217*$P$5,B9217=2017,J9217*$P$6,B9217=2018,J9217*$P$7,B9217=2019,J9217*$P$8,B9217=2020,J9217*$P$9,B9217=2021,J9217*$P$10,B9217=2022,J9217*$P$11),"")</f>
        <v>495197.9427397417</v>
      </c>
      <c r="L9217" s="3">
        <f t="shared" si="144"/>
        <v>908024.94273974164</v>
      </c>
    </row>
    <row r="9218" spans="1:12">
      <c r="A9218">
        <v>4820190</v>
      </c>
      <c r="B9218">
        <v>2017</v>
      </c>
      <c r="D9218" t="s">
        <v>1358</v>
      </c>
      <c r="E9218" t="s">
        <v>1359</v>
      </c>
      <c r="F9218" t="s">
        <v>4101</v>
      </c>
      <c r="G9218" t="s">
        <v>1360</v>
      </c>
      <c r="H9218" s="5">
        <v>442365</v>
      </c>
      <c r="I9218">
        <f>IFERROR(VLOOKUP(G9218,'NCES Match'!$A$2:$B$1307,2,FALSE),"")</f>
        <v>4820190</v>
      </c>
      <c r="J9218" cm="1">
        <f t="array" ref="J9218">IFERROR(_xlfn.IFS(B9218=2015,H9218/$O$13,B9218=2016,H9218/$O$14,B9218=2017,H9218/$O$15,B9218=2018,H9218/$O$16,B9218=2019,H9218/$O$17,B9218=2020,H9218/$O$18,B9218=2021,H9218/$O$19,B9218=2022,H9218/$O$20),"")</f>
        <v>3.0498357999540358E-4</v>
      </c>
      <c r="K9218" s="3" cm="1">
        <f t="array" ref="K9218">IFERROR(_xlfn.IFS(B9218=2015,J9218*$P$4,B9218=2016,J9218*$P$5,B9218=2017,J9218*$P$6,B9218=2018,J9218*$P$7,B9218=2019,J9218*$P$8,B9218=2020,J9218*$P$9,B9218=2021,J9218*$P$10,B9218=2022,J9218*$P$11),"")</f>
        <v>517937.70047295693</v>
      </c>
      <c r="L9218" s="3">
        <f t="shared" si="144"/>
        <v>960302.70047295699</v>
      </c>
    </row>
    <row r="9219" spans="1:12">
      <c r="A9219">
        <v>4820190</v>
      </c>
      <c r="B9219">
        <v>2018</v>
      </c>
      <c r="D9219" t="s">
        <v>1358</v>
      </c>
      <c r="E9219" t="s">
        <v>1359</v>
      </c>
      <c r="F9219" t="s">
        <v>4101</v>
      </c>
      <c r="G9219" t="s">
        <v>1360</v>
      </c>
      <c r="H9219" s="5">
        <v>464556</v>
      </c>
      <c r="I9219">
        <f>IFERROR(VLOOKUP(G9219,'NCES Match'!$A$2:$B$1307,2,FALSE),"")</f>
        <v>4820190</v>
      </c>
      <c r="J9219" cm="1">
        <f t="array" ref="J9219">IFERROR(_xlfn.IFS(B9219=2015,H9219/$O$13,B9219=2016,H9219/$O$14,B9219=2017,H9219/$O$15,B9219=2018,H9219/$O$16,B9219=2019,H9219/$O$17,B9219=2020,H9219/$O$18,B9219=2021,H9219/$O$19,B9219=2022,H9219/$O$20),"")</f>
        <v>3.0315012212641859E-4</v>
      </c>
      <c r="K9219" s="3" cm="1">
        <f t="array" ref="K9219">IFERROR(_xlfn.IFS(B9219=2015,J9219*$P$4,B9219=2016,J9219*$P$5,B9219=2017,J9219*$P$6,B9219=2018,J9219*$P$7,B9219=2019,J9219*$P$8,B9219=2020,J9219*$P$9,B9219=2021,J9219*$P$10,B9219=2022,J9219*$P$11),"")</f>
        <v>520464.28683452145</v>
      </c>
      <c r="L9219" s="3">
        <f t="shared" ref="L9219:L9282" si="145">SUM(H9219,K9219)</f>
        <v>985020.28683452145</v>
      </c>
    </row>
    <row r="9220" spans="1:12">
      <c r="A9220">
        <v>4820190</v>
      </c>
      <c r="B9220">
        <v>2019</v>
      </c>
      <c r="D9220" t="s">
        <v>1358</v>
      </c>
      <c r="E9220" t="s">
        <v>1359</v>
      </c>
      <c r="F9220" t="s">
        <v>4101</v>
      </c>
      <c r="G9220" t="s">
        <v>1360</v>
      </c>
      <c r="H9220" s="5">
        <v>521417</v>
      </c>
      <c r="I9220">
        <f>IFERROR(VLOOKUP(G9220,'NCES Match'!$A$2:$B$1307,2,FALSE),"")</f>
        <v>4820190</v>
      </c>
      <c r="J9220" cm="1">
        <f t="array" ref="J9220">IFERROR(_xlfn.IFS(B9220=2015,H9220/$O$13,B9220=2016,H9220/$O$14,B9220=2017,H9220/$O$15,B9220=2018,H9220/$O$16,B9220=2019,H9220/$O$17,B9220=2020,H9220/$O$18,B9220=2021,H9220/$O$19,B9220=2022,H9220/$O$20),"")</f>
        <v>3.3015082995344682E-4</v>
      </c>
      <c r="K9220" s="3" cm="1">
        <f t="array" ref="K9220">IFERROR(_xlfn.IFS(B9220=2015,J9220*$P$4,B9220=2016,J9220*$P$5,B9220=2017,J9220*$P$6,B9220=2018,J9220*$P$7,B9220=2019,J9220*$P$8,B9220=2020,J9220*$P$9,B9220=2021,J9220*$P$10,B9220=2022,J9220*$P$11),"")</f>
        <v>573777.70106299827</v>
      </c>
      <c r="L9220" s="3">
        <f t="shared" si="145"/>
        <v>1095194.7010629983</v>
      </c>
    </row>
    <row r="9221" spans="1:12">
      <c r="A9221">
        <v>4820190</v>
      </c>
      <c r="B9221">
        <v>2020</v>
      </c>
      <c r="D9221" t="s">
        <v>1358</v>
      </c>
      <c r="E9221" t="s">
        <v>1359</v>
      </c>
      <c r="F9221" t="s">
        <v>4230</v>
      </c>
      <c r="G9221" t="s">
        <v>1360</v>
      </c>
      <c r="H9221" s="5">
        <v>565759</v>
      </c>
      <c r="I9221">
        <f>IFERROR(VLOOKUP(G9221,'NCES Match'!$A$2:$B$1307,2,FALSE),"")</f>
        <v>4820190</v>
      </c>
      <c r="J9221" cm="1">
        <f t="array" ref="J9221">IFERROR(_xlfn.IFS(B9221=2015,H9221/$O$13,B9221=2016,H9221/$O$14,B9221=2017,H9221/$O$15,B9221=2018,H9221/$O$16,B9221=2019,H9221/$O$17,B9221=2020,H9221/$O$18,B9221=2021,H9221/$O$19,B9221=2022,H9221/$O$20),"")</f>
        <v>3.0658908077102904E-4</v>
      </c>
      <c r="K9221" s="3" cm="1">
        <f t="array" ref="K9221">IFERROR(_xlfn.IFS(B9221=2015,J9221*$P$4,B9221=2016,J9221*$P$5,B9221=2017,J9221*$P$6,B9221=2018,J9221*$P$7,B9221=2019,J9221*$P$8,B9221=2020,J9221*$P$9,B9221=2021,J9221*$P$10,B9221=2022,J9221*$P$11),"")</f>
        <v>646290.64531359158</v>
      </c>
      <c r="L9221" s="3">
        <f t="shared" si="145"/>
        <v>1212049.6453135917</v>
      </c>
    </row>
    <row r="9222" spans="1:12">
      <c r="A9222">
        <v>4820190</v>
      </c>
      <c r="B9222">
        <v>2021</v>
      </c>
      <c r="D9222" t="s">
        <v>1358</v>
      </c>
      <c r="E9222" t="s">
        <v>1359</v>
      </c>
      <c r="F9222" t="s">
        <v>4230</v>
      </c>
      <c r="G9222" t="s">
        <v>1360</v>
      </c>
      <c r="H9222" s="5">
        <v>594328.89</v>
      </c>
      <c r="I9222">
        <f>IFERROR(VLOOKUP(G9222,'NCES Match'!$A$2:$B$1307,2,FALSE),"")</f>
        <v>4820190</v>
      </c>
      <c r="J9222" cm="1">
        <f t="array" ref="J9222">IFERROR(_xlfn.IFS(B9222=2015,H9222/$O$13,B9222=2016,H9222/$O$14,B9222=2017,H9222/$O$15,B9222=2018,H9222/$O$16,B9222=2019,H9222/$O$17,B9222=2020,H9222/$O$18,B9222=2021,H9222/$O$19,B9222=2022,H9222/$O$20),"")</f>
        <v>3.040842255927355E-4</v>
      </c>
      <c r="K9222" s="3" cm="1">
        <f t="array" ref="K9222">IFERROR(_xlfn.IFS(B9222=2015,J9222*$P$4,B9222=2016,J9222*$P$5,B9222=2017,J9222*$P$6,B9222=2018,J9222*$P$7,B9222=2019,J9222*$P$8,B9222=2020,J9222*$P$9,B9222=2021,J9222*$P$10,B9222=2022,J9222*$P$11),"")</f>
        <v>650908.49044188485</v>
      </c>
      <c r="L9222" s="3">
        <f t="shared" si="145"/>
        <v>1245237.380441885</v>
      </c>
    </row>
    <row r="9223" spans="1:12">
      <c r="A9223">
        <v>4820190</v>
      </c>
      <c r="B9223">
        <v>2022</v>
      </c>
      <c r="D9223" t="s">
        <v>1358</v>
      </c>
      <c r="E9223" t="s">
        <v>1359</v>
      </c>
      <c r="F9223" t="s">
        <v>4101</v>
      </c>
      <c r="G9223" t="s">
        <v>1360</v>
      </c>
      <c r="H9223" s="5">
        <v>676196.58</v>
      </c>
      <c r="I9223">
        <f>IFERROR(VLOOKUP(G9223,'NCES Match'!$A$2:$B$1307,2,FALSE),"")</f>
        <v>4820190</v>
      </c>
      <c r="J9223" cm="1">
        <f t="array" ref="J9223">IFERROR(_xlfn.IFS(B9223=2015,H9223/$O$13,B9223=2016,H9223/$O$14,B9223=2017,H9223/$O$15,B9223=2018,H9223/$O$16,B9223=2019,H9223/$O$17,B9223=2020,H9223/$O$18,B9223=2021,H9223/$O$19,B9223=2022,H9223/$O$20),"")</f>
        <v>2.9700625843373572E-4</v>
      </c>
      <c r="K9223" s="3" cm="1">
        <f t="array" ref="K9223">IFERROR(_xlfn.IFS(B9223=2015,J9223*$P$4,B9223=2016,J9223*$P$5,B9223=2017,J9223*$P$6,B9223=2018,J9223*$P$7,B9223=2019,J9223*$P$8,B9223=2020,J9223*$P$9,B9223=2021,J9223*$P$10,B9223=2022,J9223*$P$11),"")</f>
        <v>639597.9302126941</v>
      </c>
      <c r="L9223" s="3">
        <f t="shared" si="145"/>
        <v>1315794.5102126941</v>
      </c>
    </row>
    <row r="9224" spans="1:12">
      <c r="A9224">
        <v>4820190</v>
      </c>
      <c r="B9224">
        <v>2023</v>
      </c>
      <c r="D9224" t="s">
        <v>1358</v>
      </c>
      <c r="E9224" t="s">
        <v>1359</v>
      </c>
      <c r="F9224" t="s">
        <v>4101</v>
      </c>
      <c r="G9224" t="s">
        <v>1360</v>
      </c>
      <c r="H9224" s="5">
        <v>818642.8</v>
      </c>
      <c r="I9224">
        <f>IFERROR(VLOOKUP(G9224,'NCES Match'!$A$2:$B$1307,2,FALSE),"")</f>
        <v>4820190</v>
      </c>
      <c r="J9224" t="str" cm="1">
        <f t="array" ref="J9224">IFERROR(_xlfn.IFS(B9224=2015,H9224/$O$13,B9224=2016,H9224/$O$14,B9224=2017,H9224/$O$15,B9224=2018,H9224/$O$16,B9224=2019,H9224/$O$17,B9224=2020,H9224/$O$18,B9224=2021,H9224/$O$19,B9224=2022,H9224/$O$20),"")</f>
        <v/>
      </c>
      <c r="K9224" s="3" t="str" cm="1">
        <f t="array" ref="K9224">IFERROR(_xlfn.IFS(B9224=2015,J9224*$P$4,B9224=2016,J9224*$P$5,B9224=2017,J9224*$P$6,B9224=2018,J9224*$P$7,B9224=2019,J9224*$P$8,B9224=2020,J9224*$P$9,B9224=2021,J9224*$P$10,B9224=2022,J9224*$P$11),"")</f>
        <v/>
      </c>
      <c r="L9224" s="3">
        <f t="shared" si="145"/>
        <v>818642.8</v>
      </c>
    </row>
    <row r="9225" spans="1:12">
      <c r="A9225">
        <v>4824330</v>
      </c>
      <c r="B9225">
        <v>2015</v>
      </c>
      <c r="C9225" t="s">
        <v>381</v>
      </c>
      <c r="D9225" t="s">
        <v>1746</v>
      </c>
      <c r="E9225" t="s">
        <v>1747</v>
      </c>
      <c r="G9225" t="s">
        <v>1748</v>
      </c>
      <c r="H9225" s="5">
        <v>58739.1</v>
      </c>
      <c r="I9225">
        <f>IFERROR(VLOOKUP(G9225,'NCES Match'!$A$2:$B$1307,2,FALSE),"")</f>
        <v>4824330</v>
      </c>
      <c r="J9225" cm="1">
        <f t="array" ref="J9225">IFERROR(_xlfn.IFS(B9225=2015,H9225/$O$13,B9225=2016,H9225/$O$14,B9225=2017,H9225/$O$15,B9225=2018,H9225/$O$16,B9225=2019,H9225/$O$17,B9225=2020,H9225/$O$18,B9225=2021,H9225/$O$19,B9225=2022,H9225/$O$20),"")</f>
        <v>4.6016431617792445E-5</v>
      </c>
      <c r="K9225" s="3" cm="1">
        <f t="array" ref="K9225">IFERROR(_xlfn.IFS(B9225=2015,J9225*$P$4,B9225=2016,J9225*$P$5,B9225=2017,J9225*$P$6,B9225=2018,J9225*$P$7,B9225=2019,J9225*$P$8,B9225=2020,J9225*$P$9,B9225=2021,J9225*$P$10,B9225=2022,J9225*$P$11),"")</f>
        <v>73234.368084500689</v>
      </c>
      <c r="L9225" s="3">
        <f t="shared" si="145"/>
        <v>131973.4680845007</v>
      </c>
    </row>
    <row r="9226" spans="1:12">
      <c r="A9226">
        <v>4824330</v>
      </c>
      <c r="B9226">
        <v>2016</v>
      </c>
      <c r="C9226" t="s">
        <v>4102</v>
      </c>
      <c r="D9226" t="s">
        <v>1746</v>
      </c>
      <c r="E9226" t="s">
        <v>1747</v>
      </c>
      <c r="F9226" t="s">
        <v>4101</v>
      </c>
      <c r="G9226" t="s">
        <v>1748</v>
      </c>
      <c r="H9226" s="5">
        <v>69003</v>
      </c>
      <c r="I9226">
        <f>IFERROR(VLOOKUP(G9226,'NCES Match'!$A$2:$B$1307,2,FALSE),"")</f>
        <v>4824330</v>
      </c>
      <c r="J9226" cm="1">
        <f t="array" ref="J9226">IFERROR(_xlfn.IFS(B9226=2015,H9226/$O$13,B9226=2016,H9226/$O$14,B9226=2017,H9226/$O$15,B9226=2018,H9226/$O$16,B9226=2019,H9226/$O$17,B9226=2020,H9226/$O$18,B9226=2021,H9226/$O$19,B9226=2022,H9226/$O$20),"")</f>
        <v>4.9396964310821786E-5</v>
      </c>
      <c r="K9226" s="3" cm="1">
        <f t="array" ref="K9226">IFERROR(_xlfn.IFS(B9226=2015,J9226*$P$4,B9226=2016,J9226*$P$5,B9226=2017,J9226*$P$6,B9226=2018,J9226*$P$7,B9226=2019,J9226*$P$8,B9226=2020,J9226*$P$9,B9226=2021,J9226*$P$10,B9226=2022,J9226*$P$11),"")</f>
        <v>82771.096955553774</v>
      </c>
      <c r="L9226" s="3">
        <f t="shared" si="145"/>
        <v>151774.09695555377</v>
      </c>
    </row>
    <row r="9227" spans="1:12">
      <c r="A9227">
        <v>4824330</v>
      </c>
      <c r="B9227">
        <v>2017</v>
      </c>
      <c r="D9227" t="s">
        <v>1746</v>
      </c>
      <c r="E9227" t="s">
        <v>1747</v>
      </c>
      <c r="F9227" t="s">
        <v>4101</v>
      </c>
      <c r="G9227" t="s">
        <v>1748</v>
      </c>
      <c r="H9227" s="5">
        <v>63785</v>
      </c>
      <c r="I9227">
        <f>IFERROR(VLOOKUP(G9227,'NCES Match'!$A$2:$B$1307,2,FALSE),"")</f>
        <v>4824330</v>
      </c>
      <c r="J9227" cm="1">
        <f t="array" ref="J9227">IFERROR(_xlfn.IFS(B9227=2015,H9227/$O$13,B9227=2016,H9227/$O$14,B9227=2017,H9227/$O$15,B9227=2018,H9227/$O$16,B9227=2019,H9227/$O$17,B9227=2020,H9227/$O$18,B9227=2021,H9227/$O$19,B9227=2022,H9227/$O$20),"")</f>
        <v>4.3975851728791423E-5</v>
      </c>
      <c r="K9227" s="3" cm="1">
        <f t="array" ref="K9227">IFERROR(_xlfn.IFS(B9227=2015,J9227*$P$4,B9227=2016,J9227*$P$5,B9227=2017,J9227*$P$6,B9227=2018,J9227*$P$7,B9227=2019,J9227*$P$8,B9227=2020,J9227*$P$9,B9227=2021,J9227*$P$10,B9227=2022,J9227*$P$11),"")</f>
        <v>74681.894419014963</v>
      </c>
      <c r="L9227" s="3">
        <f t="shared" si="145"/>
        <v>138466.89441901498</v>
      </c>
    </row>
    <row r="9228" spans="1:12">
      <c r="A9228">
        <v>4824330</v>
      </c>
      <c r="B9228">
        <v>2018</v>
      </c>
      <c r="D9228" t="s">
        <v>1746</v>
      </c>
      <c r="E9228" t="s">
        <v>1747</v>
      </c>
      <c r="F9228" t="s">
        <v>4101</v>
      </c>
      <c r="G9228" t="s">
        <v>1748</v>
      </c>
      <c r="H9228" s="5">
        <v>81060</v>
      </c>
      <c r="I9228">
        <f>IFERROR(VLOOKUP(G9228,'NCES Match'!$A$2:$B$1307,2,FALSE),"")</f>
        <v>4824330</v>
      </c>
      <c r="J9228" cm="1">
        <f t="array" ref="J9228">IFERROR(_xlfn.IFS(B9228=2015,H9228/$O$13,B9228=2016,H9228/$O$14,B9228=2017,H9228/$O$15,B9228=2018,H9228/$O$16,B9228=2019,H9228/$O$17,B9228=2020,H9228/$O$18,B9228=2021,H9228/$O$19,B9228=2022,H9228/$O$20),"")</f>
        <v>5.2896419160590951E-5</v>
      </c>
      <c r="K9228" s="3" cm="1">
        <f t="array" ref="K9228">IFERROR(_xlfn.IFS(B9228=2015,J9228*$P$4,B9228=2016,J9228*$P$5,B9228=2017,J9228*$P$6,B9228=2018,J9228*$P$7,B9228=2019,J9228*$P$8,B9228=2020,J9228*$P$9,B9228=2021,J9228*$P$10,B9228=2022,J9228*$P$11),"")</f>
        <v>90815.391666034469</v>
      </c>
      <c r="L9228" s="3">
        <f t="shared" si="145"/>
        <v>171875.39166603447</v>
      </c>
    </row>
    <row r="9229" spans="1:12">
      <c r="A9229">
        <v>4824330</v>
      </c>
      <c r="B9229">
        <v>2019</v>
      </c>
      <c r="D9229" t="s">
        <v>1746</v>
      </c>
      <c r="E9229" t="s">
        <v>1747</v>
      </c>
      <c r="F9229" t="s">
        <v>4101</v>
      </c>
      <c r="G9229" t="s">
        <v>1748</v>
      </c>
      <c r="H9229" s="5">
        <v>66391</v>
      </c>
      <c r="I9229">
        <f>IFERROR(VLOOKUP(G9229,'NCES Match'!$A$2:$B$1307,2,FALSE),"")</f>
        <v>4824330</v>
      </c>
      <c r="J9229" cm="1">
        <f t="array" ref="J9229">IFERROR(_xlfn.IFS(B9229=2015,H9229/$O$13,B9229=2016,H9229/$O$14,B9229=2017,H9229/$O$15,B9229=2018,H9229/$O$16,B9229=2019,H9229/$O$17,B9229=2020,H9229/$O$18,B9229=2021,H9229/$O$19,B9229=2022,H9229/$O$20),"")</f>
        <v>4.2037455149025231E-5</v>
      </c>
      <c r="K9229" s="3" cm="1">
        <f t="array" ref="K9229">IFERROR(_xlfn.IFS(B9229=2015,J9229*$P$4,B9229=2016,J9229*$P$5,B9229=2017,J9229*$P$6,B9229=2018,J9229*$P$7,B9229=2019,J9229*$P$8,B9229=2020,J9229*$P$9,B9229=2021,J9229*$P$10,B9229=2022,J9229*$P$11),"")</f>
        <v>73057.984974163715</v>
      </c>
      <c r="L9229" s="3">
        <f t="shared" si="145"/>
        <v>139448.9849741637</v>
      </c>
    </row>
    <row r="9230" spans="1:12">
      <c r="A9230">
        <v>4824330</v>
      </c>
      <c r="B9230">
        <v>2020</v>
      </c>
      <c r="D9230" t="s">
        <v>1746</v>
      </c>
      <c r="E9230" t="s">
        <v>1747</v>
      </c>
      <c r="F9230" t="s">
        <v>4230</v>
      </c>
      <c r="G9230" t="s">
        <v>1748</v>
      </c>
      <c r="H9230" s="5">
        <v>88957</v>
      </c>
      <c r="I9230">
        <f>IFERROR(VLOOKUP(G9230,'NCES Match'!$A$2:$B$1307,2,FALSE),"")</f>
        <v>4824330</v>
      </c>
      <c r="J9230" cm="1">
        <f t="array" ref="J9230">IFERROR(_xlfn.IFS(B9230=2015,H9230/$O$13,B9230=2016,H9230/$O$14,B9230=2017,H9230/$O$15,B9230=2018,H9230/$O$16,B9230=2019,H9230/$O$17,B9230=2020,H9230/$O$18,B9230=2021,H9230/$O$19,B9230=2022,H9230/$O$20),"")</f>
        <v>4.8206471055959219E-5</v>
      </c>
      <c r="K9230" s="3" cm="1">
        <f t="array" ref="K9230">IFERROR(_xlfn.IFS(B9230=2015,J9230*$P$4,B9230=2016,J9230*$P$5,B9230=2017,J9230*$P$6,B9230=2018,J9230*$P$7,B9230=2019,J9230*$P$8,B9230=2020,J9230*$P$9,B9230=2021,J9230*$P$10,B9230=2022,J9230*$P$11),"")</f>
        <v>101619.37668717805</v>
      </c>
      <c r="L9230" s="3">
        <f t="shared" si="145"/>
        <v>190576.37668717804</v>
      </c>
    </row>
    <row r="9231" spans="1:12">
      <c r="A9231">
        <v>4824330</v>
      </c>
      <c r="B9231">
        <v>2021</v>
      </c>
      <c r="D9231" t="s">
        <v>1746</v>
      </c>
      <c r="E9231" t="s">
        <v>1747</v>
      </c>
      <c r="F9231" t="s">
        <v>4101</v>
      </c>
      <c r="G9231" t="s">
        <v>1748</v>
      </c>
      <c r="H9231" s="5">
        <v>94612.97</v>
      </c>
      <c r="I9231">
        <f>IFERROR(VLOOKUP(G9231,'NCES Match'!$A$2:$B$1307,2,FALSE),"")</f>
        <v>4824330</v>
      </c>
      <c r="J9231" cm="1">
        <f t="array" ref="J9231">IFERROR(_xlfn.IFS(B9231=2015,H9231/$O$13,B9231=2016,H9231/$O$14,B9231=2017,H9231/$O$15,B9231=2018,H9231/$O$16,B9231=2019,H9231/$O$17,B9231=2020,H9231/$O$18,B9231=2021,H9231/$O$19,B9231=2022,H9231/$O$20),"")</f>
        <v>4.8408065294417566E-5</v>
      </c>
      <c r="K9231" s="3" cm="1">
        <f t="array" ref="K9231">IFERROR(_xlfn.IFS(B9231=2015,J9231*$P$4,B9231=2016,J9231*$P$5,B9231=2017,J9231*$P$6,B9231=2018,J9231*$P$7,B9231=2019,J9231*$P$8,B9231=2020,J9231*$P$9,B9231=2021,J9231*$P$10,B9231=2022,J9231*$P$11),"")</f>
        <v>103620.04357372453</v>
      </c>
      <c r="L9231" s="3">
        <f t="shared" si="145"/>
        <v>198233.01357372454</v>
      </c>
    </row>
    <row r="9232" spans="1:12">
      <c r="A9232">
        <v>4824330</v>
      </c>
      <c r="B9232">
        <v>2022</v>
      </c>
      <c r="D9232" t="s">
        <v>1746</v>
      </c>
      <c r="E9232" t="s">
        <v>1747</v>
      </c>
      <c r="F9232" t="s">
        <v>4101</v>
      </c>
      <c r="G9232" t="s">
        <v>1748</v>
      </c>
      <c r="H9232" s="5">
        <v>111450.23</v>
      </c>
      <c r="I9232">
        <f>IFERROR(VLOOKUP(G9232,'NCES Match'!$A$2:$B$1307,2,FALSE),"")</f>
        <v>4824330</v>
      </c>
      <c r="J9232" cm="1">
        <f t="array" ref="J9232">IFERROR(_xlfn.IFS(B9232=2015,H9232/$O$13,B9232=2016,H9232/$O$14,B9232=2017,H9232/$O$15,B9232=2018,H9232/$O$16,B9232=2019,H9232/$O$17,B9232=2020,H9232/$O$18,B9232=2021,H9232/$O$19,B9232=2022,H9232/$O$20),"")</f>
        <v>4.8952356153412197E-5</v>
      </c>
      <c r="K9232" s="3" cm="1">
        <f t="array" ref="K9232">IFERROR(_xlfn.IFS(B9232=2015,J9232*$P$4,B9232=2016,J9232*$P$5,B9232=2017,J9232*$P$6,B9232=2018,J9232*$P$7,B9232=2019,J9232*$P$8,B9232=2020,J9232*$P$9,B9232=2021,J9232*$P$10,B9232=2022,J9232*$P$11),"")</f>
        <v>105418.06708003269</v>
      </c>
      <c r="L9232" s="3">
        <f t="shared" si="145"/>
        <v>216868.2970800327</v>
      </c>
    </row>
    <row r="9233" spans="1:12">
      <c r="A9233">
        <v>4824330</v>
      </c>
      <c r="B9233">
        <v>2023</v>
      </c>
      <c r="D9233" t="s">
        <v>1746</v>
      </c>
      <c r="E9233" t="s">
        <v>1747</v>
      </c>
      <c r="F9233" t="s">
        <v>4101</v>
      </c>
      <c r="G9233" t="s">
        <v>1748</v>
      </c>
      <c r="H9233" s="5">
        <v>122827.52</v>
      </c>
      <c r="I9233">
        <f>IFERROR(VLOOKUP(G9233,'NCES Match'!$A$2:$B$1307,2,FALSE),"")</f>
        <v>4824330</v>
      </c>
      <c r="J9233" t="str" cm="1">
        <f t="array" ref="J9233">IFERROR(_xlfn.IFS(B9233=2015,H9233/$O$13,B9233=2016,H9233/$O$14,B9233=2017,H9233/$O$15,B9233=2018,H9233/$O$16,B9233=2019,H9233/$O$17,B9233=2020,H9233/$O$18,B9233=2021,H9233/$O$19,B9233=2022,H9233/$O$20),"")</f>
        <v/>
      </c>
      <c r="K9233" s="3" t="str" cm="1">
        <f t="array" ref="K9233">IFERROR(_xlfn.IFS(B9233=2015,J9233*$P$4,B9233=2016,J9233*$P$5,B9233=2017,J9233*$P$6,B9233=2018,J9233*$P$7,B9233=2019,J9233*$P$8,B9233=2020,J9233*$P$9,B9233=2021,J9233*$P$10,B9233=2022,J9233*$P$11),"")</f>
        <v/>
      </c>
      <c r="L9233" s="3">
        <f t="shared" si="145"/>
        <v>122827.52</v>
      </c>
    </row>
    <row r="9234" spans="1:12">
      <c r="A9234">
        <v>4810140</v>
      </c>
      <c r="B9234">
        <v>2015</v>
      </c>
      <c r="C9234" t="s">
        <v>381</v>
      </c>
      <c r="D9234" t="s">
        <v>592</v>
      </c>
      <c r="E9234" t="s">
        <v>593</v>
      </c>
      <c r="G9234" t="s">
        <v>591</v>
      </c>
      <c r="H9234" s="5">
        <v>43440.959999999999</v>
      </c>
      <c r="I9234">
        <f>IFERROR(VLOOKUP(G9234,'NCES Match'!$A$2:$B$1307,2,FALSE),"")</f>
        <v>4810140</v>
      </c>
      <c r="J9234" cm="1">
        <f t="array" ref="J9234">IFERROR(_xlfn.IFS(B9234=2015,H9234/$O$13,B9234=2016,H9234/$O$14,B9234=2017,H9234/$O$15,B9234=2018,H9234/$O$16,B9234=2019,H9234/$O$17,B9234=2020,H9234/$O$18,B9234=2021,H9234/$O$19,B9234=2022,H9234/$O$20),"")</f>
        <v>3.4031811267984303E-5</v>
      </c>
      <c r="K9234" s="3" cm="1">
        <f t="array" ref="K9234">IFERROR(_xlfn.IFS(B9234=2015,J9234*$P$4,B9234=2016,J9234*$P$5,B9234=2017,J9234*$P$6,B9234=2018,J9234*$P$7,B9234=2019,J9234*$P$8,B9234=2020,J9234*$P$9,B9234=2021,J9234*$P$10,B9234=2022,J9234*$P$11),"")</f>
        <v>54161.048681101187</v>
      </c>
      <c r="L9234" s="3">
        <f t="shared" si="145"/>
        <v>97602.008681101186</v>
      </c>
    </row>
    <row r="9235" spans="1:12">
      <c r="A9235">
        <v>4810140</v>
      </c>
      <c r="B9235">
        <v>2016</v>
      </c>
      <c r="C9235" t="s">
        <v>4102</v>
      </c>
      <c r="D9235" t="s">
        <v>592</v>
      </c>
      <c r="E9235" t="s">
        <v>593</v>
      </c>
      <c r="F9235" t="s">
        <v>4101</v>
      </c>
      <c r="G9235" t="s">
        <v>591</v>
      </c>
      <c r="H9235" s="5">
        <v>52494</v>
      </c>
      <c r="I9235">
        <f>IFERROR(VLOOKUP(G9235,'NCES Match'!$A$2:$B$1307,2,FALSE),"")</f>
        <v>4810140</v>
      </c>
      <c r="J9235" cm="1">
        <f t="array" ref="J9235">IFERROR(_xlfn.IFS(B9235=2015,H9235/$O$13,B9235=2016,H9235/$O$14,B9235=2017,H9235/$O$15,B9235=2018,H9235/$O$16,B9235=2019,H9235/$O$17,B9235=2020,H9235/$O$18,B9235=2021,H9235/$O$19,B9235=2022,H9235/$O$20),"")</f>
        <v>3.7578717512749863E-5</v>
      </c>
      <c r="K9235" s="3" cm="1">
        <f t="array" ref="K9235">IFERROR(_xlfn.IFS(B9235=2015,J9235*$P$4,B9235=2016,J9235*$P$5,B9235=2017,J9235*$P$6,B9235=2018,J9235*$P$7,B9235=2019,J9235*$P$8,B9235=2020,J9235*$P$9,B9235=2021,J9235*$P$10,B9235=2022,J9235*$P$11),"")</f>
        <v>62968.073324128505</v>
      </c>
      <c r="L9235" s="3">
        <f t="shared" si="145"/>
        <v>115462.07332412851</v>
      </c>
    </row>
    <row r="9236" spans="1:12">
      <c r="A9236">
        <v>4810140</v>
      </c>
      <c r="B9236">
        <v>2017</v>
      </c>
      <c r="D9236" t="s">
        <v>592</v>
      </c>
      <c r="E9236" t="s">
        <v>593</v>
      </c>
      <c r="F9236" t="s">
        <v>4101</v>
      </c>
      <c r="G9236" t="s">
        <v>591</v>
      </c>
      <c r="H9236" s="5">
        <v>50177</v>
      </c>
      <c r="I9236">
        <f>IFERROR(VLOOKUP(G9236,'NCES Match'!$A$2:$B$1307,2,FALSE),"")</f>
        <v>4810140</v>
      </c>
      <c r="J9236" cm="1">
        <f t="array" ref="J9236">IFERROR(_xlfn.IFS(B9236=2015,H9236/$O$13,B9236=2016,H9236/$O$14,B9236=2017,H9236/$O$15,B9236=2018,H9236/$O$16,B9236=2019,H9236/$O$17,B9236=2020,H9236/$O$18,B9236=2021,H9236/$O$19,B9236=2022,H9236/$O$20),"")</f>
        <v>3.4593968992640391E-5</v>
      </c>
      <c r="K9236" s="3" cm="1">
        <f t="array" ref="K9236">IFERROR(_xlfn.IFS(B9236=2015,J9236*$P$4,B9236=2016,J9236*$P$5,B9236=2017,J9236*$P$6,B9236=2018,J9236*$P$7,B9236=2019,J9236*$P$8,B9236=2020,J9236*$P$9,B9236=2021,J9236*$P$10,B9236=2022,J9236*$P$11),"")</f>
        <v>58749.132496087077</v>
      </c>
      <c r="L9236" s="3">
        <f t="shared" si="145"/>
        <v>108926.13249608708</v>
      </c>
    </row>
    <row r="9237" spans="1:12">
      <c r="A9237">
        <v>4810140</v>
      </c>
      <c r="B9237">
        <v>2018</v>
      </c>
      <c r="D9237" t="s">
        <v>592</v>
      </c>
      <c r="E9237" t="s">
        <v>593</v>
      </c>
      <c r="F9237" t="s">
        <v>4101</v>
      </c>
      <c r="G9237" t="s">
        <v>591</v>
      </c>
      <c r="H9237" s="5">
        <v>53107</v>
      </c>
      <c r="I9237">
        <f>IFERROR(VLOOKUP(G9237,'NCES Match'!$A$2:$B$1307,2,FALSE),"")</f>
        <v>4810140</v>
      </c>
      <c r="J9237" cm="1">
        <f t="array" ref="J9237">IFERROR(_xlfn.IFS(B9237=2015,H9237/$O$13,B9237=2016,H9237/$O$14,B9237=2017,H9237/$O$15,B9237=2018,H9237/$O$16,B9237=2019,H9237/$O$17,B9237=2020,H9237/$O$18,B9237=2021,H9237/$O$19,B9237=2022,H9237/$O$20),"")</f>
        <v>3.4655442047390865E-5</v>
      </c>
      <c r="K9237" s="3" cm="1">
        <f t="array" ref="K9237">IFERROR(_xlfn.IFS(B9237=2015,J9237*$P$4,B9237=2016,J9237*$P$5,B9237=2017,J9237*$P$6,B9237=2018,J9237*$P$7,B9237=2019,J9237*$P$8,B9237=2020,J9237*$P$9,B9237=2021,J9237*$P$10,B9237=2022,J9237*$P$11),"")</f>
        <v>59498.309958155587</v>
      </c>
      <c r="L9237" s="3">
        <f t="shared" si="145"/>
        <v>112605.30995815559</v>
      </c>
    </row>
    <row r="9238" spans="1:12">
      <c r="A9238">
        <v>4810140</v>
      </c>
      <c r="B9238">
        <v>2019</v>
      </c>
      <c r="D9238" t="s">
        <v>592</v>
      </c>
      <c r="E9238" t="s">
        <v>593</v>
      </c>
      <c r="F9238" t="s">
        <v>4101</v>
      </c>
      <c r="G9238" t="s">
        <v>591</v>
      </c>
      <c r="H9238" s="5">
        <v>54398</v>
      </c>
      <c r="I9238">
        <f>IFERROR(VLOOKUP(G9238,'NCES Match'!$A$2:$B$1307,2,FALSE),"")</f>
        <v>4810140</v>
      </c>
      <c r="J9238" cm="1">
        <f t="array" ref="J9238">IFERROR(_xlfn.IFS(B9238=2015,H9238/$O$13,B9238=2016,H9238/$O$14,B9238=2017,H9238/$O$15,B9238=2018,H9238/$O$16,B9238=2019,H9238/$O$17,B9238=2020,H9238/$O$18,B9238=2021,H9238/$O$19,B9238=2022,H9238/$O$20),"")</f>
        <v>3.4443727089465054E-5</v>
      </c>
      <c r="K9238" s="3" cm="1">
        <f t="array" ref="K9238">IFERROR(_xlfn.IFS(B9238=2015,J9238*$P$4,B9238=2016,J9238*$P$5,B9238=2017,J9238*$P$6,B9238=2018,J9238*$P$7,B9238=2019,J9238*$P$8,B9238=2020,J9238*$P$9,B9238=2021,J9238*$P$10,B9238=2022,J9238*$P$11),"")</f>
        <v>59860.647777930106</v>
      </c>
      <c r="L9238" s="3">
        <f t="shared" si="145"/>
        <v>114258.64777793011</v>
      </c>
    </row>
    <row r="9239" spans="1:12">
      <c r="A9239">
        <v>4810140</v>
      </c>
      <c r="B9239">
        <v>2020</v>
      </c>
      <c r="D9239" t="s">
        <v>592</v>
      </c>
      <c r="E9239" t="s">
        <v>593</v>
      </c>
      <c r="F9239" t="s">
        <v>4230</v>
      </c>
      <c r="G9239" t="s">
        <v>591</v>
      </c>
      <c r="H9239" s="5">
        <v>117969</v>
      </c>
      <c r="I9239">
        <f>IFERROR(VLOOKUP(G9239,'NCES Match'!$A$2:$B$1307,2,FALSE),"")</f>
        <v>4810140</v>
      </c>
      <c r="J9239" cm="1">
        <f t="array" ref="J9239">IFERROR(_xlfn.IFS(B9239=2015,H9239/$O$13,B9239=2016,H9239/$O$14,B9239=2017,H9239/$O$15,B9239=2018,H9239/$O$16,B9239=2019,H9239/$O$17,B9239=2020,H9239/$O$18,B9239=2021,H9239/$O$19,B9239=2022,H9239/$O$20),"")</f>
        <v>6.3928293265290567E-5</v>
      </c>
      <c r="K9239" s="3" cm="1">
        <f t="array" ref="K9239">IFERROR(_xlfn.IFS(B9239=2015,J9239*$P$4,B9239=2016,J9239*$P$5,B9239=2017,J9239*$P$6,B9239=2018,J9239*$P$7,B9239=2019,J9239*$P$8,B9239=2020,J9239*$P$9,B9239=2021,J9239*$P$10,B9239=2022,J9239*$P$11),"")</f>
        <v>134761.02216137806</v>
      </c>
      <c r="L9239" s="3">
        <f t="shared" si="145"/>
        <v>252730.02216137806</v>
      </c>
    </row>
    <row r="9240" spans="1:12">
      <c r="A9240">
        <v>4810140</v>
      </c>
      <c r="B9240">
        <v>2021</v>
      </c>
      <c r="D9240" t="s">
        <v>592</v>
      </c>
      <c r="E9240" t="s">
        <v>593</v>
      </c>
      <c r="F9240" t="s">
        <v>4101</v>
      </c>
      <c r="G9240" t="s">
        <v>591</v>
      </c>
      <c r="H9240" s="5">
        <v>133400.6</v>
      </c>
      <c r="I9240">
        <f>IFERROR(VLOOKUP(G9240,'NCES Match'!$A$2:$B$1307,2,FALSE),"")</f>
        <v>4810140</v>
      </c>
      <c r="J9240" cm="1">
        <f t="array" ref="J9240">IFERROR(_xlfn.IFS(B9240=2015,H9240/$O$13,B9240=2016,H9240/$O$14,B9240=2017,H9240/$O$15,B9240=2018,H9240/$O$16,B9240=2019,H9240/$O$17,B9240=2020,H9240/$O$18,B9240=2021,H9240/$O$19,B9240=2022,H9240/$O$20),"")</f>
        <v>6.8253485279179808E-5</v>
      </c>
      <c r="K9240" s="3" cm="1">
        <f t="array" ref="K9240">IFERROR(_xlfn.IFS(B9240=2015,J9240*$P$4,B9240=2016,J9240*$P$5,B9240=2017,J9240*$P$6,B9240=2018,J9240*$P$7,B9240=2019,J9240*$P$8,B9240=2020,J9240*$P$9,B9240=2021,J9240*$P$10,B9240=2022,J9240*$P$11),"")</f>
        <v>146100.22267307536</v>
      </c>
      <c r="L9240" s="3">
        <f t="shared" si="145"/>
        <v>279500.82267307537</v>
      </c>
    </row>
    <row r="9241" spans="1:12">
      <c r="A9241">
        <v>4810140</v>
      </c>
      <c r="B9241">
        <v>2022</v>
      </c>
      <c r="D9241" t="s">
        <v>592</v>
      </c>
      <c r="E9241" t="s">
        <v>593</v>
      </c>
      <c r="F9241" t="s">
        <v>4101</v>
      </c>
      <c r="G9241" t="s">
        <v>591</v>
      </c>
      <c r="H9241" s="5">
        <v>180460.23</v>
      </c>
      <c r="I9241">
        <f>IFERROR(VLOOKUP(G9241,'NCES Match'!$A$2:$B$1307,2,FALSE),"")</f>
        <v>4810140</v>
      </c>
      <c r="J9241" cm="1">
        <f t="array" ref="J9241">IFERROR(_xlfn.IFS(B9241=2015,H9241/$O$13,B9241=2016,H9241/$O$14,B9241=2017,H9241/$O$15,B9241=2018,H9241/$O$16,B9241=2019,H9241/$O$17,B9241=2020,H9241/$O$18,B9241=2021,H9241/$O$19,B9241=2022,H9241/$O$20),"")</f>
        <v>7.9263662807036662E-5</v>
      </c>
      <c r="K9241" s="3" cm="1">
        <f t="array" ref="K9241">IFERROR(_xlfn.IFS(B9241=2015,J9241*$P$4,B9241=2016,J9241*$P$5,B9241=2017,J9241*$P$6,B9241=2018,J9241*$P$7,B9241=2019,J9241*$P$8,B9241=2020,J9241*$P$9,B9241=2021,J9241*$P$10,B9241=2022,J9241*$P$11),"")</f>
        <v>170692.9508482677</v>
      </c>
      <c r="L9241" s="3">
        <f t="shared" si="145"/>
        <v>351153.18084826774</v>
      </c>
    </row>
    <row r="9242" spans="1:12">
      <c r="A9242">
        <v>4810140</v>
      </c>
      <c r="B9242">
        <v>2023</v>
      </c>
      <c r="D9242" t="s">
        <v>592</v>
      </c>
      <c r="E9242" t="s">
        <v>593</v>
      </c>
      <c r="F9242" t="s">
        <v>4101</v>
      </c>
      <c r="G9242" t="s">
        <v>591</v>
      </c>
      <c r="H9242" s="5">
        <v>165855.78</v>
      </c>
      <c r="I9242">
        <f>IFERROR(VLOOKUP(G9242,'NCES Match'!$A$2:$B$1307,2,FALSE),"")</f>
        <v>4810140</v>
      </c>
      <c r="J9242" t="str" cm="1">
        <f t="array" ref="J9242">IFERROR(_xlfn.IFS(B9242=2015,H9242/$O$13,B9242=2016,H9242/$O$14,B9242=2017,H9242/$O$15,B9242=2018,H9242/$O$16,B9242=2019,H9242/$O$17,B9242=2020,H9242/$O$18,B9242=2021,H9242/$O$19,B9242=2022,H9242/$O$20),"")</f>
        <v/>
      </c>
      <c r="K9242" s="3" t="str" cm="1">
        <f t="array" ref="K9242">IFERROR(_xlfn.IFS(B9242=2015,J9242*$P$4,B9242=2016,J9242*$P$5,B9242=2017,J9242*$P$6,B9242=2018,J9242*$P$7,B9242=2019,J9242*$P$8,B9242=2020,J9242*$P$9,B9242=2021,J9242*$P$10,B9242=2022,J9242*$P$11),"")</f>
        <v/>
      </c>
      <c r="L9242" s="3">
        <f t="shared" si="145"/>
        <v>165855.78</v>
      </c>
    </row>
    <row r="9243" spans="1:12">
      <c r="A9243">
        <v>4821090</v>
      </c>
      <c r="B9243">
        <v>2015</v>
      </c>
      <c r="C9243" t="s">
        <v>381</v>
      </c>
      <c r="D9243" t="s">
        <v>1463</v>
      </c>
      <c r="E9243" t="s">
        <v>1464</v>
      </c>
      <c r="G9243" t="s">
        <v>1465</v>
      </c>
      <c r="H9243" s="5">
        <v>27714.880000000001</v>
      </c>
      <c r="I9243">
        <f>IFERROR(VLOOKUP(G9243,'NCES Match'!$A$2:$B$1307,2,FALSE),"")</f>
        <v>4821090</v>
      </c>
      <c r="J9243" cm="1">
        <f t="array" ref="J9243">IFERROR(_xlfn.IFS(B9243=2015,H9243/$O$13,B9243=2016,H9243/$O$14,B9243=2017,H9243/$O$15,B9243=2018,H9243/$O$16,B9243=2019,H9243/$O$17,B9243=2020,H9243/$O$18,B9243=2021,H9243/$O$19,B9243=2022,H9243/$O$20),"")</f>
        <v>2.1711941114442059E-5</v>
      </c>
      <c r="K9243" s="3" cm="1">
        <f t="array" ref="K9243">IFERROR(_xlfn.IFS(B9243=2015,J9243*$P$4,B9243=2016,J9243*$P$5,B9243=2017,J9243*$P$6,B9243=2018,J9243*$P$7,B9243=2019,J9243*$P$8,B9243=2020,J9243*$P$9,B9243=2021,J9243*$P$10,B9243=2022,J9243*$P$11),"")</f>
        <v>34554.184918355342</v>
      </c>
      <c r="L9243" s="3">
        <f t="shared" si="145"/>
        <v>62269.064918355347</v>
      </c>
    </row>
    <row r="9244" spans="1:12">
      <c r="A9244">
        <v>4821090</v>
      </c>
      <c r="B9244">
        <v>2016</v>
      </c>
      <c r="C9244" t="s">
        <v>4102</v>
      </c>
      <c r="D9244" t="s">
        <v>1463</v>
      </c>
      <c r="E9244" t="s">
        <v>1464</v>
      </c>
      <c r="F9244" t="s">
        <v>4101</v>
      </c>
      <c r="G9244" t="s">
        <v>1465</v>
      </c>
      <c r="H9244" s="5">
        <v>24775</v>
      </c>
      <c r="I9244">
        <f>IFERROR(VLOOKUP(G9244,'NCES Match'!$A$2:$B$1307,2,FALSE),"")</f>
        <v>4821090</v>
      </c>
      <c r="J9244" cm="1">
        <f t="array" ref="J9244">IFERROR(_xlfn.IFS(B9244=2015,H9244/$O$13,B9244=2016,H9244/$O$14,B9244=2017,H9244/$O$15,B9244=2018,H9244/$O$16,B9244=2019,H9244/$O$17,B9244=2020,H9244/$O$18,B9244=2021,H9244/$O$19,B9244=2022,H9244/$O$20),"")</f>
        <v>1.7735602666559566E-5</v>
      </c>
      <c r="K9244" s="3" cm="1">
        <f t="array" ref="K9244">IFERROR(_xlfn.IFS(B9244=2015,J9244*$P$4,B9244=2016,J9244*$P$5,B9244=2017,J9244*$P$6,B9244=2018,J9244*$P$7,B9244=2019,J9244*$P$8,B9244=2020,J9244*$P$9,B9244=2021,J9244*$P$10,B9244=2022,J9244*$P$11),"")</f>
        <v>29718.330030199333</v>
      </c>
      <c r="L9244" s="3">
        <f t="shared" si="145"/>
        <v>54493.330030199329</v>
      </c>
    </row>
    <row r="9245" spans="1:12">
      <c r="A9245">
        <v>4821090</v>
      </c>
      <c r="B9245">
        <v>2017</v>
      </c>
      <c r="D9245" t="s">
        <v>1463</v>
      </c>
      <c r="E9245" t="s">
        <v>1464</v>
      </c>
      <c r="F9245" t="s">
        <v>4101</v>
      </c>
      <c r="G9245" t="s">
        <v>1465</v>
      </c>
      <c r="H9245" s="5">
        <v>23960</v>
      </c>
      <c r="I9245">
        <f>IFERROR(VLOOKUP(G9245,'NCES Match'!$A$2:$B$1307,2,FALSE),"")</f>
        <v>4821090</v>
      </c>
      <c r="J9245" cm="1">
        <f t="array" ref="J9245">IFERROR(_xlfn.IFS(B9245=2015,H9245/$O$13,B9245=2016,H9245/$O$14,B9245=2017,H9245/$O$15,B9245=2018,H9245/$O$16,B9245=2019,H9245/$O$17,B9245=2020,H9245/$O$18,B9245=2021,H9245/$O$19,B9245=2022,H9245/$O$20),"")</f>
        <v>1.651895284819068E-5</v>
      </c>
      <c r="K9245" s="3" cm="1">
        <f t="array" ref="K9245">IFERROR(_xlfn.IFS(B9245=2015,J9245*$P$4,B9245=2016,J9245*$P$5,B9245=2017,J9245*$P$6,B9245=2018,J9245*$P$7,B9245=2019,J9245*$P$8,B9245=2020,J9245*$P$9,B9245=2021,J9245*$P$10,B9245=2022,J9245*$P$11),"")</f>
        <v>28053.275696160519</v>
      </c>
      <c r="L9245" s="3">
        <f t="shared" si="145"/>
        <v>52013.275696160519</v>
      </c>
    </row>
    <row r="9246" spans="1:12">
      <c r="A9246">
        <v>4821090</v>
      </c>
      <c r="B9246">
        <v>2018</v>
      </c>
      <c r="D9246" t="s">
        <v>1463</v>
      </c>
      <c r="E9246" t="s">
        <v>1464</v>
      </c>
      <c r="F9246" t="s">
        <v>4101</v>
      </c>
      <c r="G9246" t="s">
        <v>1465</v>
      </c>
      <c r="H9246" s="5">
        <v>25242</v>
      </c>
      <c r="I9246">
        <f>IFERROR(VLOOKUP(G9246,'NCES Match'!$A$2:$B$1307,2,FALSE),"")</f>
        <v>4821090</v>
      </c>
      <c r="J9246" cm="1">
        <f t="array" ref="J9246">IFERROR(_xlfn.IFS(B9246=2015,H9246/$O$13,B9246=2016,H9246/$O$14,B9246=2017,H9246/$O$15,B9246=2018,H9246/$O$16,B9246=2019,H9246/$O$17,B9246=2020,H9246/$O$18,B9246=2021,H9246/$O$19,B9246=2022,H9246/$O$20),"")</f>
        <v>1.6471890111665888E-5</v>
      </c>
      <c r="K9246" s="3" cm="1">
        <f t="array" ref="K9246">IFERROR(_xlfn.IFS(B9246=2015,J9246*$P$4,B9246=2016,J9246*$P$5,B9246=2017,J9246*$P$6,B9246=2018,J9246*$P$7,B9246=2019,J9246*$P$8,B9246=2020,J9246*$P$9,B9246=2021,J9246*$P$10,B9246=2022,J9246*$P$11),"")</f>
        <v>28279.818855588972</v>
      </c>
      <c r="L9246" s="3">
        <f t="shared" si="145"/>
        <v>53521.818855588972</v>
      </c>
    </row>
    <row r="9247" spans="1:12">
      <c r="A9247">
        <v>4821090</v>
      </c>
      <c r="B9247">
        <v>2019</v>
      </c>
      <c r="D9247" t="s">
        <v>1463</v>
      </c>
      <c r="E9247" t="s">
        <v>1464</v>
      </c>
      <c r="F9247" t="s">
        <v>4101</v>
      </c>
      <c r="G9247" t="s">
        <v>1465</v>
      </c>
      <c r="H9247" s="5">
        <v>26958</v>
      </c>
      <c r="I9247">
        <f>IFERROR(VLOOKUP(G9247,'NCES Match'!$A$2:$B$1307,2,FALSE),"")</f>
        <v>4821090</v>
      </c>
      <c r="J9247" cm="1">
        <f t="array" ref="J9247">IFERROR(_xlfn.IFS(B9247=2015,H9247/$O$13,B9247=2016,H9247/$O$14,B9247=2017,H9247/$O$15,B9247=2018,H9247/$O$16,B9247=2019,H9247/$O$17,B9247=2020,H9247/$O$18,B9247=2021,H9247/$O$19,B9247=2022,H9247/$O$20),"")</f>
        <v>1.7069267158310948E-5</v>
      </c>
      <c r="K9247" s="3" cm="1">
        <f t="array" ref="K9247">IFERROR(_xlfn.IFS(B9247=2015,J9247*$P$4,B9247=2016,J9247*$P$5,B9247=2017,J9247*$P$6,B9247=2018,J9247*$P$7,B9247=2019,J9247*$P$8,B9247=2020,J9247*$P$9,B9247=2021,J9247*$P$10,B9247=2022,J9247*$P$11),"")</f>
        <v>29665.122666227431</v>
      </c>
      <c r="L9247" s="3">
        <f t="shared" si="145"/>
        <v>56623.122666227428</v>
      </c>
    </row>
    <row r="9248" spans="1:12">
      <c r="A9248">
        <v>4821090</v>
      </c>
      <c r="B9248">
        <v>2020</v>
      </c>
      <c r="D9248" t="s">
        <v>1463</v>
      </c>
      <c r="E9248" t="s">
        <v>1464</v>
      </c>
      <c r="F9248" t="s">
        <v>4230</v>
      </c>
      <c r="G9248" t="s">
        <v>1465</v>
      </c>
      <c r="H9248" s="5">
        <v>51830</v>
      </c>
      <c r="I9248">
        <f>IFERROR(VLOOKUP(G9248,'NCES Match'!$A$2:$B$1307,2,FALSE),"")</f>
        <v>4821090</v>
      </c>
      <c r="J9248" cm="1">
        <f t="array" ref="J9248">IFERROR(_xlfn.IFS(B9248=2015,H9248/$O$13,B9248=2016,H9248/$O$14,B9248=2017,H9248/$O$15,B9248=2018,H9248/$O$16,B9248=2019,H9248/$O$17,B9248=2020,H9248/$O$18,B9248=2021,H9248/$O$19,B9248=2022,H9248/$O$20),"")</f>
        <v>2.8087068975239342E-5</v>
      </c>
      <c r="K9248" s="3" cm="1">
        <f t="array" ref="K9248">IFERROR(_xlfn.IFS(B9248=2015,J9248*$P$4,B9248=2016,J9248*$P$5,B9248=2017,J9248*$P$6,B9248=2018,J9248*$P$7,B9248=2019,J9248*$P$8,B9248=2020,J9248*$P$9,B9248=2021,J9248*$P$10,B9248=2022,J9248*$P$11),"")</f>
        <v>59207.620464903703</v>
      </c>
      <c r="L9248" s="3">
        <f t="shared" si="145"/>
        <v>111037.62046490371</v>
      </c>
    </row>
    <row r="9249" spans="1:12">
      <c r="A9249">
        <v>4821090</v>
      </c>
      <c r="B9249">
        <v>2021</v>
      </c>
      <c r="D9249" t="s">
        <v>1463</v>
      </c>
      <c r="E9249" t="s">
        <v>1464</v>
      </c>
      <c r="F9249" t="s">
        <v>4230</v>
      </c>
      <c r="G9249" t="s">
        <v>1465</v>
      </c>
      <c r="H9249" s="5">
        <v>59126.58</v>
      </c>
      <c r="I9249">
        <f>IFERROR(VLOOKUP(G9249,'NCES Match'!$A$2:$B$1307,2,FALSE),"")</f>
        <v>4821090</v>
      </c>
      <c r="J9249" cm="1">
        <f t="array" ref="J9249">IFERROR(_xlfn.IFS(B9249=2015,H9249/$O$13,B9249=2016,H9249/$O$14,B9249=2017,H9249/$O$15,B9249=2018,H9249/$O$16,B9249=2019,H9249/$O$17,B9249=2020,H9249/$O$18,B9249=2021,H9249/$O$19,B9249=2022,H9249/$O$20),"")</f>
        <v>3.025170169877982E-5</v>
      </c>
      <c r="K9249" s="3" cm="1">
        <f t="array" ref="K9249">IFERROR(_xlfn.IFS(B9249=2015,J9249*$P$4,B9249=2016,J9249*$P$5,B9249=2017,J9249*$P$6,B9249=2018,J9249*$P$7,B9249=2019,J9249*$P$8,B9249=2020,J9249*$P$9,B9249=2021,J9249*$P$10,B9249=2022,J9249*$P$11),"")</f>
        <v>64755.379690176836</v>
      </c>
      <c r="L9249" s="3">
        <f t="shared" si="145"/>
        <v>123881.95969017684</v>
      </c>
    </row>
    <row r="9250" spans="1:12">
      <c r="A9250">
        <v>4821090</v>
      </c>
      <c r="B9250">
        <v>2022</v>
      </c>
      <c r="D9250" t="s">
        <v>1463</v>
      </c>
      <c r="E9250" t="s">
        <v>1464</v>
      </c>
      <c r="F9250" t="s">
        <v>4101</v>
      </c>
      <c r="G9250" t="s">
        <v>1465</v>
      </c>
      <c r="H9250" s="5">
        <v>63346</v>
      </c>
      <c r="I9250">
        <f>IFERROR(VLOOKUP(G9250,'NCES Match'!$A$2:$B$1307,2,FALSE),"")</f>
        <v>4821090</v>
      </c>
      <c r="J9250" cm="1">
        <f t="array" ref="J9250">IFERROR(_xlfn.IFS(B9250=2015,H9250/$O$13,B9250=2016,H9250/$O$14,B9250=2017,H9250/$O$15,B9250=2018,H9250/$O$16,B9250=2019,H9250/$O$17,B9250=2020,H9250/$O$18,B9250=2021,H9250/$O$19,B9250=2022,H9250/$O$20),"")</f>
        <v>2.7823504293297999E-5</v>
      </c>
      <c r="K9250" s="3" cm="1">
        <f t="array" ref="K9250">IFERROR(_xlfn.IFS(B9250=2015,J9250*$P$4,B9250=2016,J9250*$P$5,B9250=2017,J9250*$P$6,B9250=2018,J9250*$P$7,B9250=2019,J9250*$P$8,B9250=2020,J9250*$P$9,B9250=2021,J9250*$P$10,B9250=2022,J9250*$P$11),"")</f>
        <v>59917.443662985279</v>
      </c>
      <c r="L9250" s="3">
        <f t="shared" si="145"/>
        <v>123263.44366298529</v>
      </c>
    </row>
    <row r="9251" spans="1:12">
      <c r="A9251">
        <v>4821090</v>
      </c>
      <c r="B9251">
        <v>2023</v>
      </c>
      <c r="D9251" t="s">
        <v>1463</v>
      </c>
      <c r="E9251" t="s">
        <v>1464</v>
      </c>
      <c r="F9251" t="s">
        <v>4101</v>
      </c>
      <c r="G9251" t="s">
        <v>1465</v>
      </c>
      <c r="H9251" s="5">
        <v>85239.34</v>
      </c>
      <c r="I9251">
        <f>IFERROR(VLOOKUP(G9251,'NCES Match'!$A$2:$B$1307,2,FALSE),"")</f>
        <v>4821090</v>
      </c>
      <c r="J9251" t="str" cm="1">
        <f t="array" ref="J9251">IFERROR(_xlfn.IFS(B9251=2015,H9251/$O$13,B9251=2016,H9251/$O$14,B9251=2017,H9251/$O$15,B9251=2018,H9251/$O$16,B9251=2019,H9251/$O$17,B9251=2020,H9251/$O$18,B9251=2021,H9251/$O$19,B9251=2022,H9251/$O$20),"")</f>
        <v/>
      </c>
      <c r="K9251" s="3" t="str" cm="1">
        <f t="array" ref="K9251">IFERROR(_xlfn.IFS(B9251=2015,J9251*$P$4,B9251=2016,J9251*$P$5,B9251=2017,J9251*$P$6,B9251=2018,J9251*$P$7,B9251=2019,J9251*$P$8,B9251=2020,J9251*$P$9,B9251=2021,J9251*$P$10,B9251=2022,J9251*$P$11),"")</f>
        <v/>
      </c>
      <c r="L9251" s="3">
        <f t="shared" si="145"/>
        <v>85239.34</v>
      </c>
    </row>
    <row r="9252" spans="1:12">
      <c r="A9252">
        <v>4815300</v>
      </c>
      <c r="B9252">
        <v>2015</v>
      </c>
      <c r="C9252" t="s">
        <v>381</v>
      </c>
      <c r="D9252" t="s">
        <v>1003</v>
      </c>
      <c r="E9252" t="s">
        <v>1004</v>
      </c>
      <c r="G9252" t="s">
        <v>1005</v>
      </c>
      <c r="H9252" s="5">
        <v>184421.72</v>
      </c>
      <c r="I9252">
        <f>IFERROR(VLOOKUP(G9252,'NCES Match'!$A$2:$B$1307,2,FALSE),"")</f>
        <v>4815300</v>
      </c>
      <c r="J9252" cm="1">
        <f t="array" ref="J9252">IFERROR(_xlfn.IFS(B9252=2015,H9252/$O$13,B9252=2016,H9252/$O$14,B9252=2017,H9252/$O$15,B9252=2018,H9252/$O$16,B9252=2019,H9252/$O$17,B9252=2020,H9252/$O$18,B9252=2021,H9252/$O$19,B9252=2022,H9252/$O$20),"")</f>
        <v>1.4447666830468404E-4</v>
      </c>
      <c r="K9252" s="3" cm="1">
        <f t="array" ref="K9252">IFERROR(_xlfn.IFS(B9252=2015,J9252*$P$4,B9252=2016,J9252*$P$5,B9252=2017,J9252*$P$6,B9252=2018,J9252*$P$7,B9252=2019,J9252*$P$8,B9252=2020,J9252*$P$9,B9252=2021,J9252*$P$10,B9252=2022,J9252*$P$11),"")</f>
        <v>229932.15975826533</v>
      </c>
      <c r="L9252" s="3">
        <f t="shared" si="145"/>
        <v>414353.87975826534</v>
      </c>
    </row>
    <row r="9253" spans="1:12">
      <c r="A9253">
        <v>4815300</v>
      </c>
      <c r="B9253">
        <v>2016</v>
      </c>
      <c r="C9253" t="s">
        <v>4102</v>
      </c>
      <c r="D9253" t="s">
        <v>1003</v>
      </c>
      <c r="E9253" t="s">
        <v>1004</v>
      </c>
      <c r="F9253" t="s">
        <v>4101</v>
      </c>
      <c r="G9253" t="s">
        <v>1005</v>
      </c>
      <c r="H9253" s="5">
        <v>195253</v>
      </c>
      <c r="I9253">
        <f>IFERROR(VLOOKUP(G9253,'NCES Match'!$A$2:$B$1307,2,FALSE),"")</f>
        <v>4815300</v>
      </c>
      <c r="J9253" cm="1">
        <f t="array" ref="J9253">IFERROR(_xlfn.IFS(B9253=2015,H9253/$O$13,B9253=2016,H9253/$O$14,B9253=2017,H9253/$O$15,B9253=2018,H9253/$O$16,B9253=2019,H9253/$O$17,B9253=2020,H9253/$O$18,B9253=2021,H9253/$O$19,B9253=2022,H9253/$O$20),"")</f>
        <v>1.3977516155211925E-4</v>
      </c>
      <c r="K9253" s="3" cm="1">
        <f t="array" ref="K9253">IFERROR(_xlfn.IFS(B9253=2015,J9253*$P$4,B9253=2016,J9253*$P$5,B9253=2017,J9253*$P$6,B9253=2018,J9253*$P$7,B9253=2019,J9253*$P$8,B9253=2020,J9253*$P$9,B9253=2021,J9253*$P$10,B9253=2022,J9253*$P$11),"")</f>
        <v>234211.6283909792</v>
      </c>
      <c r="L9253" s="3">
        <f t="shared" si="145"/>
        <v>429464.6283909792</v>
      </c>
    </row>
    <row r="9254" spans="1:12">
      <c r="A9254">
        <v>4815300</v>
      </c>
      <c r="B9254">
        <v>2017</v>
      </c>
      <c r="D9254" t="s">
        <v>1003</v>
      </c>
      <c r="E9254" t="s">
        <v>1004</v>
      </c>
      <c r="F9254" t="s">
        <v>4101</v>
      </c>
      <c r="G9254" t="s">
        <v>1005</v>
      </c>
      <c r="H9254" s="5">
        <v>191353</v>
      </c>
      <c r="I9254">
        <f>IFERROR(VLOOKUP(G9254,'NCES Match'!$A$2:$B$1307,2,FALSE),"")</f>
        <v>4815300</v>
      </c>
      <c r="J9254" cm="1">
        <f t="array" ref="J9254">IFERROR(_xlfn.IFS(B9254=2015,H9254/$O$13,B9254=2016,H9254/$O$14,B9254=2017,H9254/$O$15,B9254=2018,H9254/$O$16,B9254=2019,H9254/$O$17,B9254=2020,H9254/$O$18,B9254=2021,H9254/$O$19,B9254=2022,H9254/$O$20),"")</f>
        <v>1.3192617630884105E-4</v>
      </c>
      <c r="K9254" s="3" cm="1">
        <f t="array" ref="K9254">IFERROR(_xlfn.IFS(B9254=2015,J9254*$P$4,B9254=2016,J9254*$P$5,B9254=2017,J9254*$P$6,B9254=2018,J9254*$P$7,B9254=2019,J9254*$P$8,B9254=2020,J9254*$P$9,B9254=2021,J9254*$P$10,B9254=2022,J9254*$P$11),"")</f>
        <v>224043.34158127732</v>
      </c>
      <c r="L9254" s="3">
        <f t="shared" si="145"/>
        <v>415396.34158127732</v>
      </c>
    </row>
    <row r="9255" spans="1:12">
      <c r="A9255">
        <v>4815300</v>
      </c>
      <c r="B9255">
        <v>2018</v>
      </c>
      <c r="D9255" t="s">
        <v>1003</v>
      </c>
      <c r="E9255" t="s">
        <v>1004</v>
      </c>
      <c r="F9255" t="s">
        <v>4101</v>
      </c>
      <c r="G9255" t="s">
        <v>1005</v>
      </c>
      <c r="H9255" s="5">
        <v>213691</v>
      </c>
      <c r="I9255">
        <f>IFERROR(VLOOKUP(G9255,'NCES Match'!$A$2:$B$1307,2,FALSE),"")</f>
        <v>4815300</v>
      </c>
      <c r="J9255" cm="1">
        <f t="array" ref="J9255">IFERROR(_xlfn.IFS(B9255=2015,H9255/$O$13,B9255=2016,H9255/$O$14,B9255=2017,H9255/$O$15,B9255=2018,H9255/$O$16,B9255=2019,H9255/$O$17,B9255=2020,H9255/$O$18,B9255=2021,H9255/$O$19,B9255=2022,H9255/$O$20),"")</f>
        <v>1.394459499980982E-4</v>
      </c>
      <c r="K9255" s="3" cm="1">
        <f t="array" ref="K9255">IFERROR(_xlfn.IFS(B9255=2015,J9255*$P$4,B9255=2016,J9255*$P$5,B9255=2017,J9255*$P$6,B9255=2018,J9255*$P$7,B9255=2019,J9255*$P$8,B9255=2020,J9255*$P$9,B9255=2021,J9255*$P$10,B9255=2022,J9255*$P$11),"")</f>
        <v>239408.23908841069</v>
      </c>
      <c r="L9255" s="3">
        <f t="shared" si="145"/>
        <v>453099.23908841069</v>
      </c>
    </row>
    <row r="9256" spans="1:12">
      <c r="A9256">
        <v>4815300</v>
      </c>
      <c r="B9256">
        <v>2019</v>
      </c>
      <c r="D9256" t="s">
        <v>1003</v>
      </c>
      <c r="E9256" t="s">
        <v>1004</v>
      </c>
      <c r="F9256" t="s">
        <v>4101</v>
      </c>
      <c r="G9256" t="s">
        <v>1005</v>
      </c>
      <c r="H9256" s="5">
        <v>249405</v>
      </c>
      <c r="I9256">
        <f>IFERROR(VLOOKUP(G9256,'NCES Match'!$A$2:$B$1307,2,FALSE),"")</f>
        <v>4815300</v>
      </c>
      <c r="J9256" cm="1">
        <f t="array" ref="J9256">IFERROR(_xlfn.IFS(B9256=2015,H9256/$O$13,B9256=2016,H9256/$O$14,B9256=2017,H9256/$O$15,B9256=2018,H9256/$O$16,B9256=2019,H9256/$O$17,B9256=2020,H9256/$O$18,B9256=2021,H9256/$O$19,B9256=2022,H9256/$O$20),"")</f>
        <v>1.5791826454553535E-4</v>
      </c>
      <c r="K9256" s="3" cm="1">
        <f t="array" ref="K9256">IFERROR(_xlfn.IFS(B9256=2015,J9256*$P$4,B9256=2016,J9256*$P$5,B9256=2017,J9256*$P$6,B9256=2018,J9256*$P$7,B9256=2019,J9256*$P$8,B9256=2020,J9256*$P$9,B9256=2021,J9256*$P$10,B9256=2022,J9256*$P$11),"")</f>
        <v>274450.25293309789</v>
      </c>
      <c r="L9256" s="3">
        <f t="shared" si="145"/>
        <v>523855.25293309789</v>
      </c>
    </row>
    <row r="9257" spans="1:12">
      <c r="A9257">
        <v>4815300</v>
      </c>
      <c r="B9257">
        <v>2020</v>
      </c>
      <c r="D9257" t="s">
        <v>1003</v>
      </c>
      <c r="E9257" t="s">
        <v>1004</v>
      </c>
      <c r="F9257" t="s">
        <v>4230</v>
      </c>
      <c r="G9257" t="s">
        <v>1005</v>
      </c>
      <c r="H9257" s="5">
        <v>289018</v>
      </c>
      <c r="I9257">
        <f>IFERROR(VLOOKUP(G9257,'NCES Match'!$A$2:$B$1307,2,FALSE),"")</f>
        <v>4815300</v>
      </c>
      <c r="J9257" cm="1">
        <f t="array" ref="J9257">IFERROR(_xlfn.IFS(B9257=2015,H9257/$O$13,B9257=2016,H9257/$O$14,B9257=2017,H9257/$O$15,B9257=2018,H9257/$O$16,B9257=2019,H9257/$O$17,B9257=2020,H9257/$O$18,B9257=2021,H9257/$O$19,B9257=2022,H9257/$O$20),"")</f>
        <v>1.5662103995920751E-4</v>
      </c>
      <c r="K9257" s="3" cm="1">
        <f t="array" ref="K9257">IFERROR(_xlfn.IFS(B9257=2015,J9257*$P$4,B9257=2016,J9257*$P$5,B9257=2017,J9257*$P$6,B9257=2018,J9257*$P$7,B9257=2019,J9257*$P$8,B9257=2020,J9257*$P$9,B9257=2021,J9257*$P$10,B9257=2022,J9257*$P$11),"")</f>
        <v>330157.5931222369</v>
      </c>
      <c r="L9257" s="3">
        <f t="shared" si="145"/>
        <v>619175.5931222369</v>
      </c>
    </row>
    <row r="9258" spans="1:12">
      <c r="A9258">
        <v>4815300</v>
      </c>
      <c r="B9258">
        <v>2021</v>
      </c>
      <c r="D9258" t="s">
        <v>1003</v>
      </c>
      <c r="E9258" t="s">
        <v>1004</v>
      </c>
      <c r="F9258" t="s">
        <v>4230</v>
      </c>
      <c r="G9258" t="s">
        <v>1005</v>
      </c>
      <c r="H9258" s="5">
        <v>313311.5</v>
      </c>
      <c r="I9258">
        <f>IFERROR(VLOOKUP(G9258,'NCES Match'!$A$2:$B$1307,2,FALSE),"")</f>
        <v>4815300</v>
      </c>
      <c r="J9258" cm="1">
        <f t="array" ref="J9258">IFERROR(_xlfn.IFS(B9258=2015,H9258/$O$13,B9258=2016,H9258/$O$14,B9258=2017,H9258/$O$15,B9258=2018,H9258/$O$16,B9258=2019,H9258/$O$17,B9258=2020,H9258/$O$18,B9258=2021,H9258/$O$19,B9258=2022,H9258/$O$20),"")</f>
        <v>1.6030364071111932E-4</v>
      </c>
      <c r="K9258" s="3" cm="1">
        <f t="array" ref="K9258">IFERROR(_xlfn.IFS(B9258=2015,J9258*$P$4,B9258=2016,J9258*$P$5,B9258=2017,J9258*$P$6,B9258=2018,J9258*$P$7,B9258=2019,J9258*$P$8,B9258=2020,J9258*$P$9,B9258=2021,J9258*$P$10,B9258=2022,J9258*$P$11),"")</f>
        <v>343138.48600407533</v>
      </c>
      <c r="L9258" s="3">
        <f t="shared" si="145"/>
        <v>656449.98600407527</v>
      </c>
    </row>
    <row r="9259" spans="1:12">
      <c r="A9259">
        <v>4815300</v>
      </c>
      <c r="B9259">
        <v>2022</v>
      </c>
      <c r="D9259" t="s">
        <v>1003</v>
      </c>
      <c r="E9259" t="s">
        <v>1004</v>
      </c>
      <c r="F9259" t="s">
        <v>4101</v>
      </c>
      <c r="G9259" t="s">
        <v>1005</v>
      </c>
      <c r="H9259" s="5">
        <v>414944.61</v>
      </c>
      <c r="I9259">
        <f>IFERROR(VLOOKUP(G9259,'NCES Match'!$A$2:$B$1307,2,FALSE),"")</f>
        <v>4815300</v>
      </c>
      <c r="J9259" cm="1">
        <f t="array" ref="J9259">IFERROR(_xlfn.IFS(B9259=2015,H9259/$O$13,B9259=2016,H9259/$O$14,B9259=2017,H9259/$O$15,B9259=2018,H9259/$O$16,B9259=2019,H9259/$O$17,B9259=2020,H9259/$O$18,B9259=2021,H9259/$O$19,B9259=2022,H9259/$O$20),"")</f>
        <v>1.8225638774059709E-4</v>
      </c>
      <c r="K9259" s="3" cm="1">
        <f t="array" ref="K9259">IFERROR(_xlfn.IFS(B9259=2015,J9259*$P$4,B9259=2016,J9259*$P$5,B9259=2017,J9259*$P$6,B9259=2018,J9259*$P$7,B9259=2019,J9259*$P$8,B9259=2020,J9259*$P$9,B9259=2021,J9259*$P$10,B9259=2022,J9259*$P$11),"")</f>
        <v>392486.03373432258</v>
      </c>
      <c r="L9259" s="3">
        <f t="shared" si="145"/>
        <v>807430.64373432263</v>
      </c>
    </row>
    <row r="9260" spans="1:12">
      <c r="A9260">
        <v>4815300</v>
      </c>
      <c r="B9260">
        <v>2023</v>
      </c>
      <c r="D9260" t="s">
        <v>1003</v>
      </c>
      <c r="E9260" t="s">
        <v>1004</v>
      </c>
      <c r="F9260" t="s">
        <v>4101</v>
      </c>
      <c r="G9260" t="s">
        <v>1005</v>
      </c>
      <c r="H9260" s="5">
        <v>494489.12</v>
      </c>
      <c r="I9260">
        <f>IFERROR(VLOOKUP(G9260,'NCES Match'!$A$2:$B$1307,2,FALSE),"")</f>
        <v>4815300</v>
      </c>
      <c r="J9260" t="str" cm="1">
        <f t="array" ref="J9260">IFERROR(_xlfn.IFS(B9260=2015,H9260/$O$13,B9260=2016,H9260/$O$14,B9260=2017,H9260/$O$15,B9260=2018,H9260/$O$16,B9260=2019,H9260/$O$17,B9260=2020,H9260/$O$18,B9260=2021,H9260/$O$19,B9260=2022,H9260/$O$20),"")</f>
        <v/>
      </c>
      <c r="K9260" s="3" t="str" cm="1">
        <f t="array" ref="K9260">IFERROR(_xlfn.IFS(B9260=2015,J9260*$P$4,B9260=2016,J9260*$P$5,B9260=2017,J9260*$P$6,B9260=2018,J9260*$P$7,B9260=2019,J9260*$P$8,B9260=2020,J9260*$P$9,B9260=2021,J9260*$P$10,B9260=2022,J9260*$P$11),"")</f>
        <v/>
      </c>
      <c r="L9260" s="3">
        <f t="shared" si="145"/>
        <v>494489.12</v>
      </c>
    </row>
    <row r="9261" spans="1:12">
      <c r="A9261">
        <v>4827120</v>
      </c>
      <c r="B9261">
        <v>2015</v>
      </c>
      <c r="C9261" t="s">
        <v>381</v>
      </c>
      <c r="D9261" t="s">
        <v>1977</v>
      </c>
      <c r="E9261" t="s">
        <v>1978</v>
      </c>
      <c r="G9261" t="s">
        <v>1979</v>
      </c>
      <c r="H9261" s="5">
        <v>23693.55</v>
      </c>
      <c r="I9261">
        <f>IFERROR(VLOOKUP(G9261,'NCES Match'!$A$2:$B$1307,2,FALSE),"")</f>
        <v>4827120</v>
      </c>
      <c r="J9261" cm="1">
        <f t="array" ref="J9261">IFERROR(_xlfn.IFS(B9261=2015,H9261/$O$13,B9261=2016,H9261/$O$14,B9261=2017,H9261/$O$15,B9261=2018,H9261/$O$16,B9261=2019,H9261/$O$17,B9261=2020,H9261/$O$18,B9261=2021,H9261/$O$19,B9261=2022,H9261/$O$20),"")</f>
        <v>1.8561616084647979E-5</v>
      </c>
      <c r="K9261" s="3" cm="1">
        <f t="array" ref="K9261">IFERROR(_xlfn.IFS(B9261=2015,J9261*$P$4,B9261=2016,J9261*$P$5,B9261=2017,J9261*$P$6,B9261=2018,J9261*$P$7,B9261=2019,J9261*$P$8,B9261=2020,J9261*$P$9,B9261=2021,J9261*$P$10,B9261=2022,J9261*$P$11),"")</f>
        <v>29540.496227019499</v>
      </c>
      <c r="L9261" s="3">
        <f t="shared" si="145"/>
        <v>53234.046227019498</v>
      </c>
    </row>
    <row r="9262" spans="1:12">
      <c r="A9262">
        <v>4827120</v>
      </c>
      <c r="B9262">
        <v>2016</v>
      </c>
      <c r="C9262" t="s">
        <v>4102</v>
      </c>
      <c r="D9262" t="s">
        <v>1977</v>
      </c>
      <c r="E9262" t="s">
        <v>1978</v>
      </c>
      <c r="F9262" t="s">
        <v>4101</v>
      </c>
      <c r="G9262" t="s">
        <v>1979</v>
      </c>
      <c r="H9262" s="5">
        <v>26650</v>
      </c>
      <c r="I9262">
        <f>IFERROR(VLOOKUP(G9262,'NCES Match'!$A$2:$B$1307,2,FALSE),"")</f>
        <v>4827120</v>
      </c>
      <c r="J9262" cm="1">
        <f t="array" ref="J9262">IFERROR(_xlfn.IFS(B9262=2015,H9262/$O$13,B9262=2016,H9262/$O$14,B9262=2017,H9262/$O$15,B9262=2018,H9262/$O$16,B9262=2019,H9262/$O$17,B9262=2020,H9262/$O$18,B9262=2021,H9262/$O$19,B9262=2022,H9262/$O$20),"")</f>
        <v>1.9077853120638241E-5</v>
      </c>
      <c r="K9262" s="3" cm="1">
        <f t="array" ref="K9262">IFERROR(_xlfn.IFS(B9262=2015,J9262*$P$4,B9262=2016,J9262*$P$5,B9262=2017,J9262*$P$6,B9262=2018,J9262*$P$7,B9262=2019,J9262*$P$8,B9262=2020,J9262*$P$9,B9262=2021,J9262*$P$10,B9262=2022,J9262*$P$11),"")</f>
        <v>31967.446833695751</v>
      </c>
      <c r="L9262" s="3">
        <f t="shared" si="145"/>
        <v>58617.446833695751</v>
      </c>
    </row>
    <row r="9263" spans="1:12">
      <c r="A9263">
        <v>4827120</v>
      </c>
      <c r="B9263">
        <v>2017</v>
      </c>
      <c r="D9263" t="s">
        <v>1977</v>
      </c>
      <c r="E9263" t="s">
        <v>1978</v>
      </c>
      <c r="F9263" t="s">
        <v>4101</v>
      </c>
      <c r="G9263" t="s">
        <v>1979</v>
      </c>
      <c r="H9263" s="5">
        <v>28690</v>
      </c>
      <c r="I9263">
        <f>IFERROR(VLOOKUP(G9263,'NCES Match'!$A$2:$B$1307,2,FALSE),"")</f>
        <v>4827120</v>
      </c>
      <c r="J9263" cm="1">
        <f t="array" ref="J9263">IFERROR(_xlfn.IFS(B9263=2015,H9263/$O$13,B9263=2016,H9263/$O$14,B9263=2017,H9263/$O$15,B9263=2018,H9263/$O$16,B9263=2019,H9263/$O$17,B9263=2020,H9263/$O$18,B9263=2021,H9263/$O$19,B9263=2022,H9263/$O$20),"")</f>
        <v>1.9779998214298439E-5</v>
      </c>
      <c r="K9263" s="3" cm="1">
        <f t="array" ref="K9263">IFERROR(_xlfn.IFS(B9263=2015,J9263*$P$4,B9263=2016,J9263*$P$5,B9263=2017,J9263*$P$6,B9263=2018,J9263*$P$7,B9263=2019,J9263*$P$8,B9263=2020,J9263*$P$9,B9263=2021,J9263*$P$10,B9263=2022,J9263*$P$11),"")</f>
        <v>33591.338886596212</v>
      </c>
      <c r="L9263" s="3">
        <f t="shared" si="145"/>
        <v>62281.338886596212</v>
      </c>
    </row>
    <row r="9264" spans="1:12">
      <c r="A9264">
        <v>4827120</v>
      </c>
      <c r="B9264">
        <v>2018</v>
      </c>
      <c r="D9264" t="s">
        <v>1977</v>
      </c>
      <c r="E9264" t="s">
        <v>1978</v>
      </c>
      <c r="F9264" t="s">
        <v>4101</v>
      </c>
      <c r="G9264" t="s">
        <v>1979</v>
      </c>
      <c r="H9264" s="5">
        <v>28139</v>
      </c>
      <c r="I9264">
        <f>IFERROR(VLOOKUP(G9264,'NCES Match'!$A$2:$B$1307,2,FALSE),"")</f>
        <v>4827120</v>
      </c>
      <c r="J9264" cm="1">
        <f t="array" ref="J9264">IFERROR(_xlfn.IFS(B9264=2015,H9264/$O$13,B9264=2016,H9264/$O$14,B9264=2017,H9264/$O$15,B9264=2018,H9264/$O$16,B9264=2019,H9264/$O$17,B9264=2020,H9264/$O$18,B9264=2021,H9264/$O$19,B9264=2022,H9264/$O$20),"")</f>
        <v>1.8362353056499737E-5</v>
      </c>
      <c r="K9264" s="3" cm="1">
        <f t="array" ref="K9264">IFERROR(_xlfn.IFS(B9264=2015,J9264*$P$4,B9264=2016,J9264*$P$5,B9264=2017,J9264*$P$6,B9264=2018,J9264*$P$7,B9264=2019,J9264*$P$8,B9264=2020,J9264*$P$9,B9264=2021,J9264*$P$10,B9264=2022,J9264*$P$11),"")</f>
        <v>31525.466396379765</v>
      </c>
      <c r="L9264" s="3">
        <f t="shared" si="145"/>
        <v>59664.466396379765</v>
      </c>
    </row>
    <row r="9265" spans="1:12">
      <c r="A9265">
        <v>4827120</v>
      </c>
      <c r="B9265">
        <v>2019</v>
      </c>
      <c r="D9265" t="s">
        <v>1977</v>
      </c>
      <c r="E9265" t="s">
        <v>1978</v>
      </c>
      <c r="F9265" t="s">
        <v>4101</v>
      </c>
      <c r="G9265" t="s">
        <v>1979</v>
      </c>
      <c r="H9265" s="5">
        <v>29917</v>
      </c>
      <c r="I9265">
        <f>IFERROR(VLOOKUP(G9265,'NCES Match'!$A$2:$B$1307,2,FALSE),"")</f>
        <v>4827120</v>
      </c>
      <c r="J9265" cm="1">
        <f t="array" ref="J9265">IFERROR(_xlfn.IFS(B9265=2015,H9265/$O$13,B9265=2016,H9265/$O$14,B9265=2017,H9265/$O$15,B9265=2018,H9265/$O$16,B9265=2019,H9265/$O$17,B9265=2020,H9265/$O$18,B9265=2021,H9265/$O$19,B9265=2022,H9265/$O$20),"")</f>
        <v>1.8942846857155154E-5</v>
      </c>
      <c r="K9265" s="3" cm="1">
        <f t="array" ref="K9265">IFERROR(_xlfn.IFS(B9265=2015,J9265*$P$4,B9265=2016,J9265*$P$5,B9265=2017,J9265*$P$6,B9265=2018,J9265*$P$7,B9265=2019,J9265*$P$8,B9265=2020,J9265*$P$9,B9265=2021,J9265*$P$10,B9265=2022,J9265*$P$11),"")</f>
        <v>32921.265479839974</v>
      </c>
      <c r="L9265" s="3">
        <f t="shared" si="145"/>
        <v>62838.265479839974</v>
      </c>
    </row>
    <row r="9266" spans="1:12">
      <c r="A9266">
        <v>4827120</v>
      </c>
      <c r="B9266">
        <v>2020</v>
      </c>
      <c r="D9266" t="s">
        <v>1977</v>
      </c>
      <c r="E9266" t="s">
        <v>1978</v>
      </c>
      <c r="F9266" t="s">
        <v>4230</v>
      </c>
      <c r="G9266" t="s">
        <v>1979</v>
      </c>
      <c r="H9266" s="5">
        <v>35755</v>
      </c>
      <c r="I9266">
        <f>IFERROR(VLOOKUP(G9266,'NCES Match'!$A$2:$B$1307,2,FALSE),"")</f>
        <v>4827120</v>
      </c>
      <c r="J9266" cm="1">
        <f t="array" ref="J9266">IFERROR(_xlfn.IFS(B9266=2015,H9266/$O$13,B9266=2016,H9266/$O$14,B9266=2017,H9266/$O$15,B9266=2018,H9266/$O$16,B9266=2019,H9266/$O$17,B9266=2020,H9266/$O$18,B9266=2021,H9266/$O$19,B9266=2022,H9266/$O$20),"")</f>
        <v>1.9375904904682284E-5</v>
      </c>
      <c r="K9266" s="3" cm="1">
        <f t="array" ref="K9266">IFERROR(_xlfn.IFS(B9266=2015,J9266*$P$4,B9266=2016,J9266*$P$5,B9266=2017,J9266*$P$6,B9266=2018,J9266*$P$7,B9266=2019,J9266*$P$8,B9266=2020,J9266*$P$9,B9266=2021,J9266*$P$10,B9266=2022,J9266*$P$11),"")</f>
        <v>40844.462082242564</v>
      </c>
      <c r="L9266" s="3">
        <f t="shared" si="145"/>
        <v>76599.462082242564</v>
      </c>
    </row>
    <row r="9267" spans="1:12">
      <c r="A9267">
        <v>4827120</v>
      </c>
      <c r="B9267">
        <v>2021</v>
      </c>
      <c r="D9267" t="s">
        <v>1977</v>
      </c>
      <c r="E9267" t="s">
        <v>1978</v>
      </c>
      <c r="F9267" t="s">
        <v>4101</v>
      </c>
      <c r="G9267" t="s">
        <v>1979</v>
      </c>
      <c r="H9267" s="5">
        <v>39833.440000000002</v>
      </c>
      <c r="I9267">
        <f>IFERROR(VLOOKUP(G9267,'NCES Match'!$A$2:$B$1307,2,FALSE),"")</f>
        <v>4827120</v>
      </c>
      <c r="J9267" cm="1">
        <f t="array" ref="J9267">IFERROR(_xlfn.IFS(B9267=2015,H9267/$O$13,B9267=2016,H9267/$O$14,B9267=2017,H9267/$O$15,B9267=2018,H9267/$O$16,B9267=2019,H9267/$O$17,B9267=2020,H9267/$O$18,B9267=2021,H9267/$O$19,B9267=2022,H9267/$O$20),"")</f>
        <v>2.0380501367003538E-5</v>
      </c>
      <c r="K9267" s="3" cm="1">
        <f t="array" ref="K9267">IFERROR(_xlfn.IFS(B9267=2015,J9267*$P$4,B9267=2016,J9267*$P$5,B9267=2017,J9267*$P$6,B9267=2018,J9267*$P$7,B9267=2019,J9267*$P$8,B9267=2020,J9267*$P$9,B9267=2021,J9267*$P$10,B9267=2022,J9267*$P$11),"")</f>
        <v>43625.549314130425</v>
      </c>
      <c r="L9267" s="3">
        <f t="shared" si="145"/>
        <v>83458.98931413042</v>
      </c>
    </row>
    <row r="9268" spans="1:12">
      <c r="A9268">
        <v>4827120</v>
      </c>
      <c r="B9268">
        <v>2022</v>
      </c>
      <c r="D9268" t="s">
        <v>1977</v>
      </c>
      <c r="E9268" t="s">
        <v>1978</v>
      </c>
      <c r="F9268" t="s">
        <v>4101</v>
      </c>
      <c r="G9268" t="s">
        <v>1979</v>
      </c>
      <c r="H9268" s="5">
        <v>58620.3</v>
      </c>
      <c r="I9268">
        <f>IFERROR(VLOOKUP(G9268,'NCES Match'!$A$2:$B$1307,2,FALSE),"")</f>
        <v>4827120</v>
      </c>
      <c r="J9268" cm="1">
        <f t="array" ref="J9268">IFERROR(_xlfn.IFS(B9268=2015,H9268/$O$13,B9268=2016,H9268/$O$14,B9268=2017,H9268/$O$15,B9268=2018,H9268/$O$16,B9268=2019,H9268/$O$17,B9268=2020,H9268/$O$18,B9268=2021,H9268/$O$19,B9268=2022,H9268/$O$20),"")</f>
        <v>2.5747832045029151E-5</v>
      </c>
      <c r="K9268" s="3" cm="1">
        <f t="array" ref="K9268">IFERROR(_xlfn.IFS(B9268=2015,J9268*$P$4,B9268=2016,J9268*$P$5,B9268=2017,J9268*$P$6,B9268=2018,J9268*$P$7,B9268=2019,J9268*$P$8,B9268=2020,J9268*$P$9,B9268=2021,J9268*$P$10,B9268=2022,J9268*$P$11),"")</f>
        <v>55447.518750312505</v>
      </c>
      <c r="L9268" s="3">
        <f t="shared" si="145"/>
        <v>114067.81875031251</v>
      </c>
    </row>
    <row r="9269" spans="1:12">
      <c r="A9269">
        <v>4827120</v>
      </c>
      <c r="B9269">
        <v>2023</v>
      </c>
      <c r="D9269" t="s">
        <v>1977</v>
      </c>
      <c r="E9269" t="s">
        <v>1978</v>
      </c>
      <c r="F9269" t="s">
        <v>4101</v>
      </c>
      <c r="G9269" t="s">
        <v>1979</v>
      </c>
      <c r="H9269" s="5">
        <v>58824.78</v>
      </c>
      <c r="I9269">
        <f>IFERROR(VLOOKUP(G9269,'NCES Match'!$A$2:$B$1307,2,FALSE),"")</f>
        <v>4827120</v>
      </c>
      <c r="J9269" t="str" cm="1">
        <f t="array" ref="J9269">IFERROR(_xlfn.IFS(B9269=2015,H9269/$O$13,B9269=2016,H9269/$O$14,B9269=2017,H9269/$O$15,B9269=2018,H9269/$O$16,B9269=2019,H9269/$O$17,B9269=2020,H9269/$O$18,B9269=2021,H9269/$O$19,B9269=2022,H9269/$O$20),"")</f>
        <v/>
      </c>
      <c r="K9269" s="3" t="str" cm="1">
        <f t="array" ref="K9269">IFERROR(_xlfn.IFS(B9269=2015,J9269*$P$4,B9269=2016,J9269*$P$5,B9269=2017,J9269*$P$6,B9269=2018,J9269*$P$7,B9269=2019,J9269*$P$8,B9269=2020,J9269*$P$9,B9269=2021,J9269*$P$10,B9269=2022,J9269*$P$11),"")</f>
        <v/>
      </c>
      <c r="L9269" s="3">
        <f t="shared" si="145"/>
        <v>58824.78</v>
      </c>
    </row>
    <row r="9270" spans="1:12">
      <c r="A9270">
        <v>4827780</v>
      </c>
      <c r="B9270">
        <v>2015</v>
      </c>
      <c r="C9270" t="s">
        <v>381</v>
      </c>
      <c r="D9270" t="s">
        <v>2031</v>
      </c>
      <c r="E9270" t="s">
        <v>2032</v>
      </c>
      <c r="G9270" t="s">
        <v>2033</v>
      </c>
      <c r="H9270" s="5">
        <v>680927.6</v>
      </c>
      <c r="I9270">
        <f>IFERROR(VLOOKUP(G9270,'NCES Match'!$A$2:$B$1307,2,FALSE),"")</f>
        <v>4827780</v>
      </c>
      <c r="J9270" cm="1">
        <f t="array" ref="J9270">IFERROR(_xlfn.IFS(B9270=2015,H9270/$O$13,B9270=2016,H9270/$O$14,B9270=2017,H9270/$O$15,B9270=2018,H9270/$O$16,B9270=2019,H9270/$O$17,B9270=2020,H9270/$O$18,B9270=2021,H9270/$O$19,B9270=2022,H9270/$O$20),"")</f>
        <v>5.3344124002695865E-4</v>
      </c>
      <c r="K9270" s="3" cm="1">
        <f t="array" ref="K9270">IFERROR(_xlfn.IFS(B9270=2015,J9270*$P$4,B9270=2016,J9270*$P$5,B9270=2017,J9270*$P$6,B9270=2018,J9270*$P$7,B9270=2019,J9270*$P$8,B9270=2020,J9270*$P$9,B9270=2021,J9270*$P$10,B9270=2022,J9270*$P$11),"")</f>
        <v>848962.65855785413</v>
      </c>
      <c r="L9270" s="3">
        <f t="shared" si="145"/>
        <v>1529890.2585578542</v>
      </c>
    </row>
    <row r="9271" spans="1:12">
      <c r="A9271">
        <v>4827780</v>
      </c>
      <c r="B9271">
        <v>2016</v>
      </c>
      <c r="C9271" t="s">
        <v>4102</v>
      </c>
      <c r="D9271" t="s">
        <v>2031</v>
      </c>
      <c r="E9271" t="s">
        <v>2032</v>
      </c>
      <c r="F9271" t="s">
        <v>4101</v>
      </c>
      <c r="G9271" t="s">
        <v>2033</v>
      </c>
      <c r="H9271" s="5">
        <v>681154</v>
      </c>
      <c r="I9271">
        <f>IFERROR(VLOOKUP(G9271,'NCES Match'!$A$2:$B$1307,2,FALSE),"")</f>
        <v>4827780</v>
      </c>
      <c r="J9271" cm="1">
        <f t="array" ref="J9271">IFERROR(_xlfn.IFS(B9271=2015,H9271/$O$13,B9271=2016,H9271/$O$14,B9271=2017,H9271/$O$15,B9271=2018,H9271/$O$16,B9271=2019,H9271/$O$17,B9271=2020,H9271/$O$18,B9271=2021,H9271/$O$19,B9271=2022,H9271/$O$20),"")</f>
        <v>4.8761560842533659E-4</v>
      </c>
      <c r="K9271" s="3" cm="1">
        <f t="array" ref="K9271">IFERROR(_xlfn.IFS(B9271=2015,J9271*$P$4,B9271=2016,J9271*$P$5,B9271=2017,J9271*$P$6,B9271=2018,J9271*$P$7,B9271=2019,J9271*$P$8,B9271=2020,J9271*$P$9,B9271=2021,J9271*$P$10,B9271=2022,J9271*$P$11),"")</f>
        <v>817063.95049002604</v>
      </c>
      <c r="L9271" s="3">
        <f t="shared" si="145"/>
        <v>1498217.950490026</v>
      </c>
    </row>
    <row r="9272" spans="1:12">
      <c r="A9272">
        <v>4827780</v>
      </c>
      <c r="B9272">
        <v>2017</v>
      </c>
      <c r="D9272" t="s">
        <v>2031</v>
      </c>
      <c r="E9272" t="s">
        <v>2032</v>
      </c>
      <c r="F9272" t="s">
        <v>4101</v>
      </c>
      <c r="G9272" t="s">
        <v>2033</v>
      </c>
      <c r="H9272" s="5">
        <v>695453</v>
      </c>
      <c r="I9272">
        <f>IFERROR(VLOOKUP(G9272,'NCES Match'!$A$2:$B$1307,2,FALSE),"")</f>
        <v>4827780</v>
      </c>
      <c r="J9272" cm="1">
        <f t="array" ref="J9272">IFERROR(_xlfn.IFS(B9272=2015,H9272/$O$13,B9272=2016,H9272/$O$14,B9272=2017,H9272/$O$15,B9272=2018,H9272/$O$16,B9272=2019,H9272/$O$17,B9272=2020,H9272/$O$18,B9272=2021,H9272/$O$19,B9272=2022,H9272/$O$20),"")</f>
        <v>4.7947225856146715E-4</v>
      </c>
      <c r="K9272" s="3" cm="1">
        <f t="array" ref="K9272">IFERROR(_xlfn.IFS(B9272=2015,J9272*$P$4,B9272=2016,J9272*$P$5,B9272=2017,J9272*$P$6,B9272=2018,J9272*$P$7,B9272=2019,J9272*$P$8,B9272=2020,J9272*$P$9,B9272=2021,J9272*$P$10,B9272=2022,J9272*$P$11),"")</f>
        <v>814262.71881143248</v>
      </c>
      <c r="L9272" s="3">
        <f t="shared" si="145"/>
        <v>1509715.7188114324</v>
      </c>
    </row>
    <row r="9273" spans="1:12">
      <c r="A9273">
        <v>4827780</v>
      </c>
      <c r="B9273">
        <v>2018</v>
      </c>
      <c r="D9273" t="s">
        <v>2031</v>
      </c>
      <c r="E9273" t="s">
        <v>2032</v>
      </c>
      <c r="F9273" t="s">
        <v>4101</v>
      </c>
      <c r="G9273" t="s">
        <v>2033</v>
      </c>
      <c r="H9273" s="5">
        <v>693031</v>
      </c>
      <c r="I9273">
        <f>IFERROR(VLOOKUP(G9273,'NCES Match'!$A$2:$B$1307,2,FALSE),"")</f>
        <v>4827780</v>
      </c>
      <c r="J9273" cm="1">
        <f t="array" ref="J9273">IFERROR(_xlfn.IFS(B9273=2015,H9273/$O$13,B9273=2016,H9273/$O$14,B9273=2017,H9273/$O$15,B9273=2018,H9273/$O$16,B9273=2019,H9273/$O$17,B9273=2020,H9273/$O$18,B9273=2021,H9273/$O$19,B9273=2022,H9273/$O$20),"")</f>
        <v>4.5224350194033442E-4</v>
      </c>
      <c r="K9273" s="3" cm="1">
        <f t="array" ref="K9273">IFERROR(_xlfn.IFS(B9273=2015,J9273*$P$4,B9273=2016,J9273*$P$5,B9273=2017,J9273*$P$6,B9273=2018,J9273*$P$7,B9273=2019,J9273*$P$8,B9273=2020,J9273*$P$9,B9273=2021,J9273*$P$10,B9273=2022,J9273*$P$11),"")</f>
        <v>776435.74761539022</v>
      </c>
      <c r="L9273" s="3">
        <f t="shared" si="145"/>
        <v>1469466.7476153902</v>
      </c>
    </row>
    <row r="9274" spans="1:12">
      <c r="A9274">
        <v>4827780</v>
      </c>
      <c r="B9274">
        <v>2019</v>
      </c>
      <c r="D9274" t="s">
        <v>2031</v>
      </c>
      <c r="E9274" t="s">
        <v>2032</v>
      </c>
      <c r="F9274" t="s">
        <v>4101</v>
      </c>
      <c r="G9274" t="s">
        <v>2033</v>
      </c>
      <c r="H9274" s="5">
        <v>692755</v>
      </c>
      <c r="I9274">
        <f>IFERROR(VLOOKUP(G9274,'NCES Match'!$A$2:$B$1307,2,FALSE),"")</f>
        <v>4827780</v>
      </c>
      <c r="J9274" cm="1">
        <f t="array" ref="J9274">IFERROR(_xlfn.IFS(B9274=2015,H9274/$O$13,B9274=2016,H9274/$O$14,B9274=2017,H9274/$O$15,B9274=2018,H9274/$O$16,B9274=2019,H9274/$O$17,B9274=2020,H9274/$O$18,B9274=2021,H9274/$O$19,B9274=2022,H9274/$O$20),"")</f>
        <v>4.3863862935884345E-4</v>
      </c>
      <c r="K9274" s="3" cm="1">
        <f t="array" ref="K9274">IFERROR(_xlfn.IFS(B9274=2015,J9274*$P$4,B9274=2016,J9274*$P$5,B9274=2017,J9274*$P$6,B9274=2018,J9274*$P$7,B9274=2019,J9274*$P$8,B9274=2020,J9274*$P$9,B9274=2021,J9274*$P$10,B9274=2022,J9274*$P$11),"")</f>
        <v>762321.46496929985</v>
      </c>
      <c r="L9274" s="3">
        <f t="shared" si="145"/>
        <v>1455076.4649692997</v>
      </c>
    </row>
    <row r="9275" spans="1:12">
      <c r="A9275">
        <v>4827780</v>
      </c>
      <c r="B9275">
        <v>2020</v>
      </c>
      <c r="D9275" t="s">
        <v>2031</v>
      </c>
      <c r="E9275" t="s">
        <v>2032</v>
      </c>
      <c r="F9275" t="s">
        <v>4230</v>
      </c>
      <c r="G9275" t="s">
        <v>2033</v>
      </c>
      <c r="H9275" s="5">
        <v>787252</v>
      </c>
      <c r="I9275">
        <f>IFERROR(VLOOKUP(G9275,'NCES Match'!$A$2:$B$1307,2,FALSE),"")</f>
        <v>4827780</v>
      </c>
      <c r="J9275" cm="1">
        <f t="array" ref="J9275">IFERROR(_xlfn.IFS(B9275=2015,H9275/$O$13,B9275=2016,H9275/$O$14,B9275=2017,H9275/$O$15,B9275=2018,H9275/$O$16,B9275=2019,H9275/$O$17,B9275=2020,H9275/$O$18,B9275=2021,H9275/$O$19,B9275=2022,H9275/$O$20),"")</f>
        <v>4.2661781255826981E-4</v>
      </c>
      <c r="K9275" s="3" cm="1">
        <f t="array" ref="K9275">IFERROR(_xlfn.IFS(B9275=2015,J9275*$P$4,B9275=2016,J9275*$P$5,B9275=2017,J9275*$P$6,B9275=2018,J9275*$P$7,B9275=2019,J9275*$P$8,B9275=2020,J9275*$P$9,B9275=2021,J9275*$P$10,B9275=2022,J9275*$P$11),"")</f>
        <v>899311.54980197514</v>
      </c>
      <c r="L9275" s="3">
        <f t="shared" si="145"/>
        <v>1686563.549801975</v>
      </c>
    </row>
    <row r="9276" spans="1:12">
      <c r="A9276">
        <v>4827780</v>
      </c>
      <c r="B9276">
        <v>2021</v>
      </c>
      <c r="D9276" t="s">
        <v>2031</v>
      </c>
      <c r="E9276" t="s">
        <v>2032</v>
      </c>
      <c r="F9276" t="s">
        <v>4101</v>
      </c>
      <c r="G9276" t="s">
        <v>2033</v>
      </c>
      <c r="H9276" s="5">
        <v>886972.72</v>
      </c>
      <c r="I9276">
        <f>IFERROR(VLOOKUP(G9276,'NCES Match'!$A$2:$B$1307,2,FALSE),"")</f>
        <v>4827780</v>
      </c>
      <c r="J9276" cm="1">
        <f t="array" ref="J9276">IFERROR(_xlfn.IFS(B9276=2015,H9276/$O$13,B9276=2016,H9276/$O$14,B9276=2017,H9276/$O$15,B9276=2018,H9276/$O$16,B9276=2019,H9276/$O$17,B9276=2020,H9276/$O$18,B9276=2021,H9276/$O$19,B9276=2022,H9276/$O$20),"")</f>
        <v>4.5381339729771883E-4</v>
      </c>
      <c r="K9276" s="3" cm="1">
        <f t="array" ref="K9276">IFERROR(_xlfn.IFS(B9276=2015,J9276*$P$4,B9276=2016,J9276*$P$5,B9276=2017,J9276*$P$6,B9276=2018,J9276*$P$7,B9276=2019,J9276*$P$8,B9276=2020,J9276*$P$9,B9276=2021,J9276*$P$10,B9276=2022,J9276*$P$11),"")</f>
        <v>971411.7619931493</v>
      </c>
      <c r="L9276" s="3">
        <f t="shared" si="145"/>
        <v>1858384.4819931493</v>
      </c>
    </row>
    <row r="9277" spans="1:12">
      <c r="A9277">
        <v>4827780</v>
      </c>
      <c r="B9277">
        <v>2022</v>
      </c>
      <c r="D9277" t="s">
        <v>2031</v>
      </c>
      <c r="E9277" t="s">
        <v>2032</v>
      </c>
      <c r="F9277" t="s">
        <v>4101</v>
      </c>
      <c r="G9277" t="s">
        <v>2033</v>
      </c>
      <c r="H9277" s="5">
        <v>917032.48</v>
      </c>
      <c r="I9277">
        <f>IFERROR(VLOOKUP(G9277,'NCES Match'!$A$2:$B$1307,2,FALSE),"")</f>
        <v>4827780</v>
      </c>
      <c r="J9277" cm="1">
        <f t="array" ref="J9277">IFERROR(_xlfn.IFS(B9277=2015,H9277/$O$13,B9277=2016,H9277/$O$14,B9277=2017,H9277/$O$15,B9277=2018,H9277/$O$16,B9277=2019,H9277/$O$17,B9277=2020,H9277/$O$18,B9277=2021,H9277/$O$19,B9277=2022,H9277/$O$20),"")</f>
        <v>4.0278876557910066E-4</v>
      </c>
      <c r="K9277" s="3" cm="1">
        <f t="array" ref="K9277">IFERROR(_xlfn.IFS(B9277=2015,J9277*$P$4,B9277=2016,J9277*$P$5,B9277=2017,J9277*$P$6,B9277=2018,J9277*$P$7,B9277=2019,J9277*$P$8,B9277=2020,J9277*$P$9,B9277=2021,J9277*$P$10,B9277=2022,J9277*$P$11),"")</f>
        <v>867398.76168231107</v>
      </c>
      <c r="L9277" s="3">
        <f t="shared" si="145"/>
        <v>1784431.2416823111</v>
      </c>
    </row>
    <row r="9278" spans="1:12">
      <c r="A9278">
        <v>4827780</v>
      </c>
      <c r="B9278">
        <v>2023</v>
      </c>
      <c r="D9278" t="s">
        <v>2031</v>
      </c>
      <c r="E9278" t="s">
        <v>2032</v>
      </c>
      <c r="F9278" t="s">
        <v>4101</v>
      </c>
      <c r="G9278" t="s">
        <v>2033</v>
      </c>
      <c r="H9278" s="5">
        <v>1009500.79</v>
      </c>
      <c r="I9278">
        <f>IFERROR(VLOOKUP(G9278,'NCES Match'!$A$2:$B$1307,2,FALSE),"")</f>
        <v>4827780</v>
      </c>
      <c r="J9278" t="str" cm="1">
        <f t="array" ref="J9278">IFERROR(_xlfn.IFS(B9278=2015,H9278/$O$13,B9278=2016,H9278/$O$14,B9278=2017,H9278/$O$15,B9278=2018,H9278/$O$16,B9278=2019,H9278/$O$17,B9278=2020,H9278/$O$18,B9278=2021,H9278/$O$19,B9278=2022,H9278/$O$20),"")</f>
        <v/>
      </c>
      <c r="K9278" s="3" t="str" cm="1">
        <f t="array" ref="K9278">IFERROR(_xlfn.IFS(B9278=2015,J9278*$P$4,B9278=2016,J9278*$P$5,B9278=2017,J9278*$P$6,B9278=2018,J9278*$P$7,B9278=2019,J9278*$P$8,B9278=2020,J9278*$P$9,B9278=2021,J9278*$P$10,B9278=2022,J9278*$P$11),"")</f>
        <v/>
      </c>
      <c r="L9278" s="3">
        <f t="shared" si="145"/>
        <v>1009500.79</v>
      </c>
    </row>
    <row r="9279" spans="1:12">
      <c r="A9279">
        <v>4833690</v>
      </c>
      <c r="B9279">
        <v>2015</v>
      </c>
      <c r="C9279" t="s">
        <v>381</v>
      </c>
      <c r="D9279" t="s">
        <v>2452</v>
      </c>
      <c r="E9279" t="s">
        <v>2453</v>
      </c>
      <c r="G9279" t="s">
        <v>2454</v>
      </c>
      <c r="H9279" s="5">
        <v>171706.73</v>
      </c>
      <c r="I9279">
        <f>IFERROR(VLOOKUP(G9279,'NCES Match'!$A$2:$B$1307,2,FALSE),"")</f>
        <v>4833690</v>
      </c>
      <c r="J9279" cm="1">
        <f t="array" ref="J9279">IFERROR(_xlfn.IFS(B9279=2015,H9279/$O$13,B9279=2016,H9279/$O$14,B9279=2017,H9279/$O$15,B9279=2018,H9279/$O$16,B9279=2019,H9279/$O$17,B9279=2020,H9279/$O$18,B9279=2021,H9279/$O$19,B9279=2022,H9279/$O$20),"")</f>
        <v>1.345156973695503E-4</v>
      </c>
      <c r="K9279" s="3" cm="1">
        <f t="array" ref="K9279">IFERROR(_xlfn.IFS(B9279=2015,J9279*$P$4,B9279=2016,J9279*$P$5,B9279=2017,J9279*$P$6,B9279=2018,J9279*$P$7,B9279=2019,J9279*$P$8,B9279=2020,J9279*$P$9,B9279=2021,J9279*$P$10,B9279=2022,J9279*$P$11),"")</f>
        <v>214079.44397183441</v>
      </c>
      <c r="L9279" s="3">
        <f t="shared" si="145"/>
        <v>385786.17397183442</v>
      </c>
    </row>
    <row r="9280" spans="1:12">
      <c r="A9280">
        <v>4833690</v>
      </c>
      <c r="B9280">
        <v>2016</v>
      </c>
      <c r="C9280" t="s">
        <v>4102</v>
      </c>
      <c r="D9280" t="s">
        <v>2452</v>
      </c>
      <c r="E9280" t="s">
        <v>2453</v>
      </c>
      <c r="F9280" t="s">
        <v>4101</v>
      </c>
      <c r="G9280" t="s">
        <v>2454</v>
      </c>
      <c r="H9280" s="5">
        <v>210405</v>
      </c>
      <c r="I9280">
        <f>IFERROR(VLOOKUP(G9280,'NCES Match'!$A$2:$B$1307,2,FALSE),"")</f>
        <v>4833690</v>
      </c>
      <c r="J9280" cm="1">
        <f t="array" ref="J9280">IFERROR(_xlfn.IFS(B9280=2015,H9280/$O$13,B9280=2016,H9280/$O$14,B9280=2017,H9280/$O$15,B9280=2018,H9280/$O$16,B9280=2019,H9280/$O$17,B9280=2020,H9280/$O$18,B9280=2021,H9280/$O$19,B9280=2022,H9280/$O$20),"")</f>
        <v>1.5062197695489264E-4</v>
      </c>
      <c r="K9280" s="3" cm="1">
        <f t="array" ref="K9280">IFERROR(_xlfn.IFS(B9280=2015,J9280*$P$4,B9280=2016,J9280*$P$5,B9280=2017,J9280*$P$6,B9280=2018,J9280*$P$7,B9280=2019,J9280*$P$8,B9280=2020,J9280*$P$9,B9280=2021,J9280*$P$10,B9280=2022,J9280*$P$11),"")</f>
        <v>252386.89122115399</v>
      </c>
      <c r="L9280" s="3">
        <f t="shared" si="145"/>
        <v>462791.89122115402</v>
      </c>
    </row>
    <row r="9281" spans="1:12">
      <c r="A9281">
        <v>4833690</v>
      </c>
      <c r="B9281">
        <v>2017</v>
      </c>
      <c r="D9281" t="s">
        <v>2452</v>
      </c>
      <c r="E9281" t="s">
        <v>2453</v>
      </c>
      <c r="F9281" t="s">
        <v>4101</v>
      </c>
      <c r="G9281" t="s">
        <v>2454</v>
      </c>
      <c r="H9281" s="5">
        <v>230850</v>
      </c>
      <c r="I9281">
        <f>IFERROR(VLOOKUP(G9281,'NCES Match'!$A$2:$B$1307,2,FALSE),"")</f>
        <v>4833690</v>
      </c>
      <c r="J9281" cm="1">
        <f t="array" ref="J9281">IFERROR(_xlfn.IFS(B9281=2015,H9281/$O$13,B9281=2016,H9281/$O$14,B9281=2017,H9281/$O$15,B9281=2018,H9281/$O$16,B9281=2019,H9281/$O$17,B9281=2020,H9281/$O$18,B9281=2021,H9281/$O$19,B9281=2022,H9281/$O$20),"")</f>
        <v>1.5915693927399076E-4</v>
      </c>
      <c r="K9281" s="3" cm="1">
        <f t="array" ref="K9281">IFERROR(_xlfn.IFS(B9281=2015,J9281*$P$4,B9281=2016,J9281*$P$5,B9281=2017,J9281*$P$6,B9281=2018,J9281*$P$7,B9281=2019,J9281*$P$8,B9281=2020,J9281*$P$9,B9281=2021,J9281*$P$10,B9281=2022,J9281*$P$11),"")</f>
        <v>270287.92547824106</v>
      </c>
      <c r="L9281" s="3">
        <f t="shared" si="145"/>
        <v>501137.92547824106</v>
      </c>
    </row>
    <row r="9282" spans="1:12">
      <c r="A9282">
        <v>4833690</v>
      </c>
      <c r="B9282">
        <v>2018</v>
      </c>
      <c r="D9282" t="s">
        <v>2452</v>
      </c>
      <c r="E9282" t="s">
        <v>2453</v>
      </c>
      <c r="F9282" t="s">
        <v>4101</v>
      </c>
      <c r="G9282" t="s">
        <v>2454</v>
      </c>
      <c r="H9282" s="5">
        <v>253550</v>
      </c>
      <c r="I9282">
        <f>IFERROR(VLOOKUP(G9282,'NCES Match'!$A$2:$B$1307,2,FALSE),"")</f>
        <v>4833690</v>
      </c>
      <c r="J9282" cm="1">
        <f t="array" ref="J9282">IFERROR(_xlfn.IFS(B9282=2015,H9282/$O$13,B9282=2016,H9282/$O$14,B9282=2017,H9282/$O$15,B9282=2018,H9282/$O$16,B9282=2019,H9282/$O$17,B9282=2020,H9282/$O$18,B9282=2021,H9282/$O$19,B9282=2022,H9282/$O$20),"")</f>
        <v>1.6545629260014601E-4</v>
      </c>
      <c r="K9282" s="3" cm="1">
        <f t="array" ref="K9282">IFERROR(_xlfn.IFS(B9282=2015,J9282*$P$4,B9282=2016,J9282*$P$5,B9282=2017,J9282*$P$6,B9282=2018,J9282*$P$7,B9282=2019,J9282*$P$8,B9282=2020,J9282*$P$9,B9282=2021,J9282*$P$10,B9282=2022,J9282*$P$11),"")</f>
        <v>284064.18155592203</v>
      </c>
      <c r="L9282" s="3">
        <f t="shared" si="145"/>
        <v>537614.18155592203</v>
      </c>
    </row>
    <row r="9283" spans="1:12">
      <c r="A9283">
        <v>4833690</v>
      </c>
      <c r="B9283">
        <v>2019</v>
      </c>
      <c r="D9283" t="s">
        <v>2452</v>
      </c>
      <c r="E9283" t="s">
        <v>2453</v>
      </c>
      <c r="F9283" t="s">
        <v>4101</v>
      </c>
      <c r="G9283" t="s">
        <v>2454</v>
      </c>
      <c r="H9283" s="5">
        <v>234900</v>
      </c>
      <c r="I9283">
        <f>IFERROR(VLOOKUP(G9283,'NCES Match'!$A$2:$B$1307,2,FALSE),"")</f>
        <v>4833690</v>
      </c>
      <c r="J9283" cm="1">
        <f t="array" ref="J9283">IFERROR(_xlfn.IFS(B9283=2015,H9283/$O$13,B9283=2016,H9283/$O$14,B9283=2017,H9283/$O$15,B9283=2018,H9283/$O$16,B9283=2019,H9283/$O$17,B9283=2020,H9283/$O$18,B9283=2021,H9283/$O$19,B9283=2022,H9283/$O$20),"")</f>
        <v>1.4873398825904154E-4</v>
      </c>
      <c r="K9283" s="3" cm="1">
        <f t="array" ref="K9283">IFERROR(_xlfn.IFS(B9283=2015,J9283*$P$4,B9283=2016,J9283*$P$5,B9283=2017,J9283*$P$6,B9283=2018,J9283*$P$7,B9283=2019,J9283*$P$8,B9283=2020,J9283*$P$9,B9283=2021,J9283*$P$10,B9283=2022,J9283*$P$11),"")</f>
        <v>258488.66066832939</v>
      </c>
      <c r="L9283" s="3">
        <f t="shared" ref="L9283:L9346" si="146">SUM(H9283,K9283)</f>
        <v>493388.66066832939</v>
      </c>
    </row>
    <row r="9284" spans="1:12">
      <c r="A9284">
        <v>4833690</v>
      </c>
      <c r="B9284">
        <v>2020</v>
      </c>
      <c r="D9284" t="s">
        <v>2452</v>
      </c>
      <c r="E9284" t="s">
        <v>2453</v>
      </c>
      <c r="F9284" t="s">
        <v>4230</v>
      </c>
      <c r="G9284" t="s">
        <v>2454</v>
      </c>
      <c r="H9284" s="5">
        <v>267725</v>
      </c>
      <c r="I9284">
        <f>IFERROR(VLOOKUP(G9284,'NCES Match'!$A$2:$B$1307,2,FALSE),"")</f>
        <v>4833690</v>
      </c>
      <c r="J9284" cm="1">
        <f t="array" ref="J9284">IFERROR(_xlfn.IFS(B9284=2015,H9284/$O$13,B9284=2016,H9284/$O$14,B9284=2017,H9284/$O$15,B9284=2018,H9284/$O$16,B9284=2019,H9284/$O$17,B9284=2020,H9284/$O$18,B9284=2021,H9284/$O$19,B9284=2022,H9284/$O$20),"")</f>
        <v>1.4508220222643166E-4</v>
      </c>
      <c r="K9284" s="3" cm="1">
        <f t="array" ref="K9284">IFERROR(_xlfn.IFS(B9284=2015,J9284*$P$4,B9284=2016,J9284*$P$5,B9284=2017,J9284*$P$6,B9284=2018,J9284*$P$7,B9284=2019,J9284*$P$8,B9284=2020,J9284*$P$9,B9284=2021,J9284*$P$10,B9284=2022,J9284*$P$11),"")</f>
        <v>305833.6906997172</v>
      </c>
      <c r="L9284" s="3">
        <f t="shared" si="146"/>
        <v>573558.69069971726</v>
      </c>
    </row>
    <row r="9285" spans="1:12">
      <c r="A9285">
        <v>4833690</v>
      </c>
      <c r="B9285">
        <v>2021</v>
      </c>
      <c r="D9285" t="s">
        <v>2452</v>
      </c>
      <c r="E9285" t="s">
        <v>2453</v>
      </c>
      <c r="F9285" t="s">
        <v>4101</v>
      </c>
      <c r="G9285" t="s">
        <v>2454</v>
      </c>
      <c r="H9285" s="5">
        <v>275314.49</v>
      </c>
      <c r="I9285">
        <f>IFERROR(VLOOKUP(G9285,'NCES Match'!$A$2:$B$1307,2,FALSE),"")</f>
        <v>4833690</v>
      </c>
      <c r="J9285" cm="1">
        <f t="array" ref="J9285">IFERROR(_xlfn.IFS(B9285=2015,H9285/$O$13,B9285=2016,H9285/$O$14,B9285=2017,H9285/$O$15,B9285=2018,H9285/$O$16,B9285=2019,H9285/$O$17,B9285=2020,H9285/$O$18,B9285=2021,H9285/$O$19,B9285=2022,H9285/$O$20),"")</f>
        <v>1.4086273592742383E-4</v>
      </c>
      <c r="K9285" s="3" cm="1">
        <f t="array" ref="K9285">IFERROR(_xlfn.IFS(B9285=2015,J9285*$P$4,B9285=2016,J9285*$P$5,B9285=2017,J9285*$P$6,B9285=2018,J9285*$P$7,B9285=2019,J9285*$P$8,B9285=2020,J9285*$P$9,B9285=2021,J9285*$P$10,B9285=2022,J9285*$P$11),"")</f>
        <v>301524.19325043645</v>
      </c>
      <c r="L9285" s="3">
        <f t="shared" si="146"/>
        <v>576838.68325043644</v>
      </c>
    </row>
    <row r="9286" spans="1:12">
      <c r="A9286">
        <v>4833690</v>
      </c>
      <c r="B9286">
        <v>2022</v>
      </c>
      <c r="D9286" t="s">
        <v>2452</v>
      </c>
      <c r="E9286" t="s">
        <v>2453</v>
      </c>
      <c r="F9286" t="s">
        <v>4101</v>
      </c>
      <c r="G9286" t="s">
        <v>2454</v>
      </c>
      <c r="H9286" s="5">
        <v>368510.14</v>
      </c>
      <c r="I9286">
        <f>IFERROR(VLOOKUP(G9286,'NCES Match'!$A$2:$B$1307,2,FALSE),"")</f>
        <v>4833690</v>
      </c>
      <c r="J9286" cm="1">
        <f t="array" ref="J9286">IFERROR(_xlfn.IFS(B9286=2015,H9286/$O$13,B9286=2016,H9286/$O$14,B9286=2017,H9286/$O$15,B9286=2018,H9286/$O$16,B9286=2019,H9286/$O$17,B9286=2020,H9286/$O$18,B9286=2021,H9286/$O$19,B9286=2022,H9286/$O$20),"")</f>
        <v>1.6186094563845935E-4</v>
      </c>
      <c r="K9286" s="3" cm="1">
        <f t="array" ref="K9286">IFERROR(_xlfn.IFS(B9286=2015,J9286*$P$4,B9286=2016,J9286*$P$5,B9286=2017,J9286*$P$6,B9286=2018,J9286*$P$7,B9286=2019,J9286*$P$8,B9286=2020,J9286*$P$9,B9286=2021,J9286*$P$10,B9286=2022,J9286*$P$11),"")</f>
        <v>348564.79576751206</v>
      </c>
      <c r="L9286" s="3">
        <f t="shared" si="146"/>
        <v>717074.93576751207</v>
      </c>
    </row>
    <row r="9287" spans="1:12">
      <c r="A9287">
        <v>4833690</v>
      </c>
      <c r="B9287">
        <v>2023</v>
      </c>
      <c r="D9287" t="s">
        <v>2452</v>
      </c>
      <c r="E9287" t="s">
        <v>2453</v>
      </c>
      <c r="F9287" t="s">
        <v>4101</v>
      </c>
      <c r="G9287" t="s">
        <v>2454</v>
      </c>
      <c r="H9287" s="5">
        <v>445153.13</v>
      </c>
      <c r="I9287">
        <f>IFERROR(VLOOKUP(G9287,'NCES Match'!$A$2:$B$1307,2,FALSE),"")</f>
        <v>4833690</v>
      </c>
      <c r="J9287" t="str" cm="1">
        <f t="array" ref="J9287">IFERROR(_xlfn.IFS(B9287=2015,H9287/$O$13,B9287=2016,H9287/$O$14,B9287=2017,H9287/$O$15,B9287=2018,H9287/$O$16,B9287=2019,H9287/$O$17,B9287=2020,H9287/$O$18,B9287=2021,H9287/$O$19,B9287=2022,H9287/$O$20),"")</f>
        <v/>
      </c>
      <c r="K9287" s="3" t="str" cm="1">
        <f t="array" ref="K9287">IFERROR(_xlfn.IFS(B9287=2015,J9287*$P$4,B9287=2016,J9287*$P$5,B9287=2017,J9287*$P$6,B9287=2018,J9287*$P$7,B9287=2019,J9287*$P$8,B9287=2020,J9287*$P$9,B9287=2021,J9287*$P$10,B9287=2022,J9287*$P$11),"")</f>
        <v/>
      </c>
      <c r="L9287" s="3">
        <f t="shared" si="146"/>
        <v>445153.13</v>
      </c>
    </row>
    <row r="9288" spans="1:12">
      <c r="A9288">
        <v>4808130</v>
      </c>
      <c r="B9288">
        <v>2015</v>
      </c>
      <c r="C9288" t="s">
        <v>381</v>
      </c>
      <c r="D9288" t="s">
        <v>439</v>
      </c>
      <c r="E9288" t="s">
        <v>440</v>
      </c>
      <c r="G9288" t="s">
        <v>441</v>
      </c>
      <c r="H9288" s="5">
        <v>5496665.7599999998</v>
      </c>
      <c r="I9288">
        <f>IFERROR(VLOOKUP(G9288,'NCES Match'!$A$2:$B$1307,2,FALSE),"")</f>
        <v>4808130</v>
      </c>
      <c r="J9288" cm="1">
        <f t="array" ref="J9288">IFERROR(_xlfn.IFS(B9288=2015,H9288/$O$13,B9288=2016,H9288/$O$14,B9288=2017,H9288/$O$15,B9288=2018,H9288/$O$16,B9288=2019,H9288/$O$17,B9288=2020,H9288/$O$18,B9288=2021,H9288/$O$19,B9288=2022,H9288/$O$20),"")</f>
        <v>4.306108606888787E-3</v>
      </c>
      <c r="K9288" s="3" cm="1">
        <f t="array" ref="K9288">IFERROR(_xlfn.IFS(B9288=2015,J9288*$P$4,B9288=2016,J9288*$P$5,B9288=2017,J9288*$P$6,B9288=2018,J9288*$P$7,B9288=2019,J9288*$P$8,B9288=2020,J9288*$P$9,B9288=2021,J9288*$P$10,B9288=2022,J9288*$P$11),"")</f>
        <v>6853098.5919993958</v>
      </c>
      <c r="L9288" s="3">
        <f t="shared" si="146"/>
        <v>12349764.351999395</v>
      </c>
    </row>
    <row r="9289" spans="1:12">
      <c r="A9289">
        <v>4808130</v>
      </c>
      <c r="B9289">
        <v>2016</v>
      </c>
      <c r="C9289" t="s">
        <v>4102</v>
      </c>
      <c r="D9289" t="s">
        <v>439</v>
      </c>
      <c r="E9289" t="s">
        <v>440</v>
      </c>
      <c r="F9289" t="s">
        <v>4101</v>
      </c>
      <c r="G9289" t="s">
        <v>441</v>
      </c>
      <c r="H9289" s="5">
        <v>5550652</v>
      </c>
      <c r="I9289">
        <f>IFERROR(VLOOKUP(G9289,'NCES Match'!$A$2:$B$1307,2,FALSE),"")</f>
        <v>4808130</v>
      </c>
      <c r="J9289" cm="1">
        <f t="array" ref="J9289">IFERROR(_xlfn.IFS(B9289=2015,H9289/$O$13,B9289=2016,H9289/$O$14,B9289=2017,H9289/$O$15,B9289=2018,H9289/$O$16,B9289=2019,H9289/$O$17,B9289=2020,H9289/$O$18,B9289=2021,H9289/$O$19,B9289=2022,H9289/$O$20),"")</f>
        <v>3.973528089297444E-3</v>
      </c>
      <c r="K9289" s="3" cm="1">
        <f t="array" ref="K9289">IFERROR(_xlfn.IFS(B9289=2015,J9289*$P$4,B9289=2016,J9289*$P$5,B9289=2017,J9289*$P$6,B9289=2018,J9289*$P$7,B9289=2019,J9289*$P$8,B9289=2020,J9289*$P$9,B9289=2021,J9289*$P$10,B9289=2022,J9289*$P$11),"")</f>
        <v>6658167.8312325319</v>
      </c>
      <c r="L9289" s="3">
        <f t="shared" si="146"/>
        <v>12208819.831232533</v>
      </c>
    </row>
    <row r="9290" spans="1:12">
      <c r="A9290">
        <v>4808130</v>
      </c>
      <c r="B9290">
        <v>2017</v>
      </c>
      <c r="D9290" t="s">
        <v>439</v>
      </c>
      <c r="E9290" t="s">
        <v>440</v>
      </c>
      <c r="F9290" t="s">
        <v>4101</v>
      </c>
      <c r="G9290" t="s">
        <v>441</v>
      </c>
      <c r="H9290" s="5">
        <v>5689599</v>
      </c>
      <c r="I9290">
        <f>IFERROR(VLOOKUP(G9290,'NCES Match'!$A$2:$B$1307,2,FALSE),"")</f>
        <v>4808130</v>
      </c>
      <c r="J9290" cm="1">
        <f t="array" ref="J9290">IFERROR(_xlfn.IFS(B9290=2015,H9290/$O$13,B9290=2016,H9290/$O$14,B9290=2017,H9290/$O$15,B9290=2018,H9290/$O$16,B9290=2019,H9290/$O$17,B9290=2020,H9290/$O$18,B9290=2021,H9290/$O$19,B9290=2022,H9290/$O$20),"")</f>
        <v>3.9226301171165628E-3</v>
      </c>
      <c r="K9290" s="3" cm="1">
        <f t="array" ref="K9290">IFERROR(_xlfn.IFS(B9290=2015,J9290*$P$4,B9290=2016,J9290*$P$5,B9290=2017,J9290*$P$6,B9290=2018,J9290*$P$7,B9290=2019,J9290*$P$8,B9290=2020,J9290*$P$9,B9290=2021,J9290*$P$10,B9290=2022,J9290*$P$11),"")</f>
        <v>6661598.052904808</v>
      </c>
      <c r="L9290" s="3">
        <f t="shared" si="146"/>
        <v>12351197.052904807</v>
      </c>
    </row>
    <row r="9291" spans="1:12">
      <c r="A9291">
        <v>4808130</v>
      </c>
      <c r="B9291">
        <v>2018</v>
      </c>
      <c r="D9291" t="s">
        <v>439</v>
      </c>
      <c r="E9291" t="s">
        <v>440</v>
      </c>
      <c r="F9291" t="s">
        <v>4101</v>
      </c>
      <c r="G9291" t="s">
        <v>441</v>
      </c>
      <c r="H9291" s="5">
        <v>5853074</v>
      </c>
      <c r="I9291">
        <f>IFERROR(VLOOKUP(G9291,'NCES Match'!$A$2:$B$1307,2,FALSE),"")</f>
        <v>4808130</v>
      </c>
      <c r="J9291" cm="1">
        <f t="array" ref="J9291">IFERROR(_xlfn.IFS(B9291=2015,H9291/$O$13,B9291=2016,H9291/$O$14,B9291=2017,H9291/$O$15,B9291=2018,H9291/$O$16,B9291=2019,H9291/$O$17,B9291=2020,H9291/$O$18,B9291=2021,H9291/$O$19,B9291=2022,H9291/$O$20),"")</f>
        <v>3.8194751502832066E-3</v>
      </c>
      <c r="K9291" s="3" cm="1">
        <f t="array" ref="K9291">IFERROR(_xlfn.IFS(B9291=2015,J9291*$P$4,B9291=2016,J9291*$P$5,B9291=2017,J9291*$P$6,B9291=2018,J9291*$P$7,B9291=2019,J9291*$P$8,B9291=2020,J9291*$P$9,B9291=2021,J9291*$P$10,B9291=2022,J9291*$P$11),"")</f>
        <v>6557478.5067885891</v>
      </c>
      <c r="L9291" s="3">
        <f t="shared" si="146"/>
        <v>12410552.506788589</v>
      </c>
    </row>
    <row r="9292" spans="1:12">
      <c r="A9292">
        <v>4808130</v>
      </c>
      <c r="B9292">
        <v>2019</v>
      </c>
      <c r="D9292" t="s">
        <v>439</v>
      </c>
      <c r="E9292" t="s">
        <v>440</v>
      </c>
      <c r="F9292" t="s">
        <v>4101</v>
      </c>
      <c r="G9292" t="s">
        <v>441</v>
      </c>
      <c r="H9292" s="5">
        <v>6019080</v>
      </c>
      <c r="I9292">
        <f>IFERROR(VLOOKUP(G9292,'NCES Match'!$A$2:$B$1307,2,FALSE),"")</f>
        <v>4808130</v>
      </c>
      <c r="J9292" cm="1">
        <f t="array" ref="J9292">IFERROR(_xlfn.IFS(B9292=2015,H9292/$O$13,B9292=2016,H9292/$O$14,B9292=2017,H9292/$O$15,B9292=2018,H9292/$O$16,B9292=2019,H9292/$O$17,B9292=2020,H9292/$O$18,B9292=2021,H9292/$O$19,B9292=2022,H9292/$O$20),"")</f>
        <v>3.8111612347817444E-3</v>
      </c>
      <c r="K9292" s="3" cm="1">
        <f t="array" ref="K9292">IFERROR(_xlfn.IFS(B9292=2015,J9292*$P$4,B9292=2016,J9292*$P$5,B9292=2017,J9292*$P$6,B9292=2018,J9292*$P$7,B9292=2019,J9292*$P$8,B9292=2020,J9292*$P$9,B9292=2021,J9292*$P$10,B9292=2022,J9292*$P$11),"")</f>
        <v>6623516.0819732994</v>
      </c>
      <c r="L9292" s="3">
        <f t="shared" si="146"/>
        <v>12642596.081973299</v>
      </c>
    </row>
    <row r="9293" spans="1:12">
      <c r="A9293">
        <v>4808130</v>
      </c>
      <c r="B9293">
        <v>2020</v>
      </c>
      <c r="D9293" t="s">
        <v>439</v>
      </c>
      <c r="E9293" t="s">
        <v>440</v>
      </c>
      <c r="F9293" t="s">
        <v>4230</v>
      </c>
      <c r="G9293" t="s">
        <v>441</v>
      </c>
      <c r="H9293" s="5">
        <v>6378271</v>
      </c>
      <c r="I9293">
        <f>IFERROR(VLOOKUP(G9293,'NCES Match'!$A$2:$B$1307,2,FALSE),"")</f>
        <v>4808130</v>
      </c>
      <c r="J9293" cm="1">
        <f t="array" ref="J9293">IFERROR(_xlfn.IFS(B9293=2015,H9293/$O$13,B9293=2016,H9293/$O$14,B9293=2017,H9293/$O$15,B9293=2018,H9293/$O$16,B9293=2019,H9293/$O$17,B9293=2020,H9293/$O$18,B9293=2021,H9293/$O$19,B9293=2022,H9293/$O$20),"")</f>
        <v>3.4564332919114187E-3</v>
      </c>
      <c r="K9293" s="3" cm="1">
        <f t="array" ref="K9293">IFERROR(_xlfn.IFS(B9293=2015,J9293*$P$4,B9293=2016,J9293*$P$5,B9293=2017,J9293*$P$6,B9293=2018,J9293*$P$7,B9293=2019,J9293*$P$8,B9293=2020,J9293*$P$9,B9293=2021,J9293*$P$10,B9293=2022,J9293*$P$11),"")</f>
        <v>7286171.1092089871</v>
      </c>
      <c r="L9293" s="3">
        <f t="shared" si="146"/>
        <v>13664442.109208986</v>
      </c>
    </row>
    <row r="9294" spans="1:12">
      <c r="A9294">
        <v>4808130</v>
      </c>
      <c r="B9294">
        <v>2021</v>
      </c>
      <c r="D9294" t="s">
        <v>439</v>
      </c>
      <c r="E9294" t="s">
        <v>440</v>
      </c>
      <c r="F9294" t="s">
        <v>4230</v>
      </c>
      <c r="G9294" t="s">
        <v>441</v>
      </c>
      <c r="H9294" s="5">
        <v>7040777.0300000003</v>
      </c>
      <c r="I9294">
        <f>IFERROR(VLOOKUP(G9294,'NCES Match'!$A$2:$B$1307,2,FALSE),"")</f>
        <v>4808130</v>
      </c>
      <c r="J9294" cm="1">
        <f t="array" ref="J9294">IFERROR(_xlfn.IFS(B9294=2015,H9294/$O$13,B9294=2016,H9294/$O$14,B9294=2017,H9294/$O$15,B9294=2018,H9294/$O$16,B9294=2019,H9294/$O$17,B9294=2020,H9294/$O$18,B9294=2021,H9294/$O$19,B9294=2022,H9294/$O$20),"")</f>
        <v>3.6023643924472026E-3</v>
      </c>
      <c r="K9294" s="3" cm="1">
        <f t="array" ref="K9294">IFERROR(_xlfn.IFS(B9294=2015,J9294*$P$4,B9294=2016,J9294*$P$5,B9294=2017,J9294*$P$6,B9294=2018,J9294*$P$7,B9294=2019,J9294*$P$8,B9294=2020,J9294*$P$9,B9294=2021,J9294*$P$10,B9294=2022,J9294*$P$11),"")</f>
        <v>7711052.9628388034</v>
      </c>
      <c r="L9294" s="3">
        <f t="shared" si="146"/>
        <v>14751829.992838804</v>
      </c>
    </row>
    <row r="9295" spans="1:12">
      <c r="A9295">
        <v>4808130</v>
      </c>
      <c r="B9295">
        <v>2022</v>
      </c>
      <c r="D9295" t="s">
        <v>439</v>
      </c>
      <c r="E9295" t="s">
        <v>440</v>
      </c>
      <c r="F9295" t="s">
        <v>4101</v>
      </c>
      <c r="G9295" t="s">
        <v>441</v>
      </c>
      <c r="H9295" s="5">
        <v>8956109.8399999999</v>
      </c>
      <c r="I9295">
        <f>IFERROR(VLOOKUP(G9295,'NCES Match'!$A$2:$B$1307,2,FALSE),"")</f>
        <v>4808130</v>
      </c>
      <c r="J9295" cm="1">
        <f t="array" ref="J9295">IFERROR(_xlfn.IFS(B9295=2015,H9295/$O$13,B9295=2016,H9295/$O$14,B9295=2017,H9295/$O$15,B9295=2018,H9295/$O$16,B9295=2019,H9295/$O$17,B9295=2020,H9295/$O$18,B9295=2021,H9295/$O$19,B9295=2022,H9295/$O$20),"")</f>
        <v>3.9337978812314656E-3</v>
      </c>
      <c r="K9295" s="3" cm="1">
        <f t="array" ref="K9295">IFERROR(_xlfn.IFS(B9295=2015,J9295*$P$4,B9295=2016,J9295*$P$5,B9295=2017,J9295*$P$6,B9295=2018,J9295*$P$7,B9295=2019,J9295*$P$8,B9295=2020,J9295*$P$9,B9295=2021,J9295*$P$10,B9295=2022,J9295*$P$11),"")</f>
        <v>8471366.8862707671</v>
      </c>
      <c r="L9295" s="3">
        <f t="shared" si="146"/>
        <v>17427476.726270765</v>
      </c>
    </row>
    <row r="9296" spans="1:12">
      <c r="A9296">
        <v>4808130</v>
      </c>
      <c r="B9296">
        <v>2023</v>
      </c>
      <c r="D9296" t="s">
        <v>439</v>
      </c>
      <c r="E9296" t="s">
        <v>440</v>
      </c>
      <c r="F9296" t="s">
        <v>4101</v>
      </c>
      <c r="G9296" t="s">
        <v>441</v>
      </c>
      <c r="H9296" s="5">
        <v>8367694.7300000004</v>
      </c>
      <c r="I9296">
        <f>IFERROR(VLOOKUP(G9296,'NCES Match'!$A$2:$B$1307,2,FALSE),"")</f>
        <v>4808130</v>
      </c>
      <c r="J9296" t="str" cm="1">
        <f t="array" ref="J9296">IFERROR(_xlfn.IFS(B9296=2015,H9296/$O$13,B9296=2016,H9296/$O$14,B9296=2017,H9296/$O$15,B9296=2018,H9296/$O$16,B9296=2019,H9296/$O$17,B9296=2020,H9296/$O$18,B9296=2021,H9296/$O$19,B9296=2022,H9296/$O$20),"")</f>
        <v/>
      </c>
      <c r="K9296" s="3" t="str" cm="1">
        <f t="array" ref="K9296">IFERROR(_xlfn.IFS(B9296=2015,J9296*$P$4,B9296=2016,J9296*$P$5,B9296=2017,J9296*$P$6,B9296=2018,J9296*$P$7,B9296=2019,J9296*$P$8,B9296=2020,J9296*$P$9,B9296=2021,J9296*$P$10,B9296=2022,J9296*$P$11),"")</f>
        <v/>
      </c>
      <c r="L9296" s="3">
        <f t="shared" si="146"/>
        <v>8367694.7300000004</v>
      </c>
    </row>
    <row r="9297" spans="1:12">
      <c r="A9297">
        <v>4837260</v>
      </c>
      <c r="B9297">
        <v>2015</v>
      </c>
      <c r="C9297" t="s">
        <v>381</v>
      </c>
      <c r="D9297" t="s">
        <v>2782</v>
      </c>
      <c r="E9297" t="s">
        <v>2783</v>
      </c>
      <c r="G9297" t="s">
        <v>2784</v>
      </c>
      <c r="H9297" s="5">
        <v>216828.83</v>
      </c>
      <c r="I9297">
        <f>IFERROR(VLOOKUP(G9297,'NCES Match'!$A$2:$B$1307,2,FALSE),"")</f>
        <v>4837260</v>
      </c>
      <c r="J9297" cm="1">
        <f t="array" ref="J9297">IFERROR(_xlfn.IFS(B9297=2015,H9297/$O$13,B9297=2016,H9297/$O$14,B9297=2017,H9297/$O$15,B9297=2018,H9297/$O$16,B9297=2019,H9297/$O$17,B9297=2020,H9297/$O$18,B9297=2021,H9297/$O$19,B9297=2022,H9297/$O$20),"")</f>
        <v>1.6986452002943427E-4</v>
      </c>
      <c r="K9297" s="3" cm="1">
        <f t="array" ref="K9297">IFERROR(_xlfn.IFS(B9297=2015,J9297*$P$4,B9297=2016,J9297*$P$5,B9297=2017,J9297*$P$6,B9297=2018,J9297*$P$7,B9297=2019,J9297*$P$8,B9297=2020,J9297*$P$9,B9297=2021,J9297*$P$10,B9297=2022,J9297*$P$11),"")</f>
        <v>270336.49387804075</v>
      </c>
      <c r="L9297" s="3">
        <f t="shared" si="146"/>
        <v>487165.32387804077</v>
      </c>
    </row>
    <row r="9298" spans="1:12">
      <c r="A9298">
        <v>4837260</v>
      </c>
      <c r="B9298">
        <v>2016</v>
      </c>
      <c r="C9298" t="s">
        <v>4102</v>
      </c>
      <c r="D9298" t="s">
        <v>2782</v>
      </c>
      <c r="E9298" t="s">
        <v>2783</v>
      </c>
      <c r="F9298" t="s">
        <v>4101</v>
      </c>
      <c r="G9298" t="s">
        <v>2784</v>
      </c>
      <c r="H9298" s="5">
        <v>210508</v>
      </c>
      <c r="I9298">
        <f>IFERROR(VLOOKUP(G9298,'NCES Match'!$A$2:$B$1307,2,FALSE),"")</f>
        <v>4837260</v>
      </c>
      <c r="J9298" cm="1">
        <f t="array" ref="J9298">IFERROR(_xlfn.IFS(B9298=2015,H9298/$O$13,B9298=2016,H9298/$O$14,B9298=2017,H9298/$O$15,B9298=2018,H9298/$O$16,B9298=2019,H9298/$O$17,B9298=2020,H9298/$O$18,B9298=2021,H9298/$O$19,B9298=2022,H9298/$O$20),"")</f>
        <v>1.5069571124650338E-4</v>
      </c>
      <c r="K9298" s="3" cm="1">
        <f t="array" ref="K9298">IFERROR(_xlfn.IFS(B9298=2015,J9298*$P$4,B9298=2016,J9298*$P$5,B9298=2017,J9298*$P$6,B9298=2018,J9298*$P$7,B9298=2019,J9298*$P$8,B9298=2020,J9298*$P$9,B9298=2021,J9298*$P$10,B9298=2022,J9298*$P$11),"")</f>
        <v>252510.44270422609</v>
      </c>
      <c r="L9298" s="3">
        <f t="shared" si="146"/>
        <v>463018.44270422612</v>
      </c>
    </row>
    <row r="9299" spans="1:12">
      <c r="A9299">
        <v>4837260</v>
      </c>
      <c r="B9299">
        <v>2017</v>
      </c>
      <c r="D9299" t="s">
        <v>2782</v>
      </c>
      <c r="E9299" t="s">
        <v>2783</v>
      </c>
      <c r="F9299" t="s">
        <v>4101</v>
      </c>
      <c r="G9299" t="s">
        <v>2784</v>
      </c>
      <c r="H9299" s="5">
        <v>221482</v>
      </c>
      <c r="I9299">
        <f>IFERROR(VLOOKUP(G9299,'NCES Match'!$A$2:$B$1307,2,FALSE),"")</f>
        <v>4837260</v>
      </c>
      <c r="J9299" cm="1">
        <f t="array" ref="J9299">IFERROR(_xlfn.IFS(B9299=2015,H9299/$O$13,B9299=2016,H9299/$O$14,B9299=2017,H9299/$O$15,B9299=2018,H9299/$O$16,B9299=2019,H9299/$O$17,B9299=2020,H9299/$O$18,B9299=2021,H9299/$O$19,B9299=2022,H9299/$O$20),"")</f>
        <v>1.5269827690830417E-4</v>
      </c>
      <c r="K9299" s="3" cm="1">
        <f t="array" ref="K9299">IFERROR(_xlfn.IFS(B9299=2015,J9299*$P$4,B9299=2016,J9299*$P$5,B9299=2017,J9299*$P$6,B9299=2018,J9299*$P$7,B9299=2019,J9299*$P$8,B9299=2020,J9299*$P$9,B9299=2021,J9299*$P$10,B9299=2022,J9299*$P$11),"")</f>
        <v>259319.51618268044</v>
      </c>
      <c r="L9299" s="3">
        <f t="shared" si="146"/>
        <v>480801.51618268044</v>
      </c>
    </row>
    <row r="9300" spans="1:12">
      <c r="A9300">
        <v>4837260</v>
      </c>
      <c r="B9300">
        <v>2018</v>
      </c>
      <c r="D9300" t="s">
        <v>2782</v>
      </c>
      <c r="E9300" t="s">
        <v>2783</v>
      </c>
      <c r="F9300" t="s">
        <v>4101</v>
      </c>
      <c r="G9300" t="s">
        <v>2784</v>
      </c>
      <c r="H9300" s="5">
        <v>242519</v>
      </c>
      <c r="I9300">
        <f>IFERROR(VLOOKUP(G9300,'NCES Match'!$A$2:$B$1307,2,FALSE),"")</f>
        <v>4837260</v>
      </c>
      <c r="J9300" cm="1">
        <f t="array" ref="J9300">IFERROR(_xlfn.IFS(B9300=2015,H9300/$O$13,B9300=2016,H9300/$O$14,B9300=2017,H9300/$O$15,B9300=2018,H9300/$O$16,B9300=2019,H9300/$O$17,B9300=2020,H9300/$O$18,B9300=2021,H9300/$O$19,B9300=2022,H9300/$O$20),"")</f>
        <v>1.5825791609187464E-4</v>
      </c>
      <c r="K9300" s="3" cm="1">
        <f t="array" ref="K9300">IFERROR(_xlfn.IFS(B9300=2015,J9300*$P$4,B9300=2016,J9300*$P$5,B9300=2017,J9300*$P$6,B9300=2018,J9300*$P$7,B9300=2019,J9300*$P$8,B9300=2020,J9300*$P$9,B9300=2021,J9300*$P$10,B9300=2022,J9300*$P$11),"")</f>
        <v>271705.62511047389</v>
      </c>
      <c r="L9300" s="3">
        <f t="shared" si="146"/>
        <v>514224.62511047389</v>
      </c>
    </row>
    <row r="9301" spans="1:12">
      <c r="A9301">
        <v>4837260</v>
      </c>
      <c r="B9301">
        <v>2019</v>
      </c>
      <c r="D9301" t="s">
        <v>2782</v>
      </c>
      <c r="E9301" t="s">
        <v>2783</v>
      </c>
      <c r="F9301" t="s">
        <v>4101</v>
      </c>
      <c r="G9301" t="s">
        <v>2784</v>
      </c>
      <c r="H9301" s="5">
        <v>275065</v>
      </c>
      <c r="I9301">
        <f>IFERROR(VLOOKUP(G9301,'NCES Match'!$A$2:$B$1307,2,FALSE),"")</f>
        <v>4837260</v>
      </c>
      <c r="J9301" cm="1">
        <f t="array" ref="J9301">IFERROR(_xlfn.IFS(B9301=2015,H9301/$O$13,B9301=2016,H9301/$O$14,B9301=2017,H9301/$O$15,B9301=2018,H9301/$O$16,B9301=2019,H9301/$O$17,B9301=2020,H9301/$O$18,B9301=2021,H9301/$O$19,B9301=2022,H9301/$O$20),"")</f>
        <v>1.7416566402926037E-4</v>
      </c>
      <c r="K9301" s="3" cm="1">
        <f t="array" ref="K9301">IFERROR(_xlfn.IFS(B9301=2015,J9301*$P$4,B9301=2016,J9301*$P$5,B9301=2017,J9301*$P$6,B9301=2018,J9301*$P$7,B9301=2019,J9301*$P$8,B9301=2020,J9301*$P$9,B9301=2021,J9301*$P$10,B9301=2022,J9301*$P$11),"")</f>
        <v>302687.03042458079</v>
      </c>
      <c r="L9301" s="3">
        <f t="shared" si="146"/>
        <v>577752.03042458079</v>
      </c>
    </row>
    <row r="9302" spans="1:12">
      <c r="A9302">
        <v>4837260</v>
      </c>
      <c r="B9302">
        <v>2020</v>
      </c>
      <c r="D9302" t="s">
        <v>2782</v>
      </c>
      <c r="E9302" t="s">
        <v>2783</v>
      </c>
      <c r="F9302" t="s">
        <v>4230</v>
      </c>
      <c r="G9302" t="s">
        <v>2784</v>
      </c>
      <c r="H9302" s="5">
        <v>290250</v>
      </c>
      <c r="I9302">
        <f>IFERROR(VLOOKUP(G9302,'NCES Match'!$A$2:$B$1307,2,FALSE),"")</f>
        <v>4837260</v>
      </c>
      <c r="J9302" cm="1">
        <f t="array" ref="J9302">IFERROR(_xlfn.IFS(B9302=2015,H9302/$O$13,B9302=2016,H9302/$O$14,B9302=2017,H9302/$O$15,B9302=2018,H9302/$O$16,B9302=2019,H9302/$O$17,B9302=2020,H9302/$O$18,B9302=2021,H9302/$O$19,B9302=2022,H9302/$O$20),"")</f>
        <v>1.5728867007646575E-4</v>
      </c>
      <c r="K9302" s="3" cm="1">
        <f t="array" ref="K9302">IFERROR(_xlfn.IFS(B9302=2015,J9302*$P$4,B9302=2016,J9302*$P$5,B9302=2017,J9302*$P$6,B9302=2018,J9302*$P$7,B9302=2019,J9302*$P$8,B9302=2020,J9302*$P$9,B9302=2021,J9302*$P$10,B9302=2022,J9302*$P$11),"")</f>
        <v>331564.95928879606</v>
      </c>
      <c r="L9302" s="3">
        <f t="shared" si="146"/>
        <v>621814.95928879606</v>
      </c>
    </row>
    <row r="9303" spans="1:12">
      <c r="A9303">
        <v>4837260</v>
      </c>
      <c r="B9303">
        <v>2021</v>
      </c>
      <c r="D9303" t="s">
        <v>2782</v>
      </c>
      <c r="E9303" t="s">
        <v>2783</v>
      </c>
      <c r="F9303" t="s">
        <v>4230</v>
      </c>
      <c r="G9303" t="s">
        <v>2784</v>
      </c>
      <c r="H9303" s="5">
        <v>307446.78000000003</v>
      </c>
      <c r="I9303">
        <f>IFERROR(VLOOKUP(G9303,'NCES Match'!$A$2:$B$1307,2,FALSE),"")</f>
        <v>4837260</v>
      </c>
      <c r="J9303" cm="1">
        <f t="array" ref="J9303">IFERROR(_xlfn.IFS(B9303=2015,H9303/$O$13,B9303=2016,H9303/$O$14,B9303=2017,H9303/$O$15,B9303=2018,H9303/$O$16,B9303=2019,H9303/$O$17,B9303=2020,H9303/$O$18,B9303=2021,H9303/$O$19,B9303=2022,H9303/$O$20),"")</f>
        <v>1.5730299768412759E-4</v>
      </c>
      <c r="K9303" s="3" cm="1">
        <f t="array" ref="K9303">IFERROR(_xlfn.IFS(B9303=2015,J9303*$P$4,B9303=2016,J9303*$P$5,B9303=2017,J9303*$P$6,B9303=2018,J9303*$P$7,B9303=2019,J9303*$P$8,B9303=2020,J9303*$P$9,B9303=2021,J9303*$P$10,B9303=2022,J9303*$P$11),"")</f>
        <v>336715.44969153067</v>
      </c>
      <c r="L9303" s="3">
        <f t="shared" si="146"/>
        <v>644162.22969153069</v>
      </c>
    </row>
    <row r="9304" spans="1:12">
      <c r="A9304">
        <v>4837260</v>
      </c>
      <c r="B9304">
        <v>2022</v>
      </c>
      <c r="D9304" t="s">
        <v>2782</v>
      </c>
      <c r="E9304" t="s">
        <v>2783</v>
      </c>
      <c r="F9304" t="s">
        <v>4101</v>
      </c>
      <c r="G9304" t="s">
        <v>2784</v>
      </c>
      <c r="H9304" s="5">
        <v>394152.47</v>
      </c>
      <c r="I9304">
        <f>IFERROR(VLOOKUP(G9304,'NCES Match'!$A$2:$B$1307,2,FALSE),"")</f>
        <v>4837260</v>
      </c>
      <c r="J9304" cm="1">
        <f t="array" ref="J9304">IFERROR(_xlfn.IFS(B9304=2015,H9304/$O$13,B9304=2016,H9304/$O$14,B9304=2017,H9304/$O$15,B9304=2018,H9304/$O$16,B9304=2019,H9304/$O$17,B9304=2020,H9304/$O$18,B9304=2021,H9304/$O$19,B9304=2022,H9304/$O$20),"")</f>
        <v>1.7312384272501831E-4</v>
      </c>
      <c r="K9304" s="3" cm="1">
        <f t="array" ref="K9304">IFERROR(_xlfn.IFS(B9304=2015,J9304*$P$4,B9304=2016,J9304*$P$5,B9304=2017,J9304*$P$6,B9304=2018,J9304*$P$7,B9304=2019,J9304*$P$8,B9304=2020,J9304*$P$9,B9304=2021,J9304*$P$10,B9304=2022,J9304*$P$11),"")</f>
        <v>372819.25324174366</v>
      </c>
      <c r="L9304" s="3">
        <f t="shared" si="146"/>
        <v>766971.72324174363</v>
      </c>
    </row>
    <row r="9305" spans="1:12">
      <c r="A9305">
        <v>4837260</v>
      </c>
      <c r="B9305">
        <v>2023</v>
      </c>
      <c r="D9305" t="s">
        <v>2782</v>
      </c>
      <c r="E9305" t="s">
        <v>2783</v>
      </c>
      <c r="F9305" t="s">
        <v>4101</v>
      </c>
      <c r="G9305" t="s">
        <v>2784</v>
      </c>
      <c r="H9305" s="5">
        <v>430955.27</v>
      </c>
      <c r="I9305">
        <f>IFERROR(VLOOKUP(G9305,'NCES Match'!$A$2:$B$1307,2,FALSE),"")</f>
        <v>4837260</v>
      </c>
      <c r="J9305" t="str" cm="1">
        <f t="array" ref="J9305">IFERROR(_xlfn.IFS(B9305=2015,H9305/$O$13,B9305=2016,H9305/$O$14,B9305=2017,H9305/$O$15,B9305=2018,H9305/$O$16,B9305=2019,H9305/$O$17,B9305=2020,H9305/$O$18,B9305=2021,H9305/$O$19,B9305=2022,H9305/$O$20),"")</f>
        <v/>
      </c>
      <c r="K9305" s="3" t="str" cm="1">
        <f t="array" ref="K9305">IFERROR(_xlfn.IFS(B9305=2015,J9305*$P$4,B9305=2016,J9305*$P$5,B9305=2017,J9305*$P$6,B9305=2018,J9305*$P$7,B9305=2019,J9305*$P$8,B9305=2020,J9305*$P$9,B9305=2021,J9305*$P$10,B9305=2022,J9305*$P$11),"")</f>
        <v/>
      </c>
      <c r="L9305" s="3">
        <f t="shared" si="146"/>
        <v>430955.27</v>
      </c>
    </row>
    <row r="9306" spans="1:12">
      <c r="A9306">
        <v>4835560</v>
      </c>
      <c r="B9306">
        <v>2015</v>
      </c>
      <c r="C9306" t="s">
        <v>381</v>
      </c>
      <c r="D9306" t="s">
        <v>1658</v>
      </c>
      <c r="E9306" t="s">
        <v>1659</v>
      </c>
      <c r="G9306" t="s">
        <v>1657</v>
      </c>
      <c r="H9306" s="5">
        <v>199204.86</v>
      </c>
      <c r="I9306">
        <f>IFERROR(VLOOKUP(G9306,'NCES Match'!$A$2:$B$1307,2,FALSE),"")</f>
        <v>4835560</v>
      </c>
      <c r="J9306" cm="1">
        <f t="array" ref="J9306">IFERROR(_xlfn.IFS(B9306=2015,H9306/$O$13,B9306=2016,H9306/$O$14,B9306=2017,H9306/$O$15,B9306=2018,H9306/$O$16,B9306=2019,H9306/$O$17,B9306=2020,H9306/$O$18,B9306=2021,H9306/$O$19,B9306=2022,H9306/$O$20),"")</f>
        <v>1.5605783571968104E-4</v>
      </c>
      <c r="K9306" s="3" cm="1">
        <f t="array" ref="K9306">IFERROR(_xlfn.IFS(B9306=2015,J9306*$P$4,B9306=2016,J9306*$P$5,B9306=2017,J9306*$P$6,B9306=2018,J9306*$P$7,B9306=2019,J9306*$P$8,B9306=2020,J9306*$P$9,B9306=2021,J9306*$P$10,B9306=2022,J9306*$P$11),"")</f>
        <v>248363.3906794865</v>
      </c>
      <c r="L9306" s="3">
        <f t="shared" si="146"/>
        <v>447568.25067948649</v>
      </c>
    </row>
    <row r="9307" spans="1:12">
      <c r="A9307">
        <v>4835560</v>
      </c>
      <c r="B9307">
        <v>2016</v>
      </c>
      <c r="C9307" t="s">
        <v>4102</v>
      </c>
      <c r="D9307" t="s">
        <v>1658</v>
      </c>
      <c r="E9307" t="s">
        <v>1659</v>
      </c>
      <c r="F9307" t="s">
        <v>4101</v>
      </c>
      <c r="G9307" t="s">
        <v>1657</v>
      </c>
      <c r="H9307" s="5">
        <v>200370</v>
      </c>
      <c r="I9307">
        <f>IFERROR(VLOOKUP(G9307,'NCES Match'!$A$2:$B$1307,2,FALSE),"")</f>
        <v>4835560</v>
      </c>
      <c r="J9307" cm="1">
        <f t="array" ref="J9307">IFERROR(_xlfn.IFS(B9307=2015,H9307/$O$13,B9307=2016,H9307/$O$14,B9307=2017,H9307/$O$15,B9307=2018,H9307/$O$16,B9307=2019,H9307/$O$17,B9307=2020,H9307/$O$18,B9307=2021,H9307/$O$19,B9307=2022,H9307/$O$20),"")</f>
        <v>1.4343825252466358E-4</v>
      </c>
      <c r="K9307" s="3" cm="1">
        <f t="array" ref="K9307">IFERROR(_xlfn.IFS(B9307=2015,J9307*$P$4,B9307=2016,J9307*$P$5,B9307=2017,J9307*$P$6,B9307=2018,J9307*$P$7,B9307=2019,J9307*$P$8,B9307=2020,J9307*$P$9,B9307=2021,J9307*$P$10,B9307=2022,J9307*$P$11),"")</f>
        <v>240349.61808884118</v>
      </c>
      <c r="L9307" s="3">
        <f t="shared" si="146"/>
        <v>440719.61808884121</v>
      </c>
    </row>
    <row r="9308" spans="1:12">
      <c r="A9308">
        <v>4835560</v>
      </c>
      <c r="B9308">
        <v>2017</v>
      </c>
      <c r="D9308" t="s">
        <v>1658</v>
      </c>
      <c r="E9308" t="s">
        <v>1659</v>
      </c>
      <c r="F9308" t="s">
        <v>4101</v>
      </c>
      <c r="G9308" t="s">
        <v>1657</v>
      </c>
      <c r="H9308" s="5">
        <v>172687</v>
      </c>
      <c r="I9308">
        <f>IFERROR(VLOOKUP(G9308,'NCES Match'!$A$2:$B$1307,2,FALSE),"")</f>
        <v>4835560</v>
      </c>
      <c r="J9308" cm="1">
        <f t="array" ref="J9308">IFERROR(_xlfn.IFS(B9308=2015,H9308/$O$13,B9308=2016,H9308/$O$14,B9308=2017,H9308/$O$15,B9308=2018,H9308/$O$16,B9308=2019,H9308/$O$17,B9308=2020,H9308/$O$18,B9308=2021,H9308/$O$19,B9308=2022,H9308/$O$20),"")</f>
        <v>1.1905711229113122E-4</v>
      </c>
      <c r="K9308" s="3" cm="1">
        <f t="array" ref="K9308">IFERROR(_xlfn.IFS(B9308=2015,J9308*$P$4,B9308=2016,J9308*$P$5,B9308=2017,J9308*$P$6,B9308=2018,J9308*$P$7,B9308=2019,J9308*$P$8,B9308=2020,J9308*$P$9,B9308=2021,J9308*$P$10,B9308=2022,J9308*$P$11),"")</f>
        <v>202188.48164202302</v>
      </c>
      <c r="L9308" s="3">
        <f t="shared" si="146"/>
        <v>374875.48164202302</v>
      </c>
    </row>
    <row r="9309" spans="1:12">
      <c r="A9309">
        <v>4835560</v>
      </c>
      <c r="B9309">
        <v>2018</v>
      </c>
      <c r="D9309" t="s">
        <v>1658</v>
      </c>
      <c r="E9309" t="s">
        <v>1659</v>
      </c>
      <c r="F9309" t="s">
        <v>4101</v>
      </c>
      <c r="G9309" t="s">
        <v>1657</v>
      </c>
      <c r="H9309" s="5">
        <v>171563</v>
      </c>
      <c r="I9309">
        <f>IFERROR(VLOOKUP(G9309,'NCES Match'!$A$2:$B$1307,2,FALSE),"")</f>
        <v>4835560</v>
      </c>
      <c r="J9309" cm="1">
        <f t="array" ref="J9309">IFERROR(_xlfn.IFS(B9309=2015,H9309/$O$13,B9309=2016,H9309/$O$14,B9309=2017,H9309/$O$15,B9309=2018,H9309/$O$16,B9309=2019,H9309/$O$17,B9309=2020,H9309/$O$18,B9309=2021,H9309/$O$19,B9309=2022,H9309/$O$20),"")</f>
        <v>1.1195495139956162E-4</v>
      </c>
      <c r="K9309" s="3" cm="1">
        <f t="array" ref="K9309">IFERROR(_xlfn.IFS(B9309=2015,J9309*$P$4,B9309=2016,J9309*$P$5,B9309=2017,J9309*$P$6,B9309=2018,J9309*$P$7,B9309=2019,J9309*$P$8,B9309=2020,J9309*$P$9,B9309=2021,J9309*$P$10,B9309=2022,J9309*$P$11),"")</f>
        <v>192210.22749074601</v>
      </c>
      <c r="L9309" s="3">
        <f t="shared" si="146"/>
        <v>363773.22749074601</v>
      </c>
    </row>
    <row r="9310" spans="1:12">
      <c r="A9310">
        <v>4835560</v>
      </c>
      <c r="B9310">
        <v>2019</v>
      </c>
      <c r="D9310" t="s">
        <v>1658</v>
      </c>
      <c r="E9310" t="s">
        <v>1659</v>
      </c>
      <c r="F9310" t="s">
        <v>4101</v>
      </c>
      <c r="G9310" t="s">
        <v>1657</v>
      </c>
      <c r="H9310" s="5">
        <v>176497</v>
      </c>
      <c r="I9310">
        <f>IFERROR(VLOOKUP(G9310,'NCES Match'!$A$2:$B$1307,2,FALSE),"")</f>
        <v>4835560</v>
      </c>
      <c r="J9310" cm="1">
        <f t="array" ref="J9310">IFERROR(_xlfn.IFS(B9310=2015,H9310/$O$13,B9310=2016,H9310/$O$14,B9310=2017,H9310/$O$15,B9310=2018,H9310/$O$16,B9310=2019,H9310/$O$17,B9310=2020,H9310/$O$18,B9310=2021,H9310/$O$19,B9310=2022,H9310/$O$20),"")</f>
        <v>1.1175437516286102E-4</v>
      </c>
      <c r="K9310" s="3" cm="1">
        <f t="array" ref="K9310">IFERROR(_xlfn.IFS(B9310=2015,J9310*$P$4,B9310=2016,J9310*$P$5,B9310=2017,J9310*$P$6,B9310=2018,J9310*$P$7,B9310=2019,J9310*$P$8,B9310=2020,J9310*$P$9,B9310=2021,J9310*$P$10,B9310=2022,J9310*$P$11),"")</f>
        <v>194220.83074490479</v>
      </c>
      <c r="L9310" s="3">
        <f t="shared" si="146"/>
        <v>370717.83074490482</v>
      </c>
    </row>
    <row r="9311" spans="1:12">
      <c r="A9311">
        <v>4835560</v>
      </c>
      <c r="B9311">
        <v>2020</v>
      </c>
      <c r="D9311" t="s">
        <v>1658</v>
      </c>
      <c r="E9311" t="s">
        <v>1659</v>
      </c>
      <c r="F9311" t="s">
        <v>4230</v>
      </c>
      <c r="G9311" t="s">
        <v>1657</v>
      </c>
      <c r="H9311" s="5">
        <v>189401</v>
      </c>
      <c r="I9311">
        <f>IFERROR(VLOOKUP(G9311,'NCES Match'!$A$2:$B$1307,2,FALSE),"")</f>
        <v>4835560</v>
      </c>
      <c r="J9311" cm="1">
        <f t="array" ref="J9311">IFERROR(_xlfn.IFS(B9311=2015,H9311/$O$13,B9311=2016,H9311/$O$14,B9311=2017,H9311/$O$15,B9311=2018,H9311/$O$16,B9311=2019,H9311/$O$17,B9311=2020,H9311/$O$18,B9311=2021,H9311/$O$19,B9311=2022,H9311/$O$20),"")</f>
        <v>1.0263783428476378E-4</v>
      </c>
      <c r="K9311" s="3" cm="1">
        <f t="array" ref="K9311">IFERROR(_xlfn.IFS(B9311=2015,J9311*$P$4,B9311=2016,J9311*$P$5,B9311=2017,J9311*$P$6,B9311=2018,J9311*$P$7,B9311=2019,J9311*$P$8,B9311=2020,J9311*$P$9,B9311=2021,J9311*$P$10,B9311=2022,J9311*$P$11),"")</f>
        <v>216360.84359778554</v>
      </c>
      <c r="L9311" s="3">
        <f t="shared" si="146"/>
        <v>405761.84359778557</v>
      </c>
    </row>
    <row r="9312" spans="1:12">
      <c r="A9312">
        <v>4835560</v>
      </c>
      <c r="B9312">
        <v>2021</v>
      </c>
      <c r="D9312" t="s">
        <v>1658</v>
      </c>
      <c r="E9312" t="s">
        <v>1659</v>
      </c>
      <c r="F9312" t="s">
        <v>4101</v>
      </c>
      <c r="G9312" t="s">
        <v>1657</v>
      </c>
      <c r="H9312" s="5">
        <v>210449.34</v>
      </c>
      <c r="I9312">
        <f>IFERROR(VLOOKUP(G9312,'NCES Match'!$A$2:$B$1307,2,FALSE),"")</f>
        <v>4835560</v>
      </c>
      <c r="J9312" cm="1">
        <f t="array" ref="J9312">IFERROR(_xlfn.IFS(B9312=2015,H9312/$O$13,B9312=2016,H9312/$O$14,B9312=2017,H9312/$O$15,B9312=2018,H9312/$O$16,B9312=2019,H9312/$O$17,B9312=2020,H9312/$O$18,B9312=2021,H9312/$O$19,B9312=2022,H9312/$O$20),"")</f>
        <v>1.0767493496808189E-4</v>
      </c>
      <c r="K9312" s="3" cm="1">
        <f t="array" ref="K9312">IFERROR(_xlfn.IFS(B9312=2015,J9312*$P$4,B9312=2016,J9312*$P$5,B9312=2017,J9312*$P$6,B9312=2018,J9312*$P$7,B9312=2019,J9312*$P$8,B9312=2020,J9312*$P$9,B9312=2021,J9312*$P$10,B9312=2022,J9312*$P$11),"")</f>
        <v>230483.93661948855</v>
      </c>
      <c r="L9312" s="3">
        <f t="shared" si="146"/>
        <v>440933.27661948855</v>
      </c>
    </row>
    <row r="9313" spans="1:12">
      <c r="A9313">
        <v>4835560</v>
      </c>
      <c r="B9313">
        <v>2022</v>
      </c>
      <c r="D9313" t="s">
        <v>1658</v>
      </c>
      <c r="E9313" t="s">
        <v>1659</v>
      </c>
      <c r="F9313" t="s">
        <v>4101</v>
      </c>
      <c r="G9313" t="s">
        <v>1657</v>
      </c>
      <c r="H9313" s="5">
        <v>245951.43</v>
      </c>
      <c r="I9313">
        <f>IFERROR(VLOOKUP(G9313,'NCES Match'!$A$2:$B$1307,2,FALSE),"")</f>
        <v>4835560</v>
      </c>
      <c r="J9313" cm="1">
        <f t="array" ref="J9313">IFERROR(_xlfn.IFS(B9313=2015,H9313/$O$13,B9313=2016,H9313/$O$14,B9313=2017,H9313/$O$15,B9313=2018,H9313/$O$16,B9313=2019,H9313/$O$17,B9313=2020,H9313/$O$18,B9313=2021,H9313/$O$19,B9313=2022,H9313/$O$20),"")</f>
        <v>1.0802940467508259E-4</v>
      </c>
      <c r="K9313" s="3" cm="1">
        <f t="array" ref="K9313">IFERROR(_xlfn.IFS(B9313=2015,J9313*$P$4,B9313=2016,J9313*$P$5,B9313=2017,J9313*$P$6,B9313=2018,J9313*$P$7,B9313=2019,J9313*$P$8,B9313=2020,J9313*$P$9,B9313=2021,J9313*$P$10,B9313=2022,J9313*$P$11),"")</f>
        <v>232639.48711608732</v>
      </c>
      <c r="L9313" s="3">
        <f t="shared" si="146"/>
        <v>478590.91711608728</v>
      </c>
    </row>
    <row r="9314" spans="1:12">
      <c r="A9314">
        <v>4835560</v>
      </c>
      <c r="B9314">
        <v>2023</v>
      </c>
      <c r="D9314" t="s">
        <v>1658</v>
      </c>
      <c r="E9314" t="s">
        <v>1659</v>
      </c>
      <c r="F9314" t="s">
        <v>4101</v>
      </c>
      <c r="G9314" t="s">
        <v>1657</v>
      </c>
      <c r="H9314" s="5">
        <v>287682.53999999998</v>
      </c>
      <c r="I9314">
        <f>IFERROR(VLOOKUP(G9314,'NCES Match'!$A$2:$B$1307,2,FALSE),"")</f>
        <v>4835560</v>
      </c>
      <c r="J9314" t="str" cm="1">
        <f t="array" ref="J9314">IFERROR(_xlfn.IFS(B9314=2015,H9314/$O$13,B9314=2016,H9314/$O$14,B9314=2017,H9314/$O$15,B9314=2018,H9314/$O$16,B9314=2019,H9314/$O$17,B9314=2020,H9314/$O$18,B9314=2021,H9314/$O$19,B9314=2022,H9314/$O$20),"")</f>
        <v/>
      </c>
      <c r="K9314" s="3" t="str" cm="1">
        <f t="array" ref="K9314">IFERROR(_xlfn.IFS(B9314=2015,J9314*$P$4,B9314=2016,J9314*$P$5,B9314=2017,J9314*$P$6,B9314=2018,J9314*$P$7,B9314=2019,J9314*$P$8,B9314=2020,J9314*$P$9,B9314=2021,J9314*$P$10,B9314=2022,J9314*$P$11),"")</f>
        <v/>
      </c>
      <c r="L9314" s="3">
        <f t="shared" si="146"/>
        <v>287682.53999999998</v>
      </c>
    </row>
    <row r="9315" spans="1:12">
      <c r="A9315">
        <v>4835570</v>
      </c>
      <c r="B9315">
        <v>2015</v>
      </c>
      <c r="C9315" t="s">
        <v>381</v>
      </c>
      <c r="D9315" t="s">
        <v>768</v>
      </c>
      <c r="E9315" t="s">
        <v>769</v>
      </c>
      <c r="G9315" t="s">
        <v>770</v>
      </c>
      <c r="H9315" s="5">
        <v>253355.45</v>
      </c>
      <c r="I9315">
        <f>IFERROR(VLOOKUP(G9315,'NCES Match'!$A$2:$B$1307,2,FALSE),"")</f>
        <v>4835570</v>
      </c>
      <c r="J9315" cm="1">
        <f t="array" ref="J9315">IFERROR(_xlfn.IFS(B9315=2015,H9315/$O$13,B9315=2016,H9315/$O$14,B9315=2017,H9315/$O$15,B9315=2018,H9315/$O$16,B9315=2019,H9315/$O$17,B9315=2020,H9315/$O$18,B9315=2021,H9315/$O$19,B9315=2022,H9315/$O$20),"")</f>
        <v>1.9847961136483253E-4</v>
      </c>
      <c r="K9315" s="3" cm="1">
        <f t="array" ref="K9315">IFERROR(_xlfn.IFS(B9315=2015,J9315*$P$4,B9315=2016,J9315*$P$5,B9315=2017,J9315*$P$6,B9315=2018,J9315*$P$7,B9315=2019,J9315*$P$8,B9315=2020,J9315*$P$9,B9315=2021,J9315*$P$10,B9315=2022,J9315*$P$11),"")</f>
        <v>315876.9249361041</v>
      </c>
      <c r="L9315" s="3">
        <f t="shared" si="146"/>
        <v>569232.37493610405</v>
      </c>
    </row>
    <row r="9316" spans="1:12">
      <c r="A9316">
        <v>4835570</v>
      </c>
      <c r="B9316">
        <v>2016</v>
      </c>
      <c r="C9316" t="s">
        <v>4102</v>
      </c>
      <c r="D9316" t="s">
        <v>768</v>
      </c>
      <c r="E9316" t="s">
        <v>769</v>
      </c>
      <c r="F9316" t="s">
        <v>4101</v>
      </c>
      <c r="G9316" t="s">
        <v>770</v>
      </c>
      <c r="H9316" s="5">
        <v>237415</v>
      </c>
      <c r="I9316">
        <f>IFERROR(VLOOKUP(G9316,'NCES Match'!$A$2:$B$1307,2,FALSE),"")</f>
        <v>4835570</v>
      </c>
      <c r="J9316" cm="1">
        <f t="array" ref="J9316">IFERROR(_xlfn.IFS(B9316=2015,H9316/$O$13,B9316=2016,H9316/$O$14,B9316=2017,H9316/$O$15,B9316=2018,H9316/$O$16,B9316=2019,H9316/$O$17,B9316=2020,H9316/$O$18,B9316=2021,H9316/$O$19,B9316=2022,H9316/$O$20),"")</f>
        <v>1.6995754216271399E-4</v>
      </c>
      <c r="K9316" s="3" cm="1">
        <f t="array" ref="K9316">IFERROR(_xlfn.IFS(B9316=2015,J9316*$P$4,B9316=2016,J9316*$P$5,B9316=2017,J9316*$P$6,B9316=2018,J9316*$P$7,B9316=2019,J9316*$P$8,B9316=2020,J9316*$P$9,B9316=2021,J9316*$P$10,B9316=2022,J9316*$P$11),"")</f>
        <v>284786.16848112107</v>
      </c>
      <c r="L9316" s="3">
        <f t="shared" si="146"/>
        <v>522201.16848112107</v>
      </c>
    </row>
    <row r="9317" spans="1:12">
      <c r="A9317">
        <v>4835570</v>
      </c>
      <c r="B9317">
        <v>2017</v>
      </c>
      <c r="D9317" t="s">
        <v>768</v>
      </c>
      <c r="E9317" t="s">
        <v>769</v>
      </c>
      <c r="F9317" t="s">
        <v>4101</v>
      </c>
      <c r="G9317" t="s">
        <v>770</v>
      </c>
      <c r="H9317" s="5">
        <v>253238</v>
      </c>
      <c r="I9317">
        <f>IFERROR(VLOOKUP(G9317,'NCES Match'!$A$2:$B$1307,2,FALSE),"")</f>
        <v>4835570</v>
      </c>
      <c r="J9317" cm="1">
        <f t="array" ref="J9317">IFERROR(_xlfn.IFS(B9317=2015,H9317/$O$13,B9317=2016,H9317/$O$14,B9317=2017,H9317/$O$15,B9317=2018,H9317/$O$16,B9317=2019,H9317/$O$17,B9317=2020,H9317/$O$18,B9317=2021,H9317/$O$19,B9317=2022,H9317/$O$20),"")</f>
        <v>1.7459209438105641E-4</v>
      </c>
      <c r="K9317" s="3" cm="1">
        <f t="array" ref="K9317">IFERROR(_xlfn.IFS(B9317=2015,J9317*$P$4,B9317=2016,J9317*$P$5,B9317=2017,J9317*$P$6,B9317=2018,J9317*$P$7,B9317=2019,J9317*$P$8,B9317=2020,J9317*$P$9,B9317=2021,J9317*$P$10,B9317=2022,J9317*$P$11),"")</f>
        <v>296500.64402104745</v>
      </c>
      <c r="L9317" s="3">
        <f t="shared" si="146"/>
        <v>549738.64402104751</v>
      </c>
    </row>
    <row r="9318" spans="1:12">
      <c r="A9318">
        <v>4835570</v>
      </c>
      <c r="B9318">
        <v>2018</v>
      </c>
      <c r="D9318" t="s">
        <v>768</v>
      </c>
      <c r="E9318" t="s">
        <v>769</v>
      </c>
      <c r="F9318" t="s">
        <v>4101</v>
      </c>
      <c r="G9318" t="s">
        <v>770</v>
      </c>
      <c r="H9318" s="5">
        <v>286284</v>
      </c>
      <c r="I9318">
        <f>IFERROR(VLOOKUP(G9318,'NCES Match'!$A$2:$B$1307,2,FALSE),"")</f>
        <v>4835570</v>
      </c>
      <c r="J9318" cm="1">
        <f t="array" ref="J9318">IFERROR(_xlfn.IFS(B9318=2015,H9318/$O$13,B9318=2016,H9318/$O$14,B9318=2017,H9318/$O$15,B9318=2018,H9318/$O$16,B9318=2019,H9318/$O$17,B9318=2020,H9318/$O$18,B9318=2021,H9318/$O$19,B9318=2022,H9318/$O$20),"")</f>
        <v>1.8681715350321514E-4</v>
      </c>
      <c r="K9318" s="3" cm="1">
        <f t="array" ref="K9318">IFERROR(_xlfn.IFS(B9318=2015,J9318*$P$4,B9318=2016,J9318*$P$5,B9318=2017,J9318*$P$6,B9318=2018,J9318*$P$7,B9318=2019,J9318*$P$8,B9318=2020,J9318*$P$9,B9318=2021,J9318*$P$10,B9318=2022,J9318*$P$11),"")</f>
        <v>320737.64603650395</v>
      </c>
      <c r="L9318" s="3">
        <f t="shared" si="146"/>
        <v>607021.64603650395</v>
      </c>
    </row>
    <row r="9319" spans="1:12">
      <c r="A9319">
        <v>4835570</v>
      </c>
      <c r="B9319">
        <v>2019</v>
      </c>
      <c r="D9319" t="s">
        <v>768</v>
      </c>
      <c r="E9319" t="s">
        <v>769</v>
      </c>
      <c r="F9319" t="s">
        <v>4101</v>
      </c>
      <c r="G9319" t="s">
        <v>770</v>
      </c>
      <c r="H9319" s="5">
        <v>266030</v>
      </c>
      <c r="I9319">
        <f>IFERROR(VLOOKUP(G9319,'NCES Match'!$A$2:$B$1307,2,FALSE),"")</f>
        <v>4835570</v>
      </c>
      <c r="J9319" cm="1">
        <f t="array" ref="J9319">IFERROR(_xlfn.IFS(B9319=2015,H9319/$O$13,B9319=2016,H9319/$O$14,B9319=2017,H9319/$O$15,B9319=2018,H9319/$O$16,B9319=2019,H9319/$O$17,B9319=2020,H9319/$O$18,B9319=2021,H9319/$O$19,B9319=2022,H9319/$O$20),"")</f>
        <v>1.6844488248851777E-4</v>
      </c>
      <c r="K9319" s="3" cm="1">
        <f t="array" ref="K9319">IFERROR(_xlfn.IFS(B9319=2015,J9319*$P$4,B9319=2016,J9319*$P$5,B9319=2017,J9319*$P$6,B9319=2018,J9319*$P$7,B9319=2019,J9319*$P$8,B9319=2020,J9319*$P$9,B9319=2021,J9319*$P$10,B9319=2022,J9319*$P$11),"")</f>
        <v>292744.73562194838</v>
      </c>
      <c r="L9319" s="3">
        <f t="shared" si="146"/>
        <v>558774.73562194838</v>
      </c>
    </row>
    <row r="9320" spans="1:12">
      <c r="A9320">
        <v>4835570</v>
      </c>
      <c r="B9320">
        <v>2020</v>
      </c>
      <c r="D9320" t="s">
        <v>768</v>
      </c>
      <c r="E9320" t="s">
        <v>769</v>
      </c>
      <c r="F9320" t="s">
        <v>4230</v>
      </c>
      <c r="G9320" t="s">
        <v>770</v>
      </c>
      <c r="H9320" s="5">
        <v>247151</v>
      </c>
      <c r="I9320">
        <f>IFERROR(VLOOKUP(G9320,'NCES Match'!$A$2:$B$1307,2,FALSE),"")</f>
        <v>4835570</v>
      </c>
      <c r="J9320" cm="1">
        <f t="array" ref="J9320">IFERROR(_xlfn.IFS(B9320=2015,H9320/$O$13,B9320=2016,H9320/$O$14,B9320=2017,H9320/$O$15,B9320=2018,H9320/$O$16,B9320=2019,H9320/$O$17,B9320=2020,H9320/$O$18,B9320=2021,H9320/$O$19,B9320=2022,H9320/$O$20),"")</f>
        <v>1.3393299603124405E-4</v>
      </c>
      <c r="K9320" s="3" cm="1">
        <f t="array" ref="K9320">IFERROR(_xlfn.IFS(B9320=2015,J9320*$P$4,B9320=2016,J9320*$P$5,B9320=2017,J9320*$P$6,B9320=2018,J9320*$P$7,B9320=2019,J9320*$P$8,B9320=2020,J9320*$P$9,B9320=2021,J9320*$P$10,B9320=2022,J9320*$P$11),"")</f>
        <v>282331.1326552463</v>
      </c>
      <c r="L9320" s="3">
        <f t="shared" si="146"/>
        <v>529482.1326552463</v>
      </c>
    </row>
    <row r="9321" spans="1:12">
      <c r="A9321">
        <v>4835570</v>
      </c>
      <c r="B9321">
        <v>2021</v>
      </c>
      <c r="D9321" t="s">
        <v>768</v>
      </c>
      <c r="E9321" t="s">
        <v>769</v>
      </c>
      <c r="F9321" t="s">
        <v>4101</v>
      </c>
      <c r="G9321" t="s">
        <v>770</v>
      </c>
      <c r="H9321" s="5">
        <v>256188.28</v>
      </c>
      <c r="I9321">
        <f>IFERROR(VLOOKUP(G9321,'NCES Match'!$A$2:$B$1307,2,FALSE),"")</f>
        <v>4835570</v>
      </c>
      <c r="J9321" cm="1">
        <f t="array" ref="J9321">IFERROR(_xlfn.IFS(B9321=2015,H9321/$O$13,B9321=2016,H9321/$O$14,B9321=2017,H9321/$O$15,B9321=2018,H9321/$O$16,B9321=2019,H9321/$O$17,B9321=2020,H9321/$O$18,B9321=2021,H9321/$O$19,B9321=2022,H9321/$O$20),"")</f>
        <v>1.3107694416425708E-4</v>
      </c>
      <c r="K9321" s="3" cm="1">
        <f t="array" ref="K9321">IFERROR(_xlfn.IFS(B9321=2015,J9321*$P$4,B9321=2016,J9321*$P$5,B9321=2017,J9321*$P$6,B9321=2018,J9321*$P$7,B9321=2019,J9321*$P$8,B9321=2020,J9321*$P$9,B9321=2021,J9321*$P$10,B9321=2022,J9321*$P$11),"")</f>
        <v>280577.18446717761</v>
      </c>
      <c r="L9321" s="3">
        <f t="shared" si="146"/>
        <v>536765.46446717763</v>
      </c>
    </row>
    <row r="9322" spans="1:12">
      <c r="A9322">
        <v>4835570</v>
      </c>
      <c r="B9322">
        <v>2022</v>
      </c>
      <c r="D9322" t="s">
        <v>768</v>
      </c>
      <c r="E9322" t="s">
        <v>769</v>
      </c>
      <c r="F9322" t="s">
        <v>4101</v>
      </c>
      <c r="G9322" t="s">
        <v>770</v>
      </c>
      <c r="H9322" s="5">
        <v>302993.8</v>
      </c>
      <c r="I9322">
        <f>IFERROR(VLOOKUP(G9322,'NCES Match'!$A$2:$B$1307,2,FALSE),"")</f>
        <v>4835570</v>
      </c>
      <c r="J9322" cm="1">
        <f t="array" ref="J9322">IFERROR(_xlfn.IFS(B9322=2015,H9322/$O$13,B9322=2016,H9322/$O$14,B9322=2017,H9322/$O$15,B9322=2018,H9322/$O$16,B9322=2019,H9322/$O$17,B9322=2020,H9322/$O$18,B9322=2021,H9322/$O$19,B9322=2022,H9322/$O$20),"")</f>
        <v>1.330841615120556E-4</v>
      </c>
      <c r="K9322" s="3" cm="1">
        <f t="array" ref="K9322">IFERROR(_xlfn.IFS(B9322=2015,J9322*$P$4,B9322=2016,J9322*$P$5,B9322=2017,J9322*$P$6,B9322=2018,J9322*$P$7,B9322=2019,J9322*$P$8,B9322=2020,J9322*$P$9,B9322=2021,J9322*$P$10,B9322=2022,J9322*$P$11),"")</f>
        <v>286594.480183971</v>
      </c>
      <c r="L9322" s="3">
        <f t="shared" si="146"/>
        <v>589588.28018397093</v>
      </c>
    </row>
    <row r="9323" spans="1:12">
      <c r="A9323">
        <v>4835570</v>
      </c>
      <c r="B9323">
        <v>2023</v>
      </c>
      <c r="D9323" t="s">
        <v>768</v>
      </c>
      <c r="E9323" t="s">
        <v>769</v>
      </c>
      <c r="F9323" t="s">
        <v>4101</v>
      </c>
      <c r="G9323" t="s">
        <v>770</v>
      </c>
      <c r="H9323" s="5">
        <v>316663.96000000002</v>
      </c>
      <c r="I9323">
        <f>IFERROR(VLOOKUP(G9323,'NCES Match'!$A$2:$B$1307,2,FALSE),"")</f>
        <v>4835570</v>
      </c>
      <c r="J9323" t="str" cm="1">
        <f t="array" ref="J9323">IFERROR(_xlfn.IFS(B9323=2015,H9323/$O$13,B9323=2016,H9323/$O$14,B9323=2017,H9323/$O$15,B9323=2018,H9323/$O$16,B9323=2019,H9323/$O$17,B9323=2020,H9323/$O$18,B9323=2021,H9323/$O$19,B9323=2022,H9323/$O$20),"")</f>
        <v/>
      </c>
      <c r="K9323" s="3" t="str" cm="1">
        <f t="array" ref="K9323">IFERROR(_xlfn.IFS(B9323=2015,J9323*$P$4,B9323=2016,J9323*$P$5,B9323=2017,J9323*$P$6,B9323=2018,J9323*$P$7,B9323=2019,J9323*$P$8,B9323=2020,J9323*$P$9,B9323=2021,J9323*$P$10,B9323=2022,J9323*$P$11),"")</f>
        <v/>
      </c>
      <c r="L9323" s="3">
        <f t="shared" si="146"/>
        <v>316663.96000000002</v>
      </c>
    </row>
    <row r="9324" spans="1:12">
      <c r="A9324">
        <v>4800156</v>
      </c>
      <c r="B9324">
        <v>2015</v>
      </c>
      <c r="C9324" t="s">
        <v>381</v>
      </c>
      <c r="D9324" t="s">
        <v>2734</v>
      </c>
      <c r="E9324" t="s">
        <v>2735</v>
      </c>
      <c r="G9324" t="s">
        <v>2736</v>
      </c>
      <c r="H9324" s="5">
        <v>725332.41</v>
      </c>
      <c r="I9324">
        <f>IFERROR(VLOOKUP(G9324,'NCES Match'!$A$2:$B$1307,2,FALSE),"")</f>
        <v>4800156</v>
      </c>
      <c r="J9324" cm="1">
        <f t="array" ref="J9324">IFERROR(_xlfn.IFS(B9324=2015,H9324/$O$13,B9324=2016,H9324/$O$14,B9324=2017,H9324/$O$15,B9324=2018,H9324/$O$16,B9324=2019,H9324/$O$17,B9324=2020,H9324/$O$18,B9324=2021,H9324/$O$19,B9324=2022,H9324/$O$20),"")</f>
        <v>5.6822813500604535E-4</v>
      </c>
      <c r="K9324" s="3" cm="1">
        <f t="array" ref="K9324">IFERROR(_xlfn.IFS(B9324=2015,J9324*$P$4,B9324=2016,J9324*$P$5,B9324=2017,J9324*$P$6,B9324=2018,J9324*$P$7,B9324=2019,J9324*$P$8,B9324=2020,J9324*$P$9,B9324=2021,J9324*$P$10,B9324=2022,J9324*$P$11),"")</f>
        <v>904325.41011963028</v>
      </c>
      <c r="L9324" s="3">
        <f t="shared" si="146"/>
        <v>1629657.8201196303</v>
      </c>
    </row>
    <row r="9325" spans="1:12">
      <c r="A9325">
        <v>4800156</v>
      </c>
      <c r="B9325">
        <v>2016</v>
      </c>
      <c r="C9325" t="s">
        <v>4102</v>
      </c>
      <c r="D9325" t="s">
        <v>2734</v>
      </c>
      <c r="E9325" t="s">
        <v>2735</v>
      </c>
      <c r="F9325" t="s">
        <v>4101</v>
      </c>
      <c r="G9325" t="s">
        <v>2736</v>
      </c>
      <c r="H9325" s="5">
        <v>729323</v>
      </c>
      <c r="I9325">
        <f>IFERROR(VLOOKUP(G9325,'NCES Match'!$A$2:$B$1307,2,FALSE),"")</f>
        <v>4800156</v>
      </c>
      <c r="J9325" cm="1">
        <f t="array" ref="J9325">IFERROR(_xlfn.IFS(B9325=2015,H9325/$O$13,B9325=2016,H9325/$O$14,B9325=2017,H9325/$O$15,B9325=2018,H9325/$O$16,B9325=2019,H9325/$O$17,B9325=2020,H9325/$O$18,B9325=2021,H9325/$O$19,B9325=2022,H9325/$O$20),"")</f>
        <v>5.2209820155734495E-4</v>
      </c>
      <c r="K9325" s="3" cm="1">
        <f t="array" ref="K9325">IFERROR(_xlfn.IFS(B9325=2015,J9325*$P$4,B9325=2016,J9325*$P$5,B9325=2017,J9325*$P$6,B9325=2018,J9325*$P$7,B9325=2019,J9325*$P$8,B9325=2020,J9325*$P$9,B9325=2021,J9325*$P$10,B9325=2022,J9325*$P$11),"")</f>
        <v>874844.06105408946</v>
      </c>
      <c r="L9325" s="3">
        <f t="shared" si="146"/>
        <v>1604167.0610540896</v>
      </c>
    </row>
    <row r="9326" spans="1:12">
      <c r="A9326">
        <v>4800156</v>
      </c>
      <c r="B9326">
        <v>2017</v>
      </c>
      <c r="D9326" t="s">
        <v>2734</v>
      </c>
      <c r="E9326" t="s">
        <v>2735</v>
      </c>
      <c r="F9326" t="s">
        <v>4101</v>
      </c>
      <c r="G9326" t="s">
        <v>2736</v>
      </c>
      <c r="H9326" s="5">
        <v>724054</v>
      </c>
      <c r="I9326">
        <f>IFERROR(VLOOKUP(G9326,'NCES Match'!$A$2:$B$1307,2,FALSE),"")</f>
        <v>4800156</v>
      </c>
      <c r="J9326" cm="1">
        <f t="array" ref="J9326">IFERROR(_xlfn.IFS(B9326=2015,H9326/$O$13,B9326=2016,H9326/$O$14,B9326=2017,H9326/$O$15,B9326=2018,H9326/$O$16,B9326=2019,H9326/$O$17,B9326=2020,H9326/$O$18,B9326=2021,H9326/$O$19,B9326=2022,H9326/$O$20),"")</f>
        <v>4.9919089672553654E-4</v>
      </c>
      <c r="K9326" s="3" cm="1">
        <f t="array" ref="K9326">IFERROR(_xlfn.IFS(B9326=2015,J9326*$P$4,B9326=2016,J9326*$P$5,B9326=2017,J9326*$P$6,B9326=2018,J9326*$P$7,B9326=2019,J9326*$P$8,B9326=2020,J9326*$P$9,B9326=2021,J9326*$P$10,B9326=2022,J9326*$P$11),"")</f>
        <v>847749.85312636942</v>
      </c>
      <c r="L9326" s="3">
        <f t="shared" si="146"/>
        <v>1571803.8531263694</v>
      </c>
    </row>
    <row r="9327" spans="1:12">
      <c r="A9327">
        <v>4800156</v>
      </c>
      <c r="B9327">
        <v>2018</v>
      </c>
      <c r="D9327" t="s">
        <v>2734</v>
      </c>
      <c r="E9327" t="s">
        <v>2735</v>
      </c>
      <c r="F9327" t="s">
        <v>4101</v>
      </c>
      <c r="G9327" t="s">
        <v>2736</v>
      </c>
      <c r="H9327" s="5">
        <v>711379</v>
      </c>
      <c r="I9327">
        <f>IFERROR(VLOOKUP(G9327,'NCES Match'!$A$2:$B$1307,2,FALSE),"")</f>
        <v>4800156</v>
      </c>
      <c r="J9327" cm="1">
        <f t="array" ref="J9327">IFERROR(_xlfn.IFS(B9327=2015,H9327/$O$13,B9327=2016,H9327/$O$14,B9327=2017,H9327/$O$15,B9327=2018,H9327/$O$16,B9327=2019,H9327/$O$17,B9327=2020,H9327/$O$18,B9327=2021,H9327/$O$19,B9327=2022,H9327/$O$20),"")</f>
        <v>4.6421665144389383E-4</v>
      </c>
      <c r="K9327" s="3" cm="1">
        <f t="array" ref="K9327">IFERROR(_xlfn.IFS(B9327=2015,J9327*$P$4,B9327=2016,J9327*$P$5,B9327=2017,J9327*$P$6,B9327=2018,J9327*$P$7,B9327=2019,J9327*$P$8,B9327=2020,J9327*$P$9,B9327=2021,J9327*$P$10,B9327=2022,J9327*$P$11),"")</f>
        <v>796991.88882299454</v>
      </c>
      <c r="L9327" s="3">
        <f t="shared" si="146"/>
        <v>1508370.8888229947</v>
      </c>
    </row>
    <row r="9328" spans="1:12">
      <c r="A9328">
        <v>4800156</v>
      </c>
      <c r="B9328">
        <v>2019</v>
      </c>
      <c r="D9328" t="s">
        <v>2734</v>
      </c>
      <c r="E9328" t="s">
        <v>2735</v>
      </c>
      <c r="F9328" t="s">
        <v>4101</v>
      </c>
      <c r="G9328" t="s">
        <v>2736</v>
      </c>
      <c r="H9328" s="5">
        <v>727828</v>
      </c>
      <c r="I9328">
        <f>IFERROR(VLOOKUP(G9328,'NCES Match'!$A$2:$B$1307,2,FALSE),"")</f>
        <v>4800156</v>
      </c>
      <c r="J9328" cm="1">
        <f t="array" ref="J9328">IFERROR(_xlfn.IFS(B9328=2015,H9328/$O$13,B9328=2016,H9328/$O$14,B9328=2017,H9328/$O$15,B9328=2018,H9328/$O$16,B9328=2019,H9328/$O$17,B9328=2020,H9328/$O$18,B9328=2021,H9328/$O$19,B9328=2022,H9328/$O$20),"")</f>
        <v>4.6084615243338308E-4</v>
      </c>
      <c r="K9328" s="3" cm="1">
        <f t="array" ref="K9328">IFERROR(_xlfn.IFS(B9328=2015,J9328*$P$4,B9328=2016,J9328*$P$5,B9328=2017,J9328*$P$6,B9328=2018,J9328*$P$7,B9328=2019,J9328*$P$8,B9328=2020,J9328*$P$9,B9328=2021,J9328*$P$10,B9328=2022,J9328*$P$11),"")</f>
        <v>800916.49602770898</v>
      </c>
      <c r="L9328" s="3">
        <f t="shared" si="146"/>
        <v>1528744.496027709</v>
      </c>
    </row>
    <row r="9329" spans="1:12">
      <c r="A9329">
        <v>4800156</v>
      </c>
      <c r="B9329">
        <v>2020</v>
      </c>
      <c r="D9329" t="s">
        <v>2734</v>
      </c>
      <c r="E9329" t="s">
        <v>2735</v>
      </c>
      <c r="F9329" t="s">
        <v>4230</v>
      </c>
      <c r="G9329" t="s">
        <v>4313</v>
      </c>
      <c r="H9329" s="5">
        <v>827338</v>
      </c>
      <c r="I9329">
        <f>IFERROR(VLOOKUP(G9329,'NCES Match'!$A$2:$B$1307,2,FALSE),"")</f>
        <v>4800156</v>
      </c>
      <c r="J9329" cm="1">
        <f t="array" ref="J9329">IFERROR(_xlfn.IFS(B9329=2015,H9329/$O$13,B9329=2016,H9329/$O$14,B9329=2017,H9329/$O$15,B9329=2018,H9329/$O$16,B9329=2019,H9329/$O$17,B9329=2020,H9329/$O$18,B9329=2021,H9329/$O$19,B9329=2022,H9329/$O$20),"")</f>
        <v>4.4834071911704741E-4</v>
      </c>
      <c r="K9329" s="3" cm="1">
        <f t="array" ref="K9329">IFERROR(_xlfn.IFS(B9329=2015,J9329*$P$4,B9329=2016,J9329*$P$5,B9329=2017,J9329*$P$6,B9329=2018,J9329*$P$7,B9329=2019,J9329*$P$8,B9329=2020,J9329*$P$9,B9329=2021,J9329*$P$10,B9329=2022,J9329*$P$11),"")</f>
        <v>945103.49797786027</v>
      </c>
      <c r="L9329" s="3">
        <f t="shared" si="146"/>
        <v>1772441.4979778603</v>
      </c>
    </row>
    <row r="9330" spans="1:12">
      <c r="A9330">
        <v>4800156</v>
      </c>
      <c r="B9330">
        <v>2021</v>
      </c>
      <c r="D9330" t="s">
        <v>2734</v>
      </c>
      <c r="E9330" t="s">
        <v>2735</v>
      </c>
      <c r="F9330" t="s">
        <v>4230</v>
      </c>
      <c r="G9330" t="s">
        <v>4313</v>
      </c>
      <c r="H9330" s="5">
        <v>921020.53</v>
      </c>
      <c r="I9330">
        <f>IFERROR(VLOOKUP(G9330,'NCES Match'!$A$2:$B$1307,2,FALSE),"")</f>
        <v>4800156</v>
      </c>
      <c r="J9330" cm="1">
        <f t="array" ref="J9330">IFERROR(_xlfn.IFS(B9330=2015,H9330/$O$13,B9330=2016,H9330/$O$14,B9330=2017,H9330/$O$15,B9330=2018,H9330/$O$16,B9330=2019,H9330/$O$17,B9330=2020,H9330/$O$18,B9330=2021,H9330/$O$19,B9330=2022,H9330/$O$20),"")</f>
        <v>4.7123372148384174E-4</v>
      </c>
      <c r="K9330" s="3" cm="1">
        <f t="array" ref="K9330">IFERROR(_xlfn.IFS(B9330=2015,J9330*$P$4,B9330=2016,J9330*$P$5,B9330=2017,J9330*$P$6,B9330=2018,J9330*$P$7,B9330=2019,J9330*$P$8,B9330=2020,J9330*$P$9,B9330=2021,J9330*$P$10,B9330=2022,J9330*$P$11),"")</f>
        <v>1008700.8942948823</v>
      </c>
      <c r="L9330" s="3">
        <f t="shared" si="146"/>
        <v>1929721.4242948825</v>
      </c>
    </row>
    <row r="9331" spans="1:12">
      <c r="A9331">
        <v>4800156</v>
      </c>
      <c r="B9331">
        <v>2022</v>
      </c>
      <c r="D9331" t="s">
        <v>2734</v>
      </c>
      <c r="E9331" t="s">
        <v>2735</v>
      </c>
      <c r="F9331" t="s">
        <v>4101</v>
      </c>
      <c r="G9331" t="s">
        <v>4313</v>
      </c>
      <c r="H9331" s="5">
        <v>1018830.37</v>
      </c>
      <c r="I9331">
        <f>IFERROR(VLOOKUP(G9331,'NCES Match'!$A$2:$B$1307,2,FALSE),"")</f>
        <v>4800156</v>
      </c>
      <c r="J9331" cm="1">
        <f t="array" ref="J9331">IFERROR(_xlfn.IFS(B9331=2015,H9331/$O$13,B9331=2016,H9331/$O$14,B9331=2017,H9331/$O$15,B9331=2018,H9331/$O$16,B9331=2019,H9331/$O$17,B9331=2020,H9331/$O$18,B9331=2021,H9331/$O$19,B9331=2022,H9331/$O$20),"")</f>
        <v>4.4750151823062844E-4</v>
      </c>
      <c r="K9331" s="3" cm="1">
        <f t="array" ref="K9331">IFERROR(_xlfn.IFS(B9331=2015,J9331*$P$4,B9331=2016,J9331*$P$5,B9331=2017,J9331*$P$6,B9331=2018,J9331*$P$7,B9331=2019,J9331*$P$8,B9331=2020,J9331*$P$9,B9331=2021,J9331*$P$10,B9331=2022,J9331*$P$11),"")</f>
        <v>963686.91466885759</v>
      </c>
      <c r="L9331" s="3">
        <f t="shared" si="146"/>
        <v>1982517.2846688577</v>
      </c>
    </row>
    <row r="9332" spans="1:12">
      <c r="A9332">
        <v>4800156</v>
      </c>
      <c r="B9332">
        <v>2023</v>
      </c>
      <c r="D9332" t="s">
        <v>2734</v>
      </c>
      <c r="E9332" t="s">
        <v>2735</v>
      </c>
      <c r="F9332" t="s">
        <v>4101</v>
      </c>
      <c r="G9332" t="s">
        <v>2736</v>
      </c>
      <c r="H9332" s="5">
        <v>1100778.01</v>
      </c>
      <c r="I9332">
        <f>IFERROR(VLOOKUP(G9332,'NCES Match'!$A$2:$B$1307,2,FALSE),"")</f>
        <v>4800156</v>
      </c>
      <c r="J9332" t="str" cm="1">
        <f t="array" ref="J9332">IFERROR(_xlfn.IFS(B9332=2015,H9332/$O$13,B9332=2016,H9332/$O$14,B9332=2017,H9332/$O$15,B9332=2018,H9332/$O$16,B9332=2019,H9332/$O$17,B9332=2020,H9332/$O$18,B9332=2021,H9332/$O$19,B9332=2022,H9332/$O$20),"")</f>
        <v/>
      </c>
      <c r="K9332" s="3" t="str" cm="1">
        <f t="array" ref="K9332">IFERROR(_xlfn.IFS(B9332=2015,J9332*$P$4,B9332=2016,J9332*$P$5,B9332=2017,J9332*$P$6,B9332=2018,J9332*$P$7,B9332=2019,J9332*$P$8,B9332=2020,J9332*$P$9,B9332=2021,J9332*$P$10,B9332=2022,J9332*$P$11),"")</f>
        <v/>
      </c>
      <c r="L9332" s="3">
        <f t="shared" si="146"/>
        <v>1100778.01</v>
      </c>
    </row>
    <row r="9333" spans="1:12">
      <c r="A9333" t="s">
        <v>4230</v>
      </c>
      <c r="B9333">
        <v>2015</v>
      </c>
      <c r="C9333" t="s">
        <v>230</v>
      </c>
      <c r="D9333" t="s">
        <v>237</v>
      </c>
      <c r="E9333" t="s">
        <v>238</v>
      </c>
      <c r="G9333" t="s">
        <v>239</v>
      </c>
      <c r="H9333" s="5">
        <v>1279189.3899999999</v>
      </c>
      <c r="I9333" t="str">
        <f>IFERROR(VLOOKUP(G9333,'NCES Match'!$A$2:$B$1307,2,FALSE),"")</f>
        <v/>
      </c>
      <c r="J9333" cm="1">
        <f t="array" ref="J9333">IFERROR(_xlfn.IFS(B9333=2015,H9333/$O$13,B9333=2016,H9333/$O$14,B9333=2017,H9333/$O$15,B9333=2018,H9333/$O$16,B9333=2019,H9333/$O$17,B9333=2020,H9333/$O$18,B9333=2021,H9333/$O$19,B9333=2022,H9333/$O$20),"")</f>
        <v>1.0021217739315145E-3</v>
      </c>
      <c r="K9333" s="3" cm="1">
        <f t="array" ref="K9333">IFERROR(_xlfn.IFS(B9333=2015,J9333*$P$4,B9333=2016,J9333*$P$5,B9333=2017,J9333*$P$6,B9333=2018,J9333*$P$7,B9333=2019,J9333*$P$8,B9333=2020,J9333*$P$9,B9333=2021,J9333*$P$10,B9333=2022,J9333*$P$11),"")</f>
        <v>1594859.7550362176</v>
      </c>
      <c r="L9333" s="3">
        <f t="shared" si="146"/>
        <v>2874049.1450362178</v>
      </c>
    </row>
    <row r="9334" spans="1:12">
      <c r="A9334" t="s">
        <v>4230</v>
      </c>
      <c r="B9334">
        <v>2016</v>
      </c>
      <c r="C9334" t="s">
        <v>4100</v>
      </c>
      <c r="D9334" t="s">
        <v>237</v>
      </c>
      <c r="E9334" t="s">
        <v>238</v>
      </c>
      <c r="F9334" t="s">
        <v>4101</v>
      </c>
      <c r="G9334" t="s">
        <v>239</v>
      </c>
      <c r="H9334" s="5">
        <v>1129218</v>
      </c>
      <c r="I9334" t="str">
        <f>IFERROR(VLOOKUP(G9334,'NCES Match'!$A$2:$B$1307,2,FALSE),"")</f>
        <v/>
      </c>
      <c r="J9334" cm="1">
        <f t="array" ref="J9334">IFERROR(_xlfn.IFS(B9334=2015,H9334/$O$13,B9334=2016,H9334/$O$14,B9334=2017,H9334/$O$15,B9334=2018,H9334/$O$16,B9334=2019,H9334/$O$17,B9334=2020,H9334/$O$18,B9334=2021,H9334/$O$19,B9334=2022,H9334/$O$20),"")</f>
        <v>8.0836979906870072E-4</v>
      </c>
      <c r="K9334" s="3" cm="1">
        <f t="array" ref="K9334">IFERROR(_xlfn.IFS(B9334=2015,J9334*$P$4,B9334=2016,J9334*$P$5,B9334=2017,J9334*$P$6,B9334=2018,J9334*$P$7,B9334=2019,J9334*$P$8,B9334=2020,J9334*$P$9,B9334=2021,J9334*$P$10,B9334=2022,J9334*$P$11),"")</f>
        <v>1354529.6952589962</v>
      </c>
      <c r="L9334" s="3">
        <f t="shared" si="146"/>
        <v>2483747.6952589964</v>
      </c>
    </row>
    <row r="9335" spans="1:12">
      <c r="A9335" t="s">
        <v>4230</v>
      </c>
      <c r="B9335">
        <v>2017</v>
      </c>
      <c r="D9335" t="s">
        <v>237</v>
      </c>
      <c r="E9335" t="s">
        <v>238</v>
      </c>
      <c r="F9335" t="s">
        <v>4101</v>
      </c>
      <c r="G9335" t="s">
        <v>239</v>
      </c>
      <c r="H9335" s="5">
        <v>1049360</v>
      </c>
      <c r="I9335" t="str">
        <f>IFERROR(VLOOKUP(G9335,'NCES Match'!$A$2:$B$1307,2,FALSE),"")</f>
        <v/>
      </c>
      <c r="J9335" cm="1">
        <f t="array" ref="J9335">IFERROR(_xlfn.IFS(B9335=2015,H9335/$O$13,B9335=2016,H9335/$O$14,B9335=2017,H9335/$O$15,B9335=2018,H9335/$O$16,B9335=2019,H9335/$O$17,B9335=2020,H9335/$O$18,B9335=2021,H9335/$O$19,B9335=2022,H9335/$O$20),"")</f>
        <v>7.2346946413928931E-4</v>
      </c>
      <c r="K9335" s="3" cm="1">
        <f t="array" ref="K9335">IFERROR(_xlfn.IFS(B9335=2015,J9335*$P$4,B9335=2016,J9335*$P$5,B9335=2017,J9335*$P$6,B9335=2018,J9335*$P$7,B9335=2019,J9335*$P$8,B9335=2020,J9335*$P$9,B9335=2021,J9335*$P$10,B9335=2022,J9335*$P$11),"")</f>
        <v>1228630.4417580552</v>
      </c>
      <c r="L9335" s="3">
        <f t="shared" si="146"/>
        <v>2277990.4417580552</v>
      </c>
    </row>
    <row r="9336" spans="1:12">
      <c r="A9336" t="s">
        <v>4230</v>
      </c>
      <c r="B9336">
        <v>2018</v>
      </c>
      <c r="D9336" t="s">
        <v>237</v>
      </c>
      <c r="E9336" t="s">
        <v>238</v>
      </c>
      <c r="F9336">
        <v>952</v>
      </c>
      <c r="G9336" t="s">
        <v>239</v>
      </c>
      <c r="H9336" s="5">
        <v>1148458</v>
      </c>
      <c r="I9336" t="str">
        <f>IFERROR(VLOOKUP(G9336,'NCES Match'!$A$2:$B$1307,2,FALSE),"")</f>
        <v/>
      </c>
      <c r="J9336" cm="1">
        <f t="array" ref="J9336">IFERROR(_xlfn.IFS(B9336=2015,H9336/$O$13,B9336=2016,H9336/$O$14,B9336=2017,H9336/$O$15,B9336=2018,H9336/$O$16,B9336=2019,H9336/$O$17,B9336=2020,H9336/$O$18,B9336=2021,H9336/$O$19,B9336=2022,H9336/$O$20),"")</f>
        <v>7.494364144625458E-4</v>
      </c>
      <c r="K9336" s="3" cm="1">
        <f t="array" ref="K9336">IFERROR(_xlfn.IFS(B9336=2015,J9336*$P$4,B9336=2016,J9336*$P$5,B9336=2017,J9336*$P$6,B9336=2018,J9336*$P$7,B9336=2019,J9336*$P$8,B9336=2020,J9336*$P$9,B9336=2021,J9336*$P$10,B9336=2022,J9336*$P$11),"")</f>
        <v>1286672.3794965532</v>
      </c>
      <c r="L9336" s="3">
        <f t="shared" si="146"/>
        <v>2435130.379496553</v>
      </c>
    </row>
    <row r="9337" spans="1:12">
      <c r="A9337" t="s">
        <v>4230</v>
      </c>
      <c r="B9337">
        <v>2019</v>
      </c>
      <c r="D9337" t="s">
        <v>237</v>
      </c>
      <c r="E9337" t="s">
        <v>238</v>
      </c>
      <c r="F9337" t="s">
        <v>4151</v>
      </c>
      <c r="G9337" t="s">
        <v>239</v>
      </c>
      <c r="H9337" s="5">
        <v>1159706</v>
      </c>
      <c r="I9337" t="str">
        <f>IFERROR(VLOOKUP(G9337,'NCES Match'!$A$2:$B$1307,2,FALSE),"")</f>
        <v/>
      </c>
      <c r="J9337" cm="1">
        <f t="array" ref="J9337">IFERROR(_xlfn.IFS(B9337=2015,H9337/$O$13,B9337=2016,H9337/$O$14,B9337=2017,H9337/$O$15,B9337=2018,H9337/$O$16,B9337=2019,H9337/$O$17,B9337=2020,H9337/$O$18,B9337=2021,H9337/$O$19,B9337=2022,H9337/$O$20),"")</f>
        <v>7.3430267598101329E-4</v>
      </c>
      <c r="K9337" s="3" cm="1">
        <f t="array" ref="K9337">IFERROR(_xlfn.IFS(B9337=2015,J9337*$P$4,B9337=2016,J9337*$P$5,B9337=2017,J9337*$P$6,B9337=2018,J9337*$P$7,B9337=2019,J9337*$P$8,B9337=2020,J9337*$P$9,B9337=2021,J9337*$P$10,B9337=2022,J9337*$P$11),"")</f>
        <v>1276163.6896935955</v>
      </c>
      <c r="L9337" s="3">
        <f t="shared" si="146"/>
        <v>2435869.6896935953</v>
      </c>
    </row>
    <row r="9338" spans="1:12">
      <c r="A9338" t="s">
        <v>4230</v>
      </c>
      <c r="B9338">
        <v>2020</v>
      </c>
      <c r="D9338" t="s">
        <v>237</v>
      </c>
      <c r="E9338" t="s">
        <v>238</v>
      </c>
      <c r="F9338" t="s">
        <v>4151</v>
      </c>
      <c r="G9338" t="s">
        <v>239</v>
      </c>
      <c r="H9338" s="5">
        <v>1342622</v>
      </c>
      <c r="I9338" t="str">
        <f>IFERROR(VLOOKUP(G9338,'NCES Match'!$A$2:$B$1307,2,FALSE),"")</f>
        <v/>
      </c>
      <c r="J9338" cm="1">
        <f t="array" ref="J9338">IFERROR(_xlfn.IFS(B9338=2015,H9338/$O$13,B9338=2016,H9338/$O$14,B9338=2017,H9338/$O$15,B9338=2018,H9338/$O$16,B9338=2019,H9338/$O$17,B9338=2020,H9338/$O$18,B9338=2021,H9338/$O$19,B9338=2022,H9338/$O$20),"")</f>
        <v>7.2757701566030864E-4</v>
      </c>
      <c r="K9338" s="3" cm="1">
        <f t="array" ref="K9338">IFERROR(_xlfn.IFS(B9338=2015,J9338*$P$4,B9338=2016,J9338*$P$5,B9338=2017,J9338*$P$6,B9338=2018,J9338*$P$7,B9338=2019,J9338*$P$8,B9338=2020,J9338*$P$9,B9338=2021,J9338*$P$10,B9338=2022,J9338*$P$11),"")</f>
        <v>1533734.3971412296</v>
      </c>
      <c r="L9338" s="3">
        <f t="shared" si="146"/>
        <v>2876356.3971412294</v>
      </c>
    </row>
    <row r="9339" spans="1:12">
      <c r="A9339" t="s">
        <v>4230</v>
      </c>
      <c r="B9339">
        <v>2021</v>
      </c>
      <c r="D9339" t="s">
        <v>237</v>
      </c>
      <c r="E9339" t="s">
        <v>238</v>
      </c>
      <c r="F9339" t="s">
        <v>4151</v>
      </c>
      <c r="G9339" t="s">
        <v>239</v>
      </c>
      <c r="H9339" s="5">
        <v>1303652.47</v>
      </c>
      <c r="I9339" t="str">
        <f>IFERROR(VLOOKUP(G9339,'NCES Match'!$A$2:$B$1307,2,FALSE),"")</f>
        <v/>
      </c>
      <c r="J9339" cm="1">
        <f t="array" ref="J9339">IFERROR(_xlfn.IFS(B9339=2015,H9339/$O$13,B9339=2016,H9339/$O$14,B9339=2017,H9339/$O$15,B9339=2018,H9339/$O$16,B9339=2019,H9339/$O$17,B9339=2020,H9339/$O$18,B9339=2021,H9339/$O$19,B9339=2022,H9339/$O$20),"")</f>
        <v>6.6700468116568734E-4</v>
      </c>
      <c r="K9339" s="3" cm="1">
        <f t="array" ref="K9339">IFERROR(_xlfn.IFS(B9339=2015,J9339*$P$4,B9339=2016,J9339*$P$5,B9339=2017,J9339*$P$6,B9339=2018,J9339*$P$7,B9339=2019,J9339*$P$8,B9339=2020,J9339*$P$9,B9339=2021,J9339*$P$10,B9339=2022,J9339*$P$11),"")</f>
        <v>1427759.0667156272</v>
      </c>
      <c r="L9339" s="3">
        <f t="shared" si="146"/>
        <v>2731411.5367156272</v>
      </c>
    </row>
    <row r="9340" spans="1:12">
      <c r="A9340" t="s">
        <v>4230</v>
      </c>
      <c r="B9340">
        <v>2022</v>
      </c>
      <c r="D9340" t="s">
        <v>237</v>
      </c>
      <c r="E9340" t="s">
        <v>238</v>
      </c>
      <c r="F9340" t="s">
        <v>4151</v>
      </c>
      <c r="G9340" t="s">
        <v>239</v>
      </c>
      <c r="H9340" s="5">
        <v>1413108.18</v>
      </c>
      <c r="I9340" t="str">
        <f>IFERROR(VLOOKUP(G9340,'NCES Match'!$A$2:$B$1307,2,FALSE),"")</f>
        <v/>
      </c>
      <c r="J9340" cm="1">
        <f t="array" ref="J9340">IFERROR(_xlfn.IFS(B9340=2015,H9340/$O$13,B9340=2016,H9340/$O$14,B9340=2017,H9340/$O$15,B9340=2018,H9340/$O$16,B9340=2019,H9340/$O$17,B9340=2020,H9340/$O$18,B9340=2021,H9340/$O$19,B9340=2022,H9340/$O$20),"")</f>
        <v>6.2068041412440434E-4</v>
      </c>
      <c r="K9340" s="3" cm="1">
        <f t="array" ref="K9340">IFERROR(_xlfn.IFS(B9340=2015,J9340*$P$4,B9340=2016,J9340*$P$5,B9340=2017,J9340*$P$6,B9340=2018,J9340*$P$7,B9340=2019,J9340*$P$8,B9340=2020,J9340*$P$9,B9340=2021,J9340*$P$10,B9340=2022,J9340*$P$11),"")</f>
        <v>1336624.7239739471</v>
      </c>
      <c r="L9340" s="3">
        <f t="shared" si="146"/>
        <v>2749732.9039739473</v>
      </c>
    </row>
    <row r="9341" spans="1:12">
      <c r="A9341" t="s">
        <v>4230</v>
      </c>
      <c r="B9341">
        <v>2023</v>
      </c>
      <c r="D9341" t="s">
        <v>237</v>
      </c>
      <c r="E9341" t="s">
        <v>238</v>
      </c>
      <c r="F9341" t="s">
        <v>4151</v>
      </c>
      <c r="G9341" t="s">
        <v>239</v>
      </c>
      <c r="H9341" s="5">
        <v>1718328.4</v>
      </c>
      <c r="I9341" t="str">
        <f>IFERROR(VLOOKUP(G9341,'NCES Match'!$A$2:$B$1307,2,FALSE),"")</f>
        <v/>
      </c>
      <c r="J9341" t="str" cm="1">
        <f t="array" ref="J9341">IFERROR(_xlfn.IFS(B9341=2015,H9341/$O$13,B9341=2016,H9341/$O$14,B9341=2017,H9341/$O$15,B9341=2018,H9341/$O$16,B9341=2019,H9341/$O$17,B9341=2020,H9341/$O$18,B9341=2021,H9341/$O$19,B9341=2022,H9341/$O$20),"")</f>
        <v/>
      </c>
      <c r="K9341" s="3" t="str" cm="1">
        <f t="array" ref="K9341">IFERROR(_xlfn.IFS(B9341=2015,J9341*$P$4,B9341=2016,J9341*$P$5,B9341=2017,J9341*$P$6,B9341=2018,J9341*$P$7,B9341=2019,J9341*$P$8,B9341=2020,J9341*$P$9,B9341=2021,J9341*$P$10,B9341=2022,J9341*$P$11),"")</f>
        <v/>
      </c>
      <c r="L9341" s="3">
        <f t="shared" si="146"/>
        <v>1718328.4</v>
      </c>
    </row>
    <row r="9342" spans="1:12">
      <c r="A9342">
        <v>4829040</v>
      </c>
      <c r="B9342">
        <v>2015</v>
      </c>
      <c r="C9342" t="s">
        <v>381</v>
      </c>
      <c r="D9342" t="s">
        <v>2136</v>
      </c>
      <c r="E9342" t="s">
        <v>2137</v>
      </c>
      <c r="G9342" t="s">
        <v>2138</v>
      </c>
      <c r="H9342" s="5">
        <v>58845.17</v>
      </c>
      <c r="I9342">
        <f>IFERROR(VLOOKUP(G9342,'NCES Match'!$A$2:$B$1307,2,FALSE),"")</f>
        <v>4829040</v>
      </c>
      <c r="J9342" cm="1">
        <f t="array" ref="J9342">IFERROR(_xlfn.IFS(B9342=2015,H9342/$O$13,B9342=2016,H9342/$O$14,B9342=2017,H9342/$O$15,B9342=2018,H9342/$O$16,B9342=2019,H9342/$O$17,B9342=2020,H9342/$O$18,B9342=2021,H9342/$O$19,B9342=2022,H9342/$O$20),"")</f>
        <v>4.6099527254288393E-5</v>
      </c>
      <c r="K9342" s="3" cm="1">
        <f t="array" ref="K9342">IFERROR(_xlfn.IFS(B9342=2015,J9342*$P$4,B9342=2016,J9342*$P$5,B9342=2017,J9342*$P$6,B9342=2018,J9342*$P$7,B9342=2019,J9342*$P$8,B9342=2020,J9342*$P$9,B9342=2021,J9342*$P$10,B9342=2022,J9342*$P$11),"")</f>
        <v>73366.613376354362</v>
      </c>
      <c r="L9342" s="3">
        <f t="shared" si="146"/>
        <v>132211.78337635437</v>
      </c>
    </row>
    <row r="9343" spans="1:12">
      <c r="A9343">
        <v>4829040</v>
      </c>
      <c r="B9343">
        <v>2016</v>
      </c>
      <c r="C9343" t="s">
        <v>4102</v>
      </c>
      <c r="D9343" t="s">
        <v>2136</v>
      </c>
      <c r="E9343" t="s">
        <v>2137</v>
      </c>
      <c r="F9343" t="s">
        <v>4101</v>
      </c>
      <c r="G9343" t="s">
        <v>2138</v>
      </c>
      <c r="H9343" s="5">
        <v>65623</v>
      </c>
      <c r="I9343">
        <f>IFERROR(VLOOKUP(G9343,'NCES Match'!$A$2:$B$1307,2,FALSE),"")</f>
        <v>4829040</v>
      </c>
      <c r="J9343" cm="1">
        <f t="array" ref="J9343">IFERROR(_xlfn.IFS(B9343=2015,H9343/$O$13,B9343=2016,H9343/$O$14,B9343=2017,H9343/$O$15,B9343=2018,H9343/$O$16,B9343=2019,H9343/$O$17,B9343=2020,H9343/$O$18,B9343=2021,H9343/$O$19,B9343=2022,H9343/$O$20),"")</f>
        <v>4.6977334158935956E-5</v>
      </c>
      <c r="K9343" s="3" cm="1">
        <f t="array" ref="K9343">IFERROR(_xlfn.IFS(B9343=2015,J9343*$P$4,B9343=2016,J9343*$P$5,B9343=2017,J9343*$P$6,B9343=2018,J9343*$P$7,B9343=2019,J9343*$P$8,B9343=2020,J9343*$P$9,B9343=2021,J9343*$P$10,B9343=2022,J9343*$P$11),"")</f>
        <v>78716.689064450882</v>
      </c>
      <c r="L9343" s="3">
        <f t="shared" si="146"/>
        <v>144339.68906445088</v>
      </c>
    </row>
    <row r="9344" spans="1:12">
      <c r="A9344">
        <v>4829040</v>
      </c>
      <c r="B9344">
        <v>2017</v>
      </c>
      <c r="D9344" t="s">
        <v>2136</v>
      </c>
      <c r="E9344" t="s">
        <v>2137</v>
      </c>
      <c r="F9344" t="s">
        <v>4101</v>
      </c>
      <c r="G9344" t="s">
        <v>2138</v>
      </c>
      <c r="H9344" s="5">
        <v>61194</v>
      </c>
      <c r="I9344">
        <f>IFERROR(VLOOKUP(G9344,'NCES Match'!$A$2:$B$1307,2,FALSE),"")</f>
        <v>4829040</v>
      </c>
      <c r="J9344" cm="1">
        <f t="array" ref="J9344">IFERROR(_xlfn.IFS(B9344=2015,H9344/$O$13,B9344=2016,H9344/$O$14,B9344=2017,H9344/$O$15,B9344=2018,H9344/$O$16,B9344=2019,H9344/$O$17,B9344=2020,H9344/$O$18,B9344=2021,H9344/$O$19,B9344=2022,H9344/$O$20),"")</f>
        <v>4.2189515884481657E-5</v>
      </c>
      <c r="K9344" s="3" cm="1">
        <f t="array" ref="K9344">IFERROR(_xlfn.IFS(B9344=2015,J9344*$P$4,B9344=2016,J9344*$P$5,B9344=2017,J9344*$P$6,B9344=2018,J9344*$P$7,B9344=2019,J9344*$P$8,B9344=2020,J9344*$P$9,B9344=2021,J9344*$P$10,B9344=2022,J9344*$P$11),"")</f>
        <v>71648.253462055378</v>
      </c>
      <c r="L9344" s="3">
        <f t="shared" si="146"/>
        <v>132842.25346205538</v>
      </c>
    </row>
    <row r="9345" spans="1:12">
      <c r="A9345">
        <v>4829040</v>
      </c>
      <c r="B9345">
        <v>2018</v>
      </c>
      <c r="D9345" t="s">
        <v>2136</v>
      </c>
      <c r="E9345" t="s">
        <v>2137</v>
      </c>
      <c r="F9345" t="s">
        <v>4101</v>
      </c>
      <c r="G9345" t="s">
        <v>2138</v>
      </c>
      <c r="H9345" s="5">
        <v>68696</v>
      </c>
      <c r="I9345">
        <f>IFERROR(VLOOKUP(G9345,'NCES Match'!$A$2:$B$1307,2,FALSE),"")</f>
        <v>4829040</v>
      </c>
      <c r="J9345" cm="1">
        <f t="array" ref="J9345">IFERROR(_xlfn.IFS(B9345=2015,H9345/$O$13,B9345=2016,H9345/$O$14,B9345=2017,H9345/$O$15,B9345=2018,H9345/$O$16,B9345=2019,H9345/$O$17,B9345=2020,H9345/$O$18,B9345=2021,H9345/$O$19,B9345=2022,H9345/$O$20),"")</f>
        <v>4.4828181725338714E-5</v>
      </c>
      <c r="K9345" s="3" cm="1">
        <f t="array" ref="K9345">IFERROR(_xlfn.IFS(B9345=2015,J9345*$P$4,B9345=2016,J9345*$P$5,B9345=2017,J9345*$P$6,B9345=2018,J9345*$P$7,B9345=2019,J9345*$P$8,B9345=2020,J9345*$P$9,B9345=2021,J9345*$P$10,B9345=2022,J9345*$P$11),"")</f>
        <v>76963.411619663268</v>
      </c>
      <c r="L9345" s="3">
        <f t="shared" si="146"/>
        <v>145659.41161966327</v>
      </c>
    </row>
    <row r="9346" spans="1:12">
      <c r="A9346">
        <v>4829040</v>
      </c>
      <c r="B9346">
        <v>2019</v>
      </c>
      <c r="D9346" t="s">
        <v>2136</v>
      </c>
      <c r="E9346" t="s">
        <v>2137</v>
      </c>
      <c r="F9346" t="s">
        <v>4101</v>
      </c>
      <c r="G9346" t="s">
        <v>2138</v>
      </c>
      <c r="H9346" s="5">
        <v>76536</v>
      </c>
      <c r="I9346">
        <f>IFERROR(VLOOKUP(G9346,'NCES Match'!$A$2:$B$1307,2,FALSE),"")</f>
        <v>4829040</v>
      </c>
      <c r="J9346" cm="1">
        <f t="array" ref="J9346">IFERROR(_xlfn.IFS(B9346=2015,H9346/$O$13,B9346=2016,H9346/$O$14,B9346=2017,H9346/$O$15,B9346=2018,H9346/$O$16,B9346=2019,H9346/$O$17,B9346=2020,H9346/$O$18,B9346=2021,H9346/$O$19,B9346=2022,H9346/$O$20),"")</f>
        <v>4.8461066519344417E-5</v>
      </c>
      <c r="K9346" s="3" cm="1">
        <f t="array" ref="K9346">IFERROR(_xlfn.IFS(B9346=2015,J9346*$P$4,B9346=2016,J9346*$P$5,B9346=2017,J9346*$P$6,B9346=2018,J9346*$P$7,B9346=2019,J9346*$P$8,B9346=2020,J9346*$P$9,B9346=2021,J9346*$P$10,B9346=2022,J9346*$P$11),"")</f>
        <v>84221.745989405099</v>
      </c>
      <c r="L9346" s="3">
        <f t="shared" si="146"/>
        <v>160757.74598940508</v>
      </c>
    </row>
    <row r="9347" spans="1:12">
      <c r="A9347">
        <v>4829040</v>
      </c>
      <c r="B9347">
        <v>2020</v>
      </c>
      <c r="D9347" t="s">
        <v>2136</v>
      </c>
      <c r="E9347" t="s">
        <v>2137</v>
      </c>
      <c r="F9347" t="s">
        <v>4230</v>
      </c>
      <c r="G9347" t="s">
        <v>2138</v>
      </c>
      <c r="H9347" s="5">
        <v>72832</v>
      </c>
      <c r="I9347">
        <f>IFERROR(VLOOKUP(G9347,'NCES Match'!$A$2:$B$1307,2,FALSE),"")</f>
        <v>4829040</v>
      </c>
      <c r="J9347" cm="1">
        <f t="array" ref="J9347">IFERROR(_xlfn.IFS(B9347=2015,H9347/$O$13,B9347=2016,H9347/$O$14,B9347=2017,H9347/$O$15,B9347=2018,H9347/$O$16,B9347=2019,H9347/$O$17,B9347=2020,H9347/$O$18,B9347=2021,H9347/$O$19,B9347=2022,H9347/$O$20),"")</f>
        <v>3.9468211607266678E-5</v>
      </c>
      <c r="K9347" s="3" cm="1">
        <f t="array" ref="K9347">IFERROR(_xlfn.IFS(B9347=2015,J9347*$P$4,B9347=2016,J9347*$P$5,B9347=2017,J9347*$P$6,B9347=2018,J9347*$P$7,B9347=2019,J9347*$P$8,B9347=2020,J9347*$P$9,B9347=2021,J9347*$P$10,B9347=2022,J9347*$P$11),"")</f>
        <v>83199.101171133836</v>
      </c>
      <c r="L9347" s="3">
        <f t="shared" ref="L9347:L9410" si="147">SUM(H9347,K9347)</f>
        <v>156031.10117113384</v>
      </c>
    </row>
    <row r="9348" spans="1:12">
      <c r="A9348">
        <v>4829040</v>
      </c>
      <c r="B9348">
        <v>2021</v>
      </c>
      <c r="D9348" t="s">
        <v>2136</v>
      </c>
      <c r="E9348" t="s">
        <v>2137</v>
      </c>
      <c r="F9348" t="s">
        <v>4230</v>
      </c>
      <c r="G9348" t="s">
        <v>2138</v>
      </c>
      <c r="H9348" s="5">
        <v>91096.5</v>
      </c>
      <c r="I9348">
        <f>IFERROR(VLOOKUP(G9348,'NCES Match'!$A$2:$B$1307,2,FALSE),"")</f>
        <v>4829040</v>
      </c>
      <c r="J9348" cm="1">
        <f t="array" ref="J9348">IFERROR(_xlfn.IFS(B9348=2015,H9348/$O$13,B9348=2016,H9348/$O$14,B9348=2017,H9348/$O$15,B9348=2018,H9348/$O$16,B9348=2019,H9348/$O$17,B9348=2020,H9348/$O$18,B9348=2021,H9348/$O$19,B9348=2022,H9348/$O$20),"")</f>
        <v>4.6608887979025602E-5</v>
      </c>
      <c r="K9348" s="3" cm="1">
        <f t="array" ref="K9348">IFERROR(_xlfn.IFS(B9348=2015,J9348*$P$4,B9348=2016,J9348*$P$5,B9348=2017,J9348*$P$6,B9348=2018,J9348*$P$7,B9348=2019,J9348*$P$8,B9348=2020,J9348*$P$9,B9348=2021,J9348*$P$10,B9348=2022,J9348*$P$11),"")</f>
        <v>99768.808646571371</v>
      </c>
      <c r="L9348" s="3">
        <f t="shared" si="147"/>
        <v>190865.30864657136</v>
      </c>
    </row>
    <row r="9349" spans="1:12">
      <c r="A9349">
        <v>4829040</v>
      </c>
      <c r="B9349">
        <v>2022</v>
      </c>
      <c r="D9349" t="s">
        <v>2136</v>
      </c>
      <c r="E9349" t="s">
        <v>2137</v>
      </c>
      <c r="F9349" t="s">
        <v>4101</v>
      </c>
      <c r="G9349" t="s">
        <v>2138</v>
      </c>
      <c r="H9349" s="5">
        <v>101031.74</v>
      </c>
      <c r="I9349">
        <f>IFERROR(VLOOKUP(G9349,'NCES Match'!$A$2:$B$1307,2,FALSE),"")</f>
        <v>4829040</v>
      </c>
      <c r="J9349" cm="1">
        <f t="array" ref="J9349">IFERROR(_xlfn.IFS(B9349=2015,H9349/$O$13,B9349=2016,H9349/$O$14,B9349=2017,H9349/$O$15,B9349=2018,H9349/$O$16,B9349=2019,H9349/$O$17,B9349=2020,H9349/$O$18,B9349=2021,H9349/$O$19,B9349=2022,H9349/$O$20),"")</f>
        <v>4.4376236094613189E-5</v>
      </c>
      <c r="K9349" s="3" cm="1">
        <f t="array" ref="K9349">IFERROR(_xlfn.IFS(B9349=2015,J9349*$P$4,B9349=2016,J9349*$P$5,B9349=2017,J9349*$P$6,B9349=2018,J9349*$P$7,B9349=2019,J9349*$P$8,B9349=2020,J9349*$P$9,B9349=2021,J9349*$P$10,B9349=2022,J9349*$P$11),"")</f>
        <v>95563.470299993307</v>
      </c>
      <c r="L9349" s="3">
        <f t="shared" si="147"/>
        <v>196595.21029999331</v>
      </c>
    </row>
    <row r="9350" spans="1:12">
      <c r="A9350">
        <v>4829040</v>
      </c>
      <c r="B9350">
        <v>2023</v>
      </c>
      <c r="D9350" t="s">
        <v>2136</v>
      </c>
      <c r="E9350" t="s">
        <v>2137</v>
      </c>
      <c r="F9350" t="s">
        <v>4101</v>
      </c>
      <c r="G9350" t="s">
        <v>2138</v>
      </c>
      <c r="H9350" s="5">
        <v>106548.69</v>
      </c>
      <c r="I9350">
        <f>IFERROR(VLOOKUP(G9350,'NCES Match'!$A$2:$B$1307,2,FALSE),"")</f>
        <v>4829040</v>
      </c>
      <c r="J9350" t="str" cm="1">
        <f t="array" ref="J9350">IFERROR(_xlfn.IFS(B9350=2015,H9350/$O$13,B9350=2016,H9350/$O$14,B9350=2017,H9350/$O$15,B9350=2018,H9350/$O$16,B9350=2019,H9350/$O$17,B9350=2020,H9350/$O$18,B9350=2021,H9350/$O$19,B9350=2022,H9350/$O$20),"")</f>
        <v/>
      </c>
      <c r="K9350" s="3" t="str" cm="1">
        <f t="array" ref="K9350">IFERROR(_xlfn.IFS(B9350=2015,J9350*$P$4,B9350=2016,J9350*$P$5,B9350=2017,J9350*$P$6,B9350=2018,J9350*$P$7,B9350=2019,J9350*$P$8,B9350=2020,J9350*$P$9,B9350=2021,J9350*$P$10,B9350=2022,J9350*$P$11),"")</f>
        <v/>
      </c>
      <c r="L9350" s="3">
        <f t="shared" si="147"/>
        <v>106548.69</v>
      </c>
    </row>
    <row r="9351" spans="1:12">
      <c r="A9351">
        <v>4835800</v>
      </c>
      <c r="B9351">
        <v>2015</v>
      </c>
      <c r="C9351" t="s">
        <v>381</v>
      </c>
      <c r="D9351" t="s">
        <v>2623</v>
      </c>
      <c r="E9351" t="s">
        <v>2624</v>
      </c>
      <c r="G9351" t="s">
        <v>2625</v>
      </c>
      <c r="H9351" s="5">
        <v>300631.34999999998</v>
      </c>
      <c r="I9351">
        <f>IFERROR(VLOOKUP(G9351,'NCES Match'!$A$2:$B$1307,2,FALSE),"")</f>
        <v>4835800</v>
      </c>
      <c r="J9351" cm="1">
        <f t="array" ref="J9351">IFERROR(_xlfn.IFS(B9351=2015,H9351/$O$13,B9351=2016,H9351/$O$14,B9351=2017,H9351/$O$15,B9351=2018,H9351/$O$16,B9351=2019,H9351/$O$17,B9351=2020,H9351/$O$18,B9351=2021,H9351/$O$19,B9351=2022,H9351/$O$20),"")</f>
        <v>2.3551572903635954E-4</v>
      </c>
      <c r="K9351" s="3" cm="1">
        <f t="array" ref="K9351">IFERROR(_xlfn.IFS(B9351=2015,J9351*$P$4,B9351=2016,J9351*$P$5,B9351=2017,J9351*$P$6,B9351=2018,J9351*$P$7,B9351=2019,J9351*$P$8,B9351=2020,J9351*$P$9,B9351=2021,J9351*$P$10,B9351=2022,J9351*$P$11),"")</f>
        <v>374819.27614894259</v>
      </c>
      <c r="L9351" s="3">
        <f t="shared" si="147"/>
        <v>675450.62614894263</v>
      </c>
    </row>
    <row r="9352" spans="1:12">
      <c r="A9352">
        <v>4835800</v>
      </c>
      <c r="B9352">
        <v>2016</v>
      </c>
      <c r="C9352" t="s">
        <v>4102</v>
      </c>
      <c r="D9352" t="s">
        <v>2623</v>
      </c>
      <c r="E9352" t="s">
        <v>2624</v>
      </c>
      <c r="F9352" t="s">
        <v>4101</v>
      </c>
      <c r="G9352" t="s">
        <v>2625</v>
      </c>
      <c r="H9352" s="5">
        <v>282487</v>
      </c>
      <c r="I9352">
        <f>IFERROR(VLOOKUP(G9352,'NCES Match'!$A$2:$B$1307,2,FALSE),"")</f>
        <v>4835800</v>
      </c>
      <c r="J9352" cm="1">
        <f t="array" ref="J9352">IFERROR(_xlfn.IFS(B9352=2015,H9352/$O$13,B9352=2016,H9352/$O$14,B9352=2017,H9352/$O$15,B9352=2018,H9352/$O$16,B9352=2019,H9352/$O$17,B9352=2020,H9352/$O$18,B9352=2021,H9352/$O$19,B9352=2022,H9352/$O$20),"")</f>
        <v>2.0222309547803882E-4</v>
      </c>
      <c r="K9352" s="3" cm="1">
        <f t="array" ref="K9352">IFERROR(_xlfn.IFS(B9352=2015,J9352*$P$4,B9352=2016,J9352*$P$5,B9352=2017,J9352*$P$6,B9352=2018,J9352*$P$7,B9352=2019,J9352*$P$8,B9352=2020,J9352*$P$9,B9352=2021,J9352*$P$10,B9352=2022,J9352*$P$11),"")</f>
        <v>338851.33785028936</v>
      </c>
      <c r="L9352" s="3">
        <f t="shared" si="147"/>
        <v>621338.33785028942</v>
      </c>
    </row>
    <row r="9353" spans="1:12">
      <c r="A9353">
        <v>4835800</v>
      </c>
      <c r="B9353">
        <v>2017</v>
      </c>
      <c r="D9353" t="s">
        <v>2623</v>
      </c>
      <c r="E9353" t="s">
        <v>2624</v>
      </c>
      <c r="F9353" t="s">
        <v>4101</v>
      </c>
      <c r="G9353" t="s">
        <v>2625</v>
      </c>
      <c r="H9353" s="5">
        <v>284314</v>
      </c>
      <c r="I9353">
        <f>IFERROR(VLOOKUP(G9353,'NCES Match'!$A$2:$B$1307,2,FALSE),"")</f>
        <v>4835800</v>
      </c>
      <c r="J9353" cm="1">
        <f t="array" ref="J9353">IFERROR(_xlfn.IFS(B9353=2015,H9353/$O$13,B9353=2016,H9353/$O$14,B9353=2017,H9353/$O$15,B9353=2018,H9353/$O$16,B9353=2019,H9353/$O$17,B9353=2020,H9353/$O$18,B9353=2021,H9353/$O$19,B9353=2022,H9353/$O$20),"")</f>
        <v>1.9601709349250773E-4</v>
      </c>
      <c r="K9353" s="3" cm="1">
        <f t="array" ref="K9353">IFERROR(_xlfn.IFS(B9353=2015,J9353*$P$4,B9353=2016,J9353*$P$5,B9353=2017,J9353*$P$6,B9353=2018,J9353*$P$7,B9353=2019,J9353*$P$8,B9353=2020,J9353*$P$9,B9353=2021,J9353*$P$10,B9353=2022,J9353*$P$11),"")</f>
        <v>332885.6020984216</v>
      </c>
      <c r="L9353" s="3">
        <f t="shared" si="147"/>
        <v>617199.60209842166</v>
      </c>
    </row>
    <row r="9354" spans="1:12">
      <c r="A9354">
        <v>4835800</v>
      </c>
      <c r="B9354">
        <v>2018</v>
      </c>
      <c r="D9354" t="s">
        <v>2623</v>
      </c>
      <c r="E9354" t="s">
        <v>2624</v>
      </c>
      <c r="F9354" t="s">
        <v>4101</v>
      </c>
      <c r="G9354" t="s">
        <v>2625</v>
      </c>
      <c r="H9354" s="5">
        <v>268916</v>
      </c>
      <c r="I9354">
        <f>IFERROR(VLOOKUP(G9354,'NCES Match'!$A$2:$B$1307,2,FALSE),"")</f>
        <v>4835800</v>
      </c>
      <c r="J9354" cm="1">
        <f t="array" ref="J9354">IFERROR(_xlfn.IFS(B9354=2015,H9354/$O$13,B9354=2016,H9354/$O$14,B9354=2017,H9354/$O$15,B9354=2018,H9354/$O$16,B9354=2019,H9354/$O$17,B9354=2020,H9354/$O$18,B9354=2021,H9354/$O$19,B9354=2022,H9354/$O$20),"")</f>
        <v>1.7548351165790126E-4</v>
      </c>
      <c r="K9354" s="3" cm="1">
        <f t="array" ref="K9354">IFERROR(_xlfn.IFS(B9354=2015,J9354*$P$4,B9354=2016,J9354*$P$5,B9354=2017,J9354*$P$6,B9354=2018,J9354*$P$7,B9354=2019,J9354*$P$8,B9354=2020,J9354*$P$9,B9354=2021,J9354*$P$10,B9354=2022,J9354*$P$11),"")</f>
        <v>301279.44566078612</v>
      </c>
      <c r="L9354" s="3">
        <f t="shared" si="147"/>
        <v>570195.44566078612</v>
      </c>
    </row>
    <row r="9355" spans="1:12">
      <c r="A9355">
        <v>4835800</v>
      </c>
      <c r="B9355">
        <v>2019</v>
      </c>
      <c r="D9355" t="s">
        <v>2623</v>
      </c>
      <c r="E9355" t="s">
        <v>2624</v>
      </c>
      <c r="F9355" t="s">
        <v>4101</v>
      </c>
      <c r="G9355" t="s">
        <v>2625</v>
      </c>
      <c r="H9355" s="5">
        <v>254515</v>
      </c>
      <c r="I9355">
        <f>IFERROR(VLOOKUP(G9355,'NCES Match'!$A$2:$B$1307,2,FALSE),"")</f>
        <v>4835800</v>
      </c>
      <c r="J9355" cm="1">
        <f t="array" ref="J9355">IFERROR(_xlfn.IFS(B9355=2015,H9355/$O$13,B9355=2016,H9355/$O$14,B9355=2017,H9355/$O$15,B9355=2018,H9355/$O$16,B9355=2019,H9355/$O$17,B9355=2020,H9355/$O$18,B9355=2021,H9355/$O$19,B9355=2022,H9355/$O$20),"")</f>
        <v>1.6115381448169417E-4</v>
      </c>
      <c r="K9355" s="3" cm="1">
        <f t="array" ref="K9355">IFERROR(_xlfn.IFS(B9355=2015,J9355*$P$4,B9355=2016,J9355*$P$5,B9355=2017,J9355*$P$6,B9355=2018,J9355*$P$7,B9355=2019,J9355*$P$8,B9355=2020,J9355*$P$9,B9355=2021,J9355*$P$10,B9355=2022,J9355*$P$11),"")</f>
        <v>280073.39919114456</v>
      </c>
      <c r="L9355" s="3">
        <f t="shared" si="147"/>
        <v>534588.39919114462</v>
      </c>
    </row>
    <row r="9356" spans="1:12">
      <c r="A9356">
        <v>4835800</v>
      </c>
      <c r="B9356">
        <v>2020</v>
      </c>
      <c r="D9356" t="s">
        <v>2623</v>
      </c>
      <c r="E9356" t="s">
        <v>2624</v>
      </c>
      <c r="F9356" t="s">
        <v>4230</v>
      </c>
      <c r="G9356" t="s">
        <v>2625</v>
      </c>
      <c r="H9356" s="5">
        <v>261175</v>
      </c>
      <c r="I9356">
        <f>IFERROR(VLOOKUP(G9356,'NCES Match'!$A$2:$B$1307,2,FALSE),"")</f>
        <v>4835800</v>
      </c>
      <c r="J9356" cm="1">
        <f t="array" ref="J9356">IFERROR(_xlfn.IFS(B9356=2015,H9356/$O$13,B9356=2016,H9356/$O$14,B9356=2017,H9356/$O$15,B9356=2018,H9356/$O$16,B9356=2019,H9356/$O$17,B9356=2020,H9356/$O$18,B9356=2021,H9356/$O$19,B9356=2022,H9356/$O$20),"")</f>
        <v>1.4153270769068368E-4</v>
      </c>
      <c r="K9356" s="3" cm="1">
        <f t="array" ref="K9356">IFERROR(_xlfn.IFS(B9356=2015,J9356*$P$4,B9356=2016,J9356*$P$5,B9356=2017,J9356*$P$6,B9356=2018,J9356*$P$7,B9356=2019,J9356*$P$8,B9356=2020,J9356*$P$9,B9356=2021,J9356*$P$10,B9356=2022,J9356*$P$11),"")</f>
        <v>298351.34622653335</v>
      </c>
      <c r="L9356" s="3">
        <f t="shared" si="147"/>
        <v>559526.34622653341</v>
      </c>
    </row>
    <row r="9357" spans="1:12">
      <c r="A9357">
        <v>4835800</v>
      </c>
      <c r="B9357">
        <v>2021</v>
      </c>
      <c r="D9357" t="s">
        <v>2623</v>
      </c>
      <c r="E9357" t="s">
        <v>2624</v>
      </c>
      <c r="F9357" t="s">
        <v>4101</v>
      </c>
      <c r="G9357" t="s">
        <v>2625</v>
      </c>
      <c r="H9357" s="5">
        <v>270965.65000000002</v>
      </c>
      <c r="I9357">
        <f>IFERROR(VLOOKUP(G9357,'NCES Match'!$A$2:$B$1307,2,FALSE),"")</f>
        <v>4835800</v>
      </c>
      <c r="J9357" cm="1">
        <f t="array" ref="J9357">IFERROR(_xlfn.IFS(B9357=2015,H9357/$O$13,B9357=2016,H9357/$O$14,B9357=2017,H9357/$O$15,B9357=2018,H9357/$O$16,B9357=2019,H9357/$O$17,B9357=2020,H9357/$O$18,B9357=2021,H9357/$O$19,B9357=2022,H9357/$O$20),"")</f>
        <v>1.3863768231505997E-4</v>
      </c>
      <c r="K9357" s="3" cm="1">
        <f t="array" ref="K9357">IFERROR(_xlfn.IFS(B9357=2015,J9357*$P$4,B9357=2016,J9357*$P$5,B9357=2017,J9357*$P$6,B9357=2018,J9357*$P$7,B9357=2019,J9357*$P$8,B9357=2020,J9357*$P$9,B9357=2021,J9357*$P$10,B9357=2022,J9357*$P$11),"")</f>
        <v>296761.34741338948</v>
      </c>
      <c r="L9357" s="3">
        <f t="shared" si="147"/>
        <v>567726.9974133895</v>
      </c>
    </row>
    <row r="9358" spans="1:12">
      <c r="A9358">
        <v>4835800</v>
      </c>
      <c r="B9358">
        <v>2022</v>
      </c>
      <c r="D9358" t="s">
        <v>2623</v>
      </c>
      <c r="E9358" t="s">
        <v>2624</v>
      </c>
      <c r="F9358" t="s">
        <v>4101</v>
      </c>
      <c r="G9358" t="s">
        <v>2625</v>
      </c>
      <c r="H9358" s="5">
        <v>271275.21000000002</v>
      </c>
      <c r="I9358">
        <f>IFERROR(VLOOKUP(G9358,'NCES Match'!$A$2:$B$1307,2,FALSE),"")</f>
        <v>4835800</v>
      </c>
      <c r="J9358" cm="1">
        <f t="array" ref="J9358">IFERROR(_xlfn.IFS(B9358=2015,H9358/$O$13,B9358=2016,H9358/$O$14,B9358=2017,H9358/$O$15,B9358=2018,H9358/$O$16,B9358=2019,H9358/$O$17,B9358=2020,H9358/$O$18,B9358=2021,H9358/$O$19,B9358=2022,H9358/$O$20),"")</f>
        <v>1.1915238484040534E-4</v>
      </c>
      <c r="K9358" s="3" cm="1">
        <f t="array" ref="K9358">IFERROR(_xlfn.IFS(B9358=2015,J9358*$P$4,B9358=2016,J9358*$P$5,B9358=2017,J9358*$P$6,B9358=2018,J9358*$P$7,B9358=2019,J9358*$P$8,B9358=2020,J9358*$P$9,B9358=2021,J9358*$P$10,B9358=2022,J9358*$P$11),"")</f>
        <v>256592.63587818493</v>
      </c>
      <c r="L9358" s="3">
        <f t="shared" si="147"/>
        <v>527867.84587818501</v>
      </c>
    </row>
    <row r="9359" spans="1:12">
      <c r="A9359">
        <v>4835800</v>
      </c>
      <c r="B9359">
        <v>2023</v>
      </c>
      <c r="D9359" t="s">
        <v>2623</v>
      </c>
      <c r="E9359" t="s">
        <v>2624</v>
      </c>
      <c r="F9359" t="s">
        <v>4101</v>
      </c>
      <c r="G9359" t="s">
        <v>2625</v>
      </c>
      <c r="H9359" s="5">
        <v>275845.03000000003</v>
      </c>
      <c r="I9359">
        <f>IFERROR(VLOOKUP(G9359,'NCES Match'!$A$2:$B$1307,2,FALSE),"")</f>
        <v>4835800</v>
      </c>
      <c r="J9359" t="str" cm="1">
        <f t="array" ref="J9359">IFERROR(_xlfn.IFS(B9359=2015,H9359/$O$13,B9359=2016,H9359/$O$14,B9359=2017,H9359/$O$15,B9359=2018,H9359/$O$16,B9359=2019,H9359/$O$17,B9359=2020,H9359/$O$18,B9359=2021,H9359/$O$19,B9359=2022,H9359/$O$20),"")</f>
        <v/>
      </c>
      <c r="K9359" s="3" t="str" cm="1">
        <f t="array" ref="K9359">IFERROR(_xlfn.IFS(B9359=2015,J9359*$P$4,B9359=2016,J9359*$P$5,B9359=2017,J9359*$P$6,B9359=2018,J9359*$P$7,B9359=2019,J9359*$P$8,B9359=2020,J9359*$P$9,B9359=2021,J9359*$P$10,B9359=2022,J9359*$P$11),"")</f>
        <v/>
      </c>
      <c r="L9359" s="3">
        <f t="shared" si="147"/>
        <v>275845.03000000003</v>
      </c>
    </row>
    <row r="9360" spans="1:12">
      <c r="A9360">
        <v>4836360</v>
      </c>
      <c r="B9360">
        <v>2015</v>
      </c>
      <c r="C9360" t="s">
        <v>381</v>
      </c>
      <c r="D9360" t="s">
        <v>2653</v>
      </c>
      <c r="E9360" t="s">
        <v>2654</v>
      </c>
      <c r="G9360" t="s">
        <v>2655</v>
      </c>
      <c r="H9360" s="5">
        <v>254910.83</v>
      </c>
      <c r="I9360">
        <f>IFERROR(VLOOKUP(G9360,'NCES Match'!$A$2:$B$1307,2,FALSE),"")</f>
        <v>4836360</v>
      </c>
      <c r="J9360" cm="1">
        <f t="array" ref="J9360">IFERROR(_xlfn.IFS(B9360=2015,H9360/$O$13,B9360=2016,H9360/$O$14,B9360=2017,H9360/$O$15,B9360=2018,H9360/$O$16,B9360=2019,H9360/$O$17,B9360=2020,H9360/$O$18,B9360=2021,H9360/$O$19,B9360=2022,H9360/$O$20),"")</f>
        <v>1.9969810190026261E-4</v>
      </c>
      <c r="K9360" s="3" cm="1">
        <f t="array" ref="K9360">IFERROR(_xlfn.IFS(B9360=2015,J9360*$P$4,B9360=2016,J9360*$P$5,B9360=2017,J9360*$P$6,B9360=2018,J9360*$P$7,B9360=2019,J9360*$P$8,B9360=2020,J9360*$P$9,B9360=2021,J9360*$P$10,B9360=2022,J9360*$P$11),"")</f>
        <v>317816.13189418259</v>
      </c>
      <c r="L9360" s="3">
        <f t="shared" si="147"/>
        <v>572726.9618941826</v>
      </c>
    </row>
    <row r="9361" spans="1:12">
      <c r="A9361">
        <v>4836360</v>
      </c>
      <c r="B9361">
        <v>2016</v>
      </c>
      <c r="C9361" t="s">
        <v>4102</v>
      </c>
      <c r="D9361" t="s">
        <v>2653</v>
      </c>
      <c r="E9361" t="s">
        <v>2654</v>
      </c>
      <c r="F9361" t="s">
        <v>4101</v>
      </c>
      <c r="G9361" t="s">
        <v>2655</v>
      </c>
      <c r="H9361" s="5">
        <v>278063</v>
      </c>
      <c r="I9361">
        <f>IFERROR(VLOOKUP(G9361,'NCES Match'!$A$2:$B$1307,2,FALSE),"")</f>
        <v>4836360</v>
      </c>
      <c r="J9361" cm="1">
        <f t="array" ref="J9361">IFERROR(_xlfn.IFS(B9361=2015,H9361/$O$13,B9361=2016,H9361/$O$14,B9361=2017,H9361/$O$15,B9361=2018,H9361/$O$16,B9361=2019,H9361/$O$17,B9361=2020,H9361/$O$18,B9361=2021,H9361/$O$19,B9361=2022,H9361/$O$20),"")</f>
        <v>1.9905610027332201E-4</v>
      </c>
      <c r="K9361" s="3" cm="1">
        <f t="array" ref="K9361">IFERROR(_xlfn.IFS(B9361=2015,J9361*$P$4,B9361=2016,J9361*$P$5,B9361=2017,J9361*$P$6,B9361=2018,J9361*$P$7,B9361=2019,J9361*$P$8,B9361=2020,J9361*$P$9,B9361=2021,J9361*$P$10,B9361=2022,J9361*$P$11),"")</f>
        <v>333544.62172299967</v>
      </c>
      <c r="L9361" s="3">
        <f t="shared" si="147"/>
        <v>611607.62172299973</v>
      </c>
    </row>
    <row r="9362" spans="1:12">
      <c r="A9362">
        <v>4836360</v>
      </c>
      <c r="B9362">
        <v>2017</v>
      </c>
      <c r="D9362" t="s">
        <v>2653</v>
      </c>
      <c r="E9362" t="s">
        <v>2654</v>
      </c>
      <c r="F9362" t="s">
        <v>4101</v>
      </c>
      <c r="G9362" t="s">
        <v>2655</v>
      </c>
      <c r="H9362" s="5">
        <v>294225</v>
      </c>
      <c r="I9362">
        <f>IFERROR(VLOOKUP(G9362,'NCES Match'!$A$2:$B$1307,2,FALSE),"")</f>
        <v>4836360</v>
      </c>
      <c r="J9362" cm="1">
        <f t="array" ref="J9362">IFERROR(_xlfn.IFS(B9362=2015,H9362/$O$13,B9362=2016,H9362/$O$14,B9362=2017,H9362/$O$15,B9362=2018,H9362/$O$16,B9362=2019,H9362/$O$17,B9362=2020,H9362/$O$18,B9362=2021,H9362/$O$19,B9362=2022,H9362/$O$20),"")</f>
        <v>2.0285012110846838E-4</v>
      </c>
      <c r="K9362" s="3" cm="1">
        <f t="array" ref="K9362">IFERROR(_xlfn.IFS(B9362=2015,J9362*$P$4,B9362=2016,J9362*$P$5,B9362=2017,J9362*$P$6,B9362=2018,J9362*$P$7,B9362=2019,J9362*$P$8,B9362=2020,J9362*$P$9,B9362=2021,J9362*$P$10,B9362=2022,J9362*$P$11),"")</f>
        <v>344489.77636489266</v>
      </c>
      <c r="L9362" s="3">
        <f t="shared" si="147"/>
        <v>638714.77636489272</v>
      </c>
    </row>
    <row r="9363" spans="1:12">
      <c r="A9363">
        <v>4836360</v>
      </c>
      <c r="B9363">
        <v>2018</v>
      </c>
      <c r="D9363" t="s">
        <v>2653</v>
      </c>
      <c r="E9363" t="s">
        <v>2654</v>
      </c>
      <c r="F9363" t="s">
        <v>4101</v>
      </c>
      <c r="G9363" t="s">
        <v>2655</v>
      </c>
      <c r="H9363" s="5">
        <v>316009</v>
      </c>
      <c r="I9363">
        <f>IFERROR(VLOOKUP(G9363,'NCES Match'!$A$2:$B$1307,2,FALSE),"")</f>
        <v>4836360</v>
      </c>
      <c r="J9363" cm="1">
        <f t="array" ref="J9363">IFERROR(_xlfn.IFS(B9363=2015,H9363/$O$13,B9363=2016,H9363/$O$14,B9363=2017,H9363/$O$15,B9363=2018,H9363/$O$16,B9363=2019,H9363/$O$17,B9363=2020,H9363/$O$18,B9363=2021,H9363/$O$19,B9363=2022,H9363/$O$20),"")</f>
        <v>2.0621446487193668E-4</v>
      </c>
      <c r="K9363" s="3" cm="1">
        <f t="array" ref="K9363">IFERROR(_xlfn.IFS(B9363=2015,J9363*$P$4,B9363=2016,J9363*$P$5,B9363=2017,J9363*$P$6,B9363=2018,J9363*$P$7,B9363=2019,J9363*$P$8,B9363=2020,J9363*$P$9,B9363=2021,J9363*$P$10,B9363=2022,J9363*$P$11),"")</f>
        <v>354039.98402407957</v>
      </c>
      <c r="L9363" s="3">
        <f t="shared" si="147"/>
        <v>670048.98402407952</v>
      </c>
    </row>
    <row r="9364" spans="1:12">
      <c r="A9364">
        <v>4836360</v>
      </c>
      <c r="B9364">
        <v>2019</v>
      </c>
      <c r="D9364" t="s">
        <v>2653</v>
      </c>
      <c r="E9364" t="s">
        <v>2654</v>
      </c>
      <c r="F9364" t="s">
        <v>4101</v>
      </c>
      <c r="G9364" t="s">
        <v>2655</v>
      </c>
      <c r="H9364" s="5">
        <v>323571</v>
      </c>
      <c r="I9364">
        <f>IFERROR(VLOOKUP(G9364,'NCES Match'!$A$2:$B$1307,2,FALSE),"")</f>
        <v>4836360</v>
      </c>
      <c r="J9364" cm="1">
        <f t="array" ref="J9364">IFERROR(_xlfn.IFS(B9364=2015,H9364/$O$13,B9364=2016,H9364/$O$14,B9364=2017,H9364/$O$15,B9364=2018,H9364/$O$16,B9364=2019,H9364/$O$17,B9364=2020,H9364/$O$18,B9364=2021,H9364/$O$19,B9364=2022,H9364/$O$20),"")</f>
        <v>2.048786944017298E-4</v>
      </c>
      <c r="K9364" s="3" cm="1">
        <f t="array" ref="K9364">IFERROR(_xlfn.IFS(B9364=2015,J9364*$P$4,B9364=2016,J9364*$P$5,B9364=2017,J9364*$P$6,B9364=2018,J9364*$P$7,B9364=2019,J9364*$P$8,B9364=2020,J9364*$P$9,B9364=2021,J9364*$P$10,B9364=2022,J9364*$P$11),"")</f>
        <v>356064.00349558116</v>
      </c>
      <c r="L9364" s="3">
        <f t="shared" si="147"/>
        <v>679635.00349558122</v>
      </c>
    </row>
    <row r="9365" spans="1:12">
      <c r="A9365">
        <v>4836360</v>
      </c>
      <c r="B9365">
        <v>2020</v>
      </c>
      <c r="D9365" t="s">
        <v>2653</v>
      </c>
      <c r="E9365" t="s">
        <v>2654</v>
      </c>
      <c r="F9365" t="s">
        <v>4230</v>
      </c>
      <c r="G9365" t="s">
        <v>2655</v>
      </c>
      <c r="H9365" s="5">
        <v>342174</v>
      </c>
      <c r="I9365">
        <f>IFERROR(VLOOKUP(G9365,'NCES Match'!$A$2:$B$1307,2,FALSE),"")</f>
        <v>4836360</v>
      </c>
      <c r="J9365" cm="1">
        <f t="array" ref="J9365">IFERROR(_xlfn.IFS(B9365=2015,H9365/$O$13,B9365=2016,H9365/$O$14,B9365=2017,H9365/$O$15,B9365=2018,H9365/$O$16,B9365=2019,H9365/$O$17,B9365=2020,H9365/$O$18,B9365=2021,H9365/$O$19,B9365=2022,H9365/$O$20),"")</f>
        <v>1.854266783625998E-4</v>
      </c>
      <c r="K9365" s="3" cm="1">
        <f t="array" ref="K9365">IFERROR(_xlfn.IFS(B9365=2015,J9365*$P$4,B9365=2016,J9365*$P$5,B9365=2017,J9365*$P$6,B9365=2018,J9365*$P$7,B9365=2019,J9365*$P$8,B9365=2020,J9365*$P$9,B9365=2021,J9365*$P$10,B9365=2022,J9365*$P$11),"")</f>
        <v>390879.95996445999</v>
      </c>
      <c r="L9365" s="3">
        <f t="shared" si="147"/>
        <v>733053.95996445999</v>
      </c>
    </row>
    <row r="9366" spans="1:12">
      <c r="A9366">
        <v>4836360</v>
      </c>
      <c r="B9366">
        <v>2021</v>
      </c>
      <c r="D9366" t="s">
        <v>2653</v>
      </c>
      <c r="E9366" t="s">
        <v>2654</v>
      </c>
      <c r="F9366" t="s">
        <v>4230</v>
      </c>
      <c r="G9366" t="s">
        <v>2655</v>
      </c>
      <c r="H9366" s="5">
        <v>357960.23</v>
      </c>
      <c r="I9366">
        <f>IFERROR(VLOOKUP(G9366,'NCES Match'!$A$2:$B$1307,2,FALSE),"")</f>
        <v>4836360</v>
      </c>
      <c r="J9366" cm="1">
        <f t="array" ref="J9366">IFERROR(_xlfn.IFS(B9366=2015,H9366/$O$13,B9366=2016,H9366/$O$14,B9366=2017,H9366/$O$15,B9366=2018,H9366/$O$16,B9366=2019,H9366/$O$17,B9366=2020,H9366/$O$18,B9366=2021,H9366/$O$19,B9366=2022,H9366/$O$20),"")</f>
        <v>1.8314785157515643E-4</v>
      </c>
      <c r="K9366" s="3" cm="1">
        <f t="array" ref="K9366">IFERROR(_xlfn.IFS(B9366=2015,J9366*$P$4,B9366=2016,J9366*$P$5,B9366=2017,J9366*$P$6,B9366=2018,J9366*$P$7,B9366=2019,J9366*$P$8,B9366=2020,J9366*$P$9,B9366=2021,J9366*$P$10,B9366=2022,J9366*$P$11),"")</f>
        <v>392037.73679507634</v>
      </c>
      <c r="L9366" s="3">
        <f t="shared" si="147"/>
        <v>749997.96679507638</v>
      </c>
    </row>
    <row r="9367" spans="1:12">
      <c r="A9367">
        <v>4836360</v>
      </c>
      <c r="B9367">
        <v>2022</v>
      </c>
      <c r="D9367" t="s">
        <v>2653</v>
      </c>
      <c r="E9367" t="s">
        <v>2654</v>
      </c>
      <c r="F9367" t="s">
        <v>4101</v>
      </c>
      <c r="G9367" t="s">
        <v>2655</v>
      </c>
      <c r="H9367" s="5">
        <v>450047.07</v>
      </c>
      <c r="I9367">
        <f>IFERROR(VLOOKUP(G9367,'NCES Match'!$A$2:$B$1307,2,FALSE),"")</f>
        <v>4836360</v>
      </c>
      <c r="J9367" cm="1">
        <f t="array" ref="J9367">IFERROR(_xlfn.IFS(B9367=2015,H9367/$O$13,B9367=2016,H9367/$O$14,B9367=2017,H9367/$O$15,B9367=2018,H9367/$O$16,B9367=2019,H9367/$O$17,B9367=2020,H9367/$O$18,B9367=2021,H9367/$O$19,B9367=2022,H9367/$O$20),"")</f>
        <v>1.9767446380720464E-4</v>
      </c>
      <c r="K9367" s="3" cm="1">
        <f t="array" ref="K9367">IFERROR(_xlfn.IFS(B9367=2015,J9367*$P$4,B9367=2016,J9367*$P$5,B9367=2017,J9367*$P$6,B9367=2018,J9367*$P$7,B9367=2019,J9367*$P$8,B9367=2020,J9367*$P$9,B9367=2021,J9367*$P$10,B9367=2022,J9367*$P$11),"")</f>
        <v>425688.59852897725</v>
      </c>
      <c r="L9367" s="3">
        <f t="shared" si="147"/>
        <v>875735.66852897732</v>
      </c>
    </row>
    <row r="9368" spans="1:12">
      <c r="A9368">
        <v>4836360</v>
      </c>
      <c r="B9368">
        <v>2023</v>
      </c>
      <c r="D9368" t="s">
        <v>2653</v>
      </c>
      <c r="E9368" t="s">
        <v>2654</v>
      </c>
      <c r="F9368" t="s">
        <v>4101</v>
      </c>
      <c r="G9368" t="s">
        <v>2655</v>
      </c>
      <c r="H9368" s="5">
        <v>511770.99</v>
      </c>
      <c r="I9368">
        <f>IFERROR(VLOOKUP(G9368,'NCES Match'!$A$2:$B$1307,2,FALSE),"")</f>
        <v>4836360</v>
      </c>
      <c r="J9368" t="str" cm="1">
        <f t="array" ref="J9368">IFERROR(_xlfn.IFS(B9368=2015,H9368/$O$13,B9368=2016,H9368/$O$14,B9368=2017,H9368/$O$15,B9368=2018,H9368/$O$16,B9368=2019,H9368/$O$17,B9368=2020,H9368/$O$18,B9368=2021,H9368/$O$19,B9368=2022,H9368/$O$20),"")</f>
        <v/>
      </c>
      <c r="K9368" s="3" t="str" cm="1">
        <f t="array" ref="K9368">IFERROR(_xlfn.IFS(B9368=2015,J9368*$P$4,B9368=2016,J9368*$P$5,B9368=2017,J9368*$P$6,B9368=2018,J9368*$P$7,B9368=2019,J9368*$P$8,B9368=2020,J9368*$P$9,B9368=2021,J9368*$P$10,B9368=2022,J9368*$P$11),"")</f>
        <v/>
      </c>
      <c r="L9368" s="3">
        <f t="shared" si="147"/>
        <v>511770.99</v>
      </c>
    </row>
    <row r="9369" spans="1:12">
      <c r="A9369" t="s">
        <v>4230</v>
      </c>
      <c r="B9369">
        <v>2015</v>
      </c>
      <c r="C9369" t="s">
        <v>1</v>
      </c>
      <c r="D9369" t="s">
        <v>226</v>
      </c>
      <c r="E9369" t="s">
        <v>227</v>
      </c>
      <c r="F9369" t="s">
        <v>228</v>
      </c>
      <c r="G9369" t="s">
        <v>229</v>
      </c>
      <c r="H9369" s="5">
        <v>925638.11</v>
      </c>
      <c r="I9369" t="str">
        <f>IFERROR(VLOOKUP(G9369,'NCES Match'!$A$2:$B$1307,2,FALSE),"")</f>
        <v/>
      </c>
      <c r="J9369" cm="1">
        <f t="array" ref="J9369">IFERROR(_xlfn.IFS(B9369=2015,H9369/$O$13,B9369=2016,H9369/$O$14,B9369=2017,H9369/$O$15,B9369=2018,H9369/$O$16,B9369=2019,H9369/$O$17,B9369=2020,H9369/$O$18,B9369=2021,H9369/$O$19,B9369=2022,H9369/$O$20),"")</f>
        <v>7.2514837291748834E-4</v>
      </c>
      <c r="K9369" s="3" cm="1">
        <f t="array" ref="K9369">IFERROR(_xlfn.IFS(B9369=2015,J9369*$P$4,B9369=2016,J9369*$P$5,B9369=2017,J9369*$P$6,B9369=2018,J9369*$P$7,B9369=2019,J9369*$P$8,B9369=2020,J9369*$P$9,B9369=2021,J9369*$P$10,B9369=2022,J9369*$P$11),"")</f>
        <v>1154061.2992160509</v>
      </c>
      <c r="L9369" s="3">
        <f t="shared" si="147"/>
        <v>2079699.409216051</v>
      </c>
    </row>
    <row r="9370" spans="1:12">
      <c r="A9370" t="s">
        <v>4230</v>
      </c>
      <c r="B9370">
        <v>2016</v>
      </c>
      <c r="C9370" t="s">
        <v>4096</v>
      </c>
      <c r="D9370" t="s">
        <v>226</v>
      </c>
      <c r="E9370" t="s">
        <v>227</v>
      </c>
      <c r="F9370">
        <v>757</v>
      </c>
      <c r="G9370" t="s">
        <v>229</v>
      </c>
      <c r="H9370" s="5">
        <v>1850141</v>
      </c>
      <c r="I9370" t="str">
        <f>IFERROR(VLOOKUP(G9370,'NCES Match'!$A$2:$B$1307,2,FALSE),"")</f>
        <v/>
      </c>
      <c r="J9370" cm="1">
        <f t="array" ref="J9370">IFERROR(_xlfn.IFS(B9370=2015,H9370/$O$13,B9370=2016,H9370/$O$14,B9370=2017,H9370/$O$15,B9370=2018,H9370/$O$16,B9370=2019,H9370/$O$17,B9370=2020,H9370/$O$18,B9370=2021,H9370/$O$19,B9370=2022,H9370/$O$20),"")</f>
        <v>1.3244547185917732E-3</v>
      </c>
      <c r="K9370" s="3" cm="1">
        <f t="array" ref="K9370">IFERROR(_xlfn.IFS(B9370=2015,J9370*$P$4,B9370=2016,J9370*$P$5,B9370=2017,J9370*$P$6,B9370=2018,J9370*$P$7,B9370=2019,J9370*$P$8,B9370=2020,J9370*$P$9,B9370=2021,J9370*$P$10,B9370=2022,J9370*$P$11),"")</f>
        <v>2219297.7130334219</v>
      </c>
      <c r="L9370" s="3">
        <f t="shared" si="147"/>
        <v>4069438.7130334219</v>
      </c>
    </row>
    <row r="9371" spans="1:12">
      <c r="A9371" t="s">
        <v>4230</v>
      </c>
      <c r="B9371">
        <v>2017</v>
      </c>
      <c r="D9371" t="s">
        <v>226</v>
      </c>
      <c r="E9371" t="s">
        <v>227</v>
      </c>
      <c r="F9371">
        <v>757</v>
      </c>
      <c r="G9371" t="s">
        <v>229</v>
      </c>
      <c r="H9371" s="5">
        <v>1331227</v>
      </c>
      <c r="I9371" t="str">
        <f>IFERROR(VLOOKUP(G9371,'NCES Match'!$A$2:$B$1307,2,FALSE),"")</f>
        <v/>
      </c>
      <c r="J9371" cm="1">
        <f t="array" ref="J9371">IFERROR(_xlfn.IFS(B9371=2015,H9371/$O$13,B9371=2016,H9371/$O$14,B9371=2017,H9371/$O$15,B9371=2018,H9371/$O$16,B9371=2019,H9371/$O$17,B9371=2020,H9371/$O$18,B9371=2021,H9371/$O$19,B9371=2022,H9371/$O$20),"")</f>
        <v>9.1779950096988045E-4</v>
      </c>
      <c r="K9371" s="3" cm="1">
        <f t="array" ref="K9371">IFERROR(_xlfn.IFS(B9371=2015,J9371*$P$4,B9371=2016,J9371*$P$5,B9371=2017,J9371*$P$6,B9371=2018,J9371*$P$7,B9371=2019,J9371*$P$8,B9371=2020,J9371*$P$9,B9371=2021,J9371*$P$10,B9371=2022,J9371*$P$11),"")</f>
        <v>1558651.0035547863</v>
      </c>
      <c r="L9371" s="3">
        <f t="shared" si="147"/>
        <v>2889878.0035547866</v>
      </c>
    </row>
    <row r="9372" spans="1:12">
      <c r="A9372" t="s">
        <v>4230</v>
      </c>
      <c r="B9372">
        <v>2018</v>
      </c>
      <c r="D9372" t="s">
        <v>226</v>
      </c>
      <c r="E9372" t="s">
        <v>227</v>
      </c>
      <c r="F9372">
        <v>757</v>
      </c>
      <c r="G9372" t="s">
        <v>229</v>
      </c>
      <c r="H9372" s="5">
        <v>1264636</v>
      </c>
      <c r="I9372" t="str">
        <f>IFERROR(VLOOKUP(G9372,'NCES Match'!$A$2:$B$1307,2,FALSE),"")</f>
        <v/>
      </c>
      <c r="J9372" cm="1">
        <f t="array" ref="J9372">IFERROR(_xlfn.IFS(B9372=2015,H9372/$O$13,B9372=2016,H9372/$O$14,B9372=2017,H9372/$O$15,B9372=2018,H9372/$O$16,B9372=2019,H9372/$O$17,B9372=2020,H9372/$O$18,B9372=2021,H9372/$O$19,B9372=2022,H9372/$O$20),"")</f>
        <v>8.2524939478871334E-4</v>
      </c>
      <c r="K9372" s="3" cm="1">
        <f t="array" ref="K9372">IFERROR(_xlfn.IFS(B9372=2015,J9372*$P$4,B9372=2016,J9372*$P$5,B9372=2017,J9372*$P$6,B9372=2018,J9372*$P$7,B9372=2019,J9372*$P$8,B9372=2020,J9372*$P$9,B9372=2021,J9372*$P$10,B9372=2022,J9372*$P$11),"")</f>
        <v>1416832.1447689016</v>
      </c>
      <c r="L9372" s="3">
        <f t="shared" si="147"/>
        <v>2681468.1447689016</v>
      </c>
    </row>
    <row r="9373" spans="1:12">
      <c r="A9373" t="s">
        <v>4230</v>
      </c>
      <c r="B9373">
        <v>2019</v>
      </c>
      <c r="D9373" t="s">
        <v>226</v>
      </c>
      <c r="E9373" t="s">
        <v>227</v>
      </c>
      <c r="F9373" t="s">
        <v>228</v>
      </c>
      <c r="G9373" t="s">
        <v>229</v>
      </c>
      <c r="H9373" s="5">
        <v>1158793</v>
      </c>
      <c r="I9373" t="str">
        <f>IFERROR(VLOOKUP(G9373,'NCES Match'!$A$2:$B$1307,2,FALSE),"")</f>
        <v/>
      </c>
      <c r="J9373" cm="1">
        <f t="array" ref="J9373">IFERROR(_xlfn.IFS(B9373=2015,H9373/$O$13,B9373=2016,H9373/$O$14,B9373=2017,H9373/$O$15,B9373=2018,H9373/$O$16,B9373=2019,H9373/$O$17,B9373=2020,H9373/$O$18,B9373=2021,H9373/$O$19,B9373=2022,H9373/$O$20),"")</f>
        <v>7.3372458261668596E-4</v>
      </c>
      <c r="K9373" s="3" cm="1">
        <f t="array" ref="K9373">IFERROR(_xlfn.IFS(B9373=2015,J9373*$P$4,B9373=2016,J9373*$P$5,B9373=2017,J9373*$P$6,B9373=2018,J9373*$P$7,B9373=2019,J9373*$P$8,B9373=2020,J9373*$P$9,B9373=2021,J9373*$P$10,B9373=2022,J9373*$P$11),"")</f>
        <v>1275159.0062232246</v>
      </c>
      <c r="L9373" s="3">
        <f t="shared" si="147"/>
        <v>2433952.0062232246</v>
      </c>
    </row>
    <row r="9374" spans="1:12">
      <c r="A9374" t="s">
        <v>4230</v>
      </c>
      <c r="B9374">
        <v>2020</v>
      </c>
      <c r="D9374" t="s">
        <v>226</v>
      </c>
      <c r="E9374" t="s">
        <v>227</v>
      </c>
      <c r="F9374">
        <v>757</v>
      </c>
      <c r="G9374" t="s">
        <v>4351</v>
      </c>
      <c r="H9374" s="5">
        <v>1546808</v>
      </c>
      <c r="I9374" t="str">
        <f>IFERROR(VLOOKUP(G9374,'NCES Match'!$A$2:$B$1307,2,FALSE),"")</f>
        <v/>
      </c>
      <c r="J9374" cm="1">
        <f t="array" ref="J9374">IFERROR(_xlfn.IFS(B9374=2015,H9374/$O$13,B9374=2016,H9374/$O$14,B9374=2017,H9374/$O$15,B9374=2018,H9374/$O$16,B9374=2019,H9374/$O$17,B9374=2020,H9374/$O$18,B9374=2021,H9374/$O$19,B9374=2022,H9374/$O$20),"")</f>
        <v>8.3822695325973414E-4</v>
      </c>
      <c r="K9374" s="3" cm="1">
        <f t="array" ref="K9374">IFERROR(_xlfn.IFS(B9374=2015,J9374*$P$4,B9374=2016,J9374*$P$5,B9374=2017,J9374*$P$6,B9374=2018,J9374*$P$7,B9374=2019,J9374*$P$8,B9374=2020,J9374*$P$9,B9374=2021,J9374*$P$10,B9374=2022,J9374*$P$11),"")</f>
        <v>1766984.7770803929</v>
      </c>
      <c r="L9374" s="3">
        <f t="shared" si="147"/>
        <v>3313792.7770803929</v>
      </c>
    </row>
    <row r="9375" spans="1:12">
      <c r="A9375" t="s">
        <v>4230</v>
      </c>
      <c r="B9375">
        <v>2021</v>
      </c>
      <c r="D9375" t="s">
        <v>226</v>
      </c>
      <c r="E9375" t="s">
        <v>227</v>
      </c>
      <c r="F9375" t="s">
        <v>228</v>
      </c>
      <c r="G9375" t="s">
        <v>4351</v>
      </c>
      <c r="H9375" s="5">
        <v>1550971.45</v>
      </c>
      <c r="I9375" t="str">
        <f>IFERROR(VLOOKUP(G9375,'NCES Match'!$A$2:$B$1307,2,FALSE),"")</f>
        <v/>
      </c>
      <c r="J9375" cm="1">
        <f t="array" ref="J9375">IFERROR(_xlfn.IFS(B9375=2015,H9375/$O$13,B9375=2016,H9375/$O$14,B9375=2017,H9375/$O$15,B9375=2018,H9375/$O$16,B9375=2019,H9375/$O$17,B9375=2020,H9375/$O$18,B9375=2021,H9375/$O$19,B9375=2022,H9375/$O$20),"")</f>
        <v>7.9354370993086351E-4</v>
      </c>
      <c r="K9375" s="3" cm="1">
        <f t="array" ref="K9375">IFERROR(_xlfn.IFS(B9375=2015,J9375*$P$4,B9375=2016,J9375*$P$5,B9375=2017,J9375*$P$6,B9375=2018,J9375*$P$7,B9375=2019,J9375*$P$8,B9375=2020,J9375*$P$9,B9375=2021,J9375*$P$10,B9375=2022,J9375*$P$11),"")</f>
        <v>1698622.6014319467</v>
      </c>
      <c r="L9375" s="3">
        <f t="shared" si="147"/>
        <v>3249594.0514319465</v>
      </c>
    </row>
    <row r="9376" spans="1:12">
      <c r="A9376" t="s">
        <v>4230</v>
      </c>
      <c r="B9376">
        <v>2022</v>
      </c>
      <c r="D9376" t="s">
        <v>226</v>
      </c>
      <c r="E9376" t="s">
        <v>227</v>
      </c>
      <c r="F9376" t="s">
        <v>228</v>
      </c>
      <c r="G9376" t="s">
        <v>4351</v>
      </c>
      <c r="H9376" s="5">
        <v>1657279.89</v>
      </c>
      <c r="I9376" t="str">
        <f>IFERROR(VLOOKUP(G9376,'NCES Match'!$A$2:$B$1307,2,FALSE),"")</f>
        <v/>
      </c>
      <c r="J9376" cm="1">
        <f t="array" ref="J9376">IFERROR(_xlfn.IFS(B9376=2015,H9376/$O$13,B9376=2016,H9376/$O$14,B9376=2017,H9376/$O$15,B9376=2018,H9376/$O$16,B9376=2019,H9376/$O$17,B9376=2020,H9376/$O$18,B9376=2021,H9376/$O$19,B9376=2022,H9376/$O$20),"")</f>
        <v>7.2792811124003777E-4</v>
      </c>
      <c r="K9376" s="3" cm="1">
        <f t="array" ref="K9376">IFERROR(_xlfn.IFS(B9376=2015,J9376*$P$4,B9376=2016,J9376*$P$5,B9376=2017,J9376*$P$6,B9376=2018,J9376*$P$7,B9376=2019,J9376*$P$8,B9376=2020,J9376*$P$9,B9376=2021,J9376*$P$10,B9376=2022,J9376*$P$11),"")</f>
        <v>1567580.8171450989</v>
      </c>
      <c r="L9376" s="3">
        <f t="shared" si="147"/>
        <v>3224860.7071450986</v>
      </c>
    </row>
    <row r="9377" spans="1:12">
      <c r="A9377" t="s">
        <v>4230</v>
      </c>
      <c r="B9377">
        <v>2023</v>
      </c>
      <c r="D9377" t="s">
        <v>226</v>
      </c>
      <c r="E9377" t="s">
        <v>227</v>
      </c>
      <c r="F9377" t="s">
        <v>228</v>
      </c>
      <c r="G9377" t="s">
        <v>229</v>
      </c>
      <c r="H9377" s="5">
        <v>1918954.51</v>
      </c>
      <c r="I9377" t="str">
        <f>IFERROR(VLOOKUP(G9377,'NCES Match'!$A$2:$B$1307,2,FALSE),"")</f>
        <v/>
      </c>
      <c r="J9377" t="str" cm="1">
        <f t="array" ref="J9377">IFERROR(_xlfn.IFS(B9377=2015,H9377/$O$13,B9377=2016,H9377/$O$14,B9377=2017,H9377/$O$15,B9377=2018,H9377/$O$16,B9377=2019,H9377/$O$17,B9377=2020,H9377/$O$18,B9377=2021,H9377/$O$19,B9377=2022,H9377/$O$20),"")</f>
        <v/>
      </c>
      <c r="K9377" s="3" t="str" cm="1">
        <f t="array" ref="K9377">IFERROR(_xlfn.IFS(B9377=2015,J9377*$P$4,B9377=2016,J9377*$P$5,B9377=2017,J9377*$P$6,B9377=2018,J9377*$P$7,B9377=2019,J9377*$P$8,B9377=2020,J9377*$P$9,B9377=2021,J9377*$P$10,B9377=2022,J9377*$P$11),"")</f>
        <v/>
      </c>
      <c r="L9377" s="3">
        <f t="shared" si="147"/>
        <v>1918954.51</v>
      </c>
    </row>
    <row r="9378" spans="1:12">
      <c r="A9378">
        <v>4812810</v>
      </c>
      <c r="B9378">
        <v>2015</v>
      </c>
      <c r="C9378" t="s">
        <v>381</v>
      </c>
      <c r="D9378" t="s">
        <v>807</v>
      </c>
      <c r="E9378" t="s">
        <v>808</v>
      </c>
      <c r="G9378" t="s">
        <v>809</v>
      </c>
      <c r="H9378" s="5">
        <v>1235081.79</v>
      </c>
      <c r="I9378">
        <f>IFERROR(VLOOKUP(G9378,'NCES Match'!$A$2:$B$1307,2,FALSE),"")</f>
        <v>4812810</v>
      </c>
      <c r="J9378" cm="1">
        <f t="array" ref="J9378">IFERROR(_xlfn.IFS(B9378=2015,H9378/$O$13,B9378=2016,H9378/$O$14,B9378=2017,H9378/$O$15,B9378=2018,H9378/$O$16,B9378=2019,H9378/$O$17,B9378=2020,H9378/$O$18,B9378=2021,H9378/$O$19,B9378=2022,H9378/$O$20),"")</f>
        <v>9.6756771438302074E-4</v>
      </c>
      <c r="K9378" s="3" cm="1">
        <f t="array" ref="K9378">IFERROR(_xlfn.IFS(B9378=2015,J9378*$P$4,B9378=2016,J9378*$P$5,B9378=2017,J9378*$P$6,B9378=2018,J9378*$P$7,B9378=2019,J9378*$P$8,B9378=2020,J9378*$P$9,B9378=2021,J9378*$P$10,B9378=2022,J9378*$P$11),"")</f>
        <v>1539867.557101215</v>
      </c>
      <c r="L9378" s="3">
        <f t="shared" si="147"/>
        <v>2774949.3471012153</v>
      </c>
    </row>
    <row r="9379" spans="1:12">
      <c r="A9379">
        <v>4812810</v>
      </c>
      <c r="B9379">
        <v>2016</v>
      </c>
      <c r="C9379" t="s">
        <v>4102</v>
      </c>
      <c r="D9379" t="s">
        <v>807</v>
      </c>
      <c r="E9379" t="s">
        <v>808</v>
      </c>
      <c r="F9379" t="s">
        <v>4101</v>
      </c>
      <c r="G9379" t="s">
        <v>809</v>
      </c>
      <c r="H9379" s="5">
        <v>1272678</v>
      </c>
      <c r="I9379">
        <f>IFERROR(VLOOKUP(G9379,'NCES Match'!$A$2:$B$1307,2,FALSE),"")</f>
        <v>4812810</v>
      </c>
      <c r="J9379" cm="1">
        <f t="array" ref="J9379">IFERROR(_xlfn.IFS(B9379=2015,H9379/$O$13,B9379=2016,H9379/$O$14,B9379=2017,H9379/$O$15,B9379=2018,H9379/$O$16,B9379=2019,H9379/$O$17,B9379=2020,H9379/$O$18,B9379=2021,H9379/$O$19,B9379=2022,H9379/$O$20),"")</f>
        <v>9.1106806581116827E-4</v>
      </c>
      <c r="K9379" s="3" cm="1">
        <f t="array" ref="K9379">IFERROR(_xlfn.IFS(B9379=2015,J9379*$P$4,B9379=2016,J9379*$P$5,B9379=2017,J9379*$P$6,B9379=2018,J9379*$P$7,B9379=2019,J9379*$P$8,B9379=2020,J9379*$P$9,B9379=2021,J9379*$P$10,B9379=2022,J9379*$P$11),"")</f>
        <v>1526614.120128114</v>
      </c>
      <c r="L9379" s="3">
        <f t="shared" si="147"/>
        <v>2799292.1201281138</v>
      </c>
    </row>
    <row r="9380" spans="1:12">
      <c r="A9380">
        <v>4812810</v>
      </c>
      <c r="B9380">
        <v>2017</v>
      </c>
      <c r="D9380" t="s">
        <v>807</v>
      </c>
      <c r="E9380" t="s">
        <v>808</v>
      </c>
      <c r="F9380" t="s">
        <v>4101</v>
      </c>
      <c r="G9380" t="s">
        <v>809</v>
      </c>
      <c r="H9380" s="5">
        <v>1323655</v>
      </c>
      <c r="I9380">
        <f>IFERROR(VLOOKUP(G9380,'NCES Match'!$A$2:$B$1307,2,FALSE),"")</f>
        <v>4812810</v>
      </c>
      <c r="J9380" cm="1">
        <f t="array" ref="J9380">IFERROR(_xlfn.IFS(B9380=2015,H9380/$O$13,B9380=2016,H9380/$O$14,B9380=2017,H9380/$O$15,B9380=2018,H9380/$O$16,B9380=2019,H9380/$O$17,B9380=2020,H9380/$O$18,B9380=2021,H9380/$O$19,B9380=2022,H9380/$O$20),"")</f>
        <v>9.1257907062904152E-4</v>
      </c>
      <c r="K9380" s="3" cm="1">
        <f t="array" ref="K9380">IFERROR(_xlfn.IFS(B9380=2015,J9380*$P$4,B9380=2016,J9380*$P$5,B9380=2017,J9380*$P$6,B9380=2018,J9380*$P$7,B9380=2019,J9380*$P$8,B9380=2020,J9380*$P$9,B9380=2021,J9380*$P$10,B9380=2022,J9380*$P$11),"")</f>
        <v>1549785.4190985539</v>
      </c>
      <c r="L9380" s="3">
        <f t="shared" si="147"/>
        <v>2873440.4190985542</v>
      </c>
    </row>
    <row r="9381" spans="1:12">
      <c r="A9381">
        <v>4812810</v>
      </c>
      <c r="B9381">
        <v>2018</v>
      </c>
      <c r="D9381" t="s">
        <v>807</v>
      </c>
      <c r="E9381" t="s">
        <v>808</v>
      </c>
      <c r="F9381" t="s">
        <v>4101</v>
      </c>
      <c r="G9381" t="s">
        <v>809</v>
      </c>
      <c r="H9381" s="5">
        <v>1415265</v>
      </c>
      <c r="I9381">
        <f>IFERROR(VLOOKUP(G9381,'NCES Match'!$A$2:$B$1307,2,FALSE),"")</f>
        <v>4812810</v>
      </c>
      <c r="J9381" cm="1">
        <f t="array" ref="J9381">IFERROR(_xlfn.IFS(B9381=2015,H9381/$O$13,B9381=2016,H9381/$O$14,B9381=2017,H9381/$O$15,B9381=2018,H9381/$O$16,B9381=2019,H9381/$O$17,B9381=2020,H9381/$O$18,B9381=2021,H9381/$O$19,B9381=2022,H9381/$O$20),"")</f>
        <v>9.2354367953754936E-4</v>
      </c>
      <c r="K9381" s="3" cm="1">
        <f t="array" ref="K9381">IFERROR(_xlfn.IFS(B9381=2015,J9381*$P$4,B9381=2016,J9381*$P$5,B9381=2017,J9381*$P$6,B9381=2018,J9381*$P$7,B9381=2019,J9381*$P$8,B9381=2020,J9381*$P$9,B9381=2021,J9381*$P$10,B9381=2022,J9381*$P$11),"")</f>
        <v>1585589.0116732083</v>
      </c>
      <c r="L9381" s="3">
        <f t="shared" si="147"/>
        <v>3000854.0116732083</v>
      </c>
    </row>
    <row r="9382" spans="1:12">
      <c r="A9382">
        <v>4812810</v>
      </c>
      <c r="B9382">
        <v>2019</v>
      </c>
      <c r="D9382" t="s">
        <v>807</v>
      </c>
      <c r="E9382" t="s">
        <v>808</v>
      </c>
      <c r="F9382" t="s">
        <v>4101</v>
      </c>
      <c r="G9382" t="s">
        <v>809</v>
      </c>
      <c r="H9382" s="5">
        <v>1521039</v>
      </c>
      <c r="I9382">
        <f>IFERROR(VLOOKUP(G9382,'NCES Match'!$A$2:$B$1307,2,FALSE),"")</f>
        <v>4812810</v>
      </c>
      <c r="J9382" cm="1">
        <f t="array" ref="J9382">IFERROR(_xlfn.IFS(B9382=2015,H9382/$O$13,B9382=2016,H9382/$O$14,B9382=2017,H9382/$O$15,B9382=2018,H9382/$O$16,B9382=2019,H9382/$O$17,B9382=2020,H9382/$O$18,B9382=2021,H9382/$O$19,B9382=2022,H9382/$O$20),"")</f>
        <v>9.6309151454893266E-4</v>
      </c>
      <c r="K9382" s="3" cm="1">
        <f t="array" ref="K9382">IFERROR(_xlfn.IFS(B9382=2015,J9382*$P$4,B9382=2016,J9382*$P$5,B9382=2017,J9382*$P$6,B9382=2018,J9382*$P$7,B9382=2019,J9382*$P$8,B9382=2020,J9382*$P$9,B9382=2021,J9382*$P$10,B9382=2022,J9382*$P$11),"")</f>
        <v>1673781.7536581315</v>
      </c>
      <c r="L9382" s="3">
        <f t="shared" si="147"/>
        <v>3194820.7536581317</v>
      </c>
    </row>
    <row r="9383" spans="1:12">
      <c r="A9383">
        <v>4812810</v>
      </c>
      <c r="B9383">
        <v>2020</v>
      </c>
      <c r="D9383" t="s">
        <v>807</v>
      </c>
      <c r="E9383" t="s">
        <v>808</v>
      </c>
      <c r="F9383" t="s">
        <v>4230</v>
      </c>
      <c r="G9383" t="s">
        <v>809</v>
      </c>
      <c r="H9383" s="5">
        <v>1683420</v>
      </c>
      <c r="I9383">
        <f>IFERROR(VLOOKUP(G9383,'NCES Match'!$A$2:$B$1307,2,FALSE),"")</f>
        <v>4812810</v>
      </c>
      <c r="J9383" cm="1">
        <f t="array" ref="J9383">IFERROR(_xlfn.IFS(B9383=2015,H9383/$O$13,B9383=2016,H9383/$O$14,B9383=2017,H9383/$O$15,B9383=2018,H9383/$O$16,B9383=2019,H9383/$O$17,B9383=2020,H9383/$O$18,B9383=2021,H9383/$O$19,B9383=2022,H9383/$O$20),"")</f>
        <v>9.1225802921662E-4</v>
      </c>
      <c r="K9383" s="3" cm="1">
        <f t="array" ref="K9383">IFERROR(_xlfn.IFS(B9383=2015,J9383*$P$4,B9383=2016,J9383*$P$5,B9383=2017,J9383*$P$6,B9383=2018,J9383*$P$7,B9383=2019,J9383*$P$8,B9383=2020,J9383*$P$9,B9383=2021,J9383*$P$10,B9383=2022,J9383*$P$11),"")</f>
        <v>1923042.4935949873</v>
      </c>
      <c r="L9383" s="3">
        <f t="shared" si="147"/>
        <v>3606462.4935949873</v>
      </c>
    </row>
    <row r="9384" spans="1:12">
      <c r="A9384">
        <v>4812810</v>
      </c>
      <c r="B9384">
        <v>2021</v>
      </c>
      <c r="D9384" t="s">
        <v>807</v>
      </c>
      <c r="E9384" t="s">
        <v>808</v>
      </c>
      <c r="F9384" t="s">
        <v>4101</v>
      </c>
      <c r="G9384" t="s">
        <v>809</v>
      </c>
      <c r="H9384" s="5">
        <v>1864598.15</v>
      </c>
      <c r="I9384">
        <f>IFERROR(VLOOKUP(G9384,'NCES Match'!$A$2:$B$1307,2,FALSE),"")</f>
        <v>4812810</v>
      </c>
      <c r="J9384" cm="1">
        <f t="array" ref="J9384">IFERROR(_xlfn.IFS(B9384=2015,H9384/$O$13,B9384=2016,H9384/$O$14,B9384=2017,H9384/$O$15,B9384=2018,H9384/$O$16,B9384=2019,H9384/$O$17,B9384=2020,H9384/$O$18,B9384=2021,H9384/$O$19,B9384=2022,H9384/$O$20),"")</f>
        <v>9.5400862052052906E-4</v>
      </c>
      <c r="K9384" s="3" cm="1">
        <f t="array" ref="K9384">IFERROR(_xlfn.IFS(B9384=2015,J9384*$P$4,B9384=2016,J9384*$P$5,B9384=2017,J9384*$P$6,B9384=2018,J9384*$P$7,B9384=2019,J9384*$P$8,B9384=2020,J9384*$P$9,B9384=2021,J9384*$P$10,B9384=2022,J9384*$P$11),"")</f>
        <v>2042106.2942056058</v>
      </c>
      <c r="L9384" s="3">
        <f t="shared" si="147"/>
        <v>3906704.4442056054</v>
      </c>
    </row>
    <row r="9385" spans="1:12">
      <c r="A9385">
        <v>4812810</v>
      </c>
      <c r="B9385">
        <v>2022</v>
      </c>
      <c r="D9385" t="s">
        <v>807</v>
      </c>
      <c r="E9385" t="s">
        <v>808</v>
      </c>
      <c r="F9385" t="s">
        <v>4101</v>
      </c>
      <c r="G9385" t="s">
        <v>809</v>
      </c>
      <c r="H9385" s="5">
        <v>2197033.1</v>
      </c>
      <c r="I9385">
        <f>IFERROR(VLOOKUP(G9385,'NCES Match'!$A$2:$B$1307,2,FALSE),"")</f>
        <v>4812810</v>
      </c>
      <c r="J9385" cm="1">
        <f t="array" ref="J9385">IFERROR(_xlfn.IFS(B9385=2015,H9385/$O$13,B9385=2016,H9385/$O$14,B9385=2017,H9385/$O$15,B9385=2018,H9385/$O$16,B9385=2019,H9385/$O$17,B9385=2020,H9385/$O$18,B9385=2021,H9385/$O$19,B9385=2022,H9385/$O$20),"")</f>
        <v>9.6500426057474526E-4</v>
      </c>
      <c r="K9385" s="3" cm="1">
        <f t="array" ref="K9385">IFERROR(_xlfn.IFS(B9385=2015,J9385*$P$4,B9385=2016,J9385*$P$5,B9385=2017,J9385*$P$6,B9385=2018,J9385*$P$7,B9385=2019,J9385*$P$8,B9385=2020,J9385*$P$9,B9385=2021,J9385*$P$10,B9385=2022,J9385*$P$11),"")</f>
        <v>2078120.2758653096</v>
      </c>
      <c r="L9385" s="3">
        <f t="shared" si="147"/>
        <v>4275153.3758653095</v>
      </c>
    </row>
    <row r="9386" spans="1:12">
      <c r="A9386">
        <v>4812810</v>
      </c>
      <c r="B9386">
        <v>2023</v>
      </c>
      <c r="D9386" t="s">
        <v>807</v>
      </c>
      <c r="E9386" t="s">
        <v>808</v>
      </c>
      <c r="F9386" t="s">
        <v>4101</v>
      </c>
      <c r="G9386" t="s">
        <v>809</v>
      </c>
      <c r="H9386" s="5">
        <v>2560167.33</v>
      </c>
      <c r="I9386">
        <f>IFERROR(VLOOKUP(G9386,'NCES Match'!$A$2:$B$1307,2,FALSE),"")</f>
        <v>4812810</v>
      </c>
      <c r="J9386" t="str" cm="1">
        <f t="array" ref="J9386">IFERROR(_xlfn.IFS(B9386=2015,H9386/$O$13,B9386=2016,H9386/$O$14,B9386=2017,H9386/$O$15,B9386=2018,H9386/$O$16,B9386=2019,H9386/$O$17,B9386=2020,H9386/$O$18,B9386=2021,H9386/$O$19,B9386=2022,H9386/$O$20),"")</f>
        <v/>
      </c>
      <c r="K9386" s="3" t="str" cm="1">
        <f t="array" ref="K9386">IFERROR(_xlfn.IFS(B9386=2015,J9386*$P$4,B9386=2016,J9386*$P$5,B9386=2017,J9386*$P$6,B9386=2018,J9386*$P$7,B9386=2019,J9386*$P$8,B9386=2020,J9386*$P$9,B9386=2021,J9386*$P$10,B9386=2022,J9386*$P$11),"")</f>
        <v/>
      </c>
      <c r="L9386" s="3">
        <f t="shared" si="147"/>
        <v>2560167.33</v>
      </c>
    </row>
    <row r="9387" spans="1:12">
      <c r="A9387">
        <v>4836570</v>
      </c>
      <c r="B9387">
        <v>2015</v>
      </c>
      <c r="C9387" t="s">
        <v>381</v>
      </c>
      <c r="D9387" t="s">
        <v>2674</v>
      </c>
      <c r="E9387" t="s">
        <v>2675</v>
      </c>
      <c r="G9387" t="s">
        <v>2676</v>
      </c>
      <c r="H9387" s="5">
        <v>181743.4</v>
      </c>
      <c r="I9387">
        <f>IFERROR(VLOOKUP(G9387,'NCES Match'!$A$2:$B$1307,2,FALSE),"")</f>
        <v>4836570</v>
      </c>
      <c r="J9387" cm="1">
        <f t="array" ref="J9387">IFERROR(_xlfn.IFS(B9387=2015,H9387/$O$13,B9387=2016,H9387/$O$14,B9387=2017,H9387/$O$15,B9387=2018,H9387/$O$16,B9387=2019,H9387/$O$17,B9387=2020,H9387/$O$18,B9387=2021,H9387/$O$19,B9387=2022,H9387/$O$20),"")</f>
        <v>1.4237846235446407E-4</v>
      </c>
      <c r="K9387" s="3" cm="1">
        <f t="array" ref="K9387">IFERROR(_xlfn.IFS(B9387=2015,J9387*$P$4,B9387=2016,J9387*$P$5,B9387=2017,J9387*$P$6,B9387=2018,J9387*$P$7,B9387=2019,J9387*$P$8,B9387=2020,J9387*$P$9,B9387=2021,J9387*$P$10,B9387=2022,J9387*$P$11),"")</f>
        <v>226592.90068333771</v>
      </c>
      <c r="L9387" s="3">
        <f t="shared" si="147"/>
        <v>408336.30068333773</v>
      </c>
    </row>
    <row r="9388" spans="1:12">
      <c r="A9388">
        <v>4836570</v>
      </c>
      <c r="B9388">
        <v>2016</v>
      </c>
      <c r="C9388" t="s">
        <v>4102</v>
      </c>
      <c r="D9388" t="s">
        <v>2674</v>
      </c>
      <c r="E9388" t="s">
        <v>2675</v>
      </c>
      <c r="F9388" t="s">
        <v>4101</v>
      </c>
      <c r="G9388" t="s">
        <v>2676</v>
      </c>
      <c r="H9388" s="5">
        <v>187816</v>
      </c>
      <c r="I9388">
        <f>IFERROR(VLOOKUP(G9388,'NCES Match'!$A$2:$B$1307,2,FALSE),"")</f>
        <v>4836570</v>
      </c>
      <c r="J9388" cm="1">
        <f t="array" ref="J9388">IFERROR(_xlfn.IFS(B9388=2015,H9388/$O$13,B9388=2016,H9388/$O$14,B9388=2017,H9388/$O$15,B9388=2018,H9388/$O$16,B9388=2019,H9388/$O$17,B9388=2020,H9388/$O$18,B9388=2021,H9388/$O$19,B9388=2022,H9388/$O$20),"")</f>
        <v>1.344512593510616E-4</v>
      </c>
      <c r="K9388" s="3" cm="1">
        <f t="array" ref="K9388">IFERROR(_xlfn.IFS(B9388=2015,J9388*$P$4,B9388=2016,J9388*$P$5,B9388=2017,J9388*$P$6,B9388=2018,J9388*$P$7,B9388=2019,J9388*$P$8,B9388=2020,J9388*$P$9,B9388=2021,J9388*$P$10,B9388=2022,J9388*$P$11),"")</f>
        <v>225290.73150159101</v>
      </c>
      <c r="L9388" s="3">
        <f t="shared" si="147"/>
        <v>413106.73150159104</v>
      </c>
    </row>
    <row r="9389" spans="1:12">
      <c r="A9389">
        <v>4836570</v>
      </c>
      <c r="B9389">
        <v>2017</v>
      </c>
      <c r="D9389" t="s">
        <v>2674</v>
      </c>
      <c r="E9389" t="s">
        <v>2675</v>
      </c>
      <c r="F9389" t="s">
        <v>4101</v>
      </c>
      <c r="G9389" t="s">
        <v>2676</v>
      </c>
      <c r="H9389" s="5">
        <v>205338</v>
      </c>
      <c r="I9389">
        <f>IFERROR(VLOOKUP(G9389,'NCES Match'!$A$2:$B$1307,2,FALSE),"")</f>
        <v>4836570</v>
      </c>
      <c r="J9389" cm="1">
        <f t="array" ref="J9389">IFERROR(_xlfn.IFS(B9389=2015,H9389/$O$13,B9389=2016,H9389/$O$14,B9389=2017,H9389/$O$15,B9389=2018,H9389/$O$16,B9389=2019,H9389/$O$17,B9389=2020,H9389/$O$18,B9389=2021,H9389/$O$19,B9389=2022,H9389/$O$20),"")</f>
        <v>1.4156797746000743E-4</v>
      </c>
      <c r="K9389" s="3" cm="1">
        <f t="array" ref="K9389">IFERROR(_xlfn.IFS(B9389=2015,J9389*$P$4,B9389=2016,J9389*$P$5,B9389=2017,J9389*$P$6,B9389=2018,J9389*$P$7,B9389=2019,J9389*$P$8,B9389=2020,J9389*$P$9,B9389=2021,J9389*$P$10,B9389=2022,J9389*$P$11),"")</f>
        <v>240417.50938640273</v>
      </c>
      <c r="L9389" s="3">
        <f t="shared" si="147"/>
        <v>445755.50938640273</v>
      </c>
    </row>
    <row r="9390" spans="1:12">
      <c r="A9390">
        <v>4836570</v>
      </c>
      <c r="B9390">
        <v>2018</v>
      </c>
      <c r="D9390" t="s">
        <v>2674</v>
      </c>
      <c r="E9390" t="s">
        <v>2675</v>
      </c>
      <c r="F9390" t="s">
        <v>4101</v>
      </c>
      <c r="G9390" t="s">
        <v>2676</v>
      </c>
      <c r="H9390" s="5">
        <v>189514</v>
      </c>
      <c r="I9390">
        <f>IFERROR(VLOOKUP(G9390,'NCES Match'!$A$2:$B$1307,2,FALSE),"")</f>
        <v>4836570</v>
      </c>
      <c r="J9390" cm="1">
        <f t="array" ref="J9390">IFERROR(_xlfn.IFS(B9390=2015,H9390/$O$13,B9390=2016,H9390/$O$14,B9390=2017,H9390/$O$15,B9390=2018,H9390/$O$16,B9390=2019,H9390/$O$17,B9390=2020,H9390/$O$18,B9390=2021,H9390/$O$19,B9390=2022,H9390/$O$20),"")</f>
        <v>1.2366903504564808E-4</v>
      </c>
      <c r="K9390" s="3" cm="1">
        <f t="array" ref="K9390">IFERROR(_xlfn.IFS(B9390=2015,J9390*$P$4,B9390=2016,J9390*$P$5,B9390=2017,J9390*$P$6,B9390=2018,J9390*$P$7,B9390=2019,J9390*$P$8,B9390=2020,J9390*$P$9,B9390=2021,J9390*$P$10,B9390=2022,J9390*$P$11),"")</f>
        <v>212321.59062665747</v>
      </c>
      <c r="L9390" s="3">
        <f t="shared" si="147"/>
        <v>401835.59062665747</v>
      </c>
    </row>
    <row r="9391" spans="1:12">
      <c r="A9391">
        <v>4836570</v>
      </c>
      <c r="B9391">
        <v>2019</v>
      </c>
      <c r="D9391" t="s">
        <v>2674</v>
      </c>
      <c r="E9391" t="s">
        <v>2675</v>
      </c>
      <c r="F9391" t="s">
        <v>4101</v>
      </c>
      <c r="G9391" t="s">
        <v>2676</v>
      </c>
      <c r="H9391" s="5">
        <v>207027</v>
      </c>
      <c r="I9391">
        <f>IFERROR(VLOOKUP(G9391,'NCES Match'!$A$2:$B$1307,2,FALSE),"")</f>
        <v>4836570</v>
      </c>
      <c r="J9391" cm="1">
        <f t="array" ref="J9391">IFERROR(_xlfn.IFS(B9391=2015,H9391/$O$13,B9391=2016,H9391/$O$14,B9391=2017,H9391/$O$15,B9391=2018,H9391/$O$16,B9391=2019,H9391/$O$17,B9391=2020,H9391/$O$18,B9391=2021,H9391/$O$19,B9391=2022,H9391/$O$20),"")</f>
        <v>1.310853613763499E-4</v>
      </c>
      <c r="K9391" s="3" cm="1">
        <f t="array" ref="K9391">IFERROR(_xlfn.IFS(B9391=2015,J9391*$P$4,B9391=2016,J9391*$P$5,B9391=2017,J9391*$P$6,B9391=2018,J9391*$P$7,B9391=2019,J9391*$P$8,B9391=2020,J9391*$P$9,B9391=2021,J9391*$P$10,B9391=2022,J9391*$P$11),"")</f>
        <v>227816.65369170808</v>
      </c>
      <c r="L9391" s="3">
        <f t="shared" si="147"/>
        <v>434843.65369170811</v>
      </c>
    </row>
    <row r="9392" spans="1:12">
      <c r="A9392">
        <v>4836570</v>
      </c>
      <c r="B9392">
        <v>2020</v>
      </c>
      <c r="D9392" t="s">
        <v>2674</v>
      </c>
      <c r="E9392" t="s">
        <v>2675</v>
      </c>
      <c r="F9392" t="s">
        <v>4230</v>
      </c>
      <c r="G9392" t="s">
        <v>2676</v>
      </c>
      <c r="H9392" s="5">
        <v>333190</v>
      </c>
      <c r="I9392">
        <f>IFERROR(VLOOKUP(G9392,'NCES Match'!$A$2:$B$1307,2,FALSE),"")</f>
        <v>4836570</v>
      </c>
      <c r="J9392" cm="1">
        <f t="array" ref="J9392">IFERROR(_xlfn.IFS(B9392=2015,H9392/$O$13,B9392=2016,H9392/$O$14,B9392=2017,H9392/$O$15,B9392=2018,H9392/$O$16,B9392=2019,H9392/$O$17,B9392=2020,H9392/$O$18,B9392=2021,H9392/$O$19,B9392=2022,H9392/$O$20),"")</f>
        <v>1.805581808192166E-4</v>
      </c>
      <c r="K9392" s="3" cm="1">
        <f t="array" ref="K9392">IFERROR(_xlfn.IFS(B9392=2015,J9392*$P$4,B9392=2016,J9392*$P$5,B9392=2017,J9392*$P$6,B9392=2018,J9392*$P$7,B9392=2019,J9392*$P$8,B9392=2020,J9392*$P$9,B9392=2021,J9392*$P$10,B9392=2022,J9392*$P$11),"")</f>
        <v>380617.15343818761</v>
      </c>
      <c r="L9392" s="3">
        <f t="shared" si="147"/>
        <v>713807.15343818767</v>
      </c>
    </row>
    <row r="9393" spans="1:12">
      <c r="A9393">
        <v>4836570</v>
      </c>
      <c r="B9393">
        <v>2021</v>
      </c>
      <c r="D9393" t="s">
        <v>2674</v>
      </c>
      <c r="E9393" t="s">
        <v>2675</v>
      </c>
      <c r="F9393" t="s">
        <v>4230</v>
      </c>
      <c r="G9393" t="s">
        <v>2676</v>
      </c>
      <c r="H9393" s="5">
        <v>304018.84999999998</v>
      </c>
      <c r="I9393">
        <f>IFERROR(VLOOKUP(G9393,'NCES Match'!$A$2:$B$1307,2,FALSE),"")</f>
        <v>4836570</v>
      </c>
      <c r="J9393" cm="1">
        <f t="array" ref="J9393">IFERROR(_xlfn.IFS(B9393=2015,H9393/$O$13,B9393=2016,H9393/$O$14,B9393=2017,H9393/$O$15,B9393=2018,H9393/$O$16,B9393=2019,H9393/$O$17,B9393=2020,H9393/$O$18,B9393=2021,H9393/$O$19,B9393=2022,H9393/$O$20),"")</f>
        <v>1.5554912124134503E-4</v>
      </c>
      <c r="K9393" s="3" cm="1">
        <f t="array" ref="K9393">IFERROR(_xlfn.IFS(B9393=2015,J9393*$P$4,B9393=2016,J9393*$P$5,B9393=2017,J9393*$P$6,B9393=2018,J9393*$P$7,B9393=2019,J9393*$P$8,B9393=2020,J9393*$P$9,B9393=2021,J9393*$P$10,B9393=2022,J9393*$P$11),"")</f>
        <v>332961.18369641737</v>
      </c>
      <c r="L9393" s="3">
        <f t="shared" si="147"/>
        <v>636980.03369641735</v>
      </c>
    </row>
    <row r="9394" spans="1:12">
      <c r="A9394">
        <v>4836570</v>
      </c>
      <c r="B9394">
        <v>2022</v>
      </c>
      <c r="D9394" t="s">
        <v>2674</v>
      </c>
      <c r="E9394" t="s">
        <v>2675</v>
      </c>
      <c r="F9394" t="s">
        <v>4101</v>
      </c>
      <c r="G9394" t="s">
        <v>2676</v>
      </c>
      <c r="H9394" s="5">
        <v>322901.93</v>
      </c>
      <c r="I9394">
        <f>IFERROR(VLOOKUP(G9394,'NCES Match'!$A$2:$B$1307,2,FALSE),"")</f>
        <v>4836570</v>
      </c>
      <c r="J9394" cm="1">
        <f t="array" ref="J9394">IFERROR(_xlfn.IFS(B9394=2015,H9394/$O$13,B9394=2016,H9394/$O$14,B9394=2017,H9394/$O$15,B9394=2018,H9394/$O$16,B9394=2019,H9394/$O$17,B9394=2020,H9394/$O$18,B9394=2021,H9394/$O$19,B9394=2022,H9394/$O$20),"")</f>
        <v>1.4182842224716967E-4</v>
      </c>
      <c r="K9394" s="3" cm="1">
        <f t="array" ref="K9394">IFERROR(_xlfn.IFS(B9394=2015,J9394*$P$4,B9394=2016,J9394*$P$5,B9394=2017,J9394*$P$6,B9394=2018,J9394*$P$7,B9394=2019,J9394*$P$8,B9394=2020,J9394*$P$9,B9394=2021,J9394*$P$10,B9394=2022,J9394*$P$11),"")</f>
        <v>305425.09707707219</v>
      </c>
      <c r="L9394" s="3">
        <f t="shared" si="147"/>
        <v>628327.02707707218</v>
      </c>
    </row>
    <row r="9395" spans="1:12">
      <c r="A9395">
        <v>4836570</v>
      </c>
      <c r="B9395">
        <v>2023</v>
      </c>
      <c r="D9395" t="s">
        <v>2674</v>
      </c>
      <c r="E9395" t="s">
        <v>2675</v>
      </c>
      <c r="F9395" t="s">
        <v>4101</v>
      </c>
      <c r="G9395" t="s">
        <v>2676</v>
      </c>
      <c r="H9395" s="5">
        <v>296785.28000000003</v>
      </c>
      <c r="I9395">
        <f>IFERROR(VLOOKUP(G9395,'NCES Match'!$A$2:$B$1307,2,FALSE),"")</f>
        <v>4836570</v>
      </c>
      <c r="J9395" t="str" cm="1">
        <f t="array" ref="J9395">IFERROR(_xlfn.IFS(B9395=2015,H9395/$O$13,B9395=2016,H9395/$O$14,B9395=2017,H9395/$O$15,B9395=2018,H9395/$O$16,B9395=2019,H9395/$O$17,B9395=2020,H9395/$O$18,B9395=2021,H9395/$O$19,B9395=2022,H9395/$O$20),"")</f>
        <v/>
      </c>
      <c r="K9395" s="3" t="str" cm="1">
        <f t="array" ref="K9395">IFERROR(_xlfn.IFS(B9395=2015,J9395*$P$4,B9395=2016,J9395*$P$5,B9395=2017,J9395*$P$6,B9395=2018,J9395*$P$7,B9395=2019,J9395*$P$8,B9395=2020,J9395*$P$9,B9395=2021,J9395*$P$10,B9395=2022,J9395*$P$11),"")</f>
        <v/>
      </c>
      <c r="L9395" s="3">
        <f t="shared" si="147"/>
        <v>296785.28000000003</v>
      </c>
    </row>
    <row r="9396" spans="1:12">
      <c r="A9396">
        <v>4800227</v>
      </c>
      <c r="B9396">
        <v>2015</v>
      </c>
      <c r="C9396" t="s">
        <v>3521</v>
      </c>
      <c r="D9396" t="s">
        <v>3579</v>
      </c>
      <c r="E9396" t="s">
        <v>3580</v>
      </c>
      <c r="G9396" t="s">
        <v>3581</v>
      </c>
      <c r="H9396" s="5">
        <v>47154.12</v>
      </c>
      <c r="I9396">
        <f>IFERROR(VLOOKUP(G9396,'NCES Match'!$A$2:$B$1307,2,FALSE),"")</f>
        <v>4800227</v>
      </c>
      <c r="J9396" cm="1">
        <f t="array" ref="J9396">IFERROR(_xlfn.IFS(B9396=2015,H9396/$O$13,B9396=2016,H9396/$O$14,B9396=2017,H9396/$O$15,B9396=2018,H9396/$O$16,B9396=2019,H9396/$O$17,B9396=2020,H9396/$O$18,B9396=2021,H9396/$O$19,B9396=2022,H9396/$O$20),"")</f>
        <v>3.6940714762009964E-5</v>
      </c>
      <c r="K9396" s="3" cm="1">
        <f t="array" ref="K9396">IFERROR(_xlfn.IFS(B9396=2015,J9396*$P$4,B9396=2016,J9396*$P$5,B9396=2017,J9396*$P$6,B9396=2018,J9396*$P$7,B9396=2019,J9396*$P$8,B9396=2020,J9396*$P$9,B9396=2021,J9396*$P$10,B9396=2022,J9396*$P$11),"")</f>
        <v>58790.519105344072</v>
      </c>
      <c r="L9396" s="3">
        <f t="shared" si="147"/>
        <v>105944.63910534407</v>
      </c>
    </row>
    <row r="9397" spans="1:12">
      <c r="A9397">
        <v>4800227</v>
      </c>
      <c r="B9397">
        <v>2016</v>
      </c>
      <c r="C9397" t="s">
        <v>4104</v>
      </c>
      <c r="D9397" t="s">
        <v>3579</v>
      </c>
      <c r="E9397" t="s">
        <v>3580</v>
      </c>
      <c r="F9397" t="s">
        <v>4101</v>
      </c>
      <c r="G9397" t="s">
        <v>3581</v>
      </c>
      <c r="H9397" s="5">
        <v>49215</v>
      </c>
      <c r="I9397">
        <f>IFERROR(VLOOKUP(G9397,'NCES Match'!$A$2:$B$1307,2,FALSE),"")</f>
        <v>4800227</v>
      </c>
      <c r="J9397" cm="1">
        <f t="array" ref="J9397">IFERROR(_xlfn.IFS(B9397=2015,H9397/$O$13,B9397=2016,H9397/$O$14,B9397=2017,H9397/$O$15,B9397=2018,H9397/$O$16,B9397=2019,H9397/$O$17,B9397=2020,H9397/$O$18,B9397=2021,H9397/$O$19,B9397=2022,H9397/$O$20),"")</f>
        <v>3.5231389918657077E-5</v>
      </c>
      <c r="K9397" s="3" cm="1">
        <f t="array" ref="K9397">IFERROR(_xlfn.IFS(B9397=2015,J9397*$P$4,B9397=2016,J9397*$P$5,B9397=2017,J9397*$P$6,B9397=2018,J9397*$P$7,B9397=2019,J9397*$P$8,B9397=2020,J9397*$P$9,B9397=2021,J9397*$P$10,B9397=2022,J9397*$P$11),"")</f>
        <v>59034.817858173978</v>
      </c>
      <c r="L9397" s="3">
        <f t="shared" si="147"/>
        <v>108249.81785817398</v>
      </c>
    </row>
    <row r="9398" spans="1:12">
      <c r="A9398">
        <v>4800227</v>
      </c>
      <c r="B9398">
        <v>2017</v>
      </c>
      <c r="D9398" t="s">
        <v>3579</v>
      </c>
      <c r="E9398" t="s">
        <v>3580</v>
      </c>
      <c r="F9398" t="s">
        <v>4101</v>
      </c>
      <c r="G9398" t="s">
        <v>3581</v>
      </c>
      <c r="H9398" s="5">
        <v>50965</v>
      </c>
      <c r="I9398">
        <f>IFERROR(VLOOKUP(G9398,'NCES Match'!$A$2:$B$1307,2,FALSE),"")</f>
        <v>4800227</v>
      </c>
      <c r="J9398" cm="1">
        <f t="array" ref="J9398">IFERROR(_xlfn.IFS(B9398=2015,H9398/$O$13,B9398=2016,H9398/$O$14,B9398=2017,H9398/$O$15,B9398=2018,H9398/$O$16,B9398=2019,H9398/$O$17,B9398=2020,H9398/$O$18,B9398=2021,H9398/$O$19,B9398=2022,H9398/$O$20),"")</f>
        <v>3.5137246740736146E-5</v>
      </c>
      <c r="K9398" s="3" cm="1">
        <f t="array" ref="K9398">IFERROR(_xlfn.IFS(B9398=2015,J9398*$P$4,B9398=2016,J9398*$P$5,B9398=2017,J9398*$P$6,B9398=2018,J9398*$P$7,B9398=2019,J9398*$P$8,B9398=2020,J9398*$P$9,B9398=2021,J9398*$P$10,B9398=2022,J9398*$P$11),"")</f>
        <v>59671.752748531755</v>
      </c>
      <c r="L9398" s="3">
        <f t="shared" si="147"/>
        <v>110636.75274853176</v>
      </c>
    </row>
    <row r="9399" spans="1:12">
      <c r="A9399">
        <v>4800227</v>
      </c>
      <c r="B9399">
        <v>2018</v>
      </c>
      <c r="D9399" t="s">
        <v>3579</v>
      </c>
      <c r="E9399" t="s">
        <v>3580</v>
      </c>
      <c r="F9399" t="s">
        <v>4101</v>
      </c>
      <c r="G9399" t="s">
        <v>3581</v>
      </c>
      <c r="H9399" s="5">
        <v>54167</v>
      </c>
      <c r="I9399">
        <f>IFERROR(VLOOKUP(G9399,'NCES Match'!$A$2:$B$1307,2,FALSE),"")</f>
        <v>4800227</v>
      </c>
      <c r="J9399" cm="1">
        <f t="array" ref="J9399">IFERROR(_xlfn.IFS(B9399=2015,H9399/$O$13,B9399=2016,H9399/$O$14,B9399=2017,H9399/$O$15,B9399=2018,H9399/$O$16,B9399=2019,H9399/$O$17,B9399=2020,H9399/$O$18,B9399=2021,H9399/$O$19,B9399=2022,H9399/$O$20),"")</f>
        <v>3.5347154412431902E-5</v>
      </c>
      <c r="K9399" s="3" cm="1">
        <f t="array" ref="K9399">IFERROR(_xlfn.IFS(B9399=2015,J9399*$P$4,B9399=2016,J9399*$P$5,B9399=2017,J9399*$P$6,B9399=2018,J9399*$P$7,B9399=2019,J9399*$P$8,B9399=2020,J9399*$P$9,B9399=2021,J9399*$P$10,B9399=2022,J9399*$P$11),"")</f>
        <v>60685.878613053159</v>
      </c>
      <c r="L9399" s="3">
        <f t="shared" si="147"/>
        <v>114852.87861305315</v>
      </c>
    </row>
    <row r="9400" spans="1:12">
      <c r="A9400">
        <v>4800227</v>
      </c>
      <c r="B9400">
        <v>2019</v>
      </c>
      <c r="D9400" t="s">
        <v>3579</v>
      </c>
      <c r="E9400" t="s">
        <v>3580</v>
      </c>
      <c r="F9400" t="s">
        <v>4101</v>
      </c>
      <c r="G9400" t="s">
        <v>3581</v>
      </c>
      <c r="H9400" s="5">
        <v>53075</v>
      </c>
      <c r="I9400">
        <f>IFERROR(VLOOKUP(G9400,'NCES Match'!$A$2:$B$1307,2,FALSE),"")</f>
        <v>4800227</v>
      </c>
      <c r="J9400" cm="1">
        <f t="array" ref="J9400">IFERROR(_xlfn.IFS(B9400=2015,H9400/$O$13,B9400=2016,H9400/$O$14,B9400=2017,H9400/$O$15,B9400=2018,H9400/$O$16,B9400=2019,H9400/$O$17,B9400=2020,H9400/$O$18,B9400=2021,H9400/$O$19,B9400=2022,H9400/$O$20),"")</f>
        <v>3.3606029914212983E-5</v>
      </c>
      <c r="K9400" s="3" cm="1">
        <f t="array" ref="K9400">IFERROR(_xlfn.IFS(B9400=2015,J9400*$P$4,B9400=2016,J9400*$P$5,B9400=2017,J9400*$P$6,B9400=2018,J9400*$P$7,B9400=2019,J9400*$P$8,B9400=2020,J9400*$P$9,B9400=2021,J9400*$P$10,B9400=2022,J9400*$P$11),"")</f>
        <v>58404.792102901585</v>
      </c>
      <c r="L9400" s="3">
        <f t="shared" si="147"/>
        <v>111479.79210290159</v>
      </c>
    </row>
    <row r="9401" spans="1:12">
      <c r="A9401">
        <v>4800227</v>
      </c>
      <c r="B9401">
        <v>2020</v>
      </c>
      <c r="D9401" t="s">
        <v>3579</v>
      </c>
      <c r="E9401" t="s">
        <v>3580</v>
      </c>
      <c r="F9401" t="s">
        <v>4230</v>
      </c>
      <c r="G9401" t="s">
        <v>4268</v>
      </c>
      <c r="H9401" s="5">
        <v>73394</v>
      </c>
      <c r="I9401">
        <f>IFERROR(VLOOKUP(G9401,'NCES Match'!$A$2:$B$1307,2,FALSE),"")</f>
        <v>4800227</v>
      </c>
      <c r="J9401" cm="1">
        <f t="array" ref="J9401">IFERROR(_xlfn.IFS(B9401=2015,H9401/$O$13,B9401=2016,H9401/$O$14,B9401=2017,H9401/$O$15,B9401=2018,H9401/$O$16,B9401=2019,H9401/$O$17,B9401=2020,H9401/$O$18,B9401=2021,H9401/$O$19,B9401=2022,H9401/$O$20),"")</f>
        <v>3.977276365750948E-5</v>
      </c>
      <c r="K9401" s="3" cm="1">
        <f t="array" ref="K9401">IFERROR(_xlfn.IFS(B9401=2015,J9401*$P$4,B9401=2016,J9401*$P$5,B9401=2017,J9401*$P$6,B9401=2018,J9401*$P$7,B9401=2019,J9401*$P$8,B9401=2020,J9401*$P$9,B9401=2021,J9401*$P$10,B9401=2022,J9401*$P$11),"")</f>
        <v>83841.097750359681</v>
      </c>
      <c r="L9401" s="3">
        <f t="shared" si="147"/>
        <v>157235.09775035968</v>
      </c>
    </row>
    <row r="9402" spans="1:12">
      <c r="A9402">
        <v>4800227</v>
      </c>
      <c r="B9402">
        <v>2021</v>
      </c>
      <c r="D9402" t="s">
        <v>3579</v>
      </c>
      <c r="E9402" t="s">
        <v>3580</v>
      </c>
      <c r="F9402" t="s">
        <v>4101</v>
      </c>
      <c r="G9402" t="s">
        <v>4268</v>
      </c>
      <c r="H9402" s="5">
        <v>79974.5</v>
      </c>
      <c r="I9402">
        <f>IFERROR(VLOOKUP(G9402,'NCES Match'!$A$2:$B$1307,2,FALSE),"")</f>
        <v>4800227</v>
      </c>
      <c r="J9402" cm="1">
        <f t="array" ref="J9402">IFERROR(_xlfn.IFS(B9402=2015,H9402/$O$13,B9402=2016,H9402/$O$14,B9402=2017,H9402/$O$15,B9402=2018,H9402/$O$16,B9402=2019,H9402/$O$17,B9402=2020,H9402/$O$18,B9402=2021,H9402/$O$19,B9402=2022,H9402/$O$20),"")</f>
        <v>4.0918394358494377E-5</v>
      </c>
      <c r="K9402" s="3" cm="1">
        <f t="array" ref="K9402">IFERROR(_xlfn.IFS(B9402=2015,J9402*$P$4,B9402=2016,J9402*$P$5,B9402=2017,J9402*$P$6,B9402=2018,J9402*$P$7,B9402=2019,J9402*$P$8,B9402=2020,J9402*$P$9,B9402=2021,J9402*$P$10,B9402=2022,J9402*$P$11),"")</f>
        <v>87588.003788347763</v>
      </c>
      <c r="L9402" s="3">
        <f t="shared" si="147"/>
        <v>167562.50378834776</v>
      </c>
    </row>
    <row r="9403" spans="1:12">
      <c r="A9403">
        <v>4800227</v>
      </c>
      <c r="B9403">
        <v>2022</v>
      </c>
      <c r="D9403" t="s">
        <v>3579</v>
      </c>
      <c r="E9403" t="s">
        <v>3580</v>
      </c>
      <c r="F9403" t="s">
        <v>4101</v>
      </c>
      <c r="G9403" t="s">
        <v>4268</v>
      </c>
      <c r="H9403" s="5">
        <v>113484.85</v>
      </c>
      <c r="I9403">
        <f>IFERROR(VLOOKUP(G9403,'NCES Match'!$A$2:$B$1307,2,FALSE),"")</f>
        <v>4800227</v>
      </c>
      <c r="J9403" cm="1">
        <f t="array" ref="J9403">IFERROR(_xlfn.IFS(B9403=2015,H9403/$O$13,B9403=2016,H9403/$O$14,B9403=2017,H9403/$O$15,B9403=2018,H9403/$O$16,B9403=2019,H9403/$O$17,B9403=2020,H9403/$O$18,B9403=2021,H9403/$O$19,B9403=2022,H9403/$O$20),"")</f>
        <v>4.984602360368894E-5</v>
      </c>
      <c r="K9403" s="3" cm="1">
        <f t="array" ref="K9403">IFERROR(_xlfn.IFS(B9403=2015,J9403*$P$4,B9403=2016,J9403*$P$5,B9403=2017,J9403*$P$6,B9403=2018,J9403*$P$7,B9403=2019,J9403*$P$8,B9403=2020,J9403*$P$9,B9403=2021,J9403*$P$10,B9403=2022,J9403*$P$11),"")</f>
        <v>107342.56474721902</v>
      </c>
      <c r="L9403" s="3">
        <f t="shared" si="147"/>
        <v>220827.41474721901</v>
      </c>
    </row>
    <row r="9404" spans="1:12">
      <c r="A9404">
        <v>4800227</v>
      </c>
      <c r="B9404">
        <v>2023</v>
      </c>
      <c r="D9404" t="s">
        <v>3579</v>
      </c>
      <c r="E9404" t="s">
        <v>3580</v>
      </c>
      <c r="F9404" t="s">
        <v>4101</v>
      </c>
      <c r="G9404" t="s">
        <v>3581</v>
      </c>
      <c r="H9404" s="5">
        <v>127313.29</v>
      </c>
      <c r="I9404">
        <f>IFERROR(VLOOKUP(G9404,'NCES Match'!$A$2:$B$1307,2,FALSE),"")</f>
        <v>4800227</v>
      </c>
      <c r="J9404" t="str" cm="1">
        <f t="array" ref="J9404">IFERROR(_xlfn.IFS(B9404=2015,H9404/$O$13,B9404=2016,H9404/$O$14,B9404=2017,H9404/$O$15,B9404=2018,H9404/$O$16,B9404=2019,H9404/$O$17,B9404=2020,H9404/$O$18,B9404=2021,H9404/$O$19,B9404=2022,H9404/$O$20),"")</f>
        <v/>
      </c>
      <c r="K9404" s="3" t="str" cm="1">
        <f t="array" ref="K9404">IFERROR(_xlfn.IFS(B9404=2015,J9404*$P$4,B9404=2016,J9404*$P$5,B9404=2017,J9404*$P$6,B9404=2018,J9404*$P$7,B9404=2019,J9404*$P$8,B9404=2020,J9404*$P$9,B9404=2021,J9404*$P$10,B9404=2022,J9404*$P$11),"")</f>
        <v/>
      </c>
      <c r="L9404" s="3">
        <f t="shared" si="147"/>
        <v>127313.29</v>
      </c>
    </row>
    <row r="9405" spans="1:12">
      <c r="A9405">
        <v>4827000</v>
      </c>
      <c r="B9405">
        <v>2015</v>
      </c>
      <c r="C9405" t="s">
        <v>381</v>
      </c>
      <c r="D9405" t="s">
        <v>1965</v>
      </c>
      <c r="E9405" t="s">
        <v>1966</v>
      </c>
      <c r="G9405" t="s">
        <v>1967</v>
      </c>
      <c r="H9405" s="5">
        <v>40729.67</v>
      </c>
      <c r="I9405">
        <f>IFERROR(VLOOKUP(G9405,'NCES Match'!$A$2:$B$1307,2,FALSE),"")</f>
        <v>4827000</v>
      </c>
      <c r="J9405" cm="1">
        <f t="array" ref="J9405">IFERROR(_xlfn.IFS(B9405=2015,H9405/$O$13,B9405=2016,H9405/$O$14,B9405=2017,H9405/$O$15,B9405=2018,H9405/$O$16,B9405=2019,H9405/$O$17,B9405=2020,H9405/$O$18,B9405=2021,H9405/$O$19,B9405=2022,H9405/$O$20),"")</f>
        <v>3.1907776495898855E-5</v>
      </c>
      <c r="K9405" s="3" cm="1">
        <f t="array" ref="K9405">IFERROR(_xlfn.IFS(B9405=2015,J9405*$P$4,B9405=2016,J9405*$P$5,B9405=2017,J9405*$P$6,B9405=2018,J9405*$P$7,B9405=2019,J9405*$P$8,B9405=2020,J9405*$P$9,B9405=2021,J9405*$P$10,B9405=2022,J9405*$P$11),"")</f>
        <v>50780.683475576661</v>
      </c>
      <c r="L9405" s="3">
        <f t="shared" si="147"/>
        <v>91510.35347557666</v>
      </c>
    </row>
    <row r="9406" spans="1:12">
      <c r="A9406">
        <v>4827000</v>
      </c>
      <c r="B9406">
        <v>2016</v>
      </c>
      <c r="C9406" t="s">
        <v>4102</v>
      </c>
      <c r="D9406" t="s">
        <v>1965</v>
      </c>
      <c r="E9406" t="s">
        <v>1966</v>
      </c>
      <c r="F9406" t="s">
        <v>4101</v>
      </c>
      <c r="G9406" t="s">
        <v>1967</v>
      </c>
      <c r="H9406" s="5">
        <v>53840</v>
      </c>
      <c r="I9406">
        <f>IFERROR(VLOOKUP(G9406,'NCES Match'!$A$2:$B$1307,2,FALSE),"")</f>
        <v>4827000</v>
      </c>
      <c r="J9406" cm="1">
        <f t="array" ref="J9406">IFERROR(_xlfn.IFS(B9406=2015,H9406/$O$13,B9406=2016,H9406/$O$14,B9406=2017,H9406/$O$15,B9406=2018,H9406/$O$16,B9406=2019,H9406/$O$17,B9406=2020,H9406/$O$18,B9406=2021,H9406/$O$19,B9406=2022,H9406/$O$20),"")</f>
        <v>3.8542274372051139E-5</v>
      </c>
      <c r="K9406" s="3" cm="1">
        <f t="array" ref="K9406">IFERROR(_xlfn.IFS(B9406=2015,J9406*$P$4,B9406=2016,J9406*$P$5,B9406=2017,J9406*$P$6,B9406=2018,J9406*$P$7,B9406=2019,J9406*$P$8,B9406=2020,J9406*$P$9,B9406=2021,J9406*$P$10,B9406=2022,J9406*$P$11),"")</f>
        <v>64582.639306798468</v>
      </c>
      <c r="L9406" s="3">
        <f t="shared" si="147"/>
        <v>118422.63930679846</v>
      </c>
    </row>
    <row r="9407" spans="1:12">
      <c r="A9407">
        <v>4827000</v>
      </c>
      <c r="B9407">
        <v>2017</v>
      </c>
      <c r="D9407" t="s">
        <v>1965</v>
      </c>
      <c r="E9407" t="s">
        <v>1966</v>
      </c>
      <c r="F9407" t="s">
        <v>4101</v>
      </c>
      <c r="G9407" t="s">
        <v>1967</v>
      </c>
      <c r="H9407" s="5">
        <v>52007</v>
      </c>
      <c r="I9407">
        <f>IFERROR(VLOOKUP(G9407,'NCES Match'!$A$2:$B$1307,2,FALSE),"")</f>
        <v>4827000</v>
      </c>
      <c r="J9407" cm="1">
        <f t="array" ref="J9407">IFERROR(_xlfn.IFS(B9407=2015,H9407/$O$13,B9407=2016,H9407/$O$14,B9407=2017,H9407/$O$15,B9407=2018,H9407/$O$16,B9407=2019,H9407/$O$17,B9407=2020,H9407/$O$18,B9407=2021,H9407/$O$19,B9407=2022,H9407/$O$20),"")</f>
        <v>3.5855641935553116E-5</v>
      </c>
      <c r="K9407" s="3" cm="1">
        <f t="array" ref="K9407">IFERROR(_xlfn.IFS(B9407=2015,J9407*$P$4,B9407=2016,J9407*$P$5,B9407=2017,J9407*$P$6,B9407=2018,J9407*$P$7,B9407=2019,J9407*$P$8,B9407=2020,J9407*$P$9,B9407=2021,J9407*$P$10,B9407=2022,J9407*$P$11),"")</f>
        <v>60891.765823464943</v>
      </c>
      <c r="L9407" s="3">
        <f t="shared" si="147"/>
        <v>112898.76582346494</v>
      </c>
    </row>
    <row r="9408" spans="1:12">
      <c r="A9408">
        <v>4827000</v>
      </c>
      <c r="B9408">
        <v>2018</v>
      </c>
      <c r="D9408" t="s">
        <v>1965</v>
      </c>
      <c r="E9408" t="s">
        <v>1966</v>
      </c>
      <c r="F9408" t="s">
        <v>4101</v>
      </c>
      <c r="G9408" t="s">
        <v>1967</v>
      </c>
      <c r="H9408" s="5">
        <v>53762</v>
      </c>
      <c r="I9408">
        <f>IFERROR(VLOOKUP(G9408,'NCES Match'!$A$2:$B$1307,2,FALSE),"")</f>
        <v>4827000</v>
      </c>
      <c r="J9408" cm="1">
        <f t="array" ref="J9408">IFERROR(_xlfn.IFS(B9408=2015,H9408/$O$13,B9408=2016,H9408/$O$14,B9408=2017,H9408/$O$15,B9408=2018,H9408/$O$16,B9408=2019,H9408/$O$17,B9408=2020,H9408/$O$18,B9408=2021,H9408/$O$19,B9408=2022,H9408/$O$20),"")</f>
        <v>3.5082868084279434E-5</v>
      </c>
      <c r="K9408" s="3" cm="1">
        <f t="array" ref="K9408">IFERROR(_xlfn.IFS(B9408=2015,J9408*$P$4,B9408=2016,J9408*$P$5,B9408=2017,J9408*$P$6,B9408=2018,J9408*$P$7,B9408=2019,J9408*$P$8,B9408=2020,J9408*$P$9,B9408=2021,J9408*$P$10,B9408=2022,J9408*$P$11),"")</f>
        <v>60232.137759059282</v>
      </c>
      <c r="L9408" s="3">
        <f t="shared" si="147"/>
        <v>113994.13775905929</v>
      </c>
    </row>
    <row r="9409" spans="1:12">
      <c r="A9409">
        <v>4827000</v>
      </c>
      <c r="B9409">
        <v>2019</v>
      </c>
      <c r="D9409" t="s">
        <v>1965</v>
      </c>
      <c r="E9409" t="s">
        <v>1966</v>
      </c>
      <c r="F9409" t="s">
        <v>4101</v>
      </c>
      <c r="G9409" t="s">
        <v>1967</v>
      </c>
      <c r="H9409" s="5">
        <v>52566</v>
      </c>
      <c r="I9409">
        <f>IFERROR(VLOOKUP(G9409,'NCES Match'!$A$2:$B$1307,2,FALSE),"")</f>
        <v>4827000</v>
      </c>
      <c r="J9409" cm="1">
        <f t="array" ref="J9409">IFERROR(_xlfn.IFS(B9409=2015,H9409/$O$13,B9409=2016,H9409/$O$14,B9409=2017,H9409/$O$15,B9409=2018,H9409/$O$16,B9409=2019,H9409/$O$17,B9409=2020,H9409/$O$18,B9409=2021,H9409/$O$19,B9409=2022,H9409/$O$20),"")</f>
        <v>3.3283741280650394E-5</v>
      </c>
      <c r="K9409" s="3" cm="1">
        <f t="array" ref="K9409">IFERROR(_xlfn.IFS(B9409=2015,J9409*$P$4,B9409=2016,J9409*$P$5,B9409=2017,J9409*$P$6,B9409=2018,J9409*$P$7,B9409=2019,J9409*$P$8,B9409=2020,J9409*$P$9,B9409=2021,J9409*$P$10,B9409=2022,J9409*$P$11),"")</f>
        <v>57844.678317119637</v>
      </c>
      <c r="L9409" s="3">
        <f t="shared" si="147"/>
        <v>110410.67831711963</v>
      </c>
    </row>
    <row r="9410" spans="1:12">
      <c r="A9410">
        <v>4827000</v>
      </c>
      <c r="B9410">
        <v>2020</v>
      </c>
      <c r="D9410" t="s">
        <v>1965</v>
      </c>
      <c r="E9410" t="s">
        <v>1966</v>
      </c>
      <c r="F9410" t="s">
        <v>4230</v>
      </c>
      <c r="G9410" t="s">
        <v>1967</v>
      </c>
      <c r="H9410" s="5">
        <v>59085</v>
      </c>
      <c r="I9410">
        <f>IFERROR(VLOOKUP(G9410,'NCES Match'!$A$2:$B$1307,2,FALSE),"")</f>
        <v>4827000</v>
      </c>
      <c r="J9410" cm="1">
        <f t="array" ref="J9410">IFERROR(_xlfn.IFS(B9410=2015,H9410/$O$13,B9410=2016,H9410/$O$14,B9410=2017,H9410/$O$15,B9410=2018,H9410/$O$16,B9410=2019,H9410/$O$17,B9410=2020,H9410/$O$18,B9410=2021,H9410/$O$19,B9410=2022,H9410/$O$20),"")</f>
        <v>3.2018608342697598E-5</v>
      </c>
      <c r="K9410" s="3" cm="1">
        <f t="array" ref="K9410">IFERROR(_xlfn.IFS(B9410=2015,J9410*$P$4,B9410=2016,J9410*$P$5,B9410=2017,J9410*$P$6,B9410=2018,J9410*$P$7,B9410=2019,J9410*$P$8,B9410=2020,J9410*$P$9,B9410=2021,J9410*$P$10,B9410=2022,J9410*$P$11),"")</f>
        <v>67495.316518789026</v>
      </c>
      <c r="L9410" s="3">
        <f t="shared" si="147"/>
        <v>126580.31651878903</v>
      </c>
    </row>
    <row r="9411" spans="1:12">
      <c r="A9411">
        <v>4827000</v>
      </c>
      <c r="B9411">
        <v>2021</v>
      </c>
      <c r="D9411" t="s">
        <v>1965</v>
      </c>
      <c r="E9411" t="s">
        <v>1966</v>
      </c>
      <c r="F9411" t="s">
        <v>4101</v>
      </c>
      <c r="G9411" t="s">
        <v>1967</v>
      </c>
      <c r="H9411" s="5">
        <v>65854.61</v>
      </c>
      <c r="I9411">
        <f>IFERROR(VLOOKUP(G9411,'NCES Match'!$A$2:$B$1307,2,FALSE),"")</f>
        <v>4827000</v>
      </c>
      <c r="J9411" cm="1">
        <f t="array" ref="J9411">IFERROR(_xlfn.IFS(B9411=2015,H9411/$O$13,B9411=2016,H9411/$O$14,B9411=2017,H9411/$O$15,B9411=2018,H9411/$O$16,B9411=2019,H9411/$O$17,B9411=2020,H9411/$O$18,B9411=2021,H9411/$O$19,B9411=2022,H9411/$O$20),"")</f>
        <v>3.369405125764897E-5</v>
      </c>
      <c r="K9411" s="3" cm="1">
        <f t="array" ref="K9411">IFERROR(_xlfn.IFS(B9411=2015,J9411*$P$4,B9411=2016,J9411*$P$5,B9411=2017,J9411*$P$6,B9411=2018,J9411*$P$7,B9411=2019,J9411*$P$8,B9411=2020,J9411*$P$9,B9411=2021,J9411*$P$10,B9411=2022,J9411*$P$11),"")</f>
        <v>72123.912374071297</v>
      </c>
      <c r="L9411" s="3">
        <f t="shared" ref="L9411:L9474" si="148">SUM(H9411,K9411)</f>
        <v>137978.5223740713</v>
      </c>
    </row>
    <row r="9412" spans="1:12">
      <c r="A9412">
        <v>4827000</v>
      </c>
      <c r="B9412">
        <v>2022</v>
      </c>
      <c r="D9412" t="s">
        <v>1965</v>
      </c>
      <c r="E9412" t="s">
        <v>1966</v>
      </c>
      <c r="F9412" t="s">
        <v>4101</v>
      </c>
      <c r="G9412" t="s">
        <v>1967</v>
      </c>
      <c r="H9412" s="5">
        <v>85016.99</v>
      </c>
      <c r="I9412">
        <f>IFERROR(VLOOKUP(G9412,'NCES Match'!$A$2:$B$1307,2,FALSE),"")</f>
        <v>4827000</v>
      </c>
      <c r="J9412" cm="1">
        <f t="array" ref="J9412">IFERROR(_xlfn.IFS(B9412=2015,H9412/$O$13,B9412=2016,H9412/$O$14,B9412=2017,H9412/$O$15,B9412=2018,H9412/$O$16,B9412=2019,H9412/$O$17,B9412=2020,H9412/$O$18,B9412=2021,H9412/$O$19,B9412=2022,H9412/$O$20),"")</f>
        <v>3.7342067159225097E-5</v>
      </c>
      <c r="K9412" s="3" cm="1">
        <f t="array" ref="K9412">IFERROR(_xlfn.IFS(B9412=2015,J9412*$P$4,B9412=2016,J9412*$P$5,B9412=2017,J9412*$P$6,B9412=2018,J9412*$P$7,B9412=2019,J9412*$P$8,B9412=2020,J9412*$P$9,B9412=2021,J9412*$P$10,B9412=2022,J9412*$P$11),"")</f>
        <v>80415.507036301948</v>
      </c>
      <c r="L9412" s="3">
        <f t="shared" si="148"/>
        <v>165432.49703630194</v>
      </c>
    </row>
    <row r="9413" spans="1:12">
      <c r="A9413">
        <v>4827000</v>
      </c>
      <c r="B9413">
        <v>2023</v>
      </c>
      <c r="D9413" t="s">
        <v>1965</v>
      </c>
      <c r="E9413" t="s">
        <v>1966</v>
      </c>
      <c r="F9413" t="s">
        <v>4101</v>
      </c>
      <c r="G9413" t="s">
        <v>1967</v>
      </c>
      <c r="H9413" s="5">
        <v>121289.98</v>
      </c>
      <c r="I9413">
        <f>IFERROR(VLOOKUP(G9413,'NCES Match'!$A$2:$B$1307,2,FALSE),"")</f>
        <v>4827000</v>
      </c>
      <c r="J9413" t="str" cm="1">
        <f t="array" ref="J9413">IFERROR(_xlfn.IFS(B9413=2015,H9413/$O$13,B9413=2016,H9413/$O$14,B9413=2017,H9413/$O$15,B9413=2018,H9413/$O$16,B9413=2019,H9413/$O$17,B9413=2020,H9413/$O$18,B9413=2021,H9413/$O$19,B9413=2022,H9413/$O$20),"")</f>
        <v/>
      </c>
      <c r="K9413" s="3" t="str" cm="1">
        <f t="array" ref="K9413">IFERROR(_xlfn.IFS(B9413=2015,J9413*$P$4,B9413=2016,J9413*$P$5,B9413=2017,J9413*$P$6,B9413=2018,J9413*$P$7,B9413=2019,J9413*$P$8,B9413=2020,J9413*$P$9,B9413=2021,J9413*$P$10,B9413=2022,J9413*$P$11),"")</f>
        <v/>
      </c>
      <c r="L9413" s="3">
        <f t="shared" si="148"/>
        <v>121289.98</v>
      </c>
    </row>
    <row r="9414" spans="1:12">
      <c r="A9414">
        <v>4809060</v>
      </c>
      <c r="B9414">
        <v>2015</v>
      </c>
      <c r="C9414" t="s">
        <v>381</v>
      </c>
      <c r="D9414" t="s">
        <v>517</v>
      </c>
      <c r="E9414" t="s">
        <v>518</v>
      </c>
      <c r="G9414" t="s">
        <v>519</v>
      </c>
      <c r="H9414" s="5">
        <v>47689.599999999999</v>
      </c>
      <c r="I9414">
        <f>IFERROR(VLOOKUP(G9414,'NCES Match'!$A$2:$B$1307,2,FALSE),"")</f>
        <v>4809060</v>
      </c>
      <c r="J9414" cm="1">
        <f t="array" ref="J9414">IFERROR(_xlfn.IFS(B9414=2015,H9414/$O$13,B9414=2016,H9414/$O$14,B9414=2017,H9414/$O$15,B9414=2018,H9414/$O$16,B9414=2019,H9414/$O$17,B9414=2020,H9414/$O$18,B9414=2021,H9414/$O$19,B9414=2022,H9414/$O$20),"")</f>
        <v>3.7360211805762682E-5</v>
      </c>
      <c r="K9414" s="3" cm="1">
        <f t="array" ref="K9414">IFERROR(_xlfn.IFS(B9414=2015,J9414*$P$4,B9414=2016,J9414*$P$5,B9414=2017,J9414*$P$6,B9414=2018,J9414*$P$7,B9414=2019,J9414*$P$8,B9414=2020,J9414*$P$9,B9414=2021,J9414*$P$10,B9414=2022,J9414*$P$11),"")</f>
        <v>59458.141513959257</v>
      </c>
      <c r="L9414" s="3">
        <f t="shared" si="148"/>
        <v>107147.74151395925</v>
      </c>
    </row>
    <row r="9415" spans="1:12">
      <c r="A9415">
        <v>4809060</v>
      </c>
      <c r="B9415">
        <v>2016</v>
      </c>
      <c r="C9415" t="s">
        <v>4102</v>
      </c>
      <c r="D9415" t="s">
        <v>517</v>
      </c>
      <c r="E9415" t="s">
        <v>518</v>
      </c>
      <c r="F9415" t="s">
        <v>4101</v>
      </c>
      <c r="G9415" t="s">
        <v>519</v>
      </c>
      <c r="H9415" s="5">
        <v>49577</v>
      </c>
      <c r="I9415">
        <f>IFERROR(VLOOKUP(G9415,'NCES Match'!$A$2:$B$1307,2,FALSE),"")</f>
        <v>4809060</v>
      </c>
      <c r="J9415" cm="1">
        <f t="array" ref="J9415">IFERROR(_xlfn.IFS(B9415=2015,H9415/$O$13,B9415=2016,H9415/$O$14,B9415=2017,H9415/$O$15,B9415=2018,H9415/$O$16,B9415=2019,H9415/$O$17,B9415=2020,H9415/$O$18,B9415=2021,H9415/$O$19,B9415=2022,H9415/$O$20),"")</f>
        <v>3.5490533739657866E-5</v>
      </c>
      <c r="K9415" s="3" cm="1">
        <f t="array" ref="K9415">IFERROR(_xlfn.IFS(B9415=2015,J9415*$P$4,B9415=2016,J9415*$P$5,B9415=2017,J9415*$P$6,B9415=2018,J9415*$P$7,B9415=2019,J9415*$P$8,B9415=2020,J9415*$P$9,B9415=2021,J9415*$P$10,B9415=2022,J9415*$P$11),"")</f>
        <v>59469.04734236902</v>
      </c>
      <c r="L9415" s="3">
        <f t="shared" si="148"/>
        <v>109046.04734236901</v>
      </c>
    </row>
    <row r="9416" spans="1:12">
      <c r="A9416">
        <v>4809060</v>
      </c>
      <c r="B9416">
        <v>2017</v>
      </c>
      <c r="D9416" t="s">
        <v>517</v>
      </c>
      <c r="E9416" t="s">
        <v>518</v>
      </c>
      <c r="F9416" t="s">
        <v>4101</v>
      </c>
      <c r="G9416" t="s">
        <v>519</v>
      </c>
      <c r="H9416" s="5">
        <v>50604</v>
      </c>
      <c r="I9416">
        <f>IFERROR(VLOOKUP(G9416,'NCES Match'!$A$2:$B$1307,2,FALSE),"")</f>
        <v>4809060</v>
      </c>
      <c r="J9416" cm="1">
        <f t="array" ref="J9416">IFERROR(_xlfn.IFS(B9416=2015,H9416/$O$13,B9416=2016,H9416/$O$14,B9416=2017,H9416/$O$15,B9416=2018,H9416/$O$16,B9416=2019,H9416/$O$17,B9416=2020,H9416/$O$18,B9416=2021,H9416/$O$19,B9416=2022,H9416/$O$20),"")</f>
        <v>3.4888359345986692E-5</v>
      </c>
      <c r="K9416" s="3" cm="1">
        <f t="array" ref="K9416">IFERROR(_xlfn.IFS(B9416=2015,J9416*$P$4,B9416=2016,J9416*$P$5,B9416=2017,J9416*$P$6,B9416=2018,J9416*$P$7,B9416=2019,J9416*$P$8,B9416=2020,J9416*$P$9,B9416=2021,J9416*$P$10,B9416=2022,J9416*$P$11),"")</f>
        <v>59249.080272475243</v>
      </c>
      <c r="L9416" s="3">
        <f t="shared" si="148"/>
        <v>109853.08027247524</v>
      </c>
    </row>
    <row r="9417" spans="1:12">
      <c r="A9417">
        <v>4809060</v>
      </c>
      <c r="B9417">
        <v>2018</v>
      </c>
      <c r="D9417" t="s">
        <v>517</v>
      </c>
      <c r="E9417" t="s">
        <v>518</v>
      </c>
      <c r="F9417" t="s">
        <v>4101</v>
      </c>
      <c r="G9417" t="s">
        <v>519</v>
      </c>
      <c r="H9417" s="5">
        <v>54401</v>
      </c>
      <c r="I9417">
        <f>IFERROR(VLOOKUP(G9417,'NCES Match'!$A$2:$B$1307,2,FALSE),"")</f>
        <v>4809060</v>
      </c>
      <c r="J9417" cm="1">
        <f t="array" ref="J9417">IFERROR(_xlfn.IFS(B9417=2015,H9417/$O$13,B9417=2016,H9417/$O$14,B9417=2017,H9417/$O$15,B9417=2018,H9417/$O$16,B9417=2019,H9417/$O$17,B9417=2020,H9417/$O$18,B9417=2021,H9417/$O$19,B9417=2022,H9417/$O$20),"")</f>
        <v>3.5499853179808886E-5</v>
      </c>
      <c r="K9417" s="3" cm="1">
        <f t="array" ref="K9417">IFERROR(_xlfn.IFS(B9417=2015,J9417*$P$4,B9417=2016,J9417*$P$5,B9417=2017,J9417*$P$6,B9417=2018,J9417*$P$7,B9417=2019,J9417*$P$8,B9417=2020,J9417*$P$9,B9417=2021,J9417*$P$10,B9417=2022,J9417*$P$11),"")</f>
        <v>60948.039995360734</v>
      </c>
      <c r="L9417" s="3">
        <f t="shared" si="148"/>
        <v>115349.03999536074</v>
      </c>
    </row>
    <row r="9418" spans="1:12">
      <c r="A9418">
        <v>4809060</v>
      </c>
      <c r="B9418">
        <v>2019</v>
      </c>
      <c r="D9418" t="s">
        <v>517</v>
      </c>
      <c r="E9418" t="s">
        <v>518</v>
      </c>
      <c r="F9418" t="s">
        <v>4101</v>
      </c>
      <c r="G9418" t="s">
        <v>519</v>
      </c>
      <c r="H9418" s="5">
        <v>63020</v>
      </c>
      <c r="I9418">
        <f>IFERROR(VLOOKUP(G9418,'NCES Match'!$A$2:$B$1307,2,FALSE),"")</f>
        <v>4809060</v>
      </c>
      <c r="J9418" cm="1">
        <f t="array" ref="J9418">IFERROR(_xlfn.IFS(B9418=2015,H9418/$O$13,B9418=2016,H9418/$O$14,B9418=2017,H9418/$O$15,B9418=2018,H9418/$O$16,B9418=2019,H9418/$O$17,B9418=2020,H9418/$O$18,B9418=2021,H9418/$O$19,B9418=2022,H9418/$O$20),"")</f>
        <v>3.9903005279203053E-5</v>
      </c>
      <c r="K9418" s="3" cm="1">
        <f t="array" ref="K9418">IFERROR(_xlfn.IFS(B9418=2015,J9418*$P$4,B9418=2016,J9418*$P$5,B9418=2017,J9418*$P$6,B9418=2018,J9418*$P$7,B9418=2019,J9418*$P$8,B9418=2020,J9418*$P$9,B9418=2021,J9418*$P$10,B9418=2022,J9418*$P$11),"")</f>
        <v>69348.469115871078</v>
      </c>
      <c r="L9418" s="3">
        <f t="shared" si="148"/>
        <v>132368.46911587106</v>
      </c>
    </row>
    <row r="9419" spans="1:12">
      <c r="A9419">
        <v>4809060</v>
      </c>
      <c r="B9419">
        <v>2020</v>
      </c>
      <c r="D9419" t="s">
        <v>517</v>
      </c>
      <c r="E9419" t="s">
        <v>518</v>
      </c>
      <c r="F9419" t="s">
        <v>4230</v>
      </c>
      <c r="G9419" t="s">
        <v>519</v>
      </c>
      <c r="H9419" s="5">
        <v>73434</v>
      </c>
      <c r="I9419">
        <f>IFERROR(VLOOKUP(G9419,'NCES Match'!$A$2:$B$1307,2,FALSE),"")</f>
        <v>4809060</v>
      </c>
      <c r="J9419" cm="1">
        <f t="array" ref="J9419">IFERROR(_xlfn.IFS(B9419=2015,H9419/$O$13,B9419=2016,H9419/$O$14,B9419=2017,H9419/$O$15,B9419=2018,H9419/$O$16,B9419=2019,H9419/$O$17,B9419=2020,H9419/$O$18,B9419=2021,H9419/$O$19,B9419=2022,H9419/$O$20),"")</f>
        <v>3.9794439960017865E-5</v>
      </c>
      <c r="K9419" s="3" cm="1">
        <f t="array" ref="K9419">IFERROR(_xlfn.IFS(B9419=2015,J9419*$P$4,B9419=2016,J9419*$P$5,B9419=2017,J9419*$P$6,B9419=2018,J9419*$P$7,B9419=2019,J9419*$P$8,B9419=2020,J9419*$P$9,B9419=2021,J9419*$P$10,B9419=2022,J9419*$P$11),"")</f>
        <v>83886.791457066152</v>
      </c>
      <c r="L9419" s="3">
        <f t="shared" si="148"/>
        <v>157320.79145706614</v>
      </c>
    </row>
    <row r="9420" spans="1:12">
      <c r="A9420">
        <v>4809060</v>
      </c>
      <c r="B9420">
        <v>2021</v>
      </c>
      <c r="D9420" t="s">
        <v>517</v>
      </c>
      <c r="E9420" t="s">
        <v>518</v>
      </c>
      <c r="F9420" t="s">
        <v>4101</v>
      </c>
      <c r="G9420" t="s">
        <v>519</v>
      </c>
      <c r="H9420" s="5">
        <v>78744.75</v>
      </c>
      <c r="I9420">
        <f>IFERROR(VLOOKUP(G9420,'NCES Match'!$A$2:$B$1307,2,FALSE),"")</f>
        <v>4809060</v>
      </c>
      <c r="J9420" cm="1">
        <f t="array" ref="J9420">IFERROR(_xlfn.IFS(B9420=2015,H9420/$O$13,B9420=2016,H9420/$O$14,B9420=2017,H9420/$O$15,B9420=2018,H9420/$O$16,B9420=2019,H9420/$O$17,B9420=2020,H9420/$O$18,B9420=2021,H9420/$O$19,B9420=2022,H9420/$O$20),"")</f>
        <v>4.0289201359946607E-5</v>
      </c>
      <c r="K9420" s="3" cm="1">
        <f t="array" ref="K9420">IFERROR(_xlfn.IFS(B9420=2015,J9420*$P$4,B9420=2016,J9420*$P$5,B9420=2017,J9420*$P$6,B9420=2018,J9420*$P$7,B9420=2019,J9420*$P$8,B9420=2020,J9420*$P$9,B9420=2021,J9420*$P$10,B9420=2022,J9420*$P$11),"")</f>
        <v>86241.182643373788</v>
      </c>
      <c r="L9420" s="3">
        <f t="shared" si="148"/>
        <v>164985.93264337379</v>
      </c>
    </row>
    <row r="9421" spans="1:12">
      <c r="A9421">
        <v>4809060</v>
      </c>
      <c r="B9421">
        <v>2022</v>
      </c>
      <c r="D9421" t="s">
        <v>517</v>
      </c>
      <c r="E9421" t="s">
        <v>518</v>
      </c>
      <c r="F9421" t="s">
        <v>4101</v>
      </c>
      <c r="G9421" t="s">
        <v>519</v>
      </c>
      <c r="H9421" s="5">
        <v>89446.58</v>
      </c>
      <c r="I9421">
        <f>IFERROR(VLOOKUP(G9421,'NCES Match'!$A$2:$B$1307,2,FALSE),"")</f>
        <v>4809060</v>
      </c>
      <c r="J9421" cm="1">
        <f t="array" ref="J9421">IFERROR(_xlfn.IFS(B9421=2015,H9421/$O$13,B9421=2016,H9421/$O$14,B9421=2017,H9421/$O$15,B9421=2018,H9421/$O$16,B9421=2019,H9421/$O$17,B9421=2020,H9421/$O$18,B9421=2021,H9421/$O$19,B9421=2022,H9421/$O$20),"")</f>
        <v>3.9287678821880195E-5</v>
      </c>
      <c r="K9421" s="3" cm="1">
        <f t="array" ref="K9421">IFERROR(_xlfn.IFS(B9421=2015,J9421*$P$4,B9421=2016,J9421*$P$5,B9421=2017,J9421*$P$6,B9421=2018,J9421*$P$7,B9421=2019,J9421*$P$8,B9421=2020,J9421*$P$9,B9421=2021,J9421*$P$10,B9421=2022,J9421*$P$11),"")</f>
        <v>84605.348688105107</v>
      </c>
      <c r="L9421" s="3">
        <f t="shared" si="148"/>
        <v>174051.92868810511</v>
      </c>
    </row>
    <row r="9422" spans="1:12">
      <c r="A9422">
        <v>4809060</v>
      </c>
      <c r="B9422">
        <v>2023</v>
      </c>
      <c r="D9422" t="s">
        <v>517</v>
      </c>
      <c r="E9422" t="s">
        <v>518</v>
      </c>
      <c r="F9422" t="s">
        <v>4101</v>
      </c>
      <c r="G9422" t="s">
        <v>519</v>
      </c>
      <c r="H9422" s="5">
        <v>124264.23</v>
      </c>
      <c r="I9422">
        <f>IFERROR(VLOOKUP(G9422,'NCES Match'!$A$2:$B$1307,2,FALSE),"")</f>
        <v>4809060</v>
      </c>
      <c r="J9422" t="str" cm="1">
        <f t="array" ref="J9422">IFERROR(_xlfn.IFS(B9422=2015,H9422/$O$13,B9422=2016,H9422/$O$14,B9422=2017,H9422/$O$15,B9422=2018,H9422/$O$16,B9422=2019,H9422/$O$17,B9422=2020,H9422/$O$18,B9422=2021,H9422/$O$19,B9422=2022,H9422/$O$20),"")</f>
        <v/>
      </c>
      <c r="K9422" s="3" t="str" cm="1">
        <f t="array" ref="K9422">IFERROR(_xlfn.IFS(B9422=2015,J9422*$P$4,B9422=2016,J9422*$P$5,B9422=2017,J9422*$P$6,B9422=2018,J9422*$P$7,B9422=2019,J9422*$P$8,B9422=2020,J9422*$P$9,B9422=2021,J9422*$P$10,B9422=2022,J9422*$P$11),"")</f>
        <v/>
      </c>
      <c r="L9422" s="3">
        <f t="shared" si="148"/>
        <v>124264.23</v>
      </c>
    </row>
    <row r="9423" spans="1:12">
      <c r="A9423">
        <v>4842120</v>
      </c>
      <c r="B9423">
        <v>2015</v>
      </c>
      <c r="C9423" t="s">
        <v>381</v>
      </c>
      <c r="D9423" t="s">
        <v>2785</v>
      </c>
      <c r="E9423" t="s">
        <v>2786</v>
      </c>
      <c r="G9423" t="s">
        <v>2787</v>
      </c>
      <c r="H9423" s="5">
        <v>92310.479999999894</v>
      </c>
      <c r="I9423">
        <f>IFERROR(VLOOKUP(G9423,'NCES Match'!$A$2:$B$1307,2,FALSE),"")</f>
        <v>4842120</v>
      </c>
      <c r="J9423" cm="1">
        <f t="array" ref="J9423">IFERROR(_xlfn.IFS(B9423=2015,H9423/$O$13,B9423=2016,H9423/$O$14,B9423=2017,H9423/$O$15,B9423=2018,H9423/$O$16,B9423=2019,H9423/$O$17,B9423=2020,H9423/$O$18,B9423=2021,H9423/$O$19,B9423=2022,H9423/$O$20),"")</f>
        <v>7.2316376834605787E-5</v>
      </c>
      <c r="K9423" s="3" cm="1">
        <f t="array" ref="K9423">IFERROR(_xlfn.IFS(B9423=2015,J9423*$P$4,B9423=2016,J9423*$P$5,B9423=2017,J9423*$P$6,B9423=2018,J9423*$P$7,B9423=2019,J9423*$P$8,B9423=2020,J9423*$P$9,B9423=2021,J9423*$P$10,B9423=2022,J9423*$P$11),"")</f>
        <v>115090.28348028709</v>
      </c>
      <c r="L9423" s="3">
        <f t="shared" si="148"/>
        <v>207400.76348028699</v>
      </c>
    </row>
    <row r="9424" spans="1:12">
      <c r="A9424">
        <v>4842120</v>
      </c>
      <c r="B9424">
        <v>2016</v>
      </c>
      <c r="C9424" t="s">
        <v>4102</v>
      </c>
      <c r="D9424" t="s">
        <v>2785</v>
      </c>
      <c r="E9424" t="s">
        <v>2786</v>
      </c>
      <c r="F9424" t="s">
        <v>4101</v>
      </c>
      <c r="G9424" t="s">
        <v>2787</v>
      </c>
      <c r="H9424" s="5">
        <v>100145</v>
      </c>
      <c r="I9424">
        <f>IFERROR(VLOOKUP(G9424,'NCES Match'!$A$2:$B$1307,2,FALSE),"")</f>
        <v>4842120</v>
      </c>
      <c r="J9424" cm="1">
        <f t="array" ref="J9424">IFERROR(_xlfn.IFS(B9424=2015,H9424/$O$13,B9424=2016,H9424/$O$14,B9424=2017,H9424/$O$15,B9424=2018,H9424/$O$16,B9424=2019,H9424/$O$17,B9424=2020,H9424/$O$18,B9424=2021,H9424/$O$19,B9424=2022,H9424/$O$20),"")</f>
        <v>7.1690491585978114E-5</v>
      </c>
      <c r="K9424" s="3" cm="1">
        <f t="array" ref="K9424">IFERROR(_xlfn.IFS(B9424=2015,J9424*$P$4,B9424=2016,J9424*$P$5,B9424=2017,J9424*$P$6,B9424=2018,J9424*$P$7,B9424=2019,J9424*$P$8,B9424=2020,J9424*$P$9,B9424=2021,J9424*$P$10,B9424=2022,J9424*$P$11),"")</f>
        <v>120126.82788594601</v>
      </c>
      <c r="L9424" s="3">
        <f t="shared" si="148"/>
        <v>220271.82788594603</v>
      </c>
    </row>
    <row r="9425" spans="1:12">
      <c r="A9425">
        <v>4842120</v>
      </c>
      <c r="B9425">
        <v>2017</v>
      </c>
      <c r="D9425" t="s">
        <v>2785</v>
      </c>
      <c r="E9425" t="s">
        <v>2786</v>
      </c>
      <c r="F9425" t="s">
        <v>4101</v>
      </c>
      <c r="G9425" t="s">
        <v>2787</v>
      </c>
      <c r="H9425" s="5">
        <v>96409</v>
      </c>
      <c r="I9425">
        <f>IFERROR(VLOOKUP(G9425,'NCES Match'!$A$2:$B$1307,2,FALSE),"")</f>
        <v>4842120</v>
      </c>
      <c r="J9425" cm="1">
        <f t="array" ref="J9425">IFERROR(_xlfn.IFS(B9425=2015,H9425/$O$13,B9425=2016,H9425/$O$14,B9425=2017,H9425/$O$15,B9425=2018,H9425/$O$16,B9425=2019,H9425/$O$17,B9425=2020,H9425/$O$18,B9425=2021,H9425/$O$19,B9425=2022,H9425/$O$20),"")</f>
        <v>6.6468102050968914E-5</v>
      </c>
      <c r="K9425" s="3" cm="1">
        <f t="array" ref="K9425">IFERROR(_xlfn.IFS(B9425=2015,J9425*$P$4,B9425=2016,J9425*$P$5,B9425=2017,J9425*$P$6,B9425=2018,J9425*$P$7,B9425=2019,J9425*$P$8,B9425=2020,J9425*$P$9,B9425=2021,J9425*$P$10,B9425=2022,J9425*$P$11),"")</f>
        <v>112879.30954053169</v>
      </c>
      <c r="L9425" s="3">
        <f t="shared" si="148"/>
        <v>209288.30954053169</v>
      </c>
    </row>
    <row r="9426" spans="1:12">
      <c r="A9426">
        <v>4842120</v>
      </c>
      <c r="B9426">
        <v>2018</v>
      </c>
      <c r="D9426" t="s">
        <v>2785</v>
      </c>
      <c r="E9426" t="s">
        <v>2786</v>
      </c>
      <c r="F9426" t="s">
        <v>4101</v>
      </c>
      <c r="G9426" t="s">
        <v>2787</v>
      </c>
      <c r="H9426" s="5">
        <v>102299</v>
      </c>
      <c r="I9426">
        <f>IFERROR(VLOOKUP(G9426,'NCES Match'!$A$2:$B$1307,2,FALSE),"")</f>
        <v>4842120</v>
      </c>
      <c r="J9426" cm="1">
        <f t="array" ref="J9426">IFERROR(_xlfn.IFS(B9426=2015,H9426/$O$13,B9426=2016,H9426/$O$14,B9426=2017,H9426/$O$15,B9426=2018,H9426/$O$16,B9426=2019,H9426/$O$17,B9426=2020,H9426/$O$18,B9426=2021,H9426/$O$19,B9426=2022,H9426/$O$20),"")</f>
        <v>6.6756116255974515E-5</v>
      </c>
      <c r="K9426" s="3" cm="1">
        <f t="array" ref="K9426">IFERROR(_xlfn.IFS(B9426=2015,J9426*$P$4,B9426=2016,J9426*$P$5,B9426=2017,J9426*$P$6,B9426=2018,J9426*$P$7,B9426=2019,J9426*$P$8,B9426=2020,J9426*$P$9,B9426=2021,J9426*$P$10,B9426=2022,J9426*$P$11),"")</f>
        <v>114610.45832770369</v>
      </c>
      <c r="L9426" s="3">
        <f t="shared" si="148"/>
        <v>216909.4583277037</v>
      </c>
    </row>
    <row r="9427" spans="1:12">
      <c r="A9427">
        <v>4842120</v>
      </c>
      <c r="B9427">
        <v>2019</v>
      </c>
      <c r="D9427" t="s">
        <v>2785</v>
      </c>
      <c r="E9427" t="s">
        <v>2786</v>
      </c>
      <c r="F9427" t="s">
        <v>4101</v>
      </c>
      <c r="G9427" t="s">
        <v>2787</v>
      </c>
      <c r="H9427" s="5">
        <v>106368</v>
      </c>
      <c r="I9427">
        <f>IFERROR(VLOOKUP(G9427,'NCES Match'!$A$2:$B$1307,2,FALSE),"")</f>
        <v>4842120</v>
      </c>
      <c r="J9427" cm="1">
        <f t="array" ref="J9427">IFERROR(_xlfn.IFS(B9427=2015,H9427/$O$13,B9427=2016,H9427/$O$14,B9427=2017,H9427/$O$15,B9427=2018,H9427/$O$16,B9427=2019,H9427/$O$17,B9427=2020,H9427/$O$18,B9427=2021,H9427/$O$19,B9427=2022,H9427/$O$20),"")</f>
        <v>6.7350093074234704E-5</v>
      </c>
      <c r="K9427" s="3" cm="1">
        <f t="array" ref="K9427">IFERROR(_xlfn.IFS(B9427=2015,J9427*$P$4,B9427=2016,J9427*$P$5,B9427=2017,J9427*$P$6,B9427=2018,J9427*$P$7,B9427=2019,J9427*$P$8,B9427=2020,J9427*$P$9,B9427=2021,J9427*$P$10,B9427=2022,J9427*$P$11),"")</f>
        <v>117049.47576827953</v>
      </c>
      <c r="L9427" s="3">
        <f t="shared" si="148"/>
        <v>223417.47576827952</v>
      </c>
    </row>
    <row r="9428" spans="1:12">
      <c r="A9428">
        <v>4842120</v>
      </c>
      <c r="B9428">
        <v>2020</v>
      </c>
      <c r="D9428" t="s">
        <v>2785</v>
      </c>
      <c r="E9428" t="s">
        <v>2786</v>
      </c>
      <c r="F9428" t="s">
        <v>4230</v>
      </c>
      <c r="G9428" t="s">
        <v>2787</v>
      </c>
      <c r="H9428" s="5">
        <v>121907</v>
      </c>
      <c r="I9428">
        <f>IFERROR(VLOOKUP(G9428,'NCES Match'!$A$2:$B$1307,2,FALSE),"")</f>
        <v>4842120</v>
      </c>
      <c r="J9428" cm="1">
        <f t="array" ref="J9428">IFERROR(_xlfn.IFS(B9428=2015,H9428/$O$13,B9428=2016,H9428/$O$14,B9428=2017,H9428/$O$15,B9428=2018,H9428/$O$16,B9428=2019,H9428/$O$17,B9428=2020,H9428/$O$18,B9428=2021,H9428/$O$19,B9428=2022,H9428/$O$20),"")</f>
        <v>6.6062325247241038E-5</v>
      </c>
      <c r="K9428" s="3" cm="1">
        <f t="array" ref="K9428">IFERROR(_xlfn.IFS(B9428=2015,J9428*$P$4,B9428=2016,J9428*$P$5,B9428=2017,J9428*$P$6,B9428=2018,J9428*$P$7,B9428=2019,J9428*$P$8,B9428=2020,J9428*$P$9,B9428=2021,J9428*$P$10,B9428=2022,J9428*$P$11),"")</f>
        <v>139259.56758662968</v>
      </c>
      <c r="L9428" s="3">
        <f t="shared" si="148"/>
        <v>261166.56758662968</v>
      </c>
    </row>
    <row r="9429" spans="1:12">
      <c r="A9429">
        <v>4842120</v>
      </c>
      <c r="B9429">
        <v>2021</v>
      </c>
      <c r="D9429" t="s">
        <v>2785</v>
      </c>
      <c r="E9429" t="s">
        <v>2786</v>
      </c>
      <c r="F9429" t="s">
        <v>4101</v>
      </c>
      <c r="G9429" t="s">
        <v>2787</v>
      </c>
      <c r="H9429" s="5">
        <v>130147.6</v>
      </c>
      <c r="I9429">
        <f>IFERROR(VLOOKUP(G9429,'NCES Match'!$A$2:$B$1307,2,FALSE),"")</f>
        <v>4842120</v>
      </c>
      <c r="J9429" cm="1">
        <f t="array" ref="J9429">IFERROR(_xlfn.IFS(B9429=2015,H9429/$O$13,B9429=2016,H9429/$O$14,B9429=2017,H9429/$O$15,B9429=2018,H9429/$O$16,B9429=2019,H9429/$O$17,B9429=2020,H9429/$O$18,B9429=2021,H9429/$O$19,B9429=2022,H9429/$O$20),"")</f>
        <v>6.658911054913233E-5</v>
      </c>
      <c r="K9429" s="3" cm="1">
        <f t="array" ref="K9429">IFERROR(_xlfn.IFS(B9429=2015,J9429*$P$4,B9429=2016,J9429*$P$5,B9429=2017,J9429*$P$6,B9429=2018,J9429*$P$7,B9429=2019,J9429*$P$8,B9429=2020,J9429*$P$9,B9429=2021,J9429*$P$10,B9429=2022,J9429*$P$11),"")</f>
        <v>142537.53986388625</v>
      </c>
      <c r="L9429" s="3">
        <f t="shared" si="148"/>
        <v>272685.13986388629</v>
      </c>
    </row>
    <row r="9430" spans="1:12">
      <c r="A9430">
        <v>4842120</v>
      </c>
      <c r="B9430">
        <v>2022</v>
      </c>
      <c r="D9430" t="s">
        <v>2785</v>
      </c>
      <c r="E9430" t="s">
        <v>2786</v>
      </c>
      <c r="F9430" t="s">
        <v>4101</v>
      </c>
      <c r="G9430" t="s">
        <v>2787</v>
      </c>
      <c r="H9430" s="5">
        <v>162350.22</v>
      </c>
      <c r="I9430">
        <f>IFERROR(VLOOKUP(G9430,'NCES Match'!$A$2:$B$1307,2,FALSE),"")</f>
        <v>4842120</v>
      </c>
      <c r="J9430" cm="1">
        <f t="array" ref="J9430">IFERROR(_xlfn.IFS(B9430=2015,H9430/$O$13,B9430=2016,H9430/$O$14,B9430=2017,H9430/$O$15,B9430=2018,H9430/$O$16,B9430=2019,H9430/$O$17,B9430=2020,H9430/$O$18,B9430=2021,H9430/$O$19,B9430=2022,H9430/$O$20),"")</f>
        <v>7.1309191475197722E-5</v>
      </c>
      <c r="K9430" s="3" cm="1">
        <f t="array" ref="K9430">IFERROR(_xlfn.IFS(B9430=2015,J9430*$P$4,B9430=2016,J9430*$P$5,B9430=2017,J9430*$P$6,B9430=2018,J9430*$P$7,B9430=2019,J9430*$P$8,B9430=2020,J9430*$P$9,B9430=2021,J9430*$P$10,B9430=2022,J9430*$P$11),"")</f>
        <v>153563.13201343836</v>
      </c>
      <c r="L9430" s="3">
        <f t="shared" si="148"/>
        <v>315913.35201343836</v>
      </c>
    </row>
    <row r="9431" spans="1:12">
      <c r="A9431">
        <v>4842120</v>
      </c>
      <c r="B9431">
        <v>2023</v>
      </c>
      <c r="D9431" t="s">
        <v>2785</v>
      </c>
      <c r="E9431" t="s">
        <v>2786</v>
      </c>
      <c r="F9431" t="s">
        <v>4101</v>
      </c>
      <c r="G9431" t="s">
        <v>2787</v>
      </c>
      <c r="H9431" s="5">
        <v>189064.76</v>
      </c>
      <c r="I9431">
        <f>IFERROR(VLOOKUP(G9431,'NCES Match'!$A$2:$B$1307,2,FALSE),"")</f>
        <v>4842120</v>
      </c>
      <c r="J9431" t="str" cm="1">
        <f t="array" ref="J9431">IFERROR(_xlfn.IFS(B9431=2015,H9431/$O$13,B9431=2016,H9431/$O$14,B9431=2017,H9431/$O$15,B9431=2018,H9431/$O$16,B9431=2019,H9431/$O$17,B9431=2020,H9431/$O$18,B9431=2021,H9431/$O$19,B9431=2022,H9431/$O$20),"")</f>
        <v/>
      </c>
      <c r="K9431" s="3" t="str" cm="1">
        <f t="array" ref="K9431">IFERROR(_xlfn.IFS(B9431=2015,J9431*$P$4,B9431=2016,J9431*$P$5,B9431=2017,J9431*$P$6,B9431=2018,J9431*$P$7,B9431=2019,J9431*$P$8,B9431=2020,J9431*$P$9,B9431=2021,J9431*$P$10,B9431=2022,J9431*$P$11),"")</f>
        <v/>
      </c>
      <c r="L9431" s="3">
        <f t="shared" si="148"/>
        <v>189064.76</v>
      </c>
    </row>
    <row r="9432" spans="1:12">
      <c r="A9432">
        <v>4814190</v>
      </c>
      <c r="B9432">
        <v>2015</v>
      </c>
      <c r="C9432" t="s">
        <v>381</v>
      </c>
      <c r="D9432" t="s">
        <v>910</v>
      </c>
      <c r="E9432" t="s">
        <v>911</v>
      </c>
      <c r="G9432" t="s">
        <v>912</v>
      </c>
      <c r="H9432" s="5">
        <v>128514.6</v>
      </c>
      <c r="I9432">
        <f>IFERROR(VLOOKUP(G9432,'NCES Match'!$A$2:$B$1307,2,FALSE),"")</f>
        <v>4814190</v>
      </c>
      <c r="J9432" cm="1">
        <f t="array" ref="J9432">IFERROR(_xlfn.IFS(B9432=2015,H9432/$O$13,B9432=2016,H9432/$O$14,B9432=2017,H9432/$O$15,B9432=2018,H9432/$O$16,B9432=2019,H9432/$O$17,B9432=2020,H9432/$O$18,B9432=2021,H9432/$O$19,B9432=2022,H9432/$O$20),"")</f>
        <v>1.0067882045839908E-4</v>
      </c>
      <c r="K9432" s="3" cm="1">
        <f t="array" ref="K9432">IFERROR(_xlfn.IFS(B9432=2015,J9432*$P$4,B9432=2016,J9432*$P$5,B9432=2017,J9432*$P$6,B9432=2018,J9432*$P$7,B9432=2019,J9432*$P$8,B9432=2020,J9432*$P$9,B9432=2021,J9432*$P$10,B9432=2022,J9432*$P$11),"")</f>
        <v>160228.63000339421</v>
      </c>
      <c r="L9432" s="3">
        <f t="shared" si="148"/>
        <v>288743.23000339419</v>
      </c>
    </row>
    <row r="9433" spans="1:12">
      <c r="A9433">
        <v>4814190</v>
      </c>
      <c r="B9433">
        <v>2016</v>
      </c>
      <c r="C9433" t="s">
        <v>4102</v>
      </c>
      <c r="D9433" t="s">
        <v>910</v>
      </c>
      <c r="E9433" t="s">
        <v>911</v>
      </c>
      <c r="F9433" t="s">
        <v>4101</v>
      </c>
      <c r="G9433" t="s">
        <v>912</v>
      </c>
      <c r="H9433" s="5">
        <v>123276</v>
      </c>
      <c r="I9433">
        <f>IFERROR(VLOOKUP(G9433,'NCES Match'!$A$2:$B$1307,2,FALSE),"")</f>
        <v>4814190</v>
      </c>
      <c r="J9433" cm="1">
        <f t="array" ref="J9433">IFERROR(_xlfn.IFS(B9433=2015,H9433/$O$13,B9433=2016,H9433/$O$14,B9433=2017,H9433/$O$15,B9433=2018,H9433/$O$16,B9433=2019,H9433/$O$17,B9433=2020,H9433/$O$18,B9433=2021,H9433/$O$19,B9433=2022,H9433/$O$20),"")</f>
        <v>8.8249209054401491E-5</v>
      </c>
      <c r="K9433" s="3" cm="1">
        <f t="array" ref="K9433">IFERROR(_xlfn.IFS(B9433=2015,J9433*$P$4,B9433=2016,J9433*$P$5,B9433=2017,J9433*$P$6,B9433=2018,J9433*$P$7,B9433=2019,J9433*$P$8,B9433=2020,J9433*$P$9,B9433=2021,J9433*$P$10,B9433=2022,J9433*$P$11),"")</f>
        <v>147873.13230283966</v>
      </c>
      <c r="L9433" s="3">
        <f t="shared" si="148"/>
        <v>271149.13230283966</v>
      </c>
    </row>
    <row r="9434" spans="1:12">
      <c r="A9434">
        <v>4814190</v>
      </c>
      <c r="B9434">
        <v>2017</v>
      </c>
      <c r="D9434" t="s">
        <v>910</v>
      </c>
      <c r="E9434" t="s">
        <v>911</v>
      </c>
      <c r="F9434" t="s">
        <v>4101</v>
      </c>
      <c r="G9434" t="s">
        <v>912</v>
      </c>
      <c r="H9434" s="5">
        <v>120570</v>
      </c>
      <c r="I9434">
        <f>IFERROR(VLOOKUP(G9434,'NCES Match'!$A$2:$B$1307,2,FALSE),"")</f>
        <v>4814190</v>
      </c>
      <c r="J9434" cm="1">
        <f t="array" ref="J9434">IFERROR(_xlfn.IFS(B9434=2015,H9434/$O$13,B9434=2016,H9434/$O$14,B9434=2017,H9434/$O$15,B9434=2018,H9434/$O$16,B9434=2019,H9434/$O$17,B9434=2020,H9434/$O$18,B9434=2021,H9434/$O$19,B9434=2022,H9434/$O$20),"")</f>
        <v>8.3125632091250016E-5</v>
      </c>
      <c r="K9434" s="3" cm="1">
        <f t="array" ref="K9434">IFERROR(_xlfn.IFS(B9434=2015,J9434*$P$4,B9434=2016,J9434*$P$5,B9434=2017,J9434*$P$6,B9434=2018,J9434*$P$7,B9434=2019,J9434*$P$8,B9434=2020,J9434*$P$9,B9434=2021,J9434*$P$10,B9434=2022,J9434*$P$11),"")</f>
        <v>141167.92365133864</v>
      </c>
      <c r="L9434" s="3">
        <f t="shared" si="148"/>
        <v>261737.92365133864</v>
      </c>
    </row>
    <row r="9435" spans="1:12">
      <c r="A9435">
        <v>4814190</v>
      </c>
      <c r="B9435">
        <v>2018</v>
      </c>
      <c r="D9435" t="s">
        <v>910</v>
      </c>
      <c r="E9435" t="s">
        <v>911</v>
      </c>
      <c r="F9435" t="s">
        <v>4101</v>
      </c>
      <c r="G9435" t="s">
        <v>912</v>
      </c>
      <c r="H9435" s="5">
        <v>114800</v>
      </c>
      <c r="I9435">
        <f>IFERROR(VLOOKUP(G9435,'NCES Match'!$A$2:$B$1307,2,FALSE),"")</f>
        <v>4814190</v>
      </c>
      <c r="J9435" cm="1">
        <f t="array" ref="J9435">IFERROR(_xlfn.IFS(B9435=2015,H9435/$O$13,B9435=2016,H9435/$O$14,B9435=2017,H9435/$O$15,B9435=2018,H9435/$O$16,B9435=2019,H9435/$O$17,B9435=2020,H9435/$O$18,B9435=2021,H9435/$O$19,B9435=2022,H9435/$O$20),"")</f>
        <v>7.4913754251614134E-5</v>
      </c>
      <c r="K9435" s="3" cm="1">
        <f t="array" ref="K9435">IFERROR(_xlfn.IFS(B9435=2015,J9435*$P$4,B9435=2016,J9435*$P$5,B9435=2017,J9435*$P$6,B9435=2018,J9435*$P$7,B9435=2019,J9435*$P$8,B9435=2020,J9435*$P$9,B9435=2021,J9435*$P$10,B9435=2022,J9435*$P$11),"")</f>
        <v>128615.92602098147</v>
      </c>
      <c r="L9435" s="3">
        <f t="shared" si="148"/>
        <v>243415.92602098145</v>
      </c>
    </row>
    <row r="9436" spans="1:12">
      <c r="A9436">
        <v>4814190</v>
      </c>
      <c r="B9436">
        <v>2019</v>
      </c>
      <c r="D9436" t="s">
        <v>910</v>
      </c>
      <c r="E9436" t="s">
        <v>911</v>
      </c>
      <c r="F9436" t="s">
        <v>4101</v>
      </c>
      <c r="G9436" t="s">
        <v>912</v>
      </c>
      <c r="H9436" s="5">
        <v>126668</v>
      </c>
      <c r="I9436">
        <f>IFERROR(VLOOKUP(G9436,'NCES Match'!$A$2:$B$1307,2,FALSE),"")</f>
        <v>4814190</v>
      </c>
      <c r="J9436" cm="1">
        <f t="array" ref="J9436">IFERROR(_xlfn.IFS(B9436=2015,H9436/$O$13,B9436=2016,H9436/$O$14,B9436=2017,H9436/$O$15,B9436=2018,H9436/$O$16,B9436=2019,H9436/$O$17,B9436=2020,H9436/$O$18,B9436=2021,H9436/$O$19,B9436=2022,H9436/$O$20),"")</f>
        <v>8.0203647615139525E-5</v>
      </c>
      <c r="K9436" s="3" cm="1">
        <f t="array" ref="K9436">IFERROR(_xlfn.IFS(B9436=2015,J9436*$P$4,B9436=2016,J9436*$P$5,B9436=2017,J9436*$P$6,B9436=2018,J9436*$P$7,B9436=2019,J9436*$P$8,B9436=2020,J9436*$P$9,B9436=2021,J9436*$P$10,B9436=2022,J9436*$P$11),"")</f>
        <v>139388.0019988759</v>
      </c>
      <c r="L9436" s="3">
        <f t="shared" si="148"/>
        <v>266056.00199887587</v>
      </c>
    </row>
    <row r="9437" spans="1:12">
      <c r="A9437">
        <v>4814190</v>
      </c>
      <c r="B9437">
        <v>2020</v>
      </c>
      <c r="D9437" t="s">
        <v>910</v>
      </c>
      <c r="E9437" t="s">
        <v>911</v>
      </c>
      <c r="F9437" t="s">
        <v>4230</v>
      </c>
      <c r="G9437" t="s">
        <v>912</v>
      </c>
      <c r="H9437" s="5">
        <v>133664</v>
      </c>
      <c r="I9437">
        <f>IFERROR(VLOOKUP(G9437,'NCES Match'!$A$2:$B$1307,2,FALSE),"")</f>
        <v>4814190</v>
      </c>
      <c r="J9437" cm="1">
        <f t="array" ref="J9437">IFERROR(_xlfn.IFS(B9437=2015,H9437/$O$13,B9437=2016,H9437/$O$14,B9437=2017,H9437/$O$15,B9437=2018,H9437/$O$16,B9437=2019,H9437/$O$17,B9437=2020,H9437/$O$18,B9437=2021,H9437/$O$19,B9437=2022,H9437/$O$20),"")</f>
        <v>7.2433532462017975E-5</v>
      </c>
      <c r="K9437" s="3" cm="1">
        <f t="array" ref="K9437">IFERROR(_xlfn.IFS(B9437=2015,J9437*$P$4,B9437=2016,J9437*$P$5,B9437=2017,J9437*$P$6,B9437=2018,J9437*$P$7,B9437=2019,J9437*$P$8,B9437=2020,J9437*$P$9,B9437=2021,J9437*$P$10,B9437=2022,J9437*$P$11),"")</f>
        <v>152690.09033032777</v>
      </c>
      <c r="L9437" s="3">
        <f t="shared" si="148"/>
        <v>286354.09033032774</v>
      </c>
    </row>
    <row r="9438" spans="1:12">
      <c r="A9438">
        <v>4814190</v>
      </c>
      <c r="B9438">
        <v>2021</v>
      </c>
      <c r="D9438" t="s">
        <v>910</v>
      </c>
      <c r="E9438" t="s">
        <v>911</v>
      </c>
      <c r="F9438" t="s">
        <v>4101</v>
      </c>
      <c r="G9438" t="s">
        <v>912</v>
      </c>
      <c r="H9438" s="5">
        <v>148563.65</v>
      </c>
      <c r="I9438">
        <f>IFERROR(VLOOKUP(G9438,'NCES Match'!$A$2:$B$1307,2,FALSE),"")</f>
        <v>4814190</v>
      </c>
      <c r="J9438" cm="1">
        <f t="array" ref="J9438">IFERROR(_xlfn.IFS(B9438=2015,H9438/$O$13,B9438=2016,H9438/$O$14,B9438=2017,H9438/$O$15,B9438=2018,H9438/$O$16,B9438=2019,H9438/$O$17,B9438=2020,H9438/$O$18,B9438=2021,H9438/$O$19,B9438=2022,H9438/$O$20),"")</f>
        <v>7.6011553908274921E-5</v>
      </c>
      <c r="K9438" s="3" cm="1">
        <f t="array" ref="K9438">IFERROR(_xlfn.IFS(B9438=2015,J9438*$P$4,B9438=2016,J9438*$P$5,B9438=2017,J9438*$P$6,B9438=2018,J9438*$P$7,B9438=2019,J9438*$P$8,B9438=2020,J9438*$P$9,B9438=2021,J9438*$P$10,B9438=2022,J9438*$P$11),"")</f>
        <v>162706.78202440491</v>
      </c>
      <c r="L9438" s="3">
        <f t="shared" si="148"/>
        <v>311270.43202440487</v>
      </c>
    </row>
    <row r="9439" spans="1:12">
      <c r="A9439">
        <v>4814190</v>
      </c>
      <c r="B9439">
        <v>2022</v>
      </c>
      <c r="D9439" t="s">
        <v>910</v>
      </c>
      <c r="E9439" t="s">
        <v>911</v>
      </c>
      <c r="F9439" t="s">
        <v>4101</v>
      </c>
      <c r="G9439" t="s">
        <v>912</v>
      </c>
      <c r="H9439" s="5">
        <v>201793.59</v>
      </c>
      <c r="I9439">
        <f>IFERROR(VLOOKUP(G9439,'NCES Match'!$A$2:$B$1307,2,FALSE),"")</f>
        <v>4814190</v>
      </c>
      <c r="J9439" cm="1">
        <f t="array" ref="J9439">IFERROR(_xlfn.IFS(B9439=2015,H9439/$O$13,B9439=2016,H9439/$O$14,B9439=2017,H9439/$O$15,B9439=2018,H9439/$O$16,B9439=2019,H9439/$O$17,B9439=2020,H9439/$O$18,B9439=2021,H9439/$O$19,B9439=2022,H9439/$O$20),"")</f>
        <v>8.8633928231064566E-5</v>
      </c>
      <c r="K9439" s="3" cm="1">
        <f t="array" ref="K9439">IFERROR(_xlfn.IFS(B9439=2015,J9439*$P$4,B9439=2016,J9439*$P$5,B9439=2017,J9439*$P$6,B9439=2018,J9439*$P$7,B9439=2019,J9439*$P$8,B9439=2020,J9439*$P$9,B9439=2021,J9439*$P$10,B9439=2022,J9439*$P$11),"")</f>
        <v>190871.6582006212</v>
      </c>
      <c r="L9439" s="3">
        <f t="shared" si="148"/>
        <v>392665.24820062122</v>
      </c>
    </row>
    <row r="9440" spans="1:12">
      <c r="A9440">
        <v>4814190</v>
      </c>
      <c r="B9440">
        <v>2023</v>
      </c>
      <c r="D9440" t="s">
        <v>910</v>
      </c>
      <c r="E9440" t="s">
        <v>911</v>
      </c>
      <c r="F9440" t="s">
        <v>4101</v>
      </c>
      <c r="G9440" t="s">
        <v>912</v>
      </c>
      <c r="H9440" s="5">
        <v>231701.88</v>
      </c>
      <c r="I9440">
        <f>IFERROR(VLOOKUP(G9440,'NCES Match'!$A$2:$B$1307,2,FALSE),"")</f>
        <v>4814190</v>
      </c>
      <c r="J9440" t="str" cm="1">
        <f t="array" ref="J9440">IFERROR(_xlfn.IFS(B9440=2015,H9440/$O$13,B9440=2016,H9440/$O$14,B9440=2017,H9440/$O$15,B9440=2018,H9440/$O$16,B9440=2019,H9440/$O$17,B9440=2020,H9440/$O$18,B9440=2021,H9440/$O$19,B9440=2022,H9440/$O$20),"")</f>
        <v/>
      </c>
      <c r="K9440" s="3" t="str" cm="1">
        <f t="array" ref="K9440">IFERROR(_xlfn.IFS(B9440=2015,J9440*$P$4,B9440=2016,J9440*$P$5,B9440=2017,J9440*$P$6,B9440=2018,J9440*$P$7,B9440=2019,J9440*$P$8,B9440=2020,J9440*$P$9,B9440=2021,J9440*$P$10,B9440=2022,J9440*$P$11),"")</f>
        <v/>
      </c>
      <c r="L9440" s="3">
        <f t="shared" si="148"/>
        <v>231701.88</v>
      </c>
    </row>
    <row r="9441" spans="1:12">
      <c r="A9441">
        <v>4816890</v>
      </c>
      <c r="B9441">
        <v>2015</v>
      </c>
      <c r="C9441" t="s">
        <v>381</v>
      </c>
      <c r="D9441" t="s">
        <v>1137</v>
      </c>
      <c r="E9441" t="s">
        <v>1138</v>
      </c>
      <c r="G9441" t="s">
        <v>1139</v>
      </c>
      <c r="H9441" s="5">
        <v>131844.64000000001</v>
      </c>
      <c r="I9441">
        <f>IFERROR(VLOOKUP(G9441,'NCES Match'!$A$2:$B$1307,2,FALSE),"")</f>
        <v>4816890</v>
      </c>
      <c r="J9441" cm="1">
        <f t="array" ref="J9441">IFERROR(_xlfn.IFS(B9441=2015,H9441/$O$13,B9441=2016,H9441/$O$14,B9441=2017,H9441/$O$15,B9441=2018,H9441/$O$16,B9441=2019,H9441/$O$17,B9441=2020,H9441/$O$18,B9441=2021,H9441/$O$19,B9441=2022,H9441/$O$20),"")</f>
        <v>1.0328758630507555E-4</v>
      </c>
      <c r="K9441" s="3" cm="1">
        <f t="array" ref="K9441">IFERROR(_xlfn.IFS(B9441=2015,J9441*$P$4,B9441=2016,J9441*$P$5,B9441=2017,J9441*$P$6,B9441=2018,J9441*$P$7,B9441=2019,J9441*$P$8,B9441=2020,J9441*$P$9,B9441=2021,J9441*$P$10,B9441=2022,J9441*$P$11),"")</f>
        <v>164380.43646784651</v>
      </c>
      <c r="L9441" s="3">
        <f t="shared" si="148"/>
        <v>296225.07646784652</v>
      </c>
    </row>
    <row r="9442" spans="1:12">
      <c r="A9442">
        <v>4816890</v>
      </c>
      <c r="B9442">
        <v>2016</v>
      </c>
      <c r="C9442" t="s">
        <v>4102</v>
      </c>
      <c r="D9442" t="s">
        <v>1137</v>
      </c>
      <c r="E9442" t="s">
        <v>1138</v>
      </c>
      <c r="F9442" t="s">
        <v>4101</v>
      </c>
      <c r="G9442" t="s">
        <v>1139</v>
      </c>
      <c r="H9442" s="5">
        <v>140440</v>
      </c>
      <c r="I9442">
        <f>IFERROR(VLOOKUP(G9442,'NCES Match'!$A$2:$B$1307,2,FALSE),"")</f>
        <v>4816890</v>
      </c>
      <c r="J9442" cm="1">
        <f t="array" ref="J9442">IFERROR(_xlfn.IFS(B9442=2015,H9442/$O$13,B9442=2016,H9442/$O$14,B9442=2017,H9442/$O$15,B9442=2018,H9442/$O$16,B9442=2019,H9442/$O$17,B9442=2020,H9442/$O$18,B9442=2021,H9442/$O$19,B9442=2022,H9442/$O$20),"")</f>
        <v>1.005363486777649E-4</v>
      </c>
      <c r="K9442" s="3" cm="1">
        <f t="array" ref="K9442">IFERROR(_xlfn.IFS(B9442=2015,J9442*$P$4,B9442=2016,J9442*$P$5,B9442=2017,J9442*$P$6,B9442=2018,J9442*$P$7,B9442=2019,J9442*$P$8,B9442=2020,J9442*$P$9,B9442=2021,J9442*$P$10,B9442=2022,J9442*$P$11),"")</f>
        <v>168461.84740428635</v>
      </c>
      <c r="L9442" s="3">
        <f t="shared" si="148"/>
        <v>308901.84740428638</v>
      </c>
    </row>
    <row r="9443" spans="1:12">
      <c r="A9443">
        <v>4816890</v>
      </c>
      <c r="B9443">
        <v>2017</v>
      </c>
      <c r="D9443" t="s">
        <v>1137</v>
      </c>
      <c r="E9443" t="s">
        <v>1138</v>
      </c>
      <c r="F9443" t="s">
        <v>4101</v>
      </c>
      <c r="G9443" t="s">
        <v>1139</v>
      </c>
      <c r="H9443" s="5">
        <v>150982</v>
      </c>
      <c r="I9443">
        <f>IFERROR(VLOOKUP(G9443,'NCES Match'!$A$2:$B$1307,2,FALSE),"")</f>
        <v>4816890</v>
      </c>
      <c r="J9443" cm="1">
        <f t="array" ref="J9443">IFERROR(_xlfn.IFS(B9443=2015,H9443/$O$13,B9443=2016,H9443/$O$14,B9443=2017,H9443/$O$15,B9443=2018,H9443/$O$16,B9443=2019,H9443/$O$17,B9443=2020,H9443/$O$18,B9443=2021,H9443/$O$19,B9443=2022,H9443/$O$20),"")</f>
        <v>1.0409284386166633E-4</v>
      </c>
      <c r="K9443" s="3" cm="1">
        <f t="array" ref="K9443">IFERROR(_xlfn.IFS(B9443=2015,J9443*$P$4,B9443=2016,J9443*$P$5,B9443=2017,J9443*$P$6,B9443=2018,J9443*$P$7,B9443=2019,J9443*$P$8,B9443=2020,J9443*$P$9,B9443=2021,J9443*$P$10,B9443=2022,J9443*$P$11),"")</f>
        <v>176775.44537386092</v>
      </c>
      <c r="L9443" s="3">
        <f t="shared" si="148"/>
        <v>327757.44537386089</v>
      </c>
    </row>
    <row r="9444" spans="1:12">
      <c r="A9444">
        <v>4816890</v>
      </c>
      <c r="B9444">
        <v>2018</v>
      </c>
      <c r="D9444" t="s">
        <v>1137</v>
      </c>
      <c r="E9444" t="s">
        <v>1138</v>
      </c>
      <c r="F9444" t="s">
        <v>4101</v>
      </c>
      <c r="G9444" t="s">
        <v>1139</v>
      </c>
      <c r="H9444" s="5">
        <v>163268</v>
      </c>
      <c r="I9444">
        <f>IFERROR(VLOOKUP(G9444,'NCES Match'!$A$2:$B$1307,2,FALSE),"")</f>
        <v>4816890</v>
      </c>
      <c r="J9444" cm="1">
        <f t="array" ref="J9444">IFERROR(_xlfn.IFS(B9444=2015,H9444/$O$13,B9444=2016,H9444/$O$14,B9444=2017,H9444/$O$15,B9444=2018,H9444/$O$16,B9444=2019,H9444/$O$17,B9444=2020,H9444/$O$18,B9444=2021,H9444/$O$19,B9444=2022,H9444/$O$20),"")</f>
        <v>1.0654197586369805E-4</v>
      </c>
      <c r="K9444" s="3" cm="1">
        <f t="array" ref="K9444">IFERROR(_xlfn.IFS(B9444=2015,J9444*$P$4,B9444=2016,J9444*$P$5,B9444=2017,J9444*$P$6,B9444=2018,J9444*$P$7,B9444=2019,J9444*$P$8,B9444=2020,J9444*$P$9,B9444=2021,J9444*$P$10,B9444=2022,J9444*$P$11),"")</f>
        <v>182916.94259227876</v>
      </c>
      <c r="L9444" s="3">
        <f t="shared" si="148"/>
        <v>346184.94259227876</v>
      </c>
    </row>
    <row r="9445" spans="1:12">
      <c r="A9445">
        <v>4816890</v>
      </c>
      <c r="B9445">
        <v>2019</v>
      </c>
      <c r="D9445" t="s">
        <v>1137</v>
      </c>
      <c r="E9445" t="s">
        <v>1138</v>
      </c>
      <c r="F9445" t="s">
        <v>4101</v>
      </c>
      <c r="G9445" t="s">
        <v>1139</v>
      </c>
      <c r="H9445" s="5">
        <v>166923</v>
      </c>
      <c r="I9445">
        <f>IFERROR(VLOOKUP(G9445,'NCES Match'!$A$2:$B$1307,2,FALSE),"")</f>
        <v>4816890</v>
      </c>
      <c r="J9445" cm="1">
        <f t="array" ref="J9445">IFERROR(_xlfn.IFS(B9445=2015,H9445/$O$13,B9445=2016,H9445/$O$14,B9445=2017,H9445/$O$15,B9445=2018,H9445/$O$16,B9445=2019,H9445/$O$17,B9445=2020,H9445/$O$18,B9445=2021,H9445/$O$19,B9445=2022,H9445/$O$20),"")</f>
        <v>1.0569230958775645E-4</v>
      </c>
      <c r="K9445" s="3" cm="1">
        <f t="array" ref="K9445">IFERROR(_xlfn.IFS(B9445=2015,J9445*$P$4,B9445=2016,J9445*$P$5,B9445=2017,J9445*$P$6,B9445=2018,J9445*$P$7,B9445=2019,J9445*$P$8,B9445=2020,J9445*$P$9,B9445=2021,J9445*$P$10,B9445=2022,J9445*$P$11),"")</f>
        <v>183685.40955614962</v>
      </c>
      <c r="L9445" s="3">
        <f t="shared" si="148"/>
        <v>350608.40955614962</v>
      </c>
    </row>
    <row r="9446" spans="1:12">
      <c r="A9446">
        <v>4816890</v>
      </c>
      <c r="B9446">
        <v>2020</v>
      </c>
      <c r="D9446" t="s">
        <v>1137</v>
      </c>
      <c r="E9446" t="s">
        <v>1138</v>
      </c>
      <c r="F9446" t="s">
        <v>4230</v>
      </c>
      <c r="G9446" t="s">
        <v>1139</v>
      </c>
      <c r="H9446" s="5">
        <v>201104</v>
      </c>
      <c r="I9446">
        <f>IFERROR(VLOOKUP(G9446,'NCES Match'!$A$2:$B$1307,2,FALSE),"")</f>
        <v>4816890</v>
      </c>
      <c r="J9446" cm="1">
        <f t="array" ref="J9446">IFERROR(_xlfn.IFS(B9446=2015,H9446/$O$13,B9446=2016,H9446/$O$14,B9446=2017,H9446/$O$15,B9446=2018,H9446/$O$16,B9446=2019,H9446/$O$17,B9446=2020,H9446/$O$18,B9446=2021,H9446/$O$19,B9446=2022,H9446/$O$20),"")</f>
        <v>1.0897977849115441E-4</v>
      </c>
      <c r="K9446" s="3" cm="1">
        <f t="array" ref="K9446">IFERROR(_xlfn.IFS(B9446=2015,J9446*$P$4,B9446=2016,J9446*$P$5,B9446=2017,J9446*$P$6,B9446=2018,J9446*$P$7,B9446=2019,J9446*$P$8,B9446=2020,J9446*$P$9,B9446=2021,J9446*$P$10,B9446=2022,J9446*$P$11),"")</f>
        <v>229729.67983742995</v>
      </c>
      <c r="L9446" s="3">
        <f t="shared" si="148"/>
        <v>430833.67983742995</v>
      </c>
    </row>
    <row r="9447" spans="1:12">
      <c r="A9447">
        <v>4816890</v>
      </c>
      <c r="B9447">
        <v>2021</v>
      </c>
      <c r="D9447" t="s">
        <v>1137</v>
      </c>
      <c r="E9447" t="s">
        <v>1138</v>
      </c>
      <c r="F9447" t="s">
        <v>4101</v>
      </c>
      <c r="G9447" t="s">
        <v>1139</v>
      </c>
      <c r="H9447" s="5">
        <v>200529.21</v>
      </c>
      <c r="I9447">
        <f>IFERROR(VLOOKUP(G9447,'NCES Match'!$A$2:$B$1307,2,FALSE),"")</f>
        <v>4816890</v>
      </c>
      <c r="J9447" cm="1">
        <f t="array" ref="J9447">IFERROR(_xlfn.IFS(B9447=2015,H9447/$O$13,B9447=2016,H9447/$O$14,B9447=2017,H9447/$O$15,B9447=2018,H9447/$O$16,B9447=2019,H9447/$O$17,B9447=2020,H9447/$O$18,B9447=2021,H9447/$O$19,B9447=2022,H9447/$O$20),"")</f>
        <v>1.0259936973882092E-4</v>
      </c>
      <c r="K9447" s="3" cm="1">
        <f t="array" ref="K9447">IFERROR(_xlfn.IFS(B9447=2015,J9447*$P$4,B9447=2016,J9447*$P$5,B9447=2017,J9447*$P$6,B9447=2018,J9447*$P$7,B9447=2019,J9447*$P$8,B9447=2020,J9447*$P$9,B9447=2021,J9447*$P$10,B9447=2022,J9447*$P$11),"")</f>
        <v>219619.41875415767</v>
      </c>
      <c r="L9447" s="3">
        <f t="shared" si="148"/>
        <v>420148.62875415769</v>
      </c>
    </row>
    <row r="9448" spans="1:12">
      <c r="A9448">
        <v>4816890</v>
      </c>
      <c r="B9448">
        <v>2022</v>
      </c>
      <c r="D9448" t="s">
        <v>1137</v>
      </c>
      <c r="E9448" t="s">
        <v>1138</v>
      </c>
      <c r="F9448" t="s">
        <v>4101</v>
      </c>
      <c r="G9448" t="s">
        <v>1139</v>
      </c>
      <c r="H9448" s="5">
        <v>268046.55</v>
      </c>
      <c r="I9448">
        <f>IFERROR(VLOOKUP(G9448,'NCES Match'!$A$2:$B$1307,2,FALSE),"")</f>
        <v>4816890</v>
      </c>
      <c r="J9448" cm="1">
        <f t="array" ref="J9448">IFERROR(_xlfn.IFS(B9448=2015,H9448/$O$13,B9448=2016,H9448/$O$14,B9448=2017,H9448/$O$15,B9448=2018,H9448/$O$16,B9448=2019,H9448/$O$17,B9448=2020,H9448/$O$18,B9448=2021,H9448/$O$19,B9448=2022,H9448/$O$20),"")</f>
        <v>1.1773425843350355E-4</v>
      </c>
      <c r="K9448" s="3" cm="1">
        <f t="array" ref="K9448">IFERROR(_xlfn.IFS(B9448=2015,J9448*$P$4,B9448=2016,J9448*$P$5,B9448=2017,J9448*$P$6,B9448=2018,J9448*$P$7,B9448=2019,J9448*$P$8,B9448=2020,J9448*$P$9,B9448=2021,J9448*$P$10,B9448=2022,J9448*$P$11),"")</f>
        <v>253538.72476056209</v>
      </c>
      <c r="L9448" s="3">
        <f t="shared" si="148"/>
        <v>521585.27476056211</v>
      </c>
    </row>
    <row r="9449" spans="1:12">
      <c r="A9449">
        <v>4816890</v>
      </c>
      <c r="B9449">
        <v>2023</v>
      </c>
      <c r="D9449" t="s">
        <v>1137</v>
      </c>
      <c r="E9449" t="s">
        <v>1138</v>
      </c>
      <c r="F9449" t="s">
        <v>4101</v>
      </c>
      <c r="G9449" t="s">
        <v>1139</v>
      </c>
      <c r="H9449" s="5">
        <v>285245.90999999997</v>
      </c>
      <c r="I9449">
        <f>IFERROR(VLOOKUP(G9449,'NCES Match'!$A$2:$B$1307,2,FALSE),"")</f>
        <v>4816890</v>
      </c>
      <c r="J9449" t="str" cm="1">
        <f t="array" ref="J9449">IFERROR(_xlfn.IFS(B9449=2015,H9449/$O$13,B9449=2016,H9449/$O$14,B9449=2017,H9449/$O$15,B9449=2018,H9449/$O$16,B9449=2019,H9449/$O$17,B9449=2020,H9449/$O$18,B9449=2021,H9449/$O$19,B9449=2022,H9449/$O$20),"")</f>
        <v/>
      </c>
      <c r="K9449" s="3" t="str" cm="1">
        <f t="array" ref="K9449">IFERROR(_xlfn.IFS(B9449=2015,J9449*$P$4,B9449=2016,J9449*$P$5,B9449=2017,J9449*$P$6,B9449=2018,J9449*$P$7,B9449=2019,J9449*$P$8,B9449=2020,J9449*$P$9,B9449=2021,J9449*$P$10,B9449=2022,J9449*$P$11),"")</f>
        <v/>
      </c>
      <c r="L9449" s="3">
        <f t="shared" si="148"/>
        <v>285245.90999999997</v>
      </c>
    </row>
    <row r="9450" spans="1:12">
      <c r="A9450">
        <v>4834550</v>
      </c>
      <c r="B9450">
        <v>2015</v>
      </c>
      <c r="C9450" t="s">
        <v>381</v>
      </c>
      <c r="D9450" t="s">
        <v>2524</v>
      </c>
      <c r="E9450" t="s">
        <v>2525</v>
      </c>
      <c r="G9450" t="s">
        <v>2526</v>
      </c>
      <c r="H9450" s="5">
        <v>451501.21</v>
      </c>
      <c r="I9450">
        <f>IFERROR(VLOOKUP(G9450,'NCES Match'!$A$2:$B$1307,2,FALSE),"")</f>
        <v>4834550</v>
      </c>
      <c r="J9450" cm="1">
        <f t="array" ref="J9450">IFERROR(_xlfn.IFS(B9450=2015,H9450/$O$13,B9450=2016,H9450/$O$14,B9450=2017,H9450/$O$15,B9450=2018,H9450/$O$16,B9450=2019,H9450/$O$17,B9450=2020,H9450/$O$18,B9450=2021,H9450/$O$19,B9450=2022,H9450/$O$20),"")</f>
        <v>3.5370774416556514E-4</v>
      </c>
      <c r="K9450" s="3" cm="1">
        <f t="array" ref="K9450">IFERROR(_xlfn.IFS(B9450=2015,J9450*$P$4,B9450=2016,J9450*$P$5,B9450=2017,J9450*$P$6,B9450=2018,J9450*$P$7,B9450=2019,J9450*$P$8,B9450=2020,J9450*$P$9,B9450=2021,J9450*$P$10,B9450=2022,J9450*$P$11),"")</f>
        <v>562919.85753505654</v>
      </c>
      <c r="L9450" s="3">
        <f t="shared" si="148"/>
        <v>1014421.0675350565</v>
      </c>
    </row>
    <row r="9451" spans="1:12">
      <c r="A9451">
        <v>4834550</v>
      </c>
      <c r="B9451">
        <v>2016</v>
      </c>
      <c r="C9451" t="s">
        <v>4102</v>
      </c>
      <c r="D9451" t="s">
        <v>2524</v>
      </c>
      <c r="E9451" t="s">
        <v>2525</v>
      </c>
      <c r="F9451" t="s">
        <v>4101</v>
      </c>
      <c r="G9451" t="s">
        <v>2526</v>
      </c>
      <c r="H9451" s="5">
        <v>445253</v>
      </c>
      <c r="I9451">
        <f>IFERROR(VLOOKUP(G9451,'NCES Match'!$A$2:$B$1307,2,FALSE),"")</f>
        <v>4834550</v>
      </c>
      <c r="J9451" cm="1">
        <f t="array" ref="J9451">IFERROR(_xlfn.IFS(B9451=2015,H9451/$O$13,B9451=2016,H9451/$O$14,B9451=2017,H9451/$O$15,B9451=2018,H9451/$O$16,B9451=2019,H9451/$O$17,B9451=2020,H9451/$O$18,B9451=2021,H9451/$O$19,B9451=2022,H9451/$O$20),"")</f>
        <v>3.1874188876260934E-4</v>
      </c>
      <c r="K9451" s="3" cm="1">
        <f t="array" ref="K9451">IFERROR(_xlfn.IFS(B9451=2015,J9451*$P$4,B9451=2016,J9451*$P$5,B9451=2017,J9451*$P$6,B9451=2018,J9451*$P$7,B9451=2019,J9451*$P$8,B9451=2020,J9451*$P$9,B9451=2021,J9451*$P$10,B9451=2022,J9451*$P$11),"")</f>
        <v>534093.86885716824</v>
      </c>
      <c r="L9451" s="3">
        <f t="shared" si="148"/>
        <v>979346.86885716824</v>
      </c>
    </row>
    <row r="9452" spans="1:12">
      <c r="A9452">
        <v>4834550</v>
      </c>
      <c r="B9452">
        <v>2017</v>
      </c>
      <c r="D9452" t="s">
        <v>2524</v>
      </c>
      <c r="E9452" t="s">
        <v>2525</v>
      </c>
      <c r="F9452" t="s">
        <v>4101</v>
      </c>
      <c r="G9452" t="s">
        <v>2526</v>
      </c>
      <c r="H9452" s="5">
        <v>458154</v>
      </c>
      <c r="I9452">
        <f>IFERROR(VLOOKUP(G9452,'NCES Match'!$A$2:$B$1307,2,FALSE),"")</f>
        <v>4834550</v>
      </c>
      <c r="J9452" cm="1">
        <f t="array" ref="J9452">IFERROR(_xlfn.IFS(B9452=2015,H9452/$O$13,B9452=2016,H9452/$O$14,B9452=2017,H9452/$O$15,B9452=2018,H9452/$O$16,B9452=2019,H9452/$O$17,B9452=2020,H9452/$O$18,B9452=2021,H9452/$O$19,B9452=2022,H9452/$O$20),"")</f>
        <v>3.1586912868155064E-4</v>
      </c>
      <c r="K9452" s="3" cm="1">
        <f t="array" ref="K9452">IFERROR(_xlfn.IFS(B9452=2015,J9452*$P$4,B9452=2016,J9452*$P$5,B9452=2017,J9452*$P$6,B9452=2018,J9452*$P$7,B9452=2019,J9452*$P$8,B9452=2020,J9452*$P$9,B9452=2021,J9452*$P$10,B9452=2022,J9452*$P$11),"")</f>
        <v>536424.05982048111</v>
      </c>
      <c r="L9452" s="3">
        <f t="shared" si="148"/>
        <v>994578.05982048111</v>
      </c>
    </row>
    <row r="9453" spans="1:12">
      <c r="A9453">
        <v>4834550</v>
      </c>
      <c r="B9453">
        <v>2018</v>
      </c>
      <c r="D9453" t="s">
        <v>2524</v>
      </c>
      <c r="E9453" t="s">
        <v>2525</v>
      </c>
      <c r="F9453" t="s">
        <v>4101</v>
      </c>
      <c r="G9453" t="s">
        <v>2526</v>
      </c>
      <c r="H9453" s="5">
        <v>482321</v>
      </c>
      <c r="I9453">
        <f>IFERROR(VLOOKUP(G9453,'NCES Match'!$A$2:$B$1307,2,FALSE),"")</f>
        <v>4834550</v>
      </c>
      <c r="J9453" cm="1">
        <f t="array" ref="J9453">IFERROR(_xlfn.IFS(B9453=2015,H9453/$O$13,B9453=2016,H9453/$O$14,B9453=2017,H9453/$O$15,B9453=2018,H9453/$O$16,B9453=2019,H9453/$O$17,B9453=2020,H9453/$O$18,B9453=2021,H9453/$O$19,B9453=2022,H9453/$O$20),"")</f>
        <v>3.1474282982920537E-4</v>
      </c>
      <c r="K9453" s="3" cm="1">
        <f t="array" ref="K9453">IFERROR(_xlfn.IFS(B9453=2015,J9453*$P$4,B9453=2016,J9453*$P$5,B9453=2017,J9453*$P$6,B9453=2018,J9453*$P$7,B9453=2019,J9453*$P$8,B9453=2020,J9453*$P$9,B9453=2021,J9453*$P$10,B9453=2022,J9453*$P$11),"")</f>
        <v>540367.26528193196</v>
      </c>
      <c r="L9453" s="3">
        <f t="shared" si="148"/>
        <v>1022688.265281932</v>
      </c>
    </row>
    <row r="9454" spans="1:12">
      <c r="A9454">
        <v>4834550</v>
      </c>
      <c r="B9454">
        <v>2019</v>
      </c>
      <c r="D9454" t="s">
        <v>2524</v>
      </c>
      <c r="E9454" t="s">
        <v>2525</v>
      </c>
      <c r="F9454" t="s">
        <v>4101</v>
      </c>
      <c r="G9454" t="s">
        <v>2526</v>
      </c>
      <c r="H9454" s="5">
        <v>546217</v>
      </c>
      <c r="I9454">
        <f>IFERROR(VLOOKUP(G9454,'NCES Match'!$A$2:$B$1307,2,FALSE),"")</f>
        <v>4834550</v>
      </c>
      <c r="J9454" cm="1">
        <f t="array" ref="J9454">IFERROR(_xlfn.IFS(B9454=2015,H9454/$O$13,B9454=2016,H9454/$O$14,B9454=2017,H9454/$O$15,B9454=2018,H9454/$O$16,B9454=2019,H9454/$O$17,B9454=2020,H9454/$O$18,B9454=2021,H9454/$O$19,B9454=2022,H9454/$O$20),"")</f>
        <v>3.4585369461425665E-4</v>
      </c>
      <c r="K9454" s="3" cm="1">
        <f t="array" ref="K9454">IFERROR(_xlfn.IFS(B9454=2015,J9454*$P$4,B9454=2016,J9454*$P$5,B9454=2017,J9454*$P$6,B9454=2018,J9454*$P$7,B9454=2019,J9454*$P$8,B9454=2020,J9454*$P$9,B9454=2021,J9454*$P$10,B9454=2022,J9454*$P$11),"")</f>
        <v>601068.11734471202</v>
      </c>
      <c r="L9454" s="3">
        <f t="shared" si="148"/>
        <v>1147285.1173447119</v>
      </c>
    </row>
    <row r="9455" spans="1:12">
      <c r="A9455">
        <v>4834550</v>
      </c>
      <c r="B9455">
        <v>2020</v>
      </c>
      <c r="D9455" t="s">
        <v>2524</v>
      </c>
      <c r="E9455" t="s">
        <v>2525</v>
      </c>
      <c r="F9455" t="s">
        <v>4230</v>
      </c>
      <c r="G9455" t="s">
        <v>2526</v>
      </c>
      <c r="H9455" s="5">
        <v>894854</v>
      </c>
      <c r="I9455">
        <f>IFERROR(VLOOKUP(G9455,'NCES Match'!$A$2:$B$1307,2,FALSE),"")</f>
        <v>4834550</v>
      </c>
      <c r="J9455" cm="1">
        <f t="array" ref="J9455">IFERROR(_xlfn.IFS(B9455=2015,H9455/$O$13,B9455=2016,H9455/$O$14,B9455=2017,H9455/$O$15,B9455=2018,H9455/$O$16,B9455=2019,H9455/$O$17,B9455=2020,H9455/$O$18,B9455=2021,H9455/$O$19,B9455=2022,H9455/$O$20),"")</f>
        <v>4.8492815012094977E-4</v>
      </c>
      <c r="K9455" s="3" cm="1">
        <f t="array" ref="K9455">IFERROR(_xlfn.IFS(B9455=2015,J9455*$P$4,B9455=2016,J9455*$P$5,B9455=2017,J9455*$P$6,B9455=2018,J9455*$P$7,B9455=2019,J9455*$P$8,B9455=2020,J9455*$P$9,B9455=2021,J9455*$P$10,B9455=2022,J9455*$P$11),"")</f>
        <v>1022229.9055277047</v>
      </c>
      <c r="L9455" s="3">
        <f t="shared" si="148"/>
        <v>1917083.9055277049</v>
      </c>
    </row>
    <row r="9456" spans="1:12">
      <c r="A9456">
        <v>4834550</v>
      </c>
      <c r="B9456">
        <v>2021</v>
      </c>
      <c r="D9456" t="s">
        <v>2524</v>
      </c>
      <c r="E9456" t="s">
        <v>2525</v>
      </c>
      <c r="F9456" t="s">
        <v>4101</v>
      </c>
      <c r="G9456" t="s">
        <v>2526</v>
      </c>
      <c r="H9456" s="5">
        <v>856205.02999999991</v>
      </c>
      <c r="I9456">
        <f>IFERROR(VLOOKUP(G9456,'NCES Match'!$A$2:$B$1307,2,FALSE),"")</f>
        <v>4834550</v>
      </c>
      <c r="J9456" cm="1">
        <f t="array" ref="J9456">IFERROR(_xlfn.IFS(B9456=2015,H9456/$O$13,B9456=2016,H9456/$O$14,B9456=2017,H9456/$O$15,B9456=2018,H9456/$O$16,B9456=2019,H9456/$O$17,B9456=2020,H9456/$O$18,B9456=2021,H9456/$O$19,B9456=2022,H9456/$O$20),"")</f>
        <v>4.3807132360022892E-4</v>
      </c>
      <c r="K9456" s="3" cm="1">
        <f t="array" ref="K9456">IFERROR(_xlfn.IFS(B9456=2015,J9456*$P$4,B9456=2016,J9456*$P$5,B9456=2017,J9456*$P$6,B9456=2018,J9456*$P$7,B9456=2019,J9456*$P$8,B9456=2020,J9456*$P$9,B9456=2021,J9456*$P$10,B9456=2022,J9456*$P$11),"")</f>
        <v>937715.01430133858</v>
      </c>
      <c r="L9456" s="3">
        <f t="shared" si="148"/>
        <v>1793920.0443013385</v>
      </c>
    </row>
    <row r="9457" spans="1:12">
      <c r="A9457">
        <v>4834550</v>
      </c>
      <c r="B9457">
        <v>2022</v>
      </c>
      <c r="D9457" t="s">
        <v>2524</v>
      </c>
      <c r="E9457" t="s">
        <v>2525</v>
      </c>
      <c r="F9457" t="s">
        <v>4101</v>
      </c>
      <c r="G9457" t="s">
        <v>2526</v>
      </c>
      <c r="H9457" s="5">
        <v>940819.26</v>
      </c>
      <c r="I9457">
        <f>IFERROR(VLOOKUP(G9457,'NCES Match'!$A$2:$B$1307,2,FALSE),"")</f>
        <v>4834550</v>
      </c>
      <c r="J9457" cm="1">
        <f t="array" ref="J9457">IFERROR(_xlfn.IFS(B9457=2015,H9457/$O$13,B9457=2016,H9457/$O$14,B9457=2017,H9457/$O$15,B9457=2018,H9457/$O$16,B9457=2019,H9457/$O$17,B9457=2020,H9457/$O$18,B9457=2021,H9457/$O$19,B9457=2022,H9457/$O$20),"")</f>
        <v>4.1323664824657348E-4</v>
      </c>
      <c r="K9457" s="3" cm="1">
        <f t="array" ref="K9457">IFERROR(_xlfn.IFS(B9457=2015,J9457*$P$4,B9457=2016,J9457*$P$5,B9457=2017,J9457*$P$6,B9457=2018,J9457*$P$7,B9457=2019,J9457*$P$8,B9457=2020,J9457*$P$9,B9457=2021,J9457*$P$10,B9457=2022,J9457*$P$11),"")</f>
        <v>889898.09945539571</v>
      </c>
      <c r="L9457" s="3">
        <f t="shared" si="148"/>
        <v>1830717.3594553957</v>
      </c>
    </row>
    <row r="9458" spans="1:12">
      <c r="A9458">
        <v>4834550</v>
      </c>
      <c r="B9458">
        <v>2023</v>
      </c>
      <c r="D9458" t="s">
        <v>2524</v>
      </c>
      <c r="E9458" t="s">
        <v>2525</v>
      </c>
      <c r="F9458" t="s">
        <v>4101</v>
      </c>
      <c r="G9458" t="s">
        <v>2526</v>
      </c>
      <c r="H9458" s="5">
        <v>960212.97</v>
      </c>
      <c r="I9458">
        <f>IFERROR(VLOOKUP(G9458,'NCES Match'!$A$2:$B$1307,2,FALSE),"")</f>
        <v>4834550</v>
      </c>
      <c r="J9458" t="str" cm="1">
        <f t="array" ref="J9458">IFERROR(_xlfn.IFS(B9458=2015,H9458/$O$13,B9458=2016,H9458/$O$14,B9458=2017,H9458/$O$15,B9458=2018,H9458/$O$16,B9458=2019,H9458/$O$17,B9458=2020,H9458/$O$18,B9458=2021,H9458/$O$19,B9458=2022,H9458/$O$20),"")</f>
        <v/>
      </c>
      <c r="K9458" s="3" t="str" cm="1">
        <f t="array" ref="K9458">IFERROR(_xlfn.IFS(B9458=2015,J9458*$P$4,B9458=2016,J9458*$P$5,B9458=2017,J9458*$P$6,B9458=2018,J9458*$P$7,B9458=2019,J9458*$P$8,B9458=2020,J9458*$P$9,B9458=2021,J9458*$P$10,B9458=2022,J9458*$P$11),"")</f>
        <v/>
      </c>
      <c r="L9458" s="3">
        <f t="shared" si="148"/>
        <v>960212.97</v>
      </c>
    </row>
    <row r="9459" spans="1:12">
      <c r="A9459">
        <v>4809330</v>
      </c>
      <c r="B9459">
        <v>2015</v>
      </c>
      <c r="C9459" t="s">
        <v>381</v>
      </c>
      <c r="D9459" t="s">
        <v>535</v>
      </c>
      <c r="E9459" t="s">
        <v>536</v>
      </c>
      <c r="G9459" t="s">
        <v>537</v>
      </c>
      <c r="H9459" s="5">
        <v>30786.799999999999</v>
      </c>
      <c r="I9459">
        <f>IFERROR(VLOOKUP(G9459,'NCES Match'!$A$2:$B$1307,2,FALSE),"")</f>
        <v>4809330</v>
      </c>
      <c r="J9459" cm="1">
        <f t="array" ref="J9459">IFERROR(_xlfn.IFS(B9459=2015,H9459/$O$13,B9459=2016,H9459/$O$14,B9459=2017,H9459/$O$15,B9459=2018,H9459/$O$16,B9459=2019,H9459/$O$17,B9459=2020,H9459/$O$18,B9459=2021,H9459/$O$19,B9459=2022,H9459/$O$20),"")</f>
        <v>2.4118494783383683E-5</v>
      </c>
      <c r="K9459" s="3" cm="1">
        <f t="array" ref="K9459">IFERROR(_xlfn.IFS(B9459=2015,J9459*$P$4,B9459=2016,J9459*$P$5,B9459=2017,J9459*$P$6,B9459=2018,J9459*$P$7,B9459=2019,J9459*$P$8,B9459=2020,J9459*$P$9,B9459=2021,J9459*$P$10,B9459=2022,J9459*$P$11),"")</f>
        <v>38384.1741419924</v>
      </c>
      <c r="L9459" s="3">
        <f t="shared" si="148"/>
        <v>69170.974141992396</v>
      </c>
    </row>
    <row r="9460" spans="1:12">
      <c r="A9460">
        <v>4809330</v>
      </c>
      <c r="B9460">
        <v>2016</v>
      </c>
      <c r="C9460" t="s">
        <v>4102</v>
      </c>
      <c r="D9460" t="s">
        <v>535</v>
      </c>
      <c r="E9460" t="s">
        <v>536</v>
      </c>
      <c r="F9460" t="s">
        <v>4101</v>
      </c>
      <c r="G9460" t="s">
        <v>537</v>
      </c>
      <c r="H9460" s="5">
        <v>32033</v>
      </c>
      <c r="I9460">
        <f>IFERROR(VLOOKUP(G9460,'NCES Match'!$A$2:$B$1307,2,FALSE),"")</f>
        <v>4809330</v>
      </c>
      <c r="J9460" cm="1">
        <f t="array" ref="J9460">IFERROR(_xlfn.IFS(B9460=2015,H9460/$O$13,B9460=2016,H9460/$O$14,B9460=2017,H9460/$O$15,B9460=2018,H9460/$O$16,B9460=2019,H9460/$O$17,B9460=2020,H9460/$O$18,B9460=2021,H9460/$O$19,B9460=2022,H9460/$O$20),"")</f>
        <v>2.2931364690934513E-5</v>
      </c>
      <c r="K9460" s="3" cm="1">
        <f t="array" ref="K9460">IFERROR(_xlfn.IFS(B9460=2015,J9460*$P$4,B9460=2016,J9460*$P$5,B9460=2017,J9460*$P$6,B9460=2018,J9460*$P$7,B9460=2019,J9460*$P$8,B9460=2020,J9460*$P$9,B9460=2021,J9460*$P$10,B9460=2022,J9460*$P$11),"")</f>
        <v>38424.511235413731</v>
      </c>
      <c r="L9460" s="3">
        <f t="shared" si="148"/>
        <v>70457.511235413724</v>
      </c>
    </row>
    <row r="9461" spans="1:12">
      <c r="A9461">
        <v>4809330</v>
      </c>
      <c r="B9461">
        <v>2017</v>
      </c>
      <c r="D9461" t="s">
        <v>535</v>
      </c>
      <c r="E9461" t="s">
        <v>536</v>
      </c>
      <c r="F9461" t="s">
        <v>4101</v>
      </c>
      <c r="G9461" t="s">
        <v>537</v>
      </c>
      <c r="H9461" s="5">
        <v>29430</v>
      </c>
      <c r="I9461">
        <f>IFERROR(VLOOKUP(G9461,'NCES Match'!$A$2:$B$1307,2,FALSE),"")</f>
        <v>4809330</v>
      </c>
      <c r="J9461" cm="1">
        <f t="array" ref="J9461">IFERROR(_xlfn.IFS(B9461=2015,H9461/$O$13,B9461=2016,H9461/$O$14,B9461=2017,H9461/$O$15,B9461=2018,H9461/$O$16,B9461=2019,H9461/$O$17,B9461=2020,H9461/$O$18,B9461=2021,H9461/$O$19,B9461=2022,H9461/$O$20),"")</f>
        <v>2.029018290159648E-5</v>
      </c>
      <c r="K9461" s="3" cm="1">
        <f t="array" ref="K9461">IFERROR(_xlfn.IFS(B9461=2015,J9461*$P$4,B9461=2016,J9461*$P$5,B9461=2017,J9461*$P$6,B9461=2018,J9461*$P$7,B9461=2019,J9461*$P$8,B9461=2020,J9461*$P$9,B9461=2021,J9461*$P$10,B9461=2022,J9461*$P$11),"")</f>
        <v>34457.75892061786</v>
      </c>
      <c r="L9461" s="3">
        <f t="shared" si="148"/>
        <v>63887.75892061786</v>
      </c>
    </row>
    <row r="9462" spans="1:12">
      <c r="A9462">
        <v>4809330</v>
      </c>
      <c r="B9462">
        <v>2018</v>
      </c>
      <c r="D9462" t="s">
        <v>535</v>
      </c>
      <c r="E9462" t="s">
        <v>536</v>
      </c>
      <c r="F9462" t="s">
        <v>4101</v>
      </c>
      <c r="G9462" t="s">
        <v>537</v>
      </c>
      <c r="H9462" s="5">
        <v>31222</v>
      </c>
      <c r="I9462">
        <f>IFERROR(VLOOKUP(G9462,'NCES Match'!$A$2:$B$1307,2,FALSE),"")</f>
        <v>4809330</v>
      </c>
      <c r="J9462" cm="1">
        <f t="array" ref="J9462">IFERROR(_xlfn.IFS(B9462=2015,H9462/$O$13,B9462=2016,H9462/$O$14,B9462=2017,H9462/$O$15,B9462=2018,H9462/$O$16,B9462=2019,H9462/$O$17,B9462=2020,H9462/$O$18,B9462=2021,H9462/$O$19,B9462=2022,H9462/$O$20),"")</f>
        <v>2.0374191944633244E-5</v>
      </c>
      <c r="K9462" s="3" cm="1">
        <f t="array" ref="K9462">IFERROR(_xlfn.IFS(B9462=2015,J9462*$P$4,B9462=2016,J9462*$P$5,B9462=2017,J9462*$P$6,B9462=2018,J9462*$P$7,B9462=2019,J9462*$P$8,B9462=2020,J9462*$P$9,B9462=2021,J9462*$P$10,B9462=2022,J9462*$P$11),"")</f>
        <v>34979.498625671455</v>
      </c>
      <c r="L9462" s="3">
        <f t="shared" si="148"/>
        <v>66201.498625671462</v>
      </c>
    </row>
    <row r="9463" spans="1:12">
      <c r="A9463">
        <v>4809330</v>
      </c>
      <c r="B9463">
        <v>2019</v>
      </c>
      <c r="D9463" t="s">
        <v>535</v>
      </c>
      <c r="E9463" t="s">
        <v>536</v>
      </c>
      <c r="F9463" t="s">
        <v>4101</v>
      </c>
      <c r="G9463" t="s">
        <v>537</v>
      </c>
      <c r="H9463" s="5">
        <v>56123</v>
      </c>
      <c r="I9463">
        <f>IFERROR(VLOOKUP(G9463,'NCES Match'!$A$2:$B$1307,2,FALSE),"")</f>
        <v>4809330</v>
      </c>
      <c r="J9463" cm="1">
        <f t="array" ref="J9463">IFERROR(_xlfn.IFS(B9463=2015,H9463/$O$13,B9463=2016,H9463/$O$14,B9463=2017,H9463/$O$15,B9463=2018,H9463/$O$16,B9463=2019,H9463/$O$17,B9463=2020,H9463/$O$18,B9463=2021,H9463/$O$19,B9463=2022,H9463/$O$20),"")</f>
        <v>3.5535962635428643E-5</v>
      </c>
      <c r="K9463" s="3" cm="1">
        <f t="array" ref="K9463">IFERROR(_xlfn.IFS(B9463=2015,J9463*$P$4,B9463=2016,J9463*$P$5,B9463=2017,J9463*$P$6,B9463=2018,J9463*$P$7,B9463=2019,J9463*$P$8,B9463=2020,J9463*$P$9,B9463=2021,J9463*$P$10,B9463=2022,J9463*$P$11),"")</f>
        <v>61758.872297525115</v>
      </c>
      <c r="L9463" s="3">
        <f t="shared" si="148"/>
        <v>117881.87229752511</v>
      </c>
    </row>
    <row r="9464" spans="1:12">
      <c r="A9464">
        <v>4809330</v>
      </c>
      <c r="B9464">
        <v>2020</v>
      </c>
      <c r="D9464" t="s">
        <v>535</v>
      </c>
      <c r="E9464" t="s">
        <v>536</v>
      </c>
      <c r="F9464" t="s">
        <v>4230</v>
      </c>
      <c r="G9464" t="s">
        <v>537</v>
      </c>
      <c r="H9464" s="5">
        <v>54764</v>
      </c>
      <c r="I9464">
        <f>IFERROR(VLOOKUP(G9464,'NCES Match'!$A$2:$B$1307,2,FALSE),"")</f>
        <v>4809330</v>
      </c>
      <c r="J9464" cm="1">
        <f t="array" ref="J9464">IFERROR(_xlfn.IFS(B9464=2015,H9464/$O$13,B9464=2016,H9464/$O$14,B9464=2017,H9464/$O$15,B9464=2018,H9464/$O$16,B9464=2019,H9464/$O$17,B9464=2020,H9464/$O$18,B9464=2021,H9464/$O$19,B9464=2022,H9464/$O$20),"")</f>
        <v>2.9677025764229353E-5</v>
      </c>
      <c r="K9464" s="3" cm="1">
        <f t="array" ref="K9464">IFERROR(_xlfn.IFS(B9464=2015,J9464*$P$4,B9464=2016,J9464*$P$5,B9464=2017,J9464*$P$6,B9464=2018,J9464*$P$7,B9464=2019,J9464*$P$8,B9464=2020,J9464*$P$9,B9464=2021,J9464*$P$10,B9464=2022,J9464*$P$11),"")</f>
        <v>62559.253851823007</v>
      </c>
      <c r="L9464" s="3">
        <f t="shared" si="148"/>
        <v>117323.25385182301</v>
      </c>
    </row>
    <row r="9465" spans="1:12">
      <c r="A9465">
        <v>4809330</v>
      </c>
      <c r="B9465">
        <v>2021</v>
      </c>
      <c r="D9465" t="s">
        <v>535</v>
      </c>
      <c r="E9465" t="s">
        <v>536</v>
      </c>
      <c r="F9465" t="s">
        <v>4230</v>
      </c>
      <c r="G9465" t="s">
        <v>537</v>
      </c>
      <c r="H9465" s="5">
        <v>56335.09</v>
      </c>
      <c r="I9465">
        <f>IFERROR(VLOOKUP(G9465,'NCES Match'!$A$2:$B$1307,2,FALSE),"")</f>
        <v>4809330</v>
      </c>
      <c r="J9465" cm="1">
        <f t="array" ref="J9465">IFERROR(_xlfn.IFS(B9465=2015,H9465/$O$13,B9465=2016,H9465/$O$14,B9465=2017,H9465/$O$15,B9465=2018,H9465/$O$16,B9465=2019,H9465/$O$17,B9465=2020,H9465/$O$18,B9465=2021,H9465/$O$19,B9465=2022,H9465/$O$20),"")</f>
        <v>2.8823455336904549E-5</v>
      </c>
      <c r="K9465" s="3" cm="1">
        <f t="array" ref="K9465">IFERROR(_xlfn.IFS(B9465=2015,J9465*$P$4,B9465=2016,J9465*$P$5,B9465=2017,J9465*$P$6,B9465=2018,J9465*$P$7,B9465=2019,J9465*$P$8,B9465=2020,J9465*$P$9,B9465=2021,J9465*$P$10,B9465=2022,J9465*$P$11),"")</f>
        <v>61698.142237049455</v>
      </c>
      <c r="L9465" s="3">
        <f t="shared" si="148"/>
        <v>118033.23223704945</v>
      </c>
    </row>
    <row r="9466" spans="1:12">
      <c r="A9466">
        <v>4809330</v>
      </c>
      <c r="B9466">
        <v>2022</v>
      </c>
      <c r="D9466" t="s">
        <v>535</v>
      </c>
      <c r="E9466" t="s">
        <v>536</v>
      </c>
      <c r="F9466" t="s">
        <v>4101</v>
      </c>
      <c r="G9466" t="s">
        <v>537</v>
      </c>
      <c r="H9466" s="5">
        <v>64584.23</v>
      </c>
      <c r="I9466">
        <f>IFERROR(VLOOKUP(G9466,'NCES Match'!$A$2:$B$1307,2,FALSE),"")</f>
        <v>4809330</v>
      </c>
      <c r="J9466" cm="1">
        <f t="array" ref="J9466">IFERROR(_xlfn.IFS(B9466=2015,H9466/$O$13,B9466=2016,H9466/$O$14,B9466=2017,H9466/$O$15,B9466=2018,H9466/$O$16,B9466=2019,H9466/$O$17,B9466=2020,H9466/$O$18,B9466=2021,H9466/$O$19,B9466=2022,H9466/$O$20),"")</f>
        <v>2.8367372852024521E-5</v>
      </c>
      <c r="K9466" s="3" cm="1">
        <f t="array" ref="K9466">IFERROR(_xlfn.IFS(B9466=2015,J9466*$P$4,B9466=2016,J9466*$P$5,B9466=2017,J9466*$P$6,B9466=2018,J9466*$P$7,B9466=2019,J9466*$P$8,B9466=2020,J9466*$P$9,B9466=2021,J9466*$P$10,B9466=2022,J9466*$P$11),"")</f>
        <v>61088.655361700563</v>
      </c>
      <c r="L9466" s="3">
        <f t="shared" si="148"/>
        <v>125672.88536170057</v>
      </c>
    </row>
    <row r="9467" spans="1:12">
      <c r="A9467">
        <v>4809330</v>
      </c>
      <c r="B9467">
        <v>2023</v>
      </c>
      <c r="D9467" t="s">
        <v>535</v>
      </c>
      <c r="E9467" t="s">
        <v>536</v>
      </c>
      <c r="F9467" t="s">
        <v>4101</v>
      </c>
      <c r="G9467" t="s">
        <v>537</v>
      </c>
      <c r="H9467" s="5">
        <v>68583.59</v>
      </c>
      <c r="I9467">
        <f>IFERROR(VLOOKUP(G9467,'NCES Match'!$A$2:$B$1307,2,FALSE),"")</f>
        <v>4809330</v>
      </c>
      <c r="J9467" t="str" cm="1">
        <f t="array" ref="J9467">IFERROR(_xlfn.IFS(B9467=2015,H9467/$O$13,B9467=2016,H9467/$O$14,B9467=2017,H9467/$O$15,B9467=2018,H9467/$O$16,B9467=2019,H9467/$O$17,B9467=2020,H9467/$O$18,B9467=2021,H9467/$O$19,B9467=2022,H9467/$O$20),"")</f>
        <v/>
      </c>
      <c r="K9467" s="3" t="str" cm="1">
        <f t="array" ref="K9467">IFERROR(_xlfn.IFS(B9467=2015,J9467*$P$4,B9467=2016,J9467*$P$5,B9467=2017,J9467*$P$6,B9467=2018,J9467*$P$7,B9467=2019,J9467*$P$8,B9467=2020,J9467*$P$9,B9467=2021,J9467*$P$10,B9467=2022,J9467*$P$11),"")</f>
        <v/>
      </c>
      <c r="L9467" s="3">
        <f t="shared" si="148"/>
        <v>68583.59</v>
      </c>
    </row>
    <row r="9468" spans="1:12">
      <c r="A9468">
        <v>4809000</v>
      </c>
      <c r="B9468">
        <v>2015</v>
      </c>
      <c r="C9468" t="s">
        <v>381</v>
      </c>
      <c r="D9468" t="s">
        <v>511</v>
      </c>
      <c r="E9468" t="s">
        <v>512</v>
      </c>
      <c r="G9468" t="s">
        <v>513</v>
      </c>
      <c r="H9468" s="5">
        <v>36402.07</v>
      </c>
      <c r="I9468">
        <f>IFERROR(VLOOKUP(G9468,'NCES Match'!$A$2:$B$1307,2,FALSE),"")</f>
        <v>4809000</v>
      </c>
      <c r="J9468" cm="1">
        <f t="array" ref="J9468">IFERROR(_xlfn.IFS(B9468=2015,H9468/$O$13,B9468=2016,H9468/$O$14,B9468=2017,H9468/$O$15,B9468=2018,H9468/$O$16,B9468=2019,H9468/$O$17,B9468=2020,H9468/$O$18,B9468=2021,H9468/$O$19,B9468=2022,H9468/$O$20),"")</f>
        <v>2.8517518397474492E-5</v>
      </c>
      <c r="K9468" s="3" cm="1">
        <f t="array" ref="K9468">IFERROR(_xlfn.IFS(B9468=2015,J9468*$P$4,B9468=2016,J9468*$P$5,B9468=2017,J9468*$P$6,B9468=2018,J9468*$P$7,B9468=2019,J9468*$P$8,B9468=2020,J9468*$P$9,B9468=2021,J9468*$P$10,B9468=2022,J9468*$P$11),"")</f>
        <v>45385.14538727628</v>
      </c>
      <c r="L9468" s="3">
        <f t="shared" si="148"/>
        <v>81787.215387276286</v>
      </c>
    </row>
    <row r="9469" spans="1:12">
      <c r="A9469">
        <v>4809000</v>
      </c>
      <c r="B9469">
        <v>2016</v>
      </c>
      <c r="C9469" t="s">
        <v>4102</v>
      </c>
      <c r="D9469" t="s">
        <v>511</v>
      </c>
      <c r="E9469" t="s">
        <v>512</v>
      </c>
      <c r="F9469" t="s">
        <v>4101</v>
      </c>
      <c r="G9469" t="s">
        <v>513</v>
      </c>
      <c r="H9469" s="5">
        <v>39153</v>
      </c>
      <c r="I9469">
        <f>IFERROR(VLOOKUP(G9469,'NCES Match'!$A$2:$B$1307,2,FALSE),"")</f>
        <v>4809000</v>
      </c>
      <c r="J9469" cm="1">
        <f t="array" ref="J9469">IFERROR(_xlfn.IFS(B9469=2015,H9469/$O$13,B9469=2016,H9469/$O$14,B9469=2017,H9469/$O$15,B9469=2018,H9469/$O$16,B9469=2019,H9469/$O$17,B9469=2020,H9469/$O$18,B9469=2021,H9469/$O$19,B9469=2022,H9469/$O$20),"")</f>
        <v>2.802833708188927E-5</v>
      </c>
      <c r="K9469" s="3" cm="1">
        <f t="array" ref="K9469">IFERROR(_xlfn.IFS(B9469=2015,J9469*$P$4,B9469=2016,J9469*$P$5,B9469=2017,J9469*$P$6,B9469=2018,J9469*$P$7,B9469=2019,J9469*$P$8,B9469=2020,J9469*$P$9,B9469=2021,J9469*$P$10,B9469=2022,J9469*$P$11),"")</f>
        <v>46965.157443890799</v>
      </c>
      <c r="L9469" s="3">
        <f t="shared" si="148"/>
        <v>86118.157443890799</v>
      </c>
    </row>
    <row r="9470" spans="1:12">
      <c r="A9470">
        <v>4809000</v>
      </c>
      <c r="B9470">
        <v>2017</v>
      </c>
      <c r="D9470" t="s">
        <v>511</v>
      </c>
      <c r="E9470" t="s">
        <v>512</v>
      </c>
      <c r="F9470" t="s">
        <v>4101</v>
      </c>
      <c r="G9470" t="s">
        <v>513</v>
      </c>
      <c r="H9470" s="5">
        <v>38245</v>
      </c>
      <c r="I9470">
        <f>IFERROR(VLOOKUP(G9470,'NCES Match'!$A$2:$B$1307,2,FALSE),"")</f>
        <v>4809000</v>
      </c>
      <c r="J9470" cm="1">
        <f t="array" ref="J9470">IFERROR(_xlfn.IFS(B9470=2015,H9470/$O$13,B9470=2016,H9470/$O$14,B9470=2017,H9470/$O$15,B9470=2018,H9470/$O$16,B9470=2019,H9470/$O$17,B9470=2020,H9470/$O$18,B9470=2021,H9470/$O$19,B9470=2022,H9470/$O$20),"")</f>
        <v>2.636758562934276E-5</v>
      </c>
      <c r="K9470" s="3" cm="1">
        <f t="array" ref="K9470">IFERROR(_xlfn.IFS(B9470=2015,J9470*$P$4,B9470=2016,J9470*$P$5,B9470=2017,J9470*$P$6,B9470=2018,J9470*$P$7,B9470=2019,J9470*$P$8,B9470=2020,J9470*$P$9,B9470=2021,J9470*$P$10,B9470=2022,J9470*$P$11),"")</f>
        <v>44778.69486642984</v>
      </c>
      <c r="L9470" s="3">
        <f t="shared" si="148"/>
        <v>83023.69486642984</v>
      </c>
    </row>
    <row r="9471" spans="1:12">
      <c r="A9471">
        <v>4809000</v>
      </c>
      <c r="B9471">
        <v>2018</v>
      </c>
      <c r="D9471" t="s">
        <v>511</v>
      </c>
      <c r="E9471" t="s">
        <v>512</v>
      </c>
      <c r="F9471" t="s">
        <v>4101</v>
      </c>
      <c r="G9471" t="s">
        <v>513</v>
      </c>
      <c r="H9471" s="5">
        <v>36352</v>
      </c>
      <c r="I9471">
        <f>IFERROR(VLOOKUP(G9471,'NCES Match'!$A$2:$B$1307,2,FALSE),"")</f>
        <v>4809000</v>
      </c>
      <c r="J9471" cm="1">
        <f t="array" ref="J9471">IFERROR(_xlfn.IFS(B9471=2015,H9471/$O$13,B9471=2016,H9471/$O$14,B9471=2017,H9471/$O$15,B9471=2018,H9471/$O$16,B9471=2019,H9471/$O$17,B9471=2020,H9471/$O$18,B9471=2021,H9471/$O$19,B9471=2022,H9471/$O$20),"")</f>
        <v>2.3721818767897881E-5</v>
      </c>
      <c r="K9471" s="3" cm="1">
        <f t="array" ref="K9471">IFERROR(_xlfn.IFS(B9471=2015,J9471*$P$4,B9471=2016,J9471*$P$5,B9471=2017,J9471*$P$6,B9471=2018,J9471*$P$7,B9471=2019,J9471*$P$8,B9471=2020,J9471*$P$9,B9471=2021,J9471*$P$10,B9471=2022,J9471*$P$11),"")</f>
        <v>40726.882776260609</v>
      </c>
      <c r="L9471" s="3">
        <f t="shared" si="148"/>
        <v>77078.882776260609</v>
      </c>
    </row>
    <row r="9472" spans="1:12">
      <c r="A9472">
        <v>4809000</v>
      </c>
      <c r="B9472">
        <v>2019</v>
      </c>
      <c r="D9472" t="s">
        <v>511</v>
      </c>
      <c r="E9472" t="s">
        <v>512</v>
      </c>
      <c r="F9472" t="s">
        <v>4101</v>
      </c>
      <c r="G9472" t="s">
        <v>513</v>
      </c>
      <c r="H9472" s="5">
        <v>27319</v>
      </c>
      <c r="I9472">
        <f>IFERROR(VLOOKUP(G9472,'NCES Match'!$A$2:$B$1307,2,FALSE),"")</f>
        <v>4809000</v>
      </c>
      <c r="J9472" cm="1">
        <f t="array" ref="J9472">IFERROR(_xlfn.IFS(B9472=2015,H9472/$O$13,B9472=2016,H9472/$O$14,B9472=2017,H9472/$O$15,B9472=2018,H9472/$O$16,B9472=2019,H9472/$O$17,B9472=2020,H9472/$O$18,B9472=2021,H9472/$O$19,B9472=2022,H9472/$O$20),"")</f>
        <v>1.7297845147929997E-5</v>
      </c>
      <c r="K9472" s="3" cm="1">
        <f t="array" ref="K9472">IFERROR(_xlfn.IFS(B9472=2015,J9472*$P$4,B9472=2016,J9472*$P$5,B9472=2017,J9472*$P$6,B9472=2018,J9472*$P$7,B9472=2019,J9472*$P$8,B9472=2020,J9472*$P$9,B9472=2021,J9472*$P$10,B9472=2022,J9472*$P$11),"")</f>
        <v>30062.374290328189</v>
      </c>
      <c r="L9472" s="3">
        <f t="shared" si="148"/>
        <v>57381.374290328189</v>
      </c>
    </row>
    <row r="9473" spans="1:12">
      <c r="A9473">
        <v>4809000</v>
      </c>
      <c r="B9473">
        <v>2020</v>
      </c>
      <c r="D9473" t="s">
        <v>511</v>
      </c>
      <c r="E9473" t="s">
        <v>512</v>
      </c>
      <c r="F9473" t="s">
        <v>4230</v>
      </c>
      <c r="G9473" t="s">
        <v>513</v>
      </c>
      <c r="H9473" s="5">
        <v>39283</v>
      </c>
      <c r="I9473">
        <f>IFERROR(VLOOKUP(G9473,'NCES Match'!$A$2:$B$1307,2,FALSE),"")</f>
        <v>4809000</v>
      </c>
      <c r="J9473" cm="1">
        <f t="array" ref="J9473">IFERROR(_xlfn.IFS(B9473=2015,H9473/$O$13,B9473=2016,H9473/$O$14,B9473=2017,H9473/$O$15,B9473=2018,H9473/$O$16,B9473=2019,H9473/$O$17,B9473=2020,H9473/$O$18,B9473=2021,H9473/$O$19,B9473=2022,H9473/$O$20),"")</f>
        <v>2.1287754785921804E-5</v>
      </c>
      <c r="K9473" s="3" cm="1">
        <f t="array" ref="K9473">IFERROR(_xlfn.IFS(B9473=2015,J9473*$P$4,B9473=2016,J9473*$P$5,B9473=2017,J9473*$P$6,B9473=2018,J9473*$P$7,B9473=2019,J9473*$P$8,B9473=2020,J9473*$P$9,B9473=2021,J9473*$P$10,B9473=2022,J9473*$P$11),"")</f>
        <v>44874.647013752889</v>
      </c>
      <c r="L9473" s="3">
        <f t="shared" si="148"/>
        <v>84157.647013752896</v>
      </c>
    </row>
    <row r="9474" spans="1:12">
      <c r="A9474">
        <v>4809000</v>
      </c>
      <c r="B9474">
        <v>2021</v>
      </c>
      <c r="D9474" t="s">
        <v>511</v>
      </c>
      <c r="E9474" t="s">
        <v>512</v>
      </c>
      <c r="F9474" t="s">
        <v>4101</v>
      </c>
      <c r="G9474" t="s">
        <v>513</v>
      </c>
      <c r="H9474" s="5">
        <v>45919.89</v>
      </c>
      <c r="I9474">
        <f>IFERROR(VLOOKUP(G9474,'NCES Match'!$A$2:$B$1307,2,FALSE),"")</f>
        <v>4809000</v>
      </c>
      <c r="J9474" cm="1">
        <f t="array" ref="J9474">IFERROR(_xlfn.IFS(B9474=2015,H9474/$O$13,B9474=2016,H9474/$O$14,B9474=2017,H9474/$O$15,B9474=2018,H9474/$O$16,B9474=2019,H9474/$O$17,B9474=2020,H9474/$O$18,B9474=2021,H9474/$O$19,B9474=2022,H9474/$O$20),"")</f>
        <v>2.3494590999864738E-5</v>
      </c>
      <c r="K9474" s="3" cm="1">
        <f t="array" ref="K9474">IFERROR(_xlfn.IFS(B9474=2015,J9474*$P$4,B9474=2016,J9474*$P$5,B9474=2017,J9474*$P$6,B9474=2018,J9474*$P$7,B9474=2019,J9474*$P$8,B9474=2020,J9474*$P$9,B9474=2021,J9474*$P$10,B9474=2022,J9474*$P$11),"")</f>
        <v>50291.424132448628</v>
      </c>
      <c r="L9474" s="3">
        <f t="shared" si="148"/>
        <v>96211.314132448635</v>
      </c>
    </row>
    <row r="9475" spans="1:12">
      <c r="A9475">
        <v>4809000</v>
      </c>
      <c r="B9475">
        <v>2022</v>
      </c>
      <c r="D9475" t="s">
        <v>511</v>
      </c>
      <c r="E9475" t="s">
        <v>512</v>
      </c>
      <c r="F9475" t="s">
        <v>4101</v>
      </c>
      <c r="G9475" t="s">
        <v>513</v>
      </c>
      <c r="H9475" s="5">
        <v>69601.81</v>
      </c>
      <c r="I9475">
        <f>IFERROR(VLOOKUP(G9475,'NCES Match'!$A$2:$B$1307,2,FALSE),"")</f>
        <v>4809000</v>
      </c>
      <c r="J9475" cm="1">
        <f t="array" ref="J9475">IFERROR(_xlfn.IFS(B9475=2015,H9475/$O$13,B9475=2016,H9475/$O$14,B9475=2017,H9475/$O$15,B9475=2018,H9475/$O$16,B9475=2019,H9475/$O$17,B9475=2020,H9475/$O$18,B9475=2021,H9475/$O$19,B9475=2022,H9475/$O$20),"")</f>
        <v>3.0571247740288437E-5</v>
      </c>
      <c r="K9475" s="3" cm="1">
        <f t="array" ref="K9475">IFERROR(_xlfn.IFS(B9475=2015,J9475*$P$4,B9475=2016,J9475*$P$5,B9475=2017,J9475*$P$6,B9475=2018,J9475*$P$7,B9475=2019,J9475*$P$8,B9475=2020,J9475*$P$9,B9475=2021,J9475*$P$10,B9475=2022,J9475*$P$11),"")</f>
        <v>65834.662480927058</v>
      </c>
      <c r="L9475" s="3">
        <f t="shared" ref="L9475:L9538" si="149">SUM(H9475,K9475)</f>
        <v>135436.47248092707</v>
      </c>
    </row>
    <row r="9476" spans="1:12">
      <c r="A9476">
        <v>4809000</v>
      </c>
      <c r="B9476">
        <v>2023</v>
      </c>
      <c r="D9476" t="s">
        <v>511</v>
      </c>
      <c r="E9476" t="s">
        <v>512</v>
      </c>
      <c r="F9476" t="s">
        <v>4101</v>
      </c>
      <c r="G9476" t="s">
        <v>513</v>
      </c>
      <c r="H9476" s="5">
        <v>72275.320000000007</v>
      </c>
      <c r="I9476">
        <f>IFERROR(VLOOKUP(G9476,'NCES Match'!$A$2:$B$1307,2,FALSE),"")</f>
        <v>4809000</v>
      </c>
      <c r="J9476" t="str" cm="1">
        <f t="array" ref="J9476">IFERROR(_xlfn.IFS(B9476=2015,H9476/$O$13,B9476=2016,H9476/$O$14,B9476=2017,H9476/$O$15,B9476=2018,H9476/$O$16,B9476=2019,H9476/$O$17,B9476=2020,H9476/$O$18,B9476=2021,H9476/$O$19,B9476=2022,H9476/$O$20),"")</f>
        <v/>
      </c>
      <c r="K9476" s="3" t="str" cm="1">
        <f t="array" ref="K9476">IFERROR(_xlfn.IFS(B9476=2015,J9476*$P$4,B9476=2016,J9476*$P$5,B9476=2017,J9476*$P$6,B9476=2018,J9476*$P$7,B9476=2019,J9476*$P$8,B9476=2020,J9476*$P$9,B9476=2021,J9476*$P$10,B9476=2022,J9476*$P$11),"")</f>
        <v/>
      </c>
      <c r="L9476" s="3">
        <f t="shared" si="149"/>
        <v>72275.320000000007</v>
      </c>
    </row>
    <row r="9477" spans="1:12">
      <c r="A9477">
        <v>4846380</v>
      </c>
      <c r="B9477">
        <v>2015</v>
      </c>
      <c r="C9477" t="s">
        <v>381</v>
      </c>
      <c r="D9477" t="s">
        <v>3483</v>
      </c>
      <c r="E9477" t="s">
        <v>3484</v>
      </c>
      <c r="G9477" t="s">
        <v>3485</v>
      </c>
      <c r="H9477" s="5">
        <v>96970.07</v>
      </c>
      <c r="I9477">
        <f>IFERROR(VLOOKUP(G9477,'NCES Match'!$A$2:$B$1307,2,FALSE),"")</f>
        <v>4846380</v>
      </c>
      <c r="J9477" cm="1">
        <f t="array" ref="J9477">IFERROR(_xlfn.IFS(B9477=2015,H9477/$O$13,B9477=2016,H9477/$O$14,B9477=2017,H9477/$O$15,B9477=2018,H9477/$O$16,B9477=2019,H9477/$O$17,B9477=2020,H9477/$O$18,B9477=2021,H9477/$O$19,B9477=2022,H9477/$O$20),"")</f>
        <v>7.5966717146288369E-5</v>
      </c>
      <c r="K9477" s="3" cm="1">
        <f t="array" ref="K9477">IFERROR(_xlfn.IFS(B9477=2015,J9477*$P$4,B9477=2016,J9477*$P$5,B9477=2017,J9477*$P$6,B9477=2018,J9477*$P$7,B9477=2019,J9477*$P$8,B9477=2020,J9477*$P$9,B9477=2021,J9477*$P$10,B9477=2022,J9477*$P$11),"")</f>
        <v>120899.73798644851</v>
      </c>
      <c r="L9477" s="3">
        <f t="shared" si="149"/>
        <v>217869.80798644852</v>
      </c>
    </row>
    <row r="9478" spans="1:12">
      <c r="A9478">
        <v>4846380</v>
      </c>
      <c r="B9478">
        <v>2016</v>
      </c>
      <c r="C9478" t="s">
        <v>4102</v>
      </c>
      <c r="D9478" t="s">
        <v>3483</v>
      </c>
      <c r="E9478" t="s">
        <v>3484</v>
      </c>
      <c r="F9478" t="s">
        <v>4101</v>
      </c>
      <c r="G9478" t="s">
        <v>3485</v>
      </c>
      <c r="H9478" s="5">
        <v>95202</v>
      </c>
      <c r="I9478">
        <f>IFERROR(VLOOKUP(G9478,'NCES Match'!$A$2:$B$1307,2,FALSE),"")</f>
        <v>4846380</v>
      </c>
      <c r="J9478" cm="1">
        <f t="array" ref="J9478">IFERROR(_xlfn.IFS(B9478=2015,H9478/$O$13,B9478=2016,H9478/$O$14,B9478=2017,H9478/$O$15,B9478=2018,H9478/$O$16,B9478=2019,H9478/$O$17,B9478=2020,H9478/$O$18,B9478=2021,H9478/$O$19,B9478=2022,H9478/$O$20),"")</f>
        <v>6.8151961455572294E-5</v>
      </c>
      <c r="K9478" s="3" cm="1">
        <f t="array" ref="K9478">IFERROR(_xlfn.IFS(B9478=2015,J9478*$P$4,B9478=2016,J9478*$P$5,B9478=2017,J9478*$P$6,B9478=2018,J9478*$P$7,B9478=2019,J9478*$P$8,B9478=2020,J9478*$P$9,B9478=2021,J9478*$P$10,B9478=2022,J9478*$P$11),"")</f>
        <v>114197.5562274485</v>
      </c>
      <c r="L9478" s="3">
        <f t="shared" si="149"/>
        <v>209399.55622744851</v>
      </c>
    </row>
    <row r="9479" spans="1:12">
      <c r="A9479">
        <v>4846380</v>
      </c>
      <c r="B9479">
        <v>2017</v>
      </c>
      <c r="D9479" t="s">
        <v>3483</v>
      </c>
      <c r="E9479" t="s">
        <v>3484</v>
      </c>
      <c r="F9479" t="s">
        <v>4101</v>
      </c>
      <c r="G9479" t="s">
        <v>3485</v>
      </c>
      <c r="H9479" s="5">
        <v>95500</v>
      </c>
      <c r="I9479">
        <f>IFERROR(VLOOKUP(G9479,'NCES Match'!$A$2:$B$1307,2,FALSE),"")</f>
        <v>4846380</v>
      </c>
      <c r="J9479" cm="1">
        <f t="array" ref="J9479">IFERROR(_xlfn.IFS(B9479=2015,H9479/$O$13,B9479=2016,H9479/$O$14,B9479=2017,H9479/$O$15,B9479=2018,H9479/$O$16,B9479=2019,H9479/$O$17,B9479=2020,H9479/$O$18,B9479=2021,H9479/$O$19,B9479=2022,H9479/$O$20),"")</f>
        <v>6.5841402212112271E-5</v>
      </c>
      <c r="K9479" s="3" cm="1">
        <f t="array" ref="K9479">IFERROR(_xlfn.IFS(B9479=2015,J9479*$P$4,B9479=2016,J9479*$P$5,B9479=2017,J9479*$P$6,B9479=2018,J9479*$P$7,B9479=2019,J9479*$P$8,B9479=2020,J9479*$P$9,B9479=2021,J9479*$P$10,B9479=2022,J9479*$P$11),"")</f>
        <v>111815.01790414564</v>
      </c>
      <c r="L9479" s="3">
        <f t="shared" si="149"/>
        <v>207315.01790414564</v>
      </c>
    </row>
    <row r="9480" spans="1:12">
      <c r="A9480">
        <v>4846380</v>
      </c>
      <c r="B9480">
        <v>2018</v>
      </c>
      <c r="D9480" t="s">
        <v>3483</v>
      </c>
      <c r="E9480" t="s">
        <v>3484</v>
      </c>
      <c r="F9480" t="s">
        <v>4101</v>
      </c>
      <c r="G9480" t="s">
        <v>3485</v>
      </c>
      <c r="H9480" s="5">
        <v>87984</v>
      </c>
      <c r="I9480">
        <f>IFERROR(VLOOKUP(G9480,'NCES Match'!$A$2:$B$1307,2,FALSE),"")</f>
        <v>4846380</v>
      </c>
      <c r="J9480" cm="1">
        <f t="array" ref="J9480">IFERROR(_xlfn.IFS(B9480=2015,H9480/$O$13,B9480=2016,H9480/$O$14,B9480=2017,H9480/$O$15,B9480=2018,H9480/$O$16,B9480=2019,H9480/$O$17,B9480=2020,H9480/$O$18,B9480=2021,H9480/$O$19,B9480=2022,H9480/$O$20),"")</f>
        <v>5.74147365337458E-5</v>
      </c>
      <c r="K9480" s="3" cm="1">
        <f t="array" ref="K9480">IFERROR(_xlfn.IFS(B9480=2015,J9480*$P$4,B9480=2016,J9480*$P$5,B9480=2017,J9480*$P$6,B9480=2018,J9480*$P$7,B9480=2019,J9480*$P$8,B9480=2020,J9480*$P$9,B9480=2021,J9480*$P$10,B9480=2022,J9480*$P$11),"")</f>
        <v>98572.679747648377</v>
      </c>
      <c r="L9480" s="3">
        <f t="shared" si="149"/>
        <v>186556.67974764836</v>
      </c>
    </row>
    <row r="9481" spans="1:12">
      <c r="A9481">
        <v>4846380</v>
      </c>
      <c r="B9481">
        <v>2019</v>
      </c>
      <c r="D9481" t="s">
        <v>3483</v>
      </c>
      <c r="E9481" t="s">
        <v>3484</v>
      </c>
      <c r="F9481" t="s">
        <v>4101</v>
      </c>
      <c r="G9481" t="s">
        <v>3485</v>
      </c>
      <c r="H9481" s="5">
        <v>73522</v>
      </c>
      <c r="I9481">
        <f>IFERROR(VLOOKUP(G9481,'NCES Match'!$A$2:$B$1307,2,FALSE),"")</f>
        <v>4846380</v>
      </c>
      <c r="J9481" cm="1">
        <f t="array" ref="J9481">IFERROR(_xlfn.IFS(B9481=2015,H9481/$O$13,B9481=2016,H9481/$O$14,B9481=2017,H9481/$O$15,B9481=2018,H9481/$O$16,B9481=2019,H9481/$O$17,B9481=2020,H9481/$O$18,B9481=2021,H9481/$O$19,B9481=2022,H9481/$O$20),"")</f>
        <v>4.6552661919034704E-5</v>
      </c>
      <c r="K9481" s="3" cm="1">
        <f t="array" ref="K9481">IFERROR(_xlfn.IFS(B9481=2015,J9481*$P$4,B9481=2016,J9481*$P$5,B9481=2017,J9481*$P$6,B9481=2018,J9481*$P$7,B9481=2019,J9481*$P$8,B9481=2020,J9481*$P$9,B9481=2021,J9481*$P$10,B9481=2022,J9481*$P$11),"")</f>
        <v>80905.080075167789</v>
      </c>
      <c r="L9481" s="3">
        <f t="shared" si="149"/>
        <v>154427.08007516779</v>
      </c>
    </row>
    <row r="9482" spans="1:12">
      <c r="A9482">
        <v>4846380</v>
      </c>
      <c r="B9482">
        <v>2020</v>
      </c>
      <c r="D9482" t="s">
        <v>3483</v>
      </c>
      <c r="E9482" t="s">
        <v>3484</v>
      </c>
      <c r="F9482" t="s">
        <v>4230</v>
      </c>
      <c r="G9482" t="s">
        <v>3485</v>
      </c>
      <c r="H9482" s="5">
        <v>94848</v>
      </c>
      <c r="I9482">
        <f>IFERROR(VLOOKUP(G9482,'NCES Match'!$A$2:$B$1307,2,FALSE),"")</f>
        <v>4846380</v>
      </c>
      <c r="J9482" cm="1">
        <f t="array" ref="J9482">IFERROR(_xlfn.IFS(B9482=2015,H9482/$O$13,B9482=2016,H9482/$O$14,B9482=2017,H9482/$O$15,B9482=2018,H9482/$O$16,B9482=2019,H9482/$O$17,B9482=2020,H9482/$O$18,B9482=2021,H9482/$O$19,B9482=2022,H9482/$O$20),"")</f>
        <v>5.1398848507881563E-5</v>
      </c>
      <c r="K9482" s="3" cm="1">
        <f t="array" ref="K9482">IFERROR(_xlfn.IFS(B9482=2015,J9482*$P$4,B9482=2016,J9482*$P$5,B9482=2017,J9482*$P$6,B9482=2018,J9482*$P$7,B9482=2019,J9482*$P$8,B9482=2020,J9482*$P$9,B9482=2021,J9482*$P$10,B9482=2022,J9482*$P$11),"")</f>
        <v>108348.91734237288</v>
      </c>
      <c r="L9482" s="3">
        <f t="shared" si="149"/>
        <v>203196.91734237288</v>
      </c>
    </row>
    <row r="9483" spans="1:12">
      <c r="A9483">
        <v>4846380</v>
      </c>
      <c r="B9483">
        <v>2021</v>
      </c>
      <c r="D9483" t="s">
        <v>3483</v>
      </c>
      <c r="E9483" t="s">
        <v>3484</v>
      </c>
      <c r="F9483" t="s">
        <v>4101</v>
      </c>
      <c r="G9483" t="s">
        <v>3485</v>
      </c>
      <c r="H9483" s="5">
        <v>106943.23</v>
      </c>
      <c r="I9483">
        <f>IFERROR(VLOOKUP(G9483,'NCES Match'!$A$2:$B$1307,2,FALSE),"")</f>
        <v>4846380</v>
      </c>
      <c r="J9483" cm="1">
        <f t="array" ref="J9483">IFERROR(_xlfn.IFS(B9483=2015,H9483/$O$13,B9483=2016,H9483/$O$14,B9483=2017,H9483/$O$15,B9483=2018,H9483/$O$16,B9483=2019,H9483/$O$17,B9483=2020,H9483/$O$18,B9483=2021,H9483/$O$19,B9483=2022,H9483/$O$20),"")</f>
        <v>5.4716756705089332E-5</v>
      </c>
      <c r="K9483" s="3" cm="1">
        <f t="array" ref="K9483">IFERROR(_xlfn.IFS(B9483=2015,J9483*$P$4,B9483=2016,J9483*$P$5,B9483=2017,J9483*$P$6,B9483=2018,J9483*$P$7,B9483=2019,J9483*$P$8,B9483=2020,J9483*$P$9,B9483=2021,J9483*$P$10,B9483=2022,J9483*$P$11),"")</f>
        <v>117124.13374735879</v>
      </c>
      <c r="L9483" s="3">
        <f t="shared" si="149"/>
        <v>224067.36374735879</v>
      </c>
    </row>
    <row r="9484" spans="1:12">
      <c r="A9484">
        <v>4846380</v>
      </c>
      <c r="B9484">
        <v>2022</v>
      </c>
      <c r="D9484" t="s">
        <v>3483</v>
      </c>
      <c r="E9484" t="s">
        <v>3484</v>
      </c>
      <c r="F9484" t="s">
        <v>4101</v>
      </c>
      <c r="G9484" t="s">
        <v>3485</v>
      </c>
      <c r="H9484" s="5">
        <v>151465.37</v>
      </c>
      <c r="I9484">
        <f>IFERROR(VLOOKUP(G9484,'NCES Match'!$A$2:$B$1307,2,FALSE),"")</f>
        <v>4846380</v>
      </c>
      <c r="J9484" cm="1">
        <f t="array" ref="J9484">IFERROR(_xlfn.IFS(B9484=2015,H9484/$O$13,B9484=2016,H9484/$O$14,B9484=2017,H9484/$O$15,B9484=2018,H9484/$O$16,B9484=2019,H9484/$O$17,B9484=2020,H9484/$O$18,B9484=2021,H9484/$O$19,B9484=2022,H9484/$O$20),"")</f>
        <v>6.6528231813863065E-5</v>
      </c>
      <c r="K9484" s="3" cm="1">
        <f t="array" ref="K9484">IFERROR(_xlfn.IFS(B9484=2015,J9484*$P$4,B9484=2016,J9484*$P$5,B9484=2017,J9484*$P$6,B9484=2018,J9484*$P$7,B9484=2019,J9484*$P$8,B9484=2020,J9484*$P$9,B9484=2021,J9484*$P$10,B9484=2022,J9484*$P$11),"")</f>
        <v>143267.41663038268</v>
      </c>
      <c r="L9484" s="3">
        <f t="shared" si="149"/>
        <v>294732.78663038264</v>
      </c>
    </row>
    <row r="9485" spans="1:12">
      <c r="A9485">
        <v>4846380</v>
      </c>
      <c r="B9485">
        <v>2023</v>
      </c>
      <c r="D9485" t="s">
        <v>3483</v>
      </c>
      <c r="E9485" t="s">
        <v>3484</v>
      </c>
      <c r="F9485" t="s">
        <v>4101</v>
      </c>
      <c r="G9485" t="s">
        <v>3485</v>
      </c>
      <c r="H9485" s="5">
        <v>150660.91</v>
      </c>
      <c r="I9485">
        <f>IFERROR(VLOOKUP(G9485,'NCES Match'!$A$2:$B$1307,2,FALSE),"")</f>
        <v>4846380</v>
      </c>
      <c r="J9485" t="str" cm="1">
        <f t="array" ref="J9485">IFERROR(_xlfn.IFS(B9485=2015,H9485/$O$13,B9485=2016,H9485/$O$14,B9485=2017,H9485/$O$15,B9485=2018,H9485/$O$16,B9485=2019,H9485/$O$17,B9485=2020,H9485/$O$18,B9485=2021,H9485/$O$19,B9485=2022,H9485/$O$20),"")</f>
        <v/>
      </c>
      <c r="K9485" s="3" t="str" cm="1">
        <f t="array" ref="K9485">IFERROR(_xlfn.IFS(B9485=2015,J9485*$P$4,B9485=2016,J9485*$P$5,B9485=2017,J9485*$P$6,B9485=2018,J9485*$P$7,B9485=2019,J9485*$P$8,B9485=2020,J9485*$P$9,B9485=2021,J9485*$P$10,B9485=2022,J9485*$P$11),"")</f>
        <v/>
      </c>
      <c r="L9485" s="3">
        <f t="shared" si="149"/>
        <v>150660.91</v>
      </c>
    </row>
    <row r="9486" spans="1:12">
      <c r="A9486">
        <v>4836780</v>
      </c>
      <c r="B9486">
        <v>2015</v>
      </c>
      <c r="C9486" t="s">
        <v>381</v>
      </c>
      <c r="D9486" t="s">
        <v>2686</v>
      </c>
      <c r="E9486" t="s">
        <v>2687</v>
      </c>
      <c r="G9486" t="s">
        <v>2688</v>
      </c>
      <c r="H9486" s="5">
        <v>229373.18</v>
      </c>
      <c r="I9486">
        <f>IFERROR(VLOOKUP(G9486,'NCES Match'!$A$2:$B$1307,2,FALSE),"")</f>
        <v>4836780</v>
      </c>
      <c r="J9486" cm="1">
        <f t="array" ref="J9486">IFERROR(_xlfn.IFS(B9486=2015,H9486/$O$13,B9486=2016,H9486/$O$14,B9486=2017,H9486/$O$15,B9486=2018,H9486/$O$16,B9486=2019,H9486/$O$17,B9486=2020,H9486/$O$18,B9486=2021,H9486/$O$19,B9486=2022,H9486/$O$20),"")</f>
        <v>1.7969181094748809E-4</v>
      </c>
      <c r="K9486" s="3" cm="1">
        <f t="array" ref="K9486">IFERROR(_xlfn.IFS(B9486=2015,J9486*$P$4,B9486=2016,J9486*$P$5,B9486=2017,J9486*$P$6,B9486=2018,J9486*$P$7,B9486=2019,J9486*$P$8,B9486=2020,J9486*$P$9,B9486=2021,J9486*$P$10,B9486=2022,J9486*$P$11),"")</f>
        <v>285976.46019146411</v>
      </c>
      <c r="L9486" s="3">
        <f t="shared" si="149"/>
        <v>515349.6401914641</v>
      </c>
    </row>
    <row r="9487" spans="1:12">
      <c r="A9487">
        <v>4836780</v>
      </c>
      <c r="B9487">
        <v>2016</v>
      </c>
      <c r="C9487" t="s">
        <v>4102</v>
      </c>
      <c r="D9487" t="s">
        <v>2686</v>
      </c>
      <c r="E9487" t="s">
        <v>2687</v>
      </c>
      <c r="F9487" t="s">
        <v>4101</v>
      </c>
      <c r="G9487" t="s">
        <v>2688</v>
      </c>
      <c r="H9487" s="5">
        <v>244907</v>
      </c>
      <c r="I9487">
        <f>IFERROR(VLOOKUP(G9487,'NCES Match'!$A$2:$B$1307,2,FALSE),"")</f>
        <v>4836780</v>
      </c>
      <c r="J9487" cm="1">
        <f t="array" ref="J9487">IFERROR(_xlfn.IFS(B9487=2015,H9487/$O$13,B9487=2016,H9487/$O$14,B9487=2017,H9487/$O$15,B9487=2018,H9487/$O$16,B9487=2019,H9487/$O$17,B9487=2020,H9487/$O$18,B9487=2021,H9487/$O$19,B9487=2022,H9487/$O$20),"")</f>
        <v>1.7532081704375795E-4</v>
      </c>
      <c r="K9487" s="3" cm="1">
        <f t="array" ref="K9487">IFERROR(_xlfn.IFS(B9487=2015,J9487*$P$4,B9487=2016,J9487*$P$5,B9487=2017,J9487*$P$6,B9487=2018,J9487*$P$7,B9487=2019,J9487*$P$8,B9487=2020,J9487*$P$9,B9487=2021,J9487*$P$10,B9487=2022,J9487*$P$11),"")</f>
        <v>293773.03946341178</v>
      </c>
      <c r="L9487" s="3">
        <f t="shared" si="149"/>
        <v>538680.03946341178</v>
      </c>
    </row>
    <row r="9488" spans="1:12">
      <c r="A9488">
        <v>4836780</v>
      </c>
      <c r="B9488">
        <v>2017</v>
      </c>
      <c r="D9488" t="s">
        <v>2686</v>
      </c>
      <c r="E9488" t="s">
        <v>2687</v>
      </c>
      <c r="F9488" t="s">
        <v>4101</v>
      </c>
      <c r="G9488" t="s">
        <v>2688</v>
      </c>
      <c r="H9488" s="5">
        <v>229270</v>
      </c>
      <c r="I9488">
        <f>IFERROR(VLOOKUP(G9488,'NCES Match'!$A$2:$B$1307,2,FALSE),"")</f>
        <v>4836780</v>
      </c>
      <c r="J9488" cm="1">
        <f t="array" ref="J9488">IFERROR(_xlfn.IFS(B9488=2015,H9488/$O$13,B9488=2016,H9488/$O$14,B9488=2017,H9488/$O$15,B9488=2018,H9488/$O$16,B9488=2019,H9488/$O$17,B9488=2020,H9488/$O$18,B9488=2021,H9488/$O$19,B9488=2022,H9488/$O$20),"")</f>
        <v>1.5806762602273277E-4</v>
      </c>
      <c r="K9488" s="3" cm="1">
        <f t="array" ref="K9488">IFERROR(_xlfn.IFS(B9488=2015,J9488*$P$4,B9488=2016,J9488*$P$5,B9488=2017,J9488*$P$6,B9488=2018,J9488*$P$7,B9488=2019,J9488*$P$8,B9488=2020,J9488*$P$9,B9488=2021,J9488*$P$10,B9488=2022,J9488*$P$11),"")</f>
        <v>268438.00162181648</v>
      </c>
      <c r="L9488" s="3">
        <f t="shared" si="149"/>
        <v>497708.00162181648</v>
      </c>
    </row>
    <row r="9489" spans="1:12">
      <c r="A9489">
        <v>4836780</v>
      </c>
      <c r="B9489">
        <v>2018</v>
      </c>
      <c r="D9489" t="s">
        <v>2686</v>
      </c>
      <c r="E9489" t="s">
        <v>2687</v>
      </c>
      <c r="F9489" t="s">
        <v>4101</v>
      </c>
      <c r="G9489" t="s">
        <v>2688</v>
      </c>
      <c r="H9489" s="5">
        <v>218049</v>
      </c>
      <c r="I9489">
        <f>IFERROR(VLOOKUP(G9489,'NCES Match'!$A$2:$B$1307,2,FALSE),"")</f>
        <v>4836780</v>
      </c>
      <c r="J9489" cm="1">
        <f t="array" ref="J9489">IFERROR(_xlfn.IFS(B9489=2015,H9489/$O$13,B9489=2016,H9489/$O$14,B9489=2017,H9489/$O$15,B9489=2018,H9489/$O$16,B9489=2019,H9489/$O$17,B9489=2020,H9489/$O$18,B9489=2021,H9489/$O$19,B9489=2022,H9489/$O$20),"")</f>
        <v>1.422898014007858E-4</v>
      </c>
      <c r="K9489" s="3" cm="1">
        <f t="array" ref="K9489">IFERROR(_xlfn.IFS(B9489=2015,J9489*$P$4,B9489=2016,J9489*$P$5,B9489=2017,J9489*$P$6,B9489=2018,J9489*$P$7,B9489=2019,J9489*$P$8,B9489=2020,J9489*$P$9,B9489=2021,J9489*$P$10,B9489=2022,J9489*$P$11),"")</f>
        <v>244290.71474694239</v>
      </c>
      <c r="L9489" s="3">
        <f t="shared" si="149"/>
        <v>462339.71474694239</v>
      </c>
    </row>
    <row r="9490" spans="1:12">
      <c r="A9490">
        <v>4836780</v>
      </c>
      <c r="B9490">
        <v>2019</v>
      </c>
      <c r="D9490" t="s">
        <v>2686</v>
      </c>
      <c r="E9490" t="s">
        <v>2687</v>
      </c>
      <c r="F9490" t="s">
        <v>4101</v>
      </c>
      <c r="G9490" t="s">
        <v>2688</v>
      </c>
      <c r="H9490" s="5">
        <v>214978</v>
      </c>
      <c r="I9490">
        <f>IFERROR(VLOOKUP(G9490,'NCES Match'!$A$2:$B$1307,2,FALSE),"")</f>
        <v>4836780</v>
      </c>
      <c r="J9490" cm="1">
        <f t="array" ref="J9490">IFERROR(_xlfn.IFS(B9490=2015,H9490/$O$13,B9490=2016,H9490/$O$14,B9490=2017,H9490/$O$15,B9490=2018,H9490/$O$16,B9490=2019,H9490/$O$17,B9490=2020,H9490/$O$18,B9490=2021,H9490/$O$19,B9490=2022,H9490/$O$20),"")</f>
        <v>1.3611977576820873E-4</v>
      </c>
      <c r="K9490" s="3" cm="1">
        <f t="array" ref="K9490">IFERROR(_xlfn.IFS(B9490=2015,J9490*$P$4,B9490=2016,J9490*$P$5,B9490=2017,J9490*$P$6,B9490=2018,J9490*$P$7,B9490=2019,J9490*$P$8,B9490=2020,J9490*$P$9,B9490=2021,J9490*$P$10,B9490=2022,J9490*$P$11),"")</f>
        <v>236566.09320202688</v>
      </c>
      <c r="L9490" s="3">
        <f t="shared" si="149"/>
        <v>451544.09320202691</v>
      </c>
    </row>
    <row r="9491" spans="1:12">
      <c r="A9491">
        <v>4836780</v>
      </c>
      <c r="B9491">
        <v>2020</v>
      </c>
      <c r="D9491" t="s">
        <v>2686</v>
      </c>
      <c r="E9491" t="s">
        <v>2687</v>
      </c>
      <c r="F9491" t="s">
        <v>4230</v>
      </c>
      <c r="G9491" t="s">
        <v>2688</v>
      </c>
      <c r="H9491" s="5">
        <v>251722</v>
      </c>
      <c r="I9491">
        <f>IFERROR(VLOOKUP(G9491,'NCES Match'!$A$2:$B$1307,2,FALSE),"")</f>
        <v>4836780</v>
      </c>
      <c r="J9491" cm="1">
        <f t="array" ref="J9491">IFERROR(_xlfn.IFS(B9491=2015,H9491/$O$13,B9491=2016,H9491/$O$14,B9491=2017,H9491/$O$15,B9491=2018,H9491/$O$16,B9491=2019,H9491/$O$17,B9491=2020,H9491/$O$18,B9491=2021,H9491/$O$19,B9491=2022,H9491/$O$20),"")</f>
        <v>1.3641005550038969E-4</v>
      </c>
      <c r="K9491" s="3" cm="1">
        <f t="array" ref="K9491">IFERROR(_xlfn.IFS(B9491=2015,J9491*$P$4,B9491=2016,J9491*$P$5,B9491=2017,J9491*$P$6,B9491=2018,J9491*$P$7,B9491=2019,J9491*$P$8,B9491=2020,J9491*$P$9,B9491=2021,J9491*$P$10,B9491=2022,J9491*$P$11),"")</f>
        <v>287552.7809891277</v>
      </c>
      <c r="L9491" s="3">
        <f t="shared" si="149"/>
        <v>539274.7809891277</v>
      </c>
    </row>
    <row r="9492" spans="1:12">
      <c r="A9492">
        <v>4836780</v>
      </c>
      <c r="B9492">
        <v>2021</v>
      </c>
      <c r="D9492" t="s">
        <v>2686</v>
      </c>
      <c r="E9492" t="s">
        <v>2687</v>
      </c>
      <c r="F9492" t="s">
        <v>4230</v>
      </c>
      <c r="G9492" t="s">
        <v>2688</v>
      </c>
      <c r="H9492" s="5">
        <v>269197.71999999997</v>
      </c>
      <c r="I9492">
        <f>IFERROR(VLOOKUP(G9492,'NCES Match'!$A$2:$B$1307,2,FALSE),"")</f>
        <v>4836780</v>
      </c>
      <c r="J9492" cm="1">
        <f t="array" ref="J9492">IFERROR(_xlfn.IFS(B9492=2015,H9492/$O$13,B9492=2016,H9492/$O$14,B9492=2017,H9492/$O$15,B9492=2018,H9492/$O$16,B9492=2019,H9492/$O$17,B9492=2020,H9492/$O$18,B9492=2021,H9492/$O$19,B9492=2022,H9492/$O$20),"")</f>
        <v>1.3773313327832681E-4</v>
      </c>
      <c r="K9492" s="3" cm="1">
        <f t="array" ref="K9492">IFERROR(_xlfn.IFS(B9492=2015,J9492*$P$4,B9492=2016,J9492*$P$5,B9492=2017,J9492*$P$6,B9492=2018,J9492*$P$7,B9492=2019,J9492*$P$8,B9492=2020,J9492*$P$9,B9492=2021,J9492*$P$10,B9492=2022,J9492*$P$11),"")</f>
        <v>294825.11199413036</v>
      </c>
      <c r="L9492" s="3">
        <f t="shared" si="149"/>
        <v>564022.83199413028</v>
      </c>
    </row>
    <row r="9493" spans="1:12">
      <c r="A9493">
        <v>4836780</v>
      </c>
      <c r="B9493">
        <v>2022</v>
      </c>
      <c r="D9493" t="s">
        <v>2686</v>
      </c>
      <c r="E9493" t="s">
        <v>2687</v>
      </c>
      <c r="F9493" t="s">
        <v>4101</v>
      </c>
      <c r="G9493" t="s">
        <v>2688</v>
      </c>
      <c r="H9493" s="5">
        <v>331509.36</v>
      </c>
      <c r="I9493">
        <f>IFERROR(VLOOKUP(G9493,'NCES Match'!$A$2:$B$1307,2,FALSE),"")</f>
        <v>4836780</v>
      </c>
      <c r="J9493" cm="1">
        <f t="array" ref="J9493">IFERROR(_xlfn.IFS(B9493=2015,H9493/$O$13,B9493=2016,H9493/$O$14,B9493=2017,H9493/$O$15,B9493=2018,H9493/$O$16,B9493=2019,H9493/$O$17,B9493=2020,H9493/$O$18,B9493=2021,H9493/$O$19,B9493=2022,H9493/$O$20),"")</f>
        <v>1.4560906925817685E-4</v>
      </c>
      <c r="K9493" s="3" cm="1">
        <f t="array" ref="K9493">IFERROR(_xlfn.IFS(B9493=2015,J9493*$P$4,B9493=2016,J9493*$P$5,B9493=2017,J9493*$P$6,B9493=2018,J9493*$P$7,B9493=2019,J9493*$P$8,B9493=2020,J9493*$P$9,B9493=2021,J9493*$P$10,B9493=2022,J9493*$P$11),"")</f>
        <v>313566.65616696089</v>
      </c>
      <c r="L9493" s="3">
        <f t="shared" si="149"/>
        <v>645076.01616696082</v>
      </c>
    </row>
    <row r="9494" spans="1:12">
      <c r="A9494">
        <v>4836780</v>
      </c>
      <c r="B9494">
        <v>2023</v>
      </c>
      <c r="D9494" t="s">
        <v>2686</v>
      </c>
      <c r="E9494" t="s">
        <v>2687</v>
      </c>
      <c r="F9494" t="s">
        <v>4101</v>
      </c>
      <c r="G9494" t="s">
        <v>2688</v>
      </c>
      <c r="H9494" s="5">
        <v>339378.65</v>
      </c>
      <c r="I9494">
        <f>IFERROR(VLOOKUP(G9494,'NCES Match'!$A$2:$B$1307,2,FALSE),"")</f>
        <v>4836780</v>
      </c>
      <c r="J9494" t="str" cm="1">
        <f t="array" ref="J9494">IFERROR(_xlfn.IFS(B9494=2015,H9494/$O$13,B9494=2016,H9494/$O$14,B9494=2017,H9494/$O$15,B9494=2018,H9494/$O$16,B9494=2019,H9494/$O$17,B9494=2020,H9494/$O$18,B9494=2021,H9494/$O$19,B9494=2022,H9494/$O$20),"")</f>
        <v/>
      </c>
      <c r="K9494" s="3" t="str" cm="1">
        <f t="array" ref="K9494">IFERROR(_xlfn.IFS(B9494=2015,J9494*$P$4,B9494=2016,J9494*$P$5,B9494=2017,J9494*$P$6,B9494=2018,J9494*$P$7,B9494=2019,J9494*$P$8,B9494=2020,J9494*$P$9,B9494=2021,J9494*$P$10,B9494=2022,J9494*$P$11),"")</f>
        <v/>
      </c>
      <c r="L9494" s="3">
        <f t="shared" si="149"/>
        <v>339378.65</v>
      </c>
    </row>
    <row r="9495" spans="1:12">
      <c r="A9495">
        <v>4830480</v>
      </c>
      <c r="B9495">
        <v>2015</v>
      </c>
      <c r="C9495" t="s">
        <v>381</v>
      </c>
      <c r="D9495" t="s">
        <v>2235</v>
      </c>
      <c r="E9495" t="s">
        <v>2236</v>
      </c>
      <c r="G9495" t="s">
        <v>2237</v>
      </c>
      <c r="H9495" s="5">
        <v>46491.25</v>
      </c>
      <c r="I9495">
        <f>IFERROR(VLOOKUP(G9495,'NCES Match'!$A$2:$B$1307,2,FALSE),"")</f>
        <v>4830480</v>
      </c>
      <c r="J9495" cm="1">
        <f t="array" ref="J9495">IFERROR(_xlfn.IFS(B9495=2015,H9495/$O$13,B9495=2016,H9495/$O$14,B9495=2017,H9495/$O$15,B9495=2018,H9495/$O$16,B9495=2019,H9495/$O$17,B9495=2020,H9495/$O$18,B9495=2021,H9495/$O$19,B9495=2022,H9495/$O$20),"")</f>
        <v>3.6421419913663868E-5</v>
      </c>
      <c r="K9495" s="3" cm="1">
        <f t="array" ref="K9495">IFERROR(_xlfn.IFS(B9495=2015,J9495*$P$4,B9495=2016,J9495*$P$5,B9495=2017,J9495*$P$6,B9495=2018,J9495*$P$7,B9495=2019,J9495*$P$8,B9495=2020,J9495*$P$9,B9495=2021,J9495*$P$10,B9495=2022,J9495*$P$11),"")</f>
        <v>57964.070188486767</v>
      </c>
      <c r="L9495" s="3">
        <f t="shared" si="149"/>
        <v>104455.32018848677</v>
      </c>
    </row>
    <row r="9496" spans="1:12">
      <c r="A9496">
        <v>4830480</v>
      </c>
      <c r="B9496">
        <v>2016</v>
      </c>
      <c r="C9496" t="s">
        <v>4102</v>
      </c>
      <c r="D9496" t="s">
        <v>2235</v>
      </c>
      <c r="E9496" t="s">
        <v>2236</v>
      </c>
      <c r="F9496" t="s">
        <v>4101</v>
      </c>
      <c r="G9496" t="s">
        <v>2237</v>
      </c>
      <c r="H9496" s="5">
        <v>49680</v>
      </c>
      <c r="I9496">
        <f>IFERROR(VLOOKUP(G9496,'NCES Match'!$A$2:$B$1307,2,FALSE),"")</f>
        <v>4830480</v>
      </c>
      <c r="J9496" cm="1">
        <f t="array" ref="J9496">IFERROR(_xlfn.IFS(B9496=2015,H9496/$O$13,B9496=2016,H9496/$O$14,B9496=2017,H9496/$O$15,B9496=2018,H9496/$O$16,B9496=2019,H9496/$O$17,B9496=2020,H9496/$O$18,B9496=2021,H9496/$O$19,B9496=2022,H9496/$O$20),"")</f>
        <v>3.5564268031268587E-5</v>
      </c>
      <c r="K9496" s="3" cm="1">
        <f t="array" ref="K9496">IFERROR(_xlfn.IFS(B9496=2015,J9496*$P$4,B9496=2016,J9496*$P$5,B9496=2017,J9496*$P$6,B9496=2018,J9496*$P$7,B9496=2019,J9496*$P$8,B9496=2020,J9496*$P$9,B9496=2021,J9496*$P$10,B9496=2022,J9496*$P$11),"")</f>
        <v>59592.598825441084</v>
      </c>
      <c r="L9496" s="3">
        <f t="shared" si="149"/>
        <v>109272.59882544109</v>
      </c>
    </row>
    <row r="9497" spans="1:12">
      <c r="A9497">
        <v>4830480</v>
      </c>
      <c r="B9497">
        <v>2017</v>
      </c>
      <c r="D9497" t="s">
        <v>2235</v>
      </c>
      <c r="E9497" t="s">
        <v>2236</v>
      </c>
      <c r="F9497" t="s">
        <v>4101</v>
      </c>
      <c r="G9497" t="s">
        <v>2237</v>
      </c>
      <c r="H9497" s="5">
        <v>49646</v>
      </c>
      <c r="I9497">
        <f>IFERROR(VLOOKUP(G9497,'NCES Match'!$A$2:$B$1307,2,FALSE),"")</f>
        <v>4830480</v>
      </c>
      <c r="J9497" cm="1">
        <f t="array" ref="J9497">IFERROR(_xlfn.IFS(B9497=2015,H9497/$O$13,B9497=2016,H9497/$O$14,B9497=2017,H9497/$O$15,B9497=2018,H9497/$O$16,B9497=2019,H9497/$O$17,B9497=2020,H9497/$O$18,B9497=2021,H9497/$O$19,B9497=2022,H9497/$O$20),"")</f>
        <v>3.4227877007565714E-5</v>
      </c>
      <c r="K9497" s="3" cm="1">
        <f t="array" ref="K9497">IFERROR(_xlfn.IFS(B9497=2015,J9497*$P$4,B9497=2016,J9497*$P$5,B9497=2017,J9497*$P$6,B9497=2018,J9497*$P$7,B9497=2019,J9497*$P$8,B9497=2020,J9497*$P$9,B9497=2021,J9497*$P$10,B9497=2022,J9497*$P$11),"")</f>
        <v>58127.417579782348</v>
      </c>
      <c r="L9497" s="3">
        <f t="shared" si="149"/>
        <v>107773.41757978234</v>
      </c>
    </row>
    <row r="9498" spans="1:12">
      <c r="A9498">
        <v>4830480</v>
      </c>
      <c r="B9498">
        <v>2018</v>
      </c>
      <c r="D9498" t="s">
        <v>2235</v>
      </c>
      <c r="E9498" t="s">
        <v>2236</v>
      </c>
      <c r="F9498" t="s">
        <v>4101</v>
      </c>
      <c r="G9498" t="s">
        <v>2237</v>
      </c>
      <c r="H9498" s="5">
        <v>50035</v>
      </c>
      <c r="I9498">
        <f>IFERROR(VLOOKUP(G9498,'NCES Match'!$A$2:$B$1307,2,FALSE),"")</f>
        <v>4830480</v>
      </c>
      <c r="J9498" cm="1">
        <f t="array" ref="J9498">IFERROR(_xlfn.IFS(B9498=2015,H9498/$O$13,B9498=2016,H9498/$O$14,B9498=2017,H9498/$O$15,B9498=2018,H9498/$O$16,B9498=2019,H9498/$O$17,B9498=2020,H9498/$O$18,B9498=2021,H9498/$O$19,B9498=2022,H9498/$O$20),"")</f>
        <v>3.2650781306441752E-5</v>
      </c>
      <c r="K9498" s="3" cm="1">
        <f t="array" ref="K9498">IFERROR(_xlfn.IFS(B9498=2015,J9498*$P$4,B9498=2016,J9498*$P$5,B9498=2017,J9498*$P$6,B9498=2018,J9498*$P$7,B9498=2019,J9498*$P$8,B9498=2020,J9498*$P$9,B9498=2021,J9498*$P$10,B9498=2022,J9498*$P$11),"")</f>
        <v>56056.601554527937</v>
      </c>
      <c r="L9498" s="3">
        <f t="shared" si="149"/>
        <v>106091.60155452794</v>
      </c>
    </row>
    <row r="9499" spans="1:12">
      <c r="A9499">
        <v>4830480</v>
      </c>
      <c r="B9499">
        <v>2019</v>
      </c>
      <c r="D9499" t="s">
        <v>2235</v>
      </c>
      <c r="E9499" t="s">
        <v>2236</v>
      </c>
      <c r="F9499" t="s">
        <v>4101</v>
      </c>
      <c r="G9499" t="s">
        <v>2237</v>
      </c>
      <c r="H9499" s="5">
        <v>48980</v>
      </c>
      <c r="I9499">
        <f>IFERROR(VLOOKUP(G9499,'NCES Match'!$A$2:$B$1307,2,FALSE),"")</f>
        <v>4830480</v>
      </c>
      <c r="J9499" cm="1">
        <f t="array" ref="J9499">IFERROR(_xlfn.IFS(B9499=2015,H9499/$O$13,B9499=2016,H9499/$O$14,B9499=2017,H9499/$O$15,B9499=2018,H9499/$O$16,B9499=2019,H9499/$O$17,B9499=2020,H9499/$O$18,B9499=2021,H9499/$O$19,B9499=2022,H9499/$O$20),"")</f>
        <v>3.1013157705099423E-5</v>
      </c>
      <c r="K9499" s="3" cm="1">
        <f t="array" ref="K9499">IFERROR(_xlfn.IFS(B9499=2015,J9499*$P$4,B9499=2016,J9499*$P$5,B9499=2017,J9499*$P$6,B9499=2018,J9499*$P$7,B9499=2019,J9499*$P$8,B9499=2020,J9499*$P$9,B9499=2021,J9499*$P$10,B9499=2022,J9499*$P$11),"")</f>
        <v>53898.572156384733</v>
      </c>
      <c r="L9499" s="3">
        <f t="shared" si="149"/>
        <v>102878.57215638473</v>
      </c>
    </row>
    <row r="9500" spans="1:12">
      <c r="A9500">
        <v>4830480</v>
      </c>
      <c r="B9500">
        <v>2020</v>
      </c>
      <c r="D9500" t="s">
        <v>2235</v>
      </c>
      <c r="E9500" t="s">
        <v>2236</v>
      </c>
      <c r="F9500" t="s">
        <v>4230</v>
      </c>
      <c r="G9500" t="s">
        <v>2237</v>
      </c>
      <c r="H9500" s="5">
        <v>50118</v>
      </c>
      <c r="I9500">
        <f>IFERROR(VLOOKUP(G9500,'NCES Match'!$A$2:$B$1307,2,FALSE),"")</f>
        <v>4830480</v>
      </c>
      <c r="J9500" cm="1">
        <f t="array" ref="J9500">IFERROR(_xlfn.IFS(B9500=2015,H9500/$O$13,B9500=2016,H9500/$O$14,B9500=2017,H9500/$O$15,B9500=2018,H9500/$O$16,B9500=2019,H9500/$O$17,B9500=2020,H9500/$O$18,B9500=2021,H9500/$O$19,B9500=2022,H9500/$O$20),"")</f>
        <v>2.7159323227880481E-5</v>
      </c>
      <c r="K9500" s="3" cm="1">
        <f t="array" ref="K9500">IFERROR(_xlfn.IFS(B9500=2015,J9500*$P$4,B9500=2016,J9500*$P$5,B9500=2017,J9500*$P$6,B9500=2018,J9500*$P$7,B9500=2019,J9500*$P$8,B9500=2020,J9500*$P$9,B9500=2021,J9500*$P$10,B9500=2022,J9500*$P$11),"")</f>
        <v>57251.929817866941</v>
      </c>
      <c r="L9500" s="3">
        <f t="shared" si="149"/>
        <v>107369.92981786694</v>
      </c>
    </row>
    <row r="9501" spans="1:12">
      <c r="A9501">
        <v>4830480</v>
      </c>
      <c r="B9501">
        <v>2021</v>
      </c>
      <c r="D9501" t="s">
        <v>2235</v>
      </c>
      <c r="E9501" t="s">
        <v>2236</v>
      </c>
      <c r="F9501" t="s">
        <v>4230</v>
      </c>
      <c r="G9501" t="s">
        <v>2237</v>
      </c>
      <c r="H9501" s="5">
        <v>36843.4</v>
      </c>
      <c r="I9501">
        <f>IFERROR(VLOOKUP(G9501,'NCES Match'!$A$2:$B$1307,2,FALSE),"")</f>
        <v>4830480</v>
      </c>
      <c r="J9501" cm="1">
        <f t="array" ref="J9501">IFERROR(_xlfn.IFS(B9501=2015,H9501/$O$13,B9501=2016,H9501/$O$14,B9501=2017,H9501/$O$15,B9501=2018,H9501/$O$16,B9501=2019,H9501/$O$17,B9501=2020,H9501/$O$18,B9501=2021,H9501/$O$19,B9501=2022,H9501/$O$20),"")</f>
        <v>1.8850668284362538E-5</v>
      </c>
      <c r="K9501" s="3" cm="1">
        <f t="array" ref="K9501">IFERROR(_xlfn.IFS(B9501=2015,J9501*$P$4,B9501=2016,J9501*$P$5,B9501=2017,J9501*$P$6,B9501=2018,J9501*$P$7,B9501=2019,J9501*$P$8,B9501=2020,J9501*$P$9,B9501=2021,J9501*$P$10,B9501=2022,J9501*$P$11),"")</f>
        <v>40350.86007134289</v>
      </c>
      <c r="L9501" s="3">
        <f t="shared" si="149"/>
        <v>77194.260071342898</v>
      </c>
    </row>
    <row r="9502" spans="1:12">
      <c r="A9502">
        <v>4830480</v>
      </c>
      <c r="B9502">
        <v>2022</v>
      </c>
      <c r="D9502" t="s">
        <v>2235</v>
      </c>
      <c r="E9502" t="s">
        <v>2236</v>
      </c>
      <c r="F9502" t="s">
        <v>4101</v>
      </c>
      <c r="G9502" t="s">
        <v>2237</v>
      </c>
      <c r="H9502" s="5">
        <v>42726.06</v>
      </c>
      <c r="I9502">
        <f>IFERROR(VLOOKUP(G9502,'NCES Match'!$A$2:$B$1307,2,FALSE),"")</f>
        <v>4830480</v>
      </c>
      <c r="J9502" cm="1">
        <f t="array" ref="J9502">IFERROR(_xlfn.IFS(B9502=2015,H9502/$O$13,B9502=2016,H9502/$O$14,B9502=2017,H9502/$O$15,B9502=2018,H9502/$O$16,B9502=2019,H9502/$O$17,B9502=2020,H9502/$O$18,B9502=2021,H9502/$O$19,B9502=2022,H9502/$O$20),"")</f>
        <v>1.8766594794394401E-5</v>
      </c>
      <c r="K9502" s="3" cm="1">
        <f t="array" ref="K9502">IFERROR(_xlfn.IFS(B9502=2015,J9502*$P$4,B9502=2016,J9502*$P$5,B9502=2017,J9502*$P$6,B9502=2018,J9502*$P$7,B9502=2019,J9502*$P$8,B9502=2020,J9502*$P$9,B9502=2021,J9502*$P$10,B9502=2022,J9502*$P$11),"")</f>
        <v>40413.542970216404</v>
      </c>
      <c r="L9502" s="3">
        <f t="shared" si="149"/>
        <v>83139.602970216394</v>
      </c>
    </row>
    <row r="9503" spans="1:12">
      <c r="A9503">
        <v>4830480</v>
      </c>
      <c r="B9503">
        <v>2023</v>
      </c>
      <c r="D9503" t="s">
        <v>2235</v>
      </c>
      <c r="E9503" t="s">
        <v>2236</v>
      </c>
      <c r="F9503" t="s">
        <v>4101</v>
      </c>
      <c r="G9503" t="s">
        <v>2237</v>
      </c>
      <c r="H9503" s="5">
        <v>60427.78</v>
      </c>
      <c r="I9503">
        <f>IFERROR(VLOOKUP(G9503,'NCES Match'!$A$2:$B$1307,2,FALSE),"")</f>
        <v>4830480</v>
      </c>
      <c r="J9503" t="str" cm="1">
        <f t="array" ref="J9503">IFERROR(_xlfn.IFS(B9503=2015,H9503/$O$13,B9503=2016,H9503/$O$14,B9503=2017,H9503/$O$15,B9503=2018,H9503/$O$16,B9503=2019,H9503/$O$17,B9503=2020,H9503/$O$18,B9503=2021,H9503/$O$19,B9503=2022,H9503/$O$20),"")</f>
        <v/>
      </c>
      <c r="K9503" s="3" t="str" cm="1">
        <f t="array" ref="K9503">IFERROR(_xlfn.IFS(B9503=2015,J9503*$P$4,B9503=2016,J9503*$P$5,B9503=2017,J9503*$P$6,B9503=2018,J9503*$P$7,B9503=2019,J9503*$P$8,B9503=2020,J9503*$P$9,B9503=2021,J9503*$P$10,B9503=2022,J9503*$P$11),"")</f>
        <v/>
      </c>
      <c r="L9503" s="3">
        <f t="shared" si="149"/>
        <v>60427.78</v>
      </c>
    </row>
    <row r="9504" spans="1:12">
      <c r="A9504">
        <v>4811250</v>
      </c>
      <c r="B9504">
        <v>2015</v>
      </c>
      <c r="C9504" t="s">
        <v>381</v>
      </c>
      <c r="D9504" t="s">
        <v>687</v>
      </c>
      <c r="E9504" t="s">
        <v>688</v>
      </c>
      <c r="G9504" t="s">
        <v>689</v>
      </c>
      <c r="H9504" s="5">
        <v>79094.19</v>
      </c>
      <c r="I9504">
        <f>IFERROR(VLOOKUP(G9504,'NCES Match'!$A$2:$B$1307,2,FALSE),"")</f>
        <v>4811250</v>
      </c>
      <c r="J9504" cm="1">
        <f t="array" ref="J9504">IFERROR(_xlfn.IFS(B9504=2015,H9504/$O$13,B9504=2016,H9504/$O$14,B9504=2017,H9504/$O$15,B9504=2018,H9504/$O$16,B9504=2019,H9504/$O$17,B9504=2020,H9504/$O$18,B9504=2021,H9504/$O$19,B9504=2022,H9504/$O$20),"")</f>
        <v>6.1962685596130744E-5</v>
      </c>
      <c r="K9504" s="3" cm="1">
        <f t="array" ref="K9504">IFERROR(_xlfn.IFS(B9504=2015,J9504*$P$4,B9504=2016,J9504*$P$5,B9504=2017,J9504*$P$6,B9504=2018,J9504*$P$7,B9504=2019,J9504*$P$8,B9504=2020,J9504*$P$9,B9504=2021,J9504*$P$10,B9504=2022,J9504*$P$11),"")</f>
        <v>98612.560012077709</v>
      </c>
      <c r="L9504" s="3">
        <f t="shared" si="149"/>
        <v>177706.75001207771</v>
      </c>
    </row>
    <row r="9505" spans="1:12">
      <c r="A9505">
        <v>4811250</v>
      </c>
      <c r="B9505">
        <v>2016</v>
      </c>
      <c r="C9505" t="s">
        <v>4102</v>
      </c>
      <c r="D9505" t="s">
        <v>687</v>
      </c>
      <c r="E9505" t="s">
        <v>688</v>
      </c>
      <c r="F9505" t="s">
        <v>4101</v>
      </c>
      <c r="G9505" t="s">
        <v>689</v>
      </c>
      <c r="H9505" s="5">
        <v>79980</v>
      </c>
      <c r="I9505">
        <f>IFERROR(VLOOKUP(G9505,'NCES Match'!$A$2:$B$1307,2,FALSE),"")</f>
        <v>4811250</v>
      </c>
      <c r="J9505" cm="1">
        <f t="array" ref="J9505">IFERROR(_xlfn.IFS(B9505=2015,H9505/$O$13,B9505=2016,H9505/$O$14,B9505=2017,H9505/$O$15,B9505=2018,H9505/$O$16,B9505=2019,H9505/$O$17,B9505=2020,H9505/$O$18,B9505=2021,H9505/$O$19,B9505=2022,H9505/$O$20),"")</f>
        <v>5.7255035369179983E-5</v>
      </c>
      <c r="K9505" s="3" cm="1">
        <f t="array" ref="K9505">IFERROR(_xlfn.IFS(B9505=2015,J9505*$P$4,B9505=2016,J9505*$P$5,B9505=2017,J9505*$P$6,B9505=2018,J9505*$P$7,B9505=2019,J9505*$P$8,B9505=2020,J9505*$P$9,B9505=2021,J9505*$P$10,B9505=2022,J9505*$P$11),"")</f>
        <v>95938.326369943199</v>
      </c>
      <c r="L9505" s="3">
        <f t="shared" si="149"/>
        <v>175918.32636994321</v>
      </c>
    </row>
    <row r="9506" spans="1:12">
      <c r="A9506">
        <v>4811250</v>
      </c>
      <c r="B9506">
        <v>2017</v>
      </c>
      <c r="D9506" t="s">
        <v>687</v>
      </c>
      <c r="E9506" t="s">
        <v>688</v>
      </c>
      <c r="F9506" t="s">
        <v>4101</v>
      </c>
      <c r="G9506" t="s">
        <v>689</v>
      </c>
      <c r="H9506" s="5">
        <v>76426</v>
      </c>
      <c r="I9506">
        <f>IFERROR(VLOOKUP(G9506,'NCES Match'!$A$2:$B$1307,2,FALSE),"")</f>
        <v>4811250</v>
      </c>
      <c r="J9506" cm="1">
        <f t="array" ref="J9506">IFERROR(_xlfn.IFS(B9506=2015,H9506/$O$13,B9506=2016,H9506/$O$14,B9506=2017,H9506/$O$15,B9506=2018,H9506/$O$16,B9506=2019,H9506/$O$17,B9506=2020,H9506/$O$18,B9506=2021,H9506/$O$19,B9506=2022,H9506/$O$20),"")</f>
        <v>5.2691047177621911E-5</v>
      </c>
      <c r="K9506" s="3" cm="1">
        <f t="array" ref="K9506">IFERROR(_xlfn.IFS(B9506=2015,J9506*$P$4,B9506=2016,J9506*$P$5,B9506=2017,J9506*$P$6,B9506=2018,J9506*$P$7,B9506=2019,J9506*$P$8,B9506=2020,J9506*$P$9,B9506=2021,J9506*$P$10,B9506=2022,J9506*$P$11),"")</f>
        <v>89482.45610829565</v>
      </c>
      <c r="L9506" s="3">
        <f t="shared" si="149"/>
        <v>165908.45610829565</v>
      </c>
    </row>
    <row r="9507" spans="1:12">
      <c r="A9507">
        <v>4811250</v>
      </c>
      <c r="B9507">
        <v>2018</v>
      </c>
      <c r="D9507" t="s">
        <v>687</v>
      </c>
      <c r="E9507" t="s">
        <v>688</v>
      </c>
      <c r="F9507" t="s">
        <v>4101</v>
      </c>
      <c r="G9507" t="s">
        <v>689</v>
      </c>
      <c r="H9507" s="5">
        <v>87505</v>
      </c>
      <c r="I9507">
        <f>IFERROR(VLOOKUP(G9507,'NCES Match'!$A$2:$B$1307,2,FALSE),"")</f>
        <v>4811250</v>
      </c>
      <c r="J9507" cm="1">
        <f t="array" ref="J9507">IFERROR(_xlfn.IFS(B9507=2015,H9507/$O$13,B9507=2016,H9507/$O$14,B9507=2017,H9507/$O$15,B9507=2018,H9507/$O$16,B9507=2019,H9507/$O$17,B9507=2020,H9507/$O$18,B9507=2021,H9507/$O$19,B9507=2022,H9507/$O$20),"")</f>
        <v>5.7102160851807442E-5</v>
      </c>
      <c r="K9507" s="3" cm="1">
        <f t="array" ref="K9507">IFERROR(_xlfn.IFS(B9507=2015,J9507*$P$4,B9507=2016,J9507*$P$5,B9507=2017,J9507*$P$6,B9507=2018,J9507*$P$7,B9507=2019,J9507*$P$8,B9507=2020,J9507*$P$9,B9507=2021,J9507*$P$10,B9507=2022,J9507*$P$11),"")</f>
        <v>98036.03315736918</v>
      </c>
      <c r="L9507" s="3">
        <f t="shared" si="149"/>
        <v>185541.03315736918</v>
      </c>
    </row>
    <row r="9508" spans="1:12">
      <c r="A9508">
        <v>4811250</v>
      </c>
      <c r="B9508">
        <v>2019</v>
      </c>
      <c r="D9508" t="s">
        <v>687</v>
      </c>
      <c r="E9508" t="s">
        <v>688</v>
      </c>
      <c r="F9508" t="s">
        <v>4101</v>
      </c>
      <c r="G9508" t="s">
        <v>689</v>
      </c>
      <c r="H9508" s="5">
        <v>89305</v>
      </c>
      <c r="I9508">
        <f>IFERROR(VLOOKUP(G9508,'NCES Match'!$A$2:$B$1307,2,FALSE),"")</f>
        <v>4811250</v>
      </c>
      <c r="J9508" cm="1">
        <f t="array" ref="J9508">IFERROR(_xlfn.IFS(B9508=2015,H9508/$O$13,B9508=2016,H9508/$O$14,B9508=2017,H9508/$O$15,B9508=2018,H9508/$O$16,B9508=2019,H9508/$O$17,B9508=2020,H9508/$O$18,B9508=2021,H9508/$O$19,B9508=2022,H9508/$O$20),"")</f>
        <v>5.6546142279581546E-5</v>
      </c>
      <c r="K9508" s="3" cm="1">
        <f t="array" ref="K9508">IFERROR(_xlfn.IFS(B9508=2015,J9508*$P$4,B9508=2016,J9508*$P$5,B9508=2017,J9508*$P$6,B9508=2018,J9508*$P$7,B9508=2019,J9508*$P$8,B9508=2020,J9508*$P$9,B9508=2021,J9508*$P$10,B9508=2022,J9508*$P$11),"")</f>
        <v>98273.009114453627</v>
      </c>
      <c r="L9508" s="3">
        <f t="shared" si="149"/>
        <v>187578.00911445363</v>
      </c>
    </row>
    <row r="9509" spans="1:12">
      <c r="A9509">
        <v>4811250</v>
      </c>
      <c r="B9509">
        <v>2020</v>
      </c>
      <c r="D9509" t="s">
        <v>687</v>
      </c>
      <c r="E9509" t="s">
        <v>688</v>
      </c>
      <c r="F9509" t="s">
        <v>4230</v>
      </c>
      <c r="G9509" t="s">
        <v>689</v>
      </c>
      <c r="H9509" s="5">
        <v>109070</v>
      </c>
      <c r="I9509">
        <f>IFERROR(VLOOKUP(G9509,'NCES Match'!$A$2:$B$1307,2,FALSE),"")</f>
        <v>4811250</v>
      </c>
      <c r="J9509" cm="1">
        <f t="array" ref="J9509">IFERROR(_xlfn.IFS(B9509=2015,H9509/$O$13,B9509=2016,H9509/$O$14,B9509=2017,H9509/$O$15,B9509=2018,H9509/$O$16,B9509=2019,H9509/$O$17,B9509=2020,H9509/$O$18,B9509=2021,H9509/$O$19,B9509=2022,H9509/$O$20),"")</f>
        <v>5.9105857864737706E-5</v>
      </c>
      <c r="K9509" s="3" cm="1">
        <f t="array" ref="K9509">IFERROR(_xlfn.IFS(B9509=2015,J9509*$P$4,B9509=2016,J9509*$P$5,B9509=2017,J9509*$P$6,B9509=2018,J9509*$P$7,B9509=2019,J9509*$P$8,B9509=2020,J9509*$P$9,B9509=2021,J9509*$P$10,B9509=2022,J9509*$P$11),"")</f>
        <v>124595.31476185698</v>
      </c>
      <c r="L9509" s="3">
        <f t="shared" si="149"/>
        <v>233665.31476185698</v>
      </c>
    </row>
    <row r="9510" spans="1:12">
      <c r="A9510">
        <v>4811250</v>
      </c>
      <c r="B9510">
        <v>2021</v>
      </c>
      <c r="D9510" t="s">
        <v>687</v>
      </c>
      <c r="E9510" t="s">
        <v>688</v>
      </c>
      <c r="F9510" t="s">
        <v>4101</v>
      </c>
      <c r="G9510" t="s">
        <v>689</v>
      </c>
      <c r="H9510" s="5">
        <v>114563.35</v>
      </c>
      <c r="I9510">
        <f>IFERROR(VLOOKUP(G9510,'NCES Match'!$A$2:$B$1307,2,FALSE),"")</f>
        <v>4811250</v>
      </c>
      <c r="J9510" cm="1">
        <f t="array" ref="J9510">IFERROR(_xlfn.IFS(B9510=2015,H9510/$O$13,B9510=2016,H9510/$O$14,B9510=2017,H9510/$O$15,B9510=2018,H9510/$O$16,B9510=2019,H9510/$O$17,B9510=2020,H9510/$O$18,B9510=2021,H9510/$O$19,B9510=2022,H9510/$O$20),"")</f>
        <v>5.8615537881827546E-5</v>
      </c>
      <c r="K9510" s="3" cm="1">
        <f t="array" ref="K9510">IFERROR(_xlfn.IFS(B9510=2015,J9510*$P$4,B9510=2016,J9510*$P$5,B9510=2017,J9510*$P$6,B9510=2018,J9510*$P$7,B9510=2019,J9510*$P$8,B9510=2020,J9510*$P$9,B9510=2021,J9510*$P$10,B9510=2022,J9510*$P$11),"")</f>
        <v>125469.68263391219</v>
      </c>
      <c r="L9510" s="3">
        <f t="shared" si="149"/>
        <v>240033.0326339122</v>
      </c>
    </row>
    <row r="9511" spans="1:12">
      <c r="A9511">
        <v>4811250</v>
      </c>
      <c r="B9511">
        <v>2022</v>
      </c>
      <c r="D9511" t="s">
        <v>687</v>
      </c>
      <c r="E9511" t="s">
        <v>688</v>
      </c>
      <c r="F9511" t="s">
        <v>4101</v>
      </c>
      <c r="G9511" t="s">
        <v>689</v>
      </c>
      <c r="H9511" s="5">
        <v>132688.01</v>
      </c>
      <c r="I9511">
        <f>IFERROR(VLOOKUP(G9511,'NCES Match'!$A$2:$B$1307,2,FALSE),"")</f>
        <v>4811250</v>
      </c>
      <c r="J9511" cm="1">
        <f t="array" ref="J9511">IFERROR(_xlfn.IFS(B9511=2015,H9511/$O$13,B9511=2016,H9511/$O$14,B9511=2017,H9511/$O$15,B9511=2018,H9511/$O$16,B9511=2019,H9511/$O$17,B9511=2020,H9511/$O$18,B9511=2021,H9511/$O$19,B9511=2022,H9511/$O$20),"")</f>
        <v>5.82806399126096E-5</v>
      </c>
      <c r="K9511" s="3" cm="1">
        <f t="array" ref="K9511">IFERROR(_xlfn.IFS(B9511=2015,J9511*$P$4,B9511=2016,J9511*$P$5,B9511=2017,J9511*$P$6,B9511=2018,J9511*$P$7,B9511=2019,J9511*$P$8,B9511=2020,J9511*$P$9,B9511=2021,J9511*$P$10,B9511=2022,J9511*$P$11),"")</f>
        <v>125506.3676306101</v>
      </c>
      <c r="L9511" s="3">
        <f t="shared" si="149"/>
        <v>258194.37763061011</v>
      </c>
    </row>
    <row r="9512" spans="1:12">
      <c r="A9512">
        <v>4811250</v>
      </c>
      <c r="B9512">
        <v>2023</v>
      </c>
      <c r="D9512" t="s">
        <v>687</v>
      </c>
      <c r="E9512" t="s">
        <v>688</v>
      </c>
      <c r="F9512" t="s">
        <v>4101</v>
      </c>
      <c r="G9512" t="s">
        <v>689</v>
      </c>
      <c r="H9512" s="5">
        <v>145789.19</v>
      </c>
      <c r="I9512">
        <f>IFERROR(VLOOKUP(G9512,'NCES Match'!$A$2:$B$1307,2,FALSE),"")</f>
        <v>4811250</v>
      </c>
      <c r="J9512" t="str" cm="1">
        <f t="array" ref="J9512">IFERROR(_xlfn.IFS(B9512=2015,H9512/$O$13,B9512=2016,H9512/$O$14,B9512=2017,H9512/$O$15,B9512=2018,H9512/$O$16,B9512=2019,H9512/$O$17,B9512=2020,H9512/$O$18,B9512=2021,H9512/$O$19,B9512=2022,H9512/$O$20),"")</f>
        <v/>
      </c>
      <c r="K9512" s="3" t="str" cm="1">
        <f t="array" ref="K9512">IFERROR(_xlfn.IFS(B9512=2015,J9512*$P$4,B9512=2016,J9512*$P$5,B9512=2017,J9512*$P$6,B9512=2018,J9512*$P$7,B9512=2019,J9512*$P$8,B9512=2020,J9512*$P$9,B9512=2021,J9512*$P$10,B9512=2022,J9512*$P$11),"")</f>
        <v/>
      </c>
      <c r="L9512" s="3">
        <f t="shared" si="149"/>
        <v>145789.19</v>
      </c>
    </row>
    <row r="9513" spans="1:12">
      <c r="A9513">
        <v>4812540</v>
      </c>
      <c r="B9513">
        <v>2015</v>
      </c>
      <c r="C9513" t="s">
        <v>381</v>
      </c>
      <c r="D9513" t="s">
        <v>789</v>
      </c>
      <c r="E9513" t="s">
        <v>790</v>
      </c>
      <c r="G9513" t="s">
        <v>791</v>
      </c>
      <c r="H9513" s="5">
        <v>52922.7</v>
      </c>
      <c r="I9513">
        <f>IFERROR(VLOOKUP(G9513,'NCES Match'!$A$2:$B$1307,2,FALSE),"")</f>
        <v>4812540</v>
      </c>
      <c r="J9513" cm="1">
        <f t="array" ref="J9513">IFERROR(_xlfn.IFS(B9513=2015,H9513/$O$13,B9513=2016,H9513/$O$14,B9513=2017,H9513/$O$15,B9513=2018,H9513/$O$16,B9513=2019,H9513/$O$17,B9513=2020,H9513/$O$18,B9513=2021,H9513/$O$19,B9513=2022,H9513/$O$20),"")</f>
        <v>4.1459842006073369E-5</v>
      </c>
      <c r="K9513" s="3" cm="1">
        <f t="array" ref="K9513">IFERROR(_xlfn.IFS(B9513=2015,J9513*$P$4,B9513=2016,J9513*$P$5,B9513=2017,J9513*$P$6,B9513=2018,J9513*$P$7,B9513=2019,J9513*$P$8,B9513=2020,J9513*$P$9,B9513=2021,J9513*$P$10,B9513=2022,J9513*$P$11),"")</f>
        <v>65982.633234516776</v>
      </c>
      <c r="L9513" s="3">
        <f t="shared" si="149"/>
        <v>118905.33323451677</v>
      </c>
    </row>
    <row r="9514" spans="1:12">
      <c r="A9514">
        <v>4812540</v>
      </c>
      <c r="B9514">
        <v>2016</v>
      </c>
      <c r="C9514" t="s">
        <v>4102</v>
      </c>
      <c r="D9514" t="s">
        <v>789</v>
      </c>
      <c r="E9514" t="s">
        <v>790</v>
      </c>
      <c r="F9514" t="s">
        <v>4101</v>
      </c>
      <c r="G9514" t="s">
        <v>791</v>
      </c>
      <c r="H9514" s="5">
        <v>63097</v>
      </c>
      <c r="I9514">
        <f>IFERROR(VLOOKUP(G9514,'NCES Match'!$A$2:$B$1307,2,FALSE),"")</f>
        <v>4812540</v>
      </c>
      <c r="J9514" cm="1">
        <f t="array" ref="J9514">IFERROR(_xlfn.IFS(B9514=2015,H9514/$O$13,B9514=2016,H9514/$O$14,B9514=2017,H9514/$O$15,B9514=2018,H9514/$O$16,B9514=2019,H9514/$O$17,B9514=2020,H9514/$O$18,B9514=2021,H9514/$O$19,B9514=2022,H9514/$O$20),"")</f>
        <v>4.5169054347201165E-5</v>
      </c>
      <c r="K9514" s="3" cm="1">
        <f t="array" ref="K9514">IFERROR(_xlfn.IFS(B9514=2015,J9514*$P$4,B9514=2016,J9514*$P$5,B9514=2017,J9514*$P$6,B9514=2018,J9514*$P$7,B9514=2019,J9514*$P$8,B9514=2020,J9514*$P$9,B9514=2021,J9514*$P$10,B9514=2022,J9514*$P$11),"")</f>
        <v>75686.678906780508</v>
      </c>
      <c r="L9514" s="3">
        <f t="shared" si="149"/>
        <v>138783.67890678049</v>
      </c>
    </row>
    <row r="9515" spans="1:12">
      <c r="A9515">
        <v>4812540</v>
      </c>
      <c r="B9515">
        <v>2017</v>
      </c>
      <c r="D9515" t="s">
        <v>789</v>
      </c>
      <c r="E9515" t="s">
        <v>790</v>
      </c>
      <c r="F9515" t="s">
        <v>4101</v>
      </c>
      <c r="G9515" t="s">
        <v>791</v>
      </c>
      <c r="H9515" s="5">
        <v>65112</v>
      </c>
      <c r="I9515">
        <f>IFERROR(VLOOKUP(G9515,'NCES Match'!$A$2:$B$1307,2,FALSE),"")</f>
        <v>4812540</v>
      </c>
      <c r="J9515" cm="1">
        <f t="array" ref="J9515">IFERROR(_xlfn.IFS(B9515=2015,H9515/$O$13,B9515=2016,H9515/$O$14,B9515=2017,H9515/$O$15,B9515=2018,H9515/$O$16,B9515=2019,H9515/$O$17,B9515=2020,H9515/$O$18,B9515=2021,H9515/$O$19,B9515=2022,H9515/$O$20),"")</f>
        <v>4.4890736972094806E-5</v>
      </c>
      <c r="K9515" s="3" cm="1">
        <f t="array" ref="K9515">IFERROR(_xlfn.IFS(B9515=2015,J9515*$P$4,B9515=2016,J9515*$P$5,B9515=2017,J9515*$P$6,B9515=2018,J9515*$P$7,B9515=2019,J9515*$P$8,B9515=2020,J9515*$P$9,B9515=2021,J9515*$P$10,B9515=2022,J9515*$P$11),"")</f>
        <v>76235.596290834874</v>
      </c>
      <c r="L9515" s="3">
        <f t="shared" si="149"/>
        <v>141347.59629083489</v>
      </c>
    </row>
    <row r="9516" spans="1:12">
      <c r="A9516">
        <v>4812540</v>
      </c>
      <c r="B9516">
        <v>2018</v>
      </c>
      <c r="D9516" t="s">
        <v>789</v>
      </c>
      <c r="E9516" t="s">
        <v>790</v>
      </c>
      <c r="F9516" t="s">
        <v>4101</v>
      </c>
      <c r="G9516" t="s">
        <v>791</v>
      </c>
      <c r="H9516" s="5">
        <v>40993</v>
      </c>
      <c r="I9516">
        <f>IFERROR(VLOOKUP(G9516,'NCES Match'!$A$2:$B$1307,2,FALSE),"")</f>
        <v>4812540</v>
      </c>
      <c r="J9516" cm="1">
        <f t="array" ref="J9516">IFERROR(_xlfn.IFS(B9516=2015,H9516/$O$13,B9516=2016,H9516/$O$14,B9516=2017,H9516/$O$15,B9516=2018,H9516/$O$16,B9516=2019,H9516/$O$17,B9516=2020,H9516/$O$18,B9516=2021,H9516/$O$19,B9516=2022,H9516/$O$20),"")</f>
        <v>2.6750344320874723E-5</v>
      </c>
      <c r="K9516" s="3" cm="1">
        <f t="array" ref="K9516">IFERROR(_xlfn.IFS(B9516=2015,J9516*$P$4,B9516=2016,J9516*$P$5,B9516=2017,J9516*$P$6,B9516=2018,J9516*$P$7,B9516=2019,J9516*$P$8,B9516=2020,J9516*$P$9,B9516=2021,J9516*$P$10,B9516=2022,J9516*$P$11),"")</f>
        <v>45926.416858694189</v>
      </c>
      <c r="L9516" s="3">
        <f t="shared" si="149"/>
        <v>86919.416858694196</v>
      </c>
    </row>
    <row r="9517" spans="1:12">
      <c r="A9517">
        <v>4812540</v>
      </c>
      <c r="B9517">
        <v>2019</v>
      </c>
      <c r="D9517" t="s">
        <v>789</v>
      </c>
      <c r="E9517" t="s">
        <v>790</v>
      </c>
      <c r="F9517" t="s">
        <v>4101</v>
      </c>
      <c r="G9517" t="s">
        <v>791</v>
      </c>
      <c r="H9517" s="5">
        <v>45376</v>
      </c>
      <c r="I9517">
        <f>IFERROR(VLOOKUP(G9517,'NCES Match'!$A$2:$B$1307,2,FALSE),"")</f>
        <v>4812540</v>
      </c>
      <c r="J9517" cm="1">
        <f t="array" ref="J9517">IFERROR(_xlfn.IFS(B9517=2015,H9517/$O$13,B9517=2016,H9517/$O$14,B9517=2017,H9517/$O$15,B9517=2018,H9517/$O$16,B9517=2019,H9517/$O$17,B9517=2020,H9517/$O$18,B9517=2021,H9517/$O$19,B9517=2022,H9517/$O$20),"")</f>
        <v>2.8731176889068832E-5</v>
      </c>
      <c r="K9517" s="3" cm="1">
        <f t="array" ref="K9517">IFERROR(_xlfn.IFS(B9517=2015,J9517*$P$4,B9517=2016,J9517*$P$5,B9517=2017,J9517*$P$6,B9517=2018,J9517*$P$7,B9517=2019,J9517*$P$8,B9517=2020,J9517*$P$9,B9517=2021,J9517*$P$10,B9517=2022,J9517*$P$11),"")</f>
        <v>49932.658435445359</v>
      </c>
      <c r="L9517" s="3">
        <f t="shared" si="149"/>
        <v>95308.658435445366</v>
      </c>
    </row>
    <row r="9518" spans="1:12">
      <c r="A9518">
        <v>4812540</v>
      </c>
      <c r="B9518">
        <v>2020</v>
      </c>
      <c r="D9518" t="s">
        <v>789</v>
      </c>
      <c r="E9518" t="s">
        <v>790</v>
      </c>
      <c r="F9518" t="s">
        <v>4230</v>
      </c>
      <c r="G9518" t="s">
        <v>791</v>
      </c>
      <c r="H9518" s="5">
        <v>41700</v>
      </c>
      <c r="I9518">
        <f>IFERROR(VLOOKUP(G9518,'NCES Match'!$A$2:$B$1307,2,FALSE),"")</f>
        <v>4812540</v>
      </c>
      <c r="J9518" cm="1">
        <f t="array" ref="J9518">IFERROR(_xlfn.IFS(B9518=2015,H9518/$O$13,B9518=2016,H9518/$O$14,B9518=2017,H9518/$O$15,B9518=2018,H9518/$O$16,B9518=2019,H9518/$O$17,B9518=2020,H9518/$O$18,B9518=2021,H9518/$O$19,B9518=2022,H9518/$O$20),"")</f>
        <v>2.2597545364990944E-5</v>
      </c>
      <c r="K9518" s="3" cm="1">
        <f t="array" ref="K9518">IFERROR(_xlfn.IFS(B9518=2015,J9518*$P$4,B9518=2016,J9518*$P$5,B9518=2017,J9518*$P$6,B9518=2018,J9518*$P$7,B9518=2019,J9518*$P$8,B9518=2020,J9518*$P$9,B9518=2021,J9518*$P$10,B9518=2022,J9518*$P$11),"")</f>
        <v>47635.689241491113</v>
      </c>
      <c r="L9518" s="3">
        <f t="shared" si="149"/>
        <v>89335.689241491113</v>
      </c>
    </row>
    <row r="9519" spans="1:12">
      <c r="A9519">
        <v>4812540</v>
      </c>
      <c r="B9519">
        <v>2021</v>
      </c>
      <c r="D9519" t="s">
        <v>789</v>
      </c>
      <c r="E9519" t="s">
        <v>790</v>
      </c>
      <c r="F9519" t="s">
        <v>4101</v>
      </c>
      <c r="G9519" t="s">
        <v>791</v>
      </c>
      <c r="H9519" s="5">
        <v>52041.61</v>
      </c>
      <c r="I9519">
        <f>IFERROR(VLOOKUP(G9519,'NCES Match'!$A$2:$B$1307,2,FALSE),"")</f>
        <v>4812540</v>
      </c>
      <c r="J9519" cm="1">
        <f t="array" ref="J9519">IFERROR(_xlfn.IFS(B9519=2015,H9519/$O$13,B9519=2016,H9519/$O$14,B9519=2017,H9519/$O$15,B9519=2018,H9519/$O$16,B9519=2019,H9519/$O$17,B9519=2020,H9519/$O$18,B9519=2021,H9519/$O$19,B9519=2022,H9519/$O$20),"")</f>
        <v>2.6626726281889409E-5</v>
      </c>
      <c r="K9519" s="3" cm="1">
        <f t="array" ref="K9519">IFERROR(_xlfn.IFS(B9519=2015,J9519*$P$4,B9519=2016,J9519*$P$5,B9519=2017,J9519*$P$6,B9519=2018,J9519*$P$7,B9519=2019,J9519*$P$8,B9519=2020,J9519*$P$9,B9519=2021,J9519*$P$10,B9519=2022,J9519*$P$11),"")</f>
        <v>56995.926624508022</v>
      </c>
      <c r="L9519" s="3">
        <f t="shared" si="149"/>
        <v>109037.53662450802</v>
      </c>
    </row>
    <row r="9520" spans="1:12">
      <c r="A9520">
        <v>4812540</v>
      </c>
      <c r="B9520">
        <v>2022</v>
      </c>
      <c r="D9520" t="s">
        <v>789</v>
      </c>
      <c r="E9520" t="s">
        <v>790</v>
      </c>
      <c r="F9520" t="s">
        <v>4101</v>
      </c>
      <c r="G9520" t="s">
        <v>791</v>
      </c>
      <c r="H9520" s="5">
        <v>68548.490000000005</v>
      </c>
      <c r="I9520">
        <f>IFERROR(VLOOKUP(G9520,'NCES Match'!$A$2:$B$1307,2,FALSE),"")</f>
        <v>4812540</v>
      </c>
      <c r="J9520" cm="1">
        <f t="array" ref="J9520">IFERROR(_xlfn.IFS(B9520=2015,H9520/$O$13,B9520=2016,H9520/$O$14,B9520=2017,H9520/$O$15,B9520=2018,H9520/$O$16,B9520=2019,H9520/$O$17,B9520=2020,H9520/$O$18,B9520=2021,H9520/$O$19,B9520=2022,H9520/$O$20),"")</f>
        <v>3.0108597319705979E-5</v>
      </c>
      <c r="K9520" s="3" cm="1">
        <f t="array" ref="K9520">IFERROR(_xlfn.IFS(B9520=2015,J9520*$P$4,B9520=2016,J9520*$P$5,B9520=2017,J9520*$P$6,B9520=2018,J9520*$P$7,B9520=2019,J9520*$P$8,B9520=2020,J9520*$P$9,B9520=2021,J9520*$P$10,B9520=2022,J9520*$P$11),"")</f>
        <v>64838.352662483972</v>
      </c>
      <c r="L9520" s="3">
        <f t="shared" si="149"/>
        <v>133386.84266248398</v>
      </c>
    </row>
    <row r="9521" spans="1:12">
      <c r="A9521">
        <v>4812540</v>
      </c>
      <c r="B9521">
        <v>2023</v>
      </c>
      <c r="D9521" t="s">
        <v>789</v>
      </c>
      <c r="E9521" t="s">
        <v>790</v>
      </c>
      <c r="F9521" t="s">
        <v>4101</v>
      </c>
      <c r="G9521" t="s">
        <v>791</v>
      </c>
      <c r="H9521" s="5">
        <v>72583.98</v>
      </c>
      <c r="I9521">
        <f>IFERROR(VLOOKUP(G9521,'NCES Match'!$A$2:$B$1307,2,FALSE),"")</f>
        <v>4812540</v>
      </c>
      <c r="J9521" t="str" cm="1">
        <f t="array" ref="J9521">IFERROR(_xlfn.IFS(B9521=2015,H9521/$O$13,B9521=2016,H9521/$O$14,B9521=2017,H9521/$O$15,B9521=2018,H9521/$O$16,B9521=2019,H9521/$O$17,B9521=2020,H9521/$O$18,B9521=2021,H9521/$O$19,B9521=2022,H9521/$O$20),"")</f>
        <v/>
      </c>
      <c r="K9521" s="3" t="str" cm="1">
        <f t="array" ref="K9521">IFERROR(_xlfn.IFS(B9521=2015,J9521*$P$4,B9521=2016,J9521*$P$5,B9521=2017,J9521*$P$6,B9521=2018,J9521*$P$7,B9521=2019,J9521*$P$8,B9521=2020,J9521*$P$9,B9521=2021,J9521*$P$10,B9521=2022,J9521*$P$11),"")</f>
        <v/>
      </c>
      <c r="L9521" s="3">
        <f t="shared" si="149"/>
        <v>72583.98</v>
      </c>
    </row>
    <row r="9522" spans="1:12">
      <c r="A9522">
        <v>4819740</v>
      </c>
      <c r="B9522">
        <v>2015</v>
      </c>
      <c r="C9522" t="s">
        <v>381</v>
      </c>
      <c r="D9522" t="s">
        <v>1364</v>
      </c>
      <c r="E9522" t="s">
        <v>1365</v>
      </c>
      <c r="G9522" t="s">
        <v>1366</v>
      </c>
      <c r="H9522" s="5">
        <v>239331.28</v>
      </c>
      <c r="I9522">
        <f>IFERROR(VLOOKUP(G9522,'NCES Match'!$A$2:$B$1307,2,FALSE),"")</f>
        <v>4819740</v>
      </c>
      <c r="J9522" cm="1">
        <f t="array" ref="J9522">IFERROR(_xlfn.IFS(B9522=2015,H9522/$O$13,B9522=2016,H9522/$O$14,B9522=2017,H9522/$O$15,B9522=2018,H9522/$O$16,B9522=2019,H9522/$O$17,B9522=2020,H9522/$O$18,B9522=2021,H9522/$O$19,B9522=2022,H9522/$O$20),"")</f>
        <v>1.8749302389922109E-4</v>
      </c>
      <c r="K9522" s="3" cm="1">
        <f t="array" ref="K9522">IFERROR(_xlfn.IFS(B9522=2015,J9522*$P$4,B9522=2016,J9522*$P$5,B9522=2017,J9522*$P$6,B9522=2018,J9522*$P$7,B9522=2019,J9522*$P$8,B9522=2020,J9522*$P$9,B9522=2021,J9522*$P$10,B9522=2022,J9522*$P$11),"")</f>
        <v>298391.95788928837</v>
      </c>
      <c r="L9522" s="3">
        <f t="shared" si="149"/>
        <v>537723.23788928834</v>
      </c>
    </row>
    <row r="9523" spans="1:12">
      <c r="A9523">
        <v>4819740</v>
      </c>
      <c r="B9523">
        <v>2016</v>
      </c>
      <c r="C9523" t="s">
        <v>4102</v>
      </c>
      <c r="D9523" t="s">
        <v>1364</v>
      </c>
      <c r="E9523" t="s">
        <v>1365</v>
      </c>
      <c r="F9523" t="s">
        <v>4101</v>
      </c>
      <c r="G9523" t="s">
        <v>1366</v>
      </c>
      <c r="H9523" s="5">
        <v>239135</v>
      </c>
      <c r="I9523">
        <f>IFERROR(VLOOKUP(G9523,'NCES Match'!$A$2:$B$1307,2,FALSE),"")</f>
        <v>4819740</v>
      </c>
      <c r="J9523" cm="1">
        <f t="array" ref="J9523">IFERROR(_xlfn.IFS(B9523=2015,H9523/$O$13,B9523=2016,H9523/$O$14,B9523=2017,H9523/$O$15,B9523=2018,H9523/$O$16,B9523=2019,H9523/$O$17,B9523=2020,H9523/$O$18,B9523=2021,H9523/$O$19,B9523=2022,H9523/$O$20),"")</f>
        <v>1.7118883324592217E-4</v>
      </c>
      <c r="K9523" s="3" cm="1">
        <f t="array" ref="K9523">IFERROR(_xlfn.IFS(B9523=2015,J9523*$P$4,B9523=2016,J9523*$P$5,B9523=2017,J9523*$P$6,B9523=2018,J9523*$P$7,B9523=2019,J9523*$P$8,B9523=2020,J9523*$P$9,B9523=2021,J9523*$P$10,B9523=2022,J9523*$P$11),"")</f>
        <v>286849.35829552845</v>
      </c>
      <c r="L9523" s="3">
        <f t="shared" si="149"/>
        <v>525984.35829552845</v>
      </c>
    </row>
    <row r="9524" spans="1:12">
      <c r="A9524">
        <v>4819740</v>
      </c>
      <c r="B9524">
        <v>2017</v>
      </c>
      <c r="D9524" t="s">
        <v>1364</v>
      </c>
      <c r="E9524" t="s">
        <v>1365</v>
      </c>
      <c r="F9524" t="s">
        <v>4101</v>
      </c>
      <c r="G9524" t="s">
        <v>1366</v>
      </c>
      <c r="H9524" s="5">
        <v>216642</v>
      </c>
      <c r="I9524">
        <f>IFERROR(VLOOKUP(G9524,'NCES Match'!$A$2:$B$1307,2,FALSE),"")</f>
        <v>4819740</v>
      </c>
      <c r="J9524" cm="1">
        <f t="array" ref="J9524">IFERROR(_xlfn.IFS(B9524=2015,H9524/$O$13,B9524=2016,H9524/$O$14,B9524=2017,H9524/$O$15,B9524=2018,H9524/$O$16,B9524=2019,H9524/$O$17,B9524=2020,H9524/$O$18,B9524=2021,H9524/$O$19,B9524=2022,H9524/$O$20),"")</f>
        <v>1.4936139327786834E-4</v>
      </c>
      <c r="K9524" s="3" cm="1">
        <f t="array" ref="K9524">IFERROR(_xlfn.IFS(B9524=2015,J9524*$P$4,B9524=2016,J9524*$P$5,B9524=2017,J9524*$P$6,B9524=2018,J9524*$P$7,B9524=2019,J9524*$P$8,B9524=2020,J9524*$P$9,B9524=2021,J9524*$P$10,B9524=2022,J9524*$P$11),"")</f>
        <v>253652.66082502535</v>
      </c>
      <c r="L9524" s="3">
        <f t="shared" si="149"/>
        <v>470294.66082502535</v>
      </c>
    </row>
    <row r="9525" spans="1:12">
      <c r="A9525">
        <v>4819740</v>
      </c>
      <c r="B9525">
        <v>2018</v>
      </c>
      <c r="D9525" t="s">
        <v>1364</v>
      </c>
      <c r="E9525" t="s">
        <v>1365</v>
      </c>
      <c r="F9525" t="s">
        <v>4101</v>
      </c>
      <c r="G9525" t="s">
        <v>1366</v>
      </c>
      <c r="H9525" s="5">
        <v>207373</v>
      </c>
      <c r="I9525">
        <f>IFERROR(VLOOKUP(G9525,'NCES Match'!$A$2:$B$1307,2,FALSE),"")</f>
        <v>4819740</v>
      </c>
      <c r="J9525" cm="1">
        <f t="array" ref="J9525">IFERROR(_xlfn.IFS(B9525=2015,H9525/$O$13,B9525=2016,H9525/$O$14,B9525=2017,H9525/$O$15,B9525=2018,H9525/$O$16,B9525=2019,H9525/$O$17,B9525=2020,H9525/$O$18,B9525=2021,H9525/$O$19,B9525=2022,H9525/$O$20),"")</f>
        <v>1.3532308327891967E-4</v>
      </c>
      <c r="K9525" s="3" cm="1">
        <f t="array" ref="K9525">IFERROR(_xlfn.IFS(B9525=2015,J9525*$P$4,B9525=2016,J9525*$P$5,B9525=2017,J9525*$P$6,B9525=2018,J9525*$P$7,B9525=2019,J9525*$P$8,B9525=2020,J9525*$P$9,B9525=2021,J9525*$P$10,B9525=2022,J9525*$P$11),"")</f>
        <v>232329.88176610618</v>
      </c>
      <c r="L9525" s="3">
        <f t="shared" si="149"/>
        <v>439702.88176610618</v>
      </c>
    </row>
    <row r="9526" spans="1:12">
      <c r="A9526">
        <v>4819740</v>
      </c>
      <c r="B9526">
        <v>2019</v>
      </c>
      <c r="D9526" t="s">
        <v>1364</v>
      </c>
      <c r="E9526" t="s">
        <v>1365</v>
      </c>
      <c r="F9526" t="s">
        <v>4101</v>
      </c>
      <c r="G9526" t="s">
        <v>1366</v>
      </c>
      <c r="H9526" s="5">
        <v>221298</v>
      </c>
      <c r="I9526">
        <f>IFERROR(VLOOKUP(G9526,'NCES Match'!$A$2:$B$1307,2,FALSE),"")</f>
        <v>4819740</v>
      </c>
      <c r="J9526" cm="1">
        <f t="array" ref="J9526">IFERROR(_xlfn.IFS(B9526=2015,H9526/$O$13,B9526=2016,H9526/$O$14,B9526=2017,H9526/$O$15,B9526=2018,H9526/$O$16,B9526=2019,H9526/$O$17,B9526=2020,H9526/$O$18,B9526=2021,H9526/$O$19,B9526=2022,H9526/$O$20),"")</f>
        <v>1.4012147353660866E-4</v>
      </c>
      <c r="K9526" s="3" cm="1">
        <f t="array" ref="K9526">IFERROR(_xlfn.IFS(B9526=2015,J9526*$P$4,B9526=2016,J9526*$P$5,B9526=2017,J9526*$P$6,B9526=2018,J9526*$P$7,B9526=2019,J9526*$P$8,B9526=2020,J9526*$P$9,B9526=2021,J9526*$P$10,B9526=2022,J9526*$P$11),"")</f>
        <v>243520.74767381846</v>
      </c>
      <c r="L9526" s="3">
        <f t="shared" si="149"/>
        <v>464818.74767381849</v>
      </c>
    </row>
    <row r="9527" spans="1:12">
      <c r="A9527">
        <v>4819740</v>
      </c>
      <c r="B9527">
        <v>2020</v>
      </c>
      <c r="D9527" t="s">
        <v>1364</v>
      </c>
      <c r="E9527" t="s">
        <v>1365</v>
      </c>
      <c r="F9527" t="s">
        <v>4230</v>
      </c>
      <c r="G9527" t="s">
        <v>1366</v>
      </c>
      <c r="H9527" s="5">
        <v>244860</v>
      </c>
      <c r="I9527">
        <f>IFERROR(VLOOKUP(G9527,'NCES Match'!$A$2:$B$1307,2,FALSE),"")</f>
        <v>4819740</v>
      </c>
      <c r="J9527" cm="1">
        <f t="array" ref="J9527">IFERROR(_xlfn.IFS(B9527=2015,H9527/$O$13,B9527=2016,H9527/$O$14,B9527=2017,H9527/$O$15,B9527=2018,H9527/$O$16,B9527=2019,H9527/$O$17,B9527=2020,H9527/$O$18,B9527=2021,H9527/$O$19,B9527=2022,H9527/$O$20),"")</f>
        <v>1.3269148580507631E-4</v>
      </c>
      <c r="K9527" s="3" cm="1">
        <f t="array" ref="K9527">IFERROR(_xlfn.IFS(B9527=2015,J9527*$P$4,B9527=2016,J9527*$P$5,B9527=2017,J9527*$P$6,B9527=2018,J9527*$P$7,B9527=2019,J9527*$P$8,B9527=2020,J9527*$P$9,B9527=2021,J9527*$P$10,B9527=2022,J9527*$P$11),"")</f>
        <v>279714.02560363337</v>
      </c>
      <c r="L9527" s="3">
        <f t="shared" si="149"/>
        <v>524574.02560363337</v>
      </c>
    </row>
    <row r="9528" spans="1:12">
      <c r="A9528">
        <v>4819740</v>
      </c>
      <c r="B9528">
        <v>2021</v>
      </c>
      <c r="D9528" t="s">
        <v>1364</v>
      </c>
      <c r="E9528" t="s">
        <v>1365</v>
      </c>
      <c r="F9528" t="s">
        <v>4101</v>
      </c>
      <c r="G9528" t="s">
        <v>1366</v>
      </c>
      <c r="H9528" s="5">
        <v>264830.59999999998</v>
      </c>
      <c r="I9528">
        <f>IFERROR(VLOOKUP(G9528,'NCES Match'!$A$2:$B$1307,2,FALSE),"")</f>
        <v>4819740</v>
      </c>
      <c r="J9528" cm="1">
        <f t="array" ref="J9528">IFERROR(_xlfn.IFS(B9528=2015,H9528/$O$13,B9528=2016,H9528/$O$14,B9528=2017,H9528/$O$15,B9528=2018,H9528/$O$16,B9528=2019,H9528/$O$17,B9528=2020,H9528/$O$18,B9528=2021,H9528/$O$19,B9528=2022,H9528/$O$20),"")</f>
        <v>1.3549872683163609E-4</v>
      </c>
      <c r="K9528" s="3" cm="1">
        <f t="array" ref="K9528">IFERROR(_xlfn.IFS(B9528=2015,J9528*$P$4,B9528=2016,J9528*$P$5,B9528=2017,J9528*$P$6,B9528=2018,J9528*$P$7,B9528=2019,J9528*$P$8,B9528=2020,J9528*$P$9,B9528=2021,J9528*$P$10,B9528=2022,J9528*$P$11),"")</f>
        <v>290042.24591676611</v>
      </c>
      <c r="L9528" s="3">
        <f t="shared" si="149"/>
        <v>554872.84591676609</v>
      </c>
    </row>
    <row r="9529" spans="1:12">
      <c r="A9529">
        <v>4819740</v>
      </c>
      <c r="B9529">
        <v>2022</v>
      </c>
      <c r="D9529" t="s">
        <v>1364</v>
      </c>
      <c r="E9529" t="s">
        <v>1365</v>
      </c>
      <c r="F9529" t="s">
        <v>4101</v>
      </c>
      <c r="G9529" t="s">
        <v>1366</v>
      </c>
      <c r="H9529" s="5">
        <v>386208.55</v>
      </c>
      <c r="I9529">
        <f>IFERROR(VLOOKUP(G9529,'NCES Match'!$A$2:$B$1307,2,FALSE),"")</f>
        <v>4819740</v>
      </c>
      <c r="J9529" cm="1">
        <f t="array" ref="J9529">IFERROR(_xlfn.IFS(B9529=2015,H9529/$O$13,B9529=2016,H9529/$O$14,B9529=2017,H9529/$O$15,B9529=2018,H9529/$O$16,B9529=2019,H9529/$O$17,B9529=2020,H9529/$O$18,B9529=2021,H9529/$O$19,B9529=2022,H9529/$O$20),"")</f>
        <v>1.6963462963775762E-4</v>
      </c>
      <c r="K9529" s="3" cm="1">
        <f t="array" ref="K9529">IFERROR(_xlfn.IFS(B9529=2015,J9529*$P$4,B9529=2016,J9529*$P$5,B9529=2017,J9529*$P$6,B9529=2018,J9529*$P$7,B9529=2019,J9529*$P$8,B9529=2020,J9529*$P$9,B9529=2021,J9529*$P$10,B9529=2022,J9529*$P$11),"")</f>
        <v>365305.29215401498</v>
      </c>
      <c r="L9529" s="3">
        <f t="shared" si="149"/>
        <v>751513.84215401497</v>
      </c>
    </row>
    <row r="9530" spans="1:12">
      <c r="A9530">
        <v>4819740</v>
      </c>
      <c r="B9530">
        <v>2023</v>
      </c>
      <c r="D9530" t="s">
        <v>1364</v>
      </c>
      <c r="E9530" t="s">
        <v>1365</v>
      </c>
      <c r="F9530" t="s">
        <v>4101</v>
      </c>
      <c r="G9530" t="s">
        <v>1366</v>
      </c>
      <c r="H9530" s="5">
        <v>454210.19</v>
      </c>
      <c r="I9530">
        <f>IFERROR(VLOOKUP(G9530,'NCES Match'!$A$2:$B$1307,2,FALSE),"")</f>
        <v>4819740</v>
      </c>
      <c r="J9530" t="str" cm="1">
        <f t="array" ref="J9530">IFERROR(_xlfn.IFS(B9530=2015,H9530/$O$13,B9530=2016,H9530/$O$14,B9530=2017,H9530/$O$15,B9530=2018,H9530/$O$16,B9530=2019,H9530/$O$17,B9530=2020,H9530/$O$18,B9530=2021,H9530/$O$19,B9530=2022,H9530/$O$20),"")</f>
        <v/>
      </c>
      <c r="K9530" s="3" t="str" cm="1">
        <f t="array" ref="K9530">IFERROR(_xlfn.IFS(B9530=2015,J9530*$P$4,B9530=2016,J9530*$P$5,B9530=2017,J9530*$P$6,B9530=2018,J9530*$P$7,B9530=2019,J9530*$P$8,B9530=2020,J9530*$P$9,B9530=2021,J9530*$P$10,B9530=2022,J9530*$P$11),"")</f>
        <v/>
      </c>
      <c r="L9530" s="3">
        <f t="shared" si="149"/>
        <v>454210.19</v>
      </c>
    </row>
    <row r="9531" spans="1:12">
      <c r="A9531">
        <v>4822830</v>
      </c>
      <c r="B9531">
        <v>2015</v>
      </c>
      <c r="C9531" t="s">
        <v>381</v>
      </c>
      <c r="D9531" t="s">
        <v>1616</v>
      </c>
      <c r="E9531" t="s">
        <v>1617</v>
      </c>
      <c r="G9531" t="s">
        <v>1618</v>
      </c>
      <c r="H9531" s="5">
        <v>208190.31</v>
      </c>
      <c r="I9531">
        <f>IFERROR(VLOOKUP(G9531,'NCES Match'!$A$2:$B$1307,2,FALSE),"")</f>
        <v>4822830</v>
      </c>
      <c r="J9531" cm="1">
        <f t="array" ref="J9531">IFERROR(_xlfn.IFS(B9531=2015,H9531/$O$13,B9531=2016,H9531/$O$14,B9531=2017,H9531/$O$15,B9531=2018,H9531/$O$16,B9531=2019,H9531/$O$17,B9531=2020,H9531/$O$18,B9531=2021,H9531/$O$19,B9531=2022,H9531/$O$20),"")</f>
        <v>1.630970710072509E-4</v>
      </c>
      <c r="K9531" s="3" cm="1">
        <f t="array" ref="K9531">IFERROR(_xlfn.IFS(B9531=2015,J9531*$P$4,B9531=2016,J9531*$P$5,B9531=2017,J9531*$P$6,B9531=2018,J9531*$P$7,B9531=2019,J9531*$P$8,B9531=2020,J9531*$P$9,B9531=2021,J9531*$P$10,B9531=2022,J9531*$P$11),"")</f>
        <v>259566.21388762008</v>
      </c>
      <c r="L9531" s="3">
        <f t="shared" si="149"/>
        <v>467756.52388762007</v>
      </c>
    </row>
    <row r="9532" spans="1:12">
      <c r="A9532">
        <v>4822830</v>
      </c>
      <c r="B9532">
        <v>2016</v>
      </c>
      <c r="C9532" t="s">
        <v>4102</v>
      </c>
      <c r="D9532" t="s">
        <v>1616</v>
      </c>
      <c r="E9532" t="s">
        <v>1617</v>
      </c>
      <c r="F9532" t="s">
        <v>4101</v>
      </c>
      <c r="G9532" t="s">
        <v>1618</v>
      </c>
      <c r="H9532" s="5">
        <v>218950</v>
      </c>
      <c r="I9532">
        <f>IFERROR(VLOOKUP(G9532,'NCES Match'!$A$2:$B$1307,2,FALSE),"")</f>
        <v>4822830</v>
      </c>
      <c r="J9532" cm="1">
        <f t="array" ref="J9532">IFERROR(_xlfn.IFS(B9532=2015,H9532/$O$13,B9532=2016,H9532/$O$14,B9532=2017,H9532/$O$15,B9532=2018,H9532/$O$16,B9532=2019,H9532/$O$17,B9532=2020,H9532/$O$18,B9532=2021,H9532/$O$19,B9532=2022,H9532/$O$20),"")</f>
        <v>1.567390596909472E-4</v>
      </c>
      <c r="K9532" s="3" cm="1">
        <f t="array" ref="K9532">IFERROR(_xlfn.IFS(B9532=2015,J9532*$P$4,B9532=2016,J9532*$P$5,B9532=2017,J9532*$P$6,B9532=2018,J9532*$P$7,B9532=2019,J9532*$P$8,B9532=2020,J9532*$P$9,B9532=2021,J9532*$P$10,B9532=2022,J9532*$P$11),"")</f>
        <v>262636.86620028835</v>
      </c>
      <c r="L9532" s="3">
        <f t="shared" si="149"/>
        <v>481586.86620028835</v>
      </c>
    </row>
    <row r="9533" spans="1:12">
      <c r="A9533">
        <v>4822830</v>
      </c>
      <c r="B9533">
        <v>2017</v>
      </c>
      <c r="D9533" t="s">
        <v>1616</v>
      </c>
      <c r="E9533" t="s">
        <v>1617</v>
      </c>
      <c r="F9533" t="s">
        <v>4101</v>
      </c>
      <c r="G9533" t="s">
        <v>1618</v>
      </c>
      <c r="H9533" s="5">
        <v>259075</v>
      </c>
      <c r="I9533">
        <f>IFERROR(VLOOKUP(G9533,'NCES Match'!$A$2:$B$1307,2,FALSE),"")</f>
        <v>4822830</v>
      </c>
      <c r="J9533" cm="1">
        <f t="array" ref="J9533">IFERROR(_xlfn.IFS(B9533=2015,H9533/$O$13,B9533=2016,H9533/$O$14,B9533=2017,H9533/$O$15,B9533=2018,H9533/$O$16,B9533=2019,H9533/$O$17,B9533=2020,H9533/$O$18,B9533=2021,H9533/$O$19,B9533=2022,H9533/$O$20),"")</f>
        <v>1.7861634846181137E-4</v>
      </c>
      <c r="K9533" s="3" cm="1">
        <f t="array" ref="K9533">IFERROR(_xlfn.IFS(B9533=2015,J9533*$P$4,B9533=2016,J9533*$P$5,B9533=2017,J9533*$P$6,B9533=2018,J9533*$P$7,B9533=2019,J9533*$P$8,B9533=2020,J9533*$P$9,B9533=2021,J9533*$P$10,B9533=2022,J9533*$P$11),"")</f>
        <v>303334.82474886422</v>
      </c>
      <c r="L9533" s="3">
        <f t="shared" si="149"/>
        <v>562409.82474886416</v>
      </c>
    </row>
    <row r="9534" spans="1:12">
      <c r="A9534">
        <v>4822830</v>
      </c>
      <c r="B9534">
        <v>2018</v>
      </c>
      <c r="D9534" t="s">
        <v>1616</v>
      </c>
      <c r="E9534" t="s">
        <v>1617</v>
      </c>
      <c r="F9534" t="s">
        <v>4101</v>
      </c>
      <c r="G9534" t="s">
        <v>1618</v>
      </c>
      <c r="H9534" s="5">
        <v>223901</v>
      </c>
      <c r="I9534">
        <f>IFERROR(VLOOKUP(G9534,'NCES Match'!$A$2:$B$1307,2,FALSE),"")</f>
        <v>4822830</v>
      </c>
      <c r="J9534" cm="1">
        <f t="array" ref="J9534">IFERROR(_xlfn.IFS(B9534=2015,H9534/$O$13,B9534=2016,H9534/$O$14,B9534=2017,H9534/$O$15,B9534=2018,H9534/$O$16,B9534=2019,H9534/$O$17,B9534=2020,H9534/$O$18,B9534=2021,H9534/$O$19,B9534=2022,H9534/$O$20),"")</f>
        <v>1.4610857570288027E-4</v>
      </c>
      <c r="K9534" s="3" cm="1">
        <f t="array" ref="K9534">IFERROR(_xlfn.IFS(B9534=2015,J9534*$P$4,B9534=2016,J9534*$P$5,B9534=2017,J9534*$P$6,B9534=2018,J9534*$P$7,B9534=2019,J9534*$P$8,B9534=2020,J9534*$P$9,B9534=2021,J9534*$P$10,B9534=2022,J9534*$P$11),"")</f>
        <v>250846.99000020704</v>
      </c>
      <c r="L9534" s="3">
        <f t="shared" si="149"/>
        <v>474747.99000020704</v>
      </c>
    </row>
    <row r="9535" spans="1:12">
      <c r="A9535">
        <v>4822830</v>
      </c>
      <c r="B9535">
        <v>2019</v>
      </c>
      <c r="D9535" t="s">
        <v>1616</v>
      </c>
      <c r="E9535" t="s">
        <v>1617</v>
      </c>
      <c r="F9535" t="s">
        <v>4101</v>
      </c>
      <c r="G9535" t="s">
        <v>1618</v>
      </c>
      <c r="H9535" s="5">
        <v>253537</v>
      </c>
      <c r="I9535">
        <f>IFERROR(VLOOKUP(G9535,'NCES Match'!$A$2:$B$1307,2,FALSE),"")</f>
        <v>4822830</v>
      </c>
      <c r="J9535" cm="1">
        <f t="array" ref="J9535">IFERROR(_xlfn.IFS(B9535=2015,H9535/$O$13,B9535=2016,H9535/$O$14,B9535=2017,H9535/$O$15,B9535=2018,H9535/$O$16,B9535=2019,H9535/$O$17,B9535=2020,H9535/$O$18,B9535=2021,H9535/$O$19,B9535=2022,H9535/$O$20),"")</f>
        <v>1.605345644156348E-4</v>
      </c>
      <c r="K9535" s="3" cm="1">
        <f t="array" ref="K9535">IFERROR(_xlfn.IFS(B9535=2015,J9535*$P$4,B9535=2016,J9535*$P$5,B9535=2017,J9535*$P$6,B9535=2018,J9535*$P$7,B9535=2019,J9535*$P$8,B9535=2020,J9535*$P$9,B9535=2021,J9535*$P$10,B9535=2022,J9535*$P$11),"")</f>
        <v>278997.188420035</v>
      </c>
      <c r="L9535" s="3">
        <f t="shared" si="149"/>
        <v>532534.18842003495</v>
      </c>
    </row>
    <row r="9536" spans="1:12">
      <c r="A9536">
        <v>4822830</v>
      </c>
      <c r="B9536">
        <v>2020</v>
      </c>
      <c r="D9536" t="s">
        <v>1616</v>
      </c>
      <c r="E9536" t="s">
        <v>1617</v>
      </c>
      <c r="F9536" t="s">
        <v>4230</v>
      </c>
      <c r="G9536" t="s">
        <v>1618</v>
      </c>
      <c r="H9536" s="5">
        <v>307348</v>
      </c>
      <c r="I9536">
        <f>IFERROR(VLOOKUP(G9536,'NCES Match'!$A$2:$B$1307,2,FALSE),"")</f>
        <v>4822830</v>
      </c>
      <c r="J9536" cm="1">
        <f t="array" ref="J9536">IFERROR(_xlfn.IFS(B9536=2015,H9536/$O$13,B9536=2016,H9536/$O$14,B9536=2017,H9536/$O$15,B9536=2018,H9536/$O$16,B9536=2019,H9536/$O$17,B9536=2020,H9536/$O$18,B9536=2021,H9536/$O$19,B9536=2022,H9536/$O$20),"")</f>
        <v>1.6655420558367475E-4</v>
      </c>
      <c r="K9536" s="3" cm="1">
        <f t="array" ref="K9536">IFERROR(_xlfn.IFS(B9536=2015,J9536*$P$4,B9536=2016,J9536*$P$5,B9536=2017,J9536*$P$6,B9536=2018,J9536*$P$7,B9536=2019,J9536*$P$8,B9536=2020,J9536*$P$9,B9536=2021,J9536*$P$10,B9536=2022,J9536*$P$11),"")</f>
        <v>351096.73422047507</v>
      </c>
      <c r="L9536" s="3">
        <f t="shared" si="149"/>
        <v>658444.73422047507</v>
      </c>
    </row>
    <row r="9537" spans="1:12">
      <c r="A9537">
        <v>4822830</v>
      </c>
      <c r="B9537">
        <v>2021</v>
      </c>
      <c r="D9537" t="s">
        <v>1616</v>
      </c>
      <c r="E9537" t="s">
        <v>1617</v>
      </c>
      <c r="F9537" t="s">
        <v>4101</v>
      </c>
      <c r="G9537" t="s">
        <v>1618</v>
      </c>
      <c r="H9537" s="5">
        <v>273210.8</v>
      </c>
      <c r="I9537">
        <f>IFERROR(VLOOKUP(G9537,'NCES Match'!$A$2:$B$1307,2,FALSE),"")</f>
        <v>4822830</v>
      </c>
      <c r="J9537" cm="1">
        <f t="array" ref="J9537">IFERROR(_xlfn.IFS(B9537=2015,H9537/$O$13,B9537=2016,H9537/$O$14,B9537=2017,H9537/$O$15,B9537=2018,H9537/$O$16,B9537=2019,H9537/$O$17,B9537=2020,H9537/$O$18,B9537=2021,H9537/$O$19,B9537=2022,H9537/$O$20),"")</f>
        <v>1.397863976317418E-4</v>
      </c>
      <c r="K9537" s="3" cm="1">
        <f t="array" ref="K9537">IFERROR(_xlfn.IFS(B9537=2015,J9537*$P$4,B9537=2016,J9537*$P$5,B9537=2017,J9537*$P$6,B9537=2018,J9537*$P$7,B9537=2019,J9537*$P$8,B9537=2020,J9537*$P$9,B9537=2021,J9537*$P$10,B9537=2022,J9537*$P$11),"")</f>
        <v>299220.23376723233</v>
      </c>
      <c r="L9537" s="3">
        <f t="shared" si="149"/>
        <v>572431.03376723232</v>
      </c>
    </row>
    <row r="9538" spans="1:12">
      <c r="A9538">
        <v>4822830</v>
      </c>
      <c r="B9538">
        <v>2022</v>
      </c>
      <c r="D9538" t="s">
        <v>1616</v>
      </c>
      <c r="E9538" t="s">
        <v>1617</v>
      </c>
      <c r="F9538" t="s">
        <v>4101</v>
      </c>
      <c r="G9538" t="s">
        <v>1618</v>
      </c>
      <c r="H9538" s="5">
        <v>449905.06</v>
      </c>
      <c r="I9538">
        <f>IFERROR(VLOOKUP(G9538,'NCES Match'!$A$2:$B$1307,2,FALSE),"")</f>
        <v>4822830</v>
      </c>
      <c r="J9538" cm="1">
        <f t="array" ref="J9538">IFERROR(_xlfn.IFS(B9538=2015,H9538/$O$13,B9538=2016,H9538/$O$14,B9538=2017,H9538/$O$15,B9538=2018,H9538/$O$16,B9538=2019,H9538/$O$17,B9538=2020,H9538/$O$18,B9538=2021,H9538/$O$19,B9538=2022,H9538/$O$20),"")</f>
        <v>1.9761208866363295E-4</v>
      </c>
      <c r="K9538" s="3" cm="1">
        <f t="array" ref="K9538">IFERROR(_xlfn.IFS(B9538=2015,J9538*$P$4,B9538=2016,J9538*$P$5,B9538=2017,J9538*$P$6,B9538=2018,J9538*$P$7,B9538=2019,J9538*$P$8,B9538=2020,J9538*$P$9,B9538=2021,J9538*$P$10,B9538=2022,J9538*$P$11),"")</f>
        <v>425554.2747172988</v>
      </c>
      <c r="L9538" s="3">
        <f t="shared" si="149"/>
        <v>875459.33471729886</v>
      </c>
    </row>
    <row r="9539" spans="1:12">
      <c r="A9539">
        <v>4822830</v>
      </c>
      <c r="B9539">
        <v>2023</v>
      </c>
      <c r="D9539" t="s">
        <v>1616</v>
      </c>
      <c r="E9539" t="s">
        <v>1617</v>
      </c>
      <c r="F9539" t="s">
        <v>4101</v>
      </c>
      <c r="G9539" t="s">
        <v>1618</v>
      </c>
      <c r="H9539" s="5">
        <v>512513.66</v>
      </c>
      <c r="I9539">
        <f>IFERROR(VLOOKUP(G9539,'NCES Match'!$A$2:$B$1307,2,FALSE),"")</f>
        <v>4822830</v>
      </c>
      <c r="J9539" t="str" cm="1">
        <f t="array" ref="J9539">IFERROR(_xlfn.IFS(B9539=2015,H9539/$O$13,B9539=2016,H9539/$O$14,B9539=2017,H9539/$O$15,B9539=2018,H9539/$O$16,B9539=2019,H9539/$O$17,B9539=2020,H9539/$O$18,B9539=2021,H9539/$O$19,B9539=2022,H9539/$O$20),"")</f>
        <v/>
      </c>
      <c r="K9539" s="3" t="str" cm="1">
        <f t="array" ref="K9539">IFERROR(_xlfn.IFS(B9539=2015,J9539*$P$4,B9539=2016,J9539*$P$5,B9539=2017,J9539*$P$6,B9539=2018,J9539*$P$7,B9539=2019,J9539*$P$8,B9539=2020,J9539*$P$9,B9539=2021,J9539*$P$10,B9539=2022,J9539*$P$11),"")</f>
        <v/>
      </c>
      <c r="L9539" s="3">
        <f t="shared" ref="L9539:L9602" si="150">SUM(H9539,K9539)</f>
        <v>512513.66</v>
      </c>
    </row>
    <row r="9540" spans="1:12">
      <c r="A9540">
        <v>4831950</v>
      </c>
      <c r="B9540">
        <v>2015</v>
      </c>
      <c r="C9540" t="s">
        <v>381</v>
      </c>
      <c r="D9540" t="s">
        <v>2330</v>
      </c>
      <c r="E9540" t="s">
        <v>2331</v>
      </c>
      <c r="G9540" t="s">
        <v>2332</v>
      </c>
      <c r="H9540" s="5">
        <v>74137.789999999994</v>
      </c>
      <c r="I9540">
        <f>IFERROR(VLOOKUP(G9540,'NCES Match'!$A$2:$B$1307,2,FALSE),"")</f>
        <v>4831950</v>
      </c>
      <c r="J9540" cm="1">
        <f t="array" ref="J9540">IFERROR(_xlfn.IFS(B9540=2015,H9540/$O$13,B9540=2016,H9540/$O$14,B9540=2017,H9540/$O$15,B9540=2018,H9540/$O$16,B9540=2019,H9540/$O$17,B9540=2020,H9540/$O$18,B9540=2021,H9540/$O$19,B9540=2022,H9540/$O$20),"")</f>
        <v>5.8079823215358366E-5</v>
      </c>
      <c r="K9540" s="3" cm="1">
        <f t="array" ref="K9540">IFERROR(_xlfn.IFS(B9540=2015,J9540*$P$4,B9540=2016,J9540*$P$5,B9540=2017,J9540*$P$6,B9540=2018,J9540*$P$7,B9540=2019,J9540*$P$8,B9540=2020,J9540*$P$9,B9540=2021,J9540*$P$10,B9540=2022,J9540*$P$11),"")</f>
        <v>92433.05058864392</v>
      </c>
      <c r="L9540" s="3">
        <f t="shared" si="150"/>
        <v>166570.84058864391</v>
      </c>
    </row>
    <row r="9541" spans="1:12">
      <c r="A9541">
        <v>4831950</v>
      </c>
      <c r="B9541">
        <v>2016</v>
      </c>
      <c r="C9541" t="s">
        <v>4102</v>
      </c>
      <c r="D9541" t="s">
        <v>2330</v>
      </c>
      <c r="E9541" t="s">
        <v>2331</v>
      </c>
      <c r="F9541" t="s">
        <v>4101</v>
      </c>
      <c r="G9541" t="s">
        <v>2332</v>
      </c>
      <c r="H9541" s="5">
        <v>72546</v>
      </c>
      <c r="I9541">
        <f>IFERROR(VLOOKUP(G9541,'NCES Match'!$A$2:$B$1307,2,FALSE),"")</f>
        <v>4831950</v>
      </c>
      <c r="J9541" cm="1">
        <f t="array" ref="J9541">IFERROR(_xlfn.IFS(B9541=2015,H9541/$O$13,B9541=2016,H9541/$O$14,B9541=2017,H9541/$O$15,B9541=2018,H9541/$O$16,B9541=2019,H9541/$O$17,B9541=2020,H9541/$O$18,B9541=2021,H9541/$O$19,B9541=2022,H9541/$O$20),"")</f>
        <v>5.193328076884885E-5</v>
      </c>
      <c r="K9541" s="3" cm="1">
        <f t="array" ref="K9541">IFERROR(_xlfn.IFS(B9541=2015,J9541*$P$4,B9541=2016,J9541*$P$5,B9541=2017,J9541*$P$6,B9541=2018,J9541*$P$7,B9541=2019,J9541*$P$8,B9541=2020,J9541*$P$9,B9541=2021,J9541*$P$10,B9541=2022,J9541*$P$11),"")</f>
        <v>87021.028067440595</v>
      </c>
      <c r="L9541" s="3">
        <f t="shared" si="150"/>
        <v>159567.02806744061</v>
      </c>
    </row>
    <row r="9542" spans="1:12">
      <c r="A9542">
        <v>4831950</v>
      </c>
      <c r="B9542">
        <v>2017</v>
      </c>
      <c r="D9542" t="s">
        <v>2330</v>
      </c>
      <c r="E9542" t="s">
        <v>2331</v>
      </c>
      <c r="F9542" t="s">
        <v>4101</v>
      </c>
      <c r="G9542" t="s">
        <v>2332</v>
      </c>
      <c r="H9542" s="5">
        <v>70104</v>
      </c>
      <c r="I9542">
        <f>IFERROR(VLOOKUP(G9542,'NCES Match'!$A$2:$B$1307,2,FALSE),"")</f>
        <v>4831950</v>
      </c>
      <c r="J9542" cm="1">
        <f t="array" ref="J9542">IFERROR(_xlfn.IFS(B9542=2015,H9542/$O$13,B9542=2016,H9542/$O$14,B9542=2017,H9542/$O$15,B9542=2018,H9542/$O$16,B9542=2019,H9542/$O$17,B9542=2020,H9542/$O$18,B9542=2021,H9542/$O$19,B9542=2022,H9542/$O$20),"")</f>
        <v>4.8332415295056737E-5</v>
      </c>
      <c r="K9542" s="3" cm="1">
        <f t="array" ref="K9542">IFERROR(_xlfn.IFS(B9542=2015,J9542*$P$4,B9542=2016,J9542*$P$5,B9542=2017,J9542*$P$6,B9542=2018,J9542*$P$7,B9542=2019,J9542*$P$8,B9542=2020,J9542*$P$9,B9542=2021,J9542*$P$10,B9542=2022,J9542*$P$11),"")</f>
        <v>82080.419006829587</v>
      </c>
      <c r="L9542" s="3">
        <f t="shared" si="150"/>
        <v>152184.41900682959</v>
      </c>
    </row>
    <row r="9543" spans="1:12">
      <c r="A9543">
        <v>4831950</v>
      </c>
      <c r="B9543">
        <v>2018</v>
      </c>
      <c r="D9543" t="s">
        <v>2330</v>
      </c>
      <c r="E9543" t="s">
        <v>2331</v>
      </c>
      <c r="F9543" t="s">
        <v>4101</v>
      </c>
      <c r="G9543" t="s">
        <v>2332</v>
      </c>
      <c r="H9543" s="5">
        <v>66209</v>
      </c>
      <c r="I9543">
        <f>IFERROR(VLOOKUP(G9543,'NCES Match'!$A$2:$B$1307,2,FALSE),"")</f>
        <v>4831950</v>
      </c>
      <c r="J9543" cm="1">
        <f t="array" ref="J9543">IFERROR(_xlfn.IFS(B9543=2015,H9543/$O$13,B9543=2016,H9543/$O$14,B9543=2017,H9543/$O$15,B9543=2018,H9543/$O$16,B9543=2019,H9543/$O$17,B9543=2020,H9543/$O$18,B9543=2021,H9543/$O$19,B9543=2022,H9543/$O$20),"")</f>
        <v>4.3205267902832057E-5</v>
      </c>
      <c r="K9543" s="3" cm="1">
        <f t="array" ref="K9543">IFERROR(_xlfn.IFS(B9543=2015,J9543*$P$4,B9543=2016,J9543*$P$5,B9543=2017,J9543*$P$6,B9543=2018,J9543*$P$7,B9543=2019,J9543*$P$8,B9543=2020,J9543*$P$9,B9543=2021,J9543*$P$10,B9543=2022,J9543*$P$11),"")</f>
        <v>74177.106671804548</v>
      </c>
      <c r="L9543" s="3">
        <f t="shared" si="150"/>
        <v>140386.10667180456</v>
      </c>
    </row>
    <row r="9544" spans="1:12">
      <c r="A9544">
        <v>4831950</v>
      </c>
      <c r="B9544">
        <v>2019</v>
      </c>
      <c r="D9544" t="s">
        <v>2330</v>
      </c>
      <c r="E9544" t="s">
        <v>2331</v>
      </c>
      <c r="F9544" t="s">
        <v>4101</v>
      </c>
      <c r="G9544" t="s">
        <v>2332</v>
      </c>
      <c r="H9544" s="5">
        <v>89708</v>
      </c>
      <c r="I9544">
        <f>IFERROR(VLOOKUP(G9544,'NCES Match'!$A$2:$B$1307,2,FALSE),"")</f>
        <v>4831950</v>
      </c>
      <c r="J9544" cm="1">
        <f t="array" ref="J9544">IFERROR(_xlfn.IFS(B9544=2015,H9544/$O$13,B9544=2016,H9544/$O$14,B9544=2017,H9544/$O$15,B9544=2018,H9544/$O$16,B9544=2019,H9544/$O$17,B9544=2020,H9544/$O$18,B9544=2021,H9544/$O$19,B9544=2022,H9544/$O$20),"")</f>
        <v>5.6801313830319703E-5</v>
      </c>
      <c r="K9544" s="3" cm="1">
        <f t="array" ref="K9544">IFERROR(_xlfn.IFS(B9544=2015,J9544*$P$4,B9544=2016,J9544*$P$5,B9544=2017,J9544*$P$6,B9544=2018,J9544*$P$7,B9544=2019,J9544*$P$8,B9544=2020,J9544*$P$9,B9544=2021,J9544*$P$10,B9544=2022,J9544*$P$11),"")</f>
        <v>98716.478379031469</v>
      </c>
      <c r="L9544" s="3">
        <f t="shared" si="150"/>
        <v>188424.47837903147</v>
      </c>
    </row>
    <row r="9545" spans="1:12">
      <c r="A9545">
        <v>4831950</v>
      </c>
      <c r="B9545">
        <v>2020</v>
      </c>
      <c r="D9545" t="s">
        <v>2330</v>
      </c>
      <c r="E9545" t="s">
        <v>2331</v>
      </c>
      <c r="F9545" t="s">
        <v>4230</v>
      </c>
      <c r="G9545" t="s">
        <v>2332</v>
      </c>
      <c r="H9545" s="5">
        <v>107581</v>
      </c>
      <c r="I9545">
        <f>IFERROR(VLOOKUP(G9545,'NCES Match'!$A$2:$B$1307,2,FALSE),"")</f>
        <v>4831950</v>
      </c>
      <c r="J9545" cm="1">
        <f t="array" ref="J9545">IFERROR(_xlfn.IFS(B9545=2015,H9545/$O$13,B9545=2016,H9545/$O$14,B9545=2017,H9545/$O$15,B9545=2018,H9545/$O$16,B9545=2019,H9545/$O$17,B9545=2020,H9545/$O$18,B9545=2021,H9545/$O$19,B9545=2022,H9545/$O$20),"")</f>
        <v>5.8298957503863086E-5</v>
      </c>
      <c r="K9545" s="3" cm="1">
        <f t="array" ref="K9545">IFERROR(_xlfn.IFS(B9545=2015,J9545*$P$4,B9545=2016,J9545*$P$5,B9545=2017,J9545*$P$6,B9545=2018,J9545*$P$7,B9545=2019,J9545*$P$8,B9545=2020,J9545*$P$9,B9545=2021,J9545*$P$10,B9545=2022,J9545*$P$11),"")</f>
        <v>122894.36652970876</v>
      </c>
      <c r="L9545" s="3">
        <f t="shared" si="150"/>
        <v>230475.36652970876</v>
      </c>
    </row>
    <row r="9546" spans="1:12">
      <c r="A9546">
        <v>4831950</v>
      </c>
      <c r="B9546">
        <v>2021</v>
      </c>
      <c r="D9546" t="s">
        <v>2330</v>
      </c>
      <c r="E9546" t="s">
        <v>2331</v>
      </c>
      <c r="F9546" t="s">
        <v>4230</v>
      </c>
      <c r="G9546" t="s">
        <v>2332</v>
      </c>
      <c r="H9546" s="5">
        <v>113372.62</v>
      </c>
      <c r="I9546">
        <f>IFERROR(VLOOKUP(G9546,'NCES Match'!$A$2:$B$1307,2,FALSE),"")</f>
        <v>4831950</v>
      </c>
      <c r="J9546" cm="1">
        <f t="array" ref="J9546">IFERROR(_xlfn.IFS(B9546=2015,H9546/$O$13,B9546=2016,H9546/$O$14,B9546=2017,H9546/$O$15,B9546=2018,H9546/$O$16,B9546=2019,H9546/$O$17,B9546=2020,H9546/$O$18,B9546=2021,H9546/$O$19,B9546=2022,H9546/$O$20),"")</f>
        <v>5.800630919375209E-5</v>
      </c>
      <c r="K9546" s="3" cm="1">
        <f t="array" ref="K9546">IFERROR(_xlfn.IFS(B9546=2015,J9546*$P$4,B9546=2016,J9546*$P$5,B9546=2017,J9546*$P$6,B9546=2018,J9546*$P$7,B9546=2019,J9546*$P$8,B9546=2020,J9546*$P$9,B9546=2021,J9546*$P$10,B9546=2022,J9546*$P$11),"")</f>
        <v>124165.59615946221</v>
      </c>
      <c r="L9546" s="3">
        <f t="shared" si="150"/>
        <v>237538.2161594622</v>
      </c>
    </row>
    <row r="9547" spans="1:12">
      <c r="A9547">
        <v>4831950</v>
      </c>
      <c r="B9547">
        <v>2022</v>
      </c>
      <c r="D9547" t="s">
        <v>2330</v>
      </c>
      <c r="E9547" t="s">
        <v>2331</v>
      </c>
      <c r="F9547" t="s">
        <v>4101</v>
      </c>
      <c r="G9547" t="s">
        <v>2332</v>
      </c>
      <c r="H9547" s="5">
        <v>177728.2</v>
      </c>
      <c r="I9547">
        <f>IFERROR(VLOOKUP(G9547,'NCES Match'!$A$2:$B$1307,2,FALSE),"")</f>
        <v>4831950</v>
      </c>
      <c r="J9547" cm="1">
        <f t="array" ref="J9547">IFERROR(_xlfn.IFS(B9547=2015,H9547/$O$13,B9547=2016,H9547/$O$14,B9547=2017,H9547/$O$15,B9547=2018,H9547/$O$16,B9547=2019,H9547/$O$17,B9547=2020,H9547/$O$18,B9547=2021,H9547/$O$19,B9547=2022,H9547/$O$20),"")</f>
        <v>7.8063671514225452E-5</v>
      </c>
      <c r="K9547" s="3" cm="1">
        <f t="array" ref="K9547">IFERROR(_xlfn.IFS(B9547=2015,J9547*$P$4,B9547=2016,J9547*$P$5,B9547=2017,J9547*$P$6,B9547=2018,J9547*$P$7,B9547=2019,J9547*$P$8,B9547=2020,J9547*$P$9,B9547=2021,J9547*$P$10,B9547=2022,J9547*$P$11),"")</f>
        <v>168108.78999185079</v>
      </c>
      <c r="L9547" s="3">
        <f t="shared" si="150"/>
        <v>345836.9899918508</v>
      </c>
    </row>
    <row r="9548" spans="1:12">
      <c r="A9548">
        <v>4831950</v>
      </c>
      <c r="B9548">
        <v>2023</v>
      </c>
      <c r="D9548" t="s">
        <v>2330</v>
      </c>
      <c r="E9548" t="s">
        <v>2331</v>
      </c>
      <c r="F9548" t="s">
        <v>4101</v>
      </c>
      <c r="G9548" t="s">
        <v>2332</v>
      </c>
      <c r="H9548" s="5">
        <v>181521.63</v>
      </c>
      <c r="I9548">
        <f>IFERROR(VLOOKUP(G9548,'NCES Match'!$A$2:$B$1307,2,FALSE),"")</f>
        <v>4831950</v>
      </c>
      <c r="J9548" t="str" cm="1">
        <f t="array" ref="J9548">IFERROR(_xlfn.IFS(B9548=2015,H9548/$O$13,B9548=2016,H9548/$O$14,B9548=2017,H9548/$O$15,B9548=2018,H9548/$O$16,B9548=2019,H9548/$O$17,B9548=2020,H9548/$O$18,B9548=2021,H9548/$O$19,B9548=2022,H9548/$O$20),"")</f>
        <v/>
      </c>
      <c r="K9548" s="3" t="str" cm="1">
        <f t="array" ref="K9548">IFERROR(_xlfn.IFS(B9548=2015,J9548*$P$4,B9548=2016,J9548*$P$5,B9548=2017,J9548*$P$6,B9548=2018,J9548*$P$7,B9548=2019,J9548*$P$8,B9548=2020,J9548*$P$9,B9548=2021,J9548*$P$10,B9548=2022,J9548*$P$11),"")</f>
        <v/>
      </c>
      <c r="L9548" s="3">
        <f t="shared" si="150"/>
        <v>181521.63</v>
      </c>
    </row>
    <row r="9549" spans="1:12">
      <c r="A9549">
        <v>4837650</v>
      </c>
      <c r="B9549">
        <v>2015</v>
      </c>
      <c r="C9549" t="s">
        <v>381</v>
      </c>
      <c r="D9549" t="s">
        <v>2812</v>
      </c>
      <c r="E9549" t="s">
        <v>2813</v>
      </c>
      <c r="G9549" t="s">
        <v>2814</v>
      </c>
      <c r="H9549" s="5">
        <v>2147610.7200000002</v>
      </c>
      <c r="I9549">
        <f>IFERROR(VLOOKUP(G9549,'NCES Match'!$A$2:$B$1307,2,FALSE),"")</f>
        <v>4837650</v>
      </c>
      <c r="J9549" cm="1">
        <f t="array" ref="J9549">IFERROR(_xlfn.IFS(B9549=2015,H9549/$O$13,B9549=2016,H9549/$O$14,B9549=2017,H9549/$O$15,B9549=2018,H9549/$O$16,B9549=2019,H9549/$O$17,B9549=2020,H9549/$O$18,B9549=2021,H9549/$O$19,B9549=2022,H9549/$O$20),"")</f>
        <v>1.6824463064384373E-3</v>
      </c>
      <c r="K9549" s="3" cm="1">
        <f t="array" ref="K9549">IFERROR(_xlfn.IFS(B9549=2015,J9549*$P$4,B9549=2016,J9549*$P$5,B9549=2017,J9549*$P$6,B9549=2018,J9549*$P$7,B9549=2019,J9549*$P$8,B9549=2020,J9549*$P$9,B9549=2021,J9549*$P$10,B9549=2022,J9549*$P$11),"")</f>
        <v>2677584.6747856122</v>
      </c>
      <c r="L9549" s="3">
        <f t="shared" si="150"/>
        <v>4825195.3947856128</v>
      </c>
    </row>
    <row r="9550" spans="1:12">
      <c r="A9550">
        <v>4837650</v>
      </c>
      <c r="B9550">
        <v>2016</v>
      </c>
      <c r="C9550" t="s">
        <v>4102</v>
      </c>
      <c r="D9550" t="s">
        <v>2812</v>
      </c>
      <c r="E9550" t="s">
        <v>2813</v>
      </c>
      <c r="F9550" t="s">
        <v>4101</v>
      </c>
      <c r="G9550" t="s">
        <v>2814</v>
      </c>
      <c r="H9550" s="5">
        <v>2342131</v>
      </c>
      <c r="I9550">
        <f>IFERROR(VLOOKUP(G9550,'NCES Match'!$A$2:$B$1307,2,FALSE),"")</f>
        <v>4837650</v>
      </c>
      <c r="J9550" cm="1">
        <f t="array" ref="J9550">IFERROR(_xlfn.IFS(B9550=2015,H9550/$O$13,B9550=2016,H9550/$O$14,B9550=2017,H9550/$O$15,B9550=2018,H9550/$O$16,B9550=2019,H9550/$O$17,B9550=2020,H9550/$O$18,B9550=2021,H9550/$O$19,B9550=2022,H9550/$O$20),"")</f>
        <v>1.6766540790729293E-3</v>
      </c>
      <c r="K9550" s="3" cm="1">
        <f t="array" ref="K9550">IFERROR(_xlfn.IFS(B9550=2015,J9550*$P$4,B9550=2016,J9550*$P$5,B9550=2017,J9550*$P$6,B9550=2018,J9550*$P$7,B9550=2019,J9550*$P$8,B9550=2020,J9550*$P$9,B9550=2021,J9550*$P$10,B9550=2022,J9550*$P$11),"")</f>
        <v>2809453.9669812634</v>
      </c>
      <c r="L9550" s="3">
        <f t="shared" si="150"/>
        <v>5151584.9669812638</v>
      </c>
    </row>
    <row r="9551" spans="1:12">
      <c r="A9551">
        <v>4837650</v>
      </c>
      <c r="B9551">
        <v>2017</v>
      </c>
      <c r="D9551" t="s">
        <v>2812</v>
      </c>
      <c r="E9551" t="s">
        <v>2813</v>
      </c>
      <c r="F9551" t="s">
        <v>4101</v>
      </c>
      <c r="G9551" t="s">
        <v>2814</v>
      </c>
      <c r="H9551" s="5">
        <v>2439648</v>
      </c>
      <c r="I9551">
        <f>IFERROR(VLOOKUP(G9551,'NCES Match'!$A$2:$B$1307,2,FALSE),"")</f>
        <v>4837650</v>
      </c>
      <c r="J9551" cm="1">
        <f t="array" ref="J9551">IFERROR(_xlfn.IFS(B9551=2015,H9551/$O$13,B9551=2016,H9551/$O$14,B9551=2017,H9551/$O$15,B9551=2018,H9551/$O$16,B9551=2019,H9551/$O$17,B9551=2020,H9551/$O$18,B9551=2021,H9551/$O$19,B9551=2022,H9551/$O$20),"")</f>
        <v>1.681987908104453E-3</v>
      </c>
      <c r="K9551" s="3" cm="1">
        <f t="array" ref="K9551">IFERROR(_xlfn.IFS(B9551=2015,J9551*$P$4,B9551=2016,J9551*$P$5,B9551=2017,J9551*$P$6,B9551=2018,J9551*$P$7,B9551=2019,J9551*$P$8,B9551=2020,J9551*$P$9,B9551=2021,J9551*$P$10,B9551=2022,J9551*$P$11),"")</f>
        <v>2856432.3015687233</v>
      </c>
      <c r="L9551" s="3">
        <f t="shared" si="150"/>
        <v>5296080.3015687233</v>
      </c>
    </row>
    <row r="9552" spans="1:12">
      <c r="A9552">
        <v>4837650</v>
      </c>
      <c r="B9552">
        <v>2018</v>
      </c>
      <c r="D9552" t="s">
        <v>2812</v>
      </c>
      <c r="E9552" t="s">
        <v>2813</v>
      </c>
      <c r="F9552" t="s">
        <v>4101</v>
      </c>
      <c r="G9552" t="s">
        <v>2814</v>
      </c>
      <c r="H9552" s="5">
        <v>2477724</v>
      </c>
      <c r="I9552">
        <f>IFERROR(VLOOKUP(G9552,'NCES Match'!$A$2:$B$1307,2,FALSE),"")</f>
        <v>4837650</v>
      </c>
      <c r="J9552" cm="1">
        <f t="array" ref="J9552">IFERROR(_xlfn.IFS(B9552=2015,H9552/$O$13,B9552=2016,H9552/$O$14,B9552=2017,H9552/$O$15,B9552=2018,H9552/$O$16,B9552=2019,H9552/$O$17,B9552=2020,H9552/$O$18,B9552=2021,H9552/$O$19,B9552=2022,H9552/$O$20),"")</f>
        <v>1.6168606867537139E-3</v>
      </c>
      <c r="K9552" s="3" cm="1">
        <f t="array" ref="K9552">IFERROR(_xlfn.IFS(B9552=2015,J9552*$P$4,B9552=2016,J9552*$P$5,B9552=2017,J9552*$P$6,B9552=2018,J9552*$P$7,B9552=2019,J9552*$P$8,B9552=2020,J9552*$P$9,B9552=2021,J9552*$P$10,B9552=2022,J9552*$P$11),"")</f>
        <v>2775912.6017805771</v>
      </c>
      <c r="L9552" s="3">
        <f t="shared" si="150"/>
        <v>5253636.6017805766</v>
      </c>
    </row>
    <row r="9553" spans="1:12">
      <c r="A9553">
        <v>4837650</v>
      </c>
      <c r="B9553">
        <v>2019</v>
      </c>
      <c r="D9553" t="s">
        <v>2812</v>
      </c>
      <c r="E9553" t="s">
        <v>2813</v>
      </c>
      <c r="F9553" t="s">
        <v>4101</v>
      </c>
      <c r="G9553" t="s">
        <v>2814</v>
      </c>
      <c r="H9553" s="5">
        <v>2680582</v>
      </c>
      <c r="I9553">
        <f>IFERROR(VLOOKUP(G9553,'NCES Match'!$A$2:$B$1307,2,FALSE),"")</f>
        <v>4837650</v>
      </c>
      <c r="J9553" cm="1">
        <f t="array" ref="J9553">IFERROR(_xlfn.IFS(B9553=2015,H9553/$O$13,B9553=2016,H9553/$O$14,B9553=2017,H9553/$O$15,B9553=2018,H9553/$O$16,B9553=2019,H9553/$O$17,B9553=2020,H9553/$O$18,B9553=2021,H9553/$O$19,B9553=2022,H9553/$O$20),"")</f>
        <v>1.6972909821856028E-3</v>
      </c>
      <c r="K9553" s="3" cm="1">
        <f t="array" ref="K9553">IFERROR(_xlfn.IFS(B9553=2015,J9553*$P$4,B9553=2016,J9553*$P$5,B9553=2017,J9553*$P$6,B9553=2018,J9553*$P$7,B9553=2019,J9553*$P$8,B9553=2020,J9553*$P$9,B9553=2021,J9553*$P$10,B9553=2022,J9553*$P$11),"")</f>
        <v>2949766.0748898755</v>
      </c>
      <c r="L9553" s="3">
        <f t="shared" si="150"/>
        <v>5630348.0748898759</v>
      </c>
    </row>
    <row r="9554" spans="1:12">
      <c r="A9554">
        <v>4837650</v>
      </c>
      <c r="B9554">
        <v>2020</v>
      </c>
      <c r="D9554" t="s">
        <v>2812</v>
      </c>
      <c r="E9554" t="s">
        <v>2813</v>
      </c>
      <c r="F9554" t="s">
        <v>4230</v>
      </c>
      <c r="G9554" t="s">
        <v>2814</v>
      </c>
      <c r="H9554" s="5">
        <v>2884318</v>
      </c>
      <c r="I9554">
        <f>IFERROR(VLOOKUP(G9554,'NCES Match'!$A$2:$B$1307,2,FALSE),"")</f>
        <v>4837650</v>
      </c>
      <c r="J9554" cm="1">
        <f t="array" ref="J9554">IFERROR(_xlfn.IFS(B9554=2015,H9554/$O$13,B9554=2016,H9554/$O$14,B9554=2017,H9554/$O$15,B9554=2018,H9554/$O$16,B9554=2019,H9554/$O$17,B9554=2020,H9554/$O$18,B9554=2021,H9554/$O$19,B9554=2022,H9554/$O$20),"")</f>
        <v>1.5630337374594712E-3</v>
      </c>
      <c r="K9554" s="3" cm="1">
        <f t="array" ref="K9554">IFERROR(_xlfn.IFS(B9554=2015,J9554*$P$4,B9554=2016,J9554*$P$5,B9554=2017,J9554*$P$6,B9554=2018,J9554*$P$7,B9554=2019,J9554*$P$8,B9554=2020,J9554*$P$9,B9554=2021,J9554*$P$10,B9554=2022,J9554*$P$11),"")</f>
        <v>3294879.5185045362</v>
      </c>
      <c r="L9554" s="3">
        <f t="shared" si="150"/>
        <v>6179197.5185045358</v>
      </c>
    </row>
    <row r="9555" spans="1:12">
      <c r="A9555">
        <v>4837650</v>
      </c>
      <c r="B9555">
        <v>2021</v>
      </c>
      <c r="D9555" t="s">
        <v>2812</v>
      </c>
      <c r="E9555" t="s">
        <v>2813</v>
      </c>
      <c r="F9555" t="s">
        <v>4101</v>
      </c>
      <c r="G9555" t="s">
        <v>2814</v>
      </c>
      <c r="H9555" s="5">
        <v>2929023.74</v>
      </c>
      <c r="I9555">
        <f>IFERROR(VLOOKUP(G9555,'NCES Match'!$A$2:$B$1307,2,FALSE),"")</f>
        <v>4837650</v>
      </c>
      <c r="J9555" cm="1">
        <f t="array" ref="J9555">IFERROR(_xlfn.IFS(B9555=2015,H9555/$O$13,B9555=2016,H9555/$O$14,B9555=2017,H9555/$O$15,B9555=2018,H9555/$O$16,B9555=2019,H9555/$O$17,B9555=2020,H9555/$O$18,B9555=2021,H9555/$O$19,B9555=2022,H9555/$O$20),"")</f>
        <v>1.4986145393683251E-3</v>
      </c>
      <c r="K9555" s="3" cm="1">
        <f t="array" ref="K9555">IFERROR(_xlfn.IFS(B9555=2015,J9555*$P$4,B9555=2016,J9555*$P$5,B9555=2017,J9555*$P$6,B9555=2018,J9555*$P$7,B9555=2019,J9555*$P$8,B9555=2020,J9555*$P$9,B9555=2021,J9555*$P$10,B9555=2022,J9555*$P$11),"")</f>
        <v>3207864.2871825462</v>
      </c>
      <c r="L9555" s="3">
        <f t="shared" si="150"/>
        <v>6136888.0271825464</v>
      </c>
    </row>
    <row r="9556" spans="1:12">
      <c r="A9556">
        <v>4837650</v>
      </c>
      <c r="B9556">
        <v>2022</v>
      </c>
      <c r="D9556" t="s">
        <v>2812</v>
      </c>
      <c r="E9556" t="s">
        <v>2813</v>
      </c>
      <c r="F9556" t="s">
        <v>4101</v>
      </c>
      <c r="G9556" t="s">
        <v>2814</v>
      </c>
      <c r="H9556" s="5">
        <v>3647037.67</v>
      </c>
      <c r="I9556">
        <f>IFERROR(VLOOKUP(G9556,'NCES Match'!$A$2:$B$1307,2,FALSE),"")</f>
        <v>4837650</v>
      </c>
      <c r="J9556" cm="1">
        <f t="array" ref="J9556">IFERROR(_xlfn.IFS(B9556=2015,H9556/$O$13,B9556=2016,H9556/$O$14,B9556=2017,H9556/$O$15,B9556=2018,H9556/$O$16,B9556=2019,H9556/$O$17,B9556=2020,H9556/$O$18,B9556=2021,H9556/$O$19,B9556=2022,H9556/$O$20),"")</f>
        <v>1.6018906997926393E-3</v>
      </c>
      <c r="K9556" s="3" cm="1">
        <f t="array" ref="K9556">IFERROR(_xlfn.IFS(B9556=2015,J9556*$P$4,B9556=2016,J9556*$P$5,B9556=2017,J9556*$P$6,B9556=2018,J9556*$P$7,B9556=2019,J9556*$P$8,B9556=2020,J9556*$P$9,B9556=2021,J9556*$P$10,B9556=2022,J9556*$P$11),"")</f>
        <v>3449644.3994728965</v>
      </c>
      <c r="L9556" s="3">
        <f t="shared" si="150"/>
        <v>7096682.0694728959</v>
      </c>
    </row>
    <row r="9557" spans="1:12">
      <c r="A9557">
        <v>4837650</v>
      </c>
      <c r="B9557">
        <v>2023</v>
      </c>
      <c r="D9557" t="s">
        <v>2812</v>
      </c>
      <c r="E9557" t="s">
        <v>2813</v>
      </c>
      <c r="F9557" t="s">
        <v>4101</v>
      </c>
      <c r="G9557" t="s">
        <v>2814</v>
      </c>
      <c r="H9557" s="5">
        <v>4179753.09</v>
      </c>
      <c r="I9557">
        <f>IFERROR(VLOOKUP(G9557,'NCES Match'!$A$2:$B$1307,2,FALSE),"")</f>
        <v>4837650</v>
      </c>
      <c r="J9557" t="str" cm="1">
        <f t="array" ref="J9557">IFERROR(_xlfn.IFS(B9557=2015,H9557/$O$13,B9557=2016,H9557/$O$14,B9557=2017,H9557/$O$15,B9557=2018,H9557/$O$16,B9557=2019,H9557/$O$17,B9557=2020,H9557/$O$18,B9557=2021,H9557/$O$19,B9557=2022,H9557/$O$20),"")</f>
        <v/>
      </c>
      <c r="K9557" s="3" t="str" cm="1">
        <f t="array" ref="K9557">IFERROR(_xlfn.IFS(B9557=2015,J9557*$P$4,B9557=2016,J9557*$P$5,B9557=2017,J9557*$P$6,B9557=2018,J9557*$P$7,B9557=2019,J9557*$P$8,B9557=2020,J9557*$P$9,B9557=2021,J9557*$P$10,B9557=2022,J9557*$P$11),"")</f>
        <v/>
      </c>
      <c r="L9557" s="3">
        <f t="shared" si="150"/>
        <v>4179753.09</v>
      </c>
    </row>
    <row r="9558" spans="1:12">
      <c r="A9558">
        <v>4838220</v>
      </c>
      <c r="B9558">
        <v>2015</v>
      </c>
      <c r="C9558" t="s">
        <v>381</v>
      </c>
      <c r="D9558" t="s">
        <v>2848</v>
      </c>
      <c r="E9558" t="s">
        <v>2849</v>
      </c>
      <c r="G9558" t="s">
        <v>2850</v>
      </c>
      <c r="H9558" s="5">
        <v>719538</v>
      </c>
      <c r="I9558">
        <f>IFERROR(VLOOKUP(G9558,'NCES Match'!$A$2:$B$1307,2,FALSE),"")</f>
        <v>4838220</v>
      </c>
      <c r="J9558" cm="1">
        <f t="array" ref="J9558">IFERROR(_xlfn.IFS(B9558=2015,H9558/$O$13,B9558=2016,H9558/$O$14,B9558=2017,H9558/$O$15,B9558=2018,H9558/$O$16,B9558=2019,H9558/$O$17,B9558=2020,H9558/$O$18,B9558=2021,H9558/$O$19,B9558=2022,H9558/$O$20),"")</f>
        <v>5.6368877244294079E-4</v>
      </c>
      <c r="K9558" s="3" cm="1">
        <f t="array" ref="K9558">IFERROR(_xlfn.IFS(B9558=2015,J9558*$P$4,B9558=2016,J9558*$P$5,B9558=2017,J9558*$P$6,B9558=2018,J9558*$P$7,B9558=2019,J9558*$P$8,B9558=2020,J9558*$P$9,B9558=2021,J9558*$P$10,B9558=2022,J9558*$P$11),"")</f>
        <v>897101.09182444843</v>
      </c>
      <c r="L9558" s="3">
        <f t="shared" si="150"/>
        <v>1616639.0918244484</v>
      </c>
    </row>
    <row r="9559" spans="1:12">
      <c r="A9559">
        <v>4838220</v>
      </c>
      <c r="B9559">
        <v>2016</v>
      </c>
      <c r="C9559" t="s">
        <v>4102</v>
      </c>
      <c r="D9559" t="s">
        <v>2848</v>
      </c>
      <c r="E9559" t="s">
        <v>2849</v>
      </c>
      <c r="F9559" t="s">
        <v>4101</v>
      </c>
      <c r="G9559" t="s">
        <v>2850</v>
      </c>
      <c r="H9559" s="5">
        <v>793826</v>
      </c>
      <c r="I9559">
        <f>IFERROR(VLOOKUP(G9559,'NCES Match'!$A$2:$B$1307,2,FALSE),"")</f>
        <v>4838220</v>
      </c>
      <c r="J9559" cm="1">
        <f t="array" ref="J9559">IFERROR(_xlfn.IFS(B9559=2015,H9559/$O$13,B9559=2016,H9559/$O$14,B9559=2017,H9559/$O$15,B9559=2018,H9559/$O$16,B9559=2019,H9559/$O$17,B9559=2020,H9559/$O$18,B9559=2021,H9559/$O$19,B9559=2022,H9559/$O$20),"")</f>
        <v>5.6827376477837799E-4</v>
      </c>
      <c r="K9559" s="3" cm="1">
        <f t="array" ref="K9559">IFERROR(_xlfn.IFS(B9559=2015,J9559*$P$4,B9559=2016,J9559*$P$5,B9559=2017,J9559*$P$6,B9559=2018,J9559*$P$7,B9559=2019,J9559*$P$8,B9559=2020,J9559*$P$9,B9559=2021,J9559*$P$10,B9559=2022,J9559*$P$11),"")</f>
        <v>952217.27768125199</v>
      </c>
      <c r="L9559" s="3">
        <f t="shared" si="150"/>
        <v>1746043.277681252</v>
      </c>
    </row>
    <row r="9560" spans="1:12">
      <c r="A9560">
        <v>4838220</v>
      </c>
      <c r="B9560">
        <v>2017</v>
      </c>
      <c r="D9560" t="s">
        <v>2848</v>
      </c>
      <c r="E9560" t="s">
        <v>2849</v>
      </c>
      <c r="F9560" t="s">
        <v>4101</v>
      </c>
      <c r="G9560" t="s">
        <v>2850</v>
      </c>
      <c r="H9560" s="5">
        <v>834795</v>
      </c>
      <c r="I9560">
        <f>IFERROR(VLOOKUP(G9560,'NCES Match'!$A$2:$B$1307,2,FALSE),"")</f>
        <v>4838220</v>
      </c>
      <c r="J9560" cm="1">
        <f t="array" ref="J9560">IFERROR(_xlfn.IFS(B9560=2015,H9560/$O$13,B9560=2016,H9560/$O$14,B9560=2017,H9560/$O$15,B9560=2018,H9560/$O$16,B9560=2019,H9560/$O$17,B9560=2020,H9560/$O$18,B9560=2021,H9560/$O$19,B9560=2022,H9560/$O$20),"")</f>
        <v>5.7554003517968863E-4</v>
      </c>
      <c r="K9560" s="3" cm="1">
        <f t="array" ref="K9560">IFERROR(_xlfn.IFS(B9560=2015,J9560*$P$4,B9560=2016,J9560*$P$5,B9560=2017,J9560*$P$6,B9560=2018,J9560*$P$7,B9560=2019,J9560*$P$8,B9560=2020,J9560*$P$9,B9560=2021,J9560*$P$10,B9560=2022,J9560*$P$11),"")</f>
        <v>977409.61121770961</v>
      </c>
      <c r="L9560" s="3">
        <f t="shared" si="150"/>
        <v>1812204.6112177097</v>
      </c>
    </row>
    <row r="9561" spans="1:12">
      <c r="A9561">
        <v>4838220</v>
      </c>
      <c r="B9561">
        <v>2018</v>
      </c>
      <c r="D9561" t="s">
        <v>2848</v>
      </c>
      <c r="E9561" t="s">
        <v>2849</v>
      </c>
      <c r="F9561" t="s">
        <v>4101</v>
      </c>
      <c r="G9561" t="s">
        <v>2850</v>
      </c>
      <c r="H9561" s="5">
        <v>900321</v>
      </c>
      <c r="I9561">
        <f>IFERROR(VLOOKUP(G9561,'NCES Match'!$A$2:$B$1307,2,FALSE),"")</f>
        <v>4838220</v>
      </c>
      <c r="J9561" cm="1">
        <f t="array" ref="J9561">IFERROR(_xlfn.IFS(B9561=2015,H9561/$O$13,B9561=2016,H9561/$O$14,B9561=2017,H9561/$O$15,B9561=2018,H9561/$O$16,B9561=2019,H9561/$O$17,B9561=2020,H9561/$O$18,B9561=2021,H9561/$O$19,B9561=2022,H9561/$O$20),"")</f>
        <v>5.8751242283595375E-4</v>
      </c>
      <c r="K9561" s="3" cm="1">
        <f t="array" ref="K9561">IFERROR(_xlfn.IFS(B9561=2015,J9561*$P$4,B9561=2016,J9561*$P$5,B9561=2017,J9561*$P$6,B9561=2018,J9561*$P$7,B9561=2019,J9561*$P$8,B9561=2020,J9561*$P$9,B9561=2021,J9561*$P$10,B9561=2022,J9561*$P$11),"")</f>
        <v>1008672.6405151224</v>
      </c>
      <c r="L9561" s="3">
        <f t="shared" si="150"/>
        <v>1908993.6405151226</v>
      </c>
    </row>
    <row r="9562" spans="1:12">
      <c r="A9562">
        <v>4838220</v>
      </c>
      <c r="B9562">
        <v>2019</v>
      </c>
      <c r="D9562" t="s">
        <v>2848</v>
      </c>
      <c r="E9562" t="s">
        <v>2849</v>
      </c>
      <c r="F9562" t="s">
        <v>4101</v>
      </c>
      <c r="G9562" t="s">
        <v>2850</v>
      </c>
      <c r="H9562" s="5">
        <v>1019796</v>
      </c>
      <c r="I9562">
        <f>IFERROR(VLOOKUP(G9562,'NCES Match'!$A$2:$B$1307,2,FALSE),"")</f>
        <v>4838220</v>
      </c>
      <c r="J9562" cm="1">
        <f t="array" ref="J9562">IFERROR(_xlfn.IFS(B9562=2015,H9562/$O$13,B9562=2016,H9562/$O$14,B9562=2017,H9562/$O$15,B9562=2018,H9562/$O$16,B9562=2019,H9562/$O$17,B9562=2020,H9562/$O$18,B9562=2021,H9562/$O$19,B9562=2022,H9562/$O$20),"")</f>
        <v>6.4571445845303327E-4</v>
      </c>
      <c r="K9562" s="3" cm="1">
        <f t="array" ref="K9562">IFERROR(_xlfn.IFS(B9562=2015,J9562*$P$4,B9562=2016,J9562*$P$5,B9562=2017,J9562*$P$6,B9562=2018,J9562*$P$7,B9562=2019,J9562*$P$8,B9562=2020,J9562*$P$9,B9562=2021,J9562*$P$10,B9562=2022,J9562*$P$11),"")</f>
        <v>1122203.9259042982</v>
      </c>
      <c r="L9562" s="3">
        <f t="shared" si="150"/>
        <v>2141999.9259042982</v>
      </c>
    </row>
    <row r="9563" spans="1:12">
      <c r="A9563">
        <v>4838220</v>
      </c>
      <c r="B9563">
        <v>2020</v>
      </c>
      <c r="D9563" t="s">
        <v>2848</v>
      </c>
      <c r="E9563" t="s">
        <v>2849</v>
      </c>
      <c r="F9563" t="s">
        <v>4230</v>
      </c>
      <c r="G9563" t="s">
        <v>2850</v>
      </c>
      <c r="H9563" s="5">
        <v>1146803</v>
      </c>
      <c r="I9563">
        <f>IFERROR(VLOOKUP(G9563,'NCES Match'!$A$2:$B$1307,2,FALSE),"")</f>
        <v>4838220</v>
      </c>
      <c r="J9563" cm="1">
        <f t="array" ref="J9563">IFERROR(_xlfn.IFS(B9563=2015,H9563/$O$13,B9563=2016,H9563/$O$14,B9563=2017,H9563/$O$15,B9563=2018,H9563/$O$16,B9563=2019,H9563/$O$17,B9563=2020,H9563/$O$18,B9563=2021,H9563/$O$19,B9563=2022,H9563/$O$20),"")</f>
        <v>6.2146121863807457E-4</v>
      </c>
      <c r="K9563" s="3" cm="1">
        <f t="array" ref="K9563">IFERROR(_xlfn.IFS(B9563=2015,J9563*$P$4,B9563=2016,J9563*$P$5,B9563=2017,J9563*$P$6,B9563=2018,J9563*$P$7,B9563=2019,J9563*$P$8,B9563=2020,J9563*$P$9,B9563=2021,J9563*$P$10,B9563=2022,J9563*$P$11),"")</f>
        <v>1310041.9983023917</v>
      </c>
      <c r="L9563" s="3">
        <f t="shared" si="150"/>
        <v>2456844.9983023917</v>
      </c>
    </row>
    <row r="9564" spans="1:12">
      <c r="A9564">
        <v>4838220</v>
      </c>
      <c r="B9564">
        <v>2021</v>
      </c>
      <c r="D9564" t="s">
        <v>2848</v>
      </c>
      <c r="E9564" t="s">
        <v>2849</v>
      </c>
      <c r="F9564" t="s">
        <v>4230</v>
      </c>
      <c r="G9564" t="s">
        <v>2850</v>
      </c>
      <c r="H9564" s="5">
        <v>1428078.04</v>
      </c>
      <c r="I9564">
        <f>IFERROR(VLOOKUP(G9564,'NCES Match'!$A$2:$B$1307,2,FALSE),"")</f>
        <v>4838220</v>
      </c>
      <c r="J9564" cm="1">
        <f t="array" ref="J9564">IFERROR(_xlfn.IFS(B9564=2015,H9564/$O$13,B9564=2016,H9564/$O$14,B9564=2017,H9564/$O$15,B9564=2018,H9564/$O$16,B9564=2019,H9564/$O$17,B9564=2020,H9564/$O$18,B9564=2021,H9564/$O$19,B9564=2022,H9564/$O$20),"")</f>
        <v>7.3066615502973714E-4</v>
      </c>
      <c r="K9564" s="3" cm="1">
        <f t="array" ref="K9564">IFERROR(_xlfn.IFS(B9564=2015,J9564*$P$4,B9564=2016,J9564*$P$5,B9564=2017,J9564*$P$6,B9564=2018,J9564*$P$7,B9564=2019,J9564*$P$8,B9564=2020,J9564*$P$9,B9564=2021,J9564*$P$10,B9564=2022,J9564*$P$11),"")</f>
        <v>1564029.8442325525</v>
      </c>
      <c r="L9564" s="3">
        <f t="shared" si="150"/>
        <v>2992107.8842325527</v>
      </c>
    </row>
    <row r="9565" spans="1:12">
      <c r="A9565">
        <v>4838220</v>
      </c>
      <c r="B9565">
        <v>2022</v>
      </c>
      <c r="D9565" t="s">
        <v>2848</v>
      </c>
      <c r="E9565" t="s">
        <v>2849</v>
      </c>
      <c r="F9565" t="s">
        <v>4101</v>
      </c>
      <c r="G9565" t="s">
        <v>2850</v>
      </c>
      <c r="H9565" s="5">
        <v>1878186.54</v>
      </c>
      <c r="I9565">
        <f>IFERROR(VLOOKUP(G9565,'NCES Match'!$A$2:$B$1307,2,FALSE),"")</f>
        <v>4838220</v>
      </c>
      <c r="J9565" cm="1">
        <f t="array" ref="J9565">IFERROR(_xlfn.IFS(B9565=2015,H9565/$O$13,B9565=2016,H9565/$O$14,B9565=2017,H9565/$O$15,B9565=2018,H9565/$O$16,B9565=2019,H9565/$O$17,B9565=2020,H9565/$O$18,B9565=2021,H9565/$O$19,B9565=2022,H9565/$O$20),"")</f>
        <v>8.2495708109911459E-4</v>
      </c>
      <c r="K9565" s="3" cm="1">
        <f t="array" ref="K9565">IFERROR(_xlfn.IFS(B9565=2015,J9565*$P$4,B9565=2016,J9565*$P$5,B9565=2017,J9565*$P$6,B9565=2018,J9565*$P$7,B9565=2019,J9565*$P$8,B9565=2020,J9565*$P$9,B9565=2021,J9565*$P$10,B9565=2022,J9565*$P$11),"")</f>
        <v>1776531.0548263071</v>
      </c>
      <c r="L9565" s="3">
        <f t="shared" si="150"/>
        <v>3654717.5948263071</v>
      </c>
    </row>
    <row r="9566" spans="1:12">
      <c r="A9566">
        <v>4838220</v>
      </c>
      <c r="B9566">
        <v>2023</v>
      </c>
      <c r="D9566" t="s">
        <v>2848</v>
      </c>
      <c r="E9566" t="s">
        <v>2849</v>
      </c>
      <c r="F9566" t="s">
        <v>4101</v>
      </c>
      <c r="G9566" t="s">
        <v>2850</v>
      </c>
      <c r="H9566" s="5">
        <v>2270925.4900000002</v>
      </c>
      <c r="I9566">
        <f>IFERROR(VLOOKUP(G9566,'NCES Match'!$A$2:$B$1307,2,FALSE),"")</f>
        <v>4838220</v>
      </c>
      <c r="J9566" t="str" cm="1">
        <f t="array" ref="J9566">IFERROR(_xlfn.IFS(B9566=2015,H9566/$O$13,B9566=2016,H9566/$O$14,B9566=2017,H9566/$O$15,B9566=2018,H9566/$O$16,B9566=2019,H9566/$O$17,B9566=2020,H9566/$O$18,B9566=2021,H9566/$O$19,B9566=2022,H9566/$O$20),"")</f>
        <v/>
      </c>
      <c r="K9566" s="3" t="str" cm="1">
        <f t="array" ref="K9566">IFERROR(_xlfn.IFS(B9566=2015,J9566*$P$4,B9566=2016,J9566*$P$5,B9566=2017,J9566*$P$6,B9566=2018,J9566*$P$7,B9566=2019,J9566*$P$8,B9566=2020,J9566*$P$9,B9566=2021,J9566*$P$10,B9566=2022,J9566*$P$11),"")</f>
        <v/>
      </c>
      <c r="L9566" s="3">
        <f t="shared" si="150"/>
        <v>2270925.4900000002</v>
      </c>
    </row>
    <row r="9567" spans="1:12">
      <c r="A9567">
        <v>4809300</v>
      </c>
      <c r="B9567">
        <v>2015</v>
      </c>
      <c r="C9567" t="s">
        <v>381</v>
      </c>
      <c r="D9567" t="s">
        <v>532</v>
      </c>
      <c r="E9567" t="s">
        <v>533</v>
      </c>
      <c r="G9567" t="s">
        <v>534</v>
      </c>
      <c r="H9567" s="5">
        <v>145545.57</v>
      </c>
      <c r="I9567">
        <f>IFERROR(VLOOKUP(G9567,'NCES Match'!$A$2:$B$1307,2,FALSE),"")</f>
        <v>4809300</v>
      </c>
      <c r="J9567" cm="1">
        <f t="array" ref="J9567">IFERROR(_xlfn.IFS(B9567=2015,H9567/$O$13,B9567=2016,H9567/$O$14,B9567=2017,H9567/$O$15,B9567=2018,H9567/$O$16,B9567=2019,H9567/$O$17,B9567=2020,H9567/$O$18,B9567=2021,H9567/$O$19,B9567=2022,H9567/$O$20),"")</f>
        <v>1.1402094634030184E-4</v>
      </c>
      <c r="K9567" s="3" cm="1">
        <f t="array" ref="K9567">IFERROR(_xlfn.IFS(B9567=2015,J9567*$P$4,B9567=2016,J9567*$P$5,B9567=2017,J9567*$P$6,B9567=2018,J9567*$P$7,B9567=2019,J9567*$P$8,B9567=2020,J9567*$P$9,B9567=2021,J9567*$P$10,B9567=2022,J9567*$P$11),"")</f>
        <v>181462.39636712958</v>
      </c>
      <c r="L9567" s="3">
        <f t="shared" si="150"/>
        <v>327007.96636712959</v>
      </c>
    </row>
    <row r="9568" spans="1:12">
      <c r="A9568">
        <v>4809300</v>
      </c>
      <c r="B9568">
        <v>2016</v>
      </c>
      <c r="C9568" t="s">
        <v>4102</v>
      </c>
      <c r="D9568" t="s">
        <v>532</v>
      </c>
      <c r="E9568" t="s">
        <v>533</v>
      </c>
      <c r="F9568" t="s">
        <v>4101</v>
      </c>
      <c r="G9568" t="s">
        <v>534</v>
      </c>
      <c r="H9568" s="5">
        <v>158694</v>
      </c>
      <c r="I9568">
        <f>IFERROR(VLOOKUP(G9568,'NCES Match'!$A$2:$B$1307,2,FALSE),"")</f>
        <v>4809300</v>
      </c>
      <c r="J9568" cm="1">
        <f t="array" ref="J9568">IFERROR(_xlfn.IFS(B9568=2015,H9568/$O$13,B9568=2016,H9568/$O$14,B9568=2017,H9568/$O$15,B9568=2018,H9568/$O$16,B9568=2019,H9568/$O$17,B9568=2020,H9568/$O$18,B9568=2021,H9568/$O$19,B9568=2022,H9568/$O$20),"")</f>
        <v>1.1360378323176604E-4</v>
      </c>
      <c r="K9568" s="3" cm="1">
        <f t="array" ref="K9568">IFERROR(_xlfn.IFS(B9568=2015,J9568*$P$4,B9568=2016,J9568*$P$5,B9568=2017,J9568*$P$6,B9568=2018,J9568*$P$7,B9568=2019,J9568*$P$8,B9568=2020,J9568*$P$9,B9568=2021,J9568*$P$10,B9568=2022,J9568*$P$11),"")</f>
        <v>190358.04907416561</v>
      </c>
      <c r="L9568" s="3">
        <f t="shared" si="150"/>
        <v>349052.04907416564</v>
      </c>
    </row>
    <row r="9569" spans="1:12">
      <c r="A9569">
        <v>4809300</v>
      </c>
      <c r="B9569">
        <v>2017</v>
      </c>
      <c r="D9569" t="s">
        <v>532</v>
      </c>
      <c r="E9569" t="s">
        <v>533</v>
      </c>
      <c r="F9569" t="s">
        <v>4101</v>
      </c>
      <c r="G9569" t="s">
        <v>534</v>
      </c>
      <c r="H9569" s="5">
        <v>161084</v>
      </c>
      <c r="I9569">
        <f>IFERROR(VLOOKUP(G9569,'NCES Match'!$A$2:$B$1307,2,FALSE),"")</f>
        <v>4809300</v>
      </c>
      <c r="J9569" cm="1">
        <f t="array" ref="J9569">IFERROR(_xlfn.IFS(B9569=2015,H9569/$O$13,B9569=2016,H9569/$O$14,B9569=2017,H9569/$O$15,B9569=2018,H9569/$O$16,B9569=2019,H9569/$O$17,B9569=2020,H9569/$O$18,B9569=2021,H9569/$O$19,B9569=2022,H9569/$O$20),"")</f>
        <v>1.1105755428205122E-4</v>
      </c>
      <c r="K9569" s="3" cm="1">
        <f t="array" ref="K9569">IFERROR(_xlfn.IFS(B9569=2015,J9569*$P$4,B9569=2016,J9569*$P$5,B9569=2017,J9569*$P$6,B9569=2018,J9569*$P$7,B9569=2019,J9569*$P$8,B9569=2020,J9569*$P$9,B9569=2021,J9569*$P$10,B9569=2022,J9569*$P$11),"")</f>
        <v>188603.24967614026</v>
      </c>
      <c r="L9569" s="3">
        <f t="shared" si="150"/>
        <v>349687.24967614026</v>
      </c>
    </row>
    <row r="9570" spans="1:12">
      <c r="A9570">
        <v>4809300</v>
      </c>
      <c r="B9570">
        <v>2018</v>
      </c>
      <c r="D9570" t="s">
        <v>532</v>
      </c>
      <c r="E9570" t="s">
        <v>533</v>
      </c>
      <c r="F9570" t="s">
        <v>4101</v>
      </c>
      <c r="G9570" t="s">
        <v>534</v>
      </c>
      <c r="H9570" s="5">
        <v>130138</v>
      </c>
      <c r="I9570">
        <f>IFERROR(VLOOKUP(G9570,'NCES Match'!$A$2:$B$1307,2,FALSE),"")</f>
        <v>4809300</v>
      </c>
      <c r="J9570" cm="1">
        <f t="array" ref="J9570">IFERROR(_xlfn.IFS(B9570=2015,H9570/$O$13,B9570=2016,H9570/$O$14,B9570=2017,H9570/$O$15,B9570=2018,H9570/$O$16,B9570=2019,H9570/$O$17,B9570=2020,H9570/$O$18,B9570=2021,H9570/$O$19,B9570=2022,H9570/$O$20),"")</f>
        <v>8.4922701661990931E-5</v>
      </c>
      <c r="K9570" s="3" cm="1">
        <f t="array" ref="K9570">IFERROR(_xlfn.IFS(B9570=2015,J9570*$P$4,B9570=2016,J9570*$P$5,B9570=2017,J9570*$P$6,B9570=2018,J9570*$P$7,B9570=2019,J9570*$P$8,B9570=2020,J9570*$P$9,B9570=2021,J9570*$P$10,B9570=2022,J9570*$P$11),"")</f>
        <v>145799.82038779167</v>
      </c>
      <c r="L9570" s="3">
        <f t="shared" si="150"/>
        <v>275937.82038779167</v>
      </c>
    </row>
    <row r="9571" spans="1:12">
      <c r="A9571">
        <v>4809300</v>
      </c>
      <c r="B9571">
        <v>2019</v>
      </c>
      <c r="D9571" t="s">
        <v>532</v>
      </c>
      <c r="E9571" t="s">
        <v>533</v>
      </c>
      <c r="F9571" t="s">
        <v>4101</v>
      </c>
      <c r="G9571" t="s">
        <v>534</v>
      </c>
      <c r="H9571" s="5">
        <v>189649</v>
      </c>
      <c r="I9571">
        <f>IFERROR(VLOOKUP(G9571,'NCES Match'!$A$2:$B$1307,2,FALSE),"")</f>
        <v>4809300</v>
      </c>
      <c r="J9571" cm="1">
        <f t="array" ref="J9571">IFERROR(_xlfn.IFS(B9571=2015,H9571/$O$13,B9571=2016,H9571/$O$14,B9571=2017,H9571/$O$15,B9571=2018,H9571/$O$16,B9571=2019,H9571/$O$17,B9571=2020,H9571/$O$18,B9571=2021,H9571/$O$19,B9571=2022,H9571/$O$20),"")</f>
        <v>1.2008195887330341E-4</v>
      </c>
      <c r="K9571" s="3" cm="1">
        <f t="array" ref="K9571">IFERROR(_xlfn.IFS(B9571=2015,J9571*$P$4,B9571=2016,J9571*$P$5,B9571=2017,J9571*$P$6,B9571=2018,J9571*$P$7,B9571=2019,J9571*$P$8,B9571=2020,J9571*$P$9,B9571=2021,J9571*$P$10,B9571=2022,J9571*$P$11),"")</f>
        <v>208693.55473430397</v>
      </c>
      <c r="L9571" s="3">
        <f t="shared" si="150"/>
        <v>398342.55473430397</v>
      </c>
    </row>
    <row r="9572" spans="1:12">
      <c r="A9572">
        <v>4809300</v>
      </c>
      <c r="B9572">
        <v>2020</v>
      </c>
      <c r="D9572" t="s">
        <v>532</v>
      </c>
      <c r="E9572" t="s">
        <v>533</v>
      </c>
      <c r="F9572" t="s">
        <v>4230</v>
      </c>
      <c r="G9572" t="s">
        <v>534</v>
      </c>
      <c r="H9572" s="5">
        <v>183457</v>
      </c>
      <c r="I9572">
        <f>IFERROR(VLOOKUP(G9572,'NCES Match'!$A$2:$B$1307,2,FALSE),"")</f>
        <v>4809300</v>
      </c>
      <c r="J9572" cm="1">
        <f t="array" ref="J9572">IFERROR(_xlfn.IFS(B9572=2015,H9572/$O$13,B9572=2016,H9572/$O$14,B9572=2017,H9572/$O$15,B9572=2018,H9572/$O$16,B9572=2019,H9572/$O$17,B9572=2020,H9572/$O$18,B9572=2021,H9572/$O$19,B9572=2022,H9572/$O$20),"")</f>
        <v>9.9416735732017829E-5</v>
      </c>
      <c r="K9572" s="3" cm="1">
        <f t="array" ref="K9572">IFERROR(_xlfn.IFS(B9572=2015,J9572*$P$4,B9572=2016,J9572*$P$5,B9572=2017,J9572*$P$6,B9572=2018,J9572*$P$7,B9572=2019,J9572*$P$8,B9572=2020,J9572*$P$9,B9572=2021,J9572*$P$10,B9572=2022,J9572*$P$11),"")</f>
        <v>209570.75878120467</v>
      </c>
      <c r="L9572" s="3">
        <f t="shared" si="150"/>
        <v>393027.7587812047</v>
      </c>
    </row>
    <row r="9573" spans="1:12">
      <c r="A9573">
        <v>4809300</v>
      </c>
      <c r="B9573">
        <v>2021</v>
      </c>
      <c r="D9573" t="s">
        <v>532</v>
      </c>
      <c r="E9573" t="s">
        <v>533</v>
      </c>
      <c r="F9573" t="s">
        <v>4101</v>
      </c>
      <c r="G9573" t="s">
        <v>534</v>
      </c>
      <c r="H9573" s="5">
        <v>189111.6</v>
      </c>
      <c r="I9573">
        <f>IFERROR(VLOOKUP(G9573,'NCES Match'!$A$2:$B$1307,2,FALSE),"")</f>
        <v>4809300</v>
      </c>
      <c r="J9573" cm="1">
        <f t="array" ref="J9573">IFERROR(_xlfn.IFS(B9573=2015,H9573/$O$13,B9573=2016,H9573/$O$14,B9573=2017,H9573/$O$15,B9573=2018,H9573/$O$16,B9573=2019,H9573/$O$17,B9573=2020,H9573/$O$18,B9573=2021,H9573/$O$19,B9573=2022,H9573/$O$20),"")</f>
        <v>9.6757629326420873E-5</v>
      </c>
      <c r="K9573" s="3" cm="1">
        <f t="array" ref="K9573">IFERROR(_xlfn.IFS(B9573=2015,J9573*$P$4,B9573=2016,J9573*$P$5,B9573=2017,J9573*$P$6,B9573=2018,J9573*$P$7,B9573=2019,J9573*$P$8,B9573=2020,J9573*$P$9,B9573=2021,J9573*$P$10,B9573=2022,J9573*$P$11),"")</f>
        <v>207114.86207754357</v>
      </c>
      <c r="L9573" s="3">
        <f t="shared" si="150"/>
        <v>396226.46207754361</v>
      </c>
    </row>
    <row r="9574" spans="1:12">
      <c r="A9574">
        <v>4809300</v>
      </c>
      <c r="B9574">
        <v>2022</v>
      </c>
      <c r="D9574" t="s">
        <v>532</v>
      </c>
      <c r="E9574" t="s">
        <v>533</v>
      </c>
      <c r="F9574" t="s">
        <v>4101</v>
      </c>
      <c r="G9574" t="s">
        <v>534</v>
      </c>
      <c r="H9574" s="5">
        <v>190580.44</v>
      </c>
      <c r="I9574">
        <f>IFERROR(VLOOKUP(G9574,'NCES Match'!$A$2:$B$1307,2,FALSE),"")</f>
        <v>4809300</v>
      </c>
      <c r="J9574" cm="1">
        <f t="array" ref="J9574">IFERROR(_xlfn.IFS(B9574=2015,H9574/$O$13,B9574=2016,H9574/$O$14,B9574=2017,H9574/$O$15,B9574=2018,H9574/$O$16,B9574=2019,H9574/$O$17,B9574=2020,H9574/$O$18,B9574=2021,H9574/$O$19,B9574=2022,H9574/$O$20),"")</f>
        <v>8.3708769149727232E-5</v>
      </c>
      <c r="K9574" s="3" cm="1">
        <f t="array" ref="K9574">IFERROR(_xlfn.IFS(B9574=2015,J9574*$P$4,B9574=2016,J9574*$P$5,B9574=2017,J9574*$P$6,B9574=2018,J9574*$P$7,B9574=2019,J9574*$P$8,B9574=2020,J9574*$P$9,B9574=2021,J9574*$P$10,B9574=2022,J9574*$P$11),"")</f>
        <v>180265.41181711465</v>
      </c>
      <c r="L9574" s="3">
        <f t="shared" si="150"/>
        <v>370845.85181711463</v>
      </c>
    </row>
    <row r="9575" spans="1:12">
      <c r="A9575">
        <v>4809300</v>
      </c>
      <c r="B9575">
        <v>2023</v>
      </c>
      <c r="D9575" t="s">
        <v>532</v>
      </c>
      <c r="E9575" t="s">
        <v>533</v>
      </c>
      <c r="F9575" t="s">
        <v>4101</v>
      </c>
      <c r="G9575" t="s">
        <v>534</v>
      </c>
      <c r="H9575" s="5">
        <v>208585.75</v>
      </c>
      <c r="I9575">
        <f>IFERROR(VLOOKUP(G9575,'NCES Match'!$A$2:$B$1307,2,FALSE),"")</f>
        <v>4809300</v>
      </c>
      <c r="J9575" t="str" cm="1">
        <f t="array" ref="J9575">IFERROR(_xlfn.IFS(B9575=2015,H9575/$O$13,B9575=2016,H9575/$O$14,B9575=2017,H9575/$O$15,B9575=2018,H9575/$O$16,B9575=2019,H9575/$O$17,B9575=2020,H9575/$O$18,B9575=2021,H9575/$O$19,B9575=2022,H9575/$O$20),"")</f>
        <v/>
      </c>
      <c r="K9575" s="3" t="str" cm="1">
        <f t="array" ref="K9575">IFERROR(_xlfn.IFS(B9575=2015,J9575*$P$4,B9575=2016,J9575*$P$5,B9575=2017,J9575*$P$6,B9575=2018,J9575*$P$7,B9575=2019,J9575*$P$8,B9575=2020,J9575*$P$9,B9575=2021,J9575*$P$10,B9575=2022,J9575*$P$11),"")</f>
        <v/>
      </c>
      <c r="L9575" s="3">
        <f t="shared" si="150"/>
        <v>208585.75</v>
      </c>
    </row>
    <row r="9576" spans="1:12">
      <c r="A9576">
        <v>4830750</v>
      </c>
      <c r="B9576">
        <v>2015</v>
      </c>
      <c r="C9576" t="s">
        <v>381</v>
      </c>
      <c r="D9576" t="s">
        <v>2255</v>
      </c>
      <c r="E9576" t="s">
        <v>2256</v>
      </c>
      <c r="G9576" t="s">
        <v>2257</v>
      </c>
      <c r="H9576" s="5">
        <v>58366.33</v>
      </c>
      <c r="I9576">
        <f>IFERROR(VLOOKUP(G9576,'NCES Match'!$A$2:$B$1307,2,FALSE),"")</f>
        <v>4830750</v>
      </c>
      <c r="J9576" cm="1">
        <f t="array" ref="J9576">IFERROR(_xlfn.IFS(B9576=2015,H9576/$O$13,B9576=2016,H9576/$O$14,B9576=2017,H9576/$O$15,B9576=2018,H9576/$O$16,B9576=2019,H9576/$O$17,B9576=2020,H9576/$O$18,B9576=2021,H9576/$O$19,B9576=2022,H9576/$O$20),"")</f>
        <v>4.5724402199327328E-5</v>
      </c>
      <c r="K9576" s="3" cm="1">
        <f t="array" ref="K9576">IFERROR(_xlfn.IFS(B9576=2015,J9576*$P$4,B9576=2016,J9576*$P$5,B9576=2017,J9576*$P$6,B9576=2018,J9576*$P$7,B9576=2019,J9576*$P$8,B9576=2020,J9576*$P$9,B9576=2021,J9576*$P$10,B9576=2022,J9576*$P$11),"")</f>
        <v>72769.608233041276</v>
      </c>
      <c r="L9576" s="3">
        <f t="shared" si="150"/>
        <v>131135.93823304126</v>
      </c>
    </row>
    <row r="9577" spans="1:12">
      <c r="A9577">
        <v>4830750</v>
      </c>
      <c r="B9577">
        <v>2016</v>
      </c>
      <c r="C9577" t="s">
        <v>4102</v>
      </c>
      <c r="D9577" t="s">
        <v>2255</v>
      </c>
      <c r="E9577" t="s">
        <v>2256</v>
      </c>
      <c r="F9577" t="s">
        <v>4101</v>
      </c>
      <c r="G9577" t="s">
        <v>2257</v>
      </c>
      <c r="H9577" s="5">
        <v>57709</v>
      </c>
      <c r="I9577">
        <f>IFERROR(VLOOKUP(G9577,'NCES Match'!$A$2:$B$1307,2,FALSE),"")</f>
        <v>4830750</v>
      </c>
      <c r="J9577" cm="1">
        <f t="array" ref="J9577">IFERROR(_xlfn.IFS(B9577=2015,H9577/$O$13,B9577=2016,H9577/$O$14,B9577=2017,H9577/$O$15,B9577=2018,H9577/$O$16,B9577=2019,H9577/$O$17,B9577=2020,H9577/$O$18,B9577=2021,H9577/$O$19,B9577=2022,H9577/$O$20),"")</f>
        <v>4.1311963442360686E-5</v>
      </c>
      <c r="K9577" s="3" cm="1">
        <f t="array" ref="K9577">IFERROR(_xlfn.IFS(B9577=2015,J9577*$P$4,B9577=2016,J9577*$P$5,B9577=2017,J9577*$P$6,B9577=2018,J9577*$P$7,B9577=2019,J9577*$P$8,B9577=2020,J9577*$P$9,B9577=2021,J9577*$P$10,B9577=2022,J9577*$P$11),"")</f>
        <v>69223.616860253213</v>
      </c>
      <c r="L9577" s="3">
        <f t="shared" si="150"/>
        <v>126932.61686025321</v>
      </c>
    </row>
    <row r="9578" spans="1:12">
      <c r="A9578">
        <v>4830750</v>
      </c>
      <c r="B9578">
        <v>2017</v>
      </c>
      <c r="D9578" t="s">
        <v>2255</v>
      </c>
      <c r="E9578" t="s">
        <v>2256</v>
      </c>
      <c r="F9578" t="s">
        <v>4101</v>
      </c>
      <c r="G9578" t="s">
        <v>2257</v>
      </c>
      <c r="H9578" s="5">
        <v>66422</v>
      </c>
      <c r="I9578">
        <f>IFERROR(VLOOKUP(G9578,'NCES Match'!$A$2:$B$1307,2,FALSE),"")</f>
        <v>4830750</v>
      </c>
      <c r="J9578" cm="1">
        <f t="array" ref="J9578">IFERROR(_xlfn.IFS(B9578=2015,H9578/$O$13,B9578=2016,H9578/$O$14,B9578=2017,H9578/$O$15,B9578=2018,H9578/$O$16,B9578=2019,H9578/$O$17,B9578=2020,H9578/$O$18,B9578=2021,H9578/$O$19,B9578=2022,H9578/$O$20),"")</f>
        <v>4.5793901756365665E-5</v>
      </c>
      <c r="K9578" s="3" cm="1">
        <f t="array" ref="K9578">IFERROR(_xlfn.IFS(B9578=2015,J9578*$P$4,B9578=2016,J9578*$P$5,B9578=2017,J9578*$P$6,B9578=2018,J9578*$P$7,B9578=2019,J9578*$P$8,B9578=2020,J9578*$P$9,B9578=2021,J9578*$P$10,B9578=2022,J9578*$P$11),"")</f>
        <v>77769.393918629969</v>
      </c>
      <c r="L9578" s="3">
        <f t="shared" si="150"/>
        <v>144191.39391862997</v>
      </c>
    </row>
    <row r="9579" spans="1:12">
      <c r="A9579">
        <v>4830750</v>
      </c>
      <c r="B9579">
        <v>2018</v>
      </c>
      <c r="D9579" t="s">
        <v>2255</v>
      </c>
      <c r="E9579" t="s">
        <v>2256</v>
      </c>
      <c r="F9579" t="s">
        <v>4101</v>
      </c>
      <c r="G9579" t="s">
        <v>2257</v>
      </c>
      <c r="H9579" s="5">
        <v>66403</v>
      </c>
      <c r="I9579">
        <f>IFERROR(VLOOKUP(G9579,'NCES Match'!$A$2:$B$1307,2,FALSE),"")</f>
        <v>4830750</v>
      </c>
      <c r="J9579" cm="1">
        <f t="array" ref="J9579">IFERROR(_xlfn.IFS(B9579=2015,H9579/$O$13,B9579=2016,H9579/$O$14,B9579=2017,H9579/$O$15,B9579=2018,H9579/$O$16,B9579=2019,H9579/$O$17,B9579=2020,H9579/$O$18,B9579=2021,H9579/$O$19,B9579=2022,H9579/$O$20),"")</f>
        <v>4.3331864316811267E-5</v>
      </c>
      <c r="K9579" s="3" cm="1">
        <f t="array" ref="K9579">IFERROR(_xlfn.IFS(B9579=2015,J9579*$P$4,B9579=2016,J9579*$P$5,B9579=2017,J9579*$P$6,B9579=2018,J9579*$P$7,B9579=2019,J9579*$P$8,B9579=2020,J9579*$P$9,B9579=2021,J9579*$P$10,B9579=2022,J9579*$P$11),"")</f>
        <v>74394.454142606555</v>
      </c>
      <c r="L9579" s="3">
        <f t="shared" si="150"/>
        <v>140797.45414260656</v>
      </c>
    </row>
    <row r="9580" spans="1:12">
      <c r="A9580">
        <v>4830750</v>
      </c>
      <c r="B9580">
        <v>2019</v>
      </c>
      <c r="D9580" t="s">
        <v>2255</v>
      </c>
      <c r="E9580" t="s">
        <v>2256</v>
      </c>
      <c r="F9580" t="s">
        <v>4101</v>
      </c>
      <c r="G9580" t="s">
        <v>2257</v>
      </c>
      <c r="H9580" s="5">
        <v>68821</v>
      </c>
      <c r="I9580">
        <f>IFERROR(VLOOKUP(G9580,'NCES Match'!$A$2:$B$1307,2,FALSE),"")</f>
        <v>4830750</v>
      </c>
      <c r="J9580" cm="1">
        <f t="array" ref="J9580">IFERROR(_xlfn.IFS(B9580=2015,H9580/$O$13,B9580=2016,H9580/$O$14,B9580=2017,H9580/$O$15,B9580=2018,H9580/$O$16,B9580=2019,H9580/$O$17,B9580=2020,H9580/$O$18,B9580=2021,H9580/$O$19,B9580=2022,H9580/$O$20),"")</f>
        <v>4.357608261377394E-5</v>
      </c>
      <c r="K9580" s="3" cm="1">
        <f t="array" ref="K9580">IFERROR(_xlfn.IFS(B9580=2015,J9580*$P$4,B9580=2016,J9580*$P$5,B9580=2017,J9580*$P$6,B9580=2018,J9580*$P$7,B9580=2019,J9580*$P$8,B9580=2020,J9580*$P$9,B9580=2021,J9580*$P$10,B9580=2022,J9580*$P$11),"")</f>
        <v>75732.00560176713</v>
      </c>
      <c r="L9580" s="3">
        <f t="shared" si="150"/>
        <v>144553.00560176713</v>
      </c>
    </row>
    <row r="9581" spans="1:12">
      <c r="A9581">
        <v>4830750</v>
      </c>
      <c r="B9581">
        <v>2020</v>
      </c>
      <c r="D9581" t="s">
        <v>2255</v>
      </c>
      <c r="E9581" t="s">
        <v>2256</v>
      </c>
      <c r="F9581" t="s">
        <v>4230</v>
      </c>
      <c r="G9581" t="s">
        <v>2257</v>
      </c>
      <c r="H9581" s="5">
        <v>105804</v>
      </c>
      <c r="I9581">
        <f>IFERROR(VLOOKUP(G9581,'NCES Match'!$A$2:$B$1307,2,FALSE),"")</f>
        <v>4830750</v>
      </c>
      <c r="J9581" cm="1">
        <f t="array" ref="J9581">IFERROR(_xlfn.IFS(B9581=2015,H9581/$O$13,B9581=2016,H9581/$O$14,B9581=2017,H9581/$O$15,B9581=2018,H9581/$O$16,B9581=2019,H9581/$O$17,B9581=2020,H9581/$O$18,B9581=2021,H9581/$O$19,B9581=2022,H9581/$O$20),"")</f>
        <v>5.7335987764928098E-5</v>
      </c>
      <c r="K9581" s="3" cm="1">
        <f t="array" ref="K9581">IFERROR(_xlfn.IFS(B9581=2015,J9581*$P$4,B9581=2016,J9581*$P$5,B9581=2017,J9581*$P$6,B9581=2018,J9581*$P$7,B9581=2019,J9581*$P$8,B9581=2020,J9581*$P$9,B9581=2021,J9581*$P$10,B9581=2022,J9581*$P$11),"")</f>
        <v>120864.42360927399</v>
      </c>
      <c r="L9581" s="3">
        <f t="shared" si="150"/>
        <v>226668.42360927397</v>
      </c>
    </row>
    <row r="9582" spans="1:12">
      <c r="A9582">
        <v>4830750</v>
      </c>
      <c r="B9582">
        <v>2021</v>
      </c>
      <c r="D9582" t="s">
        <v>2255</v>
      </c>
      <c r="E9582" t="s">
        <v>2256</v>
      </c>
      <c r="F9582" t="s">
        <v>4101</v>
      </c>
      <c r="G9582" t="s">
        <v>2257</v>
      </c>
      <c r="H9582" s="5">
        <v>98217.7</v>
      </c>
      <c r="I9582">
        <f>IFERROR(VLOOKUP(G9582,'NCES Match'!$A$2:$B$1307,2,FALSE),"")</f>
        <v>4830750</v>
      </c>
      <c r="J9582" cm="1">
        <f t="array" ref="J9582">IFERROR(_xlfn.IFS(B9582=2015,H9582/$O$13,B9582=2016,H9582/$O$14,B9582=2017,H9582/$O$15,B9582=2018,H9582/$O$16,B9582=2019,H9582/$O$17,B9582=2020,H9582/$O$18,B9582=2021,H9582/$O$19,B9582=2022,H9582/$O$20),"")</f>
        <v>5.0252400222374548E-5</v>
      </c>
      <c r="K9582" s="3" cm="1">
        <f t="array" ref="K9582">IFERROR(_xlfn.IFS(B9582=2015,J9582*$P$4,B9582=2016,J9582*$P$5,B9582=2017,J9582*$P$6,B9582=2018,J9582*$P$7,B9582=2019,J9582*$P$8,B9582=2020,J9582*$P$9,B9582=2021,J9582*$P$10,B9582=2022,J9582*$P$11),"")</f>
        <v>107567.94077715777</v>
      </c>
      <c r="L9582" s="3">
        <f t="shared" si="150"/>
        <v>205785.64077715777</v>
      </c>
    </row>
    <row r="9583" spans="1:12">
      <c r="A9583">
        <v>4830750</v>
      </c>
      <c r="B9583">
        <v>2022</v>
      </c>
      <c r="D9583" t="s">
        <v>2255</v>
      </c>
      <c r="E9583" t="s">
        <v>2256</v>
      </c>
      <c r="F9583" t="s">
        <v>4101</v>
      </c>
      <c r="G9583" t="s">
        <v>2257</v>
      </c>
      <c r="H9583" s="5">
        <v>131391.78</v>
      </c>
      <c r="I9583">
        <f>IFERROR(VLOOKUP(G9583,'NCES Match'!$A$2:$B$1307,2,FALSE),"")</f>
        <v>4830750</v>
      </c>
      <c r="J9583" cm="1">
        <f t="array" ref="J9583">IFERROR(_xlfn.IFS(B9583=2015,H9583/$O$13,B9583=2016,H9583/$O$14,B9583=2017,H9583/$O$15,B9583=2018,H9583/$O$16,B9583=2019,H9583/$O$17,B9583=2020,H9583/$O$18,B9583=2021,H9583/$O$19,B9583=2022,H9583/$O$20),"")</f>
        <v>5.7711295976605722E-5</v>
      </c>
      <c r="K9583" s="3" cm="1">
        <f t="array" ref="K9583">IFERROR(_xlfn.IFS(B9583=2015,J9583*$P$4,B9583=2016,J9583*$P$5,B9583=2017,J9583*$P$6,B9583=2018,J9583*$P$7,B9583=2019,J9583*$P$8,B9583=2020,J9583*$P$9,B9583=2021,J9583*$P$10,B9583=2022,J9583*$P$11),"")</f>
        <v>124280.29513985659</v>
      </c>
      <c r="L9583" s="3">
        <f t="shared" si="150"/>
        <v>255672.07513985661</v>
      </c>
    </row>
    <row r="9584" spans="1:12">
      <c r="A9584">
        <v>4830750</v>
      </c>
      <c r="B9584">
        <v>2023</v>
      </c>
      <c r="D9584" t="s">
        <v>2255</v>
      </c>
      <c r="E9584" t="s">
        <v>2256</v>
      </c>
      <c r="F9584" t="s">
        <v>4101</v>
      </c>
      <c r="G9584" t="s">
        <v>2257</v>
      </c>
      <c r="H9584" s="5">
        <v>133672.64000000001</v>
      </c>
      <c r="I9584">
        <f>IFERROR(VLOOKUP(G9584,'NCES Match'!$A$2:$B$1307,2,FALSE),"")</f>
        <v>4830750</v>
      </c>
      <c r="J9584" t="str" cm="1">
        <f t="array" ref="J9584">IFERROR(_xlfn.IFS(B9584=2015,H9584/$O$13,B9584=2016,H9584/$O$14,B9584=2017,H9584/$O$15,B9584=2018,H9584/$O$16,B9584=2019,H9584/$O$17,B9584=2020,H9584/$O$18,B9584=2021,H9584/$O$19,B9584=2022,H9584/$O$20),"")</f>
        <v/>
      </c>
      <c r="K9584" s="3" t="str" cm="1">
        <f t="array" ref="K9584">IFERROR(_xlfn.IFS(B9584=2015,J9584*$P$4,B9584=2016,J9584*$P$5,B9584=2017,J9584*$P$6,B9584=2018,J9584*$P$7,B9584=2019,J9584*$P$8,B9584=2020,J9584*$P$9,B9584=2021,J9584*$P$10,B9584=2022,J9584*$P$11),"")</f>
        <v/>
      </c>
      <c r="L9584" s="3">
        <f t="shared" si="150"/>
        <v>133672.64000000001</v>
      </c>
    </row>
    <row r="9585" spans="1:12">
      <c r="A9585">
        <v>4846260</v>
      </c>
      <c r="B9585">
        <v>2015</v>
      </c>
      <c r="C9585" t="s">
        <v>381</v>
      </c>
      <c r="D9585" t="s">
        <v>3474</v>
      </c>
      <c r="E9585" t="s">
        <v>3475</v>
      </c>
      <c r="G9585" t="s">
        <v>3476</v>
      </c>
      <c r="H9585" s="5">
        <v>100650.71</v>
      </c>
      <c r="I9585">
        <f>IFERROR(VLOOKUP(G9585,'NCES Match'!$A$2:$B$1307,2,FALSE),"")</f>
        <v>4846260</v>
      </c>
      <c r="J9585" cm="1">
        <f t="array" ref="J9585">IFERROR(_xlfn.IFS(B9585=2015,H9585/$O$13,B9585=2016,H9585/$O$14,B9585=2017,H9585/$O$15,B9585=2018,H9585/$O$16,B9585=2019,H9585/$O$17,B9585=2020,H9585/$O$18,B9585=2021,H9585/$O$19,B9585=2022,H9585/$O$20),"")</f>
        <v>7.8850144350139147E-5</v>
      </c>
      <c r="K9585" s="3" cm="1">
        <f t="array" ref="K9585">IFERROR(_xlfn.IFS(B9585=2015,J9585*$P$4,B9585=2016,J9585*$P$5,B9585=2017,J9585*$P$6,B9585=2018,J9585*$P$7,B9585=2019,J9585*$P$8,B9585=2020,J9585*$P$9,B9585=2021,J9585*$P$10,B9585=2022,J9585*$P$11),"")</f>
        <v>125488.66332828277</v>
      </c>
      <c r="L9585" s="3">
        <f t="shared" si="150"/>
        <v>226139.37332828279</v>
      </c>
    </row>
    <row r="9586" spans="1:12">
      <c r="A9586">
        <v>4846260</v>
      </c>
      <c r="B9586">
        <v>2016</v>
      </c>
      <c r="C9586" t="s">
        <v>4102</v>
      </c>
      <c r="D9586" t="s">
        <v>3474</v>
      </c>
      <c r="E9586" t="s">
        <v>3475</v>
      </c>
      <c r="F9586" t="s">
        <v>4101</v>
      </c>
      <c r="G9586" t="s">
        <v>3476</v>
      </c>
      <c r="H9586" s="5">
        <v>98767</v>
      </c>
      <c r="I9586">
        <f>IFERROR(VLOOKUP(G9586,'NCES Match'!$A$2:$B$1307,2,FALSE),"")</f>
        <v>4846260</v>
      </c>
      <c r="J9586" cm="1">
        <f t="array" ref="J9586">IFERROR(_xlfn.IFS(B9586=2015,H9586/$O$13,B9586=2016,H9586/$O$14,B9586=2017,H9586/$O$15,B9586=2018,H9586/$O$16,B9586=2019,H9586/$O$17,B9586=2020,H9586/$O$18,B9586=2021,H9586/$O$19,B9586=2022,H9586/$O$20),"")</f>
        <v>7.0704026985593887E-5</v>
      </c>
      <c r="K9586" s="3" cm="1">
        <f t="array" ref="K9586">IFERROR(_xlfn.IFS(B9586=2015,J9586*$P$4,B9586=2016,J9586*$P$5,B9586=2017,J9586*$P$6,B9586=2018,J9586*$P$7,B9586=2019,J9586*$P$8,B9586=2020,J9586*$P$9,B9586=2021,J9586*$P$10,B9586=2022,J9586*$P$11),"")</f>
        <v>118473.87697649637</v>
      </c>
      <c r="L9586" s="3">
        <f t="shared" si="150"/>
        <v>217240.87697649637</v>
      </c>
    </row>
    <row r="9587" spans="1:12">
      <c r="A9587">
        <v>4846260</v>
      </c>
      <c r="B9587">
        <v>2017</v>
      </c>
      <c r="D9587" t="s">
        <v>3474</v>
      </c>
      <c r="E9587" t="s">
        <v>3475</v>
      </c>
      <c r="F9587" t="s">
        <v>4101</v>
      </c>
      <c r="G9587" t="s">
        <v>3476</v>
      </c>
      <c r="H9587" s="5">
        <v>102158</v>
      </c>
      <c r="I9587">
        <f>IFERROR(VLOOKUP(G9587,'NCES Match'!$A$2:$B$1307,2,FALSE),"")</f>
        <v>4846260</v>
      </c>
      <c r="J9587" cm="1">
        <f t="array" ref="J9587">IFERROR(_xlfn.IFS(B9587=2015,H9587/$O$13,B9587=2016,H9587/$O$14,B9587=2017,H9587/$O$15,B9587=2018,H9587/$O$16,B9587=2019,H9587/$O$17,B9587=2020,H9587/$O$18,B9587=2021,H9587/$O$19,B9587=2022,H9587/$O$20),"")</f>
        <v>7.043168552026141E-5</v>
      </c>
      <c r="K9587" s="3" cm="1">
        <f t="array" ref="K9587">IFERROR(_xlfn.IFS(B9587=2015,J9587*$P$4,B9587=2016,J9587*$P$5,B9587=2017,J9587*$P$6,B9587=2018,J9587*$P$7,B9587=2019,J9587*$P$8,B9587=2020,J9587*$P$9,B9587=2021,J9587*$P$10,B9587=2022,J9587*$P$11),"")</f>
        <v>119610.45653457288</v>
      </c>
      <c r="L9587" s="3">
        <f t="shared" si="150"/>
        <v>221768.45653457288</v>
      </c>
    </row>
    <row r="9588" spans="1:12">
      <c r="A9588">
        <v>4846260</v>
      </c>
      <c r="B9588">
        <v>2018</v>
      </c>
      <c r="D9588" t="s">
        <v>3474</v>
      </c>
      <c r="E9588" t="s">
        <v>3475</v>
      </c>
      <c r="F9588" t="s">
        <v>4101</v>
      </c>
      <c r="G9588" t="s">
        <v>3476</v>
      </c>
      <c r="H9588" s="5">
        <v>109660</v>
      </c>
      <c r="I9588">
        <f>IFERROR(VLOOKUP(G9588,'NCES Match'!$A$2:$B$1307,2,FALSE),"")</f>
        <v>4846260</v>
      </c>
      <c r="J9588" cm="1">
        <f t="array" ref="J9588">IFERROR(_xlfn.IFS(B9588=2015,H9588/$O$13,B9588=2016,H9588/$O$14,B9588=2017,H9588/$O$15,B9588=2018,H9588/$O$16,B9588=2019,H9588/$O$17,B9588=2020,H9588/$O$18,B9588=2021,H9588/$O$19,B9588=2022,H9588/$O$20),"")</f>
        <v>7.1559601840000047E-5</v>
      </c>
      <c r="K9588" s="3" cm="1">
        <f t="array" ref="K9588">IFERROR(_xlfn.IFS(B9588=2015,J9588*$P$4,B9588=2016,J9588*$P$5,B9588=2017,J9588*$P$6,B9588=2018,J9588*$P$7,B9588=2019,J9588*$P$8,B9588=2020,J9588*$P$9,B9588=2021,J9588*$P$10,B9588=2022,J9588*$P$11),"")</f>
        <v>122857.33839251591</v>
      </c>
      <c r="L9588" s="3">
        <f t="shared" si="150"/>
        <v>232517.3383925159</v>
      </c>
    </row>
    <row r="9589" spans="1:12">
      <c r="A9589">
        <v>4846260</v>
      </c>
      <c r="B9589">
        <v>2019</v>
      </c>
      <c r="D9589" t="s">
        <v>3474</v>
      </c>
      <c r="E9589" t="s">
        <v>3475</v>
      </c>
      <c r="F9589" t="s">
        <v>4101</v>
      </c>
      <c r="G9589" t="s">
        <v>3476</v>
      </c>
      <c r="H9589" s="5">
        <v>126413</v>
      </c>
      <c r="I9589">
        <f>IFERROR(VLOOKUP(G9589,'NCES Match'!$A$2:$B$1307,2,FALSE),"")</f>
        <v>4846260</v>
      </c>
      <c r="J9589" cm="1">
        <f t="array" ref="J9589">IFERROR(_xlfn.IFS(B9589=2015,H9589/$O$13,B9589=2016,H9589/$O$14,B9589=2017,H9589/$O$15,B9589=2018,H9589/$O$16,B9589=2019,H9589/$O$17,B9589=2020,H9589/$O$18,B9589=2021,H9589/$O$19,B9589=2022,H9589/$O$20),"")</f>
        <v>8.0042186708344901E-5</v>
      </c>
      <c r="K9589" s="3" cm="1">
        <f t="array" ref="K9589">IFERROR(_xlfn.IFS(B9589=2015,J9589*$P$4,B9589=2016,J9589*$P$5,B9589=2017,J9589*$P$6,B9589=2018,J9589*$P$7,B9589=2019,J9589*$P$8,B9589=2020,J9589*$P$9,B9589=2021,J9589*$P$10,B9589=2022,J9589*$P$11),"")</f>
        <v>139107.39489597923</v>
      </c>
      <c r="L9589" s="3">
        <f t="shared" si="150"/>
        <v>265520.3948959792</v>
      </c>
    </row>
    <row r="9590" spans="1:12">
      <c r="A9590">
        <v>4846260</v>
      </c>
      <c r="B9590">
        <v>2020</v>
      </c>
      <c r="D9590" t="s">
        <v>3474</v>
      </c>
      <c r="E9590" t="s">
        <v>3475</v>
      </c>
      <c r="F9590" t="s">
        <v>4230</v>
      </c>
      <c r="G9590" t="s">
        <v>3476</v>
      </c>
      <c r="H9590" s="5">
        <v>137605</v>
      </c>
      <c r="I9590">
        <f>IFERROR(VLOOKUP(G9590,'NCES Match'!$A$2:$B$1307,2,FALSE),"")</f>
        <v>4846260</v>
      </c>
      <c r="J9590" cm="1">
        <f t="array" ref="J9590">IFERROR(_xlfn.IFS(B9590=2015,H9590/$O$13,B9590=2016,H9590/$O$14,B9590=2017,H9590/$O$15,B9590=2018,H9590/$O$16,B9590=2019,H9590/$O$17,B9590=2020,H9590/$O$18,B9590=2021,H9590/$O$19,B9590=2022,H9590/$O$20),"")</f>
        <v>7.4569190166656562E-5</v>
      </c>
      <c r="K9590" s="3" cm="1">
        <f t="array" ref="K9590">IFERROR(_xlfn.IFS(B9590=2015,J9590*$P$4,B9590=2016,J9590*$P$5,B9590=2017,J9590*$P$6,B9590=2018,J9590*$P$7,B9590=2019,J9590*$P$8,B9590=2020,J9590*$P$9,B9590=2021,J9590*$P$10,B9590=2022,J9590*$P$11),"")</f>
        <v>157192.06278358234</v>
      </c>
      <c r="L9590" s="3">
        <f t="shared" si="150"/>
        <v>294797.06278358237</v>
      </c>
    </row>
    <row r="9591" spans="1:12">
      <c r="A9591">
        <v>4846260</v>
      </c>
      <c r="B9591">
        <v>2021</v>
      </c>
      <c r="D9591" t="s">
        <v>3474</v>
      </c>
      <c r="E9591" t="s">
        <v>3475</v>
      </c>
      <c r="F9591" t="s">
        <v>4230</v>
      </c>
      <c r="G9591" t="s">
        <v>3476</v>
      </c>
      <c r="H9591" s="5">
        <v>141001.68</v>
      </c>
      <c r="I9591">
        <f>IFERROR(VLOOKUP(G9591,'NCES Match'!$A$2:$B$1307,2,FALSE),"")</f>
        <v>4846260</v>
      </c>
      <c r="J9591" cm="1">
        <f t="array" ref="J9591">IFERROR(_xlfn.IFS(B9591=2015,H9591/$O$13,B9591=2016,H9591/$O$14,B9591=2017,H9591/$O$15,B9591=2018,H9591/$O$16,B9591=2019,H9591/$O$17,B9591=2020,H9591/$O$18,B9591=2021,H9591/$O$19,B9591=2022,H9591/$O$20),"")</f>
        <v>7.2142524772899223E-5</v>
      </c>
      <c r="K9591" s="3" cm="1">
        <f t="array" ref="K9591">IFERROR(_xlfn.IFS(B9591=2015,J9591*$P$4,B9591=2016,J9591*$P$5,B9591=2017,J9591*$P$6,B9591=2018,J9591*$P$7,B9591=2019,J9591*$P$8,B9591=2020,J9591*$P$9,B9591=2021,J9591*$P$10,B9591=2022,J9591*$P$11),"")</f>
        <v>154424.91896796352</v>
      </c>
      <c r="L9591" s="3">
        <f t="shared" si="150"/>
        <v>295426.59896796348</v>
      </c>
    </row>
    <row r="9592" spans="1:12">
      <c r="A9592">
        <v>4846260</v>
      </c>
      <c r="B9592">
        <v>2022</v>
      </c>
      <c r="D9592" t="s">
        <v>3474</v>
      </c>
      <c r="E9592" t="s">
        <v>3475</v>
      </c>
      <c r="F9592" t="s">
        <v>4101</v>
      </c>
      <c r="G9592" t="s">
        <v>3476</v>
      </c>
      <c r="H9592" s="5">
        <v>180526.06</v>
      </c>
      <c r="I9592">
        <f>IFERROR(VLOOKUP(G9592,'NCES Match'!$A$2:$B$1307,2,FALSE),"")</f>
        <v>4846260</v>
      </c>
      <c r="J9592" cm="1">
        <f t="array" ref="J9592">IFERROR(_xlfn.IFS(B9592=2015,H9592/$O$13,B9592=2016,H9592/$O$14,B9592=2017,H9592/$O$15,B9592=2018,H9592/$O$16,B9592=2019,H9592/$O$17,B9592=2020,H9592/$O$18,B9592=2021,H9592/$O$19,B9592=2022,H9592/$O$20),"")</f>
        <v>7.9292577360246457E-5</v>
      </c>
      <c r="K9592" s="3" cm="1">
        <f t="array" ref="K9592">IFERROR(_xlfn.IFS(B9592=2015,J9592*$P$4,B9592=2016,J9592*$P$5,B9592=2017,J9592*$P$6,B9592=2018,J9592*$P$7,B9592=2019,J9592*$P$8,B9592=2020,J9592*$P$9,B9592=2021,J9592*$P$10,B9592=2022,J9592*$P$11),"")</f>
        <v>170755.21784723108</v>
      </c>
      <c r="L9592" s="3">
        <f t="shared" si="150"/>
        <v>351281.27784723107</v>
      </c>
    </row>
    <row r="9593" spans="1:12">
      <c r="A9593">
        <v>4846260</v>
      </c>
      <c r="B9593">
        <v>2023</v>
      </c>
      <c r="D9593" t="s">
        <v>3474</v>
      </c>
      <c r="E9593" t="s">
        <v>3475</v>
      </c>
      <c r="F9593" t="s">
        <v>4101</v>
      </c>
      <c r="G9593" t="s">
        <v>3476</v>
      </c>
      <c r="H9593" s="5">
        <v>208418.86</v>
      </c>
      <c r="I9593">
        <f>IFERROR(VLOOKUP(G9593,'NCES Match'!$A$2:$B$1307,2,FALSE),"")</f>
        <v>4846260</v>
      </c>
      <c r="J9593" t="str" cm="1">
        <f t="array" ref="J9593">IFERROR(_xlfn.IFS(B9593=2015,H9593/$O$13,B9593=2016,H9593/$O$14,B9593=2017,H9593/$O$15,B9593=2018,H9593/$O$16,B9593=2019,H9593/$O$17,B9593=2020,H9593/$O$18,B9593=2021,H9593/$O$19,B9593=2022,H9593/$O$20),"")</f>
        <v/>
      </c>
      <c r="K9593" s="3" t="str" cm="1">
        <f t="array" ref="K9593">IFERROR(_xlfn.IFS(B9593=2015,J9593*$P$4,B9593=2016,J9593*$P$5,B9593=2017,J9593*$P$6,B9593=2018,J9593*$P$7,B9593=2019,J9593*$P$8,B9593=2020,J9593*$P$9,B9593=2021,J9593*$P$10,B9593=2022,J9593*$P$11),"")</f>
        <v/>
      </c>
      <c r="L9593" s="3">
        <f t="shared" si="150"/>
        <v>208418.86</v>
      </c>
    </row>
    <row r="9594" spans="1:12">
      <c r="A9594">
        <v>4833570</v>
      </c>
      <c r="B9594">
        <v>2015</v>
      </c>
      <c r="C9594" t="s">
        <v>381</v>
      </c>
      <c r="D9594" t="s">
        <v>2443</v>
      </c>
      <c r="E9594" t="s">
        <v>2444</v>
      </c>
      <c r="G9594" t="s">
        <v>2445</v>
      </c>
      <c r="H9594" s="5">
        <v>9979.9599999999991</v>
      </c>
      <c r="I9594">
        <f>IFERROR(VLOOKUP(G9594,'NCES Match'!$A$2:$B$1307,2,FALSE),"")</f>
        <v>4833570</v>
      </c>
      <c r="J9594" cm="1">
        <f t="array" ref="J9594">IFERROR(_xlfn.IFS(B9594=2015,H9594/$O$13,B9594=2016,H9594/$O$14,B9594=2017,H9594/$O$15,B9594=2018,H9594/$O$16,B9594=2019,H9594/$O$17,B9594=2020,H9594/$O$18,B9594=2021,H9594/$O$19,B9594=2022,H9594/$O$20),"")</f>
        <v>7.8183381578591417E-6</v>
      </c>
      <c r="K9594" s="3" cm="1">
        <f t="array" ref="K9594">IFERROR(_xlfn.IFS(B9594=2015,J9594*$P$4,B9594=2016,J9594*$P$5,B9594=2017,J9594*$P$6,B9594=2018,J9594*$P$7,B9594=2019,J9594*$P$8,B9594=2020,J9594*$P$9,B9594=2021,J9594*$P$10,B9594=2022,J9594*$P$11),"")</f>
        <v>12442.752172038616</v>
      </c>
      <c r="L9594" s="3">
        <f t="shared" si="150"/>
        <v>22422.712172038613</v>
      </c>
    </row>
    <row r="9595" spans="1:12">
      <c r="A9595">
        <v>4833570</v>
      </c>
      <c r="B9595">
        <v>2016</v>
      </c>
      <c r="C9595" t="s">
        <v>4102</v>
      </c>
      <c r="D9595" t="s">
        <v>2443</v>
      </c>
      <c r="E9595" t="s">
        <v>2444</v>
      </c>
      <c r="F9595" t="s">
        <v>4101</v>
      </c>
      <c r="G9595" t="s">
        <v>2445</v>
      </c>
      <c r="H9595" s="5">
        <v>10517</v>
      </c>
      <c r="I9595">
        <f>IFERROR(VLOOKUP(G9595,'NCES Match'!$A$2:$B$1307,2,FALSE),"")</f>
        <v>4833570</v>
      </c>
      <c r="J9595" cm="1">
        <f t="array" ref="J9595">IFERROR(_xlfn.IFS(B9595=2015,H9595/$O$13,B9595=2016,H9595/$O$14,B9595=2017,H9595/$O$15,B9595=2018,H9595/$O$16,B9595=2019,H9595/$O$17,B9595=2020,H9595/$O$18,B9595=2021,H9595/$O$19,B9595=2022,H9595/$O$20),"")</f>
        <v>7.5287722802908957E-6</v>
      </c>
      <c r="K9595" s="3" cm="1">
        <f t="array" ref="K9595">IFERROR(_xlfn.IFS(B9595=2015,J9595*$P$4,B9595=2016,J9595*$P$5,B9595=2017,J9595*$P$6,B9595=2018,J9595*$P$7,B9595=2019,J9595*$P$8,B9595=2020,J9595*$P$9,B9595=2021,J9595*$P$10,B9595=2022,J9595*$P$11),"")</f>
        <v>12615.446091931639</v>
      </c>
      <c r="L9595" s="3">
        <f t="shared" si="150"/>
        <v>23132.446091931641</v>
      </c>
    </row>
    <row r="9596" spans="1:12">
      <c r="A9596">
        <v>4833570</v>
      </c>
      <c r="B9596">
        <v>2017</v>
      </c>
      <c r="D9596" t="s">
        <v>2443</v>
      </c>
      <c r="E9596" t="s">
        <v>2444</v>
      </c>
      <c r="F9596" t="s">
        <v>4101</v>
      </c>
      <c r="G9596" t="s">
        <v>2445</v>
      </c>
      <c r="H9596" s="5">
        <v>13209</v>
      </c>
      <c r="I9596">
        <f>IFERROR(VLOOKUP(G9596,'NCES Match'!$A$2:$B$1307,2,FALSE),"")</f>
        <v>4833570</v>
      </c>
      <c r="J9596" cm="1">
        <f t="array" ref="J9596">IFERROR(_xlfn.IFS(B9596=2015,H9596/$O$13,B9596=2016,H9596/$O$14,B9596=2017,H9596/$O$15,B9596=2018,H9596/$O$16,B9596=2019,H9596/$O$17,B9596=2020,H9596/$O$18,B9596=2021,H9596/$O$19,B9596=2022,H9596/$O$20),"")</f>
        <v>9.106796668270062E-6</v>
      </c>
      <c r="K9596" s="3" cm="1">
        <f t="array" ref="K9596">IFERROR(_xlfn.IFS(B9596=2015,J9596*$P$4,B9596=2016,J9596*$P$5,B9596=2017,J9596*$P$6,B9596=2018,J9596*$P$7,B9596=2019,J9596*$P$8,B9596=2020,J9596*$P$9,B9596=2021,J9596*$P$10,B9596=2022,J9596*$P$11),"")</f>
        <v>15465.597607286489</v>
      </c>
      <c r="L9596" s="3">
        <f t="shared" si="150"/>
        <v>28674.597607286487</v>
      </c>
    </row>
    <row r="9597" spans="1:12">
      <c r="A9597">
        <v>4833570</v>
      </c>
      <c r="B9597">
        <v>2018</v>
      </c>
      <c r="D9597" t="s">
        <v>2443</v>
      </c>
      <c r="E9597" t="s">
        <v>2444</v>
      </c>
      <c r="F9597" t="s">
        <v>4101</v>
      </c>
      <c r="G9597" t="s">
        <v>2445</v>
      </c>
      <c r="H9597" s="5">
        <v>18913</v>
      </c>
      <c r="I9597">
        <f>IFERROR(VLOOKUP(G9597,'NCES Match'!$A$2:$B$1307,2,FALSE),"")</f>
        <v>4833570</v>
      </c>
      <c r="J9597" cm="1">
        <f t="array" ref="J9597">IFERROR(_xlfn.IFS(B9597=2015,H9597/$O$13,B9597=2016,H9597/$O$14,B9597=2017,H9597/$O$15,B9597=2018,H9597/$O$16,B9597=2019,H9597/$O$17,B9597=2020,H9597/$O$18,B9597=2021,H9597/$O$19,B9597=2022,H9597/$O$20),"")</f>
        <v>1.2341845245302945E-5</v>
      </c>
      <c r="K9597" s="3" cm="1">
        <f t="array" ref="K9597">IFERROR(_xlfn.IFS(B9597=2015,J9597*$P$4,B9597=2016,J9597*$P$5,B9597=2017,J9597*$P$6,B9597=2018,J9597*$P$7,B9597=2019,J9597*$P$8,B9597=2020,J9597*$P$9,B9597=2021,J9597*$P$10,B9597=2022,J9597*$P$11),"")</f>
        <v>21189.137707620404</v>
      </c>
      <c r="L9597" s="3">
        <f t="shared" si="150"/>
        <v>40102.137707620408</v>
      </c>
    </row>
    <row r="9598" spans="1:12">
      <c r="A9598">
        <v>4833570</v>
      </c>
      <c r="B9598">
        <v>2019</v>
      </c>
      <c r="D9598" t="s">
        <v>2443</v>
      </c>
      <c r="E9598" t="s">
        <v>2444</v>
      </c>
      <c r="F9598" t="s">
        <v>4101</v>
      </c>
      <c r="G9598" t="s">
        <v>2445</v>
      </c>
      <c r="H9598" s="5">
        <v>22472</v>
      </c>
      <c r="I9598">
        <f>IFERROR(VLOOKUP(G9598,'NCES Match'!$A$2:$B$1307,2,FALSE),"")</f>
        <v>4833570</v>
      </c>
      <c r="J9598" cm="1">
        <f t="array" ref="J9598">IFERROR(_xlfn.IFS(B9598=2015,H9598/$O$13,B9598=2016,H9598/$O$14,B9598=2017,H9598/$O$15,B9598=2018,H9598/$O$16,B9598=2019,H9598/$O$17,B9598=2020,H9598/$O$18,B9598=2021,H9598/$O$19,B9598=2022,H9598/$O$20),"")</f>
        <v>1.4228821558778976E-5</v>
      </c>
      <c r="K9598" s="3" cm="1">
        <f t="array" ref="K9598">IFERROR(_xlfn.IFS(B9598=2015,J9598*$P$4,B9598=2016,J9598*$P$5,B9598=2017,J9598*$P$6,B9598=2018,J9598*$P$7,B9598=2019,J9598*$P$8,B9598=2020,J9598*$P$9,B9598=2021,J9598*$P$10,B9598=2022,J9598*$P$11),"")</f>
        <v>24728.638495269042</v>
      </c>
      <c r="L9598" s="3">
        <f t="shared" si="150"/>
        <v>47200.638495269042</v>
      </c>
    </row>
    <row r="9599" spans="1:12">
      <c r="A9599">
        <v>4833570</v>
      </c>
      <c r="B9599">
        <v>2020</v>
      </c>
      <c r="D9599" t="s">
        <v>2443</v>
      </c>
      <c r="E9599" t="s">
        <v>2444</v>
      </c>
      <c r="F9599" t="s">
        <v>4230</v>
      </c>
      <c r="G9599" t="s">
        <v>2445</v>
      </c>
      <c r="H9599" s="5">
        <v>31337</v>
      </c>
      <c r="I9599">
        <f>IFERROR(VLOOKUP(G9599,'NCES Match'!$A$2:$B$1307,2,FALSE),"")</f>
        <v>4833570</v>
      </c>
      <c r="J9599" cm="1">
        <f t="array" ref="J9599">IFERROR(_xlfn.IFS(B9599=2015,H9599/$O$13,B9599=2016,H9599/$O$14,B9599=2017,H9599/$O$15,B9599=2018,H9599/$O$16,B9599=2019,H9599/$O$17,B9599=2020,H9599/$O$18,B9599=2021,H9599/$O$19,B9599=2022,H9599/$O$20),"")</f>
        <v>1.6981757292631204E-5</v>
      </c>
      <c r="K9599" s="3" cm="1">
        <f t="array" ref="K9599">IFERROR(_xlfn.IFS(B9599=2015,J9599*$P$4,B9599=2016,J9599*$P$5,B9599=2017,J9599*$P$6,B9599=2018,J9599*$P$7,B9599=2019,J9599*$P$8,B9599=2020,J9599*$P$9,B9599=2021,J9599*$P$10,B9599=2022,J9599*$P$11),"")</f>
        <v>35797.592176513353</v>
      </c>
      <c r="L9599" s="3">
        <f t="shared" si="150"/>
        <v>67134.592176513353</v>
      </c>
    </row>
    <row r="9600" spans="1:12">
      <c r="A9600">
        <v>4833570</v>
      </c>
      <c r="B9600">
        <v>2021</v>
      </c>
      <c r="D9600" t="s">
        <v>2443</v>
      </c>
      <c r="E9600" t="s">
        <v>2444</v>
      </c>
      <c r="F9600" t="s">
        <v>4230</v>
      </c>
      <c r="G9600" t="s">
        <v>2445</v>
      </c>
      <c r="H9600" s="5">
        <v>37348.839999999997</v>
      </c>
      <c r="I9600">
        <f>IFERROR(VLOOKUP(G9600,'NCES Match'!$A$2:$B$1307,2,FALSE),"")</f>
        <v>4833570</v>
      </c>
      <c r="J9600" cm="1">
        <f t="array" ref="J9600">IFERROR(_xlfn.IFS(B9600=2015,H9600/$O$13,B9600=2016,H9600/$O$14,B9600=2017,H9600/$O$15,B9600=2018,H9600/$O$16,B9600=2019,H9600/$O$17,B9600=2020,H9600/$O$18,B9600=2021,H9600/$O$19,B9600=2022,H9600/$O$20),"")</f>
        <v>1.9109273130214117E-5</v>
      </c>
      <c r="K9600" s="3" cm="1">
        <f t="array" ref="K9600">IFERROR(_xlfn.IFS(B9600=2015,J9600*$P$4,B9600=2016,J9600*$P$5,B9600=2017,J9600*$P$6,B9600=2018,J9600*$P$7,B9600=2019,J9600*$P$8,B9600=2020,J9600*$P$9,B9600=2021,J9600*$P$10,B9600=2022,J9600*$P$11),"")</f>
        <v>40904.41752571625</v>
      </c>
      <c r="L9600" s="3">
        <f t="shared" si="150"/>
        <v>78253.257525716239</v>
      </c>
    </row>
    <row r="9601" spans="1:12">
      <c r="A9601">
        <v>4833570</v>
      </c>
      <c r="B9601">
        <v>2022</v>
      </c>
      <c r="D9601" t="s">
        <v>2443</v>
      </c>
      <c r="E9601" t="s">
        <v>2444</v>
      </c>
      <c r="F9601" t="s">
        <v>4101</v>
      </c>
      <c r="G9601" t="s">
        <v>2445</v>
      </c>
      <c r="H9601" s="5">
        <v>41486.660000000003</v>
      </c>
      <c r="I9601">
        <f>IFERROR(VLOOKUP(G9601,'NCES Match'!$A$2:$B$1307,2,FALSE),"")</f>
        <v>4833570</v>
      </c>
      <c r="J9601" cm="1">
        <f t="array" ref="J9601">IFERROR(_xlfn.IFS(B9601=2015,H9601/$O$13,B9601=2016,H9601/$O$14,B9601=2017,H9601/$O$15,B9601=2018,H9601/$O$16,B9601=2019,H9601/$O$17,B9601=2020,H9601/$O$18,B9601=2021,H9601/$O$19,B9601=2022,H9601/$O$20),"")</f>
        <v>1.8222212335815908E-5</v>
      </c>
      <c r="K9601" s="3" cm="1">
        <f t="array" ref="K9601">IFERROR(_xlfn.IFS(B9601=2015,J9601*$P$4,B9601=2016,J9601*$P$5,B9601=2017,J9601*$P$6,B9601=2018,J9601*$P$7,B9601=2019,J9601*$P$8,B9601=2020,J9601*$P$9,B9601=2021,J9601*$P$10,B9601=2022,J9601*$P$11),"")</f>
        <v>39241.224596903121</v>
      </c>
      <c r="L9601" s="3">
        <f t="shared" si="150"/>
        <v>80727.884596903124</v>
      </c>
    </row>
    <row r="9602" spans="1:12">
      <c r="A9602">
        <v>4833570</v>
      </c>
      <c r="B9602">
        <v>2023</v>
      </c>
      <c r="D9602" t="s">
        <v>2443</v>
      </c>
      <c r="E9602" t="s">
        <v>2444</v>
      </c>
      <c r="F9602" t="s">
        <v>4101</v>
      </c>
      <c r="G9602" t="s">
        <v>2445</v>
      </c>
      <c r="H9602" s="5">
        <v>52158.37</v>
      </c>
      <c r="I9602">
        <f>IFERROR(VLOOKUP(G9602,'NCES Match'!$A$2:$B$1307,2,FALSE),"")</f>
        <v>4833570</v>
      </c>
      <c r="J9602" t="str" cm="1">
        <f t="array" ref="J9602">IFERROR(_xlfn.IFS(B9602=2015,H9602/$O$13,B9602=2016,H9602/$O$14,B9602=2017,H9602/$O$15,B9602=2018,H9602/$O$16,B9602=2019,H9602/$O$17,B9602=2020,H9602/$O$18,B9602=2021,H9602/$O$19,B9602=2022,H9602/$O$20),"")</f>
        <v/>
      </c>
      <c r="K9602" s="3" t="str" cm="1">
        <f t="array" ref="K9602">IFERROR(_xlfn.IFS(B9602=2015,J9602*$P$4,B9602=2016,J9602*$P$5,B9602=2017,J9602*$P$6,B9602=2018,J9602*$P$7,B9602=2019,J9602*$P$8,B9602=2020,J9602*$P$9,B9602=2021,J9602*$P$10,B9602=2022,J9602*$P$11),"")</f>
        <v/>
      </c>
      <c r="L9602" s="3">
        <f t="shared" si="150"/>
        <v>52158.37</v>
      </c>
    </row>
    <row r="9603" spans="1:12">
      <c r="A9603">
        <v>4822970</v>
      </c>
      <c r="B9603">
        <v>2015</v>
      </c>
      <c r="C9603" t="s">
        <v>381</v>
      </c>
      <c r="D9603" t="s">
        <v>1628</v>
      </c>
      <c r="E9603" t="s">
        <v>1629</v>
      </c>
      <c r="G9603" t="s">
        <v>1630</v>
      </c>
      <c r="H9603" s="5">
        <v>519081.72</v>
      </c>
      <c r="I9603">
        <f>IFERROR(VLOOKUP(G9603,'NCES Match'!$A$2:$B$1307,2,FALSE),"")</f>
        <v>4822970</v>
      </c>
      <c r="J9603" cm="1">
        <f t="array" ref="J9603">IFERROR(_xlfn.IFS(B9603=2015,H9603/$O$13,B9603=2016,H9603/$O$14,B9603=2017,H9603/$O$15,B9603=2018,H9603/$O$16,B9603=2019,H9603/$O$17,B9603=2020,H9603/$O$18,B9603=2021,H9603/$O$19,B9603=2022,H9603/$O$20),"")</f>
        <v>4.0665056959378142E-4</v>
      </c>
      <c r="K9603" s="3" cm="1">
        <f t="array" ref="K9603">IFERROR(_xlfn.IFS(B9603=2015,J9603*$P$4,B9603=2016,J9603*$P$5,B9603=2017,J9603*$P$6,B9603=2018,J9603*$P$7,B9603=2019,J9603*$P$8,B9603=2020,J9603*$P$9,B9603=2021,J9603*$P$10,B9603=2022,J9603*$P$11),"")</f>
        <v>647177.46353648114</v>
      </c>
      <c r="L9603" s="3">
        <f t="shared" ref="L9603:L9666" si="151">SUM(H9603,K9603)</f>
        <v>1166259.1835364811</v>
      </c>
    </row>
    <row r="9604" spans="1:12">
      <c r="A9604">
        <v>4822970</v>
      </c>
      <c r="B9604">
        <v>2016</v>
      </c>
      <c r="C9604" t="s">
        <v>4102</v>
      </c>
      <c r="D9604" t="s">
        <v>1628</v>
      </c>
      <c r="E9604" t="s">
        <v>1629</v>
      </c>
      <c r="F9604" t="s">
        <v>4101</v>
      </c>
      <c r="G9604" t="s">
        <v>1630</v>
      </c>
      <c r="H9604" s="5">
        <v>528977</v>
      </c>
      <c r="I9604">
        <f>IFERROR(VLOOKUP(G9604,'NCES Match'!$A$2:$B$1307,2,FALSE),"")</f>
        <v>4822970</v>
      </c>
      <c r="J9604" cm="1">
        <f t="array" ref="J9604">IFERROR(_xlfn.IFS(B9604=2015,H9604/$O$13,B9604=2016,H9604/$O$14,B9604=2017,H9604/$O$15,B9604=2018,H9604/$O$16,B9604=2019,H9604/$O$17,B9604=2020,H9604/$O$18,B9604=2021,H9604/$O$19,B9604=2022,H9604/$O$20),"")</f>
        <v>3.7867712983849359E-4</v>
      </c>
      <c r="K9604" s="3" cm="1">
        <f t="array" ref="K9604">IFERROR(_xlfn.IFS(B9604=2015,J9604*$P$4,B9604=2016,J9604*$P$5,B9604=2017,J9604*$P$6,B9604=2018,J9604*$P$7,B9604=2019,J9604*$P$8,B9604=2020,J9604*$P$9,B9604=2021,J9604*$P$10,B9604=2022,J9604*$P$11),"")</f>
        <v>634523.231660333</v>
      </c>
      <c r="L9604" s="3">
        <f t="shared" si="151"/>
        <v>1163500.231660333</v>
      </c>
    </row>
    <row r="9605" spans="1:12">
      <c r="A9605">
        <v>4822970</v>
      </c>
      <c r="B9605">
        <v>2017</v>
      </c>
      <c r="D9605" t="s">
        <v>1628</v>
      </c>
      <c r="E9605" t="s">
        <v>1629</v>
      </c>
      <c r="F9605" t="s">
        <v>4101</v>
      </c>
      <c r="G9605" t="s">
        <v>1630</v>
      </c>
      <c r="H9605" s="5">
        <v>511609</v>
      </c>
      <c r="I9605">
        <f>IFERROR(VLOOKUP(G9605,'NCES Match'!$A$2:$B$1307,2,FALSE),"")</f>
        <v>4822970</v>
      </c>
      <c r="J9605" cm="1">
        <f t="array" ref="J9605">IFERROR(_xlfn.IFS(B9605=2015,H9605/$O$13,B9605=2016,H9605/$O$14,B9605=2017,H9605/$O$15,B9605=2018,H9605/$O$16,B9605=2019,H9605/$O$17,B9605=2020,H9605/$O$18,B9605=2021,H9605/$O$19,B9605=2022,H9605/$O$20),"")</f>
        <v>3.5272307795116803E-4</v>
      </c>
      <c r="K9605" s="3" cm="1">
        <f t="array" ref="K9605">IFERROR(_xlfn.IFS(B9605=2015,J9605*$P$4,B9605=2016,J9605*$P$5,B9605=2017,J9605*$P$6,B9605=2018,J9605*$P$7,B9605=2019,J9605*$P$8,B9605=2020,J9605*$P$9,B9605=2021,J9605*$P$10,B9605=2022,J9605*$P$11),"")</f>
        <v>599011.19889970729</v>
      </c>
      <c r="L9605" s="3">
        <f t="shared" si="151"/>
        <v>1110620.1988997073</v>
      </c>
    </row>
    <row r="9606" spans="1:12">
      <c r="A9606">
        <v>4822970</v>
      </c>
      <c r="B9606">
        <v>2018</v>
      </c>
      <c r="D9606" t="s">
        <v>1628</v>
      </c>
      <c r="E9606" t="s">
        <v>1629</v>
      </c>
      <c r="F9606" t="s">
        <v>4101</v>
      </c>
      <c r="G9606" t="s">
        <v>1630</v>
      </c>
      <c r="H9606" s="5">
        <v>513472</v>
      </c>
      <c r="I9606">
        <f>IFERROR(VLOOKUP(G9606,'NCES Match'!$A$2:$B$1307,2,FALSE),"")</f>
        <v>4822970</v>
      </c>
      <c r="J9606" cm="1">
        <f t="array" ref="J9606">IFERROR(_xlfn.IFS(B9606=2015,H9606/$O$13,B9606=2016,H9606/$O$14,B9606=2017,H9606/$O$15,B9606=2018,H9606/$O$16,B9606=2019,H9606/$O$17,B9606=2020,H9606/$O$18,B9606=2021,H9606/$O$19,B9606=2022,H9606/$O$20),"")</f>
        <v>3.3507069009655756E-4</v>
      </c>
      <c r="K9606" s="3" cm="1">
        <f t="array" ref="K9606">IFERROR(_xlfn.IFS(B9606=2015,J9606*$P$4,B9606=2016,J9606*$P$5,B9606=2017,J9606*$P$6,B9606=2018,J9606*$P$7,B9606=2019,J9606*$P$8,B9606=2020,J9606*$P$9,B9606=2021,J9606*$P$10,B9606=2022,J9606*$P$11),"")</f>
        <v>575267.21921468107</v>
      </c>
      <c r="L9606" s="3">
        <f t="shared" si="151"/>
        <v>1088739.2192146811</v>
      </c>
    </row>
    <row r="9607" spans="1:12">
      <c r="A9607">
        <v>4822970</v>
      </c>
      <c r="B9607">
        <v>2019</v>
      </c>
      <c r="D9607" t="s">
        <v>1628</v>
      </c>
      <c r="E9607" t="s">
        <v>1629</v>
      </c>
      <c r="F9607" t="s">
        <v>4101</v>
      </c>
      <c r="G9607" t="s">
        <v>1630</v>
      </c>
      <c r="H9607" s="5">
        <v>482882</v>
      </c>
      <c r="I9607">
        <f>IFERROR(VLOOKUP(G9607,'NCES Match'!$A$2:$B$1307,2,FALSE),"")</f>
        <v>4822970</v>
      </c>
      <c r="J9607" cm="1">
        <f t="array" ref="J9607">IFERROR(_xlfn.IFS(B9607=2015,H9607/$O$13,B9607=2016,H9607/$O$14,B9607=2017,H9607/$O$15,B9607=2018,H9607/$O$16,B9607=2019,H9607/$O$17,B9607=2020,H9607/$O$18,B9607=2021,H9607/$O$19,B9607=2022,H9607/$O$20),"")</f>
        <v>3.0575123762666026E-4</v>
      </c>
      <c r="K9607" s="3" cm="1">
        <f t="array" ref="K9607">IFERROR(_xlfn.IFS(B9607=2015,J9607*$P$4,B9607=2016,J9607*$P$5,B9607=2017,J9607*$P$6,B9607=2018,J9607*$P$7,B9607=2019,J9607*$P$8,B9607=2020,J9607*$P$9,B9607=2021,J9607*$P$10,B9607=2022,J9607*$P$11),"")</f>
        <v>531373.01592526282</v>
      </c>
      <c r="L9607" s="3">
        <f t="shared" si="151"/>
        <v>1014255.0159252628</v>
      </c>
    </row>
    <row r="9608" spans="1:12">
      <c r="A9608">
        <v>4822970</v>
      </c>
      <c r="B9608">
        <v>2020</v>
      </c>
      <c r="D9608" t="s">
        <v>1628</v>
      </c>
      <c r="E9608" t="s">
        <v>1629</v>
      </c>
      <c r="F9608" t="s">
        <v>4230</v>
      </c>
      <c r="G9608" t="s">
        <v>1630</v>
      </c>
      <c r="H9608" s="5">
        <v>589213</v>
      </c>
      <c r="I9608">
        <f>IFERROR(VLOOKUP(G9608,'NCES Match'!$A$2:$B$1307,2,FALSE),"")</f>
        <v>4822970</v>
      </c>
      <c r="J9608" cm="1">
        <f t="array" ref="J9608">IFERROR(_xlfn.IFS(B9608=2015,H9608/$O$13,B9608=2016,H9608/$O$14,B9608=2017,H9608/$O$15,B9608=2018,H9608/$O$16,B9608=2019,H9608/$O$17,B9608=2020,H9608/$O$18,B9608=2021,H9608/$O$19,B9608=2022,H9608/$O$20),"")</f>
        <v>3.1929898074682038E-4</v>
      </c>
      <c r="K9608" s="3" cm="1">
        <f t="array" ref="K9608">IFERROR(_xlfn.IFS(B9608=2015,J9608*$P$4,B9608=2016,J9608*$P$5,B9608=2017,J9608*$P$6,B9608=2018,J9608*$P$7,B9608=2019,J9608*$P$8,B9608=2020,J9608*$P$9,B9608=2021,J9608*$P$10,B9608=2022,J9608*$P$11),"")</f>
        <v>673083.15024092817</v>
      </c>
      <c r="L9608" s="3">
        <f t="shared" si="151"/>
        <v>1262296.1502409282</v>
      </c>
    </row>
    <row r="9609" spans="1:12">
      <c r="A9609">
        <v>4822970</v>
      </c>
      <c r="B9609">
        <v>2021</v>
      </c>
      <c r="D9609" t="s">
        <v>1628</v>
      </c>
      <c r="E9609" t="s">
        <v>1629</v>
      </c>
      <c r="F9609" t="s">
        <v>4101</v>
      </c>
      <c r="G9609" t="s">
        <v>1630</v>
      </c>
      <c r="H9609" s="5">
        <v>653973.64</v>
      </c>
      <c r="I9609">
        <f>IFERROR(VLOOKUP(G9609,'NCES Match'!$A$2:$B$1307,2,FALSE),"")</f>
        <v>4822970</v>
      </c>
      <c r="J9609" cm="1">
        <f t="array" ref="J9609">IFERROR(_xlfn.IFS(B9609=2015,H9609/$O$13,B9609=2016,H9609/$O$14,B9609=2017,H9609/$O$15,B9609=2018,H9609/$O$16,B9609=2019,H9609/$O$17,B9609=2020,H9609/$O$18,B9609=2021,H9609/$O$19,B9609=2022,H9609/$O$20),"")</f>
        <v>3.3460104535295665E-4</v>
      </c>
      <c r="K9609" s="3" cm="1">
        <f t="array" ref="K9609">IFERROR(_xlfn.IFS(B9609=2015,J9609*$P$4,B9609=2016,J9609*$P$5,B9609=2017,J9609*$P$6,B9609=2018,J9609*$P$7,B9609=2019,J9609*$P$8,B9609=2020,J9609*$P$9,B9609=2021,J9609*$P$10,B9609=2022,J9609*$P$11),"")</f>
        <v>716231.36947151367</v>
      </c>
      <c r="L9609" s="3">
        <f t="shared" si="151"/>
        <v>1370205.0094715138</v>
      </c>
    </row>
    <row r="9610" spans="1:12">
      <c r="A9610">
        <v>4822970</v>
      </c>
      <c r="B9610">
        <v>2022</v>
      </c>
      <c r="D9610" t="s">
        <v>1628</v>
      </c>
      <c r="E9610" t="s">
        <v>1629</v>
      </c>
      <c r="F9610" t="s">
        <v>4101</v>
      </c>
      <c r="G9610" t="s">
        <v>1630</v>
      </c>
      <c r="H9610" s="5">
        <v>785817.52</v>
      </c>
      <c r="I9610">
        <f>IFERROR(VLOOKUP(G9610,'NCES Match'!$A$2:$B$1307,2,FALSE),"")</f>
        <v>4822970</v>
      </c>
      <c r="J9610" cm="1">
        <f t="array" ref="J9610">IFERROR(_xlfn.IFS(B9610=2015,H9610/$O$13,B9610=2016,H9610/$O$14,B9610=2017,H9610/$O$15,B9610=2018,H9610/$O$16,B9610=2019,H9610/$O$17,B9610=2020,H9610/$O$18,B9610=2021,H9610/$O$19,B9610=2022,H9610/$O$20),"")</f>
        <v>3.4515513436473948E-4</v>
      </c>
      <c r="K9610" s="3" cm="1">
        <f t="array" ref="K9610">IFERROR(_xlfn.IFS(B9610=2015,J9610*$P$4,B9610=2016,J9610*$P$5,B9610=2017,J9610*$P$6,B9610=2018,J9610*$P$7,B9610=2019,J9610*$P$8,B9610=2020,J9610*$P$9,B9610=2021,J9610*$P$10,B9610=2022,J9610*$P$11),"")</f>
        <v>743285.71628811304</v>
      </c>
      <c r="L9610" s="3">
        <f t="shared" si="151"/>
        <v>1529103.2362881131</v>
      </c>
    </row>
    <row r="9611" spans="1:12">
      <c r="A9611">
        <v>4822970</v>
      </c>
      <c r="B9611">
        <v>2023</v>
      </c>
      <c r="D9611" t="s">
        <v>1628</v>
      </c>
      <c r="E9611" t="s">
        <v>1629</v>
      </c>
      <c r="F9611" t="s">
        <v>4101</v>
      </c>
      <c r="G9611" t="s">
        <v>1630</v>
      </c>
      <c r="H9611" s="5">
        <v>984822.62</v>
      </c>
      <c r="I9611">
        <f>IFERROR(VLOOKUP(G9611,'NCES Match'!$A$2:$B$1307,2,FALSE),"")</f>
        <v>4822970</v>
      </c>
      <c r="J9611" t="str" cm="1">
        <f t="array" ref="J9611">IFERROR(_xlfn.IFS(B9611=2015,H9611/$O$13,B9611=2016,H9611/$O$14,B9611=2017,H9611/$O$15,B9611=2018,H9611/$O$16,B9611=2019,H9611/$O$17,B9611=2020,H9611/$O$18,B9611=2021,H9611/$O$19,B9611=2022,H9611/$O$20),"")</f>
        <v/>
      </c>
      <c r="K9611" s="3" t="str" cm="1">
        <f t="array" ref="K9611">IFERROR(_xlfn.IFS(B9611=2015,J9611*$P$4,B9611=2016,J9611*$P$5,B9611=2017,J9611*$P$6,B9611=2018,J9611*$P$7,B9611=2019,J9611*$P$8,B9611=2020,J9611*$P$9,B9611=2021,J9611*$P$10,B9611=2022,J9611*$P$11),"")</f>
        <v/>
      </c>
      <c r="L9611" s="3">
        <f t="shared" si="151"/>
        <v>984822.62</v>
      </c>
    </row>
    <row r="9612" spans="1:12">
      <c r="A9612">
        <v>4826700</v>
      </c>
      <c r="B9612">
        <v>2015</v>
      </c>
      <c r="C9612" t="s">
        <v>381</v>
      </c>
      <c r="D9612" t="s">
        <v>1950</v>
      </c>
      <c r="E9612" t="s">
        <v>1951</v>
      </c>
      <c r="G9612" t="s">
        <v>1952</v>
      </c>
      <c r="H9612" s="5">
        <v>30600.1</v>
      </c>
      <c r="I9612">
        <f>IFERROR(VLOOKUP(G9612,'NCES Match'!$A$2:$B$1307,2,FALSE),"")</f>
        <v>4826700</v>
      </c>
      <c r="J9612" cm="1">
        <f t="array" ref="J9612">IFERROR(_xlfn.IFS(B9612=2015,H9612/$O$13,B9612=2016,H9612/$O$14,B9612=2017,H9612/$O$15,B9612=2018,H9612/$O$16,B9612=2019,H9612/$O$17,B9612=2020,H9612/$O$18,B9612=2021,H9612/$O$19,B9612=2022,H9612/$O$20),"")</f>
        <v>2.3972233301967694E-5</v>
      </c>
      <c r="K9612" s="3" cm="1">
        <f t="array" ref="K9612">IFERROR(_xlfn.IFS(B9612=2015,J9612*$P$4,B9612=2016,J9612*$P$5,B9612=2017,J9612*$P$6,B9612=2018,J9612*$P$7,B9612=2019,J9612*$P$8,B9612=2020,J9612*$P$9,B9612=2021,J9612*$P$10,B9612=2022,J9612*$P$11),"")</f>
        <v>38151.401482530877</v>
      </c>
      <c r="L9612" s="3">
        <f t="shared" si="151"/>
        <v>68751.501482530875</v>
      </c>
    </row>
    <row r="9613" spans="1:12">
      <c r="A9613">
        <v>4826700</v>
      </c>
      <c r="B9613">
        <v>2016</v>
      </c>
      <c r="C9613" t="s">
        <v>4102</v>
      </c>
      <c r="D9613" t="s">
        <v>1950</v>
      </c>
      <c r="E9613" t="s">
        <v>1951</v>
      </c>
      <c r="F9613" t="s">
        <v>4101</v>
      </c>
      <c r="G9613" t="s">
        <v>1952</v>
      </c>
      <c r="H9613" s="5">
        <v>30275</v>
      </c>
      <c r="I9613">
        <f>IFERROR(VLOOKUP(G9613,'NCES Match'!$A$2:$B$1307,2,FALSE),"")</f>
        <v>4826700</v>
      </c>
      <c r="J9613" cm="1">
        <f t="array" ref="J9613">IFERROR(_xlfn.IFS(B9613=2015,H9613/$O$13,B9613=2016,H9613/$O$14,B9613=2017,H9613/$O$15,B9613=2018,H9613/$O$16,B9613=2019,H9613/$O$17,B9613=2020,H9613/$O$18,B9613=2021,H9613/$O$19,B9613=2022,H9613/$O$20),"")</f>
        <v>2.1672870665190347E-5</v>
      </c>
      <c r="K9613" s="3" cm="1">
        <f t="array" ref="K9613">IFERROR(_xlfn.IFS(B9613=2015,J9613*$P$4,B9613=2016,J9613*$P$5,B9613=2017,J9613*$P$6,B9613=2018,J9613*$P$7,B9613=2019,J9613*$P$8,B9613=2020,J9613*$P$9,B9613=2021,J9613*$P$10,B9613=2022,J9613*$P$11),"")</f>
        <v>36315.73932045549</v>
      </c>
      <c r="L9613" s="3">
        <f t="shared" si="151"/>
        <v>66590.739320455497</v>
      </c>
    </row>
    <row r="9614" spans="1:12">
      <c r="A9614">
        <v>4826700</v>
      </c>
      <c r="B9614">
        <v>2017</v>
      </c>
      <c r="D9614" t="s">
        <v>1950</v>
      </c>
      <c r="E9614" t="s">
        <v>1951</v>
      </c>
      <c r="F9614" t="s">
        <v>4101</v>
      </c>
      <c r="G9614" t="s">
        <v>1952</v>
      </c>
      <c r="H9614" s="5">
        <v>30698</v>
      </c>
      <c r="I9614">
        <f>IFERROR(VLOOKUP(G9614,'NCES Match'!$A$2:$B$1307,2,FALSE),"")</f>
        <v>4826700</v>
      </c>
      <c r="J9614" cm="1">
        <f t="array" ref="J9614">IFERROR(_xlfn.IFS(B9614=2015,H9614/$O$13,B9614=2016,H9614/$O$14,B9614=2017,H9614/$O$15,B9614=2018,H9614/$O$16,B9614=2019,H9614/$O$17,B9614=2020,H9614/$O$18,B9614=2021,H9614/$O$19,B9614=2022,H9614/$O$20),"")</f>
        <v>2.1164391257669346E-5</v>
      </c>
      <c r="K9614" s="3" cm="1">
        <f t="array" ref="K9614">IFERROR(_xlfn.IFS(B9614=2015,J9614*$P$4,B9614=2016,J9614*$P$5,B9614=2017,J9614*$P$6,B9614=2018,J9614*$P$7,B9614=2019,J9614*$P$8,B9614=2020,J9614*$P$9,B9614=2021,J9614*$P$10,B9614=2022,J9614*$P$11),"")</f>
        <v>35942.381357292805</v>
      </c>
      <c r="L9614" s="3">
        <f t="shared" si="151"/>
        <v>66640.381357292805</v>
      </c>
    </row>
    <row r="9615" spans="1:12">
      <c r="A9615">
        <v>4826700</v>
      </c>
      <c r="B9615">
        <v>2018</v>
      </c>
      <c r="D9615" t="s">
        <v>1950</v>
      </c>
      <c r="E9615" t="s">
        <v>1951</v>
      </c>
      <c r="F9615" t="s">
        <v>4101</v>
      </c>
      <c r="G9615" t="s">
        <v>1952</v>
      </c>
      <c r="H9615" s="5">
        <v>31983</v>
      </c>
      <c r="I9615">
        <f>IFERROR(VLOOKUP(G9615,'NCES Match'!$A$2:$B$1307,2,FALSE),"")</f>
        <v>4826700</v>
      </c>
      <c r="J9615" cm="1">
        <f t="array" ref="J9615">IFERROR(_xlfn.IFS(B9615=2015,H9615/$O$13,B9615=2016,H9615/$O$14,B9615=2017,H9615/$O$15,B9615=2018,H9615/$O$16,B9615=2019,H9615/$O$17,B9615=2020,H9615/$O$18,B9615=2021,H9615/$O$19,B9615=2022,H9615/$O$20),"")</f>
        <v>2.0870789218025911E-5</v>
      </c>
      <c r="K9615" s="3" cm="1">
        <f t="array" ref="K9615">IFERROR(_xlfn.IFS(B9615=2015,J9615*$P$4,B9615=2016,J9615*$P$5,B9615=2017,J9615*$P$6,B9615=2018,J9615*$P$7,B9615=2019,J9615*$P$8,B9615=2020,J9615*$P$9,B9615=2021,J9615*$P$10,B9615=2022,J9615*$P$11),"")</f>
        <v>35832.083292064897</v>
      </c>
      <c r="L9615" s="3">
        <f t="shared" si="151"/>
        <v>67815.083292064897</v>
      </c>
    </row>
    <row r="9616" spans="1:12">
      <c r="A9616">
        <v>4826700</v>
      </c>
      <c r="B9616">
        <v>2019</v>
      </c>
      <c r="D9616" t="s">
        <v>1950</v>
      </c>
      <c r="E9616" t="s">
        <v>1951</v>
      </c>
      <c r="F9616" t="s">
        <v>4101</v>
      </c>
      <c r="G9616" t="s">
        <v>1952</v>
      </c>
      <c r="H9616" s="5">
        <v>33125</v>
      </c>
      <c r="I9616">
        <f>IFERROR(VLOOKUP(G9616,'NCES Match'!$A$2:$B$1307,2,FALSE),"")</f>
        <v>4826700</v>
      </c>
      <c r="J9616" cm="1">
        <f t="array" ref="J9616">IFERROR(_xlfn.IFS(B9616=2015,H9616/$O$13,B9616=2016,H9616/$O$14,B9616=2017,H9616/$O$15,B9616=2018,H9616/$O$16,B9616=2019,H9616/$O$17,B9616=2020,H9616/$O$18,B9616=2021,H9616/$O$19,B9616=2022,H9616/$O$20),"")</f>
        <v>2.0974088382634103E-5</v>
      </c>
      <c r="K9616" s="3" cm="1">
        <f t="array" ref="K9616">IFERROR(_xlfn.IFS(B9616=2015,J9616*$P$4,B9616=2016,J9616*$P$5,B9616=2017,J9616*$P$6,B9616=2018,J9616*$P$7,B9616=2019,J9616*$P$8,B9616=2020,J9616*$P$9,B9616=2021,J9616*$P$10,B9616=2022,J9616*$P$11),"")</f>
        <v>36451.412876281014</v>
      </c>
      <c r="L9616" s="3">
        <f t="shared" si="151"/>
        <v>69576.412876281014</v>
      </c>
    </row>
    <row r="9617" spans="1:12">
      <c r="A9617">
        <v>4826700</v>
      </c>
      <c r="B9617">
        <v>2020</v>
      </c>
      <c r="D9617" t="s">
        <v>1950</v>
      </c>
      <c r="E9617" t="s">
        <v>1951</v>
      </c>
      <c r="F9617" t="s">
        <v>4230</v>
      </c>
      <c r="G9617" t="s">
        <v>1952</v>
      </c>
      <c r="H9617" s="5">
        <v>40539</v>
      </c>
      <c r="I9617">
        <f>IFERROR(VLOOKUP(G9617,'NCES Match'!$A$2:$B$1307,2,FALSE),"")</f>
        <v>4826700</v>
      </c>
      <c r="J9617" cm="1">
        <f t="array" ref="J9617">IFERROR(_xlfn.IFS(B9617=2015,H9617/$O$13,B9617=2016,H9617/$O$14,B9617=2017,H9617/$O$15,B9617=2018,H9617/$O$16,B9617=2019,H9617/$O$17,B9617=2020,H9617/$O$18,B9617=2021,H9617/$O$19,B9617=2022,H9617/$O$20),"")</f>
        <v>2.196839068468508E-5</v>
      </c>
      <c r="K9617" s="3" cm="1">
        <f t="array" ref="K9617">IFERROR(_xlfn.IFS(B9617=2015,J9617*$P$4,B9617=2016,J9617*$P$5,B9617=2017,J9617*$P$6,B9617=2018,J9617*$P$7,B9617=2019,J9617*$P$8,B9617=2020,J9617*$P$9,B9617=2021,J9617*$P$10,B9617=2022,J9617*$P$11),"")</f>
        <v>46309.429404335926</v>
      </c>
      <c r="L9617" s="3">
        <f t="shared" si="151"/>
        <v>86848.429404335926</v>
      </c>
    </row>
    <row r="9618" spans="1:12">
      <c r="A9618">
        <v>4826700</v>
      </c>
      <c r="B9618">
        <v>2021</v>
      </c>
      <c r="D9618" t="s">
        <v>1950</v>
      </c>
      <c r="E9618" t="s">
        <v>1951</v>
      </c>
      <c r="F9618" t="s">
        <v>4230</v>
      </c>
      <c r="G9618" t="s">
        <v>1952</v>
      </c>
      <c r="H9618" s="5">
        <v>40438.18</v>
      </c>
      <c r="I9618">
        <f>IFERROR(VLOOKUP(G9618,'NCES Match'!$A$2:$B$1307,2,FALSE),"")</f>
        <v>4826700</v>
      </c>
      <c r="J9618" cm="1">
        <f t="array" ref="J9618">IFERROR(_xlfn.IFS(B9618=2015,H9618/$O$13,B9618=2016,H9618/$O$14,B9618=2017,H9618/$O$15,B9618=2018,H9618/$O$16,B9618=2019,H9618/$O$17,B9618=2020,H9618/$O$18,B9618=2021,H9618/$O$19,B9618=2022,H9618/$O$20),"")</f>
        <v>2.0689912364313376E-5</v>
      </c>
      <c r="K9618" s="3" cm="1">
        <f t="array" ref="K9618">IFERROR(_xlfn.IFS(B9618=2015,J9618*$P$4,B9618=2016,J9618*$P$5,B9618=2017,J9618*$P$6,B9618=2018,J9618*$P$7,B9618=2019,J9618*$P$8,B9618=2020,J9618*$P$9,B9618=2021,J9618*$P$10,B9618=2022,J9618*$P$11),"")</f>
        <v>44287.860043312416</v>
      </c>
      <c r="L9618" s="3">
        <f t="shared" si="151"/>
        <v>84726.040043312416</v>
      </c>
    </row>
    <row r="9619" spans="1:12">
      <c r="A9619">
        <v>4826700</v>
      </c>
      <c r="B9619">
        <v>2022</v>
      </c>
      <c r="D9619" t="s">
        <v>1950</v>
      </c>
      <c r="E9619" t="s">
        <v>1951</v>
      </c>
      <c r="F9619" t="s">
        <v>4101</v>
      </c>
      <c r="G9619" t="s">
        <v>1952</v>
      </c>
      <c r="H9619" s="5">
        <v>42210.74</v>
      </c>
      <c r="I9619">
        <f>IFERROR(VLOOKUP(G9619,'NCES Match'!$A$2:$B$1307,2,FALSE),"")</f>
        <v>4826700</v>
      </c>
      <c r="J9619" cm="1">
        <f t="array" ref="J9619">IFERROR(_xlfn.IFS(B9619=2015,H9619/$O$13,B9619=2016,H9619/$O$14,B9619=2017,H9619/$O$15,B9619=2018,H9619/$O$16,B9619=2019,H9619/$O$17,B9619=2020,H9619/$O$18,B9619=2021,H9619/$O$19,B9619=2022,H9619/$O$20),"")</f>
        <v>1.8540250459591535E-5</v>
      </c>
      <c r="K9619" s="3" cm="1">
        <f t="array" ref="K9619">IFERROR(_xlfn.IFS(B9619=2015,J9619*$P$4,B9619=2016,J9619*$P$5,B9619=2017,J9619*$P$6,B9619=2018,J9619*$P$7,B9619=2019,J9619*$P$8,B9619=2020,J9619*$P$9,B9619=2021,J9619*$P$10,B9619=2022,J9619*$P$11),"")</f>
        <v>39926.114291714061</v>
      </c>
      <c r="L9619" s="3">
        <f t="shared" si="151"/>
        <v>82136.854291714058</v>
      </c>
    </row>
    <row r="9620" spans="1:12">
      <c r="A9620">
        <v>4826700</v>
      </c>
      <c r="B9620">
        <v>2023</v>
      </c>
      <c r="D9620" t="s">
        <v>1950</v>
      </c>
      <c r="E9620" t="s">
        <v>1951</v>
      </c>
      <c r="F9620" t="s">
        <v>4101</v>
      </c>
      <c r="G9620" t="s">
        <v>1952</v>
      </c>
      <c r="H9620" s="5">
        <v>47863.74</v>
      </c>
      <c r="I9620">
        <f>IFERROR(VLOOKUP(G9620,'NCES Match'!$A$2:$B$1307,2,FALSE),"")</f>
        <v>4826700</v>
      </c>
      <c r="J9620" t="str" cm="1">
        <f t="array" ref="J9620">IFERROR(_xlfn.IFS(B9620=2015,H9620/$O$13,B9620=2016,H9620/$O$14,B9620=2017,H9620/$O$15,B9620=2018,H9620/$O$16,B9620=2019,H9620/$O$17,B9620=2020,H9620/$O$18,B9620=2021,H9620/$O$19,B9620=2022,H9620/$O$20),"")</f>
        <v/>
      </c>
      <c r="K9620" s="3" t="str" cm="1">
        <f t="array" ref="K9620">IFERROR(_xlfn.IFS(B9620=2015,J9620*$P$4,B9620=2016,J9620*$P$5,B9620=2017,J9620*$P$6,B9620=2018,J9620*$P$7,B9620=2019,J9620*$P$8,B9620=2020,J9620*$P$9,B9620=2021,J9620*$P$10,B9620=2022,J9620*$P$11),"")</f>
        <v/>
      </c>
      <c r="L9620" s="3">
        <f t="shared" si="151"/>
        <v>47863.74</v>
      </c>
    </row>
    <row r="9621" spans="1:12">
      <c r="A9621">
        <v>4827270</v>
      </c>
      <c r="B9621">
        <v>2015</v>
      </c>
      <c r="C9621" t="s">
        <v>381</v>
      </c>
      <c r="D9621" t="s">
        <v>1989</v>
      </c>
      <c r="E9621" t="s">
        <v>1990</v>
      </c>
      <c r="G9621" t="s">
        <v>1991</v>
      </c>
      <c r="H9621" s="5">
        <v>47536.72</v>
      </c>
      <c r="I9621">
        <f>IFERROR(VLOOKUP(G9621,'NCES Match'!$A$2:$B$1307,2,FALSE),"")</f>
        <v>4827270</v>
      </c>
      <c r="J9621" cm="1">
        <f t="array" ref="J9621">IFERROR(_xlfn.IFS(B9621=2015,H9621/$O$13,B9621=2016,H9621/$O$14,B9621=2017,H9621/$O$15,B9621=2018,H9621/$O$16,B9621=2019,H9621/$O$17,B9621=2020,H9621/$O$18,B9621=2021,H9621/$O$19,B9621=2022,H9621/$O$20),"")</f>
        <v>3.7240445039405551E-5</v>
      </c>
      <c r="K9621" s="3" cm="1">
        <f t="array" ref="K9621">IFERROR(_xlfn.IFS(B9621=2015,J9621*$P$4,B9621=2016,J9621*$P$5,B9621=2017,J9621*$P$6,B9621=2018,J9621*$P$7,B9621=2019,J9621*$P$8,B9621=2020,J9621*$P$9,B9621=2021,J9621*$P$10,B9621=2022,J9621*$P$11),"")</f>
        <v>59267.53474278369</v>
      </c>
      <c r="L9621" s="3">
        <f t="shared" si="151"/>
        <v>106804.2547427837</v>
      </c>
    </row>
    <row r="9622" spans="1:12">
      <c r="A9622">
        <v>4827270</v>
      </c>
      <c r="B9622">
        <v>2016</v>
      </c>
      <c r="C9622" t="s">
        <v>4102</v>
      </c>
      <c r="D9622" t="s">
        <v>1989</v>
      </c>
      <c r="E9622" t="s">
        <v>1990</v>
      </c>
      <c r="F9622" t="s">
        <v>4101</v>
      </c>
      <c r="G9622" t="s">
        <v>1991</v>
      </c>
      <c r="H9622" s="5">
        <v>48561</v>
      </c>
      <c r="I9622">
        <f>IFERROR(VLOOKUP(G9622,'NCES Match'!$A$2:$B$1307,2,FALSE),"")</f>
        <v>4827270</v>
      </c>
      <c r="J9622" cm="1">
        <f t="array" ref="J9622">IFERROR(_xlfn.IFS(B9622=2015,H9622/$O$13,B9622=2016,H9622/$O$14,B9622=2017,H9622/$O$15,B9622=2018,H9622/$O$16,B9622=2019,H9622/$O$17,B9622=2020,H9622/$O$18,B9622=2021,H9622/$O$19,B9622=2022,H9622/$O$20),"")</f>
        <v>3.4763212960274434E-5</v>
      </c>
      <c r="K9622" s="3" cm="1">
        <f t="array" ref="K9622">IFERROR(_xlfn.IFS(B9622=2015,J9622*$P$4,B9622=2016,J9622*$P$5,B9622=2017,J9622*$P$6,B9622=2018,J9622*$P$7,B9622=2019,J9622*$P$8,B9622=2020,J9622*$P$9,B9622=2021,J9622*$P$10,B9622=2022,J9622*$P$11),"")</f>
        <v>58250.325917114424</v>
      </c>
      <c r="L9622" s="3">
        <f t="shared" si="151"/>
        <v>106811.32591711442</v>
      </c>
    </row>
    <row r="9623" spans="1:12">
      <c r="A9623">
        <v>4827270</v>
      </c>
      <c r="B9623">
        <v>2017</v>
      </c>
      <c r="D9623" t="s">
        <v>1989</v>
      </c>
      <c r="E9623" t="s">
        <v>1990</v>
      </c>
      <c r="F9623" t="s">
        <v>4101</v>
      </c>
      <c r="G9623" t="s">
        <v>1991</v>
      </c>
      <c r="H9623" s="5">
        <v>48612</v>
      </c>
      <c r="I9623">
        <f>IFERROR(VLOOKUP(G9623,'NCES Match'!$A$2:$B$1307,2,FALSE),"")</f>
        <v>4827270</v>
      </c>
      <c r="J9623" cm="1">
        <f t="array" ref="J9623">IFERROR(_xlfn.IFS(B9623=2015,H9623/$O$13,B9623=2016,H9623/$O$14,B9623=2017,H9623/$O$15,B9623=2018,H9623/$O$16,B9623=2019,H9623/$O$17,B9623=2020,H9623/$O$18,B9623=2021,H9623/$O$19,B9623=2022,H9623/$O$20),"")</f>
        <v>3.3514997322881694E-5</v>
      </c>
      <c r="K9623" s="3" cm="1">
        <f t="array" ref="K9623">IFERROR(_xlfn.IFS(B9623=2015,J9623*$P$4,B9623=2016,J9623*$P$5,B9623=2017,J9623*$P$6,B9623=2018,J9623*$P$7,B9623=2019,J9623*$P$8,B9623=2020,J9623*$P$9,B9623=2021,J9623*$P$10,B9623=2022,J9623*$P$11),"")</f>
        <v>56916.771207919664</v>
      </c>
      <c r="L9623" s="3">
        <f t="shared" si="151"/>
        <v>105528.77120791966</v>
      </c>
    </row>
    <row r="9624" spans="1:12">
      <c r="A9624">
        <v>4827270</v>
      </c>
      <c r="B9624">
        <v>2018</v>
      </c>
      <c r="D9624" t="s">
        <v>1989</v>
      </c>
      <c r="E9624" t="s">
        <v>1990</v>
      </c>
      <c r="F9624" t="s">
        <v>4101</v>
      </c>
      <c r="G9624" t="s">
        <v>1991</v>
      </c>
      <c r="H9624" s="5">
        <v>52851</v>
      </c>
      <c r="I9624">
        <f>IFERROR(VLOOKUP(G9624,'NCES Match'!$A$2:$B$1307,2,FALSE),"")</f>
        <v>4827270</v>
      </c>
      <c r="J9624" cm="1">
        <f t="array" ref="J9624">IFERROR(_xlfn.IFS(B9624=2015,H9624/$O$13,B9624=2016,H9624/$O$14,B9624=2017,H9624/$O$15,B9624=2018,H9624/$O$16,B9624=2019,H9624/$O$17,B9624=2020,H9624/$O$18,B9624=2021,H9624/$O$19,B9624=2022,H9624/$O$20),"")</f>
        <v>3.4488386985645107E-5</v>
      </c>
      <c r="K9624" s="3" cm="1">
        <f t="array" ref="K9624">IFERROR(_xlfn.IFS(B9624=2015,J9624*$P$4,B9624=2016,J9624*$P$5,B9624=2017,J9624*$P$6,B9624=2018,J9624*$P$7,B9624=2019,J9624*$P$8,B9624=2020,J9624*$P$9,B9624=2021,J9624*$P$10,B9624=2022,J9624*$P$11),"")</f>
        <v>59211.500924519954</v>
      </c>
      <c r="L9624" s="3">
        <f t="shared" si="151"/>
        <v>112062.50092451996</v>
      </c>
    </row>
    <row r="9625" spans="1:12">
      <c r="A9625">
        <v>4827270</v>
      </c>
      <c r="B9625">
        <v>2019</v>
      </c>
      <c r="D9625" t="s">
        <v>1989</v>
      </c>
      <c r="E9625" t="s">
        <v>1990</v>
      </c>
      <c r="F9625" t="s">
        <v>4101</v>
      </c>
      <c r="G9625" t="s">
        <v>1991</v>
      </c>
      <c r="H9625" s="5">
        <v>52570</v>
      </c>
      <c r="I9625">
        <f>IFERROR(VLOOKUP(G9625,'NCES Match'!$A$2:$B$1307,2,FALSE),"")</f>
        <v>4827270</v>
      </c>
      <c r="J9625" cm="1">
        <f t="array" ref="J9625">IFERROR(_xlfn.IFS(B9625=2015,H9625/$O$13,B9625=2016,H9625/$O$14,B9625=2017,H9625/$O$15,B9625=2018,H9625/$O$16,B9625=2019,H9625/$O$17,B9625=2020,H9625/$O$18,B9625=2021,H9625/$O$19,B9625=2022,H9625/$O$20),"")</f>
        <v>3.3286274000756979E-5</v>
      </c>
      <c r="K9625" s="3" cm="1">
        <f t="array" ref="K9625">IFERROR(_xlfn.IFS(B9625=2015,J9625*$P$4,B9625=2016,J9625*$P$5,B9625=2017,J9625*$P$6,B9625=2018,J9625*$P$7,B9625=2019,J9625*$P$8,B9625=2020,J9625*$P$9,B9625=2021,J9625*$P$10,B9625=2022,J9625*$P$11),"")</f>
        <v>57849.079997165078</v>
      </c>
      <c r="L9625" s="3">
        <f t="shared" si="151"/>
        <v>110419.07999716507</v>
      </c>
    </row>
    <row r="9626" spans="1:12">
      <c r="A9626">
        <v>4827270</v>
      </c>
      <c r="B9626">
        <v>2020</v>
      </c>
      <c r="D9626" t="s">
        <v>1989</v>
      </c>
      <c r="E9626" t="s">
        <v>1990</v>
      </c>
      <c r="F9626" t="s">
        <v>4230</v>
      </c>
      <c r="G9626" t="s">
        <v>1991</v>
      </c>
      <c r="H9626" s="5">
        <v>60567</v>
      </c>
      <c r="I9626">
        <f>IFERROR(VLOOKUP(G9626,'NCES Match'!$A$2:$B$1307,2,FALSE),"")</f>
        <v>4827270</v>
      </c>
      <c r="J9626" cm="1">
        <f t="array" ref="J9626">IFERROR(_xlfn.IFS(B9626=2015,H9626/$O$13,B9626=2016,H9626/$O$14,B9626=2017,H9626/$O$15,B9626=2018,H9626/$O$16,B9626=2019,H9626/$O$17,B9626=2020,H9626/$O$18,B9626=2021,H9626/$O$19,B9626=2022,H9626/$O$20),"")</f>
        <v>3.2821715350633251E-5</v>
      </c>
      <c r="K9626" s="3" cm="1">
        <f t="array" ref="K9626">IFERROR(_xlfn.IFS(B9626=2015,J9626*$P$4,B9626=2016,J9626*$P$5,B9626=2017,J9626*$P$6,B9626=2018,J9626*$P$7,B9626=2019,J9626*$P$8,B9626=2020,J9626*$P$9,B9626=2021,J9626*$P$10,B9626=2022,J9626*$P$11),"")</f>
        <v>69188.268352263607</v>
      </c>
      <c r="L9626" s="3">
        <f t="shared" si="151"/>
        <v>129755.26835226361</v>
      </c>
    </row>
    <row r="9627" spans="1:12">
      <c r="A9627">
        <v>4827270</v>
      </c>
      <c r="B9627">
        <v>2021</v>
      </c>
      <c r="D9627" t="s">
        <v>1989</v>
      </c>
      <c r="E9627" t="s">
        <v>1990</v>
      </c>
      <c r="F9627" t="s">
        <v>4230</v>
      </c>
      <c r="G9627" t="s">
        <v>1991</v>
      </c>
      <c r="H9627" s="5">
        <v>68192.22</v>
      </c>
      <c r="I9627">
        <f>IFERROR(VLOOKUP(G9627,'NCES Match'!$A$2:$B$1307,2,FALSE),"")</f>
        <v>4827270</v>
      </c>
      <c r="J9627" cm="1">
        <f t="array" ref="J9627">IFERROR(_xlfn.IFS(B9627=2015,H9627/$O$13,B9627=2016,H9627/$O$14,B9627=2017,H9627/$O$15,B9627=2018,H9627/$O$16,B9627=2019,H9627/$O$17,B9627=2020,H9627/$O$18,B9627=2021,H9627/$O$19,B9627=2022,H9627/$O$20),"")</f>
        <v>3.4890073087561752E-5</v>
      </c>
      <c r="K9627" s="3" cm="1">
        <f t="array" ref="K9627">IFERROR(_xlfn.IFS(B9627=2015,J9627*$P$4,B9627=2016,J9627*$P$5,B9627=2017,J9627*$P$6,B9627=2018,J9627*$P$7,B9627=2019,J9627*$P$8,B9627=2020,J9627*$P$9,B9627=2021,J9627*$P$10,B9627=2022,J9627*$P$11),"")</f>
        <v>74684.060840590988</v>
      </c>
      <c r="L9627" s="3">
        <f t="shared" si="151"/>
        <v>142876.280840591</v>
      </c>
    </row>
    <row r="9628" spans="1:12">
      <c r="A9628">
        <v>4827270</v>
      </c>
      <c r="B9628">
        <v>2022</v>
      </c>
      <c r="D9628" t="s">
        <v>1989</v>
      </c>
      <c r="E9628" t="s">
        <v>1990</v>
      </c>
      <c r="F9628" t="s">
        <v>4101</v>
      </c>
      <c r="G9628" t="s">
        <v>1991</v>
      </c>
      <c r="H9628" s="5">
        <v>79043.289999999994</v>
      </c>
      <c r="I9628">
        <f>IFERROR(VLOOKUP(G9628,'NCES Match'!$A$2:$B$1307,2,FALSE),"")</f>
        <v>4827270</v>
      </c>
      <c r="J9628" cm="1">
        <f t="array" ref="J9628">IFERROR(_xlfn.IFS(B9628=2015,H9628/$O$13,B9628=2016,H9628/$O$14,B9628=2017,H9628/$O$15,B9628=2018,H9628/$O$16,B9628=2019,H9628/$O$17,B9628=2020,H9628/$O$18,B9628=2021,H9628/$O$19,B9628=2022,H9628/$O$20),"")</f>
        <v>3.4718235068850414E-5</v>
      </c>
      <c r="K9628" s="3" cm="1">
        <f t="array" ref="K9628">IFERROR(_xlfn.IFS(B9628=2015,J9628*$P$4,B9628=2016,J9628*$P$5,B9628=2017,J9628*$P$6,B9628=2018,J9628*$P$7,B9628=2019,J9628*$P$8,B9628=2020,J9628*$P$9,B9628=2021,J9628*$P$10,B9628=2022,J9628*$P$11),"")</f>
        <v>74765.129219082606</v>
      </c>
      <c r="L9628" s="3">
        <f t="shared" si="151"/>
        <v>153808.4192190826</v>
      </c>
    </row>
    <row r="9629" spans="1:12">
      <c r="A9629">
        <v>4827270</v>
      </c>
      <c r="B9629">
        <v>2023</v>
      </c>
      <c r="D9629" t="s">
        <v>1989</v>
      </c>
      <c r="E9629" t="s">
        <v>1990</v>
      </c>
      <c r="F9629" t="s">
        <v>4101</v>
      </c>
      <c r="G9629" t="s">
        <v>1991</v>
      </c>
      <c r="H9629" s="5">
        <v>76957.119999999995</v>
      </c>
      <c r="I9629">
        <f>IFERROR(VLOOKUP(G9629,'NCES Match'!$A$2:$B$1307,2,FALSE),"")</f>
        <v>4827270</v>
      </c>
      <c r="J9629" t="str" cm="1">
        <f t="array" ref="J9629">IFERROR(_xlfn.IFS(B9629=2015,H9629/$O$13,B9629=2016,H9629/$O$14,B9629=2017,H9629/$O$15,B9629=2018,H9629/$O$16,B9629=2019,H9629/$O$17,B9629=2020,H9629/$O$18,B9629=2021,H9629/$O$19,B9629=2022,H9629/$O$20),"")</f>
        <v/>
      </c>
      <c r="K9629" s="3" t="str" cm="1">
        <f t="array" ref="K9629">IFERROR(_xlfn.IFS(B9629=2015,J9629*$P$4,B9629=2016,J9629*$P$5,B9629=2017,J9629*$P$6,B9629=2018,J9629*$P$7,B9629=2019,J9629*$P$8,B9629=2020,J9629*$P$9,B9629=2021,J9629*$P$10,B9629=2022,J9629*$P$11),"")</f>
        <v/>
      </c>
      <c r="L9629" s="3">
        <f t="shared" si="151"/>
        <v>76957.119999999995</v>
      </c>
    </row>
    <row r="9630" spans="1:12">
      <c r="A9630">
        <v>4831650</v>
      </c>
      <c r="B9630">
        <v>2015</v>
      </c>
      <c r="C9630" t="s">
        <v>381</v>
      </c>
      <c r="D9630" t="s">
        <v>2312</v>
      </c>
      <c r="E9630" t="s">
        <v>2313</v>
      </c>
      <c r="G9630" t="s">
        <v>2314</v>
      </c>
      <c r="H9630" s="5">
        <v>53754.54</v>
      </c>
      <c r="I9630">
        <f>IFERROR(VLOOKUP(G9630,'NCES Match'!$A$2:$B$1307,2,FALSE),"")</f>
        <v>4831650</v>
      </c>
      <c r="J9630" cm="1">
        <f t="array" ref="J9630">IFERROR(_xlfn.IFS(B9630=2015,H9630/$O$13,B9630=2016,H9630/$O$14,B9630=2017,H9630/$O$15,B9630=2018,H9630/$O$16,B9630=2019,H9630/$O$17,B9630=2020,H9630/$O$18,B9630=2021,H9630/$O$19,B9630=2022,H9630/$O$20),"")</f>
        <v>4.2111508587225357E-5</v>
      </c>
      <c r="K9630" s="3" cm="1">
        <f t="array" ref="K9630">IFERROR(_xlfn.IFS(B9630=2015,J9630*$P$4,B9630=2016,J9630*$P$5,B9630=2017,J9630*$P$6,B9630=2018,J9630*$P$7,B9630=2019,J9630*$P$8,B9630=2020,J9630*$P$9,B9630=2021,J9630*$P$10,B9630=2022,J9630*$P$11),"")</f>
        <v>67019.749512216149</v>
      </c>
      <c r="L9630" s="3">
        <f t="shared" si="151"/>
        <v>120774.28951221614</v>
      </c>
    </row>
    <row r="9631" spans="1:12">
      <c r="A9631">
        <v>4831650</v>
      </c>
      <c r="B9631">
        <v>2016</v>
      </c>
      <c r="C9631" t="s">
        <v>4102</v>
      </c>
      <c r="D9631" t="s">
        <v>2312</v>
      </c>
      <c r="E9631" t="s">
        <v>2313</v>
      </c>
      <c r="F9631" t="s">
        <v>4101</v>
      </c>
      <c r="G9631" t="s">
        <v>2314</v>
      </c>
      <c r="H9631" s="5">
        <v>57856</v>
      </c>
      <c r="I9631">
        <f>IFERROR(VLOOKUP(G9631,'NCES Match'!$A$2:$B$1307,2,FALSE),"")</f>
        <v>4831650</v>
      </c>
      <c r="J9631" cm="1">
        <f t="array" ref="J9631">IFERROR(_xlfn.IFS(B9631=2015,H9631/$O$13,B9631=2016,H9631/$O$14,B9631=2017,H9631/$O$15,B9631=2018,H9631/$O$16,B9631=2019,H9631/$O$17,B9631=2020,H9631/$O$18,B9631=2021,H9631/$O$19,B9631=2022,H9631/$O$20),"")</f>
        <v>4.1417195877960451E-5</v>
      </c>
      <c r="K9631" s="3" cm="1">
        <f t="array" ref="K9631">IFERROR(_xlfn.IFS(B9631=2015,J9631*$P$4,B9631=2016,J9631*$P$5,B9631=2017,J9631*$P$6,B9631=2018,J9631*$P$7,B9631=2019,J9631*$P$8,B9631=2020,J9631*$P$9,B9631=2021,J9631*$P$10,B9631=2022,J9631*$P$11),"")</f>
        <v>69399.947617647325</v>
      </c>
      <c r="L9631" s="3">
        <f t="shared" si="151"/>
        <v>127255.94761764733</v>
      </c>
    </row>
    <row r="9632" spans="1:12">
      <c r="A9632">
        <v>4831650</v>
      </c>
      <c r="B9632">
        <v>2017</v>
      </c>
      <c r="D9632" t="s">
        <v>2312</v>
      </c>
      <c r="E9632" t="s">
        <v>2313</v>
      </c>
      <c r="F9632" t="s">
        <v>4101</v>
      </c>
      <c r="G9632" t="s">
        <v>2314</v>
      </c>
      <c r="H9632" s="5">
        <v>59208</v>
      </c>
      <c r="I9632">
        <f>IFERROR(VLOOKUP(G9632,'NCES Match'!$A$2:$B$1307,2,FALSE),"")</f>
        <v>4831650</v>
      </c>
      <c r="J9632" cm="1">
        <f t="array" ref="J9632">IFERROR(_xlfn.IFS(B9632=2015,H9632/$O$13,B9632=2016,H9632/$O$14,B9632=2017,H9632/$O$15,B9632=2018,H9632/$O$16,B9632=2019,H9632/$O$17,B9632=2020,H9632/$O$18,B9632=2021,H9632/$O$19,B9632=2022,H9632/$O$20),"")</f>
        <v>4.0820290493976366E-5</v>
      </c>
      <c r="K9632" s="3" cm="1">
        <f t="array" ref="K9632">IFERROR(_xlfn.IFS(B9632=2015,J9632*$P$4,B9632=2016,J9632*$P$5,B9632=2017,J9632*$P$6,B9632=2018,J9632*$P$7,B9632=2019,J9632*$P$8,B9632=2020,J9632*$P$9,B9632=2021,J9632*$P$10,B9632=2022,J9632*$P$11),"")</f>
        <v>69322.969424802664</v>
      </c>
      <c r="L9632" s="3">
        <f t="shared" si="151"/>
        <v>128530.96942480266</v>
      </c>
    </row>
    <row r="9633" spans="1:12">
      <c r="A9633">
        <v>4831650</v>
      </c>
      <c r="B9633">
        <v>2018</v>
      </c>
      <c r="D9633" t="s">
        <v>2312</v>
      </c>
      <c r="E9633" t="s">
        <v>2313</v>
      </c>
      <c r="F9633" t="s">
        <v>4101</v>
      </c>
      <c r="G9633" t="s">
        <v>2314</v>
      </c>
      <c r="H9633" s="5">
        <v>69008</v>
      </c>
      <c r="I9633">
        <f>IFERROR(VLOOKUP(G9633,'NCES Match'!$A$2:$B$1307,2,FALSE),"")</f>
        <v>4831650</v>
      </c>
      <c r="J9633" cm="1">
        <f t="array" ref="J9633">IFERROR(_xlfn.IFS(B9633=2015,H9633/$O$13,B9633=2016,H9633/$O$14,B9633=2017,H9633/$O$15,B9633=2018,H9633/$O$16,B9633=2019,H9633/$O$17,B9633=2020,H9633/$O$18,B9633=2021,H9633/$O$19,B9633=2022,H9633/$O$20),"")</f>
        <v>4.5031780081841357E-5</v>
      </c>
      <c r="K9633" s="3" cm="1">
        <f t="array" ref="K9633">IFERROR(_xlfn.IFS(B9633=2015,J9633*$P$4,B9633=2016,J9633*$P$5,B9633=2017,J9633*$P$6,B9633=2018,J9633*$P$7,B9633=2019,J9633*$P$8,B9633=2020,J9633*$P$9,B9633=2021,J9633*$P$10,B9633=2022,J9633*$P$11),"")</f>
        <v>77312.960129406696</v>
      </c>
      <c r="L9633" s="3">
        <f t="shared" si="151"/>
        <v>146320.96012940671</v>
      </c>
    </row>
    <row r="9634" spans="1:12">
      <c r="A9634">
        <v>4831650</v>
      </c>
      <c r="B9634">
        <v>2019</v>
      </c>
      <c r="D9634" t="s">
        <v>2312</v>
      </c>
      <c r="E9634" t="s">
        <v>2313</v>
      </c>
      <c r="F9634" t="s">
        <v>4101</v>
      </c>
      <c r="G9634" t="s">
        <v>2314</v>
      </c>
      <c r="H9634" s="5">
        <v>75262</v>
      </c>
      <c r="I9634">
        <f>IFERROR(VLOOKUP(G9634,'NCES Match'!$A$2:$B$1307,2,FALSE),"")</f>
        <v>4831650</v>
      </c>
      <c r="J9634" cm="1">
        <f t="array" ref="J9634">IFERROR(_xlfn.IFS(B9634=2015,H9634/$O$13,B9634=2016,H9634/$O$14,B9634=2017,H9634/$O$15,B9634=2018,H9634/$O$16,B9634=2019,H9634/$O$17,B9634=2020,H9634/$O$18,B9634=2021,H9634/$O$19,B9634=2022,H9634/$O$20),"")</f>
        <v>4.7654395165397978E-5</v>
      </c>
      <c r="K9634" s="3" cm="1">
        <f t="array" ref="K9634">IFERROR(_xlfn.IFS(B9634=2015,J9634*$P$4,B9634=2016,J9634*$P$5,B9634=2017,J9634*$P$6,B9634=2018,J9634*$P$7,B9634=2019,J9634*$P$8,B9634=2020,J9634*$P$9,B9634=2021,J9634*$P$10,B9634=2022,J9634*$P$11),"")</f>
        <v>82819.810894933195</v>
      </c>
      <c r="L9634" s="3">
        <f t="shared" si="151"/>
        <v>158081.81089493318</v>
      </c>
    </row>
    <row r="9635" spans="1:12">
      <c r="A9635">
        <v>4831650</v>
      </c>
      <c r="B9635">
        <v>2020</v>
      </c>
      <c r="D9635" t="s">
        <v>2312</v>
      </c>
      <c r="E9635" t="s">
        <v>2313</v>
      </c>
      <c r="F9635" t="s">
        <v>4230</v>
      </c>
      <c r="G9635" t="s">
        <v>2314</v>
      </c>
      <c r="H9635" s="5">
        <v>91755</v>
      </c>
      <c r="I9635">
        <f>IFERROR(VLOOKUP(G9635,'NCES Match'!$A$2:$B$1307,2,FALSE),"")</f>
        <v>4831650</v>
      </c>
      <c r="J9635" cm="1">
        <f t="array" ref="J9635">IFERROR(_xlfn.IFS(B9635=2015,H9635/$O$13,B9635=2016,H9635/$O$14,B9635=2017,H9635/$O$15,B9635=2018,H9635/$O$16,B9635=2019,H9635/$O$17,B9635=2020,H9635/$O$18,B9635=2021,H9635/$O$19,B9635=2022,H9635/$O$20),"")</f>
        <v>4.9722728416420724E-5</v>
      </c>
      <c r="K9635" s="3" cm="1">
        <f t="array" ref="K9635">IFERROR(_xlfn.IFS(B9635=2015,J9635*$P$4,B9635=2016,J9635*$P$5,B9635=2017,J9635*$P$6,B9635=2018,J9635*$P$7,B9635=2019,J9635*$P$8,B9635=2020,J9635*$P$9,B9635=2021,J9635*$P$10,B9635=2022,J9635*$P$11),"")</f>
        <v>104815.65147129538</v>
      </c>
      <c r="L9635" s="3">
        <f t="shared" si="151"/>
        <v>196570.65147129539</v>
      </c>
    </row>
    <row r="9636" spans="1:12">
      <c r="A9636">
        <v>4831650</v>
      </c>
      <c r="B9636">
        <v>2021</v>
      </c>
      <c r="D9636" t="s">
        <v>2312</v>
      </c>
      <c r="E9636" t="s">
        <v>2313</v>
      </c>
      <c r="F9636" t="s">
        <v>4101</v>
      </c>
      <c r="G9636" t="s">
        <v>2314</v>
      </c>
      <c r="H9636" s="5">
        <v>98489.89</v>
      </c>
      <c r="I9636">
        <f>IFERROR(VLOOKUP(G9636,'NCES Match'!$A$2:$B$1307,2,FALSE),"")</f>
        <v>4831650</v>
      </c>
      <c r="J9636" cm="1">
        <f t="array" ref="J9636">IFERROR(_xlfn.IFS(B9636=2015,H9636/$O$13,B9636=2016,H9636/$O$14,B9636=2017,H9636/$O$15,B9636=2018,H9636/$O$16,B9636=2019,H9636/$O$17,B9636=2020,H9636/$O$18,B9636=2021,H9636/$O$19,B9636=2022,H9636/$O$20),"")</f>
        <v>5.039166433481587E-5</v>
      </c>
      <c r="K9636" s="3" cm="1">
        <f t="array" ref="K9636">IFERROR(_xlfn.IFS(B9636=2015,J9636*$P$4,B9636=2016,J9636*$P$5,B9636=2017,J9636*$P$6,B9636=2018,J9636*$P$7,B9636=2019,J9636*$P$8,B9636=2020,J9636*$P$9,B9636=2021,J9636*$P$10,B9636=2022,J9636*$P$11),"")</f>
        <v>107866.04303164076</v>
      </c>
      <c r="L9636" s="3">
        <f t="shared" si="151"/>
        <v>206355.93303164077</v>
      </c>
    </row>
    <row r="9637" spans="1:12">
      <c r="A9637">
        <v>4831650</v>
      </c>
      <c r="B9637">
        <v>2022</v>
      </c>
      <c r="D9637" t="s">
        <v>2312</v>
      </c>
      <c r="E9637" t="s">
        <v>2313</v>
      </c>
      <c r="F9637" t="s">
        <v>4101</v>
      </c>
      <c r="G9637" t="s">
        <v>2314</v>
      </c>
      <c r="H9637" s="5">
        <v>113180.41</v>
      </c>
      <c r="I9637">
        <f>IFERROR(VLOOKUP(G9637,'NCES Match'!$A$2:$B$1307,2,FALSE),"")</f>
        <v>4831650</v>
      </c>
      <c r="J9637" cm="1">
        <f t="array" ref="J9637">IFERROR(_xlfn.IFS(B9637=2015,H9637/$O$13,B9637=2016,H9637/$O$14,B9637=2017,H9637/$O$15,B9637=2018,H9637/$O$16,B9637=2019,H9637/$O$17,B9637=2020,H9637/$O$18,B9637=2021,H9637/$O$19,B9637=2022,H9637/$O$20),"")</f>
        <v>4.9712304226821389E-5</v>
      </c>
      <c r="K9637" s="3" cm="1">
        <f t="array" ref="K9637">IFERROR(_xlfn.IFS(B9637=2015,J9637*$P$4,B9637=2016,J9637*$P$5,B9637=2017,J9637*$P$6,B9637=2018,J9637*$P$7,B9637=2019,J9637*$P$8,B9637=2020,J9637*$P$9,B9637=2021,J9637*$P$10,B9637=2022,J9637*$P$11),"")</f>
        <v>107054.60234156183</v>
      </c>
      <c r="L9637" s="3">
        <f t="shared" si="151"/>
        <v>220235.01234156184</v>
      </c>
    </row>
    <row r="9638" spans="1:12">
      <c r="A9638">
        <v>4831650</v>
      </c>
      <c r="B9638">
        <v>2023</v>
      </c>
      <c r="D9638" t="s">
        <v>2312</v>
      </c>
      <c r="E9638" t="s">
        <v>2313</v>
      </c>
      <c r="F9638" t="s">
        <v>4101</v>
      </c>
      <c r="G9638" t="s">
        <v>2314</v>
      </c>
      <c r="H9638" s="5">
        <v>134309.94</v>
      </c>
      <c r="I9638">
        <f>IFERROR(VLOOKUP(G9638,'NCES Match'!$A$2:$B$1307,2,FALSE),"")</f>
        <v>4831650</v>
      </c>
      <c r="J9638" t="str" cm="1">
        <f t="array" ref="J9638">IFERROR(_xlfn.IFS(B9638=2015,H9638/$O$13,B9638=2016,H9638/$O$14,B9638=2017,H9638/$O$15,B9638=2018,H9638/$O$16,B9638=2019,H9638/$O$17,B9638=2020,H9638/$O$18,B9638=2021,H9638/$O$19,B9638=2022,H9638/$O$20),"")</f>
        <v/>
      </c>
      <c r="K9638" s="3" t="str" cm="1">
        <f t="array" ref="K9638">IFERROR(_xlfn.IFS(B9638=2015,J9638*$P$4,B9638=2016,J9638*$P$5,B9638=2017,J9638*$P$6,B9638=2018,J9638*$P$7,B9638=2019,J9638*$P$8,B9638=2020,J9638*$P$9,B9638=2021,J9638*$P$10,B9638=2022,J9638*$P$11),"")</f>
        <v/>
      </c>
      <c r="L9638" s="3">
        <f t="shared" si="151"/>
        <v>134309.94</v>
      </c>
    </row>
    <row r="9639" spans="1:12">
      <c r="A9639">
        <v>4833870</v>
      </c>
      <c r="B9639">
        <v>2015</v>
      </c>
      <c r="C9639" t="s">
        <v>381</v>
      </c>
      <c r="D9639" t="s">
        <v>2464</v>
      </c>
      <c r="E9639" t="s">
        <v>2465</v>
      </c>
      <c r="G9639" t="s">
        <v>2466</v>
      </c>
      <c r="H9639" s="5">
        <v>63876.6</v>
      </c>
      <c r="I9639">
        <f>IFERROR(VLOOKUP(G9639,'NCES Match'!$A$2:$B$1307,2,FALSE),"")</f>
        <v>4833870</v>
      </c>
      <c r="J9639" cm="1">
        <f t="array" ref="J9639">IFERROR(_xlfn.IFS(B9639=2015,H9639/$O$13,B9639=2016,H9639/$O$14,B9639=2017,H9639/$O$15,B9639=2018,H9639/$O$16,B9639=2019,H9639/$O$17,B9639=2020,H9639/$O$18,B9639=2021,H9639/$O$19,B9639=2022,H9639/$O$20),"")</f>
        <v>5.0041168418942086E-5</v>
      </c>
      <c r="K9639" s="3" cm="1">
        <f t="array" ref="K9639">IFERROR(_xlfn.IFS(B9639=2015,J9639*$P$4,B9639=2016,J9639*$P$5,B9639=2017,J9639*$P$6,B9639=2018,J9639*$P$7,B9639=2019,J9639*$P$8,B9639=2020,J9639*$P$9,B9639=2021,J9639*$P$10,B9639=2022,J9639*$P$11),"")</f>
        <v>79639.668234385899</v>
      </c>
      <c r="L9639" s="3">
        <f t="shared" si="151"/>
        <v>143516.26823438591</v>
      </c>
    </row>
    <row r="9640" spans="1:12">
      <c r="A9640">
        <v>4833870</v>
      </c>
      <c r="B9640">
        <v>2016</v>
      </c>
      <c r="C9640" t="s">
        <v>4102</v>
      </c>
      <c r="D9640" t="s">
        <v>2464</v>
      </c>
      <c r="E9640" t="s">
        <v>2465</v>
      </c>
      <c r="F9640" t="s">
        <v>4101</v>
      </c>
      <c r="G9640" t="s">
        <v>2466</v>
      </c>
      <c r="H9640" s="5">
        <v>67049</v>
      </c>
      <c r="I9640">
        <f>IFERROR(VLOOKUP(G9640,'NCES Match'!$A$2:$B$1307,2,FALSE),"")</f>
        <v>4833870</v>
      </c>
      <c r="J9640" cm="1">
        <f t="array" ref="J9640">IFERROR(_xlfn.IFS(B9640=2015,H9640/$O$13,B9640=2016,H9640/$O$14,B9640=2017,H9640/$O$15,B9640=2018,H9640/$O$16,B9640=2019,H9640/$O$17,B9640=2020,H9640/$O$18,B9640=2021,H9640/$O$19,B9640=2022,H9640/$O$20),"")</f>
        <v>4.7998160370944596E-5</v>
      </c>
      <c r="K9640" s="3" cm="1">
        <f t="array" ref="K9640">IFERROR(_xlfn.IFS(B9640=2015,J9640*$P$4,B9640=2016,J9640*$P$5,B9640=2017,J9640*$P$6,B9640=2018,J9640*$P$7,B9640=2019,J9640*$P$8,B9640=2020,J9640*$P$9,B9640=2021,J9640*$P$10,B9640=2022,J9640*$P$11),"")</f>
        <v>80427.217364070035</v>
      </c>
      <c r="L9640" s="3">
        <f t="shared" si="151"/>
        <v>147476.21736407003</v>
      </c>
    </row>
    <row r="9641" spans="1:12">
      <c r="A9641">
        <v>4833870</v>
      </c>
      <c r="B9641">
        <v>2017</v>
      </c>
      <c r="D9641" t="s">
        <v>2464</v>
      </c>
      <c r="E9641" t="s">
        <v>2465</v>
      </c>
      <c r="F9641" t="s">
        <v>4101</v>
      </c>
      <c r="G9641" t="s">
        <v>2466</v>
      </c>
      <c r="H9641" s="5">
        <v>65181</v>
      </c>
      <c r="I9641">
        <f>IFERROR(VLOOKUP(G9641,'NCES Match'!$A$2:$B$1307,2,FALSE),"")</f>
        <v>4833870</v>
      </c>
      <c r="J9641" cm="1">
        <f t="array" ref="J9641">IFERROR(_xlfn.IFS(B9641=2015,H9641/$O$13,B9641=2016,H9641/$O$14,B9641=2017,H9641/$O$15,B9641=2018,H9641/$O$16,B9641=2019,H9641/$O$17,B9641=2020,H9641/$O$18,B9641=2021,H9641/$O$19,B9641=2022,H9641/$O$20),"")</f>
        <v>4.4938308246991512E-5</v>
      </c>
      <c r="K9641" s="3" cm="1">
        <f t="array" ref="K9641">IFERROR(_xlfn.IFS(B9641=2015,J9641*$P$4,B9641=2016,J9641*$P$5,B9641=2017,J9641*$P$6,B9641=2018,J9641*$P$7,B9641=2019,J9641*$P$8,B9641=2020,J9641*$P$9,B9641=2021,J9641*$P$10,B9641=2022,J9641*$P$11),"")</f>
        <v>76316.384104817975</v>
      </c>
      <c r="L9641" s="3">
        <f t="shared" si="151"/>
        <v>141497.38410481799</v>
      </c>
    </row>
    <row r="9642" spans="1:12">
      <c r="A9642">
        <v>4833870</v>
      </c>
      <c r="B9642">
        <v>2018</v>
      </c>
      <c r="D9642" t="s">
        <v>2464</v>
      </c>
      <c r="E9642" t="s">
        <v>2465</v>
      </c>
      <c r="F9642" t="s">
        <v>4101</v>
      </c>
      <c r="G9642" t="s">
        <v>2466</v>
      </c>
      <c r="H9642" s="5">
        <v>80945</v>
      </c>
      <c r="I9642">
        <f>IFERROR(VLOOKUP(G9642,'NCES Match'!$A$2:$B$1307,2,FALSE),"")</f>
        <v>4833870</v>
      </c>
      <c r="J9642" cm="1">
        <f t="array" ref="J9642">IFERROR(_xlfn.IFS(B9642=2015,H9642/$O$13,B9642=2016,H9642/$O$14,B9642=2017,H9642/$O$15,B9642=2018,H9642/$O$16,B9642=2019,H9642/$O$17,B9642=2020,H9642/$O$18,B9642=2021,H9642/$O$19,B9642=2022,H9642/$O$20),"")</f>
        <v>5.2821374894572351E-5</v>
      </c>
      <c r="K9642" s="3" cm="1">
        <f t="array" ref="K9642">IFERROR(_xlfn.IFS(B9642=2015,J9642*$P$4,B9642=2016,J9642*$P$5,B9642=2017,J9642*$P$6,B9642=2018,J9642*$P$7,B9642=2019,J9642*$P$8,B9642=2020,J9642*$P$9,B9642=2021,J9642*$P$10,B9642=2022,J9642*$P$11),"")</f>
        <v>90686.551670455956</v>
      </c>
      <c r="L9642" s="3">
        <f t="shared" si="151"/>
        <v>171631.55167045596</v>
      </c>
    </row>
    <row r="9643" spans="1:12">
      <c r="A9643">
        <v>4833870</v>
      </c>
      <c r="B9643">
        <v>2019</v>
      </c>
      <c r="D9643" t="s">
        <v>2464</v>
      </c>
      <c r="E9643" t="s">
        <v>2465</v>
      </c>
      <c r="F9643" t="s">
        <v>4101</v>
      </c>
      <c r="G9643" t="s">
        <v>2466</v>
      </c>
      <c r="H9643" s="5">
        <v>94918</v>
      </c>
      <c r="I9643">
        <f>IFERROR(VLOOKUP(G9643,'NCES Match'!$A$2:$B$1307,2,FALSE),"")</f>
        <v>4833870</v>
      </c>
      <c r="J9643" cm="1">
        <f t="array" ref="J9643">IFERROR(_xlfn.IFS(B9643=2015,H9643/$O$13,B9643=2016,H9643/$O$14,B9643=2017,H9643/$O$15,B9643=2018,H9643/$O$16,B9643=2019,H9643/$O$17,B9643=2020,H9643/$O$18,B9643=2021,H9643/$O$19,B9643=2022,H9643/$O$20),"")</f>
        <v>6.0100181769143063E-5</v>
      </c>
      <c r="K9643" s="3" cm="1">
        <f t="array" ref="K9643">IFERROR(_xlfn.IFS(B9643=2015,J9643*$P$4,B9643=2016,J9643*$P$5,B9643=2017,J9643*$P$6,B9643=2018,J9643*$P$7,B9643=2019,J9643*$P$8,B9643=2020,J9643*$P$9,B9643=2021,J9643*$P$10,B9643=2022,J9643*$P$11),"")</f>
        <v>104449.6666382141</v>
      </c>
      <c r="L9643" s="3">
        <f t="shared" si="151"/>
        <v>199367.66663821408</v>
      </c>
    </row>
    <row r="9644" spans="1:12">
      <c r="A9644">
        <v>4833870</v>
      </c>
      <c r="B9644">
        <v>2020</v>
      </c>
      <c r="D9644" t="s">
        <v>2464</v>
      </c>
      <c r="E9644" t="s">
        <v>2465</v>
      </c>
      <c r="F9644" t="s">
        <v>4230</v>
      </c>
      <c r="G9644" t="s">
        <v>2466</v>
      </c>
      <c r="H9644" s="5">
        <v>131290</v>
      </c>
      <c r="I9644">
        <f>IFERROR(VLOOKUP(G9644,'NCES Match'!$A$2:$B$1307,2,FALSE),"")</f>
        <v>4833870</v>
      </c>
      <c r="J9644" cm="1">
        <f t="array" ref="J9644">IFERROR(_xlfn.IFS(B9644=2015,H9644/$O$13,B9644=2016,H9644/$O$14,B9644=2017,H9644/$O$15,B9644=2018,H9644/$O$16,B9644=2019,H9644/$O$17,B9644=2020,H9644/$O$18,B9644=2021,H9644/$O$19,B9644=2022,H9644/$O$20),"")</f>
        <v>7.114704390814535E-5</v>
      </c>
      <c r="K9644" s="3" cm="1">
        <f t="array" ref="K9644">IFERROR(_xlfn.IFS(B9644=2015,J9644*$P$4,B9644=2016,J9644*$P$5,B9644=2017,J9644*$P$6,B9644=2018,J9644*$P$7,B9644=2019,J9644*$P$8,B9644=2020,J9644*$P$9,B9644=2021,J9644*$P$10,B9644=2022,J9644*$P$11),"")</f>
        <v>149978.16883729899</v>
      </c>
      <c r="L9644" s="3">
        <f t="shared" si="151"/>
        <v>281268.16883729899</v>
      </c>
    </row>
    <row r="9645" spans="1:12">
      <c r="A9645">
        <v>4833870</v>
      </c>
      <c r="B9645">
        <v>2021</v>
      </c>
      <c r="D9645" t="s">
        <v>2464</v>
      </c>
      <c r="E9645" t="s">
        <v>2465</v>
      </c>
      <c r="F9645" t="s">
        <v>4101</v>
      </c>
      <c r="G9645" t="s">
        <v>2466</v>
      </c>
      <c r="H9645" s="5">
        <v>164494.01999999999</v>
      </c>
      <c r="I9645">
        <f>IFERROR(VLOOKUP(G9645,'NCES Match'!$A$2:$B$1307,2,FALSE),"")</f>
        <v>4833870</v>
      </c>
      <c r="J9645" cm="1">
        <f t="array" ref="J9645">IFERROR(_xlfn.IFS(B9645=2015,H9645/$O$13,B9645=2016,H9645/$O$14,B9645=2017,H9645/$O$15,B9645=2018,H9645/$O$16,B9645=2019,H9645/$O$17,B9645=2020,H9645/$O$18,B9645=2021,H9645/$O$19,B9645=2022,H9645/$O$20),"")</f>
        <v>8.4162216456171168E-5</v>
      </c>
      <c r="K9645" s="3" cm="1">
        <f t="array" ref="K9645">IFERROR(_xlfn.IFS(B9645=2015,J9645*$P$4,B9645=2016,J9645*$P$5,B9645=2017,J9645*$P$6,B9645=2018,J9645*$P$7,B9645=2019,J9645*$P$8,B9645=2020,J9645*$P$9,B9645=2021,J9645*$P$10,B9645=2022,J9645*$P$11),"")</f>
        <v>180153.70958143598</v>
      </c>
      <c r="L9645" s="3">
        <f t="shared" si="151"/>
        <v>344647.72958143597</v>
      </c>
    </row>
    <row r="9646" spans="1:12">
      <c r="A9646">
        <v>4833870</v>
      </c>
      <c r="B9646">
        <v>2022</v>
      </c>
      <c r="D9646" t="s">
        <v>2464</v>
      </c>
      <c r="E9646" t="s">
        <v>2465</v>
      </c>
      <c r="F9646" t="s">
        <v>4101</v>
      </c>
      <c r="G9646" t="s">
        <v>2466</v>
      </c>
      <c r="H9646" s="5">
        <v>220493.89</v>
      </c>
      <c r="I9646">
        <f>IFERROR(VLOOKUP(G9646,'NCES Match'!$A$2:$B$1307,2,FALSE),"")</f>
        <v>4833870</v>
      </c>
      <c r="J9646" cm="1">
        <f t="array" ref="J9646">IFERROR(_xlfn.IFS(B9646=2015,H9646/$O$13,B9646=2016,H9646/$O$14,B9646=2017,H9646/$O$15,B9646=2018,H9646/$O$16,B9646=2019,H9646/$O$17,B9646=2020,H9646/$O$18,B9646=2021,H9646/$O$19,B9646=2022,H9646/$O$20),"")</f>
        <v>9.6847673018990571E-5</v>
      </c>
      <c r="K9646" s="3" cm="1">
        <f t="array" ref="K9646">IFERROR(_xlfn.IFS(B9646=2015,J9646*$P$4,B9646=2016,J9646*$P$5,B9646=2017,J9646*$P$6,B9646=2018,J9646*$P$7,B9646=2019,J9646*$P$8,B9646=2020,J9646*$P$9,B9646=2021,J9646*$P$10,B9646=2022,J9646*$P$11),"")</f>
        <v>208559.8180170409</v>
      </c>
      <c r="L9646" s="3">
        <f t="shared" si="151"/>
        <v>429053.70801704092</v>
      </c>
    </row>
    <row r="9647" spans="1:12">
      <c r="A9647">
        <v>4833870</v>
      </c>
      <c r="B9647">
        <v>2023</v>
      </c>
      <c r="D9647" t="s">
        <v>2464</v>
      </c>
      <c r="E9647" t="s">
        <v>2465</v>
      </c>
      <c r="F9647" t="s">
        <v>4101</v>
      </c>
      <c r="G9647" t="s">
        <v>2466</v>
      </c>
      <c r="H9647" s="5">
        <v>219589.47</v>
      </c>
      <c r="I9647">
        <f>IFERROR(VLOOKUP(G9647,'NCES Match'!$A$2:$B$1307,2,FALSE),"")</f>
        <v>4833870</v>
      </c>
      <c r="J9647" t="str" cm="1">
        <f t="array" ref="J9647">IFERROR(_xlfn.IFS(B9647=2015,H9647/$O$13,B9647=2016,H9647/$O$14,B9647=2017,H9647/$O$15,B9647=2018,H9647/$O$16,B9647=2019,H9647/$O$17,B9647=2020,H9647/$O$18,B9647=2021,H9647/$O$19,B9647=2022,H9647/$O$20),"")</f>
        <v/>
      </c>
      <c r="K9647" s="3" t="str" cm="1">
        <f t="array" ref="K9647">IFERROR(_xlfn.IFS(B9647=2015,J9647*$P$4,B9647=2016,J9647*$P$5,B9647=2017,J9647*$P$6,B9647=2018,J9647*$P$7,B9647=2019,J9647*$P$8,B9647=2020,J9647*$P$9,B9647=2021,J9647*$P$10,B9647=2022,J9647*$P$11),"")</f>
        <v/>
      </c>
      <c r="L9647" s="3">
        <f t="shared" si="151"/>
        <v>219589.47</v>
      </c>
    </row>
    <row r="9648" spans="1:12">
      <c r="A9648">
        <v>4842240</v>
      </c>
      <c r="B9648">
        <v>2015</v>
      </c>
      <c r="C9648" t="s">
        <v>381</v>
      </c>
      <c r="D9648" t="s">
        <v>3163</v>
      </c>
      <c r="E9648" t="s">
        <v>3164</v>
      </c>
      <c r="G9648" t="s">
        <v>3165</v>
      </c>
      <c r="H9648" s="5">
        <v>306830.07</v>
      </c>
      <c r="I9648">
        <f>IFERROR(VLOOKUP(G9648,'NCES Match'!$A$2:$B$1307,2,FALSE),"")</f>
        <v>4842240</v>
      </c>
      <c r="J9648" cm="1">
        <f t="array" ref="J9648">IFERROR(_xlfn.IFS(B9648=2015,H9648/$O$13,B9648=2016,H9648/$O$14,B9648=2017,H9648/$O$15,B9648=2018,H9648/$O$16,B9648=2019,H9648/$O$17,B9648=2020,H9648/$O$18,B9648=2021,H9648/$O$19,B9648=2022,H9648/$O$20),"")</f>
        <v>2.4037182957242228E-4</v>
      </c>
      <c r="K9648" s="3" cm="1">
        <f t="array" ref="K9648">IFERROR(_xlfn.IFS(B9648=2015,J9648*$P$4,B9648=2016,J9648*$P$5,B9648=2017,J9648*$P$6,B9648=2018,J9648*$P$7,B9648=2019,J9648*$P$8,B9648=2020,J9648*$P$9,B9648=2021,J9648*$P$10,B9648=2022,J9648*$P$11),"")</f>
        <v>382547.67753971566</v>
      </c>
      <c r="L9648" s="3">
        <f t="shared" si="151"/>
        <v>689377.74753971561</v>
      </c>
    </row>
    <row r="9649" spans="1:12">
      <c r="A9649">
        <v>4842240</v>
      </c>
      <c r="B9649">
        <v>2016</v>
      </c>
      <c r="C9649" t="s">
        <v>4102</v>
      </c>
      <c r="D9649" t="s">
        <v>3163</v>
      </c>
      <c r="E9649" t="s">
        <v>3164</v>
      </c>
      <c r="F9649" t="s">
        <v>4101</v>
      </c>
      <c r="G9649" t="s">
        <v>3165</v>
      </c>
      <c r="H9649" s="5">
        <v>328233</v>
      </c>
      <c r="I9649">
        <f>IFERROR(VLOOKUP(G9649,'NCES Match'!$A$2:$B$1307,2,FALSE),"")</f>
        <v>4842240</v>
      </c>
      <c r="J9649" cm="1">
        <f t="array" ref="J9649">IFERROR(_xlfn.IFS(B9649=2015,H9649/$O$13,B9649=2016,H9649/$O$14,B9649=2017,H9649/$O$15,B9649=2018,H9649/$O$16,B9649=2019,H9649/$O$17,B9649=2020,H9649/$O$18,B9649=2021,H9649/$O$19,B9649=2022,H9649/$O$20),"")</f>
        <v>2.3497114308992315E-4</v>
      </c>
      <c r="K9649" s="3" cm="1">
        <f t="array" ref="K9649">IFERROR(_xlfn.IFS(B9649=2015,J9649*$P$4,B9649=2016,J9649*$P$5,B9649=2017,J9649*$P$6,B9649=2018,J9649*$P$7,B9649=2019,J9649*$P$8,B9649=2020,J9649*$P$9,B9649=2021,J9649*$P$10,B9649=2022,J9649*$P$11),"")</f>
        <v>393724.98973975453</v>
      </c>
      <c r="L9649" s="3">
        <f t="shared" si="151"/>
        <v>721957.98973975447</v>
      </c>
    </row>
    <row r="9650" spans="1:12">
      <c r="A9650">
        <v>4842240</v>
      </c>
      <c r="B9650">
        <v>2017</v>
      </c>
      <c r="D9650" t="s">
        <v>3163</v>
      </c>
      <c r="E9650" t="s">
        <v>3164</v>
      </c>
      <c r="F9650" t="s">
        <v>4101</v>
      </c>
      <c r="G9650" t="s">
        <v>3165</v>
      </c>
      <c r="H9650" s="5">
        <v>334261</v>
      </c>
      <c r="I9650">
        <f>IFERROR(VLOOKUP(G9650,'NCES Match'!$A$2:$B$1307,2,FALSE),"")</f>
        <v>4842240</v>
      </c>
      <c r="J9650" cm="1">
        <f t="array" ref="J9650">IFERROR(_xlfn.IFS(B9650=2015,H9650/$O$13,B9650=2016,H9650/$O$14,B9650=2017,H9650/$O$15,B9650=2018,H9650/$O$16,B9650=2019,H9650/$O$17,B9650=2020,H9650/$O$18,B9650=2021,H9650/$O$19,B9650=2022,H9650/$O$20),"")</f>
        <v>2.3045249156882573E-4</v>
      </c>
      <c r="K9650" s="3" cm="1">
        <f t="array" ref="K9650">IFERROR(_xlfn.IFS(B9650=2015,J9650*$P$4,B9650=2016,J9650*$P$5,B9650=2017,J9650*$P$6,B9650=2018,J9650*$P$7,B9650=2019,J9650*$P$8,B9650=2020,J9650*$P$9,B9650=2021,J9650*$P$10,B9650=2022,J9650*$P$11),"")</f>
        <v>391365.44188123167</v>
      </c>
      <c r="L9650" s="3">
        <f t="shared" si="151"/>
        <v>725626.44188123173</v>
      </c>
    </row>
    <row r="9651" spans="1:12">
      <c r="A9651">
        <v>4842240</v>
      </c>
      <c r="B9651">
        <v>2018</v>
      </c>
      <c r="D9651" t="s">
        <v>3163</v>
      </c>
      <c r="E9651" t="s">
        <v>3164</v>
      </c>
      <c r="F9651" t="s">
        <v>4101</v>
      </c>
      <c r="G9651" t="s">
        <v>3165</v>
      </c>
      <c r="H9651" s="5">
        <v>344595</v>
      </c>
      <c r="I9651">
        <f>IFERROR(VLOOKUP(G9651,'NCES Match'!$A$2:$B$1307,2,FALSE),"")</f>
        <v>4842240</v>
      </c>
      <c r="J9651" cm="1">
        <f t="array" ref="J9651">IFERROR(_xlfn.IFS(B9651=2015,H9651/$O$13,B9651=2016,H9651/$O$14,B9651=2017,H9651/$O$15,B9651=2018,H9651/$O$16,B9651=2019,H9651/$O$17,B9651=2020,H9651/$O$18,B9651=2021,H9651/$O$19,B9651=2022,H9651/$O$20),"")</f>
        <v>2.2486851172765654E-4</v>
      </c>
      <c r="K9651" s="3" cm="1">
        <f t="array" ref="K9651">IFERROR(_xlfn.IFS(B9651=2015,J9651*$P$4,B9651=2016,J9651*$P$5,B9651=2017,J9651*$P$6,B9651=2018,J9651*$P$7,B9651=2019,J9651*$P$8,B9651=2020,J9651*$P$9,B9651=2021,J9651*$P$10,B9651=2022,J9651*$P$11),"")</f>
        <v>386066.24588153401</v>
      </c>
      <c r="L9651" s="3">
        <f t="shared" si="151"/>
        <v>730661.24588153395</v>
      </c>
    </row>
    <row r="9652" spans="1:12">
      <c r="A9652">
        <v>4842240</v>
      </c>
      <c r="B9652">
        <v>2019</v>
      </c>
      <c r="D9652" t="s">
        <v>3163</v>
      </c>
      <c r="E9652" t="s">
        <v>3164</v>
      </c>
      <c r="F9652" t="s">
        <v>4101</v>
      </c>
      <c r="G9652" t="s">
        <v>3165</v>
      </c>
      <c r="H9652" s="5">
        <v>312879</v>
      </c>
      <c r="I9652">
        <f>IFERROR(VLOOKUP(G9652,'NCES Match'!$A$2:$B$1307,2,FALSE),"")</f>
        <v>4842240</v>
      </c>
      <c r="J9652" cm="1">
        <f t="array" ref="J9652">IFERROR(_xlfn.IFS(B9652=2015,H9652/$O$13,B9652=2016,H9652/$O$14,B9652=2017,H9652/$O$15,B9652=2018,H9652/$O$16,B9652=2019,H9652/$O$17,B9652=2020,H9652/$O$18,B9652=2021,H9652/$O$19,B9652=2022,H9652/$O$20),"")</f>
        <v>1.9810873355683551E-4</v>
      </c>
      <c r="K9652" s="3" cm="1">
        <f t="array" ref="K9652">IFERROR(_xlfn.IFS(B9652=2015,J9652*$P$4,B9652=2016,J9652*$P$5,B9652=2017,J9652*$P$6,B9652=2018,J9652*$P$7,B9652=2019,J9652*$P$8,B9652=2020,J9652*$P$9,B9652=2021,J9652*$P$10,B9652=2022,J9652*$P$11),"")</f>
        <v>344298.31273412617</v>
      </c>
      <c r="L9652" s="3">
        <f t="shared" si="151"/>
        <v>657177.31273412611</v>
      </c>
    </row>
    <row r="9653" spans="1:12">
      <c r="A9653">
        <v>4842240</v>
      </c>
      <c r="B9653">
        <v>2020</v>
      </c>
      <c r="D9653" t="s">
        <v>3163</v>
      </c>
      <c r="E9653" t="s">
        <v>3164</v>
      </c>
      <c r="F9653" t="s">
        <v>4230</v>
      </c>
      <c r="G9653" t="s">
        <v>3165</v>
      </c>
      <c r="H9653" s="5">
        <v>332518</v>
      </c>
      <c r="I9653">
        <f>IFERROR(VLOOKUP(G9653,'NCES Match'!$A$2:$B$1307,2,FALSE),"")</f>
        <v>4842240</v>
      </c>
      <c r="J9653" cm="1">
        <f t="array" ref="J9653">IFERROR(_xlfn.IFS(B9653=2015,H9653/$O$13,B9653=2016,H9653/$O$14,B9653=2017,H9653/$O$15,B9653=2018,H9653/$O$16,B9653=2019,H9653/$O$17,B9653=2020,H9653/$O$18,B9653=2021,H9653/$O$19,B9653=2022,H9653/$O$20),"")</f>
        <v>1.8019401893707576E-4</v>
      </c>
      <c r="K9653" s="3" cm="1">
        <f t="array" ref="K9653">IFERROR(_xlfn.IFS(B9653=2015,J9653*$P$4,B9653=2016,J9653*$P$5,B9653=2017,J9653*$P$6,B9653=2018,J9653*$P$7,B9653=2019,J9653*$P$8,B9653=2020,J9653*$P$9,B9653=2021,J9653*$P$10,B9653=2022,J9653*$P$11),"")</f>
        <v>379849.49916551902</v>
      </c>
      <c r="L9653" s="3">
        <f t="shared" si="151"/>
        <v>712367.49916551902</v>
      </c>
    </row>
    <row r="9654" spans="1:12">
      <c r="A9654">
        <v>4842240</v>
      </c>
      <c r="B9654">
        <v>2021</v>
      </c>
      <c r="D9654" t="s">
        <v>3163</v>
      </c>
      <c r="E9654" t="s">
        <v>3164</v>
      </c>
      <c r="F9654" t="s">
        <v>4101</v>
      </c>
      <c r="G9654" t="s">
        <v>3165</v>
      </c>
      <c r="H9654" s="5">
        <v>346284.35</v>
      </c>
      <c r="I9654">
        <f>IFERROR(VLOOKUP(G9654,'NCES Match'!$A$2:$B$1307,2,FALSE),"")</f>
        <v>4842240</v>
      </c>
      <c r="J9654" cm="1">
        <f t="array" ref="J9654">IFERROR(_xlfn.IFS(B9654=2015,H9654/$O$13,B9654=2016,H9654/$O$14,B9654=2017,H9654/$O$15,B9654=2018,H9654/$O$16,B9654=2019,H9654/$O$17,B9654=2020,H9654/$O$18,B9654=2021,H9654/$O$19,B9654=2022,H9654/$O$20),"")</f>
        <v>1.7717396912109349E-4</v>
      </c>
      <c r="K9654" s="3" cm="1">
        <f t="array" ref="K9654">IFERROR(_xlfn.IFS(B9654=2015,J9654*$P$4,B9654=2016,J9654*$P$5,B9654=2017,J9654*$P$6,B9654=2018,J9654*$P$7,B9654=2019,J9654*$P$8,B9654=2020,J9654*$P$9,B9654=2021,J9654*$P$10,B9654=2022,J9654*$P$11),"")</f>
        <v>379250.32303603698</v>
      </c>
      <c r="L9654" s="3">
        <f t="shared" si="151"/>
        <v>725534.67303603701</v>
      </c>
    </row>
    <row r="9655" spans="1:12">
      <c r="A9655">
        <v>4842240</v>
      </c>
      <c r="B9655">
        <v>2022</v>
      </c>
      <c r="D9655" t="s">
        <v>3163</v>
      </c>
      <c r="E9655" t="s">
        <v>3164</v>
      </c>
      <c r="F9655" t="s">
        <v>4101</v>
      </c>
      <c r="G9655" t="s">
        <v>3165</v>
      </c>
      <c r="H9655" s="5">
        <v>394684.59</v>
      </c>
      <c r="I9655">
        <f>IFERROR(VLOOKUP(G9655,'NCES Match'!$A$2:$B$1307,2,FALSE),"")</f>
        <v>4842240</v>
      </c>
      <c r="J9655" cm="1">
        <f t="array" ref="J9655">IFERROR(_xlfn.IFS(B9655=2015,H9655/$O$13,B9655=2016,H9655/$O$14,B9655=2017,H9655/$O$15,B9655=2018,H9655/$O$16,B9655=2019,H9655/$O$17,B9655=2020,H9655/$O$18,B9655=2021,H9655/$O$19,B9655=2022,H9655/$O$20),"")</f>
        <v>1.7335756613461877E-4</v>
      </c>
      <c r="K9655" s="3" cm="1">
        <f t="array" ref="K9655">IFERROR(_xlfn.IFS(B9655=2015,J9655*$P$4,B9655=2016,J9655*$P$5,B9655=2017,J9655*$P$6,B9655=2018,J9655*$P$7,B9655=2019,J9655*$P$8,B9655=2020,J9655*$P$9,B9655=2021,J9655*$P$10,B9655=2022,J9655*$P$11),"")</f>
        <v>373322.57263242261</v>
      </c>
      <c r="L9655" s="3">
        <f t="shared" si="151"/>
        <v>768007.16263242264</v>
      </c>
    </row>
    <row r="9656" spans="1:12">
      <c r="A9656">
        <v>4842240</v>
      </c>
      <c r="B9656">
        <v>2023</v>
      </c>
      <c r="D9656" t="s">
        <v>3163</v>
      </c>
      <c r="E9656" t="s">
        <v>3164</v>
      </c>
      <c r="F9656" t="s">
        <v>4101</v>
      </c>
      <c r="G9656" t="s">
        <v>3165</v>
      </c>
      <c r="H9656" s="5">
        <v>465303.64</v>
      </c>
      <c r="I9656">
        <f>IFERROR(VLOOKUP(G9656,'NCES Match'!$A$2:$B$1307,2,FALSE),"")</f>
        <v>4842240</v>
      </c>
      <c r="J9656" t="str" cm="1">
        <f t="array" ref="J9656">IFERROR(_xlfn.IFS(B9656=2015,H9656/$O$13,B9656=2016,H9656/$O$14,B9656=2017,H9656/$O$15,B9656=2018,H9656/$O$16,B9656=2019,H9656/$O$17,B9656=2020,H9656/$O$18,B9656=2021,H9656/$O$19,B9656=2022,H9656/$O$20),"")</f>
        <v/>
      </c>
      <c r="K9656" s="3" t="str" cm="1">
        <f t="array" ref="K9656">IFERROR(_xlfn.IFS(B9656=2015,J9656*$P$4,B9656=2016,J9656*$P$5,B9656=2017,J9656*$P$6,B9656=2018,J9656*$P$7,B9656=2019,J9656*$P$8,B9656=2020,J9656*$P$9,B9656=2021,J9656*$P$10,B9656=2022,J9656*$P$11),"")</f>
        <v/>
      </c>
      <c r="L9656" s="3">
        <f t="shared" si="151"/>
        <v>465303.64</v>
      </c>
    </row>
    <row r="9657" spans="1:12">
      <c r="A9657">
        <v>4812870</v>
      </c>
      <c r="B9657">
        <v>2015</v>
      </c>
      <c r="C9657" t="s">
        <v>381</v>
      </c>
      <c r="D9657" t="s">
        <v>810</v>
      </c>
      <c r="E9657" t="s">
        <v>811</v>
      </c>
      <c r="G9657" t="s">
        <v>812</v>
      </c>
      <c r="H9657" s="5">
        <v>136759.12</v>
      </c>
      <c r="I9657">
        <f>IFERROR(VLOOKUP(G9657,'NCES Match'!$A$2:$B$1307,2,FALSE),"")</f>
        <v>4812870</v>
      </c>
      <c r="J9657" cm="1">
        <f t="array" ref="J9657">IFERROR(_xlfn.IFS(B9657=2015,H9657/$O$13,B9657=2016,H9657/$O$14,B9657=2017,H9657/$O$15,B9657=2018,H9657/$O$16,B9657=2019,H9657/$O$17,B9657=2020,H9657/$O$18,B9657=2021,H9657/$O$19,B9657=2022,H9657/$O$20),"")</f>
        <v>1.0713760840035805E-4</v>
      </c>
      <c r="K9657" s="3" cm="1">
        <f t="array" ref="K9657">IFERROR(_xlfn.IFS(B9657=2015,J9657*$P$4,B9657=2016,J9657*$P$5,B9657=2017,J9657*$P$6,B9657=2018,J9657*$P$7,B9657=2019,J9657*$P$8,B9657=2020,J9657*$P$9,B9657=2021,J9657*$P$10,B9657=2022,J9657*$P$11),"")</f>
        <v>170507.68113560474</v>
      </c>
      <c r="L9657" s="3">
        <f t="shared" si="151"/>
        <v>307266.80113560474</v>
      </c>
    </row>
    <row r="9658" spans="1:12">
      <c r="A9658">
        <v>4812870</v>
      </c>
      <c r="B9658">
        <v>2016</v>
      </c>
      <c r="C9658" t="s">
        <v>4102</v>
      </c>
      <c r="D9658" t="s">
        <v>810</v>
      </c>
      <c r="E9658" t="s">
        <v>811</v>
      </c>
      <c r="F9658" t="s">
        <v>4101</v>
      </c>
      <c r="G9658" t="s">
        <v>812</v>
      </c>
      <c r="H9658" s="5">
        <v>146709</v>
      </c>
      <c r="I9658">
        <f>IFERROR(VLOOKUP(G9658,'NCES Match'!$A$2:$B$1307,2,FALSE),"")</f>
        <v>4812870</v>
      </c>
      <c r="J9658" cm="1">
        <f t="array" ref="J9658">IFERROR(_xlfn.IFS(B9658=2015,H9658/$O$13,B9658=2016,H9658/$O$14,B9658=2017,H9658/$O$15,B9658=2018,H9658/$O$16,B9658=2019,H9658/$O$17,B9658=2020,H9658/$O$18,B9658=2021,H9658/$O$19,B9658=2022,H9658/$O$20),"")</f>
        <v>1.0502411832929515E-4</v>
      </c>
      <c r="K9658" s="3" cm="1">
        <f t="array" ref="K9658">IFERROR(_xlfn.IFS(B9658=2015,J9658*$P$4,B9658=2016,J9658*$P$5,B9658=2017,J9658*$P$6,B9658=2018,J9658*$P$7,B9658=2019,J9658*$P$8,B9658=2020,J9658*$P$9,B9658=2021,J9658*$P$10,B9658=2022,J9658*$P$11),"")</f>
        <v>175981.69446621652</v>
      </c>
      <c r="L9658" s="3">
        <f t="shared" si="151"/>
        <v>322690.69446621649</v>
      </c>
    </row>
    <row r="9659" spans="1:12">
      <c r="A9659">
        <v>4812870</v>
      </c>
      <c r="B9659">
        <v>2017</v>
      </c>
      <c r="D9659" t="s">
        <v>810</v>
      </c>
      <c r="E9659" t="s">
        <v>811</v>
      </c>
      <c r="F9659" t="s">
        <v>4101</v>
      </c>
      <c r="G9659" t="s">
        <v>812</v>
      </c>
      <c r="H9659" s="5">
        <v>152202</v>
      </c>
      <c r="I9659">
        <f>IFERROR(VLOOKUP(G9659,'NCES Match'!$A$2:$B$1307,2,FALSE),"")</f>
        <v>4812870</v>
      </c>
      <c r="J9659" cm="1">
        <f t="array" ref="J9659">IFERROR(_xlfn.IFS(B9659=2015,H9659/$O$13,B9659=2016,H9659/$O$14,B9659=2017,H9659/$O$15,B9659=2018,H9659/$O$16,B9659=2019,H9659/$O$17,B9659=2020,H9659/$O$18,B9659=2021,H9659/$O$19,B9659=2022,H9659/$O$20),"")</f>
        <v>1.0493395915694149E-4</v>
      </c>
      <c r="K9659" s="3" cm="1">
        <f t="array" ref="K9659">IFERROR(_xlfn.IFS(B9659=2015,J9659*$P$4,B9659=2016,J9659*$P$5,B9659=2017,J9659*$P$6,B9659=2018,J9659*$P$7,B9659=2019,J9659*$P$8,B9659=2020,J9659*$P$9,B9659=2021,J9659*$P$10,B9659=2022,J9659*$P$11),"")</f>
        <v>178203.86759211283</v>
      </c>
      <c r="L9659" s="3">
        <f t="shared" si="151"/>
        <v>330405.86759211286</v>
      </c>
    </row>
    <row r="9660" spans="1:12">
      <c r="A9660">
        <v>4812870</v>
      </c>
      <c r="B9660">
        <v>2018</v>
      </c>
      <c r="D9660" t="s">
        <v>810</v>
      </c>
      <c r="E9660" t="s">
        <v>811</v>
      </c>
      <c r="F9660" t="s">
        <v>4101</v>
      </c>
      <c r="G9660" t="s">
        <v>812</v>
      </c>
      <c r="H9660" s="5">
        <v>144628</v>
      </c>
      <c r="I9660">
        <f>IFERROR(VLOOKUP(G9660,'NCES Match'!$A$2:$B$1307,2,FALSE),"")</f>
        <v>4812870</v>
      </c>
      <c r="J9660" cm="1">
        <f t="array" ref="J9660">IFERROR(_xlfn.IFS(B9660=2015,H9660/$O$13,B9660=2016,H9660/$O$14,B9660=2017,H9660/$O$15,B9660=2018,H9660/$O$16,B9660=2019,H9660/$O$17,B9660=2020,H9660/$O$18,B9660=2021,H9660/$O$19,B9660=2022,H9660/$O$20),"")</f>
        <v>9.437827918033492E-5</v>
      </c>
      <c r="K9660" s="3" cm="1">
        <f t="array" ref="K9660">IFERROR(_xlfn.IFS(B9660=2015,J9660*$P$4,B9660=2016,J9660*$P$5,B9660=2017,J9660*$P$6,B9660=2018,J9660*$P$7,B9660=2019,J9660*$P$8,B9660=2020,J9660*$P$9,B9660=2021,J9660*$P$10,B9660=2022,J9660*$P$11),"")</f>
        <v>162033.65983068387</v>
      </c>
      <c r="L9660" s="3">
        <f t="shared" si="151"/>
        <v>306661.65983068384</v>
      </c>
    </row>
    <row r="9661" spans="1:12">
      <c r="A9661">
        <v>4812870</v>
      </c>
      <c r="B9661">
        <v>2019</v>
      </c>
      <c r="D9661" t="s">
        <v>810</v>
      </c>
      <c r="E9661" t="s">
        <v>811</v>
      </c>
      <c r="F9661" t="s">
        <v>4101</v>
      </c>
      <c r="G9661" t="s">
        <v>812</v>
      </c>
      <c r="H9661" s="5">
        <v>148365</v>
      </c>
      <c r="I9661">
        <f>IFERROR(VLOOKUP(G9661,'NCES Match'!$A$2:$B$1307,2,FALSE),"")</f>
        <v>4812870</v>
      </c>
      <c r="J9661" cm="1">
        <f t="array" ref="J9661">IFERROR(_xlfn.IFS(B9661=2015,H9661/$O$13,B9661=2016,H9661/$O$14,B9661=2017,H9661/$O$15,B9661=2018,H9661/$O$16,B9661=2019,H9661/$O$17,B9661=2020,H9661/$O$18,B9661=2021,H9661/$O$19,B9661=2022,H9661/$O$20),"")</f>
        <v>9.3941754653268194E-5</v>
      </c>
      <c r="K9661" s="3" cm="1">
        <f t="array" ref="K9661">IFERROR(_xlfn.IFS(B9661=2015,J9661*$P$4,B9661=2016,J9661*$P$5,B9661=2017,J9661*$P$6,B9661=2018,J9661*$P$7,B9661=2019,J9661*$P$8,B9661=2020,J9661*$P$9,B9661=2021,J9661*$P$10,B9661=2022,J9661*$P$11),"")</f>
        <v>163263.81498534139</v>
      </c>
      <c r="L9661" s="3">
        <f t="shared" si="151"/>
        <v>311628.81498534139</v>
      </c>
    </row>
    <row r="9662" spans="1:12">
      <c r="A9662">
        <v>4812870</v>
      </c>
      <c r="B9662">
        <v>2020</v>
      </c>
      <c r="D9662" t="s">
        <v>810</v>
      </c>
      <c r="E9662" t="s">
        <v>811</v>
      </c>
      <c r="F9662" t="s">
        <v>4230</v>
      </c>
      <c r="G9662" t="s">
        <v>812</v>
      </c>
      <c r="H9662" s="5">
        <v>145975</v>
      </c>
      <c r="I9662">
        <f>IFERROR(VLOOKUP(G9662,'NCES Match'!$A$2:$B$1307,2,FALSE),"")</f>
        <v>4812870</v>
      </c>
      <c r="J9662" cm="1">
        <f t="array" ref="J9662">IFERROR(_xlfn.IFS(B9662=2015,H9662/$O$13,B9662=2016,H9662/$O$14,B9662=2017,H9662/$O$15,B9662=2018,H9662/$O$16,B9662=2019,H9662/$O$17,B9662=2020,H9662/$O$18,B9662=2021,H9662/$O$19,B9662=2022,H9662/$O$20),"")</f>
        <v>7.9104956466536039E-5</v>
      </c>
      <c r="K9662" s="3" cm="1">
        <f t="array" ref="K9662">IFERROR(_xlfn.IFS(B9662=2015,J9662*$P$4,B9662=2016,J9662*$P$5,B9662=2017,J9662*$P$6,B9662=2018,J9662*$P$7,B9662=2019,J9662*$P$8,B9662=2020,J9662*$P$9,B9662=2021,J9662*$P$10,B9662=2022,J9662*$P$11),"")</f>
        <v>166753.47091191044</v>
      </c>
      <c r="L9662" s="3">
        <f t="shared" si="151"/>
        <v>312728.47091191041</v>
      </c>
    </row>
    <row r="9663" spans="1:12">
      <c r="A9663">
        <v>4812870</v>
      </c>
      <c r="B9663">
        <v>2021</v>
      </c>
      <c r="D9663" t="s">
        <v>810</v>
      </c>
      <c r="E9663" t="s">
        <v>811</v>
      </c>
      <c r="F9663" t="s">
        <v>4230</v>
      </c>
      <c r="G9663" t="s">
        <v>812</v>
      </c>
      <c r="H9663" s="5">
        <v>162738.35999999999</v>
      </c>
      <c r="I9663">
        <f>IFERROR(VLOOKUP(G9663,'NCES Match'!$A$2:$B$1307,2,FALSE),"")</f>
        <v>4812870</v>
      </c>
      <c r="J9663" cm="1">
        <f t="array" ref="J9663">IFERROR(_xlfn.IFS(B9663=2015,H9663/$O$13,B9663=2016,H9663/$O$14,B9663=2017,H9663/$O$15,B9663=2018,H9663/$O$16,B9663=2019,H9663/$O$17,B9663=2020,H9663/$O$18,B9663=2021,H9663/$O$19,B9663=2022,H9663/$O$20),"")</f>
        <v>8.326394527924059E-5</v>
      </c>
      <c r="K9663" s="3" cm="1">
        <f t="array" ref="K9663">IFERROR(_xlfn.IFS(B9663=2015,J9663*$P$4,B9663=2016,J9663*$P$5,B9663=2017,J9663*$P$6,B9663=2018,J9663*$P$7,B9663=2019,J9663*$P$8,B9663=2020,J9663*$P$9,B9663=2021,J9663*$P$10,B9663=2022,J9663*$P$11),"")</f>
        <v>178230.91225565024</v>
      </c>
      <c r="L9663" s="3">
        <f t="shared" si="151"/>
        <v>340969.27225565026</v>
      </c>
    </row>
    <row r="9664" spans="1:12">
      <c r="A9664">
        <v>4812870</v>
      </c>
      <c r="B9664">
        <v>2022</v>
      </c>
      <c r="D9664" t="s">
        <v>810</v>
      </c>
      <c r="E9664" t="s">
        <v>811</v>
      </c>
      <c r="F9664" t="s">
        <v>4101</v>
      </c>
      <c r="G9664" t="s">
        <v>812</v>
      </c>
      <c r="H9664" s="5">
        <v>174937.06</v>
      </c>
      <c r="I9664">
        <f>IFERROR(VLOOKUP(G9664,'NCES Match'!$A$2:$B$1307,2,FALSE),"")</f>
        <v>4812870</v>
      </c>
      <c r="J9664" cm="1">
        <f t="array" ref="J9664">IFERROR(_xlfn.IFS(B9664=2015,H9664/$O$13,B9664=2016,H9664/$O$14,B9664=2017,H9664/$O$15,B9664=2018,H9664/$O$16,B9664=2019,H9664/$O$17,B9664=2020,H9664/$O$18,B9664=2021,H9664/$O$19,B9664=2022,H9664/$O$20),"")</f>
        <v>7.6837717298123469E-5</v>
      </c>
      <c r="K9664" s="3" cm="1">
        <f t="array" ref="K9664">IFERROR(_xlfn.IFS(B9664=2015,J9664*$P$4,B9664=2016,J9664*$P$5,B9664=2017,J9664*$P$6,B9664=2018,J9664*$P$7,B9664=2019,J9664*$P$8,B9664=2020,J9664*$P$9,B9664=2021,J9664*$P$10,B9664=2022,J9664*$P$11),"")</f>
        <v>165468.71842134112</v>
      </c>
      <c r="L9664" s="3">
        <f t="shared" si="151"/>
        <v>340405.77842134109</v>
      </c>
    </row>
    <row r="9665" spans="1:12">
      <c r="A9665">
        <v>4812870</v>
      </c>
      <c r="B9665">
        <v>2023</v>
      </c>
      <c r="D9665" t="s">
        <v>810</v>
      </c>
      <c r="E9665" t="s">
        <v>811</v>
      </c>
      <c r="F9665" t="s">
        <v>4101</v>
      </c>
      <c r="G9665" t="s">
        <v>812</v>
      </c>
      <c r="H9665" s="5">
        <v>199791.81</v>
      </c>
      <c r="I9665">
        <f>IFERROR(VLOOKUP(G9665,'NCES Match'!$A$2:$B$1307,2,FALSE),"")</f>
        <v>4812870</v>
      </c>
      <c r="J9665" t="str" cm="1">
        <f t="array" ref="J9665">IFERROR(_xlfn.IFS(B9665=2015,H9665/$O$13,B9665=2016,H9665/$O$14,B9665=2017,H9665/$O$15,B9665=2018,H9665/$O$16,B9665=2019,H9665/$O$17,B9665=2020,H9665/$O$18,B9665=2021,H9665/$O$19,B9665=2022,H9665/$O$20),"")</f>
        <v/>
      </c>
      <c r="K9665" s="3" t="str" cm="1">
        <f t="array" ref="K9665">IFERROR(_xlfn.IFS(B9665=2015,J9665*$P$4,B9665=2016,J9665*$P$5,B9665=2017,J9665*$P$6,B9665=2018,J9665*$P$7,B9665=2019,J9665*$P$8,B9665=2020,J9665*$P$9,B9665=2021,J9665*$P$10,B9665=2022,J9665*$P$11),"")</f>
        <v/>
      </c>
      <c r="L9665" s="3">
        <f t="shared" si="151"/>
        <v>199791.81</v>
      </c>
    </row>
    <row r="9666" spans="1:12">
      <c r="A9666">
        <v>4845150</v>
      </c>
      <c r="B9666">
        <v>2015</v>
      </c>
      <c r="C9666" t="s">
        <v>381</v>
      </c>
      <c r="D9666" t="s">
        <v>3387</v>
      </c>
      <c r="E9666" t="s">
        <v>3388</v>
      </c>
      <c r="G9666" t="s">
        <v>3389</v>
      </c>
      <c r="H9666" s="5">
        <v>59326.02</v>
      </c>
      <c r="I9666">
        <f>IFERROR(VLOOKUP(G9666,'NCES Match'!$A$2:$B$1307,2,FALSE),"")</f>
        <v>4845150</v>
      </c>
      <c r="J9666" cm="1">
        <f t="array" ref="J9666">IFERROR(_xlfn.IFS(B9666=2015,H9666/$O$13,B9666=2016,H9666/$O$14,B9666=2017,H9666/$O$15,B9666=2018,H9666/$O$16,B9666=2019,H9666/$O$17,B9666=2020,H9666/$O$18,B9666=2021,H9666/$O$19,B9666=2022,H9666/$O$20),"")</f>
        <v>4.6476226950800865E-5</v>
      </c>
      <c r="K9666" s="3" cm="1">
        <f t="array" ref="K9666">IFERROR(_xlfn.IFS(B9666=2015,J9666*$P$4,B9666=2016,J9666*$P$5,B9666=2017,J9666*$P$6,B9666=2018,J9666*$P$7,B9666=2019,J9666*$P$8,B9666=2020,J9666*$P$9,B9666=2021,J9666*$P$10,B9666=2022,J9666*$P$11),"")</f>
        <v>73966.124534908595</v>
      </c>
      <c r="L9666" s="3">
        <f t="shared" si="151"/>
        <v>133292.14453490858</v>
      </c>
    </row>
    <row r="9667" spans="1:12">
      <c r="A9667">
        <v>4845150</v>
      </c>
      <c r="B9667">
        <v>2016</v>
      </c>
      <c r="C9667" t="s">
        <v>4102</v>
      </c>
      <c r="D9667" t="s">
        <v>3387</v>
      </c>
      <c r="E9667" t="s">
        <v>3388</v>
      </c>
      <c r="F9667" t="s">
        <v>4101</v>
      </c>
      <c r="G9667" t="s">
        <v>3389</v>
      </c>
      <c r="H9667" s="5">
        <v>53626</v>
      </c>
      <c r="I9667">
        <f>IFERROR(VLOOKUP(G9667,'NCES Match'!$A$2:$B$1307,2,FALSE),"")</f>
        <v>4845150</v>
      </c>
      <c r="J9667" cm="1">
        <f t="array" ref="J9667">IFERROR(_xlfn.IFS(B9667=2015,H9667/$O$13,B9667=2016,H9667/$O$14,B9667=2017,H9667/$O$15,B9667=2018,H9667/$O$16,B9667=2019,H9667/$O$17,B9667=2020,H9667/$O$18,B9667=2021,H9667/$O$19,B9667=2022,H9667/$O$20),"")</f>
        <v>3.8389078853558958E-5</v>
      </c>
      <c r="K9667" s="3" cm="1">
        <f t="array" ref="K9667">IFERROR(_xlfn.IFS(B9667=2015,J9667*$P$4,B9667=2016,J9667*$P$5,B9667=2017,J9667*$P$6,B9667=2018,J9667*$P$7,B9667=2019,J9667*$P$8,B9667=2020,J9667*$P$9,B9667=2021,J9667*$P$10,B9667=2022,J9667*$P$11),"")</f>
        <v>64325.940108959403</v>
      </c>
      <c r="L9667" s="3">
        <f t="shared" ref="L9667:L9730" si="152">SUM(H9667,K9667)</f>
        <v>117951.9401089594</v>
      </c>
    </row>
    <row r="9668" spans="1:12">
      <c r="A9668">
        <v>4845150</v>
      </c>
      <c r="B9668">
        <v>2017</v>
      </c>
      <c r="D9668" t="s">
        <v>3387</v>
      </c>
      <c r="E9668" t="s">
        <v>3388</v>
      </c>
      <c r="F9668" t="s">
        <v>4101</v>
      </c>
      <c r="G9668" t="s">
        <v>3389</v>
      </c>
      <c r="H9668" s="5">
        <v>36267</v>
      </c>
      <c r="I9668">
        <f>IFERROR(VLOOKUP(G9668,'NCES Match'!$A$2:$B$1307,2,FALSE),"")</f>
        <v>4845150</v>
      </c>
      <c r="J9668" cm="1">
        <f t="array" ref="J9668">IFERROR(_xlfn.IFS(B9668=2015,H9668/$O$13,B9668=2016,H9668/$O$14,B9668=2017,H9668/$O$15,B9668=2018,H9668/$O$16,B9668=2019,H9668/$O$17,B9668=2020,H9668/$O$18,B9668=2021,H9668/$O$19,B9668=2022,H9668/$O$20),"")</f>
        <v>2.5003875748970426E-5</v>
      </c>
      <c r="K9668" s="3" cm="1">
        <f t="array" ref="K9668">IFERROR(_xlfn.IFS(B9668=2015,J9668*$P$4,B9668=2016,J9668*$P$5,B9668=2017,J9668*$P$6,B9668=2018,J9668*$P$7,B9668=2019,J9668*$P$8,B9668=2020,J9668*$P$9,B9668=2021,J9668*$P$10,B9668=2022,J9668*$P$11),"")</f>
        <v>42462.777532247645</v>
      </c>
      <c r="L9668" s="3">
        <f t="shared" si="152"/>
        <v>78729.777532247652</v>
      </c>
    </row>
    <row r="9669" spans="1:12">
      <c r="A9669">
        <v>4845150</v>
      </c>
      <c r="B9669">
        <v>2018</v>
      </c>
      <c r="D9669" t="s">
        <v>3387</v>
      </c>
      <c r="E9669" t="s">
        <v>3388</v>
      </c>
      <c r="F9669" t="s">
        <v>4101</v>
      </c>
      <c r="G9669" t="s">
        <v>3389</v>
      </c>
      <c r="H9669" s="5">
        <v>35439</v>
      </c>
      <c r="I9669">
        <f>IFERROR(VLOOKUP(G9669,'NCES Match'!$A$2:$B$1307,2,FALSE),"")</f>
        <v>4845150</v>
      </c>
      <c r="J9669" cm="1">
        <f t="array" ref="J9669">IFERROR(_xlfn.IFS(B9669=2015,H9669/$O$13,B9669=2016,H9669/$O$14,B9669=2017,H9669/$O$15,B9669=2018,H9669/$O$16,B9669=2019,H9669/$O$17,B9669=2020,H9669/$O$18,B9669=2021,H9669/$O$19,B9669=2022,H9669/$O$20),"")</f>
        <v>2.3126032551593669E-5</v>
      </c>
      <c r="K9669" s="3" cm="1">
        <f t="array" ref="K9669">IFERROR(_xlfn.IFS(B9669=2015,J9669*$P$4,B9669=2016,J9669*$P$5,B9669=2017,J9669*$P$6,B9669=2018,J9669*$P$7,B9669=2019,J9669*$P$8,B9669=2020,J9669*$P$9,B9669=2021,J9669*$P$10,B9669=2022,J9669*$P$11),"")</f>
        <v>39704.005246146007</v>
      </c>
      <c r="L9669" s="3">
        <f t="shared" si="152"/>
        <v>75143.005246146</v>
      </c>
    </row>
    <row r="9670" spans="1:12">
      <c r="A9670">
        <v>4845150</v>
      </c>
      <c r="B9670">
        <v>2019</v>
      </c>
      <c r="D9670" t="s">
        <v>3387</v>
      </c>
      <c r="E9670" t="s">
        <v>3388</v>
      </c>
      <c r="F9670" t="s">
        <v>4101</v>
      </c>
      <c r="G9670" t="s">
        <v>3389</v>
      </c>
      <c r="H9670" s="5">
        <v>36545</v>
      </c>
      <c r="I9670">
        <f>IFERROR(VLOOKUP(G9670,'NCES Match'!$A$2:$B$1307,2,FALSE),"")</f>
        <v>4845150</v>
      </c>
      <c r="J9670" cm="1">
        <f t="array" ref="J9670">IFERROR(_xlfn.IFS(B9670=2015,H9670/$O$13,B9670=2016,H9670/$O$14,B9670=2017,H9670/$O$15,B9670=2018,H9670/$O$16,B9670=2019,H9670/$O$17,B9670=2020,H9670/$O$18,B9670=2021,H9670/$O$19,B9670=2022,H9670/$O$20),"")</f>
        <v>2.3139564073761912E-5</v>
      </c>
      <c r="K9670" s="3" cm="1">
        <f t="array" ref="K9670">IFERROR(_xlfn.IFS(B9670=2015,J9670*$P$4,B9670=2016,J9670*$P$5,B9670=2017,J9670*$P$6,B9670=2018,J9670*$P$7,B9670=2019,J9670*$P$8,B9670=2020,J9670*$P$9,B9670=2021,J9670*$P$10,B9670=2022,J9670*$P$11),"")</f>
        <v>40214.849315130261</v>
      </c>
      <c r="L9670" s="3">
        <f t="shared" si="152"/>
        <v>76759.849315130268</v>
      </c>
    </row>
    <row r="9671" spans="1:12">
      <c r="A9671">
        <v>4845150</v>
      </c>
      <c r="B9671">
        <v>2020</v>
      </c>
      <c r="D9671" t="s">
        <v>3387</v>
      </c>
      <c r="E9671" t="s">
        <v>3388</v>
      </c>
      <c r="F9671" t="s">
        <v>4230</v>
      </c>
      <c r="G9671" t="s">
        <v>3389</v>
      </c>
      <c r="H9671" s="5">
        <v>158621</v>
      </c>
      <c r="I9671">
        <f>IFERROR(VLOOKUP(G9671,'NCES Match'!$A$2:$B$1307,2,FALSE),"")</f>
        <v>4845150</v>
      </c>
      <c r="J9671" cm="1">
        <f t="array" ref="J9671">IFERROR(_xlfn.IFS(B9671=2015,H9671/$O$13,B9671=2016,H9671/$O$14,B9671=2017,H9671/$O$15,B9671=2018,H9671/$O$16,B9671=2019,H9671/$O$17,B9671=2020,H9671/$O$18,B9671=2021,H9671/$O$19,B9671=2022,H9671/$O$20),"")</f>
        <v>8.5957919504561837E-5</v>
      </c>
      <c r="K9671" s="3" cm="1">
        <f t="array" ref="K9671">IFERROR(_xlfn.IFS(B9671=2015,J9671*$P$4,B9671=2016,J9671*$P$5,B9671=2017,J9671*$P$6,B9671=2018,J9671*$P$7,B9671=2019,J9671*$P$8,B9671=2020,J9671*$P$9,B9671=2021,J9671*$P$10,B9671=2022,J9671*$P$11),"")</f>
        <v>181199.53628715975</v>
      </c>
      <c r="L9671" s="3">
        <f t="shared" si="152"/>
        <v>339820.53628715978</v>
      </c>
    </row>
    <row r="9672" spans="1:12">
      <c r="A9672">
        <v>4845150</v>
      </c>
      <c r="B9672">
        <v>2021</v>
      </c>
      <c r="D9672" t="s">
        <v>3387</v>
      </c>
      <c r="E9672" t="s">
        <v>3388</v>
      </c>
      <c r="F9672" t="s">
        <v>4101</v>
      </c>
      <c r="G9672" t="s">
        <v>3389</v>
      </c>
      <c r="H9672" s="5">
        <v>159617.54999999999</v>
      </c>
      <c r="I9672">
        <f>IFERROR(VLOOKUP(G9672,'NCES Match'!$A$2:$B$1307,2,FALSE),"")</f>
        <v>4845150</v>
      </c>
      <c r="J9672" cm="1">
        <f t="array" ref="J9672">IFERROR(_xlfn.IFS(B9672=2015,H9672/$O$13,B9672=2016,H9672/$O$14,B9672=2017,H9672/$O$15,B9672=2018,H9672/$O$16,B9672=2019,H9672/$O$17,B9672=2020,H9672/$O$18,B9672=2021,H9672/$O$19,B9672=2022,H9672/$O$20),"")</f>
        <v>8.1667204639437492E-5</v>
      </c>
      <c r="K9672" s="3" cm="1">
        <f t="array" ref="K9672">IFERROR(_xlfn.IFS(B9672=2015,J9672*$P$4,B9672=2016,J9672*$P$5,B9672=2017,J9672*$P$6,B9672=2018,J9672*$P$7,B9672=2019,J9672*$P$8,B9672=2020,J9672*$P$9,B9672=2021,J9672*$P$10,B9672=2022,J9672*$P$11),"")</f>
        <v>174813.00382105281</v>
      </c>
      <c r="L9672" s="3">
        <f t="shared" si="152"/>
        <v>334430.55382105277</v>
      </c>
    </row>
    <row r="9673" spans="1:12">
      <c r="A9673">
        <v>4845150</v>
      </c>
      <c r="B9673">
        <v>2022</v>
      </c>
      <c r="D9673" t="s">
        <v>3387</v>
      </c>
      <c r="E9673" t="s">
        <v>3388</v>
      </c>
      <c r="F9673" t="s">
        <v>4101</v>
      </c>
      <c r="G9673" t="s">
        <v>3389</v>
      </c>
      <c r="H9673" s="5">
        <v>190868.73</v>
      </c>
      <c r="I9673">
        <f>IFERROR(VLOOKUP(G9673,'NCES Match'!$A$2:$B$1307,2,FALSE),"")</f>
        <v>4845150</v>
      </c>
      <c r="J9673" cm="1">
        <f t="array" ref="J9673">IFERROR(_xlfn.IFS(B9673=2015,H9673/$O$13,B9673=2016,H9673/$O$14,B9673=2017,H9673/$O$15,B9673=2018,H9673/$O$16,B9673=2019,H9673/$O$17,B9673=2020,H9673/$O$18,B9673=2021,H9673/$O$19,B9673=2022,H9673/$O$20),"")</f>
        <v>8.3835394951714968E-5</v>
      </c>
      <c r="K9673" s="3" cm="1">
        <f t="array" ref="K9673">IFERROR(_xlfn.IFS(B9673=2015,J9673*$P$4,B9673=2016,J9673*$P$5,B9673=2017,J9673*$P$6,B9673=2018,J9673*$P$7,B9673=2019,J9673*$P$8,B9673=2020,J9673*$P$9,B9673=2021,J9673*$P$10,B9673=2022,J9673*$P$11),"")</f>
        <v>180538.09832981636</v>
      </c>
      <c r="L9673" s="3">
        <f t="shared" si="152"/>
        <v>371406.82832981634</v>
      </c>
    </row>
    <row r="9674" spans="1:12">
      <c r="A9674">
        <v>4845150</v>
      </c>
      <c r="B9674">
        <v>2023</v>
      </c>
      <c r="D9674" t="s">
        <v>3387</v>
      </c>
      <c r="E9674" t="s">
        <v>3388</v>
      </c>
      <c r="F9674" t="s">
        <v>4101</v>
      </c>
      <c r="G9674" t="s">
        <v>3389</v>
      </c>
      <c r="H9674" s="5">
        <v>215795.39</v>
      </c>
      <c r="I9674">
        <f>IFERROR(VLOOKUP(G9674,'NCES Match'!$A$2:$B$1307,2,FALSE),"")</f>
        <v>4845150</v>
      </c>
      <c r="J9674" t="str" cm="1">
        <f t="array" ref="J9674">IFERROR(_xlfn.IFS(B9674=2015,H9674/$O$13,B9674=2016,H9674/$O$14,B9674=2017,H9674/$O$15,B9674=2018,H9674/$O$16,B9674=2019,H9674/$O$17,B9674=2020,H9674/$O$18,B9674=2021,H9674/$O$19,B9674=2022,H9674/$O$20),"")</f>
        <v/>
      </c>
      <c r="K9674" s="3" t="str" cm="1">
        <f t="array" ref="K9674">IFERROR(_xlfn.IFS(B9674=2015,J9674*$P$4,B9674=2016,J9674*$P$5,B9674=2017,J9674*$P$6,B9674=2018,J9674*$P$7,B9674=2019,J9674*$P$8,B9674=2020,J9674*$P$9,B9674=2021,J9674*$P$10,B9674=2022,J9674*$P$11),"")</f>
        <v/>
      </c>
      <c r="L9674" s="3">
        <f t="shared" si="152"/>
        <v>215795.39</v>
      </c>
    </row>
    <row r="9675" spans="1:12">
      <c r="A9675">
        <v>4822890</v>
      </c>
      <c r="B9675">
        <v>2015</v>
      </c>
      <c r="C9675" t="s">
        <v>381</v>
      </c>
      <c r="D9675" t="s">
        <v>1622</v>
      </c>
      <c r="E9675" t="s">
        <v>1623</v>
      </c>
      <c r="G9675" t="s">
        <v>1624</v>
      </c>
      <c r="H9675" s="5">
        <v>140432.44</v>
      </c>
      <c r="I9675">
        <f>IFERROR(VLOOKUP(G9675,'NCES Match'!$A$2:$B$1307,2,FALSE),"")</f>
        <v>4822890</v>
      </c>
      <c r="J9675" cm="1">
        <f t="array" ref="J9675">IFERROR(_xlfn.IFS(B9675=2015,H9675/$O$13,B9675=2016,H9675/$O$14,B9675=2017,H9675/$O$15,B9675=2018,H9675/$O$16,B9675=2019,H9675/$O$17,B9675=2020,H9675/$O$18,B9675=2021,H9675/$O$19,B9675=2022,H9675/$O$20),"")</f>
        <v>1.1001530108870822E-4</v>
      </c>
      <c r="K9675" s="3" cm="1">
        <f t="array" ref="K9675">IFERROR(_xlfn.IFS(B9675=2015,J9675*$P$4,B9675=2016,J9675*$P$5,B9675=2017,J9675*$P$6,B9675=2018,J9675*$P$7,B9675=2019,J9675*$P$8,B9675=2020,J9675*$P$9,B9675=2021,J9675*$P$10,B9675=2022,J9675*$P$11),"")</f>
        <v>175087.48009357578</v>
      </c>
      <c r="L9675" s="3">
        <f t="shared" si="152"/>
        <v>315519.92009357578</v>
      </c>
    </row>
    <row r="9676" spans="1:12">
      <c r="A9676">
        <v>4822890</v>
      </c>
      <c r="B9676">
        <v>2016</v>
      </c>
      <c r="C9676" t="s">
        <v>4102</v>
      </c>
      <c r="D9676" t="s">
        <v>1622</v>
      </c>
      <c r="E9676" t="s">
        <v>1623</v>
      </c>
      <c r="F9676" t="s">
        <v>4101</v>
      </c>
      <c r="G9676" t="s">
        <v>1624</v>
      </c>
      <c r="H9676" s="5">
        <v>153950</v>
      </c>
      <c r="I9676">
        <f>IFERROR(VLOOKUP(G9676,'NCES Match'!$A$2:$B$1307,2,FALSE),"")</f>
        <v>4822890</v>
      </c>
      <c r="J9676" cm="1">
        <f t="array" ref="J9676">IFERROR(_xlfn.IFS(B9676=2015,H9676/$O$13,B9676=2016,H9676/$O$14,B9676=2017,H9676/$O$15,B9676=2018,H9676/$O$16,B9676=2019,H9676/$O$17,B9676=2020,H9676/$O$18,B9676=2021,H9676/$O$19,B9676=2022,H9676/$O$20),"")</f>
        <v>1.1020771061621978E-4</v>
      </c>
      <c r="K9676" s="3" cm="1">
        <f t="array" ref="K9676">IFERROR(_xlfn.IFS(B9676=2015,J9676*$P$4,B9676=2016,J9676*$P$5,B9676=2017,J9676*$P$6,B9676=2018,J9676*$P$7,B9676=2019,J9676*$P$8,B9676=2020,J9676*$P$9,B9676=2021,J9676*$P$10,B9676=2022,J9676*$P$11),"")</f>
        <v>184667.48367907919</v>
      </c>
      <c r="L9676" s="3">
        <f t="shared" si="152"/>
        <v>338617.48367907922</v>
      </c>
    </row>
    <row r="9677" spans="1:12">
      <c r="A9677">
        <v>4822890</v>
      </c>
      <c r="B9677">
        <v>2017</v>
      </c>
      <c r="D9677" t="s">
        <v>1622</v>
      </c>
      <c r="E9677" t="s">
        <v>1623</v>
      </c>
      <c r="F9677" t="s">
        <v>4101</v>
      </c>
      <c r="G9677" t="s">
        <v>1624</v>
      </c>
      <c r="H9677" s="5">
        <v>176142</v>
      </c>
      <c r="I9677">
        <f>IFERROR(VLOOKUP(G9677,'NCES Match'!$A$2:$B$1307,2,FALSE),"")</f>
        <v>4822890</v>
      </c>
      <c r="J9677" cm="1">
        <f t="array" ref="J9677">IFERROR(_xlfn.IFS(B9677=2015,H9677/$O$13,B9677=2016,H9677/$O$14,B9677=2017,H9677/$O$15,B9677=2018,H9677/$O$16,B9677=2019,H9677/$O$17,B9677=2020,H9677/$O$18,B9677=2021,H9677/$O$19,B9677=2022,H9677/$O$20),"")</f>
        <v>1.2143912322979978E-4</v>
      </c>
      <c r="K9677" s="3" cm="1">
        <f t="array" ref="K9677">IFERROR(_xlfn.IFS(B9677=2015,J9677*$P$4,B9677=2016,J9677*$P$5,B9677=2017,J9677*$P$6,B9677=2018,J9677*$P$7,B9677=2019,J9677*$P$8,B9677=2020,J9677*$P$9,B9677=2021,J9677*$P$10,B9677=2022,J9677*$P$11),"")</f>
        <v>206233.72653059708</v>
      </c>
      <c r="L9677" s="3">
        <f t="shared" si="152"/>
        <v>382375.72653059708</v>
      </c>
    </row>
    <row r="9678" spans="1:12">
      <c r="A9678">
        <v>4822890</v>
      </c>
      <c r="B9678">
        <v>2018</v>
      </c>
      <c r="D9678" t="s">
        <v>1622</v>
      </c>
      <c r="E9678" t="s">
        <v>1623</v>
      </c>
      <c r="F9678" t="s">
        <v>4101</v>
      </c>
      <c r="G9678" t="s">
        <v>1624</v>
      </c>
      <c r="H9678" s="5">
        <v>186619</v>
      </c>
      <c r="I9678">
        <f>IFERROR(VLOOKUP(G9678,'NCES Match'!$A$2:$B$1307,2,FALSE),"")</f>
        <v>4822890</v>
      </c>
      <c r="J9678" cm="1">
        <f t="array" ref="J9678">IFERROR(_xlfn.IFS(B9678=2015,H9678/$O$13,B9678=2016,H9678/$O$14,B9678=2017,H9678/$O$15,B9678=2018,H9678/$O$16,B9678=2019,H9678/$O$17,B9678=2020,H9678/$O$18,B9678=2021,H9678/$O$19,B9678=2022,H9678/$O$20),"")</f>
        <v>1.2177987721848412E-4</v>
      </c>
      <c r="K9678" s="3" cm="1">
        <f t="array" ref="K9678">IFERROR(_xlfn.IFS(B9678=2015,J9678*$P$4,B9678=2016,J9678*$P$5,B9678=2017,J9678*$P$6,B9678=2018,J9678*$P$7,B9678=2019,J9678*$P$8,B9678=2020,J9678*$P$9,B9678=2021,J9678*$P$10,B9678=2022,J9678*$P$11),"")</f>
        <v>209078.18378144197</v>
      </c>
      <c r="L9678" s="3">
        <f t="shared" si="152"/>
        <v>395697.183781442</v>
      </c>
    </row>
    <row r="9679" spans="1:12">
      <c r="A9679">
        <v>4822890</v>
      </c>
      <c r="B9679">
        <v>2019</v>
      </c>
      <c r="D9679" t="s">
        <v>1622</v>
      </c>
      <c r="E9679" t="s">
        <v>1623</v>
      </c>
      <c r="F9679" t="s">
        <v>4101</v>
      </c>
      <c r="G9679" t="s">
        <v>1624</v>
      </c>
      <c r="H9679" s="5">
        <v>207809</v>
      </c>
      <c r="I9679">
        <f>IFERROR(VLOOKUP(G9679,'NCES Match'!$A$2:$B$1307,2,FALSE),"")</f>
        <v>4822890</v>
      </c>
      <c r="J9679" cm="1">
        <f t="array" ref="J9679">IFERROR(_xlfn.IFS(B9679=2015,H9679/$O$13,B9679=2016,H9679/$O$14,B9679=2017,H9679/$O$15,B9679=2018,H9679/$O$16,B9679=2019,H9679/$O$17,B9679=2020,H9679/$O$18,B9679=2021,H9679/$O$19,B9679=2022,H9679/$O$20),"")</f>
        <v>1.3158050815718672E-4</v>
      </c>
      <c r="K9679" s="3" cm="1">
        <f t="array" ref="K9679">IFERROR(_xlfn.IFS(B9679=2015,J9679*$P$4,B9679=2016,J9679*$P$5,B9679=2017,J9679*$P$6,B9679=2018,J9679*$P$7,B9679=2019,J9679*$P$8,B9679=2020,J9679*$P$9,B9679=2021,J9679*$P$10,B9679=2022,J9679*$P$11),"")</f>
        <v>228677.18214059115</v>
      </c>
      <c r="L9679" s="3">
        <f t="shared" si="152"/>
        <v>436486.18214059115</v>
      </c>
    </row>
    <row r="9680" spans="1:12">
      <c r="A9680">
        <v>4822890</v>
      </c>
      <c r="B9680">
        <v>2020</v>
      </c>
      <c r="D9680" t="s">
        <v>1622</v>
      </c>
      <c r="E9680" t="s">
        <v>1623</v>
      </c>
      <c r="F9680" t="s">
        <v>4230</v>
      </c>
      <c r="G9680" t="s">
        <v>1624</v>
      </c>
      <c r="H9680" s="5">
        <v>224992</v>
      </c>
      <c r="I9680">
        <f>IFERROR(VLOOKUP(G9680,'NCES Match'!$A$2:$B$1307,2,FALSE),"")</f>
        <v>4822890</v>
      </c>
      <c r="J9680" cm="1">
        <f t="array" ref="J9680">IFERROR(_xlfn.IFS(B9680=2015,H9680/$O$13,B9680=2016,H9680/$O$14,B9680=2017,H9680/$O$15,B9680=2018,H9680/$O$16,B9680=2019,H9680/$O$17,B9680=2020,H9680/$O$18,B9680=2021,H9680/$O$19,B9680=2022,H9680/$O$20),"")</f>
        <v>1.2192486634916169E-4</v>
      </c>
      <c r="K9680" s="3" cm="1">
        <f t="array" ref="K9680">IFERROR(_xlfn.IFS(B9680=2015,J9680*$P$4,B9680=2016,J9680*$P$5,B9680=2017,J9680*$P$6,B9680=2018,J9680*$P$7,B9680=2019,J9680*$P$8,B9680=2020,J9680*$P$9,B9680=2021,J9680*$P$10,B9680=2022,J9680*$P$11),"")</f>
        <v>257017.96148253162</v>
      </c>
      <c r="L9680" s="3">
        <f t="shared" si="152"/>
        <v>482009.96148253162</v>
      </c>
    </row>
    <row r="9681" spans="1:12">
      <c r="A9681">
        <v>4822890</v>
      </c>
      <c r="B9681">
        <v>2021</v>
      </c>
      <c r="D9681" t="s">
        <v>1622</v>
      </c>
      <c r="E9681" t="s">
        <v>1623</v>
      </c>
      <c r="F9681" t="s">
        <v>4101</v>
      </c>
      <c r="G9681" t="s">
        <v>1624</v>
      </c>
      <c r="H9681" s="5">
        <v>259231.16</v>
      </c>
      <c r="I9681">
        <f>IFERROR(VLOOKUP(G9681,'NCES Match'!$A$2:$B$1307,2,FALSE),"")</f>
        <v>4822890</v>
      </c>
      <c r="J9681" cm="1">
        <f t="array" ref="J9681">IFERROR(_xlfn.IFS(B9681=2015,H9681/$O$13,B9681=2016,H9681/$O$14,B9681=2017,H9681/$O$15,B9681=2018,H9681/$O$16,B9681=2019,H9681/$O$17,B9681=2020,H9681/$O$18,B9681=2021,H9681/$O$19,B9681=2022,H9681/$O$20),"")</f>
        <v>1.3263381246384726E-4</v>
      </c>
      <c r="K9681" s="3" cm="1">
        <f t="array" ref="K9681">IFERROR(_xlfn.IFS(B9681=2015,J9681*$P$4,B9681=2016,J9681*$P$5,B9681=2017,J9681*$P$6,B9681=2018,J9681*$P$7,B9681=2019,J9681*$P$8,B9681=2020,J9681*$P$9,B9681=2021,J9681*$P$10,B9681=2022,J9681*$P$11),"")</f>
        <v>283909.74403263268</v>
      </c>
      <c r="L9681" s="3">
        <f t="shared" si="152"/>
        <v>543140.90403263271</v>
      </c>
    </row>
    <row r="9682" spans="1:12">
      <c r="A9682">
        <v>4822890</v>
      </c>
      <c r="B9682">
        <v>2022</v>
      </c>
      <c r="D9682" t="s">
        <v>1622</v>
      </c>
      <c r="E9682" t="s">
        <v>1623</v>
      </c>
      <c r="F9682" t="s">
        <v>4101</v>
      </c>
      <c r="G9682" t="s">
        <v>1624</v>
      </c>
      <c r="H9682" s="5">
        <v>306247.83</v>
      </c>
      <c r="I9682">
        <f>IFERROR(VLOOKUP(G9682,'NCES Match'!$A$2:$B$1307,2,FALSE),"")</f>
        <v>4822890</v>
      </c>
      <c r="J9682" cm="1">
        <f t="array" ref="J9682">IFERROR(_xlfn.IFS(B9682=2015,H9682/$O$13,B9682=2016,H9682/$O$14,B9682=2017,H9682/$O$15,B9682=2018,H9682/$O$16,B9682=2019,H9682/$O$17,B9682=2020,H9682/$O$18,B9682=2021,H9682/$O$19,B9682=2022,H9682/$O$20),"")</f>
        <v>1.3451343120036302E-4</v>
      </c>
      <c r="K9682" s="3" cm="1">
        <f t="array" ref="K9682">IFERROR(_xlfn.IFS(B9682=2015,J9682*$P$4,B9682=2016,J9682*$P$5,B9682=2017,J9682*$P$6,B9682=2018,J9682*$P$7,B9682=2019,J9682*$P$8,B9682=2020,J9682*$P$9,B9682=2021,J9682*$P$10,B9682=2022,J9682*$P$11),"")</f>
        <v>289672.38816873194</v>
      </c>
      <c r="L9682" s="3">
        <f t="shared" si="152"/>
        <v>595920.21816873201</v>
      </c>
    </row>
    <row r="9683" spans="1:12">
      <c r="A9683">
        <v>4822890</v>
      </c>
      <c r="B9683">
        <v>2023</v>
      </c>
      <c r="D9683" t="s">
        <v>1622</v>
      </c>
      <c r="E9683" t="s">
        <v>1623</v>
      </c>
      <c r="F9683" t="s">
        <v>4101</v>
      </c>
      <c r="G9683" t="s">
        <v>1624</v>
      </c>
      <c r="H9683" s="5">
        <v>319810.21999999997</v>
      </c>
      <c r="I9683">
        <f>IFERROR(VLOOKUP(G9683,'NCES Match'!$A$2:$B$1307,2,FALSE),"")</f>
        <v>4822890</v>
      </c>
      <c r="J9683" t="str" cm="1">
        <f t="array" ref="J9683">IFERROR(_xlfn.IFS(B9683=2015,H9683/$O$13,B9683=2016,H9683/$O$14,B9683=2017,H9683/$O$15,B9683=2018,H9683/$O$16,B9683=2019,H9683/$O$17,B9683=2020,H9683/$O$18,B9683=2021,H9683/$O$19,B9683=2022,H9683/$O$20),"")</f>
        <v/>
      </c>
      <c r="K9683" s="3" t="str" cm="1">
        <f t="array" ref="K9683">IFERROR(_xlfn.IFS(B9683=2015,J9683*$P$4,B9683=2016,J9683*$P$5,B9683=2017,J9683*$P$6,B9683=2018,J9683*$P$7,B9683=2019,J9683*$P$8,B9683=2020,J9683*$P$9,B9683=2021,J9683*$P$10,B9683=2022,J9683*$P$11),"")</f>
        <v/>
      </c>
      <c r="L9683" s="3">
        <f t="shared" si="152"/>
        <v>319810.21999999997</v>
      </c>
    </row>
    <row r="9684" spans="1:12">
      <c r="A9684">
        <v>4845180</v>
      </c>
      <c r="B9684">
        <v>2015</v>
      </c>
      <c r="C9684" t="s">
        <v>381</v>
      </c>
      <c r="D9684" t="s">
        <v>3390</v>
      </c>
      <c r="E9684" t="s">
        <v>3391</v>
      </c>
      <c r="G9684" t="s">
        <v>3392</v>
      </c>
      <c r="H9684" s="5">
        <v>102535.39</v>
      </c>
      <c r="I9684">
        <f>IFERROR(VLOOKUP(G9684,'NCES Match'!$A$2:$B$1307,2,FALSE),"")</f>
        <v>4845180</v>
      </c>
      <c r="J9684" cm="1">
        <f t="array" ref="J9684">IFERROR(_xlfn.IFS(B9684=2015,H9684/$O$13,B9684=2016,H9684/$O$14,B9684=2017,H9684/$O$15,B9684=2018,H9684/$O$16,B9684=2019,H9684/$O$17,B9684=2020,H9684/$O$18,B9684=2021,H9684/$O$19,B9684=2022,H9684/$O$20),"")</f>
        <v>8.0326609742721283E-5</v>
      </c>
      <c r="K9684" s="3" cm="1">
        <f t="array" ref="K9684">IFERROR(_xlfn.IFS(B9684=2015,J9684*$P$4,B9684=2016,J9684*$P$5,B9684=2017,J9684*$P$6,B9684=2018,J9684*$P$7,B9684=2019,J9684*$P$8,B9684=2020,J9684*$P$9,B9684=2021,J9684*$P$10,B9684=2022,J9684*$P$11),"")</f>
        <v>127838.43288282986</v>
      </c>
      <c r="L9684" s="3">
        <f t="shared" si="152"/>
        <v>230373.82288282987</v>
      </c>
    </row>
    <row r="9685" spans="1:12">
      <c r="A9685">
        <v>4845180</v>
      </c>
      <c r="B9685">
        <v>2016</v>
      </c>
      <c r="C9685" t="s">
        <v>4102</v>
      </c>
      <c r="D9685" t="s">
        <v>3390</v>
      </c>
      <c r="E9685" t="s">
        <v>3391</v>
      </c>
      <c r="F9685" t="s">
        <v>4101</v>
      </c>
      <c r="G9685" t="s">
        <v>3392</v>
      </c>
      <c r="H9685" s="5">
        <v>103383</v>
      </c>
      <c r="I9685">
        <f>IFERROR(VLOOKUP(G9685,'NCES Match'!$A$2:$B$1307,2,FALSE),"")</f>
        <v>4845180</v>
      </c>
      <c r="J9685" cm="1">
        <f t="array" ref="J9685">IFERROR(_xlfn.IFS(B9685=2015,H9685/$O$13,B9685=2016,H9685/$O$14,B9685=2017,H9685/$O$15,B9685=2018,H9685/$O$16,B9685=2019,H9685/$O$17,B9685=2020,H9685/$O$18,B9685=2021,H9685/$O$19,B9685=2022,H9685/$O$20),"")</f>
        <v>7.4008468636808383E-5</v>
      </c>
      <c r="K9685" s="3" cm="1">
        <f t="array" ref="K9685">IFERROR(_xlfn.IFS(B9685=2015,J9685*$P$4,B9685=2016,J9685*$P$5,B9685=2017,J9685*$P$6,B9685=2018,J9685*$P$7,B9685=2019,J9685*$P$8,B9685=2020,J9685*$P$9,B9685=2021,J9685*$P$10,B9685=2022,J9685*$P$11),"")</f>
        <v>124010.90266446408</v>
      </c>
      <c r="L9685" s="3">
        <f t="shared" si="152"/>
        <v>227393.90266446408</v>
      </c>
    </row>
    <row r="9686" spans="1:12">
      <c r="A9686">
        <v>4845180</v>
      </c>
      <c r="B9686">
        <v>2017</v>
      </c>
      <c r="D9686" t="s">
        <v>3390</v>
      </c>
      <c r="E9686" t="s">
        <v>3391</v>
      </c>
      <c r="F9686" t="s">
        <v>4101</v>
      </c>
      <c r="G9686" t="s">
        <v>3392</v>
      </c>
      <c r="H9686" s="5">
        <v>113862</v>
      </c>
      <c r="I9686">
        <f>IFERROR(VLOOKUP(G9686,'NCES Match'!$A$2:$B$1307,2,FALSE),"")</f>
        <v>4845180</v>
      </c>
      <c r="J9686" cm="1">
        <f t="array" ref="J9686">IFERROR(_xlfn.IFS(B9686=2015,H9686/$O$13,B9686=2016,H9686/$O$14,B9686=2017,H9686/$O$15,B9686=2018,H9686/$O$16,B9686=2019,H9686/$O$17,B9686=2020,H9686/$O$18,B9686=2021,H9686/$O$19,B9686=2022,H9686/$O$20),"")</f>
        <v>7.8500876844769913E-5</v>
      </c>
      <c r="K9686" s="3" cm="1">
        <f t="array" ref="K9686">IFERROR(_xlfn.IFS(B9686=2015,J9686*$P$4,B9686=2016,J9686*$P$5,B9686=2017,J9686*$P$6,B9686=2018,J9686*$P$7,B9686=2019,J9686*$P$8,B9686=2020,J9686*$P$9,B9686=2021,J9686*$P$10,B9686=2022,J9686*$P$11),"")</f>
        <v>133313.94312672073</v>
      </c>
      <c r="L9686" s="3">
        <f t="shared" si="152"/>
        <v>247175.94312672073</v>
      </c>
    </row>
    <row r="9687" spans="1:12">
      <c r="A9687">
        <v>4845180</v>
      </c>
      <c r="B9687">
        <v>2018</v>
      </c>
      <c r="D9687" t="s">
        <v>3390</v>
      </c>
      <c r="E9687" t="s">
        <v>3391</v>
      </c>
      <c r="F9687" t="s">
        <v>4101</v>
      </c>
      <c r="G9687" t="s">
        <v>3392</v>
      </c>
      <c r="H9687" s="5">
        <v>119710</v>
      </c>
      <c r="I9687">
        <f>IFERROR(VLOOKUP(G9687,'NCES Match'!$A$2:$B$1307,2,FALSE),"")</f>
        <v>4845180</v>
      </c>
      <c r="J9687" cm="1">
        <f t="array" ref="J9687">IFERROR(_xlfn.IFS(B9687=2015,H9687/$O$13,B9687=2016,H9687/$O$14,B9687=2017,H9687/$O$15,B9687=2018,H9687/$O$16,B9687=2019,H9687/$O$17,B9687=2020,H9687/$O$18,B9687=2021,H9687/$O$19,B9687=2022,H9687/$O$20),"")</f>
        <v>7.8117818131191006E-5</v>
      </c>
      <c r="K9687" s="3" cm="1">
        <f t="array" ref="K9687">IFERROR(_xlfn.IFS(B9687=2015,J9687*$P$4,B9687=2016,J9687*$P$5,B9687=2017,J9687*$P$6,B9687=2018,J9687*$P$7,B9687=2019,J9687*$P$8,B9687=2020,J9687*$P$9,B9687=2021,J9687*$P$10,B9687=2022,J9687*$P$11),"")</f>
        <v>134116.83365828998</v>
      </c>
      <c r="L9687" s="3">
        <f t="shared" si="152"/>
        <v>253826.83365828998</v>
      </c>
    </row>
    <row r="9688" spans="1:12">
      <c r="A9688">
        <v>4845180</v>
      </c>
      <c r="B9688">
        <v>2019</v>
      </c>
      <c r="D9688" t="s">
        <v>3390</v>
      </c>
      <c r="E9688" t="s">
        <v>3391</v>
      </c>
      <c r="F9688" t="s">
        <v>4101</v>
      </c>
      <c r="G9688" t="s">
        <v>3392</v>
      </c>
      <c r="H9688" s="5">
        <v>109810</v>
      </c>
      <c r="I9688">
        <f>IFERROR(VLOOKUP(G9688,'NCES Match'!$A$2:$B$1307,2,FALSE),"")</f>
        <v>4845180</v>
      </c>
      <c r="J9688" cm="1">
        <f t="array" ref="J9688">IFERROR(_xlfn.IFS(B9688=2015,H9688/$O$13,B9688=2016,H9688/$O$14,B9688=2017,H9688/$O$15,B9688=2018,H9688/$O$16,B9688=2019,H9688/$O$17,B9688=2020,H9688/$O$18,B9688=2021,H9688/$O$19,B9688=2022,H9688/$O$20),"")</f>
        <v>6.9529498725948713E-5</v>
      </c>
      <c r="K9688" s="3" cm="1">
        <f t="array" ref="K9688">IFERROR(_xlfn.IFS(B9688=2015,J9688*$P$4,B9688=2016,J9688*$P$5,B9688=2017,J9688*$P$6,B9688=2018,J9688*$P$7,B9688=2019,J9688*$P$8,B9688=2020,J9688*$P$9,B9688=2021,J9688*$P$10,B9688=2022,J9688*$P$11),"")</f>
        <v>120837.12144737868</v>
      </c>
      <c r="L9688" s="3">
        <f t="shared" si="152"/>
        <v>230647.12144737868</v>
      </c>
    </row>
    <row r="9689" spans="1:12">
      <c r="A9689">
        <v>4845180</v>
      </c>
      <c r="B9689">
        <v>2020</v>
      </c>
      <c r="D9689" t="s">
        <v>3390</v>
      </c>
      <c r="E9689" t="s">
        <v>3391</v>
      </c>
      <c r="F9689" t="s">
        <v>4230</v>
      </c>
      <c r="G9689" t="s">
        <v>3392</v>
      </c>
      <c r="H9689" s="5">
        <v>124299</v>
      </c>
      <c r="I9689">
        <f>IFERROR(VLOOKUP(G9689,'NCES Match'!$A$2:$B$1307,2,FALSE),"")</f>
        <v>4845180</v>
      </c>
      <c r="J9689" cm="1">
        <f t="array" ref="J9689">IFERROR(_xlfn.IFS(B9689=2015,H9689/$O$13,B9689=2016,H9689/$O$14,B9689=2017,H9689/$O$15,B9689=2018,H9689/$O$16,B9689=2019,H9689/$O$17,B9689=2020,H9689/$O$18,B9689=2021,H9689/$O$19,B9689=2022,H9689/$O$20),"")</f>
        <v>6.7358568137242426E-5</v>
      </c>
      <c r="K9689" s="3" cm="1">
        <f t="array" ref="K9689">IFERROR(_xlfn.IFS(B9689=2015,J9689*$P$4,B9689=2016,J9689*$P$5,B9689=2017,J9689*$P$6,B9689=2018,J9689*$P$7,B9689=2019,J9689*$P$8,B9689=2020,J9689*$P$9,B9689=2021,J9689*$P$10,B9689=2022,J9689*$P$11),"")</f>
        <v>141992.05124767634</v>
      </c>
      <c r="L9689" s="3">
        <f t="shared" si="152"/>
        <v>266291.05124767637</v>
      </c>
    </row>
    <row r="9690" spans="1:12">
      <c r="A9690">
        <v>4845180</v>
      </c>
      <c r="B9690">
        <v>2021</v>
      </c>
      <c r="D9690" t="s">
        <v>3390</v>
      </c>
      <c r="E9690" t="s">
        <v>3391</v>
      </c>
      <c r="F9690" t="s">
        <v>4230</v>
      </c>
      <c r="G9690" t="s">
        <v>3392</v>
      </c>
      <c r="H9690" s="5">
        <v>120309.51</v>
      </c>
      <c r="I9690">
        <f>IFERROR(VLOOKUP(G9690,'NCES Match'!$A$2:$B$1307,2,FALSE),"")</f>
        <v>4845180</v>
      </c>
      <c r="J9690" cm="1">
        <f t="array" ref="J9690">IFERROR(_xlfn.IFS(B9690=2015,H9690/$O$13,B9690=2016,H9690/$O$14,B9690=2017,H9690/$O$15,B9690=2018,H9690/$O$16,B9690=2019,H9690/$O$17,B9690=2020,H9690/$O$18,B9690=2021,H9690/$O$19,B9690=2022,H9690/$O$20),"")</f>
        <v>6.155552051287876E-5</v>
      </c>
      <c r="K9690" s="3" cm="1">
        <f t="array" ref="K9690">IFERROR(_xlfn.IFS(B9690=2015,J9690*$P$4,B9690=2016,J9690*$P$5,B9690=2017,J9690*$P$6,B9690=2018,J9690*$P$7,B9690=2019,J9690*$P$8,B9690=2020,J9690*$P$9,B9690=2021,J9690*$P$10,B9690=2022,J9690*$P$11),"")</f>
        <v>131762.87213617167</v>
      </c>
      <c r="L9690" s="3">
        <f t="shared" si="152"/>
        <v>252072.38213617168</v>
      </c>
    </row>
    <row r="9691" spans="1:12">
      <c r="A9691">
        <v>4845180</v>
      </c>
      <c r="B9691">
        <v>2022</v>
      </c>
      <c r="D9691" t="s">
        <v>3390</v>
      </c>
      <c r="E9691" t="s">
        <v>3391</v>
      </c>
      <c r="F9691" t="s">
        <v>4101</v>
      </c>
      <c r="G9691" t="s">
        <v>3392</v>
      </c>
      <c r="H9691" s="5">
        <v>147435.91</v>
      </c>
      <c r="I9691">
        <f>IFERROR(VLOOKUP(G9691,'NCES Match'!$A$2:$B$1307,2,FALSE),"")</f>
        <v>4845180</v>
      </c>
      <c r="J9691" cm="1">
        <f t="array" ref="J9691">IFERROR(_xlfn.IFS(B9691=2015,H9691/$O$13,B9691=2016,H9691/$O$14,B9691=2017,H9691/$O$15,B9691=2018,H9691/$O$16,B9691=2019,H9691/$O$17,B9691=2020,H9691/$O$18,B9691=2021,H9691/$O$19,B9691=2022,H9691/$O$20),"")</f>
        <v>6.4758369508276725E-5</v>
      </c>
      <c r="K9691" s="3" cm="1">
        <f t="array" ref="K9691">IFERROR(_xlfn.IFS(B9691=2015,J9691*$P$4,B9691=2016,J9691*$P$5,B9691=2017,J9691*$P$6,B9691=2018,J9691*$P$7,B9691=2019,J9691*$P$8,B9691=2020,J9691*$P$9,B9691=2021,J9691*$P$10,B9691=2022,J9691*$P$11),"")</f>
        <v>139456.04823234249</v>
      </c>
      <c r="L9691" s="3">
        <f t="shared" si="152"/>
        <v>286891.9582323425</v>
      </c>
    </row>
    <row r="9692" spans="1:12">
      <c r="A9692">
        <v>4845180</v>
      </c>
      <c r="B9692">
        <v>2023</v>
      </c>
      <c r="D9692" t="s">
        <v>3390</v>
      </c>
      <c r="E9692" t="s">
        <v>3391</v>
      </c>
      <c r="F9692" t="s">
        <v>4101</v>
      </c>
      <c r="G9692" t="s">
        <v>3392</v>
      </c>
      <c r="H9692" s="5">
        <v>166066.48000000001</v>
      </c>
      <c r="I9692">
        <f>IFERROR(VLOOKUP(G9692,'NCES Match'!$A$2:$B$1307,2,FALSE),"")</f>
        <v>4845180</v>
      </c>
      <c r="J9692" t="str" cm="1">
        <f t="array" ref="J9692">IFERROR(_xlfn.IFS(B9692=2015,H9692/$O$13,B9692=2016,H9692/$O$14,B9692=2017,H9692/$O$15,B9692=2018,H9692/$O$16,B9692=2019,H9692/$O$17,B9692=2020,H9692/$O$18,B9692=2021,H9692/$O$19,B9692=2022,H9692/$O$20),"")</f>
        <v/>
      </c>
      <c r="K9692" s="3" t="str" cm="1">
        <f t="array" ref="K9692">IFERROR(_xlfn.IFS(B9692=2015,J9692*$P$4,B9692=2016,J9692*$P$5,B9692=2017,J9692*$P$6,B9692=2018,J9692*$P$7,B9692=2019,J9692*$P$8,B9692=2020,J9692*$P$9,B9692=2021,J9692*$P$10,B9692=2022,J9692*$P$11),"")</f>
        <v/>
      </c>
      <c r="L9692" s="3">
        <f t="shared" si="152"/>
        <v>166066.48000000001</v>
      </c>
    </row>
    <row r="9693" spans="1:12">
      <c r="A9693">
        <v>4838760</v>
      </c>
      <c r="B9693">
        <v>2015</v>
      </c>
      <c r="C9693" t="s">
        <v>381</v>
      </c>
      <c r="D9693" t="s">
        <v>2890</v>
      </c>
      <c r="E9693" t="s">
        <v>2891</v>
      </c>
      <c r="G9693" t="s">
        <v>2892</v>
      </c>
      <c r="H9693" s="5">
        <v>153252.37</v>
      </c>
      <c r="I9693">
        <f>IFERROR(VLOOKUP(G9693,'NCES Match'!$A$2:$B$1307,2,FALSE),"")</f>
        <v>4838760</v>
      </c>
      <c r="J9693" cm="1">
        <f t="array" ref="J9693">IFERROR(_xlfn.IFS(B9693=2015,H9693/$O$13,B9693=2016,H9693/$O$14,B9693=2017,H9693/$O$15,B9693=2018,H9693/$O$16,B9693=2019,H9693/$O$17,B9693=2020,H9693/$O$18,B9693=2021,H9693/$O$19,B9693=2022,H9693/$O$20),"")</f>
        <v>1.200584824140926E-4</v>
      </c>
      <c r="K9693" s="3" cm="1">
        <f t="array" ref="K9693">IFERROR(_xlfn.IFS(B9693=2015,J9693*$P$4,B9693=2016,J9693*$P$5,B9693=2017,J9693*$P$6,B9693=2018,J9693*$P$7,B9693=2019,J9693*$P$8,B9693=2020,J9693*$P$9,B9693=2021,J9693*$P$10,B9693=2022,J9693*$P$11),"")</f>
        <v>191071.03231752088</v>
      </c>
      <c r="L9693" s="3">
        <f t="shared" si="152"/>
        <v>344323.40231752087</v>
      </c>
    </row>
    <row r="9694" spans="1:12">
      <c r="A9694">
        <v>4838760</v>
      </c>
      <c r="B9694">
        <v>2016</v>
      </c>
      <c r="C9694" t="s">
        <v>4102</v>
      </c>
      <c r="D9694" t="s">
        <v>2890</v>
      </c>
      <c r="E9694" t="s">
        <v>2891</v>
      </c>
      <c r="F9694" t="s">
        <v>4101</v>
      </c>
      <c r="G9694" t="s">
        <v>2892</v>
      </c>
      <c r="H9694" s="5">
        <v>159642</v>
      </c>
      <c r="I9694">
        <f>IFERROR(VLOOKUP(G9694,'NCES Match'!$A$2:$B$1307,2,FALSE),"")</f>
        <v>4838760</v>
      </c>
      <c r="J9694" cm="1">
        <f t="array" ref="J9694">IFERROR(_xlfn.IFS(B9694=2015,H9694/$O$13,B9694=2016,H9694/$O$14,B9694=2017,H9694/$O$15,B9694=2018,H9694/$O$16,B9694=2019,H9694/$O$17,B9694=2020,H9694/$O$18,B9694=2021,H9694/$O$19,B9694=2022,H9694/$O$20),"")</f>
        <v>1.1428242506134822E-4</v>
      </c>
      <c r="K9694" s="3" cm="1">
        <f t="array" ref="K9694">IFERROR(_xlfn.IFS(B9694=2015,J9694*$P$4,B9694=2016,J9694*$P$5,B9694=2017,J9694*$P$6,B9694=2018,J9694*$P$7,B9694=2019,J9694*$P$8,B9694=2020,J9694*$P$9,B9694=2021,J9694*$P$10,B9694=2022,J9694*$P$11),"")</f>
        <v>191495.2025300134</v>
      </c>
      <c r="L9694" s="3">
        <f t="shared" si="152"/>
        <v>351137.2025300134</v>
      </c>
    </row>
    <row r="9695" spans="1:12">
      <c r="A9695">
        <v>4838760</v>
      </c>
      <c r="B9695">
        <v>2017</v>
      </c>
      <c r="D9695" t="s">
        <v>2890</v>
      </c>
      <c r="E9695" t="s">
        <v>2891</v>
      </c>
      <c r="F9695" t="s">
        <v>4101</v>
      </c>
      <c r="G9695" t="s">
        <v>2892</v>
      </c>
      <c r="H9695" s="5">
        <v>164996</v>
      </c>
      <c r="I9695">
        <f>IFERROR(VLOOKUP(G9695,'NCES Match'!$A$2:$B$1307,2,FALSE),"")</f>
        <v>4838760</v>
      </c>
      <c r="J9695" cm="1">
        <f t="array" ref="J9695">IFERROR(_xlfn.IFS(B9695=2015,H9695/$O$13,B9695=2016,H9695/$O$14,B9695=2017,H9695/$O$15,B9695=2018,H9695/$O$16,B9695=2019,H9695/$O$17,B9695=2020,H9695/$O$18,B9695=2021,H9695/$O$19,B9695=2022,H9695/$O$20),"")</f>
        <v>1.1375463873706467E-4</v>
      </c>
      <c r="K9695" s="3" cm="1">
        <f t="array" ref="K9695">IFERROR(_xlfn.IFS(B9695=2015,J9695*$P$4,B9695=2016,J9695*$P$5,B9695=2017,J9695*$P$6,B9695=2018,J9695*$P$7,B9695=2019,J9695*$P$8,B9695=2020,J9695*$P$9,B9695=2021,J9695*$P$10,B9695=2022,J9695*$P$11),"")</f>
        <v>193183.56747761692</v>
      </c>
      <c r="L9695" s="3">
        <f t="shared" si="152"/>
        <v>358179.56747761695</v>
      </c>
    </row>
    <row r="9696" spans="1:12">
      <c r="A9696">
        <v>4838760</v>
      </c>
      <c r="B9696">
        <v>2018</v>
      </c>
      <c r="D9696" t="s">
        <v>2890</v>
      </c>
      <c r="E9696" t="s">
        <v>2891</v>
      </c>
      <c r="F9696" t="s">
        <v>4101</v>
      </c>
      <c r="G9696" t="s">
        <v>2892</v>
      </c>
      <c r="H9696" s="5">
        <v>150318</v>
      </c>
      <c r="I9696">
        <f>IFERROR(VLOOKUP(G9696,'NCES Match'!$A$2:$B$1307,2,FALSE),"")</f>
        <v>4838760</v>
      </c>
      <c r="J9696" cm="1">
        <f t="array" ref="J9696">IFERROR(_xlfn.IFS(B9696=2015,H9696/$O$13,B9696=2016,H9696/$O$14,B9696=2017,H9696/$O$15,B9696=2018,H9696/$O$16,B9696=2019,H9696/$O$17,B9696=2020,H9696/$O$18,B9696=2021,H9696/$O$19,B9696=2022,H9696/$O$20),"")</f>
        <v>9.8091338951168409E-5</v>
      </c>
      <c r="K9696" s="3" cm="1">
        <f t="array" ref="K9696">IFERROR(_xlfn.IFS(B9696=2015,J9696*$P$4,B9696=2016,J9696*$P$5,B9696=2017,J9696*$P$6,B9696=2018,J9696*$P$7,B9696=2019,J9696*$P$8,B9696=2020,J9696*$P$9,B9696=2021,J9696*$P$10,B9696=2022,J9696*$P$11),"")</f>
        <v>168408.43874235096</v>
      </c>
      <c r="L9696" s="3">
        <f t="shared" si="152"/>
        <v>318726.43874235096</v>
      </c>
    </row>
    <row r="9697" spans="1:12">
      <c r="A9697">
        <v>4838760</v>
      </c>
      <c r="B9697">
        <v>2019</v>
      </c>
      <c r="D9697" t="s">
        <v>2890</v>
      </c>
      <c r="E9697" t="s">
        <v>2891</v>
      </c>
      <c r="F9697" t="s">
        <v>4101</v>
      </c>
      <c r="G9697" t="s">
        <v>2892</v>
      </c>
      <c r="H9697" s="5">
        <v>157759</v>
      </c>
      <c r="I9697">
        <f>IFERROR(VLOOKUP(G9697,'NCES Match'!$A$2:$B$1307,2,FALSE),"")</f>
        <v>4838760</v>
      </c>
      <c r="J9697" cm="1">
        <f t="array" ref="J9697">IFERROR(_xlfn.IFS(B9697=2015,H9697/$O$13,B9697=2016,H9697/$O$14,B9697=2017,H9697/$O$15,B9697=2018,H9697/$O$16,B9697=2019,H9697/$O$17,B9697=2020,H9697/$O$18,B9697=2021,H9697/$O$19,B9697=2022,H9697/$O$20),"")</f>
        <v>9.9889847823576568E-5</v>
      </c>
      <c r="K9697" s="3" cm="1">
        <f t="array" ref="K9697">IFERROR(_xlfn.IFS(B9697=2015,J9697*$P$4,B9697=2016,J9697*$P$5,B9697=2017,J9697*$P$6,B9697=2018,J9697*$P$7,B9697=2019,J9697*$P$8,B9697=2020,J9697*$P$9,B9697=2021,J9697*$P$10,B9697=2022,J9697*$P$11),"")</f>
        <v>173601.16057205186</v>
      </c>
      <c r="L9697" s="3">
        <f t="shared" si="152"/>
        <v>331360.16057205189</v>
      </c>
    </row>
    <row r="9698" spans="1:12">
      <c r="A9698">
        <v>4838760</v>
      </c>
      <c r="B9698">
        <v>2020</v>
      </c>
      <c r="D9698" t="s">
        <v>2890</v>
      </c>
      <c r="E9698" t="s">
        <v>2891</v>
      </c>
      <c r="F9698" t="s">
        <v>4230</v>
      </c>
      <c r="G9698" t="s">
        <v>2892</v>
      </c>
      <c r="H9698" s="5">
        <v>180732</v>
      </c>
      <c r="I9698">
        <f>IFERROR(VLOOKUP(G9698,'NCES Match'!$A$2:$B$1307,2,FALSE),"")</f>
        <v>4838760</v>
      </c>
      <c r="J9698" cm="1">
        <f t="array" ref="J9698">IFERROR(_xlfn.IFS(B9698=2015,H9698/$O$13,B9698=2016,H9698/$O$14,B9698=2017,H9698/$O$15,B9698=2018,H9698/$O$16,B9698=2019,H9698/$O$17,B9698=2020,H9698/$O$18,B9698=2021,H9698/$O$19,B9698=2022,H9698/$O$20),"")</f>
        <v>9.7940037623634135E-5</v>
      </c>
      <c r="K9698" s="3" cm="1">
        <f t="array" ref="K9698">IFERROR(_xlfn.IFS(B9698=2015,J9698*$P$4,B9698=2016,J9698*$P$5,B9698=2017,J9698*$P$6,B9698=2018,J9698*$P$7,B9698=2019,J9698*$P$8,B9698=2020,J9698*$P$9,B9698=2021,J9698*$P$10,B9698=2022,J9698*$P$11),"")</f>
        <v>206457.87501182666</v>
      </c>
      <c r="L9698" s="3">
        <f t="shared" si="152"/>
        <v>387189.87501182663</v>
      </c>
    </row>
    <row r="9699" spans="1:12">
      <c r="A9699">
        <v>4838760</v>
      </c>
      <c r="B9699">
        <v>2021</v>
      </c>
      <c r="D9699" t="s">
        <v>2890</v>
      </c>
      <c r="E9699" t="s">
        <v>2891</v>
      </c>
      <c r="F9699" t="s">
        <v>4101</v>
      </c>
      <c r="G9699" t="s">
        <v>2892</v>
      </c>
      <c r="H9699" s="5">
        <v>184214.54</v>
      </c>
      <c r="I9699">
        <f>IFERROR(VLOOKUP(G9699,'NCES Match'!$A$2:$B$1307,2,FALSE),"")</f>
        <v>4838760</v>
      </c>
      <c r="J9699" cm="1">
        <f t="array" ref="J9699">IFERROR(_xlfn.IFS(B9699=2015,H9699/$O$13,B9699=2016,H9699/$O$14,B9699=2017,H9699/$O$15,B9699=2018,H9699/$O$16,B9699=2019,H9699/$O$17,B9699=2020,H9699/$O$18,B9699=2021,H9699/$O$19,B9699=2022,H9699/$O$20),"")</f>
        <v>9.4252082779994087E-5</v>
      </c>
      <c r="K9699" s="3" cm="1">
        <f t="array" ref="K9699">IFERROR(_xlfn.IFS(B9699=2015,J9699*$P$4,B9699=2016,J9699*$P$5,B9699=2017,J9699*$P$6,B9699=2018,J9699*$P$7,B9699=2019,J9699*$P$8,B9699=2020,J9699*$P$9,B9699=2021,J9699*$P$10,B9699=2022,J9699*$P$11),"")</f>
        <v>201751.60616682493</v>
      </c>
      <c r="L9699" s="3">
        <f t="shared" si="152"/>
        <v>385966.14616682497</v>
      </c>
    </row>
    <row r="9700" spans="1:12">
      <c r="A9700">
        <v>4838760</v>
      </c>
      <c r="B9700">
        <v>2022</v>
      </c>
      <c r="D9700" t="s">
        <v>2890</v>
      </c>
      <c r="E9700" t="s">
        <v>2891</v>
      </c>
      <c r="F9700" t="s">
        <v>4101</v>
      </c>
      <c r="G9700" t="s">
        <v>2892</v>
      </c>
      <c r="H9700" s="5">
        <v>232196.08</v>
      </c>
      <c r="I9700">
        <f>IFERROR(VLOOKUP(G9700,'NCES Match'!$A$2:$B$1307,2,FALSE),"")</f>
        <v>4838760</v>
      </c>
      <c r="J9700" cm="1">
        <f t="array" ref="J9700">IFERROR(_xlfn.IFS(B9700=2015,H9700/$O$13,B9700=2016,H9700/$O$14,B9700=2017,H9700/$O$15,B9700=2018,H9700/$O$16,B9700=2019,H9700/$O$17,B9700=2020,H9700/$O$18,B9700=2021,H9700/$O$19,B9700=2022,H9700/$O$20),"")</f>
        <v>1.0198763345384026E-4</v>
      </c>
      <c r="K9700" s="3" cm="1">
        <f t="array" ref="K9700">IFERROR(_xlfn.IFS(B9700=2015,J9700*$P$4,B9700=2016,J9700*$P$5,B9700=2017,J9700*$P$6,B9700=2018,J9700*$P$7,B9700=2019,J9700*$P$8,B9700=2020,J9700*$P$9,B9700=2021,J9700*$P$10,B9700=2022,J9700*$P$11),"")</f>
        <v>219628.63546500207</v>
      </c>
      <c r="L9700" s="3">
        <f t="shared" si="152"/>
        <v>451824.71546500205</v>
      </c>
    </row>
    <row r="9701" spans="1:12">
      <c r="A9701">
        <v>4838760</v>
      </c>
      <c r="B9701">
        <v>2023</v>
      </c>
      <c r="D9701" t="s">
        <v>2890</v>
      </c>
      <c r="E9701" t="s">
        <v>2891</v>
      </c>
      <c r="F9701" t="s">
        <v>4101</v>
      </c>
      <c r="G9701" t="s">
        <v>2892</v>
      </c>
      <c r="H9701" s="5">
        <v>251312.15</v>
      </c>
      <c r="I9701">
        <f>IFERROR(VLOOKUP(G9701,'NCES Match'!$A$2:$B$1307,2,FALSE),"")</f>
        <v>4838760</v>
      </c>
      <c r="J9701" t="str" cm="1">
        <f t="array" ref="J9701">IFERROR(_xlfn.IFS(B9701=2015,H9701/$O$13,B9701=2016,H9701/$O$14,B9701=2017,H9701/$O$15,B9701=2018,H9701/$O$16,B9701=2019,H9701/$O$17,B9701=2020,H9701/$O$18,B9701=2021,H9701/$O$19,B9701=2022,H9701/$O$20),"")</f>
        <v/>
      </c>
      <c r="K9701" s="3" t="str" cm="1">
        <f t="array" ref="K9701">IFERROR(_xlfn.IFS(B9701=2015,J9701*$P$4,B9701=2016,J9701*$P$5,B9701=2017,J9701*$P$6,B9701=2018,J9701*$P$7,B9701=2019,J9701*$P$8,B9701=2020,J9701*$P$9,B9701=2021,J9701*$P$10,B9701=2022,J9701*$P$11),"")</f>
        <v/>
      </c>
      <c r="L9701" s="3">
        <f t="shared" si="152"/>
        <v>251312.15</v>
      </c>
    </row>
    <row r="9702" spans="1:12">
      <c r="A9702">
        <v>4811430</v>
      </c>
      <c r="B9702">
        <v>2015</v>
      </c>
      <c r="C9702" t="s">
        <v>381</v>
      </c>
      <c r="D9702" t="s">
        <v>699</v>
      </c>
      <c r="E9702" t="s">
        <v>700</v>
      </c>
      <c r="G9702" t="s">
        <v>701</v>
      </c>
      <c r="H9702" s="5">
        <v>60326.51</v>
      </c>
      <c r="I9702">
        <f>IFERROR(VLOOKUP(G9702,'NCES Match'!$A$2:$B$1307,2,FALSE),"")</f>
        <v>4811430</v>
      </c>
      <c r="J9702" cm="1">
        <f t="array" ref="J9702">IFERROR(_xlfn.IFS(B9702=2015,H9702/$O$13,B9702=2016,H9702/$O$14,B9702=2017,H9702/$O$15,B9702=2018,H9702/$O$16,B9702=2019,H9702/$O$17,B9702=2020,H9702/$O$18,B9702=2021,H9702/$O$19,B9702=2022,H9702/$O$20),"")</f>
        <v>4.7260014575556526E-5</v>
      </c>
      <c r="K9702" s="3" cm="1">
        <f t="array" ref="K9702">IFERROR(_xlfn.IFS(B9702=2015,J9702*$P$4,B9702=2016,J9702*$P$5,B9702=2017,J9702*$P$6,B9702=2018,J9702*$P$7,B9702=2019,J9702*$P$8,B9702=2020,J9702*$P$9,B9702=2021,J9702*$P$10,B9702=2022,J9702*$P$11),"")</f>
        <v>75213.509205849448</v>
      </c>
      <c r="L9702" s="3">
        <f t="shared" si="152"/>
        <v>135540.01920584944</v>
      </c>
    </row>
    <row r="9703" spans="1:12">
      <c r="A9703">
        <v>4811430</v>
      </c>
      <c r="B9703">
        <v>2016</v>
      </c>
      <c r="C9703" t="s">
        <v>4102</v>
      </c>
      <c r="D9703" t="s">
        <v>699</v>
      </c>
      <c r="E9703" t="s">
        <v>700</v>
      </c>
      <c r="F9703" t="s">
        <v>4101</v>
      </c>
      <c r="G9703" t="s">
        <v>701</v>
      </c>
      <c r="H9703" s="5">
        <v>65198</v>
      </c>
      <c r="I9703">
        <f>IFERROR(VLOOKUP(G9703,'NCES Match'!$A$2:$B$1307,2,FALSE),"")</f>
        <v>4811430</v>
      </c>
      <c r="J9703" cm="1">
        <f t="array" ref="J9703">IFERROR(_xlfn.IFS(B9703=2015,H9703/$O$13,B9703=2016,H9703/$O$14,B9703=2017,H9703/$O$15,B9703=2018,H9703/$O$16,B9703=2019,H9703/$O$17,B9703=2020,H9703/$O$18,B9703=2021,H9703/$O$19,B9703=2022,H9703/$O$20),"")</f>
        <v>4.6673090722678127E-5</v>
      </c>
      <c r="K9703" s="3" cm="1">
        <f t="array" ref="K9703">IFERROR(_xlfn.IFS(B9703=2015,J9703*$P$4,B9703=2016,J9703*$P$5,B9703=2017,J9703*$P$6,B9703=2018,J9703*$P$7,B9703=2019,J9703*$P$8,B9703=2020,J9703*$P$9,B9703=2021,J9703*$P$10,B9703=2022,J9703*$P$11),"")</f>
        <v>78206.889255658374</v>
      </c>
      <c r="L9703" s="3">
        <f t="shared" si="152"/>
        <v>143404.88925565837</v>
      </c>
    </row>
    <row r="9704" spans="1:12">
      <c r="A9704">
        <v>4811430</v>
      </c>
      <c r="B9704">
        <v>2017</v>
      </c>
      <c r="D9704" t="s">
        <v>699</v>
      </c>
      <c r="E9704" t="s">
        <v>700</v>
      </c>
      <c r="F9704" t="s">
        <v>4101</v>
      </c>
      <c r="G9704" t="s">
        <v>701</v>
      </c>
      <c r="H9704" s="5">
        <v>79217</v>
      </c>
      <c r="I9704">
        <f>IFERROR(VLOOKUP(G9704,'NCES Match'!$A$2:$B$1307,2,FALSE),"")</f>
        <v>4811430</v>
      </c>
      <c r="J9704" cm="1">
        <f t="array" ref="J9704">IFERROR(_xlfn.IFS(B9704=2015,H9704/$O$13,B9704=2016,H9704/$O$14,B9704=2017,H9704/$O$15,B9704=2018,H9704/$O$16,B9704=2019,H9704/$O$17,B9704=2020,H9704/$O$18,B9704=2021,H9704/$O$19,B9704=2022,H9704/$O$20),"")</f>
        <v>5.4615270775255474E-5</v>
      </c>
      <c r="K9704" s="3" cm="1">
        <f t="array" ref="K9704">IFERROR(_xlfn.IFS(B9704=2015,J9704*$P$4,B9704=2016,J9704*$P$5,B9704=2017,J9704*$P$6,B9704=2018,J9704*$P$7,B9704=2019,J9704*$P$8,B9704=2020,J9704*$P$9,B9704=2021,J9704*$P$10,B9704=2022,J9704*$P$11),"")</f>
        <v>92750.264642017864</v>
      </c>
      <c r="L9704" s="3">
        <f t="shared" si="152"/>
        <v>171967.26464201786</v>
      </c>
    </row>
    <row r="9705" spans="1:12">
      <c r="A9705">
        <v>4811430</v>
      </c>
      <c r="B9705">
        <v>2018</v>
      </c>
      <c r="D9705" t="s">
        <v>699</v>
      </c>
      <c r="E9705" t="s">
        <v>700</v>
      </c>
      <c r="F9705" t="s">
        <v>4101</v>
      </c>
      <c r="G9705" t="s">
        <v>701</v>
      </c>
      <c r="H9705" s="5">
        <v>74706</v>
      </c>
      <c r="I9705">
        <f>IFERROR(VLOOKUP(G9705,'NCES Match'!$A$2:$B$1307,2,FALSE),"")</f>
        <v>4811430</v>
      </c>
      <c r="J9705" cm="1">
        <f t="array" ref="J9705">IFERROR(_xlfn.IFS(B9705=2015,H9705/$O$13,B9705=2016,H9705/$O$14,B9705=2017,H9705/$O$15,B9705=2018,H9705/$O$16,B9705=2019,H9705/$O$17,B9705=2020,H9705/$O$18,B9705=2021,H9705/$O$19,B9705=2022,H9705/$O$20),"")</f>
        <v>4.8750060323354404E-5</v>
      </c>
      <c r="K9705" s="3" cm="1">
        <f t="array" ref="K9705">IFERROR(_xlfn.IFS(B9705=2015,J9705*$P$4,B9705=2016,J9705*$P$5,B9705=2017,J9705*$P$6,B9705=2018,J9705*$P$7,B9705=2019,J9705*$P$8,B9705=2020,J9705*$P$9,B9705=2021,J9705*$P$10,B9705=2022,J9705*$P$11),"")</f>
        <v>83696.701823374926</v>
      </c>
      <c r="L9705" s="3">
        <f t="shared" si="152"/>
        <v>158402.70182337493</v>
      </c>
    </row>
    <row r="9706" spans="1:12">
      <c r="A9706">
        <v>4811430</v>
      </c>
      <c r="B9706">
        <v>2019</v>
      </c>
      <c r="D9706" t="s">
        <v>699</v>
      </c>
      <c r="E9706" t="s">
        <v>700</v>
      </c>
      <c r="F9706" t="s">
        <v>4101</v>
      </c>
      <c r="G9706" t="s">
        <v>701</v>
      </c>
      <c r="H9706" s="5">
        <v>76632</v>
      </c>
      <c r="I9706">
        <f>IFERROR(VLOOKUP(G9706,'NCES Match'!$A$2:$B$1307,2,FALSE),"")</f>
        <v>4811430</v>
      </c>
      <c r="J9706" cm="1">
        <f t="array" ref="J9706">IFERROR(_xlfn.IFS(B9706=2015,H9706/$O$13,B9706=2016,H9706/$O$14,B9706=2017,H9706/$O$15,B9706=2018,H9706/$O$16,B9706=2019,H9706/$O$17,B9706=2020,H9706/$O$18,B9706=2021,H9706/$O$19,B9706=2022,H9706/$O$20),"")</f>
        <v>4.8521851801902388E-5</v>
      </c>
      <c r="K9706" s="3" cm="1">
        <f t="array" ref="K9706">IFERROR(_xlfn.IFS(B9706=2015,J9706*$P$4,B9706=2016,J9706*$P$5,B9706=2017,J9706*$P$6,B9706=2018,J9706*$P$7,B9706=2019,J9706*$P$8,B9706=2020,J9706*$P$9,B9706=2021,J9706*$P$10,B9706=2022,J9706*$P$11),"")</f>
        <v>84327.386310495596</v>
      </c>
      <c r="L9706" s="3">
        <f t="shared" si="152"/>
        <v>160959.38631049561</v>
      </c>
    </row>
    <row r="9707" spans="1:12">
      <c r="A9707">
        <v>4811430</v>
      </c>
      <c r="B9707">
        <v>2020</v>
      </c>
      <c r="D9707" t="s">
        <v>699</v>
      </c>
      <c r="E9707" t="s">
        <v>700</v>
      </c>
      <c r="F9707" t="s">
        <v>4230</v>
      </c>
      <c r="G9707" t="s">
        <v>701</v>
      </c>
      <c r="H9707" s="5">
        <v>107645</v>
      </c>
      <c r="I9707">
        <f>IFERROR(VLOOKUP(G9707,'NCES Match'!$A$2:$B$1307,2,FALSE),"")</f>
        <v>4811430</v>
      </c>
      <c r="J9707" cm="1">
        <f t="array" ref="J9707">IFERROR(_xlfn.IFS(B9707=2015,H9707/$O$13,B9707=2016,H9707/$O$14,B9707=2017,H9707/$O$15,B9707=2018,H9707/$O$16,B9707=2019,H9707/$O$17,B9707=2020,H9707/$O$18,B9707=2021,H9707/$O$19,B9707=2022,H9707/$O$20),"")</f>
        <v>5.8333639587876502E-5</v>
      </c>
      <c r="K9707" s="3" cm="1">
        <f t="array" ref="K9707">IFERROR(_xlfn.IFS(B9707=2015,J9707*$P$4,B9707=2016,J9707*$P$5,B9707=2017,J9707*$P$6,B9707=2018,J9707*$P$7,B9707=2019,J9707*$P$8,B9707=2020,J9707*$P$9,B9707=2021,J9707*$P$10,B9707=2022,J9707*$P$11),"")</f>
        <v>122967.47646043911</v>
      </c>
      <c r="L9707" s="3">
        <f t="shared" si="152"/>
        <v>230612.47646043909</v>
      </c>
    </row>
    <row r="9708" spans="1:12">
      <c r="A9708">
        <v>4811430</v>
      </c>
      <c r="B9708">
        <v>2021</v>
      </c>
      <c r="D9708" t="s">
        <v>699</v>
      </c>
      <c r="E9708" t="s">
        <v>700</v>
      </c>
      <c r="F9708" t="s">
        <v>4230</v>
      </c>
      <c r="G9708" t="s">
        <v>701</v>
      </c>
      <c r="H9708" s="5">
        <v>106299.9</v>
      </c>
      <c r="I9708">
        <f>IFERROR(VLOOKUP(G9708,'NCES Match'!$A$2:$B$1307,2,FALSE),"")</f>
        <v>4811430</v>
      </c>
      <c r="J9708" cm="1">
        <f t="array" ref="J9708">IFERROR(_xlfn.IFS(B9708=2015,H9708/$O$13,B9708=2016,H9708/$O$14,B9708=2017,H9708/$O$15,B9708=2018,H9708/$O$16,B9708=2019,H9708/$O$17,B9708=2020,H9708/$O$18,B9708=2021,H9708/$O$19,B9708=2022,H9708/$O$20),"")</f>
        <v>5.4387601403803913E-5</v>
      </c>
      <c r="K9708" s="3" cm="1">
        <f t="array" ref="K9708">IFERROR(_xlfn.IFS(B9708=2015,J9708*$P$4,B9708=2016,J9708*$P$5,B9708=2017,J9708*$P$6,B9708=2018,J9708*$P$7,B9708=2019,J9708*$P$8,B9708=2020,J9708*$P$9,B9708=2021,J9708*$P$10,B9708=2022,J9708*$P$11),"")</f>
        <v>116419.55928328389</v>
      </c>
      <c r="L9708" s="3">
        <f t="shared" si="152"/>
        <v>222719.45928328388</v>
      </c>
    </row>
    <row r="9709" spans="1:12">
      <c r="A9709">
        <v>4811430</v>
      </c>
      <c r="B9709">
        <v>2022</v>
      </c>
      <c r="D9709" t="s">
        <v>699</v>
      </c>
      <c r="E9709" t="s">
        <v>700</v>
      </c>
      <c r="F9709" t="s">
        <v>4101</v>
      </c>
      <c r="G9709" t="s">
        <v>701</v>
      </c>
      <c r="H9709" s="5">
        <v>141123.26</v>
      </c>
      <c r="I9709">
        <f>IFERROR(VLOOKUP(G9709,'NCES Match'!$A$2:$B$1307,2,FALSE),"")</f>
        <v>4811430</v>
      </c>
      <c r="J9709" cm="1">
        <f t="array" ref="J9709">IFERROR(_xlfn.IFS(B9709=2015,H9709/$O$13,B9709=2016,H9709/$O$14,B9709=2017,H9709/$O$15,B9709=2018,H9709/$O$16,B9709=2019,H9709/$O$17,B9709=2020,H9709/$O$18,B9709=2021,H9709/$O$19,B9709=2022,H9709/$O$20),"")</f>
        <v>6.1985660191554471E-5</v>
      </c>
      <c r="K9709" s="3" cm="1">
        <f t="array" ref="K9709">IFERROR(_xlfn.IFS(B9709=2015,J9709*$P$4,B9709=2016,J9709*$P$5,B9709=2017,J9709*$P$6,B9709=2018,J9709*$P$7,B9709=2019,J9709*$P$8,B9709=2020,J9709*$P$9,B9709=2021,J9709*$P$10,B9709=2022,J9709*$P$11),"")</f>
        <v>133485.06583820327</v>
      </c>
      <c r="L9709" s="3">
        <f t="shared" si="152"/>
        <v>274608.32583820331</v>
      </c>
    </row>
    <row r="9710" spans="1:12">
      <c r="A9710">
        <v>4811430</v>
      </c>
      <c r="B9710">
        <v>2023</v>
      </c>
      <c r="D9710" t="s">
        <v>699</v>
      </c>
      <c r="E9710" t="s">
        <v>700</v>
      </c>
      <c r="F9710" t="s">
        <v>4101</v>
      </c>
      <c r="G9710" t="s">
        <v>701</v>
      </c>
      <c r="H9710" s="5">
        <v>153747.49</v>
      </c>
      <c r="I9710">
        <f>IFERROR(VLOOKUP(G9710,'NCES Match'!$A$2:$B$1307,2,FALSE),"")</f>
        <v>4811430</v>
      </c>
      <c r="J9710" t="str" cm="1">
        <f t="array" ref="J9710">IFERROR(_xlfn.IFS(B9710=2015,H9710/$O$13,B9710=2016,H9710/$O$14,B9710=2017,H9710/$O$15,B9710=2018,H9710/$O$16,B9710=2019,H9710/$O$17,B9710=2020,H9710/$O$18,B9710=2021,H9710/$O$19,B9710=2022,H9710/$O$20),"")</f>
        <v/>
      </c>
      <c r="K9710" s="3" t="str" cm="1">
        <f t="array" ref="K9710">IFERROR(_xlfn.IFS(B9710=2015,J9710*$P$4,B9710=2016,J9710*$P$5,B9710=2017,J9710*$P$6,B9710=2018,J9710*$P$7,B9710=2019,J9710*$P$8,B9710=2020,J9710*$P$9,B9710=2021,J9710*$P$10,B9710=2022,J9710*$P$11),"")</f>
        <v/>
      </c>
      <c r="L9710" s="3">
        <f t="shared" si="152"/>
        <v>153747.49</v>
      </c>
    </row>
    <row r="9711" spans="1:12">
      <c r="A9711">
        <v>4814520</v>
      </c>
      <c r="B9711">
        <v>2015</v>
      </c>
      <c r="C9711" t="s">
        <v>381</v>
      </c>
      <c r="D9711" t="s">
        <v>937</v>
      </c>
      <c r="E9711" t="s">
        <v>938</v>
      </c>
      <c r="G9711" t="s">
        <v>939</v>
      </c>
      <c r="H9711" s="5">
        <v>301849.84999999998</v>
      </c>
      <c r="I9711">
        <f>IFERROR(VLOOKUP(G9711,'NCES Match'!$A$2:$B$1307,2,FALSE),"")</f>
        <v>4814520</v>
      </c>
      <c r="J9711" cm="1">
        <f t="array" ref="J9711">IFERROR(_xlfn.IFS(B9711=2015,H9711/$O$13,B9711=2016,H9711/$O$14,B9711=2017,H9711/$O$15,B9711=2018,H9711/$O$16,B9711=2019,H9711/$O$17,B9711=2020,H9711/$O$18,B9711=2021,H9711/$O$19,B9711=2022,H9711/$O$20),"")</f>
        <v>2.3647030651416018E-4</v>
      </c>
      <c r="K9711" s="3" cm="1">
        <f t="array" ref="K9711">IFERROR(_xlfn.IFS(B9711=2015,J9711*$P$4,B9711=2016,J9711*$P$5,B9711=2017,J9711*$P$6,B9711=2018,J9711*$P$7,B9711=2019,J9711*$P$8,B9711=2020,J9711*$P$9,B9711=2021,J9711*$P$10,B9711=2022,J9711*$P$11),"")</f>
        <v>376338.46996551391</v>
      </c>
      <c r="L9711" s="3">
        <f t="shared" si="152"/>
        <v>678188.31996551389</v>
      </c>
    </row>
    <row r="9712" spans="1:12">
      <c r="A9712">
        <v>4814520</v>
      </c>
      <c r="B9712">
        <v>2016</v>
      </c>
      <c r="C9712" t="s">
        <v>4102</v>
      </c>
      <c r="D9712" t="s">
        <v>937</v>
      </c>
      <c r="E9712" t="s">
        <v>938</v>
      </c>
      <c r="F9712" t="s">
        <v>4101</v>
      </c>
      <c r="G9712" t="s">
        <v>939</v>
      </c>
      <c r="H9712" s="5">
        <v>304711</v>
      </c>
      <c r="I9712">
        <f>IFERROR(VLOOKUP(G9712,'NCES Match'!$A$2:$B$1307,2,FALSE),"")</f>
        <v>4814520</v>
      </c>
      <c r="J9712" cm="1">
        <f t="array" ref="J9712">IFERROR(_xlfn.IFS(B9712=2015,H9712/$O$13,B9712=2016,H9712/$O$14,B9712=2017,H9712/$O$15,B9712=2018,H9712/$O$16,B9712=2019,H9712/$O$17,B9712=2020,H9712/$O$18,B9712=2021,H9712/$O$19,B9712=2022,H9712/$O$20),"")</f>
        <v>2.1813252166014255E-4</v>
      </c>
      <c r="K9712" s="3" cm="1">
        <f t="array" ref="K9712">IFERROR(_xlfn.IFS(B9712=2015,J9712*$P$4,B9712=2016,J9712*$P$5,B9712=2017,J9712*$P$6,B9712=2018,J9712*$P$7,B9712=2019,J9712*$P$8,B9712=2020,J9712*$P$9,B9712=2021,J9712*$P$10,B9712=2022,J9712*$P$11),"")</f>
        <v>365509.66949877172</v>
      </c>
      <c r="L9712" s="3">
        <f t="shared" si="152"/>
        <v>670220.66949877166</v>
      </c>
    </row>
    <row r="9713" spans="1:12">
      <c r="A9713">
        <v>4814520</v>
      </c>
      <c r="B9713">
        <v>2017</v>
      </c>
      <c r="D9713" t="s">
        <v>937</v>
      </c>
      <c r="E9713" t="s">
        <v>938</v>
      </c>
      <c r="F9713" t="s">
        <v>4101</v>
      </c>
      <c r="G9713" t="s">
        <v>939</v>
      </c>
      <c r="H9713" s="5">
        <v>325860</v>
      </c>
      <c r="I9713">
        <f>IFERROR(VLOOKUP(G9713,'NCES Match'!$A$2:$B$1307,2,FALSE),"")</f>
        <v>4814520</v>
      </c>
      <c r="J9713" cm="1">
        <f t="array" ref="J9713">IFERROR(_xlfn.IFS(B9713=2015,H9713/$O$13,B9713=2016,H9713/$O$14,B9713=2017,H9713/$O$15,B9713=2018,H9713/$O$16,B9713=2019,H9713/$O$17,B9713=2020,H9713/$O$18,B9713=2021,H9713/$O$19,B9713=2022,H9713/$O$20),"")</f>
        <v>2.2466051649045973E-4</v>
      </c>
      <c r="K9713" s="3" cm="1">
        <f t="array" ref="K9713">IFERROR(_xlfn.IFS(B9713=2015,J9713*$P$4,B9713=2016,J9713*$P$5,B9713=2017,J9713*$P$6,B9713=2018,J9713*$P$7,B9713=2019,J9713*$P$8,B9713=2020,J9713*$P$9,B9713=2021,J9713*$P$10,B9713=2022,J9713*$P$11),"")</f>
        <v>381529.23281931831</v>
      </c>
      <c r="L9713" s="3">
        <f t="shared" si="152"/>
        <v>707389.23281931831</v>
      </c>
    </row>
    <row r="9714" spans="1:12">
      <c r="A9714">
        <v>4814520</v>
      </c>
      <c r="B9714">
        <v>2018</v>
      </c>
      <c r="D9714" t="s">
        <v>937</v>
      </c>
      <c r="E9714" t="s">
        <v>938</v>
      </c>
      <c r="F9714" t="s">
        <v>4101</v>
      </c>
      <c r="G9714" t="s">
        <v>939</v>
      </c>
      <c r="H9714" s="5">
        <v>354218</v>
      </c>
      <c r="I9714">
        <f>IFERROR(VLOOKUP(G9714,'NCES Match'!$A$2:$B$1307,2,FALSE),"")</f>
        <v>4814520</v>
      </c>
      <c r="J9714" cm="1">
        <f t="array" ref="J9714">IFERROR(_xlfn.IFS(B9714=2015,H9714/$O$13,B9714=2016,H9714/$O$14,B9714=2017,H9714/$O$15,B9714=2018,H9714/$O$16,B9714=2019,H9714/$O$17,B9714=2020,H9714/$O$18,B9714=2021,H9714/$O$19,B9714=2022,H9714/$O$20),"")</f>
        <v>2.3114808539632624E-4</v>
      </c>
      <c r="K9714" s="3" cm="1">
        <f t="array" ref="K9714">IFERROR(_xlfn.IFS(B9714=2015,J9714*$P$4,B9714=2016,J9714*$P$5,B9714=2017,J9714*$P$6,B9714=2018,J9714*$P$7,B9714=2019,J9714*$P$8,B9714=2020,J9714*$P$9,B9714=2021,J9714*$P$10,B9714=2022,J9714*$P$11),"")</f>
        <v>396847.35264198616</v>
      </c>
      <c r="L9714" s="3">
        <f t="shared" si="152"/>
        <v>751065.35264198622</v>
      </c>
    </row>
    <row r="9715" spans="1:12">
      <c r="A9715">
        <v>4814520</v>
      </c>
      <c r="B9715">
        <v>2019</v>
      </c>
      <c r="D9715" t="s">
        <v>937</v>
      </c>
      <c r="E9715" t="s">
        <v>938</v>
      </c>
      <c r="F9715" t="s">
        <v>4101</v>
      </c>
      <c r="G9715" t="s">
        <v>939</v>
      </c>
      <c r="H9715" s="5">
        <v>351420</v>
      </c>
      <c r="I9715">
        <f>IFERROR(VLOOKUP(G9715,'NCES Match'!$A$2:$B$1307,2,FALSE),"")</f>
        <v>4814520</v>
      </c>
      <c r="J9715" cm="1">
        <f t="array" ref="J9715">IFERROR(_xlfn.IFS(B9715=2015,H9715/$O$13,B9715=2016,H9715/$O$14,B9715=2017,H9715/$O$15,B9715=2018,H9715/$O$16,B9715=2019,H9715/$O$17,B9715=2020,H9715/$O$18,B9715=2021,H9715/$O$19,B9715=2022,H9715/$O$20),"")</f>
        <v>2.2251212496378196E-4</v>
      </c>
      <c r="K9715" s="3" cm="1">
        <f t="array" ref="K9715">IFERROR(_xlfn.IFS(B9715=2015,J9715*$P$4,B9715=2016,J9715*$P$5,B9715=2017,J9715*$P$6,B9715=2018,J9715*$P$7,B9715=2019,J9715*$P$8,B9715=2020,J9715*$P$9,B9715=2021,J9715*$P$10,B9715=2022,J9715*$P$11),"")</f>
        <v>386709.60039192985</v>
      </c>
      <c r="L9715" s="3">
        <f t="shared" si="152"/>
        <v>738129.60039192985</v>
      </c>
    </row>
    <row r="9716" spans="1:12">
      <c r="A9716">
        <v>4814520</v>
      </c>
      <c r="B9716">
        <v>2020</v>
      </c>
      <c r="D9716" t="s">
        <v>937</v>
      </c>
      <c r="E9716" t="s">
        <v>938</v>
      </c>
      <c r="F9716" t="s">
        <v>4230</v>
      </c>
      <c r="G9716" t="s">
        <v>939</v>
      </c>
      <c r="H9716" s="5">
        <v>396062</v>
      </c>
      <c r="I9716">
        <f>IFERROR(VLOOKUP(G9716,'NCES Match'!$A$2:$B$1307,2,FALSE),"")</f>
        <v>4814520</v>
      </c>
      <c r="J9716" cm="1">
        <f t="array" ref="J9716">IFERROR(_xlfn.IFS(B9716=2015,H9716/$O$13,B9716=2016,H9716/$O$14,B9716=2017,H9716/$O$15,B9716=2018,H9716/$O$16,B9716=2019,H9716/$O$17,B9716=2020,H9716/$O$18,B9716=2021,H9716/$O$19,B9716=2022,H9716/$O$20),"")</f>
        <v>2.1462899310189552E-4</v>
      </c>
      <c r="K9716" s="3" cm="1">
        <f t="array" ref="K9716">IFERROR(_xlfn.IFS(B9716=2015,J9716*$P$4,B9716=2016,J9716*$P$5,B9716=2017,J9716*$P$6,B9716=2018,J9716*$P$7,B9716=2019,J9716*$P$8,B9716=2020,J9716*$P$9,B9716=2021,J9716*$P$10,B9716=2022,J9716*$P$11),"")</f>
        <v>452438.52163941134</v>
      </c>
      <c r="L9716" s="3">
        <f t="shared" si="152"/>
        <v>848500.52163941134</v>
      </c>
    </row>
    <row r="9717" spans="1:12">
      <c r="A9717">
        <v>4814520</v>
      </c>
      <c r="B9717">
        <v>2021</v>
      </c>
      <c r="D9717" t="s">
        <v>937</v>
      </c>
      <c r="E9717" t="s">
        <v>938</v>
      </c>
      <c r="F9717" t="s">
        <v>4101</v>
      </c>
      <c r="G9717" t="s">
        <v>939</v>
      </c>
      <c r="H9717" s="5">
        <v>438907.49</v>
      </c>
      <c r="I9717">
        <f>IFERROR(VLOOKUP(G9717,'NCES Match'!$A$2:$B$1307,2,FALSE),"")</f>
        <v>4814520</v>
      </c>
      <c r="J9717" cm="1">
        <f t="array" ref="J9717">IFERROR(_xlfn.IFS(B9717=2015,H9717/$O$13,B9717=2016,H9717/$O$14,B9717=2017,H9717/$O$15,B9717=2018,H9717/$O$16,B9717=2019,H9717/$O$17,B9717=2020,H9717/$O$18,B9717=2021,H9717/$O$19,B9717=2022,H9717/$O$20),"")</f>
        <v>2.2456395179359579E-4</v>
      </c>
      <c r="K9717" s="3" cm="1">
        <f t="array" ref="K9717">IFERROR(_xlfn.IFS(B9717=2015,J9717*$P$4,B9717=2016,J9717*$P$5,B9717=2017,J9717*$P$6,B9717=2018,J9717*$P$7,B9717=2019,J9717*$P$8,B9717=2020,J9717*$P$9,B9717=2021,J9717*$P$10,B9717=2022,J9717*$P$11),"")</f>
        <v>480691.10650087474</v>
      </c>
      <c r="L9717" s="3">
        <f t="shared" si="152"/>
        <v>919598.59650087473</v>
      </c>
    </row>
    <row r="9718" spans="1:12">
      <c r="A9718">
        <v>4814520</v>
      </c>
      <c r="B9718">
        <v>2022</v>
      </c>
      <c r="D9718" t="s">
        <v>937</v>
      </c>
      <c r="E9718" t="s">
        <v>938</v>
      </c>
      <c r="F9718" t="s">
        <v>4101</v>
      </c>
      <c r="G9718" t="s">
        <v>939</v>
      </c>
      <c r="H9718" s="5">
        <v>508086.02</v>
      </c>
      <c r="I9718">
        <f>IFERROR(VLOOKUP(G9718,'NCES Match'!$A$2:$B$1307,2,FALSE),"")</f>
        <v>4814520</v>
      </c>
      <c r="J9718" cm="1">
        <f t="array" ref="J9718">IFERROR(_xlfn.IFS(B9718=2015,H9718/$O$13,B9718=2016,H9718/$O$14,B9718=2017,H9718/$O$15,B9718=2018,H9718/$O$16,B9718=2019,H9718/$O$17,B9718=2020,H9718/$O$18,B9718=2021,H9718/$O$19,B9718=2022,H9718/$O$20),"")</f>
        <v>2.2316694911809259E-4</v>
      </c>
      <c r="K9718" s="3" cm="1">
        <f t="array" ref="K9718">IFERROR(_xlfn.IFS(B9718=2015,J9718*$P$4,B9718=2016,J9718*$P$5,B9718=2017,J9718*$P$6,B9718=2018,J9718*$P$7,B9718=2019,J9718*$P$8,B9718=2020,J9718*$P$9,B9718=2021,J9718*$P$10,B9718=2022,J9718*$P$11),"")</f>
        <v>480586.23242667905</v>
      </c>
      <c r="L9718" s="3">
        <f t="shared" si="152"/>
        <v>988672.25242667901</v>
      </c>
    </row>
    <row r="9719" spans="1:12">
      <c r="A9719">
        <v>4814520</v>
      </c>
      <c r="B9719">
        <v>2023</v>
      </c>
      <c r="D9719" t="s">
        <v>937</v>
      </c>
      <c r="E9719" t="s">
        <v>938</v>
      </c>
      <c r="F9719" t="s">
        <v>4101</v>
      </c>
      <c r="G9719" t="s">
        <v>939</v>
      </c>
      <c r="H9719" s="5">
        <v>594781.86</v>
      </c>
      <c r="I9719">
        <f>IFERROR(VLOOKUP(G9719,'NCES Match'!$A$2:$B$1307,2,FALSE),"")</f>
        <v>4814520</v>
      </c>
      <c r="J9719" t="str" cm="1">
        <f t="array" ref="J9719">IFERROR(_xlfn.IFS(B9719=2015,H9719/$O$13,B9719=2016,H9719/$O$14,B9719=2017,H9719/$O$15,B9719=2018,H9719/$O$16,B9719=2019,H9719/$O$17,B9719=2020,H9719/$O$18,B9719=2021,H9719/$O$19,B9719=2022,H9719/$O$20),"")</f>
        <v/>
      </c>
      <c r="K9719" s="3" t="str" cm="1">
        <f t="array" ref="K9719">IFERROR(_xlfn.IFS(B9719=2015,J9719*$P$4,B9719=2016,J9719*$P$5,B9719=2017,J9719*$P$6,B9719=2018,J9719*$P$7,B9719=2019,J9719*$P$8,B9719=2020,J9719*$P$9,B9719=2021,J9719*$P$10,B9719=2022,J9719*$P$11),"")</f>
        <v/>
      </c>
      <c r="L9719" s="3">
        <f t="shared" si="152"/>
        <v>594781.86</v>
      </c>
    </row>
    <row r="9720" spans="1:12">
      <c r="A9720">
        <v>4840020</v>
      </c>
      <c r="B9720">
        <v>2015</v>
      </c>
      <c r="C9720" t="s">
        <v>381</v>
      </c>
      <c r="D9720" t="s">
        <v>2992</v>
      </c>
      <c r="E9720" t="s">
        <v>2993</v>
      </c>
      <c r="G9720" t="s">
        <v>2994</v>
      </c>
      <c r="H9720" s="5">
        <v>307845.40999999997</v>
      </c>
      <c r="I9720">
        <f>IFERROR(VLOOKUP(G9720,'NCES Match'!$A$2:$B$1307,2,FALSE),"")</f>
        <v>4840020</v>
      </c>
      <c r="J9720" cm="1">
        <f t="array" ref="J9720">IFERROR(_xlfn.IFS(B9720=2015,H9720/$O$13,B9720=2016,H9720/$O$14,B9720=2017,H9720/$O$15,B9720=2018,H9720/$O$16,B9720=2019,H9720/$O$17,B9720=2020,H9720/$O$18,B9720=2021,H9720/$O$19,B9720=2022,H9720/$O$20),"")</f>
        <v>2.4116725074296811E-4</v>
      </c>
      <c r="K9720" s="3" cm="1">
        <f t="array" ref="K9720">IFERROR(_xlfn.IFS(B9720=2015,J9720*$P$4,B9720=2016,J9720*$P$5,B9720=2017,J9720*$P$6,B9720=2018,J9720*$P$7,B9720=2019,J9720*$P$8,B9720=2020,J9720*$P$9,B9720=2021,J9720*$P$10,B9720=2022,J9720*$P$11),"")</f>
        <v>383813.57680087077</v>
      </c>
      <c r="L9720" s="3">
        <f t="shared" si="152"/>
        <v>691658.98680087074</v>
      </c>
    </row>
    <row r="9721" spans="1:12">
      <c r="A9721">
        <v>4840020</v>
      </c>
      <c r="B9721">
        <v>2016</v>
      </c>
      <c r="C9721" t="s">
        <v>4102</v>
      </c>
      <c r="D9721" t="s">
        <v>2992</v>
      </c>
      <c r="E9721" t="s">
        <v>2993</v>
      </c>
      <c r="F9721" t="s">
        <v>4101</v>
      </c>
      <c r="G9721" t="s">
        <v>2994</v>
      </c>
      <c r="H9721" s="5">
        <v>288389</v>
      </c>
      <c r="I9721">
        <f>IFERROR(VLOOKUP(G9721,'NCES Match'!$A$2:$B$1307,2,FALSE),"")</f>
        <v>4840020</v>
      </c>
      <c r="J9721" cm="1">
        <f t="array" ref="J9721">IFERROR(_xlfn.IFS(B9721=2015,H9721/$O$13,B9721=2016,H9721/$O$14,B9721=2017,H9721/$O$15,B9721=2018,H9721/$O$16,B9721=2019,H9721/$O$17,B9721=2020,H9721/$O$18,B9721=2021,H9721/$O$19,B9721=2022,H9721/$O$20),"")</f>
        <v>2.0644814197402409E-4</v>
      </c>
      <c r="K9721" s="3" cm="1">
        <f t="array" ref="K9721">IFERROR(_xlfn.IFS(B9721=2015,J9721*$P$4,B9721=2016,J9721*$P$5,B9721=2017,J9721*$P$6,B9721=2018,J9721*$P$7,B9721=2019,J9721*$P$8,B9721=2020,J9721*$P$9,B9721=2021,J9721*$P$10,B9721=2022,J9721*$P$11),"")</f>
        <v>345930.95778321516</v>
      </c>
      <c r="L9721" s="3">
        <f t="shared" si="152"/>
        <v>634319.95778321521</v>
      </c>
    </row>
    <row r="9722" spans="1:12">
      <c r="A9722">
        <v>4840020</v>
      </c>
      <c r="B9722">
        <v>2017</v>
      </c>
      <c r="D9722" t="s">
        <v>2992</v>
      </c>
      <c r="E9722" t="s">
        <v>2993</v>
      </c>
      <c r="F9722" t="s">
        <v>4101</v>
      </c>
      <c r="G9722" t="s">
        <v>2994</v>
      </c>
      <c r="H9722" s="5">
        <v>307217</v>
      </c>
      <c r="I9722">
        <f>IFERROR(VLOOKUP(G9722,'NCES Match'!$A$2:$B$1307,2,FALSE),"")</f>
        <v>4840020</v>
      </c>
      <c r="J9722" cm="1">
        <f t="array" ref="J9722">IFERROR(_xlfn.IFS(B9722=2015,H9722/$O$13,B9722=2016,H9722/$O$14,B9722=2017,H9722/$O$15,B9722=2018,H9722/$O$16,B9722=2019,H9722/$O$17,B9722=2020,H9722/$O$18,B9722=2021,H9722/$O$19,B9722=2022,H9722/$O$20),"")</f>
        <v>2.1180730956438213E-4</v>
      </c>
      <c r="K9722" s="3" cm="1">
        <f t="array" ref="K9722">IFERROR(_xlfn.IFS(B9722=2015,J9722*$P$4,B9722=2016,J9722*$P$5,B9722=2017,J9722*$P$6,B9722=2018,J9722*$P$7,B9722=2019,J9722*$P$8,B9722=2020,J9722*$P$9,B9722=2021,J9722*$P$10,B9722=2022,J9722*$P$11),"")</f>
        <v>359701.30215139175</v>
      </c>
      <c r="L9722" s="3">
        <f t="shared" si="152"/>
        <v>666918.30215139175</v>
      </c>
    </row>
    <row r="9723" spans="1:12">
      <c r="A9723">
        <v>4840020</v>
      </c>
      <c r="B9723">
        <v>2018</v>
      </c>
      <c r="D9723" t="s">
        <v>2992</v>
      </c>
      <c r="E9723" t="s">
        <v>2993</v>
      </c>
      <c r="F9723" t="s">
        <v>4101</v>
      </c>
      <c r="G9723" t="s">
        <v>2994</v>
      </c>
      <c r="H9723" s="5">
        <v>372713</v>
      </c>
      <c r="I9723">
        <f>IFERROR(VLOOKUP(G9723,'NCES Match'!$A$2:$B$1307,2,FALSE),"")</f>
        <v>4840020</v>
      </c>
      <c r="J9723" cm="1">
        <f t="array" ref="J9723">IFERROR(_xlfn.IFS(B9723=2015,H9723/$O$13,B9723=2016,H9723/$O$14,B9723=2017,H9723/$O$15,B9723=2018,H9723/$O$16,B9723=2019,H9723/$O$17,B9723=2020,H9723/$O$18,B9723=2021,H9723/$O$19,B9723=2022,H9723/$O$20),"")</f>
        <v>2.4321716104862246E-4</v>
      </c>
      <c r="K9723" s="3" cm="1">
        <f t="array" ref="K9723">IFERROR(_xlfn.IFS(B9723=2015,J9723*$P$4,B9723=2016,J9723*$P$5,B9723=2017,J9723*$P$6,B9723=2018,J9723*$P$7,B9723=2019,J9723*$P$8,B9723=2020,J9723*$P$9,B9723=2021,J9723*$P$10,B9723=2022,J9723*$P$11),"")</f>
        <v>417568.18497437338</v>
      </c>
      <c r="L9723" s="3">
        <f t="shared" si="152"/>
        <v>790281.18497437332</v>
      </c>
    </row>
    <row r="9724" spans="1:12">
      <c r="A9724">
        <v>4840020</v>
      </c>
      <c r="B9724">
        <v>2019</v>
      </c>
      <c r="D9724" t="s">
        <v>2992</v>
      </c>
      <c r="E9724" t="s">
        <v>2993</v>
      </c>
      <c r="F9724" t="s">
        <v>4101</v>
      </c>
      <c r="G9724" t="s">
        <v>2994</v>
      </c>
      <c r="H9724" s="5">
        <v>470876</v>
      </c>
      <c r="I9724">
        <f>IFERROR(VLOOKUP(G9724,'NCES Match'!$A$2:$B$1307,2,FALSE),"")</f>
        <v>4840020</v>
      </c>
      <c r="J9724" cm="1">
        <f t="array" ref="J9724">IFERROR(_xlfn.IFS(B9724=2015,H9724/$O$13,B9724=2016,H9724/$O$14,B9724=2017,H9724/$O$15,B9724=2018,H9724/$O$16,B9724=2019,H9724/$O$17,B9724=2020,H9724/$O$18,B9724=2021,H9724/$O$19,B9724=2022,H9724/$O$20),"")</f>
        <v>2.981492782267537E-4</v>
      </c>
      <c r="K9724" s="3" cm="1">
        <f t="array" ref="K9724">IFERROR(_xlfn.IFS(B9724=2015,J9724*$P$4,B9724=2016,J9724*$P$5,B9724=2017,J9724*$P$6,B9724=2018,J9724*$P$7,B9724=2019,J9724*$P$8,B9724=2020,J9724*$P$9,B9724=2021,J9724*$P$10,B9724=2022,J9724*$P$11),"")</f>
        <v>518161.37326888152</v>
      </c>
      <c r="L9724" s="3">
        <f t="shared" si="152"/>
        <v>989037.37326888158</v>
      </c>
    </row>
    <row r="9725" spans="1:12">
      <c r="A9725">
        <v>4840020</v>
      </c>
      <c r="B9725">
        <v>2020</v>
      </c>
      <c r="D9725" t="s">
        <v>2992</v>
      </c>
      <c r="E9725" t="s">
        <v>2993</v>
      </c>
      <c r="F9725" t="s">
        <v>4230</v>
      </c>
      <c r="G9725" t="s">
        <v>2994</v>
      </c>
      <c r="H9725" s="5">
        <v>500458</v>
      </c>
      <c r="I9725">
        <f>IFERROR(VLOOKUP(G9725,'NCES Match'!$A$2:$B$1307,2,FALSE),"")</f>
        <v>4840020</v>
      </c>
      <c r="J9725" cm="1">
        <f t="array" ref="J9725">IFERROR(_xlfn.IFS(B9725=2015,H9725/$O$13,B9725=2016,H9725/$O$14,B9725=2017,H9725/$O$15,B9725=2018,H9725/$O$16,B9725=2019,H9725/$O$17,B9725=2020,H9725/$O$18,B9725=2021,H9725/$O$19,B9725=2022,H9725/$O$20),"")</f>
        <v>2.7120197501852847E-4</v>
      </c>
      <c r="K9725" s="3" cm="1">
        <f t="array" ref="K9725">IFERROR(_xlfn.IFS(B9725=2015,J9725*$P$4,B9725=2016,J9725*$P$5,B9725=2017,J9725*$P$6,B9725=2018,J9725*$P$7,B9725=2019,J9725*$P$8,B9725=2020,J9725*$P$9,B9725=2021,J9725*$P$10,B9725=2022,J9725*$P$11),"")</f>
        <v>571694.52677261771</v>
      </c>
      <c r="L9725" s="3">
        <f t="shared" si="152"/>
        <v>1072152.5267726178</v>
      </c>
    </row>
    <row r="9726" spans="1:12">
      <c r="A9726">
        <v>4840020</v>
      </c>
      <c r="B9726">
        <v>2021</v>
      </c>
      <c r="D9726" t="s">
        <v>2992</v>
      </c>
      <c r="E9726" t="s">
        <v>2993</v>
      </c>
      <c r="F9726" t="s">
        <v>4101</v>
      </c>
      <c r="G9726" t="s">
        <v>2994</v>
      </c>
      <c r="H9726" s="5">
        <v>488294.56</v>
      </c>
      <c r="I9726">
        <f>IFERROR(VLOOKUP(G9726,'NCES Match'!$A$2:$B$1307,2,FALSE),"")</f>
        <v>4840020</v>
      </c>
      <c r="J9726" cm="1">
        <f t="array" ref="J9726">IFERROR(_xlfn.IFS(B9726=2015,H9726/$O$13,B9726=2016,H9726/$O$14,B9726=2017,H9726/$O$15,B9726=2018,H9726/$O$16,B9726=2019,H9726/$O$17,B9726=2020,H9726/$O$18,B9726=2021,H9726/$O$19,B9726=2022,H9726/$O$20),"")</f>
        <v>2.4983250122460903E-4</v>
      </c>
      <c r="K9726" s="3" cm="1">
        <f t="array" ref="K9726">IFERROR(_xlfn.IFS(B9726=2015,J9726*$P$4,B9726=2016,J9726*$P$5,B9726=2017,J9726*$P$6,B9726=2018,J9726*$P$7,B9726=2019,J9726*$P$8,B9726=2020,J9726*$P$9,B9726=2021,J9726*$P$10,B9726=2022,J9726*$P$11),"")</f>
        <v>534779.78319476335</v>
      </c>
      <c r="L9726" s="3">
        <f t="shared" si="152"/>
        <v>1023074.3431947634</v>
      </c>
    </row>
    <row r="9727" spans="1:12">
      <c r="A9727">
        <v>4840020</v>
      </c>
      <c r="B9727">
        <v>2022</v>
      </c>
      <c r="D9727" t="s">
        <v>2992</v>
      </c>
      <c r="E9727" t="s">
        <v>2993</v>
      </c>
      <c r="F9727" t="s">
        <v>4101</v>
      </c>
      <c r="G9727" t="s">
        <v>2994</v>
      </c>
      <c r="H9727" s="5">
        <v>617262.85</v>
      </c>
      <c r="I9727">
        <f>IFERROR(VLOOKUP(G9727,'NCES Match'!$A$2:$B$1307,2,FALSE),"")</f>
        <v>4840020</v>
      </c>
      <c r="J9727" cm="1">
        <f t="array" ref="J9727">IFERROR(_xlfn.IFS(B9727=2015,H9727/$O$13,B9727=2016,H9727/$O$14,B9727=2017,H9727/$O$15,B9727=2018,H9727/$O$16,B9727=2019,H9727/$O$17,B9727=2020,H9727/$O$18,B9727=2021,H9727/$O$19,B9727=2022,H9727/$O$20),"")</f>
        <v>2.7112075832836101E-4</v>
      </c>
      <c r="K9727" s="3" cm="1">
        <f t="array" ref="K9727">IFERROR(_xlfn.IFS(B9727=2015,J9727*$P$4,B9727=2016,J9727*$P$5,B9727=2017,J9727*$P$6,B9727=2018,J9727*$P$7,B9727=2019,J9727*$P$8,B9727=2020,J9727*$P$9,B9727=2021,J9727*$P$10,B9727=2022,J9727*$P$11),"")</f>
        <v>583853.94563395844</v>
      </c>
      <c r="L9727" s="3">
        <f t="shared" si="152"/>
        <v>1201116.7956339584</v>
      </c>
    </row>
    <row r="9728" spans="1:12">
      <c r="A9728">
        <v>4840020</v>
      </c>
      <c r="B9728">
        <v>2023</v>
      </c>
      <c r="D9728" t="s">
        <v>2992</v>
      </c>
      <c r="E9728" t="s">
        <v>2993</v>
      </c>
      <c r="F9728" t="s">
        <v>4101</v>
      </c>
      <c r="G9728" t="s">
        <v>2994</v>
      </c>
      <c r="H9728" s="5">
        <v>659545.82999999996</v>
      </c>
      <c r="I9728">
        <f>IFERROR(VLOOKUP(G9728,'NCES Match'!$A$2:$B$1307,2,FALSE),"")</f>
        <v>4840020</v>
      </c>
      <c r="J9728" t="str" cm="1">
        <f t="array" ref="J9728">IFERROR(_xlfn.IFS(B9728=2015,H9728/$O$13,B9728=2016,H9728/$O$14,B9728=2017,H9728/$O$15,B9728=2018,H9728/$O$16,B9728=2019,H9728/$O$17,B9728=2020,H9728/$O$18,B9728=2021,H9728/$O$19,B9728=2022,H9728/$O$20),"")</f>
        <v/>
      </c>
      <c r="K9728" s="3" t="str" cm="1">
        <f t="array" ref="K9728">IFERROR(_xlfn.IFS(B9728=2015,J9728*$P$4,B9728=2016,J9728*$P$5,B9728=2017,J9728*$P$6,B9728=2018,J9728*$P$7,B9728=2019,J9728*$P$8,B9728=2020,J9728*$P$9,B9728=2021,J9728*$P$10,B9728=2022,J9728*$P$11),"")</f>
        <v/>
      </c>
      <c r="L9728" s="3">
        <f t="shared" si="152"/>
        <v>659545.82999999996</v>
      </c>
    </row>
    <row r="9729" spans="1:12">
      <c r="A9729">
        <v>4808580</v>
      </c>
      <c r="B9729">
        <v>2015</v>
      </c>
      <c r="C9729" t="s">
        <v>381</v>
      </c>
      <c r="D9729" t="s">
        <v>481</v>
      </c>
      <c r="E9729" t="s">
        <v>482</v>
      </c>
      <c r="G9729" t="s">
        <v>483</v>
      </c>
      <c r="H9729" s="5">
        <v>317322.33</v>
      </c>
      <c r="I9729">
        <f>IFERROR(VLOOKUP(G9729,'NCES Match'!$A$2:$B$1307,2,FALSE),"")</f>
        <v>4808580</v>
      </c>
      <c r="J9729" cm="1">
        <f t="array" ref="J9729">IFERROR(_xlfn.IFS(B9729=2015,H9729/$O$13,B9729=2016,H9729/$O$14,B9729=2017,H9729/$O$15,B9729=2018,H9729/$O$16,B9729=2019,H9729/$O$17,B9729=2020,H9729/$O$18,B9729=2021,H9729/$O$19,B9729=2022,H9729/$O$20),"")</f>
        <v>2.4859150547494889E-4</v>
      </c>
      <c r="K9729" s="3" cm="1">
        <f t="array" ref="K9729">IFERROR(_xlfn.IFS(B9729=2015,J9729*$P$4,B9729=2016,J9729*$P$5,B9729=2017,J9729*$P$6,B9729=2018,J9729*$P$7,B9729=2019,J9729*$P$8,B9729=2020,J9729*$P$9,B9729=2021,J9729*$P$10,B9729=2022,J9729*$P$11),"")</f>
        <v>395629.15190480271</v>
      </c>
      <c r="L9729" s="3">
        <f t="shared" si="152"/>
        <v>712951.48190480273</v>
      </c>
    </row>
    <row r="9730" spans="1:12">
      <c r="A9730">
        <v>4808580</v>
      </c>
      <c r="B9730">
        <v>2016</v>
      </c>
      <c r="C9730" t="s">
        <v>4102</v>
      </c>
      <c r="D9730" t="s">
        <v>481</v>
      </c>
      <c r="E9730" t="s">
        <v>482</v>
      </c>
      <c r="F9730" t="s">
        <v>4101</v>
      </c>
      <c r="G9730" t="s">
        <v>483</v>
      </c>
      <c r="H9730" s="5">
        <v>333139</v>
      </c>
      <c r="I9730">
        <f>IFERROR(VLOOKUP(G9730,'NCES Match'!$A$2:$B$1307,2,FALSE),"")</f>
        <v>4808580</v>
      </c>
      <c r="J9730" cm="1">
        <f t="array" ref="J9730">IFERROR(_xlfn.IFS(B9730=2015,H9730/$O$13,B9730=2016,H9730/$O$14,B9730=2017,H9730/$O$15,B9730=2018,H9730/$O$16,B9730=2019,H9730/$O$17,B9730=2020,H9730/$O$18,B9730=2021,H9730/$O$19,B9730=2022,H9730/$O$20),"")</f>
        <v>2.3848318614470178E-4</v>
      </c>
      <c r="K9730" s="3" cm="1">
        <f t="array" ref="K9730">IFERROR(_xlfn.IFS(B9730=2015,J9730*$P$4,B9730=2016,J9730*$P$5,B9730=2017,J9730*$P$6,B9730=2018,J9730*$P$7,B9730=2019,J9730*$P$8,B9730=2020,J9730*$P$9,B9730=2021,J9730*$P$10,B9730=2022,J9730*$P$11),"")</f>
        <v>399609.87882666296</v>
      </c>
      <c r="L9730" s="3">
        <f t="shared" si="152"/>
        <v>732748.8788266629</v>
      </c>
    </row>
    <row r="9731" spans="1:12">
      <c r="A9731">
        <v>4808580</v>
      </c>
      <c r="B9731">
        <v>2017</v>
      </c>
      <c r="D9731" t="s">
        <v>481</v>
      </c>
      <c r="E9731" t="s">
        <v>482</v>
      </c>
      <c r="F9731" t="s">
        <v>4101</v>
      </c>
      <c r="G9731" t="s">
        <v>483</v>
      </c>
      <c r="H9731" s="5">
        <v>322187</v>
      </c>
      <c r="I9731">
        <f>IFERROR(VLOOKUP(G9731,'NCES Match'!$A$2:$B$1307,2,FALSE),"")</f>
        <v>4808580</v>
      </c>
      <c r="J9731" cm="1">
        <f t="array" ref="J9731">IFERROR(_xlfn.IFS(B9731=2015,H9731/$O$13,B9731=2016,H9731/$O$14,B9731=2017,H9731/$O$15,B9731=2018,H9731/$O$16,B9731=2019,H9731/$O$17,B9731=2020,H9731/$O$18,B9731=2021,H9731/$O$19,B9731=2022,H9731/$O$20),"")</f>
        <v>2.2212820790066821E-4</v>
      </c>
      <c r="K9731" s="3" cm="1">
        <f t="array" ref="K9731">IFERROR(_xlfn.IFS(B9731=2015,J9731*$P$4,B9731=2016,J9731*$P$5,B9731=2017,J9731*$P$6,B9731=2018,J9731*$P$7,B9731=2019,J9731*$P$8,B9731=2020,J9731*$P$9,B9731=2021,J9731*$P$10,B9731=2022,J9731*$P$11),"")</f>
        <v>377228.74527207296</v>
      </c>
      <c r="L9731" s="3">
        <f t="shared" ref="L9731:L9794" si="153">SUM(H9731,K9731)</f>
        <v>699415.74527207296</v>
      </c>
    </row>
    <row r="9732" spans="1:12">
      <c r="A9732">
        <v>4808580</v>
      </c>
      <c r="B9732">
        <v>2018</v>
      </c>
      <c r="D9732" t="s">
        <v>481</v>
      </c>
      <c r="E9732" t="s">
        <v>482</v>
      </c>
      <c r="F9732" t="s">
        <v>4101</v>
      </c>
      <c r="G9732" t="s">
        <v>483</v>
      </c>
      <c r="H9732" s="5">
        <v>332733</v>
      </c>
      <c r="I9732">
        <f>IFERROR(VLOOKUP(G9732,'NCES Match'!$A$2:$B$1307,2,FALSE),"")</f>
        <v>4808580</v>
      </c>
      <c r="J9732" cm="1">
        <f t="array" ref="J9732">IFERROR(_xlfn.IFS(B9732=2015,H9732/$O$13,B9732=2016,H9732/$O$14,B9732=2017,H9732/$O$15,B9732=2018,H9732/$O$16,B9732=2019,H9732/$O$17,B9732=2020,H9732/$O$18,B9732=2021,H9732/$O$19,B9732=2022,H9732/$O$20),"")</f>
        <v>2.1712785882754639E-4</v>
      </c>
      <c r="K9732" s="3" cm="1">
        <f t="array" ref="K9732">IFERROR(_xlfn.IFS(B9732=2015,J9732*$P$4,B9732=2016,J9732*$P$5,B9732=2017,J9732*$P$6,B9732=2018,J9732*$P$7,B9732=2019,J9732*$P$8,B9732=2020,J9732*$P$9,B9732=2021,J9732*$P$10,B9732=2022,J9732*$P$11),"")</f>
        <v>372776.68042455771</v>
      </c>
      <c r="L9732" s="3">
        <f t="shared" si="153"/>
        <v>705509.68042455777</v>
      </c>
    </row>
    <row r="9733" spans="1:12">
      <c r="A9733">
        <v>4808580</v>
      </c>
      <c r="B9733">
        <v>2019</v>
      </c>
      <c r="D9733" t="s">
        <v>481</v>
      </c>
      <c r="E9733" t="s">
        <v>482</v>
      </c>
      <c r="F9733" t="s">
        <v>4101</v>
      </c>
      <c r="G9733" t="s">
        <v>483</v>
      </c>
      <c r="H9733" s="5">
        <v>329826</v>
      </c>
      <c r="I9733">
        <f>IFERROR(VLOOKUP(G9733,'NCES Match'!$A$2:$B$1307,2,FALSE),"")</f>
        <v>4808580</v>
      </c>
      <c r="J9733" cm="1">
        <f t="array" ref="J9733">IFERROR(_xlfn.IFS(B9733=2015,H9733/$O$13,B9733=2016,H9733/$O$14,B9733=2017,H9733/$O$15,B9733=2018,H9733/$O$16,B9733=2019,H9733/$O$17,B9733=2020,H9733/$O$18,B9733=2021,H9733/$O$19,B9733=2022,H9733/$O$20),"")</f>
        <v>2.0883923546839776E-4</v>
      </c>
      <c r="K9733" s="3" cm="1">
        <f t="array" ref="K9733">IFERROR(_xlfn.IFS(B9733=2015,J9733*$P$4,B9733=2016,J9733*$P$5,B9733=2017,J9733*$P$6,B9733=2018,J9733*$P$7,B9733=2019,J9733*$P$8,B9733=2020,J9733*$P$9,B9733=2021,J9733*$P$10,B9733=2022,J9733*$P$11),"")</f>
        <v>362947.13066663436</v>
      </c>
      <c r="L9733" s="3">
        <f t="shared" si="153"/>
        <v>692773.1306666343</v>
      </c>
    </row>
    <row r="9734" spans="1:12">
      <c r="A9734">
        <v>4808580</v>
      </c>
      <c r="B9734">
        <v>2020</v>
      </c>
      <c r="D9734" t="s">
        <v>481</v>
      </c>
      <c r="E9734" t="s">
        <v>482</v>
      </c>
      <c r="F9734" t="s">
        <v>4230</v>
      </c>
      <c r="G9734" t="s">
        <v>483</v>
      </c>
      <c r="H9734" s="5">
        <v>356258</v>
      </c>
      <c r="I9734">
        <f>IFERROR(VLOOKUP(G9734,'NCES Match'!$A$2:$B$1307,2,FALSE),"")</f>
        <v>4808580</v>
      </c>
      <c r="J9734" cm="1">
        <f t="array" ref="J9734">IFERROR(_xlfn.IFS(B9734=2015,H9734/$O$13,B9734=2016,H9734/$O$14,B9734=2017,H9734/$O$15,B9734=2018,H9734/$O$16,B9734=2019,H9734/$O$17,B9734=2020,H9734/$O$18,B9734=2021,H9734/$O$19,B9734=2022,H9734/$O$20),"")</f>
        <v>1.93058904475802E-4</v>
      </c>
      <c r="K9734" s="3" cm="1">
        <f t="array" ref="K9734">IFERROR(_xlfn.IFS(B9734=2015,J9734*$P$4,B9734=2016,J9734*$P$5,B9734=2017,J9734*$P$6,B9734=2018,J9734*$P$7,B9734=2019,J9734*$P$8,B9734=2020,J9734*$P$9,B9734=2021,J9734*$P$10,B9734=2022,J9734*$P$11),"")</f>
        <v>406968.7140958067</v>
      </c>
      <c r="L9734" s="3">
        <f t="shared" si="153"/>
        <v>763226.7140958067</v>
      </c>
    </row>
    <row r="9735" spans="1:12">
      <c r="A9735">
        <v>4808580</v>
      </c>
      <c r="B9735">
        <v>2021</v>
      </c>
      <c r="D9735" t="s">
        <v>481</v>
      </c>
      <c r="E9735" t="s">
        <v>482</v>
      </c>
      <c r="F9735" t="s">
        <v>4101</v>
      </c>
      <c r="G9735" t="s">
        <v>483</v>
      </c>
      <c r="H9735" s="5">
        <v>365805.62</v>
      </c>
      <c r="I9735">
        <f>IFERROR(VLOOKUP(G9735,'NCES Match'!$A$2:$B$1307,2,FALSE),"")</f>
        <v>4808580</v>
      </c>
      <c r="J9735" cm="1">
        <f t="array" ref="J9735">IFERROR(_xlfn.IFS(B9735=2015,H9735/$O$13,B9735=2016,H9735/$O$14,B9735=2017,H9735/$O$15,B9735=2018,H9735/$O$16,B9735=2019,H9735/$O$17,B9735=2020,H9735/$O$18,B9735=2021,H9735/$O$19,B9735=2022,H9735/$O$20),"")</f>
        <v>1.871618905740397E-4</v>
      </c>
      <c r="K9735" s="3" cm="1">
        <f t="array" ref="K9735">IFERROR(_xlfn.IFS(B9735=2015,J9735*$P$4,B9735=2016,J9735*$P$5,B9735=2017,J9735*$P$6,B9735=2018,J9735*$P$7,B9735=2019,J9735*$P$8,B9735=2020,J9735*$P$9,B9735=2021,J9735*$P$10,B9735=2022,J9735*$P$11),"")</f>
        <v>400630.00119236636</v>
      </c>
      <c r="L9735" s="3">
        <f t="shared" si="153"/>
        <v>766435.62119236635</v>
      </c>
    </row>
    <row r="9736" spans="1:12">
      <c r="A9736">
        <v>4808580</v>
      </c>
      <c r="B9736">
        <v>2022</v>
      </c>
      <c r="D9736" t="s">
        <v>481</v>
      </c>
      <c r="E9736" t="s">
        <v>482</v>
      </c>
      <c r="F9736" t="s">
        <v>4101</v>
      </c>
      <c r="G9736" t="s">
        <v>483</v>
      </c>
      <c r="H9736" s="5">
        <v>421933.4</v>
      </c>
      <c r="I9736">
        <f>IFERROR(VLOOKUP(G9736,'NCES Match'!$A$2:$B$1307,2,FALSE),"")</f>
        <v>4808580</v>
      </c>
      <c r="J9736" cm="1">
        <f t="array" ref="J9736">IFERROR(_xlfn.IFS(B9736=2015,H9736/$O$13,B9736=2016,H9736/$O$14,B9736=2017,H9736/$O$15,B9736=2018,H9736/$O$16,B9736=2019,H9736/$O$17,B9736=2020,H9736/$O$18,B9736=2021,H9736/$O$19,B9736=2022,H9736/$O$20),"")</f>
        <v>1.8532607846408333E-4</v>
      </c>
      <c r="K9736" s="3" cm="1">
        <f t="array" ref="K9736">IFERROR(_xlfn.IFS(B9736=2015,J9736*$P$4,B9736=2016,J9736*$P$5,B9736=2017,J9736*$P$6,B9736=2018,J9736*$P$7,B9736=2019,J9736*$P$8,B9736=2020,J9736*$P$9,B9736=2021,J9736*$P$10,B9736=2022,J9736*$P$11),"")</f>
        <v>399096.560541026</v>
      </c>
      <c r="L9736" s="3">
        <f t="shared" si="153"/>
        <v>821029.96054102597</v>
      </c>
    </row>
    <row r="9737" spans="1:12">
      <c r="A9737">
        <v>4808580</v>
      </c>
      <c r="B9737">
        <v>2023</v>
      </c>
      <c r="D9737" t="s">
        <v>481</v>
      </c>
      <c r="E9737" t="s">
        <v>482</v>
      </c>
      <c r="F9737" t="s">
        <v>4101</v>
      </c>
      <c r="G9737" t="s">
        <v>483</v>
      </c>
      <c r="H9737" s="5">
        <v>541625.73</v>
      </c>
      <c r="I9737">
        <f>IFERROR(VLOOKUP(G9737,'NCES Match'!$A$2:$B$1307,2,FALSE),"")</f>
        <v>4808580</v>
      </c>
      <c r="J9737" t="str" cm="1">
        <f t="array" ref="J9737">IFERROR(_xlfn.IFS(B9737=2015,H9737/$O$13,B9737=2016,H9737/$O$14,B9737=2017,H9737/$O$15,B9737=2018,H9737/$O$16,B9737=2019,H9737/$O$17,B9737=2020,H9737/$O$18,B9737=2021,H9737/$O$19,B9737=2022,H9737/$O$20),"")</f>
        <v/>
      </c>
      <c r="K9737" s="3" t="str" cm="1">
        <f t="array" ref="K9737">IFERROR(_xlfn.IFS(B9737=2015,J9737*$P$4,B9737=2016,J9737*$P$5,B9737=2017,J9737*$P$6,B9737=2018,J9737*$P$7,B9737=2019,J9737*$P$8,B9737=2020,J9737*$P$9,B9737=2021,J9737*$P$10,B9737=2022,J9737*$P$11),"")</f>
        <v/>
      </c>
      <c r="L9737" s="3">
        <f t="shared" si="153"/>
        <v>541625.73</v>
      </c>
    </row>
    <row r="9738" spans="1:12">
      <c r="A9738">
        <v>4821780</v>
      </c>
      <c r="B9738">
        <v>2015</v>
      </c>
      <c r="C9738" t="s">
        <v>381</v>
      </c>
      <c r="D9738" t="s">
        <v>1520</v>
      </c>
      <c r="E9738" t="s">
        <v>1521</v>
      </c>
      <c r="G9738" t="s">
        <v>1522</v>
      </c>
      <c r="H9738" s="5">
        <v>563661.64</v>
      </c>
      <c r="I9738">
        <f>IFERROR(VLOOKUP(G9738,'NCES Match'!$A$2:$B$1307,2,FALSE),"")</f>
        <v>4821780</v>
      </c>
      <c r="J9738" cm="1">
        <f t="array" ref="J9738">IFERROR(_xlfn.IFS(B9738=2015,H9738/$O$13,B9738=2016,H9738/$O$14,B9738=2017,H9738/$O$15,B9738=2018,H9738/$O$16,B9738=2019,H9738/$O$17,B9738=2020,H9738/$O$18,B9738=2021,H9738/$O$19,B9738=2022,H9738/$O$20),"")</f>
        <v>4.4157464640474139E-4</v>
      </c>
      <c r="K9738" s="3" cm="1">
        <f t="array" ref="K9738">IFERROR(_xlfn.IFS(B9738=2015,J9738*$P$4,B9738=2016,J9738*$P$5,B9738=2017,J9738*$P$6,B9738=2018,J9738*$P$7,B9738=2019,J9738*$P$8,B9738=2020,J9738*$P$9,B9738=2021,J9738*$P$10,B9738=2022,J9738*$P$11),"")</f>
        <v>702758.53764993534</v>
      </c>
      <c r="L9738" s="3">
        <f t="shared" si="153"/>
        <v>1266420.1776499352</v>
      </c>
    </row>
    <row r="9739" spans="1:12">
      <c r="A9739">
        <v>4821780</v>
      </c>
      <c r="B9739">
        <v>2016</v>
      </c>
      <c r="C9739" t="s">
        <v>4102</v>
      </c>
      <c r="D9739" t="s">
        <v>1520</v>
      </c>
      <c r="E9739" t="s">
        <v>1521</v>
      </c>
      <c r="F9739" t="s">
        <v>4101</v>
      </c>
      <c r="G9739" t="s">
        <v>1522</v>
      </c>
      <c r="H9739" s="5">
        <v>615738</v>
      </c>
      <c r="I9739">
        <f>IFERROR(VLOOKUP(G9739,'NCES Match'!$A$2:$B$1307,2,FALSE),"")</f>
        <v>4821780</v>
      </c>
      <c r="J9739" cm="1">
        <f t="array" ref="J9739">IFERROR(_xlfn.IFS(B9739=2015,H9739/$O$13,B9739=2016,H9739/$O$14,B9739=2017,H9739/$O$15,B9739=2018,H9739/$O$16,B9739=2019,H9739/$O$17,B9739=2020,H9739/$O$18,B9739=2021,H9739/$O$19,B9739=2022,H9739/$O$20),"")</f>
        <v>4.4078645871653094E-4</v>
      </c>
      <c r="K9739" s="3" cm="1">
        <f t="array" ref="K9739">IFERROR(_xlfn.IFS(B9739=2015,J9739*$P$4,B9739=2016,J9739*$P$5,B9739=2017,J9739*$P$6,B9739=2018,J9739*$P$7,B9739=2019,J9739*$P$8,B9739=2020,J9739*$P$9,B9739=2021,J9739*$P$10,B9739=2022,J9739*$P$11),"")</f>
        <v>738595.56392068125</v>
      </c>
      <c r="L9739" s="3">
        <f t="shared" si="153"/>
        <v>1354333.5639206814</v>
      </c>
    </row>
    <row r="9740" spans="1:12">
      <c r="A9740">
        <v>4821780</v>
      </c>
      <c r="B9740">
        <v>2017</v>
      </c>
      <c r="D9740" t="s">
        <v>1520</v>
      </c>
      <c r="E9740" t="s">
        <v>1521</v>
      </c>
      <c r="F9740" t="s">
        <v>4101</v>
      </c>
      <c r="G9740" t="s">
        <v>1522</v>
      </c>
      <c r="H9740" s="5">
        <v>671863</v>
      </c>
      <c r="I9740">
        <f>IFERROR(VLOOKUP(G9740,'NCES Match'!$A$2:$B$1307,2,FALSE),"")</f>
        <v>4821780</v>
      </c>
      <c r="J9740" cm="1">
        <f t="array" ref="J9740">IFERROR(_xlfn.IFS(B9740=2015,H9740/$O$13,B9740=2016,H9740/$O$14,B9740=2017,H9740/$O$15,B9740=2018,H9740/$O$16,B9740=2019,H9740/$O$17,B9740=2020,H9740/$O$18,B9740=2021,H9740/$O$19,B9740=2022,H9740/$O$20),"")</f>
        <v>4.6320839805692548E-4</v>
      </c>
      <c r="K9740" s="3" cm="1">
        <f t="array" ref="K9740">IFERROR(_xlfn.IFS(B9740=2015,J9740*$P$4,B9740=2016,J9740*$P$5,B9740=2017,J9740*$P$6,B9740=2018,J9740*$P$7,B9740=2019,J9740*$P$8,B9740=2020,J9740*$P$9,B9740=2021,J9740*$P$10,B9740=2022,J9740*$P$11),"")</f>
        <v>786642.65313228266</v>
      </c>
      <c r="L9740" s="3">
        <f t="shared" si="153"/>
        <v>1458505.6531322827</v>
      </c>
    </row>
    <row r="9741" spans="1:12">
      <c r="A9741">
        <v>4821780</v>
      </c>
      <c r="B9741">
        <v>2018</v>
      </c>
      <c r="D9741" t="s">
        <v>1520</v>
      </c>
      <c r="E9741" t="s">
        <v>1521</v>
      </c>
      <c r="F9741" t="s">
        <v>4101</v>
      </c>
      <c r="G9741" t="s">
        <v>1522</v>
      </c>
      <c r="H9741" s="5">
        <v>826077</v>
      </c>
      <c r="I9741">
        <f>IFERROR(VLOOKUP(G9741,'NCES Match'!$A$2:$B$1307,2,FALSE),"")</f>
        <v>4821780</v>
      </c>
      <c r="J9741" cm="1">
        <f t="array" ref="J9741">IFERROR(_xlfn.IFS(B9741=2015,H9741/$O$13,B9741=2016,H9741/$O$14,B9741=2017,H9741/$O$15,B9741=2018,H9741/$O$16,B9741=2019,H9741/$O$17,B9741=2020,H9741/$O$18,B9741=2021,H9741/$O$19,B9741=2022,H9741/$O$20),"")</f>
        <v>5.3906384469434366E-4</v>
      </c>
      <c r="K9741" s="3" cm="1">
        <f t="array" ref="K9741">IFERROR(_xlfn.IFS(B9741=2015,J9741*$P$4,B9741=2016,J9741*$P$5,B9741=2017,J9741*$P$6,B9741=2018,J9741*$P$7,B9741=2019,J9741*$P$8,B9741=2020,J9741*$P$9,B9741=2021,J9741*$P$10,B9741=2022,J9741*$P$11),"")</f>
        <v>925493.53936963691</v>
      </c>
      <c r="L9741" s="3">
        <f t="shared" si="153"/>
        <v>1751570.5393696369</v>
      </c>
    </row>
    <row r="9742" spans="1:12">
      <c r="A9742">
        <v>4821780</v>
      </c>
      <c r="B9742">
        <v>2019</v>
      </c>
      <c r="D9742" t="s">
        <v>1520</v>
      </c>
      <c r="E9742" t="s">
        <v>1521</v>
      </c>
      <c r="F9742" t="s">
        <v>4101</v>
      </c>
      <c r="G9742" t="s">
        <v>1522</v>
      </c>
      <c r="H9742" s="5">
        <v>974029</v>
      </c>
      <c r="I9742">
        <f>IFERROR(VLOOKUP(G9742,'NCES Match'!$A$2:$B$1307,2,FALSE),"")</f>
        <v>4821780</v>
      </c>
      <c r="J9742" cm="1">
        <f t="array" ref="J9742">IFERROR(_xlfn.IFS(B9742=2015,H9742/$O$13,B9742=2016,H9742/$O$14,B9742=2017,H9742/$O$15,B9742=2018,H9742/$O$16,B9742=2019,H9742/$O$17,B9742=2020,H9742/$O$18,B9742=2021,H9742/$O$19,B9742=2022,H9742/$O$20),"")</f>
        <v>6.1673570817354605E-4</v>
      </c>
      <c r="K9742" s="3" cm="1">
        <f t="array" ref="K9742">IFERROR(_xlfn.IFS(B9742=2015,J9742*$P$4,B9742=2016,J9742*$P$5,B9742=2017,J9742*$P$6,B9742=2018,J9742*$P$7,B9742=2019,J9742*$P$8,B9742=2020,J9742*$P$9,B9742=2021,J9742*$P$10,B9742=2022,J9742*$P$11),"")</f>
        <v>1071841.0032444112</v>
      </c>
      <c r="L9742" s="3">
        <f t="shared" si="153"/>
        <v>2045870.0032444112</v>
      </c>
    </row>
    <row r="9743" spans="1:12">
      <c r="A9743">
        <v>4821780</v>
      </c>
      <c r="B9743">
        <v>2020</v>
      </c>
      <c r="D9743" t="s">
        <v>1520</v>
      </c>
      <c r="E9743" t="s">
        <v>1521</v>
      </c>
      <c r="F9743" t="s">
        <v>4230</v>
      </c>
      <c r="G9743" t="s">
        <v>1522</v>
      </c>
      <c r="H9743" s="5">
        <v>1164913</v>
      </c>
      <c r="I9743">
        <f>IFERROR(VLOOKUP(G9743,'NCES Match'!$A$2:$B$1307,2,FALSE),"")</f>
        <v>4821780</v>
      </c>
      <c r="J9743" cm="1">
        <f t="array" ref="J9743">IFERROR(_xlfn.IFS(B9743=2015,H9743/$O$13,B9743=2016,H9743/$O$14,B9743=2017,H9743/$O$15,B9743=2018,H9743/$O$16,B9743=2019,H9743/$O$17,B9743=2020,H9743/$O$18,B9743=2021,H9743/$O$19,B9743=2022,H9743/$O$20),"")</f>
        <v>6.312751645987457E-4</v>
      </c>
      <c r="K9743" s="3" cm="1">
        <f t="array" ref="K9743">IFERROR(_xlfn.IFS(B9743=2015,J9743*$P$4,B9743=2016,J9743*$P$5,B9743=2017,J9743*$P$6,B9743=2018,J9743*$P$7,B9743=2019,J9743*$P$8,B9743=2020,J9743*$P$9,B9743=2021,J9743*$P$10,B9743=2022,J9743*$P$11),"")</f>
        <v>1330729.8240137442</v>
      </c>
      <c r="L9743" s="3">
        <f t="shared" si="153"/>
        <v>2495642.8240137445</v>
      </c>
    </row>
    <row r="9744" spans="1:12">
      <c r="A9744">
        <v>4821780</v>
      </c>
      <c r="B9744">
        <v>2021</v>
      </c>
      <c r="D9744" t="s">
        <v>1520</v>
      </c>
      <c r="E9744" t="s">
        <v>1521</v>
      </c>
      <c r="F9744" t="s">
        <v>4101</v>
      </c>
      <c r="G9744" t="s">
        <v>1522</v>
      </c>
      <c r="H9744" s="5">
        <v>1220352.8999999999</v>
      </c>
      <c r="I9744">
        <f>IFERROR(VLOOKUP(G9744,'NCES Match'!$A$2:$B$1307,2,FALSE),"")</f>
        <v>4821780</v>
      </c>
      <c r="J9744" cm="1">
        <f t="array" ref="J9744">IFERROR(_xlfn.IFS(B9744=2015,H9744/$O$13,B9744=2016,H9744/$O$14,B9744=2017,H9744/$O$15,B9744=2018,H9744/$O$16,B9744=2019,H9744/$O$17,B9744=2020,H9744/$O$18,B9744=2021,H9744/$O$19,B9744=2022,H9744/$O$20),"")</f>
        <v>6.2438503796500449E-4</v>
      </c>
      <c r="K9744" s="3" cm="1">
        <f t="array" ref="K9744">IFERROR(_xlfn.IFS(B9744=2015,J9744*$P$4,B9744=2016,J9744*$P$5,B9744=2017,J9744*$P$6,B9744=2018,J9744*$P$7,B9744=2019,J9744*$P$8,B9744=2020,J9744*$P$9,B9744=2021,J9744*$P$10,B9744=2022,J9744*$P$11),"")</f>
        <v>1336529.4491159203</v>
      </c>
      <c r="L9744" s="3">
        <f t="shared" si="153"/>
        <v>2556882.3491159203</v>
      </c>
    </row>
    <row r="9745" spans="1:12">
      <c r="A9745">
        <v>4821780</v>
      </c>
      <c r="B9745">
        <v>2022</v>
      </c>
      <c r="D9745" t="s">
        <v>1520</v>
      </c>
      <c r="E9745" t="s">
        <v>1521</v>
      </c>
      <c r="F9745" t="s">
        <v>4101</v>
      </c>
      <c r="G9745" t="s">
        <v>1522</v>
      </c>
      <c r="H9745" s="5">
        <v>1464601.6000000001</v>
      </c>
      <c r="I9745">
        <f>IFERROR(VLOOKUP(G9745,'NCES Match'!$A$2:$B$1307,2,FALSE),"")</f>
        <v>4821780</v>
      </c>
      <c r="J9745" cm="1">
        <f t="array" ref="J9745">IFERROR(_xlfn.IFS(B9745=2015,H9745/$O$13,B9745=2016,H9745/$O$14,B9745=2017,H9745/$O$15,B9745=2018,H9745/$O$16,B9745=2019,H9745/$O$17,B9745=2020,H9745/$O$18,B9745=2021,H9745/$O$19,B9745=2022,H9745/$O$20),"")</f>
        <v>6.4329790208649516E-4</v>
      </c>
      <c r="K9745" s="3" cm="1">
        <f t="array" ref="K9745">IFERROR(_xlfn.IFS(B9745=2015,J9745*$P$4,B9745=2016,J9745*$P$5,B9745=2017,J9745*$P$6,B9745=2018,J9745*$P$7,B9745=2019,J9745*$P$8,B9745=2020,J9745*$P$9,B9745=2021,J9745*$P$10,B9745=2022,J9745*$P$11),"")</f>
        <v>1385331.0999387193</v>
      </c>
      <c r="L9745" s="3">
        <f t="shared" si="153"/>
        <v>2849932.6999387192</v>
      </c>
    </row>
    <row r="9746" spans="1:12">
      <c r="A9746">
        <v>4821780</v>
      </c>
      <c r="B9746">
        <v>2023</v>
      </c>
      <c r="D9746" t="s">
        <v>1520</v>
      </c>
      <c r="E9746" t="s">
        <v>1521</v>
      </c>
      <c r="F9746" t="s">
        <v>4101</v>
      </c>
      <c r="G9746" t="s">
        <v>1522</v>
      </c>
      <c r="H9746" s="5">
        <v>1664774.79</v>
      </c>
      <c r="I9746">
        <f>IFERROR(VLOOKUP(G9746,'NCES Match'!$A$2:$B$1307,2,FALSE),"")</f>
        <v>4821780</v>
      </c>
      <c r="J9746" t="str" cm="1">
        <f t="array" ref="J9746">IFERROR(_xlfn.IFS(B9746=2015,H9746/$O$13,B9746=2016,H9746/$O$14,B9746=2017,H9746/$O$15,B9746=2018,H9746/$O$16,B9746=2019,H9746/$O$17,B9746=2020,H9746/$O$18,B9746=2021,H9746/$O$19,B9746=2022,H9746/$O$20),"")</f>
        <v/>
      </c>
      <c r="K9746" s="3" t="str" cm="1">
        <f t="array" ref="K9746">IFERROR(_xlfn.IFS(B9746=2015,J9746*$P$4,B9746=2016,J9746*$P$5,B9746=2017,J9746*$P$6,B9746=2018,J9746*$P$7,B9746=2019,J9746*$P$8,B9746=2020,J9746*$P$9,B9746=2021,J9746*$P$10,B9746=2022,J9746*$P$11),"")</f>
        <v/>
      </c>
      <c r="L9746" s="3">
        <f t="shared" si="153"/>
        <v>1664774.79</v>
      </c>
    </row>
    <row r="9747" spans="1:12">
      <c r="A9747">
        <v>4824180</v>
      </c>
      <c r="B9747">
        <v>2015</v>
      </c>
      <c r="C9747" t="s">
        <v>381</v>
      </c>
      <c r="D9747" t="s">
        <v>1731</v>
      </c>
      <c r="E9747" t="s">
        <v>1732</v>
      </c>
      <c r="G9747" t="s">
        <v>1733</v>
      </c>
      <c r="H9747" s="5">
        <v>345591.2</v>
      </c>
      <c r="I9747">
        <f>IFERROR(VLOOKUP(G9747,'NCES Match'!$A$2:$B$1307,2,FALSE),"")</f>
        <v>4824180</v>
      </c>
      <c r="J9747" cm="1">
        <f t="array" ref="J9747">IFERROR(_xlfn.IFS(B9747=2015,H9747/$O$13,B9747=2016,H9747/$O$14,B9747=2017,H9747/$O$15,B9747=2018,H9747/$O$16,B9747=2019,H9747/$O$17,B9747=2020,H9747/$O$18,B9747=2021,H9747/$O$19,B9747=2022,H9747/$O$20),"")</f>
        <v>2.7073744443668413E-4</v>
      </c>
      <c r="K9747" s="3" cm="1">
        <f t="array" ref="K9747">IFERROR(_xlfn.IFS(B9747=2015,J9747*$P$4,B9747=2016,J9747*$P$5,B9747=2017,J9747*$P$6,B9747=2018,J9747*$P$7,B9747=2019,J9747*$P$8,B9747=2020,J9747*$P$9,B9747=2021,J9747*$P$10,B9747=2022,J9747*$P$11),"")</f>
        <v>430874.03701391903</v>
      </c>
      <c r="L9747" s="3">
        <f t="shared" si="153"/>
        <v>776465.23701391905</v>
      </c>
    </row>
    <row r="9748" spans="1:12">
      <c r="A9748">
        <v>4824180</v>
      </c>
      <c r="B9748">
        <v>2016</v>
      </c>
      <c r="C9748" t="s">
        <v>4102</v>
      </c>
      <c r="D9748" t="s">
        <v>1731</v>
      </c>
      <c r="E9748" t="s">
        <v>1732</v>
      </c>
      <c r="F9748" t="s">
        <v>4101</v>
      </c>
      <c r="G9748" t="s">
        <v>1733</v>
      </c>
      <c r="H9748" s="5">
        <v>379000</v>
      </c>
      <c r="I9748">
        <f>IFERROR(VLOOKUP(G9748,'NCES Match'!$A$2:$B$1307,2,FALSE),"")</f>
        <v>4824180</v>
      </c>
      <c r="J9748" cm="1">
        <f t="array" ref="J9748">IFERROR(_xlfn.IFS(B9748=2015,H9748/$O$13,B9748=2016,H9748/$O$14,B9748=2017,H9748/$O$15,B9748=2018,H9748/$O$16,B9748=2019,H9748/$O$17,B9748=2020,H9748/$O$18,B9748=2021,H9748/$O$19,B9748=2022,H9748/$O$20),"")</f>
        <v>2.7131355845110293E-4</v>
      </c>
      <c r="K9748" s="3" cm="1">
        <f t="array" ref="K9748">IFERROR(_xlfn.IFS(B9748=2015,J9748*$P$4,B9748=2016,J9748*$P$5,B9748=2017,J9748*$P$6,B9748=2018,J9748*$P$7,B9748=2019,J9748*$P$8,B9748=2020,J9748*$P$9,B9748=2021,J9748*$P$10,B9748=2022,J9748*$P$11),"")</f>
        <v>454621.47654674255</v>
      </c>
      <c r="L9748" s="3">
        <f t="shared" si="153"/>
        <v>833621.47654674249</v>
      </c>
    </row>
    <row r="9749" spans="1:12">
      <c r="A9749">
        <v>4824180</v>
      </c>
      <c r="B9749">
        <v>2017</v>
      </c>
      <c r="D9749" t="s">
        <v>1731</v>
      </c>
      <c r="E9749" t="s">
        <v>1732</v>
      </c>
      <c r="F9749" t="s">
        <v>4101</v>
      </c>
      <c r="G9749" t="s">
        <v>1733</v>
      </c>
      <c r="H9749" s="5">
        <v>402508</v>
      </c>
      <c r="I9749">
        <f>IFERROR(VLOOKUP(G9749,'NCES Match'!$A$2:$B$1307,2,FALSE),"")</f>
        <v>4824180</v>
      </c>
      <c r="J9749" cm="1">
        <f t="array" ref="J9749">IFERROR(_xlfn.IFS(B9749=2015,H9749/$O$13,B9749=2016,H9749/$O$14,B9749=2017,H9749/$O$15,B9749=2018,H9749/$O$16,B9749=2019,H9749/$O$17,B9749=2020,H9749/$O$18,B9749=2021,H9749/$O$19,B9749=2022,H9749/$O$20),"")</f>
        <v>2.7750461907427105E-4</v>
      </c>
      <c r="K9749" s="3" cm="1">
        <f t="array" ref="K9749">IFERROR(_xlfn.IFS(B9749=2015,J9749*$P$4,B9749=2016,J9749*$P$5,B9749=2017,J9749*$P$6,B9749=2018,J9749*$P$7,B9749=2019,J9749*$P$8,B9749=2020,J9749*$P$9,B9749=2021,J9749*$P$10,B9749=2022,J9749*$P$11),"")</f>
        <v>471271.61493782047</v>
      </c>
      <c r="L9749" s="3">
        <f t="shared" si="153"/>
        <v>873779.61493782047</v>
      </c>
    </row>
    <row r="9750" spans="1:12">
      <c r="A9750">
        <v>4824180</v>
      </c>
      <c r="B9750">
        <v>2018</v>
      </c>
      <c r="D9750" t="s">
        <v>1731</v>
      </c>
      <c r="E9750" t="s">
        <v>1732</v>
      </c>
      <c r="F9750" t="s">
        <v>4101</v>
      </c>
      <c r="G9750" t="s">
        <v>1733</v>
      </c>
      <c r="H9750" s="5">
        <v>406045</v>
      </c>
      <c r="I9750">
        <f>IFERROR(VLOOKUP(G9750,'NCES Match'!$A$2:$B$1307,2,FALSE),"")</f>
        <v>4824180</v>
      </c>
      <c r="J9750" cm="1">
        <f t="array" ref="J9750">IFERROR(_xlfn.IFS(B9750=2015,H9750/$O$13,B9750=2016,H9750/$O$14,B9750=2017,H9750/$O$15,B9750=2018,H9750/$O$16,B9750=2019,H9750/$O$17,B9750=2020,H9750/$O$18,B9750=2021,H9750/$O$19,B9750=2022,H9750/$O$20),"")</f>
        <v>2.6496825213498832E-4</v>
      </c>
      <c r="K9750" s="3" cm="1">
        <f t="array" ref="K9750">IFERROR(_xlfn.IFS(B9750=2015,J9750*$P$4,B9750=2016,J9750*$P$5,B9750=2017,J9750*$P$6,B9750=2018,J9750*$P$7,B9750=2019,J9750*$P$8,B9750=2020,J9750*$P$9,B9750=2021,J9750*$P$10,B9750=2022,J9750*$P$11),"")</f>
        <v>454911.61743196356</v>
      </c>
      <c r="L9750" s="3">
        <f t="shared" si="153"/>
        <v>860956.61743196356</v>
      </c>
    </row>
    <row r="9751" spans="1:12">
      <c r="A9751">
        <v>4824180</v>
      </c>
      <c r="B9751">
        <v>2019</v>
      </c>
      <c r="D9751" t="s">
        <v>1731</v>
      </c>
      <c r="E9751" t="s">
        <v>1732</v>
      </c>
      <c r="F9751" t="s">
        <v>4101</v>
      </c>
      <c r="G9751" t="s">
        <v>1733</v>
      </c>
      <c r="H9751" s="5">
        <v>428212</v>
      </c>
      <c r="I9751">
        <f>IFERROR(VLOOKUP(G9751,'NCES Match'!$A$2:$B$1307,2,FALSE),"")</f>
        <v>4824180</v>
      </c>
      <c r="J9751" cm="1">
        <f t="array" ref="J9751">IFERROR(_xlfn.IFS(B9751=2015,H9751/$O$13,B9751=2016,H9751/$O$14,B9751=2017,H9751/$O$15,B9751=2018,H9751/$O$16,B9751=2019,H9751/$O$17,B9751=2020,H9751/$O$18,B9751=2021,H9751/$O$19,B9751=2022,H9751/$O$20),"")</f>
        <v>2.7113528556994761E-4</v>
      </c>
      <c r="K9751" s="3" cm="1">
        <f t="array" ref="K9751">IFERROR(_xlfn.IFS(B9751=2015,J9751*$P$4,B9751=2016,J9751*$P$5,B9751=2017,J9751*$P$6,B9751=2018,J9751*$P$7,B9751=2019,J9751*$P$8,B9751=2020,J9751*$P$9,B9751=2021,J9751*$P$10,B9751=2022,J9751*$P$11),"")</f>
        <v>471213.05390424293</v>
      </c>
      <c r="L9751" s="3">
        <f t="shared" si="153"/>
        <v>899425.05390424293</v>
      </c>
    </row>
    <row r="9752" spans="1:12">
      <c r="A9752">
        <v>4824180</v>
      </c>
      <c r="B9752">
        <v>2020</v>
      </c>
      <c r="D9752" t="s">
        <v>1731</v>
      </c>
      <c r="E9752" t="s">
        <v>1732</v>
      </c>
      <c r="F9752" t="s">
        <v>4230</v>
      </c>
      <c r="G9752" t="s">
        <v>1733</v>
      </c>
      <c r="H9752" s="5">
        <v>466088</v>
      </c>
      <c r="I9752">
        <f>IFERROR(VLOOKUP(G9752,'NCES Match'!$A$2:$B$1307,2,FALSE),"")</f>
        <v>4824180</v>
      </c>
      <c r="J9752" cm="1">
        <f t="array" ref="J9752">IFERROR(_xlfn.IFS(B9752=2015,H9752/$O$13,B9752=2016,H9752/$O$14,B9752=2017,H9752/$O$15,B9752=2018,H9752/$O$16,B9752=2019,H9752/$O$17,B9752=2020,H9752/$O$18,B9752=2021,H9752/$O$19,B9752=2022,H9752/$O$20),"")</f>
        <v>2.5257661208819904E-4</v>
      </c>
      <c r="K9752" s="3" cm="1">
        <f t="array" ref="K9752">IFERROR(_xlfn.IFS(B9752=2015,J9752*$P$4,B9752=2016,J9752*$P$5,B9752=2017,J9752*$P$6,B9752=2018,J9752*$P$7,B9752=2019,J9752*$P$8,B9752=2020,J9752*$P$9,B9752=2021,J9752*$P$10,B9752=2022,J9752*$P$11),"")</f>
        <v>532432.2092850866</v>
      </c>
      <c r="L9752" s="3">
        <f t="shared" si="153"/>
        <v>998520.2092850866</v>
      </c>
    </row>
    <row r="9753" spans="1:12">
      <c r="A9753">
        <v>4824180</v>
      </c>
      <c r="B9753">
        <v>2021</v>
      </c>
      <c r="D9753" t="s">
        <v>1731</v>
      </c>
      <c r="E9753" t="s">
        <v>1732</v>
      </c>
      <c r="F9753" t="s">
        <v>4101</v>
      </c>
      <c r="G9753" t="s">
        <v>1733</v>
      </c>
      <c r="H9753" s="5">
        <v>498554.24</v>
      </c>
      <c r="I9753">
        <f>IFERROR(VLOOKUP(G9753,'NCES Match'!$A$2:$B$1307,2,FALSE),"")</f>
        <v>4824180</v>
      </c>
      <c r="J9753" cm="1">
        <f t="array" ref="J9753">IFERROR(_xlfn.IFS(B9753=2015,H9753/$O$13,B9753=2016,H9753/$O$14,B9753=2017,H9753/$O$15,B9753=2018,H9753/$O$16,B9753=2019,H9753/$O$17,B9753=2020,H9753/$O$18,B9753=2021,H9753/$O$19,B9753=2022,H9753/$O$20),"")</f>
        <v>2.5508179483984834E-4</v>
      </c>
      <c r="K9753" s="3" cm="1">
        <f t="array" ref="K9753">IFERROR(_xlfn.IFS(B9753=2015,J9753*$P$4,B9753=2016,J9753*$P$5,B9753=2017,J9753*$P$6,B9753=2018,J9753*$P$7,B9753=2019,J9753*$P$8,B9753=2020,J9753*$P$9,B9753=2021,J9753*$P$10,B9753=2022,J9753*$P$11),"")</f>
        <v>546016.17592878779</v>
      </c>
      <c r="L9753" s="3">
        <f t="shared" si="153"/>
        <v>1044570.4159287878</v>
      </c>
    </row>
    <row r="9754" spans="1:12">
      <c r="A9754">
        <v>4824180</v>
      </c>
      <c r="B9754">
        <v>2022</v>
      </c>
      <c r="D9754" t="s">
        <v>1731</v>
      </c>
      <c r="E9754" t="s">
        <v>1732</v>
      </c>
      <c r="F9754" t="s">
        <v>4101</v>
      </c>
      <c r="G9754" t="s">
        <v>1733</v>
      </c>
      <c r="H9754" s="5">
        <v>606376.72</v>
      </c>
      <c r="I9754">
        <f>IFERROR(VLOOKUP(G9754,'NCES Match'!$A$2:$B$1307,2,FALSE),"")</f>
        <v>4824180</v>
      </c>
      <c r="J9754" cm="1">
        <f t="array" ref="J9754">IFERROR(_xlfn.IFS(B9754=2015,H9754/$O$13,B9754=2016,H9754/$O$14,B9754=2017,H9754/$O$15,B9754=2018,H9754/$O$16,B9754=2019,H9754/$O$17,B9754=2020,H9754/$O$18,B9754=2021,H9754/$O$19,B9754=2022,H9754/$O$20),"")</f>
        <v>2.6633923645180371E-4</v>
      </c>
      <c r="K9754" s="3" cm="1">
        <f t="array" ref="K9754">IFERROR(_xlfn.IFS(B9754=2015,J9754*$P$4,B9754=2016,J9754*$P$5,B9754=2017,J9754*$P$6,B9754=2018,J9754*$P$7,B9754=2019,J9754*$P$8,B9754=2020,J9754*$P$9,B9754=2021,J9754*$P$10,B9754=2022,J9754*$P$11),"")</f>
        <v>573557.01952997502</v>
      </c>
      <c r="L9754" s="3">
        <f t="shared" si="153"/>
        <v>1179933.739529975</v>
      </c>
    </row>
    <row r="9755" spans="1:12">
      <c r="A9755">
        <v>4824180</v>
      </c>
      <c r="B9755">
        <v>2023</v>
      </c>
      <c r="D9755" t="s">
        <v>1731</v>
      </c>
      <c r="E9755" t="s">
        <v>1732</v>
      </c>
      <c r="F9755" t="s">
        <v>4101</v>
      </c>
      <c r="G9755" t="s">
        <v>1733</v>
      </c>
      <c r="H9755" s="5">
        <v>699548.46</v>
      </c>
      <c r="I9755">
        <f>IFERROR(VLOOKUP(G9755,'NCES Match'!$A$2:$B$1307,2,FALSE),"")</f>
        <v>4824180</v>
      </c>
      <c r="J9755" t="str" cm="1">
        <f t="array" ref="J9755">IFERROR(_xlfn.IFS(B9755=2015,H9755/$O$13,B9755=2016,H9755/$O$14,B9755=2017,H9755/$O$15,B9755=2018,H9755/$O$16,B9755=2019,H9755/$O$17,B9755=2020,H9755/$O$18,B9755=2021,H9755/$O$19,B9755=2022,H9755/$O$20),"")</f>
        <v/>
      </c>
      <c r="K9755" s="3" t="str" cm="1">
        <f t="array" ref="K9755">IFERROR(_xlfn.IFS(B9755=2015,J9755*$P$4,B9755=2016,J9755*$P$5,B9755=2017,J9755*$P$6,B9755=2018,J9755*$P$7,B9755=2019,J9755*$P$8,B9755=2020,J9755*$P$9,B9755=2021,J9755*$P$10,B9755=2022,J9755*$P$11),"")</f>
        <v/>
      </c>
      <c r="L9755" s="3">
        <f t="shared" si="153"/>
        <v>699548.46</v>
      </c>
    </row>
    <row r="9756" spans="1:12">
      <c r="A9756">
        <v>4829400</v>
      </c>
      <c r="B9756">
        <v>2015</v>
      </c>
      <c r="C9756" t="s">
        <v>381</v>
      </c>
      <c r="D9756" t="s">
        <v>2163</v>
      </c>
      <c r="E9756" t="s">
        <v>2164</v>
      </c>
      <c r="G9756" t="s">
        <v>2165</v>
      </c>
      <c r="H9756" s="5">
        <v>303453.52</v>
      </c>
      <c r="I9756">
        <f>IFERROR(VLOOKUP(G9756,'NCES Match'!$A$2:$B$1307,2,FALSE),"")</f>
        <v>4829400</v>
      </c>
      <c r="J9756" cm="1">
        <f t="array" ref="J9756">IFERROR(_xlfn.IFS(B9756=2015,H9756/$O$13,B9756=2016,H9756/$O$14,B9756=2017,H9756/$O$15,B9756=2018,H9756/$O$16,B9756=2019,H9756/$O$17,B9756=2020,H9756/$O$18,B9756=2021,H9756/$O$19,B9756=2022,H9756/$O$20),"")</f>
        <v>2.3772662761701173E-4</v>
      </c>
      <c r="K9756" s="3" cm="1">
        <f t="array" ref="K9756">IFERROR(_xlfn.IFS(B9756=2015,J9756*$P$4,B9756=2016,J9756*$P$5,B9756=2017,J9756*$P$6,B9756=2018,J9756*$P$7,B9756=2019,J9756*$P$8,B9756=2020,J9756*$P$9,B9756=2021,J9756*$P$10,B9756=2022,J9756*$P$11),"")</f>
        <v>378337.88362806704</v>
      </c>
      <c r="L9756" s="3">
        <f t="shared" si="153"/>
        <v>681791.40362806711</v>
      </c>
    </row>
    <row r="9757" spans="1:12">
      <c r="A9757">
        <v>4829400</v>
      </c>
      <c r="B9757">
        <v>2016</v>
      </c>
      <c r="C9757" t="s">
        <v>4102</v>
      </c>
      <c r="D9757" t="s">
        <v>2163</v>
      </c>
      <c r="E9757" t="s">
        <v>2164</v>
      </c>
      <c r="F9757" t="s">
        <v>4101</v>
      </c>
      <c r="G9757" t="s">
        <v>2165</v>
      </c>
      <c r="H9757" s="5">
        <v>308709</v>
      </c>
      <c r="I9757">
        <f>IFERROR(VLOOKUP(G9757,'NCES Match'!$A$2:$B$1307,2,FALSE),"")</f>
        <v>4829400</v>
      </c>
      <c r="J9757" cm="1">
        <f t="array" ref="J9757">IFERROR(_xlfn.IFS(B9757=2015,H9757/$O$13,B9757=2016,H9757/$O$14,B9757=2017,H9757/$O$15,B9757=2018,H9757/$O$16,B9757=2019,H9757/$O$17,B9757=2020,H9757/$O$18,B9757=2021,H9757/$O$19,B9757=2022,H9757/$O$20),"")</f>
        <v>2.2099455756169272E-4</v>
      </c>
      <c r="K9757" s="3" cm="1">
        <f t="array" ref="K9757">IFERROR(_xlfn.IFS(B9757=2015,J9757*$P$4,B9757=2016,J9757*$P$5,B9757=2017,J9757*$P$6,B9757=2018,J9757*$P$7,B9757=2019,J9757*$P$8,B9757=2020,J9757*$P$9,B9757=2021,J9757*$P$10,B9757=2022,J9757*$P$11),"")</f>
        <v>370305.38628830703</v>
      </c>
      <c r="L9757" s="3">
        <f t="shared" si="153"/>
        <v>679014.38628830703</v>
      </c>
    </row>
    <row r="9758" spans="1:12">
      <c r="A9758">
        <v>4829400</v>
      </c>
      <c r="B9758">
        <v>2017</v>
      </c>
      <c r="D9758" t="s">
        <v>2163</v>
      </c>
      <c r="E9758" t="s">
        <v>2164</v>
      </c>
      <c r="F9758" t="s">
        <v>4101</v>
      </c>
      <c r="G9758" t="s">
        <v>2165</v>
      </c>
      <c r="H9758" s="5">
        <v>312920</v>
      </c>
      <c r="I9758">
        <f>IFERROR(VLOOKUP(G9758,'NCES Match'!$A$2:$B$1307,2,FALSE),"")</f>
        <v>4829400</v>
      </c>
      <c r="J9758" cm="1">
        <f t="array" ref="J9758">IFERROR(_xlfn.IFS(B9758=2015,H9758/$O$13,B9758=2016,H9758/$O$14,B9758=2017,H9758/$O$15,B9758=2018,H9758/$O$16,B9758=2019,H9758/$O$17,B9758=2020,H9758/$O$18,B9758=2021,H9758/$O$19,B9758=2022,H9758/$O$20),"")</f>
        <v>2.1573917885041018E-4</v>
      </c>
      <c r="K9758" s="3" cm="1">
        <f t="array" ref="K9758">IFERROR(_xlfn.IFS(B9758=2015,J9758*$P$4,B9758=2016,J9758*$P$5,B9758=2017,J9758*$P$6,B9758=2018,J9758*$P$7,B9758=2019,J9758*$P$8,B9758=2020,J9758*$P$9,B9758=2021,J9758*$P$10,B9758=2022,J9758*$P$11),"")</f>
        <v>366378.59060277755</v>
      </c>
      <c r="L9758" s="3">
        <f t="shared" si="153"/>
        <v>679298.59060277755</v>
      </c>
    </row>
    <row r="9759" spans="1:12">
      <c r="A9759">
        <v>4829400</v>
      </c>
      <c r="B9759">
        <v>2018</v>
      </c>
      <c r="D9759" t="s">
        <v>2163</v>
      </c>
      <c r="E9759" t="s">
        <v>2164</v>
      </c>
      <c r="F9759" t="s">
        <v>4101</v>
      </c>
      <c r="G9759" t="s">
        <v>2165</v>
      </c>
      <c r="H9759" s="5">
        <v>302923</v>
      </c>
      <c r="I9759">
        <f>IFERROR(VLOOKUP(G9759,'NCES Match'!$A$2:$B$1307,2,FALSE),"")</f>
        <v>4829400</v>
      </c>
      <c r="J9759" cm="1">
        <f t="array" ref="J9759">IFERROR(_xlfn.IFS(B9759=2015,H9759/$O$13,B9759=2016,H9759/$O$14,B9759=2017,H9759/$O$15,B9759=2018,H9759/$O$16,B9759=2019,H9759/$O$17,B9759=2020,H9759/$O$18,B9759=2021,H9759/$O$19,B9759=2022,H9759/$O$20),"")</f>
        <v>1.9767507995785459E-4</v>
      </c>
      <c r="K9759" s="3" cm="1">
        <f t="array" ref="K9759">IFERROR(_xlfn.IFS(B9759=2015,J9759*$P$4,B9759=2016,J9759*$P$5,B9759=2017,J9759*$P$6,B9759=2018,J9759*$P$7,B9759=2019,J9759*$P$8,B9759=2020,J9759*$P$9,B9759=2021,J9759*$P$10,B9759=2022,J9759*$P$11),"")</f>
        <v>339379.11287503282</v>
      </c>
      <c r="L9759" s="3">
        <f t="shared" si="153"/>
        <v>642302.11287503282</v>
      </c>
    </row>
    <row r="9760" spans="1:12">
      <c r="A9760">
        <v>4829400</v>
      </c>
      <c r="B9760">
        <v>2019</v>
      </c>
      <c r="D9760" t="s">
        <v>2163</v>
      </c>
      <c r="E9760" t="s">
        <v>2164</v>
      </c>
      <c r="F9760" t="s">
        <v>4101</v>
      </c>
      <c r="G9760" t="s">
        <v>2165</v>
      </c>
      <c r="H9760" s="5">
        <v>376872</v>
      </c>
      <c r="I9760">
        <f>IFERROR(VLOOKUP(G9760,'NCES Match'!$A$2:$B$1307,2,FALSE),"")</f>
        <v>4829400</v>
      </c>
      <c r="J9760" cm="1">
        <f t="array" ref="J9760">IFERROR(_xlfn.IFS(B9760=2015,H9760/$O$13,B9760=2016,H9760/$O$14,B9760=2017,H9760/$O$15,B9760=2018,H9760/$O$16,B9760=2019,H9760/$O$17,B9760=2020,H9760/$O$18,B9760=2021,H9760/$O$19,B9760=2022,H9760/$O$20),"")</f>
        <v>2.3862782300196469E-4</v>
      </c>
      <c r="K9760" s="3" cm="1">
        <f t="array" ref="K9760">IFERROR(_xlfn.IFS(B9760=2015,J9760*$P$4,B9760=2016,J9760*$P$5,B9760=2017,J9760*$P$6,B9760=2018,J9760*$P$7,B9760=2019,J9760*$P$8,B9760=2020,J9760*$P$9,B9760=2021,J9760*$P$10,B9760=2022,J9760*$P$11),"")</f>
        <v>414717.49052105</v>
      </c>
      <c r="L9760" s="3">
        <f t="shared" si="153"/>
        <v>791589.49052105006</v>
      </c>
    </row>
    <row r="9761" spans="1:12">
      <c r="A9761">
        <v>4829400</v>
      </c>
      <c r="B9761">
        <v>2020</v>
      </c>
      <c r="D9761" t="s">
        <v>2163</v>
      </c>
      <c r="E9761" t="s">
        <v>2164</v>
      </c>
      <c r="F9761" t="s">
        <v>4230</v>
      </c>
      <c r="G9761" t="s">
        <v>2165</v>
      </c>
      <c r="H9761" s="5">
        <v>416610</v>
      </c>
      <c r="I9761">
        <f>IFERROR(VLOOKUP(G9761,'NCES Match'!$A$2:$B$1307,2,FALSE),"")</f>
        <v>4829400</v>
      </c>
      <c r="J9761" cm="1">
        <f t="array" ref="J9761">IFERROR(_xlfn.IFS(B9761=2015,H9761/$O$13,B9761=2016,H9761/$O$14,B9761=2017,H9761/$O$15,B9761=2018,H9761/$O$16,B9761=2019,H9761/$O$17,B9761=2020,H9761/$O$18,B9761=2021,H9761/$O$19,B9761=2022,H9761/$O$20),"")</f>
        <v>2.2576410970045268E-4</v>
      </c>
      <c r="K9761" s="3" cm="1">
        <f t="array" ref="K9761">IFERROR(_xlfn.IFS(B9761=2015,J9761*$P$4,B9761=2016,J9761*$P$5,B9761=2017,J9761*$P$6,B9761=2018,J9761*$P$7,B9761=2019,J9761*$P$8,B9761=2020,J9761*$P$9,B9761=2021,J9761*$P$10,B9761=2022,J9761*$P$11),"")</f>
        <v>475911.37877452304</v>
      </c>
      <c r="L9761" s="3">
        <f t="shared" si="153"/>
        <v>892521.37877452304</v>
      </c>
    </row>
    <row r="9762" spans="1:12">
      <c r="A9762">
        <v>4829400</v>
      </c>
      <c r="B9762">
        <v>2021</v>
      </c>
      <c r="D9762" t="s">
        <v>2163</v>
      </c>
      <c r="E9762" t="s">
        <v>2164</v>
      </c>
      <c r="F9762" t="s">
        <v>4101</v>
      </c>
      <c r="G9762" t="s">
        <v>2165</v>
      </c>
      <c r="H9762" s="5">
        <v>451105.15</v>
      </c>
      <c r="I9762">
        <f>IFERROR(VLOOKUP(G9762,'NCES Match'!$A$2:$B$1307,2,FALSE),"")</f>
        <v>4829400</v>
      </c>
      <c r="J9762" cm="1">
        <f t="array" ref="J9762">IFERROR(_xlfn.IFS(B9762=2015,H9762/$O$13,B9762=2016,H9762/$O$14,B9762=2017,H9762/$O$15,B9762=2018,H9762/$O$16,B9762=2019,H9762/$O$17,B9762=2020,H9762/$O$18,B9762=2021,H9762/$O$19,B9762=2022,H9762/$O$20),"")</f>
        <v>2.3080479934038675E-4</v>
      </c>
      <c r="K9762" s="3" cm="1">
        <f t="array" ref="K9762">IFERROR(_xlfn.IFS(B9762=2015,J9762*$P$4,B9762=2016,J9762*$P$5,B9762=2017,J9762*$P$6,B9762=2018,J9762*$P$7,B9762=2019,J9762*$P$8,B9762=2020,J9762*$P$9,B9762=2021,J9762*$P$10,B9762=2022,J9762*$P$11),"")</f>
        <v>494049.9732682691</v>
      </c>
      <c r="L9762" s="3">
        <f t="shared" si="153"/>
        <v>945155.12326826912</v>
      </c>
    </row>
    <row r="9763" spans="1:12">
      <c r="A9763">
        <v>4829400</v>
      </c>
      <c r="B9763">
        <v>2022</v>
      </c>
      <c r="D9763" t="s">
        <v>2163</v>
      </c>
      <c r="E9763" t="s">
        <v>2164</v>
      </c>
      <c r="F9763" t="s">
        <v>4101</v>
      </c>
      <c r="G9763" t="s">
        <v>2165</v>
      </c>
      <c r="H9763" s="5">
        <v>564603.59</v>
      </c>
      <c r="I9763">
        <f>IFERROR(VLOOKUP(G9763,'NCES Match'!$A$2:$B$1307,2,FALSE),"")</f>
        <v>4829400</v>
      </c>
      <c r="J9763" cm="1">
        <f t="array" ref="J9763">IFERROR(_xlfn.IFS(B9763=2015,H9763/$O$13,B9763=2016,H9763/$O$14,B9763=2017,H9763/$O$15,B9763=2018,H9763/$O$16,B9763=2019,H9763/$O$17,B9763=2020,H9763/$O$18,B9763=2021,H9763/$O$19,B9763=2022,H9763/$O$20),"")</f>
        <v>2.4799119771376981E-4</v>
      </c>
      <c r="K9763" s="3" cm="1">
        <f t="array" ref="K9763">IFERROR(_xlfn.IFS(B9763=2015,J9763*$P$4,B9763=2016,J9763*$P$5,B9763=2017,J9763*$P$6,B9763=2018,J9763*$P$7,B9763=2019,J9763*$P$8,B9763=2020,J9763*$P$9,B9763=2021,J9763*$P$10,B9763=2022,J9763*$P$11),"")</f>
        <v>534044.82991418929</v>
      </c>
      <c r="L9763" s="3">
        <f t="shared" si="153"/>
        <v>1098648.4199141893</v>
      </c>
    </row>
    <row r="9764" spans="1:12">
      <c r="A9764">
        <v>4829400</v>
      </c>
      <c r="B9764">
        <v>2023</v>
      </c>
      <c r="D9764" t="s">
        <v>2163</v>
      </c>
      <c r="E9764" t="s">
        <v>2164</v>
      </c>
      <c r="F9764" t="s">
        <v>4101</v>
      </c>
      <c r="G9764" t="s">
        <v>2165</v>
      </c>
      <c r="H9764" s="5">
        <v>578249.82999999996</v>
      </c>
      <c r="I9764">
        <f>IFERROR(VLOOKUP(G9764,'NCES Match'!$A$2:$B$1307,2,FALSE),"")</f>
        <v>4829400</v>
      </c>
      <c r="J9764" t="str" cm="1">
        <f t="array" ref="J9764">IFERROR(_xlfn.IFS(B9764=2015,H9764/$O$13,B9764=2016,H9764/$O$14,B9764=2017,H9764/$O$15,B9764=2018,H9764/$O$16,B9764=2019,H9764/$O$17,B9764=2020,H9764/$O$18,B9764=2021,H9764/$O$19,B9764=2022,H9764/$O$20),"")</f>
        <v/>
      </c>
      <c r="K9764" s="3" t="str" cm="1">
        <f t="array" ref="K9764">IFERROR(_xlfn.IFS(B9764=2015,J9764*$P$4,B9764=2016,J9764*$P$5,B9764=2017,J9764*$P$6,B9764=2018,J9764*$P$7,B9764=2019,J9764*$P$8,B9764=2020,J9764*$P$9,B9764=2021,J9764*$P$10,B9764=2022,J9764*$P$11),"")</f>
        <v/>
      </c>
      <c r="L9764" s="3">
        <f t="shared" si="153"/>
        <v>578249.82999999996</v>
      </c>
    </row>
    <row r="9765" spans="1:12">
      <c r="A9765">
        <v>4833360</v>
      </c>
      <c r="B9765">
        <v>2015</v>
      </c>
      <c r="C9765" t="s">
        <v>381</v>
      </c>
      <c r="D9765" t="s">
        <v>2437</v>
      </c>
      <c r="E9765" t="s">
        <v>2438</v>
      </c>
      <c r="G9765" t="s">
        <v>2439</v>
      </c>
      <c r="H9765" s="5">
        <v>186143.69</v>
      </c>
      <c r="I9765">
        <f>IFERROR(VLOOKUP(G9765,'NCES Match'!$A$2:$B$1307,2,FALSE),"")</f>
        <v>4833360</v>
      </c>
      <c r="J9765" cm="1">
        <f t="array" ref="J9765">IFERROR(_xlfn.IFS(B9765=2015,H9765/$O$13,B9765=2016,H9765/$O$14,B9765=2017,H9765/$O$15,B9765=2018,H9765/$O$16,B9765=2019,H9765/$O$17,B9765=2020,H9765/$O$18,B9765=2021,H9765/$O$19,B9765=2022,H9765/$O$20),"")</f>
        <v>1.4582566607197856E-4</v>
      </c>
      <c r="K9765" s="3" cm="1">
        <f t="array" ref="K9765">IFERROR(_xlfn.IFS(B9765=2015,J9765*$P$4,B9765=2016,J9765*$P$5,B9765=2017,J9765*$P$6,B9765=2018,J9765*$P$7,B9765=2019,J9765*$P$8,B9765=2020,J9765*$P$9,B9765=2021,J9765*$P$10,B9765=2022,J9765*$P$11),"")</f>
        <v>232079.06675565662</v>
      </c>
      <c r="L9765" s="3">
        <f t="shared" si="153"/>
        <v>418222.75675565662</v>
      </c>
    </row>
    <row r="9766" spans="1:12">
      <c r="A9766">
        <v>4833360</v>
      </c>
      <c r="B9766">
        <v>2016</v>
      </c>
      <c r="C9766" t="s">
        <v>4102</v>
      </c>
      <c r="D9766" t="s">
        <v>2437</v>
      </c>
      <c r="E9766" t="s">
        <v>2438</v>
      </c>
      <c r="F9766" t="s">
        <v>4101</v>
      </c>
      <c r="G9766" t="s">
        <v>2439</v>
      </c>
      <c r="H9766" s="5">
        <v>189102</v>
      </c>
      <c r="I9766">
        <f>IFERROR(VLOOKUP(G9766,'NCES Match'!$A$2:$B$1307,2,FALSE),"")</f>
        <v>4833360</v>
      </c>
      <c r="J9766" cm="1">
        <f t="array" ref="J9766">IFERROR(_xlfn.IFS(B9766=2015,H9766/$O$13,B9766=2016,H9766/$O$14,B9766=2017,H9766/$O$15,B9766=2018,H9766/$O$16,B9766=2019,H9766/$O$17,B9766=2020,H9766/$O$18,B9766=2021,H9766/$O$19,B9766=2022,H9766/$O$20),"")</f>
        <v>1.3537186419583237E-4</v>
      </c>
      <c r="K9766" s="3" cm="1">
        <f t="array" ref="K9766">IFERROR(_xlfn.IFS(B9766=2015,J9766*$P$4,B9766=2016,J9766*$P$5,B9766=2017,J9766*$P$6,B9766=2018,J9766*$P$7,B9766=2019,J9766*$P$8,B9766=2020,J9766*$P$9,B9766=2021,J9766*$P$10,B9766=2022,J9766*$P$11),"")</f>
        <v>226833.32574654912</v>
      </c>
      <c r="L9766" s="3">
        <f t="shared" si="153"/>
        <v>415935.32574654912</v>
      </c>
    </row>
    <row r="9767" spans="1:12">
      <c r="A9767">
        <v>4833360</v>
      </c>
      <c r="B9767">
        <v>2017</v>
      </c>
      <c r="D9767" t="s">
        <v>2437</v>
      </c>
      <c r="E9767" t="s">
        <v>2438</v>
      </c>
      <c r="F9767" t="s">
        <v>4101</v>
      </c>
      <c r="G9767" t="s">
        <v>2439</v>
      </c>
      <c r="H9767" s="5">
        <v>175218</v>
      </c>
      <c r="I9767">
        <f>IFERROR(VLOOKUP(G9767,'NCES Match'!$A$2:$B$1307,2,FALSE),"")</f>
        <v>4833360</v>
      </c>
      <c r="J9767" cm="1">
        <f t="array" ref="J9767">IFERROR(_xlfn.IFS(B9767=2015,H9767/$O$13,B9767=2016,H9767/$O$14,B9767=2017,H9767/$O$15,B9767=2018,H9767/$O$16,B9767=2019,H9767/$O$17,B9767=2020,H9767/$O$18,B9767=2021,H9767/$O$19,B9767=2022,H9767/$O$20),"")</f>
        <v>1.2080208180944385E-4</v>
      </c>
      <c r="K9767" s="3" cm="1">
        <f t="array" ref="K9767">IFERROR(_xlfn.IFS(B9767=2015,J9767*$P$4,B9767=2016,J9767*$P$5,B9767=2017,J9767*$P$6,B9767=2018,J9767*$P$7,B9767=2019,J9767*$P$8,B9767=2020,J9767*$P$9,B9767=2021,J9767*$P$10,B9767=2022,J9767*$P$11),"")</f>
        <v>205151.87232595382</v>
      </c>
      <c r="L9767" s="3">
        <f t="shared" si="153"/>
        <v>380369.87232595379</v>
      </c>
    </row>
    <row r="9768" spans="1:12">
      <c r="A9768">
        <v>4833360</v>
      </c>
      <c r="B9768">
        <v>2018</v>
      </c>
      <c r="D9768" t="s">
        <v>2437</v>
      </c>
      <c r="E9768" t="s">
        <v>2438</v>
      </c>
      <c r="F9768" t="s">
        <v>4101</v>
      </c>
      <c r="G9768" t="s">
        <v>2439</v>
      </c>
      <c r="H9768" s="5">
        <v>183085</v>
      </c>
      <c r="I9768">
        <f>IFERROR(VLOOKUP(G9768,'NCES Match'!$A$2:$B$1307,2,FALSE),"")</f>
        <v>4833360</v>
      </c>
      <c r="J9768" cm="1">
        <f t="array" ref="J9768">IFERROR(_xlfn.IFS(B9768=2015,H9768/$O$13,B9768=2016,H9768/$O$14,B9768=2017,H9768/$O$15,B9768=2018,H9768/$O$16,B9768=2019,H9768/$O$17,B9768=2020,H9768/$O$18,B9768=2021,H9768/$O$19,B9768=2022,H9768/$O$20),"")</f>
        <v>1.194737342957907E-4</v>
      </c>
      <c r="K9768" s="3" cm="1">
        <f t="array" ref="K9768">IFERROR(_xlfn.IFS(B9768=2015,J9768*$P$4,B9768=2016,J9768*$P$5,B9768=2017,J9768*$P$6,B9768=2018,J9768*$P$7,B9768=2019,J9768*$P$8,B9768=2020,J9768*$P$9,B9768=2021,J9768*$P$10,B9768=2022,J9768*$P$11),"")</f>
        <v>205118.87469992499</v>
      </c>
      <c r="L9768" s="3">
        <f t="shared" si="153"/>
        <v>388203.87469992496</v>
      </c>
    </row>
    <row r="9769" spans="1:12">
      <c r="A9769">
        <v>4833360</v>
      </c>
      <c r="B9769">
        <v>2019</v>
      </c>
      <c r="D9769" t="s">
        <v>2437</v>
      </c>
      <c r="E9769" t="s">
        <v>2438</v>
      </c>
      <c r="F9769" t="s">
        <v>4101</v>
      </c>
      <c r="G9769" t="s">
        <v>2439</v>
      </c>
      <c r="H9769" s="5">
        <v>182585</v>
      </c>
      <c r="I9769">
        <f>IFERROR(VLOOKUP(G9769,'NCES Match'!$A$2:$B$1307,2,FALSE),"")</f>
        <v>4833360</v>
      </c>
      <c r="J9769" cm="1">
        <f t="array" ref="J9769">IFERROR(_xlfn.IFS(B9769=2015,H9769/$O$13,B9769=2016,H9769/$O$14,B9769=2017,H9769/$O$15,B9769=2018,H9769/$O$16,B9769=2019,H9769/$O$17,B9769=2020,H9769/$O$18,B9769=2021,H9769/$O$19,B9769=2022,H9769/$O$20),"")</f>
        <v>1.1560917516507919E-4</v>
      </c>
      <c r="K9769" s="3" cm="1">
        <f t="array" ref="K9769">IFERROR(_xlfn.IFS(B9769=2015,J9769*$P$4,B9769=2016,J9769*$P$5,B9769=2017,J9769*$P$6,B9769=2018,J9769*$P$7,B9769=2019,J9769*$P$8,B9769=2020,J9769*$P$9,B9769=2021,J9769*$P$10,B9769=2022,J9769*$P$11),"")</f>
        <v>200920.18777406099</v>
      </c>
      <c r="L9769" s="3">
        <f t="shared" si="153"/>
        <v>383505.18777406099</v>
      </c>
    </row>
    <row r="9770" spans="1:12">
      <c r="A9770">
        <v>4833360</v>
      </c>
      <c r="B9770">
        <v>2020</v>
      </c>
      <c r="D9770" t="s">
        <v>2437</v>
      </c>
      <c r="E9770" t="s">
        <v>2438</v>
      </c>
      <c r="F9770" t="s">
        <v>4230</v>
      </c>
      <c r="G9770" t="s">
        <v>2439</v>
      </c>
      <c r="H9770" s="5">
        <v>232041</v>
      </c>
      <c r="I9770">
        <f>IFERROR(VLOOKUP(G9770,'NCES Match'!$A$2:$B$1307,2,FALSE),"")</f>
        <v>4833360</v>
      </c>
      <c r="J9770" cm="1">
        <f t="array" ref="J9770">IFERROR(_xlfn.IFS(B9770=2015,H9770/$O$13,B9770=2016,H9770/$O$14,B9770=2017,H9770/$O$15,B9770=2018,H9770/$O$16,B9770=2019,H9770/$O$17,B9770=2020,H9770/$O$18,B9770=2021,H9770/$O$19,B9770=2022,H9770/$O$20),"")</f>
        <v>1.2574477275870176E-4</v>
      </c>
      <c r="K9770" s="3" cm="1">
        <f t="array" ref="K9770">IFERROR(_xlfn.IFS(B9770=2015,J9770*$P$4,B9770=2016,J9770*$P$5,B9770=2017,J9770*$P$6,B9770=2018,J9770*$P$7,B9770=2019,J9770*$P$8,B9770=2020,J9770*$P$9,B9770=2021,J9770*$P$10,B9770=2022,J9770*$P$11),"")</f>
        <v>265070.3349468786</v>
      </c>
      <c r="L9770" s="3">
        <f t="shared" si="153"/>
        <v>497111.3349468786</v>
      </c>
    </row>
    <row r="9771" spans="1:12">
      <c r="A9771">
        <v>4833360</v>
      </c>
      <c r="B9771">
        <v>2021</v>
      </c>
      <c r="D9771" t="s">
        <v>2437</v>
      </c>
      <c r="E9771" t="s">
        <v>2438</v>
      </c>
      <c r="F9771" t="s">
        <v>4101</v>
      </c>
      <c r="G9771" t="s">
        <v>2439</v>
      </c>
      <c r="H9771" s="5">
        <v>243874.5</v>
      </c>
      <c r="I9771">
        <f>IFERROR(VLOOKUP(G9771,'NCES Match'!$A$2:$B$1307,2,FALSE),"")</f>
        <v>4833360</v>
      </c>
      <c r="J9771" cm="1">
        <f t="array" ref="J9771">IFERROR(_xlfn.IFS(B9771=2015,H9771/$O$13,B9771=2016,H9771/$O$14,B9771=2017,H9771/$O$15,B9771=2018,H9771/$O$16,B9771=2019,H9771/$O$17,B9771=2020,H9771/$O$18,B9771=2021,H9771/$O$19,B9771=2022,H9771/$O$20),"")</f>
        <v>1.2477668463048392E-4</v>
      </c>
      <c r="K9771" s="3" cm="1">
        <f t="array" ref="K9771">IFERROR(_xlfn.IFS(B9771=2015,J9771*$P$4,B9771=2016,J9771*$P$5,B9771=2017,J9771*$P$6,B9771=2018,J9771*$P$7,B9771=2019,J9771*$P$8,B9771=2020,J9771*$P$9,B9771=2021,J9771*$P$10,B9771=2022,J9771*$P$11),"")</f>
        <v>267091.14317540487</v>
      </c>
      <c r="L9771" s="3">
        <f t="shared" si="153"/>
        <v>510965.64317540487</v>
      </c>
    </row>
    <row r="9772" spans="1:12">
      <c r="A9772">
        <v>4833360</v>
      </c>
      <c r="B9772">
        <v>2022</v>
      </c>
      <c r="D9772" t="s">
        <v>2437</v>
      </c>
      <c r="E9772" t="s">
        <v>2438</v>
      </c>
      <c r="F9772" t="s">
        <v>4101</v>
      </c>
      <c r="G9772" t="s">
        <v>2439</v>
      </c>
      <c r="H9772" s="5">
        <v>321709.03999999998</v>
      </c>
      <c r="I9772">
        <f>IFERROR(VLOOKUP(G9772,'NCES Match'!$A$2:$B$1307,2,FALSE),"")</f>
        <v>4833360</v>
      </c>
      <c r="J9772" cm="1">
        <f t="array" ref="J9772">IFERROR(_xlfn.IFS(B9772=2015,H9772/$O$13,B9772=2016,H9772/$O$14,B9772=2017,H9772/$O$15,B9772=2018,H9772/$O$16,B9772=2019,H9772/$O$17,B9772=2020,H9772/$O$18,B9772=2021,H9772/$O$19,B9772=2022,H9772/$O$20),"")</f>
        <v>1.4130446840578372E-4</v>
      </c>
      <c r="K9772" s="3" cm="1">
        <f t="array" ref="K9772">IFERROR(_xlfn.IFS(B9772=2015,J9772*$P$4,B9772=2016,J9772*$P$5,B9772=2017,J9772*$P$6,B9772=2018,J9772*$P$7,B9772=2019,J9772*$P$8,B9772=2020,J9772*$P$9,B9772=2021,J9772*$P$10,B9772=2022,J9772*$P$11),"")</f>
        <v>304296.77138371917</v>
      </c>
      <c r="L9772" s="3">
        <f t="shared" si="153"/>
        <v>626005.81138371909</v>
      </c>
    </row>
    <row r="9773" spans="1:12">
      <c r="A9773">
        <v>4833360</v>
      </c>
      <c r="B9773">
        <v>2023</v>
      </c>
      <c r="D9773" t="s">
        <v>2437</v>
      </c>
      <c r="E9773" t="s">
        <v>2438</v>
      </c>
      <c r="F9773" t="s">
        <v>4101</v>
      </c>
      <c r="G9773" t="s">
        <v>2439</v>
      </c>
      <c r="H9773" s="5">
        <v>333163.34000000003</v>
      </c>
      <c r="I9773">
        <f>IFERROR(VLOOKUP(G9773,'NCES Match'!$A$2:$B$1307,2,FALSE),"")</f>
        <v>4833360</v>
      </c>
      <c r="J9773" t="str" cm="1">
        <f t="array" ref="J9773">IFERROR(_xlfn.IFS(B9773=2015,H9773/$O$13,B9773=2016,H9773/$O$14,B9773=2017,H9773/$O$15,B9773=2018,H9773/$O$16,B9773=2019,H9773/$O$17,B9773=2020,H9773/$O$18,B9773=2021,H9773/$O$19,B9773=2022,H9773/$O$20),"")</f>
        <v/>
      </c>
      <c r="K9773" s="3" t="str" cm="1">
        <f t="array" ref="K9773">IFERROR(_xlfn.IFS(B9773=2015,J9773*$P$4,B9773=2016,J9773*$P$5,B9773=2017,J9773*$P$6,B9773=2018,J9773*$P$7,B9773=2019,J9773*$P$8,B9773=2020,J9773*$P$9,B9773=2021,J9773*$P$10,B9773=2022,J9773*$P$11),"")</f>
        <v/>
      </c>
      <c r="L9773" s="3">
        <f t="shared" si="153"/>
        <v>333163.34000000003</v>
      </c>
    </row>
    <row r="9774" spans="1:12">
      <c r="A9774">
        <v>4840350</v>
      </c>
      <c r="B9774">
        <v>2015</v>
      </c>
      <c r="C9774" t="s">
        <v>381</v>
      </c>
      <c r="D9774" t="s">
        <v>3016</v>
      </c>
      <c r="E9774" t="s">
        <v>3017</v>
      </c>
      <c r="G9774" t="s">
        <v>3018</v>
      </c>
      <c r="H9774" s="5">
        <v>401779.98</v>
      </c>
      <c r="I9774">
        <f>IFERROR(VLOOKUP(G9774,'NCES Match'!$A$2:$B$1307,2,FALSE),"")</f>
        <v>4840350</v>
      </c>
      <c r="J9774" cm="1">
        <f t="array" ref="J9774">IFERROR(_xlfn.IFS(B9774=2015,H9774/$O$13,B9774=2016,H9774/$O$14,B9774=2017,H9774/$O$15,B9774=2018,H9774/$O$16,B9774=2019,H9774/$O$17,B9774=2020,H9774/$O$18,B9774=2021,H9774/$O$19,B9774=2022,H9774/$O$20),"")</f>
        <v>3.1475594578514167E-4</v>
      </c>
      <c r="K9774" s="3" cm="1">
        <f t="array" ref="K9774">IFERROR(_xlfn.IFS(B9774=2015,J9774*$P$4,B9774=2016,J9774*$P$5,B9774=2017,J9774*$P$6,B9774=2018,J9774*$P$7,B9774=2019,J9774*$P$8,B9774=2020,J9774*$P$9,B9774=2021,J9774*$P$10,B9774=2022,J9774*$P$11),"")</f>
        <v>500928.73306372284</v>
      </c>
      <c r="L9774" s="3">
        <f t="shared" si="153"/>
        <v>902708.71306372283</v>
      </c>
    </row>
    <row r="9775" spans="1:12">
      <c r="A9775">
        <v>4840350</v>
      </c>
      <c r="B9775">
        <v>2016</v>
      </c>
      <c r="C9775" t="s">
        <v>4102</v>
      </c>
      <c r="D9775" t="s">
        <v>3016</v>
      </c>
      <c r="E9775" t="s">
        <v>3017</v>
      </c>
      <c r="F9775" t="s">
        <v>4101</v>
      </c>
      <c r="G9775" t="s">
        <v>3018</v>
      </c>
      <c r="H9775" s="5">
        <v>399067</v>
      </c>
      <c r="I9775">
        <f>IFERROR(VLOOKUP(G9775,'NCES Match'!$A$2:$B$1307,2,FALSE),"")</f>
        <v>4840350</v>
      </c>
      <c r="J9775" cm="1">
        <f t="array" ref="J9775">IFERROR(_xlfn.IFS(B9775=2015,H9775/$O$13,B9775=2016,H9775/$O$14,B9775=2017,H9775/$O$15,B9775=2018,H9775/$O$16,B9775=2019,H9775/$O$17,B9775=2020,H9775/$O$18,B9775=2021,H9775/$O$19,B9775=2022,H9775/$O$20),"")</f>
        <v>2.8567885971083457E-4</v>
      </c>
      <c r="K9775" s="3" cm="1">
        <f t="array" ref="K9775">IFERROR(_xlfn.IFS(B9775=2015,J9775*$P$4,B9775=2016,J9775*$P$5,B9775=2017,J9775*$P$6,B9775=2018,J9775*$P$7,B9775=2019,J9775*$P$8,B9775=2020,J9775*$P$9,B9775=2021,J9775*$P$10,B9775=2022,J9775*$P$11),"")</f>
        <v>478692.42422448267</v>
      </c>
      <c r="L9775" s="3">
        <f t="shared" si="153"/>
        <v>877759.42422448262</v>
      </c>
    </row>
    <row r="9776" spans="1:12">
      <c r="A9776">
        <v>4840350</v>
      </c>
      <c r="B9776">
        <v>2017</v>
      </c>
      <c r="D9776" t="s">
        <v>3016</v>
      </c>
      <c r="E9776" t="s">
        <v>3017</v>
      </c>
      <c r="F9776" t="s">
        <v>4101</v>
      </c>
      <c r="G9776" t="s">
        <v>3018</v>
      </c>
      <c r="H9776" s="5">
        <v>406068</v>
      </c>
      <c r="I9776">
        <f>IFERROR(VLOOKUP(G9776,'NCES Match'!$A$2:$B$1307,2,FALSE),"")</f>
        <v>4840350</v>
      </c>
      <c r="J9776" cm="1">
        <f t="array" ref="J9776">IFERROR(_xlfn.IFS(B9776=2015,H9776/$O$13,B9776=2016,H9776/$O$14,B9776=2017,H9776/$O$15,B9776=2018,H9776/$O$16,B9776=2019,H9776/$O$17,B9776=2020,H9776/$O$18,B9776=2021,H9776/$O$19,B9776=2022,H9776/$O$20),"")</f>
        <v>2.7995902108343462E-4</v>
      </c>
      <c r="K9776" s="3" cm="1">
        <f t="array" ref="K9776">IFERROR(_xlfn.IFS(B9776=2015,J9776*$P$4,B9776=2016,J9776*$P$5,B9776=2017,J9776*$P$6,B9776=2018,J9776*$P$7,B9776=2019,J9776*$P$8,B9776=2020,J9776*$P$9,B9776=2021,J9776*$P$10,B9776=2022,J9776*$P$11),"")</f>
        <v>475439.79780419491</v>
      </c>
      <c r="L9776" s="3">
        <f t="shared" si="153"/>
        <v>881507.79780419497</v>
      </c>
    </row>
    <row r="9777" spans="1:12">
      <c r="A9777">
        <v>4840350</v>
      </c>
      <c r="B9777">
        <v>2018</v>
      </c>
      <c r="D9777" t="s">
        <v>3016</v>
      </c>
      <c r="E9777" t="s">
        <v>3017</v>
      </c>
      <c r="F9777" t="s">
        <v>4101</v>
      </c>
      <c r="G9777" t="s">
        <v>3018</v>
      </c>
      <c r="H9777" s="5">
        <v>394655</v>
      </c>
      <c r="I9777">
        <f>IFERROR(VLOOKUP(G9777,'NCES Match'!$A$2:$B$1307,2,FALSE),"")</f>
        <v>4840350</v>
      </c>
      <c r="J9777" cm="1">
        <f t="array" ref="J9777">IFERROR(_xlfn.IFS(B9777=2015,H9777/$O$13,B9777=2016,H9777/$O$14,B9777=2017,H9777/$O$15,B9777=2018,H9777/$O$16,B9777=2019,H9777/$O$17,B9777=2020,H9777/$O$18,B9777=2021,H9777/$O$19,B9777=2022,H9777/$O$20),"")</f>
        <v>2.5753560700497193E-4</v>
      </c>
      <c r="K9777" s="3" cm="1">
        <f t="array" ref="K9777">IFERROR(_xlfn.IFS(B9777=2015,J9777*$P$4,B9777=2016,J9777*$P$5,B9777=2017,J9777*$P$6,B9777=2018,J9777*$P$7,B9777=2019,J9777*$P$8,B9777=2020,J9777*$P$9,B9777=2021,J9777*$P$10,B9777=2022,J9777*$P$11),"")</f>
        <v>442150.856130753</v>
      </c>
      <c r="L9777" s="3">
        <f t="shared" si="153"/>
        <v>836805.85613075295</v>
      </c>
    </row>
    <row r="9778" spans="1:12">
      <c r="A9778">
        <v>4840350</v>
      </c>
      <c r="B9778">
        <v>2019</v>
      </c>
      <c r="D9778" t="s">
        <v>3016</v>
      </c>
      <c r="E9778" t="s">
        <v>3017</v>
      </c>
      <c r="F9778" t="s">
        <v>4101</v>
      </c>
      <c r="G9778" t="s">
        <v>3018</v>
      </c>
      <c r="H9778" s="5">
        <v>390900</v>
      </c>
      <c r="I9778">
        <f>IFERROR(VLOOKUP(G9778,'NCES Match'!$A$2:$B$1307,2,FALSE),"")</f>
        <v>4840350</v>
      </c>
      <c r="J9778" cm="1">
        <f t="array" ref="J9778">IFERROR(_xlfn.IFS(B9778=2015,H9778/$O$13,B9778=2016,H9778/$O$14,B9778=2017,H9778/$O$15,B9778=2018,H9778/$O$16,B9778=2019,H9778/$O$17,B9778=2020,H9778/$O$18,B9778=2021,H9778/$O$19,B9778=2022,H9778/$O$20),"")</f>
        <v>2.4751007241574858E-4</v>
      </c>
      <c r="K9778" s="3" cm="1">
        <f t="array" ref="K9778">IFERROR(_xlfn.IFS(B9778=2015,J9778*$P$4,B9778=2016,J9778*$P$5,B9778=2017,J9778*$P$6,B9778=2018,J9778*$P$7,B9778=2019,J9778*$P$8,B9778=2020,J9778*$P$9,B9778=2021,J9778*$P$10,B9778=2022,J9778*$P$11),"")</f>
        <v>430154.18244040001</v>
      </c>
      <c r="L9778" s="3">
        <f t="shared" si="153"/>
        <v>821054.18244040001</v>
      </c>
    </row>
    <row r="9779" spans="1:12">
      <c r="A9779">
        <v>4840350</v>
      </c>
      <c r="B9779">
        <v>2020</v>
      </c>
      <c r="D9779" t="s">
        <v>3016</v>
      </c>
      <c r="E9779" t="s">
        <v>3017</v>
      </c>
      <c r="F9779" t="s">
        <v>4230</v>
      </c>
      <c r="G9779" t="s">
        <v>3018</v>
      </c>
      <c r="H9779" s="5">
        <v>413728</v>
      </c>
      <c r="I9779">
        <f>IFERROR(VLOOKUP(G9779,'NCES Match'!$A$2:$B$1307,2,FALSE),"")</f>
        <v>4840350</v>
      </c>
      <c r="J9779" cm="1">
        <f t="array" ref="J9779">IFERROR(_xlfn.IFS(B9779=2015,H9779/$O$13,B9779=2016,H9779/$O$14,B9779=2017,H9779/$O$15,B9779=2018,H9779/$O$16,B9779=2019,H9779/$O$17,B9779=2020,H9779/$O$18,B9779=2021,H9779/$O$19,B9779=2022,H9779/$O$20),"")</f>
        <v>2.2420233210472358E-4</v>
      </c>
      <c r="K9779" s="3" cm="1">
        <f t="array" ref="K9779">IFERROR(_xlfn.IFS(B9779=2015,J9779*$P$4,B9779=2016,J9779*$P$5,B9779=2017,J9779*$P$6,B9779=2018,J9779*$P$7,B9779=2019,J9779*$P$8,B9779=2020,J9779*$P$9,B9779=2021,J9779*$P$10,B9779=2022,J9779*$P$11),"")</f>
        <v>472619.14720632217</v>
      </c>
      <c r="L9779" s="3">
        <f t="shared" si="153"/>
        <v>886347.14720632217</v>
      </c>
    </row>
    <row r="9780" spans="1:12">
      <c r="A9780">
        <v>4840350</v>
      </c>
      <c r="B9780">
        <v>2021</v>
      </c>
      <c r="D9780" t="s">
        <v>3016</v>
      </c>
      <c r="E9780" t="s">
        <v>3017</v>
      </c>
      <c r="F9780" t="s">
        <v>4101</v>
      </c>
      <c r="G9780" t="s">
        <v>3018</v>
      </c>
      <c r="H9780" s="5">
        <v>443503.86</v>
      </c>
      <c r="I9780">
        <f>IFERROR(VLOOKUP(G9780,'NCES Match'!$A$2:$B$1307,2,FALSE),"")</f>
        <v>4840350</v>
      </c>
      <c r="J9780" cm="1">
        <f t="array" ref="J9780">IFERROR(_xlfn.IFS(B9780=2015,H9780/$O$13,B9780=2016,H9780/$O$14,B9780=2017,H9780/$O$15,B9780=2018,H9780/$O$16,B9780=2019,H9780/$O$17,B9780=2020,H9780/$O$18,B9780=2021,H9780/$O$19,B9780=2022,H9780/$O$20),"")</f>
        <v>2.2691565240163402E-4</v>
      </c>
      <c r="K9780" s="3" cm="1">
        <f t="array" ref="K9780">IFERROR(_xlfn.IFS(B9780=2015,J9780*$P$4,B9780=2016,J9780*$P$5,B9780=2017,J9780*$P$6,B9780=2018,J9780*$P$7,B9780=2019,J9780*$P$8,B9780=2020,J9780*$P$9,B9780=2021,J9780*$P$10,B9780=2022,J9780*$P$11),"")</f>
        <v>485725.04698156106</v>
      </c>
      <c r="L9780" s="3">
        <f t="shared" si="153"/>
        <v>929228.9069815611</v>
      </c>
    </row>
    <row r="9781" spans="1:12">
      <c r="A9781">
        <v>4840350</v>
      </c>
      <c r="B9781">
        <v>2022</v>
      </c>
      <c r="D9781" t="s">
        <v>3016</v>
      </c>
      <c r="E9781" t="s">
        <v>3017</v>
      </c>
      <c r="F9781" t="s">
        <v>4101</v>
      </c>
      <c r="G9781" t="s">
        <v>3018</v>
      </c>
      <c r="H9781" s="5">
        <v>614500.62</v>
      </c>
      <c r="I9781">
        <f>IFERROR(VLOOKUP(G9781,'NCES Match'!$A$2:$B$1307,2,FALSE),"")</f>
        <v>4840350</v>
      </c>
      <c r="J9781" cm="1">
        <f t="array" ref="J9781">IFERROR(_xlfn.IFS(B9781=2015,H9781/$O$13,B9781=2016,H9781/$O$14,B9781=2017,H9781/$O$15,B9781=2018,H9781/$O$16,B9781=2019,H9781/$O$17,B9781=2020,H9781/$O$18,B9781=2021,H9781/$O$19,B9781=2022,H9781/$O$20),"")</f>
        <v>2.6990750227013987E-4</v>
      </c>
      <c r="K9781" s="3" cm="1">
        <f t="array" ref="K9781">IFERROR(_xlfn.IFS(B9781=2015,J9781*$P$4,B9781=2016,J9781*$P$5,B9781=2017,J9781*$P$6,B9781=2018,J9781*$P$7,B9781=2019,J9781*$P$8,B9781=2020,J9781*$P$9,B9781=2021,J9781*$P$10,B9781=2022,J9781*$P$11),"")</f>
        <v>581241.21933065262</v>
      </c>
      <c r="L9781" s="3">
        <f t="shared" si="153"/>
        <v>1195741.8393306527</v>
      </c>
    </row>
    <row r="9782" spans="1:12">
      <c r="A9782">
        <v>4840350</v>
      </c>
      <c r="B9782">
        <v>2023</v>
      </c>
      <c r="D9782" t="s">
        <v>3016</v>
      </c>
      <c r="E9782" t="s">
        <v>3017</v>
      </c>
      <c r="F9782" t="s">
        <v>4101</v>
      </c>
      <c r="G9782" t="s">
        <v>3018</v>
      </c>
      <c r="H9782" s="5">
        <v>678683.85</v>
      </c>
      <c r="I9782">
        <f>IFERROR(VLOOKUP(G9782,'NCES Match'!$A$2:$B$1307,2,FALSE),"")</f>
        <v>4840350</v>
      </c>
      <c r="J9782" t="str" cm="1">
        <f t="array" ref="J9782">IFERROR(_xlfn.IFS(B9782=2015,H9782/$O$13,B9782=2016,H9782/$O$14,B9782=2017,H9782/$O$15,B9782=2018,H9782/$O$16,B9782=2019,H9782/$O$17,B9782=2020,H9782/$O$18,B9782=2021,H9782/$O$19,B9782=2022,H9782/$O$20),"")</f>
        <v/>
      </c>
      <c r="K9782" s="3" t="str" cm="1">
        <f t="array" ref="K9782">IFERROR(_xlfn.IFS(B9782=2015,J9782*$P$4,B9782=2016,J9782*$P$5,B9782=2017,J9782*$P$6,B9782=2018,J9782*$P$7,B9782=2019,J9782*$P$8,B9782=2020,J9782*$P$9,B9782=2021,J9782*$P$10,B9782=2022,J9782*$P$11),"")</f>
        <v/>
      </c>
      <c r="L9782" s="3">
        <f t="shared" si="153"/>
        <v>678683.85</v>
      </c>
    </row>
    <row r="9783" spans="1:12">
      <c r="A9783">
        <v>4842060</v>
      </c>
      <c r="B9783">
        <v>2015</v>
      </c>
      <c r="C9783" t="s">
        <v>381</v>
      </c>
      <c r="D9783" t="s">
        <v>3154</v>
      </c>
      <c r="E9783" t="s">
        <v>3155</v>
      </c>
      <c r="G9783" t="s">
        <v>3156</v>
      </c>
      <c r="H9783" s="5">
        <v>230221.2</v>
      </c>
      <c r="I9783">
        <f>IFERROR(VLOOKUP(G9783,'NCES Match'!$A$2:$B$1307,2,FALSE),"")</f>
        <v>4842060</v>
      </c>
      <c r="J9783" cm="1">
        <f t="array" ref="J9783">IFERROR(_xlfn.IFS(B9783=2015,H9783/$O$13,B9783=2016,H9783/$O$14,B9783=2017,H9783/$O$15,B9783=2018,H9783/$O$16,B9783=2019,H9783/$O$17,B9783=2020,H9783/$O$18,B9783=2021,H9783/$O$19,B9783=2022,H9783/$O$20),"")</f>
        <v>1.8035615300142696E-4</v>
      </c>
      <c r="K9783" s="3" cm="1">
        <f t="array" ref="K9783">IFERROR(_xlfn.IFS(B9783=2015,J9783*$P$4,B9783=2016,J9783*$P$5,B9783=2017,J9783*$P$6,B9783=2018,J9783*$P$7,B9783=2019,J9783*$P$8,B9783=2020,J9783*$P$9,B9783=2021,J9783*$P$10,B9783=2022,J9783*$P$11),"")</f>
        <v>287033.74926846765</v>
      </c>
      <c r="L9783" s="3">
        <f t="shared" si="153"/>
        <v>517254.94926846767</v>
      </c>
    </row>
    <row r="9784" spans="1:12">
      <c r="A9784">
        <v>4842060</v>
      </c>
      <c r="B9784">
        <v>2016</v>
      </c>
      <c r="C9784" t="s">
        <v>4102</v>
      </c>
      <c r="D9784" t="s">
        <v>3154</v>
      </c>
      <c r="E9784" t="s">
        <v>3155</v>
      </c>
      <c r="F9784" t="s">
        <v>4101</v>
      </c>
      <c r="G9784" t="s">
        <v>3156</v>
      </c>
      <c r="H9784" s="5">
        <v>240241</v>
      </c>
      <c r="I9784">
        <f>IFERROR(VLOOKUP(G9784,'NCES Match'!$A$2:$B$1307,2,FALSE),"")</f>
        <v>4842060</v>
      </c>
      <c r="J9784" cm="1">
        <f t="array" ref="J9784">IFERROR(_xlfn.IFS(B9784=2015,H9784/$O$13,B9784=2016,H9784/$O$14,B9784=2017,H9784/$O$15,B9784=2018,H9784/$O$16,B9784=2019,H9784/$O$17,B9784=2020,H9784/$O$18,B9784=2021,H9784/$O$19,B9784=2022,H9784/$O$20),"")</f>
        <v>1.7198058204710137E-4</v>
      </c>
      <c r="K9784" s="3" cm="1">
        <f t="array" ref="K9784">IFERROR(_xlfn.IFS(B9784=2015,J9784*$P$4,B9784=2016,J9784*$P$5,B9784=2017,J9784*$P$6,B9784=2018,J9784*$P$7,B9784=2019,J9784*$P$8,B9784=2020,J9784*$P$9,B9784=2021,J9784*$P$10,B9784=2022,J9784*$P$11),"")</f>
        <v>288176.03732735087</v>
      </c>
      <c r="L9784" s="3">
        <f t="shared" si="153"/>
        <v>528417.03732735082</v>
      </c>
    </row>
    <row r="9785" spans="1:12">
      <c r="A9785">
        <v>4842060</v>
      </c>
      <c r="B9785">
        <v>2017</v>
      </c>
      <c r="D9785" t="s">
        <v>3154</v>
      </c>
      <c r="E9785" t="s">
        <v>3155</v>
      </c>
      <c r="F9785" t="s">
        <v>4101</v>
      </c>
      <c r="G9785" t="s">
        <v>3156</v>
      </c>
      <c r="H9785" s="5">
        <v>211446</v>
      </c>
      <c r="I9785">
        <f>IFERROR(VLOOKUP(G9785,'NCES Match'!$A$2:$B$1307,2,FALSE),"")</f>
        <v>4842060</v>
      </c>
      <c r="J9785" cm="1">
        <f t="array" ref="J9785">IFERROR(_xlfn.IFS(B9785=2015,H9785/$O$13,B9785=2016,H9785/$O$14,B9785=2017,H9785/$O$15,B9785=2018,H9785/$O$16,B9785=2019,H9785/$O$17,B9785=2020,H9785/$O$18,B9785=2021,H9785/$O$19,B9785=2022,H9785/$O$20),"")</f>
        <v>1.4577906944651613E-4</v>
      </c>
      <c r="K9785" s="3" cm="1">
        <f t="array" ref="K9785">IFERROR(_xlfn.IFS(B9785=2015,J9785*$P$4,B9785=2016,J9785*$P$5,B9785=2017,J9785*$P$6,B9785=2018,J9785*$P$7,B9785=2019,J9785*$P$8,B9785=2020,J9785*$P$9,B9785=2021,J9785*$P$10,B9785=2022,J9785*$P$11),"")</f>
        <v>247568.98718073274</v>
      </c>
      <c r="L9785" s="3">
        <f t="shared" si="153"/>
        <v>459014.98718073277</v>
      </c>
    </row>
    <row r="9786" spans="1:12">
      <c r="A9786">
        <v>4842060</v>
      </c>
      <c r="B9786">
        <v>2018</v>
      </c>
      <c r="D9786" t="s">
        <v>3154</v>
      </c>
      <c r="E9786" t="s">
        <v>3155</v>
      </c>
      <c r="F9786" t="s">
        <v>4101</v>
      </c>
      <c r="G9786" t="s">
        <v>3156</v>
      </c>
      <c r="H9786" s="5">
        <v>215827</v>
      </c>
      <c r="I9786">
        <f>IFERROR(VLOOKUP(G9786,'NCES Match'!$A$2:$B$1307,2,FALSE),"")</f>
        <v>4842060</v>
      </c>
      <c r="J9786" cm="1">
        <f t="array" ref="J9786">IFERROR(_xlfn.IFS(B9786=2015,H9786/$O$13,B9786=2016,H9786/$O$14,B9786=2017,H9786/$O$15,B9786=2018,H9786/$O$16,B9786=2019,H9786/$O$17,B9786=2020,H9786/$O$18,B9786=2021,H9786/$O$19,B9786=2022,H9786/$O$20),"")</f>
        <v>1.408398156695394E-4</v>
      </c>
      <c r="K9786" s="3" cm="1">
        <f t="array" ref="K9786">IFERROR(_xlfn.IFS(B9786=2015,J9786*$P$4,B9786=2016,J9786*$P$5,B9786=2017,J9786*$P$6,B9786=2018,J9786*$P$7,B9786=2019,J9786*$P$8,B9786=2020,J9786*$P$9,B9786=2021,J9786*$P$10,B9786=2022,J9786*$P$11),"")</f>
        <v>241801.30196280807</v>
      </c>
      <c r="L9786" s="3">
        <f t="shared" si="153"/>
        <v>457628.30196280807</v>
      </c>
    </row>
    <row r="9787" spans="1:12">
      <c r="A9787">
        <v>4842060</v>
      </c>
      <c r="B9787">
        <v>2019</v>
      </c>
      <c r="D9787" t="s">
        <v>3154</v>
      </c>
      <c r="E9787" t="s">
        <v>3155</v>
      </c>
      <c r="F9787" t="s">
        <v>4101</v>
      </c>
      <c r="G9787" t="s">
        <v>3156</v>
      </c>
      <c r="H9787" s="5">
        <v>200681</v>
      </c>
      <c r="I9787">
        <f>IFERROR(VLOOKUP(G9787,'NCES Match'!$A$2:$B$1307,2,FALSE),"")</f>
        <v>4842060</v>
      </c>
      <c r="J9787" cm="1">
        <f t="array" ref="J9787">IFERROR(_xlfn.IFS(B9787=2015,H9787/$O$13,B9787=2016,H9787/$O$14,B9787=2017,H9787/$O$15,B9787=2018,H9787/$O$16,B9787=2019,H9787/$O$17,B9787=2020,H9787/$O$18,B9787=2021,H9787/$O$19,B9787=2022,H9787/$O$20),"")</f>
        <v>1.2706720092725719E-4</v>
      </c>
      <c r="K9787" s="3" cm="1">
        <f t="array" ref="K9787">IFERROR(_xlfn.IFS(B9787=2015,J9787*$P$4,B9787=2016,J9787*$P$5,B9787=2017,J9787*$P$6,B9787=2018,J9787*$P$7,B9787=2019,J9787*$P$8,B9787=2020,J9787*$P$9,B9787=2021,J9787*$P$10,B9787=2022,J9787*$P$11),"")</f>
        <v>220833.38829962115</v>
      </c>
      <c r="L9787" s="3">
        <f t="shared" si="153"/>
        <v>421514.38829962118</v>
      </c>
    </row>
    <row r="9788" spans="1:12">
      <c r="A9788">
        <v>4842060</v>
      </c>
      <c r="B9788">
        <v>2020</v>
      </c>
      <c r="D9788" t="s">
        <v>3154</v>
      </c>
      <c r="E9788" t="s">
        <v>3155</v>
      </c>
      <c r="F9788" t="s">
        <v>4230</v>
      </c>
      <c r="G9788" t="s">
        <v>3156</v>
      </c>
      <c r="H9788" s="5">
        <v>266704</v>
      </c>
      <c r="I9788">
        <f>IFERROR(VLOOKUP(G9788,'NCES Match'!$A$2:$B$1307,2,FALSE),"")</f>
        <v>4842060</v>
      </c>
      <c r="J9788" cm="1">
        <f t="array" ref="J9788">IFERROR(_xlfn.IFS(B9788=2015,H9788/$O$13,B9788=2016,H9788/$O$14,B9788=2017,H9788/$O$15,B9788=2018,H9788/$O$16,B9788=2019,H9788/$O$17,B9788=2020,H9788/$O$18,B9788=2021,H9788/$O$19,B9788=2022,H9788/$O$20),"")</f>
        <v>1.4452891460490515E-4</v>
      </c>
      <c r="K9788" s="3" cm="1">
        <f t="array" ref="K9788">IFERROR(_xlfn.IFS(B9788=2015,J9788*$P$4,B9788=2016,J9788*$P$5,B9788=2017,J9788*$P$6,B9788=2018,J9788*$P$7,B9788=2019,J9788*$P$8,B9788=2020,J9788*$P$9,B9788=2021,J9788*$P$10,B9788=2022,J9788*$P$11),"")</f>
        <v>304667.35883603466</v>
      </c>
      <c r="L9788" s="3">
        <f t="shared" si="153"/>
        <v>571371.35883603466</v>
      </c>
    </row>
    <row r="9789" spans="1:12">
      <c r="A9789">
        <v>4842060</v>
      </c>
      <c r="B9789">
        <v>2021</v>
      </c>
      <c r="D9789" t="s">
        <v>3154</v>
      </c>
      <c r="E9789" t="s">
        <v>3155</v>
      </c>
      <c r="F9789" t="s">
        <v>4230</v>
      </c>
      <c r="G9789" t="s">
        <v>3156</v>
      </c>
      <c r="H9789" s="5">
        <v>277018.26</v>
      </c>
      <c r="I9789">
        <f>IFERROR(VLOOKUP(G9789,'NCES Match'!$A$2:$B$1307,2,FALSE),"")</f>
        <v>4842060</v>
      </c>
      <c r="J9789" cm="1">
        <f t="array" ref="J9789">IFERROR(_xlfn.IFS(B9789=2015,H9789/$O$13,B9789=2016,H9789/$O$14,B9789=2017,H9789/$O$15,B9789=2018,H9789/$O$16,B9789=2019,H9789/$O$17,B9789=2020,H9789/$O$18,B9789=2021,H9789/$O$19,B9789=2022,H9789/$O$20),"")</f>
        <v>1.4173445794827012E-4</v>
      </c>
      <c r="K9789" s="3" cm="1">
        <f t="array" ref="K9789">IFERROR(_xlfn.IFS(B9789=2015,J9789*$P$4,B9789=2016,J9789*$P$5,B9789=2017,J9789*$P$6,B9789=2018,J9789*$P$7,B9789=2019,J9789*$P$8,B9789=2020,J9789*$P$9,B9789=2021,J9789*$P$10,B9789=2022,J9789*$P$11),"")</f>
        <v>303390.16069273965</v>
      </c>
      <c r="L9789" s="3">
        <f t="shared" si="153"/>
        <v>580408.42069273966</v>
      </c>
    </row>
    <row r="9790" spans="1:12">
      <c r="A9790">
        <v>4842060</v>
      </c>
      <c r="B9790">
        <v>2022</v>
      </c>
      <c r="D9790" t="s">
        <v>3154</v>
      </c>
      <c r="E9790" t="s">
        <v>3155</v>
      </c>
      <c r="F9790" t="s">
        <v>4101</v>
      </c>
      <c r="G9790" t="s">
        <v>3156</v>
      </c>
      <c r="H9790" s="5">
        <v>381350.35</v>
      </c>
      <c r="I9790">
        <f>IFERROR(VLOOKUP(G9790,'NCES Match'!$A$2:$B$1307,2,FALSE),"")</f>
        <v>4842060</v>
      </c>
      <c r="J9790" cm="1">
        <f t="array" ref="J9790">IFERROR(_xlfn.IFS(B9790=2015,H9790/$O$13,B9790=2016,H9790/$O$14,B9790=2017,H9790/$O$15,B9790=2018,H9790/$O$16,B9790=2019,H9790/$O$17,B9790=2020,H9790/$O$18,B9790=2021,H9790/$O$19,B9790=2022,H9790/$O$20),"")</f>
        <v>1.6750075932932929E-4</v>
      </c>
      <c r="K9790" s="3" cm="1">
        <f t="array" ref="K9790">IFERROR(_xlfn.IFS(B9790=2015,J9790*$P$4,B9790=2016,J9790*$P$5,B9790=2017,J9790*$P$6,B9790=2018,J9790*$P$7,B9790=2019,J9790*$P$8,B9790=2020,J9790*$P$9,B9790=2021,J9790*$P$10,B9790=2022,J9790*$P$11),"")</f>
        <v>360710.03870780661</v>
      </c>
      <c r="L9790" s="3">
        <f t="shared" si="153"/>
        <v>742060.38870780659</v>
      </c>
    </row>
    <row r="9791" spans="1:12">
      <c r="A9791">
        <v>4842060</v>
      </c>
      <c r="B9791">
        <v>2023</v>
      </c>
      <c r="D9791" t="s">
        <v>3154</v>
      </c>
      <c r="E9791" t="s">
        <v>3155</v>
      </c>
      <c r="F9791" t="s">
        <v>4101</v>
      </c>
      <c r="G9791" t="s">
        <v>3156</v>
      </c>
      <c r="H9791" s="5">
        <v>355656.31</v>
      </c>
      <c r="I9791">
        <f>IFERROR(VLOOKUP(G9791,'NCES Match'!$A$2:$B$1307,2,FALSE),"")</f>
        <v>4842060</v>
      </c>
      <c r="J9791" t="str" cm="1">
        <f t="array" ref="J9791">IFERROR(_xlfn.IFS(B9791=2015,H9791/$O$13,B9791=2016,H9791/$O$14,B9791=2017,H9791/$O$15,B9791=2018,H9791/$O$16,B9791=2019,H9791/$O$17,B9791=2020,H9791/$O$18,B9791=2021,H9791/$O$19,B9791=2022,H9791/$O$20),"")</f>
        <v/>
      </c>
      <c r="K9791" s="3" t="str" cm="1">
        <f t="array" ref="K9791">IFERROR(_xlfn.IFS(B9791=2015,J9791*$P$4,B9791=2016,J9791*$P$5,B9791=2017,J9791*$P$6,B9791=2018,J9791*$P$7,B9791=2019,J9791*$P$8,B9791=2020,J9791*$P$9,B9791=2021,J9791*$P$10,B9791=2022,J9791*$P$11),"")</f>
        <v/>
      </c>
      <c r="L9791" s="3">
        <f t="shared" si="153"/>
        <v>355656.31</v>
      </c>
    </row>
    <row r="9792" spans="1:12">
      <c r="A9792">
        <v>4839030</v>
      </c>
      <c r="B9792">
        <v>2015</v>
      </c>
      <c r="C9792" t="s">
        <v>381</v>
      </c>
      <c r="D9792" t="s">
        <v>2914</v>
      </c>
      <c r="E9792" t="s">
        <v>2915</v>
      </c>
      <c r="G9792" t="s">
        <v>2916</v>
      </c>
      <c r="H9792" s="5">
        <v>110680.77</v>
      </c>
      <c r="I9792">
        <f>IFERROR(VLOOKUP(G9792,'NCES Match'!$A$2:$B$1307,2,FALSE),"")</f>
        <v>4839030</v>
      </c>
      <c r="J9792" cm="1">
        <f t="array" ref="J9792">IFERROR(_xlfn.IFS(B9792=2015,H9792/$O$13,B9792=2016,H9792/$O$14,B9792=2017,H9792/$O$15,B9792=2018,H9792/$O$16,B9792=2019,H9792/$O$17,B9792=2020,H9792/$O$18,B9792=2021,H9792/$O$19,B9792=2022,H9792/$O$20),"")</f>
        <v>8.6707731036219727E-5</v>
      </c>
      <c r="K9792" s="3" cm="1">
        <f t="array" ref="K9792">IFERROR(_xlfn.IFS(B9792=2015,J9792*$P$4,B9792=2016,J9792*$P$5,B9792=2017,J9792*$P$6,B9792=2018,J9792*$P$7,B9792=2019,J9792*$P$8,B9792=2020,J9792*$P$9,B9792=2021,J9792*$P$10,B9792=2022,J9792*$P$11),"")</f>
        <v>137993.87886528671</v>
      </c>
      <c r="L9792" s="3">
        <f t="shared" si="153"/>
        <v>248674.64886528673</v>
      </c>
    </row>
    <row r="9793" spans="1:12">
      <c r="A9793">
        <v>4839030</v>
      </c>
      <c r="B9793">
        <v>2016</v>
      </c>
      <c r="C9793" t="s">
        <v>4102</v>
      </c>
      <c r="D9793" t="s">
        <v>2914</v>
      </c>
      <c r="E9793" t="s">
        <v>2915</v>
      </c>
      <c r="F9793" t="s">
        <v>4101</v>
      </c>
      <c r="G9793" t="s">
        <v>2916</v>
      </c>
      <c r="H9793" s="5">
        <v>117904</v>
      </c>
      <c r="I9793">
        <f>IFERROR(VLOOKUP(G9793,'NCES Match'!$A$2:$B$1307,2,FALSE),"")</f>
        <v>4839030</v>
      </c>
      <c r="J9793" cm="1">
        <f t="array" ref="J9793">IFERROR(_xlfn.IFS(B9793=2015,H9793/$O$13,B9793=2016,H9793/$O$14,B9793=2017,H9793/$O$15,B9793=2018,H9793/$O$16,B9793=2019,H9793/$O$17,B9793=2020,H9793/$O$18,B9793=2021,H9793/$O$19,B9793=2022,H9793/$O$20),"")</f>
        <v>8.440357202010248E-5</v>
      </c>
      <c r="K9793" s="3" cm="1">
        <f t="array" ref="K9793">IFERROR(_xlfn.IFS(B9793=2015,J9793*$P$4,B9793=2016,J9793*$P$5,B9793=2017,J9793*$P$6,B9793=2018,J9793*$P$7,B9793=2019,J9793*$P$8,B9793=2020,J9793*$P$9,B9793=2021,J9793*$P$10,B9793=2022,J9793*$P$11),"")</f>
        <v>141429.26271970221</v>
      </c>
      <c r="L9793" s="3">
        <f t="shared" si="153"/>
        <v>259333.26271970221</v>
      </c>
    </row>
    <row r="9794" spans="1:12">
      <c r="A9794">
        <v>4839030</v>
      </c>
      <c r="B9794">
        <v>2017</v>
      </c>
      <c r="D9794" t="s">
        <v>2914</v>
      </c>
      <c r="E9794" t="s">
        <v>2915</v>
      </c>
      <c r="F9794" t="s">
        <v>4101</v>
      </c>
      <c r="G9794" t="s">
        <v>2916</v>
      </c>
      <c r="H9794" s="5">
        <v>114960</v>
      </c>
      <c r="I9794">
        <f>IFERROR(VLOOKUP(G9794,'NCES Match'!$A$2:$B$1307,2,FALSE),"")</f>
        <v>4839030</v>
      </c>
      <c r="J9794" cm="1">
        <f t="array" ref="J9794">IFERROR(_xlfn.IFS(B9794=2015,H9794/$O$13,B9794=2016,H9794/$O$14,B9794=2017,H9794/$O$15,B9794=2018,H9794/$O$16,B9794=2019,H9794/$O$17,B9794=2020,H9794/$O$18,B9794=2021,H9794/$O$19,B9794=2022,H9794/$O$20),"")</f>
        <v>7.9257880610517548E-5</v>
      </c>
      <c r="K9794" s="3" cm="1">
        <f t="array" ref="K9794">IFERROR(_xlfn.IFS(B9794=2015,J9794*$P$4,B9794=2016,J9794*$P$5,B9794=2017,J9794*$P$6,B9794=2018,J9794*$P$7,B9794=2019,J9794*$P$8,B9794=2020,J9794*$P$9,B9794=2021,J9794*$P$10,B9794=2022,J9794*$P$11),"")</f>
        <v>134599.52312314746</v>
      </c>
      <c r="L9794" s="3">
        <f t="shared" si="153"/>
        <v>249559.52312314746</v>
      </c>
    </row>
    <row r="9795" spans="1:12">
      <c r="A9795">
        <v>4839030</v>
      </c>
      <c r="B9795">
        <v>2018</v>
      </c>
      <c r="D9795" t="s">
        <v>2914</v>
      </c>
      <c r="E9795" t="s">
        <v>2915</v>
      </c>
      <c r="F9795" t="s">
        <v>4101</v>
      </c>
      <c r="G9795" t="s">
        <v>2916</v>
      </c>
      <c r="H9795" s="5">
        <v>110203</v>
      </c>
      <c r="I9795">
        <f>IFERROR(VLOOKUP(G9795,'NCES Match'!$A$2:$B$1307,2,FALSE),"")</f>
        <v>4839030</v>
      </c>
      <c r="J9795" cm="1">
        <f t="array" ref="J9795">IFERROR(_xlfn.IFS(B9795=2015,H9795/$O$13,B9795=2016,H9795/$O$14,B9795=2017,H9795/$O$15,B9795=2018,H9795/$O$16,B9795=2019,H9795/$O$17,B9795=2020,H9795/$O$18,B9795=2021,H9795/$O$19,B9795=2022,H9795/$O$20),"")</f>
        <v>7.1913941287374841E-5</v>
      </c>
      <c r="K9795" s="3" cm="1">
        <f t="array" ref="K9795">IFERROR(_xlfn.IFS(B9795=2015,J9795*$P$4,B9795=2016,J9795*$P$5,B9795=2017,J9795*$P$6,B9795=2018,J9795*$P$7,B9795=2019,J9795*$P$8,B9795=2020,J9795*$P$9,B9795=2021,J9795*$P$10,B9795=2022,J9795*$P$11),"")</f>
        <v>123465.687241204</v>
      </c>
      <c r="L9795" s="3">
        <f t="shared" ref="L9795:L9858" si="154">SUM(H9795,K9795)</f>
        <v>233668.687241204</v>
      </c>
    </row>
    <row r="9796" spans="1:12">
      <c r="A9796">
        <v>4839030</v>
      </c>
      <c r="B9796">
        <v>2019</v>
      </c>
      <c r="D9796" t="s">
        <v>2914</v>
      </c>
      <c r="E9796" t="s">
        <v>2915</v>
      </c>
      <c r="F9796" t="s">
        <v>4101</v>
      </c>
      <c r="G9796" t="s">
        <v>2916</v>
      </c>
      <c r="H9796" s="5">
        <v>109485</v>
      </c>
      <c r="I9796">
        <f>IFERROR(VLOOKUP(G9796,'NCES Match'!$A$2:$B$1307,2,FALSE),"")</f>
        <v>4839030</v>
      </c>
      <c r="J9796" cm="1">
        <f t="array" ref="J9796">IFERROR(_xlfn.IFS(B9796=2015,H9796/$O$13,B9796=2016,H9796/$O$14,B9796=2017,H9796/$O$15,B9796=2018,H9796/$O$16,B9796=2019,H9796/$O$17,B9796=2020,H9796/$O$18,B9796=2021,H9796/$O$19,B9796=2022,H9796/$O$20),"")</f>
        <v>6.9323715217288904E-5</v>
      </c>
      <c r="K9796" s="3" cm="1">
        <f t="array" ref="K9796">IFERROR(_xlfn.IFS(B9796=2015,J9796*$P$4,B9796=2016,J9796*$P$5,B9796=2017,J9796*$P$6,B9796=2018,J9796*$P$7,B9796=2019,J9796*$P$8,B9796=2020,J9796*$P$9,B9796=2021,J9796*$P$10,B9796=2022,J9796*$P$11),"")</f>
        <v>120479.48494368687</v>
      </c>
      <c r="L9796" s="3">
        <f t="shared" si="154"/>
        <v>229964.48494368687</v>
      </c>
    </row>
    <row r="9797" spans="1:12">
      <c r="A9797">
        <v>4839030</v>
      </c>
      <c r="B9797">
        <v>2020</v>
      </c>
      <c r="D9797" t="s">
        <v>2914</v>
      </c>
      <c r="E9797" t="s">
        <v>2915</v>
      </c>
      <c r="F9797" t="s">
        <v>4230</v>
      </c>
      <c r="G9797" t="s">
        <v>2916</v>
      </c>
      <c r="H9797" s="5">
        <v>142662</v>
      </c>
      <c r="I9797">
        <f>IFERROR(VLOOKUP(G9797,'NCES Match'!$A$2:$B$1307,2,FALSE),"")</f>
        <v>4839030</v>
      </c>
      <c r="J9797" cm="1">
        <f t="array" ref="J9797">IFERROR(_xlfn.IFS(B9797=2015,H9797/$O$13,B9797=2016,H9797/$O$14,B9797=2017,H9797/$O$15,B9797=2018,H9797/$O$16,B9797=2019,H9797/$O$17,B9797=2020,H9797/$O$18,B9797=2021,H9797/$O$19,B9797=2022,H9797/$O$20),"")</f>
        <v>7.7309616711279092E-5</v>
      </c>
      <c r="K9797" s="3" cm="1">
        <f t="array" ref="K9797">IFERROR(_xlfn.IFS(B9797=2015,J9797*$P$4,B9797=2016,J9797*$P$5,B9797=2017,J9797*$P$6,B9797=2018,J9797*$P$7,B9797=2019,J9797*$P$8,B9797=2020,J9797*$P$9,B9797=2021,J9797*$P$10,B9797=2022,J9797*$P$11),"")</f>
        <v>162968.88965394738</v>
      </c>
      <c r="L9797" s="3">
        <f t="shared" si="154"/>
        <v>305630.88965394738</v>
      </c>
    </row>
    <row r="9798" spans="1:12">
      <c r="A9798">
        <v>4839030</v>
      </c>
      <c r="B9798">
        <v>2021</v>
      </c>
      <c r="D9798" t="s">
        <v>2914</v>
      </c>
      <c r="E9798" t="s">
        <v>2915</v>
      </c>
      <c r="F9798" t="s">
        <v>4101</v>
      </c>
      <c r="G9798" t="s">
        <v>2916</v>
      </c>
      <c r="H9798" s="5">
        <v>160335.79</v>
      </c>
      <c r="I9798">
        <f>IFERROR(VLOOKUP(G9798,'NCES Match'!$A$2:$B$1307,2,FALSE),"")</f>
        <v>4839030</v>
      </c>
      <c r="J9798" cm="1">
        <f t="array" ref="J9798">IFERROR(_xlfn.IFS(B9798=2015,H9798/$O$13,B9798=2016,H9798/$O$14,B9798=2017,H9798/$O$15,B9798=2018,H9798/$O$16,B9798=2019,H9798/$O$17,B9798=2020,H9798/$O$18,B9798=2021,H9798/$O$19,B9798=2022,H9798/$O$20),"")</f>
        <v>8.2034687119028431E-5</v>
      </c>
      <c r="K9798" s="3" cm="1">
        <f t="array" ref="K9798">IFERROR(_xlfn.IFS(B9798=2015,J9798*$P$4,B9798=2016,J9798*$P$5,B9798=2017,J9798*$P$6,B9798=2018,J9798*$P$7,B9798=2019,J9798*$P$8,B9798=2020,J9798*$P$9,B9798=2021,J9798*$P$10,B9798=2022,J9798*$P$11),"")</f>
        <v>175599.619652861</v>
      </c>
      <c r="L9798" s="3">
        <f t="shared" si="154"/>
        <v>335935.40965286101</v>
      </c>
    </row>
    <row r="9799" spans="1:12">
      <c r="A9799">
        <v>4839030</v>
      </c>
      <c r="B9799">
        <v>2022</v>
      </c>
      <c r="D9799" t="s">
        <v>2914</v>
      </c>
      <c r="E9799" t="s">
        <v>2915</v>
      </c>
      <c r="F9799" t="s">
        <v>4101</v>
      </c>
      <c r="G9799" t="s">
        <v>2916</v>
      </c>
      <c r="H9799" s="5">
        <v>191602.97</v>
      </c>
      <c r="I9799">
        <f>IFERROR(VLOOKUP(G9799,'NCES Match'!$A$2:$B$1307,2,FALSE),"")</f>
        <v>4839030</v>
      </c>
      <c r="J9799" cm="1">
        <f t="array" ref="J9799">IFERROR(_xlfn.IFS(B9799=2015,H9799/$O$13,B9799=2016,H9799/$O$14,B9799=2017,H9799/$O$15,B9799=2018,H9799/$O$16,B9799=2019,H9799/$O$17,B9799=2020,H9799/$O$18,B9799=2021,H9799/$O$19,B9799=2022,H9799/$O$20),"")</f>
        <v>8.4157895658820562E-5</v>
      </c>
      <c r="K9799" s="3" cm="1">
        <f t="array" ref="K9799">IFERROR(_xlfn.IFS(B9799=2015,J9799*$P$4,B9799=2016,J9799*$P$5,B9799=2017,J9799*$P$6,B9799=2018,J9799*$P$7,B9799=2019,J9799*$P$8,B9799=2020,J9799*$P$9,B9799=2021,J9799*$P$10,B9799=2022,J9799*$P$11),"")</f>
        <v>181232.59812199126</v>
      </c>
      <c r="L9799" s="3">
        <f t="shared" si="154"/>
        <v>372835.56812199124</v>
      </c>
    </row>
    <row r="9800" spans="1:12">
      <c r="A9800">
        <v>4839030</v>
      </c>
      <c r="B9800">
        <v>2023</v>
      </c>
      <c r="D9800" t="s">
        <v>2914</v>
      </c>
      <c r="E9800" t="s">
        <v>2915</v>
      </c>
      <c r="F9800" t="s">
        <v>4101</v>
      </c>
      <c r="G9800" t="s">
        <v>2916</v>
      </c>
      <c r="H9800" s="5">
        <v>219679.97</v>
      </c>
      <c r="I9800">
        <f>IFERROR(VLOOKUP(G9800,'NCES Match'!$A$2:$B$1307,2,FALSE),"")</f>
        <v>4839030</v>
      </c>
      <c r="J9800" t="str" cm="1">
        <f t="array" ref="J9800">IFERROR(_xlfn.IFS(B9800=2015,H9800/$O$13,B9800=2016,H9800/$O$14,B9800=2017,H9800/$O$15,B9800=2018,H9800/$O$16,B9800=2019,H9800/$O$17,B9800=2020,H9800/$O$18,B9800=2021,H9800/$O$19,B9800=2022,H9800/$O$20),"")</f>
        <v/>
      </c>
      <c r="K9800" s="3" t="str" cm="1">
        <f t="array" ref="K9800">IFERROR(_xlfn.IFS(B9800=2015,J9800*$P$4,B9800=2016,J9800*$P$5,B9800=2017,J9800*$P$6,B9800=2018,J9800*$P$7,B9800=2019,J9800*$P$8,B9800=2020,J9800*$P$9,B9800=2021,J9800*$P$10,B9800=2022,J9800*$P$11),"")</f>
        <v/>
      </c>
      <c r="L9800" s="3">
        <f t="shared" si="154"/>
        <v>219679.97</v>
      </c>
    </row>
    <row r="9801" spans="1:12">
      <c r="A9801">
        <v>4837080</v>
      </c>
      <c r="B9801">
        <v>2015</v>
      </c>
      <c r="C9801" t="s">
        <v>381</v>
      </c>
      <c r="D9801" t="s">
        <v>2764</v>
      </c>
      <c r="E9801" t="s">
        <v>2765</v>
      </c>
      <c r="G9801" t="s">
        <v>2766</v>
      </c>
      <c r="H9801" s="5">
        <v>22513.88</v>
      </c>
      <c r="I9801">
        <f>IFERROR(VLOOKUP(G9801,'NCES Match'!$A$2:$B$1307,2,FALSE),"")</f>
        <v>4837080</v>
      </c>
      <c r="J9801" cm="1">
        <f t="array" ref="J9801">IFERROR(_xlfn.IFS(B9801=2015,H9801/$O$13,B9801=2016,H9801/$O$14,B9801=2017,H9801/$O$15,B9801=2018,H9801/$O$16,B9801=2019,H9801/$O$17,B9801=2020,H9801/$O$18,B9801=2021,H9801/$O$19,B9801=2022,H9801/$O$20),"")</f>
        <v>1.7637458174728335E-5</v>
      </c>
      <c r="K9801" s="3" cm="1">
        <f t="array" ref="K9801">IFERROR(_xlfn.IFS(B9801=2015,J9801*$P$4,B9801=2016,J9801*$P$5,B9801=2017,J9801*$P$6,B9801=2018,J9801*$P$7,B9801=2019,J9801*$P$8,B9801=2020,J9801*$P$9,B9801=2021,J9801*$P$10,B9801=2022,J9801*$P$11),"")</f>
        <v>28069.714635230681</v>
      </c>
      <c r="L9801" s="3">
        <f t="shared" si="154"/>
        <v>50583.594635230678</v>
      </c>
    </row>
    <row r="9802" spans="1:12">
      <c r="A9802">
        <v>4837080</v>
      </c>
      <c r="B9802">
        <v>2016</v>
      </c>
      <c r="C9802" t="s">
        <v>4102</v>
      </c>
      <c r="D9802" t="s">
        <v>2764</v>
      </c>
      <c r="E9802" t="s">
        <v>2765</v>
      </c>
      <c r="F9802" t="s">
        <v>4101</v>
      </c>
      <c r="G9802" t="s">
        <v>2766</v>
      </c>
      <c r="H9802" s="5">
        <v>22875</v>
      </c>
      <c r="I9802">
        <f>IFERROR(VLOOKUP(G9802,'NCES Match'!$A$2:$B$1307,2,FALSE),"")</f>
        <v>4837080</v>
      </c>
      <c r="J9802" cm="1">
        <f t="array" ref="J9802">IFERROR(_xlfn.IFS(B9802=2015,H9802/$O$13,B9802=2016,H9802/$O$14,B9802=2017,H9802/$O$15,B9802=2018,H9802/$O$16,B9802=2019,H9802/$O$17,B9802=2020,H9802/$O$18,B9802=2021,H9802/$O$19,B9802=2022,H9802/$O$20),"")</f>
        <v>1.6375455539759839E-5</v>
      </c>
      <c r="K9802" s="3" cm="1">
        <f t="array" ref="K9802">IFERROR(_xlfn.IFS(B9802=2015,J9802*$P$4,B9802=2016,J9802*$P$5,B9802=2017,J9802*$P$6,B9802=2018,J9802*$P$7,B9802=2019,J9802*$P$8,B9802=2020,J9802*$P$9,B9802=2021,J9802*$P$10,B9802=2022,J9802*$P$11),"")</f>
        <v>27439.225002656294</v>
      </c>
      <c r="L9802" s="3">
        <f t="shared" si="154"/>
        <v>50314.225002656298</v>
      </c>
    </row>
    <row r="9803" spans="1:12">
      <c r="A9803">
        <v>4837080</v>
      </c>
      <c r="B9803">
        <v>2017</v>
      </c>
      <c r="D9803" t="s">
        <v>2764</v>
      </c>
      <c r="E9803" t="s">
        <v>2765</v>
      </c>
      <c r="F9803" t="s">
        <v>4101</v>
      </c>
      <c r="G9803" t="s">
        <v>2766</v>
      </c>
      <c r="H9803" s="5">
        <v>25459</v>
      </c>
      <c r="I9803">
        <f>IFERROR(VLOOKUP(G9803,'NCES Match'!$A$2:$B$1307,2,FALSE),"")</f>
        <v>4837080</v>
      </c>
      <c r="J9803" cm="1">
        <f t="array" ref="J9803">IFERROR(_xlfn.IFS(B9803=2015,H9803/$O$13,B9803=2016,H9803/$O$14,B9803=2017,H9803/$O$15,B9803=2018,H9803/$O$16,B9803=2019,H9803/$O$17,B9803=2020,H9803/$O$18,B9803=2021,H9803/$O$19,B9803=2022,H9803/$O$20),"")</f>
        <v>1.7552421559352527E-5</v>
      </c>
      <c r="K9803" s="3" cm="1">
        <f t="array" ref="K9803">IFERROR(_xlfn.IFS(B9803=2015,J9803*$P$4,B9803=2016,J9803*$P$5,B9803=2017,J9803*$P$6,B9803=2018,J9803*$P$7,B9803=2019,J9803*$P$8,B9803=2020,J9803*$P$9,B9803=2021,J9803*$P$10,B9803=2022,J9803*$P$11),"")</f>
        <v>29808.361683996274</v>
      </c>
      <c r="L9803" s="3">
        <f t="shared" si="154"/>
        <v>55267.361683996278</v>
      </c>
    </row>
    <row r="9804" spans="1:12">
      <c r="A9804">
        <v>4837080</v>
      </c>
      <c r="B9804">
        <v>2018</v>
      </c>
      <c r="D9804" t="s">
        <v>2764</v>
      </c>
      <c r="E9804" t="s">
        <v>2765</v>
      </c>
      <c r="F9804" t="s">
        <v>4101</v>
      </c>
      <c r="G9804" t="s">
        <v>2766</v>
      </c>
      <c r="H9804" s="5">
        <v>27715</v>
      </c>
      <c r="I9804">
        <f>IFERROR(VLOOKUP(G9804,'NCES Match'!$A$2:$B$1307,2,FALSE),"")</f>
        <v>4837080</v>
      </c>
      <c r="J9804" cm="1">
        <f t="array" ref="J9804">IFERROR(_xlfn.IFS(B9804=2015,H9804/$O$13,B9804=2016,H9804/$O$14,B9804=2017,H9804/$O$15,B9804=2018,H9804/$O$16,B9804=2019,H9804/$O$17,B9804=2020,H9804/$O$18,B9804=2021,H9804/$O$19,B9804=2022,H9804/$O$20),"")</f>
        <v>1.8085668110483323E-5</v>
      </c>
      <c r="K9804" s="3" cm="1">
        <f t="array" ref="K9804">IFERROR(_xlfn.IFS(B9804=2015,J9804*$P$4,B9804=2016,J9804*$P$5,B9804=2017,J9804*$P$6,B9804=2018,J9804*$P$7,B9804=2019,J9804*$P$8,B9804=2020,J9804*$P$9,B9804=2021,J9804*$P$10,B9804=2022,J9804*$P$11),"")</f>
        <v>31050.438934420741</v>
      </c>
      <c r="L9804" s="3">
        <f t="shared" si="154"/>
        <v>58765.438934420745</v>
      </c>
    </row>
    <row r="9805" spans="1:12">
      <c r="A9805">
        <v>4837080</v>
      </c>
      <c r="B9805">
        <v>2019</v>
      </c>
      <c r="D9805" t="s">
        <v>2764</v>
      </c>
      <c r="E9805" t="s">
        <v>2765</v>
      </c>
      <c r="F9805" t="s">
        <v>4101</v>
      </c>
      <c r="G9805" t="s">
        <v>2766</v>
      </c>
      <c r="H9805" s="5">
        <v>32419</v>
      </c>
      <c r="I9805">
        <f>IFERROR(VLOOKUP(G9805,'NCES Match'!$A$2:$B$1307,2,FALSE),"")</f>
        <v>4837080</v>
      </c>
      <c r="J9805" cm="1">
        <f t="array" ref="J9805">IFERROR(_xlfn.IFS(B9805=2015,H9805/$O$13,B9805=2016,H9805/$O$14,B9805=2017,H9805/$O$15,B9805=2018,H9805/$O$16,B9805=2019,H9805/$O$17,B9805=2020,H9805/$O$18,B9805=2021,H9805/$O$19,B9805=2022,H9805/$O$20),"")</f>
        <v>2.0527063283822341E-5</v>
      </c>
      <c r="K9805" s="3" cm="1">
        <f t="array" ref="K9805">IFERROR(_xlfn.IFS(B9805=2015,J9805*$P$4,B9805=2016,J9805*$P$5,B9805=2017,J9805*$P$6,B9805=2018,J9805*$P$7,B9805=2019,J9805*$P$8,B9805=2020,J9805*$P$9,B9805=2021,J9805*$P$10,B9805=2022,J9805*$P$11),"")</f>
        <v>35674.516348261262</v>
      </c>
      <c r="L9805" s="3">
        <f t="shared" si="154"/>
        <v>68093.51634826127</v>
      </c>
    </row>
    <row r="9806" spans="1:12">
      <c r="A9806">
        <v>4837080</v>
      </c>
      <c r="B9806">
        <v>2020</v>
      </c>
      <c r="D9806" t="s">
        <v>2764</v>
      </c>
      <c r="E9806" t="s">
        <v>2765</v>
      </c>
      <c r="F9806" t="s">
        <v>4230</v>
      </c>
      <c r="G9806" t="s">
        <v>2766</v>
      </c>
      <c r="H9806" s="5">
        <v>37234</v>
      </c>
      <c r="I9806">
        <f>IFERROR(VLOOKUP(G9806,'NCES Match'!$A$2:$B$1307,2,FALSE),"")</f>
        <v>4837080</v>
      </c>
      <c r="J9806" cm="1">
        <f t="array" ref="J9806">IFERROR(_xlfn.IFS(B9806=2015,H9806/$O$13,B9806=2016,H9806/$O$14,B9806=2017,H9806/$O$15,B9806=2018,H9806/$O$16,B9806=2019,H9806/$O$17,B9806=2020,H9806/$O$18,B9806=2021,H9806/$O$19,B9806=2022,H9806/$O$20),"")</f>
        <v>2.0177386189929804E-5</v>
      </c>
      <c r="K9806" s="3" cm="1">
        <f t="array" ref="K9806">IFERROR(_xlfn.IFS(B9806=2015,J9806*$P$4,B9806=2016,J9806*$P$5,B9806=2017,J9806*$P$6,B9806=2018,J9806*$P$7,B9806=2019,J9806*$P$8,B9806=2020,J9806*$P$9,B9806=2021,J9806*$P$10,B9806=2022,J9806*$P$11),"")</f>
        <v>42533.986887714149</v>
      </c>
      <c r="L9806" s="3">
        <f t="shared" si="154"/>
        <v>79767.986887714156</v>
      </c>
    </row>
    <row r="9807" spans="1:12">
      <c r="A9807">
        <v>4837080</v>
      </c>
      <c r="B9807">
        <v>2021</v>
      </c>
      <c r="D9807" t="s">
        <v>2764</v>
      </c>
      <c r="E9807" t="s">
        <v>2765</v>
      </c>
      <c r="F9807" t="s">
        <v>4101</v>
      </c>
      <c r="G9807" t="s">
        <v>2766</v>
      </c>
      <c r="H9807" s="5">
        <v>37824.74</v>
      </c>
      <c r="I9807">
        <f>IFERROR(VLOOKUP(G9807,'NCES Match'!$A$2:$B$1307,2,FALSE),"")</f>
        <v>4837080</v>
      </c>
      <c r="J9807" cm="1">
        <f t="array" ref="J9807">IFERROR(_xlfn.IFS(B9807=2015,H9807/$O$13,B9807=2016,H9807/$O$14,B9807=2017,H9807/$O$15,B9807=2018,H9807/$O$16,B9807=2019,H9807/$O$17,B9807=2020,H9807/$O$18,B9807=2021,H9807/$O$19,B9807=2022,H9807/$O$20),"")</f>
        <v>1.9352764041382147E-5</v>
      </c>
      <c r="K9807" s="3" cm="1">
        <f t="array" ref="K9807">IFERROR(_xlfn.IFS(B9807=2015,J9807*$P$4,B9807=2016,J9807*$P$5,B9807=2017,J9807*$P$6,B9807=2018,J9807*$P$7,B9807=2019,J9807*$P$8,B9807=2020,J9807*$P$9,B9807=2021,J9807*$P$10,B9807=2022,J9807*$P$11),"")</f>
        <v>41425.622797432545</v>
      </c>
      <c r="L9807" s="3">
        <f t="shared" si="154"/>
        <v>79250.36279743255</v>
      </c>
    </row>
    <row r="9808" spans="1:12">
      <c r="A9808">
        <v>4837080</v>
      </c>
      <c r="B9808">
        <v>2022</v>
      </c>
      <c r="D9808" t="s">
        <v>2764</v>
      </c>
      <c r="E9808" t="s">
        <v>2765</v>
      </c>
      <c r="F9808" t="s">
        <v>4101</v>
      </c>
      <c r="G9808" t="s">
        <v>2766</v>
      </c>
      <c r="H9808" s="5">
        <v>46393.96</v>
      </c>
      <c r="I9808">
        <f>IFERROR(VLOOKUP(G9808,'NCES Match'!$A$2:$B$1307,2,FALSE),"")</f>
        <v>4837080</v>
      </c>
      <c r="J9808" cm="1">
        <f t="array" ref="J9808">IFERROR(_xlfn.IFS(B9808=2015,H9808/$O$13,B9808=2016,H9808/$O$14,B9808=2017,H9808/$O$15,B9808=2018,H9808/$O$16,B9808=2019,H9808/$O$17,B9808=2020,H9808/$O$18,B9808=2021,H9808/$O$19,B9808=2022,H9808/$O$20),"")</f>
        <v>2.0377648868801434E-5</v>
      </c>
      <c r="K9808" s="3" cm="1">
        <f t="array" ref="K9808">IFERROR(_xlfn.IFS(B9808=2015,J9808*$P$4,B9808=2016,J9808*$P$5,B9808=2017,J9808*$P$6,B9808=2018,J9808*$P$7,B9808=2019,J9808*$P$8,B9808=2020,J9808*$P$9,B9808=2021,J9808*$P$10,B9808=2022,J9808*$P$11),"")</f>
        <v>43882.920541199011</v>
      </c>
      <c r="L9808" s="3">
        <f t="shared" si="154"/>
        <v>90276.880541199003</v>
      </c>
    </row>
    <row r="9809" spans="1:12">
      <c r="A9809">
        <v>4837080</v>
      </c>
      <c r="B9809">
        <v>2023</v>
      </c>
      <c r="D9809" t="s">
        <v>2764</v>
      </c>
      <c r="E9809" t="s">
        <v>2765</v>
      </c>
      <c r="F9809" t="s">
        <v>4101</v>
      </c>
      <c r="G9809" t="s">
        <v>2766</v>
      </c>
      <c r="H9809" s="5">
        <v>59532.87</v>
      </c>
      <c r="I9809">
        <f>IFERROR(VLOOKUP(G9809,'NCES Match'!$A$2:$B$1307,2,FALSE),"")</f>
        <v>4837080</v>
      </c>
      <c r="J9809" t="str" cm="1">
        <f t="array" ref="J9809">IFERROR(_xlfn.IFS(B9809=2015,H9809/$O$13,B9809=2016,H9809/$O$14,B9809=2017,H9809/$O$15,B9809=2018,H9809/$O$16,B9809=2019,H9809/$O$17,B9809=2020,H9809/$O$18,B9809=2021,H9809/$O$19,B9809=2022,H9809/$O$20),"")</f>
        <v/>
      </c>
      <c r="K9809" s="3" t="str" cm="1">
        <f t="array" ref="K9809">IFERROR(_xlfn.IFS(B9809=2015,J9809*$P$4,B9809=2016,J9809*$P$5,B9809=2017,J9809*$P$6,B9809=2018,J9809*$P$7,B9809=2019,J9809*$P$8,B9809=2020,J9809*$P$9,B9809=2021,J9809*$P$10,B9809=2022,J9809*$P$11),"")</f>
        <v/>
      </c>
      <c r="L9809" s="3">
        <f t="shared" si="154"/>
        <v>59532.87</v>
      </c>
    </row>
    <row r="9810" spans="1:12">
      <c r="A9810">
        <v>4813740</v>
      </c>
      <c r="B9810">
        <v>2015</v>
      </c>
      <c r="C9810" t="s">
        <v>381</v>
      </c>
      <c r="D9810" t="s">
        <v>871</v>
      </c>
      <c r="E9810" t="s">
        <v>872</v>
      </c>
      <c r="G9810" t="s">
        <v>873</v>
      </c>
      <c r="H9810" s="5">
        <v>32744.05</v>
      </c>
      <c r="I9810">
        <f>IFERROR(VLOOKUP(G9810,'NCES Match'!$A$2:$B$1307,2,FALSE),"")</f>
        <v>4813740</v>
      </c>
      <c r="J9810" cm="1">
        <f t="array" ref="J9810">IFERROR(_xlfn.IFS(B9810=2015,H9810/$O$13,B9810=2016,H9810/$O$14,B9810=2017,H9810/$O$15,B9810=2018,H9810/$O$16,B9810=2019,H9810/$O$17,B9810=2020,H9810/$O$18,B9810=2021,H9810/$O$19,B9810=2022,H9810/$O$20),"")</f>
        <v>2.5651811786605119E-5</v>
      </c>
      <c r="K9810" s="3" cm="1">
        <f t="array" ref="K9810">IFERROR(_xlfn.IFS(B9810=2015,J9810*$P$4,B9810=2016,J9810*$P$5,B9810=2017,J9810*$P$6,B9810=2018,J9810*$P$7,B9810=2019,J9810*$P$8,B9810=2020,J9810*$P$9,B9810=2021,J9810*$P$10,B9810=2022,J9810*$P$11),"")</f>
        <v>40824.42206770779</v>
      </c>
      <c r="L9810" s="3">
        <f t="shared" si="154"/>
        <v>73568.472067707786</v>
      </c>
    </row>
    <row r="9811" spans="1:12">
      <c r="A9811">
        <v>4813740</v>
      </c>
      <c r="B9811">
        <v>2016</v>
      </c>
      <c r="C9811" t="s">
        <v>4102</v>
      </c>
      <c r="D9811" t="s">
        <v>871</v>
      </c>
      <c r="E9811" t="s">
        <v>872</v>
      </c>
      <c r="F9811" t="s">
        <v>4101</v>
      </c>
      <c r="G9811" t="s">
        <v>873</v>
      </c>
      <c r="H9811" s="5">
        <v>29318</v>
      </c>
      <c r="I9811">
        <f>IFERROR(VLOOKUP(G9811,'NCES Match'!$A$2:$B$1307,2,FALSE),"")</f>
        <v>4813740</v>
      </c>
      <c r="J9811" cm="1">
        <f t="array" ref="J9811">IFERROR(_xlfn.IFS(B9811=2015,H9811/$O$13,B9811=2016,H9811/$O$14,B9811=2017,H9811/$O$15,B9811=2018,H9811/$O$16,B9811=2019,H9811/$O$17,B9811=2020,H9811/$O$18,B9811=2021,H9811/$O$19,B9811=2022,H9811/$O$20),"")</f>
        <v>2.098778603342859E-5</v>
      </c>
      <c r="K9811" s="3" cm="1">
        <f t="array" ref="K9811">IFERROR(_xlfn.IFS(B9811=2015,J9811*$P$4,B9811=2016,J9811*$P$5,B9811=2017,J9811*$P$6,B9811=2018,J9811*$P$7,B9811=2019,J9811*$P$8,B9811=2020,J9811*$P$9,B9811=2021,J9811*$P$10,B9811=2022,J9811*$P$11),"")</f>
        <v>35167.790103950916</v>
      </c>
      <c r="L9811" s="3">
        <f t="shared" si="154"/>
        <v>64485.790103950916</v>
      </c>
    </row>
    <row r="9812" spans="1:12">
      <c r="A9812">
        <v>4813740</v>
      </c>
      <c r="B9812">
        <v>2017</v>
      </c>
      <c r="D9812" t="s">
        <v>871</v>
      </c>
      <c r="E9812" t="s">
        <v>872</v>
      </c>
      <c r="F9812" t="s">
        <v>4101</v>
      </c>
      <c r="G9812" t="s">
        <v>873</v>
      </c>
      <c r="H9812" s="5">
        <v>34933</v>
      </c>
      <c r="I9812">
        <f>IFERROR(VLOOKUP(G9812,'NCES Match'!$A$2:$B$1307,2,FALSE),"")</f>
        <v>4813740</v>
      </c>
      <c r="J9812" cm="1">
        <f t="array" ref="J9812">IFERROR(_xlfn.IFS(B9812=2015,H9812/$O$13,B9812=2016,H9812/$O$14,B9812=2017,H9812/$O$15,B9812=2018,H9812/$O$16,B9812=2019,H9812/$O$17,B9812=2020,H9812/$O$18,B9812=2021,H9812/$O$19,B9812=2022,H9812/$O$20),"")</f>
        <v>2.4084164434300711E-5</v>
      </c>
      <c r="K9812" s="3" cm="1">
        <f t="array" ref="K9812">IFERROR(_xlfn.IFS(B9812=2015,J9812*$P$4,B9812=2016,J9812*$P$5,B9812=2017,J9812*$P$6,B9812=2018,J9812*$P$7,B9812=2019,J9812*$P$8,B9812=2020,J9812*$P$9,B9812=2021,J9812*$P$10,B9812=2022,J9812*$P$11),"")</f>
        <v>40900.879795241046</v>
      </c>
      <c r="L9812" s="3">
        <f t="shared" si="154"/>
        <v>75833.879795241053</v>
      </c>
    </row>
    <row r="9813" spans="1:12">
      <c r="A9813">
        <v>4813740</v>
      </c>
      <c r="B9813">
        <v>2018</v>
      </c>
      <c r="D9813" t="s">
        <v>871</v>
      </c>
      <c r="E9813" t="s">
        <v>872</v>
      </c>
      <c r="F9813" t="s">
        <v>4101</v>
      </c>
      <c r="G9813" t="s">
        <v>873</v>
      </c>
      <c r="H9813" s="5">
        <v>34197</v>
      </c>
      <c r="I9813">
        <f>IFERROR(VLOOKUP(G9813,'NCES Match'!$A$2:$B$1307,2,FALSE),"")</f>
        <v>4813740</v>
      </c>
      <c r="J9813" cm="1">
        <f t="array" ref="J9813">IFERROR(_xlfn.IFS(B9813=2015,H9813/$O$13,B9813=2016,H9813/$O$14,B9813=2017,H9813/$O$15,B9813=2018,H9813/$O$16,B9813=2019,H9813/$O$17,B9813=2020,H9813/$O$18,B9813=2021,H9813/$O$19,B9813=2022,H9813/$O$20),"")</f>
        <v>2.2315554478592756E-5</v>
      </c>
      <c r="K9813" s="3" cm="1">
        <f t="array" ref="K9813">IFERROR(_xlfn.IFS(B9813=2015,J9813*$P$4,B9813=2016,J9813*$P$5,B9813=2017,J9813*$P$6,B9813=2018,J9813*$P$7,B9813=2019,J9813*$P$8,B9813=2020,J9813*$P$9,B9813=2021,J9813*$P$10,B9813=2022,J9813*$P$11),"")</f>
        <v>38312.533293898108</v>
      </c>
      <c r="L9813" s="3">
        <f t="shared" si="154"/>
        <v>72509.533293898101</v>
      </c>
    </row>
    <row r="9814" spans="1:12">
      <c r="A9814">
        <v>4813740</v>
      </c>
      <c r="B9814">
        <v>2019</v>
      </c>
      <c r="D9814" t="s">
        <v>871</v>
      </c>
      <c r="E9814" t="s">
        <v>872</v>
      </c>
      <c r="F9814" t="s">
        <v>4101</v>
      </c>
      <c r="G9814" t="s">
        <v>873</v>
      </c>
      <c r="H9814" s="5">
        <v>34220</v>
      </c>
      <c r="I9814">
        <f>IFERROR(VLOOKUP(G9814,'NCES Match'!$A$2:$B$1307,2,FALSE),"")</f>
        <v>4813740</v>
      </c>
      <c r="J9814" cm="1">
        <f t="array" ref="J9814">IFERROR(_xlfn.IFS(B9814=2015,H9814/$O$13,B9814=2016,H9814/$O$14,B9814=2017,H9814/$O$15,B9814=2018,H9814/$O$16,B9814=2019,H9814/$O$17,B9814=2020,H9814/$O$18,B9814=2021,H9814/$O$19,B9814=2022,H9814/$O$20),"")</f>
        <v>2.1667420511810992E-5</v>
      </c>
      <c r="K9814" s="3" cm="1">
        <f t="array" ref="K9814">IFERROR(_xlfn.IFS(B9814=2015,J9814*$P$4,B9814=2016,J9814*$P$5,B9814=2017,J9814*$P$6,B9814=2018,J9814*$P$7,B9814=2019,J9814*$P$8,B9814=2020,J9814*$P$9,B9814=2021,J9814*$P$10,B9814=2022,J9814*$P$11),"")</f>
        <v>37656.372788719593</v>
      </c>
      <c r="L9814" s="3">
        <f t="shared" si="154"/>
        <v>71876.3727887196</v>
      </c>
    </row>
    <row r="9815" spans="1:12">
      <c r="A9815">
        <v>4813740</v>
      </c>
      <c r="B9815">
        <v>2020</v>
      </c>
      <c r="D9815" t="s">
        <v>871</v>
      </c>
      <c r="E9815" t="s">
        <v>872</v>
      </c>
      <c r="F9815" t="s">
        <v>4230</v>
      </c>
      <c r="G9815" t="s">
        <v>873</v>
      </c>
      <c r="H9815" s="5">
        <v>36395</v>
      </c>
      <c r="I9815">
        <f>IFERROR(VLOOKUP(G9815,'NCES Match'!$A$2:$B$1307,2,FALSE),"")</f>
        <v>4813740</v>
      </c>
      <c r="J9815" cm="1">
        <f t="array" ref="J9815">IFERROR(_xlfn.IFS(B9815=2015,H9815/$O$13,B9815=2016,H9815/$O$14,B9815=2017,H9815/$O$15,B9815=2018,H9815/$O$16,B9815=2019,H9815/$O$17,B9815=2020,H9815/$O$18,B9815=2021,H9815/$O$19,B9815=2022,H9815/$O$20),"")</f>
        <v>1.9722725744816435E-5</v>
      </c>
      <c r="K9815" s="3" cm="1">
        <f t="array" ref="K9815">IFERROR(_xlfn.IFS(B9815=2015,J9815*$P$4,B9815=2016,J9815*$P$5,B9815=2017,J9815*$P$6,B9815=2018,J9815*$P$7,B9815=2019,J9815*$P$8,B9815=2020,J9815*$P$9,B9815=2021,J9815*$P$10,B9815=2022,J9815*$P$11),"")</f>
        <v>41575.561389546019</v>
      </c>
      <c r="L9815" s="3">
        <f t="shared" si="154"/>
        <v>77970.561389546026</v>
      </c>
    </row>
    <row r="9816" spans="1:12">
      <c r="A9816">
        <v>4813740</v>
      </c>
      <c r="B9816">
        <v>2021</v>
      </c>
      <c r="D9816" t="s">
        <v>871</v>
      </c>
      <c r="E9816" t="s">
        <v>872</v>
      </c>
      <c r="F9816" t="s">
        <v>4101</v>
      </c>
      <c r="G9816" t="s">
        <v>873</v>
      </c>
      <c r="H9816" s="5">
        <v>40933.82</v>
      </c>
      <c r="I9816">
        <f>IFERROR(VLOOKUP(G9816,'NCES Match'!$A$2:$B$1307,2,FALSE),"")</f>
        <v>4813740</v>
      </c>
      <c r="J9816" cm="1">
        <f t="array" ref="J9816">IFERROR(_xlfn.IFS(B9816=2015,H9816/$O$13,B9816=2016,H9816/$O$14,B9816=2017,H9816/$O$15,B9816=2018,H9816/$O$16,B9816=2019,H9816/$O$17,B9816=2020,H9816/$O$18,B9816=2021,H9816/$O$19,B9816=2022,H9816/$O$20),"")</f>
        <v>2.0943503108611174E-5</v>
      </c>
      <c r="K9816" s="3" cm="1">
        <f t="array" ref="K9816">IFERROR(_xlfn.IFS(B9816=2015,J9816*$P$4,B9816=2016,J9816*$P$5,B9816=2017,J9816*$P$6,B9816=2018,J9816*$P$7,B9816=2019,J9816*$P$8,B9816=2020,J9816*$P$9,B9816=2021,J9816*$P$10,B9816=2022,J9816*$P$11),"")</f>
        <v>44830.684546093384</v>
      </c>
      <c r="L9816" s="3">
        <f t="shared" si="154"/>
        <v>85764.504546093376</v>
      </c>
    </row>
    <row r="9817" spans="1:12">
      <c r="A9817">
        <v>4813740</v>
      </c>
      <c r="B9817">
        <v>2022</v>
      </c>
      <c r="D9817" t="s">
        <v>871</v>
      </c>
      <c r="E9817" t="s">
        <v>872</v>
      </c>
      <c r="F9817" t="s">
        <v>4101</v>
      </c>
      <c r="G9817" t="s">
        <v>873</v>
      </c>
      <c r="H9817" s="5">
        <v>52284.88</v>
      </c>
      <c r="I9817">
        <f>IFERROR(VLOOKUP(G9817,'NCES Match'!$A$2:$B$1307,2,FALSE),"")</f>
        <v>4813740</v>
      </c>
      <c r="J9817" cm="1">
        <f t="array" ref="J9817">IFERROR(_xlfn.IFS(B9817=2015,H9817/$O$13,B9817=2016,H9817/$O$14,B9817=2017,H9817/$O$15,B9817=2018,H9817/$O$16,B9817=2019,H9817/$O$17,B9817=2020,H9817/$O$18,B9817=2021,H9817/$O$19,B9817=2022,H9817/$O$20),"")</f>
        <v>2.2965121446572326E-5</v>
      </c>
      <c r="K9817" s="3" cm="1">
        <f t="array" ref="K9817">IFERROR(_xlfn.IFS(B9817=2015,J9817*$P$4,B9817=2016,J9817*$P$5,B9817=2017,J9817*$P$6,B9817=2018,J9817*$P$7,B9817=2019,J9817*$P$8,B9817=2020,J9817*$P$9,B9817=2021,J9817*$P$10,B9817=2022,J9817*$P$11),"")</f>
        <v>49454.998765919641</v>
      </c>
      <c r="L9817" s="3">
        <f t="shared" si="154"/>
        <v>101739.87876591964</v>
      </c>
    </row>
    <row r="9818" spans="1:12">
      <c r="A9818">
        <v>4813740</v>
      </c>
      <c r="B9818">
        <v>2023</v>
      </c>
      <c r="D9818" t="s">
        <v>871</v>
      </c>
      <c r="E9818" t="s">
        <v>872</v>
      </c>
      <c r="F9818" t="s">
        <v>4101</v>
      </c>
      <c r="G9818" t="s">
        <v>873</v>
      </c>
      <c r="H9818" s="5">
        <v>49375.99</v>
      </c>
      <c r="I9818">
        <f>IFERROR(VLOOKUP(G9818,'NCES Match'!$A$2:$B$1307,2,FALSE),"")</f>
        <v>4813740</v>
      </c>
      <c r="J9818" t="str" cm="1">
        <f t="array" ref="J9818">IFERROR(_xlfn.IFS(B9818=2015,H9818/$O$13,B9818=2016,H9818/$O$14,B9818=2017,H9818/$O$15,B9818=2018,H9818/$O$16,B9818=2019,H9818/$O$17,B9818=2020,H9818/$O$18,B9818=2021,H9818/$O$19,B9818=2022,H9818/$O$20),"")</f>
        <v/>
      </c>
      <c r="K9818" s="3" t="str" cm="1">
        <f t="array" ref="K9818">IFERROR(_xlfn.IFS(B9818=2015,J9818*$P$4,B9818=2016,J9818*$P$5,B9818=2017,J9818*$P$6,B9818=2018,J9818*$P$7,B9818=2019,J9818*$P$8,B9818=2020,J9818*$P$9,B9818=2021,J9818*$P$10,B9818=2022,J9818*$P$11),"")</f>
        <v/>
      </c>
      <c r="L9818" s="3">
        <f t="shared" si="154"/>
        <v>49375.99</v>
      </c>
    </row>
    <row r="9819" spans="1:12">
      <c r="A9819">
        <v>4839510</v>
      </c>
      <c r="B9819">
        <v>2015</v>
      </c>
      <c r="C9819" t="s">
        <v>381</v>
      </c>
      <c r="D9819" t="s">
        <v>2953</v>
      </c>
      <c r="E9819" t="s">
        <v>2954</v>
      </c>
      <c r="G9819" t="s">
        <v>2955</v>
      </c>
      <c r="H9819" s="5">
        <v>100776.74</v>
      </c>
      <c r="I9819">
        <f>IFERROR(VLOOKUP(G9819,'NCES Match'!$A$2:$B$1307,2,FALSE),"")</f>
        <v>4839510</v>
      </c>
      <c r="J9819" cm="1">
        <f t="array" ref="J9819">IFERROR(_xlfn.IFS(B9819=2015,H9819/$O$13,B9819=2016,H9819/$O$14,B9819=2017,H9819/$O$15,B9819=2018,H9819/$O$16,B9819=2019,H9819/$O$17,B9819=2020,H9819/$O$18,B9819=2021,H9819/$O$19,B9819=2022,H9819/$O$20),"")</f>
        <v>7.8948876725623121E-5</v>
      </c>
      <c r="K9819" s="3" cm="1">
        <f t="array" ref="K9819">IFERROR(_xlfn.IFS(B9819=2015,J9819*$P$4,B9819=2016,J9819*$P$5,B9819=2017,J9819*$P$6,B9819=2018,J9819*$P$7,B9819=2019,J9819*$P$8,B9819=2020,J9819*$P$9,B9819=2021,J9819*$P$10,B9819=2022,J9819*$P$11),"")</f>
        <v>125645.79422422244</v>
      </c>
      <c r="L9819" s="3">
        <f t="shared" si="154"/>
        <v>226422.53422422244</v>
      </c>
    </row>
    <row r="9820" spans="1:12">
      <c r="A9820">
        <v>4839510</v>
      </c>
      <c r="B9820">
        <v>2016</v>
      </c>
      <c r="C9820" t="s">
        <v>4102</v>
      </c>
      <c r="D9820" t="s">
        <v>2953</v>
      </c>
      <c r="E9820" t="s">
        <v>2954</v>
      </c>
      <c r="F9820" t="s">
        <v>4101</v>
      </c>
      <c r="G9820" t="s">
        <v>2955</v>
      </c>
      <c r="H9820" s="5">
        <v>105015</v>
      </c>
      <c r="I9820">
        <f>IFERROR(VLOOKUP(G9820,'NCES Match'!$A$2:$B$1307,2,FALSE),"")</f>
        <v>4839510</v>
      </c>
      <c r="J9820" cm="1">
        <f t="array" ref="J9820">IFERROR(_xlfn.IFS(B9820=2015,H9820/$O$13,B9820=2016,H9820/$O$14,B9820=2017,H9820/$O$15,B9820=2018,H9820/$O$16,B9820=2019,H9820/$O$17,B9820=2020,H9820/$O$18,B9820=2021,H9820/$O$19,B9820=2022,H9820/$O$20),"")</f>
        <v>7.5176763432038452E-5</v>
      </c>
      <c r="K9820" s="3" cm="1">
        <f t="array" ref="K9820">IFERROR(_xlfn.IFS(B9820=2015,J9820*$P$4,B9820=2016,J9820*$P$5,B9820=2017,J9820*$P$6,B9820=2018,J9820*$P$7,B9820=2019,J9820*$P$8,B9820=2020,J9820*$P$9,B9820=2021,J9820*$P$10,B9820=2022,J9820*$P$11),"")</f>
        <v>125968.53393022735</v>
      </c>
      <c r="L9820" s="3">
        <f t="shared" si="154"/>
        <v>230983.53393022734</v>
      </c>
    </row>
    <row r="9821" spans="1:12">
      <c r="A9821">
        <v>4839510</v>
      </c>
      <c r="B9821">
        <v>2017</v>
      </c>
      <c r="D9821" t="s">
        <v>2953</v>
      </c>
      <c r="E9821" t="s">
        <v>2954</v>
      </c>
      <c r="F9821" t="s">
        <v>4101</v>
      </c>
      <c r="G9821" t="s">
        <v>2955</v>
      </c>
      <c r="H9821" s="5">
        <v>103152</v>
      </c>
      <c r="I9821">
        <f>IFERROR(VLOOKUP(G9821,'NCES Match'!$A$2:$B$1307,2,FALSE),"")</f>
        <v>4839510</v>
      </c>
      <c r="J9821" cm="1">
        <f t="array" ref="J9821">IFERROR(_xlfn.IFS(B9821=2015,H9821/$O$13,B9821=2016,H9821/$O$14,B9821=2017,H9821/$O$15,B9821=2018,H9821/$O$16,B9821=2019,H9821/$O$17,B9821=2020,H9821/$O$18,B9821=2021,H9821/$O$19,B9821=2022,H9821/$O$20),"")</f>
        <v>7.1116987654280681E-5</v>
      </c>
      <c r="K9821" s="3" cm="1">
        <f t="array" ref="K9821">IFERROR(_xlfn.IFS(B9821=2015,J9821*$P$4,B9821=2016,J9821*$P$5,B9821=2017,J9821*$P$6,B9821=2018,J9821*$P$7,B9821=2019,J9821*$P$8,B9821=2020,J9821*$P$9,B9821=2021,J9821*$P$10,B9821=2022,J9821*$P$11),"")</f>
        <v>120774.26939108306</v>
      </c>
      <c r="L9821" s="3">
        <f t="shared" si="154"/>
        <v>223926.26939108304</v>
      </c>
    </row>
    <row r="9822" spans="1:12">
      <c r="A9822">
        <v>4839510</v>
      </c>
      <c r="B9822">
        <v>2018</v>
      </c>
      <c r="D9822" t="s">
        <v>2953</v>
      </c>
      <c r="E9822" t="s">
        <v>2954</v>
      </c>
      <c r="F9822" t="s">
        <v>4101</v>
      </c>
      <c r="G9822" t="s">
        <v>2955</v>
      </c>
      <c r="H9822" s="5">
        <v>98612</v>
      </c>
      <c r="I9822">
        <f>IFERROR(VLOOKUP(G9822,'NCES Match'!$A$2:$B$1307,2,FALSE),"")</f>
        <v>4839510</v>
      </c>
      <c r="J9822" cm="1">
        <f t="array" ref="J9822">IFERROR(_xlfn.IFS(B9822=2015,H9822/$O$13,B9822=2016,H9822/$O$14,B9822=2017,H9822/$O$15,B9822=2018,H9822/$O$16,B9822=2019,H9822/$O$17,B9822=2020,H9822/$O$18,B9822=2021,H9822/$O$19,B9822=2022,H9822/$O$20),"")</f>
        <v>6.43501318315346E-5</v>
      </c>
      <c r="K9822" s="3" cm="1">
        <f t="array" ref="K9822">IFERROR(_xlfn.IFS(B9822=2015,J9822*$P$4,B9822=2016,J9822*$P$5,B9822=2017,J9822*$P$6,B9822=2018,J9822*$P$7,B9822=2019,J9822*$P$8,B9822=2020,J9822*$P$9,B9822=2021,J9822*$P$10,B9822=2022,J9822*$P$11),"")</f>
        <v>110479.7360346779</v>
      </c>
      <c r="L9822" s="3">
        <f t="shared" si="154"/>
        <v>209091.73603467789</v>
      </c>
    </row>
    <row r="9823" spans="1:12">
      <c r="A9823">
        <v>4839510</v>
      </c>
      <c r="B9823">
        <v>2019</v>
      </c>
      <c r="D9823" t="s">
        <v>2953</v>
      </c>
      <c r="E9823" t="s">
        <v>2954</v>
      </c>
      <c r="F9823" t="s">
        <v>4101</v>
      </c>
      <c r="G9823" t="s">
        <v>2955</v>
      </c>
      <c r="H9823" s="5">
        <v>98988</v>
      </c>
      <c r="I9823">
        <f>IFERROR(VLOOKUP(G9823,'NCES Match'!$A$2:$B$1307,2,FALSE),"")</f>
        <v>4839510</v>
      </c>
      <c r="J9823" cm="1">
        <f t="array" ref="J9823">IFERROR(_xlfn.IFS(B9823=2015,H9823/$O$13,B9823=2016,H9823/$O$14,B9823=2017,H9823/$O$15,B9823=2018,H9823/$O$16,B9823=2019,H9823/$O$17,B9823=2020,H9823/$O$18,B9823=2021,H9823/$O$19,B9823=2022,H9823/$O$20),"")</f>
        <v>6.2677224477590484E-5</v>
      </c>
      <c r="K9823" s="3" cm="1">
        <f t="array" ref="K9823">IFERROR(_xlfn.IFS(B9823=2015,J9823*$P$4,B9823=2016,J9823*$P$5,B9823=2017,J9823*$P$6,B9823=2018,J9823*$P$7,B9823=2019,J9823*$P$8,B9823=2020,J9823*$P$9,B9823=2021,J9823*$P$10,B9823=2022,J9823*$P$11),"")</f>
        <v>108928.37608444697</v>
      </c>
      <c r="L9823" s="3">
        <f t="shared" si="154"/>
        <v>207916.37608444697</v>
      </c>
    </row>
    <row r="9824" spans="1:12">
      <c r="A9824">
        <v>4839510</v>
      </c>
      <c r="B9824">
        <v>2020</v>
      </c>
      <c r="D9824" t="s">
        <v>2953</v>
      </c>
      <c r="E9824" t="s">
        <v>2954</v>
      </c>
      <c r="F9824" t="s">
        <v>4230</v>
      </c>
      <c r="G9824" t="s">
        <v>2955</v>
      </c>
      <c r="H9824" s="5">
        <v>118303</v>
      </c>
      <c r="I9824">
        <f>IFERROR(VLOOKUP(G9824,'NCES Match'!$A$2:$B$1307,2,FALSE),"")</f>
        <v>4839510</v>
      </c>
      <c r="J9824" cm="1">
        <f t="array" ref="J9824">IFERROR(_xlfn.IFS(B9824=2015,H9824/$O$13,B9824=2016,H9824/$O$14,B9824=2017,H9824/$O$15,B9824=2018,H9824/$O$16,B9824=2019,H9824/$O$17,B9824=2020,H9824/$O$18,B9824=2021,H9824/$O$19,B9824=2022,H9824/$O$20),"")</f>
        <v>6.4109290391235573E-5</v>
      </c>
      <c r="K9824" s="3" cm="1">
        <f t="array" ref="K9824">IFERROR(_xlfn.IFS(B9824=2015,J9824*$P$4,B9824=2016,J9824*$P$5,B9824=2017,J9824*$P$6,B9824=2018,J9824*$P$7,B9824=2019,J9824*$P$8,B9824=2020,J9824*$P$9,B9824=2021,J9824*$P$10,B9824=2022,J9824*$P$11),"")</f>
        <v>135142.56461237703</v>
      </c>
      <c r="L9824" s="3">
        <f t="shared" si="154"/>
        <v>253445.56461237703</v>
      </c>
    </row>
    <row r="9825" spans="1:12">
      <c r="A9825">
        <v>4839510</v>
      </c>
      <c r="B9825">
        <v>2021</v>
      </c>
      <c r="D9825" t="s">
        <v>2953</v>
      </c>
      <c r="E9825" t="s">
        <v>2954</v>
      </c>
      <c r="F9825" t="s">
        <v>4230</v>
      </c>
      <c r="G9825" t="s">
        <v>2955</v>
      </c>
      <c r="H9825" s="5">
        <v>132762.81000000003</v>
      </c>
      <c r="I9825">
        <f>IFERROR(VLOOKUP(G9825,'NCES Match'!$A$2:$B$1307,2,FALSE),"")</f>
        <v>4839510</v>
      </c>
      <c r="J9825" cm="1">
        <f t="array" ref="J9825">IFERROR(_xlfn.IFS(B9825=2015,H9825/$O$13,B9825=2016,H9825/$O$14,B9825=2017,H9825/$O$15,B9825=2018,H9825/$O$16,B9825=2019,H9825/$O$17,B9825=2020,H9825/$O$18,B9825=2021,H9825/$O$19,B9825=2022,H9825/$O$20),"")</f>
        <v>6.7927164480201339E-5</v>
      </c>
      <c r="K9825" s="3" cm="1">
        <f t="array" ref="K9825">IFERROR(_xlfn.IFS(B9825=2015,J9825*$P$4,B9825=2016,J9825*$P$5,B9825=2017,J9825*$P$6,B9825=2018,J9825*$P$7,B9825=2019,J9825*$P$8,B9825=2020,J9825*$P$9,B9825=2021,J9825*$P$10,B9825=2022,J9825*$P$11),"")</f>
        <v>145401.71561224762</v>
      </c>
      <c r="L9825" s="3">
        <f t="shared" si="154"/>
        <v>278164.52561224764</v>
      </c>
    </row>
    <row r="9826" spans="1:12">
      <c r="A9826">
        <v>4839510</v>
      </c>
      <c r="B9826">
        <v>2022</v>
      </c>
      <c r="D9826" t="s">
        <v>2953</v>
      </c>
      <c r="E9826" t="s">
        <v>2954</v>
      </c>
      <c r="F9826" t="s">
        <v>4101</v>
      </c>
      <c r="G9826" t="s">
        <v>2955</v>
      </c>
      <c r="H9826" s="5">
        <v>177199.79</v>
      </c>
      <c r="I9826">
        <f>IFERROR(VLOOKUP(G9826,'NCES Match'!$A$2:$B$1307,2,FALSE),"")</f>
        <v>4839510</v>
      </c>
      <c r="J9826" cm="1">
        <f t="array" ref="J9826">IFERROR(_xlfn.IFS(B9826=2015,H9826/$O$13,B9826=2016,H9826/$O$14,B9826=2017,H9826/$O$15,B9826=2018,H9826/$O$16,B9826=2019,H9826/$O$17,B9826=2020,H9826/$O$18,B9826=2021,H9826/$O$19,B9826=2022,H9826/$O$20),"")</f>
        <v>7.783157765030947E-5</v>
      </c>
      <c r="K9826" s="3" cm="1">
        <f t="array" ref="K9826">IFERROR(_xlfn.IFS(B9826=2015,J9826*$P$4,B9826=2016,J9826*$P$5,B9826=2017,J9826*$P$6,B9826=2018,J9826*$P$7,B9826=2019,J9826*$P$8,B9826=2020,J9826*$P$9,B9826=2021,J9826*$P$10,B9826=2022,J9826*$P$11),"")</f>
        <v>167608.97980011086</v>
      </c>
      <c r="L9826" s="3">
        <f t="shared" si="154"/>
        <v>344808.76980011084</v>
      </c>
    </row>
    <row r="9827" spans="1:12">
      <c r="A9827">
        <v>4839510</v>
      </c>
      <c r="B9827">
        <v>2023</v>
      </c>
      <c r="D9827" t="s">
        <v>2953</v>
      </c>
      <c r="E9827" t="s">
        <v>2954</v>
      </c>
      <c r="F9827" t="s">
        <v>4101</v>
      </c>
      <c r="G9827" t="s">
        <v>2955</v>
      </c>
      <c r="H9827" s="5">
        <v>156126.97</v>
      </c>
      <c r="I9827">
        <f>IFERROR(VLOOKUP(G9827,'NCES Match'!$A$2:$B$1307,2,FALSE),"")</f>
        <v>4839510</v>
      </c>
      <c r="J9827" t="str" cm="1">
        <f t="array" ref="J9827">IFERROR(_xlfn.IFS(B9827=2015,H9827/$O$13,B9827=2016,H9827/$O$14,B9827=2017,H9827/$O$15,B9827=2018,H9827/$O$16,B9827=2019,H9827/$O$17,B9827=2020,H9827/$O$18,B9827=2021,H9827/$O$19,B9827=2022,H9827/$O$20),"")</f>
        <v/>
      </c>
      <c r="K9827" s="3" t="str" cm="1">
        <f t="array" ref="K9827">IFERROR(_xlfn.IFS(B9827=2015,J9827*$P$4,B9827=2016,J9827*$P$5,B9827=2017,J9827*$P$6,B9827=2018,J9827*$P$7,B9827=2019,J9827*$P$8,B9827=2020,J9827*$P$9,B9827=2021,J9827*$P$10,B9827=2022,J9827*$P$11),"")</f>
        <v/>
      </c>
      <c r="L9827" s="3">
        <f t="shared" si="154"/>
        <v>156126.97</v>
      </c>
    </row>
    <row r="9828" spans="1:12">
      <c r="A9828">
        <v>4823040</v>
      </c>
      <c r="B9828">
        <v>2015</v>
      </c>
      <c r="C9828" t="s">
        <v>381</v>
      </c>
      <c r="D9828" t="s">
        <v>1637</v>
      </c>
      <c r="E9828" t="s">
        <v>1638</v>
      </c>
      <c r="G9828" t="s">
        <v>1639</v>
      </c>
      <c r="H9828" s="5">
        <v>94602.29</v>
      </c>
      <c r="I9828">
        <f>IFERROR(VLOOKUP(G9828,'NCES Match'!$A$2:$B$1307,2,FALSE),"")</f>
        <v>4823040</v>
      </c>
      <c r="J9828" cm="1">
        <f t="array" ref="J9828">IFERROR(_xlfn.IFS(B9828=2015,H9828/$O$13,B9828=2016,H9828/$O$14,B9828=2017,H9828/$O$15,B9828=2018,H9828/$O$16,B9828=2019,H9828/$O$17,B9828=2020,H9828/$O$18,B9828=2021,H9828/$O$19,B9828=2022,H9828/$O$20),"")</f>
        <v>7.4111789398740706E-5</v>
      </c>
      <c r="K9828" s="3" cm="1">
        <f t="array" ref="K9828">IFERROR(_xlfn.IFS(B9828=2015,J9828*$P$4,B9828=2016,J9828*$P$5,B9828=2017,J9828*$P$6,B9828=2018,J9828*$P$7,B9828=2019,J9828*$P$8,B9828=2020,J9828*$P$9,B9828=2021,J9828*$P$10,B9828=2022,J9828*$P$11),"")</f>
        <v>117947.65203240565</v>
      </c>
      <c r="L9828" s="3">
        <f t="shared" si="154"/>
        <v>212549.94203240564</v>
      </c>
    </row>
    <row r="9829" spans="1:12">
      <c r="A9829">
        <v>4823040</v>
      </c>
      <c r="B9829">
        <v>2016</v>
      </c>
      <c r="C9829" t="s">
        <v>4102</v>
      </c>
      <c r="D9829" t="s">
        <v>1637</v>
      </c>
      <c r="E9829" t="s">
        <v>1638</v>
      </c>
      <c r="F9829" t="s">
        <v>4101</v>
      </c>
      <c r="G9829" t="s">
        <v>1639</v>
      </c>
      <c r="H9829" s="5">
        <v>59001</v>
      </c>
      <c r="I9829">
        <f>IFERROR(VLOOKUP(G9829,'NCES Match'!$A$2:$B$1307,2,FALSE),"")</f>
        <v>4823040</v>
      </c>
      <c r="J9829" cm="1">
        <f t="array" ref="J9829">IFERROR(_xlfn.IFS(B9829=2015,H9829/$O$13,B9829=2016,H9829/$O$14,B9829=2017,H9829/$O$15,B9829=2018,H9829/$O$16,B9829=2019,H9829/$O$17,B9829=2020,H9829/$O$18,B9829=2021,H9829/$O$19,B9829=2022,H9829/$O$20),"")</f>
        <v>4.2236863488584495E-5</v>
      </c>
      <c r="K9829" s="3" cm="1">
        <f t="array" ref="K9829">IFERROR(_xlfn.IFS(B9829=2015,J9829*$P$4,B9829=2016,J9829*$P$5,B9829=2017,J9829*$P$6,B9829=2018,J9829*$P$7,B9829=2019,J9829*$P$8,B9829=2020,J9829*$P$9,B9829=2021,J9829*$P$10,B9829=2022,J9829*$P$11),"")</f>
        <v>70773.408278982475</v>
      </c>
      <c r="L9829" s="3">
        <f t="shared" si="154"/>
        <v>129774.40827898248</v>
      </c>
    </row>
    <row r="9830" spans="1:12">
      <c r="A9830">
        <v>4823040</v>
      </c>
      <c r="B9830">
        <v>2017</v>
      </c>
      <c r="D9830" t="s">
        <v>1637</v>
      </c>
      <c r="E9830" t="s">
        <v>1638</v>
      </c>
      <c r="F9830" t="s">
        <v>4101</v>
      </c>
      <c r="G9830" t="s">
        <v>1639</v>
      </c>
      <c r="H9830" s="5">
        <v>45628</v>
      </c>
      <c r="I9830">
        <f>IFERROR(VLOOKUP(G9830,'NCES Match'!$A$2:$B$1307,2,FALSE),"")</f>
        <v>4823040</v>
      </c>
      <c r="J9830" cm="1">
        <f t="array" ref="J9830">IFERROR(_xlfn.IFS(B9830=2015,H9830/$O$13,B9830=2016,H9830/$O$14,B9830=2017,H9830/$O$15,B9830=2018,H9830/$O$16,B9830=2019,H9830/$O$17,B9830=2020,H9830/$O$18,B9830=2021,H9830/$O$19,B9830=2022,H9830/$O$20),"")</f>
        <v>3.1457712043290663E-5</v>
      </c>
      <c r="K9830" s="3" cm="1">
        <f t="array" ref="K9830">IFERROR(_xlfn.IFS(B9830=2015,J9830*$P$4,B9830=2016,J9830*$P$5,B9830=2017,J9830*$P$6,B9830=2018,J9830*$P$7,B9830=2019,J9830*$P$8,B9830=2020,J9830*$P$9,B9830=2021,J9830*$P$10,B9830=2022,J9830*$P$11),"")</f>
        <v>53422.990962621538</v>
      </c>
      <c r="L9830" s="3">
        <f t="shared" si="154"/>
        <v>99050.990962621538</v>
      </c>
    </row>
    <row r="9831" spans="1:12">
      <c r="A9831">
        <v>4823040</v>
      </c>
      <c r="B9831">
        <v>2018</v>
      </c>
      <c r="D9831" t="s">
        <v>1637</v>
      </c>
      <c r="E9831" t="s">
        <v>1638</v>
      </c>
      <c r="F9831" t="s">
        <v>4101</v>
      </c>
      <c r="G9831" t="s">
        <v>1639</v>
      </c>
      <c r="H9831" s="5">
        <v>40703</v>
      </c>
      <c r="I9831">
        <f>IFERROR(VLOOKUP(G9831,'NCES Match'!$A$2:$B$1307,2,FALSE),"")</f>
        <v>4823040</v>
      </c>
      <c r="J9831" cm="1">
        <f t="array" ref="J9831">IFERROR(_xlfn.IFS(B9831=2015,H9831/$O$13,B9831=2016,H9831/$O$14,B9831=2017,H9831/$O$15,B9831=2018,H9831/$O$16,B9831=2019,H9831/$O$17,B9831=2020,H9831/$O$18,B9831=2021,H9831/$O$19,B9831=2022,H9831/$O$20),"")</f>
        <v>2.6561102258740851E-5</v>
      </c>
      <c r="K9831" s="3" cm="1">
        <f t="array" ref="K9831">IFERROR(_xlfn.IFS(B9831=2015,J9831*$P$4,B9831=2016,J9831*$P$5,B9831=2017,J9831*$P$6,B9831=2018,J9831*$P$7,B9831=2019,J9831*$P$8,B9831=2020,J9831*$P$9,B9831=2021,J9831*$P$10,B9831=2022,J9831*$P$11),"")</f>
        <v>45601.516000278818</v>
      </c>
      <c r="L9831" s="3">
        <f t="shared" si="154"/>
        <v>86304.516000278818</v>
      </c>
    </row>
    <row r="9832" spans="1:12">
      <c r="A9832">
        <v>4823040</v>
      </c>
      <c r="B9832">
        <v>2019</v>
      </c>
      <c r="D9832" t="s">
        <v>1637</v>
      </c>
      <c r="E9832" t="s">
        <v>1638</v>
      </c>
      <c r="F9832" t="s">
        <v>4101</v>
      </c>
      <c r="G9832" t="s">
        <v>1639</v>
      </c>
      <c r="H9832" s="5">
        <v>42735</v>
      </c>
      <c r="I9832">
        <f>IFERROR(VLOOKUP(G9832,'NCES Match'!$A$2:$B$1307,2,FALSE),"")</f>
        <v>4823040</v>
      </c>
      <c r="J9832" cm="1">
        <f t="array" ref="J9832">IFERROR(_xlfn.IFS(B9832=2015,H9832/$O$13,B9832=2016,H9832/$O$14,B9832=2017,H9832/$O$15,B9832=2018,H9832/$O$16,B9832=2019,H9832/$O$17,B9832=2020,H9832/$O$18,B9832=2021,H9832/$O$19,B9832=2022,H9832/$O$20),"")</f>
        <v>2.7058948438697914E-5</v>
      </c>
      <c r="K9832" s="3" cm="1">
        <f t="array" ref="K9832">IFERROR(_xlfn.IFS(B9832=2015,J9832*$P$4,B9832=2016,J9832*$P$5,B9832=2017,J9832*$P$6,B9832=2018,J9832*$P$7,B9832=2019,J9832*$P$8,B9832=2020,J9832*$P$9,B9832=2021,J9832*$P$10,B9832=2022,J9832*$P$11),"")</f>
        <v>47026.449185445112</v>
      </c>
      <c r="L9832" s="3">
        <f t="shared" si="154"/>
        <v>89761.449185445119</v>
      </c>
    </row>
    <row r="9833" spans="1:12">
      <c r="A9833">
        <v>4823040</v>
      </c>
      <c r="B9833">
        <v>2020</v>
      </c>
      <c r="D9833" t="s">
        <v>1637</v>
      </c>
      <c r="E9833" t="s">
        <v>1638</v>
      </c>
      <c r="F9833" t="s">
        <v>4230</v>
      </c>
      <c r="G9833" t="s">
        <v>1639</v>
      </c>
      <c r="H9833" s="5">
        <v>43376</v>
      </c>
      <c r="I9833">
        <f>IFERROR(VLOOKUP(G9833,'NCES Match'!$A$2:$B$1307,2,FALSE),"")</f>
        <v>4823040</v>
      </c>
      <c r="J9833" cm="1">
        <f t="array" ref="J9833">IFERROR(_xlfn.IFS(B9833=2015,H9833/$O$13,B9833=2016,H9833/$O$14,B9833=2017,H9833/$O$15,B9833=2018,H9833/$O$16,B9833=2019,H9833/$O$17,B9833=2020,H9833/$O$18,B9833=2021,H9833/$O$19,B9833=2022,H9833/$O$20),"")</f>
        <v>2.350578244009226E-5</v>
      </c>
      <c r="K9833" s="3" cm="1">
        <f t="array" ref="K9833">IFERROR(_xlfn.IFS(B9833=2015,J9833*$P$4,B9833=2016,J9833*$P$5,B9833=2017,J9833*$P$6,B9833=2018,J9833*$P$7,B9833=2019,J9833*$P$8,B9833=2020,J9833*$P$9,B9833=2021,J9833*$P$10,B9833=2022,J9833*$P$11),"")</f>
        <v>49550.255552492054</v>
      </c>
      <c r="L9833" s="3">
        <f t="shared" si="154"/>
        <v>92926.255552492046</v>
      </c>
    </row>
    <row r="9834" spans="1:12">
      <c r="A9834">
        <v>4823040</v>
      </c>
      <c r="B9834">
        <v>2021</v>
      </c>
      <c r="D9834" t="s">
        <v>1637</v>
      </c>
      <c r="E9834" t="s">
        <v>1638</v>
      </c>
      <c r="F9834" t="s">
        <v>4230</v>
      </c>
      <c r="G9834" t="s">
        <v>1639</v>
      </c>
      <c r="H9834" s="5">
        <v>44602.93</v>
      </c>
      <c r="I9834">
        <f>IFERROR(VLOOKUP(G9834,'NCES Match'!$A$2:$B$1307,2,FALSE),"")</f>
        <v>4823040</v>
      </c>
      <c r="J9834" cm="1">
        <f t="array" ref="J9834">IFERROR(_xlfn.IFS(B9834=2015,H9834/$O$13,B9834=2016,H9834/$O$14,B9834=2017,H9834/$O$15,B9834=2018,H9834/$O$16,B9834=2019,H9834/$O$17,B9834=2020,H9834/$O$18,B9834=2021,H9834/$O$19,B9834=2022,H9834/$O$20),"")</f>
        <v>2.2820777613918432E-5</v>
      </c>
      <c r="K9834" s="3" cm="1">
        <f t="array" ref="K9834">IFERROR(_xlfn.IFS(B9834=2015,J9834*$P$4,B9834=2016,J9834*$P$5,B9834=2017,J9834*$P$6,B9834=2018,J9834*$P$7,B9834=2019,J9834*$P$8,B9834=2020,J9834*$P$9,B9834=2021,J9834*$P$10,B9834=2022,J9834*$P$11),"")</f>
        <v>48849.090670293779</v>
      </c>
      <c r="L9834" s="3">
        <f t="shared" si="154"/>
        <v>93452.020670293772</v>
      </c>
    </row>
    <row r="9835" spans="1:12">
      <c r="A9835">
        <v>4823040</v>
      </c>
      <c r="B9835">
        <v>2022</v>
      </c>
      <c r="D9835" t="s">
        <v>1637</v>
      </c>
      <c r="E9835" t="s">
        <v>1638</v>
      </c>
      <c r="F9835" t="s">
        <v>4101</v>
      </c>
      <c r="G9835" t="s">
        <v>1639</v>
      </c>
      <c r="H9835" s="5">
        <v>56642.89</v>
      </c>
      <c r="I9835">
        <f>IFERROR(VLOOKUP(G9835,'NCES Match'!$A$2:$B$1307,2,FALSE),"")</f>
        <v>4823040</v>
      </c>
      <c r="J9835" cm="1">
        <f t="array" ref="J9835">IFERROR(_xlfn.IFS(B9835=2015,H9835/$O$13,B9835=2016,H9835/$O$14,B9835=2017,H9835/$O$15,B9835=2018,H9835/$O$16,B9835=2019,H9835/$O$17,B9835=2020,H9835/$O$18,B9835=2021,H9835/$O$19,B9835=2022,H9835/$O$20),"")</f>
        <v>2.4879292979822027E-5</v>
      </c>
      <c r="K9835" s="3" cm="1">
        <f t="array" ref="K9835">IFERROR(_xlfn.IFS(B9835=2015,J9835*$P$4,B9835=2016,J9835*$P$5,B9835=2017,J9835*$P$6,B9835=2018,J9835*$P$7,B9835=2019,J9835*$P$8,B9835=2020,J9835*$P$9,B9835=2021,J9835*$P$10,B9835=2022,J9835*$P$11),"")</f>
        <v>53577.134633341833</v>
      </c>
      <c r="L9835" s="3">
        <f t="shared" si="154"/>
        <v>110220.02463334183</v>
      </c>
    </row>
    <row r="9836" spans="1:12">
      <c r="A9836">
        <v>4823040</v>
      </c>
      <c r="B9836">
        <v>2023</v>
      </c>
      <c r="D9836" t="s">
        <v>1637</v>
      </c>
      <c r="E9836" t="s">
        <v>1638</v>
      </c>
      <c r="F9836" t="s">
        <v>4101</v>
      </c>
      <c r="G9836" t="s">
        <v>1639</v>
      </c>
      <c r="H9836" s="5">
        <v>63665.02</v>
      </c>
      <c r="I9836">
        <f>IFERROR(VLOOKUP(G9836,'NCES Match'!$A$2:$B$1307,2,FALSE),"")</f>
        <v>4823040</v>
      </c>
      <c r="J9836" t="str" cm="1">
        <f t="array" ref="J9836">IFERROR(_xlfn.IFS(B9836=2015,H9836/$O$13,B9836=2016,H9836/$O$14,B9836=2017,H9836/$O$15,B9836=2018,H9836/$O$16,B9836=2019,H9836/$O$17,B9836=2020,H9836/$O$18,B9836=2021,H9836/$O$19,B9836=2022,H9836/$O$20),"")</f>
        <v/>
      </c>
      <c r="K9836" s="3" t="str" cm="1">
        <f t="array" ref="K9836">IFERROR(_xlfn.IFS(B9836=2015,J9836*$P$4,B9836=2016,J9836*$P$5,B9836=2017,J9836*$P$6,B9836=2018,J9836*$P$7,B9836=2019,J9836*$P$8,B9836=2020,J9836*$P$9,B9836=2021,J9836*$P$10,B9836=2022,J9836*$P$11),"")</f>
        <v/>
      </c>
      <c r="L9836" s="3">
        <f t="shared" si="154"/>
        <v>63665.02</v>
      </c>
    </row>
    <row r="9837" spans="1:12">
      <c r="A9837">
        <v>4840650</v>
      </c>
      <c r="B9837">
        <v>2015</v>
      </c>
      <c r="C9837" t="s">
        <v>381</v>
      </c>
      <c r="D9837" t="s">
        <v>3043</v>
      </c>
      <c r="E9837" t="s">
        <v>3044</v>
      </c>
      <c r="G9837" t="s">
        <v>3045</v>
      </c>
      <c r="H9837" s="5">
        <v>521363.94</v>
      </c>
      <c r="I9837">
        <f>IFERROR(VLOOKUP(G9837,'NCES Match'!$A$2:$B$1307,2,FALSE),"")</f>
        <v>4840650</v>
      </c>
      <c r="J9837" cm="1">
        <f t="array" ref="J9837">IFERROR(_xlfn.IFS(B9837=2015,H9837/$O$13,B9837=2016,H9837/$O$14,B9837=2017,H9837/$O$15,B9837=2018,H9837/$O$16,B9837=2019,H9837/$O$17,B9837=2020,H9837/$O$18,B9837=2021,H9837/$O$19,B9837=2022,H9837/$O$20),"")</f>
        <v>4.0843846931588743E-4</v>
      </c>
      <c r="K9837" s="3" cm="1">
        <f t="array" ref="K9837">IFERROR(_xlfn.IFS(B9837=2015,J9837*$P$4,B9837=2016,J9837*$P$5,B9837=2017,J9837*$P$6,B9837=2018,J9837*$P$7,B9837=2019,J9837*$P$8,B9837=2020,J9837*$P$9,B9837=2021,J9837*$P$10,B9837=2022,J9837*$P$11),"")</f>
        <v>650022.87552831986</v>
      </c>
      <c r="L9837" s="3">
        <f t="shared" si="154"/>
        <v>1171386.8155283199</v>
      </c>
    </row>
    <row r="9838" spans="1:12">
      <c r="A9838">
        <v>4840650</v>
      </c>
      <c r="B9838">
        <v>2016</v>
      </c>
      <c r="C9838" t="s">
        <v>4102</v>
      </c>
      <c r="D9838" t="s">
        <v>3043</v>
      </c>
      <c r="E9838" t="s">
        <v>3044</v>
      </c>
      <c r="F9838" t="s">
        <v>4101</v>
      </c>
      <c r="G9838" t="s">
        <v>3045</v>
      </c>
      <c r="H9838" s="5">
        <v>519298</v>
      </c>
      <c r="I9838">
        <f>IFERROR(VLOOKUP(G9838,'NCES Match'!$A$2:$B$1307,2,FALSE),"")</f>
        <v>4840650</v>
      </c>
      <c r="J9838" cm="1">
        <f t="array" ref="J9838">IFERROR(_xlfn.IFS(B9838=2015,H9838/$O$13,B9838=2016,H9838/$O$14,B9838=2017,H9838/$O$15,B9838=2018,H9838/$O$16,B9838=2019,H9838/$O$17,B9838=2020,H9838/$O$18,B9838=2021,H9838/$O$19,B9838=2022,H9838/$O$20),"")</f>
        <v>3.7174825402781227E-4</v>
      </c>
      <c r="K9838" s="3" cm="1">
        <f t="array" ref="K9838">IFERROR(_xlfn.IFS(B9838=2015,J9838*$P$4,B9838=2016,J9838*$P$5,B9838=2017,J9838*$P$6,B9838=2018,J9838*$P$7,B9838=2019,J9838*$P$8,B9838=2020,J9838*$P$9,B9838=2021,J9838*$P$10,B9838=2022,J9838*$P$11),"")</f>
        <v>622912.99083844409</v>
      </c>
      <c r="L9838" s="3">
        <f t="shared" si="154"/>
        <v>1142210.9908384441</v>
      </c>
    </row>
    <row r="9839" spans="1:12">
      <c r="A9839">
        <v>4840650</v>
      </c>
      <c r="B9839">
        <v>2017</v>
      </c>
      <c r="D9839" t="s">
        <v>3043</v>
      </c>
      <c r="E9839" t="s">
        <v>3044</v>
      </c>
      <c r="F9839" t="s">
        <v>4101</v>
      </c>
      <c r="G9839" t="s">
        <v>3045</v>
      </c>
      <c r="H9839" s="5">
        <v>473606</v>
      </c>
      <c r="I9839">
        <f>IFERROR(VLOOKUP(G9839,'NCES Match'!$A$2:$B$1307,2,FALSE),"")</f>
        <v>4840650</v>
      </c>
      <c r="J9839" cm="1">
        <f t="array" ref="J9839">IFERROR(_xlfn.IFS(B9839=2015,H9839/$O$13,B9839=2016,H9839/$O$14,B9839=2017,H9839/$O$15,B9839=2018,H9839/$O$16,B9839=2019,H9839/$O$17,B9839=2020,H9839/$O$18,B9839=2021,H9839/$O$19,B9839=2022,H9839/$O$20),"")</f>
        <v>3.2652233650334704E-4</v>
      </c>
      <c r="K9839" s="3" cm="1">
        <f t="array" ref="K9839">IFERROR(_xlfn.IFS(B9839=2015,J9839*$P$4,B9839=2016,J9839*$P$5,B9839=2017,J9839*$P$6,B9839=2018,J9839*$P$7,B9839=2019,J9839*$P$8,B9839=2020,J9839*$P$9,B9839=2021,J9839*$P$10,B9839=2022,J9839*$P$11),"")</f>
        <v>554515.84680116025</v>
      </c>
      <c r="L9839" s="3">
        <f t="shared" si="154"/>
        <v>1028121.8468011603</v>
      </c>
    </row>
    <row r="9840" spans="1:12">
      <c r="A9840">
        <v>4840650</v>
      </c>
      <c r="B9840">
        <v>2018</v>
      </c>
      <c r="D9840" t="s">
        <v>3043</v>
      </c>
      <c r="E9840" t="s">
        <v>3044</v>
      </c>
      <c r="F9840" t="s">
        <v>4101</v>
      </c>
      <c r="G9840" t="s">
        <v>3045</v>
      </c>
      <c r="H9840" s="5">
        <v>468723</v>
      </c>
      <c r="I9840">
        <f>IFERROR(VLOOKUP(G9840,'NCES Match'!$A$2:$B$1307,2,FALSE),"")</f>
        <v>4840650</v>
      </c>
      <c r="J9840" cm="1">
        <f t="array" ref="J9840">IFERROR(_xlfn.IFS(B9840=2015,H9840/$O$13,B9840=2016,H9840/$O$14,B9840=2017,H9840/$O$15,B9840=2018,H9840/$O$16,B9840=2019,H9840/$O$17,B9840=2020,H9840/$O$18,B9840=2021,H9840/$O$19,B9840=2022,H9840/$O$20),"")</f>
        <v>3.0586933479163182E-4</v>
      </c>
      <c r="K9840" s="3" cm="1">
        <f t="array" ref="K9840">IFERROR(_xlfn.IFS(B9840=2015,J9840*$P$4,B9840=2016,J9840*$P$5,B9840=2017,J9840*$P$6,B9840=2018,J9840*$P$7,B9840=2019,J9840*$P$8,B9840=2020,J9840*$P$9,B9840=2021,J9840*$P$10,B9840=2022,J9840*$P$11),"")</f>
        <v>525132.77606561407</v>
      </c>
      <c r="L9840" s="3">
        <f t="shared" si="154"/>
        <v>993855.77606561407</v>
      </c>
    </row>
    <row r="9841" spans="1:12">
      <c r="A9841">
        <v>4840650</v>
      </c>
      <c r="B9841">
        <v>2019</v>
      </c>
      <c r="D9841" t="s">
        <v>3043</v>
      </c>
      <c r="E9841" t="s">
        <v>3044</v>
      </c>
      <c r="F9841" t="s">
        <v>4101</v>
      </c>
      <c r="G9841" t="s">
        <v>3045</v>
      </c>
      <c r="H9841" s="5">
        <v>548842</v>
      </c>
      <c r="I9841">
        <f>IFERROR(VLOOKUP(G9841,'NCES Match'!$A$2:$B$1307,2,FALSE),"")</f>
        <v>4840650</v>
      </c>
      <c r="J9841" cm="1">
        <f t="array" ref="J9841">IFERROR(_xlfn.IFS(B9841=2015,H9841/$O$13,B9841=2016,H9841/$O$14,B9841=2017,H9841/$O$15,B9841=2018,H9841/$O$16,B9841=2019,H9841/$O$17,B9841=2020,H9841/$O$18,B9841=2021,H9841/$O$19,B9841=2022,H9841/$O$20),"")</f>
        <v>3.4751579218420128E-4</v>
      </c>
      <c r="K9841" s="3" cm="1">
        <f t="array" ref="K9841">IFERROR(_xlfn.IFS(B9841=2015,J9841*$P$4,B9841=2016,J9841*$P$5,B9841=2017,J9841*$P$6,B9841=2018,J9841*$P$7,B9841=2019,J9841*$P$8,B9841=2020,J9841*$P$9,B9841=2021,J9841*$P$10,B9841=2022,J9841*$P$11),"")</f>
        <v>603956.71987453068</v>
      </c>
      <c r="L9841" s="3">
        <f t="shared" si="154"/>
        <v>1152798.7198745306</v>
      </c>
    </row>
    <row r="9842" spans="1:12">
      <c r="A9842">
        <v>4840650</v>
      </c>
      <c r="B9842">
        <v>2020</v>
      </c>
      <c r="D9842" t="s">
        <v>3043</v>
      </c>
      <c r="E9842" t="s">
        <v>3044</v>
      </c>
      <c r="F9842" t="s">
        <v>4230</v>
      </c>
      <c r="G9842" t="s">
        <v>3045</v>
      </c>
      <c r="H9842" s="5">
        <v>643403</v>
      </c>
      <c r="I9842">
        <f>IFERROR(VLOOKUP(G9842,'NCES Match'!$A$2:$B$1307,2,FALSE),"")</f>
        <v>4840650</v>
      </c>
      <c r="J9842" cm="1">
        <f t="array" ref="J9842">IFERROR(_xlfn.IFS(B9842=2015,H9842/$O$13,B9842=2016,H9842/$O$14,B9842=2017,H9842/$O$15,B9842=2018,H9842/$O$16,B9842=2019,H9842/$O$17,B9842=2020,H9842/$O$18,B9842=2021,H9842/$O$19,B9842=2022,H9842/$O$20),"")</f>
        <v>3.4866495157005441E-4</v>
      </c>
      <c r="K9842" s="3" cm="1">
        <f t="array" ref="K9842">IFERROR(_xlfn.IFS(B9842=2015,J9842*$P$4,B9842=2016,J9842*$P$5,B9842=2017,J9842*$P$6,B9842=2018,J9842*$P$7,B9842=2019,J9842*$P$8,B9842=2020,J9842*$P$9,B9842=2021,J9842*$P$10,B9842=2022,J9842*$P$11),"")</f>
        <v>734986.69940151332</v>
      </c>
      <c r="L9842" s="3">
        <f t="shared" si="154"/>
        <v>1378389.6994015132</v>
      </c>
    </row>
    <row r="9843" spans="1:12">
      <c r="A9843">
        <v>4840650</v>
      </c>
      <c r="B9843">
        <v>2021</v>
      </c>
      <c r="D9843" t="s">
        <v>3043</v>
      </c>
      <c r="E9843" t="s">
        <v>3044</v>
      </c>
      <c r="F9843" t="s">
        <v>4101</v>
      </c>
      <c r="G9843" t="s">
        <v>3045</v>
      </c>
      <c r="H9843" s="5">
        <v>646612.59</v>
      </c>
      <c r="I9843">
        <f>IFERROR(VLOOKUP(G9843,'NCES Match'!$A$2:$B$1307,2,FALSE),"")</f>
        <v>4840650</v>
      </c>
      <c r="J9843" cm="1">
        <f t="array" ref="J9843">IFERROR(_xlfn.IFS(B9843=2015,H9843/$O$13,B9843=2016,H9843/$O$14,B9843=2017,H9843/$O$15,B9843=2018,H9843/$O$16,B9843=2019,H9843/$O$17,B9843=2020,H9843/$O$18,B9843=2021,H9843/$O$19,B9843=2022,H9843/$O$20),"")</f>
        <v>3.3083481553229389E-4</v>
      </c>
      <c r="K9843" s="3" cm="1">
        <f t="array" ref="K9843">IFERROR(_xlfn.IFS(B9843=2015,J9843*$P$4,B9843=2016,J9843*$P$5,B9843=2017,J9843*$P$6,B9843=2018,J9843*$P$7,B9843=2019,J9843*$P$8,B9843=2020,J9843*$P$9,B9843=2021,J9843*$P$10,B9843=2022,J9843*$P$11),"")</f>
        <v>708169.55382669927</v>
      </c>
      <c r="L9843" s="3">
        <f t="shared" si="154"/>
        <v>1354782.1438266994</v>
      </c>
    </row>
    <row r="9844" spans="1:12">
      <c r="A9844">
        <v>4840650</v>
      </c>
      <c r="B9844">
        <v>2022</v>
      </c>
      <c r="D9844" t="s">
        <v>3043</v>
      </c>
      <c r="E9844" t="s">
        <v>3044</v>
      </c>
      <c r="F9844" t="s">
        <v>4101</v>
      </c>
      <c r="G9844" t="s">
        <v>3045</v>
      </c>
      <c r="H9844" s="5">
        <v>711531.23</v>
      </c>
      <c r="I9844">
        <f>IFERROR(VLOOKUP(G9844,'NCES Match'!$A$2:$B$1307,2,FALSE),"")</f>
        <v>4840650</v>
      </c>
      <c r="J9844" cm="1">
        <f t="array" ref="J9844">IFERROR(_xlfn.IFS(B9844=2015,H9844/$O$13,B9844=2016,H9844/$O$14,B9844=2017,H9844/$O$15,B9844=2018,H9844/$O$16,B9844=2019,H9844/$O$17,B9844=2020,H9844/$O$18,B9844=2021,H9844/$O$19,B9844=2022,H9844/$O$20),"")</f>
        <v>3.1252631946327477E-4</v>
      </c>
      <c r="K9844" s="3" cm="1">
        <f t="array" ref="K9844">IFERROR(_xlfn.IFS(B9844=2015,J9844*$P$4,B9844=2016,J9844*$P$5,B9844=2017,J9844*$P$6,B9844=2018,J9844*$P$7,B9844=2019,J9844*$P$8,B9844=2020,J9844*$P$9,B9844=2021,J9844*$P$10,B9844=2022,J9844*$P$11),"")</f>
        <v>673020.1178918893</v>
      </c>
      <c r="L9844" s="3">
        <f t="shared" si="154"/>
        <v>1384551.3478918893</v>
      </c>
    </row>
    <row r="9845" spans="1:12">
      <c r="A9845">
        <v>4840650</v>
      </c>
      <c r="B9845">
        <v>2023</v>
      </c>
      <c r="D9845" t="s">
        <v>3043</v>
      </c>
      <c r="E9845" t="s">
        <v>3044</v>
      </c>
      <c r="F9845" t="s">
        <v>4101</v>
      </c>
      <c r="G9845" t="s">
        <v>3045</v>
      </c>
      <c r="H9845" s="5">
        <v>707721.93</v>
      </c>
      <c r="I9845">
        <f>IFERROR(VLOOKUP(G9845,'NCES Match'!$A$2:$B$1307,2,FALSE),"")</f>
        <v>4840650</v>
      </c>
      <c r="J9845" t="str" cm="1">
        <f t="array" ref="J9845">IFERROR(_xlfn.IFS(B9845=2015,H9845/$O$13,B9845=2016,H9845/$O$14,B9845=2017,H9845/$O$15,B9845=2018,H9845/$O$16,B9845=2019,H9845/$O$17,B9845=2020,H9845/$O$18,B9845=2021,H9845/$O$19,B9845=2022,H9845/$O$20),"")</f>
        <v/>
      </c>
      <c r="K9845" s="3" t="str" cm="1">
        <f t="array" ref="K9845">IFERROR(_xlfn.IFS(B9845=2015,J9845*$P$4,B9845=2016,J9845*$P$5,B9845=2017,J9845*$P$6,B9845=2018,J9845*$P$7,B9845=2019,J9845*$P$8,B9845=2020,J9845*$P$9,B9845=2021,J9845*$P$10,B9845=2022,J9845*$P$11),"")</f>
        <v/>
      </c>
      <c r="L9845" s="3">
        <f t="shared" si="154"/>
        <v>707721.93</v>
      </c>
    </row>
    <row r="9846" spans="1:12">
      <c r="A9846">
        <v>4824300</v>
      </c>
      <c r="B9846">
        <v>2015</v>
      </c>
      <c r="C9846" t="s">
        <v>381</v>
      </c>
      <c r="D9846" t="s">
        <v>1743</v>
      </c>
      <c r="E9846" t="s">
        <v>1744</v>
      </c>
      <c r="G9846" t="s">
        <v>1745</v>
      </c>
      <c r="H9846" s="5">
        <v>36887.800000000003</v>
      </c>
      <c r="I9846">
        <f>IFERROR(VLOOKUP(G9846,'NCES Match'!$A$2:$B$1307,2,FALSE),"")</f>
        <v>4824300</v>
      </c>
      <c r="J9846" cm="1">
        <f t="array" ref="J9846">IFERROR(_xlfn.IFS(B9846=2015,H9846/$O$13,B9846=2016,H9846/$O$14,B9846=2017,H9846/$O$15,B9846=2018,H9846/$O$16,B9846=2019,H9846/$O$17,B9846=2020,H9846/$O$18,B9846=2021,H9846/$O$19,B9846=2022,H9846/$O$20),"")</f>
        <v>2.8898041104320705E-5</v>
      </c>
      <c r="K9846" s="3" cm="1">
        <f t="array" ref="K9846">IFERROR(_xlfn.IFS(B9846=2015,J9846*$P$4,B9846=2016,J9846*$P$5,B9846=2017,J9846*$P$6,B9846=2018,J9846*$P$7,B9846=2019,J9846*$P$8,B9846=2020,J9846*$P$9,B9846=2021,J9846*$P$10,B9846=2022,J9846*$P$11),"")</f>
        <v>45990.740801739295</v>
      </c>
      <c r="L9846" s="3">
        <f t="shared" si="154"/>
        <v>82878.540801739291</v>
      </c>
    </row>
    <row r="9847" spans="1:12">
      <c r="A9847">
        <v>4824300</v>
      </c>
      <c r="B9847">
        <v>2016</v>
      </c>
      <c r="C9847" t="s">
        <v>4102</v>
      </c>
      <c r="D9847" t="s">
        <v>1743</v>
      </c>
      <c r="E9847" t="s">
        <v>1744</v>
      </c>
      <c r="F9847" t="s">
        <v>4101</v>
      </c>
      <c r="G9847" t="s">
        <v>1745</v>
      </c>
      <c r="H9847" s="5">
        <v>37392</v>
      </c>
      <c r="I9847">
        <f>IFERROR(VLOOKUP(G9847,'NCES Match'!$A$2:$B$1307,2,FALSE),"")</f>
        <v>4824300</v>
      </c>
      <c r="J9847" cm="1">
        <f t="array" ref="J9847">IFERROR(_xlfn.IFS(B9847=2015,H9847/$O$13,B9847=2016,H9847/$O$14,B9847=2017,H9847/$O$15,B9847=2018,H9847/$O$16,B9847=2019,H9847/$O$17,B9847=2020,H9847/$O$18,B9847=2021,H9847/$O$19,B9847=2022,H9847/$O$20),"")</f>
        <v>2.6767695455418578E-5</v>
      </c>
      <c r="K9847" s="3" cm="1">
        <f t="array" ref="K9847">IFERROR(_xlfn.IFS(B9847=2015,J9847*$P$4,B9847=2016,J9847*$P$5,B9847=2017,J9847*$P$6,B9847=2018,J9847*$P$7,B9847=2019,J9847*$P$8,B9847=2020,J9847*$P$9,B9847=2021,J9847*$P$10,B9847=2022,J9847*$P$11),"")</f>
        <v>44852.786942046958</v>
      </c>
      <c r="L9847" s="3">
        <f t="shared" si="154"/>
        <v>82244.786942046951</v>
      </c>
    </row>
    <row r="9848" spans="1:12">
      <c r="A9848">
        <v>4824300</v>
      </c>
      <c r="B9848">
        <v>2017</v>
      </c>
      <c r="D9848" t="s">
        <v>1743</v>
      </c>
      <c r="E9848" t="s">
        <v>1744</v>
      </c>
      <c r="F9848" t="s">
        <v>4101</v>
      </c>
      <c r="G9848" t="s">
        <v>1745</v>
      </c>
      <c r="H9848" s="5">
        <v>38526</v>
      </c>
      <c r="I9848">
        <f>IFERROR(VLOOKUP(G9848,'NCES Match'!$A$2:$B$1307,2,FALSE),"")</f>
        <v>4824300</v>
      </c>
      <c r="J9848" cm="1">
        <f t="array" ref="J9848">IFERROR(_xlfn.IFS(B9848=2015,H9848/$O$13,B9848=2016,H9848/$O$14,B9848=2017,H9848/$O$15,B9848=2018,H9848/$O$16,B9848=2019,H9848/$O$17,B9848=2020,H9848/$O$18,B9848=2021,H9848/$O$19,B9848=2022,H9848/$O$20),"")</f>
        <v>2.6561317922762693E-5</v>
      </c>
      <c r="K9848" s="3" cm="1">
        <f t="array" ref="K9848">IFERROR(_xlfn.IFS(B9848=2015,J9848*$P$4,B9848=2016,J9848*$P$5,B9848=2017,J9848*$P$6,B9848=2018,J9848*$P$7,B9848=2019,J9848*$P$8,B9848=2020,J9848*$P$9,B9848=2021,J9848*$P$10,B9848=2022,J9848*$P$11),"")</f>
        <v>45107.700311781307</v>
      </c>
      <c r="L9848" s="3">
        <f t="shared" si="154"/>
        <v>83633.700311781315</v>
      </c>
    </row>
    <row r="9849" spans="1:12">
      <c r="A9849">
        <v>4824300</v>
      </c>
      <c r="B9849">
        <v>2018</v>
      </c>
      <c r="D9849" t="s">
        <v>1743</v>
      </c>
      <c r="E9849" t="s">
        <v>1744</v>
      </c>
      <c r="F9849" t="s">
        <v>4101</v>
      </c>
      <c r="G9849" t="s">
        <v>1745</v>
      </c>
      <c r="H9849" s="5">
        <v>35015</v>
      </c>
      <c r="I9849">
        <f>IFERROR(VLOOKUP(G9849,'NCES Match'!$A$2:$B$1307,2,FALSE),"")</f>
        <v>4824300</v>
      </c>
      <c r="J9849" cm="1">
        <f t="array" ref="J9849">IFERROR(_xlfn.IFS(B9849=2015,H9849/$O$13,B9849=2016,H9849/$O$14,B9849=2017,H9849/$O$15,B9849=2018,H9849/$O$16,B9849=2019,H9849/$O$17,B9849=2020,H9849/$O$18,B9849=2021,H9849/$O$19,B9849=2022,H9849/$O$20),"")</f>
        <v>2.2849347605577254E-5</v>
      </c>
      <c r="K9849" s="3" cm="1">
        <f t="array" ref="K9849">IFERROR(_xlfn.IFS(B9849=2015,J9849*$P$4,B9849=2016,J9849*$P$5,B9849=2017,J9849*$P$6,B9849=2018,J9849*$P$7,B9849=2019,J9849*$P$8,B9849=2020,J9849*$P$9,B9849=2021,J9849*$P$10,B9849=2022,J9849*$P$11),"")</f>
        <v>39228.977784186987</v>
      </c>
      <c r="L9849" s="3">
        <f t="shared" si="154"/>
        <v>74243.97778418698</v>
      </c>
    </row>
    <row r="9850" spans="1:12">
      <c r="A9850">
        <v>4824300</v>
      </c>
      <c r="B9850">
        <v>2019</v>
      </c>
      <c r="D9850" t="s">
        <v>1743</v>
      </c>
      <c r="E9850" t="s">
        <v>1744</v>
      </c>
      <c r="F9850" t="s">
        <v>4101</v>
      </c>
      <c r="G9850" t="s">
        <v>1745</v>
      </c>
      <c r="H9850" s="5">
        <v>35425</v>
      </c>
      <c r="I9850">
        <f>IFERROR(VLOOKUP(G9850,'NCES Match'!$A$2:$B$1307,2,FALSE),"")</f>
        <v>4824300</v>
      </c>
      <c r="J9850" cm="1">
        <f t="array" ref="J9850">IFERROR(_xlfn.IFS(B9850=2015,H9850/$O$13,B9850=2016,H9850/$O$14,B9850=2017,H9850/$O$15,B9850=2018,H9850/$O$16,B9850=2019,H9850/$O$17,B9850=2020,H9850/$O$18,B9850=2021,H9850/$O$19,B9850=2022,H9850/$O$20),"")</f>
        <v>2.2430402443918889E-5</v>
      </c>
      <c r="K9850" s="3" cm="1">
        <f t="array" ref="K9850">IFERROR(_xlfn.IFS(B9850=2015,J9850*$P$4,B9850=2016,J9850*$P$5,B9850=2017,J9850*$P$6,B9850=2018,J9850*$P$7,B9850=2019,J9850*$P$8,B9850=2020,J9850*$P$9,B9850=2021,J9850*$P$10,B9850=2022,J9850*$P$11),"")</f>
        <v>38982.378902407705</v>
      </c>
      <c r="L9850" s="3">
        <f t="shared" si="154"/>
        <v>74407.378902407712</v>
      </c>
    </row>
    <row r="9851" spans="1:12">
      <c r="A9851">
        <v>4824300</v>
      </c>
      <c r="B9851">
        <v>2020</v>
      </c>
      <c r="D9851" t="s">
        <v>1743</v>
      </c>
      <c r="E9851" t="s">
        <v>1744</v>
      </c>
      <c r="F9851" t="s">
        <v>4230</v>
      </c>
      <c r="G9851" t="s">
        <v>1745</v>
      </c>
      <c r="H9851" s="5">
        <v>31978</v>
      </c>
      <c r="I9851">
        <f>IFERROR(VLOOKUP(G9851,'NCES Match'!$A$2:$B$1307,2,FALSE),"")</f>
        <v>4824300</v>
      </c>
      <c r="J9851" cm="1">
        <f t="array" ref="J9851">IFERROR(_xlfn.IFS(B9851=2015,H9851/$O$13,B9851=2016,H9851/$O$14,B9851=2017,H9851/$O$15,B9851=2018,H9851/$O$16,B9851=2019,H9851/$O$17,B9851=2020,H9851/$O$18,B9851=2021,H9851/$O$19,B9851=2022,H9851/$O$20),"")</f>
        <v>1.7329120040328067E-5</v>
      </c>
      <c r="K9851" s="3" cm="1">
        <f t="array" ref="K9851">IFERROR(_xlfn.IFS(B9851=2015,J9851*$P$4,B9851=2016,J9851*$P$5,B9851=2017,J9851*$P$6,B9851=2018,J9851*$P$7,B9851=2019,J9851*$P$8,B9851=2020,J9851*$P$9,B9851=2021,J9851*$P$10,B9851=2022,J9851*$P$11),"")</f>
        <v>36529.833826484479</v>
      </c>
      <c r="L9851" s="3">
        <f t="shared" si="154"/>
        <v>68507.833826484479</v>
      </c>
    </row>
    <row r="9852" spans="1:12">
      <c r="A9852">
        <v>4824300</v>
      </c>
      <c r="B9852">
        <v>2021</v>
      </c>
      <c r="D9852" t="s">
        <v>1743</v>
      </c>
      <c r="E9852" t="s">
        <v>1744</v>
      </c>
      <c r="F9852" t="s">
        <v>4101</v>
      </c>
      <c r="G9852" t="s">
        <v>1745</v>
      </c>
      <c r="H9852" s="5">
        <v>33822.51</v>
      </c>
      <c r="I9852">
        <f>IFERROR(VLOOKUP(G9852,'NCES Match'!$A$2:$B$1307,2,FALSE),"")</f>
        <v>4824300</v>
      </c>
      <c r="J9852" cm="1">
        <f t="array" ref="J9852">IFERROR(_xlfn.IFS(B9852=2015,H9852/$O$13,B9852=2016,H9852/$O$14,B9852=2017,H9852/$O$15,B9852=2018,H9852/$O$16,B9852=2019,H9852/$O$17,B9852=2020,H9852/$O$18,B9852=2021,H9852/$O$19,B9852=2022,H9852/$O$20),"")</f>
        <v>1.730505101468743E-5</v>
      </c>
      <c r="K9852" s="3" cm="1">
        <f t="array" ref="K9852">IFERROR(_xlfn.IFS(B9852=2015,J9852*$P$4,B9852=2016,J9852*$P$5,B9852=2017,J9852*$P$6,B9852=2018,J9852*$P$7,B9852=2019,J9852*$P$8,B9852=2020,J9852*$P$9,B9852=2021,J9852*$P$10,B9852=2022,J9852*$P$11),"")</f>
        <v>37042.383935022168</v>
      </c>
      <c r="L9852" s="3">
        <f t="shared" si="154"/>
        <v>70864.893935022177</v>
      </c>
    </row>
    <row r="9853" spans="1:12">
      <c r="A9853">
        <v>4824300</v>
      </c>
      <c r="B9853">
        <v>2022</v>
      </c>
      <c r="D9853" t="s">
        <v>1743</v>
      </c>
      <c r="E9853" t="s">
        <v>1744</v>
      </c>
      <c r="F9853" t="s">
        <v>4101</v>
      </c>
      <c r="G9853" t="s">
        <v>1745</v>
      </c>
      <c r="H9853" s="5">
        <v>45285.02</v>
      </c>
      <c r="I9853">
        <f>IFERROR(VLOOKUP(G9853,'NCES Match'!$A$2:$B$1307,2,FALSE),"")</f>
        <v>4824300</v>
      </c>
      <c r="J9853" cm="1">
        <f t="array" ref="J9853">IFERROR(_xlfn.IFS(B9853=2015,H9853/$O$13,B9853=2016,H9853/$O$14,B9853=2017,H9853/$O$15,B9853=2018,H9853/$O$16,B9853=2019,H9853/$O$17,B9853=2020,H9853/$O$18,B9853=2021,H9853/$O$19,B9853=2022,H9853/$O$20),"")</f>
        <v>1.9890568439871272E-5</v>
      </c>
      <c r="K9853" s="3" cm="1">
        <f t="array" ref="K9853">IFERROR(_xlfn.IFS(B9853=2015,J9853*$P$4,B9853=2016,J9853*$P$5,B9853=2017,J9853*$P$6,B9853=2018,J9853*$P$7,B9853=2019,J9853*$P$8,B9853=2020,J9853*$P$9,B9853=2021,J9853*$P$10,B9853=2022,J9853*$P$11),"")</f>
        <v>42834.001114942716</v>
      </c>
      <c r="L9853" s="3">
        <f t="shared" si="154"/>
        <v>88119.021114942705</v>
      </c>
    </row>
    <row r="9854" spans="1:12">
      <c r="A9854">
        <v>4824300</v>
      </c>
      <c r="B9854">
        <v>2023</v>
      </c>
      <c r="D9854" t="s">
        <v>1743</v>
      </c>
      <c r="E9854" t="s">
        <v>1744</v>
      </c>
      <c r="F9854" t="s">
        <v>4101</v>
      </c>
      <c r="G9854" t="s">
        <v>1745</v>
      </c>
      <c r="H9854" s="5">
        <v>60490.35</v>
      </c>
      <c r="I9854">
        <f>IFERROR(VLOOKUP(G9854,'NCES Match'!$A$2:$B$1307,2,FALSE),"")</f>
        <v>4824300</v>
      </c>
      <c r="J9854" t="str" cm="1">
        <f t="array" ref="J9854">IFERROR(_xlfn.IFS(B9854=2015,H9854/$O$13,B9854=2016,H9854/$O$14,B9854=2017,H9854/$O$15,B9854=2018,H9854/$O$16,B9854=2019,H9854/$O$17,B9854=2020,H9854/$O$18,B9854=2021,H9854/$O$19,B9854=2022,H9854/$O$20),"")</f>
        <v/>
      </c>
      <c r="K9854" s="3" t="str" cm="1">
        <f t="array" ref="K9854">IFERROR(_xlfn.IFS(B9854=2015,J9854*$P$4,B9854=2016,J9854*$P$5,B9854=2017,J9854*$P$6,B9854=2018,J9854*$P$7,B9854=2019,J9854*$P$8,B9854=2020,J9854*$P$9,B9854=2021,J9854*$P$10,B9854=2022,J9854*$P$11),"")</f>
        <v/>
      </c>
      <c r="L9854" s="3">
        <f t="shared" si="154"/>
        <v>60490.35</v>
      </c>
    </row>
    <row r="9855" spans="1:12">
      <c r="A9855" t="s">
        <v>4230</v>
      </c>
      <c r="B9855">
        <v>2015</v>
      </c>
      <c r="C9855" t="s">
        <v>230</v>
      </c>
      <c r="D9855" t="s">
        <v>375</v>
      </c>
      <c r="E9855" t="s">
        <v>376</v>
      </c>
      <c r="G9855" t="s">
        <v>377</v>
      </c>
      <c r="H9855" s="5">
        <v>200325.46</v>
      </c>
      <c r="I9855" t="str">
        <f>IFERROR(VLOOKUP(G9855,'NCES Match'!$A$2:$B$1307,2,FALSE),"")</f>
        <v/>
      </c>
      <c r="J9855" cm="1">
        <f t="array" ref="J9855">IFERROR(_xlfn.IFS(B9855=2015,H9855/$O$13,B9855=2016,H9855/$O$14,B9855=2017,H9855/$O$15,B9855=2018,H9855/$O$16,B9855=2019,H9855/$O$17,B9855=2020,H9855/$O$18,B9855=2021,H9855/$O$19,B9855=2022,H9855/$O$20),"")</f>
        <v>1.5693571796967975E-4</v>
      </c>
      <c r="K9855" s="3" cm="1">
        <f t="array" ref="K9855">IFERROR(_xlfn.IFS(B9855=2015,J9855*$P$4,B9855=2016,J9855*$P$5,B9855=2017,J9855*$P$6,B9855=2018,J9855*$P$7,B9855=2019,J9855*$P$8,B9855=2020,J9855*$P$9,B9855=2021,J9855*$P$10,B9855=2022,J9855*$P$11),"")</f>
        <v>249760.52534575638</v>
      </c>
      <c r="L9855" s="3">
        <f t="shared" si="154"/>
        <v>450085.9853457564</v>
      </c>
    </row>
    <row r="9856" spans="1:12">
      <c r="A9856" t="s">
        <v>4230</v>
      </c>
      <c r="B9856">
        <v>2016</v>
      </c>
      <c r="C9856" t="s">
        <v>4100</v>
      </c>
      <c r="D9856" t="s">
        <v>375</v>
      </c>
      <c r="E9856" t="s">
        <v>376</v>
      </c>
      <c r="F9856" t="s">
        <v>4101</v>
      </c>
      <c r="G9856" t="s">
        <v>377</v>
      </c>
      <c r="H9856" s="5">
        <v>212285</v>
      </c>
      <c r="I9856" t="str">
        <f>IFERROR(VLOOKUP(G9856,'NCES Match'!$A$2:$B$1307,2,FALSE),"")</f>
        <v/>
      </c>
      <c r="J9856" cm="1">
        <f t="array" ref="J9856">IFERROR(_xlfn.IFS(B9856=2015,H9856/$O$13,B9856=2016,H9856/$O$14,B9856=2017,H9856/$O$15,B9856=2018,H9856/$O$16,B9856=2019,H9856/$O$17,B9856=2020,H9856/$O$18,B9856=2021,H9856/$O$19,B9856=2022,H9856/$O$20),"")</f>
        <v>1.5196780674351553E-4</v>
      </c>
      <c r="K9856" s="3" cm="1">
        <f t="array" ref="K9856">IFERROR(_xlfn.IFS(B9856=2015,J9856*$P$4,B9856=2016,J9856*$P$5,B9856=2017,J9856*$P$6,B9856=2018,J9856*$P$7,B9856=2019,J9856*$P$8,B9856=2020,J9856*$P$9,B9856=2021,J9856*$P$10,B9856=2022,J9856*$P$11),"")</f>
        <v>254642.00566945973</v>
      </c>
      <c r="L9856" s="3">
        <f t="shared" si="154"/>
        <v>466927.0056694597</v>
      </c>
    </row>
    <row r="9857" spans="1:12">
      <c r="A9857" t="s">
        <v>4230</v>
      </c>
      <c r="B9857">
        <v>2017</v>
      </c>
      <c r="D9857" t="s">
        <v>375</v>
      </c>
      <c r="E9857" t="s">
        <v>376</v>
      </c>
      <c r="F9857" t="s">
        <v>4101</v>
      </c>
      <c r="G9857" t="s">
        <v>377</v>
      </c>
      <c r="H9857" s="5">
        <v>190456</v>
      </c>
      <c r="I9857" t="str">
        <f>IFERROR(VLOOKUP(G9857,'NCES Match'!$A$2:$B$1307,2,FALSE),"")</f>
        <v/>
      </c>
      <c r="J9857" cm="1">
        <f t="array" ref="J9857">IFERROR(_xlfn.IFS(B9857=2015,H9857/$O$13,B9857=2016,H9857/$O$14,B9857=2017,H9857/$O$15,B9857=2018,H9857/$O$16,B9857=2019,H9857/$O$17,B9857=2020,H9857/$O$18,B9857=2021,H9857/$O$19,B9857=2022,H9857/$O$20),"")</f>
        <v>1.3130774973518382E-4</v>
      </c>
      <c r="K9857" s="3" cm="1">
        <f t="array" ref="K9857">IFERROR(_xlfn.IFS(B9857=2015,J9857*$P$4,B9857=2016,J9857*$P$5,B9857=2017,J9857*$P$6,B9857=2018,J9857*$P$7,B9857=2019,J9857*$P$8,B9857=2020,J9857*$P$9,B9857=2021,J9857*$P$10,B9857=2022,J9857*$P$11),"")</f>
        <v>222993.099999497</v>
      </c>
      <c r="L9857" s="3">
        <f t="shared" si="154"/>
        <v>413449.099999497</v>
      </c>
    </row>
    <row r="9858" spans="1:12">
      <c r="A9858" t="s">
        <v>4230</v>
      </c>
      <c r="B9858">
        <v>2018</v>
      </c>
      <c r="D9858" t="s">
        <v>375</v>
      </c>
      <c r="E9858" t="s">
        <v>376</v>
      </c>
      <c r="F9858">
        <v>992</v>
      </c>
      <c r="G9858" t="s">
        <v>377</v>
      </c>
      <c r="H9858" s="5">
        <v>187938</v>
      </c>
      <c r="I9858" t="str">
        <f>IFERROR(VLOOKUP(G9858,'NCES Match'!$A$2:$B$1307,2,FALSE),"")</f>
        <v/>
      </c>
      <c r="J9858" cm="1">
        <f t="array" ref="J9858">IFERROR(_xlfn.IFS(B9858=2015,H9858/$O$13,B9858=2016,H9858/$O$14,B9858=2017,H9858/$O$15,B9858=2018,H9858/$O$16,B9858=2019,H9858/$O$17,B9858=2020,H9858/$O$18,B9858=2021,H9858/$O$19,B9858=2022,H9858/$O$20),"")</f>
        <v>1.2264060232177574E-4</v>
      </c>
      <c r="K9858" s="3" cm="1">
        <f t="array" ref="K9858">IFERROR(_xlfn.IFS(B9858=2015,J9858*$P$4,B9858=2016,J9858*$P$5,B9858=2017,J9858*$P$6,B9858=2018,J9858*$P$7,B9858=2019,J9858*$P$8,B9858=2020,J9858*$P$9,B9858=2021,J9858*$P$10,B9858=2022,J9858*$P$11),"")</f>
        <v>210555.92251333807</v>
      </c>
      <c r="L9858" s="3">
        <f t="shared" si="154"/>
        <v>398493.92251333804</v>
      </c>
    </row>
    <row r="9859" spans="1:12">
      <c r="A9859" t="s">
        <v>4230</v>
      </c>
      <c r="B9859">
        <v>2019</v>
      </c>
      <c r="D9859" t="s">
        <v>375</v>
      </c>
      <c r="E9859" t="s">
        <v>376</v>
      </c>
      <c r="F9859" t="s">
        <v>4228</v>
      </c>
      <c r="G9859" t="s">
        <v>377</v>
      </c>
      <c r="H9859" s="5">
        <v>190849</v>
      </c>
      <c r="I9859" t="str">
        <f>IFERROR(VLOOKUP(G9859,'NCES Match'!$A$2:$B$1307,2,FALSE),"")</f>
        <v/>
      </c>
      <c r="J9859" cm="1">
        <f t="array" ref="J9859">IFERROR(_xlfn.IFS(B9859=2015,H9859/$O$13,B9859=2016,H9859/$O$14,B9859=2017,H9859/$O$15,B9859=2018,H9859/$O$16,B9859=2019,H9859/$O$17,B9859=2020,H9859/$O$18,B9859=2021,H9859/$O$19,B9859=2022,H9859/$O$20),"")</f>
        <v>1.2084177490527808E-4</v>
      </c>
      <c r="K9859" s="3" cm="1">
        <f t="array" ref="K9859">IFERROR(_xlfn.IFS(B9859=2015,J9859*$P$4,B9859=2016,J9859*$P$5,B9859=2017,J9859*$P$6,B9859=2018,J9859*$P$7,B9859=2019,J9859*$P$8,B9859=2020,J9859*$P$9,B9859=2021,J9859*$P$10,B9859=2022,J9859*$P$11),"")</f>
        <v>210014.05874793528</v>
      </c>
      <c r="L9859" s="3">
        <f t="shared" ref="L9859:L9922" si="155">SUM(H9859,K9859)</f>
        <v>400863.05874793528</v>
      </c>
    </row>
    <row r="9860" spans="1:12">
      <c r="A9860" t="s">
        <v>4230</v>
      </c>
      <c r="B9860">
        <v>2020</v>
      </c>
      <c r="D9860" t="s">
        <v>375</v>
      </c>
      <c r="E9860" t="s">
        <v>376</v>
      </c>
      <c r="F9860" t="s">
        <v>4228</v>
      </c>
      <c r="G9860" t="s">
        <v>377</v>
      </c>
      <c r="H9860" s="5">
        <v>223282</v>
      </c>
      <c r="I9860" t="str">
        <f>IFERROR(VLOOKUP(G9860,'NCES Match'!$A$2:$B$1307,2,FALSE),"")</f>
        <v/>
      </c>
      <c r="J9860" cm="1">
        <f t="array" ref="J9860">IFERROR(_xlfn.IFS(B9860=2015,H9860/$O$13,B9860=2016,H9860/$O$14,B9860=2017,H9860/$O$15,B9860=2018,H9860/$O$16,B9860=2019,H9860/$O$17,B9860=2020,H9860/$O$18,B9860=2021,H9860/$O$19,B9860=2022,H9860/$O$20),"")</f>
        <v>1.2099820441692825E-4</v>
      </c>
      <c r="K9860" s="3" cm="1">
        <f t="array" ref="K9860">IFERROR(_xlfn.IFS(B9860=2015,J9860*$P$4,B9860=2016,J9860*$P$5,B9860=2017,J9860*$P$6,B9860=2018,J9860*$P$7,B9860=2019,J9860*$P$8,B9860=2020,J9860*$P$9,B9860=2021,J9860*$P$10,B9860=2022,J9860*$P$11),"")</f>
        <v>255064.55552083018</v>
      </c>
      <c r="L9860" s="3">
        <f t="shared" si="155"/>
        <v>478346.55552083021</v>
      </c>
    </row>
    <row r="9861" spans="1:12">
      <c r="A9861" t="s">
        <v>4230</v>
      </c>
      <c r="B9861">
        <v>2021</v>
      </c>
      <c r="D9861" t="s">
        <v>375</v>
      </c>
      <c r="E9861" t="s">
        <v>376</v>
      </c>
      <c r="F9861" t="s">
        <v>4228</v>
      </c>
      <c r="G9861" t="s">
        <v>377</v>
      </c>
      <c r="H9861" s="5">
        <v>237349.18</v>
      </c>
      <c r="I9861" t="str">
        <f>IFERROR(VLOOKUP(G9861,'NCES Match'!$A$2:$B$1307,2,FALSE),"")</f>
        <v/>
      </c>
      <c r="J9861" cm="1">
        <f t="array" ref="J9861">IFERROR(_xlfn.IFS(B9861=2015,H9861/$O$13,B9861=2016,H9861/$O$14,B9861=2017,H9861/$O$15,B9861=2018,H9861/$O$16,B9861=2019,H9861/$O$17,B9861=2020,H9861/$O$18,B9861=2021,H9861/$O$19,B9861=2022,H9861/$O$20),"")</f>
        <v>1.2143805022732578E-4</v>
      </c>
      <c r="K9861" s="3" cm="1">
        <f t="array" ref="K9861">IFERROR(_xlfn.IFS(B9861=2015,J9861*$P$4,B9861=2016,J9861*$P$5,B9861=2017,J9861*$P$6,B9861=2018,J9861*$P$7,B9861=2019,J9861*$P$8,B9861=2020,J9861*$P$9,B9861=2021,J9861*$P$10,B9861=2022,J9861*$P$11),"")</f>
        <v>259944.61830960159</v>
      </c>
      <c r="L9861" s="3">
        <f t="shared" si="155"/>
        <v>497293.79830960161</v>
      </c>
    </row>
    <row r="9862" spans="1:12">
      <c r="A9862" t="s">
        <v>4230</v>
      </c>
      <c r="B9862">
        <v>2022</v>
      </c>
      <c r="D9862" t="s">
        <v>375</v>
      </c>
      <c r="E9862" t="s">
        <v>376</v>
      </c>
      <c r="F9862" t="s">
        <v>4228</v>
      </c>
      <c r="G9862" t="s">
        <v>377</v>
      </c>
      <c r="H9862" s="5">
        <v>248028.26</v>
      </c>
      <c r="I9862" t="str">
        <f>IFERROR(VLOOKUP(G9862,'NCES Match'!$A$2:$B$1307,2,FALSE),"")</f>
        <v/>
      </c>
      <c r="J9862" cm="1">
        <f t="array" ref="J9862">IFERROR(_xlfn.IFS(B9862=2015,H9862/$O$13,B9862=2016,H9862/$O$14,B9862=2017,H9862/$O$15,B9862=2018,H9862/$O$16,B9862=2019,H9862/$O$17,B9862=2020,H9862/$O$18,B9862=2021,H9862/$O$19,B9862=2022,H9862/$O$20),"")</f>
        <v>1.0894161205078825E-4</v>
      </c>
      <c r="K9862" s="3" cm="1">
        <f t="array" ref="K9862">IFERROR(_xlfn.IFS(B9862=2015,J9862*$P$4,B9862=2016,J9862*$P$5,B9862=2017,J9862*$P$6,B9862=2018,J9862*$P$7,B9862=2019,J9862*$P$8,B9862=2020,J9862*$P$9,B9862=2021,J9862*$P$10,B9862=2022,J9862*$P$11),"")</f>
        <v>234603.91019761731</v>
      </c>
      <c r="L9862" s="3">
        <f t="shared" si="155"/>
        <v>482632.17019761732</v>
      </c>
    </row>
    <row r="9863" spans="1:12">
      <c r="A9863" t="s">
        <v>4230</v>
      </c>
      <c r="B9863">
        <v>2023</v>
      </c>
      <c r="D9863" t="s">
        <v>375</v>
      </c>
      <c r="E9863" t="s">
        <v>376</v>
      </c>
      <c r="F9863" t="s">
        <v>4228</v>
      </c>
      <c r="G9863" t="s">
        <v>377</v>
      </c>
      <c r="H9863" s="5">
        <v>283081.34999999998</v>
      </c>
      <c r="I9863" t="str">
        <f>IFERROR(VLOOKUP(G9863,'NCES Match'!$A$2:$B$1307,2,FALSE),"")</f>
        <v/>
      </c>
      <c r="J9863" t="str" cm="1">
        <f t="array" ref="J9863">IFERROR(_xlfn.IFS(B9863=2015,H9863/$O$13,B9863=2016,H9863/$O$14,B9863=2017,H9863/$O$15,B9863=2018,H9863/$O$16,B9863=2019,H9863/$O$17,B9863=2020,H9863/$O$18,B9863=2021,H9863/$O$19,B9863=2022,H9863/$O$20),"")</f>
        <v/>
      </c>
      <c r="K9863" s="3" t="str" cm="1">
        <f t="array" ref="K9863">IFERROR(_xlfn.IFS(B9863=2015,J9863*$P$4,B9863=2016,J9863*$P$5,B9863=2017,J9863*$P$6,B9863=2018,J9863*$P$7,B9863=2019,J9863*$P$8,B9863=2020,J9863*$P$9,B9863=2021,J9863*$P$10,B9863=2022,J9863*$P$11),"")</f>
        <v/>
      </c>
      <c r="L9863" s="3">
        <f t="shared" si="155"/>
        <v>283081.34999999998</v>
      </c>
    </row>
    <row r="9864" spans="1:12">
      <c r="A9864">
        <v>4807680</v>
      </c>
      <c r="B9864">
        <v>2015</v>
      </c>
      <c r="C9864" t="s">
        <v>381</v>
      </c>
      <c r="D9864" t="s">
        <v>406</v>
      </c>
      <c r="E9864" t="s">
        <v>407</v>
      </c>
      <c r="G9864" t="s">
        <v>408</v>
      </c>
      <c r="H9864" s="5">
        <v>96245.64</v>
      </c>
      <c r="I9864">
        <f>IFERROR(VLOOKUP(G9864,'NCES Match'!$A$2:$B$1307,2,FALSE),"")</f>
        <v>4807680</v>
      </c>
      <c r="J9864" cm="1">
        <f t="array" ref="J9864">IFERROR(_xlfn.IFS(B9864=2015,H9864/$O$13,B9864=2016,H9864/$O$14,B9864=2017,H9864/$O$15,B9864=2018,H9864/$O$16,B9864=2019,H9864/$O$17,B9864=2020,H9864/$O$18,B9864=2021,H9864/$O$19,B9864=2022,H9864/$O$20),"")</f>
        <v>7.53991959626666E-5</v>
      </c>
      <c r="K9864" s="3" cm="1">
        <f t="array" ref="K9864">IFERROR(_xlfn.IFS(B9864=2015,J9864*$P$4,B9864=2016,J9864*$P$5,B9864=2017,J9864*$P$6,B9864=2018,J9864*$P$7,B9864=2019,J9864*$P$8,B9864=2020,J9864*$P$9,B9864=2021,J9864*$P$10,B9864=2022,J9864*$P$11),"")</f>
        <v>119996.53767743024</v>
      </c>
      <c r="L9864" s="3">
        <f t="shared" si="155"/>
        <v>216242.17767743024</v>
      </c>
    </row>
    <row r="9865" spans="1:12">
      <c r="A9865">
        <v>4807680</v>
      </c>
      <c r="B9865">
        <v>2016</v>
      </c>
      <c r="C9865" t="s">
        <v>4102</v>
      </c>
      <c r="D9865" t="s">
        <v>406</v>
      </c>
      <c r="E9865" t="s">
        <v>407</v>
      </c>
      <c r="F9865" t="s">
        <v>4101</v>
      </c>
      <c r="G9865" t="s">
        <v>408</v>
      </c>
      <c r="H9865" s="5">
        <v>99000</v>
      </c>
      <c r="I9865">
        <f>IFERROR(VLOOKUP(G9865,'NCES Match'!$A$2:$B$1307,2,FALSE),"")</f>
        <v>4807680</v>
      </c>
      <c r="J9865" cm="1">
        <f t="array" ref="J9865">IFERROR(_xlfn.IFS(B9865=2015,H9865/$O$13,B9865=2016,H9865/$O$14,B9865=2017,H9865/$O$15,B9865=2018,H9865/$O$16,B9865=2019,H9865/$O$17,B9865=2020,H9865/$O$18,B9865=2021,H9865/$O$19,B9865=2022,H9865/$O$20),"")</f>
        <v>7.087082397535407E-5</v>
      </c>
      <c r="K9865" s="3" cm="1">
        <f t="array" ref="K9865">IFERROR(_xlfn.IFS(B9865=2015,J9865*$P$4,B9865=2016,J9865*$P$5,B9865=2017,J9865*$P$6,B9865=2018,J9865*$P$7,B9865=2019,J9865*$P$8,B9865=2020,J9865*$P$9,B9865=2021,J9865*$P$10,B9865=2022,J9865*$P$11),"")</f>
        <v>118753.36722461086</v>
      </c>
      <c r="L9865" s="3">
        <f t="shared" si="155"/>
        <v>217753.36722461088</v>
      </c>
    </row>
    <row r="9866" spans="1:12">
      <c r="A9866">
        <v>4807680</v>
      </c>
      <c r="B9866">
        <v>2017</v>
      </c>
      <c r="D9866" t="s">
        <v>406</v>
      </c>
      <c r="E9866" t="s">
        <v>407</v>
      </c>
      <c r="F9866" t="s">
        <v>4101</v>
      </c>
      <c r="G9866" t="s">
        <v>408</v>
      </c>
      <c r="H9866" s="5">
        <v>97732</v>
      </c>
      <c r="I9866">
        <f>IFERROR(VLOOKUP(G9866,'NCES Match'!$A$2:$B$1307,2,FALSE),"")</f>
        <v>4807680</v>
      </c>
      <c r="J9866" cm="1">
        <f t="array" ref="J9866">IFERROR(_xlfn.IFS(B9866=2015,H9866/$O$13,B9866=2016,H9866/$O$14,B9866=2017,H9866/$O$15,B9866=2018,H9866/$O$16,B9866=2019,H9866/$O$17,B9866=2020,H9866/$O$18,B9866=2021,H9866/$O$19,B9866=2022,H9866/$O$20),"")</f>
        <v>6.7380229539205821E-5</v>
      </c>
      <c r="K9866" s="3" cm="1">
        <f t="array" ref="K9866">IFERROR(_xlfn.IFS(B9866=2015,J9866*$P$4,B9866=2016,J9866*$P$5,B9866=2017,J9866*$P$6,B9866=2018,J9866*$P$7,B9866=2019,J9866*$P$8,B9866=2020,J9866*$P$9,B9866=2021,J9866*$P$10,B9866=2022,J9866*$P$11),"")</f>
        <v>114428.32806081635</v>
      </c>
      <c r="L9866" s="3">
        <f t="shared" si="155"/>
        <v>212160.32806081633</v>
      </c>
    </row>
    <row r="9867" spans="1:12">
      <c r="A9867">
        <v>4807680</v>
      </c>
      <c r="B9867">
        <v>2018</v>
      </c>
      <c r="D9867" t="s">
        <v>406</v>
      </c>
      <c r="E9867" t="s">
        <v>407</v>
      </c>
      <c r="F9867" t="s">
        <v>4101</v>
      </c>
      <c r="G9867" t="s">
        <v>408</v>
      </c>
      <c r="H9867" s="5">
        <v>105129</v>
      </c>
      <c r="I9867">
        <f>IFERROR(VLOOKUP(G9867,'NCES Match'!$A$2:$B$1307,2,FALSE),"")</f>
        <v>4807680</v>
      </c>
      <c r="J9867" cm="1">
        <f t="array" ref="J9867">IFERROR(_xlfn.IFS(B9867=2015,H9867/$O$13,B9867=2016,H9867/$O$14,B9867=2017,H9867/$O$15,B9867=2018,H9867/$O$16,B9867=2019,H9867/$O$17,B9867=2020,H9867/$O$18,B9867=2021,H9867/$O$19,B9867=2022,H9867/$O$20),"")</f>
        <v>6.8602857758867086E-5</v>
      </c>
      <c r="K9867" s="3" cm="1">
        <f t="array" ref="K9867">IFERROR(_xlfn.IFS(B9867=2015,J9867*$P$4,B9867=2016,J9867*$P$5,B9867=2017,J9867*$P$6,B9867=2018,J9867*$P$7,B9867=2019,J9867*$P$8,B9867=2020,J9867*$P$9,B9867=2021,J9867*$P$10,B9867=2022,J9867*$P$11),"")</f>
        <v>117781.04256672264</v>
      </c>
      <c r="L9867" s="3">
        <f t="shared" si="155"/>
        <v>222910.04256672264</v>
      </c>
    </row>
    <row r="9868" spans="1:12">
      <c r="A9868">
        <v>4807680</v>
      </c>
      <c r="B9868">
        <v>2019</v>
      </c>
      <c r="D9868" t="s">
        <v>406</v>
      </c>
      <c r="E9868" t="s">
        <v>407</v>
      </c>
      <c r="F9868" t="s">
        <v>4101</v>
      </c>
      <c r="G9868" t="s">
        <v>408</v>
      </c>
      <c r="H9868" s="5">
        <v>95518</v>
      </c>
      <c r="I9868">
        <f>IFERROR(VLOOKUP(G9868,'NCES Match'!$A$2:$B$1307,2,FALSE),"")</f>
        <v>4807680</v>
      </c>
      <c r="J9868" cm="1">
        <f t="array" ref="J9868">IFERROR(_xlfn.IFS(B9868=2015,H9868/$O$13,B9868=2016,H9868/$O$14,B9868=2017,H9868/$O$15,B9868=2018,H9868/$O$16,B9868=2019,H9868/$O$17,B9868=2020,H9868/$O$18,B9868=2021,H9868/$O$19,B9868=2022,H9868/$O$20),"")</f>
        <v>6.0480089785130398E-5</v>
      </c>
      <c r="K9868" s="3" cm="1">
        <f t="array" ref="K9868">IFERROR(_xlfn.IFS(B9868=2015,J9868*$P$4,B9868=2016,J9868*$P$5,B9868=2017,J9868*$P$6,B9868=2018,J9868*$P$7,B9868=2019,J9868*$P$8,B9868=2020,J9868*$P$9,B9868=2021,J9868*$P$10,B9868=2022,J9868*$P$11),"")</f>
        <v>105109.91864502974</v>
      </c>
      <c r="L9868" s="3">
        <f t="shared" si="155"/>
        <v>200627.91864502974</v>
      </c>
    </row>
    <row r="9869" spans="1:12">
      <c r="A9869">
        <v>4807680</v>
      </c>
      <c r="B9869">
        <v>2020</v>
      </c>
      <c r="D9869" t="s">
        <v>406</v>
      </c>
      <c r="E9869" t="s">
        <v>407</v>
      </c>
      <c r="F9869" t="s">
        <v>4230</v>
      </c>
      <c r="G9869" t="s">
        <v>408</v>
      </c>
      <c r="H9869" s="5">
        <v>107592</v>
      </c>
      <c r="I9869">
        <f>IFERROR(VLOOKUP(G9869,'NCES Match'!$A$2:$B$1307,2,FALSE),"")</f>
        <v>4807680</v>
      </c>
      <c r="J9869" cm="1">
        <f t="array" ref="J9869">IFERROR(_xlfn.IFS(B9869=2015,H9869/$O$13,B9869=2016,H9869/$O$14,B9869=2017,H9869/$O$15,B9869=2018,H9869/$O$16,B9869=2019,H9869/$O$17,B9869=2020,H9869/$O$18,B9869=2021,H9869/$O$19,B9869=2022,H9869/$O$20),"")</f>
        <v>5.830491848705289E-5</v>
      </c>
      <c r="K9869" s="3" cm="1">
        <f t="array" ref="K9869">IFERROR(_xlfn.IFS(B9869=2015,J9869*$P$4,B9869=2016,J9869*$P$5,B9869=2017,J9869*$P$6,B9869=2018,J9869*$P$7,B9869=2019,J9869*$P$8,B9869=2020,J9869*$P$9,B9869=2021,J9869*$P$10,B9869=2022,J9869*$P$11),"")</f>
        <v>122906.93229905303</v>
      </c>
      <c r="L9869" s="3">
        <f t="shared" si="155"/>
        <v>230498.93229905303</v>
      </c>
    </row>
    <row r="9870" spans="1:12">
      <c r="A9870">
        <v>4807680</v>
      </c>
      <c r="B9870">
        <v>2021</v>
      </c>
      <c r="D9870" t="s">
        <v>406</v>
      </c>
      <c r="E9870" t="s">
        <v>407</v>
      </c>
      <c r="F9870" t="s">
        <v>4101</v>
      </c>
      <c r="G9870" t="s">
        <v>408</v>
      </c>
      <c r="H9870" s="5">
        <v>111267.98</v>
      </c>
      <c r="I9870">
        <f>IFERROR(VLOOKUP(G9870,'NCES Match'!$A$2:$B$1307,2,FALSE),"")</f>
        <v>4807680</v>
      </c>
      <c r="J9870" cm="1">
        <f t="array" ref="J9870">IFERROR(_xlfn.IFS(B9870=2015,H9870/$O$13,B9870=2016,H9870/$O$14,B9870=2017,H9870/$O$15,B9870=2018,H9870/$O$16,B9870=2019,H9870/$O$17,B9870=2020,H9870/$O$18,B9870=2021,H9870/$O$19,B9870=2022,H9870/$O$20),"")</f>
        <v>5.692948483720517E-5</v>
      </c>
      <c r="K9870" s="3" cm="1">
        <f t="array" ref="K9870">IFERROR(_xlfn.IFS(B9870=2015,J9870*$P$4,B9870=2016,J9870*$P$5,B9870=2017,J9870*$P$6,B9870=2018,J9870*$P$7,B9870=2019,J9870*$P$8,B9870=2020,J9870*$P$9,B9870=2021,J9870*$P$10,B9870=2022,J9870*$P$11),"")</f>
        <v>121860.5962370731</v>
      </c>
      <c r="L9870" s="3">
        <f t="shared" si="155"/>
        <v>233128.57623707311</v>
      </c>
    </row>
    <row r="9871" spans="1:12">
      <c r="A9871">
        <v>4807680</v>
      </c>
      <c r="B9871">
        <v>2022</v>
      </c>
      <c r="D9871" t="s">
        <v>406</v>
      </c>
      <c r="E9871" t="s">
        <v>407</v>
      </c>
      <c r="F9871" t="s">
        <v>4101</v>
      </c>
      <c r="G9871" t="s">
        <v>408</v>
      </c>
      <c r="H9871" s="5">
        <v>144277.85999999999</v>
      </c>
      <c r="I9871">
        <f>IFERROR(VLOOKUP(G9871,'NCES Match'!$A$2:$B$1307,2,FALSE),"")</f>
        <v>4807680</v>
      </c>
      <c r="J9871" cm="1">
        <f t="array" ref="J9871">IFERROR(_xlfn.IFS(B9871=2015,H9871/$O$13,B9871=2016,H9871/$O$14,B9871=2017,H9871/$O$15,B9871=2018,H9871/$O$16,B9871=2019,H9871/$O$17,B9871=2020,H9871/$O$18,B9871=2021,H9871/$O$19,B9871=2022,H9871/$O$20),"")</f>
        <v>6.3371257177056913E-5</v>
      </c>
      <c r="K9871" s="3" cm="1">
        <f t="array" ref="K9871">IFERROR(_xlfn.IFS(B9871=2015,J9871*$P$4,B9871=2016,J9871*$P$5,B9871=2017,J9871*$P$6,B9871=2018,J9871*$P$7,B9871=2019,J9871*$P$8,B9871=2020,J9871*$P$9,B9871=2021,J9871*$P$10,B9871=2022,J9871*$P$11),"")</f>
        <v>136468.92539964759</v>
      </c>
      <c r="L9871" s="3">
        <f t="shared" si="155"/>
        <v>280746.78539964755</v>
      </c>
    </row>
    <row r="9872" spans="1:12">
      <c r="A9872">
        <v>4807680</v>
      </c>
      <c r="B9872">
        <v>2023</v>
      </c>
      <c r="D9872" t="s">
        <v>406</v>
      </c>
      <c r="E9872" t="s">
        <v>407</v>
      </c>
      <c r="F9872" t="s">
        <v>4101</v>
      </c>
      <c r="G9872" t="s">
        <v>408</v>
      </c>
      <c r="H9872" s="5">
        <v>173475.63</v>
      </c>
      <c r="I9872">
        <f>IFERROR(VLOOKUP(G9872,'NCES Match'!$A$2:$B$1307,2,FALSE),"")</f>
        <v>4807680</v>
      </c>
      <c r="J9872" t="str" cm="1">
        <f t="array" ref="J9872">IFERROR(_xlfn.IFS(B9872=2015,H9872/$O$13,B9872=2016,H9872/$O$14,B9872=2017,H9872/$O$15,B9872=2018,H9872/$O$16,B9872=2019,H9872/$O$17,B9872=2020,H9872/$O$18,B9872=2021,H9872/$O$19,B9872=2022,H9872/$O$20),"")</f>
        <v/>
      </c>
      <c r="K9872" s="3" t="str" cm="1">
        <f t="array" ref="K9872">IFERROR(_xlfn.IFS(B9872=2015,J9872*$P$4,B9872=2016,J9872*$P$5,B9872=2017,J9872*$P$6,B9872=2018,J9872*$P$7,B9872=2019,J9872*$P$8,B9872=2020,J9872*$P$9,B9872=2021,J9872*$P$10,B9872=2022,J9872*$P$11),"")</f>
        <v/>
      </c>
      <c r="L9872" s="3">
        <f t="shared" si="155"/>
        <v>173475.63</v>
      </c>
    </row>
    <row r="9873" spans="1:12">
      <c r="A9873">
        <v>4831320</v>
      </c>
      <c r="B9873">
        <v>2015</v>
      </c>
      <c r="C9873" t="s">
        <v>381</v>
      </c>
      <c r="D9873" t="s">
        <v>2291</v>
      </c>
      <c r="E9873" t="s">
        <v>2292</v>
      </c>
      <c r="G9873" t="s">
        <v>2293</v>
      </c>
      <c r="H9873" s="5">
        <v>24189.02</v>
      </c>
      <c r="I9873">
        <f>IFERROR(VLOOKUP(G9873,'NCES Match'!$A$2:$B$1307,2,FALSE),"")</f>
        <v>4831320</v>
      </c>
      <c r="J9873" cm="1">
        <f t="array" ref="J9873">IFERROR(_xlfn.IFS(B9873=2015,H9873/$O$13,B9873=2016,H9873/$O$14,B9873=2017,H9873/$O$15,B9873=2018,H9873/$O$16,B9873=2019,H9873/$O$17,B9873=2020,H9873/$O$18,B9873=2021,H9873/$O$19,B9873=2022,H9873/$O$20),"")</f>
        <v>1.8949769144086543E-5</v>
      </c>
      <c r="K9873" s="3" cm="1">
        <f t="array" ref="K9873">IFERROR(_xlfn.IFS(B9873=2015,J9873*$P$4,B9873=2016,J9873*$P$5,B9873=2017,J9873*$P$6,B9873=2018,J9873*$P$7,B9873=2019,J9873*$P$8,B9873=2020,J9873*$P$9,B9873=2021,J9873*$P$10,B9873=2022,J9873*$P$11),"")</f>
        <v>30158.235217825073</v>
      </c>
      <c r="L9873" s="3">
        <f t="shared" si="155"/>
        <v>54347.255217825077</v>
      </c>
    </row>
    <row r="9874" spans="1:12">
      <c r="A9874">
        <v>4831320</v>
      </c>
      <c r="B9874">
        <v>2016</v>
      </c>
      <c r="C9874" t="s">
        <v>4102</v>
      </c>
      <c r="D9874" t="s">
        <v>2291</v>
      </c>
      <c r="E9874" t="s">
        <v>2292</v>
      </c>
      <c r="F9874" t="s">
        <v>4101</v>
      </c>
      <c r="G9874" t="s">
        <v>2293</v>
      </c>
      <c r="H9874" s="5">
        <v>26939</v>
      </c>
      <c r="I9874">
        <f>IFERROR(VLOOKUP(G9874,'NCES Match'!$A$2:$B$1307,2,FALSE),"")</f>
        <v>4831320</v>
      </c>
      <c r="J9874" cm="1">
        <f t="array" ref="J9874">IFERROR(_xlfn.IFS(B9874=2015,H9874/$O$13,B9874=2016,H9874/$O$14,B9874=2017,H9874/$O$15,B9874=2018,H9874/$O$16,B9874=2019,H9874/$O$17,B9874=2020,H9874/$O$18,B9874=2021,H9874/$O$19,B9874=2022,H9874/$O$20),"")</f>
        <v>1.9284738657293568E-5</v>
      </c>
      <c r="K9874" s="3" cm="1">
        <f t="array" ref="K9874">IFERROR(_xlfn.IFS(B9874=2015,J9874*$P$4,B9874=2016,J9874*$P$5,B9874=2017,J9874*$P$6,B9874=2018,J9874*$P$7,B9874=2019,J9874*$P$8,B9874=2020,J9874*$P$9,B9874=2021,J9874*$P$10,B9874=2022,J9874*$P$11),"")</f>
        <v>32314.110703674665</v>
      </c>
      <c r="L9874" s="3">
        <f t="shared" si="155"/>
        <v>59253.110703674669</v>
      </c>
    </row>
    <row r="9875" spans="1:12">
      <c r="A9875">
        <v>4831320</v>
      </c>
      <c r="B9875">
        <v>2017</v>
      </c>
      <c r="D9875" t="s">
        <v>2291</v>
      </c>
      <c r="E9875" t="s">
        <v>2292</v>
      </c>
      <c r="F9875" t="s">
        <v>4101</v>
      </c>
      <c r="G9875" t="s">
        <v>2293</v>
      </c>
      <c r="H9875" s="5">
        <v>17896</v>
      </c>
      <c r="I9875">
        <f>IFERROR(VLOOKUP(G9875,'NCES Match'!$A$2:$B$1307,2,FALSE),"")</f>
        <v>4831320</v>
      </c>
      <c r="J9875" cm="1">
        <f t="array" ref="J9875">IFERROR(_xlfn.IFS(B9875=2015,H9875/$O$13,B9875=2016,H9875/$O$14,B9875=2017,H9875/$O$15,B9875=2018,H9875/$O$16,B9875=2019,H9875/$O$17,B9875=2020,H9875/$O$18,B9875=2021,H9875/$O$19,B9875=2022,H9875/$O$20),"")</f>
        <v>1.2338196167413206E-5</v>
      </c>
      <c r="K9875" s="3" cm="1">
        <f t="array" ref="K9875">IFERROR(_xlfn.IFS(B9875=2015,J9875*$P$4,B9875=2016,J9875*$P$5,B9875=2017,J9875*$P$6,B9875=2018,J9875*$P$7,B9875=2019,J9875*$P$8,B9875=2020,J9875*$P$9,B9875=2021,J9875*$P$10,B9875=2022,J9875*$P$11),"")</f>
        <v>20953.314768718225</v>
      </c>
      <c r="L9875" s="3">
        <f t="shared" si="155"/>
        <v>38849.314768718221</v>
      </c>
    </row>
    <row r="9876" spans="1:12">
      <c r="A9876">
        <v>4831320</v>
      </c>
      <c r="B9876">
        <v>2018</v>
      </c>
      <c r="D9876" t="s">
        <v>2291</v>
      </c>
      <c r="E9876" t="s">
        <v>2292</v>
      </c>
      <c r="F9876" t="s">
        <v>4101</v>
      </c>
      <c r="G9876" t="s">
        <v>2293</v>
      </c>
      <c r="H9876" s="5">
        <v>19394</v>
      </c>
      <c r="I9876">
        <f>IFERROR(VLOOKUP(G9876,'NCES Match'!$A$2:$B$1307,2,FALSE),"")</f>
        <v>4831320</v>
      </c>
      <c r="J9876" cm="1">
        <f t="array" ref="J9876">IFERROR(_xlfn.IFS(B9876=2015,H9876/$O$13,B9876=2016,H9876/$O$14,B9876=2017,H9876/$O$15,B9876=2018,H9876/$O$16,B9876=2019,H9876/$O$17,B9876=2020,H9876/$O$18,B9876=2021,H9876/$O$19,B9876=2022,H9876/$O$20),"")</f>
        <v>1.2655726044911189E-5</v>
      </c>
      <c r="K9876" s="3" cm="1">
        <f t="array" ref="K9876">IFERROR(_xlfn.IFS(B9876=2015,J9876*$P$4,B9876=2016,J9876*$P$5,B9876=2017,J9876*$P$6,B9876=2018,J9876*$P$7,B9876=2019,J9876*$P$8,B9876=2020,J9876*$P$9,B9876=2021,J9876*$P$10,B9876=2022,J9876*$P$11),"")</f>
        <v>21728.024993474864</v>
      </c>
      <c r="L9876" s="3">
        <f t="shared" si="155"/>
        <v>41122.024993474864</v>
      </c>
    </row>
    <row r="9877" spans="1:12">
      <c r="A9877">
        <v>4831320</v>
      </c>
      <c r="B9877">
        <v>2019</v>
      </c>
      <c r="D9877" t="s">
        <v>2291</v>
      </c>
      <c r="E9877" t="s">
        <v>2292</v>
      </c>
      <c r="F9877" t="s">
        <v>4101</v>
      </c>
      <c r="G9877" t="s">
        <v>2293</v>
      </c>
      <c r="H9877" s="5">
        <v>22401</v>
      </c>
      <c r="I9877">
        <f>IFERROR(VLOOKUP(G9877,'NCES Match'!$A$2:$B$1307,2,FALSE),"")</f>
        <v>4831320</v>
      </c>
      <c r="J9877" cm="1">
        <f t="array" ref="J9877">IFERROR(_xlfn.IFS(B9877=2015,H9877/$O$13,B9877=2016,H9877/$O$14,B9877=2017,H9877/$O$15,B9877=2018,H9877/$O$16,B9877=2019,H9877/$O$17,B9877=2020,H9877/$O$18,B9877=2021,H9877/$O$19,B9877=2022,H9877/$O$20),"")</f>
        <v>1.4183865776887141E-5</v>
      </c>
      <c r="K9877" s="3" cm="1">
        <f t="array" ref="K9877">IFERROR(_xlfn.IFS(B9877=2015,J9877*$P$4,B9877=2016,J9877*$P$5,B9877=2017,J9877*$P$6,B9877=2018,J9877*$P$7,B9877=2019,J9877*$P$8,B9877=2020,J9877*$P$9,B9877=2021,J9877*$P$10,B9877=2022,J9877*$P$11),"")</f>
        <v>24650.508674462522</v>
      </c>
      <c r="L9877" s="3">
        <f t="shared" si="155"/>
        <v>47051.508674462522</v>
      </c>
    </row>
    <row r="9878" spans="1:12">
      <c r="A9878">
        <v>4831320</v>
      </c>
      <c r="B9878">
        <v>2020</v>
      </c>
      <c r="D9878" t="s">
        <v>2291</v>
      </c>
      <c r="E9878" t="s">
        <v>2292</v>
      </c>
      <c r="F9878" t="s">
        <v>4230</v>
      </c>
      <c r="G9878" t="s">
        <v>2293</v>
      </c>
      <c r="H9878" s="5">
        <v>33663</v>
      </c>
      <c r="I9878">
        <f>IFERROR(VLOOKUP(G9878,'NCES Match'!$A$2:$B$1307,2,FALSE),"")</f>
        <v>4831320</v>
      </c>
      <c r="J9878" cm="1">
        <f t="array" ref="J9878">IFERROR(_xlfn.IFS(B9878=2015,H9878/$O$13,B9878=2016,H9878/$O$14,B9878=2017,H9878/$O$15,B9878=2018,H9878/$O$16,B9878=2019,H9878/$O$17,B9878=2020,H9878/$O$18,B9878=2021,H9878/$O$19,B9878=2022,H9878/$O$20),"")</f>
        <v>1.8242234283493768E-5</v>
      </c>
      <c r="K9878" s="3" cm="1">
        <f t="array" ref="K9878">IFERROR(_xlfn.IFS(B9878=2015,J9878*$P$4,B9878=2016,J9878*$P$5,B9878=2017,J9878*$P$6,B9878=2018,J9878*$P$7,B9878=2019,J9878*$P$8,B9878=2020,J9878*$P$9,B9878=2021,J9878*$P$10,B9878=2022,J9878*$P$11),"")</f>
        <v>38454.681221494371</v>
      </c>
      <c r="L9878" s="3">
        <f t="shared" si="155"/>
        <v>72117.681221494364</v>
      </c>
    </row>
    <row r="9879" spans="1:12">
      <c r="A9879">
        <v>4831320</v>
      </c>
      <c r="B9879">
        <v>2021</v>
      </c>
      <c r="D9879" t="s">
        <v>2291</v>
      </c>
      <c r="E9879" t="s">
        <v>2292</v>
      </c>
      <c r="F9879" t="s">
        <v>4101</v>
      </c>
      <c r="G9879" t="s">
        <v>2293</v>
      </c>
      <c r="H9879" s="5">
        <v>32497.34</v>
      </c>
      <c r="I9879">
        <f>IFERROR(VLOOKUP(G9879,'NCES Match'!$A$2:$B$1307,2,FALSE),"")</f>
        <v>4831320</v>
      </c>
      <c r="J9879" cm="1">
        <f t="array" ref="J9879">IFERROR(_xlfn.IFS(B9879=2015,H9879/$O$13,B9879=2016,H9879/$O$14,B9879=2017,H9879/$O$15,B9879=2018,H9879/$O$16,B9879=2019,H9879/$O$17,B9879=2020,H9879/$O$18,B9879=2021,H9879/$O$19,B9879=2022,H9879/$O$20),"")</f>
        <v>1.6627037039582286E-5</v>
      </c>
      <c r="K9879" s="3" cm="1">
        <f t="array" ref="K9879">IFERROR(_xlfn.IFS(B9879=2015,J9879*$P$4,B9879=2016,J9879*$P$5,B9879=2017,J9879*$P$6,B9879=2018,J9879*$P$7,B9879=2019,J9879*$P$8,B9879=2020,J9879*$P$9,B9879=2021,J9879*$P$10,B9879=2022,J9879*$P$11),"")</f>
        <v>35591.058887910833</v>
      </c>
      <c r="L9879" s="3">
        <f t="shared" si="155"/>
        <v>68088.398887910836</v>
      </c>
    </row>
    <row r="9880" spans="1:12">
      <c r="A9880">
        <v>4831320</v>
      </c>
      <c r="B9880">
        <v>2022</v>
      </c>
      <c r="D9880" t="s">
        <v>2291</v>
      </c>
      <c r="E9880" t="s">
        <v>2292</v>
      </c>
      <c r="F9880" t="s">
        <v>4101</v>
      </c>
      <c r="G9880" t="s">
        <v>2293</v>
      </c>
      <c r="H9880" s="5">
        <v>24787.7</v>
      </c>
      <c r="I9880">
        <f>IFERROR(VLOOKUP(G9880,'NCES Match'!$A$2:$B$1307,2,FALSE),"")</f>
        <v>4831320</v>
      </c>
      <c r="J9880" cm="1">
        <f t="array" ref="J9880">IFERROR(_xlfn.IFS(B9880=2015,H9880/$O$13,B9880=2016,H9880/$O$14,B9880=2017,H9880/$O$15,B9880=2018,H9880/$O$16,B9880=2019,H9880/$O$17,B9880=2020,H9880/$O$18,B9880=2021,H9880/$O$19,B9880=2022,H9880/$O$20),"")</f>
        <v>1.0887517402377147E-5</v>
      </c>
      <c r="K9880" s="3" cm="1">
        <f t="array" ref="K9880">IFERROR(_xlfn.IFS(B9880=2015,J9880*$P$4,B9880=2016,J9880*$P$5,B9880=2017,J9880*$P$6,B9880=2018,J9880*$P$7,B9880=2019,J9880*$P$8,B9880=2020,J9880*$P$9,B9880=2021,J9880*$P$10,B9880=2022,J9880*$P$11),"")</f>
        <v>23446.083703548451</v>
      </c>
      <c r="L9880" s="3">
        <f t="shared" si="155"/>
        <v>48233.783703548455</v>
      </c>
    </row>
    <row r="9881" spans="1:12">
      <c r="A9881">
        <v>4831320</v>
      </c>
      <c r="B9881">
        <v>2023</v>
      </c>
      <c r="D9881" t="s">
        <v>2291</v>
      </c>
      <c r="E9881" t="s">
        <v>2292</v>
      </c>
      <c r="F9881" t="s">
        <v>4101</v>
      </c>
      <c r="G9881" t="s">
        <v>2293</v>
      </c>
      <c r="H9881" s="5">
        <v>38549.47</v>
      </c>
      <c r="I9881">
        <f>IFERROR(VLOOKUP(G9881,'NCES Match'!$A$2:$B$1307,2,FALSE),"")</f>
        <v>4831320</v>
      </c>
      <c r="J9881" t="str" cm="1">
        <f t="array" ref="J9881">IFERROR(_xlfn.IFS(B9881=2015,H9881/$O$13,B9881=2016,H9881/$O$14,B9881=2017,H9881/$O$15,B9881=2018,H9881/$O$16,B9881=2019,H9881/$O$17,B9881=2020,H9881/$O$18,B9881=2021,H9881/$O$19,B9881=2022,H9881/$O$20),"")</f>
        <v/>
      </c>
      <c r="K9881" s="3" t="str" cm="1">
        <f t="array" ref="K9881">IFERROR(_xlfn.IFS(B9881=2015,J9881*$P$4,B9881=2016,J9881*$P$5,B9881=2017,J9881*$P$6,B9881=2018,J9881*$P$7,B9881=2019,J9881*$P$8,B9881=2020,J9881*$P$9,B9881=2021,J9881*$P$10,B9881=2022,J9881*$P$11),"")</f>
        <v/>
      </c>
      <c r="L9881" s="3">
        <f t="shared" si="155"/>
        <v>38549.47</v>
      </c>
    </row>
    <row r="9882" spans="1:12">
      <c r="A9882">
        <v>4813320</v>
      </c>
      <c r="B9882">
        <v>2015</v>
      </c>
      <c r="C9882" t="s">
        <v>381</v>
      </c>
      <c r="D9882" t="s">
        <v>840</v>
      </c>
      <c r="E9882" t="s">
        <v>841</v>
      </c>
      <c r="G9882" t="s">
        <v>842</v>
      </c>
      <c r="H9882" s="5">
        <v>458850.03</v>
      </c>
      <c r="I9882">
        <f>IFERROR(VLOOKUP(G9882,'NCES Match'!$A$2:$B$1307,2,FALSE),"")</f>
        <v>4813320</v>
      </c>
      <c r="J9882" cm="1">
        <f t="array" ref="J9882">IFERROR(_xlfn.IFS(B9882=2015,H9882/$O$13,B9882=2016,H9882/$O$14,B9882=2017,H9882/$O$15,B9882=2018,H9882/$O$16,B9882=2019,H9882/$O$17,B9882=2020,H9882/$O$18,B9882=2021,H9882/$O$19,B9882=2022,H9882/$O$20),"")</f>
        <v>3.5946483736245556E-4</v>
      </c>
      <c r="K9882" s="3" cm="1">
        <f t="array" ref="K9882">IFERROR(_xlfn.IFS(B9882=2015,J9882*$P$4,B9882=2016,J9882*$P$5,B9882=2017,J9882*$P$6,B9882=2018,J9882*$P$7,B9882=2019,J9882*$P$8,B9882=2020,J9882*$P$9,B9882=2021,J9882*$P$10,B9882=2022,J9882*$P$11),"")</f>
        <v>572082.17341777764</v>
      </c>
      <c r="L9882" s="3">
        <f t="shared" si="155"/>
        <v>1030932.2034177777</v>
      </c>
    </row>
    <row r="9883" spans="1:12">
      <c r="A9883">
        <v>4813320</v>
      </c>
      <c r="B9883">
        <v>2016</v>
      </c>
      <c r="C9883" t="s">
        <v>4102</v>
      </c>
      <c r="D9883" t="s">
        <v>840</v>
      </c>
      <c r="E9883" t="s">
        <v>841</v>
      </c>
      <c r="F9883" t="s">
        <v>4101</v>
      </c>
      <c r="G9883" t="s">
        <v>842</v>
      </c>
      <c r="H9883" s="5">
        <v>450777</v>
      </c>
      <c r="I9883">
        <f>IFERROR(VLOOKUP(G9883,'NCES Match'!$A$2:$B$1307,2,FALSE),"")</f>
        <v>4813320</v>
      </c>
      <c r="J9883" cm="1">
        <f t="array" ref="J9883">IFERROR(_xlfn.IFS(B9883=2015,H9883/$O$13,B9883=2016,H9883/$O$14,B9883=2017,H9883/$O$15,B9883=2018,H9883/$O$16,B9883=2019,H9883/$O$17,B9883=2020,H9883/$O$18,B9883=2021,H9883/$O$19,B9883=2022,H9883/$O$20),"")</f>
        <v>3.226963375670523E-4</v>
      </c>
      <c r="K9883" s="3" cm="1">
        <f t="array" ref="K9883">IFERROR(_xlfn.IFS(B9883=2015,J9883*$P$4,B9883=2016,J9883*$P$5,B9883=2017,J9883*$P$6,B9883=2018,J9883*$P$7,B9883=2019,J9883*$P$8,B9883=2020,J9883*$P$9,B9883=2021,J9883*$P$10,B9883=2022,J9883*$P$11),"")</f>
        <v>540720.06684250908</v>
      </c>
      <c r="L9883" s="3">
        <f t="shared" si="155"/>
        <v>991497.06684250908</v>
      </c>
    </row>
    <row r="9884" spans="1:12">
      <c r="A9884">
        <v>4813320</v>
      </c>
      <c r="B9884">
        <v>2017</v>
      </c>
      <c r="D9884" t="s">
        <v>840</v>
      </c>
      <c r="E9884" t="s">
        <v>841</v>
      </c>
      <c r="F9884" t="s">
        <v>4101</v>
      </c>
      <c r="G9884" t="s">
        <v>842</v>
      </c>
      <c r="H9884" s="5">
        <v>445443</v>
      </c>
      <c r="I9884">
        <f>IFERROR(VLOOKUP(G9884,'NCES Match'!$A$2:$B$1307,2,FALSE),"")</f>
        <v>4813320</v>
      </c>
      <c r="J9884" cm="1">
        <f t="array" ref="J9884">IFERROR(_xlfn.IFS(B9884=2015,H9884/$O$13,B9884=2016,H9884/$O$14,B9884=2017,H9884/$O$15,B9884=2018,H9884/$O$16,B9884=2019,H9884/$O$17,B9884=2020,H9884/$O$18,B9884=2021,H9884/$O$19,B9884=2022,H9884/$O$20),"")</f>
        <v>3.0710567251905678E-4</v>
      </c>
      <c r="K9884" s="3" cm="1">
        <f t="array" ref="K9884">IFERROR(_xlfn.IFS(B9884=2015,J9884*$P$4,B9884=2016,J9884*$P$5,B9884=2017,J9884*$P$6,B9884=2018,J9884*$P$7,B9884=2019,J9884*$P$8,B9884=2020,J9884*$P$9,B9884=2021,J9884*$P$10,B9884=2022,J9884*$P$11),"")</f>
        <v>521541.53947933344</v>
      </c>
      <c r="L9884" s="3">
        <f t="shared" si="155"/>
        <v>966984.53947933344</v>
      </c>
    </row>
    <row r="9885" spans="1:12">
      <c r="A9885">
        <v>4813320</v>
      </c>
      <c r="B9885">
        <v>2018</v>
      </c>
      <c r="D9885" t="s">
        <v>840</v>
      </c>
      <c r="E9885" t="s">
        <v>841</v>
      </c>
      <c r="F9885" t="s">
        <v>4101</v>
      </c>
      <c r="G9885" t="s">
        <v>842</v>
      </c>
      <c r="H9885" s="5">
        <v>493681</v>
      </c>
      <c r="I9885">
        <f>IFERROR(VLOOKUP(G9885,'NCES Match'!$A$2:$B$1307,2,FALSE),"")</f>
        <v>4813320</v>
      </c>
      <c r="J9885" cm="1">
        <f t="array" ref="J9885">IFERROR(_xlfn.IFS(B9885=2015,H9885/$O$13,B9885=2016,H9885/$O$14,B9885=2017,H9885/$O$15,B9885=2018,H9885/$O$16,B9885=2019,H9885/$O$17,B9885=2020,H9885/$O$18,B9885=2021,H9885/$O$19,B9885=2022,H9885/$O$20),"")</f>
        <v>3.2215589819417346E-4</v>
      </c>
      <c r="K9885" s="3" cm="1">
        <f t="array" ref="K9885">IFERROR(_xlfn.IFS(B9885=2015,J9885*$P$4,B9885=2016,J9885*$P$5,B9885=2017,J9885*$P$6,B9885=2018,J9885*$P$7,B9885=2019,J9885*$P$8,B9885=2020,J9885*$P$9,B9885=2021,J9885*$P$10,B9885=2022,J9885*$P$11),"")</f>
        <v>553094.41614951345</v>
      </c>
      <c r="L9885" s="3">
        <f t="shared" si="155"/>
        <v>1046775.4161495134</v>
      </c>
    </row>
    <row r="9886" spans="1:12">
      <c r="A9886">
        <v>4813320</v>
      </c>
      <c r="B9886">
        <v>2019</v>
      </c>
      <c r="D9886" t="s">
        <v>840</v>
      </c>
      <c r="E9886" t="s">
        <v>841</v>
      </c>
      <c r="F9886" t="s">
        <v>4101</v>
      </c>
      <c r="G9886" t="s">
        <v>842</v>
      </c>
      <c r="H9886" s="5">
        <v>477623</v>
      </c>
      <c r="I9886">
        <f>IFERROR(VLOOKUP(G9886,'NCES Match'!$A$2:$B$1307,2,FALSE),"")</f>
        <v>4813320</v>
      </c>
      <c r="J9886" cm="1">
        <f t="array" ref="J9886">IFERROR(_xlfn.IFS(B9886=2015,H9886/$O$13,B9886=2016,H9886/$O$14,B9886=2017,H9886/$O$15,B9886=2018,H9886/$O$16,B9886=2019,H9886/$O$17,B9886=2020,H9886/$O$18,B9886=2021,H9886/$O$19,B9886=2022,H9886/$O$20),"")</f>
        <v>3.0242134386653126E-4</v>
      </c>
      <c r="K9886" s="3" cm="1">
        <f t="array" ref="K9886">IFERROR(_xlfn.IFS(B9886=2015,J9886*$P$4,B9886=2016,J9886*$P$5,B9886=2017,J9886*$P$6,B9886=2018,J9886*$P$7,B9886=2019,J9886*$P$8,B9886=2020,J9886*$P$9,B9886=2021,J9886*$P$10,B9886=2022,J9886*$P$11),"")</f>
        <v>525585.90708552359</v>
      </c>
      <c r="L9886" s="3">
        <f t="shared" si="155"/>
        <v>1003208.9070855236</v>
      </c>
    </row>
    <row r="9887" spans="1:12">
      <c r="A9887">
        <v>4813320</v>
      </c>
      <c r="B9887">
        <v>2020</v>
      </c>
      <c r="D9887" t="s">
        <v>840</v>
      </c>
      <c r="E9887" t="s">
        <v>841</v>
      </c>
      <c r="F9887" t="s">
        <v>4230</v>
      </c>
      <c r="G9887" t="s">
        <v>842</v>
      </c>
      <c r="H9887" s="5">
        <v>531416</v>
      </c>
      <c r="I9887">
        <f>IFERROR(VLOOKUP(G9887,'NCES Match'!$A$2:$B$1307,2,FALSE),"")</f>
        <v>4813320</v>
      </c>
      <c r="J9887" cm="1">
        <f t="array" ref="J9887">IFERROR(_xlfn.IFS(B9887=2015,H9887/$O$13,B9887=2016,H9887/$O$14,B9887=2017,H9887/$O$15,B9887=2018,H9887/$O$16,B9887=2019,H9887/$O$17,B9887=2020,H9887/$O$18,B9887=2021,H9887/$O$19,B9887=2022,H9887/$O$20),"")</f>
        <v>2.8797834934489274E-4</v>
      </c>
      <c r="K9887" s="3" cm="1">
        <f t="array" ref="K9887">IFERROR(_xlfn.IFS(B9887=2015,J9887*$P$4,B9887=2016,J9887*$P$5,B9887=2017,J9887*$P$6,B9887=2018,J9887*$P$7,B9887=2019,J9887*$P$8,B9887=2020,J9887*$P$9,B9887=2021,J9887*$P$10,B9887=2022,J9887*$P$11),"")</f>
        <v>607059.1710780873</v>
      </c>
      <c r="L9887" s="3">
        <f t="shared" si="155"/>
        <v>1138475.1710780873</v>
      </c>
    </row>
    <row r="9888" spans="1:12">
      <c r="A9888">
        <v>4813320</v>
      </c>
      <c r="B9888">
        <v>2021</v>
      </c>
      <c r="D9888" t="s">
        <v>840</v>
      </c>
      <c r="E9888" t="s">
        <v>841</v>
      </c>
      <c r="F9888" t="s">
        <v>4230</v>
      </c>
      <c r="G9888" t="s">
        <v>842</v>
      </c>
      <c r="H9888" s="5">
        <v>599652.84</v>
      </c>
      <c r="I9888">
        <f>IFERROR(VLOOKUP(G9888,'NCES Match'!$A$2:$B$1307,2,FALSE),"")</f>
        <v>4813320</v>
      </c>
      <c r="J9888" cm="1">
        <f t="array" ref="J9888">IFERROR(_xlfn.IFS(B9888=2015,H9888/$O$13,B9888=2016,H9888/$O$14,B9888=2017,H9888/$O$15,B9888=2018,H9888/$O$16,B9888=2019,H9888/$O$17,B9888=2020,H9888/$O$18,B9888=2021,H9888/$O$19,B9888=2022,H9888/$O$20),"")</f>
        <v>3.068081874261312E-4</v>
      </c>
      <c r="K9888" s="3" cm="1">
        <f t="array" ref="K9888">IFERROR(_xlfn.IFS(B9888=2015,J9888*$P$4,B9888=2016,J9888*$P$5,B9888=2017,J9888*$P$6,B9888=2018,J9888*$P$7,B9888=2019,J9888*$P$8,B9888=2020,J9888*$P$9,B9888=2021,J9888*$P$10,B9888=2022,J9888*$P$11),"")</f>
        <v>656739.27591436636</v>
      </c>
      <c r="L9888" s="3">
        <f t="shared" si="155"/>
        <v>1256392.1159143662</v>
      </c>
    </row>
    <row r="9889" spans="1:12">
      <c r="A9889">
        <v>4813320</v>
      </c>
      <c r="B9889">
        <v>2022</v>
      </c>
      <c r="D9889" t="s">
        <v>840</v>
      </c>
      <c r="E9889" t="s">
        <v>841</v>
      </c>
      <c r="F9889" t="s">
        <v>4101</v>
      </c>
      <c r="G9889" t="s">
        <v>842</v>
      </c>
      <c r="H9889" s="5">
        <v>680008.25</v>
      </c>
      <c r="I9889">
        <f>IFERROR(VLOOKUP(G9889,'NCES Match'!$A$2:$B$1307,2,FALSE),"")</f>
        <v>4813320</v>
      </c>
      <c r="J9889" cm="1">
        <f t="array" ref="J9889">IFERROR(_xlfn.IFS(B9889=2015,H9889/$O$13,B9889=2016,H9889/$O$14,B9889=2017,H9889/$O$15,B9889=2018,H9889/$O$16,B9889=2019,H9889/$O$17,B9889=2020,H9889/$O$18,B9889=2021,H9889/$O$19,B9889=2022,H9889/$O$20),"")</f>
        <v>2.9868046069764562E-4</v>
      </c>
      <c r="K9889" s="3" cm="1">
        <f t="array" ref="K9889">IFERROR(_xlfn.IFS(B9889=2015,J9889*$P$4,B9889=2016,J9889*$P$5,B9889=2017,J9889*$P$6,B9889=2018,J9889*$P$7,B9889=2019,J9889*$P$8,B9889=2020,J9889*$P$9,B9889=2021,J9889*$P$10,B9889=2022,J9889*$P$11),"")</f>
        <v>643203.29633663071</v>
      </c>
      <c r="L9889" s="3">
        <f t="shared" si="155"/>
        <v>1323211.5463366308</v>
      </c>
    </row>
    <row r="9890" spans="1:12">
      <c r="A9890">
        <v>4813320</v>
      </c>
      <c r="B9890">
        <v>2023</v>
      </c>
      <c r="D9890" t="s">
        <v>840</v>
      </c>
      <c r="E9890" t="s">
        <v>841</v>
      </c>
      <c r="F9890" t="s">
        <v>4101</v>
      </c>
      <c r="G9890" t="s">
        <v>842</v>
      </c>
      <c r="H9890" s="5">
        <v>716718.53</v>
      </c>
      <c r="I9890">
        <f>IFERROR(VLOOKUP(G9890,'NCES Match'!$A$2:$B$1307,2,FALSE),"")</f>
        <v>4813320</v>
      </c>
      <c r="J9890" t="str" cm="1">
        <f t="array" ref="J9890">IFERROR(_xlfn.IFS(B9890=2015,H9890/$O$13,B9890=2016,H9890/$O$14,B9890=2017,H9890/$O$15,B9890=2018,H9890/$O$16,B9890=2019,H9890/$O$17,B9890=2020,H9890/$O$18,B9890=2021,H9890/$O$19,B9890=2022,H9890/$O$20),"")</f>
        <v/>
      </c>
      <c r="K9890" s="3" t="str" cm="1">
        <f t="array" ref="K9890">IFERROR(_xlfn.IFS(B9890=2015,J9890*$P$4,B9890=2016,J9890*$P$5,B9890=2017,J9890*$P$6,B9890=2018,J9890*$P$7,B9890=2019,J9890*$P$8,B9890=2020,J9890*$P$9,B9890=2021,J9890*$P$10,B9890=2022,J9890*$P$11),"")</f>
        <v/>
      </c>
      <c r="L9890" s="3">
        <f t="shared" si="155"/>
        <v>716718.53</v>
      </c>
    </row>
    <row r="9891" spans="1:12">
      <c r="A9891">
        <v>4824810</v>
      </c>
      <c r="B9891">
        <v>2015</v>
      </c>
      <c r="C9891" t="s">
        <v>381</v>
      </c>
      <c r="D9891" t="s">
        <v>1788</v>
      </c>
      <c r="E9891" t="s">
        <v>1789</v>
      </c>
      <c r="G9891" t="s">
        <v>1790</v>
      </c>
      <c r="H9891" s="5">
        <v>134289.26</v>
      </c>
      <c r="I9891">
        <f>IFERROR(VLOOKUP(G9891,'NCES Match'!$A$2:$B$1307,2,FALSE),"")</f>
        <v>4824810</v>
      </c>
      <c r="J9891" cm="1">
        <f t="array" ref="J9891">IFERROR(_xlfn.IFS(B9891=2015,H9891/$O$13,B9891=2016,H9891/$O$14,B9891=2017,H9891/$O$15,B9891=2018,H9891/$O$16,B9891=2019,H9891/$O$17,B9891=2020,H9891/$O$18,B9891=2021,H9891/$O$19,B9891=2022,H9891/$O$20),"")</f>
        <v>1.0520271079730453E-4</v>
      </c>
      <c r="K9891" s="3" cm="1">
        <f t="array" ref="K9891">IFERROR(_xlfn.IFS(B9891=2015,J9891*$P$4,B9891=2016,J9891*$P$5,B9891=2017,J9891*$P$6,B9891=2018,J9891*$P$7,B9891=2019,J9891*$P$8,B9891=2020,J9891*$P$9,B9891=2021,J9891*$P$10,B9891=2022,J9891*$P$11),"")</f>
        <v>167428.32451697788</v>
      </c>
      <c r="L9891" s="3">
        <f t="shared" si="155"/>
        <v>301717.58451697789</v>
      </c>
    </row>
    <row r="9892" spans="1:12">
      <c r="A9892">
        <v>4824810</v>
      </c>
      <c r="B9892">
        <v>2016</v>
      </c>
      <c r="C9892" t="s">
        <v>4102</v>
      </c>
      <c r="D9892" t="s">
        <v>1788</v>
      </c>
      <c r="E9892" t="s">
        <v>1789</v>
      </c>
      <c r="F9892" t="s">
        <v>4101</v>
      </c>
      <c r="G9892" t="s">
        <v>1790</v>
      </c>
      <c r="H9892" s="5">
        <v>119753</v>
      </c>
      <c r="I9892">
        <f>IFERROR(VLOOKUP(G9892,'NCES Match'!$A$2:$B$1307,2,FALSE),"")</f>
        <v>4824810</v>
      </c>
      <c r="J9892" cm="1">
        <f t="array" ref="J9892">IFERROR(_xlfn.IFS(B9892=2015,H9892/$O$13,B9892=2016,H9892/$O$14,B9892=2017,H9892/$O$15,B9892=2018,H9892/$O$16,B9892=2019,H9892/$O$17,B9892=2020,H9892/$O$18,B9892=2021,H9892/$O$19,B9892=2022,H9892/$O$20),"")</f>
        <v>8.5727209934551271E-5</v>
      </c>
      <c r="K9892" s="3" cm="1">
        <f t="array" ref="K9892">IFERROR(_xlfn.IFS(B9892=2015,J9892*$P$4,B9892=2016,J9892*$P$5,B9892=2017,J9892*$P$6,B9892=2018,J9892*$P$7,B9892=2019,J9892*$P$8,B9892=2020,J9892*$P$9,B9892=2021,J9892*$P$10,B9892=2022,J9892*$P$11),"")</f>
        <v>143647.19177019014</v>
      </c>
      <c r="L9892" s="3">
        <f t="shared" si="155"/>
        <v>263400.19177019014</v>
      </c>
    </row>
    <row r="9893" spans="1:12">
      <c r="A9893">
        <v>4824810</v>
      </c>
      <c r="B9893">
        <v>2017</v>
      </c>
      <c r="D9893" t="s">
        <v>1788</v>
      </c>
      <c r="E9893" t="s">
        <v>1789</v>
      </c>
      <c r="F9893" t="s">
        <v>4101</v>
      </c>
      <c r="G9893" t="s">
        <v>1790</v>
      </c>
      <c r="H9893" s="5">
        <v>121045</v>
      </c>
      <c r="I9893">
        <f>IFERROR(VLOOKUP(G9893,'NCES Match'!$A$2:$B$1307,2,FALSE),"")</f>
        <v>4824810</v>
      </c>
      <c r="J9893" cm="1">
        <f t="array" ref="J9893">IFERROR(_xlfn.IFS(B9893=2015,H9893/$O$13,B9893=2016,H9893/$O$14,B9893=2017,H9893/$O$15,B9893=2018,H9893/$O$16,B9893=2019,H9893/$O$17,B9893=2020,H9893/$O$18,B9893=2021,H9893/$O$19,B9893=2022,H9893/$O$20),"")</f>
        <v>8.3453115505394029E-5</v>
      </c>
      <c r="K9893" s="3" cm="1">
        <f t="array" ref="K9893">IFERROR(_xlfn.IFS(B9893=2015,J9893*$P$4,B9893=2016,J9893*$P$5,B9893=2017,J9893*$P$6,B9893=2018,J9893*$P$7,B9893=2019,J9893*$P$8,B9893=2020,J9893*$P$9,B9893=2021,J9893*$P$10,B9893=2022,J9893*$P$11),"")</f>
        <v>141724.07164614985</v>
      </c>
      <c r="L9893" s="3">
        <f t="shared" si="155"/>
        <v>262769.07164614985</v>
      </c>
    </row>
    <row r="9894" spans="1:12">
      <c r="A9894">
        <v>4824810</v>
      </c>
      <c r="B9894">
        <v>2018</v>
      </c>
      <c r="D9894" t="s">
        <v>1788</v>
      </c>
      <c r="E9894" t="s">
        <v>1789</v>
      </c>
      <c r="F9894" t="s">
        <v>4101</v>
      </c>
      <c r="G9894" t="s">
        <v>1790</v>
      </c>
      <c r="H9894" s="5">
        <v>136825</v>
      </c>
      <c r="I9894">
        <f>IFERROR(VLOOKUP(G9894,'NCES Match'!$A$2:$B$1307,2,FALSE),"")</f>
        <v>4824810</v>
      </c>
      <c r="J9894" cm="1">
        <f t="array" ref="J9894">IFERROR(_xlfn.IFS(B9894=2015,H9894/$O$13,B9894=2016,H9894/$O$14,B9894=2017,H9894/$O$15,B9894=2018,H9894/$O$16,B9894=2019,H9894/$O$17,B9894=2020,H9894/$O$18,B9894=2021,H9894/$O$19,B9894=2022,H9894/$O$20),"")</f>
        <v>8.9286362591263965E-5</v>
      </c>
      <c r="K9894" s="3" cm="1">
        <f t="array" ref="K9894">IFERROR(_xlfn.IFS(B9894=2015,J9894*$P$4,B9894=2016,J9894*$P$5,B9894=2017,J9894*$P$6,B9894=2018,J9894*$P$7,B9894=2019,J9894*$P$8,B9894=2020,J9894*$P$9,B9894=2021,J9894*$P$10,B9894=2022,J9894*$P$11),"")</f>
        <v>153291.58604373509</v>
      </c>
      <c r="L9894" s="3">
        <f t="shared" si="155"/>
        <v>290116.58604373509</v>
      </c>
    </row>
    <row r="9895" spans="1:12">
      <c r="A9895">
        <v>4824810</v>
      </c>
      <c r="B9895">
        <v>2019</v>
      </c>
      <c r="D9895" t="s">
        <v>1788</v>
      </c>
      <c r="E9895" t="s">
        <v>1789</v>
      </c>
      <c r="F9895" t="s">
        <v>4101</v>
      </c>
      <c r="G9895" t="s">
        <v>1790</v>
      </c>
      <c r="H9895" s="5">
        <v>136684</v>
      </c>
      <c r="I9895">
        <f>IFERROR(VLOOKUP(G9895,'NCES Match'!$A$2:$B$1307,2,FALSE),"")</f>
        <v>4824810</v>
      </c>
      <c r="J9895" cm="1">
        <f t="array" ref="J9895">IFERROR(_xlfn.IFS(B9895=2015,H9895/$O$13,B9895=2016,H9895/$O$14,B9895=2017,H9895/$O$15,B9895=2018,H9895/$O$16,B9895=2019,H9895/$O$17,B9895=2020,H9895/$O$18,B9895=2021,H9895/$O$19,B9895=2022,H9895/$O$20),"")</f>
        <v>8.6545578762021427E-5</v>
      </c>
      <c r="K9895" s="3" cm="1">
        <f t="array" ref="K9895">IFERROR(_xlfn.IFS(B9895=2015,J9895*$P$4,B9895=2016,J9895*$P$5,B9895=2017,J9895*$P$6,B9895=2018,J9895*$P$7,B9895=2019,J9895*$P$8,B9895=2020,J9895*$P$9,B9895=2021,J9895*$P$10,B9895=2022,J9895*$P$11),"")</f>
        <v>150409.80883265191</v>
      </c>
      <c r="L9895" s="3">
        <f t="shared" si="155"/>
        <v>287093.80883265194</v>
      </c>
    </row>
    <row r="9896" spans="1:12">
      <c r="A9896">
        <v>4824810</v>
      </c>
      <c r="B9896">
        <v>2020</v>
      </c>
      <c r="D9896" t="s">
        <v>1788</v>
      </c>
      <c r="E9896" t="s">
        <v>1789</v>
      </c>
      <c r="F9896" t="s">
        <v>4230</v>
      </c>
      <c r="G9896" t="s">
        <v>1790</v>
      </c>
      <c r="H9896" s="5">
        <v>148914</v>
      </c>
      <c r="I9896">
        <f>IFERROR(VLOOKUP(G9896,'NCES Match'!$A$2:$B$1307,2,FALSE),"")</f>
        <v>4824810</v>
      </c>
      <c r="J9896" cm="1">
        <f t="array" ref="J9896">IFERROR(_xlfn.IFS(B9896=2015,H9896/$O$13,B9896=2016,H9896/$O$14,B9896=2017,H9896/$O$15,B9896=2018,H9896/$O$16,B9896=2019,H9896/$O$17,B9896=2020,H9896/$O$18,B9896=2021,H9896/$O$19,B9896=2022,H9896/$O$20),"")</f>
        <v>8.0697622793339608E-5</v>
      </c>
      <c r="K9896" s="3" cm="1">
        <f t="array" ref="K9896">IFERROR(_xlfn.IFS(B9896=2015,J9896*$P$4,B9896=2016,J9896*$P$5,B9896=2017,J9896*$P$6,B9896=2018,J9896*$P$7,B9896=2019,J9896*$P$8,B9896=2020,J9896*$P$9,B9896=2021,J9896*$P$10,B9896=2022,J9896*$P$11),"")</f>
        <v>170110.81601216807</v>
      </c>
      <c r="L9896" s="3">
        <f t="shared" si="155"/>
        <v>319024.81601216807</v>
      </c>
    </row>
    <row r="9897" spans="1:12">
      <c r="A9897">
        <v>4824810</v>
      </c>
      <c r="B9897">
        <v>2021</v>
      </c>
      <c r="D9897" t="s">
        <v>1788</v>
      </c>
      <c r="E9897" t="s">
        <v>1789</v>
      </c>
      <c r="F9897" t="s">
        <v>4230</v>
      </c>
      <c r="G9897" t="s">
        <v>1790</v>
      </c>
      <c r="H9897" s="5">
        <v>173307.83</v>
      </c>
      <c r="I9897">
        <f>IFERROR(VLOOKUP(G9897,'NCES Match'!$A$2:$B$1307,2,FALSE),"")</f>
        <v>4824810</v>
      </c>
      <c r="J9897" cm="1">
        <f t="array" ref="J9897">IFERROR(_xlfn.IFS(B9897=2015,H9897/$O$13,B9897=2016,H9897/$O$14,B9897=2017,H9897/$O$15,B9897=2018,H9897/$O$16,B9897=2019,H9897/$O$17,B9897=2020,H9897/$O$18,B9897=2021,H9897/$O$19,B9897=2022,H9897/$O$20),"")</f>
        <v>8.8671740784311272E-5</v>
      </c>
      <c r="K9897" s="3" cm="1">
        <f t="array" ref="K9897">IFERROR(_xlfn.IFS(B9897=2015,J9897*$P$4,B9897=2016,J9897*$P$5,B9897=2017,J9897*$P$6,B9897=2018,J9897*$P$7,B9897=2019,J9897*$P$8,B9897=2020,J9897*$P$9,B9897=2021,J9897*$P$10,B9897=2022,J9897*$P$11),"")</f>
        <v>189806.58673189991</v>
      </c>
      <c r="L9897" s="3">
        <f t="shared" si="155"/>
        <v>363114.4167318999</v>
      </c>
    </row>
    <row r="9898" spans="1:12">
      <c r="A9898">
        <v>4824810</v>
      </c>
      <c r="B9898">
        <v>2022</v>
      </c>
      <c r="D9898" t="s">
        <v>1788</v>
      </c>
      <c r="E9898" t="s">
        <v>1789</v>
      </c>
      <c r="F9898" t="s">
        <v>4101</v>
      </c>
      <c r="G9898" t="s">
        <v>1790</v>
      </c>
      <c r="H9898" s="5">
        <v>233770.67</v>
      </c>
      <c r="I9898">
        <f>IFERROR(VLOOKUP(G9898,'NCES Match'!$A$2:$B$1307,2,FALSE),"")</f>
        <v>4824810</v>
      </c>
      <c r="J9898" cm="1">
        <f t="array" ref="J9898">IFERROR(_xlfn.IFS(B9898=2015,H9898/$O$13,B9898=2016,H9898/$O$14,B9898=2017,H9898/$O$15,B9898=2018,H9898/$O$16,B9898=2019,H9898/$O$17,B9898=2020,H9898/$O$18,B9898=2021,H9898/$O$19,B9898=2022,H9898/$O$20),"")</f>
        <v>1.0267924163154974E-4</v>
      </c>
      <c r="K9898" s="3" cm="1">
        <f t="array" ref="K9898">IFERROR(_xlfn.IFS(B9898=2015,J9898*$P$4,B9898=2016,J9898*$P$5,B9898=2017,J9898*$P$6,B9898=2018,J9898*$P$7,B9898=2019,J9898*$P$8,B9898=2020,J9898*$P$9,B9898=2021,J9898*$P$10,B9898=2022,J9898*$P$11),"")</f>
        <v>221118.00192251007</v>
      </c>
      <c r="L9898" s="3">
        <f t="shared" si="155"/>
        <v>454888.67192251008</v>
      </c>
    </row>
    <row r="9899" spans="1:12">
      <c r="A9899">
        <v>4824810</v>
      </c>
      <c r="B9899">
        <v>2023</v>
      </c>
      <c r="D9899" t="s">
        <v>1788</v>
      </c>
      <c r="E9899" t="s">
        <v>1789</v>
      </c>
      <c r="F9899" t="s">
        <v>4101</v>
      </c>
      <c r="G9899" t="s">
        <v>1790</v>
      </c>
      <c r="H9899" s="5">
        <v>258375.52</v>
      </c>
      <c r="I9899">
        <f>IFERROR(VLOOKUP(G9899,'NCES Match'!$A$2:$B$1307,2,FALSE),"")</f>
        <v>4824810</v>
      </c>
      <c r="J9899" t="str" cm="1">
        <f t="array" ref="J9899">IFERROR(_xlfn.IFS(B9899=2015,H9899/$O$13,B9899=2016,H9899/$O$14,B9899=2017,H9899/$O$15,B9899=2018,H9899/$O$16,B9899=2019,H9899/$O$17,B9899=2020,H9899/$O$18,B9899=2021,H9899/$O$19,B9899=2022,H9899/$O$20),"")</f>
        <v/>
      </c>
      <c r="K9899" s="3" t="str" cm="1">
        <f t="array" ref="K9899">IFERROR(_xlfn.IFS(B9899=2015,J9899*$P$4,B9899=2016,J9899*$P$5,B9899=2017,J9899*$P$6,B9899=2018,J9899*$P$7,B9899=2019,J9899*$P$8,B9899=2020,J9899*$P$9,B9899=2021,J9899*$P$10,B9899=2022,J9899*$P$11),"")</f>
        <v/>
      </c>
      <c r="L9899" s="3">
        <f t="shared" si="155"/>
        <v>258375.52</v>
      </c>
    </row>
    <row r="9900" spans="1:12">
      <c r="A9900">
        <v>4839960</v>
      </c>
      <c r="B9900">
        <v>2015</v>
      </c>
      <c r="C9900" t="s">
        <v>381</v>
      </c>
      <c r="D9900" t="s">
        <v>2986</v>
      </c>
      <c r="E9900" t="s">
        <v>2987</v>
      </c>
      <c r="G9900" t="s">
        <v>2988</v>
      </c>
      <c r="H9900" s="5">
        <v>139496.75</v>
      </c>
      <c r="I9900">
        <f>IFERROR(VLOOKUP(G9900,'NCES Match'!$A$2:$B$1307,2,FALSE),"")</f>
        <v>4839960</v>
      </c>
      <c r="J9900" cm="1">
        <f t="array" ref="J9900">IFERROR(_xlfn.IFS(B9900=2015,H9900/$O$13,B9900=2016,H9900/$O$14,B9900=2017,H9900/$O$15,B9900=2018,H9900/$O$16,B9900=2019,H9900/$O$17,B9900=2020,H9900/$O$18,B9900=2021,H9900/$O$19,B9900=2022,H9900/$O$20),"")</f>
        <v>1.0928227802740064E-4</v>
      </c>
      <c r="K9900" s="3" cm="1">
        <f t="array" ref="K9900">IFERROR(_xlfn.IFS(B9900=2015,J9900*$P$4,B9900=2016,J9900*$P$5,B9900=2017,J9900*$P$6,B9900=2018,J9900*$P$7,B9900=2019,J9900*$P$8,B9900=2020,J9900*$P$9,B9900=2021,J9900*$P$10,B9900=2022,J9900*$P$11),"")</f>
        <v>173920.88636175173</v>
      </c>
      <c r="L9900" s="3">
        <f t="shared" si="155"/>
        <v>313417.63636175171</v>
      </c>
    </row>
    <row r="9901" spans="1:12">
      <c r="A9901">
        <v>4839960</v>
      </c>
      <c r="B9901">
        <v>2016</v>
      </c>
      <c r="C9901" t="s">
        <v>4102</v>
      </c>
      <c r="D9901" t="s">
        <v>2986</v>
      </c>
      <c r="E9901" t="s">
        <v>2987</v>
      </c>
      <c r="F9901" t="s">
        <v>4101</v>
      </c>
      <c r="G9901" t="s">
        <v>2988</v>
      </c>
      <c r="H9901" s="5">
        <v>145382</v>
      </c>
      <c r="I9901">
        <f>IFERROR(VLOOKUP(G9901,'NCES Match'!$A$2:$B$1307,2,FALSE),"")</f>
        <v>4839960</v>
      </c>
      <c r="J9901" cm="1">
        <f t="array" ref="J9901">IFERROR(_xlfn.IFS(B9901=2015,H9901/$O$13,B9901=2016,H9901/$O$14,B9901=2017,H9901/$O$15,B9901=2018,H9901/$O$16,B9901=2019,H9901/$O$17,B9901=2020,H9901/$O$18,B9901=2021,H9901/$O$19,B9901=2022,H9901/$O$20),"")</f>
        <v>1.0407416294126186E-4</v>
      </c>
      <c r="K9901" s="3" cm="1">
        <f t="array" ref="K9901">IFERROR(_xlfn.IFS(B9901=2015,J9901*$P$4,B9901=2016,J9901*$P$5,B9901=2017,J9901*$P$6,B9901=2018,J9901*$P$7,B9901=2019,J9901*$P$8,B9901=2020,J9901*$P$9,B9901=2021,J9901*$P$10,B9901=2022,J9901*$P$11),"")</f>
        <v>174389.91953382196</v>
      </c>
      <c r="L9901" s="3">
        <f t="shared" si="155"/>
        <v>319771.91953382199</v>
      </c>
    </row>
    <row r="9902" spans="1:12">
      <c r="A9902">
        <v>4839960</v>
      </c>
      <c r="B9902">
        <v>2017</v>
      </c>
      <c r="D9902" t="s">
        <v>2986</v>
      </c>
      <c r="E9902" t="s">
        <v>2987</v>
      </c>
      <c r="F9902" t="s">
        <v>4101</v>
      </c>
      <c r="G9902" t="s">
        <v>2988</v>
      </c>
      <c r="H9902" s="5">
        <v>142850</v>
      </c>
      <c r="I9902">
        <f>IFERROR(VLOOKUP(G9902,'NCES Match'!$A$2:$B$1307,2,FALSE),"")</f>
        <v>4839960</v>
      </c>
      <c r="J9902" cm="1">
        <f t="array" ref="J9902">IFERROR(_xlfn.IFS(B9902=2015,H9902/$O$13,B9902=2016,H9902/$O$14,B9902=2017,H9902/$O$15,B9902=2018,H9902/$O$16,B9902=2019,H9902/$O$17,B9902=2020,H9902/$O$18,B9902=2021,H9902/$O$19,B9902=2022,H9902/$O$20),"")</f>
        <v>9.8486327811520813E-5</v>
      </c>
      <c r="K9902" s="3" cm="1">
        <f t="array" ref="K9902">IFERROR(_xlfn.IFS(B9902=2015,J9902*$P$4,B9902=2016,J9902*$P$5,B9902=2017,J9902*$P$6,B9902=2018,J9902*$P$7,B9902=2019,J9902*$P$8,B9902=2020,J9902*$P$9,B9902=2021,J9902*$P$10,B9902=2022,J9902*$P$11),"")</f>
        <v>167254.19170269324</v>
      </c>
      <c r="L9902" s="3">
        <f t="shared" si="155"/>
        <v>310104.19170269324</v>
      </c>
    </row>
    <row r="9903" spans="1:12">
      <c r="A9903">
        <v>4839960</v>
      </c>
      <c r="B9903">
        <v>2018</v>
      </c>
      <c r="D9903" t="s">
        <v>2986</v>
      </c>
      <c r="E9903" t="s">
        <v>2987</v>
      </c>
      <c r="F9903" t="s">
        <v>4101</v>
      </c>
      <c r="G9903" t="s">
        <v>2988</v>
      </c>
      <c r="H9903" s="5">
        <v>144462</v>
      </c>
      <c r="I9903">
        <f>IFERROR(VLOOKUP(G9903,'NCES Match'!$A$2:$B$1307,2,FALSE),"")</f>
        <v>4839960</v>
      </c>
      <c r="J9903" cm="1">
        <f t="array" ref="J9903">IFERROR(_xlfn.IFS(B9903=2015,H9903/$O$13,B9903=2016,H9903/$O$14,B9903=2017,H9903/$O$15,B9903=2018,H9903/$O$16,B9903=2019,H9903/$O$17,B9903=2020,H9903/$O$18,B9903=2021,H9903/$O$19,B9903=2022,H9903/$O$20),"")</f>
        <v>9.4269954413734149E-5</v>
      </c>
      <c r="K9903" s="3" cm="1">
        <f t="array" ref="K9903">IFERROR(_xlfn.IFS(B9903=2015,J9903*$P$4,B9903=2016,J9903*$P$5,B9903=2017,J9903*$P$6,B9903=2018,J9903*$P$7,B9903=2019,J9903*$P$8,B9903=2020,J9903*$P$9,B9903=2021,J9903*$P$10,B9903=2022,J9903*$P$11),"")</f>
        <v>161847.68209793573</v>
      </c>
      <c r="L9903" s="3">
        <f t="shared" si="155"/>
        <v>306309.6820979357</v>
      </c>
    </row>
    <row r="9904" spans="1:12">
      <c r="A9904">
        <v>4839960</v>
      </c>
      <c r="B9904">
        <v>2019</v>
      </c>
      <c r="D9904" t="s">
        <v>2986</v>
      </c>
      <c r="E9904" t="s">
        <v>2987</v>
      </c>
      <c r="F9904" t="s">
        <v>4101</v>
      </c>
      <c r="G9904" t="s">
        <v>2988</v>
      </c>
      <c r="H9904" s="5">
        <v>153455</v>
      </c>
      <c r="I9904">
        <f>IFERROR(VLOOKUP(G9904,'NCES Match'!$A$2:$B$1307,2,FALSE),"")</f>
        <v>4839960</v>
      </c>
      <c r="J9904" cm="1">
        <f t="array" ref="J9904">IFERROR(_xlfn.IFS(B9904=2015,H9904/$O$13,B9904=2016,H9904/$O$14,B9904=2017,H9904/$O$15,B9904=2018,H9904/$O$16,B9904=2019,H9904/$O$17,B9904=2020,H9904/$O$18,B9904=2021,H9904/$O$19,B9904=2022,H9904/$O$20),"")</f>
        <v>9.7164640988894077E-5</v>
      </c>
      <c r="K9904" s="3" cm="1">
        <f t="array" ref="K9904">IFERROR(_xlfn.IFS(B9904=2015,J9904*$P$4,B9904=2016,J9904*$P$5,B9904=2017,J9904*$P$6,B9904=2018,J9904*$P$7,B9904=2019,J9904*$P$8,B9904=2020,J9904*$P$9,B9904=2021,J9904*$P$10,B9904=2022,J9904*$P$11),"")</f>
        <v>168864.95284316086</v>
      </c>
      <c r="L9904" s="3">
        <f t="shared" si="155"/>
        <v>322319.95284316083</v>
      </c>
    </row>
    <row r="9905" spans="1:12">
      <c r="A9905">
        <v>4839960</v>
      </c>
      <c r="B9905">
        <v>2020</v>
      </c>
      <c r="D9905" t="s">
        <v>2986</v>
      </c>
      <c r="E9905" t="s">
        <v>2987</v>
      </c>
      <c r="F9905" t="s">
        <v>4230</v>
      </c>
      <c r="G9905" t="s">
        <v>2988</v>
      </c>
      <c r="H9905" s="5">
        <v>179966</v>
      </c>
      <c r="I9905">
        <f>IFERROR(VLOOKUP(G9905,'NCES Match'!$A$2:$B$1307,2,FALSE),"")</f>
        <v>4839960</v>
      </c>
      <c r="J9905" cm="1">
        <f t="array" ref="J9905">IFERROR(_xlfn.IFS(B9905=2015,H9905/$O$13,B9905=2016,H9905/$O$14,B9905=2017,H9905/$O$15,B9905=2018,H9905/$O$16,B9905=2019,H9905/$O$17,B9905=2020,H9905/$O$18,B9905=2021,H9905/$O$19,B9905=2022,H9905/$O$20),"")</f>
        <v>9.7524936430598561E-5</v>
      </c>
      <c r="K9905" s="3" cm="1">
        <f t="array" ref="K9905">IFERROR(_xlfn.IFS(B9905=2015,J9905*$P$4,B9905=2016,J9905*$P$5,B9905=2017,J9905*$P$6,B9905=2018,J9905*$P$7,B9905=2019,J9905*$P$8,B9905=2020,J9905*$P$9,B9905=2021,J9905*$P$10,B9905=2022,J9905*$P$11),"")</f>
        <v>205582.84052839782</v>
      </c>
      <c r="L9905" s="3">
        <f t="shared" si="155"/>
        <v>385548.84052839782</v>
      </c>
    </row>
    <row r="9906" spans="1:12">
      <c r="A9906">
        <v>4839960</v>
      </c>
      <c r="B9906">
        <v>2021</v>
      </c>
      <c r="D9906" t="s">
        <v>2986</v>
      </c>
      <c r="E9906" t="s">
        <v>2987</v>
      </c>
      <c r="F9906" t="s">
        <v>4101</v>
      </c>
      <c r="G9906" t="s">
        <v>2988</v>
      </c>
      <c r="H9906" s="5">
        <v>199179.82</v>
      </c>
      <c r="I9906">
        <f>IFERROR(VLOOKUP(G9906,'NCES Match'!$A$2:$B$1307,2,FALSE),"")</f>
        <v>4839960</v>
      </c>
      <c r="J9906" cm="1">
        <f t="array" ref="J9906">IFERROR(_xlfn.IFS(B9906=2015,H9906/$O$13,B9906=2016,H9906/$O$14,B9906=2017,H9906/$O$15,B9906=2018,H9906/$O$16,B9906=2019,H9906/$O$17,B9906=2020,H9906/$O$18,B9906=2021,H9906/$O$19,B9906=2022,H9906/$O$20),"")</f>
        <v>1.0190896376987571E-4</v>
      </c>
      <c r="K9906" s="3" cm="1">
        <f t="array" ref="K9906">IFERROR(_xlfn.IFS(B9906=2015,J9906*$P$4,B9906=2016,J9906*$P$5,B9906=2017,J9906*$P$6,B9906=2018,J9906*$P$7,B9906=2019,J9906*$P$8,B9906=2020,J9906*$P$9,B9906=2021,J9906*$P$10,B9906=2022,J9906*$P$11),"")</f>
        <v>218141.56798382517</v>
      </c>
      <c r="L9906" s="3">
        <f t="shared" si="155"/>
        <v>417321.38798382517</v>
      </c>
    </row>
    <row r="9907" spans="1:12">
      <c r="A9907">
        <v>4839960</v>
      </c>
      <c r="B9907">
        <v>2022</v>
      </c>
      <c r="D9907" t="s">
        <v>2986</v>
      </c>
      <c r="E9907" t="s">
        <v>2987</v>
      </c>
      <c r="F9907" t="s">
        <v>4101</v>
      </c>
      <c r="G9907" t="s">
        <v>2988</v>
      </c>
      <c r="H9907" s="5">
        <v>223418.08</v>
      </c>
      <c r="I9907">
        <f>IFERROR(VLOOKUP(G9907,'NCES Match'!$A$2:$B$1307,2,FALSE),"")</f>
        <v>4839960</v>
      </c>
      <c r="J9907" cm="1">
        <f t="array" ref="J9907">IFERROR(_xlfn.IFS(B9907=2015,H9907/$O$13,B9907=2016,H9907/$O$14,B9907=2017,H9907/$O$15,B9907=2018,H9907/$O$16,B9907=2019,H9907/$O$17,B9907=2020,H9907/$O$18,B9907=2021,H9907/$O$19,B9907=2022,H9907/$O$20),"")</f>
        <v>9.8132066872105497E-5</v>
      </c>
      <c r="K9907" s="3" cm="1">
        <f t="array" ref="K9907">IFERROR(_xlfn.IFS(B9907=2015,J9907*$P$4,B9907=2016,J9907*$P$5,B9907=2017,J9907*$P$6,B9907=2018,J9907*$P$7,B9907=2019,J9907*$P$8,B9907=2020,J9907*$P$9,B9907=2021,J9907*$P$10,B9907=2022,J9907*$P$11),"")</f>
        <v>211325.73835273477</v>
      </c>
      <c r="L9907" s="3">
        <f t="shared" si="155"/>
        <v>434743.81835273479</v>
      </c>
    </row>
    <row r="9908" spans="1:12">
      <c r="A9908">
        <v>4839960</v>
      </c>
      <c r="B9908">
        <v>2023</v>
      </c>
      <c r="D9908" t="s">
        <v>2986</v>
      </c>
      <c r="E9908" t="s">
        <v>2987</v>
      </c>
      <c r="F9908" t="s">
        <v>4101</v>
      </c>
      <c r="G9908" t="s">
        <v>2988</v>
      </c>
      <c r="H9908" s="5">
        <v>255359.5</v>
      </c>
      <c r="I9908">
        <f>IFERROR(VLOOKUP(G9908,'NCES Match'!$A$2:$B$1307,2,FALSE),"")</f>
        <v>4839960</v>
      </c>
      <c r="J9908" t="str" cm="1">
        <f t="array" ref="J9908">IFERROR(_xlfn.IFS(B9908=2015,H9908/$O$13,B9908=2016,H9908/$O$14,B9908=2017,H9908/$O$15,B9908=2018,H9908/$O$16,B9908=2019,H9908/$O$17,B9908=2020,H9908/$O$18,B9908=2021,H9908/$O$19,B9908=2022,H9908/$O$20),"")</f>
        <v/>
      </c>
      <c r="K9908" s="3" t="str" cm="1">
        <f t="array" ref="K9908">IFERROR(_xlfn.IFS(B9908=2015,J9908*$P$4,B9908=2016,J9908*$P$5,B9908=2017,J9908*$P$6,B9908=2018,J9908*$P$7,B9908=2019,J9908*$P$8,B9908=2020,J9908*$P$9,B9908=2021,J9908*$P$10,B9908=2022,J9908*$P$11),"")</f>
        <v/>
      </c>
      <c r="L9908" s="3">
        <f t="shared" si="155"/>
        <v>255359.5</v>
      </c>
    </row>
    <row r="9909" spans="1:12">
      <c r="A9909">
        <v>4842360</v>
      </c>
      <c r="B9909">
        <v>2015</v>
      </c>
      <c r="C9909" t="s">
        <v>381</v>
      </c>
      <c r="D9909" t="s">
        <v>3175</v>
      </c>
      <c r="E9909" t="s">
        <v>3176</v>
      </c>
      <c r="G9909" t="s">
        <v>3177</v>
      </c>
      <c r="H9909" s="5">
        <v>138386.59</v>
      </c>
      <c r="I9909">
        <f>IFERROR(VLOOKUP(G9909,'NCES Match'!$A$2:$B$1307,2,FALSE),"")</f>
        <v>4842360</v>
      </c>
      <c r="J9909" cm="1">
        <f t="array" ref="J9909">IFERROR(_xlfn.IFS(B9909=2015,H9909/$O$13,B9909=2016,H9909/$O$14,B9909=2017,H9909/$O$15,B9909=2018,H9909/$O$16,B9909=2019,H9909/$O$17,B9909=2020,H9909/$O$18,B9909=2021,H9909/$O$19,B9909=2022,H9909/$O$20),"")</f>
        <v>1.0841257451262412E-4</v>
      </c>
      <c r="K9909" s="3" cm="1">
        <f t="array" ref="K9909">IFERROR(_xlfn.IFS(B9909=2015,J9909*$P$4,B9909=2016,J9909*$P$5,B9909=2017,J9909*$P$6,B9909=2018,J9909*$P$7,B9909=2019,J9909*$P$8,B9909=2020,J9909*$P$9,B9909=2021,J9909*$P$10,B9909=2022,J9909*$P$11),"")</f>
        <v>172536.7680134507</v>
      </c>
      <c r="L9909" s="3">
        <f t="shared" si="155"/>
        <v>310923.35801345069</v>
      </c>
    </row>
    <row r="9910" spans="1:12">
      <c r="A9910">
        <v>4842360</v>
      </c>
      <c r="B9910">
        <v>2016</v>
      </c>
      <c r="C9910" t="s">
        <v>4102</v>
      </c>
      <c r="D9910" t="s">
        <v>3175</v>
      </c>
      <c r="E9910" t="s">
        <v>3176</v>
      </c>
      <c r="F9910" t="s">
        <v>4101</v>
      </c>
      <c r="G9910" t="s">
        <v>3177</v>
      </c>
      <c r="H9910" s="5">
        <v>139302</v>
      </c>
      <c r="I9910">
        <f>IFERROR(VLOOKUP(G9910,'NCES Match'!$A$2:$B$1307,2,FALSE),"")</f>
        <v>4842360</v>
      </c>
      <c r="J9910" cm="1">
        <f t="array" ref="J9910">IFERROR(_xlfn.IFS(B9910=2015,H9910/$O$13,B9910=2016,H9910/$O$14,B9910=2017,H9910/$O$15,B9910=2018,H9910/$O$16,B9910=2019,H9910/$O$17,B9910=2020,H9910/$O$18,B9910=2021,H9910/$O$19,B9910=2022,H9910/$O$20),"")</f>
        <v>9.972169213550275E-5</v>
      </c>
      <c r="K9910" s="3" cm="1">
        <f t="array" ref="K9910">IFERROR(_xlfn.IFS(B9910=2015,J9910*$P$4,B9910=2016,J9910*$P$5,B9910=2017,J9910*$P$6,B9910=2018,J9910*$P$7,B9910=2019,J9910*$P$8,B9910=2020,J9910*$P$9,B9910=2021,J9910*$P$10,B9910=2022,J9910*$P$11),"")</f>
        <v>167096.78344568427</v>
      </c>
      <c r="L9910" s="3">
        <f t="shared" si="155"/>
        <v>306398.78344568424</v>
      </c>
    </row>
    <row r="9911" spans="1:12">
      <c r="A9911">
        <v>4842360</v>
      </c>
      <c r="B9911">
        <v>2017</v>
      </c>
      <c r="D9911" t="s">
        <v>3175</v>
      </c>
      <c r="E9911" t="s">
        <v>3176</v>
      </c>
      <c r="F9911" t="s">
        <v>4101</v>
      </c>
      <c r="G9911" t="s">
        <v>3177</v>
      </c>
      <c r="H9911" s="5">
        <v>144461</v>
      </c>
      <c r="I9911">
        <f>IFERROR(VLOOKUP(G9911,'NCES Match'!$A$2:$B$1307,2,FALSE),"")</f>
        <v>4842360</v>
      </c>
      <c r="J9911" cm="1">
        <f t="array" ref="J9911">IFERROR(_xlfn.IFS(B9911=2015,H9911/$O$13,B9911=2016,H9911/$O$14,B9911=2017,H9911/$O$15,B9911=2018,H9911/$O$16,B9911=2019,H9911/$O$17,B9911=2020,H9911/$O$18,B9911=2021,H9911/$O$19,B9911=2022,H9911/$O$20),"")</f>
        <v>9.9597013664543986E-5</v>
      </c>
      <c r="K9911" s="3" cm="1">
        <f t="array" ref="K9911">IFERROR(_xlfn.IFS(B9911=2015,J9911*$P$4,B9911=2016,J9911*$P$5,B9911=2017,J9911*$P$6,B9911=2018,J9911*$P$7,B9911=2019,J9911*$P$8,B9911=2020,J9911*$P$9,B9911=2021,J9911*$P$10,B9911=2022,J9911*$P$11),"")</f>
        <v>169140.41153351607</v>
      </c>
      <c r="L9911" s="3">
        <f t="shared" si="155"/>
        <v>313601.41153351607</v>
      </c>
    </row>
    <row r="9912" spans="1:12">
      <c r="A9912">
        <v>4842360</v>
      </c>
      <c r="B9912">
        <v>2018</v>
      </c>
      <c r="D9912" t="s">
        <v>3175</v>
      </c>
      <c r="E9912" t="s">
        <v>3176</v>
      </c>
      <c r="F9912" t="s">
        <v>4101</v>
      </c>
      <c r="G9912" t="s">
        <v>3177</v>
      </c>
      <c r="H9912" s="5">
        <v>135189</v>
      </c>
      <c r="I9912">
        <f>IFERROR(VLOOKUP(G9912,'NCES Match'!$A$2:$B$1307,2,FALSE),"")</f>
        <v>4842360</v>
      </c>
      <c r="J9912" cm="1">
        <f t="array" ref="J9912">IFERROR(_xlfn.IFS(B9912=2015,H9912/$O$13,B9912=2016,H9912/$O$14,B9912=2017,H9912/$O$15,B9912=2018,H9912/$O$16,B9912=2019,H9912/$O$17,B9912=2020,H9912/$O$18,B9912=2021,H9912/$O$19,B9912=2022,H9912/$O$20),"")</f>
        <v>8.8218776337294975E-5</v>
      </c>
      <c r="K9912" s="3" cm="1">
        <f t="array" ref="K9912">IFERROR(_xlfn.IFS(B9912=2015,J9912*$P$4,B9912=2016,J9912*$P$5,B9912=2017,J9912*$P$6,B9912=2018,J9912*$P$7,B9912=2019,J9912*$P$8,B9912=2020,J9912*$P$9,B9912=2021,J9912*$P$10,B9912=2022,J9912*$P$11),"")</f>
        <v>151458.69706315733</v>
      </c>
      <c r="L9912" s="3">
        <f t="shared" si="155"/>
        <v>286647.69706315733</v>
      </c>
    </row>
    <row r="9913" spans="1:12">
      <c r="A9913">
        <v>4842360</v>
      </c>
      <c r="B9913">
        <v>2019</v>
      </c>
      <c r="D9913" t="s">
        <v>3175</v>
      </c>
      <c r="E9913" t="s">
        <v>3176</v>
      </c>
      <c r="F9913" t="s">
        <v>4101</v>
      </c>
      <c r="G9913" t="s">
        <v>3177</v>
      </c>
      <c r="H9913" s="5">
        <v>136867</v>
      </c>
      <c r="I9913">
        <f>IFERROR(VLOOKUP(G9913,'NCES Match'!$A$2:$B$1307,2,FALSE),"")</f>
        <v>4842360</v>
      </c>
      <c r="J9913" cm="1">
        <f t="array" ref="J9913">IFERROR(_xlfn.IFS(B9913=2015,H9913/$O$13,B9913=2016,H9913/$O$14,B9913=2017,H9913/$O$15,B9913=2018,H9913/$O$16,B9913=2019,H9913/$O$17,B9913=2020,H9913/$O$18,B9913=2021,H9913/$O$19,B9913=2022,H9913/$O$20),"")</f>
        <v>8.6661450706897574E-5</v>
      </c>
      <c r="K9913" s="3" cm="1">
        <f t="array" ref="K9913">IFERROR(_xlfn.IFS(B9913=2015,J9913*$P$4,B9913=2016,J9913*$P$5,B9913=2017,J9913*$P$6,B9913=2018,J9913*$P$7,B9913=2019,J9913*$P$8,B9913=2020,J9913*$P$9,B9913=2021,J9913*$P$10,B9913=2022,J9913*$P$11),"")</f>
        <v>150611.1856947307</v>
      </c>
      <c r="L9913" s="3">
        <f t="shared" si="155"/>
        <v>287478.18569473072</v>
      </c>
    </row>
    <row r="9914" spans="1:12">
      <c r="A9914">
        <v>4842360</v>
      </c>
      <c r="B9914">
        <v>2020</v>
      </c>
      <c r="D9914" t="s">
        <v>3175</v>
      </c>
      <c r="E9914" t="s">
        <v>3176</v>
      </c>
      <c r="F9914" t="s">
        <v>4230</v>
      </c>
      <c r="G9914" t="s">
        <v>3177</v>
      </c>
      <c r="H9914" s="5">
        <v>157946</v>
      </c>
      <c r="I9914">
        <f>IFERROR(VLOOKUP(G9914,'NCES Match'!$A$2:$B$1307,2,FALSE),"")</f>
        <v>4842360</v>
      </c>
      <c r="J9914" cm="1">
        <f t="array" ref="J9914">IFERROR(_xlfn.IFS(B9914=2015,H9914/$O$13,B9914=2016,H9914/$O$14,B9914=2017,H9914/$O$15,B9914=2018,H9914/$O$16,B9914=2019,H9914/$O$17,B9914=2020,H9914/$O$18,B9914=2021,H9914/$O$19,B9914=2022,H9914/$O$20),"")</f>
        <v>8.5592131899732838E-5</v>
      </c>
      <c r="K9914" s="3" cm="1">
        <f t="array" ref="K9914">IFERROR(_xlfn.IFS(B9914=2015,J9914*$P$4,B9914=2016,J9914*$P$5,B9914=2017,J9914*$P$6,B9914=2018,J9914*$P$7,B9914=2019,J9914*$P$8,B9914=2020,J9914*$P$9,B9914=2021,J9914*$P$10,B9914=2022,J9914*$P$11),"")</f>
        <v>180428.45498648813</v>
      </c>
      <c r="L9914" s="3">
        <f t="shared" si="155"/>
        <v>338374.4549864881</v>
      </c>
    </row>
    <row r="9915" spans="1:12">
      <c r="A9915">
        <v>4842360</v>
      </c>
      <c r="B9915">
        <v>2021</v>
      </c>
      <c r="D9915" t="s">
        <v>3175</v>
      </c>
      <c r="E9915" t="s">
        <v>3176</v>
      </c>
      <c r="F9915" t="s">
        <v>4101</v>
      </c>
      <c r="G9915" t="s">
        <v>3177</v>
      </c>
      <c r="H9915" s="5">
        <v>153614.29999999999</v>
      </c>
      <c r="I9915">
        <f>IFERROR(VLOOKUP(G9915,'NCES Match'!$A$2:$B$1307,2,FALSE),"")</f>
        <v>4842360</v>
      </c>
      <c r="J9915" cm="1">
        <f t="array" ref="J9915">IFERROR(_xlfn.IFS(B9915=2015,H9915/$O$13,B9915=2016,H9915/$O$14,B9915=2017,H9915/$O$15,B9915=2018,H9915/$O$16,B9915=2019,H9915/$O$17,B9915=2020,H9915/$O$18,B9915=2021,H9915/$O$19,B9915=2022,H9915/$O$20),"")</f>
        <v>7.8595683705481908E-5</v>
      </c>
      <c r="K9915" s="3" cm="1">
        <f t="array" ref="K9915">IFERROR(_xlfn.IFS(B9915=2015,J9915*$P$4,B9915=2016,J9915*$P$5,B9915=2017,J9915*$P$6,B9915=2018,J9915*$P$7,B9915=2019,J9915*$P$8,B9915=2020,J9915*$P$9,B9915=2021,J9915*$P$10,B9915=2022,J9915*$P$11),"")</f>
        <v>168238.24957135573</v>
      </c>
      <c r="L9915" s="3">
        <f t="shared" si="155"/>
        <v>321852.54957135569</v>
      </c>
    </row>
    <row r="9916" spans="1:12">
      <c r="A9916">
        <v>4842360</v>
      </c>
      <c r="B9916">
        <v>2022</v>
      </c>
      <c r="D9916" t="s">
        <v>3175</v>
      </c>
      <c r="E9916" t="s">
        <v>3176</v>
      </c>
      <c r="F9916" t="s">
        <v>4101</v>
      </c>
      <c r="G9916" t="s">
        <v>3177</v>
      </c>
      <c r="H9916" s="5">
        <v>175106.32</v>
      </c>
      <c r="I9916">
        <f>IFERROR(VLOOKUP(G9916,'NCES Match'!$A$2:$B$1307,2,FALSE),"")</f>
        <v>4842360</v>
      </c>
      <c r="J9916" cm="1">
        <f t="array" ref="J9916">IFERROR(_xlfn.IFS(B9916=2015,H9916/$O$13,B9916=2016,H9916/$O$14,B9916=2017,H9916/$O$15,B9916=2018,H9916/$O$16,B9916=2019,H9916/$O$17,B9916=2020,H9916/$O$18,B9916=2021,H9916/$O$19,B9916=2022,H9916/$O$20),"")</f>
        <v>7.6912061476709084E-5</v>
      </c>
      <c r="K9916" s="3" cm="1">
        <f t="array" ref="K9916">IFERROR(_xlfn.IFS(B9916=2015,J9916*$P$4,B9916=2016,J9916*$P$5,B9916=2017,J9916*$P$6,B9916=2018,J9916*$P$7,B9916=2019,J9916*$P$8,B9916=2020,J9916*$P$9,B9916=2021,J9916*$P$10,B9916=2022,J9916*$P$11),"")</f>
        <v>165628.81734652029</v>
      </c>
      <c r="L9916" s="3">
        <f t="shared" si="155"/>
        <v>340735.13734652032</v>
      </c>
    </row>
    <row r="9917" spans="1:12">
      <c r="A9917">
        <v>4842360</v>
      </c>
      <c r="B9917">
        <v>2023</v>
      </c>
      <c r="D9917" t="s">
        <v>3175</v>
      </c>
      <c r="E9917" t="s">
        <v>3176</v>
      </c>
      <c r="F9917" t="s">
        <v>4101</v>
      </c>
      <c r="G9917" t="s">
        <v>3177</v>
      </c>
      <c r="H9917" s="5">
        <v>183607.19</v>
      </c>
      <c r="I9917">
        <f>IFERROR(VLOOKUP(G9917,'NCES Match'!$A$2:$B$1307,2,FALSE),"")</f>
        <v>4842360</v>
      </c>
      <c r="J9917" t="str" cm="1">
        <f t="array" ref="J9917">IFERROR(_xlfn.IFS(B9917=2015,H9917/$O$13,B9917=2016,H9917/$O$14,B9917=2017,H9917/$O$15,B9917=2018,H9917/$O$16,B9917=2019,H9917/$O$17,B9917=2020,H9917/$O$18,B9917=2021,H9917/$O$19,B9917=2022,H9917/$O$20),"")</f>
        <v/>
      </c>
      <c r="K9917" s="3" t="str" cm="1">
        <f t="array" ref="K9917">IFERROR(_xlfn.IFS(B9917=2015,J9917*$P$4,B9917=2016,J9917*$P$5,B9917=2017,J9917*$P$6,B9917=2018,J9917*$P$7,B9917=2019,J9917*$P$8,B9917=2020,J9917*$P$9,B9917=2021,J9917*$P$10,B9917=2022,J9917*$P$11),"")</f>
        <v/>
      </c>
      <c r="L9917" s="3">
        <f t="shared" si="155"/>
        <v>183607.19</v>
      </c>
    </row>
    <row r="9918" spans="1:12">
      <c r="A9918">
        <v>4842840</v>
      </c>
      <c r="B9918">
        <v>2015</v>
      </c>
      <c r="C9918" t="s">
        <v>381</v>
      </c>
      <c r="D9918" t="s">
        <v>3217</v>
      </c>
      <c r="E9918" t="s">
        <v>3218</v>
      </c>
      <c r="G9918" t="s">
        <v>3219</v>
      </c>
      <c r="H9918" s="5">
        <v>135374.79999999999</v>
      </c>
      <c r="I9918">
        <f>IFERROR(VLOOKUP(G9918,'NCES Match'!$A$2:$B$1307,2,FALSE),"")</f>
        <v>4842840</v>
      </c>
      <c r="J9918" cm="1">
        <f t="array" ref="J9918">IFERROR(_xlfn.IFS(B9918=2015,H9918/$O$13,B9918=2016,H9918/$O$14,B9918=2017,H9918/$O$15,B9918=2018,H9918/$O$16,B9918=2019,H9918/$O$17,B9918=2020,H9918/$O$18,B9918=2021,H9918/$O$19,B9918=2022,H9918/$O$20),"")</f>
        <v>1.0605312691158578E-4</v>
      </c>
      <c r="K9918" s="3" cm="1">
        <f t="array" ref="K9918">IFERROR(_xlfn.IFS(B9918=2015,J9918*$P$4,B9918=2016,J9918*$P$5,B9918=2017,J9918*$P$6,B9918=2018,J9918*$P$7,B9918=2019,J9918*$P$8,B9918=2020,J9918*$P$9,B9918=2021,J9918*$P$10,B9918=2022,J9918*$P$11),"")</f>
        <v>168781.7472955095</v>
      </c>
      <c r="L9918" s="3">
        <f t="shared" si="155"/>
        <v>304156.54729550949</v>
      </c>
    </row>
    <row r="9919" spans="1:12">
      <c r="A9919">
        <v>4842840</v>
      </c>
      <c r="B9919">
        <v>2016</v>
      </c>
      <c r="C9919" t="s">
        <v>4102</v>
      </c>
      <c r="D9919" t="s">
        <v>3217</v>
      </c>
      <c r="E9919" t="s">
        <v>3218</v>
      </c>
      <c r="F9919" t="s">
        <v>4101</v>
      </c>
      <c r="G9919" t="s">
        <v>3219</v>
      </c>
      <c r="H9919" s="5">
        <v>135915</v>
      </c>
      <c r="I9919">
        <f>IFERROR(VLOOKUP(G9919,'NCES Match'!$A$2:$B$1307,2,FALSE),"")</f>
        <v>4842840</v>
      </c>
      <c r="J9919" cm="1">
        <f t="array" ref="J9919">IFERROR(_xlfn.IFS(B9919=2015,H9919/$O$13,B9919=2016,H9919/$O$14,B9919=2017,H9919/$O$15,B9919=2018,H9919/$O$16,B9919=2019,H9919/$O$17,B9919=2020,H9919/$O$18,B9919=2021,H9919/$O$19,B9919=2022,H9919/$O$20),"")</f>
        <v>9.7297050915255031E-5</v>
      </c>
      <c r="K9919" s="3" cm="1">
        <f t="array" ref="K9919">IFERROR(_xlfn.IFS(B9919=2015,J9919*$P$4,B9919=2016,J9919*$P$5,B9919=2017,J9919*$P$6,B9919=2018,J9919*$P$7,B9919=2019,J9919*$P$8,B9919=2020,J9919*$P$9,B9919=2021,J9919*$P$10,B9919=2022,J9919*$P$11),"")</f>
        <v>163033.97885184834</v>
      </c>
      <c r="L9919" s="3">
        <f t="shared" si="155"/>
        <v>298948.97885184834</v>
      </c>
    </row>
    <row r="9920" spans="1:12">
      <c r="A9920">
        <v>4842840</v>
      </c>
      <c r="B9920">
        <v>2017</v>
      </c>
      <c r="D9920" t="s">
        <v>3217</v>
      </c>
      <c r="E9920" t="s">
        <v>3218</v>
      </c>
      <c r="F9920" t="s">
        <v>4101</v>
      </c>
      <c r="G9920" t="s">
        <v>3219</v>
      </c>
      <c r="H9920" s="5">
        <v>134888</v>
      </c>
      <c r="I9920">
        <f>IFERROR(VLOOKUP(G9920,'NCES Match'!$A$2:$B$1307,2,FALSE),"")</f>
        <v>4842840</v>
      </c>
      <c r="J9920" cm="1">
        <f t="array" ref="J9920">IFERROR(_xlfn.IFS(B9920=2015,H9920/$O$13,B9920=2016,H9920/$O$14,B9920=2017,H9920/$O$15,B9920=2018,H9920/$O$16,B9920=2019,H9920/$O$17,B9920=2020,H9920/$O$18,B9920=2021,H9920/$O$19,B9920=2022,H9920/$O$20),"")</f>
        <v>9.2997016351700515E-5</v>
      </c>
      <c r="K9920" s="3" cm="1">
        <f t="array" ref="K9920">IFERROR(_xlfn.IFS(B9920=2015,J9920*$P$4,B9920=2016,J9920*$P$5,B9920=2017,J9920*$P$6,B9920=2018,J9920*$P$7,B9920=2019,J9920*$P$8,B9920=2020,J9920*$P$9,B9920=2021,J9920*$P$10,B9920=2022,J9920*$P$11),"")</f>
        <v>157931.9804717738</v>
      </c>
      <c r="L9920" s="3">
        <f t="shared" si="155"/>
        <v>292819.98047177377</v>
      </c>
    </row>
    <row r="9921" spans="1:12">
      <c r="A9921">
        <v>4842840</v>
      </c>
      <c r="B9921">
        <v>2018</v>
      </c>
      <c r="D9921" t="s">
        <v>3217</v>
      </c>
      <c r="E9921" t="s">
        <v>3218</v>
      </c>
      <c r="F9921" t="s">
        <v>4101</v>
      </c>
      <c r="G9921" t="s">
        <v>3219</v>
      </c>
      <c r="H9921" s="5">
        <v>137854</v>
      </c>
      <c r="I9921">
        <f>IFERROR(VLOOKUP(G9921,'NCES Match'!$A$2:$B$1307,2,FALSE),"")</f>
        <v>4842840</v>
      </c>
      <c r="J9921" cm="1">
        <f t="array" ref="J9921">IFERROR(_xlfn.IFS(B9921=2015,H9921/$O$13,B9921=2016,H9921/$O$14,B9921=2017,H9921/$O$15,B9921=2018,H9921/$O$16,B9921=2019,H9921/$O$17,B9921=2020,H9921/$O$18,B9921=2021,H9921/$O$19,B9921=2022,H9921/$O$20),"")</f>
        <v>8.9957845632421732E-5</v>
      </c>
      <c r="K9921" s="3" cm="1">
        <f t="array" ref="K9921">IFERROR(_xlfn.IFS(B9921=2015,J9921*$P$4,B9921=2016,J9921*$P$5,B9921=2017,J9921*$P$6,B9921=2018,J9921*$P$7,B9921=2019,J9921*$P$8,B9921=2020,J9921*$P$9,B9921=2021,J9921*$P$10,B9921=2022,J9921*$P$11),"")</f>
        <v>154444.42391721584</v>
      </c>
      <c r="L9921" s="3">
        <f t="shared" si="155"/>
        <v>292298.42391721584</v>
      </c>
    </row>
    <row r="9922" spans="1:12">
      <c r="A9922">
        <v>4842840</v>
      </c>
      <c r="B9922">
        <v>2019</v>
      </c>
      <c r="D9922" t="s">
        <v>3217</v>
      </c>
      <c r="E9922" t="s">
        <v>3218</v>
      </c>
      <c r="F9922" t="s">
        <v>4101</v>
      </c>
      <c r="G9922" t="s">
        <v>3219</v>
      </c>
      <c r="H9922" s="5">
        <v>139378</v>
      </c>
      <c r="I9922">
        <f>IFERROR(VLOOKUP(G9922,'NCES Match'!$A$2:$B$1307,2,FALSE),"")</f>
        <v>4842840</v>
      </c>
      <c r="J9922" cm="1">
        <f t="array" ref="J9922">IFERROR(_xlfn.IFS(B9922=2015,H9922/$O$13,B9922=2016,H9922/$O$14,B9922=2017,H9922/$O$15,B9922=2018,H9922/$O$16,B9922=2019,H9922/$O$17,B9922=2020,H9922/$O$18,B9922=2021,H9922/$O$19,B9922=2022,H9922/$O$20),"")</f>
        <v>8.8251365753804568E-5</v>
      </c>
      <c r="K9922" s="3" cm="1">
        <f t="array" ref="K9922">IFERROR(_xlfn.IFS(B9922=2015,J9922*$P$4,B9922=2016,J9922*$P$5,B9922=2017,J9922*$P$6,B9922=2018,J9922*$P$7,B9922=2019,J9922*$P$8,B9922=2020,J9922*$P$9,B9922=2021,J9922*$P$10,B9922=2022,J9922*$P$11),"")</f>
        <v>153374.34034325421</v>
      </c>
      <c r="L9922" s="3">
        <f t="shared" si="155"/>
        <v>292752.34034325421</v>
      </c>
    </row>
    <row r="9923" spans="1:12">
      <c r="A9923">
        <v>4842840</v>
      </c>
      <c r="B9923">
        <v>2020</v>
      </c>
      <c r="D9923" t="s">
        <v>3217</v>
      </c>
      <c r="E9923" t="s">
        <v>3218</v>
      </c>
      <c r="F9923" t="s">
        <v>4230</v>
      </c>
      <c r="G9923" t="s">
        <v>3219</v>
      </c>
      <c r="H9923" s="5">
        <v>152122</v>
      </c>
      <c r="I9923">
        <f>IFERROR(VLOOKUP(G9923,'NCES Match'!$A$2:$B$1307,2,FALSE),"")</f>
        <v>4842840</v>
      </c>
      <c r="J9923" cm="1">
        <f t="array" ref="J9923">IFERROR(_xlfn.IFS(B9923=2015,H9923/$O$13,B9923=2016,H9923/$O$14,B9923=2017,H9923/$O$15,B9923=2018,H9923/$O$16,B9923=2019,H9923/$O$17,B9923=2020,H9923/$O$18,B9923=2021,H9923/$O$19,B9923=2022,H9923/$O$20),"")</f>
        <v>8.2436062254512046E-5</v>
      </c>
      <c r="K9923" s="3" cm="1">
        <f t="array" ref="K9923">IFERROR(_xlfn.IFS(B9923=2015,J9923*$P$4,B9923=2016,J9923*$P$5,B9923=2017,J9923*$P$6,B9923=2018,J9923*$P$7,B9923=2019,J9923*$P$8,B9923=2020,J9923*$P$9,B9923=2021,J9923*$P$10,B9923=2022,J9923*$P$11),"")</f>
        <v>173775.45129002663</v>
      </c>
      <c r="L9923" s="3">
        <f t="shared" ref="L9923:L9986" si="156">SUM(H9923,K9923)</f>
        <v>325897.45129002666</v>
      </c>
    </row>
    <row r="9924" spans="1:12">
      <c r="A9924">
        <v>4842840</v>
      </c>
      <c r="B9924">
        <v>2021</v>
      </c>
      <c r="D9924" t="s">
        <v>3217</v>
      </c>
      <c r="E9924" t="s">
        <v>3218</v>
      </c>
      <c r="F9924" t="s">
        <v>4230</v>
      </c>
      <c r="G9924" t="s">
        <v>3219</v>
      </c>
      <c r="H9924" s="5">
        <v>145716.24</v>
      </c>
      <c r="I9924">
        <f>IFERROR(VLOOKUP(G9924,'NCES Match'!$A$2:$B$1307,2,FALSE),"")</f>
        <v>4842840</v>
      </c>
      <c r="J9924" cm="1">
        <f t="array" ref="J9924">IFERROR(_xlfn.IFS(B9924=2015,H9924/$O$13,B9924=2016,H9924/$O$14,B9924=2017,H9924/$O$15,B9924=2018,H9924/$O$16,B9924=2019,H9924/$O$17,B9924=2020,H9924/$O$18,B9924=2021,H9924/$O$19,B9924=2022,H9924/$O$20),"")</f>
        <v>7.4554696468962138E-5</v>
      </c>
      <c r="K9924" s="3" cm="1">
        <f t="array" ref="K9924">IFERROR(_xlfn.IFS(B9924=2015,J9924*$P$4,B9924=2016,J9924*$P$5,B9924=2017,J9924*$P$6,B9924=2018,J9924*$P$7,B9924=2019,J9924*$P$8,B9924=2020,J9924*$P$9,B9924=2021,J9924*$P$10,B9924=2022,J9924*$P$11),"")</f>
        <v>159588.30103525237</v>
      </c>
      <c r="L9924" s="3">
        <f t="shared" si="156"/>
        <v>305304.54103525239</v>
      </c>
    </row>
    <row r="9925" spans="1:12">
      <c r="A9925">
        <v>4842840</v>
      </c>
      <c r="B9925">
        <v>2022</v>
      </c>
      <c r="D9925" t="s">
        <v>3217</v>
      </c>
      <c r="E9925" t="s">
        <v>3218</v>
      </c>
      <c r="F9925" t="s">
        <v>4101</v>
      </c>
      <c r="G9925" t="s">
        <v>3219</v>
      </c>
      <c r="H9925" s="5">
        <v>195642.69</v>
      </c>
      <c r="I9925">
        <f>IFERROR(VLOOKUP(G9925,'NCES Match'!$A$2:$B$1307,2,FALSE),"")</f>
        <v>4842840</v>
      </c>
      <c r="J9925" cm="1">
        <f t="array" ref="J9925">IFERROR(_xlfn.IFS(B9925=2015,H9925/$O$13,B9925=2016,H9925/$O$14,B9925=2017,H9925/$O$15,B9925=2018,H9925/$O$16,B9925=2019,H9925/$O$17,B9925=2020,H9925/$O$18,B9925=2021,H9925/$O$19,B9925=2022,H9925/$O$20),"")</f>
        <v>8.5932264470801138E-5</v>
      </c>
      <c r="K9925" s="3" cm="1">
        <f t="array" ref="K9925">IFERROR(_xlfn.IFS(B9925=2015,J9925*$P$4,B9925=2016,J9925*$P$5,B9925=2017,J9925*$P$6,B9925=2018,J9925*$P$7,B9925=2019,J9925*$P$8,B9925=2020,J9925*$P$9,B9925=2021,J9925*$P$10,B9925=2022,J9925*$P$11),"")</f>
        <v>185053.67120496783</v>
      </c>
      <c r="L9925" s="3">
        <f t="shared" si="156"/>
        <v>380696.36120496783</v>
      </c>
    </row>
    <row r="9926" spans="1:12">
      <c r="A9926">
        <v>4842840</v>
      </c>
      <c r="B9926">
        <v>2023</v>
      </c>
      <c r="D9926" t="s">
        <v>3217</v>
      </c>
      <c r="E9926" t="s">
        <v>3218</v>
      </c>
      <c r="F9926" t="s">
        <v>4101</v>
      </c>
      <c r="G9926" t="s">
        <v>3219</v>
      </c>
      <c r="H9926" s="5">
        <v>247293.21</v>
      </c>
      <c r="I9926">
        <f>IFERROR(VLOOKUP(G9926,'NCES Match'!$A$2:$B$1307,2,FALSE),"")</f>
        <v>4842840</v>
      </c>
      <c r="J9926" t="str" cm="1">
        <f t="array" ref="J9926">IFERROR(_xlfn.IFS(B9926=2015,H9926/$O$13,B9926=2016,H9926/$O$14,B9926=2017,H9926/$O$15,B9926=2018,H9926/$O$16,B9926=2019,H9926/$O$17,B9926=2020,H9926/$O$18,B9926=2021,H9926/$O$19,B9926=2022,H9926/$O$20),"")</f>
        <v/>
      </c>
      <c r="K9926" s="3" t="str" cm="1">
        <f t="array" ref="K9926">IFERROR(_xlfn.IFS(B9926=2015,J9926*$P$4,B9926=2016,J9926*$P$5,B9926=2017,J9926*$P$6,B9926=2018,J9926*$P$7,B9926=2019,J9926*$P$8,B9926=2020,J9926*$P$9,B9926=2021,J9926*$P$10,B9926=2022,J9926*$P$11),"")</f>
        <v/>
      </c>
      <c r="L9926" s="3">
        <f t="shared" si="156"/>
        <v>247293.21</v>
      </c>
    </row>
    <row r="9927" spans="1:12">
      <c r="A9927">
        <v>4818840</v>
      </c>
      <c r="B9927">
        <v>2015</v>
      </c>
      <c r="C9927" t="s">
        <v>381</v>
      </c>
      <c r="D9927" t="s">
        <v>1286</v>
      </c>
      <c r="E9927" t="s">
        <v>1287</v>
      </c>
      <c r="G9927" t="s">
        <v>1288</v>
      </c>
      <c r="H9927" s="5">
        <v>16065.62</v>
      </c>
      <c r="I9927">
        <f>IFERROR(VLOOKUP(G9927,'NCES Match'!$A$2:$B$1307,2,FALSE),"")</f>
        <v>4818840</v>
      </c>
      <c r="J9927" cm="1">
        <f t="array" ref="J9927">IFERROR(_xlfn.IFS(B9927=2015,H9927/$O$13,B9927=2016,H9927/$O$14,B9927=2017,H9927/$O$15,B9927=2018,H9927/$O$16,B9927=2019,H9927/$O$17,B9927=2020,H9927/$O$18,B9927=2021,H9927/$O$19,B9927=2022,H9927/$O$20),"")</f>
        <v>1.258586706516509E-5</v>
      </c>
      <c r="K9927" s="3" cm="1">
        <f t="array" ref="K9927">IFERROR(_xlfn.IFS(B9927=2015,J9927*$P$4,B9927=2016,J9927*$P$5,B9927=2017,J9927*$P$6,B9927=2018,J9927*$P$7,B9927=2019,J9927*$P$8,B9927=2020,J9927*$P$9,B9927=2021,J9927*$P$10,B9927=2022,J9927*$P$11),"")</f>
        <v>20030.19332243286</v>
      </c>
      <c r="L9927" s="3">
        <f t="shared" si="156"/>
        <v>36095.813322432863</v>
      </c>
    </row>
    <row r="9928" spans="1:12">
      <c r="A9928">
        <v>4818840</v>
      </c>
      <c r="B9928">
        <v>2016</v>
      </c>
      <c r="C9928" t="s">
        <v>4102</v>
      </c>
      <c r="D9928" t="s">
        <v>1286</v>
      </c>
      <c r="E9928" t="s">
        <v>1287</v>
      </c>
      <c r="F9928" t="s">
        <v>4101</v>
      </c>
      <c r="G9928" t="s">
        <v>1288</v>
      </c>
      <c r="H9928" s="5">
        <v>14437</v>
      </c>
      <c r="I9928">
        <f>IFERROR(VLOOKUP(G9928,'NCES Match'!$A$2:$B$1307,2,FALSE),"")</f>
        <v>4818840</v>
      </c>
      <c r="J9928" cm="1">
        <f t="array" ref="J9928">IFERROR(_xlfn.IFS(B9928=2015,H9928/$O$13,B9928=2016,H9928/$O$14,B9928=2017,H9928/$O$15,B9928=2018,H9928/$O$16,B9928=2019,H9928/$O$17,B9928=2020,H9928/$O$18,B9928=2021,H9928/$O$19,B9928=2022,H9928/$O$20),"")</f>
        <v>1.033497056295138E-5</v>
      </c>
      <c r="K9928" s="3" cm="1">
        <f t="array" ref="K9928">IFERROR(_xlfn.IFS(B9928=2015,J9928*$P$4,B9928=2016,J9928*$P$5,B9928=2017,J9928*$P$6,B9928=2018,J9928*$P$7,B9928=2019,J9928*$P$8,B9928=2020,J9928*$P$9,B9928=2021,J9928*$P$10,B9928=2022,J9928*$P$11),"")</f>
        <v>17317.599622441481</v>
      </c>
      <c r="L9928" s="3">
        <f t="shared" si="156"/>
        <v>31754.599622441481</v>
      </c>
    </row>
    <row r="9929" spans="1:12">
      <c r="A9929">
        <v>4818840</v>
      </c>
      <c r="B9929">
        <v>2017</v>
      </c>
      <c r="D9929" t="s">
        <v>1286</v>
      </c>
      <c r="E9929" t="s">
        <v>1287</v>
      </c>
      <c r="F9929" t="s">
        <v>4101</v>
      </c>
      <c r="G9929" t="s">
        <v>1288</v>
      </c>
      <c r="H9929" s="5">
        <v>15979</v>
      </c>
      <c r="I9929">
        <f>IFERROR(VLOOKUP(G9929,'NCES Match'!$A$2:$B$1307,2,FALSE),"")</f>
        <v>4818840</v>
      </c>
      <c r="J9929" cm="1">
        <f t="array" ref="J9929">IFERROR(_xlfn.IFS(B9929=2015,H9929/$O$13,B9929=2016,H9929/$O$14,B9929=2017,H9929/$O$15,B9929=2018,H9929/$O$16,B9929=2019,H9929/$O$17,B9929=2020,H9929/$O$18,B9929=2021,H9929/$O$19,B9929=2022,H9929/$O$20),"")</f>
        <v>1.1016542051804627E-5</v>
      </c>
      <c r="K9929" s="3" cm="1">
        <f t="array" ref="K9929">IFERROR(_xlfn.IFS(B9929=2015,J9929*$P$4,B9929=2016,J9929*$P$5,B9929=2017,J9929*$P$6,B9929=2018,J9929*$P$7,B9929=2019,J9929*$P$8,B9929=2020,J9929*$P$9,B9929=2021,J9929*$P$10,B9929=2022,J9929*$P$11),"")</f>
        <v>18708.818545448619</v>
      </c>
      <c r="L9929" s="3">
        <f t="shared" si="156"/>
        <v>34687.818545448623</v>
      </c>
    </row>
    <row r="9930" spans="1:12">
      <c r="A9930">
        <v>4818840</v>
      </c>
      <c r="B9930">
        <v>2018</v>
      </c>
      <c r="D9930" t="s">
        <v>1286</v>
      </c>
      <c r="E9930" t="s">
        <v>1287</v>
      </c>
      <c r="F9930" t="s">
        <v>4101</v>
      </c>
      <c r="G9930" t="s">
        <v>1288</v>
      </c>
      <c r="H9930" s="5">
        <v>15676</v>
      </c>
      <c r="I9930">
        <f>IFERROR(VLOOKUP(G9930,'NCES Match'!$A$2:$B$1307,2,FALSE),"")</f>
        <v>4818840</v>
      </c>
      <c r="J9930" cm="1">
        <f t="array" ref="J9930">IFERROR(_xlfn.IFS(B9930=2015,H9930/$O$13,B9930=2016,H9930/$O$14,B9930=2017,H9930/$O$15,B9930=2018,H9930/$O$16,B9930=2019,H9930/$O$17,B9930=2020,H9930/$O$18,B9930=2021,H9930/$O$19,B9930=2022,H9930/$O$20),"")</f>
        <v>1.0229512296588006E-5</v>
      </c>
      <c r="K9930" s="3" cm="1">
        <f t="array" ref="K9930">IFERROR(_xlfn.IFS(B9930=2015,J9930*$P$4,B9930=2016,J9930*$P$5,B9930=2017,J9930*$P$6,B9930=2018,J9930*$P$7,B9930=2019,J9930*$P$8,B9930=2020,J9930*$P$9,B9930=2021,J9930*$P$10,B9930=2022,J9930*$P$11),"")</f>
        <v>17562.571919032274</v>
      </c>
      <c r="L9930" s="3">
        <f t="shared" si="156"/>
        <v>33238.571919032271</v>
      </c>
    </row>
    <row r="9931" spans="1:12">
      <c r="A9931">
        <v>4818840</v>
      </c>
      <c r="B9931">
        <v>2019</v>
      </c>
      <c r="D9931" t="s">
        <v>1286</v>
      </c>
      <c r="E9931" t="s">
        <v>1287</v>
      </c>
      <c r="F9931" t="s">
        <v>4101</v>
      </c>
      <c r="G9931" t="s">
        <v>1288</v>
      </c>
      <c r="H9931" s="5">
        <v>15417</v>
      </c>
      <c r="I9931">
        <f>IFERROR(VLOOKUP(G9931,'NCES Match'!$A$2:$B$1307,2,FALSE),"")</f>
        <v>4818840</v>
      </c>
      <c r="J9931" cm="1">
        <f t="array" ref="J9931">IFERROR(_xlfn.IFS(B9931=2015,H9931/$O$13,B9931=2016,H9931/$O$14,B9931=2017,H9931/$O$15,B9931=2018,H9931/$O$16,B9931=2019,H9931/$O$17,B9931=2020,H9931/$O$18,B9931=2021,H9931/$O$19,B9931=2022,H9931/$O$20),"")</f>
        <v>9.7617364707945648E-6</v>
      </c>
      <c r="K9931" s="3" cm="1">
        <f t="array" ref="K9931">IFERROR(_xlfn.IFS(B9931=2015,J9931*$P$4,B9931=2016,J9931*$P$5,B9931=2017,J9931*$P$6,B9931=2018,J9931*$P$7,B9931=2019,J9931*$P$8,B9931=2020,J9931*$P$9,B9931=2021,J9931*$P$10,B9931=2022,J9931*$P$11),"")</f>
        <v>16965.175315128283</v>
      </c>
      <c r="L9931" s="3">
        <f t="shared" si="156"/>
        <v>32382.175315128283</v>
      </c>
    </row>
    <row r="9932" spans="1:12">
      <c r="A9932">
        <v>4818840</v>
      </c>
      <c r="B9932">
        <v>2020</v>
      </c>
      <c r="D9932" t="s">
        <v>1286</v>
      </c>
      <c r="E9932" t="s">
        <v>1287</v>
      </c>
      <c r="F9932" t="s">
        <v>4230</v>
      </c>
      <c r="G9932" t="s">
        <v>1288</v>
      </c>
      <c r="H9932" s="5">
        <v>18164</v>
      </c>
      <c r="I9932">
        <f>IFERROR(VLOOKUP(G9932,'NCES Match'!$A$2:$B$1307,2,FALSE),"")</f>
        <v>4818840</v>
      </c>
      <c r="J9932" cm="1">
        <f t="array" ref="J9932">IFERROR(_xlfn.IFS(B9932=2015,H9932/$O$13,B9932=2016,H9932/$O$14,B9932=2017,H9932/$O$15,B9932=2018,H9932/$O$16,B9932=2019,H9932/$O$17,B9932=2020,H9932/$O$18,B9932=2021,H9932/$O$19,B9932=2022,H9932/$O$20),"")</f>
        <v>9.8432089690574465E-6</v>
      </c>
      <c r="K9932" s="3" cm="1">
        <f t="array" ref="K9932">IFERROR(_xlfn.IFS(B9932=2015,J9932*$P$4,B9932=2016,J9932*$P$5,B9932=2017,J9932*$P$6,B9932=2018,J9932*$P$7,B9932=2019,J9932*$P$8,B9932=2020,J9932*$P$9,B9932=2021,J9932*$P$10,B9932=2022,J9932*$P$11),"")</f>
        <v>20749.512215406347</v>
      </c>
      <c r="L9932" s="3">
        <f t="shared" si="156"/>
        <v>38913.512215406343</v>
      </c>
    </row>
    <row r="9933" spans="1:12">
      <c r="A9933">
        <v>4818840</v>
      </c>
      <c r="B9933">
        <v>2021</v>
      </c>
      <c r="D9933" t="s">
        <v>1286</v>
      </c>
      <c r="E9933" t="s">
        <v>1287</v>
      </c>
      <c r="F9933" t="s">
        <v>4101</v>
      </c>
      <c r="G9933" t="s">
        <v>1288</v>
      </c>
      <c r="H9933" s="5">
        <v>19214.61</v>
      </c>
      <c r="I9933">
        <f>IFERROR(VLOOKUP(G9933,'NCES Match'!$A$2:$B$1307,2,FALSE),"")</f>
        <v>4818840</v>
      </c>
      <c r="J9933" cm="1">
        <f t="array" ref="J9933">IFERROR(_xlfn.IFS(B9933=2015,H9933/$O$13,B9933=2016,H9933/$O$14,B9933=2017,H9933/$O$15,B9933=2018,H9933/$O$16,B9933=2019,H9933/$O$17,B9933=2020,H9933/$O$18,B9933=2021,H9933/$O$19,B9933=2022,H9933/$O$20),"")</f>
        <v>9.8310210057539545E-6</v>
      </c>
      <c r="K9933" s="3" cm="1">
        <f t="array" ref="K9933">IFERROR(_xlfn.IFS(B9933=2015,J9933*$P$4,B9933=2016,J9933*$P$5,B9933=2017,J9933*$P$6,B9933=2018,J9933*$P$7,B9933=2019,J9933*$P$8,B9933=2020,J9933*$P$9,B9933=2021,J9933*$P$10,B9933=2022,J9933*$P$11),"")</f>
        <v>21043.824387418797</v>
      </c>
      <c r="L9933" s="3">
        <f t="shared" si="156"/>
        <v>40258.434387418798</v>
      </c>
    </row>
    <row r="9934" spans="1:12">
      <c r="A9934">
        <v>4818840</v>
      </c>
      <c r="B9934">
        <v>2022</v>
      </c>
      <c r="D9934" t="s">
        <v>1286</v>
      </c>
      <c r="E9934" t="s">
        <v>1287</v>
      </c>
      <c r="F9934" t="s">
        <v>4101</v>
      </c>
      <c r="G9934" t="s">
        <v>1288</v>
      </c>
      <c r="H9934" s="5">
        <v>24615.09</v>
      </c>
      <c r="I9934">
        <f>IFERROR(VLOOKUP(G9934,'NCES Match'!$A$2:$B$1307,2,FALSE),"")</f>
        <v>4818840</v>
      </c>
      <c r="J9934" cm="1">
        <f t="array" ref="J9934">IFERROR(_xlfn.IFS(B9934=2015,H9934/$O$13,B9934=2016,H9934/$O$14,B9934=2017,H9934/$O$15,B9934=2018,H9934/$O$16,B9934=2019,H9934/$O$17,B9934=2020,H9934/$O$18,B9934=2021,H9934/$O$19,B9934=2022,H9934/$O$20),"")</f>
        <v>1.0811701801138455E-5</v>
      </c>
      <c r="K9934" s="3" cm="1">
        <f t="array" ref="K9934">IFERROR(_xlfn.IFS(B9934=2015,J9934*$P$4,B9934=2016,J9934*$P$5,B9934=2017,J9934*$P$6,B9934=2018,J9934*$P$7,B9934=2019,J9934*$P$8,B9934=2020,J9934*$P$9,B9934=2021,J9934*$P$10,B9934=2022,J9934*$P$11),"")</f>
        <v>23282.816094691254</v>
      </c>
      <c r="L9934" s="3">
        <f t="shared" si="156"/>
        <v>47897.90609469125</v>
      </c>
    </row>
    <row r="9935" spans="1:12">
      <c r="A9935">
        <v>4818840</v>
      </c>
      <c r="B9935">
        <v>2023</v>
      </c>
      <c r="D9935" t="s">
        <v>1286</v>
      </c>
      <c r="E9935" t="s">
        <v>1287</v>
      </c>
      <c r="F9935" t="s">
        <v>4101</v>
      </c>
      <c r="G9935" t="s">
        <v>1288</v>
      </c>
      <c r="H9935" s="5">
        <v>30509.9</v>
      </c>
      <c r="I9935">
        <f>IFERROR(VLOOKUP(G9935,'NCES Match'!$A$2:$B$1307,2,FALSE),"")</f>
        <v>4818840</v>
      </c>
      <c r="J9935" t="str" cm="1">
        <f t="array" ref="J9935">IFERROR(_xlfn.IFS(B9935=2015,H9935/$O$13,B9935=2016,H9935/$O$14,B9935=2017,H9935/$O$15,B9935=2018,H9935/$O$16,B9935=2019,H9935/$O$17,B9935=2020,H9935/$O$18,B9935=2021,H9935/$O$19,B9935=2022,H9935/$O$20),"")</f>
        <v/>
      </c>
      <c r="K9935" s="3" t="str" cm="1">
        <f t="array" ref="K9935">IFERROR(_xlfn.IFS(B9935=2015,J9935*$P$4,B9935=2016,J9935*$P$5,B9935=2017,J9935*$P$6,B9935=2018,J9935*$P$7,B9935=2019,J9935*$P$8,B9935=2020,J9935*$P$9,B9935=2021,J9935*$P$10,B9935=2022,J9935*$P$11),"")</f>
        <v/>
      </c>
      <c r="L9935" s="3">
        <f t="shared" si="156"/>
        <v>30509.9</v>
      </c>
    </row>
    <row r="9936" spans="1:12">
      <c r="A9936">
        <v>4842540</v>
      </c>
      <c r="B9936">
        <v>2015</v>
      </c>
      <c r="C9936" t="s">
        <v>381</v>
      </c>
      <c r="D9936" t="s">
        <v>3193</v>
      </c>
      <c r="E9936" t="s">
        <v>3194</v>
      </c>
      <c r="G9936" t="s">
        <v>3195</v>
      </c>
      <c r="H9936" s="5">
        <v>21505.65</v>
      </c>
      <c r="I9936">
        <f>IFERROR(VLOOKUP(G9936,'NCES Match'!$A$2:$B$1307,2,FALSE),"")</f>
        <v>4842540</v>
      </c>
      <c r="J9936" cm="1">
        <f t="array" ref="J9936">IFERROR(_xlfn.IFS(B9936=2015,H9936/$O$13,B9936=2016,H9936/$O$14,B9936=2017,H9936/$O$15,B9936=2018,H9936/$O$16,B9936=2019,H9936/$O$17,B9936=2020,H9936/$O$18,B9936=2021,H9936/$O$19,B9936=2022,H9936/$O$20),"")</f>
        <v>1.6847607004894153E-5</v>
      </c>
      <c r="K9936" s="3" cm="1">
        <f t="array" ref="K9936">IFERROR(_xlfn.IFS(B9936=2015,J9936*$P$4,B9936=2016,J9936*$P$5,B9936=2017,J9936*$P$6,B9936=2018,J9936*$P$7,B9936=2019,J9936*$P$8,B9936=2020,J9936*$P$9,B9936=2021,J9936*$P$10,B9936=2022,J9936*$P$11),"")</f>
        <v>26812.679935450869</v>
      </c>
      <c r="L9936" s="3">
        <f t="shared" si="156"/>
        <v>48318.329935450871</v>
      </c>
    </row>
    <row r="9937" spans="1:12">
      <c r="A9937">
        <v>4842540</v>
      </c>
      <c r="B9937">
        <v>2016</v>
      </c>
      <c r="C9937" t="s">
        <v>4102</v>
      </c>
      <c r="D9937" t="s">
        <v>3193</v>
      </c>
      <c r="E9937" t="s">
        <v>3194</v>
      </c>
      <c r="F9937" t="s">
        <v>4101</v>
      </c>
      <c r="G9937" t="s">
        <v>3195</v>
      </c>
      <c r="H9937" s="5">
        <v>17195</v>
      </c>
      <c r="I9937">
        <f>IFERROR(VLOOKUP(G9937,'NCES Match'!$A$2:$B$1307,2,FALSE),"")</f>
        <v>4842540</v>
      </c>
      <c r="J9937" cm="1">
        <f t="array" ref="J9937">IFERROR(_xlfn.IFS(B9937=2015,H9937/$O$13,B9937=2016,H9937/$O$14,B9937=2017,H9937/$O$15,B9937=2018,H9937/$O$16,B9937=2019,H9937/$O$17,B9937=2020,H9937/$O$18,B9937=2021,H9937/$O$19,B9937=2022,H9937/$O$20),"")</f>
        <v>1.2309331497537506E-5</v>
      </c>
      <c r="K9937" s="3" cm="1">
        <f t="array" ref="K9937">IFERROR(_xlfn.IFS(B9937=2015,J9937*$P$4,B9937=2016,J9937*$P$5,B9937=2017,J9937*$P$6,B9937=2018,J9937*$P$7,B9937=2019,J9937*$P$8,B9937=2020,J9937*$P$9,B9937=2021,J9937*$P$10,B9937=2022,J9937*$P$11),"")</f>
        <v>20625.90049926448</v>
      </c>
      <c r="L9937" s="3">
        <f t="shared" si="156"/>
        <v>37820.900499264477</v>
      </c>
    </row>
    <row r="9938" spans="1:12">
      <c r="A9938">
        <v>4842540</v>
      </c>
      <c r="B9938">
        <v>2017</v>
      </c>
      <c r="D9938" t="s">
        <v>3193</v>
      </c>
      <c r="E9938" t="s">
        <v>3194</v>
      </c>
      <c r="F9938" t="s">
        <v>4101</v>
      </c>
      <c r="G9938" t="s">
        <v>3195</v>
      </c>
      <c r="H9938" s="5">
        <v>28731</v>
      </c>
      <c r="I9938">
        <f>IFERROR(VLOOKUP(G9938,'NCES Match'!$A$2:$B$1307,2,FALSE),"")</f>
        <v>4842540</v>
      </c>
      <c r="J9938" cm="1">
        <f t="array" ref="J9938">IFERROR(_xlfn.IFS(B9938=2015,H9938/$O$13,B9938=2016,H9938/$O$14,B9938=2017,H9938/$O$15,B9938=2018,H9938/$O$16,B9938=2019,H9938/$O$17,B9938=2020,H9938/$O$18,B9938=2021,H9938/$O$19,B9938=2022,H9938/$O$20),"")</f>
        <v>1.9808265203729817E-5</v>
      </c>
      <c r="K9938" s="3" cm="1">
        <f t="array" ref="K9938">IFERROR(_xlfn.IFS(B9938=2015,J9938*$P$4,B9938=2016,J9938*$P$5,B9938=2017,J9938*$P$6,B9938=2018,J9938*$P$7,B9938=2019,J9938*$P$8,B9938=2020,J9938*$P$9,B9938=2021,J9938*$P$10,B9938=2022,J9938*$P$11),"")</f>
        <v>33639.343239832546</v>
      </c>
      <c r="L9938" s="3">
        <f t="shared" si="156"/>
        <v>62370.343239832546</v>
      </c>
    </row>
    <row r="9939" spans="1:12">
      <c r="A9939">
        <v>4842540</v>
      </c>
      <c r="B9939">
        <v>2018</v>
      </c>
      <c r="D9939" t="s">
        <v>3193</v>
      </c>
      <c r="E9939" t="s">
        <v>3194</v>
      </c>
      <c r="F9939" t="s">
        <v>4101</v>
      </c>
      <c r="G9939" t="s">
        <v>3195</v>
      </c>
      <c r="H9939" s="5">
        <v>18959</v>
      </c>
      <c r="I9939">
        <f>IFERROR(VLOOKUP(G9939,'NCES Match'!$A$2:$B$1307,2,FALSE),"")</f>
        <v>4842540</v>
      </c>
      <c r="J9939" cm="1">
        <f t="array" ref="J9939">IFERROR(_xlfn.IFS(B9939=2015,H9939/$O$13,B9939=2016,H9939/$O$14,B9939=2017,H9939/$O$15,B9939=2018,H9939/$O$16,B9939=2019,H9939/$O$17,B9939=2020,H9939/$O$18,B9939=2021,H9939/$O$19,B9939=2022,H9939/$O$20),"")</f>
        <v>1.2371862951710385E-5</v>
      </c>
      <c r="K9939" s="3" cm="1">
        <f t="array" ref="K9939">IFERROR(_xlfn.IFS(B9939=2015,J9939*$P$4,B9939=2016,J9939*$P$5,B9939=2017,J9939*$P$6,B9939=2018,J9939*$P$7,B9939=2019,J9939*$P$8,B9939=2020,J9939*$P$9,B9939=2021,J9939*$P$10,B9939=2022,J9939*$P$11),"")</f>
        <v>21240.673705851808</v>
      </c>
      <c r="L9939" s="3">
        <f t="shared" si="156"/>
        <v>40199.673705851805</v>
      </c>
    </row>
    <row r="9940" spans="1:12">
      <c r="A9940">
        <v>4842540</v>
      </c>
      <c r="B9940">
        <v>2019</v>
      </c>
      <c r="D9940" t="s">
        <v>3193</v>
      </c>
      <c r="E9940" t="s">
        <v>3194</v>
      </c>
      <c r="F9940" t="s">
        <v>4101</v>
      </c>
      <c r="G9940" t="s">
        <v>3195</v>
      </c>
      <c r="H9940" s="5">
        <v>19498</v>
      </c>
      <c r="I9940">
        <f>IFERROR(VLOOKUP(G9940,'NCES Match'!$A$2:$B$1307,2,FALSE),"")</f>
        <v>4842540</v>
      </c>
      <c r="J9940" cm="1">
        <f t="array" ref="J9940">IFERROR(_xlfn.IFS(B9940=2015,H9940/$O$13,B9940=2016,H9940/$O$14,B9940=2017,H9940/$O$15,B9940=2018,H9940/$O$16,B9940=2019,H9940/$O$17,B9940=2020,H9940/$O$18,B9940=2021,H9940/$O$19,B9940=2022,H9940/$O$20),"")</f>
        <v>1.2345744159535088E-5</v>
      </c>
      <c r="K9940" s="3" cm="1">
        <f t="array" ref="K9940">IFERROR(_xlfn.IFS(B9940=2015,J9940*$P$4,B9940=2016,J9940*$P$5,B9940=2017,J9940*$P$6,B9940=2018,J9940*$P$7,B9940=2019,J9940*$P$8,B9940=2020,J9940*$P$9,B9940=2021,J9940*$P$10,B9940=2022,J9940*$P$11),"")</f>
        <v>21455.989381486106</v>
      </c>
      <c r="L9940" s="3">
        <f t="shared" si="156"/>
        <v>40953.989381486106</v>
      </c>
    </row>
    <row r="9941" spans="1:12">
      <c r="A9941">
        <v>4842540</v>
      </c>
      <c r="B9941">
        <v>2020</v>
      </c>
      <c r="D9941" t="s">
        <v>3193</v>
      </c>
      <c r="E9941" t="s">
        <v>3194</v>
      </c>
      <c r="F9941" t="s">
        <v>4230</v>
      </c>
      <c r="G9941" t="s">
        <v>3195</v>
      </c>
      <c r="H9941" s="5">
        <v>21588</v>
      </c>
      <c r="I9941">
        <f>IFERROR(VLOOKUP(G9941,'NCES Match'!$A$2:$B$1307,2,FALSE),"")</f>
        <v>4842540</v>
      </c>
      <c r="J9941" cm="1">
        <f t="array" ref="J9941">IFERROR(_xlfn.IFS(B9941=2015,H9941/$O$13,B9941=2016,H9941/$O$14,B9941=2017,H9941/$O$15,B9941=2018,H9941/$O$16,B9941=2019,H9941/$O$17,B9941=2020,H9941/$O$18,B9941=2021,H9941/$O$19,B9941=2022,H9941/$O$20),"")</f>
        <v>1.1698700463775167E-5</v>
      </c>
      <c r="K9941" s="3" cm="1">
        <f t="array" ref="K9941">IFERROR(_xlfn.IFS(B9941=2015,J9941*$P$4,B9941=2016,J9941*$P$5,B9941=2017,J9941*$P$6,B9941=2018,J9941*$P$7,B9941=2019,J9941*$P$8,B9941=2020,J9941*$P$9,B9941=2021,J9941*$P$10,B9941=2022,J9941*$P$11),"")</f>
        <v>24660.893509479858</v>
      </c>
      <c r="L9941" s="3">
        <f t="shared" si="156"/>
        <v>46248.893509479858</v>
      </c>
    </row>
    <row r="9942" spans="1:12">
      <c r="A9942">
        <v>4842540</v>
      </c>
      <c r="B9942">
        <v>2021</v>
      </c>
      <c r="D9942" t="s">
        <v>3193</v>
      </c>
      <c r="E9942" t="s">
        <v>3194</v>
      </c>
      <c r="F9942" t="s">
        <v>4230</v>
      </c>
      <c r="G9942" t="s">
        <v>3195</v>
      </c>
      <c r="H9942" s="5">
        <v>19864.490000000002</v>
      </c>
      <c r="I9942">
        <f>IFERROR(VLOOKUP(G9942,'NCES Match'!$A$2:$B$1307,2,FALSE),"")</f>
        <v>4842540</v>
      </c>
      <c r="J9942" cm="1">
        <f t="array" ref="J9942">IFERROR(_xlfn.IFS(B9942=2015,H9942/$O$13,B9942=2016,H9942/$O$14,B9942=2017,H9942/$O$15,B9942=2018,H9942/$O$16,B9942=2019,H9942/$O$17,B9942=2020,H9942/$O$18,B9942=2021,H9942/$O$19,B9942=2022,H9942/$O$20),"")</f>
        <v>1.0163527568792152E-5</v>
      </c>
      <c r="K9942" s="3" cm="1">
        <f t="array" ref="K9942">IFERROR(_xlfn.IFS(B9942=2015,J9942*$P$4,B9942=2016,J9942*$P$5,B9942=2017,J9942*$P$6,B9942=2018,J9942*$P$7,B9942=2019,J9942*$P$8,B9942=2020,J9942*$P$9,B9942=2021,J9942*$P$10,B9942=2022,J9942*$P$11),"")</f>
        <v>21755.572405874325</v>
      </c>
      <c r="L9942" s="3">
        <f t="shared" si="156"/>
        <v>41620.062405874327</v>
      </c>
    </row>
    <row r="9943" spans="1:12">
      <c r="A9943">
        <v>4842540</v>
      </c>
      <c r="B9943">
        <v>2022</v>
      </c>
      <c r="D9943" t="s">
        <v>3193</v>
      </c>
      <c r="E9943" t="s">
        <v>3194</v>
      </c>
      <c r="F9943" t="s">
        <v>4101</v>
      </c>
      <c r="G9943" t="s">
        <v>3195</v>
      </c>
      <c r="H9943" s="5">
        <v>25322.22</v>
      </c>
      <c r="I9943">
        <f>IFERROR(VLOOKUP(G9943,'NCES Match'!$A$2:$B$1307,2,FALSE),"")</f>
        <v>4842540</v>
      </c>
      <c r="J9943" cm="1">
        <f t="array" ref="J9943">IFERROR(_xlfn.IFS(B9943=2015,H9943/$O$13,B9943=2016,H9943/$O$14,B9943=2017,H9943/$O$15,B9943=2018,H9943/$O$16,B9943=2019,H9943/$O$17,B9943=2020,H9943/$O$18,B9943=2021,H9943/$O$19,B9943=2022,H9943/$O$20),"")</f>
        <v>1.1122294965520102E-5</v>
      </c>
      <c r="K9943" s="3" cm="1">
        <f t="array" ref="K9943">IFERROR(_xlfn.IFS(B9943=2015,J9943*$P$4,B9943=2016,J9943*$P$5,B9943=2017,J9943*$P$6,B9943=2018,J9943*$P$7,B9943=2019,J9943*$P$8,B9943=2020,J9943*$P$9,B9943=2021,J9943*$P$10,B9943=2022,J9943*$P$11),"")</f>
        <v>23951.673195966898</v>
      </c>
      <c r="L9943" s="3">
        <f t="shared" si="156"/>
        <v>49273.893195966899</v>
      </c>
    </row>
    <row r="9944" spans="1:12">
      <c r="A9944">
        <v>4842540</v>
      </c>
      <c r="B9944">
        <v>2023</v>
      </c>
      <c r="D9944" t="s">
        <v>3193</v>
      </c>
      <c r="E9944" t="s">
        <v>3194</v>
      </c>
      <c r="F9944" t="s">
        <v>4101</v>
      </c>
      <c r="G9944" t="s">
        <v>3195</v>
      </c>
      <c r="H9944" s="5">
        <v>26545.23</v>
      </c>
      <c r="I9944">
        <f>IFERROR(VLOOKUP(G9944,'NCES Match'!$A$2:$B$1307,2,FALSE),"")</f>
        <v>4842540</v>
      </c>
      <c r="J9944" t="str" cm="1">
        <f t="array" ref="J9944">IFERROR(_xlfn.IFS(B9944=2015,H9944/$O$13,B9944=2016,H9944/$O$14,B9944=2017,H9944/$O$15,B9944=2018,H9944/$O$16,B9944=2019,H9944/$O$17,B9944=2020,H9944/$O$18,B9944=2021,H9944/$O$19,B9944=2022,H9944/$O$20),"")</f>
        <v/>
      </c>
      <c r="K9944" s="3" t="str" cm="1">
        <f t="array" ref="K9944">IFERROR(_xlfn.IFS(B9944=2015,J9944*$P$4,B9944=2016,J9944*$P$5,B9944=2017,J9944*$P$6,B9944=2018,J9944*$P$7,B9944=2019,J9944*$P$8,B9944=2020,J9944*$P$9,B9944=2021,J9944*$P$10,B9944=2022,J9944*$P$11),"")</f>
        <v/>
      </c>
      <c r="L9944" s="3">
        <f t="shared" si="156"/>
        <v>26545.23</v>
      </c>
    </row>
    <row r="9945" spans="1:12">
      <c r="A9945">
        <v>4841670</v>
      </c>
      <c r="B9945">
        <v>2015</v>
      </c>
      <c r="C9945" t="s">
        <v>381</v>
      </c>
      <c r="D9945" t="s">
        <v>3121</v>
      </c>
      <c r="E9945" t="s">
        <v>3122</v>
      </c>
      <c r="G9945" t="s">
        <v>3123</v>
      </c>
      <c r="H9945" s="5">
        <v>107319.36</v>
      </c>
      <c r="I9945">
        <f>IFERROR(VLOOKUP(G9945,'NCES Match'!$A$2:$B$1307,2,FALSE),"")</f>
        <v>4841670</v>
      </c>
      <c r="J9945" cm="1">
        <f t="array" ref="J9945">IFERROR(_xlfn.IFS(B9945=2015,H9945/$O$13,B9945=2016,H9945/$O$14,B9945=2017,H9945/$O$15,B9945=2018,H9945/$O$16,B9945=2019,H9945/$O$17,B9945=2020,H9945/$O$18,B9945=2021,H9945/$O$19,B9945=2022,H9945/$O$20),"")</f>
        <v>8.4074389813688837E-5</v>
      </c>
      <c r="K9945" s="3" cm="1">
        <f t="array" ref="K9945">IFERROR(_xlfn.IFS(B9945=2015,J9945*$P$4,B9945=2016,J9945*$P$5,B9945=2017,J9945*$P$6,B9945=2018,J9945*$P$7,B9945=2019,J9945*$P$8,B9945=2020,J9945*$P$9,B9945=2021,J9945*$P$10,B9945=2022,J9945*$P$11),"")</f>
        <v>133802.96110824033</v>
      </c>
      <c r="L9945" s="3">
        <f t="shared" si="156"/>
        <v>241122.32110824034</v>
      </c>
    </row>
    <row r="9946" spans="1:12">
      <c r="A9946">
        <v>4841670</v>
      </c>
      <c r="B9946">
        <v>2016</v>
      </c>
      <c r="C9946" t="s">
        <v>4102</v>
      </c>
      <c r="D9946" t="s">
        <v>3121</v>
      </c>
      <c r="E9946" t="s">
        <v>3122</v>
      </c>
      <c r="F9946" t="s">
        <v>4101</v>
      </c>
      <c r="G9946" t="s">
        <v>3123</v>
      </c>
      <c r="H9946" s="5">
        <v>104834</v>
      </c>
      <c r="I9946">
        <f>IFERROR(VLOOKUP(G9946,'NCES Match'!$A$2:$B$1307,2,FALSE),"")</f>
        <v>4841670</v>
      </c>
      <c r="J9946" cm="1">
        <f t="array" ref="J9946">IFERROR(_xlfn.IFS(B9946=2015,H9946/$O$13,B9946=2016,H9946/$O$14,B9946=2017,H9946/$O$15,B9946=2018,H9946/$O$16,B9946=2019,H9946/$O$17,B9946=2020,H9946/$O$18,B9946=2021,H9946/$O$19,B9946=2022,H9946/$O$20),"")</f>
        <v>7.5047191521538065E-5</v>
      </c>
      <c r="K9946" s="3" cm="1">
        <f t="array" ref="K9946">IFERROR(_xlfn.IFS(B9946=2015,J9946*$P$4,B9946=2016,J9946*$P$5,B9946=2017,J9946*$P$6,B9946=2018,J9946*$P$7,B9946=2019,J9946*$P$8,B9946=2020,J9946*$P$9,B9946=2021,J9946*$P$10,B9946=2022,J9946*$P$11),"")</f>
        <v>125751.41918812985</v>
      </c>
      <c r="L9946" s="3">
        <f t="shared" si="156"/>
        <v>230585.41918812983</v>
      </c>
    </row>
    <row r="9947" spans="1:12">
      <c r="A9947">
        <v>4841670</v>
      </c>
      <c r="B9947">
        <v>2017</v>
      </c>
      <c r="D9947" t="s">
        <v>3121</v>
      </c>
      <c r="E9947" t="s">
        <v>3122</v>
      </c>
      <c r="F9947" t="s">
        <v>4101</v>
      </c>
      <c r="G9947" t="s">
        <v>3123</v>
      </c>
      <c r="H9947" s="5">
        <v>110621</v>
      </c>
      <c r="I9947">
        <f>IFERROR(VLOOKUP(G9947,'NCES Match'!$A$2:$B$1307,2,FALSE),"")</f>
        <v>4841670</v>
      </c>
      <c r="J9947" cm="1">
        <f t="array" ref="J9947">IFERROR(_xlfn.IFS(B9947=2015,H9947/$O$13,B9947=2016,H9947/$O$14,B9947=2017,H9947/$O$15,B9947=2018,H9947/$O$16,B9947=2019,H9947/$O$17,B9947=2020,H9947/$O$18,B9947=2021,H9947/$O$19,B9947=2022,H9947/$O$20),"")</f>
        <v>7.6266405802157818E-5</v>
      </c>
      <c r="K9947" s="3" cm="1">
        <f t="array" ref="K9947">IFERROR(_xlfn.IFS(B9947=2015,J9947*$P$4,B9947=2016,J9947*$P$5,B9947=2017,J9947*$P$6,B9947=2018,J9947*$P$7,B9947=2019,J9947*$P$8,B9947=2020,J9947*$P$9,B9947=2021,J9947*$P$10,B9947=2022,J9947*$P$11),"")</f>
        <v>129519.25754528267</v>
      </c>
      <c r="L9947" s="3">
        <f t="shared" si="156"/>
        <v>240140.25754528266</v>
      </c>
    </row>
    <row r="9948" spans="1:12">
      <c r="A9948">
        <v>4841670</v>
      </c>
      <c r="B9948">
        <v>2018</v>
      </c>
      <c r="D9948" t="s">
        <v>3121</v>
      </c>
      <c r="E9948" t="s">
        <v>3122</v>
      </c>
      <c r="F9948" t="s">
        <v>4101</v>
      </c>
      <c r="G9948" t="s">
        <v>3123</v>
      </c>
      <c r="H9948" s="5">
        <v>116673</v>
      </c>
      <c r="I9948">
        <f>IFERROR(VLOOKUP(G9948,'NCES Match'!$A$2:$B$1307,2,FALSE),"")</f>
        <v>4841670</v>
      </c>
      <c r="J9948" cm="1">
        <f t="array" ref="J9948">IFERROR(_xlfn.IFS(B9948=2015,H9948/$O$13,B9948=2016,H9948/$O$14,B9948=2017,H9948/$O$15,B9948=2018,H9948/$O$16,B9948=2019,H9948/$O$17,B9948=2020,H9948/$O$18,B9948=2021,H9948/$O$19,B9948=2022,H9948/$O$20),"")</f>
        <v>7.6135996949464946E-5</v>
      </c>
      <c r="K9948" s="3" cm="1">
        <f t="array" ref="K9948">IFERROR(_xlfn.IFS(B9948=2015,J9948*$P$4,B9948=2016,J9948*$P$5,B9948=2017,J9948*$P$6,B9948=2018,J9948*$P$7,B9948=2019,J9948*$P$8,B9948=2020,J9948*$P$9,B9948=2021,J9948*$P$10,B9948=2022,J9948*$P$11),"")</f>
        <v>130714.33742722971</v>
      </c>
      <c r="L9948" s="3">
        <f t="shared" si="156"/>
        <v>247387.33742722971</v>
      </c>
    </row>
    <row r="9949" spans="1:12">
      <c r="A9949">
        <v>4841670</v>
      </c>
      <c r="B9949">
        <v>2019</v>
      </c>
      <c r="D9949" t="s">
        <v>3121</v>
      </c>
      <c r="E9949" t="s">
        <v>3122</v>
      </c>
      <c r="F9949" t="s">
        <v>4101</v>
      </c>
      <c r="G9949" t="s">
        <v>3123</v>
      </c>
      <c r="H9949" s="5">
        <v>128241</v>
      </c>
      <c r="I9949">
        <f>IFERROR(VLOOKUP(G9949,'NCES Match'!$A$2:$B$1307,2,FALSE),"")</f>
        <v>4841670</v>
      </c>
      <c r="J9949" cm="1">
        <f t="array" ref="J9949">IFERROR(_xlfn.IFS(B9949=2015,H9949/$O$13,B9949=2016,H9949/$O$14,B9949=2017,H9949/$O$15,B9949=2018,H9949/$O$16,B9949=2019,H9949/$O$17,B9949=2020,H9949/$O$18,B9949=2021,H9949/$O$19,B9949=2022,H9949/$O$20),"")</f>
        <v>8.119963979705299E-5</v>
      </c>
      <c r="K9949" s="3" cm="1">
        <f t="array" ref="K9949">IFERROR(_xlfn.IFS(B9949=2015,J9949*$P$4,B9949=2016,J9949*$P$5,B9949=2017,J9949*$P$6,B9949=2018,J9949*$P$7,B9949=2019,J9949*$P$8,B9949=2020,J9949*$P$9,B9949=2021,J9949*$P$10,B9949=2022,J9949*$P$11),"")</f>
        <v>141118.96267674427</v>
      </c>
      <c r="L9949" s="3">
        <f t="shared" si="156"/>
        <v>269359.96267674427</v>
      </c>
    </row>
    <row r="9950" spans="1:12">
      <c r="A9950">
        <v>4841670</v>
      </c>
      <c r="B9950">
        <v>2020</v>
      </c>
      <c r="D9950" t="s">
        <v>3121</v>
      </c>
      <c r="E9950" t="s">
        <v>3122</v>
      </c>
      <c r="F9950" t="s">
        <v>4230</v>
      </c>
      <c r="G9950" t="s">
        <v>3123</v>
      </c>
      <c r="H9950" s="5">
        <v>135166</v>
      </c>
      <c r="I9950">
        <f>IFERROR(VLOOKUP(G9950,'NCES Match'!$A$2:$B$1307,2,FALSE),"")</f>
        <v>4841670</v>
      </c>
      <c r="J9950" cm="1">
        <f t="array" ref="J9950">IFERROR(_xlfn.IFS(B9950=2015,H9950/$O$13,B9950=2016,H9950/$O$14,B9950=2017,H9950/$O$15,B9950=2018,H9950/$O$16,B9950=2019,H9950/$O$17,B9950=2020,H9950/$O$18,B9950=2021,H9950/$O$19,B9950=2022,H9950/$O$20),"")</f>
        <v>7.3247477621207814E-5</v>
      </c>
      <c r="K9950" s="3" cm="1">
        <f t="array" ref="K9950">IFERROR(_xlfn.IFS(B9950=2015,J9950*$P$4,B9950=2016,J9950*$P$5,B9950=2017,J9950*$P$6,B9950=2018,J9950*$P$7,B9950=2019,J9950*$P$8,B9950=2020,J9950*$P$9,B9950=2021,J9950*$P$10,B9950=2022,J9950*$P$11),"")</f>
        <v>154405.88901715557</v>
      </c>
      <c r="L9950" s="3">
        <f t="shared" si="156"/>
        <v>289571.88901715557</v>
      </c>
    </row>
    <row r="9951" spans="1:12">
      <c r="A9951">
        <v>4841670</v>
      </c>
      <c r="B9951">
        <v>2021</v>
      </c>
      <c r="D9951" t="s">
        <v>3121</v>
      </c>
      <c r="E9951" t="s">
        <v>3122</v>
      </c>
      <c r="F9951" t="s">
        <v>4101</v>
      </c>
      <c r="G9951" t="s">
        <v>3123</v>
      </c>
      <c r="H9951" s="5">
        <v>138401.10999999999</v>
      </c>
      <c r="I9951">
        <f>IFERROR(VLOOKUP(G9951,'NCES Match'!$A$2:$B$1307,2,FALSE),"")</f>
        <v>4841670</v>
      </c>
      <c r="J9951" cm="1">
        <f t="array" ref="J9951">IFERROR(_xlfn.IFS(B9951=2015,H9951/$O$13,B9951=2016,H9951/$O$14,B9951=2017,H9951/$O$15,B9951=2018,H9951/$O$16,B9951=2019,H9951/$O$17,B9951=2020,H9951/$O$18,B9951=2021,H9951/$O$19,B9951=2022,H9951/$O$20),"")</f>
        <v>7.0811961295579959E-5</v>
      </c>
      <c r="K9951" s="3" cm="1">
        <f t="array" ref="K9951">IFERROR(_xlfn.IFS(B9951=2015,J9951*$P$4,B9951=2016,J9951*$P$5,B9951=2017,J9951*$P$6,B9951=2018,J9951*$P$7,B9951=2019,J9951*$P$8,B9951=2020,J9951*$P$9,B9951=2021,J9951*$P$10,B9951=2022,J9951*$P$11),"")</f>
        <v>151576.77693504223</v>
      </c>
      <c r="L9951" s="3">
        <f t="shared" si="156"/>
        <v>289977.88693504222</v>
      </c>
    </row>
    <row r="9952" spans="1:12">
      <c r="A9952">
        <v>4841670</v>
      </c>
      <c r="B9952">
        <v>2022</v>
      </c>
      <c r="D9952" t="s">
        <v>3121</v>
      </c>
      <c r="E9952" t="s">
        <v>3122</v>
      </c>
      <c r="F9952" t="s">
        <v>4101</v>
      </c>
      <c r="G9952" t="s">
        <v>3123</v>
      </c>
      <c r="H9952" s="5">
        <v>141777.29999999999</v>
      </c>
      <c r="I9952">
        <f>IFERROR(VLOOKUP(G9952,'NCES Match'!$A$2:$B$1307,2,FALSE),"")</f>
        <v>4841670</v>
      </c>
      <c r="J9952" cm="1">
        <f t="array" ref="J9952">IFERROR(_xlfn.IFS(B9952=2015,H9952/$O$13,B9952=2016,H9952/$O$14,B9952=2017,H9952/$O$15,B9952=2018,H9952/$O$16,B9952=2019,H9952/$O$17,B9952=2020,H9952/$O$18,B9952=2021,H9952/$O$19,B9952=2022,H9952/$O$20),"")</f>
        <v>6.2272934601114479E-5</v>
      </c>
      <c r="K9952" s="3" cm="1">
        <f t="array" ref="K9952">IFERROR(_xlfn.IFS(B9952=2015,J9952*$P$4,B9952=2016,J9952*$P$5,B9952=2017,J9952*$P$6,B9952=2018,J9952*$P$7,B9952=2019,J9952*$P$8,B9952=2020,J9952*$P$9,B9952=2021,J9952*$P$10,B9952=2022,J9952*$P$11),"")</f>
        <v>134103.70639724942</v>
      </c>
      <c r="L9952" s="3">
        <f t="shared" si="156"/>
        <v>275881.00639724941</v>
      </c>
    </row>
    <row r="9953" spans="1:12">
      <c r="A9953">
        <v>4841670</v>
      </c>
      <c r="B9953">
        <v>2023</v>
      </c>
      <c r="D9953" t="s">
        <v>3121</v>
      </c>
      <c r="E9953" t="s">
        <v>3122</v>
      </c>
      <c r="F9953" t="s">
        <v>4101</v>
      </c>
      <c r="G9953" t="s">
        <v>3123</v>
      </c>
      <c r="H9953" s="5">
        <v>174140.15</v>
      </c>
      <c r="I9953">
        <f>IFERROR(VLOOKUP(G9953,'NCES Match'!$A$2:$B$1307,2,FALSE),"")</f>
        <v>4841670</v>
      </c>
      <c r="J9953" t="str" cm="1">
        <f t="array" ref="J9953">IFERROR(_xlfn.IFS(B9953=2015,H9953/$O$13,B9953=2016,H9953/$O$14,B9953=2017,H9953/$O$15,B9953=2018,H9953/$O$16,B9953=2019,H9953/$O$17,B9953=2020,H9953/$O$18,B9953=2021,H9953/$O$19,B9953=2022,H9953/$O$20),"")</f>
        <v/>
      </c>
      <c r="K9953" s="3" t="str" cm="1">
        <f t="array" ref="K9953">IFERROR(_xlfn.IFS(B9953=2015,J9953*$P$4,B9953=2016,J9953*$P$5,B9953=2017,J9953*$P$6,B9953=2018,J9953*$P$7,B9953=2019,J9953*$P$8,B9953=2020,J9953*$P$9,B9953=2021,J9953*$P$10,B9953=2022,J9953*$P$11),"")</f>
        <v/>
      </c>
      <c r="L9953" s="3">
        <f t="shared" si="156"/>
        <v>174140.15</v>
      </c>
    </row>
    <row r="9954" spans="1:12">
      <c r="A9954" t="s">
        <v>4230</v>
      </c>
      <c r="B9954">
        <v>2015</v>
      </c>
      <c r="C9954" t="s">
        <v>1</v>
      </c>
      <c r="D9954" t="s">
        <v>190</v>
      </c>
      <c r="E9954" t="s">
        <v>191</v>
      </c>
      <c r="F9954" t="s">
        <v>192</v>
      </c>
      <c r="G9954" t="s">
        <v>193</v>
      </c>
      <c r="H9954" s="5">
        <v>1249412.04</v>
      </c>
      <c r="I9954" t="str">
        <f>IFERROR(VLOOKUP(G9954,'NCES Match'!$A$2:$B$1307,2,FALSE),"")</f>
        <v/>
      </c>
      <c r="J9954" cm="1">
        <f t="array" ref="J9954">IFERROR(_xlfn.IFS(B9954=2015,H9954/$O$13,B9954=2016,H9954/$O$14,B9954=2017,H9954/$O$15,B9954=2018,H9954/$O$16,B9954=2019,H9954/$O$17,B9954=2020,H9954/$O$18,B9954=2021,H9954/$O$19,B9954=2022,H9954/$O$20),"")</f>
        <v>9.7879408607054854E-4</v>
      </c>
      <c r="K9954" s="3" cm="1">
        <f t="array" ref="K9954">IFERROR(_xlfn.IFS(B9954=2015,J9954*$P$4,B9954=2016,J9954*$P$5,B9954=2017,J9954*$P$6,B9954=2018,J9954*$P$7,B9954=2019,J9954*$P$8,B9954=2020,J9954*$P$9,B9954=2021,J9954*$P$10,B9954=2022,J9954*$P$11),"")</f>
        <v>1557734.1366579824</v>
      </c>
      <c r="L9954" s="3">
        <f t="shared" si="156"/>
        <v>2807146.1766579822</v>
      </c>
    </row>
    <row r="9955" spans="1:12">
      <c r="A9955" t="s">
        <v>4230</v>
      </c>
      <c r="B9955">
        <v>2016</v>
      </c>
      <c r="C9955" t="s">
        <v>4096</v>
      </c>
      <c r="D9955" t="s">
        <v>190</v>
      </c>
      <c r="E9955" t="s">
        <v>191</v>
      </c>
      <c r="F9955">
        <v>750</v>
      </c>
      <c r="G9955" t="s">
        <v>193</v>
      </c>
      <c r="H9955" s="5">
        <v>1510484</v>
      </c>
      <c r="I9955" t="str">
        <f>IFERROR(VLOOKUP(G9955,'NCES Match'!$A$2:$B$1307,2,FALSE),"")</f>
        <v/>
      </c>
      <c r="J9955" cm="1">
        <f t="array" ref="J9955">IFERROR(_xlfn.IFS(B9955=2015,H9955/$O$13,B9955=2016,H9955/$O$14,B9955=2017,H9955/$O$15,B9955=2018,H9955/$O$16,B9955=2019,H9955/$O$17,B9955=2020,H9955/$O$18,B9955=2021,H9955/$O$19,B9955=2022,H9955/$O$20),"")</f>
        <v>1.0813055119352395E-3</v>
      </c>
      <c r="K9955" s="3" cm="1">
        <f t="array" ref="K9955">IFERROR(_xlfn.IFS(B9955=2015,J9955*$P$4,B9955=2016,J9955*$P$5,B9955=2017,J9955*$P$6,B9955=2018,J9955*$P$7,B9955=2019,J9955*$P$8,B9955=2020,J9955*$P$9,B9955=2021,J9955*$P$10,B9955=2022,J9955*$P$11),"")</f>
        <v>1811869.3044333241</v>
      </c>
      <c r="L9955" s="3">
        <f t="shared" si="156"/>
        <v>3322353.3044333244</v>
      </c>
    </row>
    <row r="9956" spans="1:12">
      <c r="A9956" t="s">
        <v>4230</v>
      </c>
      <c r="B9956">
        <v>2017</v>
      </c>
      <c r="D9956" t="s">
        <v>190</v>
      </c>
      <c r="E9956" t="s">
        <v>191</v>
      </c>
      <c r="F9956">
        <v>750</v>
      </c>
      <c r="G9956" t="s">
        <v>193</v>
      </c>
      <c r="H9956" s="5">
        <v>1776763</v>
      </c>
      <c r="I9956" t="str">
        <f>IFERROR(VLOOKUP(G9956,'NCES Match'!$A$2:$B$1307,2,FALSE),"")</f>
        <v/>
      </c>
      <c r="J9956" cm="1">
        <f t="array" ref="J9956">IFERROR(_xlfn.IFS(B9956=2015,H9956/$O$13,B9956=2016,H9956/$O$14,B9956=2017,H9956/$O$15,B9956=2018,H9956/$O$16,B9956=2019,H9956/$O$17,B9956=2020,H9956/$O$18,B9956=2021,H9956/$O$19,B9956=2022,H9956/$O$20),"")</f>
        <v>1.2249692912942327E-3</v>
      </c>
      <c r="K9956" s="3" cm="1">
        <f t="array" ref="K9956">IFERROR(_xlfn.IFS(B9956=2015,J9956*$P$4,B9956=2016,J9956*$P$5,B9956=2017,J9956*$P$6,B9956=2018,J9956*$P$7,B9956=2019,J9956*$P$8,B9956=2020,J9956*$P$9,B9956=2021,J9956*$P$10,B9956=2022,J9956*$P$11),"")</f>
        <v>2080301.4309573141</v>
      </c>
      <c r="L9956" s="3">
        <f t="shared" si="156"/>
        <v>3857064.4309573141</v>
      </c>
    </row>
    <row r="9957" spans="1:12">
      <c r="A9957" t="s">
        <v>4230</v>
      </c>
      <c r="B9957">
        <v>2018</v>
      </c>
      <c r="D9957" t="s">
        <v>190</v>
      </c>
      <c r="E9957" t="s">
        <v>191</v>
      </c>
      <c r="F9957">
        <v>750</v>
      </c>
      <c r="G9957" t="s">
        <v>193</v>
      </c>
      <c r="H9957" s="5">
        <v>2551654</v>
      </c>
      <c r="I9957" t="str">
        <f>IFERROR(VLOOKUP(G9957,'NCES Match'!$A$2:$B$1307,2,FALSE),"")</f>
        <v/>
      </c>
      <c r="J9957" cm="1">
        <f t="array" ref="J9957">IFERROR(_xlfn.IFS(B9957=2015,H9957/$O$13,B9957=2016,H9957/$O$14,B9957=2017,H9957/$O$15,B9957=2018,H9957/$O$16,B9957=2019,H9957/$O$17,B9957=2020,H9957/$O$18,B9957=2021,H9957/$O$19,B9957=2022,H9957/$O$20),"")</f>
        <v>1.6651043614211516E-3</v>
      </c>
      <c r="K9957" s="3" cm="1">
        <f t="array" ref="K9957">IFERROR(_xlfn.IFS(B9957=2015,J9957*$P$4,B9957=2016,J9957*$P$5,B9957=2017,J9957*$P$6,B9957=2018,J9957*$P$7,B9957=2019,J9957*$P$8,B9957=2020,J9957*$P$9,B9957=2021,J9957*$P$10,B9957=2022,J9957*$P$11),"")</f>
        <v>2858739.9137207442</v>
      </c>
      <c r="L9957" s="3">
        <f t="shared" si="156"/>
        <v>5410393.9137207437</v>
      </c>
    </row>
    <row r="9958" spans="1:12">
      <c r="A9958" t="s">
        <v>4230</v>
      </c>
      <c r="B9958">
        <v>2019</v>
      </c>
      <c r="D9958" t="s">
        <v>190</v>
      </c>
      <c r="E9958" t="s">
        <v>191</v>
      </c>
      <c r="F9958" t="s">
        <v>192</v>
      </c>
      <c r="G9958" t="s">
        <v>193</v>
      </c>
      <c r="H9958" s="5">
        <v>1761492</v>
      </c>
      <c r="I9958" t="str">
        <f>IFERROR(VLOOKUP(G9958,'NCES Match'!$A$2:$B$1307,2,FALSE),"")</f>
        <v/>
      </c>
      <c r="J9958" cm="1">
        <f t="array" ref="J9958">IFERROR(_xlfn.IFS(B9958=2015,H9958/$O$13,B9958=2016,H9958/$O$14,B9958=2017,H9958/$O$15,B9958=2018,H9958/$O$16,B9958=2019,H9958/$O$17,B9958=2020,H9958/$O$18,B9958=2021,H9958/$O$19,B9958=2022,H9958/$O$20),"")</f>
        <v>1.115341551495937E-3</v>
      </c>
      <c r="K9958" s="3" cm="1">
        <f t="array" ref="K9958">IFERROR(_xlfn.IFS(B9958=2015,J9958*$P$4,B9958=2016,J9958*$P$5,B9958=2017,J9958*$P$6,B9958=2018,J9958*$P$7,B9958=2019,J9958*$P$8,B9958=2020,J9958*$P$9,B9958=2021,J9958*$P$10,B9958=2022,J9958*$P$11),"")</f>
        <v>1938381.0466495396</v>
      </c>
      <c r="L9958" s="3">
        <f t="shared" si="156"/>
        <v>3699873.0466495398</v>
      </c>
    </row>
    <row r="9959" spans="1:12">
      <c r="A9959" t="s">
        <v>4230</v>
      </c>
      <c r="B9959">
        <v>2020</v>
      </c>
      <c r="D9959" t="s">
        <v>190</v>
      </c>
      <c r="E9959" t="s">
        <v>191</v>
      </c>
      <c r="F9959">
        <v>750</v>
      </c>
      <c r="G9959" t="s">
        <v>4341</v>
      </c>
      <c r="H9959" s="5">
        <v>2099287</v>
      </c>
      <c r="I9959" t="str">
        <f>IFERROR(VLOOKUP(G9959,'NCES Match'!$A$2:$B$1307,2,FALSE),"")</f>
        <v/>
      </c>
      <c r="J9959" cm="1">
        <f t="array" ref="J9959">IFERROR(_xlfn.IFS(B9959=2015,H9959/$O$13,B9959=2016,H9959/$O$14,B9959=2017,H9959/$O$15,B9959=2018,H9959/$O$16,B9959=2019,H9959/$O$17,B9959=2020,H9959/$O$18,B9959=2021,H9959/$O$19,B9959=2022,H9959/$O$20),"")</f>
        <v>1.1376195015979794E-3</v>
      </c>
      <c r="K9959" s="3" cm="1">
        <f t="array" ref="K9959">IFERROR(_xlfn.IFS(B9959=2015,J9959*$P$4,B9959=2016,J9959*$P$5,B9959=2017,J9959*$P$6,B9959=2018,J9959*$P$7,B9959=2019,J9959*$P$8,B9959=2020,J9959*$P$9,B9959=2021,J9959*$P$10,B9959=2022,J9959*$P$11),"")</f>
        <v>2398105.1117674373</v>
      </c>
      <c r="L9959" s="3">
        <f t="shared" si="156"/>
        <v>4497392.1117674373</v>
      </c>
    </row>
    <row r="9960" spans="1:12">
      <c r="A9960" t="s">
        <v>4230</v>
      </c>
      <c r="B9960">
        <v>2021</v>
      </c>
      <c r="D9960" t="s">
        <v>190</v>
      </c>
      <c r="E9960" t="s">
        <v>191</v>
      </c>
      <c r="F9960" t="s">
        <v>192</v>
      </c>
      <c r="G9960" t="s">
        <v>4341</v>
      </c>
      <c r="H9960" s="5">
        <v>2254352.13</v>
      </c>
      <c r="I9960" t="str">
        <f>IFERROR(VLOOKUP(G9960,'NCES Match'!$A$2:$B$1307,2,FALSE),"")</f>
        <v/>
      </c>
      <c r="J9960" cm="1">
        <f t="array" ref="J9960">IFERROR(_xlfn.IFS(B9960=2015,H9960/$O$13,B9960=2016,H9960/$O$14,B9960=2017,H9960/$O$15,B9960=2018,H9960/$O$16,B9960=2019,H9960/$O$17,B9960=2020,H9960/$O$18,B9960=2021,H9960/$O$19,B9960=2022,H9960/$O$20),"")</f>
        <v>1.1534235222258567E-3</v>
      </c>
      <c r="K9960" s="3" cm="1">
        <f t="array" ref="K9960">IFERROR(_xlfn.IFS(B9960=2015,J9960*$P$4,B9960=2016,J9960*$P$5,B9960=2017,J9960*$P$6,B9960=2018,J9960*$P$7,B9960=2019,J9960*$P$8,B9960=2020,J9960*$P$9,B9960=2021,J9960*$P$10,B9960=2022,J9960*$P$11),"")</f>
        <v>2468964.5187242161</v>
      </c>
      <c r="L9960" s="3">
        <f t="shared" si="156"/>
        <v>4723316.648724216</v>
      </c>
    </row>
    <row r="9961" spans="1:12">
      <c r="A9961" t="s">
        <v>4230</v>
      </c>
      <c r="B9961">
        <v>2022</v>
      </c>
      <c r="D9961" t="s">
        <v>190</v>
      </c>
      <c r="E9961" t="s">
        <v>191</v>
      </c>
      <c r="F9961" t="s">
        <v>192</v>
      </c>
      <c r="G9961" t="s">
        <v>4341</v>
      </c>
      <c r="H9961" s="5">
        <v>2448283.89</v>
      </c>
      <c r="I9961" t="str">
        <f>IFERROR(VLOOKUP(G9961,'NCES Match'!$A$2:$B$1307,2,FALSE),"")</f>
        <v/>
      </c>
      <c r="J9961" cm="1">
        <f t="array" ref="J9961">IFERROR(_xlfn.IFS(B9961=2015,H9961/$O$13,B9961=2016,H9961/$O$14,B9961=2017,H9961/$O$15,B9961=2018,H9961/$O$16,B9961=2019,H9961/$O$17,B9961=2020,H9961/$O$18,B9961=2021,H9961/$O$19,B9961=2022,H9961/$O$20),"")</f>
        <v>1.0753613065485955E-3</v>
      </c>
      <c r="K9961" s="3" cm="1">
        <f t="array" ref="K9961">IFERROR(_xlfn.IFS(B9961=2015,J9961*$P$4,B9961=2016,J9961*$P$5,B9961=2017,J9961*$P$6,B9961=2018,J9961*$P$7,B9961=2019,J9961*$P$8,B9961=2020,J9961*$P$9,B9961=2021,J9961*$P$10,B9961=2022,J9961*$P$11),"")</f>
        <v>2315772.298962357</v>
      </c>
      <c r="L9961" s="3">
        <f t="shared" si="156"/>
        <v>4764056.1889623571</v>
      </c>
    </row>
    <row r="9962" spans="1:12">
      <c r="A9962" t="s">
        <v>4230</v>
      </c>
      <c r="B9962">
        <v>2023</v>
      </c>
      <c r="D9962" t="s">
        <v>190</v>
      </c>
      <c r="E9962" t="s">
        <v>191</v>
      </c>
      <c r="F9962" t="s">
        <v>192</v>
      </c>
      <c r="G9962" t="s">
        <v>193</v>
      </c>
      <c r="H9962" s="5">
        <v>2795835.99</v>
      </c>
      <c r="I9962" t="str">
        <f>IFERROR(VLOOKUP(G9962,'NCES Match'!$A$2:$B$1307,2,FALSE),"")</f>
        <v/>
      </c>
      <c r="J9962" t="str" cm="1">
        <f t="array" ref="J9962">IFERROR(_xlfn.IFS(B9962=2015,H9962/$O$13,B9962=2016,H9962/$O$14,B9962=2017,H9962/$O$15,B9962=2018,H9962/$O$16,B9962=2019,H9962/$O$17,B9962=2020,H9962/$O$18,B9962=2021,H9962/$O$19,B9962=2022,H9962/$O$20),"")</f>
        <v/>
      </c>
      <c r="K9962" s="3" t="str" cm="1">
        <f t="array" ref="K9962">IFERROR(_xlfn.IFS(B9962=2015,J9962*$P$4,B9962=2016,J9962*$P$5,B9962=2017,J9962*$P$6,B9962=2018,J9962*$P$7,B9962=2019,J9962*$P$8,B9962=2020,J9962*$P$9,B9962=2021,J9962*$P$10,B9962=2022,J9962*$P$11),"")</f>
        <v/>
      </c>
      <c r="L9962" s="3">
        <f t="shared" si="156"/>
        <v>2795835.99</v>
      </c>
    </row>
    <row r="9963" spans="1:12">
      <c r="A9963" t="s">
        <v>4230</v>
      </c>
      <c r="B9963">
        <v>2015</v>
      </c>
      <c r="C9963" t="s">
        <v>1</v>
      </c>
      <c r="D9963" t="s">
        <v>194</v>
      </c>
      <c r="E9963" t="s">
        <v>195</v>
      </c>
      <c r="F9963" t="s">
        <v>196</v>
      </c>
      <c r="G9963" t="s">
        <v>197</v>
      </c>
      <c r="H9963" s="5">
        <v>2192568.4300000002</v>
      </c>
      <c r="I9963" t="str">
        <f>IFERROR(VLOOKUP(G9963,'NCES Match'!$A$2:$B$1307,2,FALSE),"")</f>
        <v/>
      </c>
      <c r="J9963" cm="1">
        <f t="array" ref="J9963">IFERROR(_xlfn.IFS(B9963=2015,H9963/$O$13,B9963=2016,H9963/$O$14,B9963=2017,H9963/$O$15,B9963=2018,H9963/$O$16,B9963=2019,H9963/$O$17,B9963=2020,H9963/$O$18,B9963=2021,H9963/$O$19,B9963=2022,H9963/$O$20),"")</f>
        <v>1.7176663453547221E-3</v>
      </c>
      <c r="K9963" s="3" cm="1">
        <f t="array" ref="K9963">IFERROR(_xlfn.IFS(B9963=2015,J9963*$P$4,B9963=2016,J9963*$P$5,B9963=2017,J9963*$P$6,B9963=2018,J9963*$P$7,B9963=2019,J9963*$P$8,B9963=2020,J9963*$P$9,B9963=2021,J9963*$P$10,B9963=2022,J9963*$P$11),"")</f>
        <v>2733636.76755476</v>
      </c>
      <c r="L9963" s="3">
        <f t="shared" si="156"/>
        <v>4926205.1975547597</v>
      </c>
    </row>
    <row r="9964" spans="1:12">
      <c r="A9964" t="s">
        <v>4230</v>
      </c>
      <c r="B9964">
        <v>2016</v>
      </c>
      <c r="C9964" t="s">
        <v>4096</v>
      </c>
      <c r="D9964" t="s">
        <v>194</v>
      </c>
      <c r="E9964" t="s">
        <v>195</v>
      </c>
      <c r="F9964">
        <v>785</v>
      </c>
      <c r="G9964" t="s">
        <v>197</v>
      </c>
      <c r="H9964" s="5">
        <v>2614998</v>
      </c>
      <c r="I9964" t="str">
        <f>IFERROR(VLOOKUP(G9964,'NCES Match'!$A$2:$B$1307,2,FALSE),"")</f>
        <v/>
      </c>
      <c r="J9964" cm="1">
        <f t="array" ref="J9964">IFERROR(_xlfn.IFS(B9964=2015,H9964/$O$13,B9964=2016,H9964/$O$14,B9964=2017,H9964/$O$15,B9964=2018,H9964/$O$16,B9964=2019,H9964/$O$17,B9964=2020,H9964/$O$18,B9964=2021,H9964/$O$19,B9964=2022,H9964/$O$20),"")</f>
        <v>1.8719905348879083E-3</v>
      </c>
      <c r="K9964" s="3" cm="1">
        <f t="array" ref="K9964">IFERROR(_xlfn.IFS(B9964=2015,J9964*$P$4,B9964=2016,J9964*$P$5,B9964=2017,J9964*$P$6,B9964=2018,J9964*$P$7,B9964=2019,J9964*$P$8,B9964=2020,J9964*$P$9,B9964=2021,J9964*$P$10,B9964=2022,J9964*$P$11),"")</f>
        <v>3136765.8362184134</v>
      </c>
      <c r="L9964" s="3">
        <f t="shared" si="156"/>
        <v>5751763.836218413</v>
      </c>
    </row>
    <row r="9965" spans="1:12">
      <c r="A9965" t="s">
        <v>4230</v>
      </c>
      <c r="B9965">
        <v>2017</v>
      </c>
      <c r="D9965" t="s">
        <v>194</v>
      </c>
      <c r="E9965" t="s">
        <v>195</v>
      </c>
      <c r="F9965">
        <v>785</v>
      </c>
      <c r="G9965" t="s">
        <v>197</v>
      </c>
      <c r="H9965" s="5">
        <v>3047534</v>
      </c>
      <c r="I9965" t="str">
        <f>IFERROR(VLOOKUP(G9965,'NCES Match'!$A$2:$B$1307,2,FALSE),"")</f>
        <v/>
      </c>
      <c r="J9965" cm="1">
        <f t="array" ref="J9965">IFERROR(_xlfn.IFS(B9965=2015,H9965/$O$13,B9965=2016,H9965/$O$14,B9965=2017,H9965/$O$15,B9965=2018,H9965/$O$16,B9965=2019,H9965/$O$17,B9965=2020,H9965/$O$18,B9965=2021,H9965/$O$19,B9965=2022,H9965/$O$20),"")</f>
        <v>2.1010880821893964E-3</v>
      </c>
      <c r="K9965" s="3" cm="1">
        <f t="array" ref="K9965">IFERROR(_xlfn.IFS(B9965=2015,J9965*$P$4,B9965=2016,J9965*$P$5,B9965=2017,J9965*$P$6,B9965=2018,J9965*$P$7,B9965=2019,J9965*$P$8,B9965=2020,J9965*$P$9,B9965=2021,J9965*$P$10,B9965=2022,J9965*$P$11),"")</f>
        <v>3568168.2594082993</v>
      </c>
      <c r="L9965" s="3">
        <f t="shared" si="156"/>
        <v>6615702.2594082989</v>
      </c>
    </row>
    <row r="9966" spans="1:12">
      <c r="A9966" t="s">
        <v>4230</v>
      </c>
      <c r="B9966">
        <v>2018</v>
      </c>
      <c r="D9966" t="s">
        <v>194</v>
      </c>
      <c r="E9966" t="s">
        <v>195</v>
      </c>
      <c r="F9966">
        <v>785</v>
      </c>
      <c r="G9966" t="s">
        <v>197</v>
      </c>
      <c r="H9966" s="5">
        <v>5439410</v>
      </c>
      <c r="I9966" t="str">
        <f>IFERROR(VLOOKUP(G9966,'NCES Match'!$A$2:$B$1307,2,FALSE),"")</f>
        <v/>
      </c>
      <c r="J9966" cm="1">
        <f t="array" ref="J9966">IFERROR(_xlfn.IFS(B9966=2015,H9966/$O$13,B9966=2016,H9966/$O$14,B9966=2017,H9966/$O$15,B9966=2018,H9966/$O$16,B9966=2019,H9966/$O$17,B9966=2020,H9966/$O$18,B9966=2021,H9966/$O$19,B9966=2022,H9966/$O$20),"")</f>
        <v>3.549535052384777E-3</v>
      </c>
      <c r="K9966" s="3" cm="1">
        <f t="array" ref="K9966">IFERROR(_xlfn.IFS(B9966=2015,J9966*$P$4,B9966=2016,J9966*$P$5,B9966=2017,J9966*$P$6,B9966=2018,J9966*$P$7,B9966=2019,J9966*$P$8,B9966=2020,J9966*$P$9,B9966=2021,J9966*$P$10,B9966=2022,J9966*$P$11),"")</f>
        <v>6094030.9595626025</v>
      </c>
      <c r="L9966" s="3">
        <f t="shared" si="156"/>
        <v>11533440.959562603</v>
      </c>
    </row>
    <row r="9967" spans="1:12">
      <c r="A9967" t="s">
        <v>4230</v>
      </c>
      <c r="B9967">
        <v>2019</v>
      </c>
      <c r="D9967" t="s">
        <v>194</v>
      </c>
      <c r="E9967" t="s">
        <v>195</v>
      </c>
      <c r="F9967" t="s">
        <v>196</v>
      </c>
      <c r="G9967" t="s">
        <v>197</v>
      </c>
      <c r="H9967" s="5">
        <v>4036146</v>
      </c>
      <c r="I9967" t="str">
        <f>IFERROR(VLOOKUP(G9967,'NCES Match'!$A$2:$B$1307,2,FALSE),"")</f>
        <v/>
      </c>
      <c r="J9967" cm="1">
        <f t="array" ref="J9967">IFERROR(_xlfn.IFS(B9967=2015,H9967/$O$13,B9967=2016,H9967/$O$14,B9967=2017,H9967/$O$15,B9967=2018,H9967/$O$16,B9967=2019,H9967/$O$17,B9967=2020,H9967/$O$18,B9967=2021,H9967/$O$19,B9967=2022,H9967/$O$20),"")</f>
        <v>2.5556070318253619E-3</v>
      </c>
      <c r="K9967" s="3" cm="1">
        <f t="array" ref="K9967">IFERROR(_xlfn.IFS(B9967=2015,J9967*$P$4,B9967=2016,J9967*$P$5,B9967=2017,J9967*$P$6,B9967=2018,J9967*$P$7,B9967=2019,J9967*$P$8,B9967=2020,J9967*$P$9,B9967=2021,J9967*$P$10,B9967=2022,J9967*$P$11),"")</f>
        <v>4441455.8271683063</v>
      </c>
      <c r="L9967" s="3">
        <f t="shared" si="156"/>
        <v>8477601.8271683063</v>
      </c>
    </row>
    <row r="9968" spans="1:12">
      <c r="A9968" t="s">
        <v>4230</v>
      </c>
      <c r="B9968">
        <v>2020</v>
      </c>
      <c r="D9968" t="s">
        <v>194</v>
      </c>
      <c r="E9968" t="s">
        <v>195</v>
      </c>
      <c r="F9968" t="s">
        <v>196</v>
      </c>
      <c r="G9968" t="s">
        <v>4342</v>
      </c>
      <c r="H9968" s="5">
        <v>5300866</v>
      </c>
      <c r="I9968" t="str">
        <f>IFERROR(VLOOKUP(G9968,'NCES Match'!$A$2:$B$1307,2,FALSE),"")</f>
        <v/>
      </c>
      <c r="J9968" cm="1">
        <f t="array" ref="J9968">IFERROR(_xlfn.IFS(B9968=2015,H9968/$O$13,B9968=2016,H9968/$O$14,B9968=2017,H9968/$O$15,B9968=2018,H9968/$O$16,B9968=2019,H9968/$O$17,B9968=2020,H9968/$O$18,B9968=2021,H9968/$O$19,B9968=2022,H9968/$O$20),"")</f>
        <v>2.8725793743102656E-3</v>
      </c>
      <c r="K9968" s="3" cm="1">
        <f t="array" ref="K9968">IFERROR(_xlfn.IFS(B9968=2015,J9968*$P$4,B9968=2016,J9968*$P$5,B9968=2017,J9968*$P$6,B9968=2018,J9968*$P$7,B9968=2019,J9968*$P$8,B9968=2020,J9968*$P$9,B9968=2021,J9968*$P$10,B9968=2022,J9968*$P$11),"")</f>
        <v>6055405.4073569784</v>
      </c>
      <c r="L9968" s="3">
        <f t="shared" si="156"/>
        <v>11356271.407356977</v>
      </c>
    </row>
    <row r="9969" spans="1:12">
      <c r="A9969" t="s">
        <v>4230</v>
      </c>
      <c r="B9969">
        <v>2021</v>
      </c>
      <c r="D9969" t="s">
        <v>194</v>
      </c>
      <c r="E9969" t="s">
        <v>195</v>
      </c>
      <c r="F9969" t="s">
        <v>196</v>
      </c>
      <c r="G9969" t="s">
        <v>4342</v>
      </c>
      <c r="H9969" s="5">
        <v>6946708.71</v>
      </c>
      <c r="I9969" t="str">
        <f>IFERROR(VLOOKUP(G9969,'NCES Match'!$A$2:$B$1307,2,FALSE),"")</f>
        <v/>
      </c>
      <c r="J9969" cm="1">
        <f t="array" ref="J9969">IFERROR(_xlfn.IFS(B9969=2015,H9969/$O$13,B9969=2016,H9969/$O$14,B9969=2017,H9969/$O$15,B9969=2018,H9969/$O$16,B9969=2019,H9969/$O$17,B9969=2020,H9969/$O$18,B9969=2021,H9969/$O$19,B9969=2022,H9969/$O$20),"")</f>
        <v>3.554234993521282E-3</v>
      </c>
      <c r="K9969" s="3" cm="1">
        <f t="array" ref="K9969">IFERROR(_xlfn.IFS(B9969=2015,J9969*$P$4,B9969=2016,J9969*$P$5,B9969=2017,J9969*$P$6,B9969=2018,J9969*$P$7,B9969=2019,J9969*$P$8,B9969=2020,J9969*$P$9,B9969=2021,J9969*$P$10,B9969=2022,J9969*$P$11),"")</f>
        <v>7608029.4194778139</v>
      </c>
      <c r="L9969" s="3">
        <f t="shared" si="156"/>
        <v>14554738.129477814</v>
      </c>
    </row>
    <row r="9970" spans="1:12">
      <c r="A9970" t="s">
        <v>4230</v>
      </c>
      <c r="B9970">
        <v>2022</v>
      </c>
      <c r="D9970" t="s">
        <v>194</v>
      </c>
      <c r="E9970" t="s">
        <v>195</v>
      </c>
      <c r="F9970" t="s">
        <v>196</v>
      </c>
      <c r="G9970" t="s">
        <v>4342</v>
      </c>
      <c r="H9970" s="5">
        <v>8051105.7000000002</v>
      </c>
      <c r="I9970" t="str">
        <f>IFERROR(VLOOKUP(G9970,'NCES Match'!$A$2:$B$1307,2,FALSE),"")</f>
        <v/>
      </c>
      <c r="J9970" cm="1">
        <f t="array" ref="J9970">IFERROR(_xlfn.IFS(B9970=2015,H9970/$O$13,B9970=2016,H9970/$O$14,B9970=2017,H9970/$O$15,B9970=2018,H9970/$O$16,B9970=2019,H9970/$O$17,B9970=2020,H9970/$O$18,B9970=2021,H9970/$O$19,B9970=2022,H9970/$O$20),"")</f>
        <v>3.5362923311613361E-3</v>
      </c>
      <c r="K9970" s="3" cm="1">
        <f t="array" ref="K9970">IFERROR(_xlfn.IFS(B9970=2015,J9970*$P$4,B9970=2016,J9970*$P$5,B9970=2017,J9970*$P$6,B9970=2018,J9970*$P$7,B9970=2019,J9970*$P$8,B9970=2020,J9970*$P$9,B9970=2021,J9970*$P$10,B9970=2022,J9970*$P$11),"")</f>
        <v>7615345.439404062</v>
      </c>
      <c r="L9970" s="3">
        <f t="shared" si="156"/>
        <v>15666451.139404062</v>
      </c>
    </row>
    <row r="9971" spans="1:12">
      <c r="A9971" t="s">
        <v>4230</v>
      </c>
      <c r="B9971">
        <v>2023</v>
      </c>
      <c r="D9971" t="s">
        <v>194</v>
      </c>
      <c r="E9971" t="s">
        <v>195</v>
      </c>
      <c r="F9971" t="s">
        <v>196</v>
      </c>
      <c r="G9971" t="s">
        <v>197</v>
      </c>
      <c r="H9971" s="5">
        <v>7928787.4199999999</v>
      </c>
      <c r="I9971" t="str">
        <f>IFERROR(VLOOKUP(G9971,'NCES Match'!$A$2:$B$1307,2,FALSE),"")</f>
        <v/>
      </c>
      <c r="J9971" t="str" cm="1">
        <f t="array" ref="J9971">IFERROR(_xlfn.IFS(B9971=2015,H9971/$O$13,B9971=2016,H9971/$O$14,B9971=2017,H9971/$O$15,B9971=2018,H9971/$O$16,B9971=2019,H9971/$O$17,B9971=2020,H9971/$O$18,B9971=2021,H9971/$O$19,B9971=2022,H9971/$O$20),"")</f>
        <v/>
      </c>
      <c r="K9971" s="3" t="str" cm="1">
        <f t="array" ref="K9971">IFERROR(_xlfn.IFS(B9971=2015,J9971*$P$4,B9971=2016,J9971*$P$5,B9971=2017,J9971*$P$6,B9971=2018,J9971*$P$7,B9971=2019,J9971*$P$8,B9971=2020,J9971*$P$9,B9971=2021,J9971*$P$10,B9971=2022,J9971*$P$11),"")</f>
        <v/>
      </c>
      <c r="L9971" s="3">
        <f t="shared" si="156"/>
        <v>7928787.4199999999</v>
      </c>
    </row>
    <row r="9972" spans="1:12">
      <c r="A9972">
        <v>4800034</v>
      </c>
      <c r="B9972">
        <v>2015</v>
      </c>
      <c r="C9972" t="s">
        <v>3521</v>
      </c>
      <c r="D9972" t="s">
        <v>3636</v>
      </c>
      <c r="E9972" t="s">
        <v>3637</v>
      </c>
      <c r="G9972" t="s">
        <v>3638</v>
      </c>
      <c r="H9972" s="5">
        <v>108839.89</v>
      </c>
      <c r="I9972">
        <f>IFERROR(VLOOKUP(G9972,'NCES Match'!$A$2:$B$1307,2,FALSE),"")</f>
        <v>4800034</v>
      </c>
      <c r="J9972" cm="1">
        <f t="array" ref="J9972">IFERROR(_xlfn.IFS(B9972=2015,H9972/$O$13,B9972=2016,H9972/$O$14,B9972=2017,H9972/$O$15,B9972=2018,H9972/$O$16,B9972=2019,H9972/$O$17,B9972=2020,H9972/$O$18,B9972=2021,H9972/$O$19,B9972=2022,H9972/$O$20),"")</f>
        <v>8.5265578728190456E-5</v>
      </c>
      <c r="K9972" s="3" cm="1">
        <f t="array" ref="K9972">IFERROR(_xlfn.IFS(B9972=2015,J9972*$P$4,B9972=2016,J9972*$P$5,B9972=2017,J9972*$P$6,B9972=2018,J9972*$P$7,B9972=2019,J9972*$P$8,B9972=2020,J9972*$P$9,B9972=2021,J9972*$P$10,B9972=2022,J9972*$P$11),"")</f>
        <v>135698.71800106854</v>
      </c>
      <c r="L9972" s="3">
        <f t="shared" si="156"/>
        <v>244538.60800106853</v>
      </c>
    </row>
    <row r="9973" spans="1:12">
      <c r="A9973">
        <v>4800034</v>
      </c>
      <c r="B9973">
        <v>2016</v>
      </c>
      <c r="C9973" t="s">
        <v>4104</v>
      </c>
      <c r="D9973" t="s">
        <v>3636</v>
      </c>
      <c r="E9973" t="s">
        <v>3637</v>
      </c>
      <c r="F9973" t="s">
        <v>4101</v>
      </c>
      <c r="G9973" t="s">
        <v>3638</v>
      </c>
      <c r="H9973" s="5">
        <v>125034</v>
      </c>
      <c r="I9973">
        <f>IFERROR(VLOOKUP(G9973,'NCES Match'!$A$2:$B$1307,2,FALSE),"")</f>
        <v>4800034</v>
      </c>
      <c r="J9973" cm="1">
        <f t="array" ref="J9973">IFERROR(_xlfn.IFS(B9973=2015,H9973/$O$13,B9973=2016,H9973/$O$14,B9973=2017,H9973/$O$15,B9973=2018,H9973/$O$16,B9973=2019,H9973/$O$17,B9973=2020,H9973/$O$18,B9973=2021,H9973/$O$19,B9973=2022,H9973/$O$20),"")</f>
        <v>8.9507703080145653E-5</v>
      </c>
      <c r="K9973" s="3" cm="1">
        <f t="array" ref="K9973">IFERROR(_xlfn.IFS(B9973=2015,J9973*$P$4,B9973=2016,J9973*$P$5,B9973=2017,J9973*$P$6,B9973=2018,J9973*$P$7,B9973=2019,J9973*$P$8,B9973=2020,J9973*$P$9,B9973=2021,J9973*$P$10,B9973=2022,J9973*$P$11),"")</f>
        <v>149981.90421779791</v>
      </c>
      <c r="L9973" s="3">
        <f t="shared" si="156"/>
        <v>275015.90421779791</v>
      </c>
    </row>
    <row r="9974" spans="1:12">
      <c r="A9974">
        <v>4800034</v>
      </c>
      <c r="B9974">
        <v>2017</v>
      </c>
      <c r="D9974" t="s">
        <v>3636</v>
      </c>
      <c r="E9974" t="s">
        <v>3637</v>
      </c>
      <c r="F9974" t="s">
        <v>4101</v>
      </c>
      <c r="G9974" t="s">
        <v>3638</v>
      </c>
      <c r="H9974" s="5">
        <v>160642</v>
      </c>
      <c r="I9974">
        <f>IFERROR(VLOOKUP(G9974,'NCES Match'!$A$2:$B$1307,2,FALSE),"")</f>
        <v>4800034</v>
      </c>
      <c r="J9974" cm="1">
        <f t="array" ref="J9974">IFERROR(_xlfn.IFS(B9974=2015,H9974/$O$13,B9974=2016,H9974/$O$14,B9974=2017,H9974/$O$15,B9974=2018,H9974/$O$16,B9974=2019,H9974/$O$17,B9974=2020,H9974/$O$18,B9974=2021,H9974/$O$19,B9974=2022,H9974/$O$20),"")</f>
        <v>1.1075282234720564E-4</v>
      </c>
      <c r="K9974" s="3" cm="1">
        <f t="array" ref="K9974">IFERROR(_xlfn.IFS(B9974=2015,J9974*$P$4,B9974=2016,J9974*$P$5,B9974=2017,J9974*$P$6,B9974=2018,J9974*$P$7,B9974=2019,J9974*$P$8,B9974=2020,J9974*$P$9,B9974=2021,J9974*$P$10,B9974=2022,J9974*$P$11),"")</f>
        <v>188085.7393314949</v>
      </c>
      <c r="L9974" s="3">
        <f t="shared" si="156"/>
        <v>348727.7393314949</v>
      </c>
    </row>
    <row r="9975" spans="1:12">
      <c r="A9975">
        <v>4800034</v>
      </c>
      <c r="B9975">
        <v>2018</v>
      </c>
      <c r="D9975" t="s">
        <v>3636</v>
      </c>
      <c r="E9975" t="s">
        <v>3637</v>
      </c>
      <c r="F9975" t="s">
        <v>4101</v>
      </c>
      <c r="G9975" t="s">
        <v>3638</v>
      </c>
      <c r="H9975" s="5">
        <v>189642</v>
      </c>
      <c r="I9975">
        <f>IFERROR(VLOOKUP(G9975,'NCES Match'!$A$2:$B$1307,2,FALSE),"")</f>
        <v>4800034</v>
      </c>
      <c r="J9975" cm="1">
        <f t="array" ref="J9975">IFERROR(_xlfn.IFS(B9975=2015,H9975/$O$13,B9975=2016,H9975/$O$14,B9975=2017,H9975/$O$15,B9975=2018,H9975/$O$16,B9975=2019,H9975/$O$17,B9975=2020,H9975/$O$18,B9975=2021,H9975/$O$19,B9975=2022,H9975/$O$20),"")</f>
        <v>1.2375256257652096E-4</v>
      </c>
      <c r="K9975" s="3" cm="1">
        <f t="array" ref="K9975">IFERROR(_xlfn.IFS(B9975=2015,J9975*$P$4,B9975=2016,J9975*$P$5,B9975=2017,J9975*$P$6,B9975=2018,J9975*$P$7,B9975=2019,J9975*$P$8,B9975=2020,J9975*$P$9,B9975=2021,J9975*$P$10,B9975=2022,J9975*$P$11),"")</f>
        <v>212464.9951434753</v>
      </c>
      <c r="L9975" s="3">
        <f t="shared" si="156"/>
        <v>402106.9951434753</v>
      </c>
    </row>
    <row r="9976" spans="1:12">
      <c r="A9976">
        <v>4800034</v>
      </c>
      <c r="B9976">
        <v>2019</v>
      </c>
      <c r="D9976" t="s">
        <v>3636</v>
      </c>
      <c r="E9976" t="s">
        <v>3637</v>
      </c>
      <c r="F9976" t="s">
        <v>4101</v>
      </c>
      <c r="G9976" t="s">
        <v>3638</v>
      </c>
      <c r="H9976" s="5">
        <v>208397</v>
      </c>
      <c r="I9976">
        <f>IFERROR(VLOOKUP(G9976,'NCES Match'!$A$2:$B$1307,2,FALSE),"")</f>
        <v>4800034</v>
      </c>
      <c r="J9976" cm="1">
        <f t="array" ref="J9976">IFERROR(_xlfn.IFS(B9976=2015,H9976/$O$13,B9976=2016,H9976/$O$14,B9976=2017,H9976/$O$15,B9976=2018,H9976/$O$16,B9976=2019,H9976/$O$17,B9976=2020,H9976/$O$18,B9976=2021,H9976/$O$19,B9976=2022,H9976/$O$20),"")</f>
        <v>1.3195281801285433E-4</v>
      </c>
      <c r="K9976" s="3" cm="1">
        <f t="array" ref="K9976">IFERROR(_xlfn.IFS(B9976=2015,J9976*$P$4,B9976=2016,J9976*$P$5,B9976=2017,J9976*$P$6,B9976=2018,J9976*$P$7,B9976=2019,J9976*$P$8,B9976=2020,J9976*$P$9,B9976=2021,J9976*$P$10,B9976=2022,J9976*$P$11),"")</f>
        <v>229324.22910727051</v>
      </c>
      <c r="L9976" s="3">
        <f t="shared" si="156"/>
        <v>437721.22910727048</v>
      </c>
    </row>
    <row r="9977" spans="1:12">
      <c r="A9977">
        <v>4800034</v>
      </c>
      <c r="B9977">
        <v>2020</v>
      </c>
      <c r="D9977" t="s">
        <v>3636</v>
      </c>
      <c r="E9977" t="s">
        <v>3637</v>
      </c>
      <c r="F9977" t="s">
        <v>4230</v>
      </c>
      <c r="G9977" t="s">
        <v>3638</v>
      </c>
      <c r="H9977" s="5">
        <v>266343</v>
      </c>
      <c r="I9977">
        <f>IFERROR(VLOOKUP(G9977,'NCES Match'!$A$2:$B$1307,2,FALSE),"")</f>
        <v>4800034</v>
      </c>
      <c r="J9977" cm="1">
        <f t="array" ref="J9977">IFERROR(_xlfn.IFS(B9977=2015,H9977/$O$13,B9977=2016,H9977/$O$14,B9977=2017,H9977/$O$15,B9977=2018,H9977/$O$16,B9977=2019,H9977/$O$17,B9977=2020,H9977/$O$18,B9977=2021,H9977/$O$19,B9977=2022,H9977/$O$20),"")</f>
        <v>1.4433328597476697E-4</v>
      </c>
      <c r="K9977" s="3" cm="1">
        <f t="array" ref="K9977">IFERROR(_xlfn.IFS(B9977=2015,J9977*$P$4,B9977=2016,J9977*$P$5,B9977=2017,J9977*$P$6,B9977=2018,J9977*$P$7,B9977=2019,J9977*$P$8,B9977=2020,J9977*$P$9,B9977=2021,J9977*$P$10,B9977=2022,J9977*$P$11),"")</f>
        <v>304254.97313300881</v>
      </c>
      <c r="L9977" s="3">
        <f t="shared" si="156"/>
        <v>570597.97313300881</v>
      </c>
    </row>
    <row r="9978" spans="1:12">
      <c r="A9978">
        <v>4800034</v>
      </c>
      <c r="B9978">
        <v>2021</v>
      </c>
      <c r="D9978" t="s">
        <v>3636</v>
      </c>
      <c r="E9978" t="s">
        <v>3637</v>
      </c>
      <c r="F9978" t="s">
        <v>4230</v>
      </c>
      <c r="G9978" t="s">
        <v>3638</v>
      </c>
      <c r="H9978" s="5">
        <v>321986.3</v>
      </c>
      <c r="I9978">
        <f>IFERROR(VLOOKUP(G9978,'NCES Match'!$A$2:$B$1307,2,FALSE),"")</f>
        <v>4800034</v>
      </c>
      <c r="J9978" cm="1">
        <f t="array" ref="J9978">IFERROR(_xlfn.IFS(B9978=2015,H9978/$O$13,B9978=2016,H9978/$O$14,B9978=2017,H9978/$O$15,B9978=2018,H9978/$O$16,B9978=2019,H9978/$O$17,B9978=2020,H9978/$O$18,B9978=2021,H9978/$O$19,B9978=2022,H9978/$O$20),"")</f>
        <v>1.64742041543648E-4</v>
      </c>
      <c r="K9978" s="3" cm="1">
        <f t="array" ref="K9978">IFERROR(_xlfn.IFS(B9978=2015,J9978*$P$4,B9978=2016,J9978*$P$5,B9978=2017,J9978*$P$6,B9978=2018,J9978*$P$7,B9978=2019,J9978*$P$8,B9978=2020,J9978*$P$9,B9978=2021,J9978*$P$10,B9978=2022,J9978*$P$11),"")</f>
        <v>352639.11952179851</v>
      </c>
      <c r="L9978" s="3">
        <f t="shared" si="156"/>
        <v>674625.4195217985</v>
      </c>
    </row>
    <row r="9979" spans="1:12">
      <c r="A9979">
        <v>4800034</v>
      </c>
      <c r="B9979">
        <v>2022</v>
      </c>
      <c r="D9979" t="s">
        <v>3636</v>
      </c>
      <c r="E9979" t="s">
        <v>3637</v>
      </c>
      <c r="F9979" t="s">
        <v>4101</v>
      </c>
      <c r="G9979" t="s">
        <v>3638</v>
      </c>
      <c r="H9979" s="5">
        <v>366879.12</v>
      </c>
      <c r="I9979">
        <f>IFERROR(VLOOKUP(G9979,'NCES Match'!$A$2:$B$1307,2,FALSE),"")</f>
        <v>4800034</v>
      </c>
      <c r="J9979" cm="1">
        <f t="array" ref="J9979">IFERROR(_xlfn.IFS(B9979=2015,H9979/$O$13,B9979=2016,H9979/$O$14,B9979=2017,H9979/$O$15,B9979=2018,H9979/$O$16,B9979=2019,H9979/$O$17,B9979=2020,H9979/$O$18,B9979=2021,H9979/$O$19,B9979=2022,H9979/$O$20),"")</f>
        <v>1.6114455167558157E-4</v>
      </c>
      <c r="K9979" s="3" cm="1">
        <f t="array" ref="K9979">IFERROR(_xlfn.IFS(B9979=2015,J9979*$P$4,B9979=2016,J9979*$P$5,B9979=2017,J9979*$P$6,B9979=2018,J9979*$P$7,B9979=2019,J9979*$P$8,B9979=2020,J9979*$P$9,B9979=2021,J9979*$P$10,B9979=2022,J9979*$P$11),"")</f>
        <v>347022.05354285374</v>
      </c>
      <c r="L9979" s="3">
        <f t="shared" si="156"/>
        <v>713901.17354285368</v>
      </c>
    </row>
    <row r="9980" spans="1:12">
      <c r="A9980">
        <v>4800034</v>
      </c>
      <c r="B9980">
        <v>2023</v>
      </c>
      <c r="D9980" t="s">
        <v>3636</v>
      </c>
      <c r="E9980" t="s">
        <v>3637</v>
      </c>
      <c r="F9980" t="s">
        <v>4101</v>
      </c>
      <c r="G9980" t="s">
        <v>3638</v>
      </c>
      <c r="H9980" s="5">
        <v>688519.52</v>
      </c>
      <c r="I9980">
        <f>IFERROR(VLOOKUP(G9980,'NCES Match'!$A$2:$B$1307,2,FALSE),"")</f>
        <v>4800034</v>
      </c>
      <c r="J9980" t="str" cm="1">
        <f t="array" ref="J9980">IFERROR(_xlfn.IFS(B9980=2015,H9980/$O$13,B9980=2016,H9980/$O$14,B9980=2017,H9980/$O$15,B9980=2018,H9980/$O$16,B9980=2019,H9980/$O$17,B9980=2020,H9980/$O$18,B9980=2021,H9980/$O$19,B9980=2022,H9980/$O$20),"")</f>
        <v/>
      </c>
      <c r="K9980" s="3" t="str" cm="1">
        <f t="array" ref="K9980">IFERROR(_xlfn.IFS(B9980=2015,J9980*$P$4,B9980=2016,J9980*$P$5,B9980=2017,J9980*$P$6,B9980=2018,J9980*$P$7,B9980=2019,J9980*$P$8,B9980=2020,J9980*$P$9,B9980=2021,J9980*$P$10,B9980=2022,J9980*$P$11),"")</f>
        <v/>
      </c>
      <c r="L9980" s="3">
        <f t="shared" si="156"/>
        <v>688519.52</v>
      </c>
    </row>
    <row r="9981" spans="1:12">
      <c r="A9981">
        <v>4808730</v>
      </c>
      <c r="B9981">
        <v>2015</v>
      </c>
      <c r="C9981" t="s">
        <v>381</v>
      </c>
      <c r="D9981" t="s">
        <v>493</v>
      </c>
      <c r="E9981" t="s">
        <v>494</v>
      </c>
      <c r="G9981" t="s">
        <v>495</v>
      </c>
      <c r="H9981" s="5">
        <v>170443.97</v>
      </c>
      <c r="I9981">
        <f>IFERROR(VLOOKUP(G9981,'NCES Match'!$A$2:$B$1307,2,FALSE),"")</f>
        <v>4808730</v>
      </c>
      <c r="J9981" cm="1">
        <f t="array" ref="J9981">IFERROR(_xlfn.IFS(B9981=2015,H9981/$O$13,B9981=2016,H9981/$O$14,B9981=2017,H9981/$O$15,B9981=2018,H9981/$O$16,B9981=2019,H9981/$O$17,B9981=2020,H9981/$O$18,B9981=2021,H9981/$O$19,B9981=2022,H9981/$O$20),"")</f>
        <v>1.3352644644146859E-4</v>
      </c>
      <c r="K9981" s="3" cm="1">
        <f t="array" ref="K9981">IFERROR(_xlfn.IFS(B9981=2015,J9981*$P$4,B9981=2016,J9981*$P$5,B9981=2017,J9981*$P$6,B9981=2018,J9981*$P$7,B9981=2019,J9981*$P$8,B9981=2020,J9981*$P$9,B9981=2021,J9981*$P$10,B9981=2022,J9981*$P$11),"")</f>
        <v>212505.06794900828</v>
      </c>
      <c r="L9981" s="3">
        <f t="shared" si="156"/>
        <v>382949.03794900829</v>
      </c>
    </row>
    <row r="9982" spans="1:12">
      <c r="A9982">
        <v>4808730</v>
      </c>
      <c r="B9982">
        <v>2016</v>
      </c>
      <c r="C9982" t="s">
        <v>4102</v>
      </c>
      <c r="D9982" t="s">
        <v>493</v>
      </c>
      <c r="E9982" t="s">
        <v>494</v>
      </c>
      <c r="F9982" t="s">
        <v>4101</v>
      </c>
      <c r="G9982" t="s">
        <v>495</v>
      </c>
      <c r="H9982" s="5">
        <v>154840</v>
      </c>
      <c r="I9982">
        <f>IFERROR(VLOOKUP(G9982,'NCES Match'!$A$2:$B$1307,2,FALSE),"")</f>
        <v>4808730</v>
      </c>
      <c r="J9982" cm="1">
        <f t="array" ref="J9982">IFERROR(_xlfn.IFS(B9982=2015,H9982/$O$13,B9982=2016,H9982/$O$14,B9982=2017,H9982/$O$15,B9982=2018,H9982/$O$16,B9982=2019,H9982/$O$17,B9982=2020,H9982/$O$18,B9982=2021,H9982/$O$19,B9982=2022,H9982/$O$20),"")</f>
        <v>1.1084483216508913E-4</v>
      </c>
      <c r="K9982" s="3" cm="1">
        <f t="array" ref="K9982">IFERROR(_xlfn.IFS(B9982=2015,J9982*$P$4,B9982=2016,J9982*$P$5,B9982=2017,J9982*$P$6,B9982=2018,J9982*$P$7,B9982=2019,J9982*$P$8,B9982=2020,J9982*$P$9,B9982=2021,J9982*$P$10,B9982=2022,J9982*$P$11),"")</f>
        <v>185735.06445513884</v>
      </c>
      <c r="L9982" s="3">
        <f t="shared" si="156"/>
        <v>340575.06445513887</v>
      </c>
    </row>
    <row r="9983" spans="1:12">
      <c r="A9983">
        <v>4808730</v>
      </c>
      <c r="B9983">
        <v>2017</v>
      </c>
      <c r="D9983" t="s">
        <v>493</v>
      </c>
      <c r="E9983" t="s">
        <v>494</v>
      </c>
      <c r="F9983" t="s">
        <v>4101</v>
      </c>
      <c r="G9983" t="s">
        <v>495</v>
      </c>
      <c r="H9983" s="5">
        <v>157975</v>
      </c>
      <c r="I9983">
        <f>IFERROR(VLOOKUP(G9983,'NCES Match'!$A$2:$B$1307,2,FALSE),"")</f>
        <v>4808730</v>
      </c>
      <c r="J9983" cm="1">
        <f t="array" ref="J9983">IFERROR(_xlfn.IFS(B9983=2015,H9983/$O$13,B9983=2016,H9983/$O$14,B9983=2017,H9983/$O$15,B9983=2018,H9983/$O$16,B9983=2019,H9983/$O$17,B9983=2020,H9983/$O$18,B9983=2021,H9983/$O$19,B9983=2022,H9983/$O$20),"")</f>
        <v>1.0891408915663284E-4</v>
      </c>
      <c r="K9983" s="3" cm="1">
        <f t="array" ref="K9983">IFERROR(_xlfn.IFS(B9983=2015,J9983*$P$4,B9983=2016,J9983*$P$5,B9983=2017,J9983*$P$6,B9983=2018,J9983*$P$7,B9983=2019,J9983*$P$8,B9983=2020,J9983*$P$9,B9983=2021,J9983*$P$10,B9983=2022,J9983*$P$11),"")</f>
        <v>184963.11469536554</v>
      </c>
      <c r="L9983" s="3">
        <f t="shared" si="156"/>
        <v>342938.11469536554</v>
      </c>
    </row>
    <row r="9984" spans="1:12">
      <c r="A9984">
        <v>4808730</v>
      </c>
      <c r="B9984">
        <v>2018</v>
      </c>
      <c r="D9984" t="s">
        <v>493</v>
      </c>
      <c r="E9984" t="s">
        <v>494</v>
      </c>
      <c r="F9984" t="s">
        <v>4101</v>
      </c>
      <c r="G9984" t="s">
        <v>495</v>
      </c>
      <c r="H9984" s="5">
        <v>154771</v>
      </c>
      <c r="I9984">
        <f>IFERROR(VLOOKUP(G9984,'NCES Match'!$A$2:$B$1307,2,FALSE),"")</f>
        <v>4808730</v>
      </c>
      <c r="J9984" cm="1">
        <f t="array" ref="J9984">IFERROR(_xlfn.IFS(B9984=2015,H9984/$O$13,B9984=2016,H9984/$O$14,B9984=2017,H9984/$O$15,B9984=2018,H9984/$O$16,B9984=2019,H9984/$O$17,B9984=2020,H9984/$O$18,B9984=2021,H9984/$O$19,B9984=2022,H9984/$O$20),"")</f>
        <v>1.009971834431757E-4</v>
      </c>
      <c r="K9984" s="3" cm="1">
        <f t="array" ref="K9984">IFERROR(_xlfn.IFS(B9984=2015,J9984*$P$4,B9984=2016,J9984*$P$5,B9984=2017,J9984*$P$6,B9984=2018,J9984*$P$7,B9984=2019,J9984*$P$8,B9984=2020,J9984*$P$9,B9984=2021,J9984*$P$10,B9984=2022,J9984*$P$11),"")</f>
        <v>173397.34744070837</v>
      </c>
      <c r="L9984" s="3">
        <f t="shared" si="156"/>
        <v>328168.34744070837</v>
      </c>
    </row>
    <row r="9985" spans="1:12">
      <c r="A9985">
        <v>4808730</v>
      </c>
      <c r="B9985">
        <v>2019</v>
      </c>
      <c r="D9985" t="s">
        <v>493</v>
      </c>
      <c r="E9985" t="s">
        <v>494</v>
      </c>
      <c r="F9985" t="s">
        <v>4101</v>
      </c>
      <c r="G9985" t="s">
        <v>495</v>
      </c>
      <c r="H9985" s="5">
        <v>171930</v>
      </c>
      <c r="I9985">
        <f>IFERROR(VLOOKUP(G9985,'NCES Match'!$A$2:$B$1307,2,FALSE),"")</f>
        <v>4808730</v>
      </c>
      <c r="J9985" cm="1">
        <f t="array" ref="J9985">IFERROR(_xlfn.IFS(B9985=2015,H9985/$O$13,B9985=2016,H9985/$O$14,B9985=2017,H9985/$O$15,B9985=2018,H9985/$O$16,B9985=2019,H9985/$O$17,B9985=2020,H9985/$O$18,B9985=2021,H9985/$O$19,B9985=2022,H9985/$O$20),"")</f>
        <v>1.0886264198117077E-4</v>
      </c>
      <c r="K9985" s="3" cm="1">
        <f t="array" ref="K9985">IFERROR(_xlfn.IFS(B9985=2015,J9985*$P$4,B9985=2016,J9985*$P$5,B9985=2017,J9985*$P$6,B9985=2018,J9985*$P$7,B9985=2019,J9985*$P$8,B9985=2020,J9985*$P$9,B9985=2021,J9985*$P$10,B9985=2022,J9985*$P$11),"")</f>
        <v>189195.2125530263</v>
      </c>
      <c r="L9985" s="3">
        <f t="shared" si="156"/>
        <v>361125.21255302627</v>
      </c>
    </row>
    <row r="9986" spans="1:12">
      <c r="A9986">
        <v>4808730</v>
      </c>
      <c r="B9986">
        <v>2020</v>
      </c>
      <c r="D9986" t="s">
        <v>493</v>
      </c>
      <c r="E9986" t="s">
        <v>494</v>
      </c>
      <c r="F9986" t="s">
        <v>4230</v>
      </c>
      <c r="G9986" t="s">
        <v>495</v>
      </c>
      <c r="H9986" s="5">
        <v>188135</v>
      </c>
      <c r="I9986">
        <f>IFERROR(VLOOKUP(G9986,'NCES Match'!$A$2:$B$1307,2,FALSE),"")</f>
        <v>4808730</v>
      </c>
      <c r="J9986" cm="1">
        <f t="array" ref="J9986">IFERROR(_xlfn.IFS(B9986=2015,H9986/$O$13,B9986=2016,H9986/$O$14,B9986=2017,H9986/$O$15,B9986=2018,H9986/$O$16,B9986=2019,H9986/$O$17,B9986=2020,H9986/$O$18,B9986=2021,H9986/$O$19,B9986=2022,H9986/$O$20),"")</f>
        <v>1.0195177931037341E-4</v>
      </c>
      <c r="K9986" s="3" cm="1">
        <f t="array" ref="K9986">IFERROR(_xlfn.IFS(B9986=2015,J9986*$P$4,B9986=2016,J9986*$P$5,B9986=2017,J9986*$P$6,B9986=2018,J9986*$P$7,B9986=2019,J9986*$P$8,B9986=2020,J9986*$P$9,B9986=2021,J9986*$P$10,B9986=2022,J9986*$P$11),"")</f>
        <v>214914.6377805259</v>
      </c>
      <c r="L9986" s="3">
        <f t="shared" si="156"/>
        <v>403049.6377805259</v>
      </c>
    </row>
    <row r="9987" spans="1:12">
      <c r="A9987">
        <v>4808730</v>
      </c>
      <c r="B9987">
        <v>2021</v>
      </c>
      <c r="D9987" t="s">
        <v>493</v>
      </c>
      <c r="E9987" t="s">
        <v>494</v>
      </c>
      <c r="F9987" t="s">
        <v>4101</v>
      </c>
      <c r="G9987" t="s">
        <v>495</v>
      </c>
      <c r="H9987" s="5">
        <v>191696.64000000001</v>
      </c>
      <c r="I9987">
        <f>IFERROR(VLOOKUP(G9987,'NCES Match'!$A$2:$B$1307,2,FALSE),"")</f>
        <v>4808730</v>
      </c>
      <c r="J9987" cm="1">
        <f t="array" ref="J9987">IFERROR(_xlfn.IFS(B9987=2015,H9987/$O$13,B9987=2016,H9987/$O$14,B9987=2017,H9987/$O$15,B9987=2018,H9987/$O$16,B9987=2019,H9987/$O$17,B9987=2020,H9987/$O$18,B9987=2021,H9987/$O$19,B9987=2022,H9987/$O$20),"")</f>
        <v>9.8080246987706433E-5</v>
      </c>
      <c r="K9987" s="3" cm="1">
        <f t="array" ref="K9987">IFERROR(_xlfn.IFS(B9987=2015,J9987*$P$4,B9987=2016,J9987*$P$5,B9987=2017,J9987*$P$6,B9987=2018,J9987*$P$7,B9987=2019,J9987*$P$8,B9987=2020,J9987*$P$9,B9987=2021,J9987*$P$10,B9987=2022,J9987*$P$11),"")</f>
        <v>209945.99566778835</v>
      </c>
      <c r="L9987" s="3">
        <f t="shared" ref="L9987:L10050" si="157">SUM(H9987,K9987)</f>
        <v>401642.63566778833</v>
      </c>
    </row>
    <row r="9988" spans="1:12">
      <c r="A9988">
        <v>4808730</v>
      </c>
      <c r="B9988">
        <v>2022</v>
      </c>
      <c r="D9988" t="s">
        <v>493</v>
      </c>
      <c r="E9988" t="s">
        <v>494</v>
      </c>
      <c r="F9988" t="s">
        <v>4101</v>
      </c>
      <c r="G9988" t="s">
        <v>495</v>
      </c>
      <c r="H9988" s="5">
        <v>241134.11</v>
      </c>
      <c r="I9988">
        <f>IFERROR(VLOOKUP(G9988,'NCES Match'!$A$2:$B$1307,2,FALSE),"")</f>
        <v>4808730</v>
      </c>
      <c r="J9988" cm="1">
        <f t="array" ref="J9988">IFERROR(_xlfn.IFS(B9988=2015,H9988/$O$13,B9988=2016,H9988/$O$14,B9988=2017,H9988/$O$15,B9988=2018,H9988/$O$16,B9988=2019,H9988/$O$17,B9988=2020,H9988/$O$18,B9988=2021,H9988/$O$19,B9988=2022,H9988/$O$20),"")</f>
        <v>1.0591349011532838E-4</v>
      </c>
      <c r="K9988" s="3" cm="1">
        <f t="array" ref="K9988">IFERROR(_xlfn.IFS(B9988=2015,J9988*$P$4,B9988=2016,J9988*$P$5,B9988=2017,J9988*$P$6,B9988=2018,J9988*$P$7,B9988=2019,J9988*$P$8,B9988=2020,J9988*$P$9,B9988=2021,J9988*$P$10,B9988=2022,J9988*$P$11),"")</f>
        <v>228082.90106950866</v>
      </c>
      <c r="L9988" s="3">
        <f t="shared" si="157"/>
        <v>469217.01106950862</v>
      </c>
    </row>
    <row r="9989" spans="1:12">
      <c r="A9989">
        <v>4808730</v>
      </c>
      <c r="B9989">
        <v>2023</v>
      </c>
      <c r="D9989" t="s">
        <v>493</v>
      </c>
      <c r="E9989" t="s">
        <v>494</v>
      </c>
      <c r="F9989" t="s">
        <v>4101</v>
      </c>
      <c r="G9989" t="s">
        <v>495</v>
      </c>
      <c r="H9989" s="5">
        <v>268685.59000000003</v>
      </c>
      <c r="I9989">
        <f>IFERROR(VLOOKUP(G9989,'NCES Match'!$A$2:$B$1307,2,FALSE),"")</f>
        <v>4808730</v>
      </c>
      <c r="J9989" t="str" cm="1">
        <f t="array" ref="J9989">IFERROR(_xlfn.IFS(B9989=2015,H9989/$O$13,B9989=2016,H9989/$O$14,B9989=2017,H9989/$O$15,B9989=2018,H9989/$O$16,B9989=2019,H9989/$O$17,B9989=2020,H9989/$O$18,B9989=2021,H9989/$O$19,B9989=2022,H9989/$O$20),"")</f>
        <v/>
      </c>
      <c r="K9989" s="3" t="str" cm="1">
        <f t="array" ref="K9989">IFERROR(_xlfn.IFS(B9989=2015,J9989*$P$4,B9989=2016,J9989*$P$5,B9989=2017,J9989*$P$6,B9989=2018,J9989*$P$7,B9989=2019,J9989*$P$8,B9989=2020,J9989*$P$9,B9989=2021,J9989*$P$10,B9989=2022,J9989*$P$11),"")</f>
        <v/>
      </c>
      <c r="L9989" s="3">
        <f t="shared" si="157"/>
        <v>268685.59000000003</v>
      </c>
    </row>
    <row r="9990" spans="1:12">
      <c r="A9990">
        <v>4812060</v>
      </c>
      <c r="B9990">
        <v>2015</v>
      </c>
      <c r="C9990" t="s">
        <v>381</v>
      </c>
      <c r="D9990" t="s">
        <v>747</v>
      </c>
      <c r="E9990" t="s">
        <v>748</v>
      </c>
      <c r="G9990" t="s">
        <v>749</v>
      </c>
      <c r="H9990" s="5">
        <v>297053.68</v>
      </c>
      <c r="I9990">
        <f>IFERROR(VLOOKUP(G9990,'NCES Match'!$A$2:$B$1307,2,FALSE),"")</f>
        <v>4812060</v>
      </c>
      <c r="J9990" cm="1">
        <f t="array" ref="J9990">IFERROR(_xlfn.IFS(B9990=2015,H9990/$O$13,B9990=2016,H9990/$O$14,B9990=2017,H9990/$O$15,B9990=2018,H9990/$O$16,B9990=2019,H9990/$O$17,B9990=2020,H9990/$O$18,B9990=2021,H9990/$O$19,B9990=2022,H9990/$O$20),"")</f>
        <v>2.3271296891735828E-4</v>
      </c>
      <c r="K9990" s="3" cm="1">
        <f t="array" ref="K9990">IFERROR(_xlfn.IFS(B9990=2015,J9990*$P$4,B9990=2016,J9990*$P$5,B9990=2017,J9990*$P$6,B9990=2018,J9990*$P$7,B9990=2019,J9990*$P$8,B9990=2020,J9990*$P$9,B9990=2021,J9990*$P$10,B9990=2022,J9990*$P$11),"")</f>
        <v>370358.73110033147</v>
      </c>
      <c r="L9990" s="3">
        <f t="shared" si="157"/>
        <v>667412.41110033146</v>
      </c>
    </row>
    <row r="9991" spans="1:12">
      <c r="A9991">
        <v>4812060</v>
      </c>
      <c r="B9991">
        <v>2016</v>
      </c>
      <c r="C9991" t="s">
        <v>4102</v>
      </c>
      <c r="D9991" t="s">
        <v>747</v>
      </c>
      <c r="E9991" t="s">
        <v>748</v>
      </c>
      <c r="F9991" t="s">
        <v>4101</v>
      </c>
      <c r="G9991" t="s">
        <v>749</v>
      </c>
      <c r="H9991" s="5">
        <v>307398</v>
      </c>
      <c r="I9991">
        <f>IFERROR(VLOOKUP(G9991,'NCES Match'!$A$2:$B$1307,2,FALSE),"")</f>
        <v>4812060</v>
      </c>
      <c r="J9991" cm="1">
        <f t="array" ref="J9991">IFERROR(_xlfn.IFS(B9991=2015,H9991/$O$13,B9991=2016,H9991/$O$14,B9991=2017,H9991/$O$15,B9991=2018,H9991/$O$16,B9991=2019,H9991/$O$17,B9991=2020,H9991/$O$18,B9991=2021,H9991/$O$19,B9991=2022,H9991/$O$20),"")</f>
        <v>2.200560560442009E-4</v>
      </c>
      <c r="K9991" s="3" cm="1">
        <f t="array" ref="K9991">IFERROR(_xlfn.IFS(B9991=2015,J9991*$P$4,B9991=2016,J9991*$P$5,B9991=2017,J9991*$P$6,B9991=2018,J9991*$P$7,B9991=2019,J9991*$P$8,B9991=2020,J9991*$P$9,B9991=2021,J9991*$P$10,B9991=2022,J9991*$P$11),"")</f>
        <v>368732.80381930229</v>
      </c>
      <c r="L9991" s="3">
        <f t="shared" si="157"/>
        <v>676130.80381930224</v>
      </c>
    </row>
    <row r="9992" spans="1:12">
      <c r="A9992">
        <v>4812060</v>
      </c>
      <c r="B9992">
        <v>2017</v>
      </c>
      <c r="D9992" t="s">
        <v>747</v>
      </c>
      <c r="E9992" t="s">
        <v>748</v>
      </c>
      <c r="F9992" t="s">
        <v>4101</v>
      </c>
      <c r="G9992" t="s">
        <v>749</v>
      </c>
      <c r="H9992" s="5">
        <v>353073</v>
      </c>
      <c r="I9992">
        <f>IFERROR(VLOOKUP(G9992,'NCES Match'!$A$2:$B$1307,2,FALSE),"")</f>
        <v>4812060</v>
      </c>
      <c r="J9992" cm="1">
        <f t="array" ref="J9992">IFERROR(_xlfn.IFS(B9992=2015,H9992/$O$13,B9992=2016,H9992/$O$14,B9992=2017,H9992/$O$15,B9992=2018,H9992/$O$16,B9992=2019,H9992/$O$17,B9992=2020,H9992/$O$18,B9992=2021,H9992/$O$19,B9992=2022,H9992/$O$20),"")</f>
        <v>2.4342221364646193E-4</v>
      </c>
      <c r="K9992" s="3" cm="1">
        <f t="array" ref="K9992">IFERROR(_xlfn.IFS(B9992=2015,J9992*$P$4,B9992=2016,J9992*$P$5,B9992=2017,J9992*$P$6,B9992=2018,J9992*$P$7,B9992=2019,J9992*$P$8,B9992=2020,J9992*$P$9,B9992=2021,J9992*$P$10,B9992=2022,J9992*$P$11),"")</f>
        <v>413391.24415152264</v>
      </c>
      <c r="L9992" s="3">
        <f t="shared" si="157"/>
        <v>766464.24415152264</v>
      </c>
    </row>
    <row r="9993" spans="1:12">
      <c r="A9993">
        <v>4812060</v>
      </c>
      <c r="B9993">
        <v>2018</v>
      </c>
      <c r="D9993" t="s">
        <v>747</v>
      </c>
      <c r="E9993" t="s">
        <v>748</v>
      </c>
      <c r="F9993" t="s">
        <v>4101</v>
      </c>
      <c r="G9993" t="s">
        <v>749</v>
      </c>
      <c r="H9993" s="5">
        <v>420555</v>
      </c>
      <c r="I9993">
        <f>IFERROR(VLOOKUP(G9993,'NCES Match'!$A$2:$B$1307,2,FALSE),"")</f>
        <v>4812060</v>
      </c>
      <c r="J9993" cm="1">
        <f t="array" ref="J9993">IFERROR(_xlfn.IFS(B9993=2015,H9993/$O$13,B9993=2016,H9993/$O$14,B9993=2017,H9993/$O$15,B9993=2018,H9993/$O$16,B9993=2019,H9993/$O$17,B9993=2020,H9993/$O$18,B9993=2021,H9993/$O$19,B9993=2022,H9993/$O$20),"")</f>
        <v>2.7443688083003117E-4</v>
      </c>
      <c r="K9993" s="3" cm="1">
        <f t="array" ref="K9993">IFERROR(_xlfn.IFS(B9993=2015,J9993*$P$4,B9993=2016,J9993*$P$5,B9993=2017,J9993*$P$6,B9993=2018,J9993*$P$7,B9993=2019,J9993*$P$8,B9993=2020,J9993*$P$9,B9993=2021,J9993*$P$10,B9993=2022,J9993*$P$11),"")</f>
        <v>471167.86383060849</v>
      </c>
      <c r="L9993" s="3">
        <f t="shared" si="157"/>
        <v>891722.86383060855</v>
      </c>
    </row>
    <row r="9994" spans="1:12">
      <c r="A9994">
        <v>4812060</v>
      </c>
      <c r="B9994">
        <v>2019</v>
      </c>
      <c r="D9994" t="s">
        <v>747</v>
      </c>
      <c r="E9994" t="s">
        <v>748</v>
      </c>
      <c r="F9994" t="s">
        <v>4101</v>
      </c>
      <c r="G9994" t="s">
        <v>749</v>
      </c>
      <c r="H9994" s="5">
        <v>417436</v>
      </c>
      <c r="I9994">
        <f>IFERROR(VLOOKUP(G9994,'NCES Match'!$A$2:$B$1307,2,FALSE),"")</f>
        <v>4812060</v>
      </c>
      <c r="J9994" cm="1">
        <f t="array" ref="J9994">IFERROR(_xlfn.IFS(B9994=2015,H9994/$O$13,B9994=2016,H9994/$O$14,B9994=2017,H9994/$O$15,B9994=2018,H9994/$O$16,B9994=2019,H9994/$O$17,B9994=2020,H9994/$O$18,B9994=2021,H9994/$O$19,B9994=2022,H9994/$O$20),"")</f>
        <v>2.643121376028151E-4</v>
      </c>
      <c r="K9994" s="3" cm="1">
        <f t="array" ref="K9994">IFERROR(_xlfn.IFS(B9994=2015,J9994*$P$4,B9994=2016,J9994*$P$5,B9994=2017,J9994*$P$6,B9994=2018,J9994*$P$7,B9994=2019,J9994*$P$8,B9994=2020,J9994*$P$9,B9994=2021,J9994*$P$10,B9994=2022,J9994*$P$11),"")</f>
        <v>459354.92786183377</v>
      </c>
      <c r="L9994" s="3">
        <f t="shared" si="157"/>
        <v>876790.92786183371</v>
      </c>
    </row>
    <row r="9995" spans="1:12">
      <c r="A9995">
        <v>4812060</v>
      </c>
      <c r="B9995">
        <v>2020</v>
      </c>
      <c r="D9995" t="s">
        <v>747</v>
      </c>
      <c r="E9995" t="s">
        <v>748</v>
      </c>
      <c r="F9995" t="s">
        <v>4230</v>
      </c>
      <c r="G9995" t="s">
        <v>749</v>
      </c>
      <c r="H9995" s="5">
        <v>413968</v>
      </c>
      <c r="I9995">
        <f>IFERROR(VLOOKUP(G9995,'NCES Match'!$A$2:$B$1307,2,FALSE),"")</f>
        <v>4812060</v>
      </c>
      <c r="J9995" cm="1">
        <f t="array" ref="J9995">IFERROR(_xlfn.IFS(B9995=2015,H9995/$O$13,B9995=2016,H9995/$O$14,B9995=2017,H9995/$O$15,B9995=2018,H9995/$O$16,B9995=2019,H9995/$O$17,B9995=2020,H9995/$O$18,B9995=2021,H9995/$O$19,B9995=2022,H9995/$O$20),"")</f>
        <v>2.243323899197739E-4</v>
      </c>
      <c r="K9995" s="3" cm="1">
        <f t="array" ref="K9995">IFERROR(_xlfn.IFS(B9995=2015,J9995*$P$4,B9995=2016,J9995*$P$5,B9995=2017,J9995*$P$6,B9995=2018,J9995*$P$7,B9995=2019,J9995*$P$8,B9995=2020,J9995*$P$9,B9995=2021,J9995*$P$10,B9995=2022,J9995*$P$11),"")</f>
        <v>472893.30944656098</v>
      </c>
      <c r="L9995" s="3">
        <f t="shared" si="157"/>
        <v>886861.30944656092</v>
      </c>
    </row>
    <row r="9996" spans="1:12">
      <c r="A9996">
        <v>4812060</v>
      </c>
      <c r="B9996">
        <v>2021</v>
      </c>
      <c r="D9996" t="s">
        <v>747</v>
      </c>
      <c r="E9996" t="s">
        <v>748</v>
      </c>
      <c r="F9996" t="s">
        <v>4101</v>
      </c>
      <c r="G9996" t="s">
        <v>749</v>
      </c>
      <c r="H9996" s="5">
        <v>462843.91</v>
      </c>
      <c r="I9996">
        <f>IFERROR(VLOOKUP(G9996,'NCES Match'!$A$2:$B$1307,2,FALSE),"")</f>
        <v>4812060</v>
      </c>
      <c r="J9996" cm="1">
        <f t="array" ref="J9996">IFERROR(_xlfn.IFS(B9996=2015,H9996/$O$13,B9996=2016,H9996/$O$14,B9996=2017,H9996/$O$15,B9996=2018,H9996/$O$16,B9996=2019,H9996/$O$17,B9996=2020,H9996/$O$18,B9996=2021,H9996/$O$19,B9996=2022,H9996/$O$20),"")</f>
        <v>2.3681085390727644E-4</v>
      </c>
      <c r="K9996" s="3" cm="1">
        <f t="array" ref="K9996">IFERROR(_xlfn.IFS(B9996=2015,J9996*$P$4,B9996=2016,J9996*$P$5,B9996=2017,J9996*$P$6,B9996=2018,J9996*$P$7,B9996=2019,J9996*$P$8,B9996=2020,J9996*$P$9,B9996=2021,J9996*$P$10,B9996=2022,J9996*$P$11),"")</f>
        <v>506906.25314936251</v>
      </c>
      <c r="L9996" s="3">
        <f t="shared" si="157"/>
        <v>969750.16314936243</v>
      </c>
    </row>
    <row r="9997" spans="1:12">
      <c r="A9997">
        <v>4812060</v>
      </c>
      <c r="B9997">
        <v>2022</v>
      </c>
      <c r="D9997" t="s">
        <v>747</v>
      </c>
      <c r="E9997" t="s">
        <v>748</v>
      </c>
      <c r="F9997" t="s">
        <v>4101</v>
      </c>
      <c r="G9997" t="s">
        <v>749</v>
      </c>
      <c r="H9997" s="5">
        <v>552613.84</v>
      </c>
      <c r="I9997">
        <f>IFERROR(VLOOKUP(G9997,'NCES Match'!$A$2:$B$1307,2,FALSE),"")</f>
        <v>4812060</v>
      </c>
      <c r="J9997" cm="1">
        <f t="array" ref="J9997">IFERROR(_xlfn.IFS(B9997=2015,H9997/$O$13,B9997=2016,H9997/$O$14,B9997=2017,H9997/$O$15,B9997=2018,H9997/$O$16,B9997=2019,H9997/$O$17,B9997=2020,H9997/$O$18,B9997=2021,H9997/$O$19,B9997=2022,H9997/$O$20),"")</f>
        <v>2.4272493211530155E-4</v>
      </c>
      <c r="K9997" s="3" cm="1">
        <f t="array" ref="K9997">IFERROR(_xlfn.IFS(B9997=2015,J9997*$P$4,B9997=2016,J9997*$P$5,B9997=2017,J9997*$P$6,B9997=2018,J9997*$P$7,B9997=2019,J9997*$P$8,B9997=2020,J9997*$P$9,B9997=2021,J9997*$P$10,B9997=2022,J9997*$P$11),"")</f>
        <v>522704.01644280553</v>
      </c>
      <c r="L9997" s="3">
        <f t="shared" si="157"/>
        <v>1075317.8564428054</v>
      </c>
    </row>
    <row r="9998" spans="1:12">
      <c r="A9998">
        <v>4812060</v>
      </c>
      <c r="B9998">
        <v>2023</v>
      </c>
      <c r="D9998" t="s">
        <v>747</v>
      </c>
      <c r="E9998" t="s">
        <v>748</v>
      </c>
      <c r="F9998" t="s">
        <v>4101</v>
      </c>
      <c r="G9998" t="s">
        <v>749</v>
      </c>
      <c r="H9998" s="5">
        <v>691676.1</v>
      </c>
      <c r="I9998">
        <f>IFERROR(VLOOKUP(G9998,'NCES Match'!$A$2:$B$1307,2,FALSE),"")</f>
        <v>4812060</v>
      </c>
      <c r="J9998" t="str" cm="1">
        <f t="array" ref="J9998">IFERROR(_xlfn.IFS(B9998=2015,H9998/$O$13,B9998=2016,H9998/$O$14,B9998=2017,H9998/$O$15,B9998=2018,H9998/$O$16,B9998=2019,H9998/$O$17,B9998=2020,H9998/$O$18,B9998=2021,H9998/$O$19,B9998=2022,H9998/$O$20),"")</f>
        <v/>
      </c>
      <c r="K9998" s="3" t="str" cm="1">
        <f t="array" ref="K9998">IFERROR(_xlfn.IFS(B9998=2015,J9998*$P$4,B9998=2016,J9998*$P$5,B9998=2017,J9998*$P$6,B9998=2018,J9998*$P$7,B9998=2019,J9998*$P$8,B9998=2020,J9998*$P$9,B9998=2021,J9998*$P$10,B9998=2022,J9998*$P$11),"")</f>
        <v/>
      </c>
      <c r="L9998" s="3">
        <f t="shared" si="157"/>
        <v>691676.1</v>
      </c>
    </row>
    <row r="9999" spans="1:12">
      <c r="A9999">
        <v>4827510</v>
      </c>
      <c r="B9999">
        <v>2015</v>
      </c>
      <c r="C9999" t="s">
        <v>381</v>
      </c>
      <c r="D9999" t="s">
        <v>2007</v>
      </c>
      <c r="E9999" t="s">
        <v>2008</v>
      </c>
      <c r="G9999" t="s">
        <v>2009</v>
      </c>
      <c r="H9999" s="5">
        <v>469963.52000000002</v>
      </c>
      <c r="I9999">
        <f>IFERROR(VLOOKUP(G9999,'NCES Match'!$A$2:$B$1307,2,FALSE),"")</f>
        <v>4827510</v>
      </c>
      <c r="J9999" cm="1">
        <f t="array" ref="J9999">IFERROR(_xlfn.IFS(B9999=2015,H9999/$O$13,B9999=2016,H9999/$O$14,B9999=2017,H9999/$O$15,B9999=2018,H9999/$O$16,B9999=2019,H9999/$O$17,B9999=2020,H9999/$O$18,B9999=2021,H9999/$O$19,B9999=2022,H9999/$O$20),"")</f>
        <v>3.6817118718089029E-4</v>
      </c>
      <c r="K9999" s="3" cm="1">
        <f t="array" ref="K9999">IFERROR(_xlfn.IFS(B9999=2015,J9999*$P$4,B9999=2016,J9999*$P$5,B9999=2017,J9999*$P$6,B9999=2018,J9999*$P$7,B9999=2019,J9999*$P$8,B9999=2020,J9999*$P$9,B9999=2021,J9999*$P$10,B9999=2022,J9999*$P$11),"")</f>
        <v>585938.18104069692</v>
      </c>
      <c r="L9999" s="3">
        <f t="shared" si="157"/>
        <v>1055901.7010406968</v>
      </c>
    </row>
    <row r="10000" spans="1:12">
      <c r="A10000">
        <v>4827510</v>
      </c>
      <c r="B10000">
        <v>2016</v>
      </c>
      <c r="C10000" t="s">
        <v>4102</v>
      </c>
      <c r="D10000" t="s">
        <v>2007</v>
      </c>
      <c r="E10000" t="s">
        <v>2008</v>
      </c>
      <c r="F10000" t="s">
        <v>4101</v>
      </c>
      <c r="G10000" t="s">
        <v>2009</v>
      </c>
      <c r="H10000" s="5">
        <v>506407</v>
      </c>
      <c r="I10000">
        <f>IFERROR(VLOOKUP(G10000,'NCES Match'!$A$2:$B$1307,2,FALSE),"")</f>
        <v>4827510</v>
      </c>
      <c r="J10000" cm="1">
        <f t="array" ref="J10000">IFERROR(_xlfn.IFS(B10000=2015,H10000/$O$13,B10000=2016,H10000/$O$14,B10000=2017,H10000/$O$15,B10000=2018,H10000/$O$16,B10000=2019,H10000/$O$17,B10000=2020,H10000/$O$18,B10000=2021,H10000/$O$19,B10000=2022,H10000/$O$20),"")</f>
        <v>3.6252001370593056E-4</v>
      </c>
      <c r="K10000" s="3" cm="1">
        <f t="array" ref="K10000">IFERROR(_xlfn.IFS(B10000=2015,J10000*$P$4,B10000=2016,J10000*$P$5,B10000=2017,J10000*$P$6,B10000=2018,J10000*$P$7,B10000=2019,J10000*$P$8,B10000=2020,J10000*$P$9,B10000=2021,J10000*$P$10,B10000=2022,J10000*$P$11),"")</f>
        <v>607449.86299104558</v>
      </c>
      <c r="L10000" s="3">
        <f t="shared" si="157"/>
        <v>1113856.8629910457</v>
      </c>
    </row>
    <row r="10001" spans="1:12">
      <c r="A10001">
        <v>4827510</v>
      </c>
      <c r="B10001">
        <v>2017</v>
      </c>
      <c r="D10001" t="s">
        <v>2007</v>
      </c>
      <c r="E10001" t="s">
        <v>2008</v>
      </c>
      <c r="F10001" t="s">
        <v>4101</v>
      </c>
      <c r="G10001" t="s">
        <v>2009</v>
      </c>
      <c r="H10001" s="5">
        <v>563972</v>
      </c>
      <c r="I10001">
        <f>IFERROR(VLOOKUP(G10001,'NCES Match'!$A$2:$B$1307,2,FALSE),"")</f>
        <v>4827510</v>
      </c>
      <c r="J10001" cm="1">
        <f t="array" ref="J10001">IFERROR(_xlfn.IFS(B10001=2015,H10001/$O$13,B10001=2016,H10001/$O$14,B10001=2017,H10001/$O$15,B10001=2018,H10001/$O$16,B10001=2019,H10001/$O$17,B10001=2020,H10001/$O$18,B10001=2021,H10001/$O$19,B10001=2022,H10001/$O$20),"")</f>
        <v>3.888241600876375E-4</v>
      </c>
      <c r="K10001" s="3" cm="1">
        <f t="array" ref="K10001">IFERROR(_xlfn.IFS(B10001=2015,J10001*$P$4,B10001=2016,J10001*$P$5,B10001=2017,J10001*$P$6,B10001=2018,J10001*$P$7,B10001=2019,J10001*$P$8,B10001=2020,J10001*$P$9,B10001=2021,J10001*$P$10,B10001=2022,J10001*$P$11),"")</f>
        <v>660319.78300980967</v>
      </c>
      <c r="L10001" s="3">
        <f t="shared" si="157"/>
        <v>1224291.7830098097</v>
      </c>
    </row>
    <row r="10002" spans="1:12">
      <c r="A10002">
        <v>4827510</v>
      </c>
      <c r="B10002">
        <v>2018</v>
      </c>
      <c r="D10002" t="s">
        <v>2007</v>
      </c>
      <c r="E10002" t="s">
        <v>2008</v>
      </c>
      <c r="F10002" t="s">
        <v>4101</v>
      </c>
      <c r="G10002" t="s">
        <v>2009</v>
      </c>
      <c r="H10002" s="5">
        <v>607525</v>
      </c>
      <c r="I10002">
        <f>IFERROR(VLOOKUP(G10002,'NCES Match'!$A$2:$B$1307,2,FALSE),"")</f>
        <v>4827510</v>
      </c>
      <c r="J10002" cm="1">
        <f t="array" ref="J10002">IFERROR(_xlfn.IFS(B10002=2015,H10002/$O$13,B10002=2016,H10002/$O$14,B10002=2017,H10002/$O$15,B10002=2018,H10002/$O$16,B10002=2019,H10002/$O$17,B10002=2020,H10002/$O$18,B10002=2021,H10002/$O$19,B10002=2022,H10002/$O$20),"")</f>
        <v>3.9644580619958077E-4</v>
      </c>
      <c r="K10002" s="3" cm="1">
        <f t="array" ref="K10002">IFERROR(_xlfn.IFS(B10002=2015,J10002*$P$4,B10002=2016,J10002*$P$5,B10002=2017,J10002*$P$6,B10002=2018,J10002*$P$7,B10002=2019,J10002*$P$8,B10002=2020,J10002*$P$9,B10002=2021,J10002*$P$10,B10002=2022,J10002*$P$11),"")</f>
        <v>680639.28968551185</v>
      </c>
      <c r="L10002" s="3">
        <f t="shared" si="157"/>
        <v>1288164.289685512</v>
      </c>
    </row>
    <row r="10003" spans="1:12">
      <c r="A10003">
        <v>4827510</v>
      </c>
      <c r="B10003">
        <v>2019</v>
      </c>
      <c r="D10003" t="s">
        <v>2007</v>
      </c>
      <c r="E10003" t="s">
        <v>2008</v>
      </c>
      <c r="F10003" t="s">
        <v>4101</v>
      </c>
      <c r="G10003" t="s">
        <v>2009</v>
      </c>
      <c r="H10003" s="5">
        <v>640329</v>
      </c>
      <c r="I10003">
        <f>IFERROR(VLOOKUP(G10003,'NCES Match'!$A$2:$B$1307,2,FALSE),"")</f>
        <v>4827510</v>
      </c>
      <c r="J10003" cm="1">
        <f t="array" ref="J10003">IFERROR(_xlfn.IFS(B10003=2015,H10003/$O$13,B10003=2016,H10003/$O$14,B10003=2017,H10003/$O$15,B10003=2018,H10003/$O$16,B10003=2019,H10003/$O$17,B10003=2020,H10003/$O$18,B10003=2021,H10003/$O$19,B10003=2022,H10003/$O$20),"")</f>
        <v>4.0544353328192341E-4</v>
      </c>
      <c r="K10003" s="3" cm="1">
        <f t="array" ref="K10003">IFERROR(_xlfn.IFS(B10003=2015,J10003*$P$4,B10003=2016,J10003*$P$5,B10003=2017,J10003*$P$6,B10003=2018,J10003*$P$7,B10003=2019,J10003*$P$8,B10003=2020,J10003*$P$9,B10003=2021,J10003*$P$10,B10003=2022,J10003*$P$11),"")</f>
        <v>704630.84545377048</v>
      </c>
      <c r="L10003" s="3">
        <f t="shared" si="157"/>
        <v>1344959.8454537704</v>
      </c>
    </row>
    <row r="10004" spans="1:12">
      <c r="A10004">
        <v>4827510</v>
      </c>
      <c r="B10004">
        <v>2020</v>
      </c>
      <c r="D10004" t="s">
        <v>2007</v>
      </c>
      <c r="E10004" t="s">
        <v>2008</v>
      </c>
      <c r="F10004" t="s">
        <v>4230</v>
      </c>
      <c r="G10004" t="s">
        <v>2009</v>
      </c>
      <c r="H10004" s="5">
        <v>709971</v>
      </c>
      <c r="I10004">
        <f>IFERROR(VLOOKUP(G10004,'NCES Match'!$A$2:$B$1307,2,FALSE),"")</f>
        <v>4827510</v>
      </c>
      <c r="J10004" cm="1">
        <f t="array" ref="J10004">IFERROR(_xlfn.IFS(B10004=2015,H10004/$O$13,B10004=2016,H10004/$O$14,B10004=2017,H10004/$O$15,B10004=2018,H10004/$O$16,B10004=2019,H10004/$O$17,B10004=2020,H10004/$O$18,B10004=2021,H10004/$O$19,B10004=2022,H10004/$O$20),"")</f>
        <v>3.8473865420450803E-4</v>
      </c>
      <c r="K10004" s="3" cm="1">
        <f t="array" ref="K10004">IFERROR(_xlfn.IFS(B10004=2015,J10004*$P$4,B10004=2016,J10004*$P$5,B10004=2017,J10004*$P$6,B10004=2018,J10004*$P$7,B10004=2019,J10004*$P$8,B10004=2020,J10004*$P$9,B10004=2021,J10004*$P$10,B10004=2022,J10004*$P$11),"")</f>
        <v>811030.16610241449</v>
      </c>
      <c r="L10004" s="3">
        <f t="shared" si="157"/>
        <v>1521001.1661024145</v>
      </c>
    </row>
    <row r="10005" spans="1:12">
      <c r="A10005">
        <v>4827510</v>
      </c>
      <c r="B10005">
        <v>2021</v>
      </c>
      <c r="D10005" t="s">
        <v>2007</v>
      </c>
      <c r="E10005" t="s">
        <v>2008</v>
      </c>
      <c r="F10005" t="s">
        <v>4101</v>
      </c>
      <c r="G10005" t="s">
        <v>2009</v>
      </c>
      <c r="H10005" s="5">
        <v>825257.25</v>
      </c>
      <c r="I10005">
        <f>IFERROR(VLOOKUP(G10005,'NCES Match'!$A$2:$B$1307,2,FALSE),"")</f>
        <v>4827510</v>
      </c>
      <c r="J10005" cm="1">
        <f t="array" ref="J10005">IFERROR(_xlfn.IFS(B10005=2015,H10005/$O$13,B10005=2016,H10005/$O$14,B10005=2017,H10005/$O$15,B10005=2018,H10005/$O$16,B10005=2019,H10005/$O$17,B10005=2020,H10005/$O$18,B10005=2021,H10005/$O$19,B10005=2022,H10005/$O$20),"")</f>
        <v>4.2223710811204303E-4</v>
      </c>
      <c r="K10005" s="3" cm="1">
        <f t="array" ref="K10005">IFERROR(_xlfn.IFS(B10005=2015,J10005*$P$4,B10005=2016,J10005*$P$5,B10005=2017,J10005*$P$6,B10005=2018,J10005*$P$7,B10005=2019,J10005*$P$8,B10005=2020,J10005*$P$9,B10005=2021,J10005*$P$10,B10005=2022,J10005*$P$11),"")</f>
        <v>903821.03219603072</v>
      </c>
      <c r="L10005" s="3">
        <f t="shared" si="157"/>
        <v>1729078.2821960307</v>
      </c>
    </row>
    <row r="10006" spans="1:12">
      <c r="A10006">
        <v>4827510</v>
      </c>
      <c r="B10006">
        <v>2022</v>
      </c>
      <c r="D10006" t="s">
        <v>2007</v>
      </c>
      <c r="E10006" t="s">
        <v>2008</v>
      </c>
      <c r="F10006" t="s">
        <v>4101</v>
      </c>
      <c r="G10006" t="s">
        <v>2009</v>
      </c>
      <c r="H10006" s="5">
        <v>1054967.46</v>
      </c>
      <c r="I10006">
        <f>IFERROR(VLOOKUP(G10006,'NCES Match'!$A$2:$B$1307,2,FALSE),"")</f>
        <v>4827510</v>
      </c>
      <c r="J10006" cm="1">
        <f t="array" ref="J10006">IFERROR(_xlfn.IFS(B10006=2015,H10006/$O$13,B10006=2016,H10006/$O$14,B10006=2017,H10006/$O$15,B10006=2018,H10006/$O$16,B10006=2019,H10006/$O$17,B10006=2020,H10006/$O$18,B10006=2021,H10006/$O$19,B10006=2022,H10006/$O$20),"")</f>
        <v>4.6337403549710608E-4</v>
      </c>
      <c r="K10006" s="3" cm="1">
        <f t="array" ref="K10006">IFERROR(_xlfn.IFS(B10006=2015,J10006*$P$4,B10006=2016,J10006*$P$5,B10006=2017,J10006*$P$6,B10006=2018,J10006*$P$7,B10006=2019,J10006*$P$8,B10006=2020,J10006*$P$9,B10006=2021,J10006*$P$10,B10006=2022,J10006*$P$11),"")</f>
        <v>997868.11086465872</v>
      </c>
      <c r="L10006" s="3">
        <f t="shared" si="157"/>
        <v>2052835.5708646588</v>
      </c>
    </row>
    <row r="10007" spans="1:12">
      <c r="A10007">
        <v>4827510</v>
      </c>
      <c r="B10007">
        <v>2023</v>
      </c>
      <c r="D10007" t="s">
        <v>2007</v>
      </c>
      <c r="E10007" t="s">
        <v>2008</v>
      </c>
      <c r="F10007" t="s">
        <v>4101</v>
      </c>
      <c r="G10007" t="s">
        <v>2009</v>
      </c>
      <c r="H10007" s="5">
        <v>1147012.1499999999</v>
      </c>
      <c r="I10007">
        <f>IFERROR(VLOOKUP(G10007,'NCES Match'!$A$2:$B$1307,2,FALSE),"")</f>
        <v>4827510</v>
      </c>
      <c r="J10007" t="str" cm="1">
        <f t="array" ref="J10007">IFERROR(_xlfn.IFS(B10007=2015,H10007/$O$13,B10007=2016,H10007/$O$14,B10007=2017,H10007/$O$15,B10007=2018,H10007/$O$16,B10007=2019,H10007/$O$17,B10007=2020,H10007/$O$18,B10007=2021,H10007/$O$19,B10007=2022,H10007/$O$20),"")</f>
        <v/>
      </c>
      <c r="K10007" s="3" t="str" cm="1">
        <f t="array" ref="K10007">IFERROR(_xlfn.IFS(B10007=2015,J10007*$P$4,B10007=2016,J10007*$P$5,B10007=2017,J10007*$P$6,B10007=2018,J10007*$P$7,B10007=2019,J10007*$P$8,B10007=2020,J10007*$P$9,B10007=2021,J10007*$P$10,B10007=2022,J10007*$P$11),"")</f>
        <v/>
      </c>
      <c r="L10007" s="3">
        <f t="shared" si="157"/>
        <v>1147012.1499999999</v>
      </c>
    </row>
    <row r="10008" spans="1:12">
      <c r="A10008">
        <v>4843230</v>
      </c>
      <c r="B10008">
        <v>2015</v>
      </c>
      <c r="C10008" t="s">
        <v>381</v>
      </c>
      <c r="D10008" t="s">
        <v>3247</v>
      </c>
      <c r="E10008" t="s">
        <v>3248</v>
      </c>
      <c r="G10008" t="s">
        <v>3249</v>
      </c>
      <c r="H10008" s="5">
        <v>198662.48</v>
      </c>
      <c r="I10008">
        <f>IFERROR(VLOOKUP(G10008,'NCES Match'!$A$2:$B$1307,2,FALSE),"")</f>
        <v>4843230</v>
      </c>
      <c r="J10008" cm="1">
        <f t="array" ref="J10008">IFERROR(_xlfn.IFS(B10008=2015,H10008/$O$13,B10008=2016,H10008/$O$14,B10008=2017,H10008/$O$15,B10008=2018,H10008/$O$16,B10008=2019,H10008/$O$17,B10008=2020,H10008/$O$18,B10008=2021,H10008/$O$19,B10008=2022,H10008/$O$20),"")</f>
        <v>1.5563293319000563E-4</v>
      </c>
      <c r="K10008" s="3" cm="1">
        <f t="array" ref="K10008">IFERROR(_xlfn.IFS(B10008=2015,J10008*$P$4,B10008=2016,J10008*$P$5,B10008=2017,J10008*$P$6,B10008=2018,J10008*$P$7,B10008=2019,J10008*$P$8,B10008=2020,J10008*$P$9,B10008=2021,J10008*$P$10,B10008=2022,J10008*$P$11),"")</f>
        <v>247687.16553198392</v>
      </c>
      <c r="L10008" s="3">
        <f t="shared" si="157"/>
        <v>446349.64553198393</v>
      </c>
    </row>
    <row r="10009" spans="1:12">
      <c r="A10009">
        <v>4843230</v>
      </c>
      <c r="B10009">
        <v>2016</v>
      </c>
      <c r="C10009" t="s">
        <v>4102</v>
      </c>
      <c r="D10009" t="s">
        <v>3247</v>
      </c>
      <c r="E10009" t="s">
        <v>3248</v>
      </c>
      <c r="F10009" t="s">
        <v>4101</v>
      </c>
      <c r="G10009" t="s">
        <v>3249</v>
      </c>
      <c r="H10009" s="5">
        <v>187770</v>
      </c>
      <c r="I10009">
        <f>IFERROR(VLOOKUP(G10009,'NCES Match'!$A$2:$B$1307,2,FALSE),"")</f>
        <v>4843230</v>
      </c>
      <c r="J10009" cm="1">
        <f t="array" ref="J10009">IFERROR(_xlfn.IFS(B10009=2015,H10009/$O$13,B10009=2016,H10009/$O$14,B10009=2017,H10009/$O$15,B10009=2018,H10009/$O$16,B10009=2019,H10009/$O$17,B10009=2020,H10009/$O$18,B10009=2021,H10009/$O$19,B10009=2022,H10009/$O$20),"")</f>
        <v>1.3441832947325488E-4</v>
      </c>
      <c r="K10009" s="3" cm="1">
        <f t="array" ref="K10009">IFERROR(_xlfn.IFS(B10009=2015,J10009*$P$4,B10009=2016,J10009*$P$5,B10009=2017,J10009*$P$6,B10009=2018,J10009*$P$7,B10009=2019,J10009*$P$8,B10009=2020,J10009*$P$9,B10009=2021,J10009*$P$10,B10009=2022,J10009*$P$11),"")</f>
        <v>225235.55316934528</v>
      </c>
      <c r="L10009" s="3">
        <f t="shared" si="157"/>
        <v>413005.55316934525</v>
      </c>
    </row>
    <row r="10010" spans="1:12">
      <c r="A10010">
        <v>4843230</v>
      </c>
      <c r="B10010">
        <v>2017</v>
      </c>
      <c r="D10010" t="s">
        <v>3247</v>
      </c>
      <c r="E10010" t="s">
        <v>3248</v>
      </c>
      <c r="F10010" t="s">
        <v>4101</v>
      </c>
      <c r="G10010" t="s">
        <v>3249</v>
      </c>
      <c r="H10010" s="5">
        <v>204220</v>
      </c>
      <c r="I10010">
        <f>IFERROR(VLOOKUP(G10010,'NCES Match'!$A$2:$B$1307,2,FALSE),"")</f>
        <v>4843230</v>
      </c>
      <c r="J10010" cm="1">
        <f t="array" ref="J10010">IFERROR(_xlfn.IFS(B10010=2015,H10010/$O$13,B10010=2016,H10010/$O$14,B10010=2017,H10010/$O$15,B10010=2018,H10010/$O$16,B10010=2019,H10010/$O$17,B10010=2020,H10010/$O$18,B10010=2021,H10010/$O$19,B10010=2022,H10010/$O$20),"")</f>
        <v>1.4079718491892741E-4</v>
      </c>
      <c r="K10010" s="3" cm="1">
        <f t="array" ref="K10010">IFERROR(_xlfn.IFS(B10010=2015,J10010*$P$4,B10010=2016,J10010*$P$5,B10010=2017,J10010*$P$6,B10010=2018,J10010*$P$7,B10010=2019,J10010*$P$8,B10010=2020,J10010*$P$9,B10010=2021,J10010*$P$10,B10010=2022,J10010*$P$11),"")</f>
        <v>239108.51263229971</v>
      </c>
      <c r="L10010" s="3">
        <f t="shared" si="157"/>
        <v>443328.51263229968</v>
      </c>
    </row>
    <row r="10011" spans="1:12">
      <c r="A10011">
        <v>4843230</v>
      </c>
      <c r="B10011">
        <v>2018</v>
      </c>
      <c r="D10011" t="s">
        <v>3247</v>
      </c>
      <c r="E10011" t="s">
        <v>3248</v>
      </c>
      <c r="F10011" t="s">
        <v>4101</v>
      </c>
      <c r="G10011" t="s">
        <v>3249</v>
      </c>
      <c r="H10011" s="5">
        <v>203946</v>
      </c>
      <c r="I10011">
        <f>IFERROR(VLOOKUP(G10011,'NCES Match'!$A$2:$B$1307,2,FALSE),"")</f>
        <v>4843230</v>
      </c>
      <c r="J10011" cm="1">
        <f t="array" ref="J10011">IFERROR(_xlfn.IFS(B10011=2015,H10011/$O$13,B10011=2016,H10011/$O$14,B10011=2017,H10011/$O$15,B10011=2018,H10011/$O$16,B10011=2019,H10011/$O$17,B10011=2020,H10011/$O$18,B10011=2021,H10011/$O$19,B10011=2022,H10011/$O$20),"")</f>
        <v>1.330867641515653E-4</v>
      </c>
      <c r="K10011" s="3" cm="1">
        <f t="array" ref="K10011">IFERROR(_xlfn.IFS(B10011=2015,J10011*$P$4,B10011=2016,J10011*$P$5,B10011=2017,J10011*$P$6,B10011=2018,J10011*$P$7,B10011=2019,J10011*$P$8,B10011=2020,J10011*$P$9,B10011=2021,J10011*$P$10,B10011=2022,J10011*$P$11),"")</f>
        <v>228490.44989786661</v>
      </c>
      <c r="L10011" s="3">
        <f t="shared" si="157"/>
        <v>432436.44989786658</v>
      </c>
    </row>
    <row r="10012" spans="1:12">
      <c r="A10012">
        <v>4843230</v>
      </c>
      <c r="B10012">
        <v>2019</v>
      </c>
      <c r="D10012" t="s">
        <v>3247</v>
      </c>
      <c r="E10012" t="s">
        <v>3248</v>
      </c>
      <c r="F10012" t="s">
        <v>4101</v>
      </c>
      <c r="G10012" t="s">
        <v>3249</v>
      </c>
      <c r="H10012" s="5">
        <v>197189</v>
      </c>
      <c r="I10012">
        <f>IFERROR(VLOOKUP(G10012,'NCES Match'!$A$2:$B$1307,2,FALSE),"")</f>
        <v>4843230</v>
      </c>
      <c r="J10012" cm="1">
        <f t="array" ref="J10012">IFERROR(_xlfn.IFS(B10012=2015,H10012/$O$13,B10012=2016,H10012/$O$14,B10012=2017,H10012/$O$15,B10012=2018,H10012/$O$16,B10012=2019,H10012/$O$17,B10012=2020,H10012/$O$18,B10012=2021,H10012/$O$19,B10012=2022,H10012/$O$20),"")</f>
        <v>1.2485613627421092E-4</v>
      </c>
      <c r="K10012" s="3" cm="1">
        <f t="array" ref="K10012">IFERROR(_xlfn.IFS(B10012=2015,J10012*$P$4,B10012=2016,J10012*$P$5,B10012=2017,J10012*$P$6,B10012=2018,J10012*$P$7,B10012=2019,J10012*$P$8,B10012=2020,J10012*$P$9,B10012=2021,J10012*$P$10,B10012=2022,J10012*$P$11),"")</f>
        <v>216990.72161995407</v>
      </c>
      <c r="L10012" s="3">
        <f t="shared" si="157"/>
        <v>414179.7216199541</v>
      </c>
    </row>
    <row r="10013" spans="1:12">
      <c r="A10013">
        <v>4843230</v>
      </c>
      <c r="B10013">
        <v>2020</v>
      </c>
      <c r="D10013" t="s">
        <v>3247</v>
      </c>
      <c r="E10013" t="s">
        <v>3248</v>
      </c>
      <c r="F10013" t="s">
        <v>4230</v>
      </c>
      <c r="G10013" t="s">
        <v>3249</v>
      </c>
      <c r="H10013" s="5">
        <v>220012</v>
      </c>
      <c r="I10013">
        <f>IFERROR(VLOOKUP(G10013,'NCES Match'!$A$2:$B$1307,2,FALSE),"")</f>
        <v>4843230</v>
      </c>
      <c r="J10013" cm="1">
        <f t="array" ref="J10013">IFERROR(_xlfn.IFS(B10013=2015,H10013/$O$13,B10013=2016,H10013/$O$14,B10013=2017,H10013/$O$15,B10013=2018,H10013/$O$16,B10013=2019,H10013/$O$17,B10013=2020,H10013/$O$18,B10013=2021,H10013/$O$19,B10013=2022,H10013/$O$20),"")</f>
        <v>1.1922616668686781E-4</v>
      </c>
      <c r="K10013" s="3" cm="1">
        <f t="array" ref="K10013">IFERROR(_xlfn.IFS(B10013=2015,J10013*$P$4,B10013=2016,J10013*$P$5,B10013=2017,J10013*$P$6,B10013=2018,J10013*$P$7,B10013=2019,J10013*$P$8,B10013=2020,J10013*$P$9,B10013=2021,J10013*$P$10,B10013=2022,J10013*$P$11),"")</f>
        <v>251329.09499757658</v>
      </c>
      <c r="L10013" s="3">
        <f t="shared" si="157"/>
        <v>471341.09499757655</v>
      </c>
    </row>
    <row r="10014" spans="1:12">
      <c r="A10014">
        <v>4843230</v>
      </c>
      <c r="B10014">
        <v>2021</v>
      </c>
      <c r="D10014" t="s">
        <v>3247</v>
      </c>
      <c r="E10014" t="s">
        <v>3248</v>
      </c>
      <c r="F10014" t="s">
        <v>4230</v>
      </c>
      <c r="G10014" t="s">
        <v>3249</v>
      </c>
      <c r="H10014" s="5">
        <v>226611.94</v>
      </c>
      <c r="I10014">
        <f>IFERROR(VLOOKUP(G10014,'NCES Match'!$A$2:$B$1307,2,FALSE),"")</f>
        <v>4843230</v>
      </c>
      <c r="J10014" cm="1">
        <f t="array" ref="J10014">IFERROR(_xlfn.IFS(B10014=2015,H10014/$O$13,B10014=2016,H10014/$O$14,B10014=2017,H10014/$O$15,B10014=2018,H10014/$O$16,B10014=2019,H10014/$O$17,B10014=2020,H10014/$O$18,B10014=2021,H10014/$O$19,B10014=2022,H10014/$O$20),"")</f>
        <v>1.1594441637351238E-4</v>
      </c>
      <c r="K10014" s="3" cm="1">
        <f t="array" ref="K10014">IFERROR(_xlfn.IFS(B10014=2015,J10014*$P$4,B10014=2016,J10014*$P$5,B10014=2017,J10014*$P$6,B10014=2018,J10014*$P$7,B10014=2019,J10014*$P$8,B10014=2020,J10014*$P$9,B10014=2021,J10014*$P$10,B10014=2022,J10014*$P$11),"")</f>
        <v>248185.20227328505</v>
      </c>
      <c r="L10014" s="3">
        <f t="shared" si="157"/>
        <v>474797.14227328508</v>
      </c>
    </row>
    <row r="10015" spans="1:12">
      <c r="A10015">
        <v>4843230</v>
      </c>
      <c r="B10015">
        <v>2022</v>
      </c>
      <c r="D10015" t="s">
        <v>3247</v>
      </c>
      <c r="E10015" t="s">
        <v>3248</v>
      </c>
      <c r="F10015" t="s">
        <v>4101</v>
      </c>
      <c r="G10015" t="s">
        <v>3249</v>
      </c>
      <c r="H10015" s="5">
        <v>245516.27</v>
      </c>
      <c r="I10015">
        <f>IFERROR(VLOOKUP(G10015,'NCES Match'!$A$2:$B$1307,2,FALSE),"")</f>
        <v>4843230</v>
      </c>
      <c r="J10015" cm="1">
        <f t="array" ref="J10015">IFERROR(_xlfn.IFS(B10015=2015,H10015/$O$13,B10015=2016,H10015/$O$14,B10015=2017,H10015/$O$15,B10015=2018,H10015/$O$16,B10015=2019,H10015/$O$17,B10015=2020,H10015/$O$18,B10015=2021,H10015/$O$19,B10015=2022,H10015/$O$20),"")</f>
        <v>1.078382690685996E-4</v>
      </c>
      <c r="K10015" s="3" cm="1">
        <f t="array" ref="K10015">IFERROR(_xlfn.IFS(B10015=2015,J10015*$P$4,B10015=2016,J10015*$P$5,B10015=2017,J10015*$P$6,B10015=2018,J10015*$P$7,B10015=2019,J10015*$P$8,B10015=2020,J10015*$P$9,B10015=2021,J10015*$P$10,B10015=2022,J10015*$P$11),"")</f>
        <v>232227.8798356847</v>
      </c>
      <c r="L10015" s="3">
        <f t="shared" si="157"/>
        <v>477744.14983568469</v>
      </c>
    </row>
    <row r="10016" spans="1:12">
      <c r="A10016">
        <v>4843230</v>
      </c>
      <c r="B10016">
        <v>2023</v>
      </c>
      <c r="D10016" t="s">
        <v>3247</v>
      </c>
      <c r="E10016" t="s">
        <v>3248</v>
      </c>
      <c r="F10016" t="s">
        <v>4101</v>
      </c>
      <c r="G10016" t="s">
        <v>3249</v>
      </c>
      <c r="H10016" s="5">
        <v>273577.55</v>
      </c>
      <c r="I10016">
        <f>IFERROR(VLOOKUP(G10016,'NCES Match'!$A$2:$B$1307,2,FALSE),"")</f>
        <v>4843230</v>
      </c>
      <c r="J10016" t="str" cm="1">
        <f t="array" ref="J10016">IFERROR(_xlfn.IFS(B10016=2015,H10016/$O$13,B10016=2016,H10016/$O$14,B10016=2017,H10016/$O$15,B10016=2018,H10016/$O$16,B10016=2019,H10016/$O$17,B10016=2020,H10016/$O$18,B10016=2021,H10016/$O$19,B10016=2022,H10016/$O$20),"")</f>
        <v/>
      </c>
      <c r="K10016" s="3" t="str" cm="1">
        <f t="array" ref="K10016">IFERROR(_xlfn.IFS(B10016=2015,J10016*$P$4,B10016=2016,J10016*$P$5,B10016=2017,J10016*$P$6,B10016=2018,J10016*$P$7,B10016=2019,J10016*$P$8,B10016=2020,J10016*$P$9,B10016=2021,J10016*$P$10,B10016=2022,J10016*$P$11),"")</f>
        <v/>
      </c>
      <c r="L10016" s="3">
        <f t="shared" si="157"/>
        <v>273577.55</v>
      </c>
    </row>
    <row r="10017" spans="1:12">
      <c r="A10017">
        <v>4843470</v>
      </c>
      <c r="B10017">
        <v>2015</v>
      </c>
      <c r="C10017" t="s">
        <v>381</v>
      </c>
      <c r="D10017" t="s">
        <v>3262</v>
      </c>
      <c r="E10017" t="s">
        <v>3263</v>
      </c>
      <c r="G10017" t="s">
        <v>3264</v>
      </c>
      <c r="H10017" s="5">
        <v>3136925.76</v>
      </c>
      <c r="I10017">
        <f>IFERROR(VLOOKUP(G10017,'NCES Match'!$A$2:$B$1307,2,FALSE),"")</f>
        <v>4843470</v>
      </c>
      <c r="J10017" cm="1">
        <f t="array" ref="J10017">IFERROR(_xlfn.IFS(B10017=2015,H10017/$O$13,B10017=2016,H10017/$O$14,B10017=2017,H10017/$O$15,B10017=2018,H10017/$O$16,B10017=2019,H10017/$O$17,B10017=2020,H10017/$O$18,B10017=2021,H10017/$O$19,B10017=2022,H10017/$O$20),"")</f>
        <v>2.4574794255467244E-3</v>
      </c>
      <c r="K10017" s="3" cm="1">
        <f t="array" ref="K10017">IFERROR(_xlfn.IFS(B10017=2015,J10017*$P$4,B10017=2016,J10017*$P$5,B10017=2017,J10017*$P$6,B10017=2018,J10017*$P$7,B10017=2019,J10017*$P$8,B10017=2020,J10017*$P$9,B10017=2021,J10017*$P$10,B10017=2022,J10017*$P$11),"")</f>
        <v>3911036.6989210262</v>
      </c>
      <c r="L10017" s="3">
        <f t="shared" si="157"/>
        <v>7047962.4589210264</v>
      </c>
    </row>
    <row r="10018" spans="1:12">
      <c r="A10018">
        <v>4843470</v>
      </c>
      <c r="B10018">
        <v>2016</v>
      </c>
      <c r="C10018" t="s">
        <v>4102</v>
      </c>
      <c r="D10018" t="s">
        <v>3262</v>
      </c>
      <c r="E10018" t="s">
        <v>3263</v>
      </c>
      <c r="F10018" t="s">
        <v>4101</v>
      </c>
      <c r="G10018" t="s">
        <v>3264</v>
      </c>
      <c r="H10018" s="5">
        <v>3093621</v>
      </c>
      <c r="I10018">
        <f>IFERROR(VLOOKUP(G10018,'NCES Match'!$A$2:$B$1307,2,FALSE),"")</f>
        <v>4843470</v>
      </c>
      <c r="J10018" cm="1">
        <f t="array" ref="J10018">IFERROR(_xlfn.IFS(B10018=2015,H10018/$O$13,B10018=2016,H10018/$O$14,B10018=2017,H10018/$O$15,B10018=2018,H10018/$O$16,B10018=2019,H10018/$O$17,B10018=2020,H10018/$O$18,B10018=2021,H10018/$O$19,B10018=2022,H10018/$O$20),"")</f>
        <v>2.2146209023985739E-3</v>
      </c>
      <c r="K10018" s="3" cm="1">
        <f t="array" ref="K10018">IFERROR(_xlfn.IFS(B10018=2015,J10018*$P$4,B10018=2016,J10018*$P$5,B10018=2017,J10018*$P$6,B10018=2018,J10018*$P$7,B10018=2019,J10018*$P$8,B10018=2020,J10018*$P$9,B10018=2021,J10018*$P$10,B10018=2022,J10018*$P$11),"")</f>
        <v>3710887.9865330085</v>
      </c>
      <c r="L10018" s="3">
        <f t="shared" si="157"/>
        <v>6804508.9865330085</v>
      </c>
    </row>
    <row r="10019" spans="1:12">
      <c r="A10019">
        <v>4843470</v>
      </c>
      <c r="B10019">
        <v>2017</v>
      </c>
      <c r="D10019" t="s">
        <v>3262</v>
      </c>
      <c r="E10019" t="s">
        <v>3263</v>
      </c>
      <c r="F10019" t="s">
        <v>4101</v>
      </c>
      <c r="G10019" t="s">
        <v>3264</v>
      </c>
      <c r="H10019" s="5">
        <v>3236769</v>
      </c>
      <c r="I10019">
        <f>IFERROR(VLOOKUP(G10019,'NCES Match'!$A$2:$B$1307,2,FALSE),"")</f>
        <v>4843470</v>
      </c>
      <c r="J10019" cm="1">
        <f t="array" ref="J10019">IFERROR(_xlfn.IFS(B10019=2015,H10019/$O$13,B10019=2016,H10019/$O$14,B10019=2017,H10019/$O$15,B10019=2018,H10019/$O$16,B10019=2019,H10019/$O$17,B10019=2020,H10019/$O$18,B10019=2021,H10019/$O$19,B10019=2022,H10019/$O$20),"")</f>
        <v>2.2315540271905382E-3</v>
      </c>
      <c r="K10019" s="3" cm="1">
        <f t="array" ref="K10019">IFERROR(_xlfn.IFS(B10019=2015,J10019*$P$4,B10019=2016,J10019*$P$5,B10019=2017,J10019*$P$6,B10019=2018,J10019*$P$7,B10019=2019,J10019*$P$8,B10019=2020,J10019*$P$9,B10019=2021,J10019*$P$10,B10019=2022,J10019*$P$11),"")</f>
        <v>3789731.7663516602</v>
      </c>
      <c r="L10019" s="3">
        <f t="shared" si="157"/>
        <v>7026500.7663516607</v>
      </c>
    </row>
    <row r="10020" spans="1:12">
      <c r="A10020">
        <v>4843470</v>
      </c>
      <c r="B10020">
        <v>2018</v>
      </c>
      <c r="D10020" t="s">
        <v>3262</v>
      </c>
      <c r="E10020" t="s">
        <v>3263</v>
      </c>
      <c r="F10020" t="s">
        <v>4101</v>
      </c>
      <c r="G10020" t="s">
        <v>3264</v>
      </c>
      <c r="H10020" s="5">
        <v>3469863</v>
      </c>
      <c r="I10020">
        <f>IFERROR(VLOOKUP(G10020,'NCES Match'!$A$2:$B$1307,2,FALSE),"")</f>
        <v>4843470</v>
      </c>
      <c r="J10020" cm="1">
        <f t="array" ref="J10020">IFERROR(_xlfn.IFS(B10020=2015,H10020/$O$13,B10020=2016,H10020/$O$14,B10020=2017,H10020/$O$15,B10020=2018,H10020/$O$16,B10020=2019,H10020/$O$17,B10020=2020,H10020/$O$18,B10020=2021,H10020/$O$19,B10020=2022,H10020/$O$20),"")</f>
        <v>2.2642897566965904E-3</v>
      </c>
      <c r="K10020" s="3" cm="1">
        <f t="array" ref="K10020">IFERROR(_xlfn.IFS(B10020=2015,J10020*$P$4,B10020=2016,J10020*$P$5,B10020=2017,J10020*$P$6,B10020=2018,J10020*$P$7,B10020=2019,J10020*$P$8,B10020=2020,J10020*$P$9,B10020=2021,J10020*$P$10,B10020=2022,J10020*$P$11),"")</f>
        <v>3887453.3354611569</v>
      </c>
      <c r="L10020" s="3">
        <f t="shared" si="157"/>
        <v>7357316.3354611564</v>
      </c>
    </row>
    <row r="10021" spans="1:12">
      <c r="A10021">
        <v>4843470</v>
      </c>
      <c r="B10021">
        <v>2019</v>
      </c>
      <c r="D10021" t="s">
        <v>3262</v>
      </c>
      <c r="E10021" t="s">
        <v>3263</v>
      </c>
      <c r="F10021" t="s">
        <v>4101</v>
      </c>
      <c r="G10021" t="s">
        <v>3264</v>
      </c>
      <c r="H10021" s="5">
        <v>3570391</v>
      </c>
      <c r="I10021">
        <f>IFERROR(VLOOKUP(G10021,'NCES Match'!$A$2:$B$1307,2,FALSE),"")</f>
        <v>4843470</v>
      </c>
      <c r="J10021" cm="1">
        <f t="array" ref="J10021">IFERROR(_xlfn.IFS(B10021=2015,H10021/$O$13,B10021=2016,H10021/$O$14,B10021=2017,H10021/$O$15,B10021=2018,H10021/$O$16,B10021=2019,H10021/$O$17,B10021=2020,H10021/$O$18,B10021=2021,H10021/$O$19,B10021=2022,H10021/$O$20),"")</f>
        <v>2.26070026851506E-3</v>
      </c>
      <c r="K10021" s="3" cm="1">
        <f t="array" ref="K10021">IFERROR(_xlfn.IFS(B10021=2015,J10021*$P$4,B10021=2016,J10021*$P$5,B10021=2017,J10021*$P$6,B10021=2018,J10021*$P$7,B10021=2019,J10021*$P$8,B10021=2020,J10021*$P$9,B10021=2021,J10021*$P$10,B10021=2022,J10021*$P$11),"")</f>
        <v>3928929.7047775961</v>
      </c>
      <c r="L10021" s="3">
        <f t="shared" si="157"/>
        <v>7499320.7047775965</v>
      </c>
    </row>
    <row r="10022" spans="1:12">
      <c r="A10022">
        <v>4843470</v>
      </c>
      <c r="B10022">
        <v>2020</v>
      </c>
      <c r="D10022" t="s">
        <v>3262</v>
      </c>
      <c r="E10022" t="s">
        <v>3263</v>
      </c>
      <c r="F10022" t="s">
        <v>4230</v>
      </c>
      <c r="G10022" t="s">
        <v>3264</v>
      </c>
      <c r="H10022" s="5">
        <v>3806066</v>
      </c>
      <c r="I10022">
        <f>IFERROR(VLOOKUP(G10022,'NCES Match'!$A$2:$B$1307,2,FALSE),"")</f>
        <v>4843470</v>
      </c>
      <c r="J10022" cm="1">
        <f t="array" ref="J10022">IFERROR(_xlfn.IFS(B10022=2015,H10022/$O$13,B10022=2016,H10022/$O$14,B10022=2017,H10022/$O$15,B10022=2018,H10022/$O$16,B10022=2019,H10022/$O$17,B10022=2020,H10022/$O$18,B10022=2021,H10022/$O$19,B10022=2022,H10022/$O$20),"")</f>
        <v>2.0625359495719336E-3</v>
      </c>
      <c r="K10022" s="3" cm="1">
        <f t="array" ref="K10022">IFERROR(_xlfn.IFS(B10022=2015,J10022*$P$4,B10022=2016,J10022*$P$5,B10022=2017,J10022*$P$6,B10022=2018,J10022*$P$7,B10022=2019,J10022*$P$8,B10022=2020,J10022*$P$9,B10022=2021,J10022*$P$10,B10022=2022,J10022*$P$11),"")</f>
        <v>4347831.5877363337</v>
      </c>
      <c r="L10022" s="3">
        <f t="shared" si="157"/>
        <v>8153897.5877363337</v>
      </c>
    </row>
    <row r="10023" spans="1:12">
      <c r="A10023">
        <v>4843470</v>
      </c>
      <c r="B10023">
        <v>2021</v>
      </c>
      <c r="D10023" t="s">
        <v>3262</v>
      </c>
      <c r="E10023" t="s">
        <v>3263</v>
      </c>
      <c r="F10023" t="s">
        <v>4101</v>
      </c>
      <c r="G10023" t="s">
        <v>3264</v>
      </c>
      <c r="H10023" s="5">
        <v>3627609.35</v>
      </c>
      <c r="I10023">
        <f>IFERROR(VLOOKUP(G10023,'NCES Match'!$A$2:$B$1307,2,FALSE),"")</f>
        <v>4843470</v>
      </c>
      <c r="J10023" cm="1">
        <f t="array" ref="J10023">IFERROR(_xlfn.IFS(B10023=2015,H10023/$O$13,B10023=2016,H10023/$O$14,B10023=2017,H10023/$O$15,B10023=2018,H10023/$O$16,B10023=2019,H10023/$O$17,B10023=2020,H10023/$O$18,B10023=2021,H10023/$O$19,B10023=2022,H10023/$O$20),"")</f>
        <v>1.8560409875880619E-3</v>
      </c>
      <c r="K10023" s="3" cm="1">
        <f t="array" ref="K10023">IFERROR(_xlfn.IFS(B10023=2015,J10023*$P$4,B10023=2016,J10023*$P$5,B10023=2017,J10023*$P$6,B10023=2018,J10023*$P$7,B10023=2019,J10023*$P$8,B10023=2020,J10023*$P$9,B10023=2021,J10023*$P$10,B10023=2022,J10023*$P$11),"")</f>
        <v>3972954.6479245978</v>
      </c>
      <c r="L10023" s="3">
        <f t="shared" si="157"/>
        <v>7600563.9979245979</v>
      </c>
    </row>
    <row r="10024" spans="1:12">
      <c r="A10024">
        <v>4843470</v>
      </c>
      <c r="B10024">
        <v>2022</v>
      </c>
      <c r="D10024" t="s">
        <v>3262</v>
      </c>
      <c r="E10024" t="s">
        <v>3263</v>
      </c>
      <c r="F10024" t="s">
        <v>4101</v>
      </c>
      <c r="G10024" t="s">
        <v>3264</v>
      </c>
      <c r="H10024" s="5">
        <v>4608131.1399999997</v>
      </c>
      <c r="I10024">
        <f>IFERROR(VLOOKUP(G10024,'NCES Match'!$A$2:$B$1307,2,FALSE),"")</f>
        <v>4843470</v>
      </c>
      <c r="J10024" cm="1">
        <f t="array" ref="J10024">IFERROR(_xlfn.IFS(B10024=2015,H10024/$O$13,B10024=2016,H10024/$O$14,B10024=2017,H10024/$O$15,B10024=2018,H10024/$O$16,B10024=2019,H10024/$O$17,B10024=2020,H10024/$O$18,B10024=2021,H10024/$O$19,B10024=2022,H10024/$O$20),"")</f>
        <v>2.024032402328011E-3</v>
      </c>
      <c r="K10024" s="3" cm="1">
        <f t="array" ref="K10024">IFERROR(_xlfn.IFS(B10024=2015,J10024*$P$4,B10024=2016,J10024*$P$5,B10024=2017,J10024*$P$6,B10024=2018,J10024*$P$7,B10024=2019,J10024*$P$8,B10024=2020,J10024*$P$9,B10024=2021,J10024*$P$10,B10024=2022,J10024*$P$11),"")</f>
        <v>4358719.3820067262</v>
      </c>
      <c r="L10024" s="3">
        <f t="shared" si="157"/>
        <v>8966850.5220067259</v>
      </c>
    </row>
    <row r="10025" spans="1:12">
      <c r="A10025">
        <v>4843470</v>
      </c>
      <c r="B10025">
        <v>2023</v>
      </c>
      <c r="D10025" t="s">
        <v>3262</v>
      </c>
      <c r="E10025" t="s">
        <v>3263</v>
      </c>
      <c r="F10025" t="s">
        <v>4101</v>
      </c>
      <c r="G10025" t="s">
        <v>3264</v>
      </c>
      <c r="H10025" s="5">
        <v>5178549.93</v>
      </c>
      <c r="I10025">
        <f>IFERROR(VLOOKUP(G10025,'NCES Match'!$A$2:$B$1307,2,FALSE),"")</f>
        <v>4843470</v>
      </c>
      <c r="J10025" t="str" cm="1">
        <f t="array" ref="J10025">IFERROR(_xlfn.IFS(B10025=2015,H10025/$O$13,B10025=2016,H10025/$O$14,B10025=2017,H10025/$O$15,B10025=2018,H10025/$O$16,B10025=2019,H10025/$O$17,B10025=2020,H10025/$O$18,B10025=2021,H10025/$O$19,B10025=2022,H10025/$O$20),"")</f>
        <v/>
      </c>
      <c r="K10025" s="3" t="str" cm="1">
        <f t="array" ref="K10025">IFERROR(_xlfn.IFS(B10025=2015,J10025*$P$4,B10025=2016,J10025*$P$5,B10025=2017,J10025*$P$6,B10025=2018,J10025*$P$7,B10025=2019,J10025*$P$8,B10025=2020,J10025*$P$9,B10025=2021,J10025*$P$10,B10025=2022,J10025*$P$11),"")</f>
        <v/>
      </c>
      <c r="L10025" s="3">
        <f t="shared" si="157"/>
        <v>5178549.93</v>
      </c>
    </row>
    <row r="10026" spans="1:12">
      <c r="A10026">
        <v>4845600</v>
      </c>
      <c r="B10026">
        <v>2015</v>
      </c>
      <c r="C10026" t="s">
        <v>381</v>
      </c>
      <c r="D10026" t="s">
        <v>3423</v>
      </c>
      <c r="E10026" t="s">
        <v>3424</v>
      </c>
      <c r="G10026" t="s">
        <v>3425</v>
      </c>
      <c r="H10026" s="5">
        <v>642080.80000000005</v>
      </c>
      <c r="I10026">
        <f>IFERROR(VLOOKUP(G10026,'NCES Match'!$A$2:$B$1307,2,FALSE),"")</f>
        <v>4845600</v>
      </c>
      <c r="J10026" cm="1">
        <f t="array" ref="J10026">IFERROR(_xlfn.IFS(B10026=2015,H10026/$O$13,B10026=2016,H10026/$O$14,B10026=2017,H10026/$O$15,B10026=2018,H10026/$O$16,B10026=2019,H10026/$O$17,B10026=2020,H10026/$O$18,B10026=2021,H10026/$O$19,B10026=2022,H10026/$O$20),"")</f>
        <v>5.0300851096284202E-4</v>
      </c>
      <c r="K10026" s="3" cm="1">
        <f t="array" ref="K10026">IFERROR(_xlfn.IFS(B10026=2015,J10026*$P$4,B10026=2016,J10026*$P$5,B10026=2017,J10026*$P$6,B10026=2018,J10026*$P$7,B10026=2019,J10026*$P$8,B10026=2020,J10026*$P$9,B10026=2021,J10026*$P$10,B10026=2022,J10026*$P$11),"")</f>
        <v>800529.48797633394</v>
      </c>
      <c r="L10026" s="3">
        <f t="shared" si="157"/>
        <v>1442610.2879763339</v>
      </c>
    </row>
    <row r="10027" spans="1:12">
      <c r="A10027">
        <v>4845600</v>
      </c>
      <c r="B10027">
        <v>2016</v>
      </c>
      <c r="C10027" t="s">
        <v>4102</v>
      </c>
      <c r="D10027" t="s">
        <v>3423</v>
      </c>
      <c r="E10027" t="s">
        <v>3424</v>
      </c>
      <c r="F10027" t="s">
        <v>4101</v>
      </c>
      <c r="G10027" t="s">
        <v>3425</v>
      </c>
      <c r="H10027" s="5">
        <v>697045</v>
      </c>
      <c r="I10027">
        <f>IFERROR(VLOOKUP(G10027,'NCES Match'!$A$2:$B$1307,2,FALSE),"")</f>
        <v>4845600</v>
      </c>
      <c r="J10027" cm="1">
        <f t="array" ref="J10027">IFERROR(_xlfn.IFS(B10027=2015,H10027/$O$13,B10027=2016,H10027/$O$14,B10027=2017,H10027/$O$15,B10027=2018,H10027/$O$16,B10027=2019,H10027/$O$17,B10027=2020,H10027/$O$18,B10027=2021,H10027/$O$19,B10027=2022,H10027/$O$20),"")</f>
        <v>4.989914494737442E-4</v>
      </c>
      <c r="K10027" s="3" cm="1">
        <f t="array" ref="K10027">IFERROR(_xlfn.IFS(B10027=2015,J10027*$P$4,B10027=2016,J10027*$P$5,B10027=2017,J10027*$P$6,B10027=2018,J10027*$P$7,B10027=2019,J10027*$P$8,B10027=2020,J10027*$P$9,B10027=2021,J10027*$P$10,B10027=2022,J10027*$P$11),"")</f>
        <v>836125.66522301896</v>
      </c>
      <c r="L10027" s="3">
        <f t="shared" si="157"/>
        <v>1533170.665223019</v>
      </c>
    </row>
    <row r="10028" spans="1:12">
      <c r="A10028">
        <v>4845600</v>
      </c>
      <c r="B10028">
        <v>2017</v>
      </c>
      <c r="D10028" t="s">
        <v>3423</v>
      </c>
      <c r="E10028" t="s">
        <v>3424</v>
      </c>
      <c r="F10028" t="s">
        <v>4101</v>
      </c>
      <c r="G10028" t="s">
        <v>3425</v>
      </c>
      <c r="H10028" s="5">
        <v>706865</v>
      </c>
      <c r="I10028">
        <f>IFERROR(VLOOKUP(G10028,'NCES Match'!$A$2:$B$1307,2,FALSE),"")</f>
        <v>4845600</v>
      </c>
      <c r="J10028" cm="1">
        <f t="array" ref="J10028">IFERROR(_xlfn.IFS(B10028=2015,H10028/$O$13,B10028=2016,H10028/$O$14,B10028=2017,H10028/$O$15,B10028=2018,H10028/$O$16,B10028=2019,H10028/$O$17,B10028=2020,H10028/$O$18,B10028=2021,H10028/$O$19,B10028=2022,H10028/$O$20),"")</f>
        <v>4.8734013376612291E-4</v>
      </c>
      <c r="K10028" s="3" cm="1">
        <f t="array" ref="K10028">IFERROR(_xlfn.IFS(B10028=2015,J10028*$P$4,B10028=2016,J10028*$P$5,B10028=2017,J10028*$P$6,B10028=2018,J10028*$P$7,B10028=2019,J10028*$P$8,B10028=2020,J10028*$P$9,B10028=2021,J10028*$P$10,B10028=2022,J10028*$P$11),"")</f>
        <v>827624.32074150688</v>
      </c>
      <c r="L10028" s="3">
        <f t="shared" si="157"/>
        <v>1534489.3207415068</v>
      </c>
    </row>
    <row r="10029" spans="1:12">
      <c r="A10029">
        <v>4845600</v>
      </c>
      <c r="B10029">
        <v>2018</v>
      </c>
      <c r="D10029" t="s">
        <v>3423</v>
      </c>
      <c r="E10029" t="s">
        <v>3424</v>
      </c>
      <c r="F10029" t="s">
        <v>4101</v>
      </c>
      <c r="G10029" t="s">
        <v>3425</v>
      </c>
      <c r="H10029" s="5">
        <v>757084</v>
      </c>
      <c r="I10029">
        <f>IFERROR(VLOOKUP(G10029,'NCES Match'!$A$2:$B$1307,2,FALSE),"")</f>
        <v>4845600</v>
      </c>
      <c r="J10029" cm="1">
        <f t="array" ref="J10029">IFERROR(_xlfn.IFS(B10029=2015,H10029/$O$13,B10029=2016,H10029/$O$14,B10029=2017,H10029/$O$15,B10029=2018,H10029/$O$16,B10029=2019,H10029/$O$17,B10029=2020,H10029/$O$18,B10029=2021,H10029/$O$19,B10029=2022,H10029/$O$20),"")</f>
        <v>4.9404185299502636E-4</v>
      </c>
      <c r="K10029" s="3" cm="1">
        <f t="array" ref="K10029">IFERROR(_xlfn.IFS(B10029=2015,J10029*$P$4,B10029=2016,J10029*$P$5,B10029=2017,J10029*$P$6,B10029=2018,J10029*$P$7,B10029=2019,J10029*$P$8,B10029=2020,J10029*$P$9,B10029=2021,J10029*$P$10,B10029=2022,J10029*$P$11),"")</f>
        <v>848197.38445704454</v>
      </c>
      <c r="L10029" s="3">
        <f t="shared" si="157"/>
        <v>1605281.3844570445</v>
      </c>
    </row>
    <row r="10030" spans="1:12">
      <c r="A10030">
        <v>4845600</v>
      </c>
      <c r="B10030">
        <v>2019</v>
      </c>
      <c r="D10030" t="s">
        <v>3423</v>
      </c>
      <c r="E10030" t="s">
        <v>3424</v>
      </c>
      <c r="F10030" t="s">
        <v>4101</v>
      </c>
      <c r="G10030" t="s">
        <v>3425</v>
      </c>
      <c r="H10030" s="5">
        <v>796325</v>
      </c>
      <c r="I10030">
        <f>IFERROR(VLOOKUP(G10030,'NCES Match'!$A$2:$B$1307,2,FALSE),"")</f>
        <v>4845600</v>
      </c>
      <c r="J10030" cm="1">
        <f t="array" ref="J10030">IFERROR(_xlfn.IFS(B10030=2015,H10030/$O$13,B10030=2016,H10030/$O$14,B10030=2017,H10030/$O$15,B10030=2018,H10030/$O$16,B10030=2019,H10030/$O$17,B10030=2020,H10030/$O$18,B10030=2021,H10030/$O$19,B10030=2022,H10030/$O$20),"")</f>
        <v>5.0421708471852392E-4</v>
      </c>
      <c r="K10030" s="3" cm="1">
        <f t="array" ref="K10030">IFERROR(_xlfn.IFS(B10030=2015,J10030*$P$4,B10030=2016,J10030*$P$5,B10030=2017,J10030*$P$6,B10030=2018,J10030*$P$7,B10030=2019,J10030*$P$8,B10030=2020,J10030*$P$9,B10030=2021,J10030*$P$10,B10030=2022,J10030*$P$11),"")</f>
        <v>876291.96554579574</v>
      </c>
      <c r="L10030" s="3">
        <f t="shared" si="157"/>
        <v>1672616.9655457959</v>
      </c>
    </row>
    <row r="10031" spans="1:12">
      <c r="A10031">
        <v>4845600</v>
      </c>
      <c r="B10031">
        <v>2020</v>
      </c>
      <c r="D10031" t="s">
        <v>3423</v>
      </c>
      <c r="E10031" t="s">
        <v>3424</v>
      </c>
      <c r="F10031" t="s">
        <v>4230</v>
      </c>
      <c r="G10031" t="s">
        <v>3425</v>
      </c>
      <c r="H10031" s="5">
        <v>844548</v>
      </c>
      <c r="I10031">
        <f>IFERROR(VLOOKUP(G10031,'NCES Match'!$A$2:$B$1307,2,FALSE),"")</f>
        <v>4845600</v>
      </c>
      <c r="J10031" cm="1">
        <f t="array" ref="J10031">IFERROR(_xlfn.IFS(B10031=2015,H10031/$O$13,B10031=2016,H10031/$O$14,B10031=2017,H10031/$O$15,B10031=2018,H10031/$O$16,B10031=2019,H10031/$O$17,B10031=2020,H10031/$O$18,B10031=2021,H10031/$O$19,B10031=2022,H10031/$O$20),"")</f>
        <v>4.5766694827127988E-4</v>
      </c>
      <c r="K10031" s="3" cm="1">
        <f t="array" ref="K10031">IFERROR(_xlfn.IFS(B10031=2015,J10031*$P$4,B10031=2016,J10031*$P$5,B10031=2017,J10031*$P$6,B10031=2018,J10031*$P$7,B10031=2019,J10031*$P$8,B10031=2020,J10031*$P$9,B10031=2021,J10031*$P$10,B10031=2022,J10031*$P$11),"")</f>
        <v>964763.21528831741</v>
      </c>
      <c r="L10031" s="3">
        <f t="shared" si="157"/>
        <v>1809311.2152883173</v>
      </c>
    </row>
    <row r="10032" spans="1:12">
      <c r="A10032">
        <v>4845600</v>
      </c>
      <c r="B10032">
        <v>2021</v>
      </c>
      <c r="D10032" t="s">
        <v>3423</v>
      </c>
      <c r="E10032" t="s">
        <v>3424</v>
      </c>
      <c r="F10032" t="s">
        <v>4101</v>
      </c>
      <c r="G10032" t="s">
        <v>3425</v>
      </c>
      <c r="H10032" s="5">
        <v>938363.52</v>
      </c>
      <c r="I10032">
        <f>IFERROR(VLOOKUP(G10032,'NCES Match'!$A$2:$B$1307,2,FALSE),"")</f>
        <v>4845600</v>
      </c>
      <c r="J10032" cm="1">
        <f t="array" ref="J10032">IFERROR(_xlfn.IFS(B10032=2015,H10032/$O$13,B10032=2016,H10032/$O$14,B10032=2017,H10032/$O$15,B10032=2018,H10032/$O$16,B10032=2019,H10032/$O$17,B10032=2020,H10032/$O$18,B10032=2021,H10032/$O$19,B10032=2022,H10032/$O$20),"")</f>
        <v>4.8010714118856547E-4</v>
      </c>
      <c r="K10032" s="3" cm="1">
        <f t="array" ref="K10032">IFERROR(_xlfn.IFS(B10032=2015,J10032*$P$4,B10032=2016,J10032*$P$5,B10032=2017,J10032*$P$6,B10032=2018,J10032*$P$7,B10032=2019,J10032*$P$8,B10032=2020,J10032*$P$9,B10032=2021,J10032*$P$10,B10032=2022,J10032*$P$11),"")</f>
        <v>1027694.9220639997</v>
      </c>
      <c r="L10032" s="3">
        <f t="shared" si="157"/>
        <v>1966058.4420639998</v>
      </c>
    </row>
    <row r="10033" spans="1:12">
      <c r="A10033">
        <v>4845600</v>
      </c>
      <c r="B10033">
        <v>2022</v>
      </c>
      <c r="D10033" t="s">
        <v>3423</v>
      </c>
      <c r="E10033" t="s">
        <v>3424</v>
      </c>
      <c r="F10033" t="s">
        <v>4101</v>
      </c>
      <c r="G10033" t="s">
        <v>3425</v>
      </c>
      <c r="H10033" s="5">
        <v>1214050.8400000001</v>
      </c>
      <c r="I10033">
        <f>IFERROR(VLOOKUP(G10033,'NCES Match'!$A$2:$B$1307,2,FALSE),"")</f>
        <v>4845600</v>
      </c>
      <c r="J10033" cm="1">
        <f t="array" ref="J10033">IFERROR(_xlfn.IFS(B10033=2015,H10033/$O$13,B10033=2016,H10033/$O$14,B10033=2017,H10033/$O$15,B10033=2018,H10033/$O$16,B10033=2019,H10033/$O$17,B10033=2020,H10033/$O$18,B10033=2021,H10033/$O$19,B10033=2022,H10033/$O$20),"")</f>
        <v>5.3324833073946332E-4</v>
      </c>
      <c r="K10033" s="3" cm="1">
        <f t="array" ref="K10033">IFERROR(_xlfn.IFS(B10033=2015,J10033*$P$4,B10033=2016,J10033*$P$5,B10033=2017,J10033*$P$6,B10033=2018,J10033*$P$7,B10033=2019,J10033*$P$8,B10033=2020,J10033*$P$9,B10033=2021,J10033*$P$10,B10033=2022,J10033*$P$11),"")</f>
        <v>1148341.2182253017</v>
      </c>
      <c r="L10033" s="3">
        <f t="shared" si="157"/>
        <v>2362392.058225302</v>
      </c>
    </row>
    <row r="10034" spans="1:12">
      <c r="A10034">
        <v>4845600</v>
      </c>
      <c r="B10034">
        <v>2023</v>
      </c>
      <c r="D10034" t="s">
        <v>3423</v>
      </c>
      <c r="E10034" t="s">
        <v>3424</v>
      </c>
      <c r="F10034" t="s">
        <v>4101</v>
      </c>
      <c r="G10034" t="s">
        <v>3425</v>
      </c>
      <c r="H10034" s="5">
        <v>1423109.41</v>
      </c>
      <c r="I10034">
        <f>IFERROR(VLOOKUP(G10034,'NCES Match'!$A$2:$B$1307,2,FALSE),"")</f>
        <v>4845600</v>
      </c>
      <c r="J10034" t="str" cm="1">
        <f t="array" ref="J10034">IFERROR(_xlfn.IFS(B10034=2015,H10034/$O$13,B10034=2016,H10034/$O$14,B10034=2017,H10034/$O$15,B10034=2018,H10034/$O$16,B10034=2019,H10034/$O$17,B10034=2020,H10034/$O$18,B10034=2021,H10034/$O$19,B10034=2022,H10034/$O$20),"")</f>
        <v/>
      </c>
      <c r="K10034" s="3" t="str" cm="1">
        <f t="array" ref="K10034">IFERROR(_xlfn.IFS(B10034=2015,J10034*$P$4,B10034=2016,J10034*$P$5,B10034=2017,J10034*$P$6,B10034=2018,J10034*$P$7,B10034=2019,J10034*$P$8,B10034=2020,J10034*$P$9,B10034=2021,J10034*$P$10,B10034=2022,J10034*$P$11),"")</f>
        <v/>
      </c>
      <c r="L10034" s="3">
        <f t="shared" si="157"/>
        <v>1423109.41</v>
      </c>
    </row>
    <row r="10035" spans="1:12">
      <c r="A10035">
        <v>4813650</v>
      </c>
      <c r="B10035">
        <v>2015</v>
      </c>
      <c r="C10035" t="s">
        <v>381</v>
      </c>
      <c r="D10035" t="s">
        <v>863</v>
      </c>
      <c r="E10035" t="s">
        <v>864</v>
      </c>
      <c r="G10035" t="s">
        <v>865</v>
      </c>
      <c r="H10035" s="5">
        <v>575637.23</v>
      </c>
      <c r="I10035">
        <f>IFERROR(VLOOKUP(G10035,'NCES Match'!$A$2:$B$1307,2,FALSE),"")</f>
        <v>4813650</v>
      </c>
      <c r="J10035" cm="1">
        <f t="array" ref="J10035">IFERROR(_xlfn.IFS(B10035=2015,H10035/$O$13,B10035=2016,H10035/$O$14,B10035=2017,H10035/$O$15,B10035=2018,H10035/$O$16,B10035=2019,H10035/$O$17,B10035=2020,H10035/$O$18,B10035=2021,H10035/$O$19,B10035=2022,H10035/$O$20),"")</f>
        <v>4.5095636860201233E-4</v>
      </c>
      <c r="K10035" s="3" cm="1">
        <f t="array" ref="K10035">IFERROR(_xlfn.IFS(B10035=2015,J10035*$P$4,B10035=2016,J10035*$P$5,B10035=2017,J10035*$P$6,B10035=2018,J10035*$P$7,B10035=2019,J10035*$P$8,B10035=2020,J10035*$P$9,B10035=2021,J10035*$P$10,B10035=2022,J10035*$P$11),"")</f>
        <v>717689.38892428344</v>
      </c>
      <c r="L10035" s="3">
        <f t="shared" si="157"/>
        <v>1293326.6189242834</v>
      </c>
    </row>
    <row r="10036" spans="1:12">
      <c r="A10036">
        <v>4813650</v>
      </c>
      <c r="B10036">
        <v>2016</v>
      </c>
      <c r="C10036" t="s">
        <v>4102</v>
      </c>
      <c r="D10036" t="s">
        <v>863</v>
      </c>
      <c r="E10036" t="s">
        <v>864</v>
      </c>
      <c r="F10036" t="s">
        <v>4101</v>
      </c>
      <c r="G10036" t="s">
        <v>865</v>
      </c>
      <c r="H10036" s="5">
        <v>623197</v>
      </c>
      <c r="I10036">
        <f>IFERROR(VLOOKUP(G10036,'NCES Match'!$A$2:$B$1307,2,FALSE),"")</f>
        <v>4813650</v>
      </c>
      <c r="J10036" cm="1">
        <f t="array" ref="J10036">IFERROR(_xlfn.IFS(B10036=2015,H10036/$O$13,B10036=2016,H10036/$O$14,B10036=2017,H10036/$O$15,B10036=2018,H10036/$O$16,B10036=2019,H10036/$O$17,B10036=2020,H10036/$O$18,B10036=2021,H10036/$O$19,B10036=2022,H10036/$O$20),"")</f>
        <v>4.4612610998958312E-4</v>
      </c>
      <c r="K10036" s="3" cm="1">
        <f t="array" ref="K10036">IFERROR(_xlfn.IFS(B10036=2015,J10036*$P$4,B10036=2016,J10036*$P$5,B10036=2017,J10036*$P$6,B10036=2018,J10036*$P$7,B10036=2019,J10036*$P$8,B10036=2020,J10036*$P$9,B10036=2021,J10036*$P$10,B10036=2022,J10036*$P$11),"")</f>
        <v>747542.85044723039</v>
      </c>
      <c r="L10036" s="3">
        <f t="shared" si="157"/>
        <v>1370739.8504472305</v>
      </c>
    </row>
    <row r="10037" spans="1:12">
      <c r="A10037">
        <v>4813650</v>
      </c>
      <c r="B10037">
        <v>2017</v>
      </c>
      <c r="D10037" t="s">
        <v>863</v>
      </c>
      <c r="E10037" t="s">
        <v>864</v>
      </c>
      <c r="F10037" t="s">
        <v>4101</v>
      </c>
      <c r="G10037" t="s">
        <v>865</v>
      </c>
      <c r="H10037" s="5">
        <v>639450</v>
      </c>
      <c r="I10037">
        <f>IFERROR(VLOOKUP(G10037,'NCES Match'!$A$2:$B$1307,2,FALSE),"")</f>
        <v>4813650</v>
      </c>
      <c r="J10037" cm="1">
        <f t="array" ref="J10037">IFERROR(_xlfn.IFS(B10037=2015,H10037/$O$13,B10037=2016,H10037/$O$14,B10037=2017,H10037/$O$15,B10037=2018,H10037/$O$16,B10037=2019,H10037/$O$17,B10037=2020,H10037/$O$18,B10037=2021,H10037/$O$19,B10037=2022,H10037/$O$20),"")</f>
        <v>4.4086161931450459E-4</v>
      </c>
      <c r="K10037" s="3" cm="1">
        <f t="array" ref="K10037">IFERROR(_xlfn.IFS(B10037=2015,J10037*$P$4,B10037=2016,J10037*$P$5,B10037=2017,J10037*$P$6,B10037=2018,J10037*$P$7,B10037=2019,J10037*$P$8,B10037=2020,J10037*$P$9,B10037=2021,J10037*$P$10,B10037=2022,J10037*$P$11),"")</f>
        <v>748692.28480425058</v>
      </c>
      <c r="L10037" s="3">
        <f t="shared" si="157"/>
        <v>1388142.2848042506</v>
      </c>
    </row>
    <row r="10038" spans="1:12">
      <c r="A10038">
        <v>4813650</v>
      </c>
      <c r="B10038">
        <v>2018</v>
      </c>
      <c r="D10038" t="s">
        <v>863</v>
      </c>
      <c r="E10038" t="s">
        <v>864</v>
      </c>
      <c r="F10038" t="s">
        <v>4101</v>
      </c>
      <c r="G10038" t="s">
        <v>865</v>
      </c>
      <c r="H10038" s="5">
        <v>660766</v>
      </c>
      <c r="I10038">
        <f>IFERROR(VLOOKUP(G10038,'NCES Match'!$A$2:$B$1307,2,FALSE),"")</f>
        <v>4813650</v>
      </c>
      <c r="J10038" cm="1">
        <f t="array" ref="J10038">IFERROR(_xlfn.IFS(B10038=2015,H10038/$O$13,B10038=2016,H10038/$O$14,B10038=2017,H10038/$O$15,B10038=2018,H10038/$O$16,B10038=2019,H10038/$O$17,B10038=2020,H10038/$O$18,B10038=2021,H10038/$O$19,B10038=2022,H10038/$O$20),"")</f>
        <v>4.311886911308542E-4</v>
      </c>
      <c r="K10038" s="3" cm="1">
        <f t="array" ref="K10038">IFERROR(_xlfn.IFS(B10038=2015,J10038*$P$4,B10038=2016,J10038*$P$5,B10038=2017,J10038*$P$6,B10038=2018,J10038*$P$7,B10038=2019,J10038*$P$8,B10038=2020,J10038*$P$9,B10038=2021,J10038*$P$10,B10038=2022,J10038*$P$11),"")</f>
        <v>740287.7262472111</v>
      </c>
      <c r="L10038" s="3">
        <f t="shared" si="157"/>
        <v>1401053.726247211</v>
      </c>
    </row>
    <row r="10039" spans="1:12">
      <c r="A10039">
        <v>4813650</v>
      </c>
      <c r="B10039">
        <v>2019</v>
      </c>
      <c r="D10039" t="s">
        <v>863</v>
      </c>
      <c r="E10039" t="s">
        <v>864</v>
      </c>
      <c r="F10039" t="s">
        <v>4101</v>
      </c>
      <c r="G10039" t="s">
        <v>865</v>
      </c>
      <c r="H10039" s="5">
        <v>676072</v>
      </c>
      <c r="I10039">
        <f>IFERROR(VLOOKUP(G10039,'NCES Match'!$A$2:$B$1307,2,FALSE),"")</f>
        <v>4813650</v>
      </c>
      <c r="J10039" cm="1">
        <f t="array" ref="J10039">IFERROR(_xlfn.IFS(B10039=2015,H10039/$O$13,B10039=2016,H10039/$O$14,B10039=2017,H10039/$O$15,B10039=2018,H10039/$O$16,B10039=2019,H10039/$O$17,B10039=2020,H10039/$O$18,B10039=2021,H10039/$O$19,B10039=2022,H10039/$O$20),"")</f>
        <v>4.280752869743156E-4</v>
      </c>
      <c r="K10039" s="3" cm="1">
        <f t="array" ref="K10039">IFERROR(_xlfn.IFS(B10039=2015,J10039*$P$4,B10039=2016,J10039*$P$5,B10039=2017,J10039*$P$6,B10039=2018,J10039*$P$7,B10039=2019,J10039*$P$8,B10039=2020,J10039*$P$9,B10039=2021,J10039*$P$10,B10039=2022,J10039*$P$11),"")</f>
        <v>743963.15791979048</v>
      </c>
      <c r="L10039" s="3">
        <f t="shared" si="157"/>
        <v>1420035.1579197906</v>
      </c>
    </row>
    <row r="10040" spans="1:12">
      <c r="A10040">
        <v>4813650</v>
      </c>
      <c r="B10040">
        <v>2020</v>
      </c>
      <c r="D10040" t="s">
        <v>863</v>
      </c>
      <c r="E10040" t="s">
        <v>864</v>
      </c>
      <c r="F10040" t="s">
        <v>4230</v>
      </c>
      <c r="G10040" t="s">
        <v>865</v>
      </c>
      <c r="H10040" s="5">
        <v>716542</v>
      </c>
      <c r="I10040">
        <f>IFERROR(VLOOKUP(G10040,'NCES Match'!$A$2:$B$1307,2,FALSE),"")</f>
        <v>4813650</v>
      </c>
      <c r="J10040" cm="1">
        <f t="array" ref="J10040">IFERROR(_xlfn.IFS(B10040=2015,H10040/$O$13,B10040=2016,H10040/$O$14,B10040=2017,H10040/$O$15,B10040=2018,H10040/$O$16,B10040=2019,H10040/$O$17,B10040=2020,H10040/$O$18,B10040=2021,H10040/$O$19,B10040=2022,H10040/$O$20),"")</f>
        <v>3.8829952879907293E-4</v>
      </c>
      <c r="K10040" s="3" cm="1">
        <f t="array" ref="K10040">IFERROR(_xlfn.IFS(B10040=2015,J10040*$P$4,B10040=2016,J10040*$P$5,B10040=2017,J10040*$P$6,B10040=2018,J10040*$P$7,B10040=2019,J10040*$P$8,B10040=2020,J10040*$P$9,B10040=2021,J10040*$P$10,B10040=2022,J10040*$P$11),"")</f>
        <v>818536.49977161933</v>
      </c>
      <c r="L10040" s="3">
        <f t="shared" si="157"/>
        <v>1535078.4997716192</v>
      </c>
    </row>
    <row r="10041" spans="1:12">
      <c r="A10041">
        <v>4813650</v>
      </c>
      <c r="B10041">
        <v>2021</v>
      </c>
      <c r="D10041" t="s">
        <v>863</v>
      </c>
      <c r="E10041" t="s">
        <v>864</v>
      </c>
      <c r="F10041" t="s">
        <v>4230</v>
      </c>
      <c r="G10041" t="s">
        <v>865</v>
      </c>
      <c r="H10041" s="5">
        <v>767576.12</v>
      </c>
      <c r="I10041">
        <f>IFERROR(VLOOKUP(G10041,'NCES Match'!$A$2:$B$1307,2,FALSE),"")</f>
        <v>4813650</v>
      </c>
      <c r="J10041" cm="1">
        <f t="array" ref="J10041">IFERROR(_xlfn.IFS(B10041=2015,H10041/$O$13,B10041=2016,H10041/$O$14,B10041=2017,H10041/$O$15,B10041=2018,H10041/$O$16,B10041=2019,H10041/$O$17,B10041=2020,H10041/$O$18,B10041=2021,H10041/$O$19,B10041=2022,H10041/$O$20),"")</f>
        <v>3.927249608102958E-4</v>
      </c>
      <c r="K10041" s="3" cm="1">
        <f t="array" ref="K10041">IFERROR(_xlfn.IFS(B10041=2015,J10041*$P$4,B10041=2016,J10041*$P$5,B10041=2017,J10041*$P$6,B10041=2018,J10041*$P$7,B10041=2019,J10041*$P$8,B10041=2020,J10041*$P$9,B10041=2021,J10041*$P$10,B10041=2022,J10041*$P$11),"")</f>
        <v>840648.7081057746</v>
      </c>
      <c r="L10041" s="3">
        <f t="shared" si="157"/>
        <v>1608224.8281057747</v>
      </c>
    </row>
    <row r="10042" spans="1:12">
      <c r="A10042">
        <v>4813650</v>
      </c>
      <c r="B10042">
        <v>2022</v>
      </c>
      <c r="D10042" t="s">
        <v>863</v>
      </c>
      <c r="E10042" t="s">
        <v>864</v>
      </c>
      <c r="F10042" t="s">
        <v>4101</v>
      </c>
      <c r="G10042" t="s">
        <v>865</v>
      </c>
      <c r="H10042" s="5">
        <v>825842.27</v>
      </c>
      <c r="I10042">
        <f>IFERROR(VLOOKUP(G10042,'NCES Match'!$A$2:$B$1307,2,FALSE),"")</f>
        <v>4813650</v>
      </c>
      <c r="J10042" cm="1">
        <f t="array" ref="J10042">IFERROR(_xlfn.IFS(B10042=2015,H10042/$O$13,B10042=2016,H10042/$O$14,B10042=2017,H10042/$O$15,B10042=2018,H10042/$O$16,B10042=2019,H10042/$O$17,B10042=2020,H10042/$O$18,B10042=2021,H10042/$O$19,B10042=2022,H10042/$O$20),"")</f>
        <v>3.6273523103166677E-4</v>
      </c>
      <c r="K10042" s="3" cm="1">
        <f t="array" ref="K10042">IFERROR(_xlfn.IFS(B10042=2015,J10042*$P$4,B10042=2016,J10042*$P$5,B10042=2017,J10042*$P$6,B10042=2018,J10042*$P$7,B10042=2019,J10042*$P$8,B10042=2020,J10042*$P$9,B10042=2021,J10042*$P$10,B10042=2022,J10042*$P$11),"")</f>
        <v>781144.15570417827</v>
      </c>
      <c r="L10042" s="3">
        <f t="shared" si="157"/>
        <v>1606986.4257041784</v>
      </c>
    </row>
    <row r="10043" spans="1:12">
      <c r="A10043">
        <v>4813650</v>
      </c>
      <c r="B10043">
        <v>2023</v>
      </c>
      <c r="D10043" t="s">
        <v>863</v>
      </c>
      <c r="E10043" t="s">
        <v>864</v>
      </c>
      <c r="F10043" t="s">
        <v>4101</v>
      </c>
      <c r="G10043" t="s">
        <v>865</v>
      </c>
      <c r="H10043" s="5">
        <v>1037131.71</v>
      </c>
      <c r="I10043">
        <f>IFERROR(VLOOKUP(G10043,'NCES Match'!$A$2:$B$1307,2,FALSE),"")</f>
        <v>4813650</v>
      </c>
      <c r="J10043" t="str" cm="1">
        <f t="array" ref="J10043">IFERROR(_xlfn.IFS(B10043=2015,H10043/$O$13,B10043=2016,H10043/$O$14,B10043=2017,H10043/$O$15,B10043=2018,H10043/$O$16,B10043=2019,H10043/$O$17,B10043=2020,H10043/$O$18,B10043=2021,H10043/$O$19,B10043=2022,H10043/$O$20),"")</f>
        <v/>
      </c>
      <c r="K10043" s="3" t="str" cm="1">
        <f t="array" ref="K10043">IFERROR(_xlfn.IFS(B10043=2015,J10043*$P$4,B10043=2016,J10043*$P$5,B10043=2017,J10043*$P$6,B10043=2018,J10043*$P$7,B10043=2019,J10043*$P$8,B10043=2020,J10043*$P$9,B10043=2021,J10043*$P$10,B10043=2022,J10043*$P$11),"")</f>
        <v/>
      </c>
      <c r="L10043" s="3">
        <f t="shared" si="157"/>
        <v>1037131.71</v>
      </c>
    </row>
    <row r="10044" spans="1:12">
      <c r="A10044">
        <v>4846230</v>
      </c>
      <c r="B10044">
        <v>2015</v>
      </c>
      <c r="C10044" t="s">
        <v>381</v>
      </c>
      <c r="D10044" t="s">
        <v>3471</v>
      </c>
      <c r="E10044" t="s">
        <v>3472</v>
      </c>
      <c r="G10044" t="s">
        <v>3473</v>
      </c>
      <c r="H10044" s="5">
        <v>155963.26</v>
      </c>
      <c r="I10044">
        <f>IFERROR(VLOOKUP(G10044,'NCES Match'!$A$2:$B$1307,2,FALSE),"")</f>
        <v>4846230</v>
      </c>
      <c r="J10044" cm="1">
        <f t="array" ref="J10044">IFERROR(_xlfn.IFS(B10044=2015,H10044/$O$13,B10044=2016,H10044/$O$14,B10044=2017,H10044/$O$15,B10044=2018,H10044/$O$16,B10044=2019,H10044/$O$17,B10044=2020,H10044/$O$18,B10044=2021,H10044/$O$19,B10044=2022,H10044/$O$20),"")</f>
        <v>1.2218220382467529E-4</v>
      </c>
      <c r="K10044" s="3" cm="1">
        <f t="array" ref="K10044">IFERROR(_xlfn.IFS(B10044=2015,J10044*$P$4,B10044=2016,J10044*$P$5,B10044=2017,J10044*$P$6,B10044=2018,J10044*$P$7,B10044=2019,J10044*$P$8,B10044=2020,J10044*$P$9,B10044=2021,J10044*$P$10,B10044=2022,J10044*$P$11),"")</f>
        <v>194450.89881354469</v>
      </c>
      <c r="L10044" s="3">
        <f t="shared" si="157"/>
        <v>350414.15881354467</v>
      </c>
    </row>
    <row r="10045" spans="1:12">
      <c r="A10045">
        <v>4846230</v>
      </c>
      <c r="B10045">
        <v>2016</v>
      </c>
      <c r="C10045" t="s">
        <v>4102</v>
      </c>
      <c r="D10045" t="s">
        <v>3471</v>
      </c>
      <c r="E10045" t="s">
        <v>3472</v>
      </c>
      <c r="F10045" t="s">
        <v>4101</v>
      </c>
      <c r="G10045" t="s">
        <v>3473</v>
      </c>
      <c r="H10045" s="5">
        <v>156749</v>
      </c>
      <c r="I10045">
        <f>IFERROR(VLOOKUP(G10045,'NCES Match'!$A$2:$B$1307,2,FALSE),"")</f>
        <v>4846230</v>
      </c>
      <c r="J10045" cm="1">
        <f t="array" ref="J10045">IFERROR(_xlfn.IFS(B10045=2015,H10045/$O$13,B10045=2016,H10045/$O$14,B10045=2017,H10045/$O$15,B10045=2018,H10045/$O$16,B10045=2019,H10045/$O$17,B10045=2020,H10045/$O$18,B10045=2021,H10045/$O$19,B10045=2022,H10045/$O$20),"")</f>
        <v>1.1221142209406842E-4</v>
      </c>
      <c r="K10045" s="3" cm="1">
        <f t="array" ref="K10045">IFERROR(_xlfn.IFS(B10045=2015,J10045*$P$4,B10045=2016,J10045*$P$5,B10045=2017,J10045*$P$6,B10045=2018,J10045*$P$7,B10045=2019,J10045*$P$8,B10045=2020,J10045*$P$9,B10045=2021,J10045*$P$10,B10045=2022,J10045*$P$11),"")</f>
        <v>188024.96524333864</v>
      </c>
      <c r="L10045" s="3">
        <f t="shared" si="157"/>
        <v>344773.96524333861</v>
      </c>
    </row>
    <row r="10046" spans="1:12">
      <c r="A10046">
        <v>4846230</v>
      </c>
      <c r="B10046">
        <v>2017</v>
      </c>
      <c r="D10046" t="s">
        <v>3471</v>
      </c>
      <c r="E10046" t="s">
        <v>3472</v>
      </c>
      <c r="F10046" t="s">
        <v>4101</v>
      </c>
      <c r="G10046" t="s">
        <v>3473</v>
      </c>
      <c r="H10046" s="5">
        <v>170298</v>
      </c>
      <c r="I10046">
        <f>IFERROR(VLOOKUP(G10046,'NCES Match'!$A$2:$B$1307,2,FALSE),"")</f>
        <v>4846230</v>
      </c>
      <c r="J10046" cm="1">
        <f t="array" ref="J10046">IFERROR(_xlfn.IFS(B10046=2015,H10046/$O$13,B10046=2016,H10046/$O$14,B10046=2017,H10046/$O$15,B10046=2018,H10046/$O$16,B10046=2019,H10046/$O$17,B10046=2020,H10046/$O$18,B10046=2021,H10046/$O$19,B10046=2022,H10046/$O$20),"")</f>
        <v>1.1741004307767848E-4</v>
      </c>
      <c r="K10046" s="3" cm="1">
        <f t="array" ref="K10046">IFERROR(_xlfn.IFS(B10046=2015,J10046*$P$4,B10046=2016,J10046*$P$5,B10046=2017,J10046*$P$6,B10046=2018,J10046*$P$7,B10046=2019,J10046*$P$8,B10046=2020,J10046*$P$9,B10046=2021,J10046*$P$10,B10046=2022,J10046*$P$11),"")</f>
        <v>199391.34993759365</v>
      </c>
      <c r="L10046" s="3">
        <f t="shared" si="157"/>
        <v>369689.34993759368</v>
      </c>
    </row>
    <row r="10047" spans="1:12">
      <c r="A10047">
        <v>4846230</v>
      </c>
      <c r="B10047">
        <v>2018</v>
      </c>
      <c r="D10047" t="s">
        <v>3471</v>
      </c>
      <c r="E10047" t="s">
        <v>3472</v>
      </c>
      <c r="F10047" t="s">
        <v>4101</v>
      </c>
      <c r="G10047" t="s">
        <v>3473</v>
      </c>
      <c r="H10047" s="5">
        <v>186544</v>
      </c>
      <c r="I10047">
        <f>IFERROR(VLOOKUP(G10047,'NCES Match'!$A$2:$B$1307,2,FALSE),"")</f>
        <v>4846230</v>
      </c>
      <c r="J10047" cm="1">
        <f t="array" ref="J10047">IFERROR(_xlfn.IFS(B10047=2015,H10047/$O$13,B10047=2016,H10047/$O$14,B10047=2017,H10047/$O$15,B10047=2018,H10047/$O$16,B10047=2019,H10047/$O$17,B10047=2020,H10047/$O$18,B10047=2021,H10047/$O$19,B10047=2022,H10047/$O$20),"")</f>
        <v>1.2173093530586329E-4</v>
      </c>
      <c r="K10047" s="3" cm="1">
        <f t="array" ref="K10047">IFERROR(_xlfn.IFS(B10047=2015,J10047*$P$4,B10047=2016,J10047*$P$5,B10047=2017,J10047*$P$6,B10047=2018,J10047*$P$7,B10047=2019,J10047*$P$8,B10047=2020,J10047*$P$9,B10047=2021,J10047*$P$10,B10047=2022,J10047*$P$11),"")</f>
        <v>208994.15769736902</v>
      </c>
      <c r="L10047" s="3">
        <f t="shared" si="157"/>
        <v>395538.157697369</v>
      </c>
    </row>
    <row r="10048" spans="1:12">
      <c r="A10048">
        <v>4846230</v>
      </c>
      <c r="B10048">
        <v>2019</v>
      </c>
      <c r="D10048" t="s">
        <v>3471</v>
      </c>
      <c r="E10048" t="s">
        <v>3472</v>
      </c>
      <c r="F10048" t="s">
        <v>4101</v>
      </c>
      <c r="G10048" t="s">
        <v>3473</v>
      </c>
      <c r="H10048" s="5">
        <v>207771</v>
      </c>
      <c r="I10048">
        <f>IFERROR(VLOOKUP(G10048,'NCES Match'!$A$2:$B$1307,2,FALSE),"")</f>
        <v>4846230</v>
      </c>
      <c r="J10048" cm="1">
        <f t="array" ref="J10048">IFERROR(_xlfn.IFS(B10048=2015,H10048/$O$13,B10048=2016,H10048/$O$14,B10048=2017,H10048/$O$15,B10048=2018,H10048/$O$16,B10048=2019,H10048/$O$17,B10048=2020,H10048/$O$18,B10048=2021,H10048/$O$19,B10048=2022,H10048/$O$20),"")</f>
        <v>1.3155644731617421E-4</v>
      </c>
      <c r="K10048" s="3" cm="1">
        <f t="array" ref="K10048">IFERROR(_xlfn.IFS(B10048=2015,J10048*$P$4,B10048=2016,J10048*$P$5,B10048=2017,J10048*$P$6,B10048=2018,J10048*$P$7,B10048=2019,J10048*$P$8,B10048=2020,J10048*$P$9,B10048=2021,J10048*$P$10,B10048=2022,J10048*$P$11),"")</f>
        <v>228635.36618015953</v>
      </c>
      <c r="L10048" s="3">
        <f t="shared" si="157"/>
        <v>436406.3661801595</v>
      </c>
    </row>
    <row r="10049" spans="1:12">
      <c r="A10049">
        <v>4846230</v>
      </c>
      <c r="B10049">
        <v>2020</v>
      </c>
      <c r="D10049" t="s">
        <v>3471</v>
      </c>
      <c r="E10049" t="s">
        <v>3472</v>
      </c>
      <c r="F10049" t="s">
        <v>4230</v>
      </c>
      <c r="G10049" t="s">
        <v>3473</v>
      </c>
      <c r="H10049" s="5">
        <v>256403</v>
      </c>
      <c r="I10049">
        <f>IFERROR(VLOOKUP(G10049,'NCES Match'!$A$2:$B$1307,2,FALSE),"")</f>
        <v>4846230</v>
      </c>
      <c r="J10049" cm="1">
        <f t="array" ref="J10049">IFERROR(_xlfn.IFS(B10049=2015,H10049/$O$13,B10049=2016,H10049/$O$14,B10049=2017,H10049/$O$15,B10049=2018,H10049/$O$16,B10049=2019,H10049/$O$17,B10049=2020,H10049/$O$18,B10049=2021,H10049/$O$19,B10049=2022,H10049/$O$20),"")</f>
        <v>1.389467248014334E-4</v>
      </c>
      <c r="K10049" s="3" cm="1">
        <f t="array" ref="K10049">IFERROR(_xlfn.IFS(B10049=2015,J10049*$P$4,B10049=2016,J10049*$P$5,B10049=2017,J10049*$P$6,B10049=2018,J10049*$P$7,B10049=2019,J10049*$P$8,B10049=2020,J10049*$P$9,B10049=2021,J10049*$P$10,B10049=2022,J10049*$P$11),"")</f>
        <v>292900.08701645193</v>
      </c>
      <c r="L10049" s="3">
        <f t="shared" si="157"/>
        <v>549303.08701645187</v>
      </c>
    </row>
    <row r="10050" spans="1:12">
      <c r="A10050">
        <v>4846230</v>
      </c>
      <c r="B10050">
        <v>2021</v>
      </c>
      <c r="D10050" t="s">
        <v>3471</v>
      </c>
      <c r="E10050" t="s">
        <v>3472</v>
      </c>
      <c r="F10050" t="s">
        <v>4101</v>
      </c>
      <c r="G10050" t="s">
        <v>3473</v>
      </c>
      <c r="H10050" s="5">
        <v>270678.69</v>
      </c>
      <c r="I10050">
        <f>IFERROR(VLOOKUP(G10050,'NCES Match'!$A$2:$B$1307,2,FALSE),"")</f>
        <v>4846230</v>
      </c>
      <c r="J10050" cm="1">
        <f t="array" ref="J10050">IFERROR(_xlfn.IFS(B10050=2015,H10050/$O$13,B10050=2016,H10050/$O$14,B10050=2017,H10050/$O$15,B10050=2018,H10050/$O$16,B10050=2019,H10050/$O$17,B10050=2020,H10050/$O$18,B10050=2021,H10050/$O$19,B10050=2022,H10050/$O$20),"")</f>
        <v>1.3849086123527684E-4</v>
      </c>
      <c r="K10050" s="3" cm="1">
        <f t="array" ref="K10050">IFERROR(_xlfn.IFS(B10050=2015,J10050*$P$4,B10050=2016,J10050*$P$5,B10050=2017,J10050*$P$6,B10050=2018,J10050*$P$7,B10050=2019,J10050*$P$8,B10050=2020,J10050*$P$9,B10050=2021,J10050*$P$10,B10050=2022,J10050*$P$11),"")</f>
        <v>296447.06906757789</v>
      </c>
      <c r="L10050" s="3">
        <f t="shared" si="157"/>
        <v>567125.75906757789</v>
      </c>
    </row>
    <row r="10051" spans="1:12">
      <c r="A10051">
        <v>4846230</v>
      </c>
      <c r="B10051">
        <v>2022</v>
      </c>
      <c r="D10051" t="s">
        <v>3471</v>
      </c>
      <c r="E10051" t="s">
        <v>3472</v>
      </c>
      <c r="F10051" t="s">
        <v>4101</v>
      </c>
      <c r="G10051" t="s">
        <v>3473</v>
      </c>
      <c r="H10051" s="5">
        <v>303766.8</v>
      </c>
      <c r="I10051">
        <f>IFERROR(VLOOKUP(G10051,'NCES Match'!$A$2:$B$1307,2,FALSE),"")</f>
        <v>4846230</v>
      </c>
      <c r="J10051" cm="1">
        <f t="array" ref="J10051">IFERROR(_xlfn.IFS(B10051=2015,H10051/$O$13,B10051=2016,H10051/$O$14,B10051=2017,H10051/$O$15,B10051=2018,H10051/$O$16,B10051=2019,H10051/$O$17,B10051=2020,H10051/$O$18,B10051=2021,H10051/$O$19,B10051=2022,H10051/$O$20),"")</f>
        <v>1.3342368679887276E-4</v>
      </c>
      <c r="K10051" s="3" cm="1">
        <f t="array" ref="K10051">IFERROR(_xlfn.IFS(B10051=2015,J10051*$P$4,B10051=2016,J10051*$P$5,B10051=2017,J10051*$P$6,B10051=2018,J10051*$P$7,B10051=2019,J10051*$P$8,B10051=2020,J10051*$P$9,B10051=2021,J10051*$P$10,B10051=2022,J10051*$P$11),"")</f>
        <v>287325.64211923903</v>
      </c>
      <c r="L10051" s="3">
        <f t="shared" ref="L10051:L10114" si="158">SUM(H10051,K10051)</f>
        <v>591092.44211923901</v>
      </c>
    </row>
    <row r="10052" spans="1:12">
      <c r="A10052">
        <v>4846230</v>
      </c>
      <c r="B10052">
        <v>2023</v>
      </c>
      <c r="D10052" t="s">
        <v>3471</v>
      </c>
      <c r="E10052" t="s">
        <v>3472</v>
      </c>
      <c r="F10052" t="s">
        <v>4101</v>
      </c>
      <c r="G10052" t="s">
        <v>3473</v>
      </c>
      <c r="H10052" s="5">
        <v>352895.6</v>
      </c>
      <c r="I10052">
        <f>IFERROR(VLOOKUP(G10052,'NCES Match'!$A$2:$B$1307,2,FALSE),"")</f>
        <v>4846230</v>
      </c>
      <c r="J10052" t="str" cm="1">
        <f t="array" ref="J10052">IFERROR(_xlfn.IFS(B10052=2015,H10052/$O$13,B10052=2016,H10052/$O$14,B10052=2017,H10052/$O$15,B10052=2018,H10052/$O$16,B10052=2019,H10052/$O$17,B10052=2020,H10052/$O$18,B10052=2021,H10052/$O$19,B10052=2022,H10052/$O$20),"")</f>
        <v/>
      </c>
      <c r="K10052" s="3" t="str" cm="1">
        <f t="array" ref="K10052">IFERROR(_xlfn.IFS(B10052=2015,J10052*$P$4,B10052=2016,J10052*$P$5,B10052=2017,J10052*$P$6,B10052=2018,J10052*$P$7,B10052=2019,J10052*$P$8,B10052=2020,J10052*$P$9,B10052=2021,J10052*$P$10,B10052=2022,J10052*$P$11),"")</f>
        <v/>
      </c>
      <c r="L10052" s="3">
        <f t="shared" si="158"/>
        <v>352895.6</v>
      </c>
    </row>
    <row r="10053" spans="1:12">
      <c r="A10053" t="s">
        <v>4230</v>
      </c>
      <c r="B10053">
        <v>2015</v>
      </c>
      <c r="C10053" t="s">
        <v>230</v>
      </c>
      <c r="D10053" t="s">
        <v>363</v>
      </c>
      <c r="E10053" t="s">
        <v>364</v>
      </c>
      <c r="G10053" t="s">
        <v>365</v>
      </c>
      <c r="H10053" s="5">
        <v>845818.88</v>
      </c>
      <c r="I10053" t="str">
        <f>IFERROR(VLOOKUP(G10053,'NCES Match'!$A$2:$B$1307,2,FALSE),"")</f>
        <v/>
      </c>
      <c r="J10053" cm="1">
        <f t="array" ref="J10053">IFERROR(_xlfn.IFS(B10053=2015,H10053/$O$13,B10053=2016,H10053/$O$14,B10053=2017,H10053/$O$15,B10053=2018,H10053/$O$16,B10053=2019,H10053/$O$17,B10053=2020,H10053/$O$18,B10053=2021,H10053/$O$19,B10053=2022,H10053/$O$20),"")</f>
        <v>6.6261768826144415E-4</v>
      </c>
      <c r="K10053" s="3" cm="1">
        <f t="array" ref="K10053">IFERROR(_xlfn.IFS(B10053=2015,J10053*$P$4,B10053=2016,J10053*$P$5,B10053=2017,J10053*$P$6,B10053=2018,J10053*$P$7,B10053=2019,J10053*$P$8,B10053=2020,J10053*$P$9,B10053=2021,J10053*$P$10,B10053=2022,J10053*$P$11),"")</f>
        <v>1054544.7783629664</v>
      </c>
      <c r="L10053" s="3">
        <f t="shared" si="158"/>
        <v>1900363.6583629665</v>
      </c>
    </row>
    <row r="10054" spans="1:12">
      <c r="A10054" t="s">
        <v>4230</v>
      </c>
      <c r="B10054">
        <v>2016</v>
      </c>
      <c r="C10054" t="s">
        <v>4100</v>
      </c>
      <c r="D10054" t="s">
        <v>363</v>
      </c>
      <c r="E10054" t="s">
        <v>364</v>
      </c>
      <c r="F10054" t="s">
        <v>4101</v>
      </c>
      <c r="G10054" t="s">
        <v>365</v>
      </c>
      <c r="H10054" s="5">
        <v>905822</v>
      </c>
      <c r="I10054" t="str">
        <f>IFERROR(VLOOKUP(G10054,'NCES Match'!$A$2:$B$1307,2,FALSE),"")</f>
        <v/>
      </c>
      <c r="J10054" cm="1">
        <f t="array" ref="J10054">IFERROR(_xlfn.IFS(B10054=2015,H10054/$O$13,B10054=2016,H10054/$O$14,B10054=2017,H10054/$O$15,B10054=2018,H10054/$O$16,B10054=2019,H10054/$O$17,B10054=2020,H10054/$O$18,B10054=2021,H10054/$O$19,B10054=2022,H10054/$O$20),"")</f>
        <v>6.4844799510104217E-4</v>
      </c>
      <c r="K10054" s="3" cm="1">
        <f t="array" ref="K10054">IFERROR(_xlfn.IFS(B10054=2015,J10054*$P$4,B10054=2016,J10054*$P$5,B10054=2017,J10054*$P$6,B10054=2018,J10054*$P$7,B10054=2019,J10054*$P$8,B10054=2020,J10054*$P$9,B10054=2021,J10054*$P$10,B10054=2022,J10054*$P$11),"")</f>
        <v>1086559.7232942572</v>
      </c>
      <c r="L10054" s="3">
        <f t="shared" si="158"/>
        <v>1992381.7232942572</v>
      </c>
    </row>
    <row r="10055" spans="1:12">
      <c r="A10055" t="s">
        <v>4230</v>
      </c>
      <c r="B10055">
        <v>2017</v>
      </c>
      <c r="D10055" t="s">
        <v>363</v>
      </c>
      <c r="E10055" t="s">
        <v>364</v>
      </c>
      <c r="F10055" t="s">
        <v>4101</v>
      </c>
      <c r="G10055" t="s">
        <v>365</v>
      </c>
      <c r="H10055" s="5">
        <v>1463447</v>
      </c>
      <c r="I10055" t="str">
        <f>IFERROR(VLOOKUP(G10055,'NCES Match'!$A$2:$B$1307,2,FALSE),"")</f>
        <v/>
      </c>
      <c r="J10055" cm="1">
        <f t="array" ref="J10055">IFERROR(_xlfn.IFS(B10055=2015,H10055/$O$13,B10055=2016,H10055/$O$14,B10055=2017,H10055/$O$15,B10055=2018,H10055/$O$16,B10055=2019,H10055/$O$17,B10055=2020,H10055/$O$18,B10055=2021,H10055/$O$19,B10055=2022,H10055/$O$20),"")</f>
        <v>1.0089570946922415E-3</v>
      </c>
      <c r="K10055" s="3" cm="1">
        <f t="array" ref="K10055">IFERROR(_xlfn.IFS(B10055=2015,J10055*$P$4,B10055=2016,J10055*$P$5,B10055=2017,J10055*$P$6,B10055=2018,J10055*$P$7,B10055=2019,J10055*$P$8,B10055=2020,J10055*$P$9,B10055=2021,J10055*$P$10,B10055=2022,J10055*$P$11),"")</f>
        <v>1713459.1885525468</v>
      </c>
      <c r="L10055" s="3">
        <f t="shared" si="158"/>
        <v>3176906.1885525468</v>
      </c>
    </row>
    <row r="10056" spans="1:12">
      <c r="A10056" t="s">
        <v>4230</v>
      </c>
      <c r="B10056">
        <v>2018</v>
      </c>
      <c r="D10056" t="s">
        <v>363</v>
      </c>
      <c r="E10056" t="s">
        <v>364</v>
      </c>
      <c r="F10056">
        <v>985</v>
      </c>
      <c r="G10056" t="s">
        <v>365</v>
      </c>
      <c r="H10056" s="5">
        <v>948268</v>
      </c>
      <c r="I10056" t="str">
        <f>IFERROR(VLOOKUP(G10056,'NCES Match'!$A$2:$B$1307,2,FALSE),"")</f>
        <v/>
      </c>
      <c r="J10056" cm="1">
        <f t="array" ref="J10056">IFERROR(_xlfn.IFS(B10056=2015,H10056/$O$13,B10056=2016,H10056/$O$14,B10056=2017,H10056/$O$15,B10056=2018,H10056/$O$16,B10056=2019,H10056/$O$17,B10056=2020,H10056/$O$18,B10056=2021,H10056/$O$19,B10056=2022,H10056/$O$20),"")</f>
        <v>6.1880066129503162E-4</v>
      </c>
      <c r="K10056" s="3" cm="1">
        <f t="array" ref="K10056">IFERROR(_xlfn.IFS(B10056=2015,J10056*$P$4,B10056=2016,J10056*$P$5,B10056=2017,J10056*$P$6,B10056=2018,J10056*$P$7,B10056=2019,J10056*$P$8,B10056=2020,J10056*$P$9,B10056=2021,J10056*$P$10,B10056=2022,J10056*$P$11),"")</f>
        <v>1062389.9558890597</v>
      </c>
      <c r="L10056" s="3">
        <f t="shared" si="158"/>
        <v>2010657.9558890597</v>
      </c>
    </row>
    <row r="10057" spans="1:12">
      <c r="A10057" t="s">
        <v>4230</v>
      </c>
      <c r="B10057">
        <v>2019</v>
      </c>
      <c r="D10057" t="s">
        <v>363</v>
      </c>
      <c r="E10057" t="s">
        <v>364</v>
      </c>
      <c r="F10057" t="s">
        <v>4223</v>
      </c>
      <c r="G10057" t="s">
        <v>365</v>
      </c>
      <c r="H10057" s="5">
        <v>1033949</v>
      </c>
      <c r="I10057" t="str">
        <f>IFERROR(VLOOKUP(G10057,'NCES Match'!$A$2:$B$1307,2,FALSE),"")</f>
        <v/>
      </c>
      <c r="J10057" cm="1">
        <f t="array" ref="J10057">IFERROR(_xlfn.IFS(B10057=2015,H10057/$O$13,B10057=2016,H10057/$O$14,B10057=2017,H10057/$O$15,B10057=2018,H10057/$O$16,B10057=2019,H10057/$O$17,B10057=2020,H10057/$O$18,B10057=2021,H10057/$O$19,B10057=2022,H10057/$O$20),"")</f>
        <v>6.5467585537014794E-4</v>
      </c>
      <c r="K10057" s="3" cm="1">
        <f t="array" ref="K10057">IFERROR(_xlfn.IFS(B10057=2015,J10057*$P$4,B10057=2016,J10057*$P$5,B10057=2017,J10057*$P$6,B10057=2018,J10057*$P$7,B10057=2019,J10057*$P$8,B10057=2020,J10057*$P$9,B10057=2021,J10057*$P$10,B10057=2022,J10057*$P$11),"")</f>
        <v>1137778.1703250683</v>
      </c>
      <c r="L10057" s="3">
        <f t="shared" si="158"/>
        <v>2171727.1703250683</v>
      </c>
    </row>
    <row r="10058" spans="1:12">
      <c r="A10058" t="s">
        <v>4230</v>
      </c>
      <c r="B10058">
        <v>2020</v>
      </c>
      <c r="D10058" t="s">
        <v>363</v>
      </c>
      <c r="E10058" t="s">
        <v>364</v>
      </c>
      <c r="F10058" t="s">
        <v>4223</v>
      </c>
      <c r="G10058" t="s">
        <v>365</v>
      </c>
      <c r="H10058" s="5">
        <v>1249172</v>
      </c>
      <c r="I10058" t="str">
        <f>IFERROR(VLOOKUP(G10058,'NCES Match'!$A$2:$B$1307,2,FALSE),"")</f>
        <v/>
      </c>
      <c r="J10058" cm="1">
        <f t="array" ref="J10058">IFERROR(_xlfn.IFS(B10058=2015,H10058/$O$13,B10058=2016,H10058/$O$14,B10058=2017,H10058/$O$15,B10058=2018,H10058/$O$16,B10058=2019,H10058/$O$17,B10058=2020,H10058/$O$18,B10058=2021,H10058/$O$19,B10058=2022,H10058/$O$20),"")</f>
        <v>6.7693575392509513E-4</v>
      </c>
      <c r="K10058" s="3" cm="1">
        <f t="array" ref="K10058">IFERROR(_xlfn.IFS(B10058=2015,J10058*$P$4,B10058=2016,J10058*$P$5,B10058=2017,J10058*$P$6,B10058=2018,J10058*$P$7,B10058=2019,J10058*$P$8,B10058=2020,J10058*$P$9,B10058=2021,J10058*$P$10,B10058=2022,J10058*$P$11),"")</f>
        <v>1426982.4748482478</v>
      </c>
      <c r="L10058" s="3">
        <f t="shared" si="158"/>
        <v>2676154.4748482481</v>
      </c>
    </row>
    <row r="10059" spans="1:12">
      <c r="A10059" t="s">
        <v>4230</v>
      </c>
      <c r="B10059">
        <v>2021</v>
      </c>
      <c r="D10059" t="s">
        <v>363</v>
      </c>
      <c r="E10059" t="s">
        <v>364</v>
      </c>
      <c r="F10059" t="s">
        <v>4223</v>
      </c>
      <c r="G10059" t="s">
        <v>365</v>
      </c>
      <c r="H10059" s="5">
        <v>1300447.3799999999</v>
      </c>
      <c r="I10059" t="str">
        <f>IFERROR(VLOOKUP(G10059,'NCES Match'!$A$2:$B$1307,2,FALSE),"")</f>
        <v/>
      </c>
      <c r="J10059" cm="1">
        <f t="array" ref="J10059">IFERROR(_xlfn.IFS(B10059=2015,H10059/$O$13,B10059=2016,H10059/$O$14,B10059=2017,H10059/$O$15,B10059=2018,H10059/$O$16,B10059=2019,H10059/$O$17,B10059=2020,H10059/$O$18,B10059=2021,H10059/$O$19,B10059=2022,H10059/$O$20),"")</f>
        <v>6.6536481925252161E-4</v>
      </c>
      <c r="K10059" s="3" cm="1">
        <f t="array" ref="K10059">IFERROR(_xlfn.IFS(B10059=2015,J10059*$P$4,B10059=2016,J10059*$P$5,B10059=2017,J10059*$P$6,B10059=2018,J10059*$P$7,B10059=2019,J10059*$P$8,B10059=2020,J10059*$P$9,B10059=2021,J10059*$P$10,B10059=2022,J10059*$P$11),"")</f>
        <v>1424248.8548973349</v>
      </c>
      <c r="L10059" s="3">
        <f t="shared" si="158"/>
        <v>2724696.2348973351</v>
      </c>
    </row>
    <row r="10060" spans="1:12">
      <c r="A10060" t="s">
        <v>4230</v>
      </c>
      <c r="B10060">
        <v>2022</v>
      </c>
      <c r="D10060" t="s">
        <v>363</v>
      </c>
      <c r="E10060" t="s">
        <v>364</v>
      </c>
      <c r="F10060" t="s">
        <v>4223</v>
      </c>
      <c r="G10060" t="s">
        <v>365</v>
      </c>
      <c r="H10060" s="5">
        <v>1345345.96</v>
      </c>
      <c r="I10060" t="str">
        <f>IFERROR(VLOOKUP(G10060,'NCES Match'!$A$2:$B$1307,2,FALSE),"")</f>
        <v/>
      </c>
      <c r="J10060" cm="1">
        <f t="array" ref="J10060">IFERROR(_xlfn.IFS(B10060=2015,H10060/$O$13,B10060=2016,H10060/$O$14,B10060=2017,H10060/$O$15,B10060=2018,H10060/$O$16,B10060=2019,H10060/$O$17,B10060=2020,H10060/$O$18,B10060=2021,H10060/$O$19,B10060=2022,H10060/$O$20),"")</f>
        <v>5.9091717068214436E-4</v>
      </c>
      <c r="K10060" s="3" cm="1">
        <f t="array" ref="K10060">IFERROR(_xlfn.IFS(B10060=2015,J10060*$P$4,B10060=2016,J10060*$P$5,B10060=2017,J10060*$P$6,B10060=2018,J10060*$P$7,B10060=2019,J10060*$P$8,B10060=2020,J10060*$P$9,B10060=2021,J10060*$P$10,B10060=2022,J10060*$P$11),"")</f>
        <v>1272530.0850175994</v>
      </c>
      <c r="L10060" s="3">
        <f t="shared" si="158"/>
        <v>2617876.0450175991</v>
      </c>
    </row>
    <row r="10061" spans="1:12">
      <c r="A10061" t="s">
        <v>4230</v>
      </c>
      <c r="B10061">
        <v>2023</v>
      </c>
      <c r="D10061" t="s">
        <v>363</v>
      </c>
      <c r="E10061" t="s">
        <v>364</v>
      </c>
      <c r="F10061" t="s">
        <v>4223</v>
      </c>
      <c r="G10061" t="s">
        <v>365</v>
      </c>
      <c r="H10061" s="5">
        <v>1471782.73</v>
      </c>
      <c r="I10061" t="str">
        <f>IFERROR(VLOOKUP(G10061,'NCES Match'!$A$2:$B$1307,2,FALSE),"")</f>
        <v/>
      </c>
      <c r="J10061" t="str" cm="1">
        <f t="array" ref="J10061">IFERROR(_xlfn.IFS(B10061=2015,H10061/$O$13,B10061=2016,H10061/$O$14,B10061=2017,H10061/$O$15,B10061=2018,H10061/$O$16,B10061=2019,H10061/$O$17,B10061=2020,H10061/$O$18,B10061=2021,H10061/$O$19,B10061=2022,H10061/$O$20),"")</f>
        <v/>
      </c>
      <c r="K10061" s="3" t="str" cm="1">
        <f t="array" ref="K10061">IFERROR(_xlfn.IFS(B10061=2015,J10061*$P$4,B10061=2016,J10061*$P$5,B10061=2017,J10061*$P$6,B10061=2018,J10061*$P$7,B10061=2019,J10061*$P$8,B10061=2020,J10061*$P$9,B10061=2021,J10061*$P$10,B10061=2022,J10061*$P$11),"")</f>
        <v/>
      </c>
      <c r="L10061" s="3">
        <f t="shared" si="158"/>
        <v>1471782.73</v>
      </c>
    </row>
    <row r="10062" spans="1:12">
      <c r="A10062">
        <v>4800214</v>
      </c>
      <c r="B10062">
        <v>2015</v>
      </c>
      <c r="C10062" t="s">
        <v>3521</v>
      </c>
      <c r="D10062" t="s">
        <v>3585</v>
      </c>
      <c r="E10062" t="s">
        <v>3586</v>
      </c>
      <c r="G10062" t="s">
        <v>3587</v>
      </c>
      <c r="H10062" s="5">
        <v>20610.599999999999</v>
      </c>
      <c r="I10062">
        <f>IFERROR(VLOOKUP(G10062,'NCES Match'!$A$2:$B$1307,2,FALSE),"")</f>
        <v>4800214</v>
      </c>
      <c r="J10062" cm="1">
        <f t="array" ref="J10062">IFERROR(_xlfn.IFS(B10062=2015,H10062/$O$13,B10062=2016,H10062/$O$14,B10062=2017,H10062/$O$15,B10062=2018,H10062/$O$16,B10062=2019,H10062/$O$17,B10062=2020,H10062/$O$18,B10062=2021,H10062/$O$19,B10062=2022,H10062/$O$20),"")</f>
        <v>1.6146421472267586E-5</v>
      </c>
      <c r="K10062" s="3" cm="1">
        <f t="array" ref="K10062">IFERROR(_xlfn.IFS(B10062=2015,J10062*$P$4,B10062=2016,J10062*$P$5,B10062=2017,J10062*$P$6,B10062=2018,J10062*$P$7,B10062=2019,J10062*$P$8,B10062=2020,J10062*$P$9,B10062=2021,J10062*$P$10,B10062=2022,J10062*$P$11),"")</f>
        <v>25696.755088900063</v>
      </c>
      <c r="L10062" s="3">
        <f t="shared" si="158"/>
        <v>46307.355088900062</v>
      </c>
    </row>
    <row r="10063" spans="1:12">
      <c r="A10063">
        <v>4800214</v>
      </c>
      <c r="B10063">
        <v>2016</v>
      </c>
      <c r="C10063" t="s">
        <v>4104</v>
      </c>
      <c r="D10063" t="s">
        <v>3585</v>
      </c>
      <c r="E10063" t="s">
        <v>3586</v>
      </c>
      <c r="F10063" t="s">
        <v>4101</v>
      </c>
      <c r="G10063" t="s">
        <v>3587</v>
      </c>
      <c r="H10063" s="5">
        <v>26425</v>
      </c>
      <c r="I10063">
        <f>IFERROR(VLOOKUP(G10063,'NCES Match'!$A$2:$B$1307,2,FALSE),"")</f>
        <v>4800214</v>
      </c>
      <c r="J10063" cm="1">
        <f t="array" ref="J10063">IFERROR(_xlfn.IFS(B10063=2015,H10063/$O$13,B10063=2016,H10063/$O$14,B10063=2017,H10063/$O$15,B10063=2018,H10063/$O$16,B10063=2019,H10063/$O$17,B10063=2020,H10063/$O$18,B10063=2021,H10063/$O$19,B10063=2022,H10063/$O$20),"")</f>
        <v>1.8916783066148799E-5</v>
      </c>
      <c r="K10063" s="3" cm="1">
        <f t="array" ref="K10063">IFERROR(_xlfn.IFS(B10063=2015,J10063*$P$4,B10063=2016,J10063*$P$5,B10063=2017,J10063*$P$6,B10063=2018,J10063*$P$7,B10063=2019,J10063*$P$8,B10063=2020,J10063*$P$9,B10063=2021,J10063*$P$10,B10063=2022,J10063*$P$11),"")</f>
        <v>31697.552817276181</v>
      </c>
      <c r="L10063" s="3">
        <f t="shared" si="158"/>
        <v>58122.552817276184</v>
      </c>
    </row>
    <row r="10064" spans="1:12">
      <c r="A10064">
        <v>4800214</v>
      </c>
      <c r="B10064">
        <v>2017</v>
      </c>
      <c r="D10064" t="s">
        <v>3585</v>
      </c>
      <c r="E10064" t="s">
        <v>3586</v>
      </c>
      <c r="F10064" t="s">
        <v>4101</v>
      </c>
      <c r="G10064" t="s">
        <v>3587</v>
      </c>
      <c r="H10064" s="5">
        <v>24213</v>
      </c>
      <c r="I10064">
        <f>IFERROR(VLOOKUP(G10064,'NCES Match'!$A$2:$B$1307,2,FALSE),"")</f>
        <v>4800214</v>
      </c>
      <c r="J10064" cm="1">
        <f t="array" ref="J10064">IFERROR(_xlfn.IFS(B10064=2015,H10064/$O$13,B10064=2016,H10064/$O$14,B10064=2017,H10064/$O$15,B10064=2018,H10064/$O$16,B10064=2019,H10064/$O$17,B10064=2020,H10064/$O$18,B10064=2021,H10064/$O$19,B10064=2022,H10064/$O$20),"")</f>
        <v>1.6693380856145281E-5</v>
      </c>
      <c r="K10064" s="3" cm="1">
        <f t="array" ref="K10064">IFERROR(_xlfn.IFS(B10064=2015,J10064*$P$4,B10064=2016,J10064*$P$5,B10064=2017,J10064*$P$6,B10064=2018,J10064*$P$7,B10064=2019,J10064*$P$8,B10064=2020,J10064*$P$9,B10064=2021,J10064*$P$10,B10064=2022,J10064*$P$11),"")</f>
        <v>28349.497680765217</v>
      </c>
      <c r="L10064" s="3">
        <f t="shared" si="158"/>
        <v>52562.497680765213</v>
      </c>
    </row>
    <row r="10065" spans="1:12">
      <c r="A10065">
        <v>4800214</v>
      </c>
      <c r="B10065">
        <v>2018</v>
      </c>
      <c r="D10065" t="s">
        <v>3585</v>
      </c>
      <c r="E10065" t="s">
        <v>3586</v>
      </c>
      <c r="F10065" t="s">
        <v>4101</v>
      </c>
      <c r="G10065" t="s">
        <v>3587</v>
      </c>
      <c r="H10065" s="5">
        <v>23332</v>
      </c>
      <c r="I10065">
        <f>IFERROR(VLOOKUP(G10065,'NCES Match'!$A$2:$B$1307,2,FALSE),"")</f>
        <v>4800214</v>
      </c>
      <c r="J10065" cm="1">
        <f t="array" ref="J10065">IFERROR(_xlfn.IFS(B10065=2015,H10065/$O$13,B10065=2016,H10065/$O$14,B10065=2017,H10065/$O$15,B10065=2018,H10065/$O$16,B10065=2019,H10065/$O$17,B10065=2020,H10065/$O$18,B10065=2021,H10065/$O$19,B10065=2022,H10065/$O$20),"")</f>
        <v>1.5225502736922133E-5</v>
      </c>
      <c r="K10065" s="3" cm="1">
        <f t="array" ref="K10065">IFERROR(_xlfn.IFS(B10065=2015,J10065*$P$4,B10065=2016,J10065*$P$5,B10065=2017,J10065*$P$6,B10065=2018,J10065*$P$7,B10065=2019,J10065*$P$8,B10065=2020,J10065*$P$9,B10065=2021,J10065*$P$10,B10065=2022,J10065*$P$11),"")</f>
        <v>26139.954581198079</v>
      </c>
      <c r="L10065" s="3">
        <f t="shared" si="158"/>
        <v>49471.954581198079</v>
      </c>
    </row>
    <row r="10066" spans="1:12">
      <c r="A10066">
        <v>4800214</v>
      </c>
      <c r="B10066">
        <v>2019</v>
      </c>
      <c r="D10066" t="s">
        <v>3585</v>
      </c>
      <c r="E10066" t="s">
        <v>3586</v>
      </c>
      <c r="F10066" t="s">
        <v>4101</v>
      </c>
      <c r="G10066" t="s">
        <v>3587</v>
      </c>
      <c r="H10066" s="5">
        <v>28686</v>
      </c>
      <c r="I10066">
        <f>IFERROR(VLOOKUP(G10066,'NCES Match'!$A$2:$B$1307,2,FALSE),"")</f>
        <v>4800214</v>
      </c>
      <c r="J10066" cm="1">
        <f t="array" ref="J10066">IFERROR(_xlfn.IFS(B10066=2015,H10066/$O$13,B10066=2016,H10066/$O$14,B10066=2017,H10066/$O$15,B10066=2018,H10066/$O$16,B10066=2019,H10066/$O$17,B10066=2020,H10066/$O$18,B10066=2021,H10066/$O$19,B10066=2022,H10066/$O$20),"")</f>
        <v>1.8163402244354472E-5</v>
      </c>
      <c r="K10066" s="3" cm="1">
        <f t="array" ref="K10066">IFERROR(_xlfn.IFS(B10066=2015,J10066*$P$4,B10066=2016,J10066*$P$5,B10066=2017,J10066*$P$6,B10066=2018,J10066*$P$7,B10066=2019,J10066*$P$8,B10066=2020,J10066*$P$9,B10066=2021,J10066*$P$10,B10066=2022,J10066*$P$11),"")</f>
        <v>31566.648445856521</v>
      </c>
      <c r="L10066" s="3">
        <f t="shared" si="158"/>
        <v>60252.648445856525</v>
      </c>
    </row>
    <row r="10067" spans="1:12">
      <c r="A10067">
        <v>4800214</v>
      </c>
      <c r="B10067">
        <v>2020</v>
      </c>
      <c r="D10067" t="s">
        <v>3585</v>
      </c>
      <c r="E10067" t="s">
        <v>3586</v>
      </c>
      <c r="F10067" t="s">
        <v>4230</v>
      </c>
      <c r="G10067" t="s">
        <v>4270</v>
      </c>
      <c r="H10067" s="5">
        <v>52748</v>
      </c>
      <c r="I10067">
        <f>IFERROR(VLOOKUP(G10067,'NCES Match'!$A$2:$B$1307,2,FALSE),"")</f>
        <v>4800214</v>
      </c>
      <c r="J10067" cm="1">
        <f t="array" ref="J10067">IFERROR(_xlfn.IFS(B10067=2015,H10067/$O$13,B10067=2016,H10067/$O$14,B10067=2017,H10067/$O$15,B10067=2018,H10067/$O$16,B10067=2019,H10067/$O$17,B10067=2020,H10067/$O$18,B10067=2021,H10067/$O$19,B10067=2022,H10067/$O$20),"")</f>
        <v>2.8584540117806769E-5</v>
      </c>
      <c r="K10067" s="3" cm="1">
        <f t="array" ref="K10067">IFERROR(_xlfn.IFS(B10067=2015,J10067*$P$4,B10067=2016,J10067*$P$5,B10067=2017,J10067*$P$6,B10067=2018,J10067*$P$7,B10067=2019,J10067*$P$8,B10067=2020,J10067*$P$9,B10067=2021,J10067*$P$10,B10067=2022,J10067*$P$11),"")</f>
        <v>60256.291033817099</v>
      </c>
      <c r="L10067" s="3">
        <f t="shared" si="158"/>
        <v>113004.29103381711</v>
      </c>
    </row>
    <row r="10068" spans="1:12">
      <c r="A10068">
        <v>4800214</v>
      </c>
      <c r="B10068">
        <v>2021</v>
      </c>
      <c r="D10068" t="s">
        <v>3585</v>
      </c>
      <c r="E10068" t="s">
        <v>3586</v>
      </c>
      <c r="F10068" t="s">
        <v>4230</v>
      </c>
      <c r="G10068" t="s">
        <v>4270</v>
      </c>
      <c r="H10068" s="5">
        <v>47952.76</v>
      </c>
      <c r="I10068">
        <f>IFERROR(VLOOKUP(G10068,'NCES Match'!$A$2:$B$1307,2,FALSE),"")</f>
        <v>4800214</v>
      </c>
      <c r="J10068" cm="1">
        <f t="array" ref="J10068">IFERROR(_xlfn.IFS(B10068=2015,H10068/$O$13,B10068=2016,H10068/$O$14,B10068=2017,H10068/$O$15,B10068=2018,H10068/$O$16,B10068=2019,H10068/$O$17,B10068=2020,H10068/$O$18,B10068=2021,H10068/$O$19,B10068=2022,H10068/$O$20),"")</f>
        <v>2.4534694737175411E-5</v>
      </c>
      <c r="K10068" s="3" cm="1">
        <f t="array" ref="K10068">IFERROR(_xlfn.IFS(B10068=2015,J10068*$P$4,B10068=2016,J10068*$P$5,B10068=2017,J10068*$P$6,B10068=2018,J10068*$P$7,B10068=2019,J10068*$P$8,B10068=2020,J10068*$P$9,B10068=2021,J10068*$P$10,B10068=2022,J10068*$P$11),"")</f>
        <v>52517.821612410597</v>
      </c>
      <c r="L10068" s="3">
        <f t="shared" si="158"/>
        <v>100470.58161241061</v>
      </c>
    </row>
    <row r="10069" spans="1:12">
      <c r="A10069">
        <v>4800214</v>
      </c>
      <c r="B10069">
        <v>2022</v>
      </c>
      <c r="D10069" t="s">
        <v>3585</v>
      </c>
      <c r="E10069" t="s">
        <v>3586</v>
      </c>
      <c r="F10069" t="s">
        <v>4101</v>
      </c>
      <c r="G10069" t="s">
        <v>4270</v>
      </c>
      <c r="H10069" s="5">
        <v>48659.8</v>
      </c>
      <c r="I10069">
        <f>IFERROR(VLOOKUP(G10069,'NCES Match'!$A$2:$B$1307,2,FALSE),"")</f>
        <v>4800214</v>
      </c>
      <c r="J10069" cm="1">
        <f t="array" ref="J10069">IFERROR(_xlfn.IFS(B10069=2015,H10069/$O$13,B10069=2016,H10069/$O$14,B10069=2017,H10069/$O$15,B10069=2018,H10069/$O$16,B10069=2019,H10069/$O$17,B10069=2020,H10069/$O$18,B10069=2021,H10069/$O$19,B10069=2022,H10069/$O$20),"")</f>
        <v>2.137287522828627E-5</v>
      </c>
      <c r="K10069" s="3" cm="1">
        <f t="array" ref="K10069">IFERROR(_xlfn.IFS(B10069=2015,J10069*$P$4,B10069=2016,J10069*$P$5,B10069=2017,J10069*$P$6,B10069=2018,J10069*$P$7,B10069=2019,J10069*$P$8,B10069=2020,J10069*$P$9,B10069=2021,J10069*$P$10,B10069=2022,J10069*$P$11),"")</f>
        <v>46026.123593472854</v>
      </c>
      <c r="L10069" s="3">
        <f t="shared" si="158"/>
        <v>94685.923593472864</v>
      </c>
    </row>
    <row r="10070" spans="1:12">
      <c r="A10070">
        <v>4800214</v>
      </c>
      <c r="B10070">
        <v>2023</v>
      </c>
      <c r="D10070" t="s">
        <v>3585</v>
      </c>
      <c r="E10070" t="s">
        <v>3586</v>
      </c>
      <c r="F10070" t="s">
        <v>4101</v>
      </c>
      <c r="G10070" t="s">
        <v>3587</v>
      </c>
      <c r="H10070" s="5">
        <v>26442.240000000002</v>
      </c>
      <c r="I10070">
        <f>IFERROR(VLOOKUP(G10070,'NCES Match'!$A$2:$B$1307,2,FALSE),"")</f>
        <v>4800214</v>
      </c>
      <c r="J10070" t="str" cm="1">
        <f t="array" ref="J10070">IFERROR(_xlfn.IFS(B10070=2015,H10070/$O$13,B10070=2016,H10070/$O$14,B10070=2017,H10070/$O$15,B10070=2018,H10070/$O$16,B10070=2019,H10070/$O$17,B10070=2020,H10070/$O$18,B10070=2021,H10070/$O$19,B10070=2022,H10070/$O$20),"")</f>
        <v/>
      </c>
      <c r="K10070" s="3" t="str" cm="1">
        <f t="array" ref="K10070">IFERROR(_xlfn.IFS(B10070=2015,J10070*$P$4,B10070=2016,J10070*$P$5,B10070=2017,J10070*$P$6,B10070=2018,J10070*$P$7,B10070=2019,J10070*$P$8,B10070=2020,J10070*$P$9,B10070=2021,J10070*$P$10,B10070=2022,J10070*$P$11),"")</f>
        <v/>
      </c>
      <c r="L10070" s="3">
        <f t="shared" si="158"/>
        <v>26442.240000000002</v>
      </c>
    </row>
    <row r="10071" spans="1:12">
      <c r="A10071">
        <v>4820850</v>
      </c>
      <c r="B10071">
        <v>2015</v>
      </c>
      <c r="C10071" t="s">
        <v>381</v>
      </c>
      <c r="D10071" t="s">
        <v>1445</v>
      </c>
      <c r="E10071" t="s">
        <v>1446</v>
      </c>
      <c r="G10071" t="s">
        <v>1447</v>
      </c>
      <c r="H10071" s="5">
        <v>388500.4</v>
      </c>
      <c r="I10071">
        <f>IFERROR(VLOOKUP(G10071,'NCES Match'!$A$2:$B$1307,2,FALSE),"")</f>
        <v>4820850</v>
      </c>
      <c r="J10071" cm="1">
        <f t="array" ref="J10071">IFERROR(_xlfn.IFS(B10071=2015,H10071/$O$13,B10071=2016,H10071/$O$14,B10071=2017,H10071/$O$15,B10071=2018,H10071/$O$16,B10071=2019,H10071/$O$17,B10071=2020,H10071/$O$18,B10071=2021,H10071/$O$19,B10071=2022,H10071/$O$20),"")</f>
        <v>3.0435267292289148E-4</v>
      </c>
      <c r="K10071" s="3" cm="1">
        <f t="array" ref="K10071">IFERROR(_xlfn.IFS(B10071=2015,J10071*$P$4,B10071=2016,J10071*$P$5,B10071=2017,J10071*$P$6,B10071=2018,J10071*$P$7,B10071=2019,J10071*$P$8,B10071=2020,J10071*$P$9,B10071=2021,J10071*$P$10,B10071=2022,J10071*$P$11),"")</f>
        <v>484372.10128476185</v>
      </c>
      <c r="L10071" s="3">
        <f t="shared" si="158"/>
        <v>872872.50128476182</v>
      </c>
    </row>
    <row r="10072" spans="1:12">
      <c r="A10072">
        <v>4820850</v>
      </c>
      <c r="B10072">
        <v>2016</v>
      </c>
      <c r="C10072" t="s">
        <v>4102</v>
      </c>
      <c r="D10072" t="s">
        <v>1445</v>
      </c>
      <c r="E10072" t="s">
        <v>1446</v>
      </c>
      <c r="F10072" t="s">
        <v>4101</v>
      </c>
      <c r="G10072" t="s">
        <v>1447</v>
      </c>
      <c r="H10072" s="5">
        <v>397664</v>
      </c>
      <c r="I10072">
        <f>IFERROR(VLOOKUP(G10072,'NCES Match'!$A$2:$B$1307,2,FALSE),"")</f>
        <v>4820850</v>
      </c>
      <c r="J10072" cm="1">
        <f t="array" ref="J10072">IFERROR(_xlfn.IFS(B10072=2015,H10072/$O$13,B10072=2016,H10072/$O$14,B10072=2017,H10072/$O$15,B10072=2018,H10072/$O$16,B10072=2019,H10072/$O$17,B10072=2020,H10072/$O$18,B10072=2021,H10072/$O$19,B10072=2022,H10072/$O$20),"")</f>
        <v>2.846744984377293E-4</v>
      </c>
      <c r="K10072" s="3" cm="1">
        <f t="array" ref="K10072">IFERROR(_xlfn.IFS(B10072=2015,J10072*$P$4,B10072=2016,J10072*$P$5,B10072=2017,J10072*$P$6,B10072=2018,J10072*$P$7,B10072=2019,J10072*$P$8,B10072=2020,J10072*$P$9,B10072=2021,J10072*$P$10,B10072=2022,J10072*$P$11),"")</f>
        <v>477009.48509098642</v>
      </c>
      <c r="L10072" s="3">
        <f t="shared" si="158"/>
        <v>874673.48509098636</v>
      </c>
    </row>
    <row r="10073" spans="1:12">
      <c r="A10073">
        <v>4820850</v>
      </c>
      <c r="B10073">
        <v>2017</v>
      </c>
      <c r="D10073" t="s">
        <v>1445</v>
      </c>
      <c r="E10073" t="s">
        <v>1446</v>
      </c>
      <c r="F10073" t="s">
        <v>4101</v>
      </c>
      <c r="G10073" t="s">
        <v>1447</v>
      </c>
      <c r="H10073" s="5">
        <v>389637</v>
      </c>
      <c r="I10073">
        <f>IFERROR(VLOOKUP(G10073,'NCES Match'!$A$2:$B$1307,2,FALSE),"")</f>
        <v>4820850</v>
      </c>
      <c r="J10073" cm="1">
        <f t="array" ref="J10073">IFERROR(_xlfn.IFS(B10073=2015,H10073/$O$13,B10073=2016,H10073/$O$14,B10073=2017,H10073/$O$15,B10073=2018,H10073/$O$16,B10073=2019,H10073/$O$17,B10073=2020,H10073/$O$18,B10073=2021,H10073/$O$19,B10073=2022,H10073/$O$20),"")</f>
        <v>2.6863085270911822E-4</v>
      </c>
      <c r="K10073" s="3" cm="1">
        <f t="array" ref="K10073">IFERROR(_xlfn.IFS(B10073=2015,J10073*$P$4,B10073=2016,J10073*$P$5,B10073=2017,J10073*$P$6,B10073=2018,J10073*$P$7,B10073=2019,J10073*$P$8,B10073=2020,J10073*$P$9,B10073=2021,J10073*$P$10,B10073=2022,J10073*$P$11),"")</f>
        <v>456201.76053526282</v>
      </c>
      <c r="L10073" s="3">
        <f t="shared" si="158"/>
        <v>845838.76053526276</v>
      </c>
    </row>
    <row r="10074" spans="1:12">
      <c r="A10074">
        <v>4820850</v>
      </c>
      <c r="B10074">
        <v>2018</v>
      </c>
      <c r="D10074" t="s">
        <v>1445</v>
      </c>
      <c r="E10074" t="s">
        <v>1446</v>
      </c>
      <c r="F10074" t="s">
        <v>4101</v>
      </c>
      <c r="G10074" t="s">
        <v>1447</v>
      </c>
      <c r="H10074" s="5">
        <v>429119</v>
      </c>
      <c r="I10074">
        <f>IFERROR(VLOOKUP(G10074,'NCES Match'!$A$2:$B$1307,2,FALSE),"")</f>
        <v>4820850</v>
      </c>
      <c r="J10074" cm="1">
        <f t="array" ref="J10074">IFERROR(_xlfn.IFS(B10074=2015,H10074/$O$13,B10074=2016,H10074/$O$14,B10074=2017,H10074/$O$15,B10074=2018,H10074/$O$16,B10074=2019,H10074/$O$17,B10074=2020,H10074/$O$18,B10074=2021,H10074/$O$19,B10074=2022,H10074/$O$20),"")</f>
        <v>2.8002539469249482E-4</v>
      </c>
      <c r="K10074" s="3" cm="1">
        <f t="array" ref="K10074">IFERROR(_xlfn.IFS(B10074=2015,J10074*$P$4,B10074=2016,J10074*$P$5,B10074=2017,J10074*$P$6,B10074=2018,J10074*$P$7,B10074=2019,J10074*$P$8,B10074=2020,J10074*$P$9,B10074=2021,J10074*$P$10,B10074=2022,J10074*$P$11),"")</f>
        <v>480762.52228395076</v>
      </c>
      <c r="L10074" s="3">
        <f t="shared" si="158"/>
        <v>909881.52228395082</v>
      </c>
    </row>
    <row r="10075" spans="1:12">
      <c r="A10075">
        <v>4820850</v>
      </c>
      <c r="B10075">
        <v>2019</v>
      </c>
      <c r="D10075" t="s">
        <v>1445</v>
      </c>
      <c r="E10075" t="s">
        <v>1446</v>
      </c>
      <c r="F10075" t="s">
        <v>4101</v>
      </c>
      <c r="G10075" t="s">
        <v>1447</v>
      </c>
      <c r="H10075" s="5">
        <v>442834</v>
      </c>
      <c r="I10075">
        <f>IFERROR(VLOOKUP(G10075,'NCES Match'!$A$2:$B$1307,2,FALSE),"")</f>
        <v>4820850</v>
      </c>
      <c r="J10075" cm="1">
        <f t="array" ref="J10075">IFERROR(_xlfn.IFS(B10075=2015,H10075/$O$13,B10075=2016,H10075/$O$14,B10075=2017,H10075/$O$15,B10075=2018,H10075/$O$16,B10075=2019,H10075/$O$17,B10075=2020,H10075/$O$18,B10075=2021,H10075/$O$19,B10075=2022,H10075/$O$20),"")</f>
        <v>2.8039364391955899E-4</v>
      </c>
      <c r="K10075" s="3" cm="1">
        <f t="array" ref="K10075">IFERROR(_xlfn.IFS(B10075=2015,J10075*$P$4,B10075=2016,J10075*$P$5,B10075=2017,J10075*$P$6,B10075=2018,J10075*$P$7,B10075=2019,J10075*$P$8,B10075=2020,J10075*$P$9,B10075=2021,J10075*$P$10,B10075=2022,J10075*$P$11),"")</f>
        <v>487303.39531034051</v>
      </c>
      <c r="L10075" s="3">
        <f t="shared" si="158"/>
        <v>930137.39531034045</v>
      </c>
    </row>
    <row r="10076" spans="1:12">
      <c r="A10076">
        <v>4820850</v>
      </c>
      <c r="B10076">
        <v>2020</v>
      </c>
      <c r="D10076" t="s">
        <v>1445</v>
      </c>
      <c r="E10076" t="s">
        <v>1446</v>
      </c>
      <c r="F10076" t="s">
        <v>4230</v>
      </c>
      <c r="G10076" t="s">
        <v>1447</v>
      </c>
      <c r="H10076" s="5">
        <v>467266</v>
      </c>
      <c r="I10076">
        <f>IFERROR(VLOOKUP(G10076,'NCES Match'!$A$2:$B$1307,2,FALSE),"")</f>
        <v>4820850</v>
      </c>
      <c r="J10076" cm="1">
        <f t="array" ref="J10076">IFERROR(_xlfn.IFS(B10076=2015,H10076/$O$13,B10076=2016,H10076/$O$14,B10076=2017,H10076/$O$15,B10076=2018,H10076/$O$16,B10076=2019,H10076/$O$17,B10076=2020,H10076/$O$18,B10076=2021,H10076/$O$19,B10076=2022,H10076/$O$20),"")</f>
        <v>2.5321497919707095E-4</v>
      </c>
      <c r="K10076" s="3" cm="1">
        <f t="array" ref="K10076">IFERROR(_xlfn.IFS(B10076=2015,J10076*$P$4,B10076=2016,J10076*$P$5,B10076=2017,J10076*$P$6,B10076=2018,J10076*$P$7,B10076=2019,J10076*$P$8,B10076=2020,J10076*$P$9,B10076=2021,J10076*$P$10,B10076=2022,J10076*$P$11),"")</f>
        <v>533777.888947592</v>
      </c>
      <c r="L10076" s="3">
        <f t="shared" si="158"/>
        <v>1001043.888947592</v>
      </c>
    </row>
    <row r="10077" spans="1:12">
      <c r="A10077">
        <v>4820850</v>
      </c>
      <c r="B10077">
        <v>2021</v>
      </c>
      <c r="D10077" t="s">
        <v>1445</v>
      </c>
      <c r="E10077" t="s">
        <v>1446</v>
      </c>
      <c r="F10077" t="s">
        <v>4101</v>
      </c>
      <c r="G10077" t="s">
        <v>1447</v>
      </c>
      <c r="H10077" s="5">
        <v>963884.36</v>
      </c>
      <c r="I10077">
        <f>IFERROR(VLOOKUP(G10077,'NCES Match'!$A$2:$B$1307,2,FALSE),"")</f>
        <v>4820850</v>
      </c>
      <c r="J10077" cm="1">
        <f t="array" ref="J10077">IFERROR(_xlfn.IFS(B10077=2015,H10077/$O$13,B10077=2016,H10077/$O$14,B10077=2017,H10077/$O$15,B10077=2018,H10077/$O$16,B10077=2019,H10077/$O$17,B10077=2020,H10077/$O$18,B10077=2021,H10077/$O$19,B10077=2022,H10077/$O$20),"")</f>
        <v>4.931647007291695E-4</v>
      </c>
      <c r="K10077" s="3" cm="1">
        <f t="array" ref="K10077">IFERROR(_xlfn.IFS(B10077=2015,J10077*$P$4,B10077=2016,J10077*$P$5,B10077=2017,J10077*$P$6,B10077=2018,J10077*$P$7,B10077=2019,J10077*$P$8,B10077=2020,J10077*$P$9,B10077=2021,J10077*$P$10,B10077=2022,J10077*$P$11),"")</f>
        <v>1055645.3241371834</v>
      </c>
      <c r="L10077" s="3">
        <f t="shared" si="158"/>
        <v>2019529.6841371832</v>
      </c>
    </row>
    <row r="10078" spans="1:12">
      <c r="A10078">
        <v>4820850</v>
      </c>
      <c r="B10078">
        <v>2022</v>
      </c>
      <c r="D10078" t="s">
        <v>1445</v>
      </c>
      <c r="E10078" t="s">
        <v>1446</v>
      </c>
      <c r="F10078" t="s">
        <v>4101</v>
      </c>
      <c r="G10078" t="s">
        <v>1447</v>
      </c>
      <c r="H10078" s="5">
        <v>778131.42</v>
      </c>
      <c r="I10078">
        <f>IFERROR(VLOOKUP(G10078,'NCES Match'!$A$2:$B$1307,2,FALSE),"")</f>
        <v>4820850</v>
      </c>
      <c r="J10078" cm="1">
        <f t="array" ref="J10078">IFERROR(_xlfn.IFS(B10078=2015,H10078/$O$13,B10078=2016,H10078/$O$14,B10078=2017,H10078/$O$15,B10078=2018,H10078/$O$16,B10078=2019,H10078/$O$17,B10078=2020,H10078/$O$18,B10078=2021,H10078/$O$19,B10078=2022,H10078/$O$20),"")</f>
        <v>3.4177916372178305E-4</v>
      </c>
      <c r="K10078" s="3" cm="1">
        <f t="array" ref="K10078">IFERROR(_xlfn.IFS(B10078=2015,J10078*$P$4,B10078=2016,J10078*$P$5,B10078=2017,J10078*$P$6,B10078=2018,J10078*$P$7,B10078=2019,J10078*$P$8,B10078=2020,J10078*$P$9,B10078=2021,J10078*$P$10,B10078=2022,J10078*$P$11),"")</f>
        <v>736015.62087975151</v>
      </c>
      <c r="L10078" s="3">
        <f t="shared" si="158"/>
        <v>1514147.0408797516</v>
      </c>
    </row>
    <row r="10079" spans="1:12">
      <c r="A10079">
        <v>4820850</v>
      </c>
      <c r="B10079">
        <v>2023</v>
      </c>
      <c r="D10079" t="s">
        <v>1445</v>
      </c>
      <c r="E10079" t="s">
        <v>1446</v>
      </c>
      <c r="F10079" t="s">
        <v>4101</v>
      </c>
      <c r="G10079" t="s">
        <v>1447</v>
      </c>
      <c r="H10079" s="5">
        <v>614002.56999999995</v>
      </c>
      <c r="I10079">
        <f>IFERROR(VLOOKUP(G10079,'NCES Match'!$A$2:$B$1307,2,FALSE),"")</f>
        <v>4820850</v>
      </c>
      <c r="J10079" t="str" cm="1">
        <f t="array" ref="J10079">IFERROR(_xlfn.IFS(B10079=2015,H10079/$O$13,B10079=2016,H10079/$O$14,B10079=2017,H10079/$O$15,B10079=2018,H10079/$O$16,B10079=2019,H10079/$O$17,B10079=2020,H10079/$O$18,B10079=2021,H10079/$O$19,B10079=2022,H10079/$O$20),"")</f>
        <v/>
      </c>
      <c r="K10079" s="3" t="str" cm="1">
        <f t="array" ref="K10079">IFERROR(_xlfn.IFS(B10079=2015,J10079*$P$4,B10079=2016,J10079*$P$5,B10079=2017,J10079*$P$6,B10079=2018,J10079*$P$7,B10079=2019,J10079*$P$8,B10079=2020,J10079*$P$9,B10079=2021,J10079*$P$10,B10079=2022,J10079*$P$11),"")</f>
        <v/>
      </c>
      <c r="L10079" s="3">
        <f t="shared" si="158"/>
        <v>614002.56999999995</v>
      </c>
    </row>
    <row r="10080" spans="1:12">
      <c r="A10080">
        <v>4837140</v>
      </c>
      <c r="B10080">
        <v>2015</v>
      </c>
      <c r="C10080" t="s">
        <v>381</v>
      </c>
      <c r="D10080" t="s">
        <v>2770</v>
      </c>
      <c r="E10080" t="s">
        <v>2771</v>
      </c>
      <c r="G10080" t="s">
        <v>2772</v>
      </c>
      <c r="H10080" s="5">
        <v>2452283.33</v>
      </c>
      <c r="I10080">
        <f>IFERROR(VLOOKUP(G10080,'NCES Match'!$A$2:$B$1307,2,FALSE),"")</f>
        <v>4837140</v>
      </c>
      <c r="J10080" cm="1">
        <f t="array" ref="J10080">IFERROR(_xlfn.IFS(B10080=2015,H10080/$O$13,B10080=2016,H10080/$O$14,B10080=2017,H10080/$O$15,B10080=2018,H10080/$O$16,B10080=2019,H10080/$O$17,B10080=2020,H10080/$O$18,B10080=2021,H10080/$O$19,B10080=2022,H10080/$O$20),"")</f>
        <v>1.9211279737414661E-3</v>
      </c>
      <c r="K10080" s="3" cm="1">
        <f t="array" ref="K10080">IFERROR(_xlfn.IFS(B10080=2015,J10080*$P$4,B10080=2016,J10080*$P$5,B10080=2017,J10080*$P$6,B10080=2018,J10080*$P$7,B10080=2019,J10080*$P$8,B10080=2020,J10080*$P$9,B10080=2021,J10080*$P$10,B10080=2022,J10080*$P$11),"")</f>
        <v>3057442.4878267637</v>
      </c>
      <c r="L10080" s="3">
        <f t="shared" si="158"/>
        <v>5509725.8178267637</v>
      </c>
    </row>
    <row r="10081" spans="1:12">
      <c r="A10081">
        <v>4837140</v>
      </c>
      <c r="B10081">
        <v>2016</v>
      </c>
      <c r="C10081" t="s">
        <v>4102</v>
      </c>
      <c r="D10081" t="s">
        <v>2770</v>
      </c>
      <c r="E10081" t="s">
        <v>2771</v>
      </c>
      <c r="F10081" t="s">
        <v>4101</v>
      </c>
      <c r="G10081" t="s">
        <v>2772</v>
      </c>
      <c r="H10081" s="5">
        <v>2324498</v>
      </c>
      <c r="I10081">
        <f>IFERROR(VLOOKUP(G10081,'NCES Match'!$A$2:$B$1307,2,FALSE),"")</f>
        <v>4837140</v>
      </c>
      <c r="J10081" cm="1">
        <f t="array" ref="J10081">IFERROR(_xlfn.IFS(B10081=2015,H10081/$O$13,B10081=2016,H10081/$O$14,B10081=2017,H10081/$O$15,B10081=2018,H10081/$O$16,B10081=2019,H10081/$O$17,B10081=2020,H10081/$O$18,B10081=2021,H10081/$O$19,B10081=2022,H10081/$O$20),"")</f>
        <v>1.6640311978693189E-3</v>
      </c>
      <c r="K10081" s="3" cm="1">
        <f t="array" ref="K10081">IFERROR(_xlfn.IFS(B10081=2015,J10081*$P$4,B10081=2016,J10081*$P$5,B10081=2017,J10081*$P$6,B10081=2018,J10081*$P$7,B10081=2019,J10081*$P$8,B10081=2020,J10081*$P$9,B10081=2021,J10081*$P$10,B10081=2022,J10081*$P$11),"")</f>
        <v>2788302.6727967015</v>
      </c>
      <c r="L10081" s="3">
        <f t="shared" si="158"/>
        <v>5112800.672796702</v>
      </c>
    </row>
    <row r="10082" spans="1:12">
      <c r="A10082">
        <v>4837140</v>
      </c>
      <c r="B10082">
        <v>2017</v>
      </c>
      <c r="D10082" t="s">
        <v>2770</v>
      </c>
      <c r="E10082" t="s">
        <v>2771</v>
      </c>
      <c r="F10082" t="s">
        <v>4101</v>
      </c>
      <c r="G10082" t="s">
        <v>2772</v>
      </c>
      <c r="H10082" s="5">
        <v>2218605</v>
      </c>
      <c r="I10082">
        <f>IFERROR(VLOOKUP(G10082,'NCES Match'!$A$2:$B$1307,2,FALSE),"")</f>
        <v>4837140</v>
      </c>
      <c r="J10082" cm="1">
        <f t="array" ref="J10082">IFERROR(_xlfn.IFS(B10082=2015,H10082/$O$13,B10082=2016,H10082/$O$14,B10082=2017,H10082/$O$15,B10082=2018,H10082/$O$16,B10082=2019,H10082/$O$17,B10082=2020,H10082/$O$18,B10082=2021,H10082/$O$19,B10082=2022,H10082/$O$20),"")</f>
        <v>1.5295922948146945E-3</v>
      </c>
      <c r="K10082" s="3" cm="1">
        <f t="array" ref="K10082">IFERROR(_xlfn.IFS(B10082=2015,J10082*$P$4,B10082=2016,J10082*$P$5,B10082=2017,J10082*$P$6,B10082=2018,J10082*$P$7,B10082=2019,J10082*$P$8,B10082=2020,J10082*$P$9,B10082=2021,J10082*$P$10,B10082=2022,J10082*$P$11),"")</f>
        <v>2597626.7832170371</v>
      </c>
      <c r="L10082" s="3">
        <f t="shared" si="158"/>
        <v>4816231.7832170371</v>
      </c>
    </row>
    <row r="10083" spans="1:12">
      <c r="A10083">
        <v>4837140</v>
      </c>
      <c r="B10083">
        <v>2018</v>
      </c>
      <c r="D10083" t="s">
        <v>2770</v>
      </c>
      <c r="E10083" t="s">
        <v>2771</v>
      </c>
      <c r="F10083" t="s">
        <v>4101</v>
      </c>
      <c r="G10083" t="s">
        <v>2772</v>
      </c>
      <c r="H10083" s="5">
        <v>2245281</v>
      </c>
      <c r="I10083">
        <f>IFERROR(VLOOKUP(G10083,'NCES Match'!$A$2:$B$1307,2,FALSE),"")</f>
        <v>4837140</v>
      </c>
      <c r="J10083" cm="1">
        <f t="array" ref="J10083">IFERROR(_xlfn.IFS(B10083=2015,H10083/$O$13,B10083=2016,H10083/$O$14,B10083=2017,H10083/$O$15,B10083=2018,H10083/$O$16,B10083=2019,H10083/$O$17,B10083=2020,H10083/$O$18,B10083=2021,H10083/$O$19,B10083=2022,H10083/$O$20),"")</f>
        <v>1.465177953482739E-3</v>
      </c>
      <c r="K10083" s="3" cm="1">
        <f t="array" ref="K10083">IFERROR(_xlfn.IFS(B10083=2015,J10083*$P$4,B10083=2016,J10083*$P$5,B10083=2017,J10083*$P$6,B10083=2018,J10083*$P$7,B10083=2019,J10083*$P$8,B10083=2020,J10083*$P$9,B10083=2021,J10083*$P$10,B10083=2022,J10083*$P$11),"")</f>
        <v>2515495.6009783563</v>
      </c>
      <c r="L10083" s="3">
        <f t="shared" si="158"/>
        <v>4760776.6009783559</v>
      </c>
    </row>
    <row r="10084" spans="1:12">
      <c r="A10084">
        <v>4837140</v>
      </c>
      <c r="B10084">
        <v>2019</v>
      </c>
      <c r="D10084" t="s">
        <v>2770</v>
      </c>
      <c r="E10084" t="s">
        <v>2771</v>
      </c>
      <c r="F10084" t="s">
        <v>4101</v>
      </c>
      <c r="G10084" t="s">
        <v>2772</v>
      </c>
      <c r="H10084" s="5">
        <v>2451004</v>
      </c>
      <c r="I10084">
        <f>IFERROR(VLOOKUP(G10084,'NCES Match'!$A$2:$B$1307,2,FALSE),"")</f>
        <v>4837140</v>
      </c>
      <c r="J10084" cm="1">
        <f t="array" ref="J10084">IFERROR(_xlfn.IFS(B10084=2015,H10084/$O$13,B10084=2016,H10084/$O$14,B10084=2017,H10084/$O$15,B10084=2018,H10084/$O$16,B10084=2019,H10084/$O$17,B10084=2020,H10084/$O$18,B10084=2021,H10084/$O$19,B10084=2022,H10084/$O$20),"")</f>
        <v>1.5519267780283689E-3</v>
      </c>
      <c r="K10084" s="3" cm="1">
        <f t="array" ref="K10084">IFERROR(_xlfn.IFS(B10084=2015,J10084*$P$4,B10084=2016,J10084*$P$5,B10084=2017,J10084*$P$6,B10084=2018,J10084*$P$7,B10084=2019,J10084*$P$8,B10084=2020,J10084*$P$9,B10084=2021,J10084*$P$10,B10084=2022,J10084*$P$11),"")</f>
        <v>2697133.8495220006</v>
      </c>
      <c r="L10084" s="3">
        <f t="shared" si="158"/>
        <v>5148137.8495220002</v>
      </c>
    </row>
    <row r="10085" spans="1:12">
      <c r="A10085">
        <v>4837140</v>
      </c>
      <c r="B10085">
        <v>2020</v>
      </c>
      <c r="D10085" t="s">
        <v>2770</v>
      </c>
      <c r="E10085" t="s">
        <v>2771</v>
      </c>
      <c r="F10085" t="s">
        <v>4230</v>
      </c>
      <c r="G10085" t="s">
        <v>2772</v>
      </c>
      <c r="H10085" s="5">
        <v>2797153</v>
      </c>
      <c r="I10085">
        <f>IFERROR(VLOOKUP(G10085,'NCES Match'!$A$2:$B$1307,2,FALSE),"")</f>
        <v>4837140</v>
      </c>
      <c r="J10085" cm="1">
        <f t="array" ref="J10085">IFERROR(_xlfn.IFS(B10085=2015,H10085/$O$13,B10085=2016,H10085/$O$14,B10085=2017,H10085/$O$15,B10085=2018,H10085/$O$16,B10085=2019,H10085/$O$17,B10085=2020,H10085/$O$18,B10085=2021,H10085/$O$19,B10085=2022,H10085/$O$20),"")</f>
        <v>1.5157983647558877E-3</v>
      </c>
      <c r="K10085" s="3" cm="1">
        <f t="array" ref="K10085">IFERROR(_xlfn.IFS(B10085=2015,J10085*$P$4,B10085=2016,J10085*$P$5,B10085=2017,J10085*$P$6,B10085=2018,J10085*$P$7,B10085=2019,J10085*$P$8,B10085=2020,J10085*$P$9,B10085=2021,J10085*$P$10,B10085=2022,J10085*$P$11),"")</f>
        <v>3195307.2198778079</v>
      </c>
      <c r="L10085" s="3">
        <f t="shared" si="158"/>
        <v>5992460.2198778074</v>
      </c>
    </row>
    <row r="10086" spans="1:12">
      <c r="A10086">
        <v>4837140</v>
      </c>
      <c r="B10086">
        <v>2021</v>
      </c>
      <c r="D10086" t="s">
        <v>2770</v>
      </c>
      <c r="E10086" t="s">
        <v>2771</v>
      </c>
      <c r="F10086" t="s">
        <v>4101</v>
      </c>
      <c r="G10086" t="s">
        <v>2772</v>
      </c>
      <c r="H10086" s="5">
        <v>3287773.13</v>
      </c>
      <c r="I10086">
        <f>IFERROR(VLOOKUP(G10086,'NCES Match'!$A$2:$B$1307,2,FALSE),"")</f>
        <v>4837140</v>
      </c>
      <c r="J10086" cm="1">
        <f t="array" ref="J10086">IFERROR(_xlfn.IFS(B10086=2015,H10086/$O$13,B10086=2016,H10086/$O$14,B10086=2017,H10086/$O$15,B10086=2018,H10086/$O$16,B10086=2019,H10086/$O$17,B10086=2020,H10086/$O$18,B10086=2021,H10086/$O$19,B10086=2022,H10086/$O$20),"")</f>
        <v>1.6821661591457451E-3</v>
      </c>
      <c r="K10086" s="3" cm="1">
        <f t="array" ref="K10086">IFERROR(_xlfn.IFS(B10086=2015,J10086*$P$4,B10086=2016,J10086*$P$5,B10086=2017,J10086*$P$6,B10086=2018,J10086*$P$7,B10086=2019,J10086*$P$8,B10086=2020,J10086*$P$9,B10086=2021,J10086*$P$10,B10086=2022,J10086*$P$11),"")</f>
        <v>3600766.3113325867</v>
      </c>
      <c r="L10086" s="3">
        <f t="shared" si="158"/>
        <v>6888539.4413325861</v>
      </c>
    </row>
    <row r="10087" spans="1:12">
      <c r="A10087">
        <v>4837140</v>
      </c>
      <c r="B10087">
        <v>2022</v>
      </c>
      <c r="D10087" t="s">
        <v>2770</v>
      </c>
      <c r="E10087" t="s">
        <v>2771</v>
      </c>
      <c r="F10087" t="s">
        <v>4101</v>
      </c>
      <c r="G10087" t="s">
        <v>4393</v>
      </c>
      <c r="H10087" s="5">
        <v>3296701.25</v>
      </c>
      <c r="I10087">
        <f>IFERROR(VLOOKUP(G10087,'NCES Match'!$A$2:$B$1307,2,FALSE),"")</f>
        <v>4837140</v>
      </c>
      <c r="J10087" cm="1">
        <f t="array" ref="J10087">IFERROR(_xlfn.IFS(B10087=2015,H10087/$O$13,B10087=2016,H10087/$O$14,B10087=2017,H10087/$O$15,B10087=2018,H10087/$O$16,B10087=2019,H10087/$O$17,B10087=2020,H10087/$O$18,B10087=2021,H10087/$O$19,B10087=2022,H10087/$O$20),"")</f>
        <v>1.4480122088702662E-3</v>
      </c>
      <c r="K10087" s="3" cm="1">
        <f t="array" ref="K10087">IFERROR(_xlfn.IFS(B10087=2015,J10087*$P$4,B10087=2016,J10087*$P$5,B10087=2017,J10087*$P$6,B10087=2018,J10087*$P$7,B10087=2019,J10087*$P$8,B10087=2020,J10087*$P$9,B10087=2021,J10087*$P$10,B10087=2022,J10087*$P$11),"")</f>
        <v>3118269.6842826405</v>
      </c>
      <c r="L10087" s="3">
        <f t="shared" si="158"/>
        <v>6414970.93428264</v>
      </c>
    </row>
    <row r="10088" spans="1:12">
      <c r="A10088">
        <v>4837140</v>
      </c>
      <c r="B10088">
        <v>2023</v>
      </c>
      <c r="D10088" t="s">
        <v>2770</v>
      </c>
      <c r="E10088" t="s">
        <v>2771</v>
      </c>
      <c r="F10088" t="s">
        <v>4101</v>
      </c>
      <c r="G10088" t="s">
        <v>4393</v>
      </c>
      <c r="H10088" s="5">
        <v>3695740.6999999997</v>
      </c>
      <c r="I10088">
        <f>IFERROR(VLOOKUP(G10088,'NCES Match'!$A$2:$B$1307,2,FALSE),"")</f>
        <v>4837140</v>
      </c>
      <c r="J10088" t="str" cm="1">
        <f t="array" ref="J10088">IFERROR(_xlfn.IFS(B10088=2015,H10088/$O$13,B10088=2016,H10088/$O$14,B10088=2017,H10088/$O$15,B10088=2018,H10088/$O$16,B10088=2019,H10088/$O$17,B10088=2020,H10088/$O$18,B10088=2021,H10088/$O$19,B10088=2022,H10088/$O$20),"")</f>
        <v/>
      </c>
      <c r="K10088" s="3" t="str" cm="1">
        <f t="array" ref="K10088">IFERROR(_xlfn.IFS(B10088=2015,J10088*$P$4,B10088=2016,J10088*$P$5,B10088=2017,J10088*$P$6,B10088=2018,J10088*$P$7,B10088=2019,J10088*$P$8,B10088=2020,J10088*$P$9,B10088=2021,J10088*$P$10,B10088=2022,J10088*$P$11),"")</f>
        <v/>
      </c>
      <c r="L10088" s="3">
        <f t="shared" si="158"/>
        <v>3695740.6999999997</v>
      </c>
    </row>
    <row r="10089" spans="1:12">
      <c r="A10089">
        <v>4838910</v>
      </c>
      <c r="B10089">
        <v>2015</v>
      </c>
      <c r="C10089" t="s">
        <v>381</v>
      </c>
      <c r="D10089" t="s">
        <v>2905</v>
      </c>
      <c r="E10089" t="s">
        <v>2906</v>
      </c>
      <c r="G10089" t="s">
        <v>2907</v>
      </c>
      <c r="H10089" s="5">
        <v>54890.07</v>
      </c>
      <c r="I10089">
        <f>IFERROR(VLOOKUP(G10089,'NCES Match'!$A$2:$B$1307,2,FALSE),"")</f>
        <v>4838910</v>
      </c>
      <c r="J10089" cm="1">
        <f t="array" ref="J10089">IFERROR(_xlfn.IFS(B10089=2015,H10089/$O$13,B10089=2016,H10089/$O$14,B10089=2017,H10089/$O$15,B10089=2018,H10089/$O$16,B10089=2019,H10089/$O$17,B10089=2020,H10089/$O$18,B10089=2021,H10089/$O$19,B10089=2022,H10089/$O$20),"")</f>
        <v>4.3001087055314784E-5</v>
      </c>
      <c r="K10089" s="3" cm="1">
        <f t="array" ref="K10089">IFERROR(_xlfn.IFS(B10089=2015,J10089*$P$4,B10089=2016,J10089*$P$5,B10089=2017,J10089*$P$6,B10089=2018,J10089*$P$7,B10089=2019,J10089*$P$8,B10089=2020,J10089*$P$9,B10089=2021,J10089*$P$10,B10089=2022,J10089*$P$11),"")</f>
        <v>68435.498510600402</v>
      </c>
      <c r="L10089" s="3">
        <f t="shared" si="158"/>
        <v>123325.56851060039</v>
      </c>
    </row>
    <row r="10090" spans="1:12">
      <c r="A10090">
        <v>4838910</v>
      </c>
      <c r="B10090">
        <v>2016</v>
      </c>
      <c r="C10090" t="s">
        <v>4102</v>
      </c>
      <c r="D10090" t="s">
        <v>2905</v>
      </c>
      <c r="E10090" t="s">
        <v>2906</v>
      </c>
      <c r="F10090" t="s">
        <v>4101</v>
      </c>
      <c r="G10090" t="s">
        <v>2907</v>
      </c>
      <c r="H10090" s="5">
        <v>25660</v>
      </c>
      <c r="I10090">
        <f>IFERROR(VLOOKUP(G10090,'NCES Match'!$A$2:$B$1307,2,FALSE),"")</f>
        <v>4838910</v>
      </c>
      <c r="J10090" cm="1">
        <f t="array" ref="J10090">IFERROR(_xlfn.IFS(B10090=2015,H10090/$O$13,B10090=2016,H10090/$O$14,B10090=2017,H10090/$O$15,B10090=2018,H10090/$O$16,B10090=2019,H10090/$O$17,B10090=2020,H10090/$O$18,B10090=2021,H10090/$O$19,B10090=2022,H10090/$O$20),"")</f>
        <v>1.8369144880884701E-5</v>
      </c>
      <c r="K10090" s="3" cm="1">
        <f t="array" ref="K10090">IFERROR(_xlfn.IFS(B10090=2015,J10090*$P$4,B10090=2016,J10090*$P$5,B10090=2017,J10090*$P$6,B10090=2018,J10090*$P$7,B10090=2019,J10090*$P$8,B10090=2020,J10090*$P$9,B10090=2021,J10090*$P$10,B10090=2022,J10090*$P$11),"")</f>
        <v>30779.913161449644</v>
      </c>
      <c r="L10090" s="3">
        <f t="shared" si="158"/>
        <v>56439.913161449644</v>
      </c>
    </row>
    <row r="10091" spans="1:12">
      <c r="A10091">
        <v>4838910</v>
      </c>
      <c r="B10091">
        <v>2017</v>
      </c>
      <c r="D10091" t="s">
        <v>2905</v>
      </c>
      <c r="E10091" t="s">
        <v>2906</v>
      </c>
      <c r="F10091" t="s">
        <v>4101</v>
      </c>
      <c r="G10091" t="s">
        <v>2907</v>
      </c>
      <c r="H10091" s="5">
        <v>35885</v>
      </c>
      <c r="I10091">
        <f>IFERROR(VLOOKUP(G10091,'NCES Match'!$A$2:$B$1307,2,FALSE),"")</f>
        <v>4838910</v>
      </c>
      <c r="J10091" cm="1">
        <f t="array" ref="J10091">IFERROR(_xlfn.IFS(B10091=2015,H10091/$O$13,B10091=2016,H10091/$O$14,B10091=2017,H10091/$O$15,B10091=2018,H10091/$O$16,B10091=2019,H10091/$O$17,B10091=2020,H10091/$O$18,B10091=2021,H10091/$O$19,B10091=2022,H10091/$O$20),"")</f>
        <v>2.4740510140121976E-5</v>
      </c>
      <c r="K10091" s="3" cm="1">
        <f t="array" ref="K10091">IFERROR(_xlfn.IFS(B10091=2015,J10091*$P$4,B10091=2016,J10091*$P$5,B10091=2017,J10091*$P$6,B10091=2018,J10091*$P$7,B10091=2019,J10091*$P$8,B10091=2020,J10091*$P$9,B10091=2021,J10091*$P$10,B10091=2022,J10091*$P$11),"")</f>
        <v>42015.517460631061</v>
      </c>
      <c r="L10091" s="3">
        <f t="shared" si="158"/>
        <v>77900.517460631061</v>
      </c>
    </row>
    <row r="10092" spans="1:12">
      <c r="A10092">
        <v>4838910</v>
      </c>
      <c r="B10092">
        <v>2018</v>
      </c>
      <c r="D10092" t="s">
        <v>2905</v>
      </c>
      <c r="E10092" t="s">
        <v>2906</v>
      </c>
      <c r="F10092" t="s">
        <v>4101</v>
      </c>
      <c r="G10092" t="s">
        <v>2907</v>
      </c>
      <c r="H10092" s="5">
        <v>57144</v>
      </c>
      <c r="I10092">
        <f>IFERROR(VLOOKUP(G10092,'NCES Match'!$A$2:$B$1307,2,FALSE),"")</f>
        <v>4838910</v>
      </c>
      <c r="J10092" cm="1">
        <f t="array" ref="J10092">IFERROR(_xlfn.IFS(B10092=2015,H10092/$O$13,B10092=2016,H10092/$O$14,B10092=2017,H10092/$O$15,B10092=2018,H10092/$O$16,B10092=2019,H10092/$O$17,B10092=2020,H10092/$O$18,B10092=2021,H10092/$O$19,B10092=2022,H10092/$O$20),"")</f>
        <v>3.7289822064061309E-5</v>
      </c>
      <c r="K10092" s="3" cm="1">
        <f t="array" ref="K10092">IFERROR(_xlfn.IFS(B10092=2015,J10092*$P$4,B10092=2016,J10092*$P$5,B10092=2017,J10092*$P$6,B10092=2018,J10092*$P$7,B10092=2019,J10092*$P$8,B10092=2020,J10092*$P$9,B10092=2021,J10092*$P$10,B10092=2022,J10092*$P$11),"")</f>
        <v>64021.153976855094</v>
      </c>
      <c r="L10092" s="3">
        <f t="shared" si="158"/>
        <v>121165.1539768551</v>
      </c>
    </row>
    <row r="10093" spans="1:12">
      <c r="A10093">
        <v>4838910</v>
      </c>
      <c r="B10093">
        <v>2019</v>
      </c>
      <c r="D10093" t="s">
        <v>2905</v>
      </c>
      <c r="E10093" t="s">
        <v>2906</v>
      </c>
      <c r="F10093" t="s">
        <v>4101</v>
      </c>
      <c r="G10093" t="s">
        <v>2907</v>
      </c>
      <c r="H10093" s="5">
        <v>59386</v>
      </c>
      <c r="I10093">
        <f>IFERROR(VLOOKUP(G10093,'NCES Match'!$A$2:$B$1307,2,FALSE),"")</f>
        <v>4838910</v>
      </c>
      <c r="J10093" cm="1">
        <f t="array" ref="J10093">IFERROR(_xlfn.IFS(B10093=2015,H10093/$O$13,B10093=2016,H10093/$O$14,B10093=2017,H10093/$O$15,B10093=2018,H10093/$O$16,B10093=2019,H10093/$O$17,B10093=2020,H10093/$O$18,B10093=2021,H10093/$O$19,B10093=2022,H10093/$O$20),"")</f>
        <v>3.7602029062373097E-5</v>
      </c>
      <c r="K10093" s="3" cm="1">
        <f t="array" ref="K10093">IFERROR(_xlfn.IFS(B10093=2015,J10093*$P$4,B10093=2016,J10093*$P$5,B10093=2017,J10093*$P$6,B10093=2018,J10093*$P$7,B10093=2019,J10093*$P$8,B10093=2020,J10093*$P$9,B10093=2021,J10093*$P$10,B10093=2022,J10093*$P$11),"")</f>
        <v>65349.542794590925</v>
      </c>
      <c r="L10093" s="3">
        <f t="shared" si="158"/>
        <v>124735.54279459093</v>
      </c>
    </row>
    <row r="10094" spans="1:12">
      <c r="A10094">
        <v>4838910</v>
      </c>
      <c r="B10094">
        <v>2020</v>
      </c>
      <c r="D10094" t="s">
        <v>2905</v>
      </c>
      <c r="E10094" t="s">
        <v>2906</v>
      </c>
      <c r="F10094" t="s">
        <v>4230</v>
      </c>
      <c r="G10094" t="s">
        <v>2907</v>
      </c>
      <c r="H10094" s="5">
        <v>77535</v>
      </c>
      <c r="I10094">
        <f>IFERROR(VLOOKUP(G10094,'NCES Match'!$A$2:$B$1307,2,FALSE),"")</f>
        <v>4838910</v>
      </c>
      <c r="J10094" cm="1">
        <f t="array" ref="J10094">IFERROR(_xlfn.IFS(B10094=2015,H10094/$O$13,B10094=2016,H10094/$O$14,B10094=2017,H10094/$O$15,B10094=2018,H10094/$O$16,B10094=2019,H10094/$O$17,B10094=2020,H10094/$O$18,B10094=2021,H10094/$O$19,B10094=2022,H10094/$O$20),"")</f>
        <v>4.2016802874689995E-5</v>
      </c>
      <c r="K10094" s="3" cm="1">
        <f t="array" ref="K10094">IFERROR(_xlfn.IFS(B10094=2015,J10094*$P$4,B10094=2016,J10094*$P$5,B10094=2017,J10094*$P$6,B10094=2018,J10094*$P$7,B10094=2019,J10094*$P$8,B10094=2020,J10094*$P$9,B10094=2021,J10094*$P$10,B10094=2022,J10094*$P$11),"")</f>
        <v>88571.538737146606</v>
      </c>
      <c r="L10094" s="3">
        <f t="shared" si="158"/>
        <v>166106.53873714659</v>
      </c>
    </row>
    <row r="10095" spans="1:12">
      <c r="A10095">
        <v>4838910</v>
      </c>
      <c r="B10095">
        <v>2021</v>
      </c>
      <c r="D10095" t="s">
        <v>2905</v>
      </c>
      <c r="E10095" t="s">
        <v>2906</v>
      </c>
      <c r="F10095" t="s">
        <v>4230</v>
      </c>
      <c r="G10095" t="s">
        <v>2907</v>
      </c>
      <c r="H10095" s="5">
        <v>72667.509999999995</v>
      </c>
      <c r="I10095">
        <f>IFERROR(VLOOKUP(G10095,'NCES Match'!$A$2:$B$1307,2,FALSE),"")</f>
        <v>4838910</v>
      </c>
      <c r="J10095" cm="1">
        <f t="array" ref="J10095">IFERROR(_xlfn.IFS(B10095=2015,H10095/$O$13,B10095=2016,H10095/$O$14,B10095=2017,H10095/$O$15,B10095=2018,H10095/$O$16,B10095=2019,H10095/$O$17,B10095=2020,H10095/$O$18,B10095=2021,H10095/$O$19,B10095=2022,H10095/$O$20),"")</f>
        <v>3.7179823959259936E-5</v>
      </c>
      <c r="K10095" s="3" cm="1">
        <f t="array" ref="K10095">IFERROR(_xlfn.IFS(B10095=2015,J10095*$P$4,B10095=2016,J10095*$P$5,B10095=2017,J10095*$P$6,B10095=2018,J10095*$P$7,B10095=2019,J10095*$P$8,B10095=2020,J10095*$P$9,B10095=2021,J10095*$P$10,B10095=2022,J10095*$P$11),"")</f>
        <v>79585.394609154158</v>
      </c>
      <c r="L10095" s="3">
        <f t="shared" si="158"/>
        <v>152252.90460915415</v>
      </c>
    </row>
    <row r="10096" spans="1:12">
      <c r="A10096">
        <v>4838910</v>
      </c>
      <c r="B10096">
        <v>2022</v>
      </c>
      <c r="D10096" t="s">
        <v>2905</v>
      </c>
      <c r="E10096" t="s">
        <v>2906</v>
      </c>
      <c r="F10096" t="s">
        <v>4101</v>
      </c>
      <c r="G10096" t="s">
        <v>2907</v>
      </c>
      <c r="H10096" s="5">
        <v>87432.99</v>
      </c>
      <c r="I10096">
        <f>IFERROR(VLOOKUP(G10096,'NCES Match'!$A$2:$B$1307,2,FALSE),"")</f>
        <v>4838910</v>
      </c>
      <c r="J10096" cm="1">
        <f t="array" ref="J10096">IFERROR(_xlfn.IFS(B10096=2015,H10096/$O$13,B10096=2016,H10096/$O$14,B10096=2017,H10096/$O$15,B10096=2018,H10096/$O$16,B10096=2019,H10096/$O$17,B10096=2020,H10096/$O$18,B10096=2021,H10096/$O$19,B10096=2022,H10096/$O$20),"")</f>
        <v>3.8403248392019719E-5</v>
      </c>
      <c r="K10096" s="3" cm="1">
        <f t="array" ref="K10096">IFERROR(_xlfn.IFS(B10096=2015,J10096*$P$4,B10096=2016,J10096*$P$5,B10096=2017,J10096*$P$6,B10096=2018,J10096*$P$7,B10096=2019,J10096*$P$8,B10096=2020,J10096*$P$9,B10096=2021,J10096*$P$10,B10096=2022,J10096*$P$11),"")</f>
        <v>82700.742787411291</v>
      </c>
      <c r="L10096" s="3">
        <f t="shared" si="158"/>
        <v>170133.73278741131</v>
      </c>
    </row>
    <row r="10097" spans="1:12">
      <c r="A10097">
        <v>4838910</v>
      </c>
      <c r="B10097">
        <v>2023</v>
      </c>
      <c r="D10097" t="s">
        <v>2905</v>
      </c>
      <c r="E10097" t="s">
        <v>2906</v>
      </c>
      <c r="F10097" t="s">
        <v>4101</v>
      </c>
      <c r="G10097" t="s">
        <v>2907</v>
      </c>
      <c r="H10097" s="5">
        <v>114634.67</v>
      </c>
      <c r="I10097">
        <f>IFERROR(VLOOKUP(G10097,'NCES Match'!$A$2:$B$1307,2,FALSE),"")</f>
        <v>4838910</v>
      </c>
      <c r="J10097" t="str" cm="1">
        <f t="array" ref="J10097">IFERROR(_xlfn.IFS(B10097=2015,H10097/$O$13,B10097=2016,H10097/$O$14,B10097=2017,H10097/$O$15,B10097=2018,H10097/$O$16,B10097=2019,H10097/$O$17,B10097=2020,H10097/$O$18,B10097=2021,H10097/$O$19,B10097=2022,H10097/$O$20),"")</f>
        <v/>
      </c>
      <c r="K10097" s="3" t="str" cm="1">
        <f t="array" ref="K10097">IFERROR(_xlfn.IFS(B10097=2015,J10097*$P$4,B10097=2016,J10097*$P$5,B10097=2017,J10097*$P$6,B10097=2018,J10097*$P$7,B10097=2019,J10097*$P$8,B10097=2020,J10097*$P$9,B10097=2021,J10097*$P$10,B10097=2022,J10097*$P$11),"")</f>
        <v/>
      </c>
      <c r="L10097" s="3">
        <f t="shared" si="158"/>
        <v>114634.67</v>
      </c>
    </row>
    <row r="10098" spans="1:12">
      <c r="A10098">
        <v>4837740</v>
      </c>
      <c r="B10098">
        <v>2015</v>
      </c>
      <c r="C10098" t="s">
        <v>381</v>
      </c>
      <c r="D10098" t="s">
        <v>2818</v>
      </c>
      <c r="E10098" t="s">
        <v>2819</v>
      </c>
      <c r="G10098" t="s">
        <v>2820</v>
      </c>
      <c r="H10098" s="5">
        <v>1444945.74</v>
      </c>
      <c r="I10098">
        <f>IFERROR(VLOOKUP(G10098,'NCES Match'!$A$2:$B$1307,2,FALSE),"")</f>
        <v>4837740</v>
      </c>
      <c r="J10098" cm="1">
        <f t="array" ref="J10098">IFERROR(_xlfn.IFS(B10098=2015,H10098/$O$13,B10098=2016,H10098/$O$14,B10098=2017,H10098/$O$15,B10098=2018,H10098/$O$16,B10098=2019,H10098/$O$17,B10098=2020,H10098/$O$18,B10098=2021,H10098/$O$19,B10098=2022,H10098/$O$20),"")</f>
        <v>1.1319759212539944E-3</v>
      </c>
      <c r="K10098" s="3" cm="1">
        <f t="array" ref="K10098">IFERROR(_xlfn.IFS(B10098=2015,J10098*$P$4,B10098=2016,J10098*$P$5,B10098=2017,J10098*$P$6,B10098=2018,J10098*$P$7,B10098=2019,J10098*$P$8,B10098=2020,J10098*$P$9,B10098=2021,J10098*$P$10,B10098=2022,J10098*$P$11),"")</f>
        <v>1801520.4214108018</v>
      </c>
      <c r="L10098" s="3">
        <f t="shared" si="158"/>
        <v>3246466.161410802</v>
      </c>
    </row>
    <row r="10099" spans="1:12">
      <c r="A10099">
        <v>4837740</v>
      </c>
      <c r="B10099">
        <v>2016</v>
      </c>
      <c r="C10099" t="s">
        <v>4102</v>
      </c>
      <c r="D10099" t="s">
        <v>2818</v>
      </c>
      <c r="E10099" t="s">
        <v>2819</v>
      </c>
      <c r="F10099" t="s">
        <v>4101</v>
      </c>
      <c r="G10099" t="s">
        <v>2820</v>
      </c>
      <c r="H10099" s="5">
        <v>1398060</v>
      </c>
      <c r="I10099">
        <f>IFERROR(VLOOKUP(G10099,'NCES Match'!$A$2:$B$1307,2,FALSE),"")</f>
        <v>4837740</v>
      </c>
      <c r="J10099" cm="1">
        <f t="array" ref="J10099">IFERROR(_xlfn.IFS(B10099=2015,H10099/$O$13,B10099=2016,H10099/$O$14,B10099=2017,H10099/$O$15,B10099=2018,H10099/$O$16,B10099=2019,H10099/$O$17,B10099=2020,H10099/$O$18,B10099=2021,H10099/$O$19,B10099=2022,H10099/$O$20),"")</f>
        <v>1.0008248905755909E-3</v>
      </c>
      <c r="K10099" s="3" cm="1">
        <f t="array" ref="K10099">IFERROR(_xlfn.IFS(B10099=2015,J10099*$P$4,B10099=2016,J10099*$P$5,B10099=2017,J10099*$P$6,B10099=2018,J10099*$P$7,B10099=2019,J10099*$P$8,B10099=2020,J10099*$P$9,B10099=2021,J10099*$P$10,B10099=2022,J10099*$P$11),"")</f>
        <v>1677013.4604246409</v>
      </c>
      <c r="L10099" s="3">
        <f t="shared" si="158"/>
        <v>3075073.4604246411</v>
      </c>
    </row>
    <row r="10100" spans="1:12">
      <c r="A10100">
        <v>4837740</v>
      </c>
      <c r="B10100">
        <v>2017</v>
      </c>
      <c r="D10100" t="s">
        <v>2818</v>
      </c>
      <c r="E10100" t="s">
        <v>2819</v>
      </c>
      <c r="F10100" t="s">
        <v>4101</v>
      </c>
      <c r="G10100" t="s">
        <v>2820</v>
      </c>
      <c r="H10100" s="5">
        <v>1319274</v>
      </c>
      <c r="I10100">
        <f>IFERROR(VLOOKUP(G10100,'NCES Match'!$A$2:$B$1307,2,FALSE),"")</f>
        <v>4837740</v>
      </c>
      <c r="J10100" cm="1">
        <f t="array" ref="J10100">IFERROR(_xlfn.IFS(B10100=2015,H10100/$O$13,B10100=2016,H10100/$O$14,B10100=2017,H10100/$O$15,B10100=2018,H10100/$O$16,B10100=2019,H10100/$O$17,B10100=2020,H10100/$O$18,B10100=2021,H10100/$O$19,B10100=2022,H10100/$O$20),"")</f>
        <v>9.0955863939248382E-4</v>
      </c>
      <c r="K10100" s="3" cm="1">
        <f t="array" ref="K10100">IFERROR(_xlfn.IFS(B10100=2015,J10100*$P$4,B10100=2016,J10100*$P$5,B10100=2017,J10100*$P$6,B10100=2018,J10100*$P$7,B10100=2019,J10100*$P$8,B10100=2020,J10100*$P$9,B10100=2021,J10100*$P$10,B10100=2022,J10100*$P$11),"")</f>
        <v>1544655.9783295691</v>
      </c>
      <c r="L10100" s="3">
        <f t="shared" si="158"/>
        <v>2863929.9783295691</v>
      </c>
    </row>
    <row r="10101" spans="1:12">
      <c r="A10101">
        <v>4837740</v>
      </c>
      <c r="B10101">
        <v>2018</v>
      </c>
      <c r="D10101" t="s">
        <v>2818</v>
      </c>
      <c r="E10101" t="s">
        <v>2819</v>
      </c>
      <c r="F10101" t="s">
        <v>4101</v>
      </c>
      <c r="G10101" t="s">
        <v>2820</v>
      </c>
      <c r="H10101" s="5">
        <v>1356688</v>
      </c>
      <c r="I10101">
        <f>IFERROR(VLOOKUP(G10101,'NCES Match'!$A$2:$B$1307,2,FALSE),"")</f>
        <v>4837740</v>
      </c>
      <c r="J10101" cm="1">
        <f t="array" ref="J10101">IFERROR(_xlfn.IFS(B10101=2015,H10101/$O$13,B10101=2016,H10101/$O$14,B10101=2017,H10101/$O$15,B10101=2018,H10101/$O$16,B10101=2019,H10101/$O$17,B10101=2020,H10101/$O$18,B10101=2021,H10101/$O$19,B10101=2022,H10101/$O$20),"")</f>
        <v>8.8531874066301286E-4</v>
      </c>
      <c r="K10101" s="3" cm="1">
        <f t="array" ref="K10101">IFERROR(_xlfn.IFS(B10101=2015,J10101*$P$4,B10101=2016,J10101*$P$5,B10101=2017,J10101*$P$6,B10101=2018,J10101*$P$7,B10101=2019,J10101*$P$8,B10101=2020,J10101*$P$9,B10101=2021,J10101*$P$10,B10101=2022,J10101*$P$11),"")</f>
        <v>1519962.3993166664</v>
      </c>
      <c r="L10101" s="3">
        <f t="shared" si="158"/>
        <v>2876650.3993166666</v>
      </c>
    </row>
    <row r="10102" spans="1:12">
      <c r="A10102">
        <v>4837740</v>
      </c>
      <c r="B10102">
        <v>2019</v>
      </c>
      <c r="D10102" t="s">
        <v>2818</v>
      </c>
      <c r="E10102" t="s">
        <v>2819</v>
      </c>
      <c r="F10102" t="s">
        <v>4101</v>
      </c>
      <c r="G10102" t="s">
        <v>2820</v>
      </c>
      <c r="H10102" s="5">
        <v>1420857</v>
      </c>
      <c r="I10102">
        <f>IFERROR(VLOOKUP(G10102,'NCES Match'!$A$2:$B$1307,2,FALSE),"")</f>
        <v>4837740</v>
      </c>
      <c r="J10102" cm="1">
        <f t="array" ref="J10102">IFERROR(_xlfn.IFS(B10102=2015,H10102/$O$13,B10102=2016,H10102/$O$14,B10102=2017,H10102/$O$15,B10102=2018,H10102/$O$16,B10102=2019,H10102/$O$17,B10102=2020,H10102/$O$18,B10102=2021,H10102/$O$19,B10102=2022,H10102/$O$20),"")</f>
        <v>8.9965827311952744E-4</v>
      </c>
      <c r="K10102" s="3" cm="1">
        <f t="array" ref="K10102">IFERROR(_xlfn.IFS(B10102=2015,J10102*$P$4,B10102=2016,J10102*$P$5,B10102=2017,J10102*$P$6,B10102=2018,J10102*$P$7,B10102=2019,J10102*$P$8,B10102=2020,J10102*$P$9,B10102=2021,J10102*$P$10,B10102=2022,J10102*$P$11),"")</f>
        <v>1563539.4760801215</v>
      </c>
      <c r="L10102" s="3">
        <f t="shared" si="158"/>
        <v>2984396.4760801215</v>
      </c>
    </row>
    <row r="10103" spans="1:12">
      <c r="A10103">
        <v>4837740</v>
      </c>
      <c r="B10103">
        <v>2020</v>
      </c>
      <c r="D10103" t="s">
        <v>2818</v>
      </c>
      <c r="E10103" t="s">
        <v>2819</v>
      </c>
      <c r="F10103" t="s">
        <v>4230</v>
      </c>
      <c r="G10103" t="s">
        <v>2820</v>
      </c>
      <c r="H10103" s="5">
        <v>1689152</v>
      </c>
      <c r="I10103">
        <f>IFERROR(VLOOKUP(G10103,'NCES Match'!$A$2:$B$1307,2,FALSE),"")</f>
        <v>4837740</v>
      </c>
      <c r="J10103" cm="1">
        <f t="array" ref="J10103">IFERROR(_xlfn.IFS(B10103=2015,H10103/$O$13,B10103=2016,H10103/$O$14,B10103=2017,H10103/$O$15,B10103=2018,H10103/$O$16,B10103=2019,H10103/$O$17,B10103=2020,H10103/$O$18,B10103=2021,H10103/$O$19,B10103=2022,H10103/$O$20),"")</f>
        <v>9.1536424336607154E-4</v>
      </c>
      <c r="K10103" s="3" cm="1">
        <f t="array" ref="K10103">IFERROR(_xlfn.IFS(B10103=2015,J10103*$P$4,B10103=2016,J10103*$P$5,B10103=2017,J10103*$P$6,B10103=2018,J10103*$P$7,B10103=2019,J10103*$P$8,B10103=2020,J10103*$P$9,B10103=2021,J10103*$P$10,B10103=2022,J10103*$P$11),"")</f>
        <v>1929590.4017660238</v>
      </c>
      <c r="L10103" s="3">
        <f t="shared" si="158"/>
        <v>3618742.4017660236</v>
      </c>
    </row>
    <row r="10104" spans="1:12">
      <c r="A10104">
        <v>4837740</v>
      </c>
      <c r="B10104">
        <v>2021</v>
      </c>
      <c r="D10104" t="s">
        <v>2818</v>
      </c>
      <c r="E10104" t="s">
        <v>2819</v>
      </c>
      <c r="F10104" t="s">
        <v>4101</v>
      </c>
      <c r="G10104" t="s">
        <v>2820</v>
      </c>
      <c r="H10104" s="5">
        <v>1856512.28</v>
      </c>
      <c r="I10104">
        <f>IFERROR(VLOOKUP(G10104,'NCES Match'!$A$2:$B$1307,2,FALSE),"")</f>
        <v>4837740</v>
      </c>
      <c r="J10104" cm="1">
        <f t="array" ref="J10104">IFERROR(_xlfn.IFS(B10104=2015,H10104/$O$13,B10104=2016,H10104/$O$14,B10104=2017,H10104/$O$15,B10104=2018,H10104/$O$16,B10104=2019,H10104/$O$17,B10104=2020,H10104/$O$18,B10104=2021,H10104/$O$19,B10104=2022,H10104/$O$20),"")</f>
        <v>9.498715416092321E-4</v>
      </c>
      <c r="K10104" s="3" cm="1">
        <f t="array" ref="K10104">IFERROR(_xlfn.IFS(B10104=2015,J10104*$P$4,B10104=2016,J10104*$P$5,B10104=2017,J10104*$P$6,B10104=2018,J10104*$P$7,B10104=2019,J10104*$P$8,B10104=2020,J10104*$P$9,B10104=2021,J10104*$P$10,B10104=2022,J10104*$P$11),"")</f>
        <v>2033250.6563186282</v>
      </c>
      <c r="L10104" s="3">
        <f t="shared" si="158"/>
        <v>3889762.9363186285</v>
      </c>
    </row>
    <row r="10105" spans="1:12">
      <c r="A10105">
        <v>4837740</v>
      </c>
      <c r="B10105">
        <v>2022</v>
      </c>
      <c r="D10105" t="s">
        <v>2818</v>
      </c>
      <c r="E10105" t="s">
        <v>2819</v>
      </c>
      <c r="F10105" t="s">
        <v>4101</v>
      </c>
      <c r="G10105" t="s">
        <v>2820</v>
      </c>
      <c r="H10105" s="5">
        <v>2442163.64</v>
      </c>
      <c r="I10105">
        <f>IFERROR(VLOOKUP(G10105,'NCES Match'!$A$2:$B$1307,2,FALSE),"")</f>
        <v>4837740</v>
      </c>
      <c r="J10105" cm="1">
        <f t="array" ref="J10105">IFERROR(_xlfn.IFS(B10105=2015,H10105/$O$13,B10105=2016,H10105/$O$14,B10105=2017,H10105/$O$15,B10105=2018,H10105/$O$16,B10105=2019,H10105/$O$17,B10105=2020,H10105/$O$18,B10105=2021,H10105/$O$19,B10105=2022,H10105/$O$20),"")</f>
        <v>1.0726731052075312E-3</v>
      </c>
      <c r="K10105" s="3" cm="1">
        <f t="array" ref="K10105">IFERROR(_xlfn.IFS(B10105=2015,J10105*$P$4,B10105=2016,J10105*$P$5,B10105=2017,J10105*$P$6,B10105=2018,J10105*$P$7,B10105=2019,J10105*$P$8,B10105=2020,J10105*$P$9,B10105=2021,J10105*$P$10,B10105=2022,J10105*$P$11),"")</f>
        <v>2309983.3030576683</v>
      </c>
      <c r="L10105" s="3">
        <f t="shared" si="158"/>
        <v>4752146.9430576684</v>
      </c>
    </row>
    <row r="10106" spans="1:12">
      <c r="A10106">
        <v>4837740</v>
      </c>
      <c r="B10106">
        <v>2023</v>
      </c>
      <c r="D10106" t="s">
        <v>2818</v>
      </c>
      <c r="E10106" t="s">
        <v>2819</v>
      </c>
      <c r="F10106" t="s">
        <v>4101</v>
      </c>
      <c r="G10106" t="s">
        <v>2820</v>
      </c>
      <c r="H10106" s="5">
        <v>2763920.42</v>
      </c>
      <c r="I10106">
        <f>IFERROR(VLOOKUP(G10106,'NCES Match'!$A$2:$B$1307,2,FALSE),"")</f>
        <v>4837740</v>
      </c>
      <c r="J10106" t="str" cm="1">
        <f t="array" ref="J10106">IFERROR(_xlfn.IFS(B10106=2015,H10106/$O$13,B10106=2016,H10106/$O$14,B10106=2017,H10106/$O$15,B10106=2018,H10106/$O$16,B10106=2019,H10106/$O$17,B10106=2020,H10106/$O$18,B10106=2021,H10106/$O$19,B10106=2022,H10106/$O$20),"")</f>
        <v/>
      </c>
      <c r="K10106" s="3" t="str" cm="1">
        <f t="array" ref="K10106">IFERROR(_xlfn.IFS(B10106=2015,J10106*$P$4,B10106=2016,J10106*$P$5,B10106=2017,J10106*$P$6,B10106=2018,J10106*$P$7,B10106=2019,J10106*$P$8,B10106=2020,J10106*$P$9,B10106=2021,J10106*$P$10,B10106=2022,J10106*$P$11),"")</f>
        <v/>
      </c>
      <c r="L10106" s="3">
        <f t="shared" si="158"/>
        <v>2763920.42</v>
      </c>
    </row>
    <row r="10107" spans="1:12">
      <c r="A10107">
        <v>4811220</v>
      </c>
      <c r="B10107">
        <v>2015</v>
      </c>
      <c r="C10107" t="s">
        <v>381</v>
      </c>
      <c r="D10107" t="s">
        <v>684</v>
      </c>
      <c r="E10107" t="s">
        <v>685</v>
      </c>
      <c r="G10107" t="s">
        <v>686</v>
      </c>
      <c r="H10107" s="5">
        <v>234142.6</v>
      </c>
      <c r="I10107">
        <f>IFERROR(VLOOKUP(G10107,'NCES Match'!$A$2:$B$1307,2,FALSE),"")</f>
        <v>4811220</v>
      </c>
      <c r="J10107" cm="1">
        <f t="array" ref="J10107">IFERROR(_xlfn.IFS(B10107=2015,H10107/$O$13,B10107=2016,H10107/$O$14,B10107=2017,H10107/$O$15,B10107=2018,H10107/$O$16,B10107=2019,H10107/$O$17,B10107=2020,H10107/$O$18,B10107=2021,H10107/$O$19,B10107=2022,H10107/$O$20),"")</f>
        <v>1.8342819249379255E-4</v>
      </c>
      <c r="K10107" s="3" cm="1">
        <f t="array" ref="K10107">IFERROR(_xlfn.IFS(B10107=2015,J10107*$P$4,B10107=2016,J10107*$P$5,B10107=2017,J10107*$P$6,B10107=2018,J10107*$P$7,B10107=2019,J10107*$P$8,B10107=2020,J10107*$P$9,B10107=2021,J10107*$P$10,B10107=2022,J10107*$P$11),"")</f>
        <v>291922.84785878588</v>
      </c>
      <c r="L10107" s="3">
        <f t="shared" si="158"/>
        <v>526065.44785878586</v>
      </c>
    </row>
    <row r="10108" spans="1:12">
      <c r="A10108">
        <v>4811220</v>
      </c>
      <c r="B10108">
        <v>2016</v>
      </c>
      <c r="C10108" t="s">
        <v>4102</v>
      </c>
      <c r="D10108" t="s">
        <v>684</v>
      </c>
      <c r="E10108" t="s">
        <v>685</v>
      </c>
      <c r="F10108" t="s">
        <v>4101</v>
      </c>
      <c r="G10108" t="s">
        <v>686</v>
      </c>
      <c r="H10108" s="5">
        <v>236704</v>
      </c>
      <c r="I10108">
        <f>IFERROR(VLOOKUP(G10108,'NCES Match'!$A$2:$B$1307,2,FALSE),"")</f>
        <v>4811220</v>
      </c>
      <c r="J10108" cm="1">
        <f t="array" ref="J10108">IFERROR(_xlfn.IFS(B10108=2015,H10108/$O$13,B10108=2016,H10108/$O$14,B10108=2017,H10108/$O$15,B10108=2018,H10108/$O$16,B10108=2019,H10108/$O$17,B10108=2020,H10108/$O$18,B10108=2021,H10108/$O$19,B10108=2022,H10108/$O$20),"")</f>
        <v>1.6944856079052737E-4</v>
      </c>
      <c r="K10108" s="3" cm="1">
        <f t="array" ref="K10108">IFERROR(_xlfn.IFS(B10108=2015,J10108*$P$4,B10108=2016,J10108*$P$5,B10108=2017,J10108*$P$6,B10108=2018,J10108*$P$7,B10108=2019,J10108*$P$8,B10108=2020,J10108*$P$9,B10108=2021,J10108*$P$10,B10108=2022,J10108*$P$11),"")</f>
        <v>283933.30338923523</v>
      </c>
      <c r="L10108" s="3">
        <f t="shared" si="158"/>
        <v>520637.30338923523</v>
      </c>
    </row>
    <row r="10109" spans="1:12">
      <c r="A10109">
        <v>4811220</v>
      </c>
      <c r="B10109">
        <v>2017</v>
      </c>
      <c r="D10109" t="s">
        <v>684</v>
      </c>
      <c r="E10109" t="s">
        <v>685</v>
      </c>
      <c r="F10109" t="s">
        <v>4101</v>
      </c>
      <c r="G10109" t="s">
        <v>686</v>
      </c>
      <c r="H10109" s="5">
        <v>232769</v>
      </c>
      <c r="I10109">
        <f>IFERROR(VLOOKUP(G10109,'NCES Match'!$A$2:$B$1307,2,FALSE),"")</f>
        <v>4811220</v>
      </c>
      <c r="J10109" cm="1">
        <f t="array" ref="J10109">IFERROR(_xlfn.IFS(B10109=2015,H10109/$O$13,B10109=2016,H10109/$O$14,B10109=2017,H10109/$O$15,B10109=2018,H10109/$O$16,B10109=2019,H10109/$O$17,B10109=2020,H10109/$O$18,B10109=2021,H10109/$O$19,B10109=2022,H10109/$O$20),"")</f>
        <v>1.6047997226713257E-4</v>
      </c>
      <c r="K10109" s="3" cm="1">
        <f t="array" ref="K10109">IFERROR(_xlfn.IFS(B10109=2015,J10109*$P$4,B10109=2016,J10109*$P$5,B10109=2017,J10109*$P$6,B10109=2018,J10109*$P$7,B10109=2019,J10109*$P$8,B10109=2020,J10109*$P$9,B10109=2021,J10109*$P$10,B10109=2022,J10109*$P$11),"")</f>
        <v>272534.76337727829</v>
      </c>
      <c r="L10109" s="3">
        <f t="shared" si="158"/>
        <v>505303.76337727829</v>
      </c>
    </row>
    <row r="10110" spans="1:12">
      <c r="A10110">
        <v>4811220</v>
      </c>
      <c r="B10110">
        <v>2018</v>
      </c>
      <c r="D10110" t="s">
        <v>684</v>
      </c>
      <c r="E10110" t="s">
        <v>685</v>
      </c>
      <c r="F10110" t="s">
        <v>4101</v>
      </c>
      <c r="G10110" t="s">
        <v>686</v>
      </c>
      <c r="H10110" s="5">
        <v>229022</v>
      </c>
      <c r="I10110">
        <f>IFERROR(VLOOKUP(G10110,'NCES Match'!$A$2:$B$1307,2,FALSE),"")</f>
        <v>4811220</v>
      </c>
      <c r="J10110" cm="1">
        <f t="array" ref="J10110">IFERROR(_xlfn.IFS(B10110=2015,H10110/$O$13,B10110=2016,H10110/$O$14,B10110=2017,H10110/$O$15,B10110=2018,H10110/$O$16,B10110=2019,H10110/$O$17,B10110=2020,H10110/$O$18,B10110=2021,H10110/$O$19,B10110=2022,H10110/$O$20),"")</f>
        <v>1.4945032949663042E-4</v>
      </c>
      <c r="K10110" s="3" cm="1">
        <f t="array" ref="K10110">IFERROR(_xlfn.IFS(B10110=2015,J10110*$P$4,B10110=2016,J10110*$P$5,B10110=2017,J10110*$P$6,B10110=2018,J10110*$P$7,B10110=2019,J10110*$P$8,B10110=2020,J10110*$P$9,B10110=2021,J10110*$P$10,B10110=2022,J10110*$P$11),"")</f>
        <v>256584.29102070746</v>
      </c>
      <c r="L10110" s="3">
        <f t="shared" si="158"/>
        <v>485606.29102070746</v>
      </c>
    </row>
    <row r="10111" spans="1:12">
      <c r="A10111">
        <v>4811220</v>
      </c>
      <c r="B10111">
        <v>2019</v>
      </c>
      <c r="D10111" t="s">
        <v>684</v>
      </c>
      <c r="E10111" t="s">
        <v>685</v>
      </c>
      <c r="F10111" t="s">
        <v>4101</v>
      </c>
      <c r="G10111" t="s">
        <v>686</v>
      </c>
      <c r="H10111" s="5">
        <v>233737</v>
      </c>
      <c r="I10111">
        <f>IFERROR(VLOOKUP(G10111,'NCES Match'!$A$2:$B$1307,2,FALSE),"")</f>
        <v>4811220</v>
      </c>
      <c r="J10111" cm="1">
        <f t="array" ref="J10111">IFERROR(_xlfn.IFS(B10111=2015,H10111/$O$13,B10111=2016,H10111/$O$14,B10111=2017,H10111/$O$15,B10111=2018,H10111/$O$16,B10111=2019,H10111/$O$17,B10111=2020,H10111/$O$18,B10111=2021,H10111/$O$19,B10111=2022,H10111/$O$20),"")</f>
        <v>1.4799759988805275E-4</v>
      </c>
      <c r="K10111" s="3" cm="1">
        <f t="array" ref="K10111">IFERROR(_xlfn.IFS(B10111=2015,J10111*$P$4,B10111=2016,J10111*$P$5,B10111=2017,J10111*$P$6,B10111=2018,J10111*$P$7,B10111=2019,J10111*$P$8,B10111=2020,J10111*$P$9,B10111=2021,J10111*$P$10,B10111=2022,J10111*$P$11),"")</f>
        <v>257208.87219511837</v>
      </c>
      <c r="L10111" s="3">
        <f t="shared" si="158"/>
        <v>490945.87219511834</v>
      </c>
    </row>
    <row r="10112" spans="1:12">
      <c r="A10112">
        <v>4811220</v>
      </c>
      <c r="B10112">
        <v>2020</v>
      </c>
      <c r="D10112" t="s">
        <v>684</v>
      </c>
      <c r="E10112" t="s">
        <v>685</v>
      </c>
      <c r="F10112" t="s">
        <v>4230</v>
      </c>
      <c r="G10112" t="s">
        <v>686</v>
      </c>
      <c r="H10112" s="5">
        <v>278972</v>
      </c>
      <c r="I10112">
        <f>IFERROR(VLOOKUP(G10112,'NCES Match'!$A$2:$B$1307,2,FALSE),"")</f>
        <v>4811220</v>
      </c>
      <c r="J10112" cm="1">
        <f t="array" ref="J10112">IFERROR(_xlfn.IFS(B10112=2015,H10112/$O$13,B10112=2016,H10112/$O$14,B10112=2017,H10112/$O$15,B10112=2018,H10112/$O$16,B10112=2019,H10112/$O$17,B10112=2020,H10112/$O$18,B10112=2021,H10112/$O$19,B10112=2022,H10112/$O$20),"")</f>
        <v>1.511770365842267E-4</v>
      </c>
      <c r="K10112" s="3" cm="1">
        <f t="array" ref="K10112">IFERROR(_xlfn.IFS(B10112=2015,J10112*$P$4,B10112=2016,J10112*$P$5,B10112=2017,J10112*$P$6,B10112=2018,J10112*$P$7,B10112=2019,J10112*$P$8,B10112=2020,J10112*$P$9,B10112=2021,J10112*$P$10,B10112=2022,J10112*$P$11),"")</f>
        <v>318681.61868290789</v>
      </c>
      <c r="L10112" s="3">
        <f t="shared" si="158"/>
        <v>597653.61868290789</v>
      </c>
    </row>
    <row r="10113" spans="1:12">
      <c r="A10113">
        <v>4811220</v>
      </c>
      <c r="B10113">
        <v>2021</v>
      </c>
      <c r="D10113" t="s">
        <v>684</v>
      </c>
      <c r="E10113" t="s">
        <v>685</v>
      </c>
      <c r="F10113" t="s">
        <v>4101</v>
      </c>
      <c r="G10113" t="s">
        <v>686</v>
      </c>
      <c r="H10113" s="5">
        <v>259245.01</v>
      </c>
      <c r="I10113">
        <f>IFERROR(VLOOKUP(G10113,'NCES Match'!$A$2:$B$1307,2,FALSE),"")</f>
        <v>4811220</v>
      </c>
      <c r="J10113" cm="1">
        <f t="array" ref="J10113">IFERROR(_xlfn.IFS(B10113=2015,H10113/$O$13,B10113=2016,H10113/$O$14,B10113=2017,H10113/$O$15,B10113=2018,H10113/$O$16,B10113=2019,H10113/$O$17,B10113=2020,H10113/$O$18,B10113=2021,H10113/$O$19,B10113=2022,H10113/$O$20),"")</f>
        <v>1.326408987196146E-4</v>
      </c>
      <c r="K10113" s="3" cm="1">
        <f t="array" ref="K10113">IFERROR(_xlfn.IFS(B10113=2015,J10113*$P$4,B10113=2016,J10113*$P$5,B10113=2017,J10113*$P$6,B10113=2018,J10113*$P$7,B10113=2019,J10113*$P$8,B10113=2020,J10113*$P$9,B10113=2021,J10113*$P$10,B10113=2022,J10113*$P$11),"")</f>
        <v>283924.91254075052</v>
      </c>
      <c r="L10113" s="3">
        <f t="shared" si="158"/>
        <v>543169.92254075059</v>
      </c>
    </row>
    <row r="10114" spans="1:12">
      <c r="A10114">
        <v>4811220</v>
      </c>
      <c r="B10114">
        <v>2022</v>
      </c>
      <c r="D10114" t="s">
        <v>684</v>
      </c>
      <c r="E10114" t="s">
        <v>685</v>
      </c>
      <c r="F10114" t="s">
        <v>4101</v>
      </c>
      <c r="G10114" t="s">
        <v>686</v>
      </c>
      <c r="H10114" s="5">
        <v>313903.89</v>
      </c>
      <c r="I10114">
        <f>IFERROR(VLOOKUP(G10114,'NCES Match'!$A$2:$B$1307,2,FALSE),"")</f>
        <v>4811220</v>
      </c>
      <c r="J10114" cm="1">
        <f t="array" ref="J10114">IFERROR(_xlfn.IFS(B10114=2015,H10114/$O$13,B10114=2016,H10114/$O$14,B10114=2017,H10114/$O$15,B10114=2018,H10114/$O$16,B10114=2019,H10114/$O$17,B10114=2020,H10114/$O$18,B10114=2021,H10114/$O$19,B10114=2022,H10114/$O$20),"")</f>
        <v>1.3787620735481235E-4</v>
      </c>
      <c r="K10114" s="3" cm="1">
        <f t="array" ref="K10114">IFERROR(_xlfn.IFS(B10114=2015,J10114*$P$4,B10114=2016,J10114*$P$5,B10114=2017,J10114*$P$6,B10114=2018,J10114*$P$7,B10114=2019,J10114*$P$8,B10114=2020,J10114*$P$9,B10114=2021,J10114*$P$10,B10114=2022,J10114*$P$11),"")</f>
        <v>296914.0694703206</v>
      </c>
      <c r="L10114" s="3">
        <f t="shared" si="158"/>
        <v>610817.95947032061</v>
      </c>
    </row>
    <row r="10115" spans="1:12">
      <c r="A10115">
        <v>4811220</v>
      </c>
      <c r="B10115">
        <v>2023</v>
      </c>
      <c r="D10115" t="s">
        <v>684</v>
      </c>
      <c r="E10115" t="s">
        <v>685</v>
      </c>
      <c r="F10115" t="s">
        <v>4101</v>
      </c>
      <c r="G10115" t="s">
        <v>686</v>
      </c>
      <c r="H10115" s="5">
        <v>409924.41</v>
      </c>
      <c r="I10115">
        <f>IFERROR(VLOOKUP(G10115,'NCES Match'!$A$2:$B$1307,2,FALSE),"")</f>
        <v>4811220</v>
      </c>
      <c r="J10115" t="str" cm="1">
        <f t="array" ref="J10115">IFERROR(_xlfn.IFS(B10115=2015,H10115/$O$13,B10115=2016,H10115/$O$14,B10115=2017,H10115/$O$15,B10115=2018,H10115/$O$16,B10115=2019,H10115/$O$17,B10115=2020,H10115/$O$18,B10115=2021,H10115/$O$19,B10115=2022,H10115/$O$20),"")</f>
        <v/>
      </c>
      <c r="K10115" s="3" t="str" cm="1">
        <f t="array" ref="K10115">IFERROR(_xlfn.IFS(B10115=2015,J10115*$P$4,B10115=2016,J10115*$P$5,B10115=2017,J10115*$P$6,B10115=2018,J10115*$P$7,B10115=2019,J10115*$P$8,B10115=2020,J10115*$P$9,B10115=2021,J10115*$P$10,B10115=2022,J10115*$P$11),"")</f>
        <v/>
      </c>
      <c r="L10115" s="3">
        <f t="shared" ref="L10115:L10178" si="159">SUM(H10115,K10115)</f>
        <v>409924.41</v>
      </c>
    </row>
    <row r="10116" spans="1:12">
      <c r="A10116">
        <v>4841550</v>
      </c>
      <c r="B10116">
        <v>2015</v>
      </c>
      <c r="C10116" t="s">
        <v>381</v>
      </c>
      <c r="D10116" t="s">
        <v>3115</v>
      </c>
      <c r="E10116" t="s">
        <v>3116</v>
      </c>
      <c r="G10116" t="s">
        <v>3117</v>
      </c>
      <c r="H10116" s="5">
        <v>54327.91</v>
      </c>
      <c r="I10116">
        <f>IFERROR(VLOOKUP(G10116,'NCES Match'!$A$2:$B$1307,2,FALSE),"")</f>
        <v>4841550</v>
      </c>
      <c r="J10116" cm="1">
        <f t="array" ref="J10116">IFERROR(_xlfn.IFS(B10116=2015,H10116/$O$13,B10116=2016,H10116/$O$14,B10116=2017,H10116/$O$15,B10116=2018,H10116/$O$16,B10116=2019,H10116/$O$17,B10116=2020,H10116/$O$18,B10116=2021,H10116/$O$19,B10116=2022,H10116/$O$20),"")</f>
        <v>4.2560688799327578E-5</v>
      </c>
      <c r="K10116" s="3" cm="1">
        <f t="array" ref="K10116">IFERROR(_xlfn.IFS(B10116=2015,J10116*$P$4,B10116=2016,J10116*$P$5,B10116=2017,J10116*$P$6,B10116=2018,J10116*$P$7,B10116=2019,J10116*$P$8,B10116=2020,J10116*$P$9,B10116=2021,J10116*$P$10,B10116=2022,J10116*$P$11),"")</f>
        <v>67734.612178287134</v>
      </c>
      <c r="L10116" s="3">
        <f t="shared" si="159"/>
        <v>122062.52217828714</v>
      </c>
    </row>
    <row r="10117" spans="1:12">
      <c r="A10117">
        <v>4841550</v>
      </c>
      <c r="B10117">
        <v>2016</v>
      </c>
      <c r="C10117" t="s">
        <v>4102</v>
      </c>
      <c r="D10117" t="s">
        <v>3115</v>
      </c>
      <c r="E10117" t="s">
        <v>3116</v>
      </c>
      <c r="F10117" t="s">
        <v>4101</v>
      </c>
      <c r="G10117" t="s">
        <v>3117</v>
      </c>
      <c r="H10117" s="5">
        <v>53881</v>
      </c>
      <c r="I10117">
        <f>IFERROR(VLOOKUP(G10117,'NCES Match'!$A$2:$B$1307,2,FALSE),"")</f>
        <v>4841550</v>
      </c>
      <c r="J10117" cm="1">
        <f t="array" ref="J10117">IFERROR(_xlfn.IFS(B10117=2015,H10117/$O$13,B10117=2016,H10117/$O$14,B10117=2017,H10117/$O$15,B10117=2018,H10117/$O$16,B10117=2019,H10117/$O$17,B10117=2020,H10117/$O$18,B10117=2021,H10117/$O$19,B10117=2022,H10117/$O$20),"")</f>
        <v>3.8571624915313663E-5</v>
      </c>
      <c r="K10117" s="3" cm="1">
        <f t="array" ref="K10117">IFERROR(_xlfn.IFS(B10117=2015,J10117*$P$4,B10117=2016,J10117*$P$5,B10117=2017,J10117*$P$6,B10117=2018,J10117*$P$7,B10117=2019,J10117*$P$8,B10117=2020,J10117*$P$9,B10117=2021,J10117*$P$10,B10117=2022,J10117*$P$11),"")</f>
        <v>64631.819994234931</v>
      </c>
      <c r="L10117" s="3">
        <f t="shared" si="159"/>
        <v>118512.81999423493</v>
      </c>
    </row>
    <row r="10118" spans="1:12">
      <c r="A10118">
        <v>4841550</v>
      </c>
      <c r="B10118">
        <v>2017</v>
      </c>
      <c r="D10118" t="s">
        <v>3115</v>
      </c>
      <c r="E10118" t="s">
        <v>3116</v>
      </c>
      <c r="F10118" t="s">
        <v>4101</v>
      </c>
      <c r="G10118" t="s">
        <v>3117</v>
      </c>
      <c r="H10118" s="5">
        <v>48782</v>
      </c>
      <c r="I10118">
        <f>IFERROR(VLOOKUP(G10118,'NCES Match'!$A$2:$B$1307,2,FALSE),"")</f>
        <v>4841550</v>
      </c>
      <c r="J10118" cm="1">
        <f t="array" ref="J10118">IFERROR(_xlfn.IFS(B10118=2015,H10118/$O$13,B10118=2016,H10118/$O$14,B10118=2017,H10118/$O$15,B10118=2018,H10118/$O$16,B10118=2019,H10118/$O$17,B10118=2020,H10118/$O$18,B10118=2021,H10118/$O$19,B10118=2022,H10118/$O$20),"")</f>
        <v>3.3632201913206918E-5</v>
      </c>
      <c r="K10118" s="3" cm="1">
        <f t="array" ref="K10118">IFERROR(_xlfn.IFS(B10118=2015,J10118*$P$4,B10118=2016,J10118*$P$5,B10118=2017,J10118*$P$6,B10118=2018,J10118*$P$7,B10118=2019,J10118*$P$8,B10118=2020,J10118*$P$9,B10118=2021,J10118*$P$10,B10118=2022,J10118*$P$11),"")</f>
        <v>57115.813648167881</v>
      </c>
      <c r="L10118" s="3">
        <f t="shared" si="159"/>
        <v>105897.81364816788</v>
      </c>
    </row>
    <row r="10119" spans="1:12">
      <c r="A10119">
        <v>4841550</v>
      </c>
      <c r="B10119">
        <v>2018</v>
      </c>
      <c r="D10119" t="s">
        <v>3115</v>
      </c>
      <c r="E10119" t="s">
        <v>3116</v>
      </c>
      <c r="F10119" t="s">
        <v>4101</v>
      </c>
      <c r="G10119" t="s">
        <v>3117</v>
      </c>
      <c r="H10119" s="5">
        <v>55641</v>
      </c>
      <c r="I10119">
        <f>IFERROR(VLOOKUP(G10119,'NCES Match'!$A$2:$B$1307,2,FALSE),"")</f>
        <v>4841550</v>
      </c>
      <c r="J10119" cm="1">
        <f t="array" ref="J10119">IFERROR(_xlfn.IFS(B10119=2015,H10119/$O$13,B10119=2016,H10119/$O$14,B10119=2017,H10119/$O$15,B10119=2018,H10119/$O$16,B10119=2019,H10119/$O$17,B10119=2020,H10119/$O$18,B10119=2021,H10119/$O$19,B10119=2022,H10119/$O$20),"")</f>
        <v>3.6309026135139911E-5</v>
      </c>
      <c r="K10119" s="3" cm="1">
        <f t="array" ref="K10119">IFERROR(_xlfn.IFS(B10119=2015,J10119*$P$4,B10119=2016,J10119*$P$5,B10119=2017,J10119*$P$6,B10119=2018,J10119*$P$7,B10119=2019,J10119*$P$8,B10119=2020,J10119*$P$9,B10119=2021,J10119*$P$10,B10119=2022,J10119*$P$11),"")</f>
        <v>62337.271252033359</v>
      </c>
      <c r="L10119" s="3">
        <f t="shared" si="159"/>
        <v>117978.27125203336</v>
      </c>
    </row>
    <row r="10120" spans="1:12">
      <c r="A10120">
        <v>4841550</v>
      </c>
      <c r="B10120">
        <v>2019</v>
      </c>
      <c r="D10120" t="s">
        <v>3115</v>
      </c>
      <c r="E10120" t="s">
        <v>3116</v>
      </c>
      <c r="F10120" t="s">
        <v>4101</v>
      </c>
      <c r="G10120" t="s">
        <v>3117</v>
      </c>
      <c r="H10120" s="5">
        <v>54319</v>
      </c>
      <c r="I10120">
        <f>IFERROR(VLOOKUP(G10120,'NCES Match'!$A$2:$B$1307,2,FALSE),"")</f>
        <v>4841550</v>
      </c>
      <c r="J10120" cm="1">
        <f t="array" ref="J10120">IFERROR(_xlfn.IFS(B10120=2015,H10120/$O$13,B10120=2016,H10120/$O$14,B10120=2017,H10120/$O$15,B10120=2018,H10120/$O$16,B10120=2019,H10120/$O$17,B10120=2020,H10120/$O$18,B10120=2021,H10120/$O$19,B10120=2022,H10120/$O$20),"")</f>
        <v>3.439370586736006E-5</v>
      </c>
      <c r="K10120" s="3" cm="1">
        <f t="array" ref="K10120">IFERROR(_xlfn.IFS(B10120=2015,J10120*$P$4,B10120=2016,J10120*$P$5,B10120=2017,J10120*$P$6,B10120=2018,J10120*$P$7,B10120=2019,J10120*$P$8,B10120=2020,J10120*$P$9,B10120=2021,J10120*$P$10,B10120=2022,J10120*$P$11),"")</f>
        <v>59773.714597032718</v>
      </c>
      <c r="L10120" s="3">
        <f t="shared" si="159"/>
        <v>114092.71459703273</v>
      </c>
    </row>
    <row r="10121" spans="1:12">
      <c r="A10121">
        <v>4841550</v>
      </c>
      <c r="B10121">
        <v>2020</v>
      </c>
      <c r="D10121" t="s">
        <v>3115</v>
      </c>
      <c r="E10121" t="s">
        <v>3116</v>
      </c>
      <c r="F10121" t="s">
        <v>4230</v>
      </c>
      <c r="G10121" t="s">
        <v>3117</v>
      </c>
      <c r="H10121" s="5">
        <v>91834</v>
      </c>
      <c r="I10121">
        <f>IFERROR(VLOOKUP(G10121,'NCES Match'!$A$2:$B$1307,2,FALSE),"")</f>
        <v>4841550</v>
      </c>
      <c r="J10121" cm="1">
        <f t="array" ref="J10121">IFERROR(_xlfn.IFS(B10121=2015,H10121/$O$13,B10121=2016,H10121/$O$14,B10121=2017,H10121/$O$15,B10121=2018,H10121/$O$16,B10121=2019,H10121/$O$17,B10121=2020,H10121/$O$18,B10121=2021,H10121/$O$19,B10121=2022,H10121/$O$20),"")</f>
        <v>4.9765539113874781E-5</v>
      </c>
      <c r="K10121" s="3" cm="1">
        <f t="array" ref="K10121">IFERROR(_xlfn.IFS(B10121=2015,J10121*$P$4,B10121=2016,J10121*$P$5,B10121=2017,J10121*$P$6,B10121=2018,J10121*$P$7,B10121=2019,J10121*$P$8,B10121=2020,J10121*$P$9,B10121=2021,J10121*$P$10,B10121=2022,J10121*$P$11),"")</f>
        <v>104905.89654204065</v>
      </c>
      <c r="L10121" s="3">
        <f t="shared" si="159"/>
        <v>196739.89654204063</v>
      </c>
    </row>
    <row r="10122" spans="1:12">
      <c r="A10122">
        <v>4841550</v>
      </c>
      <c r="B10122">
        <v>2021</v>
      </c>
      <c r="D10122" t="s">
        <v>3115</v>
      </c>
      <c r="E10122" t="s">
        <v>3116</v>
      </c>
      <c r="F10122" t="s">
        <v>4230</v>
      </c>
      <c r="G10122" t="s">
        <v>3117</v>
      </c>
      <c r="H10122" s="5">
        <v>71292.990000000005</v>
      </c>
      <c r="I10122">
        <f>IFERROR(VLOOKUP(G10122,'NCES Match'!$A$2:$B$1307,2,FALSE),"")</f>
        <v>4841550</v>
      </c>
      <c r="J10122" cm="1">
        <f t="array" ref="J10122">IFERROR(_xlfn.IFS(B10122=2015,H10122/$O$13,B10122=2016,H10122/$O$14,B10122=2017,H10122/$O$15,B10122=2018,H10122/$O$16,B10122=2019,H10122/$O$17,B10122=2020,H10122/$O$18,B10122=2021,H10122/$O$19,B10122=2022,H10122/$O$20),"")</f>
        <v>3.6476560401330376E-5</v>
      </c>
      <c r="K10122" s="3" cm="1">
        <f t="array" ref="K10122">IFERROR(_xlfn.IFS(B10122=2015,J10122*$P$4,B10122=2016,J10122*$P$5,B10122=2017,J10122*$P$6,B10122=2018,J10122*$P$7,B10122=2019,J10122*$P$8,B10122=2020,J10122*$P$9,B10122=2021,J10122*$P$10,B10122=2022,J10122*$P$11),"")</f>
        <v>78080.021484381141</v>
      </c>
      <c r="L10122" s="3">
        <f t="shared" si="159"/>
        <v>149373.01148438116</v>
      </c>
    </row>
    <row r="10123" spans="1:12">
      <c r="A10123">
        <v>4841550</v>
      </c>
      <c r="B10123">
        <v>2022</v>
      </c>
      <c r="D10123" t="s">
        <v>3115</v>
      </c>
      <c r="E10123" t="s">
        <v>3116</v>
      </c>
      <c r="F10123" t="s">
        <v>4101</v>
      </c>
      <c r="G10123" t="s">
        <v>3117</v>
      </c>
      <c r="H10123" s="5">
        <v>122269.97</v>
      </c>
      <c r="I10123">
        <f>IFERROR(VLOOKUP(G10123,'NCES Match'!$A$2:$B$1307,2,FALSE),"")</f>
        <v>4841550</v>
      </c>
      <c r="J10123" cm="1">
        <f t="array" ref="J10123">IFERROR(_xlfn.IFS(B10123=2015,H10123/$O$13,B10123=2016,H10123/$O$14,B10123=2017,H10123/$O$15,B10123=2018,H10123/$O$16,B10123=2019,H10123/$O$17,B10123=2020,H10123/$O$18,B10123=2021,H10123/$O$19,B10123=2022,H10123/$O$20),"")</f>
        <v>5.3704717507599809E-5</v>
      </c>
      <c r="K10123" s="3" cm="1">
        <f t="array" ref="K10123">IFERROR(_xlfn.IFS(B10123=2015,J10123*$P$4,B10123=2016,J10123*$P$5,B10123=2017,J10123*$P$6,B10123=2018,J10123*$P$7,B10123=2019,J10123*$P$8,B10123=2020,J10123*$P$9,B10123=2021,J10123*$P$10,B10123=2022,J10123*$P$11),"")</f>
        <v>115652.19649464687</v>
      </c>
      <c r="L10123" s="3">
        <f t="shared" si="159"/>
        <v>237922.16649464687</v>
      </c>
    </row>
    <row r="10124" spans="1:12">
      <c r="A10124">
        <v>4841550</v>
      </c>
      <c r="B10124">
        <v>2023</v>
      </c>
      <c r="D10124" t="s">
        <v>3115</v>
      </c>
      <c r="E10124" t="s">
        <v>3116</v>
      </c>
      <c r="F10124" t="s">
        <v>4101</v>
      </c>
      <c r="G10124" t="s">
        <v>3117</v>
      </c>
      <c r="H10124" s="5">
        <v>155861.72</v>
      </c>
      <c r="I10124">
        <f>IFERROR(VLOOKUP(G10124,'NCES Match'!$A$2:$B$1307,2,FALSE),"")</f>
        <v>4841550</v>
      </c>
      <c r="J10124" t="str" cm="1">
        <f t="array" ref="J10124">IFERROR(_xlfn.IFS(B10124=2015,H10124/$O$13,B10124=2016,H10124/$O$14,B10124=2017,H10124/$O$15,B10124=2018,H10124/$O$16,B10124=2019,H10124/$O$17,B10124=2020,H10124/$O$18,B10124=2021,H10124/$O$19,B10124=2022,H10124/$O$20),"")</f>
        <v/>
      </c>
      <c r="K10124" s="3" t="str" cm="1">
        <f t="array" ref="K10124">IFERROR(_xlfn.IFS(B10124=2015,J10124*$P$4,B10124=2016,J10124*$P$5,B10124=2017,J10124*$P$6,B10124=2018,J10124*$P$7,B10124=2019,J10124*$P$8,B10124=2020,J10124*$P$9,B10124=2021,J10124*$P$10,B10124=2022,J10124*$P$11),"")</f>
        <v/>
      </c>
      <c r="L10124" s="3">
        <f t="shared" si="159"/>
        <v>155861.72</v>
      </c>
    </row>
    <row r="10125" spans="1:12">
      <c r="A10125">
        <v>4800006</v>
      </c>
      <c r="B10125">
        <v>2015</v>
      </c>
      <c r="C10125" t="s">
        <v>381</v>
      </c>
      <c r="D10125" t="s">
        <v>496</v>
      </c>
      <c r="E10125" t="s">
        <v>497</v>
      </c>
      <c r="G10125" t="s">
        <v>498</v>
      </c>
      <c r="H10125" s="5">
        <v>45526.1</v>
      </c>
      <c r="I10125">
        <f>IFERROR(VLOOKUP(G10125,'NCES Match'!$A$2:$B$1307,2,FALSE),"")</f>
        <v>4800006</v>
      </c>
      <c r="J10125" cm="1">
        <f t="array" ref="J10125">IFERROR(_xlfn.IFS(B10125=2015,H10125/$O$13,B10125=2016,H10125/$O$14,B10125=2017,H10125/$O$15,B10125=2018,H10125/$O$16,B10125=2019,H10125/$O$17,B10125=2020,H10125/$O$18,B10125=2021,H10125/$O$19,B10125=2022,H10125/$O$20),"")</f>
        <v>3.566531777767757E-5</v>
      </c>
      <c r="K10125" s="3" cm="1">
        <f t="array" ref="K10125">IFERROR(_xlfn.IFS(B10125=2015,J10125*$P$4,B10125=2016,J10125*$P$5,B10125=2017,J10125*$P$6,B10125=2018,J10125*$P$7,B10125=2019,J10125*$P$8,B10125=2020,J10125*$P$9,B10125=2021,J10125*$P$10,B10125=2022,J10125*$P$11),"")</f>
        <v>56760.746501934598</v>
      </c>
      <c r="L10125" s="3">
        <f t="shared" si="159"/>
        <v>102286.8465019346</v>
      </c>
    </row>
    <row r="10126" spans="1:12">
      <c r="A10126">
        <v>4800006</v>
      </c>
      <c r="B10126">
        <v>2016</v>
      </c>
      <c r="C10126" t="s">
        <v>4102</v>
      </c>
      <c r="D10126" t="s">
        <v>496</v>
      </c>
      <c r="E10126" t="s">
        <v>497</v>
      </c>
      <c r="F10126" t="s">
        <v>4101</v>
      </c>
      <c r="G10126" t="s">
        <v>498</v>
      </c>
      <c r="H10126" s="5">
        <v>41657</v>
      </c>
      <c r="I10126">
        <f>IFERROR(VLOOKUP(G10126,'NCES Match'!$A$2:$B$1307,2,FALSE),"")</f>
        <v>4800006</v>
      </c>
      <c r="J10126" cm="1">
        <f t="array" ref="J10126">IFERROR(_xlfn.IFS(B10126=2015,H10126/$O$13,B10126=2016,H10126/$O$14,B10126=2017,H10126/$O$15,B10126=2018,H10126/$O$16,B10126=2019,H10126/$O$17,B10126=2020,H10126/$O$18,B10126=2021,H10126/$O$19,B10126=2022,H10126/$O$20),"")</f>
        <v>2.9820867821629539E-5</v>
      </c>
      <c r="K10126" s="3" cm="1">
        <f t="array" ref="K10126">IFERROR(_xlfn.IFS(B10126=2015,J10126*$P$4,B10126=2016,J10126*$P$5,B10126=2017,J10126*$P$6,B10126=2018,J10126*$P$7,B10126=2019,J10126*$P$8,B10126=2020,J10126*$P$9,B10126=2021,J10126*$P$10,B10126=2022,J10126*$P$11),"")</f>
        <v>49968.777964400142</v>
      </c>
      <c r="L10126" s="3">
        <f t="shared" si="159"/>
        <v>91625.777964400142</v>
      </c>
    </row>
    <row r="10127" spans="1:12">
      <c r="A10127">
        <v>4800006</v>
      </c>
      <c r="B10127">
        <v>2017</v>
      </c>
      <c r="D10127" t="s">
        <v>496</v>
      </c>
      <c r="E10127" t="s">
        <v>497</v>
      </c>
      <c r="F10127" t="s">
        <v>4101</v>
      </c>
      <c r="G10127" t="s">
        <v>498</v>
      </c>
      <c r="H10127" s="5">
        <v>42186</v>
      </c>
      <c r="I10127">
        <f>IFERROR(VLOOKUP(G10127,'NCES Match'!$A$2:$B$1307,2,FALSE),"")</f>
        <v>4800006</v>
      </c>
      <c r="J10127" cm="1">
        <f t="array" ref="J10127">IFERROR(_xlfn.IFS(B10127=2015,H10127/$O$13,B10127=2016,H10127/$O$14,B10127=2017,H10127/$O$15,B10127=2018,H10127/$O$16,B10127=2019,H10127/$O$17,B10127=2020,H10127/$O$18,B10127=2021,H10127/$O$19,B10127=2022,H10127/$O$20),"")</f>
        <v>2.9084663808588146E-5</v>
      </c>
      <c r="K10127" s="3" cm="1">
        <f t="array" ref="K10127">IFERROR(_xlfn.IFS(B10127=2015,J10127*$P$4,B10127=2016,J10127*$P$5,B10127=2017,J10127*$P$6,B10127=2018,J10127*$P$7,B10127=2019,J10127*$P$8,B10127=2020,J10127*$P$9,B10127=2021,J10127*$P$10,B10127=2022,J10127*$P$11),"")</f>
        <v>49392.966966537046</v>
      </c>
      <c r="L10127" s="3">
        <f t="shared" si="159"/>
        <v>91578.966966537046</v>
      </c>
    </row>
    <row r="10128" spans="1:12">
      <c r="A10128">
        <v>4800006</v>
      </c>
      <c r="B10128">
        <v>2018</v>
      </c>
      <c r="D10128" t="s">
        <v>496</v>
      </c>
      <c r="E10128" t="s">
        <v>497</v>
      </c>
      <c r="F10128" t="s">
        <v>4101</v>
      </c>
      <c r="G10128" t="s">
        <v>498</v>
      </c>
      <c r="H10128" s="5">
        <v>38553</v>
      </c>
      <c r="I10128">
        <f>IFERROR(VLOOKUP(G10128,'NCES Match'!$A$2:$B$1307,2,FALSE),"")</f>
        <v>4800006</v>
      </c>
      <c r="J10128" cm="1">
        <f t="array" ref="J10128">IFERROR(_xlfn.IFS(B10128=2015,H10128/$O$13,B10128=2016,H10128/$O$14,B10128=2017,H10128/$O$15,B10128=2018,H10128/$O$16,B10128=2019,H10128/$O$17,B10128=2020,H10128/$O$18,B10128=2021,H10128/$O$19,B10128=2022,H10128/$O$20),"")</f>
        <v>2.515810076361045E-5</v>
      </c>
      <c r="K10128" s="3" cm="1">
        <f t="array" ref="K10128">IFERROR(_xlfn.IFS(B10128=2015,J10128*$P$4,B10128=2016,J10128*$P$5,B10128=2017,J10128*$P$6,B10128=2018,J10128*$P$7,B10128=2019,J10128*$P$8,B10128=2020,J10128*$P$9,B10128=2021,J10128*$P$10,B10128=2022,J10128*$P$11),"")</f>
        <v>43192.768256854513</v>
      </c>
      <c r="L10128" s="3">
        <f t="shared" si="159"/>
        <v>81745.768256854513</v>
      </c>
    </row>
    <row r="10129" spans="1:12">
      <c r="A10129">
        <v>4800006</v>
      </c>
      <c r="B10129">
        <v>2019</v>
      </c>
      <c r="D10129" t="s">
        <v>496</v>
      </c>
      <c r="E10129" t="s">
        <v>497</v>
      </c>
      <c r="F10129" t="s">
        <v>4101</v>
      </c>
      <c r="G10129" t="s">
        <v>498</v>
      </c>
      <c r="H10129" s="5">
        <v>33008</v>
      </c>
      <c r="I10129">
        <f>IFERROR(VLOOKUP(G10129,'NCES Match'!$A$2:$B$1307,2,FALSE),"")</f>
        <v>4800006</v>
      </c>
      <c r="J10129" cm="1">
        <f t="array" ref="J10129">IFERROR(_xlfn.IFS(B10129=2015,H10129/$O$13,B10129=2016,H10129/$O$14,B10129=2017,H10129/$O$15,B10129=2018,H10129/$O$16,B10129=2019,H10129/$O$17,B10129=2020,H10129/$O$18,B10129=2021,H10129/$O$19,B10129=2022,H10129/$O$20),"")</f>
        <v>2.0900006319516575E-5</v>
      </c>
      <c r="K10129" s="3" cm="1">
        <f t="array" ref="K10129">IFERROR(_xlfn.IFS(B10129=2015,J10129*$P$4,B10129=2016,J10129*$P$5,B10129=2017,J10129*$P$6,B10129=2018,J10129*$P$7,B10129=2019,J10129*$P$8,B10129=2020,J10129*$P$9,B10129=2021,J10129*$P$10,B10129=2022,J10129*$P$11),"")</f>
        <v>36322.663734951966</v>
      </c>
      <c r="L10129" s="3">
        <f t="shared" si="159"/>
        <v>69330.663734951959</v>
      </c>
    </row>
    <row r="10130" spans="1:12">
      <c r="A10130">
        <v>4800006</v>
      </c>
      <c r="B10130">
        <v>2020</v>
      </c>
      <c r="D10130" t="s">
        <v>496</v>
      </c>
      <c r="E10130" t="s">
        <v>497</v>
      </c>
      <c r="F10130" t="s">
        <v>4230</v>
      </c>
      <c r="G10130" t="s">
        <v>498</v>
      </c>
      <c r="H10130" s="5">
        <v>47394</v>
      </c>
      <c r="I10130">
        <f>IFERROR(VLOOKUP(G10130,'NCES Match'!$A$2:$B$1307,2,FALSE),"")</f>
        <v>4800006</v>
      </c>
      <c r="J10130" cm="1">
        <f t="array" ref="J10130">IFERROR(_xlfn.IFS(B10130=2015,H10130/$O$13,B10130=2016,H10130/$O$14,B10130=2017,H10130/$O$15,B10130=2018,H10130/$O$16,B10130=2019,H10130/$O$17,B10130=2020,H10130/$O$18,B10130=2021,H10130/$O$19,B10130=2022,H10130/$O$20),"")</f>
        <v>2.5683167027059492E-5</v>
      </c>
      <c r="K10130" s="3" cm="1">
        <f t="array" ref="K10130">IFERROR(_xlfn.IFS(B10130=2015,J10130*$P$4,B10130=2016,J10130*$P$5,B10130=2017,J10130*$P$6,B10130=2018,J10130*$P$7,B10130=2019,J10130*$P$8,B10130=2020,J10130*$P$9,B10130=2021,J10130*$P$10,B10130=2022,J10130*$P$11),"")</f>
        <v>54140.188391156589</v>
      </c>
      <c r="L10130" s="3">
        <f t="shared" si="159"/>
        <v>101534.18839115658</v>
      </c>
    </row>
    <row r="10131" spans="1:12">
      <c r="A10131">
        <v>4800006</v>
      </c>
      <c r="B10131">
        <v>2021</v>
      </c>
      <c r="D10131" t="s">
        <v>496</v>
      </c>
      <c r="E10131" t="s">
        <v>497</v>
      </c>
      <c r="F10131" t="s">
        <v>4101</v>
      </c>
      <c r="G10131" t="s">
        <v>498</v>
      </c>
      <c r="H10131" s="5">
        <v>55167.51</v>
      </c>
      <c r="I10131">
        <f>IFERROR(VLOOKUP(G10131,'NCES Match'!$A$2:$B$1307,2,FALSE),"")</f>
        <v>4800006</v>
      </c>
      <c r="J10131" cm="1">
        <f t="array" ref="J10131">IFERROR(_xlfn.IFS(B10131=2015,H10131/$O$13,B10131=2016,H10131/$O$14,B10131=2017,H10131/$O$15,B10131=2018,H10131/$O$16,B10131=2019,H10131/$O$17,B10131=2020,H10131/$O$18,B10131=2021,H10131/$O$19,B10131=2022,H10131/$O$20),"")</f>
        <v>2.8226071184642383E-5</v>
      </c>
      <c r="K10131" s="3" cm="1">
        <f t="array" ref="K10131">IFERROR(_xlfn.IFS(B10131=2015,J10131*$P$4,B10131=2016,J10131*$P$5,B10131=2017,J10131*$P$6,B10131=2018,J10131*$P$7,B10131=2019,J10131*$P$8,B10131=2020,J10131*$P$9,B10131=2021,J10131*$P$10,B10131=2022,J10131*$P$11),"")</f>
        <v>60419.409622738662</v>
      </c>
      <c r="L10131" s="3">
        <f t="shared" si="159"/>
        <v>115586.91962273867</v>
      </c>
    </row>
    <row r="10132" spans="1:12">
      <c r="A10132">
        <v>4800006</v>
      </c>
      <c r="B10132">
        <v>2022</v>
      </c>
      <c r="D10132" t="s">
        <v>496</v>
      </c>
      <c r="E10132" t="s">
        <v>497</v>
      </c>
      <c r="F10132" t="s">
        <v>4101</v>
      </c>
      <c r="G10132" t="s">
        <v>498</v>
      </c>
      <c r="H10132" s="5">
        <v>61032.61</v>
      </c>
      <c r="I10132">
        <f>IFERROR(VLOOKUP(G10132,'NCES Match'!$A$2:$B$1307,2,FALSE),"")</f>
        <v>4800006</v>
      </c>
      <c r="J10132" cm="1">
        <f t="array" ref="J10132">IFERROR(_xlfn.IFS(B10132=2015,H10132/$O$13,B10132=2016,H10132/$O$14,B10132=2017,H10132/$O$15,B10132=2018,H10132/$O$16,B10132=2019,H10132/$O$17,B10132=2020,H10132/$O$18,B10132=2021,H10132/$O$19,B10132=2022,H10132/$O$20),"")</f>
        <v>2.680739251675216E-5</v>
      </c>
      <c r="K10132" s="3" cm="1">
        <f t="array" ref="K10132">IFERROR(_xlfn.IFS(B10132=2015,J10132*$P$4,B10132=2016,J10132*$P$5,B10132=2017,J10132*$P$6,B10132=2018,J10132*$P$7,B10132=2019,J10132*$P$8,B10132=2020,J10132*$P$9,B10132=2021,J10132*$P$10,B10132=2022,J10132*$P$11),"")</f>
        <v>57729.264219997349</v>
      </c>
      <c r="L10132" s="3">
        <f t="shared" si="159"/>
        <v>118761.87421999735</v>
      </c>
    </row>
    <row r="10133" spans="1:12">
      <c r="A10133">
        <v>4800006</v>
      </c>
      <c r="B10133">
        <v>2023</v>
      </c>
      <c r="D10133" t="s">
        <v>496</v>
      </c>
      <c r="E10133" t="s">
        <v>497</v>
      </c>
      <c r="F10133" t="s">
        <v>4101</v>
      </c>
      <c r="G10133" t="s">
        <v>498</v>
      </c>
      <c r="H10133" s="5">
        <v>60347.13</v>
      </c>
      <c r="I10133">
        <f>IFERROR(VLOOKUP(G10133,'NCES Match'!$A$2:$B$1307,2,FALSE),"")</f>
        <v>4800006</v>
      </c>
      <c r="J10133" t="str" cm="1">
        <f t="array" ref="J10133">IFERROR(_xlfn.IFS(B10133=2015,H10133/$O$13,B10133=2016,H10133/$O$14,B10133=2017,H10133/$O$15,B10133=2018,H10133/$O$16,B10133=2019,H10133/$O$17,B10133=2020,H10133/$O$18,B10133=2021,H10133/$O$19,B10133=2022,H10133/$O$20),"")</f>
        <v/>
      </c>
      <c r="K10133" s="3" t="str" cm="1">
        <f t="array" ref="K10133">IFERROR(_xlfn.IFS(B10133=2015,J10133*$P$4,B10133=2016,J10133*$P$5,B10133=2017,J10133*$P$6,B10133=2018,J10133*$P$7,B10133=2019,J10133*$P$8,B10133=2020,J10133*$P$9,B10133=2021,J10133*$P$10,B10133=2022,J10133*$P$11),"")</f>
        <v/>
      </c>
      <c r="L10133" s="3">
        <f t="shared" si="159"/>
        <v>60347.13</v>
      </c>
    </row>
    <row r="10134" spans="1:12">
      <c r="A10134">
        <v>4840800</v>
      </c>
      <c r="B10134">
        <v>2015</v>
      </c>
      <c r="C10134" t="s">
        <v>381</v>
      </c>
      <c r="D10134" t="s">
        <v>3055</v>
      </c>
      <c r="E10134" t="s">
        <v>3056</v>
      </c>
      <c r="G10134" t="s">
        <v>3057</v>
      </c>
      <c r="H10134" s="5">
        <v>187734.94</v>
      </c>
      <c r="I10134">
        <f>IFERROR(VLOOKUP(G10134,'NCES Match'!$A$2:$B$1307,2,FALSE),"")</f>
        <v>4840800</v>
      </c>
      <c r="J10134" cm="1">
        <f t="array" ref="J10134">IFERROR(_xlfn.IFS(B10134=2015,H10134/$O$13,B10134=2016,H10134/$O$14,B10134=2017,H10134/$O$15,B10134=2018,H10134/$O$16,B10134=2019,H10134/$O$17,B10134=2020,H10134/$O$18,B10134=2021,H10134/$O$19,B10134=2022,H10134/$O$20),"")</f>
        <v>1.470722573001692E-4</v>
      </c>
      <c r="K10134" s="3" cm="1">
        <f t="array" ref="K10134">IFERROR(_xlfn.IFS(B10134=2015,J10134*$P$4,B10134=2016,J10134*$P$5,B10134=2017,J10134*$P$6,B10134=2018,J10134*$P$7,B10134=2019,J10134*$P$8,B10134=2020,J10134*$P$9,B10134=2021,J10134*$P$10,B10134=2022,J10134*$P$11),"")</f>
        <v>234062.99548821233</v>
      </c>
      <c r="L10134" s="3">
        <f t="shared" si="159"/>
        <v>421797.93548821233</v>
      </c>
    </row>
    <row r="10135" spans="1:12">
      <c r="A10135">
        <v>4840800</v>
      </c>
      <c r="B10135">
        <v>2016</v>
      </c>
      <c r="C10135" t="s">
        <v>4102</v>
      </c>
      <c r="D10135" t="s">
        <v>3055</v>
      </c>
      <c r="E10135" t="s">
        <v>3056</v>
      </c>
      <c r="F10135" t="s">
        <v>4101</v>
      </c>
      <c r="G10135" t="s">
        <v>3057</v>
      </c>
      <c r="H10135" s="5">
        <v>189889</v>
      </c>
      <c r="I10135">
        <f>IFERROR(VLOOKUP(G10135,'NCES Match'!$A$2:$B$1307,2,FALSE),"")</f>
        <v>4840800</v>
      </c>
      <c r="J10135" cm="1">
        <f t="array" ref="J10135">IFERROR(_xlfn.IFS(B10135=2015,H10135/$O$13,B10135=2016,H10135/$O$14,B10135=2017,H10135/$O$15,B10135=2018,H10135/$O$16,B10135=2019,H10135/$O$17,B10135=2020,H10135/$O$18,B10135=2021,H10135/$O$19,B10135=2022,H10135/$O$20),"")</f>
        <v>1.3593525145309099E-4</v>
      </c>
      <c r="K10135" s="3" cm="1">
        <f t="array" ref="K10135">IFERROR(_xlfn.IFS(B10135=2015,J10135*$P$4,B10135=2016,J10135*$P$5,B10135=2017,J10135*$P$6,B10135=2018,J10135*$P$7,B10135=2019,J10135*$P$8,B10135=2020,J10135*$P$9,B10135=2021,J10135*$P$10,B10135=2022,J10135*$P$11),"")</f>
        <v>227777.35503953666</v>
      </c>
      <c r="L10135" s="3">
        <f t="shared" si="159"/>
        <v>417666.35503953666</v>
      </c>
    </row>
    <row r="10136" spans="1:12">
      <c r="A10136">
        <v>4840800</v>
      </c>
      <c r="B10136">
        <v>2017</v>
      </c>
      <c r="D10136" t="s">
        <v>3055</v>
      </c>
      <c r="E10136" t="s">
        <v>3056</v>
      </c>
      <c r="F10136" t="s">
        <v>4101</v>
      </c>
      <c r="G10136" t="s">
        <v>3057</v>
      </c>
      <c r="H10136" s="5">
        <v>178565</v>
      </c>
      <c r="I10136">
        <f>IFERROR(VLOOKUP(G10136,'NCES Match'!$A$2:$B$1307,2,FALSE),"")</f>
        <v>4840800</v>
      </c>
      <c r="J10136" cm="1">
        <f t="array" ref="J10136">IFERROR(_xlfn.IFS(B10136=2015,H10136/$O$13,B10136=2016,H10136/$O$14,B10136=2017,H10136/$O$15,B10136=2018,H10136/$O$16,B10136=2019,H10136/$O$17,B10136=2020,H10136/$O$18,B10136=2021,H10136/$O$19,B10136=2022,H10136/$O$20),"")</f>
        <v>1.2310963336131757E-4</v>
      </c>
      <c r="K10136" s="3" cm="1">
        <f t="array" ref="K10136">IFERROR(_xlfn.IFS(B10136=2015,J10136*$P$4,B10136=2016,J10136*$P$5,B10136=2017,J10136*$P$6,B10136=2018,J10136*$P$7,B10136=2019,J10136*$P$8,B10136=2020,J10136*$P$9,B10136=2021,J10136*$P$10,B10136=2022,J10136*$P$11),"")</f>
        <v>209070.66672307608</v>
      </c>
      <c r="L10136" s="3">
        <f t="shared" si="159"/>
        <v>387635.66672307608</v>
      </c>
    </row>
    <row r="10137" spans="1:12">
      <c r="A10137">
        <v>4840800</v>
      </c>
      <c r="B10137">
        <v>2018</v>
      </c>
      <c r="D10137" t="s">
        <v>3055</v>
      </c>
      <c r="E10137" t="s">
        <v>3056</v>
      </c>
      <c r="F10137" t="s">
        <v>4101</v>
      </c>
      <c r="G10137" t="s">
        <v>3057</v>
      </c>
      <c r="H10137" s="5">
        <v>163447</v>
      </c>
      <c r="I10137">
        <f>IFERROR(VLOOKUP(G10137,'NCES Match'!$A$2:$B$1307,2,FALSE),"")</f>
        <v>4840800</v>
      </c>
      <c r="J10137" cm="1">
        <f t="array" ref="J10137">IFERROR(_xlfn.IFS(B10137=2015,H10137/$O$13,B10137=2016,H10137/$O$14,B10137=2017,H10137/$O$15,B10137=2018,H10137/$O$16,B10137=2019,H10137/$O$17,B10137=2020,H10137/$O$18,B10137=2021,H10137/$O$19,B10137=2022,H10137/$O$20),"")</f>
        <v>1.0665878389515309E-4</v>
      </c>
      <c r="K10137" s="3" cm="1">
        <f t="array" ref="K10137">IFERROR(_xlfn.IFS(B10137=2015,J10137*$P$4,B10137=2016,J10137*$P$5,B10137=2017,J10137*$P$6,B10137=2018,J10137*$P$7,B10137=2019,J10137*$P$8,B10137=2020,J10137*$P$9,B10137=2021,J10137*$P$10,B10137=2022,J10137*$P$11),"")</f>
        <v>183117.48484626616</v>
      </c>
      <c r="L10137" s="3">
        <f t="shared" si="159"/>
        <v>346564.48484626616</v>
      </c>
    </row>
    <row r="10138" spans="1:12">
      <c r="A10138">
        <v>4840800</v>
      </c>
      <c r="B10138">
        <v>2019</v>
      </c>
      <c r="D10138" t="s">
        <v>3055</v>
      </c>
      <c r="E10138" t="s">
        <v>3056</v>
      </c>
      <c r="F10138" t="s">
        <v>4101</v>
      </c>
      <c r="G10138" t="s">
        <v>3057</v>
      </c>
      <c r="H10138" s="5">
        <v>156503</v>
      </c>
      <c r="I10138">
        <f>IFERROR(VLOOKUP(G10138,'NCES Match'!$A$2:$B$1307,2,FALSE),"")</f>
        <v>4840800</v>
      </c>
      <c r="J10138" cm="1">
        <f t="array" ref="J10138">IFERROR(_xlfn.IFS(B10138=2015,H10138/$O$13,B10138=2016,H10138/$O$14,B10138=2017,H10138/$O$15,B10138=2018,H10138/$O$16,B10138=2019,H10138/$O$17,B10138=2020,H10138/$O$18,B10138=2021,H10138/$O$19,B10138=2022,H10138/$O$20),"")</f>
        <v>9.9094573710109744E-5</v>
      </c>
      <c r="K10138" s="3" cm="1">
        <f t="array" ref="K10138">IFERROR(_xlfn.IFS(B10138=2015,J10138*$P$4,B10138=2016,J10138*$P$5,B10138=2017,J10138*$P$6,B10138=2018,J10138*$P$7,B10138=2019,J10138*$P$8,B10138=2020,J10138*$P$9,B10138=2021,J10138*$P$10,B10138=2022,J10138*$P$11),"")</f>
        <v>172219.03303778439</v>
      </c>
      <c r="L10138" s="3">
        <f t="shared" si="159"/>
        <v>328722.03303778439</v>
      </c>
    </row>
    <row r="10139" spans="1:12">
      <c r="A10139">
        <v>4840800</v>
      </c>
      <c r="B10139">
        <v>2020</v>
      </c>
      <c r="D10139" t="s">
        <v>3055</v>
      </c>
      <c r="E10139" t="s">
        <v>3056</v>
      </c>
      <c r="F10139" t="s">
        <v>4230</v>
      </c>
      <c r="G10139" t="s">
        <v>3057</v>
      </c>
      <c r="H10139" s="5">
        <v>174006</v>
      </c>
      <c r="I10139">
        <f>IFERROR(VLOOKUP(G10139,'NCES Match'!$A$2:$B$1307,2,FALSE),"")</f>
        <v>4840800</v>
      </c>
      <c r="J10139" cm="1">
        <f t="array" ref="J10139">IFERROR(_xlfn.IFS(B10139=2015,H10139/$O$13,B10139=2016,H10139/$O$14,B10139=2017,H10139/$O$15,B10139=2018,H10139/$O$16,B10139=2019,H10139/$O$17,B10139=2020,H10139/$O$18,B10139=2021,H10139/$O$19,B10139=2022,H10139/$O$20),"")</f>
        <v>9.4295167356849263E-5</v>
      </c>
      <c r="K10139" s="3" cm="1">
        <f t="array" ref="K10139">IFERROR(_xlfn.IFS(B10139=2015,J10139*$P$4,B10139=2016,J10139*$P$5,B10139=2017,J10139*$P$6,B10139=2018,J10139*$P$7,B10139=2019,J10139*$P$8,B10139=2020,J10139*$P$9,B10139=2021,J10139*$P$10,B10139=2022,J10139*$P$11),"")</f>
        <v>198774.47822913434</v>
      </c>
      <c r="L10139" s="3">
        <f t="shared" si="159"/>
        <v>372780.47822913434</v>
      </c>
    </row>
    <row r="10140" spans="1:12">
      <c r="A10140">
        <v>4840800</v>
      </c>
      <c r="B10140">
        <v>2021</v>
      </c>
      <c r="D10140" t="s">
        <v>3055</v>
      </c>
      <c r="E10140" t="s">
        <v>3056</v>
      </c>
      <c r="F10140" t="s">
        <v>4101</v>
      </c>
      <c r="G10140" t="s">
        <v>3057</v>
      </c>
      <c r="H10140" s="5">
        <v>184256.81</v>
      </c>
      <c r="I10140">
        <f>IFERROR(VLOOKUP(G10140,'NCES Match'!$A$2:$B$1307,2,FALSE),"")</f>
        <v>4840800</v>
      </c>
      <c r="J10140" cm="1">
        <f t="array" ref="J10140">IFERROR(_xlfn.IFS(B10140=2015,H10140/$O$13,B10140=2016,H10140/$O$14,B10140=2017,H10140/$O$15,B10140=2018,H10140/$O$16,B10140=2019,H10140/$O$17,B10140=2020,H10140/$O$18,B10140=2021,H10140/$O$19,B10140=2022,H10140/$O$20),"")</f>
        <v>9.4273709930267402E-5</v>
      </c>
      <c r="K10140" s="3" cm="1">
        <f t="array" ref="K10140">IFERROR(_xlfn.IFS(B10140=2015,J10140*$P$4,B10140=2016,J10140*$P$5,B10140=2017,J10140*$P$6,B10140=2018,J10140*$P$7,B10140=2019,J10140*$P$8,B10140=2020,J10140*$P$9,B10140=2021,J10140*$P$10,B10140=2022,J10140*$P$11),"")</f>
        <v>201797.90023456069</v>
      </c>
      <c r="L10140" s="3">
        <f t="shared" si="159"/>
        <v>386054.71023456065</v>
      </c>
    </row>
    <row r="10141" spans="1:12">
      <c r="A10141">
        <v>4840800</v>
      </c>
      <c r="B10141">
        <v>2022</v>
      </c>
      <c r="D10141" t="s">
        <v>3055</v>
      </c>
      <c r="E10141" t="s">
        <v>3056</v>
      </c>
      <c r="F10141" t="s">
        <v>4101</v>
      </c>
      <c r="G10141" t="s">
        <v>3057</v>
      </c>
      <c r="H10141" s="5">
        <v>201494.95</v>
      </c>
      <c r="I10141">
        <f>IFERROR(VLOOKUP(G10141,'NCES Match'!$A$2:$B$1307,2,FALSE),"")</f>
        <v>4840800</v>
      </c>
      <c r="J10141" cm="1">
        <f t="array" ref="J10141">IFERROR(_xlfn.IFS(B10141=2015,H10141/$O$13,B10141=2016,H10141/$O$14,B10141=2017,H10141/$O$15,B10141=2018,H10141/$O$16,B10141=2019,H10141/$O$17,B10141=2020,H10141/$O$18,B10141=2021,H10141/$O$19,B10141=2022,H10141/$O$20),"")</f>
        <v>8.8502756391924762E-5</v>
      </c>
      <c r="K10141" s="3" cm="1">
        <f t="array" ref="K10141">IFERROR(_xlfn.IFS(B10141=2015,J10141*$P$4,B10141=2016,J10141*$P$5,B10141=2017,J10141*$P$6,B10141=2018,J10141*$P$7,B10141=2019,J10141*$P$8,B10141=2020,J10141*$P$9,B10141=2021,J10141*$P$10,B10141=2022,J10141*$P$11),"")</f>
        <v>190589.18187416784</v>
      </c>
      <c r="L10141" s="3">
        <f t="shared" si="159"/>
        <v>392084.13187416783</v>
      </c>
    </row>
    <row r="10142" spans="1:12">
      <c r="A10142">
        <v>4840800</v>
      </c>
      <c r="B10142">
        <v>2023</v>
      </c>
      <c r="D10142" t="s">
        <v>3055</v>
      </c>
      <c r="E10142" t="s">
        <v>3056</v>
      </c>
      <c r="F10142" t="s">
        <v>4101</v>
      </c>
      <c r="G10142" t="s">
        <v>3057</v>
      </c>
      <c r="H10142" s="5">
        <v>200840.37</v>
      </c>
      <c r="I10142">
        <f>IFERROR(VLOOKUP(G10142,'NCES Match'!$A$2:$B$1307,2,FALSE),"")</f>
        <v>4840800</v>
      </c>
      <c r="J10142" t="str" cm="1">
        <f t="array" ref="J10142">IFERROR(_xlfn.IFS(B10142=2015,H10142/$O$13,B10142=2016,H10142/$O$14,B10142=2017,H10142/$O$15,B10142=2018,H10142/$O$16,B10142=2019,H10142/$O$17,B10142=2020,H10142/$O$18,B10142=2021,H10142/$O$19,B10142=2022,H10142/$O$20),"")</f>
        <v/>
      </c>
      <c r="K10142" s="3" t="str" cm="1">
        <f t="array" ref="K10142">IFERROR(_xlfn.IFS(B10142=2015,J10142*$P$4,B10142=2016,J10142*$P$5,B10142=2017,J10142*$P$6,B10142=2018,J10142*$P$7,B10142=2019,J10142*$P$8,B10142=2020,J10142*$P$9,B10142=2021,J10142*$P$10,B10142=2022,J10142*$P$11),"")</f>
        <v/>
      </c>
      <c r="L10142" s="3">
        <f t="shared" si="159"/>
        <v>200840.37</v>
      </c>
    </row>
    <row r="10143" spans="1:12">
      <c r="A10143">
        <v>4822350</v>
      </c>
      <c r="B10143">
        <v>2015</v>
      </c>
      <c r="C10143" t="s">
        <v>381</v>
      </c>
      <c r="D10143" t="s">
        <v>1565</v>
      </c>
      <c r="E10143" t="s">
        <v>1566</v>
      </c>
      <c r="G10143" t="s">
        <v>1567</v>
      </c>
      <c r="H10143" s="5">
        <v>38675.74</v>
      </c>
      <c r="I10143">
        <f>IFERROR(VLOOKUP(G10143,'NCES Match'!$A$2:$B$1307,2,FALSE),"")</f>
        <v>4822350</v>
      </c>
      <c r="J10143" cm="1">
        <f t="array" ref="J10143">IFERROR(_xlfn.IFS(B10143=2015,H10143/$O$13,B10143=2016,H10143/$O$14,B10143=2017,H10143/$O$15,B10143=2018,H10143/$O$16,B10143=2019,H10143/$O$17,B10143=2020,H10143/$O$18,B10143=2021,H10143/$O$19,B10143=2022,H10143/$O$20),"")</f>
        <v>3.0298720017458897E-5</v>
      </c>
      <c r="K10143" s="3" cm="1">
        <f t="array" ref="K10143">IFERROR(_xlfn.IFS(B10143=2015,J10143*$P$4,B10143=2016,J10143*$P$5,B10143=2017,J10143*$P$6,B10143=2018,J10143*$P$7,B10143=2019,J10143*$P$8,B10143=2020,J10143*$P$9,B10143=2021,J10143*$P$10,B10143=2022,J10143*$P$11),"")</f>
        <v>48219.897463537003</v>
      </c>
      <c r="L10143" s="3">
        <f t="shared" si="159"/>
        <v>86895.637463537001</v>
      </c>
    </row>
    <row r="10144" spans="1:12">
      <c r="A10144">
        <v>4822350</v>
      </c>
      <c r="B10144">
        <v>2016</v>
      </c>
      <c r="C10144" t="s">
        <v>4102</v>
      </c>
      <c r="D10144" t="s">
        <v>1565</v>
      </c>
      <c r="E10144" t="s">
        <v>1566</v>
      </c>
      <c r="F10144" t="s">
        <v>4101</v>
      </c>
      <c r="G10144" t="s">
        <v>1567</v>
      </c>
      <c r="H10144" s="5">
        <v>43060</v>
      </c>
      <c r="I10144">
        <f>IFERROR(VLOOKUP(G10144,'NCES Match'!$A$2:$B$1307,2,FALSE),"")</f>
        <v>4822350</v>
      </c>
      <c r="J10144" cm="1">
        <f t="array" ref="J10144">IFERROR(_xlfn.IFS(B10144=2015,H10144/$O$13,B10144=2016,H10144/$O$14,B10144=2017,H10144/$O$15,B10144=2018,H10144/$O$16,B10144=2019,H10144/$O$17,B10144=2020,H10144/$O$18,B10144=2021,H10144/$O$19,B10144=2022,H10144/$O$20),"")</f>
        <v>3.0825229094734811E-5</v>
      </c>
      <c r="K10144" s="3" cm="1">
        <f t="array" ref="K10144">IFERROR(_xlfn.IFS(B10144=2015,J10144*$P$4,B10144=2016,J10144*$P$5,B10144=2017,J10144*$P$6,B10144=2018,J10144*$P$7,B10144=2019,J10144*$P$8,B10144=2020,J10144*$P$9,B10144=2021,J10144*$P$10,B10144=2022,J10144*$P$11),"")</f>
        <v>51651.717097896399</v>
      </c>
      <c r="L10144" s="3">
        <f t="shared" si="159"/>
        <v>94711.717097896399</v>
      </c>
    </row>
    <row r="10145" spans="1:12">
      <c r="A10145">
        <v>4822350</v>
      </c>
      <c r="B10145">
        <v>2017</v>
      </c>
      <c r="D10145" t="s">
        <v>1565</v>
      </c>
      <c r="E10145" t="s">
        <v>1566</v>
      </c>
      <c r="F10145" t="s">
        <v>4101</v>
      </c>
      <c r="G10145" t="s">
        <v>1567</v>
      </c>
      <c r="H10145" s="5">
        <v>41347</v>
      </c>
      <c r="I10145">
        <f>IFERROR(VLOOKUP(G10145,'NCES Match'!$A$2:$B$1307,2,FALSE),"")</f>
        <v>4822350</v>
      </c>
      <c r="J10145" cm="1">
        <f t="array" ref="J10145">IFERROR(_xlfn.IFS(B10145=2015,H10145/$O$13,B10145=2016,H10145/$O$14,B10145=2017,H10145/$O$15,B10145=2018,H10145/$O$16,B10145=2019,H10145/$O$17,B10145=2020,H10145/$O$18,B10145=2021,H10145/$O$19,B10145=2022,H10145/$O$20),"")</f>
        <v>2.8506224683394826E-5</v>
      </c>
      <c r="K10145" s="3" cm="1">
        <f t="array" ref="K10145">IFERROR(_xlfn.IFS(B10145=2015,J10145*$P$4,B10145=2016,J10145*$P$5,B10145=2017,J10145*$P$6,B10145=2018,J10145*$P$7,B10145=2019,J10145*$P$8,B10145=2020,J10145*$P$9,B10145=2021,J10145*$P$10,B10145=2022,J10145*$P$11),"")</f>
        <v>48410.633982017906</v>
      </c>
      <c r="L10145" s="3">
        <f t="shared" si="159"/>
        <v>89757.633982017898</v>
      </c>
    </row>
    <row r="10146" spans="1:12">
      <c r="A10146">
        <v>4822350</v>
      </c>
      <c r="B10146">
        <v>2018</v>
      </c>
      <c r="D10146" t="s">
        <v>1565</v>
      </c>
      <c r="E10146" t="s">
        <v>1566</v>
      </c>
      <c r="F10146" t="s">
        <v>4101</v>
      </c>
      <c r="G10146" t="s">
        <v>1567</v>
      </c>
      <c r="H10146" s="5">
        <v>37796</v>
      </c>
      <c r="I10146">
        <f>IFERROR(VLOOKUP(G10146,'NCES Match'!$A$2:$B$1307,2,FALSE),"")</f>
        <v>4822350</v>
      </c>
      <c r="J10146" cm="1">
        <f t="array" ref="J10146">IFERROR(_xlfn.IFS(B10146=2015,H10146/$O$13,B10146=2016,H10146/$O$14,B10146=2017,H10146/$O$15,B10146=2018,H10146/$O$16,B10146=2019,H10146/$O$17,B10146=2020,H10146/$O$18,B10146=2021,H10146/$O$19,B10146=2022,H10146/$O$20),"")</f>
        <v>2.4664113725557559E-5</v>
      </c>
      <c r="K10146" s="3" cm="1">
        <f t="array" ref="K10146">IFERROR(_xlfn.IFS(B10146=2015,J10146*$P$4,B10146=2016,J10146*$P$5,B10146=2017,J10146*$P$6,B10146=2018,J10146*$P$7,B10146=2019,J10146*$P$8,B10146=2020,J10146*$P$9,B10146=2021,J10146*$P$10,B10146=2022,J10146*$P$11),"")</f>
        <v>42344.664981611633</v>
      </c>
      <c r="L10146" s="3">
        <f t="shared" si="159"/>
        <v>80140.664981611626</v>
      </c>
    </row>
    <row r="10147" spans="1:12">
      <c r="A10147">
        <v>4822350</v>
      </c>
      <c r="B10147">
        <v>2019</v>
      </c>
      <c r="D10147" t="s">
        <v>1565</v>
      </c>
      <c r="E10147" t="s">
        <v>1566</v>
      </c>
      <c r="F10147" t="s">
        <v>4101</v>
      </c>
      <c r="G10147" t="s">
        <v>1567</v>
      </c>
      <c r="H10147" s="5">
        <v>43463</v>
      </c>
      <c r="I10147">
        <f>IFERROR(VLOOKUP(G10147,'NCES Match'!$A$2:$B$1307,2,FALSE),"")</f>
        <v>4822350</v>
      </c>
      <c r="J10147" cm="1">
        <f t="array" ref="J10147">IFERROR(_xlfn.IFS(B10147=2015,H10147/$O$13,B10147=2016,H10147/$O$14,B10147=2017,H10147/$O$15,B10147=2018,H10147/$O$16,B10147=2019,H10147/$O$17,B10147=2020,H10147/$O$18,B10147=2021,H10147/$O$19,B10147=2022,H10147/$O$20),"")</f>
        <v>2.751990349809588E-5</v>
      </c>
      <c r="K10147" s="3" cm="1">
        <f t="array" ref="K10147">IFERROR(_xlfn.IFS(B10147=2015,J10147*$P$4,B10147=2016,J10147*$P$5,B10147=2017,J10147*$P$6,B10147=2018,J10147*$P$7,B10147=2019,J10147*$P$8,B10147=2020,J10147*$P$9,B10147=2021,J10147*$P$10,B10147=2022,J10147*$P$11),"")</f>
        <v>47827.554953714774</v>
      </c>
      <c r="L10147" s="3">
        <f t="shared" si="159"/>
        <v>91290.554953714774</v>
      </c>
    </row>
    <row r="10148" spans="1:12">
      <c r="A10148">
        <v>4822350</v>
      </c>
      <c r="B10148">
        <v>2020</v>
      </c>
      <c r="D10148" t="s">
        <v>1565</v>
      </c>
      <c r="E10148" t="s">
        <v>1566</v>
      </c>
      <c r="F10148" t="s">
        <v>4230</v>
      </c>
      <c r="G10148" t="s">
        <v>1567</v>
      </c>
      <c r="H10148" s="5">
        <v>44944</v>
      </c>
      <c r="I10148">
        <f>IFERROR(VLOOKUP(G10148,'NCES Match'!$A$2:$B$1307,2,FALSE),"")</f>
        <v>4822350</v>
      </c>
      <c r="J10148" cm="1">
        <f t="array" ref="J10148">IFERROR(_xlfn.IFS(B10148=2015,H10148/$O$13,B10148=2016,H10148/$O$14,B10148=2017,H10148/$O$15,B10148=2018,H10148/$O$16,B10148=2019,H10148/$O$17,B10148=2020,H10148/$O$18,B10148=2021,H10148/$O$19,B10148=2022,H10148/$O$20),"")</f>
        <v>2.4355493498420934E-5</v>
      </c>
      <c r="K10148" s="3" cm="1">
        <f t="array" ref="K10148">IFERROR(_xlfn.IFS(B10148=2015,J10148*$P$4,B10148=2016,J10148*$P$5,B10148=2017,J10148*$P$6,B10148=2018,J10148*$P$7,B10148=2019,J10148*$P$8,B10148=2020,J10148*$P$9,B10148=2021,J10148*$P$10,B10148=2022,J10148*$P$11),"")</f>
        <v>51341.448855385526</v>
      </c>
      <c r="L10148" s="3">
        <f t="shared" si="159"/>
        <v>96285.448855385534</v>
      </c>
    </row>
    <row r="10149" spans="1:12">
      <c r="A10149">
        <v>4822350</v>
      </c>
      <c r="B10149">
        <v>2021</v>
      </c>
      <c r="D10149" t="s">
        <v>1565</v>
      </c>
      <c r="E10149" t="s">
        <v>1566</v>
      </c>
      <c r="F10149" t="s">
        <v>4101</v>
      </c>
      <c r="G10149" t="s">
        <v>1567</v>
      </c>
      <c r="H10149" s="5">
        <v>51406.400000000001</v>
      </c>
      <c r="I10149">
        <f>IFERROR(VLOOKUP(G10149,'NCES Match'!$A$2:$B$1307,2,FALSE),"")</f>
        <v>4822350</v>
      </c>
      <c r="J10149" cm="1">
        <f t="array" ref="J10149">IFERROR(_xlfn.IFS(B10149=2015,H10149/$O$13,B10149=2016,H10149/$O$14,B10149=2017,H10149/$O$15,B10149=2018,H10149/$O$16,B10149=2019,H10149/$O$17,B10149=2020,H10149/$O$18,B10149=2021,H10149/$O$19,B10149=2022,H10149/$O$20),"")</f>
        <v>2.630172552189142E-5</v>
      </c>
      <c r="K10149" s="3" cm="1">
        <f t="array" ref="K10149">IFERROR(_xlfn.IFS(B10149=2015,J10149*$P$4,B10149=2016,J10149*$P$5,B10149=2017,J10149*$P$6,B10149=2018,J10149*$P$7,B10149=2019,J10149*$P$8,B10149=2020,J10149*$P$9,B10149=2021,J10149*$P$10,B10149=2022,J10149*$P$11),"")</f>
        <v>56300.245177466822</v>
      </c>
      <c r="L10149" s="3">
        <f t="shared" si="159"/>
        <v>107706.64517746682</v>
      </c>
    </row>
    <row r="10150" spans="1:12">
      <c r="A10150">
        <v>4822350</v>
      </c>
      <c r="B10150">
        <v>2022</v>
      </c>
      <c r="D10150" t="s">
        <v>1565</v>
      </c>
      <c r="E10150" t="s">
        <v>1566</v>
      </c>
      <c r="F10150" t="s">
        <v>4101</v>
      </c>
      <c r="G10150" t="s">
        <v>1567</v>
      </c>
      <c r="H10150" s="5">
        <v>64774.45</v>
      </c>
      <c r="I10150">
        <f>IFERROR(VLOOKUP(G10150,'NCES Match'!$A$2:$B$1307,2,FALSE),"")</f>
        <v>4822350</v>
      </c>
      <c r="J10150" cm="1">
        <f t="array" ref="J10150">IFERROR(_xlfn.IFS(B10150=2015,H10150/$O$13,B10150=2016,H10150/$O$14,B10150=2017,H10150/$O$15,B10150=2018,H10150/$O$16,B10150=2019,H10150/$O$17,B10150=2020,H10150/$O$18,B10150=2021,H10150/$O$19,B10150=2022,H10150/$O$20),"")</f>
        <v>2.8450923304881387E-5</v>
      </c>
      <c r="K10150" s="3" cm="1">
        <f t="array" ref="K10150">IFERROR(_xlfn.IFS(B10150=2015,J10150*$P$4,B10150=2016,J10150*$P$5,B10150=2017,J10150*$P$6,B10150=2018,J10150*$P$7,B10150=2019,J10150*$P$8,B10150=2020,J10150*$P$9,B10150=2021,J10150*$P$10,B10150=2022,J10150*$P$11),"")</f>
        <v>61268.57984207142</v>
      </c>
      <c r="L10150" s="3">
        <f t="shared" si="159"/>
        <v>126043.02984207141</v>
      </c>
    </row>
    <row r="10151" spans="1:12">
      <c r="A10151">
        <v>4822350</v>
      </c>
      <c r="B10151">
        <v>2023</v>
      </c>
      <c r="D10151" t="s">
        <v>1565</v>
      </c>
      <c r="E10151" t="s">
        <v>1566</v>
      </c>
      <c r="F10151" t="s">
        <v>4101</v>
      </c>
      <c r="G10151" t="s">
        <v>1567</v>
      </c>
      <c r="H10151" s="5">
        <v>64670.18</v>
      </c>
      <c r="I10151">
        <f>IFERROR(VLOOKUP(G10151,'NCES Match'!$A$2:$B$1307,2,FALSE),"")</f>
        <v>4822350</v>
      </c>
      <c r="J10151" t="str" cm="1">
        <f t="array" ref="J10151">IFERROR(_xlfn.IFS(B10151=2015,H10151/$O$13,B10151=2016,H10151/$O$14,B10151=2017,H10151/$O$15,B10151=2018,H10151/$O$16,B10151=2019,H10151/$O$17,B10151=2020,H10151/$O$18,B10151=2021,H10151/$O$19,B10151=2022,H10151/$O$20),"")</f>
        <v/>
      </c>
      <c r="K10151" s="3" t="str" cm="1">
        <f t="array" ref="K10151">IFERROR(_xlfn.IFS(B10151=2015,J10151*$P$4,B10151=2016,J10151*$P$5,B10151=2017,J10151*$P$6,B10151=2018,J10151*$P$7,B10151=2019,J10151*$P$8,B10151=2020,J10151*$P$9,B10151=2021,J10151*$P$10,B10151=2022,J10151*$P$11),"")</f>
        <v/>
      </c>
      <c r="L10151" s="3">
        <f t="shared" si="159"/>
        <v>64670.18</v>
      </c>
    </row>
    <row r="10152" spans="1:12">
      <c r="A10152">
        <v>4843320</v>
      </c>
      <c r="B10152">
        <v>2015</v>
      </c>
      <c r="C10152" t="s">
        <v>381</v>
      </c>
      <c r="D10152" t="s">
        <v>3253</v>
      </c>
      <c r="E10152" t="s">
        <v>3254</v>
      </c>
      <c r="G10152" t="s">
        <v>3255</v>
      </c>
      <c r="H10152" s="5">
        <v>204428.37</v>
      </c>
      <c r="I10152">
        <f>IFERROR(VLOOKUP(G10152,'NCES Match'!$A$2:$B$1307,2,FALSE),"")</f>
        <v>4843320</v>
      </c>
      <c r="J10152" cm="1">
        <f t="array" ref="J10152">IFERROR(_xlfn.IFS(B10152=2015,H10152/$O$13,B10152=2016,H10152/$O$14,B10152=2017,H10152/$O$15,B10152=2018,H10152/$O$16,B10152=2019,H10152/$O$17,B10152=2020,H10152/$O$18,B10152=2021,H10152/$O$19,B10152=2022,H10152/$O$20),"")</f>
        <v>1.6014995307796293E-4</v>
      </c>
      <c r="K10152" s="3" cm="1">
        <f t="array" ref="K10152">IFERROR(_xlfn.IFS(B10152=2015,J10152*$P$4,B10152=2016,J10152*$P$5,B10152=2017,J10152*$P$6,B10152=2018,J10152*$P$7,B10152=2019,J10152*$P$8,B10152=2020,J10152*$P$9,B10152=2021,J10152*$P$10,B10152=2022,J10152*$P$11),"")</f>
        <v>254875.92583976427</v>
      </c>
      <c r="L10152" s="3">
        <f t="shared" si="159"/>
        <v>459304.29583976429</v>
      </c>
    </row>
    <row r="10153" spans="1:12">
      <c r="A10153">
        <v>4843320</v>
      </c>
      <c r="B10153">
        <v>2016</v>
      </c>
      <c r="C10153" t="s">
        <v>4102</v>
      </c>
      <c r="D10153" t="s">
        <v>3253</v>
      </c>
      <c r="E10153" t="s">
        <v>3254</v>
      </c>
      <c r="F10153" t="s">
        <v>4101</v>
      </c>
      <c r="G10153" t="s">
        <v>3255</v>
      </c>
      <c r="H10153" s="5">
        <v>231554</v>
      </c>
      <c r="I10153">
        <f>IFERROR(VLOOKUP(G10153,'NCES Match'!$A$2:$B$1307,2,FALSE),"")</f>
        <v>4843320</v>
      </c>
      <c r="J10153" cm="1">
        <f t="array" ref="J10153">IFERROR(_xlfn.IFS(B10153=2015,H10153/$O$13,B10153=2016,H10153/$O$14,B10153=2017,H10153/$O$15,B10153=2018,H10153/$O$16,B10153=2019,H10153/$O$17,B10153=2020,H10153/$O$18,B10153=2021,H10153/$O$19,B10153=2022,H10153/$O$20),"")</f>
        <v>1.6576184620999127E-4</v>
      </c>
      <c r="K10153" s="3" cm="1">
        <f t="array" ref="K10153">IFERROR(_xlfn.IFS(B10153=2015,J10153*$P$4,B10153=2016,J10153*$P$5,B10153=2017,J10153*$P$6,B10153=2018,J10153*$P$7,B10153=2019,J10153*$P$8,B10153=2020,J10153*$P$9,B10153=2021,J10153*$P$10,B10153=2022,J10153*$P$11),"")</f>
        <v>277755.72923563176</v>
      </c>
      <c r="L10153" s="3">
        <f t="shared" si="159"/>
        <v>509309.72923563176</v>
      </c>
    </row>
    <row r="10154" spans="1:12">
      <c r="A10154">
        <v>4843320</v>
      </c>
      <c r="B10154">
        <v>2017</v>
      </c>
      <c r="D10154" t="s">
        <v>3253</v>
      </c>
      <c r="E10154" t="s">
        <v>3254</v>
      </c>
      <c r="F10154" t="s">
        <v>4101</v>
      </c>
      <c r="G10154" t="s">
        <v>3255</v>
      </c>
      <c r="H10154" s="5">
        <v>243089</v>
      </c>
      <c r="I10154">
        <f>IFERROR(VLOOKUP(G10154,'NCES Match'!$A$2:$B$1307,2,FALSE),"")</f>
        <v>4843320</v>
      </c>
      <c r="J10154" cm="1">
        <f t="array" ref="J10154">IFERROR(_xlfn.IFS(B10154=2015,H10154/$O$13,B10154=2016,H10154/$O$14,B10154=2017,H10154/$O$15,B10154=2018,H10154/$O$16,B10154=2019,H10154/$O$17,B10154=2020,H10154/$O$18,B10154=2021,H10154/$O$19,B10154=2022,H10154/$O$20),"")</f>
        <v>1.6759498033864042E-4</v>
      </c>
      <c r="K10154" s="3" cm="1">
        <f t="array" ref="K10154">IFERROR(_xlfn.IFS(B10154=2015,J10154*$P$4,B10154=2016,J10154*$P$5,B10154=2017,J10154*$P$6,B10154=2018,J10154*$P$7,B10154=2019,J10154*$P$8,B10154=2020,J10154*$P$9,B10154=2021,J10154*$P$10,B10154=2022,J10154*$P$11),"")</f>
        <v>284617.81033822894</v>
      </c>
      <c r="L10154" s="3">
        <f t="shared" si="159"/>
        <v>527706.81033822894</v>
      </c>
    </row>
    <row r="10155" spans="1:12">
      <c r="A10155">
        <v>4843320</v>
      </c>
      <c r="B10155">
        <v>2018</v>
      </c>
      <c r="D10155" t="s">
        <v>3253</v>
      </c>
      <c r="E10155" t="s">
        <v>3254</v>
      </c>
      <c r="F10155" t="s">
        <v>4101</v>
      </c>
      <c r="G10155" t="s">
        <v>3255</v>
      </c>
      <c r="H10155" s="5">
        <v>242429</v>
      </c>
      <c r="I10155">
        <f>IFERROR(VLOOKUP(G10155,'NCES Match'!$A$2:$B$1307,2,FALSE),"")</f>
        <v>4843320</v>
      </c>
      <c r="J10155" cm="1">
        <f t="array" ref="J10155">IFERROR(_xlfn.IFS(B10155=2015,H10155/$O$13,B10155=2016,H10155/$O$14,B10155=2017,H10155/$O$15,B10155=2018,H10155/$O$16,B10155=2019,H10155/$O$17,B10155=2020,H10155/$O$18,B10155=2021,H10155/$O$19,B10155=2022,H10155/$O$20),"")</f>
        <v>1.5819918579672963E-4</v>
      </c>
      <c r="K10155" s="3" cm="1">
        <f t="array" ref="K10155">IFERROR(_xlfn.IFS(B10155=2015,J10155*$P$4,B10155=2016,J10155*$P$5,B10155=2017,J10155*$P$6,B10155=2018,J10155*$P$7,B10155=2019,J10155*$P$8,B10155=2020,J10155*$P$9,B10155=2021,J10155*$P$10,B10155=2022,J10155*$P$11),"")</f>
        <v>271604.79380958632</v>
      </c>
      <c r="L10155" s="3">
        <f t="shared" si="159"/>
        <v>514033.79380958632</v>
      </c>
    </row>
    <row r="10156" spans="1:12">
      <c r="A10156">
        <v>4843320</v>
      </c>
      <c r="B10156">
        <v>2019</v>
      </c>
      <c r="D10156" t="s">
        <v>3253</v>
      </c>
      <c r="E10156" t="s">
        <v>3254</v>
      </c>
      <c r="F10156" t="s">
        <v>4101</v>
      </c>
      <c r="G10156" t="s">
        <v>3255</v>
      </c>
      <c r="H10156" s="5">
        <v>254882</v>
      </c>
      <c r="I10156">
        <f>IFERROR(VLOOKUP(G10156,'NCES Match'!$A$2:$B$1307,2,FALSE),"")</f>
        <v>4843320</v>
      </c>
      <c r="J10156" cm="1">
        <f t="array" ref="J10156">IFERROR(_xlfn.IFS(B10156=2015,H10156/$O$13,B10156=2016,H10156/$O$14,B10156=2017,H10156/$O$15,B10156=2018,H10156/$O$16,B10156=2019,H10156/$O$17,B10156=2020,H10156/$O$18,B10156=2021,H10156/$O$19,B10156=2022,H10156/$O$20),"")</f>
        <v>1.6138619155147308E-4</v>
      </c>
      <c r="K10156" s="3" cm="1">
        <f t="array" ref="K10156">IFERROR(_xlfn.IFS(B10156=2015,J10156*$P$4,B10156=2016,J10156*$P$5,B10156=2017,J10156*$P$6,B10156=2018,J10156*$P$7,B10156=2019,J10156*$P$8,B10156=2020,J10156*$P$9,B10156=2021,J10156*$P$10,B10156=2022,J10156*$P$11),"")</f>
        <v>280477.25333531346</v>
      </c>
      <c r="L10156" s="3">
        <f t="shared" si="159"/>
        <v>535359.25333531341</v>
      </c>
    </row>
    <row r="10157" spans="1:12">
      <c r="A10157">
        <v>4843320</v>
      </c>
      <c r="B10157">
        <v>2020</v>
      </c>
      <c r="D10157" t="s">
        <v>3253</v>
      </c>
      <c r="E10157" t="s">
        <v>3254</v>
      </c>
      <c r="F10157" t="s">
        <v>4230</v>
      </c>
      <c r="G10157" t="s">
        <v>3255</v>
      </c>
      <c r="H10157" s="5">
        <v>271136</v>
      </c>
      <c r="I10157">
        <f>IFERROR(VLOOKUP(G10157,'NCES Match'!$A$2:$B$1307,2,FALSE),"")</f>
        <v>4843320</v>
      </c>
      <c r="J10157" cm="1">
        <f t="array" ref="J10157">IFERROR(_xlfn.IFS(B10157=2015,H10157/$O$13,B10157=2016,H10157/$O$14,B10157=2017,H10157/$O$15,B10157=2018,H10157/$O$16,B10157=2019,H10157/$O$17,B10157=2020,H10157/$O$18,B10157=2021,H10157/$O$19,B10157=2022,H10157/$O$20),"")</f>
        <v>1.4693064892283417E-4</v>
      </c>
      <c r="K10157" s="3" cm="1">
        <f t="array" ref="K10157">IFERROR(_xlfn.IFS(B10157=2015,J10157*$P$4,B10157=2016,J10157*$P$5,B10157=2017,J10157*$P$6,B10157=2018,J10157*$P$7,B10157=2019,J10157*$P$8,B10157=2020,J10157*$P$9,B10157=2021,J10157*$P$10,B10157=2022,J10157*$P$11),"")</f>
        <v>309730.22153911117</v>
      </c>
      <c r="L10157" s="3">
        <f t="shared" si="159"/>
        <v>580866.22153911111</v>
      </c>
    </row>
    <row r="10158" spans="1:12">
      <c r="A10158">
        <v>4843320</v>
      </c>
      <c r="B10158">
        <v>2021</v>
      </c>
      <c r="D10158" t="s">
        <v>3253</v>
      </c>
      <c r="E10158" t="s">
        <v>3254</v>
      </c>
      <c r="F10158" t="s">
        <v>4230</v>
      </c>
      <c r="G10158" t="s">
        <v>3255</v>
      </c>
      <c r="H10158" s="5">
        <v>253842.46</v>
      </c>
      <c r="I10158">
        <f>IFERROR(VLOOKUP(G10158,'NCES Match'!$A$2:$B$1307,2,FALSE),"")</f>
        <v>4843320</v>
      </c>
      <c r="J10158" cm="1">
        <f t="array" ref="J10158">IFERROR(_xlfn.IFS(B10158=2015,H10158/$O$13,B10158=2016,H10158/$O$14,B10158=2017,H10158/$O$15,B10158=2018,H10158/$O$16,B10158=2019,H10158/$O$17,B10158=2020,H10158/$O$18,B10158=2021,H10158/$O$19,B10158=2022,H10158/$O$20),"")</f>
        <v>1.2987672174518547E-4</v>
      </c>
      <c r="K10158" s="3" cm="1">
        <f t="array" ref="K10158">IFERROR(_xlfn.IFS(B10158=2015,J10158*$P$4,B10158=2016,J10158*$P$5,B10158=2017,J10158*$P$6,B10158=2018,J10158*$P$7,B10158=2019,J10158*$P$8,B10158=2020,J10158*$P$9,B10158=2021,J10158*$P$10,B10158=2022,J10158*$P$11),"")</f>
        <v>278008.04441570147</v>
      </c>
      <c r="L10158" s="3">
        <f t="shared" si="159"/>
        <v>531850.50441570149</v>
      </c>
    </row>
    <row r="10159" spans="1:12">
      <c r="A10159">
        <v>4843320</v>
      </c>
      <c r="B10159">
        <v>2022</v>
      </c>
      <c r="D10159" t="s">
        <v>3253</v>
      </c>
      <c r="E10159" t="s">
        <v>3254</v>
      </c>
      <c r="F10159" t="s">
        <v>4101</v>
      </c>
      <c r="G10159" t="s">
        <v>3255</v>
      </c>
      <c r="H10159" s="5">
        <v>351058.26</v>
      </c>
      <c r="I10159">
        <f>IFERROR(VLOOKUP(G10159,'NCES Match'!$A$2:$B$1307,2,FALSE),"")</f>
        <v>4843320</v>
      </c>
      <c r="J10159" cm="1">
        <f t="array" ref="J10159">IFERROR(_xlfn.IFS(B10159=2015,H10159/$O$13,B10159=2016,H10159/$O$14,B10159=2017,H10159/$O$15,B10159=2018,H10159/$O$16,B10159=2019,H10159/$O$17,B10159=2020,H10159/$O$18,B10159=2021,H10159/$O$19,B10159=2022,H10159/$O$20),"")</f>
        <v>1.5419554516950913E-4</v>
      </c>
      <c r="K10159" s="3" cm="1">
        <f t="array" ref="K10159">IFERROR(_xlfn.IFS(B10159=2015,J10159*$P$4,B10159=2016,J10159*$P$5,B10159=2017,J10159*$P$6,B10159=2018,J10159*$P$7,B10159=2019,J10159*$P$8,B10159=2020,J10159*$P$9,B10159=2021,J10159*$P$10,B10159=2022,J10159*$P$11),"")</f>
        <v>332057.48612344329</v>
      </c>
      <c r="L10159" s="3">
        <f t="shared" si="159"/>
        <v>683115.74612344336</v>
      </c>
    </row>
    <row r="10160" spans="1:12">
      <c r="A10160">
        <v>4843320</v>
      </c>
      <c r="B10160">
        <v>2023</v>
      </c>
      <c r="D10160" t="s">
        <v>3253</v>
      </c>
      <c r="E10160" t="s">
        <v>3254</v>
      </c>
      <c r="F10160" t="s">
        <v>4101</v>
      </c>
      <c r="G10160" t="s">
        <v>3255</v>
      </c>
      <c r="H10160" s="5">
        <v>477635.49</v>
      </c>
      <c r="I10160">
        <f>IFERROR(VLOOKUP(G10160,'NCES Match'!$A$2:$B$1307,2,FALSE),"")</f>
        <v>4843320</v>
      </c>
      <c r="J10160" t="str" cm="1">
        <f t="array" ref="J10160">IFERROR(_xlfn.IFS(B10160=2015,H10160/$O$13,B10160=2016,H10160/$O$14,B10160=2017,H10160/$O$15,B10160=2018,H10160/$O$16,B10160=2019,H10160/$O$17,B10160=2020,H10160/$O$18,B10160=2021,H10160/$O$19,B10160=2022,H10160/$O$20),"")</f>
        <v/>
      </c>
      <c r="K10160" s="3" t="str" cm="1">
        <f t="array" ref="K10160">IFERROR(_xlfn.IFS(B10160=2015,J10160*$P$4,B10160=2016,J10160*$P$5,B10160=2017,J10160*$P$6,B10160=2018,J10160*$P$7,B10160=2019,J10160*$P$8,B10160=2020,J10160*$P$9,B10160=2021,J10160*$P$10,B10160=2022,J10160*$P$11),"")</f>
        <v/>
      </c>
      <c r="L10160" s="3">
        <f t="shared" si="159"/>
        <v>477635.49</v>
      </c>
    </row>
    <row r="10161" spans="1:12">
      <c r="A10161">
        <v>4825950</v>
      </c>
      <c r="B10161">
        <v>2015</v>
      </c>
      <c r="C10161" t="s">
        <v>381</v>
      </c>
      <c r="D10161" t="s">
        <v>1884</v>
      </c>
      <c r="E10161" t="s">
        <v>1885</v>
      </c>
      <c r="G10161" t="s">
        <v>1886</v>
      </c>
      <c r="H10161" s="5">
        <v>36468.79</v>
      </c>
      <c r="I10161">
        <f>IFERROR(VLOOKUP(G10161,'NCES Match'!$A$2:$B$1307,2,FALSE),"")</f>
        <v>4825950</v>
      </c>
      <c r="J10161" cm="1">
        <f t="array" ref="J10161">IFERROR(_xlfn.IFS(B10161=2015,H10161/$O$13,B10161=2016,H10161/$O$14,B10161=2017,H10161/$O$15,B10161=2018,H10161/$O$16,B10161=2019,H10161/$O$17,B10161=2020,H10161/$O$18,B10161=2021,H10161/$O$19,B10161=2022,H10161/$O$20),"")</f>
        <v>2.8569787096135847E-5</v>
      </c>
      <c r="K10161" s="3" cm="1">
        <f t="array" ref="K10161">IFERROR(_xlfn.IFS(B10161=2015,J10161*$P$4,B10161=2016,J10161*$P$5,B10161=2017,J10161*$P$6,B10161=2018,J10161*$P$7,B10161=2019,J10161*$P$8,B10161=2020,J10161*$P$9,B10161=2021,J10161*$P$10,B10161=2022,J10161*$P$11),"")</f>
        <v>45468.330131996539</v>
      </c>
      <c r="L10161" s="3">
        <f t="shared" si="159"/>
        <v>81937.120131996548</v>
      </c>
    </row>
    <row r="10162" spans="1:12">
      <c r="A10162">
        <v>4825950</v>
      </c>
      <c r="B10162">
        <v>2016</v>
      </c>
      <c r="C10162" t="s">
        <v>4102</v>
      </c>
      <c r="D10162" t="s">
        <v>1884</v>
      </c>
      <c r="E10162" t="s">
        <v>1885</v>
      </c>
      <c r="F10162" t="s">
        <v>4101</v>
      </c>
      <c r="G10162" t="s">
        <v>1886</v>
      </c>
      <c r="H10162" s="5">
        <v>41797</v>
      </c>
      <c r="I10162">
        <f>IFERROR(VLOOKUP(G10162,'NCES Match'!$A$2:$B$1307,2,FALSE),"")</f>
        <v>4825950</v>
      </c>
      <c r="J10162" cm="1">
        <f t="array" ref="J10162">IFERROR(_xlfn.IFS(B10162=2015,H10162/$O$13,B10162=2016,H10162/$O$14,B10162=2017,H10162/$O$15,B10162=2018,H10162/$O$16,B10162=2019,H10162/$O$17,B10162=2020,H10162/$O$18,B10162=2021,H10162/$O$19,B10162=2022,H10162/$O$20),"")</f>
        <v>2.9921089188867412E-5</v>
      </c>
      <c r="K10162" s="3" cm="1">
        <f t="array" ref="K10162">IFERROR(_xlfn.IFS(B10162=2015,J10162*$P$4,B10162=2016,J10162*$P$5,B10162=2017,J10162*$P$6,B10162=2018,J10162*$P$7,B10162=2019,J10162*$P$8,B10162=2020,J10162*$P$9,B10162=2021,J10162*$P$10,B10162=2022,J10162*$P$11),"")</f>
        <v>50136.712019061211</v>
      </c>
      <c r="L10162" s="3">
        <f t="shared" si="159"/>
        <v>91933.712019061204</v>
      </c>
    </row>
    <row r="10163" spans="1:12">
      <c r="A10163">
        <v>4825950</v>
      </c>
      <c r="B10163">
        <v>2017</v>
      </c>
      <c r="D10163" t="s">
        <v>1884</v>
      </c>
      <c r="E10163" t="s">
        <v>1885</v>
      </c>
      <c r="F10163" t="s">
        <v>4101</v>
      </c>
      <c r="G10163" t="s">
        <v>1886</v>
      </c>
      <c r="H10163" s="5">
        <v>38192</v>
      </c>
      <c r="I10163">
        <f>IFERROR(VLOOKUP(G10163,'NCES Match'!$A$2:$B$1307,2,FALSE),"")</f>
        <v>4825950</v>
      </c>
      <c r="J10163" cm="1">
        <f t="array" ref="J10163">IFERROR(_xlfn.IFS(B10163=2015,H10163/$O$13,B10163=2016,H10163/$O$14,B10163=2017,H10163/$O$15,B10163=2018,H10163/$O$16,B10163=2019,H10163/$O$17,B10163=2020,H10163/$O$18,B10163=2021,H10163/$O$19,B10163=2022,H10163/$O$20),"")</f>
        <v>2.6331045374711955E-5</v>
      </c>
      <c r="K10163" s="3" cm="1">
        <f t="array" ref="K10163">IFERROR(_xlfn.IFS(B10163=2015,J10163*$P$4,B10163=2016,J10163*$P$5,B10163=2017,J10163*$P$6,B10163=2018,J10163*$P$7,B10163=2019,J10163*$P$8,B10163=2020,J10163*$P$9,B10163=2021,J10163*$P$10,B10163=2022,J10163*$P$11),"")</f>
        <v>44716.640458587754</v>
      </c>
      <c r="L10163" s="3">
        <f t="shared" si="159"/>
        <v>82908.640458587761</v>
      </c>
    </row>
    <row r="10164" spans="1:12">
      <c r="A10164">
        <v>4825950</v>
      </c>
      <c r="B10164">
        <v>2018</v>
      </c>
      <c r="D10164" t="s">
        <v>1884</v>
      </c>
      <c r="E10164" t="s">
        <v>1885</v>
      </c>
      <c r="F10164" t="s">
        <v>4101</v>
      </c>
      <c r="G10164" t="s">
        <v>1886</v>
      </c>
      <c r="H10164" s="5">
        <v>39157</v>
      </c>
      <c r="I10164">
        <f>IFERROR(VLOOKUP(G10164,'NCES Match'!$A$2:$B$1307,2,FALSE),"")</f>
        <v>4825950</v>
      </c>
      <c r="J10164" cm="1">
        <f t="array" ref="J10164">IFERROR(_xlfn.IFS(B10164=2015,H10164/$O$13,B10164=2016,H10164/$O$14,B10164=2017,H10164/$O$15,B10164=2018,H10164/$O$16,B10164=2019,H10164/$O$17,B10164=2020,H10164/$O$18,B10164=2021,H10164/$O$19,B10164=2022,H10164/$O$20),"")</f>
        <v>2.5552246299916852E-5</v>
      </c>
      <c r="K10164" s="3" cm="1">
        <f t="array" ref="K10164">IFERROR(_xlfn.IFS(B10164=2015,J10164*$P$4,B10164=2016,J10164*$P$5,B10164=2017,J10164*$P$6,B10164=2018,J10164*$P$7,B10164=2019,J10164*$P$8,B10164=2020,J10164*$P$9,B10164=2021,J10164*$P$10,B10164=2022,J10164*$P$11),"")</f>
        <v>43869.458320588601</v>
      </c>
      <c r="L10164" s="3">
        <f t="shared" si="159"/>
        <v>83026.458320588601</v>
      </c>
    </row>
    <row r="10165" spans="1:12">
      <c r="A10165">
        <v>4825950</v>
      </c>
      <c r="B10165">
        <v>2019</v>
      </c>
      <c r="D10165" t="s">
        <v>1884</v>
      </c>
      <c r="E10165" t="s">
        <v>1885</v>
      </c>
      <c r="F10165" t="s">
        <v>4101</v>
      </c>
      <c r="G10165" t="s">
        <v>1886</v>
      </c>
      <c r="H10165" s="5">
        <v>43707</v>
      </c>
      <c r="I10165">
        <f>IFERROR(VLOOKUP(G10165,'NCES Match'!$A$2:$B$1307,2,FALSE),"")</f>
        <v>4825950</v>
      </c>
      <c r="J10165" cm="1">
        <f t="array" ref="J10165">IFERROR(_xlfn.IFS(B10165=2015,H10165/$O$13,B10165=2016,H10165/$O$14,B10165=2017,H10165/$O$15,B10165=2018,H10165/$O$16,B10165=2019,H10165/$O$17,B10165=2020,H10165/$O$18,B10165=2021,H10165/$O$19,B10165=2022,H10165/$O$20),"")</f>
        <v>2.7674399424597397E-5</v>
      </c>
      <c r="K10165" s="3" cm="1">
        <f t="array" ref="K10165">IFERROR(_xlfn.IFS(B10165=2015,J10165*$P$4,B10165=2016,J10165*$P$5,B10165=2017,J10165*$P$6,B10165=2018,J10165*$P$7,B10165=2019,J10165*$P$8,B10165=2020,J10165*$P$9,B10165=2021,J10165*$P$10,B10165=2022,J10165*$P$11),"")</f>
        <v>48096.057436486473</v>
      </c>
      <c r="L10165" s="3">
        <f t="shared" si="159"/>
        <v>91803.057436486473</v>
      </c>
    </row>
    <row r="10166" spans="1:12">
      <c r="A10166">
        <v>4825950</v>
      </c>
      <c r="B10166">
        <v>2020</v>
      </c>
      <c r="D10166" t="s">
        <v>1884</v>
      </c>
      <c r="E10166" t="s">
        <v>1885</v>
      </c>
      <c r="F10166" t="s">
        <v>4230</v>
      </c>
      <c r="G10166" t="s">
        <v>1886</v>
      </c>
      <c r="H10166" s="5">
        <v>53776</v>
      </c>
      <c r="I10166">
        <f>IFERROR(VLOOKUP(G10166,'NCES Match'!$A$2:$B$1307,2,FALSE),"")</f>
        <v>4825950</v>
      </c>
      <c r="J10166" cm="1">
        <f t="array" ref="J10166">IFERROR(_xlfn.IFS(B10166=2015,H10166/$O$13,B10166=2016,H10166/$O$14,B10166=2017,H10166/$O$15,B10166=2018,H10166/$O$16,B10166=2019,H10166/$O$17,B10166=2020,H10166/$O$18,B10166=2021,H10166/$O$19,B10166=2022,H10166/$O$20),"")</f>
        <v>2.9141621092272256E-5</v>
      </c>
      <c r="K10166" s="3" cm="1">
        <f t="array" ref="K10166">IFERROR(_xlfn.IFS(B10166=2015,J10166*$P$4,B10166=2016,J10166*$P$5,B10166=2017,J10166*$P$6,B10166=2018,J10166*$P$7,B10166=2019,J10166*$P$8,B10166=2020,J10166*$P$9,B10166=2021,J10166*$P$10,B10166=2022,J10166*$P$11),"")</f>
        <v>61430.619296173289</v>
      </c>
      <c r="L10166" s="3">
        <f t="shared" si="159"/>
        <v>115206.61929617329</v>
      </c>
    </row>
    <row r="10167" spans="1:12">
      <c r="A10167">
        <v>4825950</v>
      </c>
      <c r="B10167">
        <v>2021</v>
      </c>
      <c r="D10167" t="s">
        <v>1884</v>
      </c>
      <c r="E10167" t="s">
        <v>1885</v>
      </c>
      <c r="F10167" t="s">
        <v>4230</v>
      </c>
      <c r="G10167" t="s">
        <v>1886</v>
      </c>
      <c r="H10167" s="5">
        <v>58959.85</v>
      </c>
      <c r="I10167">
        <f>IFERROR(VLOOKUP(G10167,'NCES Match'!$A$2:$B$1307,2,FALSE),"")</f>
        <v>4825950</v>
      </c>
      <c r="J10167" cm="1">
        <f t="array" ref="J10167">IFERROR(_xlfn.IFS(B10167=2015,H10167/$O$13,B10167=2016,H10167/$O$14,B10167=2017,H10167/$O$15,B10167=2018,H10167/$O$16,B10167=2019,H10167/$O$17,B10167=2020,H10167/$O$18,B10167=2021,H10167/$O$19,B10167=2022,H10167/$O$20),"")</f>
        <v>3.0166395458773416E-5</v>
      </c>
      <c r="K10167" s="3" cm="1">
        <f t="array" ref="K10167">IFERROR(_xlfn.IFS(B10167=2015,J10167*$P$4,B10167=2016,J10167*$P$5,B10167=2017,J10167*$P$6,B10167=2018,J10167*$P$7,B10167=2019,J10167*$P$8,B10167=2020,J10167*$P$9,B10167=2021,J10167*$P$10,B10167=2022,J10167*$P$11),"")</f>
        <v>64572.777137217679</v>
      </c>
      <c r="L10167" s="3">
        <f t="shared" si="159"/>
        <v>123532.62713721767</v>
      </c>
    </row>
    <row r="10168" spans="1:12">
      <c r="A10168">
        <v>4825950</v>
      </c>
      <c r="B10168">
        <v>2022</v>
      </c>
      <c r="D10168" t="s">
        <v>1884</v>
      </c>
      <c r="E10168" t="s">
        <v>1885</v>
      </c>
      <c r="F10168" t="s">
        <v>4101</v>
      </c>
      <c r="G10168" t="s">
        <v>1886</v>
      </c>
      <c r="H10168" s="5">
        <v>76166.16</v>
      </c>
      <c r="I10168">
        <f>IFERROR(VLOOKUP(G10168,'NCES Match'!$A$2:$B$1307,2,FALSE),"")</f>
        <v>4825950</v>
      </c>
      <c r="J10168" cm="1">
        <f t="array" ref="J10168">IFERROR(_xlfn.IFS(B10168=2015,H10168/$O$13,B10168=2016,H10168/$O$14,B10168=2017,H10168/$O$15,B10168=2018,H10168/$O$16,B10168=2019,H10168/$O$17,B10168=2020,H10168/$O$18,B10168=2021,H10168/$O$19,B10168=2022,H10168/$O$20),"")</f>
        <v>3.3454511409781556E-5</v>
      </c>
      <c r="K10168" s="3" cm="1">
        <f t="array" ref="K10168">IFERROR(_xlfn.IFS(B10168=2015,J10168*$P$4,B10168=2016,J10168*$P$5,B10168=2017,J10168*$P$6,B10168=2018,J10168*$P$7,B10168=2019,J10168*$P$8,B10168=2020,J10168*$P$9,B10168=2021,J10168*$P$10,B10168=2022,J10168*$P$11),"")</f>
        <v>72043.721794997677</v>
      </c>
      <c r="L10168" s="3">
        <f t="shared" si="159"/>
        <v>148209.88179499767</v>
      </c>
    </row>
    <row r="10169" spans="1:12">
      <c r="A10169">
        <v>4825950</v>
      </c>
      <c r="B10169">
        <v>2023</v>
      </c>
      <c r="D10169" t="s">
        <v>1884</v>
      </c>
      <c r="E10169" t="s">
        <v>1885</v>
      </c>
      <c r="F10169" t="s">
        <v>4101</v>
      </c>
      <c r="G10169" t="s">
        <v>1886</v>
      </c>
      <c r="H10169" s="5">
        <v>87047.06</v>
      </c>
      <c r="I10169">
        <f>IFERROR(VLOOKUP(G10169,'NCES Match'!$A$2:$B$1307,2,FALSE),"")</f>
        <v>4825950</v>
      </c>
      <c r="J10169" t="str" cm="1">
        <f t="array" ref="J10169">IFERROR(_xlfn.IFS(B10169=2015,H10169/$O$13,B10169=2016,H10169/$O$14,B10169=2017,H10169/$O$15,B10169=2018,H10169/$O$16,B10169=2019,H10169/$O$17,B10169=2020,H10169/$O$18,B10169=2021,H10169/$O$19,B10169=2022,H10169/$O$20),"")</f>
        <v/>
      </c>
      <c r="K10169" s="3" t="str" cm="1">
        <f t="array" ref="K10169">IFERROR(_xlfn.IFS(B10169=2015,J10169*$P$4,B10169=2016,J10169*$P$5,B10169=2017,J10169*$P$6,B10169=2018,J10169*$P$7,B10169=2019,J10169*$P$8,B10169=2020,J10169*$P$9,B10169=2021,J10169*$P$10,B10169=2022,J10169*$P$11),"")</f>
        <v/>
      </c>
      <c r="L10169" s="3">
        <f t="shared" si="159"/>
        <v>87047.06</v>
      </c>
    </row>
    <row r="10170" spans="1:12">
      <c r="A10170" t="s">
        <v>4230</v>
      </c>
      <c r="B10170">
        <v>2020</v>
      </c>
      <c r="D10170" t="s">
        <v>4243</v>
      </c>
      <c r="E10170" t="s">
        <v>4244</v>
      </c>
      <c r="F10170" t="s">
        <v>4230</v>
      </c>
      <c r="G10170" t="s">
        <v>4245</v>
      </c>
      <c r="H10170" s="5">
        <v>21683</v>
      </c>
      <c r="I10170" t="str">
        <f>IFERROR(VLOOKUP(G10170,'NCES Match'!$A$2:$B$1307,2,FALSE),"")</f>
        <v/>
      </c>
      <c r="J10170" cm="1">
        <f t="array" ref="J10170">IFERROR(_xlfn.IFS(B10170=2015,H10170/$O$13,B10170=2016,H10170/$O$14,B10170=2017,H10170/$O$15,B10170=2018,H10170/$O$16,B10170=2019,H10170/$O$17,B10170=2020,H10170/$O$18,B10170=2021,H10170/$O$19,B10170=2022,H10170/$O$20),"")</f>
        <v>1.1750181682232582E-5</v>
      </c>
      <c r="K10170" s="3" cm="1">
        <f t="array" ref="K10170">IFERROR(_xlfn.IFS(B10170=2015,J10170*$P$4,B10170=2016,J10170*$P$5,B10170=2017,J10170*$P$6,B10170=2018,J10170*$P$7,B10170=2019,J10170*$P$8,B10170=2020,J10170*$P$9,B10170=2021,J10170*$P$10,B10170=2022,J10170*$P$11),"")</f>
        <v>24769.416062907716</v>
      </c>
      <c r="L10170" s="3">
        <f t="shared" si="159"/>
        <v>46452.416062907716</v>
      </c>
    </row>
    <row r="10171" spans="1:12">
      <c r="A10171" t="s">
        <v>4230</v>
      </c>
      <c r="B10171">
        <v>2021</v>
      </c>
      <c r="D10171" t="s">
        <v>4243</v>
      </c>
      <c r="E10171" t="s">
        <v>4244</v>
      </c>
      <c r="F10171" t="s">
        <v>4101</v>
      </c>
      <c r="G10171" t="s">
        <v>4245</v>
      </c>
      <c r="H10171" s="5">
        <v>22410.38</v>
      </c>
      <c r="I10171" t="str">
        <f>IFERROR(VLOOKUP(G10171,'NCES Match'!$A$2:$B$1307,2,FALSE),"")</f>
        <v/>
      </c>
      <c r="J10171" cm="1">
        <f t="array" ref="J10171">IFERROR(_xlfn.IFS(B10171=2015,H10171/$O$13,B10171=2016,H10171/$O$14,B10171=2017,H10171/$O$15,B10171=2018,H10171/$O$16,B10171=2019,H10171/$O$17,B10171=2020,H10171/$O$18,B10171=2021,H10171/$O$19,B10171=2022,H10171/$O$20),"")</f>
        <v>1.1466114406013358E-5</v>
      </c>
      <c r="K10171" s="3" cm="1">
        <f t="array" ref="K10171">IFERROR(_xlfn.IFS(B10171=2015,J10171*$P$4,B10171=2016,J10171*$P$5,B10171=2017,J10171*$P$6,B10171=2018,J10171*$P$7,B10171=2019,J10171*$P$8,B10171=2020,J10171*$P$9,B10171=2021,J10171*$P$10,B10171=2022,J10171*$P$11),"")</f>
        <v>24543.828949706633</v>
      </c>
      <c r="L10171" s="3">
        <f t="shared" si="159"/>
        <v>46954.208949706634</v>
      </c>
    </row>
    <row r="10172" spans="1:12">
      <c r="A10172" t="s">
        <v>4230</v>
      </c>
      <c r="B10172">
        <v>2022</v>
      </c>
      <c r="D10172" t="s">
        <v>4243</v>
      </c>
      <c r="E10172" t="s">
        <v>4244</v>
      </c>
      <c r="F10172" t="s">
        <v>4101</v>
      </c>
      <c r="G10172" t="s">
        <v>4245</v>
      </c>
      <c r="H10172" s="5">
        <v>26540.16</v>
      </c>
      <c r="I10172" t="str">
        <f>IFERROR(VLOOKUP(G10172,'NCES Match'!$A$2:$B$1307,2,FALSE),"")</f>
        <v/>
      </c>
      <c r="J10172" cm="1">
        <f t="array" ref="J10172">IFERROR(_xlfn.IFS(B10172=2015,H10172/$O$13,B10172=2016,H10172/$O$14,B10172=2017,H10172/$O$15,B10172=2018,H10172/$O$16,B10172=2019,H10172/$O$17,B10172=2020,H10172/$O$18,B10172=2021,H10172/$O$19,B10172=2022,H10172/$O$20),"")</f>
        <v>1.1657251534505979E-5</v>
      </c>
      <c r="K10172" s="3" cm="1">
        <f t="array" ref="K10172">IFERROR(_xlfn.IFS(B10172=2015,J10172*$P$4,B10172=2016,J10172*$P$5,B10172=2017,J10172*$P$6,B10172=2018,J10172*$P$7,B10172=2019,J10172*$P$8,B10172=2020,J10172*$P$9,B10172=2021,J10172*$P$10,B10172=2022,J10172*$P$11),"")</f>
        <v>25103.693076226049</v>
      </c>
      <c r="L10172" s="3">
        <f t="shared" si="159"/>
        <v>51643.853076226049</v>
      </c>
    </row>
    <row r="10173" spans="1:12">
      <c r="A10173" t="s">
        <v>4230</v>
      </c>
      <c r="B10173">
        <v>2023</v>
      </c>
      <c r="D10173" t="s">
        <v>4243</v>
      </c>
      <c r="E10173" t="s">
        <v>4244</v>
      </c>
      <c r="F10173" t="s">
        <v>4101</v>
      </c>
      <c r="G10173" t="s">
        <v>4245</v>
      </c>
      <c r="H10173" s="5">
        <v>29020.69</v>
      </c>
      <c r="I10173" t="str">
        <f>IFERROR(VLOOKUP(G10173,'NCES Match'!$A$2:$B$1307,2,FALSE),"")</f>
        <v/>
      </c>
      <c r="J10173" t="str" cm="1">
        <f t="array" ref="J10173">IFERROR(_xlfn.IFS(B10173=2015,H10173/$O$13,B10173=2016,H10173/$O$14,B10173=2017,H10173/$O$15,B10173=2018,H10173/$O$16,B10173=2019,H10173/$O$17,B10173=2020,H10173/$O$18,B10173=2021,H10173/$O$19,B10173=2022,H10173/$O$20),"")</f>
        <v/>
      </c>
      <c r="K10173" s="3" t="str" cm="1">
        <f t="array" ref="K10173">IFERROR(_xlfn.IFS(B10173=2015,J10173*$P$4,B10173=2016,J10173*$P$5,B10173=2017,J10173*$P$6,B10173=2018,J10173*$P$7,B10173=2019,J10173*$P$8,B10173=2020,J10173*$P$9,B10173=2021,J10173*$P$10,B10173=2022,J10173*$P$11),"")</f>
        <v/>
      </c>
      <c r="L10173" s="3">
        <f t="shared" si="159"/>
        <v>29020.69</v>
      </c>
    </row>
    <row r="10174" spans="1:12">
      <c r="A10174" t="s">
        <v>4230</v>
      </c>
      <c r="B10174">
        <v>2015</v>
      </c>
      <c r="C10174" t="s">
        <v>1</v>
      </c>
      <c r="D10174" t="s">
        <v>170</v>
      </c>
      <c r="E10174" t="s">
        <v>171</v>
      </c>
      <c r="F10174" t="s">
        <v>172</v>
      </c>
      <c r="G10174" t="s">
        <v>173</v>
      </c>
      <c r="H10174" s="5">
        <v>6910465.2999999998</v>
      </c>
      <c r="I10174" t="str">
        <f>IFERROR(VLOOKUP(G10174,'NCES Match'!$A$2:$B$1307,2,FALSE),"")</f>
        <v/>
      </c>
      <c r="J10174" cm="1">
        <f t="array" ref="J10174">IFERROR(_xlfn.IFS(B10174=2015,H10174/$O$13,B10174=2016,H10174/$O$14,B10174=2017,H10174/$O$15,B10174=2018,H10174/$O$16,B10174=2019,H10174/$O$17,B10174=2020,H10174/$O$18,B10174=2021,H10174/$O$19,B10174=2022,H10174/$O$20),"")</f>
        <v>5.4136844780491621E-3</v>
      </c>
      <c r="K10174" s="3" cm="1">
        <f t="array" ref="K10174">IFERROR(_xlfn.IFS(B10174=2015,J10174*$P$4,B10174=2016,J10174*$P$5,B10174=2017,J10174*$P$6,B10174=2018,J10174*$P$7,B10174=2019,J10174*$P$8,B10174=2020,J10174*$P$9,B10174=2021,J10174*$P$10,B10174=2022,J10174*$P$11),"")</f>
        <v>8615786.7487818059</v>
      </c>
      <c r="L10174" s="3">
        <f t="shared" si="159"/>
        <v>15526252.048781805</v>
      </c>
    </row>
    <row r="10175" spans="1:12">
      <c r="A10175" t="s">
        <v>4230</v>
      </c>
      <c r="B10175">
        <v>2016</v>
      </c>
      <c r="C10175" t="s">
        <v>4096</v>
      </c>
      <c r="D10175" t="s">
        <v>170</v>
      </c>
      <c r="E10175" t="s">
        <v>171</v>
      </c>
      <c r="F10175">
        <v>714</v>
      </c>
      <c r="G10175" t="s">
        <v>173</v>
      </c>
      <c r="H10175" s="5">
        <v>8201468</v>
      </c>
      <c r="I10175" t="str">
        <f>IFERROR(VLOOKUP(G10175,'NCES Match'!$A$2:$B$1307,2,FALSE),"")</f>
        <v/>
      </c>
      <c r="J10175" cm="1">
        <f t="array" ref="J10175">IFERROR(_xlfn.IFS(B10175=2015,H10175/$O$13,B10175=2016,H10175/$O$14,B10175=2017,H10175/$O$15,B10175=2018,H10175/$O$16,B10175=2019,H10175/$O$17,B10175=2020,H10175/$O$18,B10175=2021,H10175/$O$19,B10175=2022,H10175/$O$20),"")</f>
        <v>5.871159545126254E-3</v>
      </c>
      <c r="K10175" s="3" cm="1">
        <f t="array" ref="K10175">IFERROR(_xlfn.IFS(B10175=2015,J10175*$P$4,B10175=2016,J10175*$P$5,B10175=2017,J10175*$P$6,B10175=2018,J10175*$P$7,B10175=2019,J10175*$P$8,B10175=2020,J10175*$P$9,B10175=2021,J10175*$P$10,B10175=2022,J10175*$P$11),"")</f>
        <v>9837898.3958070166</v>
      </c>
      <c r="L10175" s="3">
        <f t="shared" si="159"/>
        <v>18039366.395807017</v>
      </c>
    </row>
    <row r="10176" spans="1:12">
      <c r="A10176" t="s">
        <v>4230</v>
      </c>
      <c r="B10176">
        <v>2017</v>
      </c>
      <c r="D10176" t="s">
        <v>170</v>
      </c>
      <c r="E10176" t="s">
        <v>171</v>
      </c>
      <c r="F10176">
        <v>714</v>
      </c>
      <c r="G10176" t="s">
        <v>173</v>
      </c>
      <c r="H10176" s="5">
        <v>6500249</v>
      </c>
      <c r="I10176" t="str">
        <f>IFERROR(VLOOKUP(G10176,'NCES Match'!$A$2:$B$1307,2,FALSE),"")</f>
        <v/>
      </c>
      <c r="J10176" cm="1">
        <f t="array" ref="J10176">IFERROR(_xlfn.IFS(B10176=2015,H10176/$O$13,B10176=2016,H10176/$O$14,B10176=2017,H10176/$O$15,B10176=2018,H10176/$O$16,B10176=2019,H10176/$O$17,B10176=2020,H10176/$O$18,B10176=2021,H10176/$O$19,B10176=2022,H10176/$O$20),"")</f>
        <v>4.4815236532762363E-3</v>
      </c>
      <c r="K10176" s="3" cm="1">
        <f t="array" ref="K10176">IFERROR(_xlfn.IFS(B10176=2015,J10176*$P$4,B10176=2016,J10176*$P$5,B10176=2017,J10176*$P$6,B10176=2018,J10176*$P$7,B10176=2019,J10176*$P$8,B10176=2020,J10176*$P$9,B10176=2021,J10176*$P$10,B10176=2022,J10176*$P$11),"")</f>
        <v>7610737.7834178517</v>
      </c>
      <c r="L10176" s="3">
        <f t="shared" si="159"/>
        <v>14110986.783417851</v>
      </c>
    </row>
    <row r="10177" spans="1:12">
      <c r="A10177" t="s">
        <v>4230</v>
      </c>
      <c r="B10177">
        <v>2018</v>
      </c>
      <c r="D10177" t="s">
        <v>170</v>
      </c>
      <c r="E10177" t="s">
        <v>171</v>
      </c>
      <c r="F10177">
        <v>714</v>
      </c>
      <c r="G10177" t="s">
        <v>173</v>
      </c>
      <c r="H10177" s="5">
        <v>9745622</v>
      </c>
      <c r="I10177" t="str">
        <f>IFERROR(VLOOKUP(G10177,'NCES Match'!$A$2:$B$1307,2,FALSE),"")</f>
        <v/>
      </c>
      <c r="J10177" cm="1">
        <f t="array" ref="J10177">IFERROR(_xlfn.IFS(B10177=2015,H10177/$O$13,B10177=2016,H10177/$O$14,B10177=2017,H10177/$O$15,B10177=2018,H10177/$O$16,B10177=2019,H10177/$O$17,B10177=2020,H10177/$O$18,B10177=2021,H10177/$O$19,B10177=2022,H10177/$O$20),"")</f>
        <v>6.3595917381282594E-3</v>
      </c>
      <c r="K10177" s="3" cm="1">
        <f t="array" ref="K10177">IFERROR(_xlfn.IFS(B10177=2015,J10177*$P$4,B10177=2016,J10177*$P$5,B10177=2017,J10177*$P$6,B10177=2018,J10177*$P$7,B10177=2019,J10177*$P$8,B10177=2020,J10177*$P$9,B10177=2021,J10177*$P$10,B10177=2022,J10177*$P$11),"")</f>
        <v>10918486.046868026</v>
      </c>
      <c r="L10177" s="3">
        <f t="shared" si="159"/>
        <v>20664108.046868026</v>
      </c>
    </row>
    <row r="10178" spans="1:12">
      <c r="A10178" t="s">
        <v>4230</v>
      </c>
      <c r="B10178">
        <v>2019</v>
      </c>
      <c r="D10178" t="s">
        <v>170</v>
      </c>
      <c r="E10178" t="s">
        <v>171</v>
      </c>
      <c r="F10178" t="s">
        <v>172</v>
      </c>
      <c r="G10178" t="s">
        <v>173</v>
      </c>
      <c r="H10178" s="5">
        <v>7898516</v>
      </c>
      <c r="I10178" t="str">
        <f>IFERROR(VLOOKUP(G10178,'NCES Match'!$A$2:$B$1307,2,FALSE),"")</f>
        <v/>
      </c>
      <c r="J10178" cm="1">
        <f t="array" ref="J10178">IFERROR(_xlfn.IFS(B10178=2015,H10178/$O$13,B10178=2016,H10178/$O$14,B10178=2017,H10178/$O$15,B10178=2018,H10178/$O$16,B10178=2019,H10178/$O$17,B10178=2020,H10178/$O$18,B10178=2021,H10178/$O$19,B10178=2022,H10178/$O$20),"")</f>
        <v>5.0011825713403655E-3</v>
      </c>
      <c r="K10178" s="3" cm="1">
        <f t="array" ref="K10178">IFERROR(_xlfn.IFS(B10178=2015,J10178*$P$4,B10178=2016,J10178*$P$5,B10178=2017,J10178*$P$6,B10178=2018,J10178*$P$7,B10178=2019,J10178*$P$8,B10178=2020,J10178*$P$9,B10178=2021,J10178*$P$10,B10178=2022,J10178*$P$11),"")</f>
        <v>8691685.0664426163</v>
      </c>
      <c r="L10178" s="3">
        <f t="shared" si="159"/>
        <v>16590201.066442616</v>
      </c>
    </row>
    <row r="10179" spans="1:12">
      <c r="A10179" t="s">
        <v>4230</v>
      </c>
      <c r="B10179">
        <v>2020</v>
      </c>
      <c r="D10179" t="s">
        <v>170</v>
      </c>
      <c r="E10179" t="s">
        <v>171</v>
      </c>
      <c r="F10179" t="s">
        <v>172</v>
      </c>
      <c r="G10179" t="s">
        <v>4336</v>
      </c>
      <c r="H10179" s="5">
        <v>8933281</v>
      </c>
      <c r="I10179" t="str">
        <f>IFERROR(VLOOKUP(G10179,'NCES Match'!$A$2:$B$1307,2,FALSE),"")</f>
        <v/>
      </c>
      <c r="J10179" cm="1">
        <f t="array" ref="J10179">IFERROR(_xlfn.IFS(B10179=2015,H10179/$O$13,B10179=2016,H10179/$O$14,B10179=2017,H10179/$O$15,B10179=2018,H10179/$O$16,B10179=2019,H10179/$O$17,B10179=2020,H10179/$O$18,B10179=2021,H10179/$O$19,B10179=2022,H10179/$O$20),"")</f>
        <v>4.8410125337101121E-3</v>
      </c>
      <c r="K10179" s="3" cm="1">
        <f t="array" ref="K10179">IFERROR(_xlfn.IFS(B10179=2015,J10179*$P$4,B10179=2016,J10179*$P$5,B10179=2017,J10179*$P$6,B10179=2018,J10179*$P$7,B10179=2019,J10179*$P$8,B10179=2020,J10179*$P$9,B10179=2021,J10179*$P$10,B10179=2022,J10179*$P$11),"")</f>
        <v>10204868.0485112</v>
      </c>
      <c r="L10179" s="3">
        <f t="shared" ref="L10179:L10242" si="160">SUM(H10179,K10179)</f>
        <v>19138149.0485112</v>
      </c>
    </row>
    <row r="10180" spans="1:12">
      <c r="A10180" t="s">
        <v>4230</v>
      </c>
      <c r="B10180">
        <v>2021</v>
      </c>
      <c r="D10180" t="s">
        <v>170</v>
      </c>
      <c r="E10180" t="s">
        <v>171</v>
      </c>
      <c r="F10180" t="s">
        <v>172</v>
      </c>
      <c r="G10180" t="s">
        <v>4336</v>
      </c>
      <c r="H10180" s="5">
        <v>9247461.9900000002</v>
      </c>
      <c r="I10180" t="str">
        <f>IFERROR(VLOOKUP(G10180,'NCES Match'!$A$2:$B$1307,2,FALSE),"")</f>
        <v/>
      </c>
      <c r="J10180" cm="1">
        <f t="array" ref="J10180">IFERROR(_xlfn.IFS(B10180=2015,H10180/$O$13,B10180=2016,H10180/$O$14,B10180=2017,H10180/$O$15,B10180=2018,H10180/$O$16,B10180=2019,H10180/$O$17,B10180=2020,H10180/$O$18,B10180=2021,H10180/$O$19,B10180=2022,H10180/$O$20),"")</f>
        <v>4.7313993400647358E-3</v>
      </c>
      <c r="K10180" s="3" cm="1">
        <f t="array" ref="K10180">IFERROR(_xlfn.IFS(B10180=2015,J10180*$P$4,B10180=2016,J10180*$P$5,B10180=2017,J10180*$P$6,B10180=2018,J10180*$P$7,B10180=2019,J10180*$P$8,B10180=2020,J10180*$P$9,B10180=2021,J10180*$P$10,B10180=2022,J10180*$P$11),"")</f>
        <v>10127812.437873596</v>
      </c>
      <c r="L10180" s="3">
        <f t="shared" si="160"/>
        <v>19375274.427873597</v>
      </c>
    </row>
    <row r="10181" spans="1:12">
      <c r="A10181" t="s">
        <v>4230</v>
      </c>
      <c r="B10181">
        <v>2022</v>
      </c>
      <c r="D10181" t="s">
        <v>170</v>
      </c>
      <c r="E10181" t="s">
        <v>171</v>
      </c>
      <c r="F10181" t="s">
        <v>172</v>
      </c>
      <c r="G10181" t="s">
        <v>4336</v>
      </c>
      <c r="H10181" s="5">
        <v>10083391.82</v>
      </c>
      <c r="I10181" t="str">
        <f>IFERROR(VLOOKUP(G10181,'NCES Match'!$A$2:$B$1307,2,FALSE),"")</f>
        <v/>
      </c>
      <c r="J10181" cm="1">
        <f t="array" ref="J10181">IFERROR(_xlfn.IFS(B10181=2015,H10181/$O$13,B10181=2016,H10181/$O$14,B10181=2017,H10181/$O$15,B10181=2018,H10181/$O$16,B10181=2019,H10181/$O$17,B10181=2020,H10181/$O$18,B10181=2021,H10181/$O$19,B10181=2022,H10181/$O$20),"")</f>
        <v>4.4289346698256548E-3</v>
      </c>
      <c r="K10181" s="3" cm="1">
        <f t="array" ref="K10181">IFERROR(_xlfn.IFS(B10181=2015,J10181*$P$4,B10181=2016,J10181*$P$5,B10181=2017,J10181*$P$6,B10181=2018,J10181*$P$7,B10181=2019,J10181*$P$8,B10181=2020,J10181*$P$9,B10181=2021,J10181*$P$10,B10181=2022,J10181*$P$11),"")</f>
        <v>9537635.5461537689</v>
      </c>
      <c r="L10181" s="3">
        <f t="shared" si="160"/>
        <v>19621027.366153769</v>
      </c>
    </row>
    <row r="10182" spans="1:12">
      <c r="A10182" t="s">
        <v>4230</v>
      </c>
      <c r="B10182">
        <v>2023</v>
      </c>
      <c r="D10182" t="s">
        <v>170</v>
      </c>
      <c r="E10182" t="s">
        <v>171</v>
      </c>
      <c r="F10182" t="s">
        <v>172</v>
      </c>
      <c r="G10182" t="s">
        <v>173</v>
      </c>
      <c r="H10182" s="5">
        <v>11681650.050000001</v>
      </c>
      <c r="I10182" t="str">
        <f>IFERROR(VLOOKUP(G10182,'NCES Match'!$A$2:$B$1307,2,FALSE),"")</f>
        <v/>
      </c>
      <c r="J10182" t="str" cm="1">
        <f t="array" ref="J10182">IFERROR(_xlfn.IFS(B10182=2015,H10182/$O$13,B10182=2016,H10182/$O$14,B10182=2017,H10182/$O$15,B10182=2018,H10182/$O$16,B10182=2019,H10182/$O$17,B10182=2020,H10182/$O$18,B10182=2021,H10182/$O$19,B10182=2022,H10182/$O$20),"")</f>
        <v/>
      </c>
      <c r="K10182" s="3" t="str" cm="1">
        <f t="array" ref="K10182">IFERROR(_xlfn.IFS(B10182=2015,J10182*$P$4,B10182=2016,J10182*$P$5,B10182=2017,J10182*$P$6,B10182=2018,J10182*$P$7,B10182=2019,J10182*$P$8,B10182=2020,J10182*$P$9,B10182=2021,J10182*$P$10,B10182=2022,J10182*$P$11),"")</f>
        <v/>
      </c>
      <c r="L10182" s="3">
        <f t="shared" si="160"/>
        <v>11681650.050000001</v>
      </c>
    </row>
    <row r="10183" spans="1:12">
      <c r="A10183" t="s">
        <v>4230</v>
      </c>
      <c r="B10183">
        <v>2015</v>
      </c>
      <c r="C10183" t="s">
        <v>1</v>
      </c>
      <c r="D10183" t="s">
        <v>142</v>
      </c>
      <c r="E10183" t="s">
        <v>143</v>
      </c>
      <c r="F10183" t="s">
        <v>144</v>
      </c>
      <c r="G10183" t="s">
        <v>145</v>
      </c>
      <c r="H10183" s="5">
        <v>2909271.01</v>
      </c>
      <c r="I10183" t="str">
        <f>IFERROR(VLOOKUP(G10183,'NCES Match'!$A$2:$B$1307,2,FALSE),"")</f>
        <v/>
      </c>
      <c r="J10183" cm="1">
        <f t="array" ref="J10183">IFERROR(_xlfn.IFS(B10183=2015,H10183/$O$13,B10183=2016,H10183/$O$14,B10183=2017,H10183/$O$15,B10183=2018,H10183/$O$16,B10183=2019,H10183/$O$17,B10183=2020,H10183/$O$18,B10183=2021,H10183/$O$19,B10183=2022,H10183/$O$20),"")</f>
        <v>2.279133839117231E-3</v>
      </c>
      <c r="K10183" s="3" cm="1">
        <f t="array" ref="K10183">IFERROR(_xlfn.IFS(B10183=2015,J10183*$P$4,B10183=2016,J10183*$P$5,B10183=2017,J10183*$P$6,B10183=2018,J10183*$P$7,B10183=2019,J10183*$P$8,B10183=2020,J10183*$P$9,B10183=2021,J10183*$P$10,B10183=2022,J10183*$P$11),"")</f>
        <v>3627202.7321478715</v>
      </c>
      <c r="L10183" s="3">
        <f t="shared" si="160"/>
        <v>6536473.7421478713</v>
      </c>
    </row>
    <row r="10184" spans="1:12">
      <c r="A10184" t="s">
        <v>4230</v>
      </c>
      <c r="B10184">
        <v>2016</v>
      </c>
      <c r="C10184" t="s">
        <v>4096</v>
      </c>
      <c r="D10184" t="s">
        <v>142</v>
      </c>
      <c r="E10184" t="s">
        <v>143</v>
      </c>
      <c r="F10184">
        <v>763</v>
      </c>
      <c r="G10184" t="s">
        <v>145</v>
      </c>
      <c r="H10184" s="5">
        <v>2704365</v>
      </c>
      <c r="I10184" t="str">
        <f>IFERROR(VLOOKUP(G10184,'NCES Match'!$A$2:$B$1307,2,FALSE),"")</f>
        <v/>
      </c>
      <c r="J10184" cm="1">
        <f t="array" ref="J10184">IFERROR(_xlfn.IFS(B10184=2015,H10184/$O$13,B10184=2016,H10184/$O$14,B10184=2017,H10184/$O$15,B10184=2018,H10184/$O$16,B10184=2019,H10184/$O$17,B10184=2020,H10184/$O$18,B10184=2021,H10184/$O$19,B10184=2022,H10184/$O$20),"")</f>
        <v>1.9359654129303878E-3</v>
      </c>
      <c r="K10184" s="3" cm="1">
        <f t="array" ref="K10184">IFERROR(_xlfn.IFS(B10184=2015,J10184*$P$4,B10184=2016,J10184*$P$5,B10184=2017,J10184*$P$6,B10184=2018,J10184*$P$7,B10184=2019,J10184*$P$8,B10184=2020,J10184*$P$9,B10184=2021,J10184*$P$10,B10184=2022,J10184*$P$11),"")</f>
        <v>3243964.1409533811</v>
      </c>
      <c r="L10184" s="3">
        <f t="shared" si="160"/>
        <v>5948329.1409533806</v>
      </c>
    </row>
    <row r="10185" spans="1:12">
      <c r="A10185" t="s">
        <v>4230</v>
      </c>
      <c r="B10185">
        <v>2017</v>
      </c>
      <c r="D10185" t="s">
        <v>142</v>
      </c>
      <c r="E10185" t="s">
        <v>143</v>
      </c>
      <c r="F10185">
        <v>763</v>
      </c>
      <c r="G10185" t="s">
        <v>145</v>
      </c>
      <c r="H10185" s="5">
        <v>2266068</v>
      </c>
      <c r="I10185" t="str">
        <f>IFERROR(VLOOKUP(G10185,'NCES Match'!$A$2:$B$1307,2,FALSE),"")</f>
        <v/>
      </c>
      <c r="J10185" cm="1">
        <f t="array" ref="J10185">IFERROR(_xlfn.IFS(B10185=2015,H10185/$O$13,B10185=2016,H10185/$O$14,B10185=2017,H10185/$O$15,B10185=2018,H10185/$O$16,B10185=2019,H10185/$O$17,B10185=2020,H10185/$O$18,B10185=2021,H10185/$O$19,B10185=2022,H10185/$O$20),"")</f>
        <v>1.562315126994731E-3</v>
      </c>
      <c r="K10185" s="3" cm="1">
        <f t="array" ref="K10185">IFERROR(_xlfn.IFS(B10185=2015,J10185*$P$4,B10185=2016,J10185*$P$5,B10185=2017,J10185*$P$6,B10185=2018,J10185*$P$7,B10185=2019,J10185*$P$8,B10185=2020,J10185*$P$9,B10185=2021,J10185*$P$10,B10185=2022,J10185*$P$11),"")</f>
        <v>2653198.2616964555</v>
      </c>
      <c r="L10185" s="3">
        <f t="shared" si="160"/>
        <v>4919266.261696456</v>
      </c>
    </row>
    <row r="10186" spans="1:12">
      <c r="A10186" t="s">
        <v>4230</v>
      </c>
      <c r="B10186">
        <v>2018</v>
      </c>
      <c r="D10186" t="s">
        <v>142</v>
      </c>
      <c r="E10186" t="s">
        <v>143</v>
      </c>
      <c r="F10186">
        <v>763</v>
      </c>
      <c r="G10186" t="s">
        <v>145</v>
      </c>
      <c r="H10186" s="5">
        <v>2089200</v>
      </c>
      <c r="I10186" t="str">
        <f>IFERROR(VLOOKUP(G10186,'NCES Match'!$A$2:$B$1307,2,FALSE),"")</f>
        <v/>
      </c>
      <c r="J10186" cm="1">
        <f t="array" ref="J10186">IFERROR(_xlfn.IFS(B10186=2015,H10186/$O$13,B10186=2016,H10186/$O$14,B10186=2017,H10186/$O$15,B10186=2018,H10186/$O$16,B10186=2019,H10186/$O$17,B10186=2020,H10186/$O$18,B10186=2021,H10186/$O$19,B10186=2022,H10186/$O$20),"")</f>
        <v>1.3633259179657862E-3</v>
      </c>
      <c r="K10186" s="3" cm="1">
        <f t="array" ref="K10186">IFERROR(_xlfn.IFS(B10186=2015,J10186*$P$4,B10186=2016,J10186*$P$5,B10186=2017,J10186*$P$6,B10186=2018,J10186*$P$7,B10186=2019,J10186*$P$8,B10186=2020,J10186*$P$9,B10186=2021,J10186*$P$10,B10186=2022,J10186*$P$11),"")</f>
        <v>2340630.5979358405</v>
      </c>
      <c r="L10186" s="3">
        <f t="shared" si="160"/>
        <v>4429830.5979358405</v>
      </c>
    </row>
    <row r="10187" spans="1:12">
      <c r="A10187" t="s">
        <v>4230</v>
      </c>
      <c r="B10187">
        <v>2019</v>
      </c>
      <c r="D10187" t="s">
        <v>142</v>
      </c>
      <c r="E10187" t="s">
        <v>143</v>
      </c>
      <c r="F10187" t="s">
        <v>144</v>
      </c>
      <c r="G10187" t="s">
        <v>145</v>
      </c>
      <c r="H10187" s="5">
        <v>1769205</v>
      </c>
      <c r="I10187" t="str">
        <f>IFERROR(VLOOKUP(G10187,'NCES Match'!$A$2:$B$1307,2,FALSE),"")</f>
        <v/>
      </c>
      <c r="J10187" cm="1">
        <f t="array" ref="J10187">IFERROR(_xlfn.IFS(B10187=2015,H10187/$O$13,B10187=2016,H10187/$O$14,B10187=2017,H10187/$O$15,B10187=2018,H10187/$O$16,B10187=2019,H10187/$O$17,B10187=2020,H10187/$O$18,B10187=2021,H10187/$O$19,B10187=2022,H10187/$O$20),"")</f>
        <v>1.1202252690414541E-3</v>
      </c>
      <c r="K10187" s="3" cm="1">
        <f t="array" ref="K10187">IFERROR(_xlfn.IFS(B10187=2015,J10187*$P$4,B10187=2016,J10187*$P$5,B10187=2017,J10187*$P$6,B10187=2018,J10187*$P$7,B10187=2019,J10187*$P$8,B10187=2020,J10187*$P$9,B10187=2021,J10187*$P$10,B10187=2022,J10187*$P$11),"")</f>
        <v>1946868.5861971548</v>
      </c>
      <c r="L10187" s="3">
        <f t="shared" si="160"/>
        <v>3716073.5861971546</v>
      </c>
    </row>
    <row r="10188" spans="1:12">
      <c r="A10188" t="s">
        <v>4230</v>
      </c>
      <c r="B10188">
        <v>2020</v>
      </c>
      <c r="D10188" t="s">
        <v>142</v>
      </c>
      <c r="E10188" t="s">
        <v>143</v>
      </c>
      <c r="F10188" t="s">
        <v>144</v>
      </c>
      <c r="G10188" t="s">
        <v>4330</v>
      </c>
      <c r="H10188" s="5">
        <v>2371135</v>
      </c>
      <c r="I10188" t="str">
        <f>IFERROR(VLOOKUP(G10188,'NCES Match'!$A$2:$B$1307,2,FALSE),"")</f>
        <v/>
      </c>
      <c r="J10188" cm="1">
        <f t="array" ref="J10188">IFERROR(_xlfn.IFS(B10188=2015,H10188/$O$13,B10188=2016,H10188/$O$14,B10188=2017,H10188/$O$15,B10188=2018,H10188/$O$16,B10188=2019,H10188/$O$17,B10188=2020,H10188/$O$18,B10188=2021,H10188/$O$19,B10188=2022,H10188/$O$20),"")</f>
        <v>1.2849359887054628E-3</v>
      </c>
      <c r="K10188" s="3" cm="1">
        <f t="array" ref="K10188">IFERROR(_xlfn.IFS(B10188=2015,J10188*$P$4,B10188=2016,J10188*$P$5,B10188=2017,J10188*$P$6,B10188=2018,J10188*$P$7,B10188=2019,J10188*$P$8,B10188=2020,J10188*$P$9,B10188=2021,J10188*$P$10,B10188=2022,J10188*$P$11),"")</f>
        <v>2708648.6812859238</v>
      </c>
      <c r="L10188" s="3">
        <f t="shared" si="160"/>
        <v>5079783.6812859233</v>
      </c>
    </row>
    <row r="10189" spans="1:12">
      <c r="A10189" t="s">
        <v>4230</v>
      </c>
      <c r="B10189">
        <v>2021</v>
      </c>
      <c r="D10189" t="s">
        <v>142</v>
      </c>
      <c r="E10189" t="s">
        <v>143</v>
      </c>
      <c r="F10189" t="s">
        <v>144</v>
      </c>
      <c r="G10189" t="s">
        <v>4330</v>
      </c>
      <c r="H10189" s="5">
        <v>2484522.54</v>
      </c>
      <c r="I10189" t="str">
        <f>IFERROR(VLOOKUP(G10189,'NCES Match'!$A$2:$B$1307,2,FALSE),"")</f>
        <v/>
      </c>
      <c r="J10189" cm="1">
        <f t="array" ref="J10189">IFERROR(_xlfn.IFS(B10189=2015,H10189/$O$13,B10189=2016,H10189/$O$14,B10189=2017,H10189/$O$15,B10189=2018,H10189/$O$16,B10189=2019,H10189/$O$17,B10189=2020,H10189/$O$18,B10189=2021,H10189/$O$19,B10189=2022,H10189/$O$20),"")</f>
        <v>1.2711886049214202E-3</v>
      </c>
      <c r="K10189" s="3" cm="1">
        <f t="array" ref="K10189">IFERROR(_xlfn.IFS(B10189=2015,J10189*$P$4,B10189=2016,J10189*$P$5,B10189=2017,J10189*$P$6,B10189=2018,J10189*$P$7,B10189=2019,J10189*$P$8,B10189=2020,J10189*$P$9,B10189=2021,J10189*$P$10,B10189=2022,J10189*$P$11),"")</f>
        <v>2721046.9542886219</v>
      </c>
      <c r="L10189" s="3">
        <f t="shared" si="160"/>
        <v>5205569.4942886215</v>
      </c>
    </row>
    <row r="10190" spans="1:12">
      <c r="A10190" t="s">
        <v>4230</v>
      </c>
      <c r="B10190">
        <v>2022</v>
      </c>
      <c r="D10190" t="s">
        <v>142</v>
      </c>
      <c r="E10190" t="s">
        <v>143</v>
      </c>
      <c r="F10190" t="s">
        <v>144</v>
      </c>
      <c r="G10190" t="s">
        <v>4330</v>
      </c>
      <c r="H10190" s="5">
        <v>2707653.7</v>
      </c>
      <c r="I10190" t="str">
        <f>IFERROR(VLOOKUP(G10190,'NCES Match'!$A$2:$B$1307,2,FALSE),"")</f>
        <v/>
      </c>
      <c r="J10190" cm="1">
        <f t="array" ref="J10190">IFERROR(_xlfn.IFS(B10190=2015,H10190/$O$13,B10190=2016,H10190/$O$14,B10190=2017,H10190/$O$15,B10190=2018,H10190/$O$16,B10190=2019,H10190/$O$17,B10190=2020,H10190/$O$18,B10190=2021,H10190/$O$19,B10190=2022,H10190/$O$20),"")</f>
        <v>1.1892844748952454E-3</v>
      </c>
      <c r="K10190" s="3" cm="1">
        <f t="array" ref="K10190">IFERROR(_xlfn.IFS(B10190=2015,J10190*$P$4,B10190=2016,J10190*$P$5,B10190=2017,J10190*$P$6,B10190=2018,J10190*$P$7,B10190=2019,J10190*$P$8,B10190=2020,J10190*$P$9,B10190=2021,J10190*$P$10,B10190=2022,J10190*$P$11),"")</f>
        <v>2561103.9059865447</v>
      </c>
      <c r="L10190" s="3">
        <f t="shared" si="160"/>
        <v>5268757.6059865449</v>
      </c>
    </row>
    <row r="10191" spans="1:12">
      <c r="A10191" t="s">
        <v>4230</v>
      </c>
      <c r="B10191">
        <v>2023</v>
      </c>
      <c r="D10191" t="s">
        <v>142</v>
      </c>
      <c r="E10191" t="s">
        <v>143</v>
      </c>
      <c r="F10191" t="s">
        <v>144</v>
      </c>
      <c r="G10191" t="s">
        <v>145</v>
      </c>
      <c r="H10191" s="5">
        <v>3055738.22</v>
      </c>
      <c r="I10191" t="str">
        <f>IFERROR(VLOOKUP(G10191,'NCES Match'!$A$2:$B$1307,2,FALSE),"")</f>
        <v/>
      </c>
      <c r="J10191" t="str" cm="1">
        <f t="array" ref="J10191">IFERROR(_xlfn.IFS(B10191=2015,H10191/$O$13,B10191=2016,H10191/$O$14,B10191=2017,H10191/$O$15,B10191=2018,H10191/$O$16,B10191=2019,H10191/$O$17,B10191=2020,H10191/$O$18,B10191=2021,H10191/$O$19,B10191=2022,H10191/$O$20),"")</f>
        <v/>
      </c>
      <c r="K10191" s="3" t="str" cm="1">
        <f t="array" ref="K10191">IFERROR(_xlfn.IFS(B10191=2015,J10191*$P$4,B10191=2016,J10191*$P$5,B10191=2017,J10191*$P$6,B10191=2018,J10191*$P$7,B10191=2019,J10191*$P$8,B10191=2020,J10191*$P$9,B10191=2021,J10191*$P$10,B10191=2022,J10191*$P$11),"")</f>
        <v/>
      </c>
      <c r="L10191" s="3">
        <f t="shared" si="160"/>
        <v>3055738.22</v>
      </c>
    </row>
    <row r="10192" spans="1:12">
      <c r="A10192">
        <v>4800068</v>
      </c>
      <c r="B10192">
        <v>2015</v>
      </c>
      <c r="C10192" t="s">
        <v>3521</v>
      </c>
      <c r="D10192" t="s">
        <v>4032</v>
      </c>
      <c r="E10192" t="s">
        <v>4033</v>
      </c>
      <c r="G10192" t="s">
        <v>4034</v>
      </c>
      <c r="H10192" s="5">
        <v>3169.13</v>
      </c>
      <c r="I10192">
        <f>IFERROR(VLOOKUP(G10192,'NCES Match'!$A$2:$B$1307,2,FALSE),"")</f>
        <v>4800068</v>
      </c>
      <c r="J10192" cm="1">
        <f t="array" ref="J10192">IFERROR(_xlfn.IFS(B10192=2015,H10192/$O$13,B10192=2016,H10192/$O$14,B10192=2017,H10192/$O$15,B10192=2018,H10192/$O$16,B10192=2019,H10192/$O$17,B10192=2020,H10192/$O$18,B10192=2021,H10192/$O$19,B10192=2022,H10192/$O$20),"")</f>
        <v>2.4827083481513095E-6</v>
      </c>
      <c r="K10192" s="3" cm="1">
        <f t="array" ref="K10192">IFERROR(_xlfn.IFS(B10192=2015,J10192*$P$4,B10192=2016,J10192*$P$5,B10192=2017,J10192*$P$6,B10192=2018,J10192*$P$7,B10192=2019,J10192*$P$8,B10192=2020,J10192*$P$9,B10192=2021,J10192*$P$10,B10192=2022,J10192*$P$11),"")</f>
        <v>3951.1881000497738</v>
      </c>
      <c r="L10192" s="3">
        <f t="shared" si="160"/>
        <v>7120.3181000497734</v>
      </c>
    </row>
    <row r="10193" spans="1:12">
      <c r="A10193">
        <v>4800068</v>
      </c>
      <c r="B10193">
        <v>2016</v>
      </c>
      <c r="C10193" t="s">
        <v>4104</v>
      </c>
      <c r="D10193" t="s">
        <v>4032</v>
      </c>
      <c r="E10193" t="s">
        <v>4033</v>
      </c>
      <c r="F10193" t="s">
        <v>4101</v>
      </c>
      <c r="G10193" t="s">
        <v>4034</v>
      </c>
      <c r="H10193" s="5">
        <v>3481</v>
      </c>
      <c r="I10193">
        <f>IFERROR(VLOOKUP(G10193,'NCES Match'!$A$2:$B$1307,2,FALSE),"")</f>
        <v>4800068</v>
      </c>
      <c r="J10193" cm="1">
        <f t="array" ref="J10193">IFERROR(_xlfn.IFS(B10193=2015,H10193/$O$13,B10193=2016,H10193/$O$14,B10193=2017,H10193/$O$15,B10193=2018,H10193/$O$16,B10193=2019,H10193/$O$17,B10193=2020,H10193/$O$18,B10193=2021,H10193/$O$19,B10193=2022,H10193/$O$20),"")</f>
        <v>2.4919327096788636E-6</v>
      </c>
      <c r="K10193" s="3" cm="1">
        <f t="array" ref="K10193">IFERROR(_xlfn.IFS(B10193=2015,J10193*$P$4,B10193=2016,J10193*$P$5,B10193=2017,J10193*$P$6,B10193=2018,J10193*$P$7,B10193=2019,J10193*$P$8,B10193=2020,J10193*$P$9,B10193=2021,J10193*$P$10,B10193=2022,J10193*$P$11),"")</f>
        <v>4175.5603162512161</v>
      </c>
      <c r="L10193" s="3">
        <f t="shared" si="160"/>
        <v>7656.5603162512161</v>
      </c>
    </row>
    <row r="10194" spans="1:12">
      <c r="A10194">
        <v>4800068</v>
      </c>
      <c r="B10194">
        <v>2017</v>
      </c>
      <c r="D10194" t="s">
        <v>4032</v>
      </c>
      <c r="E10194" t="s">
        <v>4033</v>
      </c>
      <c r="F10194" t="s">
        <v>4101</v>
      </c>
      <c r="G10194" t="s">
        <v>4034</v>
      </c>
      <c r="H10194" s="5">
        <v>3490</v>
      </c>
      <c r="I10194">
        <f>IFERROR(VLOOKUP(G10194,'NCES Match'!$A$2:$B$1307,2,FALSE),"")</f>
        <v>4800068</v>
      </c>
      <c r="J10194" cm="1">
        <f t="array" ref="J10194">IFERROR(_xlfn.IFS(B10194=2015,H10194/$O$13,B10194=2016,H10194/$O$14,B10194=2017,H10194/$O$15,B10194=2018,H10194/$O$16,B10194=2019,H10194/$O$17,B10194=2020,H10194/$O$18,B10194=2021,H10194/$O$19,B10194=2022,H10194/$O$20),"")</f>
        <v>2.4061412955002286E-6</v>
      </c>
      <c r="K10194" s="3" cm="1">
        <f t="array" ref="K10194">IFERROR(_xlfn.IFS(B10194=2015,J10194*$P$4,B10194=2016,J10194*$P$5,B10194=2017,J10194*$P$6,B10194=2018,J10194*$P$7,B10194=2019,J10194*$P$8,B10194=2020,J10194*$P$9,B10194=2021,J10194*$P$10,B10194=2022,J10194*$P$11),"")</f>
        <v>4086.2242145075215</v>
      </c>
      <c r="L10194" s="3">
        <f t="shared" si="160"/>
        <v>7576.2242145075215</v>
      </c>
    </row>
    <row r="10195" spans="1:12">
      <c r="A10195">
        <v>4800068</v>
      </c>
      <c r="B10195">
        <v>2018</v>
      </c>
      <c r="D10195" t="s">
        <v>4032</v>
      </c>
      <c r="E10195" t="s">
        <v>4033</v>
      </c>
      <c r="F10195" t="s">
        <v>4101</v>
      </c>
      <c r="G10195" t="s">
        <v>4034</v>
      </c>
      <c r="H10195" s="5">
        <v>4741</v>
      </c>
      <c r="I10195">
        <f>IFERROR(VLOOKUP(G10195,'NCES Match'!$A$2:$B$1307,2,FALSE),"")</f>
        <v>4800068</v>
      </c>
      <c r="J10195" cm="1">
        <f t="array" ref="J10195">IFERROR(_xlfn.IFS(B10195=2015,H10195/$O$13,B10195=2016,H10195/$O$14,B10195=2017,H10195/$O$15,B10195=2018,H10195/$O$16,B10195=2019,H10195/$O$17,B10195=2020,H10195/$O$18,B10195=2021,H10195/$O$19,B10195=2022,H10195/$O$20),"")</f>
        <v>3.0937814364712768E-6</v>
      </c>
      <c r="K10195" s="3" cm="1">
        <f t="array" ref="K10195">IFERROR(_xlfn.IFS(B10195=2015,J10195*$P$4,B10195=2016,J10195*$P$5,B10195=2017,J10195*$P$6,B10195=2018,J10195*$P$7,B10195=2019,J10195*$P$8,B10195=2020,J10195*$P$9,B10195=2021,J10195*$P$10,B10195=2022,J10195*$P$11),"")</f>
        <v>5311.5688611975002</v>
      </c>
      <c r="L10195" s="3">
        <f t="shared" si="160"/>
        <v>10052.5688611975</v>
      </c>
    </row>
    <row r="10196" spans="1:12">
      <c r="A10196">
        <v>4800068</v>
      </c>
      <c r="B10196">
        <v>2019</v>
      </c>
      <c r="D10196" t="s">
        <v>4032</v>
      </c>
      <c r="E10196" t="s">
        <v>4033</v>
      </c>
      <c r="F10196" t="s">
        <v>4101</v>
      </c>
      <c r="G10196" t="s">
        <v>4034</v>
      </c>
      <c r="H10196" s="5">
        <v>6048</v>
      </c>
      <c r="I10196">
        <f>IFERROR(VLOOKUP(G10196,'NCES Match'!$A$2:$B$1307,2,FALSE),"")</f>
        <v>4800068</v>
      </c>
      <c r="J10196" cm="1">
        <f t="array" ref="J10196">IFERROR(_xlfn.IFS(B10196=2015,H10196/$O$13,B10196=2016,H10196/$O$14,B10196=2017,H10196/$O$15,B10196=2018,H10196/$O$16,B10196=2019,H10196/$O$17,B10196=2020,H10196/$O$18,B10196=2021,H10196/$O$19,B10196=2022,H10196/$O$20),"")</f>
        <v>3.8294728011523341E-6</v>
      </c>
      <c r="K10196" s="3" cm="1">
        <f t="array" ref="K10196">IFERROR(_xlfn.IFS(B10196=2015,J10196*$P$4,B10196=2016,J10196*$P$5,B10196=2017,J10196*$P$6,B10196=2018,J10196*$P$7,B10196=2019,J10196*$P$8,B10196=2020,J10196*$P$9,B10196=2021,J10196*$P$10,B10196=2022,J10196*$P$11),"")</f>
        <v>6655.3402287018143</v>
      </c>
      <c r="L10196" s="3">
        <f t="shared" si="160"/>
        <v>12703.340228701814</v>
      </c>
    </row>
    <row r="10197" spans="1:12">
      <c r="A10197">
        <v>4800068</v>
      </c>
      <c r="B10197">
        <v>2020</v>
      </c>
      <c r="D10197" t="s">
        <v>4032</v>
      </c>
      <c r="E10197" t="s">
        <v>4033</v>
      </c>
      <c r="F10197" t="s">
        <v>4230</v>
      </c>
      <c r="G10197" t="s">
        <v>4034</v>
      </c>
      <c r="H10197" s="5">
        <v>56271</v>
      </c>
      <c r="I10197">
        <f>IFERROR(VLOOKUP(G10197,'NCES Match'!$A$2:$B$1307,2,FALSE),"")</f>
        <v>4800068</v>
      </c>
      <c r="J10197" cm="1">
        <f t="array" ref="J10197">IFERROR(_xlfn.IFS(B10197=2015,H10197/$O$13,B10197=2016,H10197/$O$14,B10197=2017,H10197/$O$15,B10197=2018,H10197/$O$16,B10197=2019,H10197/$O$17,B10197=2020,H10197/$O$18,B10197=2021,H10197/$O$19,B10197=2022,H10197/$O$20),"")</f>
        <v>3.0493680461232744E-5</v>
      </c>
      <c r="K10197" s="3" cm="1">
        <f t="array" ref="K10197">IFERROR(_xlfn.IFS(B10197=2015,J10197*$P$4,B10197=2016,J10197*$P$5,B10197=2017,J10197*$P$6,B10197=2018,J10197*$P$7,B10197=2019,J10197*$P$8,B10197=2020,J10197*$P$9,B10197=2021,J10197*$P$10,B10197=2022,J10197*$P$11),"")</f>
        <v>64280.764251989123</v>
      </c>
      <c r="L10197" s="3">
        <f t="shared" si="160"/>
        <v>120551.76425198912</v>
      </c>
    </row>
    <row r="10198" spans="1:12">
      <c r="A10198">
        <v>4800068</v>
      </c>
      <c r="B10198">
        <v>2021</v>
      </c>
      <c r="D10198" t="s">
        <v>4032</v>
      </c>
      <c r="E10198" t="s">
        <v>4033</v>
      </c>
      <c r="F10198" t="s">
        <v>4101</v>
      </c>
      <c r="G10198" t="s">
        <v>4034</v>
      </c>
      <c r="H10198" s="5">
        <v>62380.56</v>
      </c>
      <c r="I10198">
        <f>IFERROR(VLOOKUP(G10198,'NCES Match'!$A$2:$B$1307,2,FALSE),"")</f>
        <v>4800068</v>
      </c>
      <c r="J10198" cm="1">
        <f t="array" ref="J10198">IFERROR(_xlfn.IFS(B10198=2015,H10198/$O$13,B10198=2016,H10198/$O$14,B10198=2017,H10198/$O$15,B10198=2018,H10198/$O$16,B10198=2019,H10198/$O$17,B10198=2020,H10198/$O$18,B10198=2021,H10198/$O$19,B10198=2022,H10198/$O$20),"")</f>
        <v>3.1916577838982674E-5</v>
      </c>
      <c r="K10198" s="3" cm="1">
        <f t="array" ref="K10198">IFERROR(_xlfn.IFS(B10198=2015,J10198*$P$4,B10198=2016,J10198*$P$5,B10198=2017,J10198*$P$6,B10198=2018,J10198*$P$7,B10198=2019,J10198*$P$8,B10198=2020,J10198*$P$9,B10198=2021,J10198*$P$10,B10198=2022,J10198*$P$11),"")</f>
        <v>68319.13579452518</v>
      </c>
      <c r="L10198" s="3">
        <f t="shared" si="160"/>
        <v>130699.69579452518</v>
      </c>
    </row>
    <row r="10199" spans="1:12">
      <c r="A10199">
        <v>4800068</v>
      </c>
      <c r="B10199">
        <v>2022</v>
      </c>
      <c r="D10199" t="s">
        <v>4032</v>
      </c>
      <c r="E10199" t="s">
        <v>4033</v>
      </c>
      <c r="F10199" t="s">
        <v>4101</v>
      </c>
      <c r="G10199" t="s">
        <v>4034</v>
      </c>
      <c r="H10199" s="5">
        <v>76433.09</v>
      </c>
      <c r="I10199">
        <f>IFERROR(VLOOKUP(G10199,'NCES Match'!$A$2:$B$1307,2,FALSE),"")</f>
        <v>4800068</v>
      </c>
      <c r="J10199" cm="1">
        <f t="array" ref="J10199">IFERROR(_xlfn.IFS(B10199=2015,H10199/$O$13,B10199=2016,H10199/$O$14,B10199=2017,H10199/$O$15,B10199=2018,H10199/$O$16,B10199=2019,H10199/$O$17,B10199=2020,H10199/$O$18,B10199=2021,H10199/$O$19,B10199=2022,H10199/$O$20),"")</f>
        <v>3.3571755245240934E-5</v>
      </c>
      <c r="K10199" s="3" cm="1">
        <f t="array" ref="K10199">IFERROR(_xlfn.IFS(B10199=2015,J10199*$P$4,B10199=2016,J10199*$P$5,B10199=2017,J10199*$P$6,B10199=2018,J10199*$P$7,B10199=2019,J10199*$P$8,B10199=2020,J10199*$P$9,B10199=2021,J10199*$P$10,B10199=2022,J10199*$P$11),"")</f>
        <v>72296.204402217714</v>
      </c>
      <c r="L10199" s="3">
        <f t="shared" si="160"/>
        <v>148729.29440221773</v>
      </c>
    </row>
    <row r="10200" spans="1:12">
      <c r="A10200">
        <v>4800068</v>
      </c>
      <c r="B10200">
        <v>2023</v>
      </c>
      <c r="D10200" t="s">
        <v>4032</v>
      </c>
      <c r="E10200" t="s">
        <v>4033</v>
      </c>
      <c r="F10200" t="s">
        <v>4101</v>
      </c>
      <c r="G10200" t="s">
        <v>4034</v>
      </c>
      <c r="H10200" s="5">
        <v>80901.490000000005</v>
      </c>
      <c r="I10200">
        <f>IFERROR(VLOOKUP(G10200,'NCES Match'!$A$2:$B$1307,2,FALSE),"")</f>
        <v>4800068</v>
      </c>
      <c r="J10200" t="str" cm="1">
        <f t="array" ref="J10200">IFERROR(_xlfn.IFS(B10200=2015,H10200/$O$13,B10200=2016,H10200/$O$14,B10200=2017,H10200/$O$15,B10200=2018,H10200/$O$16,B10200=2019,H10200/$O$17,B10200=2020,H10200/$O$18,B10200=2021,H10200/$O$19,B10200=2022,H10200/$O$20),"")</f>
        <v/>
      </c>
      <c r="K10200" s="3" t="str" cm="1">
        <f t="array" ref="K10200">IFERROR(_xlfn.IFS(B10200=2015,J10200*$P$4,B10200=2016,J10200*$P$5,B10200=2017,J10200*$P$6,B10200=2018,J10200*$P$7,B10200=2019,J10200*$P$8,B10200=2020,J10200*$P$9,B10200=2021,J10200*$P$10,B10200=2022,J10200*$P$11),"")</f>
        <v/>
      </c>
      <c r="L10200" s="3">
        <f t="shared" si="160"/>
        <v>80901.490000000005</v>
      </c>
    </row>
    <row r="10201" spans="1:12">
      <c r="A10201">
        <v>4800158</v>
      </c>
      <c r="B10201">
        <v>2015</v>
      </c>
      <c r="C10201" t="s">
        <v>3521</v>
      </c>
      <c r="D10201" t="s">
        <v>3555</v>
      </c>
      <c r="E10201" t="s">
        <v>3556</v>
      </c>
      <c r="G10201" t="s">
        <v>3557</v>
      </c>
      <c r="H10201" s="5">
        <v>106800.97</v>
      </c>
      <c r="I10201">
        <f>IFERROR(VLOOKUP(G10201,'NCES Match'!$A$2:$B$1307,2,FALSE),"")</f>
        <v>4800158</v>
      </c>
      <c r="J10201" cm="1">
        <f t="array" ref="J10201">IFERROR(_xlfn.IFS(B10201=2015,H10201/$O$13,B10201=2016,H10201/$O$14,B10201=2017,H10201/$O$15,B10201=2018,H10201/$O$16,B10201=2019,H10201/$O$17,B10201=2020,H10201/$O$18,B10201=2021,H10201/$O$19,B10201=2022,H10201/$O$20),"")</f>
        <v>8.3668281140141792E-5</v>
      </c>
      <c r="K10201" s="3" cm="1">
        <f t="array" ref="K10201">IFERROR(_xlfn.IFS(B10201=2015,J10201*$P$4,B10201=2016,J10201*$P$5,B10201=2017,J10201*$P$6,B10201=2018,J10201*$P$7,B10201=2019,J10201*$P$8,B10201=2020,J10201*$P$9,B10201=2021,J10201*$P$10,B10201=2022,J10201*$P$11),"")</f>
        <v>133156.64606304344</v>
      </c>
      <c r="L10201" s="3">
        <f t="shared" si="160"/>
        <v>239957.61606304345</v>
      </c>
    </row>
    <row r="10202" spans="1:12">
      <c r="A10202">
        <v>4800158</v>
      </c>
      <c r="B10202">
        <v>2016</v>
      </c>
      <c r="C10202" t="s">
        <v>4104</v>
      </c>
      <c r="D10202" t="s">
        <v>3555</v>
      </c>
      <c r="E10202" t="s">
        <v>3556</v>
      </c>
      <c r="F10202" t="s">
        <v>4101</v>
      </c>
      <c r="G10202" t="s">
        <v>3557</v>
      </c>
      <c r="H10202" s="5">
        <v>120232</v>
      </c>
      <c r="I10202">
        <f>IFERROR(VLOOKUP(G10202,'NCES Match'!$A$2:$B$1307,2,FALSE),"")</f>
        <v>4800158</v>
      </c>
      <c r="J10202" cm="1">
        <f t="array" ref="J10202">IFERROR(_xlfn.IFS(B10202=2015,H10202/$O$13,B10202=2016,H10202/$O$14,B10202=2017,H10202/$O$15,B10202=2018,H10202/$O$16,B10202=2019,H10202/$O$17,B10202=2020,H10202/$O$18,B10202=2021,H10202/$O$19,B10202=2022,H10202/$O$20),"")</f>
        <v>8.6070110183886572E-5</v>
      </c>
      <c r="K10202" s="3" cm="1">
        <f t="array" ref="K10202">IFERROR(_xlfn.IFS(B10202=2015,J10202*$P$4,B10202=2016,J10202*$P$5,B10202=2017,J10202*$P$6,B10202=2018,J10202*$P$7,B10202=2019,J10202*$P$8,B10202=2020,J10202*$P$9,B10202=2021,J10202*$P$10,B10202=2022,J10202*$P$11),"")</f>
        <v>144221.76614292336</v>
      </c>
      <c r="L10202" s="3">
        <f t="shared" si="160"/>
        <v>264453.76614292338</v>
      </c>
    </row>
    <row r="10203" spans="1:12">
      <c r="A10203">
        <v>4800158</v>
      </c>
      <c r="B10203">
        <v>2017</v>
      </c>
      <c r="D10203" t="s">
        <v>3555</v>
      </c>
      <c r="E10203" t="s">
        <v>3556</v>
      </c>
      <c r="F10203" t="s">
        <v>4101</v>
      </c>
      <c r="G10203" t="s">
        <v>3557</v>
      </c>
      <c r="H10203" s="5">
        <v>132326</v>
      </c>
      <c r="I10203">
        <f>IFERROR(VLOOKUP(G10203,'NCES Match'!$A$2:$B$1307,2,FALSE),"")</f>
        <v>4800158</v>
      </c>
      <c r="J10203" cm="1">
        <f t="array" ref="J10203">IFERROR(_xlfn.IFS(B10203=2015,H10203/$O$13,B10203=2016,H10203/$O$14,B10203=2017,H10203/$O$15,B10203=2018,H10203/$O$16,B10203=2019,H10203/$O$17,B10203=2020,H10203/$O$18,B10203=2021,H10203/$O$19,B10203=2022,H10203/$O$20),"")</f>
        <v>9.12306742316227E-5</v>
      </c>
      <c r="K10203" s="3" cm="1">
        <f t="array" ref="K10203">IFERROR(_xlfn.IFS(B10203=2015,J10203*$P$4,B10203=2016,J10203*$P$5,B10203=2017,J10203*$P$6,B10203=2018,J10203*$P$7,B10203=2019,J10203*$P$8,B10203=2020,J10203*$P$9,B10203=2021,J10203*$P$10,B10203=2022,J10203*$P$11),"")</f>
        <v>154932.29381344476</v>
      </c>
      <c r="L10203" s="3">
        <f t="shared" si="160"/>
        <v>287258.29381344479</v>
      </c>
    </row>
    <row r="10204" spans="1:12">
      <c r="A10204">
        <v>4800158</v>
      </c>
      <c r="B10204">
        <v>2018</v>
      </c>
      <c r="D10204" t="s">
        <v>3555</v>
      </c>
      <c r="E10204" t="s">
        <v>3556</v>
      </c>
      <c r="F10204" t="s">
        <v>4101</v>
      </c>
      <c r="G10204" t="s">
        <v>3557</v>
      </c>
      <c r="H10204" s="5">
        <v>143794</v>
      </c>
      <c r="I10204">
        <f>IFERROR(VLOOKUP(G10204,'NCES Match'!$A$2:$B$1307,2,FALSE),"")</f>
        <v>4800158</v>
      </c>
      <c r="J10204" cm="1">
        <f t="array" ref="J10204">IFERROR(_xlfn.IFS(B10204=2015,H10204/$O$13,B10204=2016,H10204/$O$14,B10204=2017,H10204/$O$15,B10204=2018,H10204/$O$16,B10204=2019,H10204/$O$17,B10204=2020,H10204/$O$18,B10204=2021,H10204/$O$19,B10204=2022,H10204/$O$20),"")</f>
        <v>9.3834045111991314E-5</v>
      </c>
      <c r="K10204" s="3" cm="1">
        <f t="array" ref="K10204">IFERROR(_xlfn.IFS(B10204=2015,J10204*$P$4,B10204=2016,J10204*$P$5,B10204=2017,J10204*$P$6,B10204=2018,J10204*$P$7,B10204=2019,J10204*$P$8,B10204=2020,J10204*$P$9,B10204=2021,J10204*$P$10,B10204=2022,J10204*$P$11),"")</f>
        <v>161099.28977579277</v>
      </c>
      <c r="L10204" s="3">
        <f t="shared" si="160"/>
        <v>304893.28977579274</v>
      </c>
    </row>
    <row r="10205" spans="1:12">
      <c r="A10205">
        <v>4800158</v>
      </c>
      <c r="B10205">
        <v>2019</v>
      </c>
      <c r="D10205" t="s">
        <v>3555</v>
      </c>
      <c r="E10205" t="s">
        <v>3556</v>
      </c>
      <c r="F10205" t="s">
        <v>4101</v>
      </c>
      <c r="G10205" t="s">
        <v>3557</v>
      </c>
      <c r="H10205" s="5">
        <v>148368</v>
      </c>
      <c r="I10205">
        <f>IFERROR(VLOOKUP(G10205,'NCES Match'!$A$2:$B$1307,2,FALSE),"")</f>
        <v>4800158</v>
      </c>
      <c r="J10205" cm="1">
        <f t="array" ref="J10205">IFERROR(_xlfn.IFS(B10205=2015,H10205/$O$13,B10205=2016,H10205/$O$14,B10205=2017,H10205/$O$15,B10205=2018,H10205/$O$16,B10205=2019,H10205/$O$17,B10205=2020,H10205/$O$18,B10205=2021,H10205/$O$19,B10205=2022,H10205/$O$20),"")</f>
        <v>9.3943654193348125E-5</v>
      </c>
      <c r="K10205" s="3" cm="1">
        <f t="array" ref="K10205">IFERROR(_xlfn.IFS(B10205=2015,J10205*$P$4,B10205=2016,J10205*$P$5,B10205=2017,J10205*$P$6,B10205=2018,J10205*$P$7,B10205=2019,J10205*$P$8,B10205=2020,J10205*$P$9,B10205=2021,J10205*$P$10,B10205=2022,J10205*$P$11),"")</f>
        <v>163267.11624537545</v>
      </c>
      <c r="L10205" s="3">
        <f t="shared" si="160"/>
        <v>311635.11624537548</v>
      </c>
    </row>
    <row r="10206" spans="1:12">
      <c r="A10206">
        <v>4800158</v>
      </c>
      <c r="B10206">
        <v>2020</v>
      </c>
      <c r="D10206" t="s">
        <v>3555</v>
      </c>
      <c r="E10206" t="s">
        <v>3556</v>
      </c>
      <c r="F10206" t="s">
        <v>4230</v>
      </c>
      <c r="G10206" t="s">
        <v>4266</v>
      </c>
      <c r="H10206" s="5">
        <v>262372</v>
      </c>
      <c r="I10206">
        <f>IFERROR(VLOOKUP(G10206,'NCES Match'!$A$2:$B$1307,2,FALSE),"")</f>
        <v>4800158</v>
      </c>
      <c r="J10206" cm="1">
        <f t="array" ref="J10206">IFERROR(_xlfn.IFS(B10206=2015,H10206/$O$13,B10206=2016,H10206/$O$14,B10206=2017,H10206/$O$15,B10206=2018,H10206/$O$16,B10206=2019,H10206/$O$17,B10206=2020,H10206/$O$18,B10206=2021,H10206/$O$19,B10206=2022,H10206/$O$20),"")</f>
        <v>1.4218137104324708E-4</v>
      </c>
      <c r="K10206" s="3" cm="1">
        <f t="array" ref="K10206">IFERROR(_xlfn.IFS(B10206=2015,J10206*$P$4,B10206=2016,J10206*$P$5,B10206=2017,J10206*$P$6,B10206=2018,J10206*$P$7,B10206=2019,J10206*$P$8,B10206=2020,J10206*$P$9,B10206=2021,J10206*$P$10,B10206=2022,J10206*$P$11),"")</f>
        <v>299718.73039972433</v>
      </c>
      <c r="L10206" s="3">
        <f t="shared" si="160"/>
        <v>562090.73039972433</v>
      </c>
    </row>
    <row r="10207" spans="1:12">
      <c r="A10207">
        <v>4800158</v>
      </c>
      <c r="B10207">
        <v>2021</v>
      </c>
      <c r="D10207" t="s">
        <v>3555</v>
      </c>
      <c r="E10207" t="s">
        <v>3556</v>
      </c>
      <c r="F10207" t="s">
        <v>4101</v>
      </c>
      <c r="G10207" t="s">
        <v>4266</v>
      </c>
      <c r="H10207" s="5">
        <v>287532.45</v>
      </c>
      <c r="I10207">
        <f>IFERROR(VLOOKUP(G10207,'NCES Match'!$A$2:$B$1307,2,FALSE),"")</f>
        <v>4800158</v>
      </c>
      <c r="J10207" cm="1">
        <f t="array" ref="J10207">IFERROR(_xlfn.IFS(B10207=2015,H10207/$O$13,B10207=2016,H10207/$O$14,B10207=2017,H10207/$O$15,B10207=2018,H10207/$O$16,B10207=2019,H10207/$O$17,B10207=2020,H10207/$O$18,B10207=2021,H10207/$O$19,B10207=2022,H10207/$O$20),"")</f>
        <v>1.4711396982743333E-4</v>
      </c>
      <c r="K10207" s="3" cm="1">
        <f t="array" ref="K10207">IFERROR(_xlfn.IFS(B10207=2015,J10207*$P$4,B10207=2016,J10207*$P$5,B10207=2017,J10207*$P$6,B10207=2018,J10207*$P$7,B10207=2019,J10207*$P$8,B10207=2020,J10207*$P$9,B10207=2021,J10207*$P$10,B10207=2022,J10207*$P$11),"")</f>
        <v>314905.29256041505</v>
      </c>
      <c r="L10207" s="3">
        <f t="shared" si="160"/>
        <v>602437.74256041506</v>
      </c>
    </row>
    <row r="10208" spans="1:12">
      <c r="A10208">
        <v>4800158</v>
      </c>
      <c r="B10208">
        <v>2022</v>
      </c>
      <c r="D10208" t="s">
        <v>3555</v>
      </c>
      <c r="E10208" t="s">
        <v>3556</v>
      </c>
      <c r="F10208" t="s">
        <v>4101</v>
      </c>
      <c r="G10208" t="s">
        <v>4266</v>
      </c>
      <c r="H10208" s="5">
        <v>356875.95</v>
      </c>
      <c r="I10208">
        <f>IFERROR(VLOOKUP(G10208,'NCES Match'!$A$2:$B$1307,2,FALSE),"")</f>
        <v>4800158</v>
      </c>
      <c r="J10208" cm="1">
        <f t="array" ref="J10208">IFERROR(_xlfn.IFS(B10208=2015,H10208/$O$13,B10208=2016,H10208/$O$14,B10208=2017,H10208/$O$15,B10208=2018,H10208/$O$16,B10208=2019,H10208/$O$17,B10208=2020,H10208/$O$18,B10208=2021,H10208/$O$19,B10208=2022,H10208/$O$20),"")</f>
        <v>1.5675085288731415E-4</v>
      </c>
      <c r="K10208" s="3" cm="1">
        <f t="array" ref="K10208">IFERROR(_xlfn.IFS(B10208=2015,J10208*$P$4,B10208=2016,J10208*$P$5,B10208=2017,J10208*$P$6,B10208=2018,J10208*$P$7,B10208=2019,J10208*$P$8,B10208=2020,J10208*$P$9,B10208=2021,J10208*$P$10,B10208=2022,J10208*$P$11),"")</f>
        <v>337560.29786883702</v>
      </c>
      <c r="L10208" s="3">
        <f t="shared" si="160"/>
        <v>694436.24786883709</v>
      </c>
    </row>
    <row r="10209" spans="1:12">
      <c r="A10209">
        <v>4800158</v>
      </c>
      <c r="B10209">
        <v>2023</v>
      </c>
      <c r="D10209" t="s">
        <v>3555</v>
      </c>
      <c r="E10209" t="s">
        <v>3556</v>
      </c>
      <c r="F10209" t="s">
        <v>4101</v>
      </c>
      <c r="G10209" t="s">
        <v>3557</v>
      </c>
      <c r="H10209" s="5">
        <v>406329.35</v>
      </c>
      <c r="I10209">
        <f>IFERROR(VLOOKUP(G10209,'NCES Match'!$A$2:$B$1307,2,FALSE),"")</f>
        <v>4800158</v>
      </c>
      <c r="J10209" t="str" cm="1">
        <f t="array" ref="J10209">IFERROR(_xlfn.IFS(B10209=2015,H10209/$O$13,B10209=2016,H10209/$O$14,B10209=2017,H10209/$O$15,B10209=2018,H10209/$O$16,B10209=2019,H10209/$O$17,B10209=2020,H10209/$O$18,B10209=2021,H10209/$O$19,B10209=2022,H10209/$O$20),"")</f>
        <v/>
      </c>
      <c r="K10209" s="3" t="str" cm="1">
        <f t="array" ref="K10209">IFERROR(_xlfn.IFS(B10209=2015,J10209*$P$4,B10209=2016,J10209*$P$5,B10209=2017,J10209*$P$6,B10209=2018,J10209*$P$7,B10209=2019,J10209*$P$8,B10209=2020,J10209*$P$9,B10209=2021,J10209*$P$10,B10209=2022,J10209*$P$11),"")</f>
        <v/>
      </c>
      <c r="L10209" s="3">
        <f t="shared" si="160"/>
        <v>406329.35</v>
      </c>
    </row>
    <row r="10210" spans="1:12">
      <c r="A10210">
        <v>4800231</v>
      </c>
      <c r="B10210">
        <v>2015</v>
      </c>
      <c r="C10210" t="s">
        <v>3521</v>
      </c>
      <c r="D10210" t="s">
        <v>3693</v>
      </c>
      <c r="E10210" t="s">
        <v>3694</v>
      </c>
      <c r="G10210" t="s">
        <v>3695</v>
      </c>
      <c r="H10210" s="5">
        <v>53033.61</v>
      </c>
      <c r="I10210">
        <f>IFERROR(VLOOKUP(G10210,'NCES Match'!$A$2:$B$1307,2,FALSE),"")</f>
        <v>4800231</v>
      </c>
      <c r="J10210" cm="1">
        <f t="array" ref="J10210">IFERROR(_xlfn.IFS(B10210=2015,H10210/$O$13,B10210=2016,H10210/$O$14,B10210=2017,H10210/$O$15,B10210=2018,H10210/$O$16,B10210=2019,H10210/$O$17,B10210=2020,H10210/$O$18,B10210=2021,H10210/$O$19,B10210=2022,H10210/$O$20),"")</f>
        <v>4.1546729316752788E-5</v>
      </c>
      <c r="K10210" s="3" cm="1">
        <f t="array" ref="K10210">IFERROR(_xlfn.IFS(B10210=2015,J10210*$P$4,B10210=2016,J10210*$P$5,B10210=2017,J10210*$P$6,B10210=2018,J10210*$P$7,B10210=2019,J10210*$P$8,B10210=2020,J10210*$P$9,B10210=2021,J10210*$P$10,B10210=2022,J10210*$P$11),"")</f>
        <v>66120.912911329186</v>
      </c>
      <c r="L10210" s="3">
        <f t="shared" si="160"/>
        <v>119154.52291132919</v>
      </c>
    </row>
    <row r="10211" spans="1:12">
      <c r="A10211">
        <v>4800231</v>
      </c>
      <c r="B10211">
        <v>2016</v>
      </c>
      <c r="C10211" t="s">
        <v>4104</v>
      </c>
      <c r="D10211" t="s">
        <v>3693</v>
      </c>
      <c r="E10211" t="s">
        <v>3694</v>
      </c>
      <c r="F10211" t="s">
        <v>4101</v>
      </c>
      <c r="G10211" t="s">
        <v>3695</v>
      </c>
      <c r="H10211" s="5">
        <v>49076</v>
      </c>
      <c r="I10211">
        <f>IFERROR(VLOOKUP(G10211,'NCES Match'!$A$2:$B$1307,2,FALSE),"")</f>
        <v>4800231</v>
      </c>
      <c r="J10211" cm="1">
        <f t="array" ref="J10211">IFERROR(_xlfn.IFS(B10211=2015,H10211/$O$13,B10211=2016,H10211/$O$14,B10211=2017,H10211/$O$15,B10211=2018,H10211/$O$16,B10211=2019,H10211/$O$17,B10211=2020,H10211/$O$18,B10211=2021,H10211/$O$19,B10211=2022,H10211/$O$20),"")</f>
        <v>3.5131884418328042E-5</v>
      </c>
      <c r="K10211" s="3" cm="1">
        <f t="array" ref="K10211">IFERROR(_xlfn.IFS(B10211=2015,J10211*$P$4,B10211=2016,J10211*$P$5,B10211=2017,J10211*$P$6,B10211=2018,J10211*$P$7,B10211=2019,J10211*$P$8,B10211=2020,J10211*$P$9,B10211=2021,J10211*$P$10,B10211=2022,J10211*$P$11),"")</f>
        <v>58868.083332474773</v>
      </c>
      <c r="L10211" s="3">
        <f t="shared" si="160"/>
        <v>107944.08333247478</v>
      </c>
    </row>
    <row r="10212" spans="1:12">
      <c r="A10212">
        <v>4800231</v>
      </c>
      <c r="B10212">
        <v>2017</v>
      </c>
      <c r="D10212" t="s">
        <v>3693</v>
      </c>
      <c r="E10212" t="s">
        <v>3694</v>
      </c>
      <c r="F10212" t="s">
        <v>4101</v>
      </c>
      <c r="G10212" t="s">
        <v>3695</v>
      </c>
      <c r="H10212" s="5">
        <v>65218</v>
      </c>
      <c r="I10212">
        <f>IFERROR(VLOOKUP(G10212,'NCES Match'!$A$2:$B$1307,2,FALSE),"")</f>
        <v>4800231</v>
      </c>
      <c r="J10212" cm="1">
        <f t="array" ref="J10212">IFERROR(_xlfn.IFS(B10212=2015,H10212/$O$13,B10212=2016,H10212/$O$14,B10212=2017,H10212/$O$15,B10212=2018,H10212/$O$16,B10212=2019,H10212/$O$17,B10212=2020,H10212/$O$18,B10212=2021,H10212/$O$19,B10212=2022,H10212/$O$20),"")</f>
        <v>4.4963817481356414E-5</v>
      </c>
      <c r="K10212" s="3" cm="1">
        <f t="array" ref="K10212">IFERROR(_xlfn.IFS(B10212=2015,J10212*$P$4,B10212=2016,J10212*$P$5,B10212=2017,J10212*$P$6,B10212=2018,J10212*$P$7,B10212=2019,J10212*$P$8,B10212=2020,J10212*$P$9,B10212=2021,J10212*$P$10,B10212=2022,J10212*$P$11),"")</f>
        <v>76359.705106519061</v>
      </c>
      <c r="L10212" s="3">
        <f t="shared" si="160"/>
        <v>141577.70510651905</v>
      </c>
    </row>
    <row r="10213" spans="1:12">
      <c r="A10213">
        <v>4800231</v>
      </c>
      <c r="B10213">
        <v>2018</v>
      </c>
      <c r="D10213" t="s">
        <v>3693</v>
      </c>
      <c r="E10213" t="s">
        <v>3694</v>
      </c>
      <c r="F10213" t="s">
        <v>4101</v>
      </c>
      <c r="G10213" t="s">
        <v>3695</v>
      </c>
      <c r="H10213" s="5">
        <v>67772</v>
      </c>
      <c r="I10213">
        <f>IFERROR(VLOOKUP(G10213,'NCES Match'!$A$2:$B$1307,2,FALSE),"")</f>
        <v>4800231</v>
      </c>
      <c r="J10213" cm="1">
        <f t="array" ref="J10213">IFERROR(_xlfn.IFS(B10213=2015,H10213/$O$13,B10213=2016,H10213/$O$14,B10213=2017,H10213/$O$15,B10213=2018,H10213/$O$16,B10213=2019,H10213/$O$17,B10213=2020,H10213/$O$18,B10213=2021,H10213/$O$19,B10213=2022,H10213/$O$20),"")</f>
        <v>4.4225217361850115E-5</v>
      </c>
      <c r="K10213" s="3" cm="1">
        <f t="array" ref="K10213">IFERROR(_xlfn.IFS(B10213=2015,J10213*$P$4,B10213=2016,J10213*$P$5,B10213=2017,J10213*$P$6,B10213=2018,J10213*$P$7,B10213=2019,J10213*$P$8,B10213=2020,J10213*$P$9,B10213=2021,J10213*$P$10,B10213=2022,J10213*$P$11),"")</f>
        <v>75928.210263884641</v>
      </c>
      <c r="L10213" s="3">
        <f t="shared" si="160"/>
        <v>143700.21026388463</v>
      </c>
    </row>
    <row r="10214" spans="1:12">
      <c r="A10214">
        <v>4800231</v>
      </c>
      <c r="B10214">
        <v>2019</v>
      </c>
      <c r="D10214" t="s">
        <v>3693</v>
      </c>
      <c r="E10214" t="s">
        <v>3694</v>
      </c>
      <c r="F10214" t="s">
        <v>4101</v>
      </c>
      <c r="G10214" t="s">
        <v>3695</v>
      </c>
      <c r="H10214" s="5">
        <v>71670</v>
      </c>
      <c r="I10214">
        <f>IFERROR(VLOOKUP(G10214,'NCES Match'!$A$2:$B$1307,2,FALSE),"")</f>
        <v>4800231</v>
      </c>
      <c r="J10214" cm="1">
        <f t="array" ref="J10214">IFERROR(_xlfn.IFS(B10214=2015,H10214/$O$13,B10214=2016,H10214/$O$14,B10214=2017,H10214/$O$15,B10214=2018,H10214/$O$16,B10214=2019,H10214/$O$17,B10214=2020,H10214/$O$18,B10214=2021,H10214/$O$19,B10214=2022,H10214/$O$20),"")</f>
        <v>4.538001250968713E-5</v>
      </c>
      <c r="K10214" s="3" cm="1">
        <f t="array" ref="K10214">IFERROR(_xlfn.IFS(B10214=2015,J10214*$P$4,B10214=2016,J10214*$P$5,B10214=2017,J10214*$P$6,B10214=2018,J10214*$P$7,B10214=2019,J10214*$P$8,B10214=2020,J10214*$P$9,B10214=2021,J10214*$P$10,B10214=2022,J10214*$P$11),"")</f>
        <v>78867.102214130122</v>
      </c>
      <c r="L10214" s="3">
        <f t="shared" si="160"/>
        <v>150537.10221413011</v>
      </c>
    </row>
    <row r="10215" spans="1:12">
      <c r="A10215">
        <v>4800231</v>
      </c>
      <c r="B10215">
        <v>2020</v>
      </c>
      <c r="D10215" t="s">
        <v>3693</v>
      </c>
      <c r="E10215" t="s">
        <v>3694</v>
      </c>
      <c r="F10215" t="s">
        <v>4230</v>
      </c>
      <c r="G10215" t="s">
        <v>4281</v>
      </c>
      <c r="H10215" s="5">
        <v>123312</v>
      </c>
      <c r="I10215">
        <f>IFERROR(VLOOKUP(G10215,'NCES Match'!$A$2:$B$1307,2,FALSE),"")</f>
        <v>4800231</v>
      </c>
      <c r="J10215" cm="1">
        <f t="array" ref="J10215">IFERROR(_xlfn.IFS(B10215=2015,H10215/$O$13,B10215=2016,H10215/$O$14,B10215=2017,H10215/$O$15,B10215=2018,H10215/$O$16,B10215=2019,H10215/$O$17,B10215=2020,H10215/$O$18,B10215=2021,H10215/$O$19,B10215=2022,H10215/$O$20),"")</f>
        <v>6.6823705372848042E-5</v>
      </c>
      <c r="K10215" s="3" cm="1">
        <f t="array" ref="K10215">IFERROR(_xlfn.IFS(B10215=2015,J10215*$P$4,B10215=2016,J10215*$P$5,B10215=2017,J10215*$P$6,B10215=2018,J10215*$P$7,B10215=2019,J10215*$P$8,B10215=2020,J10215*$P$9,B10215=2021,J10215*$P$10,B10215=2022,J10215*$P$11),"")</f>
        <v>140864.55903469431</v>
      </c>
      <c r="L10215" s="3">
        <f t="shared" si="160"/>
        <v>264176.55903469434</v>
      </c>
    </row>
    <row r="10216" spans="1:12">
      <c r="A10216">
        <v>4800231</v>
      </c>
      <c r="B10216">
        <v>2021</v>
      </c>
      <c r="D10216" t="s">
        <v>3693</v>
      </c>
      <c r="E10216" t="s">
        <v>3694</v>
      </c>
      <c r="F10216" t="s">
        <v>4230</v>
      </c>
      <c r="G10216" t="s">
        <v>4281</v>
      </c>
      <c r="H10216" s="5">
        <v>119585.97</v>
      </c>
      <c r="I10216">
        <f>IFERROR(VLOOKUP(G10216,'NCES Match'!$A$2:$B$1307,2,FALSE),"")</f>
        <v>4800231</v>
      </c>
      <c r="J10216" cm="1">
        <f t="array" ref="J10216">IFERROR(_xlfn.IFS(B10216=2015,H10216/$O$13,B10216=2016,H10216/$O$14,B10216=2017,H10216/$O$15,B10216=2018,H10216/$O$16,B10216=2019,H10216/$O$17,B10216=2020,H10216/$O$18,B10216=2021,H10216/$O$19,B10216=2022,H10216/$O$20),"")</f>
        <v>6.118532632530466E-5</v>
      </c>
      <c r="K10216" s="3" cm="1">
        <f t="array" ref="K10216">IFERROR(_xlfn.IFS(B10216=2015,J10216*$P$4,B10216=2016,J10216*$P$5,B10216=2017,J10216*$P$6,B10216=2018,J10216*$P$7,B10216=2019,J10216*$P$8,B10216=2020,J10216*$P$9,B10216=2021,J10216*$P$10,B10216=2022,J10216*$P$11),"")</f>
        <v>130970.45174891048</v>
      </c>
      <c r="L10216" s="3">
        <f t="shared" si="160"/>
        <v>250556.42174891048</v>
      </c>
    </row>
    <row r="10217" spans="1:12">
      <c r="A10217">
        <v>4800231</v>
      </c>
      <c r="B10217">
        <v>2022</v>
      </c>
      <c r="D10217" t="s">
        <v>3693</v>
      </c>
      <c r="E10217" t="s">
        <v>3694</v>
      </c>
      <c r="F10217" t="s">
        <v>4101</v>
      </c>
      <c r="G10217" t="s">
        <v>4281</v>
      </c>
      <c r="H10217" s="5">
        <v>132244.45000000001</v>
      </c>
      <c r="I10217">
        <f>IFERROR(VLOOKUP(G10217,'NCES Match'!$A$2:$B$1307,2,FALSE),"")</f>
        <v>4800231</v>
      </c>
      <c r="J10217" cm="1">
        <f t="array" ref="J10217">IFERROR(_xlfn.IFS(B10217=2015,H10217/$O$13,B10217=2016,H10217/$O$14,B10217=2017,H10217/$O$15,B10217=2018,H10217/$O$16,B10217=2019,H10217/$O$17,B10217=2020,H10217/$O$18,B10217=2021,H10217/$O$19,B10217=2022,H10217/$O$20),"")</f>
        <v>5.8085814768727825E-5</v>
      </c>
      <c r="K10217" s="3" cm="1">
        <f t="array" ref="K10217">IFERROR(_xlfn.IFS(B10217=2015,J10217*$P$4,B10217=2016,J10217*$P$5,B10217=2017,J10217*$P$6,B10217=2018,J10217*$P$7,B10217=2019,J10217*$P$8,B10217=2020,J10217*$P$9,B10217=2021,J10217*$P$10,B10217=2022,J10217*$P$11),"")</f>
        <v>125086.8149941192</v>
      </c>
      <c r="L10217" s="3">
        <f t="shared" si="160"/>
        <v>257331.26499411921</v>
      </c>
    </row>
    <row r="10218" spans="1:12">
      <c r="A10218">
        <v>4800231</v>
      </c>
      <c r="B10218">
        <v>2023</v>
      </c>
      <c r="D10218" t="s">
        <v>3693</v>
      </c>
      <c r="E10218" t="s">
        <v>3694</v>
      </c>
      <c r="F10218" t="s">
        <v>4101</v>
      </c>
      <c r="G10218" t="s">
        <v>3695</v>
      </c>
      <c r="H10218" s="5">
        <v>146771.01</v>
      </c>
      <c r="I10218">
        <f>IFERROR(VLOOKUP(G10218,'NCES Match'!$A$2:$B$1307,2,FALSE),"")</f>
        <v>4800231</v>
      </c>
      <c r="J10218" t="str" cm="1">
        <f t="array" ref="J10218">IFERROR(_xlfn.IFS(B10218=2015,H10218/$O$13,B10218=2016,H10218/$O$14,B10218=2017,H10218/$O$15,B10218=2018,H10218/$O$16,B10218=2019,H10218/$O$17,B10218=2020,H10218/$O$18,B10218=2021,H10218/$O$19,B10218=2022,H10218/$O$20),"")</f>
        <v/>
      </c>
      <c r="K10218" s="3" t="str" cm="1">
        <f t="array" ref="K10218">IFERROR(_xlfn.IFS(B10218=2015,J10218*$P$4,B10218=2016,J10218*$P$5,B10218=2017,J10218*$P$6,B10218=2018,J10218*$P$7,B10218=2019,J10218*$P$8,B10218=2020,J10218*$P$9,B10218=2021,J10218*$P$10,B10218=2022,J10218*$P$11),"")</f>
        <v/>
      </c>
      <c r="L10218" s="3">
        <f t="shared" si="160"/>
        <v>146771.01</v>
      </c>
    </row>
    <row r="10219" spans="1:12">
      <c r="A10219">
        <v>4800254</v>
      </c>
      <c r="B10219">
        <v>2015</v>
      </c>
      <c r="C10219" t="s">
        <v>3521</v>
      </c>
      <c r="D10219" t="s">
        <v>4074</v>
      </c>
      <c r="E10219" t="s">
        <v>4075</v>
      </c>
      <c r="G10219" t="s">
        <v>4076</v>
      </c>
      <c r="H10219" s="5">
        <v>91630.34</v>
      </c>
      <c r="I10219">
        <f>IFERROR(VLOOKUP(G10219,'NCES Match'!$A$2:$B$1307,2,FALSE),"")</f>
        <v>4800254</v>
      </c>
      <c r="J10219" cm="1">
        <f t="array" ref="J10219">IFERROR(_xlfn.IFS(B10219=2015,H10219/$O$13,B10219=2016,H10219/$O$14,B10219=2017,H10219/$O$15,B10219=2018,H10219/$O$16,B10219=2019,H10219/$O$17,B10219=2020,H10219/$O$18,B10219=2021,H10219/$O$19,B10219=2022,H10219/$O$20),"")</f>
        <v>7.1783552603377852E-5</v>
      </c>
      <c r="K10219" s="3" cm="1">
        <f t="array" ref="K10219">IFERROR(_xlfn.IFS(B10219=2015,J10219*$P$4,B10219=2016,J10219*$P$5,B10219=2017,J10219*$P$6,B10219=2018,J10219*$P$7,B10219=2019,J10219*$P$8,B10219=2020,J10219*$P$9,B10219=2021,J10219*$P$10,B10219=2022,J10219*$P$11),"")</f>
        <v>114242.30278073628</v>
      </c>
      <c r="L10219" s="3">
        <f t="shared" si="160"/>
        <v>205872.64278073626</v>
      </c>
    </row>
    <row r="10220" spans="1:12">
      <c r="A10220">
        <v>4800254</v>
      </c>
      <c r="B10220">
        <v>2016</v>
      </c>
      <c r="C10220" t="s">
        <v>4104</v>
      </c>
      <c r="D10220" t="s">
        <v>4074</v>
      </c>
      <c r="E10220" t="s">
        <v>4075</v>
      </c>
      <c r="F10220" t="s">
        <v>4101</v>
      </c>
      <c r="G10220" t="s">
        <v>4076</v>
      </c>
      <c r="H10220" s="5">
        <v>88397</v>
      </c>
      <c r="I10220">
        <f>IFERROR(VLOOKUP(G10220,'NCES Match'!$A$2:$B$1307,2,FALSE),"")</f>
        <v>4800254</v>
      </c>
      <c r="J10220" cm="1">
        <f t="array" ref="J10220">IFERROR(_xlfn.IFS(B10220=2015,H10220/$O$13,B10220=2016,H10220/$O$14,B10220=2017,H10220/$O$15,B10220=2018,H10220/$O$16,B10220=2019,H10220/$O$17,B10220=2020,H10220/$O$18,B10220=2021,H10220/$O$19,B10220=2022,H10220/$O$20),"")</f>
        <v>6.3280487140902761E-5</v>
      </c>
      <c r="K10220" s="3" cm="1">
        <f t="array" ref="K10220">IFERROR(_xlfn.IFS(B10220=2015,J10220*$P$4,B10220=2016,J10220*$P$5,B10220=2017,J10220*$P$6,B10220=2018,J10220*$P$7,B10220=2019,J10220*$P$8,B10220=2020,J10220*$P$9,B10220=2021,J10220*$P$10,B10220=2022,J10220*$P$11),"")</f>
        <v>106034.76164195884</v>
      </c>
      <c r="L10220" s="3">
        <f t="shared" si="160"/>
        <v>194431.76164195884</v>
      </c>
    </row>
    <row r="10221" spans="1:12">
      <c r="A10221">
        <v>4800254</v>
      </c>
      <c r="B10221">
        <v>2017</v>
      </c>
      <c r="D10221" t="s">
        <v>4074</v>
      </c>
      <c r="E10221" t="s">
        <v>4075</v>
      </c>
      <c r="F10221" t="s">
        <v>4101</v>
      </c>
      <c r="G10221" t="s">
        <v>4076</v>
      </c>
      <c r="H10221" s="5">
        <v>91806</v>
      </c>
      <c r="I10221">
        <f>IFERROR(VLOOKUP(G10221,'NCES Match'!$A$2:$B$1307,2,FALSE),"")</f>
        <v>4800254</v>
      </c>
      <c r="J10221" cm="1">
        <f t="array" ref="J10221">IFERROR(_xlfn.IFS(B10221=2015,H10221/$O$13,B10221=2016,H10221/$O$14,B10221=2017,H10221/$O$15,B10221=2018,H10221/$O$16,B10221=2019,H10221/$O$17,B10221=2020,H10221/$O$18,B10221=2021,H10221/$O$19,B10221=2022,H10221/$O$20),"")</f>
        <v>6.3294615408221772E-5</v>
      </c>
      <c r="K10221" s="3" cm="1">
        <f t="array" ref="K10221">IFERROR(_xlfn.IFS(B10221=2015,J10221*$P$4,B10221=2016,J10221*$P$5,B10221=2017,J10221*$P$6,B10221=2018,J10221*$P$7,B10221=2019,J10221*$P$8,B10221=2020,J10221*$P$9,B10221=2021,J10221*$P$10,B10221=2022,J10221*$P$11),"")</f>
        <v>107489.94276134027</v>
      </c>
      <c r="L10221" s="3">
        <f t="shared" si="160"/>
        <v>199295.94276134027</v>
      </c>
    </row>
    <row r="10222" spans="1:12">
      <c r="A10222">
        <v>4800254</v>
      </c>
      <c r="B10222">
        <v>2018</v>
      </c>
      <c r="D10222" t="s">
        <v>4074</v>
      </c>
      <c r="E10222" t="s">
        <v>4075</v>
      </c>
      <c r="F10222" t="s">
        <v>4101</v>
      </c>
      <c r="G10222" t="s">
        <v>4076</v>
      </c>
      <c r="H10222" s="5">
        <v>91163</v>
      </c>
      <c r="I10222">
        <f>IFERROR(VLOOKUP(G10222,'NCES Match'!$A$2:$B$1307,2,FALSE),"")</f>
        <v>4800254</v>
      </c>
      <c r="J10222" cm="1">
        <f t="array" ref="J10222">IFERROR(_xlfn.IFS(B10222=2015,H10222/$O$13,B10222=2016,H10222/$O$14,B10222=2017,H10222/$O$15,B10222=2018,H10222/$O$16,B10222=2019,H10222/$O$17,B10222=2020,H10222/$O$18,B10222=2021,H10222/$O$19,B10222=2022,H10222/$O$20),"")</f>
        <v>5.9489221070033962E-5</v>
      </c>
      <c r="K10222" s="3" cm="1">
        <f t="array" ref="K10222">IFERROR(_xlfn.IFS(B10222=2015,J10222*$P$4,B10222=2016,J10222*$P$5,B10222=2017,J10222*$P$6,B10222=2018,J10222*$P$7,B10222=2019,J10222*$P$8,B10222=2020,J10222*$P$9,B10222=2021,J10222*$P$10,B10222=2022,J10222*$P$11),"")</f>
        <v>102134.26536455342</v>
      </c>
      <c r="L10222" s="3">
        <f t="shared" si="160"/>
        <v>193297.26536455343</v>
      </c>
    </row>
    <row r="10223" spans="1:12">
      <c r="A10223">
        <v>4800254</v>
      </c>
      <c r="B10223">
        <v>2019</v>
      </c>
      <c r="D10223" t="s">
        <v>4074</v>
      </c>
      <c r="E10223" t="s">
        <v>4075</v>
      </c>
      <c r="F10223" t="s">
        <v>4101</v>
      </c>
      <c r="G10223" t="s">
        <v>4076</v>
      </c>
      <c r="H10223" s="5">
        <v>101194</v>
      </c>
      <c r="I10223">
        <f>IFERROR(VLOOKUP(G10223,'NCES Match'!$A$2:$B$1307,2,FALSE),"")</f>
        <v>4800254</v>
      </c>
      <c r="J10223" cm="1">
        <f t="array" ref="J10223">IFERROR(_xlfn.IFS(B10223=2015,H10223/$O$13,B10223=2016,H10223/$O$14,B10223=2017,H10223/$O$15,B10223=2018,H10223/$O$16,B10223=2019,H10223/$O$17,B10223=2020,H10223/$O$18,B10223=2021,H10223/$O$19,B10223=2022,H10223/$O$20),"")</f>
        <v>6.4074019616370577E-5</v>
      </c>
      <c r="K10223" s="3" cm="1">
        <f t="array" ref="K10223">IFERROR(_xlfn.IFS(B10223=2015,J10223*$P$4,B10223=2016,J10223*$P$5,B10223=2017,J10223*$P$6,B10223=2018,J10223*$P$7,B10223=2019,J10223*$P$8,B10223=2020,J10223*$P$9,B10223=2021,J10223*$P$10,B10223=2022,J10223*$P$11),"")</f>
        <v>111355.90262950584</v>
      </c>
      <c r="L10223" s="3">
        <f t="shared" si="160"/>
        <v>212549.90262950584</v>
      </c>
    </row>
    <row r="10224" spans="1:12">
      <c r="A10224">
        <v>4800254</v>
      </c>
      <c r="B10224">
        <v>2020</v>
      </c>
      <c r="D10224" t="s">
        <v>4074</v>
      </c>
      <c r="E10224" t="s">
        <v>4075</v>
      </c>
      <c r="F10224" t="s">
        <v>4230</v>
      </c>
      <c r="G10224" t="s">
        <v>4076</v>
      </c>
      <c r="H10224" s="5">
        <v>230147</v>
      </c>
      <c r="I10224">
        <f>IFERROR(VLOOKUP(G10224,'NCES Match'!$A$2:$B$1307,2,FALSE),"")</f>
        <v>4800254</v>
      </c>
      <c r="J10224" cm="1">
        <f t="array" ref="J10224">IFERROR(_xlfn.IFS(B10224=2015,H10224/$O$13,B10224=2016,H10224/$O$14,B10224=2017,H10224/$O$15,B10224=2018,H10224/$O$16,B10224=2019,H10224/$O$17,B10224=2020,H10224/$O$18,B10224=2021,H10224/$O$19,B10224=2022,H10224/$O$20),"")</f>
        <v>1.2471839983492977E-4</v>
      </c>
      <c r="K10224" s="3" cm="1">
        <f t="array" ref="K10224">IFERROR(_xlfn.IFS(B10224=2015,J10224*$P$4,B10224=2016,J10224*$P$5,B10224=2017,J10224*$P$6,B10224=2018,J10224*$P$7,B10224=2019,J10224*$P$8,B10224=2020,J10224*$P$9,B10224=2021,J10224*$P$10,B10224=2022,J10224*$P$11),"")</f>
        <v>262906.73793432751</v>
      </c>
      <c r="L10224" s="3">
        <f t="shared" si="160"/>
        <v>493053.73793432751</v>
      </c>
    </row>
    <row r="10225" spans="1:12">
      <c r="A10225">
        <v>4800254</v>
      </c>
      <c r="B10225">
        <v>2021</v>
      </c>
      <c r="D10225" t="s">
        <v>4074</v>
      </c>
      <c r="E10225" t="s">
        <v>4075</v>
      </c>
      <c r="F10225" t="s">
        <v>4101</v>
      </c>
      <c r="G10225" t="s">
        <v>4076</v>
      </c>
      <c r="H10225" s="5">
        <v>221079.17</v>
      </c>
      <c r="I10225">
        <f>IFERROR(VLOOKUP(G10225,'NCES Match'!$A$2:$B$1307,2,FALSE),"")</f>
        <v>4800254</v>
      </c>
      <c r="J10225" cm="1">
        <f t="array" ref="J10225">IFERROR(_xlfn.IFS(B10225=2015,H10225/$O$13,B10225=2016,H10225/$O$14,B10225=2017,H10225/$O$15,B10225=2018,H10225/$O$16,B10225=2019,H10225/$O$17,B10225=2020,H10225/$O$18,B10225=2021,H10225/$O$19,B10225=2022,H10225/$O$20),"")</f>
        <v>1.1311361324557978E-4</v>
      </c>
      <c r="K10225" s="3" cm="1">
        <f t="array" ref="K10225">IFERROR(_xlfn.IFS(B10225=2015,J10225*$P$4,B10225=2016,J10225*$P$5,B10225=2017,J10225*$P$6,B10225=2018,J10225*$P$7,B10225=2019,J10225*$P$8,B10225=2020,J10225*$P$9,B10225=2021,J10225*$P$10,B10225=2022,J10225*$P$11),"")</f>
        <v>242125.71731595421</v>
      </c>
      <c r="L10225" s="3">
        <f t="shared" si="160"/>
        <v>463204.8873159542</v>
      </c>
    </row>
    <row r="10226" spans="1:12">
      <c r="A10226">
        <v>4800254</v>
      </c>
      <c r="B10226">
        <v>2022</v>
      </c>
      <c r="D10226" t="s">
        <v>4074</v>
      </c>
      <c r="E10226" t="s">
        <v>4075</v>
      </c>
      <c r="F10226" t="s">
        <v>4101</v>
      </c>
      <c r="G10226" t="s">
        <v>4076</v>
      </c>
      <c r="H10226" s="5">
        <v>272359.05</v>
      </c>
      <c r="I10226">
        <f>IFERROR(VLOOKUP(G10226,'NCES Match'!$A$2:$B$1307,2,FALSE),"")</f>
        <v>4800254</v>
      </c>
      <c r="J10226" cm="1">
        <f t="array" ref="J10226">IFERROR(_xlfn.IFS(B10226=2015,H10226/$O$13,B10226=2016,H10226/$O$14,B10226=2017,H10226/$O$15,B10226=2018,H10226/$O$16,B10226=2019,H10226/$O$17,B10226=2020,H10226/$O$18,B10226=2021,H10226/$O$19,B10226=2022,H10226/$O$20),"")</f>
        <v>1.1962844058020338E-4</v>
      </c>
      <c r="K10226" s="3" cm="1">
        <f t="array" ref="K10226">IFERROR(_xlfn.IFS(B10226=2015,J10226*$P$4,B10226=2016,J10226*$P$5,B10226=2017,J10226*$P$6,B10226=2018,J10226*$P$7,B10226=2019,J10226*$P$8,B10226=2020,J10226*$P$9,B10226=2021,J10226*$P$10,B10226=2022,J10226*$P$11),"")</f>
        <v>257617.81382374876</v>
      </c>
      <c r="L10226" s="3">
        <f t="shared" si="160"/>
        <v>529976.86382374878</v>
      </c>
    </row>
    <row r="10227" spans="1:12">
      <c r="A10227">
        <v>4800254</v>
      </c>
      <c r="B10227">
        <v>2023</v>
      </c>
      <c r="D10227" t="s">
        <v>4074</v>
      </c>
      <c r="E10227" t="s">
        <v>4075</v>
      </c>
      <c r="F10227" t="s">
        <v>4101</v>
      </c>
      <c r="G10227" t="s">
        <v>4076</v>
      </c>
      <c r="H10227" s="5">
        <v>328517.40999999997</v>
      </c>
      <c r="I10227">
        <f>IFERROR(VLOOKUP(G10227,'NCES Match'!$A$2:$B$1307,2,FALSE),"")</f>
        <v>4800254</v>
      </c>
      <c r="J10227" t="str" cm="1">
        <f t="array" ref="J10227">IFERROR(_xlfn.IFS(B10227=2015,H10227/$O$13,B10227=2016,H10227/$O$14,B10227=2017,H10227/$O$15,B10227=2018,H10227/$O$16,B10227=2019,H10227/$O$17,B10227=2020,H10227/$O$18,B10227=2021,H10227/$O$19,B10227=2022,H10227/$O$20),"")</f>
        <v/>
      </c>
      <c r="K10227" s="3" t="str" cm="1">
        <f t="array" ref="K10227">IFERROR(_xlfn.IFS(B10227=2015,J10227*$P$4,B10227=2016,J10227*$P$5,B10227=2017,J10227*$P$6,B10227=2018,J10227*$P$7,B10227=2019,J10227*$P$8,B10227=2020,J10227*$P$9,B10227=2021,J10227*$P$10,B10227=2022,J10227*$P$11),"")</f>
        <v/>
      </c>
      <c r="L10227" s="3">
        <f t="shared" si="160"/>
        <v>328517.40999999997</v>
      </c>
    </row>
    <row r="10228" spans="1:12">
      <c r="A10228">
        <v>4800255</v>
      </c>
      <c r="B10228">
        <v>2015</v>
      </c>
      <c r="C10228" t="s">
        <v>3521</v>
      </c>
      <c r="D10228" t="s">
        <v>3651</v>
      </c>
      <c r="E10228" t="s">
        <v>3652</v>
      </c>
      <c r="G10228" t="s">
        <v>3653</v>
      </c>
      <c r="H10228" s="5">
        <v>56987.35</v>
      </c>
      <c r="I10228">
        <f>IFERROR(VLOOKUP(G10228,'NCES Match'!$A$2:$B$1307,2,FALSE),"")</f>
        <v>4800255</v>
      </c>
      <c r="J10228" cm="1">
        <f t="array" ref="J10228">IFERROR(_xlfn.IFS(B10228=2015,H10228/$O$13,B10228=2016,H10228/$O$14,B10228=2017,H10228/$O$15,B10228=2018,H10228/$O$16,B10228=2019,H10228/$O$17,B10228=2020,H10228/$O$18,B10228=2021,H10228/$O$19,B10228=2022,H10228/$O$20),"")</f>
        <v>4.4644104086616992E-5</v>
      </c>
      <c r="K10228" s="3" cm="1">
        <f t="array" ref="K10228">IFERROR(_xlfn.IFS(B10228=2015,J10228*$P$4,B10228=2016,J10228*$P$5,B10228=2017,J10228*$P$6,B10228=2018,J10228*$P$7,B10228=2019,J10228*$P$8,B10228=2020,J10228*$P$9,B10228=2021,J10228*$P$10,B10228=2022,J10228*$P$11),"")</f>
        <v>71050.332164780702</v>
      </c>
      <c r="L10228" s="3">
        <f t="shared" si="160"/>
        <v>128037.68216478071</v>
      </c>
    </row>
    <row r="10229" spans="1:12">
      <c r="A10229">
        <v>4800255</v>
      </c>
      <c r="B10229">
        <v>2016</v>
      </c>
      <c r="C10229" t="s">
        <v>4104</v>
      </c>
      <c r="D10229" t="s">
        <v>3651</v>
      </c>
      <c r="E10229" t="s">
        <v>3652</v>
      </c>
      <c r="F10229" t="s">
        <v>4101</v>
      </c>
      <c r="G10229" t="s">
        <v>3653</v>
      </c>
      <c r="H10229" s="5">
        <v>54615</v>
      </c>
      <c r="I10229">
        <f>IFERROR(VLOOKUP(G10229,'NCES Match'!$A$2:$B$1307,2,FALSE),"")</f>
        <v>4800255</v>
      </c>
      <c r="J10229" cm="1">
        <f t="array" ref="J10229">IFERROR(_xlfn.IFS(B10229=2015,H10229/$O$13,B10229=2016,H10229/$O$14,B10229=2017,H10229/$O$15,B10229=2018,H10229/$O$16,B10229=2019,H10229/$O$17,B10229=2020,H10229/$O$18,B10229=2021,H10229/$O$19,B10229=2022,H10229/$O$20),"")</f>
        <v>3.9097071226403656E-5</v>
      </c>
      <c r="K10229" s="3" cm="1">
        <f t="array" ref="K10229">IFERROR(_xlfn.IFS(B10229=2015,J10229*$P$4,B10229=2016,J10229*$P$5,B10229=2017,J10229*$P$6,B10229=2018,J10229*$P$7,B10229=2019,J10229*$P$8,B10229=2020,J10229*$P$9,B10229=2021,J10229*$P$10,B10229=2022,J10229*$P$11),"")</f>
        <v>65512.274252243646</v>
      </c>
      <c r="L10229" s="3">
        <f t="shared" si="160"/>
        <v>120127.27425224365</v>
      </c>
    </row>
    <row r="10230" spans="1:12">
      <c r="A10230">
        <v>4800255</v>
      </c>
      <c r="B10230">
        <v>2017</v>
      </c>
      <c r="D10230" t="s">
        <v>3651</v>
      </c>
      <c r="E10230" t="s">
        <v>3652</v>
      </c>
      <c r="F10230" t="s">
        <v>4101</v>
      </c>
      <c r="G10230" t="s">
        <v>3653</v>
      </c>
      <c r="H10230" s="5">
        <v>56783</v>
      </c>
      <c r="I10230">
        <f>IFERROR(VLOOKUP(G10230,'NCES Match'!$A$2:$B$1307,2,FALSE),"")</f>
        <v>4800255</v>
      </c>
      <c r="J10230" cm="1">
        <f t="array" ref="J10230">IFERROR(_xlfn.IFS(B10230=2015,H10230/$O$13,B10230=2016,H10230/$O$14,B10230=2017,H10230/$O$15,B10230=2018,H10230/$O$16,B10230=2019,H10230/$O$17,B10230=2020,H10230/$O$18,B10230=2021,H10230/$O$19,B10230=2022,H10230/$O$20),"")</f>
        <v>3.9148401484925348E-5</v>
      </c>
      <c r="K10230" s="3" cm="1">
        <f t="array" ref="K10230">IFERROR(_xlfn.IFS(B10230=2015,J10230*$P$4,B10230=2016,J10230*$P$5,B10230=2017,J10230*$P$6,B10230=2018,J10230*$P$7,B10230=2019,J10230*$P$8,B10230=2020,J10230*$P$9,B10230=2021,J10230*$P$10,B10230=2022,J10230*$P$11),"")</f>
        <v>66483.687556556033</v>
      </c>
      <c r="L10230" s="3">
        <f t="shared" si="160"/>
        <v>123266.68755655603</v>
      </c>
    </row>
    <row r="10231" spans="1:12">
      <c r="A10231">
        <v>4800255</v>
      </c>
      <c r="B10231">
        <v>2018</v>
      </c>
      <c r="D10231" t="s">
        <v>3651</v>
      </c>
      <c r="E10231" t="s">
        <v>3652</v>
      </c>
      <c r="F10231" t="s">
        <v>4101</v>
      </c>
      <c r="G10231" t="s">
        <v>3653</v>
      </c>
      <c r="H10231" s="5">
        <v>45202</v>
      </c>
      <c r="I10231">
        <f>IFERROR(VLOOKUP(G10231,'NCES Match'!$A$2:$B$1307,2,FALSE),"")</f>
        <v>4800255</v>
      </c>
      <c r="J10231" cm="1">
        <f t="array" ref="J10231">IFERROR(_xlfn.IFS(B10231=2015,H10231/$O$13,B10231=2016,H10231/$O$14,B10231=2017,H10231/$O$15,B10231=2018,H10231/$O$16,B10231=2019,H10231/$O$17,B10231=2020,H10231/$O$18,B10231=2021,H10231/$O$19,B10231=2022,H10231/$O$20),"")</f>
        <v>2.9496964457155591E-5</v>
      </c>
      <c r="K10231" s="3" cm="1">
        <f t="array" ref="K10231">IFERROR(_xlfn.IFS(B10231=2015,J10231*$P$4,B10231=2016,J10231*$P$5,B10231=2017,J10231*$P$6,B10231=2018,J10231*$P$7,B10231=2019,J10231*$P$8,B10231=2020,J10231*$P$9,B10231=2021,J10231*$P$10,B10231=2022,J10231*$P$11),"")</f>
        <v>50641.960696867631</v>
      </c>
      <c r="L10231" s="3">
        <f t="shared" si="160"/>
        <v>95843.960696867638</v>
      </c>
    </row>
    <row r="10232" spans="1:12">
      <c r="A10232">
        <v>4800255</v>
      </c>
      <c r="B10232">
        <v>2019</v>
      </c>
      <c r="D10232" t="s">
        <v>3651</v>
      </c>
      <c r="E10232" t="s">
        <v>3652</v>
      </c>
      <c r="F10232" t="s">
        <v>4101</v>
      </c>
      <c r="G10232" t="s">
        <v>3653</v>
      </c>
      <c r="H10232" s="5">
        <v>40269</v>
      </c>
      <c r="I10232">
        <f>IFERROR(VLOOKUP(G10232,'NCES Match'!$A$2:$B$1307,2,FALSE),"")</f>
        <v>4800255</v>
      </c>
      <c r="J10232" cm="1">
        <f t="array" ref="J10232">IFERROR(_xlfn.IFS(B10232=2015,H10232/$O$13,B10232=2016,H10232/$O$14,B10232=2017,H10232/$O$15,B10232=2018,H10232/$O$16,B10232=2019,H10232/$O$17,B10232=2020,H10232/$O$18,B10232=2021,H10232/$O$19,B10232=2022,H10232/$O$20),"")</f>
        <v>2.5497526492989969E-5</v>
      </c>
      <c r="K10232" s="3" cm="1">
        <f t="array" ref="K10232">IFERROR(_xlfn.IFS(B10232=2015,J10232*$P$4,B10232=2016,J10232*$P$5,B10232=2017,J10232*$P$6,B10232=2018,J10232*$P$7,B10232=2019,J10232*$P$8,B10232=2020,J10232*$P$9,B10232=2021,J10232*$P$10,B10232=2022,J10232*$P$11),"")</f>
        <v>44312.813437432764</v>
      </c>
      <c r="L10232" s="3">
        <f t="shared" si="160"/>
        <v>84581.813437432764</v>
      </c>
    </row>
    <row r="10233" spans="1:12">
      <c r="A10233">
        <v>4800255</v>
      </c>
      <c r="B10233">
        <v>2020</v>
      </c>
      <c r="D10233" t="s">
        <v>3651</v>
      </c>
      <c r="E10233" t="s">
        <v>3652</v>
      </c>
      <c r="F10233" t="s">
        <v>4230</v>
      </c>
      <c r="G10233" t="s">
        <v>4278</v>
      </c>
      <c r="H10233" s="5">
        <v>70222</v>
      </c>
      <c r="I10233">
        <f>IFERROR(VLOOKUP(G10233,'NCES Match'!$A$2:$B$1307,2,FALSE),"")</f>
        <v>4800255</v>
      </c>
      <c r="J10233" cm="1">
        <f t="array" ref="J10233">IFERROR(_xlfn.IFS(B10233=2015,H10233/$O$13,B10233=2016,H10233/$O$14,B10233=2017,H10233/$O$15,B10233=2018,H10233/$O$16,B10233=2019,H10233/$O$17,B10233=2020,H10233/$O$18,B10233=2021,H10233/$O$19,B10233=2022,H10233/$O$20),"")</f>
        <v>3.8053832868594583E-5</v>
      </c>
      <c r="K10233" s="3" cm="1">
        <f t="array" ref="K10233">IFERROR(_xlfn.IFS(B10233=2015,J10233*$P$4,B10233=2016,J10233*$P$5,B10233=2017,J10233*$P$6,B10233=2018,J10233*$P$7,B10233=2019,J10233*$P$8,B10233=2020,J10233*$P$9,B10233=2021,J10233*$P$10,B10233=2022,J10233*$P$11),"")</f>
        <v>80217.5868085369</v>
      </c>
      <c r="L10233" s="3">
        <f t="shared" si="160"/>
        <v>150439.5868085369</v>
      </c>
    </row>
    <row r="10234" spans="1:12">
      <c r="A10234">
        <v>4800255</v>
      </c>
      <c r="B10234">
        <v>2021</v>
      </c>
      <c r="D10234" t="s">
        <v>3651</v>
      </c>
      <c r="E10234" t="s">
        <v>3652</v>
      </c>
      <c r="F10234" t="s">
        <v>4101</v>
      </c>
      <c r="G10234" t="s">
        <v>4278</v>
      </c>
      <c r="H10234" s="5">
        <v>53687.61</v>
      </c>
      <c r="I10234">
        <f>IFERROR(VLOOKUP(G10234,'NCES Match'!$A$2:$B$1307,2,FALSE),"")</f>
        <v>4800255</v>
      </c>
      <c r="J10234" cm="1">
        <f t="array" ref="J10234">IFERROR(_xlfn.IFS(B10234=2015,H10234/$O$13,B10234=2016,H10234/$O$14,B10234=2017,H10234/$O$15,B10234=2018,H10234/$O$16,B10234=2019,H10234/$O$17,B10234=2020,H10234/$O$18,B10234=2021,H10234/$O$19,B10234=2022,H10234/$O$20),"")</f>
        <v>2.7468890685719151E-5</v>
      </c>
      <c r="K10234" s="3" cm="1">
        <f t="array" ref="K10234">IFERROR(_xlfn.IFS(B10234=2015,J10234*$P$4,B10234=2016,J10234*$P$5,B10234=2017,J10234*$P$6,B10234=2018,J10234*$P$7,B10234=2019,J10234*$P$8,B10234=2020,J10234*$P$9,B10234=2021,J10234*$P$10,B10234=2022,J10234*$P$11),"")</f>
        <v>58798.624412373159</v>
      </c>
      <c r="L10234" s="3">
        <f t="shared" si="160"/>
        <v>112486.23441237316</v>
      </c>
    </row>
    <row r="10235" spans="1:12">
      <c r="A10235">
        <v>4800255</v>
      </c>
      <c r="B10235">
        <v>2022</v>
      </c>
      <c r="D10235" t="s">
        <v>3651</v>
      </c>
      <c r="E10235" t="s">
        <v>3652</v>
      </c>
      <c r="F10235" t="s">
        <v>4101</v>
      </c>
      <c r="G10235" t="s">
        <v>4278</v>
      </c>
      <c r="H10235" s="5">
        <v>62311.97</v>
      </c>
      <c r="I10235">
        <f>IFERROR(VLOOKUP(G10235,'NCES Match'!$A$2:$B$1307,2,FALSE),"")</f>
        <v>4800255</v>
      </c>
      <c r="J10235" cm="1">
        <f t="array" ref="J10235">IFERROR(_xlfn.IFS(B10235=2015,H10235/$O$13,B10235=2016,H10235/$O$14,B10235=2017,H10235/$O$15,B10235=2018,H10235/$O$16,B10235=2019,H10235/$O$17,B10235=2020,H10235/$O$18,B10235=2021,H10235/$O$19,B10235=2022,H10235/$O$20),"")</f>
        <v>2.736932663181347E-5</v>
      </c>
      <c r="K10235" s="3" cm="1">
        <f t="array" ref="K10235">IFERROR(_xlfn.IFS(B10235=2015,J10235*$P$4,B10235=2016,J10235*$P$5,B10235=2017,J10235*$P$6,B10235=2018,J10235*$P$7,B10235=2019,J10235*$P$8,B10235=2020,J10235*$P$9,B10235=2021,J10235*$P$10,B10235=2022,J10235*$P$11),"")</f>
        <v>58939.379787273523</v>
      </c>
      <c r="L10235" s="3">
        <f t="shared" si="160"/>
        <v>121251.34978727353</v>
      </c>
    </row>
    <row r="10236" spans="1:12">
      <c r="A10236">
        <v>4800255</v>
      </c>
      <c r="B10236">
        <v>2023</v>
      </c>
      <c r="D10236" t="s">
        <v>3651</v>
      </c>
      <c r="E10236" t="s">
        <v>3652</v>
      </c>
      <c r="F10236" t="s">
        <v>4101</v>
      </c>
      <c r="G10236" t="s">
        <v>3653</v>
      </c>
      <c r="H10236" s="5">
        <v>104062.32</v>
      </c>
      <c r="I10236">
        <f>IFERROR(VLOOKUP(G10236,'NCES Match'!$A$2:$B$1307,2,FALSE),"")</f>
        <v>4800255</v>
      </c>
      <c r="J10236" t="str" cm="1">
        <f t="array" ref="J10236">IFERROR(_xlfn.IFS(B10236=2015,H10236/$O$13,B10236=2016,H10236/$O$14,B10236=2017,H10236/$O$15,B10236=2018,H10236/$O$16,B10236=2019,H10236/$O$17,B10236=2020,H10236/$O$18,B10236=2021,H10236/$O$19,B10236=2022,H10236/$O$20),"")</f>
        <v/>
      </c>
      <c r="K10236" s="3" t="str" cm="1">
        <f t="array" ref="K10236">IFERROR(_xlfn.IFS(B10236=2015,J10236*$P$4,B10236=2016,J10236*$P$5,B10236=2017,J10236*$P$6,B10236=2018,J10236*$P$7,B10236=2019,J10236*$P$8,B10236=2020,J10236*$P$9,B10236=2021,J10236*$P$10,B10236=2022,J10236*$P$11),"")</f>
        <v/>
      </c>
      <c r="L10236" s="3">
        <f t="shared" si="160"/>
        <v>104062.32</v>
      </c>
    </row>
    <row r="10237" spans="1:12">
      <c r="A10237" t="s">
        <v>4230</v>
      </c>
      <c r="B10237">
        <v>2015</v>
      </c>
      <c r="C10237" t="s">
        <v>3521</v>
      </c>
      <c r="D10237" t="s">
        <v>3858</v>
      </c>
      <c r="E10237" t="s">
        <v>3859</v>
      </c>
      <c r="G10237" t="s">
        <v>3860</v>
      </c>
      <c r="H10237" s="5">
        <v>29887.29</v>
      </c>
      <c r="I10237" t="str">
        <f>IFERROR(VLOOKUP(G10237,'NCES Match'!$A$2:$B$1307,2,FALSE),"")</f>
        <v/>
      </c>
      <c r="J10237" cm="1">
        <f t="array" ref="J10237">IFERROR(_xlfn.IFS(B10237=2015,H10237/$O$13,B10237=2016,H10237/$O$14,B10237=2017,H10237/$O$15,B10237=2018,H10237/$O$16,B10237=2019,H10237/$O$17,B10237=2020,H10237/$O$18,B10237=2021,H10237/$O$19,B10237=2022,H10237/$O$20),"")</f>
        <v>2.3413815270001276E-5</v>
      </c>
      <c r="K10237" s="3" cm="1">
        <f t="array" ref="K10237">IFERROR(_xlfn.IFS(B10237=2015,J10237*$P$4,B10237=2016,J10237*$P$5,B10237=2017,J10237*$P$6,B10237=2018,J10237*$P$7,B10237=2019,J10237*$P$8,B10237=2020,J10237*$P$9,B10237=2021,J10237*$P$10,B10237=2022,J10237*$P$11),"")</f>
        <v>37262.688684508554</v>
      </c>
      <c r="L10237" s="3">
        <f t="shared" si="160"/>
        <v>67149.978684508562</v>
      </c>
    </row>
    <row r="10238" spans="1:12">
      <c r="A10238" t="s">
        <v>4230</v>
      </c>
      <c r="B10238">
        <v>2016</v>
      </c>
      <c r="C10238" t="s">
        <v>4104</v>
      </c>
      <c r="D10238" t="s">
        <v>3858</v>
      </c>
      <c r="E10238" t="s">
        <v>3859</v>
      </c>
      <c r="F10238" t="s">
        <v>4101</v>
      </c>
      <c r="G10238" t="s">
        <v>3860</v>
      </c>
      <c r="H10238" s="5">
        <v>20578</v>
      </c>
      <c r="I10238" t="str">
        <f>IFERROR(VLOOKUP(G10238,'NCES Match'!$A$2:$B$1307,2,FALSE),"")</f>
        <v/>
      </c>
      <c r="J10238" cm="1">
        <f t="array" ref="J10238">IFERROR(_xlfn.IFS(B10238=2015,H10238/$O$13,B10238=2016,H10238/$O$14,B10238=2017,H10238/$O$15,B10238=2018,H10238/$O$16,B10238=2019,H10238/$O$17,B10238=2020,H10238/$O$18,B10238=2021,H10238/$O$19,B10238=2022,H10238/$O$20),"")</f>
        <v>1.4731109250149858E-5</v>
      </c>
      <c r="K10238" s="3" cm="1">
        <f t="array" ref="K10238">IFERROR(_xlfn.IFS(B10238=2015,J10238*$P$4,B10238=2016,J10238*$P$5,B10238=2017,J10238*$P$6,B10238=2018,J10238*$P$7,B10238=2019,J10238*$P$8,B10238=2020,J10238*$P$9,B10238=2021,J10238*$P$10,B10238=2022,J10238*$P$11),"")</f>
        <v>24683.906977252951</v>
      </c>
      <c r="L10238" s="3">
        <f t="shared" si="160"/>
        <v>45261.906977252947</v>
      </c>
    </row>
    <row r="10239" spans="1:12">
      <c r="A10239" t="s">
        <v>4230</v>
      </c>
      <c r="B10239">
        <v>2017</v>
      </c>
      <c r="D10239" t="s">
        <v>3858</v>
      </c>
      <c r="E10239" t="s">
        <v>3859</v>
      </c>
      <c r="F10239" t="s">
        <v>4101</v>
      </c>
      <c r="G10239" t="s">
        <v>3860</v>
      </c>
      <c r="H10239" s="5">
        <v>28236</v>
      </c>
      <c r="I10239" t="str">
        <f>IFERROR(VLOOKUP(G10239,'NCES Match'!$A$2:$B$1307,2,FALSE),"")</f>
        <v/>
      </c>
      <c r="J10239" cm="1">
        <f t="array" ref="J10239">IFERROR(_xlfn.IFS(B10239=2015,H10239/$O$13,B10239=2016,H10239/$O$14,B10239=2017,H10239/$O$15,B10239=2018,H10239/$O$16,B10239=2019,H10239/$O$17,B10239=2020,H10239/$O$18,B10239=2021,H10239/$O$19,B10239=2022,H10239/$O$20),"")</f>
        <v>1.9466993014253423E-5</v>
      </c>
      <c r="K10239" s="3" cm="1">
        <f t="array" ref="K10239">IFERROR(_xlfn.IFS(B10239=2015,J10239*$P$4,B10239=2016,J10239*$P$5,B10239=2017,J10239*$P$6,B10239=2018,J10239*$P$7,B10239=2019,J10239*$P$8,B10239=2020,J10239*$P$9,B10239=2021,J10239*$P$10,B10239=2022,J10239*$P$11),"")</f>
        <v>33059.778487345087</v>
      </c>
      <c r="L10239" s="3">
        <f t="shared" si="160"/>
        <v>61295.778487345087</v>
      </c>
    </row>
    <row r="10240" spans="1:12">
      <c r="A10240" t="s">
        <v>4230</v>
      </c>
      <c r="B10240">
        <v>2018</v>
      </c>
      <c r="D10240" t="s">
        <v>3858</v>
      </c>
      <c r="E10240" t="s">
        <v>3859</v>
      </c>
      <c r="F10240" t="s">
        <v>4101</v>
      </c>
      <c r="G10240" t="s">
        <v>3860</v>
      </c>
      <c r="H10240" s="5">
        <v>33831</v>
      </c>
      <c r="I10240" t="str">
        <f>IFERROR(VLOOKUP(G10240,'NCES Match'!$A$2:$B$1307,2,FALSE),"")</f>
        <v/>
      </c>
      <c r="J10240" cm="1">
        <f t="array" ref="J10240">IFERROR(_xlfn.IFS(B10240=2015,H10240/$O$13,B10240=2016,H10240/$O$14,B10240=2017,H10240/$O$15,B10240=2018,H10240/$O$16,B10240=2019,H10240/$O$17,B10240=2020,H10240/$O$18,B10240=2021,H10240/$O$19,B10240=2022,H10240/$O$20),"")</f>
        <v>2.2076717945003114E-5</v>
      </c>
      <c r="K10240" s="3" cm="1">
        <f t="array" ref="K10240">IFERROR(_xlfn.IFS(B10240=2015,J10240*$P$4,B10240=2016,J10240*$P$5,B10240=2017,J10240*$P$6,B10240=2018,J10240*$P$7,B10240=2019,J10240*$P$8,B10240=2020,J10240*$P$9,B10240=2021,J10240*$P$10,B10240=2022,J10240*$P$11),"")</f>
        <v>37902.486003622158</v>
      </c>
      <c r="L10240" s="3">
        <f t="shared" si="160"/>
        <v>71733.486003622151</v>
      </c>
    </row>
    <row r="10241" spans="1:12">
      <c r="A10241" t="s">
        <v>4230</v>
      </c>
      <c r="B10241">
        <v>2019</v>
      </c>
      <c r="D10241" t="s">
        <v>3858</v>
      </c>
      <c r="E10241" t="s">
        <v>3859</v>
      </c>
      <c r="F10241" t="s">
        <v>4101</v>
      </c>
      <c r="G10241" t="s">
        <v>3860</v>
      </c>
      <c r="H10241" s="5">
        <v>26562</v>
      </c>
      <c r="I10241" t="str">
        <f>IFERROR(VLOOKUP(G10241,'NCES Match'!$A$2:$B$1307,2,FALSE),"")</f>
        <v/>
      </c>
      <c r="J10241" cm="1">
        <f t="array" ref="J10241">IFERROR(_xlfn.IFS(B10241=2015,H10241/$O$13,B10241=2016,H10241/$O$14,B10241=2017,H10241/$O$15,B10241=2018,H10241/$O$16,B10241=2019,H10241/$O$17,B10241=2020,H10241/$O$18,B10241=2021,H10241/$O$19,B10241=2022,H10241/$O$20),"")</f>
        <v>1.6818527867759307E-5</v>
      </c>
      <c r="K10241" s="3" cm="1">
        <f t="array" ref="K10241">IFERROR(_xlfn.IFS(B10241=2015,J10241*$P$4,B10241=2016,J10241*$P$5,B10241=2017,J10241*$P$6,B10241=2018,J10241*$P$7,B10241=2019,J10241*$P$8,B10241=2020,J10241*$P$9,B10241=2021,J10241*$P$10,B10241=2022,J10241*$P$11),"")</f>
        <v>29229.356341729097</v>
      </c>
      <c r="L10241" s="3">
        <f t="shared" si="160"/>
        <v>55791.356341729101</v>
      </c>
    </row>
    <row r="10242" spans="1:12">
      <c r="A10242" t="s">
        <v>4230</v>
      </c>
      <c r="B10242">
        <v>2020</v>
      </c>
      <c r="D10242" t="s">
        <v>3858</v>
      </c>
      <c r="E10242" t="s">
        <v>3859</v>
      </c>
      <c r="F10242" t="s">
        <v>4230</v>
      </c>
      <c r="G10242" t="s">
        <v>3860</v>
      </c>
      <c r="H10242" s="5">
        <v>63522</v>
      </c>
      <c r="I10242" t="str">
        <f>IFERROR(VLOOKUP(G10242,'NCES Match'!$A$2:$B$1307,2,FALSE),"")</f>
        <v/>
      </c>
      <c r="J10242" cm="1">
        <f t="array" ref="J10242">IFERROR(_xlfn.IFS(B10242=2015,H10242/$O$13,B10242=2016,H10242/$O$14,B10242=2017,H10242/$O$15,B10242=2018,H10242/$O$16,B10242=2019,H10242/$O$17,B10242=2020,H10242/$O$18,B10242=2021,H10242/$O$19,B10242=2022,H10242/$O$20),"")</f>
        <v>3.4423052198440163E-5</v>
      </c>
      <c r="K10242" s="3" cm="1">
        <f t="array" ref="K10242">IFERROR(_xlfn.IFS(B10242=2015,J10242*$P$4,B10242=2016,J10242*$P$5,B10242=2017,J10242*$P$6,B10242=2018,J10242*$P$7,B10242=2019,J10242*$P$8,B10242=2020,J10242*$P$9,B10242=2021,J10242*$P$10,B10242=2022,J10242*$P$11),"")</f>
        <v>72563.890935203803</v>
      </c>
      <c r="L10242" s="3">
        <f t="shared" si="160"/>
        <v>136085.89093520382</v>
      </c>
    </row>
    <row r="10243" spans="1:12">
      <c r="A10243" t="s">
        <v>4230</v>
      </c>
      <c r="B10243">
        <v>2021</v>
      </c>
      <c r="D10243" t="s">
        <v>3858</v>
      </c>
      <c r="E10243" t="s">
        <v>3859</v>
      </c>
      <c r="F10243" t="s">
        <v>4230</v>
      </c>
      <c r="G10243" t="s">
        <v>3860</v>
      </c>
      <c r="H10243" s="5">
        <v>48976.08</v>
      </c>
      <c r="I10243" t="str">
        <f>IFERROR(VLOOKUP(G10243,'NCES Match'!$A$2:$B$1307,2,FALSE),"")</f>
        <v/>
      </c>
      <c r="J10243" cm="1">
        <f t="array" ref="J10243">IFERROR(_xlfn.IFS(B10243=2015,H10243/$O$13,B10243=2016,H10243/$O$14,B10243=2017,H10243/$O$15,B10243=2018,H10243/$O$16,B10243=2019,H10243/$O$17,B10243=2020,H10243/$O$18,B10243=2021,H10243/$O$19,B10243=2022,H10243/$O$20),"")</f>
        <v>2.505826926799379E-5</v>
      </c>
      <c r="K10243" s="3" cm="1">
        <f t="array" ref="K10243">IFERROR(_xlfn.IFS(B10243=2015,J10243*$P$4,B10243=2016,J10243*$P$5,B10243=2017,J10243*$P$6,B10243=2018,J10243*$P$7,B10243=2019,J10243*$P$8,B10243=2020,J10243*$P$9,B10243=2021,J10243*$P$10,B10243=2022,J10243*$P$11),"")</f>
        <v>53638.560798484803</v>
      </c>
      <c r="L10243" s="3">
        <f t="shared" ref="L10243:L10306" si="161">SUM(H10243,K10243)</f>
        <v>102614.6407984848</v>
      </c>
    </row>
    <row r="10244" spans="1:12">
      <c r="A10244" t="s">
        <v>4230</v>
      </c>
      <c r="B10244">
        <v>2022</v>
      </c>
      <c r="D10244" t="s">
        <v>3858</v>
      </c>
      <c r="E10244" t="s">
        <v>3859</v>
      </c>
      <c r="F10244" t="s">
        <v>4101</v>
      </c>
      <c r="G10244" t="s">
        <v>3860</v>
      </c>
      <c r="H10244" s="5">
        <v>57545.41</v>
      </c>
      <c r="I10244" t="str">
        <f>IFERROR(VLOOKUP(G10244,'NCES Match'!$A$2:$B$1307,2,FALSE),"")</f>
        <v/>
      </c>
      <c r="J10244" cm="1">
        <f t="array" ref="J10244">IFERROR(_xlfn.IFS(B10244=2015,H10244/$O$13,B10244=2016,H10244/$O$14,B10244=2017,H10244/$O$15,B10244=2018,H10244/$O$16,B10244=2019,H10244/$O$17,B10244=2020,H10244/$O$18,B10244=2021,H10244/$O$19,B10244=2022,H10244/$O$20),"")</f>
        <v>2.5275707419483372E-5</v>
      </c>
      <c r="K10244" s="3" cm="1">
        <f t="array" ref="K10244">IFERROR(_xlfn.IFS(B10244=2015,J10244*$P$4,B10244=2016,J10244*$P$5,B10244=2017,J10244*$P$6,B10244=2018,J10244*$P$7,B10244=2019,J10244*$P$8,B10244=2020,J10244*$P$9,B10244=2021,J10244*$P$10,B10244=2022,J10244*$P$11),"")</f>
        <v>54430.806392485552</v>
      </c>
      <c r="L10244" s="3">
        <f t="shared" si="161"/>
        <v>111976.21639248556</v>
      </c>
    </row>
    <row r="10245" spans="1:12">
      <c r="A10245" t="s">
        <v>4230</v>
      </c>
      <c r="B10245">
        <v>2023</v>
      </c>
      <c r="D10245" t="s">
        <v>3858</v>
      </c>
      <c r="E10245" t="s">
        <v>3859</v>
      </c>
      <c r="F10245" t="s">
        <v>4101</v>
      </c>
      <c r="G10245" t="s">
        <v>3860</v>
      </c>
      <c r="H10245" s="5">
        <v>58041.77</v>
      </c>
      <c r="I10245" t="str">
        <f>IFERROR(VLOOKUP(G10245,'NCES Match'!$A$2:$B$1307,2,FALSE),"")</f>
        <v/>
      </c>
      <c r="J10245" t="str" cm="1">
        <f t="array" ref="J10245">IFERROR(_xlfn.IFS(B10245=2015,H10245/$O$13,B10245=2016,H10245/$O$14,B10245=2017,H10245/$O$15,B10245=2018,H10245/$O$16,B10245=2019,H10245/$O$17,B10245=2020,H10245/$O$18,B10245=2021,H10245/$O$19,B10245=2022,H10245/$O$20),"")</f>
        <v/>
      </c>
      <c r="K10245" s="3" t="str" cm="1">
        <f t="array" ref="K10245">IFERROR(_xlfn.IFS(B10245=2015,J10245*$P$4,B10245=2016,J10245*$P$5,B10245=2017,J10245*$P$6,B10245=2018,J10245*$P$7,B10245=2019,J10245*$P$8,B10245=2020,J10245*$P$9,B10245=2021,J10245*$P$10,B10245=2022,J10245*$P$11),"")</f>
        <v/>
      </c>
      <c r="L10245" s="3">
        <f t="shared" si="161"/>
        <v>58041.77</v>
      </c>
    </row>
    <row r="10246" spans="1:12">
      <c r="A10246">
        <v>4801407</v>
      </c>
      <c r="B10246">
        <v>2015</v>
      </c>
      <c r="C10246" t="s">
        <v>3521</v>
      </c>
      <c r="D10246" t="s">
        <v>3612</v>
      </c>
      <c r="E10246" t="s">
        <v>3613</v>
      </c>
      <c r="G10246" t="s">
        <v>3614</v>
      </c>
      <c r="H10246" s="5">
        <v>42792.24</v>
      </c>
      <c r="I10246">
        <f>IFERROR(VLOOKUP(G10246,'NCES Match'!$A$2:$B$1307,2,FALSE),"")</f>
        <v>4801407</v>
      </c>
      <c r="J10246" cm="1">
        <f t="array" ref="J10246">IFERROR(_xlfn.IFS(B10246=2015,H10246/$O$13,B10246=2016,H10246/$O$14,B10246=2017,H10246/$O$15,B10246=2018,H10246/$O$16,B10246=2019,H10246/$O$17,B10246=2020,H10246/$O$18,B10246=2021,H10246/$O$19,B10246=2022,H10246/$O$20),"")</f>
        <v>3.3523601582798554E-5</v>
      </c>
      <c r="K10246" s="3" cm="1">
        <f t="array" ref="K10246">IFERROR(_xlfn.IFS(B10246=2015,J10246*$P$4,B10246=2016,J10246*$P$5,B10246=2017,J10246*$P$6,B10246=2018,J10246*$P$7,B10246=2019,J10246*$P$8,B10246=2020,J10246*$P$9,B10246=2021,J10246*$P$10,B10246=2022,J10246*$P$11),"")</f>
        <v>53352.241612831887</v>
      </c>
      <c r="L10246" s="3">
        <f t="shared" si="161"/>
        <v>96144.481612831878</v>
      </c>
    </row>
    <row r="10247" spans="1:12">
      <c r="A10247">
        <v>4801407</v>
      </c>
      <c r="B10247">
        <v>2016</v>
      </c>
      <c r="C10247" t="s">
        <v>4104</v>
      </c>
      <c r="D10247" t="s">
        <v>3612</v>
      </c>
      <c r="E10247" t="s">
        <v>3613</v>
      </c>
      <c r="F10247" t="s">
        <v>4101</v>
      </c>
      <c r="G10247" t="s">
        <v>3614</v>
      </c>
      <c r="H10247" s="5">
        <v>48664</v>
      </c>
      <c r="I10247">
        <f>IFERROR(VLOOKUP(G10247,'NCES Match'!$A$2:$B$1307,2,FALSE),"")</f>
        <v>4801407</v>
      </c>
      <c r="J10247" cm="1">
        <f t="array" ref="J10247">IFERROR(_xlfn.IFS(B10247=2015,H10247/$O$13,B10247=2016,H10247/$O$14,B10247=2017,H10247/$O$15,B10247=2018,H10247/$O$16,B10247=2019,H10247/$O$17,B10247=2020,H10247/$O$18,B10247=2021,H10247/$O$19,B10247=2022,H10247/$O$20),"")</f>
        <v>3.4836947251885156E-5</v>
      </c>
      <c r="K10247" s="3" cm="1">
        <f t="array" ref="K10247">IFERROR(_xlfn.IFS(B10247=2015,J10247*$P$4,B10247=2016,J10247*$P$5,B10247=2017,J10247*$P$6,B10247=2018,J10247*$P$7,B10247=2019,J10247*$P$8,B10247=2020,J10247*$P$9,B10247=2021,J10247*$P$10,B10247=2022,J10247*$P$11),"")</f>
        <v>58373.877400186495</v>
      </c>
      <c r="L10247" s="3">
        <f t="shared" si="161"/>
        <v>107037.87740018649</v>
      </c>
    </row>
    <row r="10248" spans="1:12">
      <c r="A10248">
        <v>4801407</v>
      </c>
      <c r="B10248">
        <v>2017</v>
      </c>
      <c r="D10248" t="s">
        <v>3612</v>
      </c>
      <c r="E10248" t="s">
        <v>3613</v>
      </c>
      <c r="F10248" t="s">
        <v>4101</v>
      </c>
      <c r="G10248" t="s">
        <v>3614</v>
      </c>
      <c r="H10248" s="5">
        <v>55815</v>
      </c>
      <c r="I10248">
        <f>IFERROR(VLOOKUP(G10248,'NCES Match'!$A$2:$B$1307,2,FALSE),"")</f>
        <v>4801407</v>
      </c>
      <c r="J10248" cm="1">
        <f t="array" ref="J10248">IFERROR(_xlfn.IFS(B10248=2015,H10248/$O$13,B10248=2016,H10248/$O$14,B10248=2017,H10248/$O$15,B10248=2018,H10248/$O$16,B10248=2019,H10248/$O$17,B10248=2020,H10248/$O$18,B10248=2021,H10248/$O$19,B10248=2022,H10248/$O$20),"")</f>
        <v>3.8481024758838181E-5</v>
      </c>
      <c r="K10248" s="3" cm="1">
        <f t="array" ref="K10248">IFERROR(_xlfn.IFS(B10248=2015,J10248*$P$4,B10248=2016,J10248*$P$5,B10248=2017,J10248*$P$6,B10248=2018,J10248*$P$7,B10248=2019,J10248*$P$8,B10248=2020,J10248*$P$9,B10248=2021,J10248*$P$10,B10248=2022,J10248*$P$11),"")</f>
        <v>65350.316485025018</v>
      </c>
      <c r="L10248" s="3">
        <f t="shared" si="161"/>
        <v>121165.31648502502</v>
      </c>
    </row>
    <row r="10249" spans="1:12">
      <c r="A10249">
        <v>4801407</v>
      </c>
      <c r="B10249">
        <v>2018</v>
      </c>
      <c r="D10249" t="s">
        <v>3612</v>
      </c>
      <c r="E10249" t="s">
        <v>3613</v>
      </c>
      <c r="F10249" t="s">
        <v>4101</v>
      </c>
      <c r="G10249" t="s">
        <v>3614</v>
      </c>
      <c r="H10249" s="5">
        <v>58150</v>
      </c>
      <c r="I10249">
        <f>IFERROR(VLOOKUP(G10249,'NCES Match'!$A$2:$B$1307,2,FALSE),"")</f>
        <v>4801407</v>
      </c>
      <c r="J10249" cm="1">
        <f t="array" ref="J10249">IFERROR(_xlfn.IFS(B10249=2015,H10249/$O$13,B10249=2016,H10249/$O$14,B10249=2017,H10249/$O$15,B10249=2018,H10249/$O$16,B10249=2019,H10249/$O$17,B10249=2020,H10249/$O$18,B10249=2021,H10249/$O$19,B10249=2022,H10249/$O$20),"")</f>
        <v>3.7946296252015343E-5</v>
      </c>
      <c r="K10249" s="3" cm="1">
        <f t="array" ref="K10249">IFERROR(_xlfn.IFS(B10249=2015,J10249*$P$4,B10249=2016,J10249*$P$5,B10249=2017,J10249*$P$6,B10249=2018,J10249*$P$7,B10249=2019,J10249*$P$8,B10249=2020,J10249*$P$9,B10249=2021,J10249*$P$10,B10249=2022,J10249*$P$11),"")</f>
        <v>65148.223851220137</v>
      </c>
      <c r="L10249" s="3">
        <f t="shared" si="161"/>
        <v>123298.22385122013</v>
      </c>
    </row>
    <row r="10250" spans="1:12">
      <c r="A10250">
        <v>4801407</v>
      </c>
      <c r="B10250">
        <v>2019</v>
      </c>
      <c r="D10250" t="s">
        <v>3612</v>
      </c>
      <c r="E10250" t="s">
        <v>3613</v>
      </c>
      <c r="F10250" t="s">
        <v>4101</v>
      </c>
      <c r="G10250" t="s">
        <v>3614</v>
      </c>
      <c r="H10250" s="5">
        <v>72849</v>
      </c>
      <c r="I10250">
        <f>IFERROR(VLOOKUP(G10250,'NCES Match'!$A$2:$B$1307,2,FALSE),"")</f>
        <v>4801407</v>
      </c>
      <c r="J10250" cm="1">
        <f t="array" ref="J10250">IFERROR(_xlfn.IFS(B10250=2015,H10250/$O$13,B10250=2016,H10250/$O$14,B10250=2017,H10250/$O$15,B10250=2018,H10250/$O$16,B10250=2019,H10250/$O$17,B10250=2020,H10250/$O$18,B10250=2021,H10250/$O$19,B10250=2022,H10250/$O$20),"")</f>
        <v>4.6126531761102245E-5</v>
      </c>
      <c r="K10250" s="3" cm="1">
        <f t="array" ref="K10250">IFERROR(_xlfn.IFS(B10250=2015,J10250*$P$4,B10250=2016,J10250*$P$5,B10250=2017,J10250*$P$6,B10250=2018,J10250*$P$7,B10250=2019,J10250*$P$8,B10250=2020,J10250*$P$9,B10250=2021,J10250*$P$10,B10250=2022,J10250*$P$11),"")</f>
        <v>80164.497407522897</v>
      </c>
      <c r="L10250" s="3">
        <f t="shared" si="161"/>
        <v>153013.4974075229</v>
      </c>
    </row>
    <row r="10251" spans="1:12">
      <c r="A10251">
        <v>4801407</v>
      </c>
      <c r="B10251">
        <v>2020</v>
      </c>
      <c r="D10251" t="s">
        <v>3612</v>
      </c>
      <c r="E10251" t="s">
        <v>3613</v>
      </c>
      <c r="F10251" t="s">
        <v>4230</v>
      </c>
      <c r="G10251" t="s">
        <v>3614</v>
      </c>
      <c r="H10251" s="5">
        <v>172927</v>
      </c>
      <c r="I10251">
        <f>IFERROR(VLOOKUP(G10251,'NCES Match'!$A$2:$B$1307,2,FALSE),"")</f>
        <v>4801407</v>
      </c>
      <c r="J10251" cm="1">
        <f t="array" ref="J10251">IFERROR(_xlfn.IFS(B10251=2015,H10251/$O$13,B10251=2016,H10251/$O$14,B10251=2017,H10251/$O$15,B10251=2018,H10251/$O$16,B10251=2019,H10251/$O$17,B10251=2020,H10251/$O$18,B10251=2021,H10251/$O$19,B10251=2022,H10251/$O$20),"")</f>
        <v>9.3710449096685589E-5</v>
      </c>
      <c r="K10251" s="3" cm="1">
        <f t="array" ref="K10251">IFERROR(_xlfn.IFS(B10251=2015,J10251*$P$4,B10251=2016,J10251*$P$5,B10251=2017,J10251*$P$6,B10251=2018,J10251*$P$7,B10251=2019,J10251*$P$8,B10251=2020,J10251*$P$9,B10251=2021,J10251*$P$10,B10251=2022,J10251*$P$11),"")</f>
        <v>197541.89049072744</v>
      </c>
      <c r="L10251" s="3">
        <f t="shared" si="161"/>
        <v>370468.89049072744</v>
      </c>
    </row>
    <row r="10252" spans="1:12">
      <c r="A10252">
        <v>4801407</v>
      </c>
      <c r="B10252">
        <v>2021</v>
      </c>
      <c r="D10252" t="s">
        <v>3612</v>
      </c>
      <c r="E10252" t="s">
        <v>3613</v>
      </c>
      <c r="F10252" t="s">
        <v>4101</v>
      </c>
      <c r="G10252" t="s">
        <v>3614</v>
      </c>
      <c r="H10252" s="5">
        <v>169506.05</v>
      </c>
      <c r="I10252">
        <f>IFERROR(VLOOKUP(G10252,'NCES Match'!$A$2:$B$1307,2,FALSE),"")</f>
        <v>4801407</v>
      </c>
      <c r="J10252" cm="1">
        <f t="array" ref="J10252">IFERROR(_xlfn.IFS(B10252=2015,H10252/$O$13,B10252=2016,H10252/$O$14,B10252=2017,H10252/$O$15,B10252=2018,H10252/$O$16,B10252=2019,H10252/$O$17,B10252=2020,H10252/$O$18,B10252=2021,H10252/$O$19,B10252=2022,H10252/$O$20),"")</f>
        <v>8.6726586600112109E-5</v>
      </c>
      <c r="K10252" s="3" cm="1">
        <f t="array" ref="K10252">IFERROR(_xlfn.IFS(B10252=2015,J10252*$P$4,B10252=2016,J10252*$P$5,B10252=2017,J10252*$P$6,B10252=2018,J10252*$P$7,B10252=2019,J10252*$P$8,B10252=2020,J10252*$P$9,B10252=2021,J10252*$P$10,B10252=2022,J10252*$P$11),"")</f>
        <v>185642.88053751964</v>
      </c>
      <c r="L10252" s="3">
        <f t="shared" si="161"/>
        <v>355148.93053751963</v>
      </c>
    </row>
    <row r="10253" spans="1:12">
      <c r="A10253">
        <v>4801407</v>
      </c>
      <c r="B10253">
        <v>2022</v>
      </c>
      <c r="D10253" t="s">
        <v>3612</v>
      </c>
      <c r="E10253" t="s">
        <v>3613</v>
      </c>
      <c r="F10253" t="s">
        <v>4101</v>
      </c>
      <c r="G10253" t="s">
        <v>3614</v>
      </c>
      <c r="H10253" s="5">
        <v>210524.39</v>
      </c>
      <c r="I10253">
        <f>IFERROR(VLOOKUP(G10253,'NCES Match'!$A$2:$B$1307,2,FALSE),"")</f>
        <v>4801407</v>
      </c>
      <c r="J10253" cm="1">
        <f t="array" ref="J10253">IFERROR(_xlfn.IFS(B10253=2015,H10253/$O$13,B10253=2016,H10253/$O$14,B10253=2017,H10253/$O$15,B10253=2018,H10253/$O$16,B10253=2019,H10253/$O$17,B10253=2020,H10253/$O$18,B10253=2021,H10253/$O$19,B10253=2022,H10253/$O$20),"")</f>
        <v>9.2468763126463276E-5</v>
      </c>
      <c r="K10253" s="3" cm="1">
        <f t="array" ref="K10253">IFERROR(_xlfn.IFS(B10253=2015,J10253*$P$4,B10253=2016,J10253*$P$5,B10253=2017,J10253*$P$6,B10253=2018,J10253*$P$7,B10253=2019,J10253*$P$8,B10253=2020,J10253*$P$9,B10253=2021,J10253*$P$10,B10253=2022,J10253*$P$11),"")</f>
        <v>199129.9099786781</v>
      </c>
      <c r="L10253" s="3">
        <f t="shared" si="161"/>
        <v>409654.29997867811</v>
      </c>
    </row>
    <row r="10254" spans="1:12">
      <c r="A10254">
        <v>4801407</v>
      </c>
      <c r="B10254">
        <v>2023</v>
      </c>
      <c r="D10254" t="s">
        <v>3612</v>
      </c>
      <c r="E10254" t="s">
        <v>3613</v>
      </c>
      <c r="F10254" t="s">
        <v>4101</v>
      </c>
      <c r="G10254" t="s">
        <v>3614</v>
      </c>
      <c r="H10254" s="5">
        <v>284628.71000000002</v>
      </c>
      <c r="I10254">
        <f>IFERROR(VLOOKUP(G10254,'NCES Match'!$A$2:$B$1307,2,FALSE),"")</f>
        <v>4801407</v>
      </c>
      <c r="J10254" t="str" cm="1">
        <f t="array" ref="J10254">IFERROR(_xlfn.IFS(B10254=2015,H10254/$O$13,B10254=2016,H10254/$O$14,B10254=2017,H10254/$O$15,B10254=2018,H10254/$O$16,B10254=2019,H10254/$O$17,B10254=2020,H10254/$O$18,B10254=2021,H10254/$O$19,B10254=2022,H10254/$O$20),"")</f>
        <v/>
      </c>
      <c r="K10254" s="3" t="str" cm="1">
        <f t="array" ref="K10254">IFERROR(_xlfn.IFS(B10254=2015,J10254*$P$4,B10254=2016,J10254*$P$5,B10254=2017,J10254*$P$6,B10254=2018,J10254*$P$7,B10254=2019,J10254*$P$8,B10254=2020,J10254*$P$9,B10254=2021,J10254*$P$10,B10254=2022,J10254*$P$11),"")</f>
        <v/>
      </c>
      <c r="L10254" s="3">
        <f t="shared" si="161"/>
        <v>284628.71000000002</v>
      </c>
    </row>
    <row r="10255" spans="1:12">
      <c r="A10255" t="s">
        <v>4230</v>
      </c>
      <c r="B10255">
        <v>2015</v>
      </c>
      <c r="C10255" t="s">
        <v>3521</v>
      </c>
      <c r="D10255" t="s">
        <v>3975</v>
      </c>
      <c r="E10255" t="s">
        <v>3976</v>
      </c>
      <c r="G10255" t="s">
        <v>3977</v>
      </c>
      <c r="H10255" s="5">
        <v>185330.65</v>
      </c>
      <c r="I10255" t="str">
        <f>IFERROR(VLOOKUP(G10255,'NCES Match'!$A$2:$B$1307,2,FALSE),"")</f>
        <v/>
      </c>
      <c r="J10255" cm="1">
        <f t="array" ref="J10255">IFERROR(_xlfn.IFS(B10255=2015,H10255/$O$13,B10255=2016,H10255/$O$14,B10255=2017,H10255/$O$15,B10255=2018,H10255/$O$16,B10255=2019,H10255/$O$17,B10255=2020,H10255/$O$18,B10255=2021,H10255/$O$19,B10255=2022,H10255/$O$20),"")</f>
        <v>1.4518872748145656E-4</v>
      </c>
      <c r="K10255" s="3" cm="1">
        <f t="array" ref="K10255">IFERROR(_xlfn.IFS(B10255=2015,J10255*$P$4,B10255=2016,J10255*$P$5,B10255=2017,J10255*$P$6,B10255=2018,J10255*$P$7,B10255=2019,J10255*$P$8,B10255=2020,J10255*$P$9,B10255=2021,J10255*$P$10,B10255=2022,J10255*$P$11),"")</f>
        <v>231065.38982449111</v>
      </c>
      <c r="L10255" s="3">
        <f t="shared" si="161"/>
        <v>416396.03982449113</v>
      </c>
    </row>
    <row r="10256" spans="1:12">
      <c r="A10256">
        <v>4801421</v>
      </c>
      <c r="B10256">
        <v>2015</v>
      </c>
      <c r="C10256" t="s">
        <v>3521</v>
      </c>
      <c r="D10256" t="s">
        <v>3855</v>
      </c>
      <c r="E10256" t="s">
        <v>3856</v>
      </c>
      <c r="G10256" t="s">
        <v>3857</v>
      </c>
      <c r="H10256" s="5">
        <v>93612.68</v>
      </c>
      <c r="I10256">
        <f>IFERROR(VLOOKUP(G10256,'NCES Match'!$A$2:$B$1307,2,FALSE),"")</f>
        <v>4801421</v>
      </c>
      <c r="J10256" cm="1">
        <f t="array" ref="J10256">IFERROR(_xlfn.IFS(B10256=2015,H10256/$O$13,B10256=2016,H10256/$O$14,B10256=2017,H10256/$O$15,B10256=2018,H10256/$O$16,B10256=2019,H10256/$O$17,B10256=2020,H10256/$O$18,B10256=2021,H10256/$O$19,B10256=2022,H10256/$O$20),"")</f>
        <v>7.3336525206860279E-5</v>
      </c>
      <c r="K10256" s="3" cm="1">
        <f t="array" ref="K10256">IFERROR(_xlfn.IFS(B10256=2015,J10256*$P$4,B10256=2016,J10256*$P$5,B10256=2017,J10256*$P$6,B10256=2018,J10256*$P$7,B10256=2019,J10256*$P$8,B10256=2020,J10256*$P$9,B10256=2021,J10256*$P$10,B10256=2022,J10256*$P$11),"")</f>
        <v>116713.8322598844</v>
      </c>
      <c r="L10256" s="3">
        <f t="shared" si="161"/>
        <v>210326.51225988439</v>
      </c>
    </row>
    <row r="10257" spans="1:12">
      <c r="A10257">
        <v>4801421</v>
      </c>
      <c r="B10257">
        <v>2016</v>
      </c>
      <c r="C10257" t="s">
        <v>4104</v>
      </c>
      <c r="D10257" t="s">
        <v>3855</v>
      </c>
      <c r="E10257" t="s">
        <v>3856</v>
      </c>
      <c r="F10257" t="s">
        <v>4101</v>
      </c>
      <c r="G10257" t="s">
        <v>3857</v>
      </c>
      <c r="H10257" s="5">
        <v>164256</v>
      </c>
      <c r="I10257">
        <f>IFERROR(VLOOKUP(G10257,'NCES Match'!$A$2:$B$1307,2,FALSE),"")</f>
        <v>4801421</v>
      </c>
      <c r="J10257" cm="1">
        <f t="array" ref="J10257">IFERROR(_xlfn.IFS(B10257=2015,H10257/$O$13,B10257=2016,H10257/$O$14,B10257=2017,H10257/$O$15,B10257=2018,H10257/$O$16,B10257=2019,H10257/$O$17,B10257=2020,H10257/$O$18,B10257=2021,H10257/$O$19,B10257=2022,H10257/$O$20),"")</f>
        <v>1.1758543497874502E-4</v>
      </c>
      <c r="K10257" s="3" cm="1">
        <f t="array" ref="K10257">IFERROR(_xlfn.IFS(B10257=2015,J10257*$P$4,B10257=2016,J10257*$P$5,B10257=2017,J10257*$P$6,B10257=2018,J10257*$P$7,B10257=2019,J10257*$P$8,B10257=2020,J10257*$P$9,B10257=2021,J10257*$P$10,B10257=2022,J10257*$P$11),"")</f>
        <v>197029.82916005736</v>
      </c>
      <c r="L10257" s="3">
        <f t="shared" si="161"/>
        <v>361285.82916005736</v>
      </c>
    </row>
    <row r="10258" spans="1:12">
      <c r="A10258">
        <v>4801421</v>
      </c>
      <c r="B10258">
        <v>2017</v>
      </c>
      <c r="D10258" t="s">
        <v>3855</v>
      </c>
      <c r="E10258" t="s">
        <v>3856</v>
      </c>
      <c r="F10258" t="s">
        <v>4101</v>
      </c>
      <c r="G10258" t="s">
        <v>3857</v>
      </c>
      <c r="H10258" s="5">
        <v>261402</v>
      </c>
      <c r="I10258">
        <f>IFERROR(VLOOKUP(G10258,'NCES Match'!$A$2:$B$1307,2,FALSE),"")</f>
        <v>4801421</v>
      </c>
      <c r="J10258" cm="1">
        <f t="array" ref="J10258">IFERROR(_xlfn.IFS(B10258=2015,H10258/$O$13,B10258=2016,H10258/$O$14,B10258=2017,H10258/$O$15,B10258=2018,H10258/$O$16,B10258=2019,H10258/$O$17,B10258=2020,H10258/$O$18,B10258=2021,H10258/$O$19,B10258=2022,H10258/$O$20),"")</f>
        <v>1.8022067247173374E-4</v>
      </c>
      <c r="K10258" s="3" cm="1">
        <f t="array" ref="K10258">IFERROR(_xlfn.IFS(B10258=2015,J10258*$P$4,B10258=2016,J10258*$P$5,B10258=2017,J10258*$P$6,B10258=2018,J10258*$P$7,B10258=2019,J10258*$P$8,B10258=2020,J10258*$P$9,B10258=2021,J10258*$P$10,B10258=2022,J10258*$P$11),"")</f>
        <v>306059.36450449721</v>
      </c>
      <c r="L10258" s="3">
        <f t="shared" si="161"/>
        <v>567461.36450449727</v>
      </c>
    </row>
    <row r="10259" spans="1:12">
      <c r="A10259">
        <v>4801421</v>
      </c>
      <c r="B10259">
        <v>2018</v>
      </c>
      <c r="D10259" t="s">
        <v>3855</v>
      </c>
      <c r="E10259" t="s">
        <v>3856</v>
      </c>
      <c r="F10259" t="s">
        <v>4101</v>
      </c>
      <c r="G10259" t="s">
        <v>3857</v>
      </c>
      <c r="H10259" s="5">
        <v>287595</v>
      </c>
      <c r="I10259">
        <f>IFERROR(VLOOKUP(G10259,'NCES Match'!$A$2:$B$1307,2,FALSE),"")</f>
        <v>4801421</v>
      </c>
      <c r="J10259" cm="1">
        <f t="array" ref="J10259">IFERROR(_xlfn.IFS(B10259=2015,H10259/$O$13,B10259=2016,H10259/$O$14,B10259=2017,H10259/$O$15,B10259=2018,H10259/$O$16,B10259=2019,H10259/$O$17,B10259=2020,H10259/$O$18,B10259=2021,H10259/$O$19,B10259=2022,H10259/$O$20),"")</f>
        <v>1.8767265813582722E-4</v>
      </c>
      <c r="K10259" s="3" cm="1">
        <f t="array" ref="K10259">IFERROR(_xlfn.IFS(B10259=2015,J10259*$P$4,B10259=2016,J10259*$P$5,B10259=2017,J10259*$P$6,B10259=2018,J10259*$P$7,B10259=2019,J10259*$P$8,B10259=2020,J10259*$P$9,B10259=2021,J10259*$P$10,B10259=2022,J10259*$P$11),"")</f>
        <v>322206.42198609898</v>
      </c>
      <c r="L10259" s="3">
        <f t="shared" si="161"/>
        <v>609801.42198609898</v>
      </c>
    </row>
    <row r="10260" spans="1:12">
      <c r="A10260">
        <v>4801421</v>
      </c>
      <c r="B10260">
        <v>2019</v>
      </c>
      <c r="D10260" t="s">
        <v>3855</v>
      </c>
      <c r="E10260" t="s">
        <v>3856</v>
      </c>
      <c r="F10260" t="s">
        <v>4101</v>
      </c>
      <c r="G10260" t="s">
        <v>3857</v>
      </c>
      <c r="H10260" s="5">
        <v>302058</v>
      </c>
      <c r="I10260">
        <f>IFERROR(VLOOKUP(G10260,'NCES Match'!$A$2:$B$1307,2,FALSE),"")</f>
        <v>4801421</v>
      </c>
      <c r="J10260" cm="1">
        <f t="array" ref="J10260">IFERROR(_xlfn.IFS(B10260=2015,H10260/$O$13,B10260=2016,H10260/$O$14,B10260=2017,H10260/$O$15,B10260=2018,H10260/$O$16,B10260=2019,H10260/$O$17,B10260=2020,H10260/$O$18,B10260=2021,H10260/$O$19,B10260=2022,H10260/$O$20),"")</f>
        <v>1.912570924885039E-4</v>
      </c>
      <c r="K10260" s="3" cm="1">
        <f t="array" ref="K10260">IFERROR(_xlfn.IFS(B10260=2015,J10260*$P$4,B10260=2016,J10260*$P$5,B10260=2017,J10260*$P$6,B10260=2018,J10260*$P$7,B10260=2019,J10260*$P$8,B10260=2020,J10260*$P$9,B10260=2021,J10260*$P$10,B10260=2022,J10260*$P$11),"")</f>
        <v>332390.66779120575</v>
      </c>
      <c r="L10260" s="3">
        <f t="shared" si="161"/>
        <v>634448.66779120569</v>
      </c>
    </row>
    <row r="10261" spans="1:12">
      <c r="A10261">
        <v>4801421</v>
      </c>
      <c r="B10261">
        <v>2020</v>
      </c>
      <c r="D10261" t="s">
        <v>3855</v>
      </c>
      <c r="E10261" t="s">
        <v>3856</v>
      </c>
      <c r="F10261" t="s">
        <v>4230</v>
      </c>
      <c r="G10261" t="s">
        <v>3857</v>
      </c>
      <c r="H10261" s="5">
        <v>617036</v>
      </c>
      <c r="I10261">
        <f>IFERROR(VLOOKUP(G10261,'NCES Match'!$A$2:$B$1307,2,FALSE),"")</f>
        <v>4801421</v>
      </c>
      <c r="J10261" cm="1">
        <f t="array" ref="J10261">IFERROR(_xlfn.IFS(B10261=2015,H10261/$O$13,B10261=2016,H10261/$O$14,B10261=2017,H10261/$O$15,B10261=2018,H10261/$O$16,B10261=2019,H10261/$O$17,B10261=2020,H10261/$O$18,B10261=2021,H10261/$O$19,B10261=2022,H10261/$O$20),"")</f>
        <v>3.3437647486409E-4</v>
      </c>
      <c r="K10261" s="3" cm="1">
        <f t="array" ref="K10261">IFERROR(_xlfn.IFS(B10261=2015,J10261*$P$4,B10261=2016,J10261*$P$5,B10261=2017,J10261*$P$6,B10261=2018,J10261*$P$7,B10261=2019,J10261*$P$8,B10261=2020,J10261*$P$9,B10261=2021,J10261*$P$10,B10261=2022,J10261*$P$11),"")</f>
        <v>704866.55028327846</v>
      </c>
      <c r="L10261" s="3">
        <f t="shared" si="161"/>
        <v>1321902.5502832783</v>
      </c>
    </row>
    <row r="10262" spans="1:12">
      <c r="A10262">
        <v>4801421</v>
      </c>
      <c r="B10262">
        <v>2021</v>
      </c>
      <c r="D10262" t="s">
        <v>3855</v>
      </c>
      <c r="E10262" t="s">
        <v>3856</v>
      </c>
      <c r="F10262" t="s">
        <v>4101</v>
      </c>
      <c r="G10262" t="s">
        <v>3857</v>
      </c>
      <c r="H10262" s="5">
        <v>505369.33</v>
      </c>
      <c r="I10262">
        <f>IFERROR(VLOOKUP(G10262,'NCES Match'!$A$2:$B$1307,2,FALSE),"")</f>
        <v>4801421</v>
      </c>
      <c r="J10262" cm="1">
        <f t="array" ref="J10262">IFERROR(_xlfn.IFS(B10262=2015,H10262/$O$13,B10262=2016,H10262/$O$14,B10262=2017,H10262/$O$15,B10262=2018,H10262/$O$16,B10262=2019,H10262/$O$17,B10262=2020,H10262/$O$18,B10262=2021,H10262/$O$19,B10262=2022,H10262/$O$20),"")</f>
        <v>2.5856868803966369E-4</v>
      </c>
      <c r="K10262" s="3" cm="1">
        <f t="array" ref="K10262">IFERROR(_xlfn.IFS(B10262=2015,J10262*$P$4,B10262=2016,J10262*$P$5,B10262=2017,J10262*$P$6,B10262=2018,J10262*$P$7,B10262=2019,J10262*$P$8,B10262=2020,J10262*$P$9,B10262=2021,J10262*$P$10,B10262=2022,J10262*$P$11),"")</f>
        <v>553480.05664999178</v>
      </c>
      <c r="L10262" s="3">
        <f t="shared" si="161"/>
        <v>1058849.3866499919</v>
      </c>
    </row>
    <row r="10263" spans="1:12">
      <c r="A10263">
        <v>4801421</v>
      </c>
      <c r="B10263">
        <v>2022</v>
      </c>
      <c r="D10263" t="s">
        <v>3855</v>
      </c>
      <c r="E10263" t="s">
        <v>3856</v>
      </c>
      <c r="F10263" t="s">
        <v>4101</v>
      </c>
      <c r="G10263" t="s">
        <v>3857</v>
      </c>
      <c r="H10263" s="5">
        <v>578604.38</v>
      </c>
      <c r="I10263">
        <f>IFERROR(VLOOKUP(G10263,'NCES Match'!$A$2:$B$1307,2,FALSE),"")</f>
        <v>4801421</v>
      </c>
      <c r="J10263" cm="1">
        <f t="array" ref="J10263">IFERROR(_xlfn.IFS(B10263=2015,H10263/$O$13,B10263=2016,H10263/$O$14,B10263=2017,H10263/$O$15,B10263=2018,H10263/$O$16,B10263=2019,H10263/$O$17,B10263=2020,H10263/$O$18,B10263=2021,H10263/$O$19,B10263=2022,H10263/$O$20),"")</f>
        <v>2.541407737039596E-4</v>
      </c>
      <c r="K10263" s="3" cm="1">
        <f t="array" ref="K10263">IFERROR(_xlfn.IFS(B10263=2015,J10263*$P$4,B10263=2016,J10263*$P$5,B10263=2017,J10263*$P$6,B10263=2018,J10263*$P$7,B10263=2019,J10263*$P$8,B10263=2020,J10263*$P$9,B10263=2021,J10263*$P$10,B10263=2022,J10263*$P$11),"")</f>
        <v>547287.83730316872</v>
      </c>
      <c r="L10263" s="3">
        <f t="shared" si="161"/>
        <v>1125892.2173031687</v>
      </c>
    </row>
    <row r="10264" spans="1:12">
      <c r="A10264">
        <v>4801421</v>
      </c>
      <c r="B10264">
        <v>2023</v>
      </c>
      <c r="D10264" t="s">
        <v>3855</v>
      </c>
      <c r="E10264" t="s">
        <v>3856</v>
      </c>
      <c r="F10264" t="s">
        <v>4101</v>
      </c>
      <c r="G10264" t="s">
        <v>3857</v>
      </c>
      <c r="H10264" s="5">
        <v>738070.28</v>
      </c>
      <c r="I10264">
        <f>IFERROR(VLOOKUP(G10264,'NCES Match'!$A$2:$B$1307,2,FALSE),"")</f>
        <v>4801421</v>
      </c>
      <c r="J10264" t="str" cm="1">
        <f t="array" ref="J10264">IFERROR(_xlfn.IFS(B10264=2015,H10264/$O$13,B10264=2016,H10264/$O$14,B10264=2017,H10264/$O$15,B10264=2018,H10264/$O$16,B10264=2019,H10264/$O$17,B10264=2020,H10264/$O$18,B10264=2021,H10264/$O$19,B10264=2022,H10264/$O$20),"")</f>
        <v/>
      </c>
      <c r="K10264" s="3" t="str" cm="1">
        <f t="array" ref="K10264">IFERROR(_xlfn.IFS(B10264=2015,J10264*$P$4,B10264=2016,J10264*$P$5,B10264=2017,J10264*$P$6,B10264=2018,J10264*$P$7,B10264=2019,J10264*$P$8,B10264=2020,J10264*$P$9,B10264=2021,J10264*$P$10,B10264=2022,J10264*$P$11),"")</f>
        <v/>
      </c>
      <c r="L10264" s="3">
        <f t="shared" si="161"/>
        <v>738070.28</v>
      </c>
    </row>
    <row r="10265" spans="1:12">
      <c r="A10265">
        <v>4801430</v>
      </c>
      <c r="B10265">
        <v>2015</v>
      </c>
      <c r="C10265" t="s">
        <v>3521</v>
      </c>
      <c r="D10265" t="s">
        <v>3906</v>
      </c>
      <c r="E10265" t="s">
        <v>3907</v>
      </c>
      <c r="G10265" t="s">
        <v>3908</v>
      </c>
      <c r="H10265" s="5">
        <v>73515.710000000006</v>
      </c>
      <c r="I10265">
        <f>IFERROR(VLOOKUP(G10265,'NCES Match'!$A$2:$B$1307,2,FALSE),"")</f>
        <v>4801430</v>
      </c>
      <c r="J10265" cm="1">
        <f t="array" ref="J10265">IFERROR(_xlfn.IFS(B10265=2015,H10265/$O$13,B10265=2016,H10265/$O$14,B10265=2017,H10265/$O$15,B10265=2018,H10265/$O$16,B10265=2019,H10265/$O$17,B10265=2020,H10265/$O$18,B10265=2021,H10265/$O$19,B10265=2022,H10265/$O$20),"")</f>
        <v>5.759248340625683E-5</v>
      </c>
      <c r="K10265" s="3" cm="1">
        <f t="array" ref="K10265">IFERROR(_xlfn.IFS(B10265=2015,J10265*$P$4,B10265=2016,J10265*$P$5,B10265=2017,J10265*$P$6,B10265=2018,J10265*$P$7,B10265=2019,J10265*$P$8,B10265=2020,J10265*$P$9,B10265=2021,J10265*$P$10,B10265=2022,J10265*$P$11),"")</f>
        <v>91657.457573122651</v>
      </c>
      <c r="L10265" s="3">
        <f t="shared" si="161"/>
        <v>165173.16757312266</v>
      </c>
    </row>
    <row r="10266" spans="1:12">
      <c r="A10266">
        <v>4801450</v>
      </c>
      <c r="B10266">
        <v>2015</v>
      </c>
      <c r="C10266" t="s">
        <v>3521</v>
      </c>
      <c r="D10266" t="s">
        <v>3753</v>
      </c>
      <c r="E10266" t="s">
        <v>3754</v>
      </c>
      <c r="G10266" t="s">
        <v>3755</v>
      </c>
      <c r="H10266" s="5">
        <v>87441.200000000099</v>
      </c>
      <c r="I10266">
        <f>IFERROR(VLOOKUP(G10266,'NCES Match'!$A$2:$B$1307,2,FALSE),"")</f>
        <v>4801450</v>
      </c>
      <c r="J10266" cm="1">
        <f t="array" ref="J10266">IFERROR(_xlfn.IFS(B10266=2015,H10266/$O$13,B10266=2016,H10266/$O$14,B10266=2017,H10266/$O$15,B10266=2018,H10266/$O$16,B10266=2019,H10266/$O$17,B10266=2020,H10266/$O$18,B10266=2021,H10266/$O$19,B10266=2022,H10266/$O$20),"")</f>
        <v>6.8501764589135982E-5</v>
      </c>
      <c r="K10266" s="3" cm="1">
        <f t="array" ref="K10266">IFERROR(_xlfn.IFS(B10266=2015,J10266*$P$4,B10266=2016,J10266*$P$5,B10266=2017,J10266*$P$6,B10266=2018,J10266*$P$7,B10266=2019,J10266*$P$8,B10266=2020,J10266*$P$9,B10266=2021,J10266*$P$10,B10266=2022,J10266*$P$11),"")</f>
        <v>109019.39298611059</v>
      </c>
      <c r="L10266" s="3">
        <f t="shared" si="161"/>
        <v>196460.59298611069</v>
      </c>
    </row>
    <row r="10267" spans="1:12">
      <c r="A10267">
        <v>4801450</v>
      </c>
      <c r="B10267">
        <v>2016</v>
      </c>
      <c r="C10267" t="s">
        <v>4104</v>
      </c>
      <c r="D10267" t="s">
        <v>3753</v>
      </c>
      <c r="E10267" t="s">
        <v>3754</v>
      </c>
      <c r="F10267" t="s">
        <v>4101</v>
      </c>
      <c r="G10267" t="s">
        <v>3755</v>
      </c>
      <c r="H10267" s="5">
        <v>45652</v>
      </c>
      <c r="I10267">
        <f>IFERROR(VLOOKUP(G10267,'NCES Match'!$A$2:$B$1307,2,FALSE),"")</f>
        <v>4801450</v>
      </c>
      <c r="J10267" cm="1">
        <f t="array" ref="J10267">IFERROR(_xlfn.IFS(B10267=2015,H10267/$O$13,B10267=2016,H10267/$O$14,B10267=2017,H10267/$O$15,B10267=2018,H10267/$O$16,B10267=2019,H10267/$O$17,B10267=2020,H10267/$O$18,B10267=2021,H10267/$O$19,B10267=2022,H10267/$O$20),"")</f>
        <v>3.2680756122453168E-5</v>
      </c>
      <c r="K10267" s="3" cm="1">
        <f t="array" ref="K10267">IFERROR(_xlfn.IFS(B10267=2015,J10267*$P$4,B10267=2016,J10267*$P$5,B10267=2017,J10267*$P$6,B10267=2018,J10267*$P$7,B10267=2019,J10267*$P$8,B10267=2020,J10267*$P$9,B10267=2021,J10267*$P$10,B10267=2022,J10267*$P$11),"")</f>
        <v>54760.896167049847</v>
      </c>
      <c r="L10267" s="3">
        <f t="shared" si="161"/>
        <v>100412.89616704985</v>
      </c>
    </row>
    <row r="10268" spans="1:12">
      <c r="A10268">
        <v>4801450</v>
      </c>
      <c r="B10268">
        <v>2017</v>
      </c>
      <c r="D10268" t="s">
        <v>3753</v>
      </c>
      <c r="E10268" t="s">
        <v>3754</v>
      </c>
      <c r="F10268" t="s">
        <v>4101</v>
      </c>
      <c r="G10268" t="s">
        <v>3755</v>
      </c>
      <c r="H10268" s="5">
        <v>68094</v>
      </c>
      <c r="I10268">
        <f>IFERROR(VLOOKUP(G10268,'NCES Match'!$A$2:$B$1307,2,FALSE),"")</f>
        <v>4801450</v>
      </c>
      <c r="J10268" cm="1">
        <f t="array" ref="J10268">IFERROR(_xlfn.IFS(B10268=2015,H10268/$O$13,B10268=2016,H10268/$O$14,B10268=2017,H10268/$O$15,B10268=2018,H10268/$O$16,B10268=2019,H10268/$O$17,B10268=2020,H10268/$O$18,B10268=2021,H10268/$O$19,B10268=2022,H10268/$O$20),"")</f>
        <v>4.6946643374152593E-5</v>
      </c>
      <c r="K10268" s="3" cm="1">
        <f t="array" ref="K10268">IFERROR(_xlfn.IFS(B10268=2015,J10268*$P$4,B10268=2016,J10268*$P$5,B10268=2017,J10268*$P$6,B10268=2018,J10268*$P$7,B10268=2019,J10268*$P$8,B10268=2020,J10268*$P$9,B10268=2021,J10268*$P$10,B10268=2022,J10268*$P$11),"")</f>
        <v>79727.034860365369</v>
      </c>
      <c r="L10268" s="3">
        <f t="shared" si="161"/>
        <v>147821.03486036538</v>
      </c>
    </row>
    <row r="10269" spans="1:12">
      <c r="A10269">
        <v>4801450</v>
      </c>
      <c r="B10269">
        <v>2018</v>
      </c>
      <c r="D10269" t="s">
        <v>3753</v>
      </c>
      <c r="E10269" t="s">
        <v>3754</v>
      </c>
      <c r="F10269" t="s">
        <v>4101</v>
      </c>
      <c r="G10269" t="s">
        <v>3755</v>
      </c>
      <c r="H10269" s="5">
        <v>87033</v>
      </c>
      <c r="I10269">
        <f>IFERROR(VLOOKUP(G10269,'NCES Match'!$A$2:$B$1307,2,FALSE),"")</f>
        <v>4801450</v>
      </c>
      <c r="J10269" cm="1">
        <f t="array" ref="J10269">IFERROR(_xlfn.IFS(B10269=2015,H10269/$O$13,B10269=2016,H10269/$O$14,B10269=2017,H10269/$O$15,B10269=2018,H10269/$O$16,B10269=2019,H10269/$O$17,B10269=2020,H10269/$O$18,B10269=2021,H10269/$O$19,B10269=2022,H10269/$O$20),"")</f>
        <v>5.6794153081713699E-5</v>
      </c>
      <c r="K10269" s="3" cm="1">
        <f t="array" ref="K10269">IFERROR(_xlfn.IFS(B10269=2015,J10269*$P$4,B10269=2016,J10269*$P$5,B10269=2017,J10269*$P$6,B10269=2018,J10269*$P$7,B10269=2019,J10269*$P$8,B10269=2020,J10269*$P$9,B10269=2021,J10269*$P$10,B10269=2022,J10269*$P$11),"")</f>
        <v>97507.229001603482</v>
      </c>
      <c r="L10269" s="3">
        <f t="shared" si="161"/>
        <v>184540.2290016035</v>
      </c>
    </row>
    <row r="10270" spans="1:12">
      <c r="A10270">
        <v>4801450</v>
      </c>
      <c r="B10270">
        <v>2019</v>
      </c>
      <c r="D10270" t="s">
        <v>3753</v>
      </c>
      <c r="E10270" t="s">
        <v>3754</v>
      </c>
      <c r="F10270" t="s">
        <v>4101</v>
      </c>
      <c r="G10270" t="s">
        <v>3755</v>
      </c>
      <c r="H10270" s="5">
        <v>129002</v>
      </c>
      <c r="I10270">
        <f>IFERROR(VLOOKUP(G10270,'NCES Match'!$A$2:$B$1307,2,FALSE),"")</f>
        <v>4801450</v>
      </c>
      <c r="J10270" cm="1">
        <f t="array" ref="J10270">IFERROR(_xlfn.IFS(B10270=2015,H10270/$O$13,B10270=2016,H10270/$O$14,B10270=2017,H10270/$O$15,B10270=2018,H10270/$O$16,B10270=2019,H10270/$O$17,B10270=2020,H10270/$O$18,B10270=2021,H10270/$O$19,B10270=2022,H10270/$O$20),"")</f>
        <v>8.168148979733025E-5</v>
      </c>
      <c r="K10270" s="3" cm="1">
        <f t="array" ref="K10270">IFERROR(_xlfn.IFS(B10270=2015,J10270*$P$4,B10270=2016,J10270*$P$5,B10270=2017,J10270*$P$6,B10270=2018,J10270*$P$7,B10270=2019,J10270*$P$8,B10270=2020,J10270*$P$9,B10270=2021,J10270*$P$10,B10270=2022,J10270*$P$11),"")</f>
        <v>141956.38230538878</v>
      </c>
      <c r="L10270" s="3">
        <f t="shared" si="161"/>
        <v>270958.3823053888</v>
      </c>
    </row>
    <row r="10271" spans="1:12">
      <c r="A10271">
        <v>4801450</v>
      </c>
      <c r="B10271">
        <v>2020</v>
      </c>
      <c r="D10271" t="s">
        <v>3753</v>
      </c>
      <c r="E10271" t="s">
        <v>3754</v>
      </c>
      <c r="F10271" t="s">
        <v>4230</v>
      </c>
      <c r="G10271" t="s">
        <v>3755</v>
      </c>
      <c r="H10271" s="5">
        <v>249350</v>
      </c>
      <c r="I10271">
        <f>IFERROR(VLOOKUP(G10271,'NCES Match'!$A$2:$B$1307,2,FALSE),"")</f>
        <v>4801450</v>
      </c>
      <c r="J10271" cm="1">
        <f t="array" ref="J10271">IFERROR(_xlfn.IFS(B10271=2015,H10271/$O$13,B10271=2016,H10271/$O$14,B10271=2017,H10271/$O$15,B10271=2018,H10271/$O$16,B10271=2019,H10271/$O$17,B10271=2020,H10271/$O$18,B10271=2021,H10271/$O$19,B10271=2022,H10271/$O$20),"")</f>
        <v>1.3512465076164249E-4</v>
      </c>
      <c r="K10271" s="3" cm="1">
        <f t="array" ref="K10271">IFERROR(_xlfn.IFS(B10271=2015,J10271*$P$4,B10271=2016,J10271*$P$5,B10271=2017,J10271*$P$6,B10271=2018,J10271*$P$7,B10271=2019,J10271*$P$8,B10271=2020,J10271*$P$9,B10271=2021,J10271*$P$10,B10271=2022,J10271*$P$11),"")</f>
        <v>284843.14418143424</v>
      </c>
      <c r="L10271" s="3">
        <f t="shared" si="161"/>
        <v>534193.1441814343</v>
      </c>
    </row>
    <row r="10272" spans="1:12">
      <c r="A10272">
        <v>4801450</v>
      </c>
      <c r="B10272">
        <v>2021</v>
      </c>
      <c r="D10272" t="s">
        <v>3753</v>
      </c>
      <c r="E10272" t="s">
        <v>3754</v>
      </c>
      <c r="F10272" t="s">
        <v>4101</v>
      </c>
      <c r="G10272" t="s">
        <v>3755</v>
      </c>
      <c r="H10272" s="5">
        <v>276679.52</v>
      </c>
      <c r="I10272">
        <f>IFERROR(VLOOKUP(G10272,'NCES Match'!$A$2:$B$1307,2,FALSE),"")</f>
        <v>4801450</v>
      </c>
      <c r="J10272" cm="1">
        <f t="array" ref="J10272">IFERROR(_xlfn.IFS(B10272=2015,H10272/$O$13,B10272=2016,H10272/$O$14,B10272=2017,H10272/$O$15,B10272=2018,H10272/$O$16,B10272=2019,H10272/$O$17,B10272=2020,H10272/$O$18,B10272=2021,H10272/$O$19,B10272=2022,H10272/$O$20),"")</f>
        <v>1.4156114399313448E-4</v>
      </c>
      <c r="K10272" s="3" cm="1">
        <f t="array" ref="K10272">IFERROR(_xlfn.IFS(B10272=2015,J10272*$P$4,B10272=2016,J10272*$P$5,B10272=2017,J10272*$P$6,B10272=2018,J10272*$P$7,B10272=2019,J10272*$P$8,B10272=2020,J10272*$P$9,B10272=2021,J10272*$P$10,B10272=2022,J10272*$P$11),"")</f>
        <v>303019.17293535121</v>
      </c>
      <c r="L10272" s="3">
        <f t="shared" si="161"/>
        <v>579698.69293535128</v>
      </c>
    </row>
    <row r="10273" spans="1:12">
      <c r="A10273">
        <v>4801450</v>
      </c>
      <c r="B10273">
        <v>2022</v>
      </c>
      <c r="D10273" t="s">
        <v>3753</v>
      </c>
      <c r="E10273" t="s">
        <v>3754</v>
      </c>
      <c r="F10273" t="s">
        <v>4101</v>
      </c>
      <c r="G10273" t="s">
        <v>3755</v>
      </c>
      <c r="H10273" s="5">
        <v>334021.65999999997</v>
      </c>
      <c r="I10273">
        <f>IFERROR(VLOOKUP(G10273,'NCES Match'!$A$2:$B$1307,2,FALSE),"")</f>
        <v>4801450</v>
      </c>
      <c r="J10273" cm="1">
        <f t="array" ref="J10273">IFERROR(_xlfn.IFS(B10273=2015,H10273/$O$13,B10273=2016,H10273/$O$14,B10273=2017,H10273/$O$15,B10273=2018,H10273/$O$16,B10273=2019,H10273/$O$17,B10273=2020,H10273/$O$18,B10273=2021,H10273/$O$19,B10273=2022,H10273/$O$20),"")</f>
        <v>1.4671254840186473E-4</v>
      </c>
      <c r="K10273" s="3" cm="1">
        <f t="array" ref="K10273">IFERROR(_xlfn.IFS(B10273=2015,J10273*$P$4,B10273=2016,J10273*$P$5,B10273=2017,J10273*$P$6,B10273=2018,J10273*$P$7,B10273=2019,J10273*$P$8,B10273=2020,J10273*$P$9,B10273=2021,J10273*$P$10,B10273=2022,J10273*$P$11),"")</f>
        <v>315942.97975036816</v>
      </c>
      <c r="L10273" s="3">
        <f t="shared" si="161"/>
        <v>649964.63975036819</v>
      </c>
    </row>
    <row r="10274" spans="1:12">
      <c r="A10274">
        <v>4801450</v>
      </c>
      <c r="B10274">
        <v>2023</v>
      </c>
      <c r="D10274" t="s">
        <v>3753</v>
      </c>
      <c r="E10274" t="s">
        <v>3754</v>
      </c>
      <c r="F10274" t="s">
        <v>4101</v>
      </c>
      <c r="G10274" t="s">
        <v>3755</v>
      </c>
      <c r="H10274" s="5">
        <v>314703.31</v>
      </c>
      <c r="I10274">
        <f>IFERROR(VLOOKUP(G10274,'NCES Match'!$A$2:$B$1307,2,FALSE),"")</f>
        <v>4801450</v>
      </c>
      <c r="J10274" t="str" cm="1">
        <f t="array" ref="J10274">IFERROR(_xlfn.IFS(B10274=2015,H10274/$O$13,B10274=2016,H10274/$O$14,B10274=2017,H10274/$O$15,B10274=2018,H10274/$O$16,B10274=2019,H10274/$O$17,B10274=2020,H10274/$O$18,B10274=2021,H10274/$O$19,B10274=2022,H10274/$O$20),"")</f>
        <v/>
      </c>
      <c r="K10274" s="3" t="str" cm="1">
        <f t="array" ref="K10274">IFERROR(_xlfn.IFS(B10274=2015,J10274*$P$4,B10274=2016,J10274*$P$5,B10274=2017,J10274*$P$6,B10274=2018,J10274*$P$7,B10274=2019,J10274*$P$8,B10274=2020,J10274*$P$9,B10274=2021,J10274*$P$10,B10274=2022,J10274*$P$11),"")</f>
        <v/>
      </c>
      <c r="L10274" s="3">
        <f t="shared" si="161"/>
        <v>314703.31</v>
      </c>
    </row>
    <row r="10275" spans="1:12">
      <c r="A10275">
        <v>4801482</v>
      </c>
      <c r="B10275">
        <v>2023</v>
      </c>
      <c r="D10275" t="s">
        <v>4405</v>
      </c>
      <c r="E10275" t="s">
        <v>4406</v>
      </c>
      <c r="F10275" t="s">
        <v>4101</v>
      </c>
      <c r="G10275" t="s">
        <v>4407</v>
      </c>
      <c r="H10275" s="5">
        <v>207204.79</v>
      </c>
      <c r="I10275">
        <f>IFERROR(VLOOKUP(G10275,'NCES Match'!$A$2:$B$1307,2,FALSE),"")</f>
        <v>4801482</v>
      </c>
      <c r="J10275" t="str" cm="1">
        <f t="array" ref="J10275">IFERROR(_xlfn.IFS(B10275=2015,H10275/$O$13,B10275=2016,H10275/$O$14,B10275=2017,H10275/$O$15,B10275=2018,H10275/$O$16,B10275=2019,H10275/$O$17,B10275=2020,H10275/$O$18,B10275=2021,H10275/$O$19,B10275=2022,H10275/$O$20),"")</f>
        <v/>
      </c>
      <c r="K10275" s="3" t="str" cm="1">
        <f t="array" ref="K10275">IFERROR(_xlfn.IFS(B10275=2015,J10275*$P$4,B10275=2016,J10275*$P$5,B10275=2017,J10275*$P$6,B10275=2018,J10275*$P$7,B10275=2019,J10275*$P$8,B10275=2020,J10275*$P$9,B10275=2021,J10275*$P$10,B10275=2022,J10275*$P$11),"")</f>
        <v/>
      </c>
      <c r="L10275" s="3">
        <f t="shared" si="161"/>
        <v>207204.79</v>
      </c>
    </row>
    <row r="10276" spans="1:12">
      <c r="A10276" t="s">
        <v>4230</v>
      </c>
      <c r="B10276">
        <v>2023</v>
      </c>
      <c r="D10276" t="s">
        <v>4395</v>
      </c>
      <c r="E10276" t="s">
        <v>4396</v>
      </c>
      <c r="F10276" t="s">
        <v>4101</v>
      </c>
      <c r="G10276" t="s">
        <v>4397</v>
      </c>
      <c r="H10276" s="5">
        <v>52473.279999999999</v>
      </c>
      <c r="I10276" t="str">
        <f>IFERROR(VLOOKUP(G10276,'NCES Match'!$A$2:$B$1307,2,FALSE),"")</f>
        <v/>
      </c>
      <c r="J10276" t="str" cm="1">
        <f t="array" ref="J10276">IFERROR(_xlfn.IFS(B10276=2015,H10276/$O$13,B10276=2016,H10276/$O$14,B10276=2017,H10276/$O$15,B10276=2018,H10276/$O$16,B10276=2019,H10276/$O$17,B10276=2020,H10276/$O$18,B10276=2021,H10276/$O$19,B10276=2022,H10276/$O$20),"")</f>
        <v/>
      </c>
      <c r="K10276" s="3" t="str" cm="1">
        <f t="array" ref="K10276">IFERROR(_xlfn.IFS(B10276=2015,J10276*$P$4,B10276=2016,J10276*$P$5,B10276=2017,J10276*$P$6,B10276=2018,J10276*$P$7,B10276=2019,J10276*$P$8,B10276=2020,J10276*$P$9,B10276=2021,J10276*$P$10,B10276=2022,J10276*$P$11),"")</f>
        <v/>
      </c>
      <c r="L10276" s="3">
        <f t="shared" si="161"/>
        <v>52473.279999999999</v>
      </c>
    </row>
    <row r="10277" spans="1:12">
      <c r="A10277">
        <v>4808700</v>
      </c>
      <c r="B10277">
        <v>2015</v>
      </c>
      <c r="C10277" t="s">
        <v>381</v>
      </c>
      <c r="D10277" t="s">
        <v>490</v>
      </c>
      <c r="E10277" t="s">
        <v>491</v>
      </c>
      <c r="G10277" t="s">
        <v>492</v>
      </c>
      <c r="H10277" s="5">
        <v>11671386.33</v>
      </c>
      <c r="I10277">
        <f>IFERROR(VLOOKUP(G10277,'NCES Match'!$A$2:$B$1307,2,FALSE),"")</f>
        <v>4808700</v>
      </c>
      <c r="J10277" cm="1">
        <f t="array" ref="J10277">IFERROR(_xlfn.IFS(B10277=2015,H10277/$O$13,B10277=2016,H10277/$O$14,B10277=2017,H10277/$O$15,B10277=2018,H10277/$O$16,B10277=2019,H10277/$O$17,B10277=2020,H10277/$O$18,B10277=2021,H10277/$O$19,B10277=2022,H10277/$O$20),"")</f>
        <v>9.1434078993257051E-3</v>
      </c>
      <c r="K10277" s="3" cm="1">
        <f t="array" ref="K10277">IFERROR(_xlfn.IFS(B10277=2015,J10277*$P$4,B10277=2016,J10277*$P$5,B10277=2017,J10277*$P$6,B10277=2018,J10277*$P$7,B10277=2019,J10277*$P$8,B10277=2020,J10277*$P$9,B10277=2021,J10277*$P$10,B10277=2022,J10277*$P$11),"")</f>
        <v>14551578.123390205</v>
      </c>
      <c r="L10277" s="3">
        <f t="shared" si="161"/>
        <v>26222964.453390203</v>
      </c>
    </row>
    <row r="10278" spans="1:12">
      <c r="A10278">
        <v>4808700</v>
      </c>
      <c r="B10278">
        <v>2016</v>
      </c>
      <c r="C10278" t="s">
        <v>4102</v>
      </c>
      <c r="D10278" t="s">
        <v>490</v>
      </c>
      <c r="E10278" t="s">
        <v>491</v>
      </c>
      <c r="F10278" t="s">
        <v>4101</v>
      </c>
      <c r="G10278" t="s">
        <v>492</v>
      </c>
      <c r="H10278" s="5">
        <v>12502372</v>
      </c>
      <c r="I10278">
        <f>IFERROR(VLOOKUP(G10278,'NCES Match'!$A$2:$B$1307,2,FALSE),"")</f>
        <v>4808700</v>
      </c>
      <c r="J10278" cm="1">
        <f t="array" ref="J10278">IFERROR(_xlfn.IFS(B10278=2015,H10278/$O$13,B10278=2016,H10278/$O$14,B10278=2017,H10278/$O$15,B10278=2018,H10278/$O$16,B10278=2019,H10278/$O$17,B10278=2020,H10278/$O$18,B10278=2021,H10278/$O$19,B10278=2022,H10278/$O$20),"")</f>
        <v>8.9500343968322762E-3</v>
      </c>
      <c r="K10278" s="3" cm="1">
        <f t="array" ref="K10278">IFERROR(_xlfn.IFS(B10278=2015,J10278*$P$4,B10278=2016,J10278*$P$5,B10278=2017,J10278*$P$6,B10278=2018,J10278*$P$7,B10278=2019,J10278*$P$8,B10278=2020,J10278*$P$9,B10278=2021,J10278*$P$10,B10278=2022,J10278*$P$11),"")</f>
        <v>14996957.306006994</v>
      </c>
      <c r="L10278" s="3">
        <f t="shared" si="161"/>
        <v>27499329.306006994</v>
      </c>
    </row>
    <row r="10279" spans="1:12">
      <c r="A10279">
        <v>4808700</v>
      </c>
      <c r="B10279">
        <v>2017</v>
      </c>
      <c r="D10279" t="s">
        <v>490</v>
      </c>
      <c r="E10279" t="s">
        <v>491</v>
      </c>
      <c r="F10279" t="s">
        <v>4101</v>
      </c>
      <c r="G10279" t="s">
        <v>492</v>
      </c>
      <c r="H10279" s="5">
        <v>13211063</v>
      </c>
      <c r="I10279">
        <f>IFERROR(VLOOKUP(G10279,'NCES Match'!$A$2:$B$1307,2,FALSE),"")</f>
        <v>4808700</v>
      </c>
      <c r="J10279" cm="1">
        <f t="array" ref="J10279">IFERROR(_xlfn.IFS(B10279=2015,H10279/$O$13,B10279=2016,H10279/$O$14,B10279=2017,H10279/$O$15,B10279=2018,H10279/$O$16,B10279=2019,H10279/$O$17,B10279=2020,H10279/$O$18,B10279=2021,H10279/$O$19,B10279=2022,H10279/$O$20),"")</f>
        <v>9.1082189804455975E-3</v>
      </c>
      <c r="K10279" s="3" cm="1">
        <f t="array" ref="K10279">IFERROR(_xlfn.IFS(B10279=2015,J10279*$P$4,B10279=2016,J10279*$P$5,B10279=2017,J10279*$P$6,B10279=2018,J10279*$P$7,B10279=2019,J10279*$P$8,B10279=2020,J10279*$P$9,B10279=2021,J10279*$P$10,B10279=2022,J10279*$P$11),"")</f>
        <v>15468013.045840796</v>
      </c>
      <c r="L10279" s="3">
        <f t="shared" si="161"/>
        <v>28679076.045840796</v>
      </c>
    </row>
    <row r="10280" spans="1:12">
      <c r="A10280">
        <v>4808700</v>
      </c>
      <c r="B10280">
        <v>2018</v>
      </c>
      <c r="D10280" t="s">
        <v>490</v>
      </c>
      <c r="E10280" t="s">
        <v>491</v>
      </c>
      <c r="F10280" t="s">
        <v>4101</v>
      </c>
      <c r="G10280" t="s">
        <v>492</v>
      </c>
      <c r="H10280" s="5">
        <v>13215494</v>
      </c>
      <c r="I10280">
        <f>IFERROR(VLOOKUP(G10280,'NCES Match'!$A$2:$B$1307,2,FALSE),"")</f>
        <v>4808700</v>
      </c>
      <c r="J10280" cm="1">
        <f t="array" ref="J10280">IFERROR(_xlfn.IFS(B10280=2015,H10280/$O$13,B10280=2016,H10280/$O$14,B10280=2017,H10280/$O$15,B10280=2018,H10280/$O$16,B10280=2019,H10280/$O$17,B10280=2020,H10280/$O$18,B10280=2021,H10280/$O$19,B10280=2022,H10280/$O$20),"")</f>
        <v>8.6238873678543635E-3</v>
      </c>
      <c r="K10280" s="3" cm="1">
        <f t="array" ref="K10280">IFERROR(_xlfn.IFS(B10280=2015,J10280*$P$4,B10280=2016,J10280*$P$5,B10280=2017,J10280*$P$6,B10280=2018,J10280*$P$7,B10280=2019,J10280*$P$8,B10280=2020,J10280*$P$9,B10280=2021,J10280*$P$10,B10280=2022,J10280*$P$11),"")</f>
        <v>14805949.46545927</v>
      </c>
      <c r="L10280" s="3">
        <f t="shared" si="161"/>
        <v>28021443.465459272</v>
      </c>
    </row>
    <row r="10281" spans="1:12">
      <c r="A10281">
        <v>4808700</v>
      </c>
      <c r="B10281">
        <v>2019</v>
      </c>
      <c r="D10281" t="s">
        <v>490</v>
      </c>
      <c r="E10281" t="s">
        <v>491</v>
      </c>
      <c r="F10281" t="s">
        <v>4101</v>
      </c>
      <c r="G10281" t="s">
        <v>492</v>
      </c>
      <c r="H10281" s="5">
        <v>13606651</v>
      </c>
      <c r="I10281">
        <f>IFERROR(VLOOKUP(G10281,'NCES Match'!$A$2:$B$1307,2,FALSE),"")</f>
        <v>4808700</v>
      </c>
      <c r="J10281" cm="1">
        <f t="array" ref="J10281">IFERROR(_xlfn.IFS(B10281=2015,H10281/$O$13,B10281=2016,H10281/$O$14,B10281=2017,H10281/$O$15,B10281=2018,H10281/$O$16,B10281=2019,H10281/$O$17,B10281=2020,H10281/$O$18,B10281=2021,H10281/$O$19,B10281=2022,H10281/$O$20),"")</f>
        <v>8.6154596427368071E-3</v>
      </c>
      <c r="K10281" s="3" cm="1">
        <f t="array" ref="K10281">IFERROR(_xlfn.IFS(B10281=2015,J10281*$P$4,B10281=2016,J10281*$P$5,B10281=2017,J10281*$P$6,B10281=2018,J10281*$P$7,B10281=2019,J10281*$P$8,B10281=2020,J10281*$P$9,B10281=2021,J10281*$P$10,B10281=2022,J10281*$P$11),"")</f>
        <v>14973031.04798376</v>
      </c>
      <c r="L10281" s="3">
        <f t="shared" si="161"/>
        <v>28579682.047983758</v>
      </c>
    </row>
    <row r="10282" spans="1:12">
      <c r="A10282">
        <v>4808700</v>
      </c>
      <c r="B10282">
        <v>2020</v>
      </c>
      <c r="D10282" t="s">
        <v>490</v>
      </c>
      <c r="E10282" t="s">
        <v>491</v>
      </c>
      <c r="F10282" t="s">
        <v>4230</v>
      </c>
      <c r="G10282" t="s">
        <v>492</v>
      </c>
      <c r="H10282" s="5">
        <v>14705181</v>
      </c>
      <c r="I10282">
        <f>IFERROR(VLOOKUP(G10282,'NCES Match'!$A$2:$B$1307,2,FALSE),"")</f>
        <v>4808700</v>
      </c>
      <c r="J10282" cm="1">
        <f t="array" ref="J10282">IFERROR(_xlfn.IFS(B10282=2015,H10282/$O$13,B10282=2016,H10282/$O$14,B10282=2017,H10282/$O$15,B10282=2018,H10282/$O$16,B10282=2019,H10282/$O$17,B10282=2020,H10282/$O$18,B10282=2021,H10282/$O$19,B10282=2022,H10282/$O$20),"")</f>
        <v>7.9688487949137379E-3</v>
      </c>
      <c r="K10282" s="3" cm="1">
        <f t="array" ref="K10282">IFERROR(_xlfn.IFS(B10282=2015,J10282*$P$4,B10282=2016,J10282*$P$5,B10282=2017,J10282*$P$6,B10282=2018,J10282*$P$7,B10282=2019,J10282*$P$8,B10282=2020,J10282*$P$9,B10282=2021,J10282*$P$10,B10282=2022,J10282*$P$11),"")</f>
        <v>16798355.691987518</v>
      </c>
      <c r="L10282" s="3">
        <f t="shared" si="161"/>
        <v>31503536.691987518</v>
      </c>
    </row>
    <row r="10283" spans="1:12">
      <c r="A10283">
        <v>4808700</v>
      </c>
      <c r="B10283">
        <v>2021</v>
      </c>
      <c r="D10283" t="s">
        <v>490</v>
      </c>
      <c r="E10283" t="s">
        <v>491</v>
      </c>
      <c r="F10283" t="s">
        <v>4101</v>
      </c>
      <c r="G10283" t="s">
        <v>492</v>
      </c>
      <c r="H10283" s="5">
        <v>15752133.109999999</v>
      </c>
      <c r="I10283">
        <f>IFERROR(VLOOKUP(G10283,'NCES Match'!$A$2:$B$1307,2,FALSE),"")</f>
        <v>4808700</v>
      </c>
      <c r="J10283" cm="1">
        <f t="array" ref="J10283">IFERROR(_xlfn.IFS(B10283=2015,H10283/$O$13,B10283=2016,H10283/$O$14,B10283=2017,H10283/$O$15,B10283=2018,H10283/$O$16,B10283=2019,H10283/$O$17,B10283=2020,H10283/$O$18,B10283=2021,H10283/$O$19,B10283=2022,H10283/$O$20),"")</f>
        <v>8.059468887989002E-3</v>
      </c>
      <c r="K10283" s="3" cm="1">
        <f t="array" ref="K10283">IFERROR(_xlfn.IFS(B10283=2015,J10283*$P$4,B10283=2016,J10283*$P$5,B10283=2017,J10283*$P$6,B10283=2018,J10283*$P$7,B10283=2019,J10283*$P$8,B10283=2020,J10283*$P$9,B10283=2021,J10283*$P$10,B10283=2022,J10283*$P$11),"")</f>
        <v>17251722.668015905</v>
      </c>
      <c r="L10283" s="3">
        <f t="shared" si="161"/>
        <v>33003855.778015904</v>
      </c>
    </row>
    <row r="10284" spans="1:12">
      <c r="A10284">
        <v>4808700</v>
      </c>
      <c r="B10284">
        <v>2022</v>
      </c>
      <c r="D10284" t="s">
        <v>490</v>
      </c>
      <c r="E10284" t="s">
        <v>491</v>
      </c>
      <c r="F10284" t="s">
        <v>4101</v>
      </c>
      <c r="G10284" t="s">
        <v>492</v>
      </c>
      <c r="H10284" s="5">
        <v>18977884.77</v>
      </c>
      <c r="I10284">
        <f>IFERROR(VLOOKUP(G10284,'NCES Match'!$A$2:$B$1307,2,FALSE),"")</f>
        <v>4808700</v>
      </c>
      <c r="J10284" cm="1">
        <f t="array" ref="J10284">IFERROR(_xlfn.IFS(B10284=2015,H10284/$O$13,B10284=2016,H10284/$O$14,B10284=2017,H10284/$O$15,B10284=2018,H10284/$O$16,B10284=2019,H10284/$O$17,B10284=2020,H10284/$O$18,B10284=2021,H10284/$O$19,B10284=2022,H10284/$O$20),"")</f>
        <v>8.3356685248604442E-3</v>
      </c>
      <c r="K10284" s="3" cm="1">
        <f t="array" ref="K10284">IFERROR(_xlfn.IFS(B10284=2015,J10284*$P$4,B10284=2016,J10284*$P$5,B10284=2017,J10284*$P$6,B10284=2018,J10284*$P$7,B10284=2019,J10284*$P$8,B10284=2020,J10284*$P$9,B10284=2021,J10284*$P$10,B10284=2022,J10284*$P$11),"")</f>
        <v>17950720.511936054</v>
      </c>
      <c r="L10284" s="3">
        <f t="shared" si="161"/>
        <v>36928605.281936049</v>
      </c>
    </row>
    <row r="10285" spans="1:12">
      <c r="A10285">
        <v>4808700</v>
      </c>
      <c r="B10285">
        <v>2023</v>
      </c>
      <c r="D10285" t="s">
        <v>490</v>
      </c>
      <c r="E10285" t="s">
        <v>491</v>
      </c>
      <c r="F10285" t="s">
        <v>4101</v>
      </c>
      <c r="G10285" t="s">
        <v>492</v>
      </c>
      <c r="H10285" s="5">
        <v>21978425.300000001</v>
      </c>
      <c r="I10285">
        <f>IFERROR(VLOOKUP(G10285,'NCES Match'!$A$2:$B$1307,2,FALSE),"")</f>
        <v>4808700</v>
      </c>
      <c r="J10285" t="str" cm="1">
        <f t="array" ref="J10285">IFERROR(_xlfn.IFS(B10285=2015,H10285/$O$13,B10285=2016,H10285/$O$14,B10285=2017,H10285/$O$15,B10285=2018,H10285/$O$16,B10285=2019,H10285/$O$17,B10285=2020,H10285/$O$18,B10285=2021,H10285/$O$19,B10285=2022,H10285/$O$20),"")</f>
        <v/>
      </c>
      <c r="K10285" s="3" t="str" cm="1">
        <f t="array" ref="K10285">IFERROR(_xlfn.IFS(B10285=2015,J10285*$P$4,B10285=2016,J10285*$P$5,B10285=2017,J10285*$P$6,B10285=2018,J10285*$P$7,B10285=2019,J10285*$P$8,B10285=2020,J10285*$P$9,B10285=2021,J10285*$P$10,B10285=2022,J10285*$P$11),"")</f>
        <v/>
      </c>
      <c r="L10285" s="3">
        <f t="shared" si="161"/>
        <v>21978425.300000001</v>
      </c>
    </row>
    <row r="10286" spans="1:12">
      <c r="A10286">
        <v>4810230</v>
      </c>
      <c r="B10286">
        <v>2015</v>
      </c>
      <c r="C10286" t="s">
        <v>381</v>
      </c>
      <c r="D10286" t="s">
        <v>597</v>
      </c>
      <c r="E10286" t="s">
        <v>598</v>
      </c>
      <c r="G10286" t="s">
        <v>599</v>
      </c>
      <c r="H10286" s="5">
        <v>4680153.6500000004</v>
      </c>
      <c r="I10286">
        <f>IFERROR(VLOOKUP(G10286,'NCES Match'!$A$2:$B$1307,2,FALSE),"")</f>
        <v>4810230</v>
      </c>
      <c r="J10286" cm="1">
        <f t="array" ref="J10286">IFERROR(_xlfn.IFS(B10286=2015,H10286/$O$13,B10286=2016,H10286/$O$14,B10286=2017,H10286/$O$15,B10286=2018,H10286/$O$16,B10286=2019,H10286/$O$17,B10286=2020,H10286/$O$18,B10286=2021,H10286/$O$19,B10286=2022,H10286/$O$20),"")</f>
        <v>3.6664499523483803E-3</v>
      </c>
      <c r="K10286" s="3" cm="1">
        <f t="array" ref="K10286">IFERROR(_xlfn.IFS(B10286=2015,J10286*$P$4,B10286=2016,J10286*$P$5,B10286=2017,J10286*$P$6,B10286=2018,J10286*$P$7,B10286=2019,J10286*$P$8,B10286=2020,J10286*$P$9,B10286=2021,J10286*$P$10,B10286=2022,J10286*$P$11),"")</f>
        <v>5835092.725222542</v>
      </c>
      <c r="L10286" s="3">
        <f t="shared" si="161"/>
        <v>10515246.375222541</v>
      </c>
    </row>
    <row r="10287" spans="1:12">
      <c r="A10287">
        <v>4810230</v>
      </c>
      <c r="B10287">
        <v>2016</v>
      </c>
      <c r="C10287" t="s">
        <v>4102</v>
      </c>
      <c r="D10287" t="s">
        <v>597</v>
      </c>
      <c r="E10287" t="s">
        <v>598</v>
      </c>
      <c r="F10287" t="s">
        <v>4101</v>
      </c>
      <c r="G10287" t="s">
        <v>599</v>
      </c>
      <c r="H10287" s="5">
        <v>4836256</v>
      </c>
      <c r="I10287">
        <f>IFERROR(VLOOKUP(G10287,'NCES Match'!$A$2:$B$1307,2,FALSE),"")</f>
        <v>4810230</v>
      </c>
      <c r="J10287" cm="1">
        <f t="array" ref="J10287">IFERROR(_xlfn.IFS(B10287=2015,H10287/$O$13,B10287=2016,H10287/$O$14,B10287=2017,H10287/$O$15,B10287=2018,H10287/$O$16,B10287=2019,H10287/$O$17,B10287=2020,H10287/$O$18,B10287=2021,H10287/$O$19,B10287=2022,H10287/$O$20),"")</f>
        <v>3.4621156330883834E-3</v>
      </c>
      <c r="K10287" s="3" cm="1">
        <f t="array" ref="K10287">IFERROR(_xlfn.IFS(B10287=2015,J10287*$P$4,B10287=2016,J10287*$P$5,B10287=2017,J10287*$P$6,B10287=2018,J10287*$P$7,B10287=2019,J10287*$P$8,B10287=2020,J10287*$P$9,B10287=2021,J10287*$P$10,B10287=2022,J10287*$P$11),"")</f>
        <v>5801229.1389921978</v>
      </c>
      <c r="L10287" s="3">
        <f t="shared" si="161"/>
        <v>10637485.138992198</v>
      </c>
    </row>
    <row r="10288" spans="1:12">
      <c r="A10288">
        <v>4810230</v>
      </c>
      <c r="B10288">
        <v>2017</v>
      </c>
      <c r="D10288" t="s">
        <v>597</v>
      </c>
      <c r="E10288" t="s">
        <v>598</v>
      </c>
      <c r="F10288" t="s">
        <v>4101</v>
      </c>
      <c r="G10288" t="s">
        <v>599</v>
      </c>
      <c r="H10288" s="5">
        <v>4829933</v>
      </c>
      <c r="I10288">
        <f>IFERROR(VLOOKUP(G10288,'NCES Match'!$A$2:$B$1307,2,FALSE),"")</f>
        <v>4810230</v>
      </c>
      <c r="J10288" cm="1">
        <f t="array" ref="J10288">IFERROR(_xlfn.IFS(B10288=2015,H10288/$O$13,B10288=2016,H10288/$O$14,B10288=2017,H10288/$O$15,B10288=2018,H10288/$O$16,B10288=2019,H10288/$O$17,B10288=2020,H10288/$O$18,B10288=2021,H10288/$O$19,B10288=2022,H10288/$O$20),"")</f>
        <v>3.3299430503722937E-3</v>
      </c>
      <c r="K10288" s="3" cm="1">
        <f t="array" ref="K10288">IFERROR(_xlfn.IFS(B10288=2015,J10288*$P$4,B10288=2016,J10288*$P$5,B10288=2017,J10288*$P$6,B10288=2018,J10288*$P$7,B10288=2019,J10288*$P$8,B10288=2020,J10288*$P$9,B10288=2021,J10288*$P$10,B10288=2022,J10288*$P$11),"")</f>
        <v>5655068.5326787839</v>
      </c>
      <c r="L10288" s="3">
        <f t="shared" si="161"/>
        <v>10485001.532678783</v>
      </c>
    </row>
    <row r="10289" spans="1:12">
      <c r="A10289">
        <v>4810230</v>
      </c>
      <c r="B10289">
        <v>2018</v>
      </c>
      <c r="D10289" t="s">
        <v>597</v>
      </c>
      <c r="E10289" t="s">
        <v>598</v>
      </c>
      <c r="F10289" t="s">
        <v>4101</v>
      </c>
      <c r="G10289" t="s">
        <v>599</v>
      </c>
      <c r="H10289" s="5">
        <v>4999517</v>
      </c>
      <c r="I10289">
        <f>IFERROR(VLOOKUP(G10289,'NCES Match'!$A$2:$B$1307,2,FALSE),"")</f>
        <v>4810230</v>
      </c>
      <c r="J10289" cm="1">
        <f t="array" ref="J10289">IFERROR(_xlfn.IFS(B10289=2015,H10289/$O$13,B10289=2016,H10289/$O$14,B10289=2017,H10289/$O$15,B10289=2018,H10289/$O$16,B10289=2019,H10289/$O$17,B10289=2020,H10289/$O$18,B10289=2021,H10289/$O$19,B10289=2022,H10289/$O$20),"")</f>
        <v>3.2624789888045917E-3</v>
      </c>
      <c r="K10289" s="3" cm="1">
        <f t="array" ref="K10289">IFERROR(_xlfn.IFS(B10289=2015,J10289*$P$4,B10289=2016,J10289*$P$5,B10289=2017,J10289*$P$6,B10289=2018,J10289*$P$7,B10289=2019,J10289*$P$8,B10289=2020,J10289*$P$9,B10289=2021,J10289*$P$10,B10289=2022,J10289*$P$11),"")</f>
        <v>5601197.8102146266</v>
      </c>
      <c r="L10289" s="3">
        <f t="shared" si="161"/>
        <v>10600714.810214628</v>
      </c>
    </row>
    <row r="10290" spans="1:12">
      <c r="A10290">
        <v>4810230</v>
      </c>
      <c r="B10290">
        <v>2019</v>
      </c>
      <c r="D10290" t="s">
        <v>597</v>
      </c>
      <c r="E10290" t="s">
        <v>598</v>
      </c>
      <c r="F10290" t="s">
        <v>4101</v>
      </c>
      <c r="G10290" t="s">
        <v>599</v>
      </c>
      <c r="H10290" s="5">
        <v>5185449</v>
      </c>
      <c r="I10290">
        <f>IFERROR(VLOOKUP(G10290,'NCES Match'!$A$2:$B$1307,2,FALSE),"")</f>
        <v>4810230</v>
      </c>
      <c r="J10290" cm="1">
        <f t="array" ref="J10290">IFERROR(_xlfn.IFS(B10290=2015,H10290/$O$13,B10290=2016,H10290/$O$14,B10290=2017,H10290/$O$15,B10290=2018,H10290/$O$16,B10290=2019,H10290/$O$17,B10290=2020,H10290/$O$18,B10290=2021,H10290/$O$19,B10290=2022,H10290/$O$20),"")</f>
        <v>3.2833227359891815E-3</v>
      </c>
      <c r="K10290" s="3" cm="1">
        <f t="array" ref="K10290">IFERROR(_xlfn.IFS(B10290=2015,J10290*$P$4,B10290=2016,J10290*$P$5,B10290=2017,J10290*$P$6,B10290=2018,J10290*$P$7,B10290=2019,J10290*$P$8,B10290=2020,J10290*$P$9,B10290=2021,J10290*$P$10,B10290=2022,J10290*$P$11),"")</f>
        <v>5706171.847483729</v>
      </c>
      <c r="L10290" s="3">
        <f t="shared" si="161"/>
        <v>10891620.847483728</v>
      </c>
    </row>
    <row r="10291" spans="1:12">
      <c r="A10291">
        <v>4810230</v>
      </c>
      <c r="B10291">
        <v>2020</v>
      </c>
      <c r="D10291" t="s">
        <v>597</v>
      </c>
      <c r="E10291" t="s">
        <v>598</v>
      </c>
      <c r="F10291" t="s">
        <v>4230</v>
      </c>
      <c r="G10291" t="s">
        <v>599</v>
      </c>
      <c r="H10291" s="5">
        <v>5718129</v>
      </c>
      <c r="I10291">
        <f>IFERROR(VLOOKUP(G10291,'NCES Match'!$A$2:$B$1307,2,FALSE),"")</f>
        <v>4810230</v>
      </c>
      <c r="J10291" cm="1">
        <f t="array" ref="J10291">IFERROR(_xlfn.IFS(B10291=2015,H10291/$O$13,B10291=2016,H10291/$O$14,B10291=2017,H10291/$O$15,B10291=2018,H10291/$O$16,B10291=2019,H10291/$O$17,B10291=2020,H10291/$O$18,B10291=2021,H10291/$O$19,B10291=2022,H10291/$O$20),"")</f>
        <v>3.0986973496491678E-3</v>
      </c>
      <c r="K10291" s="3" cm="1">
        <f t="array" ref="K10291">IFERROR(_xlfn.IFS(B10291=2015,J10291*$P$4,B10291=2016,J10291*$P$5,B10291=2017,J10291*$P$6,B10291=2018,J10291*$P$7,B10291=2019,J10291*$P$8,B10291=2020,J10291*$P$9,B10291=2021,J10291*$P$10,B10291=2022,J10291*$P$11),"")</f>
        <v>6532062.7358934851</v>
      </c>
      <c r="L10291" s="3">
        <f t="shared" si="161"/>
        <v>12250191.735893484</v>
      </c>
    </row>
    <row r="10292" spans="1:12">
      <c r="A10292">
        <v>4810230</v>
      </c>
      <c r="B10292">
        <v>2021</v>
      </c>
      <c r="D10292" t="s">
        <v>597</v>
      </c>
      <c r="E10292" t="s">
        <v>598</v>
      </c>
      <c r="F10292" t="s">
        <v>4101</v>
      </c>
      <c r="G10292" t="s">
        <v>599</v>
      </c>
      <c r="H10292" s="5">
        <v>5822185.8799999999</v>
      </c>
      <c r="I10292">
        <f>IFERROR(VLOOKUP(G10292,'NCES Match'!$A$2:$B$1307,2,FALSE),"")</f>
        <v>4810230</v>
      </c>
      <c r="J10292" cm="1">
        <f t="array" ref="J10292">IFERROR(_xlfn.IFS(B10292=2015,H10292/$O$13,B10292=2016,H10292/$O$14,B10292=2017,H10292/$O$15,B10292=2018,H10292/$O$16,B10292=2019,H10292/$O$17,B10292=2020,H10292/$O$18,B10292=2021,H10292/$O$19,B10292=2022,H10292/$O$20),"")</f>
        <v>2.9788807415650942E-3</v>
      </c>
      <c r="K10292" s="3" cm="1">
        <f t="array" ref="K10292">IFERROR(_xlfn.IFS(B10292=2015,J10292*$P$4,B10292=2016,J10292*$P$5,B10292=2017,J10292*$P$6,B10292=2018,J10292*$P$7,B10292=2019,J10292*$P$8,B10292=2020,J10292*$P$9,B10292=2021,J10292*$P$10,B10292=2022,J10292*$P$11),"")</f>
        <v>6376452.9808114441</v>
      </c>
      <c r="L10292" s="3">
        <f t="shared" si="161"/>
        <v>12198638.860811444</v>
      </c>
    </row>
    <row r="10293" spans="1:12">
      <c r="A10293">
        <v>4810230</v>
      </c>
      <c r="B10293">
        <v>2022</v>
      </c>
      <c r="D10293" t="s">
        <v>597</v>
      </c>
      <c r="E10293" t="s">
        <v>598</v>
      </c>
      <c r="F10293" t="s">
        <v>4101</v>
      </c>
      <c r="G10293" t="s">
        <v>599</v>
      </c>
      <c r="H10293" s="5">
        <v>7157117.7400000002</v>
      </c>
      <c r="I10293">
        <f>IFERROR(VLOOKUP(G10293,'NCES Match'!$A$2:$B$1307,2,FALSE),"")</f>
        <v>4810230</v>
      </c>
      <c r="J10293" cm="1">
        <f t="array" ref="J10293">IFERROR(_xlfn.IFS(B10293=2015,H10293/$O$13,B10293=2016,H10293/$O$14,B10293=2017,H10293/$O$15,B10293=2018,H10293/$O$16,B10293=2019,H10293/$O$17,B10293=2020,H10293/$O$18,B10293=2021,H10293/$O$19,B10293=2022,H10293/$O$20),"")</f>
        <v>3.1436254249128481E-3</v>
      </c>
      <c r="K10293" s="3" cm="1">
        <f t="array" ref="K10293">IFERROR(_xlfn.IFS(B10293=2015,J10293*$P$4,B10293=2016,J10293*$P$5,B10293=2017,J10293*$P$6,B10293=2018,J10293*$P$7,B10293=2019,J10293*$P$8,B10293=2020,J10293*$P$9,B10293=2021,J10293*$P$10,B10293=2022,J10293*$P$11),"")</f>
        <v>6769743.929779347</v>
      </c>
      <c r="L10293" s="3">
        <f t="shared" si="161"/>
        <v>13926861.669779347</v>
      </c>
    </row>
    <row r="10294" spans="1:12">
      <c r="A10294">
        <v>4810230</v>
      </c>
      <c r="B10294">
        <v>2023</v>
      </c>
      <c r="D10294" t="s">
        <v>597</v>
      </c>
      <c r="E10294" t="s">
        <v>598</v>
      </c>
      <c r="F10294" t="s">
        <v>4101</v>
      </c>
      <c r="G10294" t="s">
        <v>599</v>
      </c>
      <c r="H10294" s="5">
        <v>7739511.1399999997</v>
      </c>
      <c r="I10294">
        <f>IFERROR(VLOOKUP(G10294,'NCES Match'!$A$2:$B$1307,2,FALSE),"")</f>
        <v>4810230</v>
      </c>
      <c r="J10294" t="str" cm="1">
        <f t="array" ref="J10294">IFERROR(_xlfn.IFS(B10294=2015,H10294/$O$13,B10294=2016,H10294/$O$14,B10294=2017,H10294/$O$15,B10294=2018,H10294/$O$16,B10294=2019,H10294/$O$17,B10294=2020,H10294/$O$18,B10294=2021,H10294/$O$19,B10294=2022,H10294/$O$20),"")</f>
        <v/>
      </c>
      <c r="K10294" s="3" t="str" cm="1">
        <f t="array" ref="K10294">IFERROR(_xlfn.IFS(B10294=2015,J10294*$P$4,B10294=2016,J10294*$P$5,B10294=2017,J10294*$P$6,B10294=2018,J10294*$P$7,B10294=2019,J10294*$P$8,B10294=2020,J10294*$P$9,B10294=2021,J10294*$P$10,B10294=2022,J10294*$P$11),"")</f>
        <v/>
      </c>
      <c r="L10294" s="3">
        <f t="shared" si="161"/>
        <v>7739511.1399999997</v>
      </c>
    </row>
    <row r="10295" spans="1:12">
      <c r="A10295">
        <v>4818810</v>
      </c>
      <c r="B10295">
        <v>2015</v>
      </c>
      <c r="C10295" t="s">
        <v>381</v>
      </c>
      <c r="D10295" t="s">
        <v>1283</v>
      </c>
      <c r="E10295" t="s">
        <v>1284</v>
      </c>
      <c r="G10295" t="s">
        <v>1285</v>
      </c>
      <c r="H10295" s="5">
        <v>1094071.6499999999</v>
      </c>
      <c r="I10295">
        <f>IFERROR(VLOOKUP(G10295,'NCES Match'!$A$2:$B$1307,2,FALSE),"")</f>
        <v>4818810</v>
      </c>
      <c r="J10295" cm="1">
        <f t="array" ref="J10295">IFERROR(_xlfn.IFS(B10295=2015,H10295/$O$13,B10295=2016,H10295/$O$14,B10295=2017,H10295/$O$15,B10295=2018,H10295/$O$16,B10295=2019,H10295/$O$17,B10295=2020,H10295/$O$18,B10295=2021,H10295/$O$19,B10295=2022,H10295/$O$20),"")</f>
        <v>8.5709984094394279E-4</v>
      </c>
      <c r="K10295" s="3" cm="1">
        <f t="array" ref="K10295">IFERROR(_xlfn.IFS(B10295=2015,J10295*$P$4,B10295=2016,J10295*$P$5,B10295=2017,J10295*$P$6,B10295=2018,J10295*$P$7,B10295=2019,J10295*$P$8,B10295=2020,J10295*$P$9,B10295=2021,J10295*$P$10,B10295=2022,J10295*$P$11),"")</f>
        <v>1364059.8158112229</v>
      </c>
      <c r="L10295" s="3">
        <f t="shared" si="161"/>
        <v>2458131.4658112228</v>
      </c>
    </row>
    <row r="10296" spans="1:12">
      <c r="A10296">
        <v>4818810</v>
      </c>
      <c r="B10296">
        <v>2016</v>
      </c>
      <c r="C10296" t="s">
        <v>4102</v>
      </c>
      <c r="D10296" t="s">
        <v>1283</v>
      </c>
      <c r="E10296" t="s">
        <v>1284</v>
      </c>
      <c r="F10296" t="s">
        <v>4101</v>
      </c>
      <c r="G10296" t="s">
        <v>1285</v>
      </c>
      <c r="H10296" s="5">
        <v>1126983</v>
      </c>
      <c r="I10296">
        <f>IFERROR(VLOOKUP(G10296,'NCES Match'!$A$2:$B$1307,2,FALSE),"")</f>
        <v>4818810</v>
      </c>
      <c r="J10296" cm="1">
        <f t="array" ref="J10296">IFERROR(_xlfn.IFS(B10296=2015,H10296/$O$13,B10296=2016,H10296/$O$14,B10296=2017,H10296/$O$15,B10296=2018,H10296/$O$16,B10296=2019,H10296/$O$17,B10296=2020,H10296/$O$18,B10296=2021,H10296/$O$19,B10296=2022,H10296/$O$20),"")</f>
        <v>8.0676983652743894E-4</v>
      </c>
      <c r="K10296" s="3" cm="1">
        <f t="array" ref="K10296">IFERROR(_xlfn.IFS(B10296=2015,J10296*$P$4,B10296=2016,J10296*$P$5,B10296=2017,J10296*$P$6,B10296=2018,J10296*$P$7,B10296=2019,J10296*$P$8,B10296=2020,J10296*$P$9,B10296=2021,J10296*$P$10,B10296=2022,J10296*$P$11),"")</f>
        <v>1351848.7480292285</v>
      </c>
      <c r="L10296" s="3">
        <f t="shared" si="161"/>
        <v>2478831.7480292283</v>
      </c>
    </row>
    <row r="10297" spans="1:12">
      <c r="A10297">
        <v>4818810</v>
      </c>
      <c r="B10297">
        <v>2017</v>
      </c>
      <c r="D10297" t="s">
        <v>1283</v>
      </c>
      <c r="E10297" t="s">
        <v>1284</v>
      </c>
      <c r="F10297" t="s">
        <v>4101</v>
      </c>
      <c r="G10297" t="s">
        <v>1285</v>
      </c>
      <c r="H10297" s="5">
        <v>1207704</v>
      </c>
      <c r="I10297">
        <f>IFERROR(VLOOKUP(G10297,'NCES Match'!$A$2:$B$1307,2,FALSE),"")</f>
        <v>4818810</v>
      </c>
      <c r="J10297" cm="1">
        <f t="array" ref="J10297">IFERROR(_xlfn.IFS(B10297=2015,H10297/$O$13,B10297=2016,H10297/$O$14,B10297=2017,H10297/$O$15,B10297=2018,H10297/$O$16,B10297=2019,H10297/$O$17,B10297=2020,H10297/$O$18,B10297=2021,H10297/$O$19,B10297=2022,H10297/$O$20),"")</f>
        <v>8.3263795620080452E-4</v>
      </c>
      <c r="K10297" s="3" cm="1">
        <f t="array" ref="K10297">IFERROR(_xlfn.IFS(B10297=2015,J10297*$P$4,B10297=2016,J10297*$P$5,B10297=2017,J10297*$P$6,B10297=2018,J10297*$P$7,B10297=2019,J10297*$P$8,B10297=2020,J10297*$P$9,B10297=2021,J10297*$P$10,B10297=2022,J10297*$P$11),"")</f>
        <v>1414025.5956325477</v>
      </c>
      <c r="L10297" s="3">
        <f t="shared" si="161"/>
        <v>2621729.5956325475</v>
      </c>
    </row>
    <row r="10298" spans="1:12">
      <c r="A10298">
        <v>4818810</v>
      </c>
      <c r="B10298">
        <v>2018</v>
      </c>
      <c r="D10298" t="s">
        <v>1283</v>
      </c>
      <c r="E10298" t="s">
        <v>1284</v>
      </c>
      <c r="F10298" t="s">
        <v>4101</v>
      </c>
      <c r="G10298" t="s">
        <v>1285</v>
      </c>
      <c r="H10298" s="5">
        <v>1286038</v>
      </c>
      <c r="I10298">
        <f>IFERROR(VLOOKUP(G10298,'NCES Match'!$A$2:$B$1307,2,FALSE),"")</f>
        <v>4818810</v>
      </c>
      <c r="J10298" cm="1">
        <f t="array" ref="J10298">IFERROR(_xlfn.IFS(B10298=2015,H10298/$O$13,B10298=2016,H10298/$O$14,B10298=2017,H10298/$O$15,B10298=2018,H10298/$O$16,B10298=2019,H10298/$O$17,B10298=2020,H10298/$O$18,B10298=2021,H10298/$O$19,B10298=2022,H10298/$O$20),"")</f>
        <v>8.3921545897419278E-4</v>
      </c>
      <c r="K10298" s="3" cm="1">
        <f t="array" ref="K10298">IFERROR(_xlfn.IFS(B10298=2015,J10298*$P$4,B10298=2016,J10298*$P$5,B10298=2017,J10298*$P$6,B10298=2018,J10298*$P$7,B10298=2019,J10298*$P$8,B10298=2020,J10298*$P$9,B10298=2021,J10298*$P$10,B10298=2022,J10298*$P$11),"")</f>
        <v>1440809.828119956</v>
      </c>
      <c r="L10298" s="3">
        <f t="shared" si="161"/>
        <v>2726847.828119956</v>
      </c>
    </row>
    <row r="10299" spans="1:12">
      <c r="A10299">
        <v>4818810</v>
      </c>
      <c r="B10299">
        <v>2019</v>
      </c>
      <c r="D10299" t="s">
        <v>1283</v>
      </c>
      <c r="E10299" t="s">
        <v>1284</v>
      </c>
      <c r="F10299" t="s">
        <v>4101</v>
      </c>
      <c r="G10299" t="s">
        <v>1285</v>
      </c>
      <c r="H10299" s="5">
        <v>1395946</v>
      </c>
      <c r="I10299">
        <f>IFERROR(VLOOKUP(G10299,'NCES Match'!$A$2:$B$1307,2,FALSE),"")</f>
        <v>4818810</v>
      </c>
      <c r="J10299" cm="1">
        <f t="array" ref="J10299">IFERROR(_xlfn.IFS(B10299=2015,H10299/$O$13,B10299=2016,H10299/$O$14,B10299=2017,H10299/$O$15,B10299=2018,H10299/$O$16,B10299=2019,H10299/$O$17,B10299=2020,H10299/$O$18,B10299=2021,H10299/$O$19,B10299=2022,H10299/$O$20),"")</f>
        <v>8.8388512547575993E-4</v>
      </c>
      <c r="K10299" s="3" cm="1">
        <f t="array" ref="K10299">IFERROR(_xlfn.IFS(B10299=2015,J10299*$P$4,B10299=2016,J10299*$P$5,B10299=2017,J10299*$P$6,B10299=2018,J10299*$P$7,B10299=2019,J10299*$P$8,B10299=2020,J10299*$P$9,B10299=2021,J10299*$P$10,B10299=2022,J10299*$P$11),"")</f>
        <v>1536126.9131771466</v>
      </c>
      <c r="L10299" s="3">
        <f t="shared" si="161"/>
        <v>2932072.9131771466</v>
      </c>
    </row>
    <row r="10300" spans="1:12">
      <c r="A10300">
        <v>4818810</v>
      </c>
      <c r="B10300">
        <v>2020</v>
      </c>
      <c r="D10300" t="s">
        <v>1283</v>
      </c>
      <c r="E10300" t="s">
        <v>1284</v>
      </c>
      <c r="F10300" t="s">
        <v>4230</v>
      </c>
      <c r="G10300" t="s">
        <v>1285</v>
      </c>
      <c r="H10300" s="5">
        <v>1492062</v>
      </c>
      <c r="I10300">
        <f>IFERROR(VLOOKUP(G10300,'NCES Match'!$A$2:$B$1307,2,FALSE),"")</f>
        <v>4818810</v>
      </c>
      <c r="J10300" cm="1">
        <f t="array" ref="J10300">IFERROR(_xlfn.IFS(B10300=2015,H10300/$O$13,B10300=2016,H10300/$O$14,B10300=2017,H10300/$O$15,B10300=2018,H10300/$O$16,B10300=2019,H10300/$O$17,B10300=2020,H10300/$O$18,B10300=2021,H10300/$O$19,B10300=2022,H10300/$O$20),"")</f>
        <v>8.0855968183163351E-4</v>
      </c>
      <c r="K10300" s="3" cm="1">
        <f t="array" ref="K10300">IFERROR(_xlfn.IFS(B10300=2015,J10300*$P$4,B10300=2016,J10300*$P$5,B10300=2017,J10300*$P$6,B10300=2018,J10300*$P$7,B10300=2019,J10300*$P$8,B10300=2020,J10300*$P$9,B10300=2021,J10300*$P$10,B10300=2022,J10300*$P$11),"")</f>
        <v>1704446.0853965878</v>
      </c>
      <c r="L10300" s="3">
        <f t="shared" si="161"/>
        <v>3196508.0853965878</v>
      </c>
    </row>
    <row r="10301" spans="1:12">
      <c r="A10301">
        <v>4818810</v>
      </c>
      <c r="B10301">
        <v>2021</v>
      </c>
      <c r="D10301" t="s">
        <v>1283</v>
      </c>
      <c r="E10301" t="s">
        <v>1284</v>
      </c>
      <c r="F10301" t="s">
        <v>4101</v>
      </c>
      <c r="G10301" t="s">
        <v>1285</v>
      </c>
      <c r="H10301" s="5">
        <v>1837054.48</v>
      </c>
      <c r="I10301">
        <f>IFERROR(VLOOKUP(G10301,'NCES Match'!$A$2:$B$1307,2,FALSE),"")</f>
        <v>4818810</v>
      </c>
      <c r="J10301" cm="1">
        <f t="array" ref="J10301">IFERROR(_xlfn.IFS(B10301=2015,H10301/$O$13,B10301=2016,H10301/$O$14,B10301=2017,H10301/$O$15,B10301=2018,H10301/$O$16,B10301=2019,H10301/$O$17,B10301=2020,H10301/$O$18,B10301=2021,H10301/$O$19,B10301=2022,H10301/$O$20),"")</f>
        <v>9.3991609413849187E-4</v>
      </c>
      <c r="K10301" s="3" cm="1">
        <f t="array" ref="K10301">IFERROR(_xlfn.IFS(B10301=2015,J10301*$P$4,B10301=2016,J10301*$P$5,B10301=2017,J10301*$P$6,B10301=2018,J10301*$P$7,B10301=2019,J10301*$P$8,B10301=2020,J10301*$P$9,B10301=2021,J10301*$P$10,B10301=2022,J10301*$P$11),"")</f>
        <v>2011940.4904518467</v>
      </c>
      <c r="L10301" s="3">
        <f t="shared" si="161"/>
        <v>3848994.9704518467</v>
      </c>
    </row>
    <row r="10302" spans="1:12">
      <c r="A10302">
        <v>4818810</v>
      </c>
      <c r="B10302">
        <v>2022</v>
      </c>
      <c r="D10302" t="s">
        <v>1283</v>
      </c>
      <c r="E10302" t="s">
        <v>1284</v>
      </c>
      <c r="F10302" t="s">
        <v>4101</v>
      </c>
      <c r="G10302" t="s">
        <v>1285</v>
      </c>
      <c r="H10302" s="5">
        <v>2016483.18</v>
      </c>
      <c r="I10302">
        <f>IFERROR(VLOOKUP(G10302,'NCES Match'!$A$2:$B$1307,2,FALSE),"")</f>
        <v>4818810</v>
      </c>
      <c r="J10302" cm="1">
        <f t="array" ref="J10302">IFERROR(_xlfn.IFS(B10302=2015,H10302/$O$13,B10302=2016,H10302/$O$14,B10302=2017,H10302/$O$15,B10302=2018,H10302/$O$16,B10302=2019,H10302/$O$17,B10302=2020,H10302/$O$18,B10302=2021,H10302/$O$19,B10302=2022,H10302/$O$20),"")</f>
        <v>8.8570120317136355E-4</v>
      </c>
      <c r="K10302" s="3" cm="1">
        <f t="array" ref="K10302">IFERROR(_xlfn.IFS(B10302=2015,J10302*$P$4,B10302=2016,J10302*$P$5,B10302=2017,J10302*$P$6,B10302=2018,J10302*$P$7,B10302=2019,J10302*$P$8,B10302=2020,J10302*$P$9,B10302=2021,J10302*$P$10,B10302=2022,J10302*$P$11),"")</f>
        <v>1907342.4894232848</v>
      </c>
      <c r="L10302" s="3">
        <f t="shared" si="161"/>
        <v>3923825.6694232849</v>
      </c>
    </row>
    <row r="10303" spans="1:12">
      <c r="A10303">
        <v>4818810</v>
      </c>
      <c r="B10303">
        <v>2023</v>
      </c>
      <c r="D10303" t="s">
        <v>1283</v>
      </c>
      <c r="E10303" t="s">
        <v>1284</v>
      </c>
      <c r="F10303" t="s">
        <v>4101</v>
      </c>
      <c r="G10303" t="s">
        <v>1285</v>
      </c>
      <c r="H10303" s="5">
        <v>2085648.65</v>
      </c>
      <c r="I10303">
        <f>IFERROR(VLOOKUP(G10303,'NCES Match'!$A$2:$B$1307,2,FALSE),"")</f>
        <v>4818810</v>
      </c>
      <c r="J10303" t="str" cm="1">
        <f t="array" ref="J10303">IFERROR(_xlfn.IFS(B10303=2015,H10303/$O$13,B10303=2016,H10303/$O$14,B10303=2017,H10303/$O$15,B10303=2018,H10303/$O$16,B10303=2019,H10303/$O$17,B10303=2020,H10303/$O$18,B10303=2021,H10303/$O$19,B10303=2022,H10303/$O$20),"")</f>
        <v/>
      </c>
      <c r="K10303" s="3" t="str" cm="1">
        <f t="array" ref="K10303">IFERROR(_xlfn.IFS(B10303=2015,J10303*$P$4,B10303=2016,J10303*$P$5,B10303=2017,J10303*$P$6,B10303=2018,J10303*$P$7,B10303=2019,J10303*$P$8,B10303=2020,J10303*$P$9,B10303=2021,J10303*$P$10,B10303=2022,J10303*$P$11),"")</f>
        <v/>
      </c>
      <c r="L10303" s="3">
        <f t="shared" si="161"/>
        <v>2085648.65</v>
      </c>
    </row>
    <row r="10304" spans="1:12">
      <c r="A10304">
        <v>4819700</v>
      </c>
      <c r="B10304">
        <v>2015</v>
      </c>
      <c r="C10304" t="s">
        <v>381</v>
      </c>
      <c r="D10304" t="s">
        <v>1361</v>
      </c>
      <c r="E10304" t="s">
        <v>1362</v>
      </c>
      <c r="G10304" t="s">
        <v>1363</v>
      </c>
      <c r="H10304" s="5">
        <v>19408255.760000002</v>
      </c>
      <c r="I10304">
        <f>IFERROR(VLOOKUP(G10304,'NCES Match'!$A$2:$B$1307,2,FALSE),"")</f>
        <v>4819700</v>
      </c>
      <c r="J10304" cm="1">
        <f t="array" ref="J10304">IFERROR(_xlfn.IFS(B10304=2015,H10304/$O$13,B10304=2016,H10304/$O$14,B10304=2017,H10304/$O$15,B10304=2018,H10304/$O$16,B10304=2019,H10304/$O$17,B10304=2020,H10304/$O$18,B10304=2021,H10304/$O$19,B10304=2022,H10304/$O$20),"")</f>
        <v>1.5204500477546753E-2</v>
      </c>
      <c r="K10304" s="3" cm="1">
        <f t="array" ref="K10304">IFERROR(_xlfn.IFS(B10304=2015,J10304*$P$4,B10304=2016,J10304*$P$5,B10304=2017,J10304*$P$6,B10304=2018,J10304*$P$7,B10304=2019,J10304*$P$8,B10304=2020,J10304*$P$9,B10304=2021,J10304*$P$10,B10304=2022,J10304*$P$11),"")</f>
        <v>24197703.849837177</v>
      </c>
      <c r="L10304" s="3">
        <f t="shared" si="161"/>
        <v>43605959.609837174</v>
      </c>
    </row>
    <row r="10305" spans="1:12">
      <c r="A10305">
        <v>4819700</v>
      </c>
      <c r="B10305">
        <v>2016</v>
      </c>
      <c r="C10305" t="s">
        <v>4102</v>
      </c>
      <c r="D10305" t="s">
        <v>1361</v>
      </c>
      <c r="E10305" t="s">
        <v>1362</v>
      </c>
      <c r="F10305" t="s">
        <v>4101</v>
      </c>
      <c r="G10305" t="s">
        <v>1363</v>
      </c>
      <c r="H10305" s="5">
        <v>20495733</v>
      </c>
      <c r="I10305">
        <f>IFERROR(VLOOKUP(G10305,'NCES Match'!$A$2:$B$1307,2,FALSE),"")</f>
        <v>4819700</v>
      </c>
      <c r="J10305" cm="1">
        <f t="array" ref="J10305">IFERROR(_xlfn.IFS(B10305=2015,H10305/$O$13,B10305=2016,H10305/$O$14,B10305=2017,H10305/$O$15,B10305=2018,H10305/$O$16,B10305=2019,H10305/$O$17,B10305=2020,H10305/$O$18,B10305=2021,H10305/$O$19,B10305=2022,H10305/$O$20),"")</f>
        <v>1.4672217027160157E-2</v>
      </c>
      <c r="K10305" s="3" cm="1">
        <f t="array" ref="K10305">IFERROR(_xlfn.IFS(B10305=2015,J10305*$P$4,B10305=2016,J10305*$P$5,B10305=2017,J10305*$P$6,B10305=2018,J10305*$P$7,B10305=2019,J10305*$P$8,B10305=2020,J10305*$P$9,B10305=2021,J10305*$P$10,B10305=2022,J10305*$P$11),"")</f>
        <v>24585225.328147225</v>
      </c>
      <c r="L10305" s="3">
        <f t="shared" si="161"/>
        <v>45080958.328147225</v>
      </c>
    </row>
    <row r="10306" spans="1:12">
      <c r="A10306">
        <v>4819700</v>
      </c>
      <c r="B10306">
        <v>2017</v>
      </c>
      <c r="D10306" t="s">
        <v>1361</v>
      </c>
      <c r="E10306" t="s">
        <v>1362</v>
      </c>
      <c r="F10306" t="s">
        <v>4101</v>
      </c>
      <c r="G10306" t="s">
        <v>1363</v>
      </c>
      <c r="H10306" s="5">
        <v>20791321</v>
      </c>
      <c r="I10306">
        <f>IFERROR(VLOOKUP(G10306,'NCES Match'!$A$2:$B$1307,2,FALSE),"")</f>
        <v>4819700</v>
      </c>
      <c r="J10306" cm="1">
        <f t="array" ref="J10306">IFERROR(_xlfn.IFS(B10306=2015,H10306/$O$13,B10306=2016,H10306/$O$14,B10306=2017,H10306/$O$15,B10306=2018,H10306/$O$16,B10306=2019,H10306/$O$17,B10306=2020,H10306/$O$18,B10306=2021,H10306/$O$19,B10306=2022,H10306/$O$20),"")</f>
        <v>1.4334342706619228E-2</v>
      </c>
      <c r="K10306" s="3" cm="1">
        <f t="array" ref="K10306">IFERROR(_xlfn.IFS(B10306=2015,J10306*$P$4,B10306=2016,J10306*$P$5,B10306=2017,J10306*$P$6,B10306=2018,J10306*$P$7,B10306=2019,J10306*$P$8,B10306=2020,J10306*$P$9,B10306=2021,J10306*$P$10,B10306=2022,J10306*$P$11),"")</f>
        <v>24343266.281317689</v>
      </c>
      <c r="L10306" s="3">
        <f t="shared" si="161"/>
        <v>45134587.281317689</v>
      </c>
    </row>
    <row r="10307" spans="1:12">
      <c r="A10307">
        <v>4819700</v>
      </c>
      <c r="B10307">
        <v>2018</v>
      </c>
      <c r="D10307" t="s">
        <v>1361</v>
      </c>
      <c r="E10307" t="s">
        <v>1362</v>
      </c>
      <c r="F10307" t="s">
        <v>4101</v>
      </c>
      <c r="G10307" t="s">
        <v>1363</v>
      </c>
      <c r="H10307" s="5">
        <v>21022713</v>
      </c>
      <c r="I10307">
        <f>IFERROR(VLOOKUP(G10307,'NCES Match'!$A$2:$B$1307,2,FALSE),"")</f>
        <v>4819700</v>
      </c>
      <c r="J10307" cm="1">
        <f t="array" ref="J10307">IFERROR(_xlfn.IFS(B10307=2015,H10307/$O$13,B10307=2016,H10307/$O$14,B10307=2017,H10307/$O$15,B10307=2018,H10307/$O$16,B10307=2019,H10307/$O$17,B10307=2020,H10307/$O$18,B10307=2021,H10307/$O$19,B10307=2022,H10307/$O$20),"")</f>
        <v>1.3718557102649945E-2</v>
      </c>
      <c r="K10307" s="3" cm="1">
        <f t="array" ref="K10307">IFERROR(_xlfn.IFS(B10307=2015,J10307*$P$4,B10307=2016,J10307*$P$5,B10307=2017,J10307*$P$6,B10307=2018,J10307*$P$7,B10307=2019,J10307*$P$8,B10307=2020,J10307*$P$9,B10307=2021,J10307*$P$10,B10307=2022,J10307*$P$11),"")</f>
        <v>23552749.999724086</v>
      </c>
      <c r="L10307" s="3">
        <f t="shared" ref="L10307:L10370" si="162">SUM(H10307,K10307)</f>
        <v>44575462.99972409</v>
      </c>
    </row>
    <row r="10308" spans="1:12">
      <c r="A10308">
        <v>4819700</v>
      </c>
      <c r="B10308">
        <v>2019</v>
      </c>
      <c r="D10308" t="s">
        <v>1361</v>
      </c>
      <c r="E10308" t="s">
        <v>1362</v>
      </c>
      <c r="F10308" t="s">
        <v>4101</v>
      </c>
      <c r="G10308" t="s">
        <v>1363</v>
      </c>
      <c r="H10308" s="5">
        <v>20546382</v>
      </c>
      <c r="I10308">
        <f>IFERROR(VLOOKUP(G10308,'NCES Match'!$A$2:$B$1307,2,FALSE),"")</f>
        <v>4819700</v>
      </c>
      <c r="J10308" cm="1">
        <f t="array" ref="J10308">IFERROR(_xlfn.IFS(B10308=2015,H10308/$O$13,B10308=2016,H10308/$O$14,B10308=2017,H10308/$O$15,B10308=2018,H10308/$O$16,B10308=2019,H10308/$O$17,B10308=2020,H10308/$O$18,B10308=2021,H10308/$O$19,B10308=2022,H10308/$O$20),"")</f>
        <v>1.300955870222981E-2</v>
      </c>
      <c r="K10308" s="3" cm="1">
        <f t="array" ref="K10308">IFERROR(_xlfn.IFS(B10308=2015,J10308*$P$4,B10308=2016,J10308*$P$5,B10308=2017,J10308*$P$6,B10308=2018,J10308*$P$7,B10308=2019,J10308*$P$8,B10308=2020,J10308*$P$9,B10308=2021,J10308*$P$10,B10308=2022,J10308*$P$11),"")</f>
        <v>22609649.913835123</v>
      </c>
      <c r="L10308" s="3">
        <f t="shared" si="162"/>
        <v>43156031.913835123</v>
      </c>
    </row>
    <row r="10309" spans="1:12">
      <c r="A10309">
        <v>4819700</v>
      </c>
      <c r="B10309">
        <v>2020</v>
      </c>
      <c r="D10309" t="s">
        <v>1361</v>
      </c>
      <c r="E10309" t="s">
        <v>1362</v>
      </c>
      <c r="F10309" t="s">
        <v>4230</v>
      </c>
      <c r="G10309" t="s">
        <v>1363</v>
      </c>
      <c r="H10309" s="5">
        <v>21933367</v>
      </c>
      <c r="I10309">
        <f>IFERROR(VLOOKUP(G10309,'NCES Match'!$A$2:$B$1307,2,FALSE),"")</f>
        <v>4819700</v>
      </c>
      <c r="J10309" cm="1">
        <f t="array" ref="J10309">IFERROR(_xlfn.IFS(B10309=2015,H10309/$O$13,B10309=2016,H10309/$O$14,B10309=2017,H10309/$O$15,B10309=2018,H10309/$O$16,B10309=2019,H10309/$O$17,B10309=2020,H10309/$O$18,B10309=2021,H10309/$O$19,B10309=2022,H10309/$O$20),"")</f>
        <v>1.1885857452985499E-2</v>
      </c>
      <c r="K10309" s="3" cm="1">
        <f t="array" ref="K10309">IFERROR(_xlfn.IFS(B10309=2015,J10309*$P$4,B10309=2016,J10309*$P$5,B10309=2017,J10309*$P$6,B10309=2018,J10309*$P$7,B10309=2019,J10309*$P$8,B10309=2020,J10309*$P$9,B10309=2021,J10309*$P$10,B10309=2022,J10309*$P$11),"")</f>
        <v>25055420.969582163</v>
      </c>
      <c r="L10309" s="3">
        <f t="shared" si="162"/>
        <v>46988787.969582163</v>
      </c>
    </row>
    <row r="10310" spans="1:12">
      <c r="A10310">
        <v>4819700</v>
      </c>
      <c r="B10310">
        <v>2021</v>
      </c>
      <c r="D10310" t="s">
        <v>1361</v>
      </c>
      <c r="E10310" t="s">
        <v>1362</v>
      </c>
      <c r="F10310" t="s">
        <v>4101</v>
      </c>
      <c r="G10310" t="s">
        <v>1363</v>
      </c>
      <c r="H10310" s="5">
        <v>23006292.68</v>
      </c>
      <c r="I10310">
        <f>IFERROR(VLOOKUP(G10310,'NCES Match'!$A$2:$B$1307,2,FALSE),"")</f>
        <v>4819700</v>
      </c>
      <c r="J10310" cm="1">
        <f t="array" ref="J10310">IFERROR(_xlfn.IFS(B10310=2015,H10310/$O$13,B10310=2016,H10310/$O$14,B10310=2017,H10310/$O$15,B10310=2018,H10310/$O$16,B10310=2019,H10310/$O$17,B10310=2020,H10310/$O$18,B10310=2021,H10310/$O$19,B10310=2022,H10310/$O$20),"")</f>
        <v>1.1771008966697916E-2</v>
      </c>
      <c r="K10310" s="3" cm="1">
        <f t="array" ref="K10310">IFERROR(_xlfn.IFS(B10310=2015,J10310*$P$4,B10310=2016,J10310*$P$5,B10310=2017,J10310*$P$6,B10310=2018,J10310*$P$7,B10310=2019,J10310*$P$8,B10310=2020,J10310*$P$9,B10310=2021,J10310*$P$10,B10310=2022,J10310*$P$11),"")</f>
        <v>25196472.005597752</v>
      </c>
      <c r="L10310" s="3">
        <f t="shared" si="162"/>
        <v>48202764.685597748</v>
      </c>
    </row>
    <row r="10311" spans="1:12">
      <c r="A10311">
        <v>4819700</v>
      </c>
      <c r="B10311">
        <v>2022</v>
      </c>
      <c r="D10311" t="s">
        <v>1361</v>
      </c>
      <c r="E10311" t="s">
        <v>1362</v>
      </c>
      <c r="F10311" t="s">
        <v>4101</v>
      </c>
      <c r="G10311" t="s">
        <v>1363</v>
      </c>
      <c r="H10311" s="5">
        <v>27634166.390000001</v>
      </c>
      <c r="I10311">
        <f>IFERROR(VLOOKUP(G10311,'NCES Match'!$A$2:$B$1307,2,FALSE),"")</f>
        <v>4819700</v>
      </c>
      <c r="J10311" cm="1">
        <f t="array" ref="J10311">IFERROR(_xlfn.IFS(B10311=2015,H10311/$O$13,B10311=2016,H10311/$O$14,B10311=2017,H10311/$O$15,B10311=2018,H10311/$O$16,B10311=2019,H10311/$O$17,B10311=2020,H10311/$O$18,B10311=2021,H10311/$O$19,B10311=2022,H10311/$O$20),"")</f>
        <v>1.2137772664317814E-2</v>
      </c>
      <c r="K10311" s="3" cm="1">
        <f t="array" ref="K10311">IFERROR(_xlfn.IFS(B10311=2015,J10311*$P$4,B10311=2016,J10311*$P$5,B10311=2017,J10311*$P$6,B10311=2018,J10311*$P$7,B10311=2019,J10311*$P$8,B10311=2020,J10311*$P$9,B10311=2021,J10311*$P$10,B10311=2022,J10311*$P$11),"")</f>
        <v>26138487.163299754</v>
      </c>
      <c r="L10311" s="3">
        <f t="shared" si="162"/>
        <v>53772653.553299755</v>
      </c>
    </row>
    <row r="10312" spans="1:12">
      <c r="A10312">
        <v>4819700</v>
      </c>
      <c r="B10312">
        <v>2023</v>
      </c>
      <c r="D10312" t="s">
        <v>1361</v>
      </c>
      <c r="E10312" t="s">
        <v>1362</v>
      </c>
      <c r="F10312" t="s">
        <v>4101</v>
      </c>
      <c r="G10312" t="s">
        <v>1363</v>
      </c>
      <c r="H10312" s="5">
        <v>31786519.899999999</v>
      </c>
      <c r="I10312">
        <f>IFERROR(VLOOKUP(G10312,'NCES Match'!$A$2:$B$1307,2,FALSE),"")</f>
        <v>4819700</v>
      </c>
      <c r="J10312" t="str" cm="1">
        <f t="array" ref="J10312">IFERROR(_xlfn.IFS(B10312=2015,H10312/$O$13,B10312=2016,H10312/$O$14,B10312=2017,H10312/$O$15,B10312=2018,H10312/$O$16,B10312=2019,H10312/$O$17,B10312=2020,H10312/$O$18,B10312=2021,H10312/$O$19,B10312=2022,H10312/$O$20),"")</f>
        <v/>
      </c>
      <c r="K10312" s="3" t="str" cm="1">
        <f t="array" ref="K10312">IFERROR(_xlfn.IFS(B10312=2015,J10312*$P$4,B10312=2016,J10312*$P$5,B10312=2017,J10312*$P$6,B10312=2018,J10312*$P$7,B10312=2019,J10312*$P$8,B10312=2020,J10312*$P$9,B10312=2021,J10312*$P$10,B10312=2022,J10312*$P$11),"")</f>
        <v/>
      </c>
      <c r="L10312" s="3">
        <f t="shared" si="162"/>
        <v>31786519.899999999</v>
      </c>
    </row>
    <row r="10313" spans="1:12">
      <c r="A10313">
        <v>4821660</v>
      </c>
      <c r="B10313">
        <v>2015</v>
      </c>
      <c r="C10313" t="s">
        <v>381</v>
      </c>
      <c r="D10313" t="s">
        <v>1511</v>
      </c>
      <c r="E10313" t="s">
        <v>1512</v>
      </c>
      <c r="G10313" t="s">
        <v>1513</v>
      </c>
      <c r="H10313" s="5">
        <v>2445888.87</v>
      </c>
      <c r="I10313">
        <f>IFERROR(VLOOKUP(G10313,'NCES Match'!$A$2:$B$1307,2,FALSE),"")</f>
        <v>4821660</v>
      </c>
      <c r="J10313" cm="1">
        <f t="array" ref="J10313">IFERROR(_xlfn.IFS(B10313=2015,H10313/$O$13,B10313=2016,H10313/$O$14,B10313=2017,H10313/$O$15,B10313=2018,H10313/$O$16,B10313=2019,H10313/$O$17,B10313=2020,H10313/$O$18,B10313=2021,H10313/$O$19,B10313=2022,H10313/$O$20),"")</f>
        <v>1.916118529754025E-3</v>
      </c>
      <c r="K10313" s="3" cm="1">
        <f t="array" ref="K10313">IFERROR(_xlfn.IFS(B10313=2015,J10313*$P$4,B10313=2016,J10313*$P$5,B10313=2017,J10313*$P$6,B10313=2018,J10313*$P$7,B10313=2019,J10313*$P$8,B10313=2020,J10313*$P$9,B10313=2021,J10313*$P$10,B10313=2022,J10313*$P$11),"")</f>
        <v>3049470.0429418134</v>
      </c>
      <c r="L10313" s="3">
        <f t="shared" si="162"/>
        <v>5495358.9129418135</v>
      </c>
    </row>
    <row r="10314" spans="1:12">
      <c r="A10314">
        <v>4821660</v>
      </c>
      <c r="B10314">
        <v>2016</v>
      </c>
      <c r="C10314" t="s">
        <v>4102</v>
      </c>
      <c r="D10314" t="s">
        <v>1511</v>
      </c>
      <c r="E10314" t="s">
        <v>1512</v>
      </c>
      <c r="F10314" t="s">
        <v>4101</v>
      </c>
      <c r="G10314" t="s">
        <v>1513</v>
      </c>
      <c r="H10314" s="5">
        <v>2323457</v>
      </c>
      <c r="I10314">
        <f>IFERROR(VLOOKUP(G10314,'NCES Match'!$A$2:$B$1307,2,FALSE),"")</f>
        <v>4821660</v>
      </c>
      <c r="J10314" cm="1">
        <f t="array" ref="J10314">IFERROR(_xlfn.IFS(B10314=2015,H10314/$O$13,B10314=2016,H10314/$O$14,B10314=2017,H10314/$O$15,B10314=2018,H10314/$O$16,B10314=2019,H10314/$O$17,B10314=2020,H10314/$O$18,B10314=2021,H10314/$O$19,B10314=2022,H10314/$O$20),"")</f>
        <v>1.6632859804172145E-3</v>
      </c>
      <c r="K10314" s="3" cm="1">
        <f t="array" ref="K10314">IFERROR(_xlfn.IFS(B10314=2015,J10314*$P$4,B10314=2016,J10314*$P$5,B10314=2017,J10314*$P$6,B10314=2018,J10314*$P$7,B10314=2019,J10314*$P$8,B10314=2020,J10314*$P$9,B10314=2021,J10314*$P$10,B10314=2022,J10314*$P$11),"")</f>
        <v>2787053.9631474004</v>
      </c>
      <c r="L10314" s="3">
        <f t="shared" si="162"/>
        <v>5110510.9631473999</v>
      </c>
    </row>
    <row r="10315" spans="1:12">
      <c r="A10315">
        <v>4821660</v>
      </c>
      <c r="B10315">
        <v>2017</v>
      </c>
      <c r="D10315" t="s">
        <v>1511</v>
      </c>
      <c r="E10315" t="s">
        <v>1512</v>
      </c>
      <c r="F10315" t="s">
        <v>4101</v>
      </c>
      <c r="G10315" t="s">
        <v>1513</v>
      </c>
      <c r="H10315" s="5">
        <v>2382865</v>
      </c>
      <c r="I10315">
        <f>IFERROR(VLOOKUP(G10315,'NCES Match'!$A$2:$B$1307,2,FALSE),"")</f>
        <v>4821660</v>
      </c>
      <c r="J10315" cm="1">
        <f t="array" ref="J10315">IFERROR(_xlfn.IFS(B10315=2015,H10315/$O$13,B10315=2016,H10315/$O$14,B10315=2017,H10315/$O$15,B10315=2018,H10315/$O$16,B10315=2019,H10315/$O$17,B10315=2020,H10315/$O$18,B10315=2021,H10315/$O$19,B10315=2022,H10315/$O$20),"")</f>
        <v>1.6428395066195277E-3</v>
      </c>
      <c r="K10315" s="3" cm="1">
        <f t="array" ref="K10315">IFERROR(_xlfn.IFS(B10315=2015,J10315*$P$4,B10315=2016,J10315*$P$5,B10315=2017,J10315*$P$6,B10315=2018,J10315*$P$7,B10315=2019,J10315*$P$8,B10315=2020,J10315*$P$9,B10315=2021,J10315*$P$10,B10315=2022,J10315*$P$11),"")</f>
        <v>2789948.6140121673</v>
      </c>
      <c r="L10315" s="3">
        <f t="shared" si="162"/>
        <v>5172813.6140121669</v>
      </c>
    </row>
    <row r="10316" spans="1:12">
      <c r="A10316">
        <v>4821660</v>
      </c>
      <c r="B10316">
        <v>2018</v>
      </c>
      <c r="D10316" t="s">
        <v>1511</v>
      </c>
      <c r="E10316" t="s">
        <v>1512</v>
      </c>
      <c r="F10316" t="s">
        <v>4101</v>
      </c>
      <c r="G10316" t="s">
        <v>1513</v>
      </c>
      <c r="H10316" s="5">
        <v>2470558</v>
      </c>
      <c r="I10316">
        <f>IFERROR(VLOOKUP(G10316,'NCES Match'!$A$2:$B$1307,2,FALSE),"")</f>
        <v>4821660</v>
      </c>
      <c r="J10316" cm="1">
        <f t="array" ref="J10316">IFERROR(_xlfn.IFS(B10316=2015,H10316/$O$13,B10316=2016,H10316/$O$14,B10316=2017,H10316/$O$15,B10316=2018,H10316/$O$16,B10316=2019,H10316/$O$17,B10316=2020,H10316/$O$18,B10316=2021,H10316/$O$19,B10316=2022,H10316/$O$20),"")</f>
        <v>1.6121844501425027E-3</v>
      </c>
      <c r="K10316" s="3" cm="1">
        <f t="array" ref="K10316">IFERROR(_xlfn.IFS(B10316=2015,J10316*$P$4,B10316=2016,J10316*$P$5,B10316=2017,J10316*$P$6,B10316=2018,J10316*$P$7,B10316=2019,J10316*$P$8,B10316=2020,J10316*$P$9,B10316=2021,J10316*$P$10,B10316=2022,J10316*$P$11),"")</f>
        <v>2767884.189534355</v>
      </c>
      <c r="L10316" s="3">
        <f t="shared" si="162"/>
        <v>5238442.189534355</v>
      </c>
    </row>
    <row r="10317" spans="1:12">
      <c r="A10317">
        <v>4821660</v>
      </c>
      <c r="B10317">
        <v>2019</v>
      </c>
      <c r="D10317" t="s">
        <v>1511</v>
      </c>
      <c r="E10317" t="s">
        <v>1512</v>
      </c>
      <c r="F10317" t="s">
        <v>4101</v>
      </c>
      <c r="G10317" t="s">
        <v>1513</v>
      </c>
      <c r="H10317" s="5">
        <v>2887805</v>
      </c>
      <c r="I10317">
        <f>IFERROR(VLOOKUP(G10317,'NCES Match'!$A$2:$B$1307,2,FALSE),"")</f>
        <v>4821660</v>
      </c>
      <c r="J10317" cm="1">
        <f t="array" ref="J10317">IFERROR(_xlfn.IFS(B10317=2015,H10317/$O$13,B10317=2016,H10317/$O$14,B10317=2017,H10317/$O$15,B10317=2018,H10317/$O$16,B10317=2019,H10317/$O$17,B10317=2020,H10317/$O$18,B10317=2021,H10317/$O$19,B10317=2022,H10317/$O$20),"")</f>
        <v>1.8285004468471752E-3</v>
      </c>
      <c r="K10317" s="3" cm="1">
        <f t="array" ref="K10317">IFERROR(_xlfn.IFS(B10317=2015,J10317*$P$4,B10317=2016,J10317*$P$5,B10317=2017,J10317*$P$6,B10317=2018,J10317*$P$7,B10317=2019,J10317*$P$8,B10317=2020,J10317*$P$9,B10317=2021,J10317*$P$10,B10317=2022,J10317*$P$11),"")</f>
        <v>3177798.4109038101</v>
      </c>
      <c r="L10317" s="3">
        <f t="shared" si="162"/>
        <v>6065603.4109038096</v>
      </c>
    </row>
    <row r="10318" spans="1:12">
      <c r="A10318">
        <v>4821660</v>
      </c>
      <c r="B10318">
        <v>2020</v>
      </c>
      <c r="D10318" t="s">
        <v>1511</v>
      </c>
      <c r="E10318" t="s">
        <v>1512</v>
      </c>
      <c r="F10318" t="s">
        <v>4230</v>
      </c>
      <c r="G10318" t="s">
        <v>1513</v>
      </c>
      <c r="H10318" s="5">
        <v>3105677</v>
      </c>
      <c r="I10318">
        <f>IFERROR(VLOOKUP(G10318,'NCES Match'!$A$2:$B$1307,2,FALSE),"")</f>
        <v>4821660</v>
      </c>
      <c r="J10318" cm="1">
        <f t="array" ref="J10318">IFERROR(_xlfn.IFS(B10318=2015,H10318/$O$13,B10318=2016,H10318/$O$14,B10318=2017,H10318/$O$15,B10318=2018,H10318/$O$16,B10318=2019,H10318/$O$17,B10318=2020,H10318/$O$18,B10318=2021,H10318/$O$19,B10318=2022,H10318/$O$20),"")</f>
        <v>1.6829898536333088E-3</v>
      </c>
      <c r="K10318" s="3" cm="1">
        <f t="array" ref="K10318">IFERROR(_xlfn.IFS(B10318=2015,J10318*$P$4,B10318=2016,J10318*$P$5,B10318=2017,J10318*$P$6,B10318=2018,J10318*$P$7,B10318=2019,J10318*$P$8,B10318=2020,J10318*$P$9,B10318=2021,J10318*$P$10,B10318=2022,J10318*$P$11),"")</f>
        <v>3547747.3490754529</v>
      </c>
      <c r="L10318" s="3">
        <f t="shared" si="162"/>
        <v>6653424.3490754534</v>
      </c>
    </row>
    <row r="10319" spans="1:12">
      <c r="A10319">
        <v>4821660</v>
      </c>
      <c r="B10319">
        <v>2021</v>
      </c>
      <c r="D10319" t="s">
        <v>1511</v>
      </c>
      <c r="E10319" t="s">
        <v>1512</v>
      </c>
      <c r="F10319" t="s">
        <v>4230</v>
      </c>
      <c r="G10319" t="s">
        <v>1513</v>
      </c>
      <c r="H10319" s="5">
        <v>3279828.63</v>
      </c>
      <c r="I10319">
        <f>IFERROR(VLOOKUP(G10319,'NCES Match'!$A$2:$B$1307,2,FALSE),"")</f>
        <v>4821660</v>
      </c>
      <c r="J10319" cm="1">
        <f t="array" ref="J10319">IFERROR(_xlfn.IFS(B10319=2015,H10319/$O$13,B10319=2016,H10319/$O$14,B10319=2017,H10319/$O$15,B10319=2018,H10319/$O$16,B10319=2019,H10319/$O$17,B10319=2020,H10319/$O$18,B10319=2021,H10319/$O$19,B10319=2022,H10319/$O$20),"")</f>
        <v>1.6781014112075767E-3</v>
      </c>
      <c r="K10319" s="3" cm="1">
        <f t="array" ref="K10319">IFERROR(_xlfn.IFS(B10319=2015,J10319*$P$4,B10319=2016,J10319*$P$5,B10319=2017,J10319*$P$6,B10319=2018,J10319*$P$7,B10319=2019,J10319*$P$8,B10319=2020,J10319*$P$9,B10319=2021,J10319*$P$10,B10319=2022,J10319*$P$11),"")</f>
        <v>3592065.5017483253</v>
      </c>
      <c r="L10319" s="3">
        <f t="shared" si="162"/>
        <v>6871894.1317483252</v>
      </c>
    </row>
    <row r="10320" spans="1:12">
      <c r="A10320">
        <v>4821660</v>
      </c>
      <c r="B10320">
        <v>2022</v>
      </c>
      <c r="D10320" t="s">
        <v>1511</v>
      </c>
      <c r="E10320" t="s">
        <v>1512</v>
      </c>
      <c r="F10320" t="s">
        <v>4101</v>
      </c>
      <c r="G10320" t="s">
        <v>1513</v>
      </c>
      <c r="H10320" s="5">
        <v>3788504.12</v>
      </c>
      <c r="I10320">
        <f>IFERROR(VLOOKUP(G10320,'NCES Match'!$A$2:$B$1307,2,FALSE),"")</f>
        <v>4821660</v>
      </c>
      <c r="J10320" cm="1">
        <f t="array" ref="J10320">IFERROR(_xlfn.IFS(B10320=2015,H10320/$O$13,B10320=2016,H10320/$O$14,B10320=2017,H10320/$O$15,B10320=2018,H10320/$O$16,B10320=2019,H10320/$O$17,B10320=2020,H10320/$O$18,B10320=2021,H10320/$O$19,B10320=2022,H10320/$O$20),"")</f>
        <v>1.6640270995484665E-3</v>
      </c>
      <c r="K10320" s="3" cm="1">
        <f t="array" ref="K10320">IFERROR(_xlfn.IFS(B10320=2015,J10320*$P$4,B10320=2016,J10320*$P$5,B10320=2017,J10320*$P$6,B10320=2018,J10320*$P$7,B10320=2019,J10320*$P$8,B10320=2020,J10320*$P$9,B10320=2021,J10320*$P$10,B10320=2022,J10320*$P$11),"")</f>
        <v>3583454.0804010928</v>
      </c>
      <c r="L10320" s="3">
        <f t="shared" si="162"/>
        <v>7371958.2004010929</v>
      </c>
    </row>
    <row r="10321" spans="1:12">
      <c r="A10321">
        <v>4821660</v>
      </c>
      <c r="B10321">
        <v>2023</v>
      </c>
      <c r="D10321" t="s">
        <v>1511</v>
      </c>
      <c r="E10321" t="s">
        <v>1512</v>
      </c>
      <c r="F10321" t="s">
        <v>4101</v>
      </c>
      <c r="G10321" t="s">
        <v>1513</v>
      </c>
      <c r="H10321" s="5">
        <v>4103380.23</v>
      </c>
      <c r="I10321">
        <f>IFERROR(VLOOKUP(G10321,'NCES Match'!$A$2:$B$1307,2,FALSE),"")</f>
        <v>4821660</v>
      </c>
      <c r="J10321" t="str" cm="1">
        <f t="array" ref="J10321">IFERROR(_xlfn.IFS(B10321=2015,H10321/$O$13,B10321=2016,H10321/$O$14,B10321=2017,H10321/$O$15,B10321=2018,H10321/$O$16,B10321=2019,H10321/$O$17,B10321=2020,H10321/$O$18,B10321=2021,H10321/$O$19,B10321=2022,H10321/$O$20),"")</f>
        <v/>
      </c>
      <c r="K10321" s="3" t="str" cm="1">
        <f t="array" ref="K10321">IFERROR(_xlfn.IFS(B10321=2015,J10321*$P$4,B10321=2016,J10321*$P$5,B10321=2017,J10321*$P$6,B10321=2018,J10321*$P$7,B10321=2019,J10321*$P$8,B10321=2020,J10321*$P$9,B10321=2021,J10321*$P$10,B10321=2022,J10321*$P$11),"")</f>
        <v/>
      </c>
      <c r="L10321" s="3">
        <f t="shared" si="162"/>
        <v>4103380.23</v>
      </c>
    </row>
    <row r="10322" spans="1:12">
      <c r="A10322">
        <v>4825260</v>
      </c>
      <c r="B10322">
        <v>2015</v>
      </c>
      <c r="C10322" t="s">
        <v>381</v>
      </c>
      <c r="D10322" t="s">
        <v>1824</v>
      </c>
      <c r="E10322" t="s">
        <v>1825</v>
      </c>
      <c r="G10322" t="s">
        <v>1826</v>
      </c>
      <c r="H10322" s="5">
        <v>5660908.0700000003</v>
      </c>
      <c r="I10322">
        <f>IFERROR(VLOOKUP(G10322,'NCES Match'!$A$2:$B$1307,2,FALSE),"")</f>
        <v>4825260</v>
      </c>
      <c r="J10322" cm="1">
        <f t="array" ref="J10322">IFERROR(_xlfn.IFS(B10322=2015,H10322/$O$13,B10322=2016,H10322/$O$14,B10322=2017,H10322/$O$15,B10322=2018,H10322/$O$16,B10322=2019,H10322/$O$17,B10322=2020,H10322/$O$18,B10322=2021,H10322/$O$19,B10322=2022,H10322/$O$20),"")</f>
        <v>4.4347766495871476E-3</v>
      </c>
      <c r="K10322" s="3" cm="1">
        <f t="array" ref="K10322">IFERROR(_xlfn.IFS(B10322=2015,J10322*$P$4,B10322=2016,J10322*$P$5,B10322=2017,J10322*$P$6,B10322=2018,J10322*$P$7,B10322=2019,J10322*$P$8,B10322=2020,J10322*$P$9,B10322=2021,J10322*$P$10,B10322=2022,J10322*$P$11),"")</f>
        <v>7057871.5930428011</v>
      </c>
      <c r="L10322" s="3">
        <f t="shared" si="162"/>
        <v>12718779.663042802</v>
      </c>
    </row>
    <row r="10323" spans="1:12">
      <c r="A10323">
        <v>4825260</v>
      </c>
      <c r="B10323">
        <v>2016</v>
      </c>
      <c r="C10323" t="s">
        <v>4102</v>
      </c>
      <c r="D10323" t="s">
        <v>1824</v>
      </c>
      <c r="E10323" t="s">
        <v>1825</v>
      </c>
      <c r="F10323" t="s">
        <v>4101</v>
      </c>
      <c r="G10323" t="s">
        <v>1826</v>
      </c>
      <c r="H10323" s="5">
        <v>6007108</v>
      </c>
      <c r="I10323">
        <f>IFERROR(VLOOKUP(G10323,'NCES Match'!$A$2:$B$1307,2,FALSE),"")</f>
        <v>4825260</v>
      </c>
      <c r="J10323" cm="1">
        <f t="array" ref="J10323">IFERROR(_xlfn.IFS(B10323=2015,H10323/$O$13,B10323=2016,H10323/$O$14,B10323=2017,H10323/$O$15,B10323=2018,H10323/$O$16,B10323=2019,H10323/$O$17,B10323=2020,H10323/$O$18,B10323=2021,H10323/$O$19,B10323=2022,H10323/$O$20),"")</f>
        <v>4.3002898350398104E-3</v>
      </c>
      <c r="K10323" s="3" cm="1">
        <f t="array" ref="K10323">IFERROR(_xlfn.IFS(B10323=2015,J10323*$P$4,B10323=2016,J10323*$P$5,B10323=2017,J10323*$P$6,B10323=2018,J10323*$P$7,B10323=2019,J10323*$P$8,B10323=2020,J10323*$P$9,B10323=2021,J10323*$P$10,B10323=2022,J10323*$P$11),"")</f>
        <v>7205700.0230494719</v>
      </c>
      <c r="L10323" s="3">
        <f t="shared" si="162"/>
        <v>13212808.023049472</v>
      </c>
    </row>
    <row r="10324" spans="1:12">
      <c r="A10324">
        <v>4825260</v>
      </c>
      <c r="B10324">
        <v>2017</v>
      </c>
      <c r="D10324" t="s">
        <v>1824</v>
      </c>
      <c r="E10324" t="s">
        <v>1825</v>
      </c>
      <c r="F10324" t="s">
        <v>4101</v>
      </c>
      <c r="G10324" t="s">
        <v>1826</v>
      </c>
      <c r="H10324" s="5">
        <v>6484002</v>
      </c>
      <c r="I10324">
        <f>IFERROR(VLOOKUP(G10324,'NCES Match'!$A$2:$B$1307,2,FALSE),"")</f>
        <v>4825260</v>
      </c>
      <c r="J10324" cm="1">
        <f t="array" ref="J10324">IFERROR(_xlfn.IFS(B10324=2015,H10324/$O$13,B10324=2016,H10324/$O$14,B10324=2017,H10324/$O$15,B10324=2018,H10324/$O$16,B10324=2019,H10324/$O$17,B10324=2020,H10324/$O$18,B10324=2021,H10324/$O$19,B10324=2022,H10324/$O$20),"")</f>
        <v>4.4703223416349778E-3</v>
      </c>
      <c r="K10324" s="3" cm="1">
        <f t="array" ref="K10324">IFERROR(_xlfn.IFS(B10324=2015,J10324*$P$4,B10324=2016,J10324*$P$5,B10324=2017,J10324*$P$6,B10324=2018,J10324*$P$7,B10324=2019,J10324*$P$8,B10324=2020,J10324*$P$9,B10324=2021,J10324*$P$10,B10324=2022,J10324*$P$11),"")</f>
        <v>7591715.1803195411</v>
      </c>
      <c r="L10324" s="3">
        <f t="shared" si="162"/>
        <v>14075717.18031954</v>
      </c>
    </row>
    <row r="10325" spans="1:12">
      <c r="A10325">
        <v>4825260</v>
      </c>
      <c r="B10325">
        <v>2018</v>
      </c>
      <c r="D10325" t="s">
        <v>1824</v>
      </c>
      <c r="E10325" t="s">
        <v>1825</v>
      </c>
      <c r="F10325" t="s">
        <v>4101</v>
      </c>
      <c r="G10325" t="s">
        <v>1826</v>
      </c>
      <c r="H10325" s="5">
        <v>6308942</v>
      </c>
      <c r="I10325">
        <f>IFERROR(VLOOKUP(G10325,'NCES Match'!$A$2:$B$1307,2,FALSE),"")</f>
        <v>4825260</v>
      </c>
      <c r="J10325" cm="1">
        <f t="array" ref="J10325">IFERROR(_xlfn.IFS(B10325=2015,H10325/$O$13,B10325=2016,H10325/$O$14,B10325=2017,H10325/$O$15,B10325=2018,H10325/$O$16,B10325=2019,H10325/$O$17,B10325=2020,H10325/$O$18,B10325=2021,H10325/$O$19,B10325=2022,H10325/$O$20),"")</f>
        <v>4.1169558412516285E-3</v>
      </c>
      <c r="K10325" s="3" cm="1">
        <f t="array" ref="K10325">IFERROR(_xlfn.IFS(B10325=2015,J10325*$P$4,B10325=2016,J10325*$P$5,B10325=2017,J10325*$P$6,B10325=2018,J10325*$P$7,B10325=2019,J10325*$P$8,B10325=2020,J10325*$P$9,B10325=2021,J10325*$P$10,B10325=2022,J10325*$P$11),"")</f>
        <v>7068209.2120441012</v>
      </c>
      <c r="L10325" s="3">
        <f t="shared" si="162"/>
        <v>13377151.212044101</v>
      </c>
    </row>
    <row r="10326" spans="1:12">
      <c r="A10326">
        <v>4825260</v>
      </c>
      <c r="B10326">
        <v>2019</v>
      </c>
      <c r="D10326" t="s">
        <v>1824</v>
      </c>
      <c r="E10326" t="s">
        <v>1825</v>
      </c>
      <c r="F10326" t="s">
        <v>4101</v>
      </c>
      <c r="G10326" t="s">
        <v>1826</v>
      </c>
      <c r="H10326" s="5">
        <v>6505531</v>
      </c>
      <c r="I10326">
        <f>IFERROR(VLOOKUP(G10326,'NCES Match'!$A$2:$B$1307,2,FALSE),"")</f>
        <v>4825260</v>
      </c>
      <c r="J10326" cm="1">
        <f t="array" ref="J10326">IFERROR(_xlfn.IFS(B10326=2015,H10326/$O$13,B10326=2016,H10326/$O$14,B10326=2017,H10326/$O$15,B10326=2018,H10326/$O$16,B10326=2019,H10326/$O$17,B10326=2020,H10326/$O$18,B10326=2021,H10326/$O$19,B10326=2022,H10326/$O$20),"")</f>
        <v>4.1191722919235027E-3</v>
      </c>
      <c r="K10326" s="3" cm="1">
        <f t="array" ref="K10326">IFERROR(_xlfn.IFS(B10326=2015,J10326*$P$4,B10326=2016,J10326*$P$5,B10326=2017,J10326*$P$6,B10326=2018,J10326*$P$7,B10326=2019,J10326*$P$8,B10326=2020,J10326*$P$9,B10326=2021,J10326*$P$10,B10326=2022,J10326*$P$11),"")</f>
        <v>7158816.4969191039</v>
      </c>
      <c r="L10326" s="3">
        <f t="shared" si="162"/>
        <v>13664347.496919103</v>
      </c>
    </row>
    <row r="10327" spans="1:12">
      <c r="A10327">
        <v>4825260</v>
      </c>
      <c r="B10327">
        <v>2020</v>
      </c>
      <c r="D10327" t="s">
        <v>1824</v>
      </c>
      <c r="E10327" t="s">
        <v>1825</v>
      </c>
      <c r="F10327" t="s">
        <v>4230</v>
      </c>
      <c r="G10327" t="s">
        <v>1826</v>
      </c>
      <c r="H10327" s="5">
        <v>7693073</v>
      </c>
      <c r="I10327">
        <f>IFERROR(VLOOKUP(G10327,'NCES Match'!$A$2:$B$1307,2,FALSE),"")</f>
        <v>4825260</v>
      </c>
      <c r="J10327" cm="1">
        <f t="array" ref="J10327">IFERROR(_xlfn.IFS(B10327=2015,H10327/$O$13,B10327=2016,H10327/$O$14,B10327=2017,H10327/$O$15,B10327=2018,H10327/$O$16,B10327=2019,H10327/$O$17,B10327=2020,H10327/$O$18,B10327=2021,H10327/$O$19,B10327=2022,H10327/$O$20),"")</f>
        <v>4.168934439177146E-3</v>
      </c>
      <c r="K10327" s="3" cm="1">
        <f t="array" ref="K10327">IFERROR(_xlfn.IFS(B10327=2015,J10327*$P$4,B10327=2016,J10327*$P$5,B10327=2017,J10327*$P$6,B10327=2018,J10327*$P$7,B10327=2019,J10327*$P$8,B10327=2020,J10327*$P$9,B10327=2021,J10327*$P$10,B10327=2022,J10327*$P$11),"")</f>
        <v>8788125.5333358701</v>
      </c>
      <c r="L10327" s="3">
        <f t="shared" si="162"/>
        <v>16481198.53333587</v>
      </c>
    </row>
    <row r="10328" spans="1:12">
      <c r="A10328">
        <v>4825260</v>
      </c>
      <c r="B10328">
        <v>2021</v>
      </c>
      <c r="D10328" t="s">
        <v>1824</v>
      </c>
      <c r="E10328" t="s">
        <v>1825</v>
      </c>
      <c r="F10328" t="s">
        <v>4101</v>
      </c>
      <c r="G10328" t="s">
        <v>1826</v>
      </c>
      <c r="H10328" s="5">
        <v>8517039.1699999999</v>
      </c>
      <c r="I10328">
        <f>IFERROR(VLOOKUP(G10328,'NCES Match'!$A$2:$B$1307,2,FALSE),"")</f>
        <v>4825260</v>
      </c>
      <c r="J10328" cm="1">
        <f t="array" ref="J10328">IFERROR(_xlfn.IFS(B10328=2015,H10328/$O$13,B10328=2016,H10328/$O$14,B10328=2017,H10328/$O$15,B10328=2018,H10328/$O$16,B10328=2019,H10328/$O$17,B10328=2020,H10328/$O$18,B10328=2021,H10328/$O$19,B10328=2022,H10328/$O$20),"")</f>
        <v>4.3576836057093657E-3</v>
      </c>
      <c r="K10328" s="3" cm="1">
        <f t="array" ref="K10328">IFERROR(_xlfn.IFS(B10328=2015,J10328*$P$4,B10328=2016,J10328*$P$5,B10328=2017,J10328*$P$6,B10328=2018,J10328*$P$7,B10328=2019,J10328*$P$8,B10328=2020,J10328*$P$9,B10328=2021,J10328*$P$10,B10328=2022,J10328*$P$11),"")</f>
        <v>9327853.9920532964</v>
      </c>
      <c r="L10328" s="3">
        <f t="shared" si="162"/>
        <v>17844893.162053294</v>
      </c>
    </row>
    <row r="10329" spans="1:12">
      <c r="A10329">
        <v>4825260</v>
      </c>
      <c r="B10329">
        <v>2022</v>
      </c>
      <c r="D10329" t="s">
        <v>1824</v>
      </c>
      <c r="E10329" t="s">
        <v>1825</v>
      </c>
      <c r="F10329" t="s">
        <v>4101</v>
      </c>
      <c r="G10329" t="s">
        <v>1826</v>
      </c>
      <c r="H10329" s="5">
        <v>9511347.6500000004</v>
      </c>
      <c r="I10329">
        <f>IFERROR(VLOOKUP(G10329,'NCES Match'!$A$2:$B$1307,2,FALSE),"")</f>
        <v>4825260</v>
      </c>
      <c r="J10329" cm="1">
        <f t="array" ref="J10329">IFERROR(_xlfn.IFS(B10329=2015,H10329/$O$13,B10329=2016,H10329/$O$14,B10329=2017,H10329/$O$15,B10329=2018,H10329/$O$16,B10329=2019,H10329/$O$17,B10329=2020,H10329/$O$18,B10329=2021,H10329/$O$19,B10329=2022,H10329/$O$20),"")</f>
        <v>4.177675341376327E-3</v>
      </c>
      <c r="K10329" s="3" cm="1">
        <f t="array" ref="K10329">IFERROR(_xlfn.IFS(B10329=2015,J10329*$P$4,B10329=2016,J10329*$P$5,B10329=2017,J10329*$P$6,B10329=2018,J10329*$P$7,B10329=2019,J10329*$P$8,B10329=2020,J10329*$P$9,B10329=2021,J10329*$P$10,B10329=2022,J10329*$P$11),"")</f>
        <v>8996552.8522391692</v>
      </c>
      <c r="L10329" s="3">
        <f t="shared" si="162"/>
        <v>18507900.502239168</v>
      </c>
    </row>
    <row r="10330" spans="1:12">
      <c r="A10330">
        <v>4825260</v>
      </c>
      <c r="B10330">
        <v>2023</v>
      </c>
      <c r="D10330" t="s">
        <v>1824</v>
      </c>
      <c r="E10330" t="s">
        <v>1825</v>
      </c>
      <c r="F10330" t="s">
        <v>4101</v>
      </c>
      <c r="G10330" t="s">
        <v>1826</v>
      </c>
      <c r="H10330" s="5">
        <v>8924034.1699999999</v>
      </c>
      <c r="I10330">
        <f>IFERROR(VLOOKUP(G10330,'NCES Match'!$A$2:$B$1307,2,FALSE),"")</f>
        <v>4825260</v>
      </c>
      <c r="J10330" t="str" cm="1">
        <f t="array" ref="J10330">IFERROR(_xlfn.IFS(B10330=2015,H10330/$O$13,B10330=2016,H10330/$O$14,B10330=2017,H10330/$O$15,B10330=2018,H10330/$O$16,B10330=2019,H10330/$O$17,B10330=2020,H10330/$O$18,B10330=2021,H10330/$O$19,B10330=2022,H10330/$O$20),"")</f>
        <v/>
      </c>
      <c r="K10330" s="3" t="str" cm="1">
        <f t="array" ref="K10330">IFERROR(_xlfn.IFS(B10330=2015,J10330*$P$4,B10330=2016,J10330*$P$5,B10330=2017,J10330*$P$6,B10330=2018,J10330*$P$7,B10330=2019,J10330*$P$8,B10330=2020,J10330*$P$9,B10330=2021,J10330*$P$10,B10330=2022,J10330*$P$11),"")</f>
        <v/>
      </c>
      <c r="L10330" s="3">
        <f t="shared" si="162"/>
        <v>8924034.1699999999</v>
      </c>
    </row>
    <row r="10331" spans="1:12">
      <c r="A10331">
        <v>4828920</v>
      </c>
      <c r="B10331">
        <v>2015</v>
      </c>
      <c r="C10331" t="s">
        <v>381</v>
      </c>
      <c r="D10331" t="s">
        <v>2127</v>
      </c>
      <c r="E10331" t="s">
        <v>2128</v>
      </c>
      <c r="G10331" t="s">
        <v>2129</v>
      </c>
      <c r="H10331" s="5">
        <v>5745559.4100000001</v>
      </c>
      <c r="I10331">
        <f>IFERROR(VLOOKUP(G10331,'NCES Match'!$A$2:$B$1307,2,FALSE),"")</f>
        <v>4828920</v>
      </c>
      <c r="J10331" cm="1">
        <f t="array" ref="J10331">IFERROR(_xlfn.IFS(B10331=2015,H10331/$O$13,B10331=2016,H10331/$O$14,B10331=2017,H10331/$O$15,B10331=2018,H10331/$O$16,B10331=2019,H10331/$O$17,B10331=2020,H10331/$O$18,B10331=2021,H10331/$O$19,B10331=2022,H10331/$O$20),"")</f>
        <v>4.5010928273710171E-3</v>
      </c>
      <c r="K10331" s="3" cm="1">
        <f t="array" ref="K10331">IFERROR(_xlfn.IFS(B10331=2015,J10331*$P$4,B10331=2016,J10331*$P$5,B10331=2017,J10331*$P$6,B10331=2018,J10331*$P$7,B10331=2019,J10331*$P$8,B10331=2020,J10331*$P$9,B10331=2021,J10331*$P$10,B10331=2022,J10331*$P$11),"")</f>
        <v>7163412.6618097071</v>
      </c>
      <c r="L10331" s="3">
        <f t="shared" si="162"/>
        <v>12908972.071809707</v>
      </c>
    </row>
    <row r="10332" spans="1:12">
      <c r="A10332">
        <v>4828920</v>
      </c>
      <c r="B10332">
        <v>2016</v>
      </c>
      <c r="C10332" t="s">
        <v>4102</v>
      </c>
      <c r="D10332" t="s">
        <v>2127</v>
      </c>
      <c r="E10332" t="s">
        <v>2128</v>
      </c>
      <c r="F10332" t="s">
        <v>4101</v>
      </c>
      <c r="G10332" t="s">
        <v>2129</v>
      </c>
      <c r="H10332" s="5">
        <v>6153022</v>
      </c>
      <c r="I10332">
        <f>IFERROR(VLOOKUP(G10332,'NCES Match'!$A$2:$B$1307,2,FALSE),"")</f>
        <v>4828920</v>
      </c>
      <c r="J10332" cm="1">
        <f t="array" ref="J10332">IFERROR(_xlfn.IFS(B10332=2015,H10332/$O$13,B10332=2016,H10332/$O$14,B10332=2017,H10332/$O$15,B10332=2018,H10332/$O$16,B10332=2019,H10332/$O$17,B10332=2020,H10332/$O$18,B10332=2021,H10332/$O$19,B10332=2022,H10332/$O$20),"")</f>
        <v>4.4047448391765758E-3</v>
      </c>
      <c r="K10332" s="3" cm="1">
        <f t="array" ref="K10332">IFERROR(_xlfn.IFS(B10332=2015,J10332*$P$4,B10332=2016,J10332*$P$5,B10332=2017,J10332*$P$6,B10332=2018,J10332*$P$7,B10332=2019,J10332*$P$8,B10332=2020,J10332*$P$9,B10332=2021,J10332*$P$10,B10332=2022,J10332*$P$11),"")</f>
        <v>7380728.0919910055</v>
      </c>
      <c r="L10332" s="3">
        <f t="shared" si="162"/>
        <v>13533750.091991005</v>
      </c>
    </row>
    <row r="10333" spans="1:12">
      <c r="A10333">
        <v>4828920</v>
      </c>
      <c r="B10333">
        <v>2017</v>
      </c>
      <c r="D10333" t="s">
        <v>2127</v>
      </c>
      <c r="E10333" t="s">
        <v>2128</v>
      </c>
      <c r="F10333" t="s">
        <v>4101</v>
      </c>
      <c r="G10333" t="s">
        <v>2129</v>
      </c>
      <c r="H10333" s="5">
        <v>6187782</v>
      </c>
      <c r="I10333">
        <f>IFERROR(VLOOKUP(G10333,'NCES Match'!$A$2:$B$1307,2,FALSE),"")</f>
        <v>4828920</v>
      </c>
      <c r="J10333" cm="1">
        <f t="array" ref="J10333">IFERROR(_xlfn.IFS(B10333=2015,H10333/$O$13,B10333=2016,H10333/$O$14,B10333=2017,H10333/$O$15,B10333=2018,H10333/$O$16,B10333=2019,H10333/$O$17,B10333=2020,H10333/$O$18,B10333=2021,H10333/$O$19,B10333=2022,H10333/$O$20),"")</f>
        <v>4.2660967901871046E-3</v>
      </c>
      <c r="K10333" s="3" cm="1">
        <f t="array" ref="K10333">IFERROR(_xlfn.IFS(B10333=2015,J10333*$P$4,B10333=2016,J10333*$P$5,B10333=2017,J10333*$P$6,B10333=2018,J10333*$P$7,B10333=2019,J10333*$P$8,B10333=2020,J10333*$P$9,B10333=2021,J10333*$P$10,B10333=2022,J10333*$P$11),"")</f>
        <v>7244889.582376441</v>
      </c>
      <c r="L10333" s="3">
        <f t="shared" si="162"/>
        <v>13432671.582376441</v>
      </c>
    </row>
    <row r="10334" spans="1:12">
      <c r="A10334">
        <v>4828920</v>
      </c>
      <c r="B10334">
        <v>2018</v>
      </c>
      <c r="D10334" t="s">
        <v>2127</v>
      </c>
      <c r="E10334" t="s">
        <v>2128</v>
      </c>
      <c r="F10334" t="s">
        <v>4101</v>
      </c>
      <c r="G10334" t="s">
        <v>2129</v>
      </c>
      <c r="H10334" s="5">
        <v>6514376</v>
      </c>
      <c r="I10334">
        <f>IFERROR(VLOOKUP(G10334,'NCES Match'!$A$2:$B$1307,2,FALSE),"")</f>
        <v>4828920</v>
      </c>
      <c r="J10334" cm="1">
        <f t="array" ref="J10334">IFERROR(_xlfn.IFS(B10334=2015,H10334/$O$13,B10334=2016,H10334/$O$14,B10334=2017,H10334/$O$15,B10334=2018,H10334/$O$16,B10334=2019,H10334/$O$17,B10334=2020,H10334/$O$18,B10334=2021,H10334/$O$19,B10334=2022,H10334/$O$20),"")</f>
        <v>4.2510136129495909E-3</v>
      </c>
      <c r="K10334" s="3" cm="1">
        <f t="array" ref="K10334">IFERROR(_xlfn.IFS(B10334=2015,J10334*$P$4,B10334=2016,J10334*$P$5,B10334=2017,J10334*$P$6,B10334=2018,J10334*$P$7,B10334=2019,J10334*$P$8,B10334=2020,J10334*$P$9,B10334=2021,J10334*$P$10,B10334=2022,J10334*$P$11),"")</f>
        <v>7298366.7394499751</v>
      </c>
      <c r="L10334" s="3">
        <f t="shared" si="162"/>
        <v>13812742.739449974</v>
      </c>
    </row>
    <row r="10335" spans="1:12">
      <c r="A10335">
        <v>4828920</v>
      </c>
      <c r="B10335">
        <v>2019</v>
      </c>
      <c r="D10335" t="s">
        <v>2127</v>
      </c>
      <c r="E10335" t="s">
        <v>2128</v>
      </c>
      <c r="F10335" t="s">
        <v>4101</v>
      </c>
      <c r="G10335" t="s">
        <v>2129</v>
      </c>
      <c r="H10335" s="5">
        <v>6892279</v>
      </c>
      <c r="I10335">
        <f>IFERROR(VLOOKUP(G10335,'NCES Match'!$A$2:$B$1307,2,FALSE),"")</f>
        <v>4828920</v>
      </c>
      <c r="J10335" cm="1">
        <f t="array" ref="J10335">IFERROR(_xlfn.IFS(B10335=2015,H10335/$O$13,B10335=2016,H10335/$O$14,B10335=2017,H10335/$O$15,B10335=2018,H10335/$O$16,B10335=2019,H10335/$O$17,B10335=2020,H10335/$O$18,B10335=2021,H10335/$O$19,B10335=2022,H10335/$O$20),"")</f>
        <v>4.3640534008686192E-3</v>
      </c>
      <c r="K10335" s="3" cm="1">
        <f t="array" ref="K10335">IFERROR(_xlfn.IFS(B10335=2015,J10335*$P$4,B10335=2016,J10335*$P$5,B10335=2017,J10335*$P$6,B10335=2018,J10335*$P$7,B10335=2019,J10335*$P$8,B10335=2020,J10335*$P$9,B10335=2021,J10335*$P$10,B10335=2022,J10335*$P$11),"")</f>
        <v>7584401.7354723401</v>
      </c>
      <c r="L10335" s="3">
        <f t="shared" si="162"/>
        <v>14476680.73547234</v>
      </c>
    </row>
    <row r="10336" spans="1:12">
      <c r="A10336">
        <v>4828920</v>
      </c>
      <c r="B10336">
        <v>2020</v>
      </c>
      <c r="D10336" t="s">
        <v>2127</v>
      </c>
      <c r="E10336" t="s">
        <v>2128</v>
      </c>
      <c r="F10336" t="s">
        <v>4230</v>
      </c>
      <c r="G10336" t="s">
        <v>2129</v>
      </c>
      <c r="H10336" s="5">
        <v>7322365</v>
      </c>
      <c r="I10336">
        <f>IFERROR(VLOOKUP(G10336,'NCES Match'!$A$2:$B$1307,2,FALSE),"")</f>
        <v>4828920</v>
      </c>
      <c r="J10336" cm="1">
        <f t="array" ref="J10336">IFERROR(_xlfn.IFS(B10336=2015,H10336/$O$13,B10336=2016,H10336/$O$14,B10336=2017,H10336/$O$15,B10336=2018,H10336/$O$16,B10336=2019,H10336/$O$17,B10336=2020,H10336/$O$18,B10336=2021,H10336/$O$19,B10336=2022,H10336/$O$20),"")</f>
        <v>3.9680449704201899E-3</v>
      </c>
      <c r="K10336" s="3" cm="1">
        <f t="array" ref="K10336">IFERROR(_xlfn.IFS(B10336=2015,J10336*$P$4,B10336=2016,J10336*$P$5,B10336=2017,J10336*$P$6,B10336=2018,J10336*$P$7,B10336=2019,J10336*$P$8,B10336=2020,J10336*$P$9,B10336=2021,J10336*$P$10,B10336=2022,J10336*$P$11),"")</f>
        <v>8364649.9676923519</v>
      </c>
      <c r="L10336" s="3">
        <f t="shared" si="162"/>
        <v>15687014.967692353</v>
      </c>
    </row>
    <row r="10337" spans="1:12">
      <c r="A10337">
        <v>4828920</v>
      </c>
      <c r="B10337">
        <v>2021</v>
      </c>
      <c r="D10337" t="s">
        <v>2127</v>
      </c>
      <c r="E10337" t="s">
        <v>2128</v>
      </c>
      <c r="F10337" t="s">
        <v>4101</v>
      </c>
      <c r="G10337" t="s">
        <v>2129</v>
      </c>
      <c r="H10337" s="5">
        <v>7361370.6799999997</v>
      </c>
      <c r="I10337">
        <f>IFERROR(VLOOKUP(G10337,'NCES Match'!$A$2:$B$1307,2,FALSE),"")</f>
        <v>4828920</v>
      </c>
      <c r="J10337" cm="1">
        <f t="array" ref="J10337">IFERROR(_xlfn.IFS(B10337=2015,H10337/$O$13,B10337=2016,H10337/$O$14,B10337=2017,H10337/$O$15,B10337=2018,H10337/$O$16,B10337=2019,H10337/$O$17,B10337=2020,H10337/$O$18,B10337=2021,H10337/$O$19,B10337=2022,H10337/$O$20),"")</f>
        <v>3.7663938943450462E-3</v>
      </c>
      <c r="K10337" s="3" cm="1">
        <f t="array" ref="K10337">IFERROR(_xlfn.IFS(B10337=2015,J10337*$P$4,B10337=2016,J10337*$P$5,B10337=2017,J10337*$P$6,B10337=2018,J10337*$P$7,B10337=2019,J10337*$P$8,B10337=2020,J10337*$P$9,B10337=2021,J10337*$P$10,B10337=2022,J10337*$P$11),"")</f>
        <v>8062166.8532753829</v>
      </c>
      <c r="L10337" s="3">
        <f t="shared" si="162"/>
        <v>15423537.533275383</v>
      </c>
    </row>
    <row r="10338" spans="1:12">
      <c r="A10338">
        <v>4828920</v>
      </c>
      <c r="B10338">
        <v>2022</v>
      </c>
      <c r="D10338" t="s">
        <v>2127</v>
      </c>
      <c r="E10338" t="s">
        <v>2128</v>
      </c>
      <c r="F10338" t="s">
        <v>4101</v>
      </c>
      <c r="G10338" t="s">
        <v>2129</v>
      </c>
      <c r="H10338" s="5">
        <v>8553515.2799999993</v>
      </c>
      <c r="I10338">
        <f>IFERROR(VLOOKUP(G10338,'NCES Match'!$A$2:$B$1307,2,FALSE),"")</f>
        <v>4828920</v>
      </c>
      <c r="J10338" cm="1">
        <f t="array" ref="J10338">IFERROR(_xlfn.IFS(B10338=2015,H10338/$O$13,B10338=2016,H10338/$O$14,B10338=2017,H10338/$O$15,B10338=2018,H10338/$O$16,B10338=2019,H10338/$O$17,B10338=2020,H10338/$O$18,B10338=2021,H10338/$O$19,B10338=2022,H10338/$O$20),"")</f>
        <v>3.7569660138899062E-3</v>
      </c>
      <c r="K10338" s="3" cm="1">
        <f t="array" ref="K10338">IFERROR(_xlfn.IFS(B10338=2015,J10338*$P$4,B10338=2016,J10338*$P$5,B10338=2017,J10338*$P$6,B10338=2018,J10338*$P$7,B10338=2019,J10338*$P$8,B10338=2020,J10338*$P$9,B10338=2021,J10338*$P$10,B10338=2022,J10338*$P$11),"")</f>
        <v>8090562.465031473</v>
      </c>
      <c r="L10338" s="3">
        <f t="shared" si="162"/>
        <v>16644077.745031472</v>
      </c>
    </row>
    <row r="10339" spans="1:12">
      <c r="A10339">
        <v>4828920</v>
      </c>
      <c r="B10339">
        <v>2023</v>
      </c>
      <c r="D10339" t="s">
        <v>2127</v>
      </c>
      <c r="E10339" t="s">
        <v>2128</v>
      </c>
      <c r="F10339" t="s">
        <v>4101</v>
      </c>
      <c r="G10339" t="s">
        <v>2129</v>
      </c>
      <c r="H10339" s="5">
        <v>10156984.619999999</v>
      </c>
      <c r="I10339">
        <f>IFERROR(VLOOKUP(G10339,'NCES Match'!$A$2:$B$1307,2,FALSE),"")</f>
        <v>4828920</v>
      </c>
      <c r="J10339" t="str" cm="1">
        <f t="array" ref="J10339">IFERROR(_xlfn.IFS(B10339=2015,H10339/$O$13,B10339=2016,H10339/$O$14,B10339=2017,H10339/$O$15,B10339=2018,H10339/$O$16,B10339=2019,H10339/$O$17,B10339=2020,H10339/$O$18,B10339=2021,H10339/$O$19,B10339=2022,H10339/$O$20),"")</f>
        <v/>
      </c>
      <c r="K10339" s="3" t="str" cm="1">
        <f t="array" ref="K10339">IFERROR(_xlfn.IFS(B10339=2015,J10339*$P$4,B10339=2016,J10339*$P$5,B10339=2017,J10339*$P$6,B10339=2018,J10339*$P$7,B10339=2019,J10339*$P$8,B10339=2020,J10339*$P$9,B10339=2021,J10339*$P$10,B10339=2022,J10339*$P$11),"")</f>
        <v/>
      </c>
      <c r="L10339" s="3">
        <f t="shared" si="162"/>
        <v>10156984.619999999</v>
      </c>
    </row>
    <row r="10340" spans="1:12">
      <c r="A10340">
        <v>4826490</v>
      </c>
      <c r="B10340">
        <v>2015</v>
      </c>
      <c r="C10340" t="s">
        <v>381</v>
      </c>
      <c r="D10340" t="s">
        <v>1935</v>
      </c>
      <c r="E10340" t="s">
        <v>1936</v>
      </c>
      <c r="G10340" t="s">
        <v>1937</v>
      </c>
      <c r="H10340" s="5">
        <v>616221.46</v>
      </c>
      <c r="I10340">
        <f>IFERROR(VLOOKUP(G10340,'NCES Match'!$A$2:$B$1307,2,FALSE),"")</f>
        <v>4826490</v>
      </c>
      <c r="J10340" cm="1">
        <f t="array" ref="J10340">IFERROR(_xlfn.IFS(B10340=2015,H10340/$O$13,B10340=2016,H10340/$O$14,B10340=2017,H10340/$O$15,B10340=2018,H10340/$O$16,B10340=2019,H10340/$O$17,B10340=2020,H10340/$O$18,B10340=2021,H10340/$O$19,B10340=2022,H10340/$O$20),"")</f>
        <v>4.8275020685550549E-4</v>
      </c>
      <c r="K10340" s="3" cm="1">
        <f t="array" ref="K10340">IFERROR(_xlfn.IFS(B10340=2015,J10340*$P$4,B10340=2016,J10340*$P$5,B10340=2017,J10340*$P$6,B10340=2018,J10340*$P$7,B10340=2019,J10340*$P$8,B10340=2020,J10340*$P$9,B10340=2021,J10340*$P$10,B10340=2022,J10340*$P$11),"")</f>
        <v>768288.74162539793</v>
      </c>
      <c r="L10340" s="3">
        <f t="shared" si="162"/>
        <v>1384510.2016253979</v>
      </c>
    </row>
    <row r="10341" spans="1:12">
      <c r="A10341">
        <v>4826490</v>
      </c>
      <c r="B10341">
        <v>2016</v>
      </c>
      <c r="C10341" t="s">
        <v>4102</v>
      </c>
      <c r="D10341" t="s">
        <v>1935</v>
      </c>
      <c r="E10341" t="s">
        <v>1936</v>
      </c>
      <c r="F10341" t="s">
        <v>4101</v>
      </c>
      <c r="G10341" t="s">
        <v>1937</v>
      </c>
      <c r="H10341" s="5">
        <v>654292</v>
      </c>
      <c r="I10341">
        <f>IFERROR(VLOOKUP(G10341,'NCES Match'!$A$2:$B$1307,2,FALSE),"")</f>
        <v>4826490</v>
      </c>
      <c r="J10341" cm="1">
        <f t="array" ref="J10341">IFERROR(_xlfn.IFS(B10341=2015,H10341/$O$13,B10341=2016,H10341/$O$14,B10341=2017,H10341/$O$15,B10341=2018,H10341/$O$16,B10341=2019,H10341/$O$17,B10341=2020,H10341/$O$18,B10341=2021,H10341/$O$19,B10341=2022,H10341/$O$20),"")</f>
        <v>4.6838599152002384E-4</v>
      </c>
      <c r="K10341" s="3" cm="1">
        <f t="array" ref="K10341">IFERROR(_xlfn.IFS(B10341=2015,J10341*$P$4,B10341=2016,J10341*$P$5,B10341=2017,J10341*$P$6,B10341=2018,J10341*$P$7,B10341=2019,J10341*$P$8,B10341=2020,J10341*$P$9,B10341=2021,J10341*$P$10,B10341=2022,J10341*$P$11),"")</f>
        <v>784842.20351641497</v>
      </c>
      <c r="L10341" s="3">
        <f t="shared" si="162"/>
        <v>1439134.2035164149</v>
      </c>
    </row>
    <row r="10342" spans="1:12">
      <c r="A10342">
        <v>4826490</v>
      </c>
      <c r="B10342">
        <v>2017</v>
      </c>
      <c r="D10342" t="s">
        <v>1935</v>
      </c>
      <c r="E10342" t="s">
        <v>1936</v>
      </c>
      <c r="F10342" t="s">
        <v>4101</v>
      </c>
      <c r="G10342" t="s">
        <v>1937</v>
      </c>
      <c r="H10342" s="5">
        <v>707462</v>
      </c>
      <c r="I10342">
        <f>IFERROR(VLOOKUP(G10342,'NCES Match'!$A$2:$B$1307,2,FALSE),"")</f>
        <v>4826490</v>
      </c>
      <c r="J10342" cm="1">
        <f t="array" ref="J10342">IFERROR(_xlfn.IFS(B10342=2015,H10342/$O$13,B10342=2016,H10342/$O$14,B10342=2017,H10342/$O$15,B10342=2018,H10342/$O$16,B10342=2019,H10342/$O$17,B10342=2020,H10342/$O$18,B10342=2021,H10342/$O$19,B10342=2022,H10342/$O$20),"")</f>
        <v>4.8775172870979446E-4</v>
      </c>
      <c r="K10342" s="3" cm="1">
        <f t="array" ref="K10342">IFERROR(_xlfn.IFS(B10342=2015,J10342*$P$4,B10342=2016,J10342*$P$5,B10342=2017,J10342*$P$6,B10342=2018,J10342*$P$7,B10342=2019,J10342*$P$8,B10342=2020,J10342*$P$9,B10342=2021,J10342*$P$10,B10342=2022,J10342*$P$11),"")</f>
        <v>828323.31095814332</v>
      </c>
      <c r="L10342" s="3">
        <f t="shared" si="162"/>
        <v>1535785.3109581433</v>
      </c>
    </row>
    <row r="10343" spans="1:12">
      <c r="A10343">
        <v>4826490</v>
      </c>
      <c r="B10343">
        <v>2018</v>
      </c>
      <c r="D10343" t="s">
        <v>1935</v>
      </c>
      <c r="E10343" t="s">
        <v>1936</v>
      </c>
      <c r="F10343" t="s">
        <v>4101</v>
      </c>
      <c r="G10343" t="s">
        <v>1937</v>
      </c>
      <c r="H10343" s="5">
        <v>753297</v>
      </c>
      <c r="I10343">
        <f>IFERROR(VLOOKUP(G10343,'NCES Match'!$A$2:$B$1307,2,FALSE),"")</f>
        <v>4826490</v>
      </c>
      <c r="J10343" cm="1">
        <f t="array" ref="J10343">IFERROR(_xlfn.IFS(B10343=2015,H10343/$O$13,B10343=2016,H10343/$O$14,B10343=2017,H10343/$O$15,B10343=2018,H10343/$O$16,B10343=2019,H10343/$O$17,B10343=2020,H10343/$O$18,B10343=2021,H10343/$O$19,B10343=2022,H10343/$O$20),"")</f>
        <v>4.9157061268709202E-4</v>
      </c>
      <c r="K10343" s="3" cm="1">
        <f t="array" ref="K10343">IFERROR(_xlfn.IFS(B10343=2015,J10343*$P$4,B10343=2016,J10343*$P$5,B10343=2017,J10343*$P$6,B10343=2018,J10343*$P$7,B10343=2019,J10343*$P$8,B10343=2020,J10343*$P$9,B10343=2021,J10343*$P$10,B10343=2022,J10343*$P$11),"")</f>
        <v>843954.62738525483</v>
      </c>
      <c r="L10343" s="3">
        <f t="shared" si="162"/>
        <v>1597251.6273852549</v>
      </c>
    </row>
    <row r="10344" spans="1:12">
      <c r="A10344">
        <v>4826490</v>
      </c>
      <c r="B10344">
        <v>2019</v>
      </c>
      <c r="D10344" t="s">
        <v>1935</v>
      </c>
      <c r="E10344" t="s">
        <v>1936</v>
      </c>
      <c r="F10344" t="s">
        <v>4101</v>
      </c>
      <c r="G10344" t="s">
        <v>1937</v>
      </c>
      <c r="H10344" s="5">
        <v>797623</v>
      </c>
      <c r="I10344">
        <f>IFERROR(VLOOKUP(G10344,'NCES Match'!$A$2:$B$1307,2,FALSE),"")</f>
        <v>4826490</v>
      </c>
      <c r="J10344" cm="1">
        <f t="array" ref="J10344">IFERROR(_xlfn.IFS(B10344=2015,H10344/$O$13,B10344=2016,H10344/$O$14,B10344=2017,H10344/$O$15,B10344=2018,H10344/$O$16,B10344=2019,H10344/$O$17,B10344=2020,H10344/$O$18,B10344=2021,H10344/$O$19,B10344=2022,H10344/$O$20),"")</f>
        <v>5.0503895239310977E-4</v>
      </c>
      <c r="K10344" s="3" cm="1">
        <f t="array" ref="K10344">IFERROR(_xlfn.IFS(B10344=2015,J10344*$P$4,B10344=2016,J10344*$P$5,B10344=2017,J10344*$P$6,B10344=2018,J10344*$P$7,B10344=2019,J10344*$P$8,B10344=2020,J10344*$P$9,B10344=2021,J10344*$P$10,B10344=2022,J10344*$P$11),"")</f>
        <v>877720.31072054012</v>
      </c>
      <c r="L10344" s="3">
        <f t="shared" si="162"/>
        <v>1675343.3107205401</v>
      </c>
    </row>
    <row r="10345" spans="1:12">
      <c r="A10345">
        <v>4826490</v>
      </c>
      <c r="B10345">
        <v>2020</v>
      </c>
      <c r="D10345" t="s">
        <v>1935</v>
      </c>
      <c r="E10345" t="s">
        <v>1936</v>
      </c>
      <c r="F10345" t="s">
        <v>4230</v>
      </c>
      <c r="G10345" t="s">
        <v>1937</v>
      </c>
      <c r="H10345" s="5">
        <v>901385</v>
      </c>
      <c r="I10345">
        <f>IFERROR(VLOOKUP(G10345,'NCES Match'!$A$2:$B$1307,2,FALSE),"")</f>
        <v>4826490</v>
      </c>
      <c r="J10345" cm="1">
        <f t="array" ref="J10345">IFERROR(_xlfn.IFS(B10345=2015,H10345/$O$13,B10345=2016,H10345/$O$14,B10345=2017,H10345/$O$15,B10345=2018,H10345/$O$16,B10345=2019,H10345/$O$17,B10345=2020,H10345/$O$18,B10345=2021,H10345/$O$19,B10345=2022,H10345/$O$20),"")</f>
        <v>4.8846734841300626E-4</v>
      </c>
      <c r="K10345" s="3" cm="1">
        <f t="array" ref="K10345">IFERROR(_xlfn.IFS(B10345=2015,J10345*$P$4,B10345=2016,J10345*$P$5,B10345=2017,J10345*$P$6,B10345=2018,J10345*$P$7,B10345=2019,J10345*$P$8,B10345=2020,J10345*$P$9,B10345=2021,J10345*$P$10,B10345=2022,J10345*$P$11),"")</f>
        <v>1029690.545490203</v>
      </c>
      <c r="L10345" s="3">
        <f t="shared" si="162"/>
        <v>1931075.545490203</v>
      </c>
    </row>
    <row r="10346" spans="1:12">
      <c r="A10346">
        <v>4826490</v>
      </c>
      <c r="B10346">
        <v>2021</v>
      </c>
      <c r="D10346" t="s">
        <v>1935</v>
      </c>
      <c r="E10346" t="s">
        <v>1936</v>
      </c>
      <c r="F10346" t="s">
        <v>4101</v>
      </c>
      <c r="G10346" t="s">
        <v>1937</v>
      </c>
      <c r="H10346" s="5">
        <v>1027672.32</v>
      </c>
      <c r="I10346">
        <f>IFERROR(VLOOKUP(G10346,'NCES Match'!$A$2:$B$1307,2,FALSE),"")</f>
        <v>4826490</v>
      </c>
      <c r="J10346" cm="1">
        <f t="array" ref="J10346">IFERROR(_xlfn.IFS(B10346=2015,H10346/$O$13,B10346=2016,H10346/$O$14,B10346=2017,H10346/$O$15,B10346=2018,H10346/$O$16,B10346=2019,H10346/$O$17,B10346=2020,H10346/$O$18,B10346=2021,H10346/$O$19,B10346=2022,H10346/$O$20),"")</f>
        <v>5.2580136494843768E-4</v>
      </c>
      <c r="K10346" s="3" cm="1">
        <f t="array" ref="K10346">IFERROR(_xlfn.IFS(B10346=2015,J10346*$P$4,B10346=2016,J10346*$P$5,B10346=2017,J10346*$P$6,B10346=2018,J10346*$P$7,B10346=2019,J10346*$P$8,B10346=2020,J10346*$P$9,B10346=2021,J10346*$P$10,B10346=2022,J10346*$P$11),"")</f>
        <v>1125505.8432042731</v>
      </c>
      <c r="L10346" s="3">
        <f t="shared" si="162"/>
        <v>2153178.1632042732</v>
      </c>
    </row>
    <row r="10347" spans="1:12">
      <c r="A10347">
        <v>4826490</v>
      </c>
      <c r="B10347">
        <v>2022</v>
      </c>
      <c r="D10347" t="s">
        <v>1935</v>
      </c>
      <c r="E10347" t="s">
        <v>1936</v>
      </c>
      <c r="F10347" t="s">
        <v>4101</v>
      </c>
      <c r="G10347" t="s">
        <v>1937</v>
      </c>
      <c r="H10347" s="5">
        <v>1220518.1399999999</v>
      </c>
      <c r="I10347">
        <f>IFERROR(VLOOKUP(G10347,'NCES Match'!$A$2:$B$1307,2,FALSE),"")</f>
        <v>4826490</v>
      </c>
      <c r="J10347" cm="1">
        <f t="array" ref="J10347">IFERROR(_xlfn.IFS(B10347=2015,H10347/$O$13,B10347=2016,H10347/$O$14,B10347=2017,H10347/$O$15,B10347=2018,H10347/$O$16,B10347=2019,H10347/$O$17,B10347=2020,H10347/$O$18,B10347=2021,H10347/$O$19,B10347=2022,H10347/$O$20),"")</f>
        <v>5.3608896707508103E-4</v>
      </c>
      <c r="K10347" s="3" cm="1">
        <f t="array" ref="K10347">IFERROR(_xlfn.IFS(B10347=2015,J10347*$P$4,B10347=2016,J10347*$P$5,B10347=2017,J10347*$P$6,B10347=2018,J10347*$P$7,B10347=2019,J10347*$P$8,B10347=2020,J10347*$P$9,B10347=2021,J10347*$P$10,B10347=2022,J10347*$P$11),"")</f>
        <v>1154458.4803002805</v>
      </c>
      <c r="L10347" s="3">
        <f t="shared" si="162"/>
        <v>2374976.6203002804</v>
      </c>
    </row>
    <row r="10348" spans="1:12">
      <c r="A10348">
        <v>4826490</v>
      </c>
      <c r="B10348">
        <v>2023</v>
      </c>
      <c r="D10348" t="s">
        <v>1935</v>
      </c>
      <c r="E10348" t="s">
        <v>1936</v>
      </c>
      <c r="F10348" t="s">
        <v>4101</v>
      </c>
      <c r="G10348" t="s">
        <v>1937</v>
      </c>
      <c r="H10348" s="5">
        <v>1393840.74</v>
      </c>
      <c r="I10348">
        <f>IFERROR(VLOOKUP(G10348,'NCES Match'!$A$2:$B$1307,2,FALSE),"")</f>
        <v>4826490</v>
      </c>
      <c r="J10348" t="str" cm="1">
        <f t="array" ref="J10348">IFERROR(_xlfn.IFS(B10348=2015,H10348/$O$13,B10348=2016,H10348/$O$14,B10348=2017,H10348/$O$15,B10348=2018,H10348/$O$16,B10348=2019,H10348/$O$17,B10348=2020,H10348/$O$18,B10348=2021,H10348/$O$19,B10348=2022,H10348/$O$20),"")</f>
        <v/>
      </c>
      <c r="K10348" s="3" t="str" cm="1">
        <f t="array" ref="K10348">IFERROR(_xlfn.IFS(B10348=2015,J10348*$P$4,B10348=2016,J10348*$P$5,B10348=2017,J10348*$P$6,B10348=2018,J10348*$P$7,B10348=2019,J10348*$P$8,B10348=2020,J10348*$P$9,B10348=2021,J10348*$P$10,B10348=2022,J10348*$P$11),"")</f>
        <v/>
      </c>
      <c r="L10348" s="3">
        <f t="shared" si="162"/>
        <v>1393840.74</v>
      </c>
    </row>
    <row r="10349" spans="1:12">
      <c r="A10349">
        <v>4815910</v>
      </c>
      <c r="B10349">
        <v>2015</v>
      </c>
      <c r="C10349" t="s">
        <v>381</v>
      </c>
      <c r="D10349" t="s">
        <v>1054</v>
      </c>
      <c r="E10349" t="s">
        <v>1055</v>
      </c>
      <c r="G10349" t="s">
        <v>1056</v>
      </c>
      <c r="H10349" s="5">
        <v>2488595.37</v>
      </c>
      <c r="I10349">
        <f>IFERROR(VLOOKUP(G10349,'NCES Match'!$A$2:$B$1307,2,FALSE),"")</f>
        <v>4815910</v>
      </c>
      <c r="J10349" cm="1">
        <f t="array" ref="J10349">IFERROR(_xlfn.IFS(B10349=2015,H10349/$O$13,B10349=2016,H10349/$O$14,B10349=2017,H10349/$O$15,B10349=2018,H10349/$O$16,B10349=2019,H10349/$O$17,B10349=2020,H10349/$O$18,B10349=2021,H10349/$O$19,B10349=2022,H10349/$O$20),"")</f>
        <v>1.9495749622987057E-3</v>
      </c>
      <c r="K10349" s="3" cm="1">
        <f t="array" ref="K10349">IFERROR(_xlfn.IFS(B10349=2015,J10349*$P$4,B10349=2016,J10349*$P$5,B10349=2017,J10349*$P$6,B10349=2018,J10349*$P$7,B10349=2019,J10349*$P$8,B10349=2020,J10349*$P$9,B10349=2021,J10349*$P$10,B10349=2022,J10349*$P$11),"")</f>
        <v>3102715.3861731659</v>
      </c>
      <c r="L10349" s="3">
        <f t="shared" si="162"/>
        <v>5591310.7561731655</v>
      </c>
    </row>
    <row r="10350" spans="1:12">
      <c r="A10350">
        <v>4815910</v>
      </c>
      <c r="B10350">
        <v>2016</v>
      </c>
      <c r="C10350" t="s">
        <v>4102</v>
      </c>
      <c r="D10350" t="s">
        <v>1054</v>
      </c>
      <c r="E10350" t="s">
        <v>1055</v>
      </c>
      <c r="F10350" t="s">
        <v>4101</v>
      </c>
      <c r="G10350" t="s">
        <v>1056</v>
      </c>
      <c r="H10350" s="5">
        <v>2644105</v>
      </c>
      <c r="I10350">
        <f>IFERROR(VLOOKUP(G10350,'NCES Match'!$A$2:$B$1307,2,FALSE),"")</f>
        <v>4815910</v>
      </c>
      <c r="J10350" cm="1">
        <f t="array" ref="J10350">IFERROR(_xlfn.IFS(B10350=2015,H10350/$O$13,B10350=2016,H10350/$O$14,B10350=2017,H10350/$O$15,B10350=2018,H10350/$O$16,B10350=2019,H10350/$O$17,B10350=2020,H10350/$O$18,B10350=2021,H10350/$O$19,B10350=2022,H10350/$O$20),"")</f>
        <v>1.8928272730035713E-3</v>
      </c>
      <c r="K10350" s="3" cm="1">
        <f t="array" ref="K10350">IFERROR(_xlfn.IFS(B10350=2015,J10350*$P$4,B10350=2016,J10350*$P$5,B10350=2017,J10350*$P$6,B10350=2018,J10350*$P$7,B10350=2019,J10350*$P$8,B10350=2020,J10350*$P$9,B10350=2021,J10350*$P$10,B10350=2022,J10350*$P$11),"")</f>
        <v>3171680.5257114107</v>
      </c>
      <c r="L10350" s="3">
        <f t="shared" si="162"/>
        <v>5815785.5257114107</v>
      </c>
    </row>
    <row r="10351" spans="1:12">
      <c r="A10351">
        <v>4815910</v>
      </c>
      <c r="B10351">
        <v>2017</v>
      </c>
      <c r="D10351" t="s">
        <v>1054</v>
      </c>
      <c r="E10351" t="s">
        <v>1055</v>
      </c>
      <c r="F10351" t="s">
        <v>4101</v>
      </c>
      <c r="G10351" t="s">
        <v>1056</v>
      </c>
      <c r="H10351" s="5">
        <v>3003116</v>
      </c>
      <c r="I10351">
        <f>IFERROR(VLOOKUP(G10351,'NCES Match'!$A$2:$B$1307,2,FALSE),"")</f>
        <v>4815910</v>
      </c>
      <c r="J10351" cm="1">
        <f t="array" ref="J10351">IFERROR(_xlfn.IFS(B10351=2015,H10351/$O$13,B10351=2016,H10351/$O$14,B10351=2017,H10351/$O$15,B10351=2018,H10351/$O$16,B10351=2019,H10351/$O$17,B10351=2020,H10351/$O$18,B10351=2021,H10351/$O$19,B10351=2022,H10351/$O$20),"")</f>
        <v>2.0704645910537148E-3</v>
      </c>
      <c r="K10351" s="3" cm="1">
        <f t="array" ref="K10351">IFERROR(_xlfn.IFS(B10351=2015,J10351*$P$4,B10351=2016,J10351*$P$5,B10351=2017,J10351*$P$6,B10351=2018,J10351*$P$7,B10351=2019,J10351*$P$8,B10351=2020,J10351*$P$9,B10351=2021,J10351*$P$10,B10351=2022,J10351*$P$11),"")</f>
        <v>3516161.9822850917</v>
      </c>
      <c r="L10351" s="3">
        <f t="shared" si="162"/>
        <v>6519277.9822850917</v>
      </c>
    </row>
    <row r="10352" spans="1:12">
      <c r="A10352">
        <v>4815910</v>
      </c>
      <c r="B10352">
        <v>2018</v>
      </c>
      <c r="D10352" t="s">
        <v>1054</v>
      </c>
      <c r="E10352" t="s">
        <v>1055</v>
      </c>
      <c r="F10352" t="s">
        <v>4101</v>
      </c>
      <c r="G10352" t="s">
        <v>1056</v>
      </c>
      <c r="H10352" s="5">
        <v>3302619</v>
      </c>
      <c r="I10352">
        <f>IFERROR(VLOOKUP(G10352,'NCES Match'!$A$2:$B$1307,2,FALSE),"")</f>
        <v>4815910</v>
      </c>
      <c r="J10352" cm="1">
        <f t="array" ref="J10352">IFERROR(_xlfn.IFS(B10352=2015,H10352/$O$13,B10352=2016,H10352/$O$14,B10352=2017,H10352/$O$15,B10352=2018,H10352/$O$16,B10352=2019,H10352/$O$17,B10352=2020,H10352/$O$18,B10352=2021,H10352/$O$19,B10352=2022,H10352/$O$20),"")</f>
        <v>2.1551532069051535E-3</v>
      </c>
      <c r="K10352" s="3" cm="1">
        <f t="array" ref="K10352">IFERROR(_xlfn.IFS(B10352=2015,J10352*$P$4,B10352=2016,J10352*$P$5,B10352=2017,J10352*$P$6,B10352=2018,J10352*$P$7,B10352=2019,J10352*$P$8,B10352=2020,J10352*$P$9,B10352=2021,J10352*$P$10,B10352=2022,J10352*$P$11),"")</f>
        <v>3700081.8900652248</v>
      </c>
      <c r="L10352" s="3">
        <f t="shared" si="162"/>
        <v>7002700.8900652248</v>
      </c>
    </row>
    <row r="10353" spans="1:12">
      <c r="A10353">
        <v>4815910</v>
      </c>
      <c r="B10353">
        <v>2019</v>
      </c>
      <c r="D10353" t="s">
        <v>1054</v>
      </c>
      <c r="E10353" t="s">
        <v>1055</v>
      </c>
      <c r="F10353" t="s">
        <v>4101</v>
      </c>
      <c r="G10353" t="s">
        <v>1056</v>
      </c>
      <c r="H10353" s="5">
        <v>3465288</v>
      </c>
      <c r="I10353">
        <f>IFERROR(VLOOKUP(G10353,'NCES Match'!$A$2:$B$1307,2,FALSE),"")</f>
        <v>4815910</v>
      </c>
      <c r="J10353" cm="1">
        <f t="array" ref="J10353">IFERROR(_xlfn.IFS(B10353=2015,H10353/$O$13,B10353=2016,H10353/$O$14,B10353=2017,H10353/$O$15,B10353=2018,H10353/$O$16,B10353=2019,H10353/$O$17,B10353=2020,H10353/$O$18,B10353=2021,H10353/$O$19,B10353=2022,H10353/$O$20),"")</f>
        <v>2.1941511481745318E-3</v>
      </c>
      <c r="K10353" s="3" cm="1">
        <f t="array" ref="K10353">IFERROR(_xlfn.IFS(B10353=2015,J10353*$P$4,B10353=2016,J10353*$P$5,B10353=2017,J10353*$P$6,B10353=2018,J10353*$P$7,B10353=2019,J10353*$P$8,B10353=2020,J10353*$P$9,B10353=2021,J10353*$P$10,B10353=2022,J10353*$P$11),"")</f>
        <v>3813272.2603236856</v>
      </c>
      <c r="L10353" s="3">
        <f t="shared" si="162"/>
        <v>7278560.2603236856</v>
      </c>
    </row>
    <row r="10354" spans="1:12">
      <c r="A10354">
        <v>4815910</v>
      </c>
      <c r="B10354">
        <v>2020</v>
      </c>
      <c r="D10354" t="s">
        <v>1054</v>
      </c>
      <c r="E10354" t="s">
        <v>1055</v>
      </c>
      <c r="F10354" t="s">
        <v>4230</v>
      </c>
      <c r="G10354" t="s">
        <v>1056</v>
      </c>
      <c r="H10354" s="5">
        <v>3558935</v>
      </c>
      <c r="I10354">
        <f>IFERROR(VLOOKUP(G10354,'NCES Match'!$A$2:$B$1307,2,FALSE),"")</f>
        <v>4815910</v>
      </c>
      <c r="J10354" cm="1">
        <f t="array" ref="J10354">IFERROR(_xlfn.IFS(B10354=2015,H10354/$O$13,B10354=2016,H10354/$O$14,B10354=2017,H10354/$O$15,B10354=2018,H10354/$O$16,B10354=2019,H10354/$O$17,B10354=2020,H10354/$O$18,B10354=2021,H10354/$O$19,B10354=2022,H10354/$O$20),"")</f>
        <v>1.9286137916919436E-3</v>
      </c>
      <c r="K10354" s="3" cm="1">
        <f t="array" ref="K10354">IFERROR(_xlfn.IFS(B10354=2015,J10354*$P$4,B10354=2016,J10354*$P$5,B10354=2017,J10354*$P$6,B10354=2018,J10354*$P$7,B10354=2019,J10354*$P$8,B10354=2020,J10354*$P$9,B10354=2021,J10354*$P$10,B10354=2022,J10354*$P$11),"")</f>
        <v>4065523.3019344406</v>
      </c>
      <c r="L10354" s="3">
        <f t="shared" si="162"/>
        <v>7624458.3019344406</v>
      </c>
    </row>
    <row r="10355" spans="1:12">
      <c r="A10355">
        <v>4815910</v>
      </c>
      <c r="B10355">
        <v>2021</v>
      </c>
      <c r="D10355" t="s">
        <v>1054</v>
      </c>
      <c r="E10355" t="s">
        <v>1055</v>
      </c>
      <c r="F10355" t="s">
        <v>4101</v>
      </c>
      <c r="G10355" t="s">
        <v>1056</v>
      </c>
      <c r="H10355" s="5">
        <v>3629075.77</v>
      </c>
      <c r="I10355">
        <f>IFERROR(VLOOKUP(G10355,'NCES Match'!$A$2:$B$1307,2,FALSE),"")</f>
        <v>4815910</v>
      </c>
      <c r="J10355" cm="1">
        <f t="array" ref="J10355">IFERROR(_xlfn.IFS(B10355=2015,H10355/$O$13,B10355=2016,H10355/$O$14,B10355=2017,H10355/$O$15,B10355=2018,H10355/$O$16,B10355=2019,H10355/$O$17,B10355=2020,H10355/$O$18,B10355=2021,H10355/$O$19,B10355=2022,H10355/$O$20),"")</f>
        <v>1.8567912711391337E-3</v>
      </c>
      <c r="K10355" s="3" cm="1">
        <f t="array" ref="K10355">IFERROR(_xlfn.IFS(B10355=2015,J10355*$P$4,B10355=2016,J10355*$P$5,B10355=2017,J10355*$P$6,B10355=2018,J10355*$P$7,B10355=2019,J10355*$P$8,B10355=2020,J10355*$P$9,B10355=2021,J10355*$P$10,B10355=2022,J10355*$P$11),"")</f>
        <v>3974560.6698505287</v>
      </c>
      <c r="L10355" s="3">
        <f t="shared" si="162"/>
        <v>7603636.4398505287</v>
      </c>
    </row>
    <row r="10356" spans="1:12">
      <c r="A10356">
        <v>4815910</v>
      </c>
      <c r="B10356">
        <v>2022</v>
      </c>
      <c r="D10356" t="s">
        <v>1054</v>
      </c>
      <c r="E10356" t="s">
        <v>1055</v>
      </c>
      <c r="F10356" t="s">
        <v>4101</v>
      </c>
      <c r="G10356" t="s">
        <v>1056</v>
      </c>
      <c r="H10356" s="5">
        <v>4549407.8600000003</v>
      </c>
      <c r="I10356">
        <f>IFERROR(VLOOKUP(G10356,'NCES Match'!$A$2:$B$1307,2,FALSE),"")</f>
        <v>4815910</v>
      </c>
      <c r="J10356" cm="1">
        <f t="array" ref="J10356">IFERROR(_xlfn.IFS(B10356=2015,H10356/$O$13,B10356=2016,H10356/$O$14,B10356=2017,H10356/$O$15,B10356=2018,H10356/$O$16,B10356=2019,H10356/$O$17,B10356=2020,H10356/$O$18,B10356=2021,H10356/$O$19,B10356=2022,H10356/$O$20),"")</f>
        <v>1.9982393383113956E-3</v>
      </c>
      <c r="K10356" s="3" cm="1">
        <f t="array" ref="K10356">IFERROR(_xlfn.IFS(B10356=2015,J10356*$P$4,B10356=2016,J10356*$P$5,B10356=2017,J10356*$P$6,B10356=2018,J10356*$P$7,B10356=2019,J10356*$P$8,B10356=2020,J10356*$P$9,B10356=2021,J10356*$P$10,B10356=2022,J10356*$P$11),"")</f>
        <v>4303174.4569742754</v>
      </c>
      <c r="L10356" s="3">
        <f t="shared" si="162"/>
        <v>8852582.3169742748</v>
      </c>
    </row>
    <row r="10357" spans="1:12">
      <c r="A10357">
        <v>4815910</v>
      </c>
      <c r="B10357">
        <v>2023</v>
      </c>
      <c r="D10357" t="s">
        <v>1054</v>
      </c>
      <c r="E10357" t="s">
        <v>1055</v>
      </c>
      <c r="F10357" t="s">
        <v>4101</v>
      </c>
      <c r="G10357" t="s">
        <v>1056</v>
      </c>
      <c r="H10357" s="5">
        <v>5722325.3300000001</v>
      </c>
      <c r="I10357">
        <f>IFERROR(VLOOKUP(G10357,'NCES Match'!$A$2:$B$1307,2,FALSE),"")</f>
        <v>4815910</v>
      </c>
      <c r="J10357" t="str" cm="1">
        <f t="array" ref="J10357">IFERROR(_xlfn.IFS(B10357=2015,H10357/$O$13,B10357=2016,H10357/$O$14,B10357=2017,H10357/$O$15,B10357=2018,H10357/$O$16,B10357=2019,H10357/$O$17,B10357=2020,H10357/$O$18,B10357=2021,H10357/$O$19,B10357=2022,H10357/$O$20),"")</f>
        <v/>
      </c>
      <c r="K10357" s="3" t="str" cm="1">
        <f t="array" ref="K10357">IFERROR(_xlfn.IFS(B10357=2015,J10357*$P$4,B10357=2016,J10357*$P$5,B10357=2017,J10357*$P$6,B10357=2018,J10357*$P$7,B10357=2019,J10357*$P$8,B10357=2020,J10357*$P$9,B10357=2021,J10357*$P$10,B10357=2022,J10357*$P$11),"")</f>
        <v/>
      </c>
      <c r="L10357" s="3">
        <f t="shared" si="162"/>
        <v>5722325.3300000001</v>
      </c>
    </row>
    <row r="10358" spans="1:12">
      <c r="A10358">
        <v>4825500</v>
      </c>
      <c r="B10358">
        <v>2015</v>
      </c>
      <c r="C10358" t="s">
        <v>381</v>
      </c>
      <c r="D10358" t="s">
        <v>1842</v>
      </c>
      <c r="E10358" t="s">
        <v>1843</v>
      </c>
      <c r="G10358" t="s">
        <v>1844</v>
      </c>
      <c r="H10358" s="5">
        <v>613351.17000000004</v>
      </c>
      <c r="I10358">
        <f>IFERROR(VLOOKUP(G10358,'NCES Match'!$A$2:$B$1307,2,FALSE),"")</f>
        <v>4825500</v>
      </c>
      <c r="J10358" cm="1">
        <f t="array" ref="J10358">IFERROR(_xlfn.IFS(B10358=2015,H10358/$O$13,B10358=2016,H10358/$O$14,B10358=2017,H10358/$O$15,B10358=2018,H10358/$O$16,B10358=2019,H10358/$O$17,B10358=2020,H10358/$O$18,B10358=2021,H10358/$O$19,B10358=2022,H10358/$O$20),"")</f>
        <v>4.8050161088607066E-4</v>
      </c>
      <c r="K10358" s="3" cm="1">
        <f t="array" ref="K10358">IFERROR(_xlfn.IFS(B10358=2015,J10358*$P$4,B10358=2016,J10358*$P$5,B10358=2017,J10358*$P$6,B10358=2018,J10358*$P$7,B10358=2019,J10358*$P$8,B10358=2020,J10358*$P$9,B10358=2021,J10358*$P$10,B10358=2022,J10358*$P$11),"")</f>
        <v>764710.13939333695</v>
      </c>
      <c r="L10358" s="3">
        <f t="shared" si="162"/>
        <v>1378061.309393337</v>
      </c>
    </row>
    <row r="10359" spans="1:12">
      <c r="A10359">
        <v>4825500</v>
      </c>
      <c r="B10359">
        <v>2016</v>
      </c>
      <c r="C10359" t="s">
        <v>4102</v>
      </c>
      <c r="D10359" t="s">
        <v>1842</v>
      </c>
      <c r="E10359" t="s">
        <v>1843</v>
      </c>
      <c r="F10359" t="s">
        <v>4101</v>
      </c>
      <c r="G10359" t="s">
        <v>1844</v>
      </c>
      <c r="H10359" s="5">
        <v>622914</v>
      </c>
      <c r="I10359">
        <f>IFERROR(VLOOKUP(G10359,'NCES Match'!$A$2:$B$1307,2,FALSE),"")</f>
        <v>4825500</v>
      </c>
      <c r="J10359" cm="1">
        <f t="array" ref="J10359">IFERROR(_xlfn.IFS(B10359=2015,H10359/$O$13,B10359=2016,H10359/$O$14,B10359=2017,H10359/$O$15,B10359=2018,H10359/$O$16,B10359=2019,H10359/$O$17,B10359=2020,H10359/$O$18,B10359=2021,H10359/$O$19,B10359=2022,H10359/$O$20),"")</f>
        <v>4.4592351965438081E-4</v>
      </c>
      <c r="K10359" s="3" cm="1">
        <f t="array" ref="K10359">IFERROR(_xlfn.IFS(B10359=2015,J10359*$P$4,B10359=2016,J10359*$P$5,B10359=2017,J10359*$P$6,B10359=2018,J10359*$P$7,B10359=2019,J10359*$P$8,B10359=2020,J10359*$P$9,B10359=2021,J10359*$P$10,B10359=2022,J10359*$P$11),"")</f>
        <v>747203.38375102263</v>
      </c>
      <c r="L10359" s="3">
        <f t="shared" si="162"/>
        <v>1370117.3837510226</v>
      </c>
    </row>
    <row r="10360" spans="1:12">
      <c r="A10360">
        <v>4825500</v>
      </c>
      <c r="B10360">
        <v>2017</v>
      </c>
      <c r="D10360" t="s">
        <v>1842</v>
      </c>
      <c r="E10360" t="s">
        <v>1843</v>
      </c>
      <c r="F10360" t="s">
        <v>4101</v>
      </c>
      <c r="G10360" t="s">
        <v>1844</v>
      </c>
      <c r="H10360" s="5">
        <v>639835</v>
      </c>
      <c r="I10360">
        <f>IFERROR(VLOOKUP(G10360,'NCES Match'!$A$2:$B$1307,2,FALSE),"")</f>
        <v>4825500</v>
      </c>
      <c r="J10360" cm="1">
        <f t="array" ref="J10360">IFERROR(_xlfn.IFS(B10360=2015,H10360/$O$13,B10360=2016,H10360/$O$14,B10360=2017,H10360/$O$15,B10360=2018,H10360/$O$16,B10360=2019,H10360/$O$17,B10360=2020,H10360/$O$18,B10360=2021,H10360/$O$19,B10360=2022,H10360/$O$20),"")</f>
        <v>4.411270532396529E-4</v>
      </c>
      <c r="K10360" s="3" cm="1">
        <f t="array" ref="K10360">IFERROR(_xlfn.IFS(B10360=2015,J10360*$P$4,B10360=2016,J10360*$P$5,B10360=2017,J10360*$P$6,B10360=2018,J10360*$P$7,B10360=2019,J10360*$P$8,B10360=2020,J10360*$P$9,B10360=2021,J10360*$P$10,B10360=2022,J10360*$P$11),"")</f>
        <v>749143.0573895186</v>
      </c>
      <c r="L10360" s="3">
        <f t="shared" si="162"/>
        <v>1388978.0573895187</v>
      </c>
    </row>
    <row r="10361" spans="1:12">
      <c r="A10361">
        <v>4825500</v>
      </c>
      <c r="B10361">
        <v>2018</v>
      </c>
      <c r="D10361" t="s">
        <v>1842</v>
      </c>
      <c r="E10361" t="s">
        <v>1843</v>
      </c>
      <c r="F10361" t="s">
        <v>4101</v>
      </c>
      <c r="G10361" t="s">
        <v>1844</v>
      </c>
      <c r="H10361" s="5">
        <v>645258</v>
      </c>
      <c r="I10361">
        <f>IFERROR(VLOOKUP(G10361,'NCES Match'!$A$2:$B$1307,2,FALSE),"")</f>
        <v>4825500</v>
      </c>
      <c r="J10361" cm="1">
        <f t="array" ref="J10361">IFERROR(_xlfn.IFS(B10361=2015,H10361/$O$13,B10361=2016,H10361/$O$14,B10361=2017,H10361/$O$15,B10361=2018,H10361/$O$16,B10361=2019,H10361/$O$17,B10361=2020,H10361/$O$18,B10361=2021,H10361/$O$19,B10361=2022,H10361/$O$20),"")</f>
        <v>4.2106880871853683E-4</v>
      </c>
      <c r="K10361" s="3" cm="1">
        <f t="array" ref="K10361">IFERROR(_xlfn.IFS(B10361=2015,J10361*$P$4,B10361=2016,J10361*$P$5,B10361=2017,J10361*$P$6,B10361=2018,J10361*$P$7,B10361=2019,J10361*$P$8,B10361=2020,J10361*$P$9,B10361=2021,J10361*$P$10,B10361=2022,J10361*$P$11),"")</f>
        <v>722913.37275650213</v>
      </c>
      <c r="L10361" s="3">
        <f t="shared" si="162"/>
        <v>1368171.3727565021</v>
      </c>
    </row>
    <row r="10362" spans="1:12">
      <c r="A10362">
        <v>4825500</v>
      </c>
      <c r="B10362">
        <v>2019</v>
      </c>
      <c r="D10362" t="s">
        <v>1842</v>
      </c>
      <c r="E10362" t="s">
        <v>1843</v>
      </c>
      <c r="F10362" t="s">
        <v>4101</v>
      </c>
      <c r="G10362" t="s">
        <v>1844</v>
      </c>
      <c r="H10362" s="5">
        <v>604336</v>
      </c>
      <c r="I10362">
        <f>IFERROR(VLOOKUP(G10362,'NCES Match'!$A$2:$B$1307,2,FALSE),"")</f>
        <v>4825500</v>
      </c>
      <c r="J10362" cm="1">
        <f t="array" ref="J10362">IFERROR(_xlfn.IFS(B10362=2015,H10362/$O$13,B10362=2016,H10362/$O$14,B10362=2017,H10362/$O$15,B10362=2018,H10362/$O$16,B10362=2019,H10362/$O$17,B10362=2020,H10362/$O$18,B10362=2021,H10362/$O$19,B10362=2022,H10362/$O$20),"")</f>
        <v>3.8265348458286987E-4</v>
      </c>
      <c r="K10362" s="3" cm="1">
        <f t="array" ref="K10362">IFERROR(_xlfn.IFS(B10362=2015,J10362*$P$4,B10362=2016,J10362*$P$5,B10362=2017,J10362*$P$6,B10362=2018,J10362*$P$7,B10362=2019,J10362*$P$8,B10362=2020,J10362*$P$9,B10362=2021,J10362*$P$10,B10362=2022,J10362*$P$11),"")</f>
        <v>665023.42798491067</v>
      </c>
      <c r="L10362" s="3">
        <f t="shared" si="162"/>
        <v>1269359.4279849106</v>
      </c>
    </row>
    <row r="10363" spans="1:12">
      <c r="A10363">
        <v>4825500</v>
      </c>
      <c r="B10363">
        <v>2020</v>
      </c>
      <c r="D10363" t="s">
        <v>1842</v>
      </c>
      <c r="E10363" t="s">
        <v>1843</v>
      </c>
      <c r="F10363" t="s">
        <v>4230</v>
      </c>
      <c r="G10363" t="s">
        <v>1844</v>
      </c>
      <c r="H10363" s="5">
        <v>622396</v>
      </c>
      <c r="I10363">
        <f>IFERROR(VLOOKUP(G10363,'NCES Match'!$A$2:$B$1307,2,FALSE),"")</f>
        <v>4825500</v>
      </c>
      <c r="J10363" cm="1">
        <f t="array" ref="J10363">IFERROR(_xlfn.IFS(B10363=2015,H10363/$O$13,B10363=2016,H10363/$O$14,B10363=2017,H10363/$O$15,B10363=2018,H10363/$O$16,B10363=2019,H10363/$O$17,B10363=2020,H10363/$O$18,B10363=2021,H10363/$O$19,B10363=2022,H10363/$O$20),"")</f>
        <v>3.3728109940021352E-4</v>
      </c>
      <c r="K10363" s="3" cm="1">
        <f t="array" ref="K10363">IFERROR(_xlfn.IFS(B10363=2015,J10363*$P$4,B10363=2016,J10363*$P$5,B10363=2017,J10363*$P$6,B10363=2018,J10363*$P$7,B10363=2019,J10363*$P$8,B10363=2020,J10363*$P$9,B10363=2021,J10363*$P$10,B10363=2022,J10363*$P$11),"")</f>
        <v>710989.5069819449</v>
      </c>
      <c r="L10363" s="3">
        <f t="shared" si="162"/>
        <v>1333385.5069819449</v>
      </c>
    </row>
    <row r="10364" spans="1:12">
      <c r="A10364">
        <v>4825500</v>
      </c>
      <c r="B10364">
        <v>2021</v>
      </c>
      <c r="D10364" t="s">
        <v>1842</v>
      </c>
      <c r="E10364" t="s">
        <v>1843</v>
      </c>
      <c r="F10364" t="s">
        <v>4230</v>
      </c>
      <c r="G10364" t="s">
        <v>1844</v>
      </c>
      <c r="H10364" s="5">
        <v>696803.73</v>
      </c>
      <c r="I10364">
        <f>IFERROR(VLOOKUP(G10364,'NCES Match'!$A$2:$B$1307,2,FALSE),"")</f>
        <v>4825500</v>
      </c>
      <c r="J10364" cm="1">
        <f t="array" ref="J10364">IFERROR(_xlfn.IFS(B10364=2015,H10364/$O$13,B10364=2016,H10364/$O$14,B10364=2017,H10364/$O$15,B10364=2018,H10364/$O$16,B10364=2019,H10364/$O$17,B10364=2020,H10364/$O$18,B10364=2021,H10364/$O$19,B10364=2022,H10364/$O$20),"")</f>
        <v>3.565147617629349E-4</v>
      </c>
      <c r="K10364" s="3" cm="1">
        <f t="array" ref="K10364">IFERROR(_xlfn.IFS(B10364=2015,J10364*$P$4,B10364=2016,J10364*$P$5,B10364=2017,J10364*$P$6,B10364=2018,J10364*$P$7,B10364=2019,J10364*$P$8,B10364=2020,J10364*$P$9,B10364=2021,J10364*$P$10,B10364=2022,J10364*$P$11),"")</f>
        <v>763138.84729476075</v>
      </c>
      <c r="L10364" s="3">
        <f t="shared" si="162"/>
        <v>1459942.5772947608</v>
      </c>
    </row>
    <row r="10365" spans="1:12">
      <c r="A10365">
        <v>4825500</v>
      </c>
      <c r="B10365">
        <v>2022</v>
      </c>
      <c r="D10365" t="s">
        <v>1842</v>
      </c>
      <c r="E10365" t="s">
        <v>1843</v>
      </c>
      <c r="F10365" t="s">
        <v>4101</v>
      </c>
      <c r="G10365" t="s">
        <v>1844</v>
      </c>
      <c r="H10365" s="5">
        <v>771228.42</v>
      </c>
      <c r="I10365">
        <f>IFERROR(VLOOKUP(G10365,'NCES Match'!$A$2:$B$1307,2,FALSE),"")</f>
        <v>4825500</v>
      </c>
      <c r="J10365" cm="1">
        <f t="array" ref="J10365">IFERROR(_xlfn.IFS(B10365=2015,H10365/$O$13,B10365=2016,H10365/$O$14,B10365=2017,H10365/$O$15,B10365=2018,H10365/$O$16,B10365=2019,H10365/$O$17,B10365=2020,H10365/$O$18,B10365=2021,H10365/$O$19,B10365=2022,H10365/$O$20),"")</f>
        <v>3.3874715459513517E-4</v>
      </c>
      <c r="K10365" s="3" cm="1">
        <f t="array" ref="K10365">IFERROR(_xlfn.IFS(B10365=2015,J10365*$P$4,B10365=2016,J10365*$P$5,B10365=2017,J10365*$P$6,B10365=2018,J10365*$P$7,B10365=2019,J10365*$P$8,B10365=2020,J10365*$P$9,B10365=2021,J10365*$P$10,B10365=2022,J10365*$P$11),"")</f>
        <v>729486.24075147836</v>
      </c>
      <c r="L10365" s="3">
        <f t="shared" si="162"/>
        <v>1500714.6607514783</v>
      </c>
    </row>
    <row r="10366" spans="1:12">
      <c r="A10366">
        <v>4825500</v>
      </c>
      <c r="B10366">
        <v>2023</v>
      </c>
      <c r="D10366" t="s">
        <v>1842</v>
      </c>
      <c r="E10366" t="s">
        <v>1843</v>
      </c>
      <c r="F10366" t="s">
        <v>4101</v>
      </c>
      <c r="G10366" t="s">
        <v>1844</v>
      </c>
      <c r="H10366" s="5">
        <v>865024.67</v>
      </c>
      <c r="I10366">
        <f>IFERROR(VLOOKUP(G10366,'NCES Match'!$A$2:$B$1307,2,FALSE),"")</f>
        <v>4825500</v>
      </c>
      <c r="J10366" t="str" cm="1">
        <f t="array" ref="J10366">IFERROR(_xlfn.IFS(B10366=2015,H10366/$O$13,B10366=2016,H10366/$O$14,B10366=2017,H10366/$O$15,B10366=2018,H10366/$O$16,B10366=2019,H10366/$O$17,B10366=2020,H10366/$O$18,B10366=2021,H10366/$O$19,B10366=2022,H10366/$O$20),"")</f>
        <v/>
      </c>
      <c r="K10366" s="3" t="str" cm="1">
        <f t="array" ref="K10366">IFERROR(_xlfn.IFS(B10366=2015,J10366*$P$4,B10366=2016,J10366*$P$5,B10366=2017,J10366*$P$6,B10366=2018,J10366*$P$7,B10366=2019,J10366*$P$8,B10366=2020,J10366*$P$9,B10366=2021,J10366*$P$10,B10366=2022,J10366*$P$11),"")</f>
        <v/>
      </c>
      <c r="L10366" s="3">
        <f t="shared" si="162"/>
        <v>865024.67</v>
      </c>
    </row>
    <row r="10367" spans="1:12">
      <c r="A10367">
        <v>4809200</v>
      </c>
      <c r="B10367">
        <v>2015</v>
      </c>
      <c r="C10367" t="s">
        <v>381</v>
      </c>
      <c r="D10367" t="s">
        <v>526</v>
      </c>
      <c r="E10367" t="s">
        <v>527</v>
      </c>
      <c r="G10367" t="s">
        <v>528</v>
      </c>
      <c r="H10367" s="5">
        <v>909654.95</v>
      </c>
      <c r="I10367">
        <f>IFERROR(VLOOKUP(G10367,'NCES Match'!$A$2:$B$1307,2,FALSE),"")</f>
        <v>4809200</v>
      </c>
      <c r="J10367" cm="1">
        <f t="array" ref="J10367">IFERROR(_xlfn.IFS(B10367=2015,H10367/$O$13,B10367=2016,H10367/$O$14,B10367=2017,H10367/$O$15,B10367=2018,H10367/$O$16,B10367=2019,H10367/$O$17,B10367=2020,H10367/$O$18,B10367=2021,H10367/$O$19,B10367=2022,H10367/$O$20),"")</f>
        <v>7.1262710532611845E-4</v>
      </c>
      <c r="K10367" s="3" cm="1">
        <f t="array" ref="K10367">IFERROR(_xlfn.IFS(B10367=2015,J10367*$P$4,B10367=2016,J10367*$P$5,B10367=2017,J10367*$P$6,B10367=2018,J10367*$P$7,B10367=2019,J10367*$P$8,B10367=2020,J10367*$P$9,B10367=2021,J10367*$P$10,B10367=2022,J10367*$P$11),"")</f>
        <v>1134133.9148571915</v>
      </c>
      <c r="L10367" s="3">
        <f t="shared" si="162"/>
        <v>2043788.8648571915</v>
      </c>
    </row>
    <row r="10368" spans="1:12">
      <c r="A10368">
        <v>4809200</v>
      </c>
      <c r="B10368">
        <v>2016</v>
      </c>
      <c r="C10368" t="s">
        <v>4102</v>
      </c>
      <c r="D10368" t="s">
        <v>526</v>
      </c>
      <c r="E10368" t="s">
        <v>527</v>
      </c>
      <c r="F10368" t="s">
        <v>4101</v>
      </c>
      <c r="G10368" t="s">
        <v>528</v>
      </c>
      <c r="H10368" s="5">
        <v>1000100</v>
      </c>
      <c r="I10368">
        <f>IFERROR(VLOOKUP(G10368,'NCES Match'!$A$2:$B$1307,2,FALSE),"")</f>
        <v>4809200</v>
      </c>
      <c r="J10368" cm="1">
        <f t="array" ref="J10368">IFERROR(_xlfn.IFS(B10368=2015,H10368/$O$13,B10368=2016,H10368/$O$14,B10368=2017,H10368/$O$15,B10368=2018,H10368/$O$16,B10368=2019,H10368/$O$17,B10368=2020,H10368/$O$18,B10368=2021,H10368/$O$19,B10368=2022,H10368/$O$20),"")</f>
        <v>7.1593849553284441E-4</v>
      </c>
      <c r="K10368" s="3" cm="1">
        <f t="array" ref="K10368">IFERROR(_xlfn.IFS(B10368=2015,J10368*$P$4,B10368=2016,J10368*$P$5,B10368=2017,J10368*$P$6,B10368=2018,J10368*$P$7,B10368=2019,J10368*$P$8,B10368=2020,J10368*$P$9,B10368=2021,J10368*$P$10,B10368=2022,J10368*$P$11),"")</f>
        <v>1199648.9147609426</v>
      </c>
      <c r="L10368" s="3">
        <f t="shared" si="162"/>
        <v>2199748.9147609426</v>
      </c>
    </row>
    <row r="10369" spans="1:12">
      <c r="A10369">
        <v>4809200</v>
      </c>
      <c r="B10369">
        <v>2017</v>
      </c>
      <c r="D10369" t="s">
        <v>526</v>
      </c>
      <c r="E10369" t="s">
        <v>527</v>
      </c>
      <c r="F10369" t="s">
        <v>4101</v>
      </c>
      <c r="G10369" t="s">
        <v>528</v>
      </c>
      <c r="H10369" s="5">
        <v>1089595</v>
      </c>
      <c r="I10369">
        <f>IFERROR(VLOOKUP(G10369,'NCES Match'!$A$2:$B$1307,2,FALSE),"")</f>
        <v>4809200</v>
      </c>
      <c r="J10369" cm="1">
        <f t="array" ref="J10369">IFERROR(_xlfn.IFS(B10369=2015,H10369/$O$13,B10369=2016,H10369/$O$14,B10369=2017,H10369/$O$15,B10369=2018,H10369/$O$16,B10369=2019,H10369/$O$17,B10369=2020,H10369/$O$18,B10369=2021,H10369/$O$19,B10369=2022,H10369/$O$20),"")</f>
        <v>7.5120903291420388E-4</v>
      </c>
      <c r="K10369" s="3" cm="1">
        <f t="array" ref="K10369">IFERROR(_xlfn.IFS(B10369=2015,J10369*$P$4,B10369=2016,J10369*$P$5,B10369=2017,J10369*$P$6,B10369=2018,J10369*$P$7,B10369=2019,J10369*$P$8,B10369=2020,J10369*$P$9,B10369=2021,J10369*$P$10,B10369=2022,J10369*$P$11),"")</f>
        <v>1275739.104013273</v>
      </c>
      <c r="L10369" s="3">
        <f t="shared" si="162"/>
        <v>2365334.104013273</v>
      </c>
    </row>
    <row r="10370" spans="1:12">
      <c r="A10370">
        <v>4809200</v>
      </c>
      <c r="B10370">
        <v>2018</v>
      </c>
      <c r="D10370" t="s">
        <v>526</v>
      </c>
      <c r="E10370" t="s">
        <v>527</v>
      </c>
      <c r="F10370" t="s">
        <v>4101</v>
      </c>
      <c r="G10370" t="s">
        <v>528</v>
      </c>
      <c r="H10370" s="5">
        <v>1170523</v>
      </c>
      <c r="I10370">
        <f>IFERROR(VLOOKUP(G10370,'NCES Match'!$A$2:$B$1307,2,FALSE),"")</f>
        <v>4809200</v>
      </c>
      <c r="J10370" cm="1">
        <f t="array" ref="J10370">IFERROR(_xlfn.IFS(B10370=2015,H10370/$O$13,B10370=2016,H10370/$O$14,B10370=2017,H10370/$O$15,B10370=2018,H10370/$O$16,B10370=2019,H10370/$O$17,B10370=2020,H10370/$O$18,B10370=2021,H10370/$O$19,B10370=2022,H10370/$O$20),"")</f>
        <v>7.6383512515559339E-4</v>
      </c>
      <c r="K10370" s="3" cm="1">
        <f t="array" ref="K10370">IFERROR(_xlfn.IFS(B10370=2015,J10370*$P$4,B10370=2016,J10370*$P$5,B10370=2017,J10370*$P$6,B10370=2018,J10370*$P$7,B10370=2019,J10370*$P$8,B10370=2020,J10370*$P$9,B10370=2021,J10370*$P$10,B10370=2022,J10370*$P$11),"")</f>
        <v>1311392.8534308125</v>
      </c>
      <c r="L10370" s="3">
        <f t="shared" si="162"/>
        <v>2481915.8534308122</v>
      </c>
    </row>
    <row r="10371" spans="1:12">
      <c r="A10371">
        <v>4809200</v>
      </c>
      <c r="B10371">
        <v>2019</v>
      </c>
      <c r="D10371" t="s">
        <v>526</v>
      </c>
      <c r="E10371" t="s">
        <v>527</v>
      </c>
      <c r="F10371" t="s">
        <v>4101</v>
      </c>
      <c r="G10371" t="s">
        <v>528</v>
      </c>
      <c r="H10371" s="5">
        <v>1237503</v>
      </c>
      <c r="I10371">
        <f>IFERROR(VLOOKUP(G10371,'NCES Match'!$A$2:$B$1307,2,FALSE),"")</f>
        <v>4809200</v>
      </c>
      <c r="J10371" cm="1">
        <f t="array" ref="J10371">IFERROR(_xlfn.IFS(B10371=2015,H10371/$O$13,B10371=2016,H10371/$O$14,B10371=2017,H10371/$O$15,B10371=2018,H10371/$O$16,B10371=2019,H10371/$O$17,B10371=2020,H10371/$O$18,B10371=2021,H10371/$O$19,B10371=2022,H10371/$O$20),"")</f>
        <v>7.8356218251395774E-4</v>
      </c>
      <c r="K10371" s="3" cm="1">
        <f t="array" ref="K10371">IFERROR(_xlfn.IFS(B10371=2015,J10371*$P$4,B10371=2016,J10371*$P$5,B10371=2017,J10371*$P$6,B10371=2018,J10371*$P$7,B10371=2019,J10371*$P$8,B10371=2020,J10371*$P$9,B10371=2021,J10371*$P$10,B10371=2022,J10371*$P$11),"")</f>
        <v>1361773.0653173248</v>
      </c>
      <c r="L10371" s="3">
        <f t="shared" ref="L10371:L10434" si="163">SUM(H10371,K10371)</f>
        <v>2599276.0653173248</v>
      </c>
    </row>
    <row r="10372" spans="1:12">
      <c r="A10372">
        <v>4809200</v>
      </c>
      <c r="B10372">
        <v>2020</v>
      </c>
      <c r="D10372" t="s">
        <v>526</v>
      </c>
      <c r="E10372" t="s">
        <v>527</v>
      </c>
      <c r="F10372" t="s">
        <v>4230</v>
      </c>
      <c r="G10372" t="s">
        <v>528</v>
      </c>
      <c r="H10372" s="5">
        <v>1368478</v>
      </c>
      <c r="I10372">
        <f>IFERROR(VLOOKUP(G10372,'NCES Match'!$A$2:$B$1307,2,FALSE),"")</f>
        <v>4809200</v>
      </c>
      <c r="J10372" cm="1">
        <f t="array" ref="J10372">IFERROR(_xlfn.IFS(B10372=2015,H10372/$O$13,B10372=2016,H10372/$O$14,B10372=2017,H10372/$O$15,B10372=2018,H10372/$O$16,B10372=2019,H10372/$O$17,B10372=2020,H10372/$O$18,B10372=2021,H10372/$O$19,B10372=2022,H10372/$O$20),"")</f>
        <v>7.4158857760172844E-4</v>
      </c>
      <c r="K10372" s="3" cm="1">
        <f t="array" ref="K10372">IFERROR(_xlfn.IFS(B10372=2015,J10372*$P$4,B10372=2016,J10372*$P$5,B10372=2017,J10372*$P$6,B10372=2018,J10372*$P$7,B10372=2019,J10372*$P$8,B10372=2020,J10372*$P$9,B10372=2021,J10372*$P$10,B10372=2022,J10372*$P$11),"")</f>
        <v>1563270.8091562896</v>
      </c>
      <c r="L10372" s="3">
        <f t="shared" si="163"/>
        <v>2931748.8091562893</v>
      </c>
    </row>
    <row r="10373" spans="1:12">
      <c r="A10373">
        <v>4809200</v>
      </c>
      <c r="B10373">
        <v>2021</v>
      </c>
      <c r="D10373" t="s">
        <v>526</v>
      </c>
      <c r="E10373" t="s">
        <v>527</v>
      </c>
      <c r="F10373" t="s">
        <v>4230</v>
      </c>
      <c r="G10373" t="s">
        <v>528</v>
      </c>
      <c r="H10373" s="5">
        <v>1485772.44</v>
      </c>
      <c r="I10373">
        <f>IFERROR(VLOOKUP(G10373,'NCES Match'!$A$2:$B$1307,2,FALSE),"")</f>
        <v>4809200</v>
      </c>
      <c r="J10373" cm="1">
        <f t="array" ref="J10373">IFERROR(_xlfn.IFS(B10373=2015,H10373/$O$13,B10373=2016,H10373/$O$14,B10373=2017,H10373/$O$15,B10373=2018,H10373/$O$16,B10373=2019,H10373/$O$17,B10373=2020,H10373/$O$18,B10373=2021,H10373/$O$19,B10373=2022,H10373/$O$20),"")</f>
        <v>7.6018509183430245E-4</v>
      </c>
      <c r="K10373" s="3" cm="1">
        <f t="array" ref="K10373">IFERROR(_xlfn.IFS(B10373=2015,J10373*$P$4,B10373=2016,J10373*$P$5,B10373=2017,J10373*$P$6,B10373=2018,J10373*$P$7,B10373=2019,J10373*$P$8,B10373=2020,J10373*$P$9,B10373=2021,J10373*$P$10,B10373=2022,J10373*$P$11),"")</f>
        <v>1627216.7016154234</v>
      </c>
      <c r="L10373" s="3">
        <f t="shared" si="163"/>
        <v>3112989.1416154234</v>
      </c>
    </row>
    <row r="10374" spans="1:12">
      <c r="A10374">
        <v>4809200</v>
      </c>
      <c r="B10374">
        <v>2022</v>
      </c>
      <c r="D10374" t="s">
        <v>526</v>
      </c>
      <c r="E10374" t="s">
        <v>527</v>
      </c>
      <c r="F10374" t="s">
        <v>4101</v>
      </c>
      <c r="G10374" t="s">
        <v>528</v>
      </c>
      <c r="H10374" s="5">
        <v>1743713.9</v>
      </c>
      <c r="I10374">
        <f>IFERROR(VLOOKUP(G10374,'NCES Match'!$A$2:$B$1307,2,FALSE),"")</f>
        <v>4809200</v>
      </c>
      <c r="J10374" cm="1">
        <f t="array" ref="J10374">IFERROR(_xlfn.IFS(B10374=2015,H10374/$O$13,B10374=2016,H10374/$O$14,B10374=2017,H10374/$O$15,B10374=2018,H10374/$O$16,B10374=2019,H10374/$O$17,B10374=2020,H10374/$O$18,B10374=2021,H10374/$O$19,B10374=2022,H10374/$O$20),"")</f>
        <v>7.6589257700460003E-4</v>
      </c>
      <c r="K10374" s="3" cm="1">
        <f t="array" ref="K10374">IFERROR(_xlfn.IFS(B10374=2015,J10374*$P$4,B10374=2016,J10374*$P$5,B10374=2017,J10374*$P$6,B10374=2018,J10374*$P$7,B10374=2019,J10374*$P$8,B10374=2020,J10374*$P$9,B10374=2021,J10374*$P$10,B10374=2022,J10374*$P$11),"")</f>
        <v>1649336.6490009525</v>
      </c>
      <c r="L10374" s="3">
        <f t="shared" si="163"/>
        <v>3393050.5490009524</v>
      </c>
    </row>
    <row r="10375" spans="1:12">
      <c r="A10375">
        <v>4809200</v>
      </c>
      <c r="B10375">
        <v>2023</v>
      </c>
      <c r="D10375" t="s">
        <v>526</v>
      </c>
      <c r="E10375" t="s">
        <v>527</v>
      </c>
      <c r="F10375" t="s">
        <v>4101</v>
      </c>
      <c r="G10375" t="s">
        <v>528</v>
      </c>
      <c r="H10375" s="5">
        <v>2087039.08</v>
      </c>
      <c r="I10375">
        <f>IFERROR(VLOOKUP(G10375,'NCES Match'!$A$2:$B$1307,2,FALSE),"")</f>
        <v>4809200</v>
      </c>
      <c r="J10375" t="str" cm="1">
        <f t="array" ref="J10375">IFERROR(_xlfn.IFS(B10375=2015,H10375/$O$13,B10375=2016,H10375/$O$14,B10375=2017,H10375/$O$15,B10375=2018,H10375/$O$16,B10375=2019,H10375/$O$17,B10375=2020,H10375/$O$18,B10375=2021,H10375/$O$19,B10375=2022,H10375/$O$20),"")</f>
        <v/>
      </c>
      <c r="K10375" s="3" t="str" cm="1">
        <f t="array" ref="K10375">IFERROR(_xlfn.IFS(B10375=2015,J10375*$P$4,B10375=2016,J10375*$P$5,B10375=2017,J10375*$P$6,B10375=2018,J10375*$P$7,B10375=2019,J10375*$P$8,B10375=2020,J10375*$P$9,B10375=2021,J10375*$P$10,B10375=2022,J10375*$P$11),"")</f>
        <v/>
      </c>
      <c r="L10375" s="3">
        <f t="shared" si="163"/>
        <v>2087039.08</v>
      </c>
    </row>
    <row r="10376" spans="1:12">
      <c r="A10376">
        <v>4824060</v>
      </c>
      <c r="B10376">
        <v>2015</v>
      </c>
      <c r="C10376" t="s">
        <v>381</v>
      </c>
      <c r="D10376" t="s">
        <v>1719</v>
      </c>
      <c r="E10376" t="s">
        <v>1720</v>
      </c>
      <c r="G10376" t="s">
        <v>1721</v>
      </c>
      <c r="H10376" s="5">
        <v>3712907.67</v>
      </c>
      <c r="I10376">
        <f>IFERROR(VLOOKUP(G10376,'NCES Match'!$A$2:$B$1307,2,FALSE),"")</f>
        <v>4824060</v>
      </c>
      <c r="J10376" cm="1">
        <f t="array" ref="J10376">IFERROR(_xlfn.IFS(B10376=2015,H10376/$O$13,B10376=2016,H10376/$O$14,B10376=2017,H10376/$O$15,B10376=2018,H10376/$O$16,B10376=2019,H10376/$O$17,B10376=2020,H10376/$O$18,B10376=2021,H10376/$O$19,B10376=2022,H10376/$O$20),"")</f>
        <v>2.9087058177556702E-3</v>
      </c>
      <c r="K10376" s="3" cm="1">
        <f t="array" ref="K10376">IFERROR(_xlfn.IFS(B10376=2015,J10376*$P$4,B10376=2016,J10376*$P$5,B10376=2017,J10376*$P$6,B10376=2018,J10376*$P$7,B10376=2019,J10376*$P$8,B10376=2020,J10376*$P$9,B10376=2021,J10376*$P$10,B10376=2022,J10376*$P$11),"")</f>
        <v>4629155.8258220814</v>
      </c>
      <c r="L10376" s="3">
        <f t="shared" si="163"/>
        <v>8342063.4958220813</v>
      </c>
    </row>
    <row r="10377" spans="1:12">
      <c r="A10377">
        <v>4824060</v>
      </c>
      <c r="B10377">
        <v>2016</v>
      </c>
      <c r="C10377" t="s">
        <v>4102</v>
      </c>
      <c r="D10377" t="s">
        <v>1719</v>
      </c>
      <c r="E10377" t="s">
        <v>1720</v>
      </c>
      <c r="F10377" t="s">
        <v>4101</v>
      </c>
      <c r="G10377" t="s">
        <v>1721</v>
      </c>
      <c r="H10377" s="5">
        <v>3909993</v>
      </c>
      <c r="I10377">
        <f>IFERROR(VLOOKUP(G10377,'NCES Match'!$A$2:$B$1307,2,FALSE),"")</f>
        <v>4824060</v>
      </c>
      <c r="J10377" cm="1">
        <f t="array" ref="J10377">IFERROR(_xlfn.IFS(B10377=2015,H10377/$O$13,B10377=2016,H10377/$O$14,B10377=2017,H10377/$O$15,B10377=2018,H10377/$O$16,B10377=2019,H10377/$O$17,B10377=2020,H10377/$O$18,B10377=2021,H10377/$O$19,B10377=2022,H10377/$O$20),"")</f>
        <v>2.7990346025037029E-3</v>
      </c>
      <c r="K10377" s="3" cm="1">
        <f t="array" ref="K10377">IFERROR(_xlfn.IFS(B10377=2015,J10377*$P$4,B10377=2016,J10377*$P$5,B10377=2017,J10377*$P$6,B10377=2018,J10377*$P$7,B10377=2019,J10377*$P$8,B10377=2020,J10377*$P$9,B10377=2021,J10377*$P$10,B10377=2022,J10377*$P$11),"")</f>
        <v>4690149.8441884639</v>
      </c>
      <c r="L10377" s="3">
        <f t="shared" si="163"/>
        <v>8600142.8441884629</v>
      </c>
    </row>
    <row r="10378" spans="1:12">
      <c r="A10378">
        <v>4824060</v>
      </c>
      <c r="B10378">
        <v>2017</v>
      </c>
      <c r="D10378" t="s">
        <v>1719</v>
      </c>
      <c r="E10378" t="s">
        <v>1720</v>
      </c>
      <c r="F10378" t="s">
        <v>4101</v>
      </c>
      <c r="G10378" t="s">
        <v>1721</v>
      </c>
      <c r="H10378" s="5">
        <v>4147796</v>
      </c>
      <c r="I10378">
        <f>IFERROR(VLOOKUP(G10378,'NCES Match'!$A$2:$B$1307,2,FALSE),"")</f>
        <v>4824060</v>
      </c>
      <c r="J10378" cm="1">
        <f t="array" ref="J10378">IFERROR(_xlfn.IFS(B10378=2015,H10378/$O$13,B10378=2016,H10378/$O$14,B10378=2017,H10378/$O$15,B10378=2018,H10378/$O$16,B10378=2019,H10378/$O$17,B10378=2020,H10378/$O$18,B10378=2021,H10378/$O$19,B10378=2022,H10378/$O$20),"")</f>
        <v>2.8596513584271247E-3</v>
      </c>
      <c r="K10378" s="3" cm="1">
        <f t="array" ref="K10378">IFERROR(_xlfn.IFS(B10378=2015,J10378*$P$4,B10378=2016,J10378*$P$5,B10378=2017,J10378*$P$6,B10378=2018,J10378*$P$7,B10378=2019,J10378*$P$8,B10378=2020,J10378*$P$9,B10378=2021,J10378*$P$10,B10378=2022,J10378*$P$11),"")</f>
        <v>4856396.6911282055</v>
      </c>
      <c r="L10378" s="3">
        <f t="shared" si="163"/>
        <v>9004192.6911282055</v>
      </c>
    </row>
    <row r="10379" spans="1:12">
      <c r="A10379">
        <v>4824060</v>
      </c>
      <c r="B10379">
        <v>2018</v>
      </c>
      <c r="D10379" t="s">
        <v>1719</v>
      </c>
      <c r="E10379" t="s">
        <v>1720</v>
      </c>
      <c r="F10379" t="s">
        <v>4101</v>
      </c>
      <c r="G10379" t="s">
        <v>1721</v>
      </c>
      <c r="H10379" s="5">
        <v>4365542</v>
      </c>
      <c r="I10379">
        <f>IFERROR(VLOOKUP(G10379,'NCES Match'!$A$2:$B$1307,2,FALSE),"")</f>
        <v>4824060</v>
      </c>
      <c r="J10379" cm="1">
        <f t="array" ref="J10379">IFERROR(_xlfn.IFS(B10379=2015,H10379/$O$13,B10379=2016,H10379/$O$14,B10379=2017,H10379/$O$15,B10379=2018,H10379/$O$16,B10379=2019,H10379/$O$17,B10379=2020,H10379/$O$18,B10379=2021,H10379/$O$19,B10379=2022,H10379/$O$20),"")</f>
        <v>2.8487730014207322E-3</v>
      </c>
      <c r="K10379" s="3" cm="1">
        <f t="array" ref="K10379">IFERROR(_xlfn.IFS(B10379=2015,J10379*$P$4,B10379=2016,J10379*$P$5,B10379=2017,J10379*$P$6,B10379=2018,J10379*$P$7,B10379=2019,J10379*$P$8,B10379=2020,J10379*$P$9,B10379=2021,J10379*$P$10,B10379=2022,J10379*$P$11),"")</f>
        <v>4890925.3215460582</v>
      </c>
      <c r="L10379" s="3">
        <f t="shared" si="163"/>
        <v>9256467.3215460591</v>
      </c>
    </row>
    <row r="10380" spans="1:12">
      <c r="A10380">
        <v>4824060</v>
      </c>
      <c r="B10380">
        <v>2019</v>
      </c>
      <c r="D10380" t="s">
        <v>1719</v>
      </c>
      <c r="E10380" t="s">
        <v>1720</v>
      </c>
      <c r="F10380" t="s">
        <v>4101</v>
      </c>
      <c r="G10380" t="s">
        <v>1721</v>
      </c>
      <c r="H10380" s="5">
        <v>4686953</v>
      </c>
      <c r="I10380">
        <f>IFERROR(VLOOKUP(G10380,'NCES Match'!$A$2:$B$1307,2,FALSE),"")</f>
        <v>4824060</v>
      </c>
      <c r="J10380" cm="1">
        <f t="array" ref="J10380">IFERROR(_xlfn.IFS(B10380=2015,H10380/$O$13,B10380=2016,H10380/$O$14,B10380=2017,H10380/$O$15,B10380=2018,H10380/$O$16,B10380=2019,H10380/$O$17,B10380=2020,H10380/$O$18,B10380=2021,H10380/$O$19,B10380=2022,H10380/$O$20),"")</f>
        <v>2.9676850254264772E-3</v>
      </c>
      <c r="K10380" s="3" cm="1">
        <f t="array" ref="K10380">IFERROR(_xlfn.IFS(B10380=2015,J10380*$P$4,B10380=2016,J10380*$P$5,B10380=2017,J10380*$P$6,B10380=2018,J10380*$P$7,B10380=2019,J10380*$P$8,B10380=2020,J10380*$P$9,B10380=2021,J10380*$P$10,B10380=2022,J10380*$P$11),"")</f>
        <v>5157616.8735010996</v>
      </c>
      <c r="L10380" s="3">
        <f t="shared" si="163"/>
        <v>9844569.8735010996</v>
      </c>
    </row>
    <row r="10381" spans="1:12">
      <c r="A10381">
        <v>4824060</v>
      </c>
      <c r="B10381">
        <v>2020</v>
      </c>
      <c r="D10381" t="s">
        <v>1719</v>
      </c>
      <c r="E10381" t="s">
        <v>1720</v>
      </c>
      <c r="F10381" t="s">
        <v>4230</v>
      </c>
      <c r="G10381" t="s">
        <v>1721</v>
      </c>
      <c r="H10381" s="5">
        <v>4585731</v>
      </c>
      <c r="I10381">
        <f>IFERROR(VLOOKUP(G10381,'NCES Match'!$A$2:$B$1307,2,FALSE),"")</f>
        <v>4824060</v>
      </c>
      <c r="J10381" cm="1">
        <f t="array" ref="J10381">IFERROR(_xlfn.IFS(B10381=2015,H10381/$O$13,B10381=2016,H10381/$O$14,B10381=2017,H10381/$O$15,B10381=2018,H10381/$O$16,B10381=2019,H10381/$O$17,B10381=2020,H10381/$O$18,B10381=2021,H10381/$O$19,B10381=2022,H10381/$O$20),"")</f>
        <v>2.4850423094519253E-3</v>
      </c>
      <c r="K10381" s="3" cm="1">
        <f t="array" ref="K10381">IFERROR(_xlfn.IFS(B10381=2015,J10381*$P$4,B10381=2016,J10381*$P$5,B10381=2017,J10381*$P$6,B10381=2018,J10381*$P$7,B10381=2019,J10381*$P$8,B10381=2020,J10381*$P$9,B10381=2021,J10381*$P$10,B10381=2022,J10381*$P$11),"")</f>
        <v>5238476.1837187596</v>
      </c>
      <c r="L10381" s="3">
        <f t="shared" si="163"/>
        <v>9824207.1837187596</v>
      </c>
    </row>
    <row r="10382" spans="1:12">
      <c r="A10382">
        <v>4824060</v>
      </c>
      <c r="B10382">
        <v>2021</v>
      </c>
      <c r="D10382" t="s">
        <v>1719</v>
      </c>
      <c r="E10382" t="s">
        <v>1720</v>
      </c>
      <c r="F10382" t="s">
        <v>4101</v>
      </c>
      <c r="G10382" t="s">
        <v>1721</v>
      </c>
      <c r="H10382" s="5">
        <v>4720287.84</v>
      </c>
      <c r="I10382">
        <f>IFERROR(VLOOKUP(G10382,'NCES Match'!$A$2:$B$1307,2,FALSE),"")</f>
        <v>4824060</v>
      </c>
      <c r="J10382" cm="1">
        <f t="array" ref="J10382">IFERROR(_xlfn.IFS(B10382=2015,H10382/$O$13,B10382=2016,H10382/$O$14,B10382=2017,H10382/$O$15,B10382=2018,H10382/$O$16,B10382=2019,H10382/$O$17,B10382=2020,H10382/$O$18,B10382=2021,H10382/$O$19,B10382=2022,H10382/$O$20),"")</f>
        <v>2.4151023053939143E-3</v>
      </c>
      <c r="K10382" s="3" cm="1">
        <f t="array" ref="K10382">IFERROR(_xlfn.IFS(B10382=2015,J10382*$P$4,B10382=2016,J10382*$P$5,B10382=2017,J10382*$P$6,B10382=2018,J10382*$P$7,B10382=2019,J10382*$P$8,B10382=2020,J10382*$P$9,B10382=2021,J10382*$P$10,B10382=2022,J10382*$P$11),"")</f>
        <v>5169655.1927428348</v>
      </c>
      <c r="L10382" s="3">
        <f t="shared" si="163"/>
        <v>9889943.0327428356</v>
      </c>
    </row>
    <row r="10383" spans="1:12">
      <c r="A10383">
        <v>4824060</v>
      </c>
      <c r="B10383">
        <v>2022</v>
      </c>
      <c r="D10383" t="s">
        <v>1719</v>
      </c>
      <c r="E10383" t="s">
        <v>1720</v>
      </c>
      <c r="F10383" t="s">
        <v>4101</v>
      </c>
      <c r="G10383" t="s">
        <v>1721</v>
      </c>
      <c r="H10383" s="5">
        <v>5132025.28</v>
      </c>
      <c r="I10383">
        <f>IFERROR(VLOOKUP(G10383,'NCES Match'!$A$2:$B$1307,2,FALSE),"")</f>
        <v>4824060</v>
      </c>
      <c r="J10383" cm="1">
        <f t="array" ref="J10383">IFERROR(_xlfn.IFS(B10383=2015,H10383/$O$13,B10383=2016,H10383/$O$14,B10383=2017,H10383/$O$15,B10383=2018,H10383/$O$16,B10383=2019,H10383/$O$17,B10383=2020,H10383/$O$18,B10383=2021,H10383/$O$19,B10383=2022,H10383/$O$20),"")</f>
        <v>2.2541427621537882E-3</v>
      </c>
      <c r="K10383" s="3" cm="1">
        <f t="array" ref="K10383">IFERROR(_xlfn.IFS(B10383=2015,J10383*$P$4,B10383=2016,J10383*$P$5,B10383=2017,J10383*$P$6,B10383=2018,J10383*$P$7,B10383=2019,J10383*$P$8,B10383=2020,J10383*$P$9,B10383=2021,J10383*$P$10,B10383=2022,J10383*$P$11),"")</f>
        <v>4854258.1313960832</v>
      </c>
      <c r="L10383" s="3">
        <f t="shared" si="163"/>
        <v>9986283.4113960825</v>
      </c>
    </row>
    <row r="10384" spans="1:12">
      <c r="A10384">
        <v>4824060</v>
      </c>
      <c r="B10384">
        <v>2023</v>
      </c>
      <c r="D10384" t="s">
        <v>1719</v>
      </c>
      <c r="E10384" t="s">
        <v>1720</v>
      </c>
      <c r="F10384" t="s">
        <v>4101</v>
      </c>
      <c r="G10384" t="s">
        <v>1721</v>
      </c>
      <c r="H10384" s="5">
        <v>6811773.8799999999</v>
      </c>
      <c r="I10384">
        <f>IFERROR(VLOOKUP(G10384,'NCES Match'!$A$2:$B$1307,2,FALSE),"")</f>
        <v>4824060</v>
      </c>
      <c r="J10384" t="str" cm="1">
        <f t="array" ref="J10384">IFERROR(_xlfn.IFS(B10384=2015,H10384/$O$13,B10384=2016,H10384/$O$14,B10384=2017,H10384/$O$15,B10384=2018,H10384/$O$16,B10384=2019,H10384/$O$17,B10384=2020,H10384/$O$18,B10384=2021,H10384/$O$19,B10384=2022,H10384/$O$20),"")</f>
        <v/>
      </c>
      <c r="K10384" s="3" t="str" cm="1">
        <f t="array" ref="K10384">IFERROR(_xlfn.IFS(B10384=2015,J10384*$P$4,B10384=2016,J10384*$P$5,B10384=2017,J10384*$P$6,B10384=2018,J10384*$P$7,B10384=2019,J10384*$P$8,B10384=2020,J10384*$P$9,B10384=2021,J10384*$P$10,B10384=2022,J10384*$P$11),"")</f>
        <v/>
      </c>
      <c r="L10384" s="3">
        <f t="shared" si="163"/>
        <v>6811773.8799999999</v>
      </c>
    </row>
    <row r="10385" spans="1:12">
      <c r="A10385">
        <v>4813170</v>
      </c>
      <c r="B10385">
        <v>2015</v>
      </c>
      <c r="C10385" t="s">
        <v>381</v>
      </c>
      <c r="D10385" t="s">
        <v>825</v>
      </c>
      <c r="E10385" t="s">
        <v>826</v>
      </c>
      <c r="G10385" t="s">
        <v>827</v>
      </c>
      <c r="H10385" s="5">
        <v>733450.22</v>
      </c>
      <c r="I10385">
        <f>IFERROR(VLOOKUP(G10385,'NCES Match'!$A$2:$B$1307,2,FALSE),"")</f>
        <v>4813170</v>
      </c>
      <c r="J10385" cm="1">
        <f t="array" ref="J10385">IFERROR(_xlfn.IFS(B10385=2015,H10385/$O$13,B10385=2016,H10385/$O$14,B10385=2017,H10385/$O$15,B10385=2018,H10385/$O$16,B10385=2019,H10385/$O$17,B10385=2020,H10385/$O$18,B10385=2021,H10385/$O$19,B10385=2022,H10385/$O$20),"")</f>
        <v>5.7458765785796558E-4</v>
      </c>
      <c r="K10385" s="3" cm="1">
        <f t="array" ref="K10385">IFERROR(_xlfn.IFS(B10385=2015,J10385*$P$4,B10385=2016,J10385*$P$5,B10385=2017,J10385*$P$6,B10385=2018,J10385*$P$7,B10385=2019,J10385*$P$8,B10385=2020,J10385*$P$9,B10385=2021,J10385*$P$10,B10385=2022,J10385*$P$11),"")</f>
        <v>914446.48254974978</v>
      </c>
      <c r="L10385" s="3">
        <f t="shared" si="163"/>
        <v>1647896.7025497498</v>
      </c>
    </row>
    <row r="10386" spans="1:12">
      <c r="A10386">
        <v>4813170</v>
      </c>
      <c r="B10386">
        <v>2016</v>
      </c>
      <c r="C10386" t="s">
        <v>4102</v>
      </c>
      <c r="D10386" t="s">
        <v>825</v>
      </c>
      <c r="E10386" t="s">
        <v>826</v>
      </c>
      <c r="F10386" t="s">
        <v>4101</v>
      </c>
      <c r="G10386" t="s">
        <v>827</v>
      </c>
      <c r="H10386" s="5">
        <v>753689</v>
      </c>
      <c r="I10386">
        <f>IFERROR(VLOOKUP(G10386,'NCES Match'!$A$2:$B$1307,2,FALSE),"")</f>
        <v>4813170</v>
      </c>
      <c r="J10386" cm="1">
        <f t="array" ref="J10386">IFERROR(_xlfn.IFS(B10386=2015,H10386/$O$13,B10386=2016,H10386/$O$14,B10386=2017,H10386/$O$15,B10386=2018,H10386/$O$16,B10386=2019,H10386/$O$17,B10386=2020,H10386/$O$18,B10386=2021,H10386/$O$19,B10386=2022,H10386/$O$20),"")</f>
        <v>5.3954101465818823E-4</v>
      </c>
      <c r="K10386" s="3" cm="1">
        <f t="array" ref="K10386">IFERROR(_xlfn.IFS(B10386=2015,J10386*$P$4,B10386=2016,J10386*$P$5,B10386=2017,J10386*$P$6,B10386=2018,J10386*$P$7,B10386=2019,J10386*$P$8,B10386=2020,J10386*$P$9,B10386=2021,J10386*$P$10,B10386=2022,J10386*$P$11),"")</f>
        <v>904071.78373888624</v>
      </c>
      <c r="L10386" s="3">
        <f t="shared" si="163"/>
        <v>1657760.7837388862</v>
      </c>
    </row>
    <row r="10387" spans="1:12">
      <c r="A10387">
        <v>4813170</v>
      </c>
      <c r="B10387">
        <v>2017</v>
      </c>
      <c r="D10387" t="s">
        <v>825</v>
      </c>
      <c r="E10387" t="s">
        <v>826</v>
      </c>
      <c r="F10387" t="s">
        <v>4101</v>
      </c>
      <c r="G10387" t="s">
        <v>827</v>
      </c>
      <c r="H10387" s="5">
        <v>729743</v>
      </c>
      <c r="I10387">
        <f>IFERROR(VLOOKUP(G10387,'NCES Match'!$A$2:$B$1307,2,FALSE),"")</f>
        <v>4813170</v>
      </c>
      <c r="J10387" cm="1">
        <f t="array" ref="J10387">IFERROR(_xlfn.IFS(B10387=2015,H10387/$O$13,B10387=2016,H10387/$O$14,B10387=2017,H10387/$O$15,B10387=2018,H10387/$O$16,B10387=2019,H10387/$O$17,B10387=2020,H10387/$O$18,B10387=2021,H10387/$O$19,B10387=2022,H10387/$O$20),"")</f>
        <v>5.0311311386883181E-4</v>
      </c>
      <c r="K10387" s="3" cm="1">
        <f t="array" ref="K10387">IFERROR(_xlfn.IFS(B10387=2015,J10387*$P$4,B10387=2016,J10387*$P$5,B10387=2017,J10387*$P$6,B10387=2018,J10387*$P$7,B10387=2019,J10387*$P$8,B10387=2020,J10387*$P$9,B10387=2021,J10387*$P$10,B10387=2022,J10387*$P$11),"")</f>
        <v>854410.74984738161</v>
      </c>
      <c r="L10387" s="3">
        <f t="shared" si="163"/>
        <v>1584153.7498473816</v>
      </c>
    </row>
    <row r="10388" spans="1:12">
      <c r="A10388">
        <v>4813170</v>
      </c>
      <c r="B10388">
        <v>2018</v>
      </c>
      <c r="D10388" t="s">
        <v>825</v>
      </c>
      <c r="E10388" t="s">
        <v>826</v>
      </c>
      <c r="F10388" t="s">
        <v>4101</v>
      </c>
      <c r="G10388" t="s">
        <v>827</v>
      </c>
      <c r="H10388" s="5">
        <v>815344</v>
      </c>
      <c r="I10388">
        <f>IFERROR(VLOOKUP(G10388,'NCES Match'!$A$2:$B$1307,2,FALSE),"")</f>
        <v>4813170</v>
      </c>
      <c r="J10388" cm="1">
        <f t="array" ref="J10388">IFERROR(_xlfn.IFS(B10388=2015,H10388/$O$13,B10388=2016,H10388/$O$14,B10388=2017,H10388/$O$15,B10388=2018,H10388/$O$16,B10388=2019,H10388/$O$17,B10388=2020,H10388/$O$18,B10388=2021,H10388/$O$19,B10388=2022,H10388/$O$20),"")</f>
        <v>5.3205993071888562E-4</v>
      </c>
      <c r="K10388" s="3" cm="1">
        <f t="array" ref="K10388">IFERROR(_xlfn.IFS(B10388=2015,J10388*$P$4,B10388=2016,J10388*$P$5,B10388=2017,J10388*$P$6,B10388=2018,J10388*$P$7,B10388=2019,J10388*$P$8,B10388=2020,J10388*$P$9,B10388=2021,J10388*$P$10,B10388=2022,J10388*$P$11),"")</f>
        <v>913468.84656490514</v>
      </c>
      <c r="L10388" s="3">
        <f t="shared" si="163"/>
        <v>1728812.8465649053</v>
      </c>
    </row>
    <row r="10389" spans="1:12">
      <c r="A10389">
        <v>4813170</v>
      </c>
      <c r="B10389">
        <v>2019</v>
      </c>
      <c r="D10389" t="s">
        <v>825</v>
      </c>
      <c r="E10389" t="s">
        <v>826</v>
      </c>
      <c r="F10389" t="s">
        <v>4101</v>
      </c>
      <c r="G10389" t="s">
        <v>827</v>
      </c>
      <c r="H10389" s="5">
        <v>811701</v>
      </c>
      <c r="I10389">
        <f>IFERROR(VLOOKUP(G10389,'NCES Match'!$A$2:$B$1307,2,FALSE),"")</f>
        <v>4813170</v>
      </c>
      <c r="J10389" cm="1">
        <f t="array" ref="J10389">IFERROR(_xlfn.IFS(B10389=2015,H10389/$O$13,B10389=2016,H10389/$O$14,B10389=2017,H10389/$O$15,B10389=2018,H10389/$O$16,B10389=2019,H10389/$O$17,B10389=2020,H10389/$O$18,B10389=2021,H10389/$O$19,B10389=2022,H10389/$O$20),"")</f>
        <v>5.1395286080822594E-4</v>
      </c>
      <c r="K10389" s="3" cm="1">
        <f t="array" ref="K10389">IFERROR(_xlfn.IFS(B10389=2015,J10389*$P$4,B10389=2016,J10389*$P$5,B10389=2017,J10389*$P$6,B10389=2018,J10389*$P$7,B10389=2019,J10389*$P$8,B10389=2020,J10389*$P$9,B10389=2021,J10389*$P$10,B10389=2022,J10389*$P$11),"")</f>
        <v>893212.02364045824</v>
      </c>
      <c r="L10389" s="3">
        <f t="shared" si="163"/>
        <v>1704913.0236404582</v>
      </c>
    </row>
    <row r="10390" spans="1:12">
      <c r="A10390">
        <v>4813170</v>
      </c>
      <c r="B10390">
        <v>2020</v>
      </c>
      <c r="D10390" t="s">
        <v>825</v>
      </c>
      <c r="E10390" t="s">
        <v>826</v>
      </c>
      <c r="F10390" t="s">
        <v>4230</v>
      </c>
      <c r="G10390" t="s">
        <v>827</v>
      </c>
      <c r="H10390" s="5">
        <v>1031106</v>
      </c>
      <c r="I10390">
        <f>IFERROR(VLOOKUP(G10390,'NCES Match'!$A$2:$B$1307,2,FALSE),"")</f>
        <v>4813170</v>
      </c>
      <c r="J10390" cm="1">
        <f t="array" ref="J10390">IFERROR(_xlfn.IFS(B10390=2015,H10390/$O$13,B10390=2016,H10390/$O$14,B10390=2017,H10390/$O$15,B10390=2018,H10390/$O$16,B10390=2019,H10390/$O$17,B10390=2020,H10390/$O$18,B10390=2021,H10390/$O$19,B10390=2022,H10390/$O$20),"")</f>
        <v>5.5876413935526019E-4</v>
      </c>
      <c r="K10390" s="3" cm="1">
        <f t="array" ref="K10390">IFERROR(_xlfn.IFS(B10390=2015,J10390*$P$4,B10390=2016,J10390*$P$5,B10390=2017,J10390*$P$6,B10390=2018,J10390*$P$7,B10390=2019,J10390*$P$8,B10390=2020,J10390*$P$9,B10390=2021,J10390*$P$10,B10390=2022,J10390*$P$11),"")</f>
        <v>1177876.3786819407</v>
      </c>
      <c r="L10390" s="3">
        <f t="shared" si="163"/>
        <v>2208982.378681941</v>
      </c>
    </row>
    <row r="10391" spans="1:12">
      <c r="A10391">
        <v>4813170</v>
      </c>
      <c r="B10391">
        <v>2021</v>
      </c>
      <c r="D10391" t="s">
        <v>825</v>
      </c>
      <c r="E10391" t="s">
        <v>826</v>
      </c>
      <c r="F10391" t="s">
        <v>4101</v>
      </c>
      <c r="G10391" t="s">
        <v>827</v>
      </c>
      <c r="H10391" s="5">
        <v>1045240.48</v>
      </c>
      <c r="I10391">
        <f>IFERROR(VLOOKUP(G10391,'NCES Match'!$A$2:$B$1307,2,FALSE),"")</f>
        <v>4813170</v>
      </c>
      <c r="J10391" cm="1">
        <f t="array" ref="J10391">IFERROR(_xlfn.IFS(B10391=2015,H10391/$O$13,B10391=2016,H10391/$O$14,B10391=2017,H10391/$O$15,B10391=2018,H10391/$O$16,B10391=2019,H10391/$O$17,B10391=2020,H10391/$O$18,B10391=2021,H10391/$O$19,B10391=2022,H10391/$O$20),"")</f>
        <v>5.3478999131100478E-4</v>
      </c>
      <c r="K10391" s="3" cm="1">
        <f t="array" ref="K10391">IFERROR(_xlfn.IFS(B10391=2015,J10391*$P$4,B10391=2016,J10391*$P$5,B10391=2017,J10391*$P$6,B10391=2018,J10391*$P$7,B10391=2019,J10391*$P$8,B10391=2020,J10391*$P$9,B10391=2021,J10391*$P$10,B10391=2022,J10391*$P$11),"")</f>
        <v>1144746.4769642127</v>
      </c>
      <c r="L10391" s="3">
        <f t="shared" si="163"/>
        <v>2189986.9569642125</v>
      </c>
    </row>
    <row r="10392" spans="1:12">
      <c r="A10392">
        <v>4813170</v>
      </c>
      <c r="B10392">
        <v>2022</v>
      </c>
      <c r="D10392" t="s">
        <v>825</v>
      </c>
      <c r="E10392" t="s">
        <v>826</v>
      </c>
      <c r="F10392" t="s">
        <v>4101</v>
      </c>
      <c r="G10392" t="s">
        <v>827</v>
      </c>
      <c r="H10392" s="5">
        <v>1226595.55</v>
      </c>
      <c r="I10392">
        <f>IFERROR(VLOOKUP(G10392,'NCES Match'!$A$2:$B$1307,2,FALSE),"")</f>
        <v>4813170</v>
      </c>
      <c r="J10392" cm="1">
        <f t="array" ref="J10392">IFERROR(_xlfn.IFS(B10392=2015,H10392/$O$13,B10392=2016,H10392/$O$14,B10392=2017,H10392/$O$15,B10392=2018,H10392/$O$16,B10392=2019,H10392/$O$17,B10392=2020,H10392/$O$18,B10392=2021,H10392/$O$19,B10392=2022,H10392/$O$20),"")</f>
        <v>5.387583517754115E-4</v>
      </c>
      <c r="K10392" s="3" cm="1">
        <f t="array" ref="K10392">IFERROR(_xlfn.IFS(B10392=2015,J10392*$P$4,B10392=2016,J10392*$P$5,B10392=2017,J10392*$P$6,B10392=2018,J10392*$P$7,B10392=2019,J10392*$P$8,B10392=2020,J10392*$P$9,B10392=2021,J10392*$P$10,B10392=2022,J10392*$P$11),"")</f>
        <v>1160206.9548889187</v>
      </c>
      <c r="L10392" s="3">
        <f t="shared" si="163"/>
        <v>2386802.5048889187</v>
      </c>
    </row>
    <row r="10393" spans="1:12">
      <c r="A10393">
        <v>4813170</v>
      </c>
      <c r="B10393">
        <v>2023</v>
      </c>
      <c r="D10393" t="s">
        <v>825</v>
      </c>
      <c r="E10393" t="s">
        <v>826</v>
      </c>
      <c r="F10393" t="s">
        <v>4101</v>
      </c>
      <c r="G10393" t="s">
        <v>827</v>
      </c>
      <c r="H10393" s="5">
        <v>1421026.08</v>
      </c>
      <c r="I10393">
        <f>IFERROR(VLOOKUP(G10393,'NCES Match'!$A$2:$B$1307,2,FALSE),"")</f>
        <v>4813170</v>
      </c>
      <c r="J10393" t="str" cm="1">
        <f t="array" ref="J10393">IFERROR(_xlfn.IFS(B10393=2015,H10393/$O$13,B10393=2016,H10393/$O$14,B10393=2017,H10393/$O$15,B10393=2018,H10393/$O$16,B10393=2019,H10393/$O$17,B10393=2020,H10393/$O$18,B10393=2021,H10393/$O$19,B10393=2022,H10393/$O$20),"")</f>
        <v/>
      </c>
      <c r="K10393" s="3" t="str" cm="1">
        <f t="array" ref="K10393">IFERROR(_xlfn.IFS(B10393=2015,J10393*$P$4,B10393=2016,J10393*$P$5,B10393=2017,J10393*$P$6,B10393=2018,J10393*$P$7,B10393=2019,J10393*$P$8,B10393=2020,J10393*$P$9,B10393=2021,J10393*$P$10,B10393=2022,J10393*$P$11),"")</f>
        <v/>
      </c>
      <c r="L10393" s="3">
        <f t="shared" si="163"/>
        <v>1421026.08</v>
      </c>
    </row>
    <row r="10394" spans="1:12">
      <c r="A10394">
        <v>4817700</v>
      </c>
      <c r="B10394">
        <v>2015</v>
      </c>
      <c r="C10394" t="s">
        <v>381</v>
      </c>
      <c r="D10394" t="s">
        <v>1197</v>
      </c>
      <c r="E10394" t="s">
        <v>1198</v>
      </c>
      <c r="G10394" t="s">
        <v>1199</v>
      </c>
      <c r="H10394" s="5">
        <v>3010777.08</v>
      </c>
      <c r="I10394">
        <f>IFERROR(VLOOKUP(G10394,'NCES Match'!$A$2:$B$1307,2,FALSE),"")</f>
        <v>4817700</v>
      </c>
      <c r="J10394" cm="1">
        <f t="array" ref="J10394">IFERROR(_xlfn.IFS(B10394=2015,H10394/$O$13,B10394=2016,H10394/$O$14,B10394=2017,H10394/$O$15,B10394=2018,H10394/$O$16,B10394=2019,H10394/$O$17,B10394=2020,H10394/$O$18,B10394=2021,H10394/$O$19,B10394=2022,H10394/$O$20),"")</f>
        <v>2.358654075704885E-3</v>
      </c>
      <c r="K10394" s="3" cm="1">
        <f t="array" ref="K10394">IFERROR(_xlfn.IFS(B10394=2015,J10394*$P$4,B10394=2016,J10394*$P$5,B10394=2017,J10394*$P$6,B10394=2018,J10394*$P$7,B10394=2019,J10394*$P$8,B10394=2020,J10394*$P$9,B10394=2021,J10394*$P$10,B10394=2022,J10394*$P$11),"")</f>
        <v>3753757.8358724965</v>
      </c>
      <c r="L10394" s="3">
        <f t="shared" si="163"/>
        <v>6764534.9158724966</v>
      </c>
    </row>
    <row r="10395" spans="1:12">
      <c r="A10395">
        <v>4817700</v>
      </c>
      <c r="B10395">
        <v>2016</v>
      </c>
      <c r="C10395" t="s">
        <v>4102</v>
      </c>
      <c r="D10395" t="s">
        <v>1197</v>
      </c>
      <c r="E10395" t="s">
        <v>1198</v>
      </c>
      <c r="F10395" t="s">
        <v>4101</v>
      </c>
      <c r="G10395" t="s">
        <v>1199</v>
      </c>
      <c r="H10395" s="5">
        <v>3333473</v>
      </c>
      <c r="I10395">
        <f>IFERROR(VLOOKUP(G10395,'NCES Match'!$A$2:$B$1307,2,FALSE),"")</f>
        <v>4817700</v>
      </c>
      <c r="J10395" cm="1">
        <f t="array" ref="J10395">IFERROR(_xlfn.IFS(B10395=2015,H10395/$O$13,B10395=2016,H10395/$O$14,B10395=2017,H10395/$O$15,B10395=2018,H10395/$O$16,B10395=2019,H10395/$O$17,B10395=2020,H10395/$O$18,B10395=2021,H10395/$O$19,B10395=2022,H10395/$O$20),"")</f>
        <v>2.3863230122181359E-3</v>
      </c>
      <c r="K10395" s="3" cm="1">
        <f t="array" ref="K10395">IFERROR(_xlfn.IFS(B10395=2015,J10395*$P$4,B10395=2016,J10395*$P$5,B10395=2017,J10395*$P$6,B10395=2018,J10395*$P$7,B10395=2019,J10395*$P$8,B10395=2020,J10395*$P$9,B10395=2021,J10395*$P$10,B10395=2022,J10395*$P$11),"")</f>
        <v>3998597.4070941941</v>
      </c>
      <c r="L10395" s="3">
        <f t="shared" si="163"/>
        <v>7332070.4070941936</v>
      </c>
    </row>
    <row r="10396" spans="1:12">
      <c r="A10396">
        <v>4817700</v>
      </c>
      <c r="B10396">
        <v>2017</v>
      </c>
      <c r="D10396" t="s">
        <v>1197</v>
      </c>
      <c r="E10396" t="s">
        <v>1198</v>
      </c>
      <c r="F10396" t="s">
        <v>4101</v>
      </c>
      <c r="G10396" t="s">
        <v>1199</v>
      </c>
      <c r="H10396" s="5">
        <v>3557667</v>
      </c>
      <c r="I10396">
        <f>IFERROR(VLOOKUP(G10396,'NCES Match'!$A$2:$B$1307,2,FALSE),"")</f>
        <v>4817700</v>
      </c>
      <c r="J10396" cm="1">
        <f t="array" ref="J10396">IFERROR(_xlfn.IFS(B10396=2015,H10396/$O$13,B10396=2016,H10396/$O$14,B10396=2017,H10396/$O$15,B10396=2018,H10396/$O$16,B10396=2019,H10396/$O$17,B10396=2020,H10396/$O$18,B10396=2021,H10396/$O$19,B10396=2022,H10396/$O$20),"")</f>
        <v>2.4527935485210346E-3</v>
      </c>
      <c r="K10396" s="3" cm="1">
        <f t="array" ref="K10396">IFERROR(_xlfn.IFS(B10396=2015,J10396*$P$4,B10396=2016,J10396*$P$5,B10396=2017,J10396*$P$6,B10396=2018,J10396*$P$7,B10396=2019,J10396*$P$8,B10396=2020,J10396*$P$9,B10396=2021,J10396*$P$10,B10396=2022,J10396*$P$11),"")</f>
        <v>4165451.3015914983</v>
      </c>
      <c r="L10396" s="3">
        <f t="shared" si="163"/>
        <v>7723118.3015914988</v>
      </c>
    </row>
    <row r="10397" spans="1:12">
      <c r="A10397">
        <v>4817700</v>
      </c>
      <c r="B10397">
        <v>2018</v>
      </c>
      <c r="D10397" t="s">
        <v>1197</v>
      </c>
      <c r="E10397" t="s">
        <v>1198</v>
      </c>
      <c r="F10397" t="s">
        <v>4101</v>
      </c>
      <c r="G10397" t="s">
        <v>1199</v>
      </c>
      <c r="H10397" s="5">
        <v>3776831</v>
      </c>
      <c r="I10397">
        <f>IFERROR(VLOOKUP(G10397,'NCES Match'!$A$2:$B$1307,2,FALSE),"")</f>
        <v>4817700</v>
      </c>
      <c r="J10397" cm="1">
        <f t="array" ref="J10397">IFERROR(_xlfn.IFS(B10397=2015,H10397/$O$13,B10397=2016,H10397/$O$14,B10397=2017,H10397/$O$15,B10397=2018,H10397/$O$16,B10397=2019,H10397/$O$17,B10397=2020,H10397/$O$18,B10397=2021,H10397/$O$19,B10397=2022,H10397/$O$20),"")</f>
        <v>2.464604437141795E-3</v>
      </c>
      <c r="K10397" s="3" cm="1">
        <f t="array" ref="K10397">IFERROR(_xlfn.IFS(B10397=2015,J10397*$P$4,B10397=2016,J10397*$P$5,B10397=2017,J10397*$P$6,B10397=2018,J10397*$P$7,B10397=2019,J10397*$P$8,B10397=2020,J10397*$P$9,B10397=2021,J10397*$P$10,B10397=2022,J10397*$P$11),"")</f>
        <v>4231364.2551371902</v>
      </c>
      <c r="L10397" s="3">
        <f t="shared" si="163"/>
        <v>8008195.2551371902</v>
      </c>
    </row>
    <row r="10398" spans="1:12">
      <c r="A10398">
        <v>4817700</v>
      </c>
      <c r="B10398">
        <v>2019</v>
      </c>
      <c r="D10398" t="s">
        <v>1197</v>
      </c>
      <c r="E10398" t="s">
        <v>1198</v>
      </c>
      <c r="F10398" t="s">
        <v>4101</v>
      </c>
      <c r="G10398" t="s">
        <v>1199</v>
      </c>
      <c r="H10398" s="5">
        <v>3876178</v>
      </c>
      <c r="I10398">
        <f>IFERROR(VLOOKUP(G10398,'NCES Match'!$A$2:$B$1307,2,FALSE),"")</f>
        <v>4817700</v>
      </c>
      <c r="J10398" cm="1">
        <f t="array" ref="J10398">IFERROR(_xlfn.IFS(B10398=2015,H10398/$O$13,B10398=2016,H10398/$O$14,B10398=2017,H10398/$O$15,B10398=2018,H10398/$O$16,B10398=2019,H10398/$O$17,B10398=2020,H10398/$O$18,B10398=2021,H10398/$O$19,B10398=2022,H10398/$O$20),"")</f>
        <v>2.4543184893229251E-3</v>
      </c>
      <c r="K10398" s="3" cm="1">
        <f t="array" ref="K10398">IFERROR(_xlfn.IFS(B10398=2015,J10398*$P$4,B10398=2016,J10398*$P$5,B10398=2017,J10398*$P$6,B10398=2018,J10398*$P$7,B10398=2019,J10398*$P$8,B10398=2020,J10398*$P$9,B10398=2021,J10398*$P$10,B10398=2022,J10398*$P$11),"")</f>
        <v>4265423.8387911608</v>
      </c>
      <c r="L10398" s="3">
        <f t="shared" si="163"/>
        <v>8141601.8387911608</v>
      </c>
    </row>
    <row r="10399" spans="1:12">
      <c r="A10399">
        <v>4817700</v>
      </c>
      <c r="B10399">
        <v>2020</v>
      </c>
      <c r="D10399" t="s">
        <v>1197</v>
      </c>
      <c r="E10399" t="s">
        <v>1198</v>
      </c>
      <c r="F10399" t="s">
        <v>4230</v>
      </c>
      <c r="G10399" t="s">
        <v>1199</v>
      </c>
      <c r="H10399" s="5">
        <v>4381127</v>
      </c>
      <c r="I10399">
        <f>IFERROR(VLOOKUP(G10399,'NCES Match'!$A$2:$B$1307,2,FALSE),"")</f>
        <v>4817700</v>
      </c>
      <c r="J10399" cm="1">
        <f t="array" ref="J10399">IFERROR(_xlfn.IFS(B10399=2015,H10399/$O$13,B10399=2016,H10399/$O$14,B10399=2017,H10399/$O$15,B10399=2018,H10399/$O$16,B10399=2019,H10399/$O$17,B10399=2020,H10399/$O$18,B10399=2021,H10399/$O$19,B10399=2022,H10399/$O$20),"")</f>
        <v>2.3741658544912873E-3</v>
      </c>
      <c r="K10399" s="3" cm="1">
        <f t="array" ref="K10399">IFERROR(_xlfn.IFS(B10399=2015,J10399*$P$4,B10399=2016,J10399*$P$5,B10399=2017,J10399*$P$6,B10399=2018,J10399*$P$7,B10399=2019,J10399*$P$8,B10399=2020,J10399*$P$9,B10399=2021,J10399*$P$10,B10399=2022,J10399*$P$11),"")</f>
        <v>5004748.304544514</v>
      </c>
      <c r="L10399" s="3">
        <f t="shared" si="163"/>
        <v>9385875.304544514</v>
      </c>
    </row>
    <row r="10400" spans="1:12">
      <c r="A10400">
        <v>4817700</v>
      </c>
      <c r="B10400">
        <v>2021</v>
      </c>
      <c r="D10400" t="s">
        <v>1197</v>
      </c>
      <c r="E10400" t="s">
        <v>1198</v>
      </c>
      <c r="F10400" t="s">
        <v>4101</v>
      </c>
      <c r="G10400" t="s">
        <v>1199</v>
      </c>
      <c r="H10400" s="5">
        <v>4865155.6100000003</v>
      </c>
      <c r="I10400">
        <f>IFERROR(VLOOKUP(G10400,'NCES Match'!$A$2:$B$1307,2,FALSE),"")</f>
        <v>4817700</v>
      </c>
      <c r="J10400" cm="1">
        <f t="array" ref="J10400">IFERROR(_xlfn.IFS(B10400=2015,H10400/$O$13,B10400=2016,H10400/$O$14,B10400=2017,H10400/$O$15,B10400=2018,H10400/$O$16,B10400=2019,H10400/$O$17,B10400=2020,H10400/$O$18,B10400=2021,H10400/$O$19,B10400=2022,H10400/$O$20),"")</f>
        <v>2.4892228881133521E-3</v>
      </c>
      <c r="K10400" s="3" cm="1">
        <f t="array" ref="K10400">IFERROR(_xlfn.IFS(B10400=2015,J10400*$P$4,B10400=2016,J10400*$P$5,B10400=2017,J10400*$P$6,B10400=2018,J10400*$P$7,B10400=2019,J10400*$P$8,B10400=2020,J10400*$P$9,B10400=2021,J10400*$P$10,B10400=2022,J10400*$P$11),"")</f>
        <v>5328314.2501620064</v>
      </c>
      <c r="L10400" s="3">
        <f t="shared" si="163"/>
        <v>10193469.860162007</v>
      </c>
    </row>
    <row r="10401" spans="1:12">
      <c r="A10401">
        <v>4817700</v>
      </c>
      <c r="B10401">
        <v>2022</v>
      </c>
      <c r="D10401" t="s">
        <v>1197</v>
      </c>
      <c r="E10401" t="s">
        <v>1198</v>
      </c>
      <c r="F10401" t="s">
        <v>4101</v>
      </c>
      <c r="G10401" t="s">
        <v>1199</v>
      </c>
      <c r="H10401" s="5">
        <v>5842043.9699999997</v>
      </c>
      <c r="I10401">
        <f>IFERROR(VLOOKUP(G10401,'NCES Match'!$A$2:$B$1307,2,FALSE),"")</f>
        <v>4817700</v>
      </c>
      <c r="J10401" cm="1">
        <f t="array" ref="J10401">IFERROR(_xlfn.IFS(B10401=2015,H10401/$O$13,B10401=2016,H10401/$O$14,B10401=2017,H10401/$O$15,B10401=2018,H10401/$O$16,B10401=2019,H10401/$O$17,B10401=2020,H10401/$O$18,B10401=2021,H10401/$O$19,B10401=2022,H10401/$O$20),"")</f>
        <v>2.5660047277007336E-3</v>
      </c>
      <c r="K10401" s="3" cm="1">
        <f t="array" ref="K10401">IFERROR(_xlfn.IFS(B10401=2015,J10401*$P$4,B10401=2016,J10401*$P$5,B10401=2017,J10401*$P$6,B10401=2018,J10401*$P$7,B10401=2019,J10401*$P$8,B10401=2020,J10401*$P$9,B10401=2021,J10401*$P$10,B10401=2022,J10401*$P$11),"")</f>
        <v>5525847.5744191874</v>
      </c>
      <c r="L10401" s="3">
        <f t="shared" si="163"/>
        <v>11367891.544419188</v>
      </c>
    </row>
    <row r="10402" spans="1:12">
      <c r="A10402">
        <v>4817700</v>
      </c>
      <c r="B10402">
        <v>2023</v>
      </c>
      <c r="D10402" t="s">
        <v>1197</v>
      </c>
      <c r="E10402" t="s">
        <v>1198</v>
      </c>
      <c r="F10402" t="s">
        <v>4101</v>
      </c>
      <c r="G10402" t="s">
        <v>1199</v>
      </c>
      <c r="H10402" s="5">
        <v>6735684.0599999996</v>
      </c>
      <c r="I10402">
        <f>IFERROR(VLOOKUP(G10402,'NCES Match'!$A$2:$B$1307,2,FALSE),"")</f>
        <v>4817700</v>
      </c>
      <c r="J10402" t="str" cm="1">
        <f t="array" ref="J10402">IFERROR(_xlfn.IFS(B10402=2015,H10402/$O$13,B10402=2016,H10402/$O$14,B10402=2017,H10402/$O$15,B10402=2018,H10402/$O$16,B10402=2019,H10402/$O$17,B10402=2020,H10402/$O$18,B10402=2021,H10402/$O$19,B10402=2022,H10402/$O$20),"")</f>
        <v/>
      </c>
      <c r="K10402" s="3" t="str" cm="1">
        <f t="array" ref="K10402">IFERROR(_xlfn.IFS(B10402=2015,J10402*$P$4,B10402=2016,J10402*$P$5,B10402=2017,J10402*$P$6,B10402=2018,J10402*$P$7,B10402=2019,J10402*$P$8,B10402=2020,J10402*$P$9,B10402=2021,J10402*$P$10,B10402=2022,J10402*$P$11),"")</f>
        <v/>
      </c>
      <c r="L10402" s="3">
        <f t="shared" si="163"/>
        <v>6735684.0599999996</v>
      </c>
    </row>
    <row r="10403" spans="1:12">
      <c r="A10403">
        <v>4813020</v>
      </c>
      <c r="B10403">
        <v>2015</v>
      </c>
      <c r="C10403" t="s">
        <v>381</v>
      </c>
      <c r="D10403" t="s">
        <v>816</v>
      </c>
      <c r="E10403" t="s">
        <v>817</v>
      </c>
      <c r="G10403" t="s">
        <v>818</v>
      </c>
      <c r="H10403" s="5">
        <v>1306767.47</v>
      </c>
      <c r="I10403">
        <f>IFERROR(VLOOKUP(G10403,'NCES Match'!$A$2:$B$1307,2,FALSE),"")</f>
        <v>4813020</v>
      </c>
      <c r="J10403" cm="1">
        <f t="array" ref="J10403">IFERROR(_xlfn.IFS(B10403=2015,H10403/$O$13,B10403=2016,H10403/$O$14,B10403=2017,H10403/$O$15,B10403=2018,H10403/$O$16,B10403=2019,H10403/$O$17,B10403=2020,H10403/$O$18,B10403=2021,H10403/$O$19,B10403=2022,H10403/$O$20),"")</f>
        <v>1.0237265454120107E-3</v>
      </c>
      <c r="K10403" s="3" cm="1">
        <f t="array" ref="K10403">IFERROR(_xlfn.IFS(B10403=2015,J10403*$P$4,B10403=2016,J10403*$P$5,B10403=2017,J10403*$P$6,B10403=2018,J10403*$P$7,B10403=2019,J10403*$P$8,B10403=2020,J10403*$P$9,B10403=2021,J10403*$P$10,B10403=2022,J10403*$P$11),"")</f>
        <v>1629243.3813053265</v>
      </c>
      <c r="L10403" s="3">
        <f t="shared" si="163"/>
        <v>2936010.8513053264</v>
      </c>
    </row>
    <row r="10404" spans="1:12">
      <c r="A10404">
        <v>4813020</v>
      </c>
      <c r="B10404">
        <v>2016</v>
      </c>
      <c r="C10404" t="s">
        <v>4102</v>
      </c>
      <c r="D10404" t="s">
        <v>816</v>
      </c>
      <c r="E10404" t="s">
        <v>817</v>
      </c>
      <c r="F10404" t="s">
        <v>4101</v>
      </c>
      <c r="G10404" t="s">
        <v>818</v>
      </c>
      <c r="H10404" s="5">
        <v>1373527</v>
      </c>
      <c r="I10404">
        <f>IFERROR(VLOOKUP(G10404,'NCES Match'!$A$2:$B$1307,2,FALSE),"")</f>
        <v>4813020</v>
      </c>
      <c r="J10404" cm="1">
        <f t="array" ref="J10404">IFERROR(_xlfn.IFS(B10404=2015,H10404/$O$13,B10404=2016,H10404/$O$14,B10404=2017,H10404/$O$15,B10404=2018,H10404/$O$16,B10404=2019,H10404/$O$17,B10404=2020,H10404/$O$18,B10404=2021,H10404/$O$19,B10404=2022,H10404/$O$20),"")</f>
        <v>9.8326252770097118E-4</v>
      </c>
      <c r="K10404" s="3" cm="1">
        <f t="array" ref="K10404">IFERROR(_xlfn.IFS(B10404=2015,J10404*$P$4,B10404=2016,J10404*$P$5,B10404=2017,J10404*$P$6,B10404=2018,J10404*$P$7,B10404=2019,J10404*$P$8,B10404=2020,J10404*$P$9,B10404=2021,J10404*$P$10,B10404=2022,J10404*$P$11),"")</f>
        <v>1647585.4164032128</v>
      </c>
      <c r="L10404" s="3">
        <f t="shared" si="163"/>
        <v>3021112.4164032126</v>
      </c>
    </row>
    <row r="10405" spans="1:12">
      <c r="A10405">
        <v>4813020</v>
      </c>
      <c r="B10405">
        <v>2017</v>
      </c>
      <c r="D10405" t="s">
        <v>816</v>
      </c>
      <c r="E10405" t="s">
        <v>817</v>
      </c>
      <c r="F10405" t="s">
        <v>4101</v>
      </c>
      <c r="G10405" t="s">
        <v>818</v>
      </c>
      <c r="H10405" s="5">
        <v>1480223</v>
      </c>
      <c r="I10405">
        <f>IFERROR(VLOOKUP(G10405,'NCES Match'!$A$2:$B$1307,2,FALSE),"")</f>
        <v>4813020</v>
      </c>
      <c r="J10405" cm="1">
        <f t="array" ref="J10405">IFERROR(_xlfn.IFS(B10405=2015,H10405/$O$13,B10405=2016,H10405/$O$14,B10405=2017,H10405/$O$15,B10405=2018,H10405/$O$16,B10405=2019,H10405/$O$17,B10405=2020,H10405/$O$18,B10405=2021,H10405/$O$19,B10405=2022,H10405/$O$20),"")</f>
        <v>1.0205231194410414E-3</v>
      </c>
      <c r="K10405" s="3" cm="1">
        <f t="array" ref="K10405">IFERROR(_xlfn.IFS(B10405=2015,J10405*$P$4,B10405=2016,J10405*$P$5,B10405=2017,J10405*$P$6,B10405=2018,J10405*$P$7,B10405=2019,J10405*$P$8,B10405=2020,J10405*$P$9,B10405=2021,J10405*$P$10,B10405=2022,J10405*$P$11),"")</f>
        <v>1733101.1648913946</v>
      </c>
      <c r="L10405" s="3">
        <f t="shared" si="163"/>
        <v>3213324.1648913948</v>
      </c>
    </row>
    <row r="10406" spans="1:12">
      <c r="A10406">
        <v>4813020</v>
      </c>
      <c r="B10406">
        <v>2018</v>
      </c>
      <c r="D10406" t="s">
        <v>816</v>
      </c>
      <c r="E10406" t="s">
        <v>817</v>
      </c>
      <c r="F10406" t="s">
        <v>4101</v>
      </c>
      <c r="G10406" t="s">
        <v>818</v>
      </c>
      <c r="H10406" s="5">
        <v>1589177</v>
      </c>
      <c r="I10406">
        <f>IFERROR(VLOOKUP(G10406,'NCES Match'!$A$2:$B$1307,2,FALSE),"")</f>
        <v>4813020</v>
      </c>
      <c r="J10406" cm="1">
        <f t="array" ref="J10406">IFERROR(_xlfn.IFS(B10406=2015,H10406/$O$13,B10406=2016,H10406/$O$14,B10406=2017,H10406/$O$15,B10406=2018,H10406/$O$16,B10406=2019,H10406/$O$17,B10406=2020,H10406/$O$18,B10406=2021,H10406/$O$19,B10406=2022,H10406/$O$20),"")</f>
        <v>1.0370314916403954E-3</v>
      </c>
      <c r="K10406" s="3" cm="1">
        <f t="array" ref="K10406">IFERROR(_xlfn.IFS(B10406=2015,J10406*$P$4,B10406=2016,J10406*$P$5,B10406=2017,J10406*$P$6,B10406=2018,J10406*$P$7,B10406=2019,J10406*$P$8,B10406=2020,J10406*$P$9,B10406=2021,J10406*$P$10,B10406=2022,J10406*$P$11),"")</f>
        <v>1780430.9361171189</v>
      </c>
      <c r="L10406" s="3">
        <f t="shared" si="163"/>
        <v>3369607.9361171192</v>
      </c>
    </row>
    <row r="10407" spans="1:12">
      <c r="A10407">
        <v>4813020</v>
      </c>
      <c r="B10407">
        <v>2019</v>
      </c>
      <c r="D10407" t="s">
        <v>816</v>
      </c>
      <c r="E10407" t="s">
        <v>817</v>
      </c>
      <c r="F10407" t="s">
        <v>4101</v>
      </c>
      <c r="G10407" t="s">
        <v>818</v>
      </c>
      <c r="H10407" s="5">
        <v>1714676</v>
      </c>
      <c r="I10407">
        <f>IFERROR(VLOOKUP(G10407,'NCES Match'!$A$2:$B$1307,2,FALSE),"")</f>
        <v>4813020</v>
      </c>
      <c r="J10407" cm="1">
        <f t="array" ref="J10407">IFERROR(_xlfn.IFS(B10407=2015,H10407/$O$13,B10407=2016,H10407/$O$14,B10407=2017,H10407/$O$15,B10407=2018,H10407/$O$16,B10407=2019,H10407/$O$17,B10407=2020,H10407/$O$18,B10407=2021,H10407/$O$19,B10407=2022,H10407/$O$20),"")</f>
        <v>1.0856985953684986E-3</v>
      </c>
      <c r="K10407" s="3" cm="1">
        <f t="array" ref="K10407">IFERROR(_xlfn.IFS(B10407=2015,J10407*$P$4,B10407=2016,J10407*$P$5,B10407=2017,J10407*$P$6,B10407=2018,J10407*$P$7,B10407=2019,J10407*$P$8,B10407=2020,J10407*$P$9,B10407=2021,J10407*$P$10,B10407=2022,J10407*$P$11),"")</f>
        <v>1886863.7833977367</v>
      </c>
      <c r="L10407" s="3">
        <f t="shared" si="163"/>
        <v>3601539.783397737</v>
      </c>
    </row>
    <row r="10408" spans="1:12">
      <c r="A10408">
        <v>4813020</v>
      </c>
      <c r="B10408">
        <v>2020</v>
      </c>
      <c r="D10408" t="s">
        <v>816</v>
      </c>
      <c r="E10408" t="s">
        <v>817</v>
      </c>
      <c r="F10408" t="s">
        <v>4230</v>
      </c>
      <c r="G10408" t="s">
        <v>818</v>
      </c>
      <c r="H10408" s="5">
        <v>1814618</v>
      </c>
      <c r="I10408">
        <f>IFERROR(VLOOKUP(G10408,'NCES Match'!$A$2:$B$1307,2,FALSE),"")</f>
        <v>4813020</v>
      </c>
      <c r="J10408" cm="1">
        <f t="array" ref="J10408">IFERROR(_xlfn.IFS(B10408=2015,H10408/$O$13,B10408=2016,H10408/$O$14,B10408=2017,H10408/$O$15,B10408=2018,H10408/$O$16,B10408=2019,H10408/$O$17,B10408=2020,H10408/$O$18,B10408=2021,H10408/$O$19,B10408=2022,H10408/$O$20),"")</f>
        <v>9.8335521762899598E-4</v>
      </c>
      <c r="K10408" s="3" cm="1">
        <f t="array" ref="K10408">IFERROR(_xlfn.IFS(B10408=2015,J10408*$P$4,B10408=2016,J10408*$P$5,B10408=2017,J10408*$P$6,B10408=2018,J10408*$P$7,B10408=2019,J10408*$P$8,B10408=2020,J10408*$P$9,B10408=2021,J10408*$P$10,B10408=2022,J10408*$P$11),"")</f>
        <v>2072915.5669068613</v>
      </c>
      <c r="L10408" s="3">
        <f t="shared" si="163"/>
        <v>3887533.566906861</v>
      </c>
    </row>
    <row r="10409" spans="1:12">
      <c r="A10409">
        <v>4813020</v>
      </c>
      <c r="B10409">
        <v>2021</v>
      </c>
      <c r="D10409" t="s">
        <v>816</v>
      </c>
      <c r="E10409" t="s">
        <v>817</v>
      </c>
      <c r="F10409" t="s">
        <v>4101</v>
      </c>
      <c r="G10409" t="s">
        <v>818</v>
      </c>
      <c r="H10409" s="5">
        <v>1863067.13</v>
      </c>
      <c r="I10409">
        <f>IFERROR(VLOOKUP(G10409,'NCES Match'!$A$2:$B$1307,2,FALSE),"")</f>
        <v>4813020</v>
      </c>
      <c r="J10409" cm="1">
        <f t="array" ref="J10409">IFERROR(_xlfn.IFS(B10409=2015,H10409/$O$13,B10409=2016,H10409/$O$14,B10409=2017,H10409/$O$15,B10409=2018,H10409/$O$16,B10409=2019,H10409/$O$17,B10409=2020,H10409/$O$18,B10409=2021,H10409/$O$19,B10409=2022,H10409/$O$20),"")</f>
        <v>9.5322528483064359E-4</v>
      </c>
      <c r="K10409" s="3" cm="1">
        <f t="array" ref="K10409">IFERROR(_xlfn.IFS(B10409=2015,J10409*$P$4,B10409=2016,J10409*$P$5,B10409=2017,J10409*$P$6,B10409=2018,J10409*$P$7,B10409=2019,J10409*$P$8,B10409=2020,J10409*$P$9,B10409=2021,J10409*$P$10,B10409=2022,J10409*$P$11),"")</f>
        <v>2040429.5224150971</v>
      </c>
      <c r="L10409" s="3">
        <f t="shared" si="163"/>
        <v>3903496.6524150968</v>
      </c>
    </row>
    <row r="10410" spans="1:12">
      <c r="A10410">
        <v>4813020</v>
      </c>
      <c r="B10410">
        <v>2022</v>
      </c>
      <c r="D10410" t="s">
        <v>816</v>
      </c>
      <c r="E10410" t="s">
        <v>817</v>
      </c>
      <c r="F10410" t="s">
        <v>4101</v>
      </c>
      <c r="G10410" t="s">
        <v>818</v>
      </c>
      <c r="H10410" s="5">
        <v>2048751.4</v>
      </c>
      <c r="I10410">
        <f>IFERROR(VLOOKUP(G10410,'NCES Match'!$A$2:$B$1307,2,FALSE),"")</f>
        <v>4813020</v>
      </c>
      <c r="J10410" cm="1">
        <f t="array" ref="J10410">IFERROR(_xlfn.IFS(B10410=2015,H10410/$O$13,B10410=2016,H10410/$O$14,B10410=2017,H10410/$O$15,B10410=2018,H10410/$O$16,B10410=2019,H10410/$O$17,B10410=2020,H10410/$O$18,B10410=2021,H10410/$O$19,B10410=2022,H10410/$O$20),"")</f>
        <v>8.9987439418116823E-4</v>
      </c>
      <c r="K10410" s="3" cm="1">
        <f t="array" ref="K10410">IFERROR(_xlfn.IFS(B10410=2015,J10410*$P$4,B10410=2016,J10410*$P$5,B10410=2017,J10410*$P$6,B10410=2018,J10410*$P$7,B10410=2019,J10410*$P$8,B10410=2020,J10410*$P$9,B10410=2021,J10410*$P$10,B10410=2022,J10410*$P$11),"")</f>
        <v>1937864.2154036912</v>
      </c>
      <c r="L10410" s="3">
        <f t="shared" si="163"/>
        <v>3986615.6154036913</v>
      </c>
    </row>
    <row r="10411" spans="1:12">
      <c r="A10411">
        <v>4813020</v>
      </c>
      <c r="B10411">
        <v>2023</v>
      </c>
      <c r="D10411" t="s">
        <v>816</v>
      </c>
      <c r="E10411" t="s">
        <v>817</v>
      </c>
      <c r="F10411" t="s">
        <v>4101</v>
      </c>
      <c r="G10411" t="s">
        <v>818</v>
      </c>
      <c r="H10411" s="5">
        <v>2259395.69</v>
      </c>
      <c r="I10411">
        <f>IFERROR(VLOOKUP(G10411,'NCES Match'!$A$2:$B$1307,2,FALSE),"")</f>
        <v>4813020</v>
      </c>
      <c r="J10411" t="str" cm="1">
        <f t="array" ref="J10411">IFERROR(_xlfn.IFS(B10411=2015,H10411/$O$13,B10411=2016,H10411/$O$14,B10411=2017,H10411/$O$15,B10411=2018,H10411/$O$16,B10411=2019,H10411/$O$17,B10411=2020,H10411/$O$18,B10411=2021,H10411/$O$19,B10411=2022,H10411/$O$20),"")</f>
        <v/>
      </c>
      <c r="K10411" s="3" t="str" cm="1">
        <f t="array" ref="K10411">IFERROR(_xlfn.IFS(B10411=2015,J10411*$P$4,B10411=2016,J10411*$P$5,B10411=2017,J10411*$P$6,B10411=2018,J10411*$P$7,B10411=2019,J10411*$P$8,B10411=2020,J10411*$P$9,B10411=2021,J10411*$P$10,B10411=2022,J10411*$P$11),"")</f>
        <v/>
      </c>
      <c r="L10411" s="3">
        <f t="shared" si="163"/>
        <v>2259395.69</v>
      </c>
    </row>
    <row r="10412" spans="1:12">
      <c r="A10412">
        <v>4845540</v>
      </c>
      <c r="B10412">
        <v>2015</v>
      </c>
      <c r="C10412" t="s">
        <v>381</v>
      </c>
      <c r="D10412" t="s">
        <v>3417</v>
      </c>
      <c r="E10412" t="s">
        <v>3418</v>
      </c>
      <c r="G10412" t="s">
        <v>3419</v>
      </c>
      <c r="H10412" s="5">
        <v>932524.46</v>
      </c>
      <c r="I10412">
        <f>IFERROR(VLOOKUP(G10412,'NCES Match'!$A$2:$B$1307,2,FALSE),"")</f>
        <v>4845540</v>
      </c>
      <c r="J10412" cm="1">
        <f t="array" ref="J10412">IFERROR(_xlfn.IFS(B10412=2015,H10412/$O$13,B10412=2016,H10412/$O$14,B10412=2017,H10412/$O$15,B10412=2018,H10412/$O$16,B10412=2019,H10412/$O$17,B10412=2020,H10412/$O$18,B10412=2021,H10412/$O$19,B10412=2022,H10412/$O$20),"")</f>
        <v>7.3054316537891841E-4</v>
      </c>
      <c r="K10412" s="3" cm="1">
        <f t="array" ref="K10412">IFERROR(_xlfn.IFS(B10412=2015,J10412*$P$4,B10412=2016,J10412*$P$5,B10412=2017,J10412*$P$6,B10412=2018,J10412*$P$7,B10412=2019,J10412*$P$8,B10412=2020,J10412*$P$9,B10412=2021,J10412*$P$10,B10412=2022,J10412*$P$11),"")</f>
        <v>1162647.0196417759</v>
      </c>
      <c r="L10412" s="3">
        <f t="shared" si="163"/>
        <v>2095171.4796417758</v>
      </c>
    </row>
    <row r="10413" spans="1:12">
      <c r="A10413">
        <v>4845540</v>
      </c>
      <c r="B10413">
        <v>2016</v>
      </c>
      <c r="C10413" t="s">
        <v>4102</v>
      </c>
      <c r="D10413" t="s">
        <v>3417</v>
      </c>
      <c r="E10413" t="s">
        <v>3418</v>
      </c>
      <c r="F10413" t="s">
        <v>4101</v>
      </c>
      <c r="G10413" t="s">
        <v>3419</v>
      </c>
      <c r="H10413" s="5">
        <v>987085</v>
      </c>
      <c r="I10413">
        <f>IFERROR(VLOOKUP(G10413,'NCES Match'!$A$2:$B$1307,2,FALSE),"")</f>
        <v>4845540</v>
      </c>
      <c r="J10413" cm="1">
        <f t="array" ref="J10413">IFERROR(_xlfn.IFS(B10413=2015,H10413/$O$13,B10413=2016,H10413/$O$14,B10413=2017,H10413/$O$15,B10413=2018,H10413/$O$16,B10413=2019,H10413/$O$17,B10413=2020,H10413/$O$18,B10413=2021,H10413/$O$19,B10413=2022,H10413/$O$20),"")</f>
        <v>7.0662148771426638E-4</v>
      </c>
      <c r="K10413" s="3" cm="1">
        <f t="array" ref="K10413">IFERROR(_xlfn.IFS(B10413=2015,J10413*$P$4,B10413=2016,J10413*$P$5,B10413=2017,J10413*$P$6,B10413=2018,J10413*$P$7,B10413=2019,J10413*$P$8,B10413=2020,J10413*$P$9,B10413=2021,J10413*$P$10,B10413=2022,J10413*$P$11),"")</f>
        <v>1184037.0453222729</v>
      </c>
      <c r="L10413" s="3">
        <f t="shared" si="163"/>
        <v>2171122.0453222729</v>
      </c>
    </row>
    <row r="10414" spans="1:12">
      <c r="A10414">
        <v>4845540</v>
      </c>
      <c r="B10414">
        <v>2017</v>
      </c>
      <c r="D10414" t="s">
        <v>3417</v>
      </c>
      <c r="E10414" t="s">
        <v>3418</v>
      </c>
      <c r="F10414" t="s">
        <v>4101</v>
      </c>
      <c r="G10414" t="s">
        <v>3419</v>
      </c>
      <c r="H10414" s="5">
        <v>1071524</v>
      </c>
      <c r="I10414">
        <f>IFERROR(VLOOKUP(G10414,'NCES Match'!$A$2:$B$1307,2,FALSE),"")</f>
        <v>4845540</v>
      </c>
      <c r="J10414" cm="1">
        <f t="array" ref="J10414">IFERROR(_xlfn.IFS(B10414=2015,H10414/$O$13,B10414=2016,H10414/$O$14,B10414=2017,H10414/$O$15,B10414=2018,H10414/$O$16,B10414=2019,H10414/$O$17,B10414=2020,H10414/$O$18,B10414=2021,H10414/$O$19,B10414=2022,H10414/$O$20),"")</f>
        <v>7.3875018496263227E-4</v>
      </c>
      <c r="K10414" s="3" cm="1">
        <f t="array" ref="K10414">IFERROR(_xlfn.IFS(B10414=2015,J10414*$P$4,B10414=2016,J10414*$P$5,B10414=2017,J10414*$P$6,B10414=2018,J10414*$P$7,B10414=2019,J10414*$P$8,B10414=2020,J10414*$P$9,B10414=2021,J10414*$P$10,B10414=2022,J10414*$P$11),"")</f>
        <v>1254580.8926148873</v>
      </c>
      <c r="L10414" s="3">
        <f t="shared" si="163"/>
        <v>2326104.8926148871</v>
      </c>
    </row>
    <row r="10415" spans="1:12">
      <c r="A10415">
        <v>4845540</v>
      </c>
      <c r="B10415">
        <v>2018</v>
      </c>
      <c r="D10415" t="s">
        <v>3417</v>
      </c>
      <c r="E10415" t="s">
        <v>3418</v>
      </c>
      <c r="F10415" t="s">
        <v>4101</v>
      </c>
      <c r="G10415" t="s">
        <v>3419</v>
      </c>
      <c r="H10415" s="5">
        <v>1107091</v>
      </c>
      <c r="I10415">
        <f>IFERROR(VLOOKUP(G10415,'NCES Match'!$A$2:$B$1307,2,FALSE),"")</f>
        <v>4845540</v>
      </c>
      <c r="J10415" cm="1">
        <f t="array" ref="J10415">IFERROR(_xlfn.IFS(B10415=2015,H10415/$O$13,B10415=2016,H10415/$O$14,B10415=2017,H10415/$O$15,B10415=2018,H10415/$O$16,B10415=2019,H10415/$O$17,B10415=2020,H10415/$O$18,B10415=2021,H10415/$O$19,B10415=2022,H10415/$O$20),"")</f>
        <v>7.2244201313740187E-4</v>
      </c>
      <c r="K10415" s="3" cm="1">
        <f t="array" ref="K10415">IFERROR(_xlfn.IFS(B10415=2015,J10415*$P$4,B10415=2016,J10415*$P$5,B10415=2017,J10415*$P$6,B10415=2018,J10415*$P$7,B10415=2019,J10415*$P$8,B10415=2020,J10415*$P$9,B10415=2021,J10415*$P$10,B10415=2022,J10415*$P$11),"")</f>
        <v>1240326.9525652821</v>
      </c>
      <c r="L10415" s="3">
        <f t="shared" si="163"/>
        <v>2347417.9525652821</v>
      </c>
    </row>
    <row r="10416" spans="1:12">
      <c r="A10416">
        <v>4845540</v>
      </c>
      <c r="B10416">
        <v>2019</v>
      </c>
      <c r="D10416" t="s">
        <v>3417</v>
      </c>
      <c r="E10416" t="s">
        <v>3418</v>
      </c>
      <c r="F10416" t="s">
        <v>4101</v>
      </c>
      <c r="G10416" t="s">
        <v>3419</v>
      </c>
      <c r="H10416" s="5">
        <v>1187670</v>
      </c>
      <c r="I10416">
        <f>IFERROR(VLOOKUP(G10416,'NCES Match'!$A$2:$B$1307,2,FALSE),"")</f>
        <v>4845540</v>
      </c>
      <c r="J10416" cm="1">
        <f t="array" ref="J10416">IFERROR(_xlfn.IFS(B10416=2015,H10416/$O$13,B10416=2016,H10416/$O$14,B10416=2017,H10416/$O$15,B10416=2018,H10416/$O$16,B10416=2019,H10416/$O$17,B10416=2020,H10416/$O$18,B10416=2021,H10416/$O$19,B10416=2022,H10416/$O$20),"")</f>
        <v>7.520089222461297E-4</v>
      </c>
      <c r="K10416" s="3" cm="1">
        <f t="array" ref="K10416">IFERROR(_xlfn.IFS(B10416=2015,J10416*$P$4,B10416=2016,J10416*$P$5,B10416=2017,J10416*$P$6,B10416=2018,J10416*$P$7,B10416=2019,J10416*$P$8,B10416=2020,J10416*$P$9,B10416=2021,J10416*$P$10,B10416=2022,J10416*$P$11),"")</f>
        <v>1306935.8348912506</v>
      </c>
      <c r="L10416" s="3">
        <f t="shared" si="163"/>
        <v>2494605.8348912504</v>
      </c>
    </row>
    <row r="10417" spans="1:12">
      <c r="A10417">
        <v>4845540</v>
      </c>
      <c r="B10417">
        <v>2020</v>
      </c>
      <c r="D10417" t="s">
        <v>3417</v>
      </c>
      <c r="E10417" t="s">
        <v>3418</v>
      </c>
      <c r="F10417" t="s">
        <v>4230</v>
      </c>
      <c r="G10417" t="s">
        <v>3419</v>
      </c>
      <c r="H10417" s="5">
        <v>1410356</v>
      </c>
      <c r="I10417">
        <f>IFERROR(VLOOKUP(G10417,'NCES Match'!$A$2:$B$1307,2,FALSE),"")</f>
        <v>4845540</v>
      </c>
      <c r="J10417" cm="1">
        <f t="array" ref="J10417">IFERROR(_xlfn.IFS(B10417=2015,H10417/$O$13,B10417=2016,H10417/$O$14,B10417=2017,H10417/$O$15,B10417=2018,H10417/$O$16,B10417=2019,H10417/$O$17,B10417=2020,H10417/$O$18,B10417=2021,H10417/$O$19,B10417=2022,H10417/$O$20),"")</f>
        <v>7.6428258251288171E-4</v>
      </c>
      <c r="K10417" s="3" cm="1">
        <f t="array" ref="K10417">IFERROR(_xlfn.IFS(B10417=2015,J10417*$P$4,B10417=2016,J10417*$P$5,B10417=2017,J10417*$P$6,B10417=2018,J10417*$P$7,B10417=2019,J10417*$P$8,B10417=2020,J10417*$P$9,B10417=2021,J10417*$P$10,B10417=2022,J10417*$P$11),"")</f>
        <v>1611109.8353926244</v>
      </c>
      <c r="L10417" s="3">
        <f t="shared" si="163"/>
        <v>3021465.8353926241</v>
      </c>
    </row>
    <row r="10418" spans="1:12">
      <c r="A10418">
        <v>4845540</v>
      </c>
      <c r="B10418">
        <v>2021</v>
      </c>
      <c r="D10418" t="s">
        <v>3417</v>
      </c>
      <c r="E10418" t="s">
        <v>3418</v>
      </c>
      <c r="F10418" t="s">
        <v>4101</v>
      </c>
      <c r="G10418" t="s">
        <v>3419</v>
      </c>
      <c r="H10418" s="5">
        <v>1496080.28</v>
      </c>
      <c r="I10418">
        <f>IFERROR(VLOOKUP(G10418,'NCES Match'!$A$2:$B$1307,2,FALSE),"")</f>
        <v>4845540</v>
      </c>
      <c r="J10418" cm="1">
        <f t="array" ref="J10418">IFERROR(_xlfn.IFS(B10418=2015,H10418/$O$13,B10418=2016,H10418/$O$14,B10418=2017,H10418/$O$15,B10418=2018,H10418/$O$16,B10418=2019,H10418/$O$17,B10418=2020,H10418/$O$18,B10418=2021,H10418/$O$19,B10418=2022,H10418/$O$20),"")</f>
        <v>7.6545902617717763E-4</v>
      </c>
      <c r="K10418" s="3" cm="1">
        <f t="array" ref="K10418">IFERROR(_xlfn.IFS(B10418=2015,J10418*$P$4,B10418=2016,J10418*$P$5,B10418=2017,J10418*$P$6,B10418=2018,J10418*$P$7,B10418=2019,J10418*$P$8,B10418=2020,J10418*$P$9,B10418=2021,J10418*$P$10,B10418=2022,J10418*$P$11),"")</f>
        <v>1638505.8391401307</v>
      </c>
      <c r="L10418" s="3">
        <f t="shared" si="163"/>
        <v>3134586.1191401305</v>
      </c>
    </row>
    <row r="10419" spans="1:12">
      <c r="A10419">
        <v>4845540</v>
      </c>
      <c r="B10419">
        <v>2022</v>
      </c>
      <c r="D10419" t="s">
        <v>3417</v>
      </c>
      <c r="E10419" t="s">
        <v>3418</v>
      </c>
      <c r="F10419" t="s">
        <v>4101</v>
      </c>
      <c r="G10419" t="s">
        <v>3419</v>
      </c>
      <c r="H10419" s="5">
        <v>1750360.24</v>
      </c>
      <c r="I10419">
        <f>IFERROR(VLOOKUP(G10419,'NCES Match'!$A$2:$B$1307,2,FALSE),"")</f>
        <v>4845540</v>
      </c>
      <c r="J10419" cm="1">
        <f t="array" ref="J10419">IFERROR(_xlfn.IFS(B10419=2015,H10419/$O$13,B10419=2016,H10419/$O$14,B10419=2017,H10419/$O$15,B10419=2018,H10419/$O$16,B10419=2019,H10419/$O$17,B10419=2020,H10419/$O$18,B10419=2021,H10419/$O$19,B10419=2022,H10419/$O$20),"")</f>
        <v>7.6881185319448923E-4</v>
      </c>
      <c r="K10419" s="3" cm="1">
        <f t="array" ref="K10419">IFERROR(_xlfn.IFS(B10419=2015,J10419*$P$4,B10419=2016,J10419*$P$5,B10419=2017,J10419*$P$6,B10419=2018,J10419*$P$7,B10419=2019,J10419*$P$8,B10419=2020,J10419*$P$9,B10419=2021,J10419*$P$10,B10419=2022,J10419*$P$11),"")</f>
        <v>1655623.2606656994</v>
      </c>
      <c r="L10419" s="3">
        <f t="shared" si="163"/>
        <v>3405983.5006656991</v>
      </c>
    </row>
    <row r="10420" spans="1:12">
      <c r="A10420">
        <v>4845540</v>
      </c>
      <c r="B10420">
        <v>2023</v>
      </c>
      <c r="D10420" t="s">
        <v>3417</v>
      </c>
      <c r="E10420" t="s">
        <v>3418</v>
      </c>
      <c r="F10420" t="s">
        <v>4101</v>
      </c>
      <c r="G10420" t="s">
        <v>3419</v>
      </c>
      <c r="H10420" s="5">
        <v>2067587.95</v>
      </c>
      <c r="I10420">
        <f>IFERROR(VLOOKUP(G10420,'NCES Match'!$A$2:$B$1307,2,FALSE),"")</f>
        <v>4845540</v>
      </c>
      <c r="J10420" t="str" cm="1">
        <f t="array" ref="J10420">IFERROR(_xlfn.IFS(B10420=2015,H10420/$O$13,B10420=2016,H10420/$O$14,B10420=2017,H10420/$O$15,B10420=2018,H10420/$O$16,B10420=2019,H10420/$O$17,B10420=2020,H10420/$O$18,B10420=2021,H10420/$O$19,B10420=2022,H10420/$O$20),"")</f>
        <v/>
      </c>
      <c r="K10420" s="3" t="str" cm="1">
        <f t="array" ref="K10420">IFERROR(_xlfn.IFS(B10420=2015,J10420*$P$4,B10420=2016,J10420*$P$5,B10420=2017,J10420*$P$6,B10420=2018,J10420*$P$7,B10420=2019,J10420*$P$8,B10420=2020,J10420*$P$9,B10420=2021,J10420*$P$10,B10420=2022,J10420*$P$11),"")</f>
        <v/>
      </c>
      <c r="L10420" s="3">
        <f t="shared" si="163"/>
        <v>2067587.95</v>
      </c>
    </row>
    <row r="10421" spans="1:12">
      <c r="A10421">
        <v>4800162</v>
      </c>
      <c r="B10421">
        <v>2015</v>
      </c>
      <c r="C10421" t="s">
        <v>381</v>
      </c>
      <c r="D10421" t="s">
        <v>2719</v>
      </c>
      <c r="E10421" t="s">
        <v>2720</v>
      </c>
      <c r="G10421" t="s">
        <v>2721</v>
      </c>
      <c r="H10421" s="5">
        <v>432460.47</v>
      </c>
      <c r="I10421">
        <f>IFERROR(VLOOKUP(G10421,'NCES Match'!$A$2:$B$1307,2,FALSE),"")</f>
        <v>4800162</v>
      </c>
      <c r="J10421" cm="1">
        <f t="array" ref="J10421">IFERROR(_xlfn.IFS(B10421=2015,H10421/$O$13,B10421=2016,H10421/$O$14,B10421=2017,H10421/$O$15,B10421=2018,H10421/$O$16,B10421=2019,H10421/$O$17,B10421=2020,H10421/$O$18,B10421=2021,H10421/$O$19,B10421=2022,H10421/$O$20),"")</f>
        <v>3.3879115691512777E-4</v>
      </c>
      <c r="K10421" s="3" cm="1">
        <f t="array" ref="K10421">IFERROR(_xlfn.IFS(B10421=2015,J10421*$P$4,B10421=2016,J10421*$P$5,B10421=2017,J10421*$P$6,B10421=2018,J10421*$P$7,B10421=2019,J10421*$P$8,B10421=2020,J10421*$P$9,B10421=2021,J10421*$P$10,B10421=2022,J10421*$P$11),"")</f>
        <v>539180.3626881612</v>
      </c>
      <c r="L10421" s="3">
        <f t="shared" si="163"/>
        <v>971640.83268816117</v>
      </c>
    </row>
    <row r="10422" spans="1:12">
      <c r="A10422">
        <v>4800162</v>
      </c>
      <c r="B10422">
        <v>2016</v>
      </c>
      <c r="C10422" t="s">
        <v>4102</v>
      </c>
      <c r="D10422" t="s">
        <v>2719</v>
      </c>
      <c r="E10422" t="s">
        <v>2720</v>
      </c>
      <c r="F10422" t="s">
        <v>4101</v>
      </c>
      <c r="G10422" t="s">
        <v>2721</v>
      </c>
      <c r="H10422" s="5">
        <v>403410</v>
      </c>
      <c r="I10422">
        <f>IFERROR(VLOOKUP(G10422,'NCES Match'!$A$2:$B$1307,2,FALSE),"")</f>
        <v>4800162</v>
      </c>
      <c r="J10422" cm="1">
        <f t="array" ref="J10422">IFERROR(_xlfn.IFS(B10422=2015,H10422/$O$13,B10422=2016,H10422/$O$14,B10422=2017,H10422/$O$15,B10422=2018,H10422/$O$16,B10422=2019,H10422/$O$17,B10422=2020,H10422/$O$18,B10422=2021,H10422/$O$19,B10422=2022,H10422/$O$20),"")</f>
        <v>2.8878786969593521E-4</v>
      </c>
      <c r="K10422" s="3" cm="1">
        <f t="array" ref="K10422">IFERROR(_xlfn.IFS(B10422=2015,J10422*$P$4,B10422=2016,J10422*$P$5,B10422=2017,J10422*$P$6,B10422=2018,J10422*$P$7,B10422=2019,J10422*$P$8,B10422=2020,J10422*$P$9,B10422=2021,J10422*$P$10,B10422=2022,J10422*$P$11),"")</f>
        <v>483901.97850586131</v>
      </c>
      <c r="L10422" s="3">
        <f t="shared" si="163"/>
        <v>887311.97850586125</v>
      </c>
    </row>
    <row r="10423" spans="1:12">
      <c r="A10423">
        <v>4800162</v>
      </c>
      <c r="B10423">
        <v>2017</v>
      </c>
      <c r="D10423" t="s">
        <v>2719</v>
      </c>
      <c r="E10423" t="s">
        <v>2720</v>
      </c>
      <c r="F10423" t="s">
        <v>4101</v>
      </c>
      <c r="G10423" t="s">
        <v>2721</v>
      </c>
      <c r="H10423" s="5">
        <v>465695</v>
      </c>
      <c r="I10423">
        <f>IFERROR(VLOOKUP(G10423,'NCES Match'!$A$2:$B$1307,2,FALSE),"")</f>
        <v>4800162</v>
      </c>
      <c r="J10423" cm="1">
        <f t="array" ref="J10423">IFERROR(_xlfn.IFS(B10423=2015,H10423/$O$13,B10423=2016,H10423/$O$14,B10423=2017,H10423/$O$15,B10423=2018,H10423/$O$16,B10423=2019,H10423/$O$17,B10423=2020,H10423/$O$18,B10423=2021,H10423/$O$19,B10423=2022,H10423/$O$20),"")</f>
        <v>3.2106818642062431E-4</v>
      </c>
      <c r="K10423" s="3" cm="1">
        <f t="array" ref="K10423">IFERROR(_xlfn.IFS(B10423=2015,J10423*$P$4,B10423=2016,J10423*$P$5,B10423=2017,J10423*$P$6,B10423=2018,J10423*$P$7,B10423=2019,J10423*$P$8,B10423=2020,J10423*$P$9,B10423=2021,J10423*$P$10,B10423=2022,J10423*$P$11),"")</f>
        <v>545253.34830231522</v>
      </c>
      <c r="L10423" s="3">
        <f t="shared" si="163"/>
        <v>1010948.3483023152</v>
      </c>
    </row>
    <row r="10424" spans="1:12">
      <c r="A10424">
        <v>4800162</v>
      </c>
      <c r="B10424">
        <v>2018</v>
      </c>
      <c r="D10424" t="s">
        <v>2719</v>
      </c>
      <c r="E10424" t="s">
        <v>2720</v>
      </c>
      <c r="F10424" t="s">
        <v>4101</v>
      </c>
      <c r="G10424" t="s">
        <v>2721</v>
      </c>
      <c r="H10424" s="5">
        <v>585790</v>
      </c>
      <c r="I10424">
        <f>IFERROR(VLOOKUP(G10424,'NCES Match'!$A$2:$B$1307,2,FALSE),"")</f>
        <v>4800162</v>
      </c>
      <c r="J10424" cm="1">
        <f t="array" ref="J10424">IFERROR(_xlfn.IFS(B10424=2015,H10424/$O$13,B10424=2016,H10424/$O$14,B10424=2017,H10424/$O$15,B10424=2018,H10424/$O$16,B10424=2019,H10424/$O$17,B10424=2020,H10424/$O$18,B10424=2021,H10424/$O$19,B10424=2022,H10424/$O$20),"")</f>
        <v>3.8226243992206483E-4</v>
      </c>
      <c r="K10424" s="3" cm="1">
        <f t="array" ref="K10424">IFERROR(_xlfn.IFS(B10424=2015,J10424*$P$4,B10424=2016,J10424*$P$5,B10424=2017,J10424*$P$6,B10424=2018,J10424*$P$7,B10424=2019,J10424*$P$8,B10424=2020,J10424*$P$9,B10424=2021,J10424*$P$10,B10424=2022,J10424*$P$11),"")</f>
        <v>656288.53052117361</v>
      </c>
      <c r="L10424" s="3">
        <f t="shared" si="163"/>
        <v>1242078.5305211735</v>
      </c>
    </row>
    <row r="10425" spans="1:12">
      <c r="A10425">
        <v>4800162</v>
      </c>
      <c r="B10425">
        <v>2019</v>
      </c>
      <c r="D10425" t="s">
        <v>2719</v>
      </c>
      <c r="E10425" t="s">
        <v>2720</v>
      </c>
      <c r="F10425" t="s">
        <v>4101</v>
      </c>
      <c r="G10425" t="s">
        <v>2721</v>
      </c>
      <c r="H10425" s="5">
        <v>554700</v>
      </c>
      <c r="I10425">
        <f>IFERROR(VLOOKUP(G10425,'NCES Match'!$A$2:$B$1307,2,FALSE),"")</f>
        <v>4800162</v>
      </c>
      <c r="J10425" cm="1">
        <f t="array" ref="J10425">IFERROR(_xlfn.IFS(B10425=2015,H10425/$O$13,B10425=2016,H10425/$O$14,B10425=2017,H10425/$O$15,B10425=2018,H10425/$O$16,B10425=2019,H10425/$O$17,B10425=2020,H10425/$O$18,B10425=2021,H10425/$O$19,B10425=2022,H10425/$O$20),"")</f>
        <v>3.5122496078029096E-4</v>
      </c>
      <c r="K10425" s="3" cm="1">
        <f t="array" ref="K10425">IFERROR(_xlfn.IFS(B10425=2015,J10425*$P$4,B10425=2016,J10425*$P$5,B10425=2017,J10425*$P$6,B10425=2018,J10425*$P$7,B10425=2019,J10425*$P$8,B10425=2020,J10425*$P$9,B10425=2021,J10425*$P$10,B10425=2022,J10425*$P$11),"")</f>
        <v>610402.98030107422</v>
      </c>
      <c r="L10425" s="3">
        <f t="shared" si="163"/>
        <v>1165102.9803010742</v>
      </c>
    </row>
    <row r="10426" spans="1:12">
      <c r="A10426">
        <v>4800162</v>
      </c>
      <c r="B10426">
        <v>2020</v>
      </c>
      <c r="D10426" t="s">
        <v>2719</v>
      </c>
      <c r="E10426" t="s">
        <v>2720</v>
      </c>
      <c r="F10426" t="s">
        <v>4230</v>
      </c>
      <c r="G10426" t="s">
        <v>4308</v>
      </c>
      <c r="H10426" s="5">
        <v>593913</v>
      </c>
      <c r="I10426">
        <f>IFERROR(VLOOKUP(G10426,'NCES Match'!$A$2:$B$1307,2,FALSE),"")</f>
        <v>4800162</v>
      </c>
      <c r="J10426" cm="1">
        <f t="array" ref="J10426">IFERROR(_xlfn.IFS(B10426=2015,H10426/$O$13,B10426=2016,H10426/$O$14,B10426=2017,H10426/$O$15,B10426=2018,H10426/$O$16,B10426=2019,H10426/$O$17,B10426=2020,H10426/$O$18,B10426=2021,H10426/$O$19,B10426=2022,H10426/$O$20),"")</f>
        <v>3.2184594629155555E-4</v>
      </c>
      <c r="K10426" s="3" cm="1">
        <f t="array" ref="K10426">IFERROR(_xlfn.IFS(B10426=2015,J10426*$P$4,B10426=2016,J10426*$P$5,B10426=2017,J10426*$P$6,B10426=2018,J10426*$P$7,B10426=2019,J10426*$P$8,B10426=2020,J10426*$P$9,B10426=2021,J10426*$P$10,B10426=2022,J10426*$P$11),"")</f>
        <v>678452.16077893786</v>
      </c>
      <c r="L10426" s="3">
        <f t="shared" si="163"/>
        <v>1272365.1607789379</v>
      </c>
    </row>
    <row r="10427" spans="1:12">
      <c r="A10427">
        <v>4800162</v>
      </c>
      <c r="B10427">
        <v>2021</v>
      </c>
      <c r="D10427" t="s">
        <v>2719</v>
      </c>
      <c r="E10427" t="s">
        <v>2720</v>
      </c>
      <c r="F10427" t="s">
        <v>4101</v>
      </c>
      <c r="G10427" t="s">
        <v>4308</v>
      </c>
      <c r="H10427" s="5">
        <v>640991.31000000006</v>
      </c>
      <c r="I10427">
        <f>IFERROR(VLOOKUP(G10427,'NCES Match'!$A$2:$B$1307,2,FALSE),"")</f>
        <v>4800162</v>
      </c>
      <c r="J10427" cm="1">
        <f t="array" ref="J10427">IFERROR(_xlfn.IFS(B10427=2015,H10427/$O$13,B10427=2016,H10427/$O$14,B10427=2017,H10427/$O$15,B10427=2018,H10427/$O$16,B10427=2019,H10427/$O$17,B10427=2020,H10427/$O$18,B10427=2021,H10427/$O$19,B10427=2022,H10427/$O$20),"")</f>
        <v>3.2795872688104238E-4</v>
      </c>
      <c r="K10427" s="3" cm="1">
        <f t="array" ref="K10427">IFERROR(_xlfn.IFS(B10427=2015,J10427*$P$4,B10427=2016,J10427*$P$5,B10427=2017,J10427*$P$6,B10427=2018,J10427*$P$7,B10427=2019,J10427*$P$8,B10427=2020,J10427*$P$9,B10427=2021,J10427*$P$10,B10427=2022,J10427*$P$11),"")</f>
        <v>702013.13279330288</v>
      </c>
      <c r="L10427" s="3">
        <f t="shared" si="163"/>
        <v>1343004.4427933029</v>
      </c>
    </row>
    <row r="10428" spans="1:12">
      <c r="A10428">
        <v>4800162</v>
      </c>
      <c r="B10428">
        <v>2022</v>
      </c>
      <c r="D10428" t="s">
        <v>2719</v>
      </c>
      <c r="E10428" t="s">
        <v>2720</v>
      </c>
      <c r="F10428" t="s">
        <v>4101</v>
      </c>
      <c r="G10428" t="s">
        <v>4308</v>
      </c>
      <c r="H10428" s="5">
        <v>821451.86</v>
      </c>
      <c r="I10428">
        <f>IFERROR(VLOOKUP(G10428,'NCES Match'!$A$2:$B$1307,2,FALSE),"")</f>
        <v>4800162</v>
      </c>
      <c r="J10428" cm="1">
        <f t="array" ref="J10428">IFERROR(_xlfn.IFS(B10428=2015,H10428/$O$13,B10428=2016,H10428/$O$14,B10428=2017,H10428/$O$15,B10428=2018,H10428/$O$16,B10428=2019,H10428/$O$17,B10428=2020,H10428/$O$18,B10428=2021,H10428/$O$19,B10428=2022,H10428/$O$20),"")</f>
        <v>3.6080682842559318E-4</v>
      </c>
      <c r="K10428" s="3" cm="1">
        <f t="array" ref="K10428">IFERROR(_xlfn.IFS(B10428=2015,J10428*$P$4,B10428=2016,J10428*$P$5,B10428=2017,J10428*$P$6,B10428=2018,J10428*$P$7,B10428=2019,J10428*$P$8,B10428=2020,J10428*$P$9,B10428=2021,J10428*$P$10,B10428=2022,J10428*$P$11),"")</f>
        <v>776991.3734632727</v>
      </c>
      <c r="L10428" s="3">
        <f t="shared" si="163"/>
        <v>1598443.2334632727</v>
      </c>
    </row>
    <row r="10429" spans="1:12">
      <c r="A10429">
        <v>4800162</v>
      </c>
      <c r="B10429">
        <v>2023</v>
      </c>
      <c r="D10429" t="s">
        <v>2719</v>
      </c>
      <c r="E10429" t="s">
        <v>2720</v>
      </c>
      <c r="F10429" t="s">
        <v>4101</v>
      </c>
      <c r="G10429" t="s">
        <v>2721</v>
      </c>
      <c r="H10429" s="5">
        <v>884891.09</v>
      </c>
      <c r="I10429">
        <f>IFERROR(VLOOKUP(G10429,'NCES Match'!$A$2:$B$1307,2,FALSE),"")</f>
        <v>4800162</v>
      </c>
      <c r="J10429" t="str" cm="1">
        <f t="array" ref="J10429">IFERROR(_xlfn.IFS(B10429=2015,H10429/$O$13,B10429=2016,H10429/$O$14,B10429=2017,H10429/$O$15,B10429=2018,H10429/$O$16,B10429=2019,H10429/$O$17,B10429=2020,H10429/$O$18,B10429=2021,H10429/$O$19,B10429=2022,H10429/$O$20),"")</f>
        <v/>
      </c>
      <c r="K10429" s="3" t="str" cm="1">
        <f t="array" ref="K10429">IFERROR(_xlfn.IFS(B10429=2015,J10429*$P$4,B10429=2016,J10429*$P$5,B10429=2017,J10429*$P$6,B10429=2018,J10429*$P$7,B10429=2019,J10429*$P$8,B10429=2020,J10429*$P$9,B10429=2021,J10429*$P$10,B10429=2022,J10429*$P$11),"")</f>
        <v/>
      </c>
      <c r="L10429" s="3">
        <f t="shared" si="163"/>
        <v>884891.09</v>
      </c>
    </row>
    <row r="10430" spans="1:12">
      <c r="A10430" t="s">
        <v>4230</v>
      </c>
      <c r="B10430">
        <v>2015</v>
      </c>
      <c r="C10430" t="s">
        <v>230</v>
      </c>
      <c r="D10430" t="s">
        <v>348</v>
      </c>
      <c r="E10430" t="s">
        <v>349</v>
      </c>
      <c r="G10430" t="s">
        <v>350</v>
      </c>
      <c r="H10430" s="5">
        <v>4062533.4</v>
      </c>
      <c r="I10430" t="str">
        <f>IFERROR(VLOOKUP(G10430,'NCES Match'!$A$2:$B$1307,2,FALSE),"")</f>
        <v/>
      </c>
      <c r="J10430" cm="1">
        <f t="array" ref="J10430">IFERROR(_xlfn.IFS(B10430=2015,H10430/$O$13,B10430=2016,H10430/$O$14,B10430=2017,H10430/$O$15,B10430=2018,H10430/$O$16,B10430=2019,H10430/$O$17,B10430=2020,H10430/$O$18,B10430=2021,H10430/$O$19,B10430=2022,H10430/$O$20),"")</f>
        <v>3.1826039281517395E-3</v>
      </c>
      <c r="K10430" s="3" cm="1">
        <f t="array" ref="K10430">IFERROR(_xlfn.IFS(B10430=2015,J10430*$P$4,B10430=2016,J10430*$P$5,B10430=2017,J10430*$P$6,B10430=2018,J10430*$P$7,B10430=2019,J10430*$P$8,B10430=2020,J10430*$P$9,B10430=2021,J10430*$P$10,B10430=2022,J10430*$P$11),"")</f>
        <v>5065060.0089408597</v>
      </c>
      <c r="L10430" s="3">
        <f t="shared" si="163"/>
        <v>9127593.4089408591</v>
      </c>
    </row>
    <row r="10431" spans="1:12">
      <c r="A10431" t="s">
        <v>4230</v>
      </c>
      <c r="B10431">
        <v>2016</v>
      </c>
      <c r="C10431" t="s">
        <v>4100</v>
      </c>
      <c r="D10431" t="s">
        <v>348</v>
      </c>
      <c r="E10431" t="s">
        <v>349</v>
      </c>
      <c r="F10431" t="s">
        <v>4101</v>
      </c>
      <c r="G10431" t="s">
        <v>350</v>
      </c>
      <c r="H10431" s="5">
        <v>4293314</v>
      </c>
      <c r="I10431" t="str">
        <f>IFERROR(VLOOKUP(G10431,'NCES Match'!$A$2:$B$1307,2,FALSE),"")</f>
        <v/>
      </c>
      <c r="J10431" cm="1">
        <f t="array" ref="J10431">IFERROR(_xlfn.IFS(B10431=2015,H10431/$O$13,B10431=2016,H10431/$O$14,B10431=2017,H10431/$O$15,B10431=2018,H10431/$O$16,B10431=2019,H10431/$O$17,B10431=2020,H10431/$O$18,B10431=2021,H10431/$O$19,B10431=2022,H10431/$O$20),"")</f>
        <v>3.0734414218679118E-3</v>
      </c>
      <c r="K10431" s="3" cm="1">
        <f t="array" ref="K10431">IFERROR(_xlfn.IFS(B10431=2015,J10431*$P$4,B10431=2016,J10431*$P$5,B10431=2017,J10431*$P$6,B10431=2018,J10431*$P$7,B10431=2019,J10431*$P$8,B10431=2020,J10431*$P$9,B10431=2021,J10431*$P$10,B10431=2022,J10431*$P$11),"")</f>
        <v>5149954.4853794239</v>
      </c>
      <c r="L10431" s="3">
        <f t="shared" si="163"/>
        <v>9443268.4853794239</v>
      </c>
    </row>
    <row r="10432" spans="1:12">
      <c r="A10432" t="s">
        <v>4230</v>
      </c>
      <c r="B10432">
        <v>2017</v>
      </c>
      <c r="D10432" t="s">
        <v>348</v>
      </c>
      <c r="E10432" t="s">
        <v>349</v>
      </c>
      <c r="F10432" t="s">
        <v>4101</v>
      </c>
      <c r="G10432" t="s">
        <v>350</v>
      </c>
      <c r="H10432" s="5">
        <v>4534187</v>
      </c>
      <c r="I10432" t="str">
        <f>IFERROR(VLOOKUP(G10432,'NCES Match'!$A$2:$B$1307,2,FALSE),"")</f>
        <v/>
      </c>
      <c r="J10432" cm="1">
        <f t="array" ref="J10432">IFERROR(_xlfn.IFS(B10432=2015,H10432/$O$13,B10432=2016,H10432/$O$14,B10432=2017,H10432/$O$15,B10432=2018,H10432/$O$16,B10432=2019,H10432/$O$17,B10432=2020,H10432/$O$18,B10432=2021,H10432/$O$19,B10432=2022,H10432/$O$20),"")</f>
        <v>3.1260442928997979E-3</v>
      </c>
      <c r="K10432" s="3" cm="1">
        <f t="array" ref="K10432">IFERROR(_xlfn.IFS(B10432=2015,J10432*$P$4,B10432=2016,J10432*$P$5,B10432=2017,J10432*$P$6,B10432=2018,J10432*$P$7,B10432=2019,J10432*$P$8,B10432=2020,J10432*$P$9,B10432=2021,J10432*$P$10,B10432=2022,J10432*$P$11),"")</f>
        <v>5308797.9118926115</v>
      </c>
      <c r="L10432" s="3">
        <f t="shared" si="163"/>
        <v>9842984.9118926115</v>
      </c>
    </row>
    <row r="10433" spans="1:12">
      <c r="A10433" t="s">
        <v>4230</v>
      </c>
      <c r="B10433">
        <v>2018</v>
      </c>
      <c r="D10433" t="s">
        <v>348</v>
      </c>
      <c r="E10433" t="s">
        <v>349</v>
      </c>
      <c r="F10433">
        <v>981</v>
      </c>
      <c r="G10433" t="s">
        <v>350</v>
      </c>
      <c r="H10433" s="5">
        <v>4643439</v>
      </c>
      <c r="I10433" t="str">
        <f>IFERROR(VLOOKUP(G10433,'NCES Match'!$A$2:$B$1307,2,FALSE),"")</f>
        <v/>
      </c>
      <c r="J10433" cm="1">
        <f t="array" ref="J10433">IFERROR(_xlfn.IFS(B10433=2015,H10433/$O$13,B10433=2016,H10433/$O$14,B10433=2017,H10433/$O$15,B10433=2018,H10433/$O$16,B10433=2019,H10433/$O$17,B10433=2020,H10433/$O$18,B10433=2021,H10433/$O$19,B10433=2022,H10433/$O$20),"")</f>
        <v>3.0301171439752689E-3</v>
      </c>
      <c r="K10433" s="3" cm="1">
        <f t="array" ref="K10433">IFERROR(_xlfn.IFS(B10433=2015,J10433*$P$4,B10433=2016,J10433*$P$5,B10433=2017,J10433*$P$6,B10433=2018,J10433*$P$7,B10433=2019,J10433*$P$8,B10433=2020,J10433*$P$9,B10433=2021,J10433*$P$10,B10433=2022,J10433*$P$11),"")</f>
        <v>5202266.6106876321</v>
      </c>
      <c r="L10433" s="3">
        <f t="shared" si="163"/>
        <v>9845705.6106876321</v>
      </c>
    </row>
    <row r="10434" spans="1:12">
      <c r="A10434" t="s">
        <v>4230</v>
      </c>
      <c r="B10434">
        <v>2019</v>
      </c>
      <c r="D10434" t="s">
        <v>348</v>
      </c>
      <c r="E10434" t="s">
        <v>349</v>
      </c>
      <c r="F10434" t="s">
        <v>4218</v>
      </c>
      <c r="G10434" t="s">
        <v>350</v>
      </c>
      <c r="H10434" s="5">
        <v>4948142</v>
      </c>
      <c r="I10434" t="str">
        <f>IFERROR(VLOOKUP(G10434,'NCES Match'!$A$2:$B$1307,2,FALSE),"")</f>
        <v/>
      </c>
      <c r="J10434" cm="1">
        <f t="array" ref="J10434">IFERROR(_xlfn.IFS(B10434=2015,H10434/$O$13,B10434=2016,H10434/$O$14,B10434=2017,H10434/$O$15,B10434=2018,H10434/$O$16,B10434=2019,H10434/$O$17,B10434=2020,H10434/$O$18,B10434=2021,H10434/$O$19,B10434=2022,H10434/$O$20),"")</f>
        <v>3.1330646834060042E-3</v>
      </c>
      <c r="K10434" s="3" cm="1">
        <f t="array" ref="K10434">IFERROR(_xlfn.IFS(B10434=2015,J10434*$P$4,B10434=2016,J10434*$P$5,B10434=2017,J10434*$P$6,B10434=2018,J10434*$P$7,B10434=2019,J10434*$P$8,B10434=2020,J10434*$P$9,B10434=2021,J10434*$P$10,B10434=2022,J10434*$P$11),"")</f>
        <v>5445034.4758480582</v>
      </c>
      <c r="L10434" s="3">
        <f t="shared" si="163"/>
        <v>10393176.475848058</v>
      </c>
    </row>
    <row r="10435" spans="1:12">
      <c r="A10435" t="s">
        <v>4230</v>
      </c>
      <c r="B10435">
        <v>2020</v>
      </c>
      <c r="D10435" t="s">
        <v>348</v>
      </c>
      <c r="E10435" t="s">
        <v>349</v>
      </c>
      <c r="F10435" t="s">
        <v>4218</v>
      </c>
      <c r="G10435" t="s">
        <v>4323</v>
      </c>
      <c r="H10435" s="5">
        <v>5512437</v>
      </c>
      <c r="I10435" t="str">
        <f>IFERROR(VLOOKUP(G10435,'NCES Match'!$A$2:$B$1307,2,FALSE),"")</f>
        <v/>
      </c>
      <c r="J10435" cm="1">
        <f t="array" ref="J10435">IFERROR(_xlfn.IFS(B10435=2015,H10435/$O$13,B10435=2016,H10435/$O$14,B10435=2017,H10435/$O$15,B10435=2018,H10435/$O$16,B10435=2019,H10435/$O$17,B10435=2020,H10435/$O$18,B10435=2021,H10435/$O$19,B10435=2022,H10435/$O$20),"")</f>
        <v>2.9872312992603018E-3</v>
      </c>
      <c r="K10435" s="3" cm="1">
        <f t="array" ref="K10435">IFERROR(_xlfn.IFS(B10435=2015,J10435*$P$4,B10435=2016,J10435*$P$5,B10435=2017,J10435*$P$6,B10435=2018,J10435*$P$7,B10435=2019,J10435*$P$8,B10435=2020,J10435*$P$9,B10435=2021,J10435*$P$10,B10435=2022,J10435*$P$11),"")</f>
        <v>6297091.9878968233</v>
      </c>
      <c r="L10435" s="3">
        <f t="shared" ref="L10435:L10498" si="164">SUM(H10435,K10435)</f>
        <v>11809528.987896822</v>
      </c>
    </row>
    <row r="10436" spans="1:12">
      <c r="A10436" t="s">
        <v>4230</v>
      </c>
      <c r="B10436">
        <v>2021</v>
      </c>
      <c r="D10436" t="s">
        <v>348</v>
      </c>
      <c r="E10436" t="s">
        <v>349</v>
      </c>
      <c r="F10436" t="s">
        <v>4218</v>
      </c>
      <c r="G10436" t="s">
        <v>4323</v>
      </c>
      <c r="H10436" s="5">
        <v>5537514.54</v>
      </c>
      <c r="I10436" t="str">
        <f>IFERROR(VLOOKUP(G10436,'NCES Match'!$A$2:$B$1307,2,FALSE),"")</f>
        <v/>
      </c>
      <c r="J10436" cm="1">
        <f t="array" ref="J10436">IFERROR(_xlfn.IFS(B10436=2015,H10436/$O$13,B10436=2016,H10436/$O$14,B10436=2017,H10436/$O$15,B10436=2018,H10436/$O$16,B10436=2019,H10436/$O$17,B10436=2020,H10436/$O$18,B10436=2021,H10436/$O$19,B10436=2022,H10436/$O$20),"")</f>
        <v>2.8332306386862887E-3</v>
      </c>
      <c r="K10436" s="3" cm="1">
        <f t="array" ref="K10436">IFERROR(_xlfn.IFS(B10436=2015,J10436*$P$4,B10436=2016,J10436*$P$5,B10436=2017,J10436*$P$6,B10436=2018,J10436*$P$7,B10436=2019,J10436*$P$8,B10436=2020,J10436*$P$9,B10436=2021,J10436*$P$10,B10436=2022,J10436*$P$11),"")</f>
        <v>6064681.1734684287</v>
      </c>
      <c r="L10436" s="3">
        <f t="shared" si="164"/>
        <v>11602195.713468429</v>
      </c>
    </row>
    <row r="10437" spans="1:12">
      <c r="A10437" t="s">
        <v>4230</v>
      </c>
      <c r="B10437">
        <v>2022</v>
      </c>
      <c r="D10437" t="s">
        <v>348</v>
      </c>
      <c r="E10437" t="s">
        <v>349</v>
      </c>
      <c r="F10437" t="s">
        <v>4218</v>
      </c>
      <c r="G10437" t="s">
        <v>4323</v>
      </c>
      <c r="H10437" s="5">
        <v>5890670.2199999997</v>
      </c>
      <c r="I10437" t="str">
        <f>IFERROR(VLOOKUP(G10437,'NCES Match'!$A$2:$B$1307,2,FALSE),"")</f>
        <v/>
      </c>
      <c r="J10437" cm="1">
        <f t="array" ref="J10437">IFERROR(_xlfn.IFS(B10437=2015,H10437/$O$13,B10437=2016,H10437/$O$14,B10437=2017,H10437/$O$15,B10437=2018,H10437/$O$16,B10437=2019,H10437/$O$17,B10437=2020,H10437/$O$18,B10437=2021,H10437/$O$19,B10437=2022,H10437/$O$20),"")</f>
        <v>2.587362866740957E-3</v>
      </c>
      <c r="K10437" s="3" cm="1">
        <f t="array" ref="K10437">IFERROR(_xlfn.IFS(B10437=2015,J10437*$P$4,B10437=2016,J10437*$P$5,B10437=2017,J10437*$P$6,B10437=2018,J10437*$P$7,B10437=2019,J10437*$P$8,B10437=2020,J10437*$P$9,B10437=2021,J10437*$P$10,B10437=2022,J10437*$P$11),"")</f>
        <v>5571841.9638820933</v>
      </c>
      <c r="L10437" s="3">
        <f t="shared" si="164"/>
        <v>11462512.183882093</v>
      </c>
    </row>
    <row r="10438" spans="1:12">
      <c r="A10438" t="s">
        <v>4230</v>
      </c>
      <c r="B10438">
        <v>2023</v>
      </c>
      <c r="D10438" t="s">
        <v>348</v>
      </c>
      <c r="E10438" t="s">
        <v>349</v>
      </c>
      <c r="F10438" t="s">
        <v>4218</v>
      </c>
      <c r="G10438" t="s">
        <v>350</v>
      </c>
      <c r="H10438" s="5">
        <v>6729121.0999999996</v>
      </c>
      <c r="I10438" t="str">
        <f>IFERROR(VLOOKUP(G10438,'NCES Match'!$A$2:$B$1307,2,FALSE),"")</f>
        <v/>
      </c>
      <c r="J10438" t="str" cm="1">
        <f t="array" ref="J10438">IFERROR(_xlfn.IFS(B10438=2015,H10438/$O$13,B10438=2016,H10438/$O$14,B10438=2017,H10438/$O$15,B10438=2018,H10438/$O$16,B10438=2019,H10438/$O$17,B10438=2020,H10438/$O$18,B10438=2021,H10438/$O$19,B10438=2022,H10438/$O$20),"")</f>
        <v/>
      </c>
      <c r="K10438" s="3" t="str" cm="1">
        <f t="array" ref="K10438">IFERROR(_xlfn.IFS(B10438=2015,J10438*$P$4,B10438=2016,J10438*$P$5,B10438=2017,J10438*$P$6,B10438=2018,J10438*$P$7,B10438=2019,J10438*$P$8,B10438=2020,J10438*$P$9,B10438=2021,J10438*$P$10,B10438=2022,J10438*$P$11),"")</f>
        <v/>
      </c>
      <c r="L10438" s="3">
        <f t="shared" si="164"/>
        <v>6729121.0999999996</v>
      </c>
    </row>
    <row r="10439" spans="1:12">
      <c r="A10439">
        <v>4800163</v>
      </c>
      <c r="B10439">
        <v>2015</v>
      </c>
      <c r="C10439" t="s">
        <v>3521</v>
      </c>
      <c r="D10439" t="s">
        <v>3987</v>
      </c>
      <c r="E10439" t="s">
        <v>3988</v>
      </c>
      <c r="G10439" t="s">
        <v>3989</v>
      </c>
      <c r="H10439" s="5">
        <v>679606.46</v>
      </c>
      <c r="I10439">
        <f>IFERROR(VLOOKUP(G10439,'NCES Match'!$A$2:$B$1307,2,FALSE),"")</f>
        <v>4800163</v>
      </c>
      <c r="J10439" cm="1">
        <f t="array" ref="J10439">IFERROR(_xlfn.IFS(B10439=2015,H10439/$O$13,B10439=2016,H10439/$O$14,B10439=2017,H10439/$O$15,B10439=2018,H10439/$O$16,B10439=2019,H10439/$O$17,B10439=2020,H10439/$O$18,B10439=2021,H10439/$O$19,B10439=2022,H10439/$O$20),"")</f>
        <v>5.3240625398754825E-4</v>
      </c>
      <c r="K10439" s="3" cm="1">
        <f t="array" ref="K10439">IFERROR(_xlfn.IFS(B10439=2015,J10439*$P$4,B10439=2016,J10439*$P$5,B10439=2017,J10439*$P$6,B10439=2018,J10439*$P$7,B10439=2019,J10439*$P$8,B10439=2020,J10439*$P$9,B10439=2021,J10439*$P$10,B10439=2022,J10439*$P$11),"")</f>
        <v>847315.49588339776</v>
      </c>
      <c r="L10439" s="3">
        <f t="shared" si="164"/>
        <v>1526921.9558833977</v>
      </c>
    </row>
    <row r="10440" spans="1:12">
      <c r="A10440">
        <v>4800163</v>
      </c>
      <c r="B10440">
        <v>2016</v>
      </c>
      <c r="C10440" t="s">
        <v>4104</v>
      </c>
      <c r="D10440" t="s">
        <v>3987</v>
      </c>
      <c r="E10440" t="s">
        <v>3988</v>
      </c>
      <c r="F10440" t="s">
        <v>4101</v>
      </c>
      <c r="G10440" t="s">
        <v>3989</v>
      </c>
      <c r="H10440" s="5">
        <v>919534</v>
      </c>
      <c r="I10440">
        <f>IFERROR(VLOOKUP(G10440,'NCES Match'!$A$2:$B$1307,2,FALSE),"")</f>
        <v>4800163</v>
      </c>
      <c r="J10440" cm="1">
        <f t="array" ref="J10440">IFERROR(_xlfn.IFS(B10440=2015,H10440/$O$13,B10440=2016,H10440/$O$14,B10440=2017,H10440/$O$15,B10440=2018,H10440/$O$16,B10440=2019,H10440/$O$17,B10440=2020,H10440/$O$18,B10440=2021,H10440/$O$19,B10440=2022,H10440/$O$20),"")</f>
        <v>6.5826396215508311E-4</v>
      </c>
      <c r="K10440" s="3" cm="1">
        <f t="array" ref="K10440">IFERROR(_xlfn.IFS(B10440=2015,J10440*$P$4,B10440=2016,J10440*$P$5,B10440=2017,J10440*$P$6,B10440=2018,J10440*$P$7,B10440=2019,J10440*$P$8,B10440=2020,J10440*$P$9,B10440=2021,J10440*$P$10,B10440=2022,J10440*$P$11),"")</f>
        <v>1103007.6644193467</v>
      </c>
      <c r="L10440" s="3">
        <f t="shared" si="164"/>
        <v>2022541.6644193467</v>
      </c>
    </row>
    <row r="10441" spans="1:12">
      <c r="A10441">
        <v>4800163</v>
      </c>
      <c r="B10441">
        <v>2017</v>
      </c>
      <c r="D10441" t="s">
        <v>3987</v>
      </c>
      <c r="E10441" t="s">
        <v>3988</v>
      </c>
      <c r="F10441" t="s">
        <v>4101</v>
      </c>
      <c r="G10441" t="s">
        <v>3989</v>
      </c>
      <c r="H10441" s="5">
        <v>1145342</v>
      </c>
      <c r="I10441">
        <f>IFERROR(VLOOKUP(G10441,'NCES Match'!$A$2:$B$1307,2,FALSE),"")</f>
        <v>4800163</v>
      </c>
      <c r="J10441" cm="1">
        <f t="array" ref="J10441">IFERROR(_xlfn.IFS(B10441=2015,H10441/$O$13,B10441=2016,H10441/$O$14,B10441=2017,H10441/$O$15,B10441=2018,H10441/$O$16,B10441=2019,H10441/$O$17,B10441=2020,H10441/$O$18,B10441=2021,H10441/$O$19,B10441=2022,H10441/$O$20),"")</f>
        <v>7.896431758369119E-4</v>
      </c>
      <c r="K10441" s="3" cm="1">
        <f t="array" ref="K10441">IFERROR(_xlfn.IFS(B10441=2015,J10441*$P$4,B10441=2016,J10441*$P$5,B10441=2017,J10441*$P$6,B10441=2018,J10441*$P$7,B10441=2019,J10441*$P$8,B10441=2020,J10441*$P$9,B10441=2021,J10441*$P$10,B10441=2022,J10441*$P$11),"")</f>
        <v>1341009.8035221987</v>
      </c>
      <c r="L10441" s="3">
        <f t="shared" si="164"/>
        <v>2486351.8035221985</v>
      </c>
    </row>
    <row r="10442" spans="1:12">
      <c r="A10442">
        <v>4800163</v>
      </c>
      <c r="B10442">
        <v>2018</v>
      </c>
      <c r="D10442" t="s">
        <v>3987</v>
      </c>
      <c r="E10442" t="s">
        <v>3988</v>
      </c>
      <c r="F10442" t="s">
        <v>4101</v>
      </c>
      <c r="G10442" t="s">
        <v>3989</v>
      </c>
      <c r="H10442" s="5">
        <v>1419915</v>
      </c>
      <c r="I10442">
        <f>IFERROR(VLOOKUP(G10442,'NCES Match'!$A$2:$B$1307,2,FALSE),"")</f>
        <v>4800163</v>
      </c>
      <c r="J10442" cm="1">
        <f t="array" ref="J10442">IFERROR(_xlfn.IFS(B10442=2015,H10442/$O$13,B10442=2016,H10442/$O$14,B10442=2017,H10442/$O$15,B10442=2018,H10442/$O$16,B10442=2019,H10442/$O$17,B10442=2020,H10442/$O$18,B10442=2021,H10442/$O$19,B10442=2022,H10442/$O$20),"")</f>
        <v>9.2657807812004077E-4</v>
      </c>
      <c r="K10442" s="3" cm="1">
        <f t="array" ref="K10442">IFERROR(_xlfn.IFS(B10442=2015,J10442*$P$4,B10442=2016,J10442*$P$5,B10442=2017,J10442*$P$6,B10442=2018,J10442*$P$7,B10442=2019,J10442*$P$8,B10442=2020,J10442*$P$9,B10442=2021,J10442*$P$10,B10442=2022,J10442*$P$11),"")</f>
        <v>1590798.6288857309</v>
      </c>
      <c r="L10442" s="3">
        <f t="shared" si="164"/>
        <v>3010713.6288857311</v>
      </c>
    </row>
    <row r="10443" spans="1:12">
      <c r="A10443">
        <v>4800163</v>
      </c>
      <c r="B10443">
        <v>2019</v>
      </c>
      <c r="D10443" t="s">
        <v>3987</v>
      </c>
      <c r="E10443" t="s">
        <v>3988</v>
      </c>
      <c r="F10443" t="s">
        <v>4101</v>
      </c>
      <c r="G10443" t="s">
        <v>3989</v>
      </c>
      <c r="H10443" s="5">
        <v>1632857</v>
      </c>
      <c r="I10443">
        <f>IFERROR(VLOOKUP(G10443,'NCES Match'!$A$2:$B$1307,2,FALSE),"")</f>
        <v>4800163</v>
      </c>
      <c r="J10443" cm="1">
        <f t="array" ref="J10443">IFERROR(_xlfn.IFS(B10443=2015,H10443/$O$13,B10443=2016,H10443/$O$14,B10443=2017,H10443/$O$15,B10443=2018,H10443/$O$16,B10443=2019,H10443/$O$17,B10443=2020,H10443/$O$18,B10443=2021,H10443/$O$19,B10443=2022,H10443/$O$20),"")</f>
        <v>1.0338924387683856E-3</v>
      </c>
      <c r="K10443" s="3" cm="1">
        <f t="array" ref="K10443">IFERROR(_xlfn.IFS(B10443=2015,J10443*$P$4,B10443=2016,J10443*$P$5,B10443=2017,J10443*$P$6,B10443=2018,J10443*$P$7,B10443=2019,J10443*$P$8,B10443=2020,J10443*$P$9,B10443=2021,J10443*$P$10,B10443=2022,J10443*$P$11),"")</f>
        <v>1796828.5184883196</v>
      </c>
      <c r="L10443" s="3">
        <f t="shared" si="164"/>
        <v>3429685.5184883196</v>
      </c>
    </row>
    <row r="10444" spans="1:12">
      <c r="A10444">
        <v>4800163</v>
      </c>
      <c r="B10444">
        <v>2020</v>
      </c>
      <c r="D10444" t="s">
        <v>3987</v>
      </c>
      <c r="E10444" t="s">
        <v>3988</v>
      </c>
      <c r="F10444" t="s">
        <v>4230</v>
      </c>
      <c r="G10444" t="s">
        <v>3989</v>
      </c>
      <c r="H10444" s="5">
        <v>2730562</v>
      </c>
      <c r="I10444">
        <f>IFERROR(VLOOKUP(G10444,'NCES Match'!$A$2:$B$1307,2,FALSE),"")</f>
        <v>4800163</v>
      </c>
      <c r="J10444" cm="1">
        <f t="array" ref="J10444">IFERROR(_xlfn.IFS(B10444=2015,H10444/$O$13,B10444=2016,H10444/$O$14,B10444=2017,H10444/$O$15,B10444=2018,H10444/$O$16,B10444=2019,H10444/$O$17,B10444=2020,H10444/$O$18,B10444=2021,H10444/$O$19,B10444=2022,H10444/$O$20),"")</f>
        <v>1.4797121982474916E-3</v>
      </c>
      <c r="K10444" s="3" cm="1">
        <f t="array" ref="K10444">IFERROR(_xlfn.IFS(B10444=2015,J10444*$P$4,B10444=2016,J10444*$P$5,B10444=2017,J10444*$P$6,B10444=2018,J10444*$P$7,B10444=2019,J10444*$P$8,B10444=2020,J10444*$P$9,B10444=2021,J10444*$P$10,B10444=2022,J10444*$P$11),"")</f>
        <v>3119237.4792955504</v>
      </c>
      <c r="L10444" s="3">
        <f t="shared" si="164"/>
        <v>5849799.4792955499</v>
      </c>
    </row>
    <row r="10445" spans="1:12">
      <c r="A10445">
        <v>4800163</v>
      </c>
      <c r="B10445">
        <v>2021</v>
      </c>
      <c r="D10445" t="s">
        <v>3987</v>
      </c>
      <c r="E10445" t="s">
        <v>3988</v>
      </c>
      <c r="F10445" t="s">
        <v>4101</v>
      </c>
      <c r="G10445" t="s">
        <v>3989</v>
      </c>
      <c r="H10445" s="5">
        <v>2614221.16</v>
      </c>
      <c r="I10445">
        <f>IFERROR(VLOOKUP(G10445,'NCES Match'!$A$2:$B$1307,2,FALSE),"")</f>
        <v>4800163</v>
      </c>
      <c r="J10445" cm="1">
        <f t="array" ref="J10445">IFERROR(_xlfn.IFS(B10445=2015,H10445/$O$13,B10445=2016,H10445/$O$14,B10445=2017,H10445/$O$15,B10445=2018,H10445/$O$16,B10445=2019,H10445/$O$17,B10445=2020,H10445/$O$18,B10445=2021,H10445/$O$19,B10445=2022,H10445/$O$20),"")</f>
        <v>1.3375479979893671E-3</v>
      </c>
      <c r="K10445" s="3" cm="1">
        <f t="array" ref="K10445">IFERROR(_xlfn.IFS(B10445=2015,J10445*$P$4,B10445=2016,J10445*$P$5,B10445=2017,J10445*$P$6,B10445=2018,J10445*$P$7,B10445=2019,J10445*$P$8,B10445=2020,J10445*$P$9,B10445=2021,J10445*$P$10,B10445=2022,J10445*$P$11),"")</f>
        <v>2863092.7716416968</v>
      </c>
      <c r="L10445" s="3">
        <f t="shared" si="164"/>
        <v>5477313.931641697</v>
      </c>
    </row>
    <row r="10446" spans="1:12">
      <c r="A10446">
        <v>4800163</v>
      </c>
      <c r="B10446">
        <v>2022</v>
      </c>
      <c r="D10446" t="s">
        <v>3987</v>
      </c>
      <c r="E10446" t="s">
        <v>3988</v>
      </c>
      <c r="F10446" t="s">
        <v>4101</v>
      </c>
      <c r="G10446" t="s">
        <v>3989</v>
      </c>
      <c r="H10446" s="5">
        <v>2887753.6799999997</v>
      </c>
      <c r="I10446">
        <f>IFERROR(VLOOKUP(G10446,'NCES Match'!$A$2:$B$1307,2,FALSE),"")</f>
        <v>4800163</v>
      </c>
      <c r="J10446" cm="1">
        <f t="array" ref="J10446">IFERROR(_xlfn.IFS(B10446=2015,H10446/$O$13,B10446=2016,H10446/$O$14,B10446=2017,H10446/$O$15,B10446=2018,H10446/$O$16,B10446=2019,H10446/$O$17,B10446=2020,H10446/$O$18,B10446=2021,H10446/$O$19,B10446=2022,H10446/$O$20),"")</f>
        <v>1.2683899048632444E-3</v>
      </c>
      <c r="K10446" s="3" cm="1">
        <f t="array" ref="K10446">IFERROR(_xlfn.IFS(B10446=2015,J10446*$P$4,B10446=2016,J10446*$P$5,B10446=2017,J10446*$P$6,B10446=2018,J10446*$P$7,B10446=2019,J10446*$P$8,B10446=2020,J10446*$P$9,B10446=2021,J10446*$P$10,B10446=2022,J10446*$P$11),"")</f>
        <v>2731456.1051049535</v>
      </c>
      <c r="L10446" s="3">
        <f t="shared" si="164"/>
        <v>5619209.7851049528</v>
      </c>
    </row>
    <row r="10447" spans="1:12">
      <c r="A10447">
        <v>4800163</v>
      </c>
      <c r="B10447">
        <v>2023</v>
      </c>
      <c r="D10447" t="s">
        <v>3987</v>
      </c>
      <c r="E10447" t="s">
        <v>3988</v>
      </c>
      <c r="F10447" t="s">
        <v>4101</v>
      </c>
      <c r="G10447" t="s">
        <v>3989</v>
      </c>
      <c r="H10447" s="5">
        <v>4020115.68</v>
      </c>
      <c r="I10447">
        <f>IFERROR(VLOOKUP(G10447,'NCES Match'!$A$2:$B$1307,2,FALSE),"")</f>
        <v>4800163</v>
      </c>
      <c r="J10447" t="str" cm="1">
        <f t="array" ref="J10447">IFERROR(_xlfn.IFS(B10447=2015,H10447/$O$13,B10447=2016,H10447/$O$14,B10447=2017,H10447/$O$15,B10447=2018,H10447/$O$16,B10447=2019,H10447/$O$17,B10447=2020,H10447/$O$18,B10447=2021,H10447/$O$19,B10447=2022,H10447/$O$20),"")</f>
        <v/>
      </c>
      <c r="K10447" s="3" t="str" cm="1">
        <f t="array" ref="K10447">IFERROR(_xlfn.IFS(B10447=2015,J10447*$P$4,B10447=2016,J10447*$P$5,B10447=2017,J10447*$P$6,B10447=2018,J10447*$P$7,B10447=2019,J10447*$P$8,B10447=2020,J10447*$P$9,B10447=2021,J10447*$P$10,B10447=2022,J10447*$P$11),"")</f>
        <v/>
      </c>
      <c r="L10447" s="3">
        <f t="shared" si="164"/>
        <v>4020115.68</v>
      </c>
    </row>
    <row r="10448" spans="1:12">
      <c r="A10448">
        <v>4807440</v>
      </c>
      <c r="B10448">
        <v>2015</v>
      </c>
      <c r="C10448" t="s">
        <v>381</v>
      </c>
      <c r="D10448" t="s">
        <v>388</v>
      </c>
      <c r="E10448" t="s">
        <v>389</v>
      </c>
      <c r="G10448" t="s">
        <v>390</v>
      </c>
      <c r="H10448" s="5">
        <v>2979577.27</v>
      </c>
      <c r="I10448">
        <f>IFERROR(VLOOKUP(G10448,'NCES Match'!$A$2:$B$1307,2,FALSE),"")</f>
        <v>4807440</v>
      </c>
      <c r="J10448" cm="1">
        <f t="array" ref="J10448">IFERROR(_xlfn.IFS(B10448=2015,H10448/$O$13,B10448=2016,H10448/$O$14,B10448=2017,H10448/$O$15,B10448=2018,H10448/$O$16,B10448=2019,H10448/$O$17,B10448=2020,H10448/$O$18,B10448=2021,H10448/$O$19,B10448=2022,H10448/$O$20),"")</f>
        <v>2.334212027335858E-3</v>
      </c>
      <c r="K10448" s="3" cm="1">
        <f t="array" ref="K10448">IFERROR(_xlfn.IFS(B10448=2015,J10448*$P$4,B10448=2016,J10448*$P$5,B10448=2017,J10448*$P$6,B10448=2018,J10448*$P$7,B10448=2019,J10448*$P$8,B10448=2020,J10448*$P$9,B10448=2021,J10448*$P$10,B10448=2022,J10448*$P$11),"")</f>
        <v>3714858.7317032721</v>
      </c>
      <c r="L10448" s="3">
        <f t="shared" si="164"/>
        <v>6694436.0017032716</v>
      </c>
    </row>
    <row r="10449" spans="1:12">
      <c r="A10449">
        <v>4807440</v>
      </c>
      <c r="B10449">
        <v>2016</v>
      </c>
      <c r="C10449" t="s">
        <v>4102</v>
      </c>
      <c r="D10449" t="s">
        <v>388</v>
      </c>
      <c r="E10449" t="s">
        <v>389</v>
      </c>
      <c r="F10449" t="s">
        <v>4101</v>
      </c>
      <c r="G10449" t="s">
        <v>390</v>
      </c>
      <c r="H10449" s="5">
        <v>3005216</v>
      </c>
      <c r="I10449">
        <f>IFERROR(VLOOKUP(G10449,'NCES Match'!$A$2:$B$1307,2,FALSE),"")</f>
        <v>4807440</v>
      </c>
      <c r="J10449" cm="1">
        <f t="array" ref="J10449">IFERROR(_xlfn.IFS(B10449=2015,H10449/$O$13,B10449=2016,H10449/$O$14,B10449=2017,H10449/$O$15,B10449=2018,H10449/$O$16,B10449=2019,H10449/$O$17,B10449=2020,H10449/$O$18,B10449=2021,H10449/$O$19,B10449=2022,H10449/$O$20),"")</f>
        <v>2.1513346883224004E-3</v>
      </c>
      <c r="K10449" s="3" cm="1">
        <f t="array" ref="K10449">IFERROR(_xlfn.IFS(B10449=2015,J10449*$P$4,B10449=2016,J10449*$P$5,B10449=2017,J10449*$P$6,B10449=2018,J10449*$P$7,B10449=2019,J10449*$P$8,B10449=2020,J10449*$P$9,B10449=2021,J10449*$P$10,B10449=2022,J10449*$P$11),"")</f>
        <v>3604843.6286593545</v>
      </c>
      <c r="L10449" s="3">
        <f t="shared" si="164"/>
        <v>6610059.6286593545</v>
      </c>
    </row>
    <row r="10450" spans="1:12">
      <c r="A10450">
        <v>4807440</v>
      </c>
      <c r="B10450">
        <v>2017</v>
      </c>
      <c r="D10450" t="s">
        <v>388</v>
      </c>
      <c r="E10450" t="s">
        <v>389</v>
      </c>
      <c r="F10450" t="s">
        <v>4101</v>
      </c>
      <c r="G10450" t="s">
        <v>390</v>
      </c>
      <c r="H10450" s="5">
        <v>3136596</v>
      </c>
      <c r="I10450">
        <f>IFERROR(VLOOKUP(G10450,'NCES Match'!$A$2:$B$1307,2,FALSE),"")</f>
        <v>4807440</v>
      </c>
      <c r="J10450" cm="1">
        <f t="array" ref="J10450">IFERROR(_xlfn.IFS(B10450=2015,H10450/$O$13,B10450=2016,H10450/$O$14,B10450=2017,H10450/$O$15,B10450=2018,H10450/$O$16,B10450=2019,H10450/$O$17,B10450=2020,H10450/$O$18,B10450=2021,H10450/$O$19,B10450=2022,H10450/$O$20),"")</f>
        <v>2.1624908776220154E-3</v>
      </c>
      <c r="K10450" s="3" cm="1">
        <f t="array" ref="K10450">IFERROR(_xlfn.IFS(B10450=2015,J10450*$P$4,B10450=2016,J10450*$P$5,B10450=2017,J10450*$P$6,B10450=2018,J10450*$P$7,B10450=2019,J10450*$P$8,B10450=2020,J10450*$P$9,B10450=2021,J10450*$P$10,B10450=2022,J10450*$P$11),"")</f>
        <v>3672445.4230164564</v>
      </c>
      <c r="L10450" s="3">
        <f t="shared" si="164"/>
        <v>6809041.4230164569</v>
      </c>
    </row>
    <row r="10451" spans="1:12">
      <c r="A10451">
        <v>4807440</v>
      </c>
      <c r="B10451">
        <v>2018</v>
      </c>
      <c r="D10451" t="s">
        <v>388</v>
      </c>
      <c r="E10451" t="s">
        <v>389</v>
      </c>
      <c r="F10451" t="s">
        <v>4101</v>
      </c>
      <c r="G10451" t="s">
        <v>390</v>
      </c>
      <c r="H10451" s="5">
        <v>3221421</v>
      </c>
      <c r="I10451">
        <f>IFERROR(VLOOKUP(G10451,'NCES Match'!$A$2:$B$1307,2,FALSE),"")</f>
        <v>4807440</v>
      </c>
      <c r="J10451" cm="1">
        <f t="array" ref="J10451">IFERROR(_xlfn.IFS(B10451=2015,H10451/$O$13,B10451=2016,H10451/$O$14,B10451=2017,H10451/$O$15,B10451=2018,H10451/$O$16,B10451=2019,H10451/$O$17,B10451=2020,H10451/$O$18,B10451=2021,H10451/$O$19,B10451=2022,H10451/$O$20),"")</f>
        <v>2.1021667346253401E-3</v>
      </c>
      <c r="K10451" s="3" cm="1">
        <f t="array" ref="K10451">IFERROR(_xlfn.IFS(B10451=2015,J10451*$P$4,B10451=2016,J10451*$P$5,B10451=2017,J10451*$P$6,B10451=2018,J10451*$P$7,B10451=2019,J10451*$P$8,B10451=2020,J10451*$P$9,B10451=2021,J10451*$P$10,B10451=2022,J10451*$P$11),"")</f>
        <v>3609111.8904044959</v>
      </c>
      <c r="L10451" s="3">
        <f t="shared" si="164"/>
        <v>6830532.8904044963</v>
      </c>
    </row>
    <row r="10452" spans="1:12">
      <c r="A10452">
        <v>4807440</v>
      </c>
      <c r="B10452">
        <v>2019</v>
      </c>
      <c r="D10452" t="s">
        <v>388</v>
      </c>
      <c r="E10452" t="s">
        <v>389</v>
      </c>
      <c r="F10452" t="s">
        <v>4101</v>
      </c>
      <c r="G10452" t="s">
        <v>390</v>
      </c>
      <c r="H10452" s="5">
        <v>3313820</v>
      </c>
      <c r="I10452">
        <f>IFERROR(VLOOKUP(G10452,'NCES Match'!$A$2:$B$1307,2,FALSE),"")</f>
        <v>4807440</v>
      </c>
      <c r="J10452" cm="1">
        <f t="array" ref="J10452">IFERROR(_xlfn.IFS(B10452=2015,H10452/$O$13,B10452=2016,H10452/$O$14,B10452=2017,H10452/$O$15,B10452=2018,H10452/$O$16,B10452=2019,H10452/$O$17,B10452=2020,H10452/$O$18,B10452=2021,H10452/$O$19,B10452=2022,H10452/$O$20),"")</f>
        <v>2.0982446358985825E-3</v>
      </c>
      <c r="K10452" s="3" cm="1">
        <f t="array" ref="K10452">IFERROR(_xlfn.IFS(B10452=2015,J10452*$P$4,B10452=2016,J10452*$P$5,B10452=2017,J10452*$P$6,B10452=2018,J10452*$P$7,B10452=2019,J10452*$P$8,B10452=2020,J10452*$P$9,B10452=2021,J10452*$P$10,B10452=2022,J10452*$P$11),"")</f>
        <v>3646593.8420430962</v>
      </c>
      <c r="L10452" s="3">
        <f t="shared" si="164"/>
        <v>6960413.8420430962</v>
      </c>
    </row>
    <row r="10453" spans="1:12">
      <c r="A10453">
        <v>4807440</v>
      </c>
      <c r="B10453">
        <v>2020</v>
      </c>
      <c r="D10453" t="s">
        <v>388</v>
      </c>
      <c r="E10453" t="s">
        <v>389</v>
      </c>
      <c r="F10453" t="s">
        <v>4230</v>
      </c>
      <c r="G10453" t="s">
        <v>390</v>
      </c>
      <c r="H10453" s="5">
        <v>3573115</v>
      </c>
      <c r="I10453">
        <f>IFERROR(VLOOKUP(G10453,'NCES Match'!$A$2:$B$1307,2,FALSE),"")</f>
        <v>4807440</v>
      </c>
      <c r="J10453" cm="1">
        <f t="array" ref="J10453">IFERROR(_xlfn.IFS(B10453=2015,H10453/$O$13,B10453=2016,H10453/$O$14,B10453=2017,H10453/$O$15,B10453=2018,H10453/$O$16,B10453=2019,H10453/$O$17,B10453=2020,H10453/$O$18,B10453=2021,H10453/$O$19,B10453=2022,H10453/$O$20),"")</f>
        <v>1.9362980409311659E-3</v>
      </c>
      <c r="K10453" s="3" cm="1">
        <f t="array" ref="K10453">IFERROR(_xlfn.IFS(B10453=2015,J10453*$P$4,B10453=2016,J10453*$P$5,B10453=2017,J10453*$P$6,B10453=2018,J10453*$P$7,B10453=2019,J10453*$P$8,B10453=2020,J10453*$P$9,B10453=2021,J10453*$P$10,B10453=2022,J10453*$P$11),"")</f>
        <v>4081721.7209618832</v>
      </c>
      <c r="L10453" s="3">
        <f t="shared" si="164"/>
        <v>7654836.7209618837</v>
      </c>
    </row>
    <row r="10454" spans="1:12">
      <c r="A10454">
        <v>4807440</v>
      </c>
      <c r="B10454">
        <v>2021</v>
      </c>
      <c r="D10454" t="s">
        <v>388</v>
      </c>
      <c r="E10454" t="s">
        <v>389</v>
      </c>
      <c r="F10454" t="s">
        <v>4101</v>
      </c>
      <c r="G10454" t="s">
        <v>390</v>
      </c>
      <c r="H10454" s="5">
        <v>3885388.31</v>
      </c>
      <c r="I10454">
        <f>IFERROR(VLOOKUP(G10454,'NCES Match'!$A$2:$B$1307,2,FALSE),"")</f>
        <v>4807440</v>
      </c>
      <c r="J10454" cm="1">
        <f t="array" ref="J10454">IFERROR(_xlfn.IFS(B10454=2015,H10454/$O$13,B10454=2016,H10454/$O$14,B10454=2017,H10454/$O$15,B10454=2018,H10454/$O$16,B10454=2019,H10454/$O$17,B10454=2020,H10454/$O$18,B10454=2021,H10454/$O$19,B10454=2022,H10454/$O$20),"")</f>
        <v>1.9879317920645208E-3</v>
      </c>
      <c r="K10454" s="3" cm="1">
        <f t="array" ref="K10454">IFERROR(_xlfn.IFS(B10454=2015,J10454*$P$4,B10454=2016,J10454*$P$5,B10454=2017,J10454*$P$6,B10454=2018,J10454*$P$7,B10454=2019,J10454*$P$8,B10454=2020,J10454*$P$9,B10454=2021,J10454*$P$10,B10454=2022,J10454*$P$11),"")</f>
        <v>4255273.9437631015</v>
      </c>
      <c r="L10454" s="3">
        <f t="shared" si="164"/>
        <v>8140662.253763102</v>
      </c>
    </row>
    <row r="10455" spans="1:12">
      <c r="A10455">
        <v>4807440</v>
      </c>
      <c r="B10455">
        <v>2022</v>
      </c>
      <c r="D10455" t="s">
        <v>388</v>
      </c>
      <c r="E10455" t="s">
        <v>389</v>
      </c>
      <c r="F10455" t="s">
        <v>4101</v>
      </c>
      <c r="G10455" t="s">
        <v>390</v>
      </c>
      <c r="H10455" s="5">
        <v>4931917.32</v>
      </c>
      <c r="I10455">
        <f>IFERROR(VLOOKUP(G10455,'NCES Match'!$A$2:$B$1307,2,FALSE),"")</f>
        <v>4807440</v>
      </c>
      <c r="J10455" cm="1">
        <f t="array" ref="J10455">IFERROR(_xlfn.IFS(B10455=2015,H10455/$O$13,B10455=2016,H10455/$O$14,B10455=2017,H10455/$O$15,B10455=2018,H10455/$O$16,B10455=2019,H10455/$O$17,B10455=2020,H10455/$O$18,B10455=2021,H10455/$O$19,B10455=2022,H10455/$O$20),"")</f>
        <v>2.1662492142710001E-3</v>
      </c>
      <c r="K10455" s="3" cm="1">
        <f t="array" ref="K10455">IFERROR(_xlfn.IFS(B10455=2015,J10455*$P$4,B10455=2016,J10455*$P$5,B10455=2017,J10455*$P$6,B10455=2018,J10455*$P$7,B10455=2019,J10455*$P$8,B10455=2020,J10455*$P$9,B10455=2021,J10455*$P$10,B10455=2022,J10455*$P$11),"")</f>
        <v>4664980.8696934516</v>
      </c>
      <c r="L10455" s="3">
        <f t="shared" si="164"/>
        <v>9596898.1896934509</v>
      </c>
    </row>
    <row r="10456" spans="1:12">
      <c r="A10456">
        <v>4807440</v>
      </c>
      <c r="B10456">
        <v>2023</v>
      </c>
      <c r="D10456" t="s">
        <v>388</v>
      </c>
      <c r="E10456" t="s">
        <v>389</v>
      </c>
      <c r="F10456" t="s">
        <v>4101</v>
      </c>
      <c r="G10456" t="s">
        <v>390</v>
      </c>
      <c r="H10456" s="5">
        <v>5169871.9000000004</v>
      </c>
      <c r="I10456">
        <f>IFERROR(VLOOKUP(G10456,'NCES Match'!$A$2:$B$1307,2,FALSE),"")</f>
        <v>4807440</v>
      </c>
      <c r="J10456" t="str" cm="1">
        <f t="array" ref="J10456">IFERROR(_xlfn.IFS(B10456=2015,H10456/$O$13,B10456=2016,H10456/$O$14,B10456=2017,H10456/$O$15,B10456=2018,H10456/$O$16,B10456=2019,H10456/$O$17,B10456=2020,H10456/$O$18,B10456=2021,H10456/$O$19,B10456=2022,H10456/$O$20),"")</f>
        <v/>
      </c>
      <c r="K10456" s="3" t="str" cm="1">
        <f t="array" ref="K10456">IFERROR(_xlfn.IFS(B10456=2015,J10456*$P$4,B10456=2016,J10456*$P$5,B10456=2017,J10456*$P$6,B10456=2018,J10456*$P$7,B10456=2019,J10456*$P$8,B10456=2020,J10456*$P$9,B10456=2021,J10456*$P$10,B10456=2022,J10456*$P$11),"")</f>
        <v/>
      </c>
      <c r="L10456" s="3">
        <f t="shared" si="164"/>
        <v>5169871.9000000004</v>
      </c>
    </row>
    <row r="10457" spans="1:12">
      <c r="A10457">
        <v>4830340</v>
      </c>
      <c r="B10457">
        <v>2015</v>
      </c>
      <c r="C10457" t="s">
        <v>381</v>
      </c>
      <c r="D10457" t="s">
        <v>2223</v>
      </c>
      <c r="E10457" t="s">
        <v>2224</v>
      </c>
      <c r="G10457" t="s">
        <v>2225</v>
      </c>
      <c r="H10457" s="5">
        <v>186168.56</v>
      </c>
      <c r="I10457">
        <f>IFERROR(VLOOKUP(G10457,'NCES Match'!$A$2:$B$1307,2,FALSE),"")</f>
        <v>4830340</v>
      </c>
      <c r="J10457" cm="1">
        <f t="array" ref="J10457">IFERROR(_xlfn.IFS(B10457=2015,H10457/$O$13,B10457=2016,H10457/$O$14,B10457=2017,H10457/$O$15,B10457=2018,H10457/$O$16,B10457=2019,H10457/$O$17,B10457=2020,H10457/$O$18,B10457=2021,H10457/$O$19,B10457=2022,H10457/$O$20),"")</f>
        <v>1.4584514932341303E-4</v>
      </c>
      <c r="K10457" s="3" cm="1">
        <f t="array" ref="K10457">IFERROR(_xlfn.IFS(B10457=2015,J10457*$P$4,B10457=2016,J10457*$P$5,B10457=2017,J10457*$P$6,B10457=2018,J10457*$P$7,B10457=2019,J10457*$P$8,B10457=2020,J10457*$P$9,B10457=2021,J10457*$P$10,B10457=2022,J10457*$P$11),"")</f>
        <v>232110.07401886396</v>
      </c>
      <c r="L10457" s="3">
        <f t="shared" si="164"/>
        <v>418278.63401886396</v>
      </c>
    </row>
    <row r="10458" spans="1:12">
      <c r="A10458">
        <v>4830340</v>
      </c>
      <c r="B10458">
        <v>2016</v>
      </c>
      <c r="C10458" t="s">
        <v>4102</v>
      </c>
      <c r="D10458" t="s">
        <v>2223</v>
      </c>
      <c r="E10458" t="s">
        <v>2224</v>
      </c>
      <c r="F10458" t="s">
        <v>4101</v>
      </c>
      <c r="G10458" t="s">
        <v>2225</v>
      </c>
      <c r="H10458" s="5">
        <v>188082</v>
      </c>
      <c r="I10458">
        <f>IFERROR(VLOOKUP(G10458,'NCES Match'!$A$2:$B$1307,2,FALSE),"")</f>
        <v>4830340</v>
      </c>
      <c r="J10458" cm="1">
        <f t="array" ref="J10458">IFERROR(_xlfn.IFS(B10458=2015,H10458/$O$13,B10458=2016,H10458/$O$14,B10458=2017,H10458/$O$15,B10458=2018,H10458/$O$16,B10458=2019,H10458/$O$17,B10458=2020,H10458/$O$18,B10458=2021,H10458/$O$19,B10458=2022,H10458/$O$20),"")</f>
        <v>1.3464167994881358E-4</v>
      </c>
      <c r="K10458" s="3" cm="1">
        <f t="array" ref="K10458">IFERROR(_xlfn.IFS(B10458=2015,J10458*$P$4,B10458=2016,J10458*$P$5,B10458=2017,J10458*$P$6,B10458=2018,J10458*$P$7,B10458=2019,J10458*$P$8,B10458=2020,J10458*$P$9,B10458=2021,J10458*$P$10,B10458=2022,J10458*$P$11),"")</f>
        <v>225609.80620544706</v>
      </c>
      <c r="L10458" s="3">
        <f t="shared" si="164"/>
        <v>413691.80620544706</v>
      </c>
    </row>
    <row r="10459" spans="1:12">
      <c r="A10459">
        <v>4830340</v>
      </c>
      <c r="B10459">
        <v>2017</v>
      </c>
      <c r="D10459" t="s">
        <v>2223</v>
      </c>
      <c r="E10459" t="s">
        <v>2224</v>
      </c>
      <c r="F10459" t="s">
        <v>4101</v>
      </c>
      <c r="G10459" t="s">
        <v>2225</v>
      </c>
      <c r="H10459" s="5">
        <v>173547</v>
      </c>
      <c r="I10459">
        <f>IFERROR(VLOOKUP(G10459,'NCES Match'!$A$2:$B$1307,2,FALSE),"")</f>
        <v>4830340</v>
      </c>
      <c r="J10459" cm="1">
        <f t="array" ref="J10459">IFERROR(_xlfn.IFS(B10459=2015,H10459/$O$13,B10459=2016,H10459/$O$14,B10459=2017,H10459/$O$15,B10459=2018,H10459/$O$16,B10459=2019,H10459/$O$17,B10459=2020,H10459/$O$18,B10459=2021,H10459/$O$19,B10459=2022,H10459/$O$20),"")</f>
        <v>1.1965002963042353E-4</v>
      </c>
      <c r="K10459" s="3" cm="1">
        <f t="array" ref="K10459">IFERROR(_xlfn.IFS(B10459=2015,J10459*$P$4,B10459=2016,J10459*$P$5,B10459=2017,J10459*$P$6,B10459=2018,J10459*$P$7,B10459=2019,J10459*$P$8,B10459=2020,J10459*$P$9,B10459=2021,J10459*$P$10,B10459=2022,J10459*$P$11),"")</f>
        <v>203195.40222210222</v>
      </c>
      <c r="L10459" s="3">
        <f t="shared" si="164"/>
        <v>376742.40222210222</v>
      </c>
    </row>
    <row r="10460" spans="1:12">
      <c r="A10460">
        <v>4830340</v>
      </c>
      <c r="B10460">
        <v>2018</v>
      </c>
      <c r="D10460" t="s">
        <v>2223</v>
      </c>
      <c r="E10460" t="s">
        <v>2224</v>
      </c>
      <c r="F10460" t="s">
        <v>4101</v>
      </c>
      <c r="G10460" t="s">
        <v>2225</v>
      </c>
      <c r="H10460" s="5">
        <v>176629</v>
      </c>
      <c r="I10460">
        <f>IFERROR(VLOOKUP(G10460,'NCES Match'!$A$2:$B$1307,2,FALSE),"")</f>
        <v>4830340</v>
      </c>
      <c r="J10460" cm="1">
        <f t="array" ref="J10460">IFERROR(_xlfn.IFS(B10460=2015,H10460/$O$13,B10460=2016,H10460/$O$14,B10460=2017,H10460/$O$15,B10460=2018,H10460/$O$16,B10460=2019,H10460/$O$17,B10460=2020,H10460/$O$18,B10460=2021,H10460/$O$19,B10460=2022,H10460/$O$20),"")</f>
        <v>1.1526081445738983E-4</v>
      </c>
      <c r="K10460" s="3" cm="1">
        <f t="array" ref="K10460">IFERROR(_xlfn.IFS(B10460=2015,J10460*$P$4,B10460=2016,J10460*$P$5,B10460=2017,J10460*$P$6,B10460=2018,J10460*$P$7,B10460=2019,J10460*$P$8,B10460=2020,J10460*$P$9,B10460=2021,J10460*$P$10,B10460=2022,J10460*$P$11),"")</f>
        <v>197885.90938292624</v>
      </c>
      <c r="L10460" s="3">
        <f t="shared" si="164"/>
        <v>374514.90938292624</v>
      </c>
    </row>
    <row r="10461" spans="1:12">
      <c r="A10461">
        <v>4830340</v>
      </c>
      <c r="B10461">
        <v>2019</v>
      </c>
      <c r="D10461" t="s">
        <v>2223</v>
      </c>
      <c r="E10461" t="s">
        <v>2224</v>
      </c>
      <c r="F10461" t="s">
        <v>4101</v>
      </c>
      <c r="G10461" t="s">
        <v>2225</v>
      </c>
      <c r="H10461" s="5">
        <v>165436</v>
      </c>
      <c r="I10461">
        <f>IFERROR(VLOOKUP(G10461,'NCES Match'!$A$2:$B$1307,2,FALSE),"")</f>
        <v>4830340</v>
      </c>
      <c r="J10461" cm="1">
        <f t="array" ref="J10461">IFERROR(_xlfn.IFS(B10461=2015,H10461/$O$13,B10461=2016,H10461/$O$14,B10461=2017,H10461/$O$15,B10461=2018,H10461/$O$16,B10461=2019,H10461/$O$17,B10461=2020,H10461/$O$18,B10461=2021,H10461/$O$19,B10461=2022,H10461/$O$20),"")</f>
        <v>1.0475077088813451E-4</v>
      </c>
      <c r="K10461" s="3" cm="1">
        <f t="array" ref="K10461">IFERROR(_xlfn.IFS(B10461=2015,J10461*$P$4,B10461=2016,J10461*$P$5,B10461=2017,J10461*$P$6,B10461=2018,J10461*$P$7,B10461=2019,J10461*$P$8,B10461=2020,J10461*$P$9,B10461=2021,J10461*$P$10,B10461=2022,J10461*$P$11),"")</f>
        <v>182049.08499925816</v>
      </c>
      <c r="L10461" s="3">
        <f t="shared" si="164"/>
        <v>347485.08499925816</v>
      </c>
    </row>
    <row r="10462" spans="1:12">
      <c r="A10462">
        <v>4830340</v>
      </c>
      <c r="B10462">
        <v>2020</v>
      </c>
      <c r="D10462" t="s">
        <v>2223</v>
      </c>
      <c r="E10462" t="s">
        <v>2224</v>
      </c>
      <c r="F10462" t="s">
        <v>4230</v>
      </c>
      <c r="G10462" t="s">
        <v>2225</v>
      </c>
      <c r="H10462" s="5">
        <v>182685</v>
      </c>
      <c r="I10462">
        <f>IFERROR(VLOOKUP(G10462,'NCES Match'!$A$2:$B$1307,2,FALSE),"")</f>
        <v>4830340</v>
      </c>
      <c r="J10462" cm="1">
        <f t="array" ref="J10462">IFERROR(_xlfn.IFS(B10462=2015,H10462/$O$13,B10462=2016,H10462/$O$14,B10462=2017,H10462/$O$15,B10462=2018,H10462/$O$16,B10462=2019,H10462/$O$17,B10462=2020,H10462/$O$18,B10462=2021,H10462/$O$19,B10462=2022,H10462/$O$20),"")</f>
        <v>9.8998383093606008E-5</v>
      </c>
      <c r="K10462" s="3" cm="1">
        <f t="array" ref="K10462">IFERROR(_xlfn.IFS(B10462=2015,J10462*$P$4,B10462=2016,J10462*$P$5,B10462=2017,J10462*$P$6,B10462=2018,J10462*$P$7,B10462=2019,J10462*$P$8,B10462=2020,J10462*$P$9,B10462=2021,J10462*$P$10,B10462=2022,J10462*$P$11),"")</f>
        <v>208688.87024176988</v>
      </c>
      <c r="L10462" s="3">
        <f t="shared" si="164"/>
        <v>391373.87024176988</v>
      </c>
    </row>
    <row r="10463" spans="1:12">
      <c r="A10463">
        <v>4830340</v>
      </c>
      <c r="B10463">
        <v>2021</v>
      </c>
      <c r="D10463" t="s">
        <v>2223</v>
      </c>
      <c r="E10463" t="s">
        <v>2224</v>
      </c>
      <c r="F10463" t="s">
        <v>4101</v>
      </c>
      <c r="G10463" t="s">
        <v>2225</v>
      </c>
      <c r="H10463" s="5">
        <v>196887.51</v>
      </c>
      <c r="I10463">
        <f>IFERROR(VLOOKUP(G10463,'NCES Match'!$A$2:$B$1307,2,FALSE),"")</f>
        <v>4830340</v>
      </c>
      <c r="J10463" cm="1">
        <f t="array" ref="J10463">IFERROR(_xlfn.IFS(B10463=2015,H10463/$O$13,B10463=2016,H10463/$O$14,B10463=2017,H10463/$O$15,B10463=2018,H10463/$O$16,B10463=2019,H10463/$O$17,B10463=2020,H10463/$O$18,B10463=2021,H10463/$O$19,B10463=2022,H10463/$O$20),"")</f>
        <v>1.007361193685738E-4</v>
      </c>
      <c r="K10463" s="3" cm="1">
        <f t="array" ref="K10463">IFERROR(_xlfn.IFS(B10463=2015,J10463*$P$4,B10463=2016,J10463*$P$5,B10463=2017,J10463*$P$6,B10463=2018,J10463*$P$7,B10463=2019,J10463*$P$8,B10463=2020,J10463*$P$9,B10463=2021,J10463*$P$10,B10463=2022,J10463*$P$11),"")</f>
        <v>215631.03203844174</v>
      </c>
      <c r="L10463" s="3">
        <f t="shared" si="164"/>
        <v>412518.54203844175</v>
      </c>
    </row>
    <row r="10464" spans="1:12">
      <c r="A10464">
        <v>4830340</v>
      </c>
      <c r="B10464">
        <v>2022</v>
      </c>
      <c r="D10464" t="s">
        <v>2223</v>
      </c>
      <c r="E10464" t="s">
        <v>2224</v>
      </c>
      <c r="F10464" t="s">
        <v>4101</v>
      </c>
      <c r="G10464" t="s">
        <v>2225</v>
      </c>
      <c r="H10464" s="5">
        <v>236918.99</v>
      </c>
      <c r="I10464">
        <f>IFERROR(VLOOKUP(G10464,'NCES Match'!$A$2:$B$1307,2,FALSE),"")</f>
        <v>4830340</v>
      </c>
      <c r="J10464" cm="1">
        <f t="array" ref="J10464">IFERROR(_xlfn.IFS(B10464=2015,H10464/$O$13,B10464=2016,H10464/$O$14,B10464=2017,H10464/$O$15,B10464=2018,H10464/$O$16,B10464=2019,H10464/$O$17,B10464=2020,H10464/$O$18,B10464=2021,H10464/$O$19,B10464=2022,H10464/$O$20),"")</f>
        <v>1.0406208024861593E-4</v>
      </c>
      <c r="K10464" s="3" cm="1">
        <f t="array" ref="K10464">IFERROR(_xlfn.IFS(B10464=2015,J10464*$P$4,B10464=2016,J10464*$P$5,B10464=2017,J10464*$P$6,B10464=2018,J10464*$P$7,B10464=2019,J10464*$P$8,B10464=2020,J10464*$P$9,B10464=2021,J10464*$P$10,B10464=2022,J10464*$P$11),"")</f>
        <v>224095.92138440267</v>
      </c>
      <c r="L10464" s="3">
        <f t="shared" si="164"/>
        <v>461014.91138440266</v>
      </c>
    </row>
    <row r="10465" spans="1:12">
      <c r="A10465">
        <v>4830340</v>
      </c>
      <c r="B10465">
        <v>2023</v>
      </c>
      <c r="D10465" t="s">
        <v>2223</v>
      </c>
      <c r="E10465" t="s">
        <v>2224</v>
      </c>
      <c r="F10465" t="s">
        <v>4101</v>
      </c>
      <c r="G10465" t="s">
        <v>2225</v>
      </c>
      <c r="H10465" s="5">
        <v>274015.68</v>
      </c>
      <c r="I10465">
        <f>IFERROR(VLOOKUP(G10465,'NCES Match'!$A$2:$B$1307,2,FALSE),"")</f>
        <v>4830340</v>
      </c>
      <c r="J10465" t="str" cm="1">
        <f t="array" ref="J10465">IFERROR(_xlfn.IFS(B10465=2015,H10465/$O$13,B10465=2016,H10465/$O$14,B10465=2017,H10465/$O$15,B10465=2018,H10465/$O$16,B10465=2019,H10465/$O$17,B10465=2020,H10465/$O$18,B10465=2021,H10465/$O$19,B10465=2022,H10465/$O$20),"")</f>
        <v/>
      </c>
      <c r="K10465" s="3" t="str" cm="1">
        <f t="array" ref="K10465">IFERROR(_xlfn.IFS(B10465=2015,J10465*$P$4,B10465=2016,J10465*$P$5,B10465=2017,J10465*$P$6,B10465=2018,J10465*$P$7,B10465=2019,J10465*$P$8,B10465=2020,J10465*$P$9,B10465=2021,J10465*$P$10,B10465=2022,J10465*$P$11),"")</f>
        <v/>
      </c>
      <c r="L10465" s="3">
        <f t="shared" si="164"/>
        <v>274015.68</v>
      </c>
    </row>
    <row r="10466" spans="1:12">
      <c r="A10466">
        <v>4843110</v>
      </c>
      <c r="B10466">
        <v>2015</v>
      </c>
      <c r="C10466" t="s">
        <v>381</v>
      </c>
      <c r="D10466" t="s">
        <v>3235</v>
      </c>
      <c r="E10466" t="s">
        <v>3236</v>
      </c>
      <c r="G10466" t="s">
        <v>3237</v>
      </c>
      <c r="H10466" s="5">
        <v>29261.17</v>
      </c>
      <c r="I10466">
        <f>IFERROR(VLOOKUP(G10466,'NCES Match'!$A$2:$B$1307,2,FALSE),"")</f>
        <v>4843110</v>
      </c>
      <c r="J10466" cm="1">
        <f t="array" ref="J10466">IFERROR(_xlfn.IFS(B10466=2015,H10466/$O$13,B10466=2016,H10466/$O$14,B10466=2017,H10466/$O$15,B10466=2018,H10466/$O$16,B10466=2019,H10466/$O$17,B10466=2020,H10466/$O$18,B10466=2021,H10466/$O$19,B10466=2022,H10466/$O$20),"")</f>
        <v>2.29233105097218E-5</v>
      </c>
      <c r="K10466" s="3" cm="1">
        <f t="array" ref="K10466">IFERROR(_xlfn.IFS(B10466=2015,J10466*$P$4,B10466=2016,J10466*$P$5,B10466=2017,J10466*$P$6,B10466=2018,J10466*$P$7,B10466=2019,J10466*$P$8,B10466=2020,J10466*$P$9,B10466=2021,J10466*$P$10,B10466=2022,J10466*$P$11),"")</f>
        <v>36482.058703029994</v>
      </c>
      <c r="L10466" s="3">
        <f t="shared" si="164"/>
        <v>65743.228703029992</v>
      </c>
    </row>
    <row r="10467" spans="1:12">
      <c r="A10467">
        <v>4843110</v>
      </c>
      <c r="B10467">
        <v>2016</v>
      </c>
      <c r="C10467" t="s">
        <v>4102</v>
      </c>
      <c r="D10467" t="s">
        <v>3235</v>
      </c>
      <c r="E10467" t="s">
        <v>3236</v>
      </c>
      <c r="F10467" t="s">
        <v>4101</v>
      </c>
      <c r="G10467" t="s">
        <v>3237</v>
      </c>
      <c r="H10467" s="5">
        <v>31316</v>
      </c>
      <c r="I10467">
        <f>IFERROR(VLOOKUP(G10467,'NCES Match'!$A$2:$B$1307,2,FALSE),"")</f>
        <v>4843110</v>
      </c>
      <c r="J10467" cm="1">
        <f t="array" ref="J10467">IFERROR(_xlfn.IFS(B10467=2015,H10467/$O$13,B10467=2016,H10467/$O$14,B10467=2017,H10467/$O$15,B10467=2018,H10467/$O$16,B10467=2019,H10467/$O$17,B10467=2020,H10467/$O$18,B10467=2021,H10467/$O$19,B10467=2022,H10467/$O$20),"")</f>
        <v>2.2418088117294827E-5</v>
      </c>
      <c r="K10467" s="3" cm="1">
        <f t="array" ref="K10467">IFERROR(_xlfn.IFS(B10467=2015,J10467*$P$4,B10467=2016,J10467*$P$5,B10467=2017,J10467*$P$6,B10467=2018,J10467*$P$7,B10467=2019,J10467*$P$8,B10467=2020,J10467*$P$9,B10467=2021,J10467*$P$10,B10467=2022,J10467*$P$11),"")</f>
        <v>37564.448969756704</v>
      </c>
      <c r="L10467" s="3">
        <f t="shared" si="164"/>
        <v>68880.448969756704</v>
      </c>
    </row>
    <row r="10468" spans="1:12">
      <c r="A10468">
        <v>4843110</v>
      </c>
      <c r="B10468">
        <v>2017</v>
      </c>
      <c r="D10468" t="s">
        <v>3235</v>
      </c>
      <c r="E10468" t="s">
        <v>3236</v>
      </c>
      <c r="F10468" t="s">
        <v>4101</v>
      </c>
      <c r="G10468" t="s">
        <v>3237</v>
      </c>
      <c r="H10468" s="5">
        <v>29439</v>
      </c>
      <c r="I10468">
        <f>IFERROR(VLOOKUP(G10468,'NCES Match'!$A$2:$B$1307,2,FALSE),"")</f>
        <v>4843110</v>
      </c>
      <c r="J10468" cm="1">
        <f t="array" ref="J10468">IFERROR(_xlfn.IFS(B10468=2015,H10468/$O$13,B10468=2016,H10468/$O$14,B10468=2017,H10468/$O$15,B10468=2018,H10468/$O$16,B10468=2019,H10468/$O$17,B10468=2020,H10468/$O$18,B10468=2021,H10468/$O$19,B10468=2022,H10468/$O$20),"")</f>
        <v>2.0296387850496054E-5</v>
      </c>
      <c r="K10468" s="3" cm="1">
        <f t="array" ref="K10468">IFERROR(_xlfn.IFS(B10468=2015,J10468*$P$4,B10468=2016,J10468*$P$5,B10468=2017,J10468*$P$6,B10468=2018,J10468*$P$7,B10468=2019,J10468*$P$8,B10468=2020,J10468*$P$9,B10468=2021,J10468*$P$10,B10468=2022,J10468*$P$11),"")</f>
        <v>34468.296461572187</v>
      </c>
      <c r="L10468" s="3">
        <f t="shared" si="164"/>
        <v>63907.296461572187</v>
      </c>
    </row>
    <row r="10469" spans="1:12">
      <c r="A10469">
        <v>4843110</v>
      </c>
      <c r="B10469">
        <v>2018</v>
      </c>
      <c r="D10469" t="s">
        <v>3235</v>
      </c>
      <c r="E10469" t="s">
        <v>3236</v>
      </c>
      <c r="F10469" t="s">
        <v>4101</v>
      </c>
      <c r="G10469" t="s">
        <v>3237</v>
      </c>
      <c r="H10469" s="5">
        <v>31265</v>
      </c>
      <c r="I10469">
        <f>IFERROR(VLOOKUP(G10469,'NCES Match'!$A$2:$B$1307,2,FALSE),"")</f>
        <v>4843110</v>
      </c>
      <c r="J10469" cm="1">
        <f t="array" ref="J10469">IFERROR(_xlfn.IFS(B10469=2015,H10469/$O$13,B10469=2016,H10469/$O$14,B10469=2017,H10469/$O$15,B10469=2018,H10469/$O$16,B10469=2019,H10469/$O$17,B10469=2020,H10469/$O$18,B10469=2021,H10469/$O$19,B10469=2022,H10469/$O$20),"")</f>
        <v>2.0402251974535853E-5</v>
      </c>
      <c r="K10469" s="3" cm="1">
        <f t="array" ref="K10469">IFERROR(_xlfn.IFS(B10469=2015,J10469*$P$4,B10469=2016,J10469*$P$5,B10469=2017,J10469*$P$6,B10469=2018,J10469*$P$7,B10469=2019,J10469*$P$8,B10469=2020,J10469*$P$9,B10469=2021,J10469*$P$10,B10469=2022,J10469*$P$11),"")</f>
        <v>35027.673580539944</v>
      </c>
      <c r="L10469" s="3">
        <f t="shared" si="164"/>
        <v>66292.673580539937</v>
      </c>
    </row>
    <row r="10470" spans="1:12">
      <c r="A10470">
        <v>4843110</v>
      </c>
      <c r="B10470">
        <v>2019</v>
      </c>
      <c r="D10470" t="s">
        <v>3235</v>
      </c>
      <c r="E10470" t="s">
        <v>3236</v>
      </c>
      <c r="F10470" t="s">
        <v>4101</v>
      </c>
      <c r="G10470" t="s">
        <v>3237</v>
      </c>
      <c r="H10470" s="5">
        <v>36818</v>
      </c>
      <c r="I10470">
        <f>IFERROR(VLOOKUP(G10470,'NCES Match'!$A$2:$B$1307,2,FALSE),"")</f>
        <v>4843110</v>
      </c>
      <c r="J10470" cm="1">
        <f t="array" ref="J10470">IFERROR(_xlfn.IFS(B10470=2015,H10470/$O$13,B10470=2016,H10470/$O$14,B10470=2017,H10470/$O$15,B10470=2018,H10470/$O$16,B10470=2019,H10470/$O$17,B10470=2020,H10470/$O$18,B10470=2021,H10470/$O$19,B10470=2022,H10470/$O$20),"")</f>
        <v>2.3312422221036149E-5</v>
      </c>
      <c r="K10470" s="3" cm="1">
        <f t="array" ref="K10470">IFERROR(_xlfn.IFS(B10470=2015,J10470*$P$4,B10470=2016,J10470*$P$5,B10470=2017,J10470*$P$6,B10470=2018,J10470*$P$7,B10470=2019,J10470*$P$8,B10470=2020,J10470*$P$9,B10470=2021,J10470*$P$10,B10470=2022,J10470*$P$11),"")</f>
        <v>40515.263978231378</v>
      </c>
      <c r="L10470" s="3">
        <f t="shared" si="164"/>
        <v>77333.263978231378</v>
      </c>
    </row>
    <row r="10471" spans="1:12">
      <c r="A10471">
        <v>4843110</v>
      </c>
      <c r="B10471">
        <v>2020</v>
      </c>
      <c r="D10471" t="s">
        <v>3235</v>
      </c>
      <c r="E10471" t="s">
        <v>3236</v>
      </c>
      <c r="F10471" t="s">
        <v>4230</v>
      </c>
      <c r="G10471" t="s">
        <v>3237</v>
      </c>
      <c r="H10471" s="5">
        <v>61247</v>
      </c>
      <c r="I10471">
        <f>IFERROR(VLOOKUP(G10471,'NCES Match'!$A$2:$B$1307,2,FALSE),"")</f>
        <v>4843110</v>
      </c>
      <c r="J10471" cm="1">
        <f t="array" ref="J10471">IFERROR(_xlfn.IFS(B10471=2015,H10471/$O$13,B10471=2016,H10471/$O$14,B10471=2017,H10471/$O$15,B10471=2018,H10471/$O$16,B10471=2019,H10471/$O$17,B10471=2020,H10471/$O$18,B10471=2021,H10471/$O$19,B10471=2022,H10471/$O$20),"")</f>
        <v>3.3190212493275789E-5</v>
      </c>
      <c r="K10471" s="3" cm="1">
        <f t="array" ref="K10471">IFERROR(_xlfn.IFS(B10471=2015,J10471*$P$4,B10471=2016,J10471*$P$5,B10471=2017,J10471*$P$6,B10471=2018,J10471*$P$7,B10471=2019,J10471*$P$8,B10471=2020,J10471*$P$9,B10471=2021,J10471*$P$10,B10471=2022,J10471*$P$11),"")</f>
        <v>69965.061366273527</v>
      </c>
      <c r="L10471" s="3">
        <f t="shared" si="164"/>
        <v>131212.06136627353</v>
      </c>
    </row>
    <row r="10472" spans="1:12">
      <c r="A10472">
        <v>4843110</v>
      </c>
      <c r="B10472">
        <v>2021</v>
      </c>
      <c r="D10472" t="s">
        <v>3235</v>
      </c>
      <c r="E10472" t="s">
        <v>3236</v>
      </c>
      <c r="F10472" t="s">
        <v>4101</v>
      </c>
      <c r="G10472" t="s">
        <v>3237</v>
      </c>
      <c r="H10472" s="5">
        <v>48057.94</v>
      </c>
      <c r="I10472">
        <f>IFERROR(VLOOKUP(G10472,'NCES Match'!$A$2:$B$1307,2,FALSE),"")</f>
        <v>4843110</v>
      </c>
      <c r="J10472" cm="1">
        <f t="array" ref="J10472">IFERROR(_xlfn.IFS(B10472=2015,H10472/$O$13,B10472=2016,H10472/$O$14,B10472=2017,H10472/$O$15,B10472=2018,H10472/$O$16,B10472=2019,H10472/$O$17,B10472=2020,H10472/$O$18,B10472=2021,H10472/$O$19,B10472=2022,H10472/$O$20),"")</f>
        <v>2.4588509349565942E-5</v>
      </c>
      <c r="K10472" s="3" cm="1">
        <f t="array" ref="K10472">IFERROR(_xlfn.IFS(B10472=2015,J10472*$P$4,B10472=2016,J10472*$P$5,B10472=2017,J10472*$P$6,B10472=2018,J10472*$P$7,B10472=2019,J10472*$P$8,B10472=2020,J10472*$P$9,B10472=2021,J10472*$P$10,B10472=2022,J10472*$P$11),"")</f>
        <v>52633.014658174667</v>
      </c>
      <c r="L10472" s="3">
        <f t="shared" si="164"/>
        <v>100690.95465817467</v>
      </c>
    </row>
    <row r="10473" spans="1:12">
      <c r="A10473">
        <v>4843110</v>
      </c>
      <c r="B10473">
        <v>2022</v>
      </c>
      <c r="D10473" t="s">
        <v>3235</v>
      </c>
      <c r="E10473" t="s">
        <v>3236</v>
      </c>
      <c r="F10473" t="s">
        <v>4101</v>
      </c>
      <c r="G10473" t="s">
        <v>3237</v>
      </c>
      <c r="H10473" s="5">
        <v>53777.93</v>
      </c>
      <c r="I10473">
        <f>IFERROR(VLOOKUP(G10473,'NCES Match'!$A$2:$B$1307,2,FALSE),"")</f>
        <v>4843110</v>
      </c>
      <c r="J10473" cm="1">
        <f t="array" ref="J10473">IFERROR(_xlfn.IFS(B10473=2015,H10473/$O$13,B10473=2016,H10473/$O$14,B10473=2017,H10473/$O$15,B10473=2018,H10473/$O$16,B10473=2019,H10473/$O$17,B10473=2020,H10473/$O$18,B10473=2021,H10473/$O$19,B10473=2022,H10473/$O$20),"")</f>
        <v>2.3620914757674977E-5</v>
      </c>
      <c r="K10473" s="3" cm="1">
        <f t="array" ref="K10473">IFERROR(_xlfn.IFS(B10473=2015,J10473*$P$4,B10473=2016,J10473*$P$5,B10473=2017,J10473*$P$6,B10473=2018,J10473*$P$7,B10473=2019,J10473*$P$8,B10473=2020,J10473*$P$9,B10473=2021,J10473*$P$10,B10473=2022,J10473*$P$11),"")</f>
        <v>50867.238516827674</v>
      </c>
      <c r="L10473" s="3">
        <f t="shared" si="164"/>
        <v>104645.16851682767</v>
      </c>
    </row>
    <row r="10474" spans="1:12">
      <c r="A10474">
        <v>4843110</v>
      </c>
      <c r="B10474">
        <v>2023</v>
      </c>
      <c r="D10474" t="s">
        <v>3235</v>
      </c>
      <c r="E10474" t="s">
        <v>3236</v>
      </c>
      <c r="F10474" t="s">
        <v>4101</v>
      </c>
      <c r="G10474" t="s">
        <v>3237</v>
      </c>
      <c r="H10474" s="5">
        <v>64996.79</v>
      </c>
      <c r="I10474">
        <f>IFERROR(VLOOKUP(G10474,'NCES Match'!$A$2:$B$1307,2,FALSE),"")</f>
        <v>4843110</v>
      </c>
      <c r="J10474" t="str" cm="1">
        <f t="array" ref="J10474">IFERROR(_xlfn.IFS(B10474=2015,H10474/$O$13,B10474=2016,H10474/$O$14,B10474=2017,H10474/$O$15,B10474=2018,H10474/$O$16,B10474=2019,H10474/$O$17,B10474=2020,H10474/$O$18,B10474=2021,H10474/$O$19,B10474=2022,H10474/$O$20),"")</f>
        <v/>
      </c>
      <c r="K10474" s="3" t="str" cm="1">
        <f t="array" ref="K10474">IFERROR(_xlfn.IFS(B10474=2015,J10474*$P$4,B10474=2016,J10474*$P$5,B10474=2017,J10474*$P$6,B10474=2018,J10474*$P$7,B10474=2019,J10474*$P$8,B10474=2020,J10474*$P$9,B10474=2021,J10474*$P$10,B10474=2022,J10474*$P$11),"")</f>
        <v/>
      </c>
      <c r="L10474" s="3">
        <f t="shared" si="164"/>
        <v>64996.79</v>
      </c>
    </row>
    <row r="10475" spans="1:12">
      <c r="A10475">
        <v>4824780</v>
      </c>
      <c r="B10475">
        <v>2015</v>
      </c>
      <c r="C10475" t="s">
        <v>381</v>
      </c>
      <c r="D10475" t="s">
        <v>1785</v>
      </c>
      <c r="E10475" t="s">
        <v>1786</v>
      </c>
      <c r="G10475" t="s">
        <v>1787</v>
      </c>
      <c r="H10475" s="5">
        <v>227280.44</v>
      </c>
      <c r="I10475">
        <f>IFERROR(VLOOKUP(G10475,'NCES Match'!$A$2:$B$1307,2,FALSE),"")</f>
        <v>4824780</v>
      </c>
      <c r="J10475" cm="1">
        <f t="array" ref="J10475">IFERROR(_xlfn.IFS(B10475=2015,H10475/$O$13,B10475=2016,H10475/$O$14,B10475=2017,H10475/$O$15,B10475=2018,H10475/$O$16,B10475=2019,H10475/$O$17,B10475=2020,H10475/$O$18,B10475=2021,H10475/$O$19,B10475=2022,H10475/$O$20),"")</f>
        <v>1.7805235056924228E-4</v>
      </c>
      <c r="K10475" s="3" cm="1">
        <f t="array" ref="K10475">IFERROR(_xlfn.IFS(B10475=2015,J10475*$P$4,B10475=2016,J10475*$P$5,B10475=2017,J10475*$P$6,B10475=2018,J10475*$P$7,B10475=2019,J10475*$P$8,B10475=2020,J10475*$P$9,B10475=2021,J10475*$P$10,B10475=2022,J10475*$P$11),"")</f>
        <v>283367.28689011704</v>
      </c>
      <c r="L10475" s="3">
        <f t="shared" si="164"/>
        <v>510647.72689011705</v>
      </c>
    </row>
    <row r="10476" spans="1:12">
      <c r="A10476">
        <v>4824780</v>
      </c>
      <c r="B10476">
        <v>2016</v>
      </c>
      <c r="C10476" t="s">
        <v>4102</v>
      </c>
      <c r="D10476" t="s">
        <v>1785</v>
      </c>
      <c r="E10476" t="s">
        <v>1786</v>
      </c>
      <c r="F10476" t="s">
        <v>4101</v>
      </c>
      <c r="G10476" t="s">
        <v>1787</v>
      </c>
      <c r="H10476" s="5">
        <v>230764</v>
      </c>
      <c r="I10476">
        <f>IFERROR(VLOOKUP(G10476,'NCES Match'!$A$2:$B$1307,2,FALSE),"")</f>
        <v>4824780</v>
      </c>
      <c r="J10476" cm="1">
        <f t="array" ref="J10476">IFERROR(_xlfn.IFS(B10476=2015,H10476/$O$13,B10476=2016,H10476/$O$14,B10476=2017,H10476/$O$15,B10476=2018,H10476/$O$16,B10476=2019,H10476/$O$17,B10476=2020,H10476/$O$18,B10476=2021,H10476/$O$19,B10476=2022,H10476/$O$20),"")</f>
        <v>1.6519631135200613E-4</v>
      </c>
      <c r="K10476" s="3" cm="1">
        <f t="array" ref="K10476">IFERROR(_xlfn.IFS(B10476=2015,J10476*$P$4,B10476=2016,J10476*$P$5,B10476=2017,J10476*$P$6,B10476=2018,J10476*$P$7,B10476=2019,J10476*$P$8,B10476=2020,J10476*$P$9,B10476=2021,J10476*$P$10,B10476=2022,J10476*$P$11),"")</f>
        <v>276808.10135575861</v>
      </c>
      <c r="L10476" s="3">
        <f t="shared" si="164"/>
        <v>507572.10135575861</v>
      </c>
    </row>
    <row r="10477" spans="1:12">
      <c r="A10477">
        <v>4824780</v>
      </c>
      <c r="B10477">
        <v>2017</v>
      </c>
      <c r="D10477" t="s">
        <v>1785</v>
      </c>
      <c r="E10477" t="s">
        <v>1786</v>
      </c>
      <c r="F10477" t="s">
        <v>4101</v>
      </c>
      <c r="G10477" t="s">
        <v>1787</v>
      </c>
      <c r="H10477" s="5">
        <v>246394</v>
      </c>
      <c r="I10477">
        <f>IFERROR(VLOOKUP(G10477,'NCES Match'!$A$2:$B$1307,2,FALSE),"")</f>
        <v>4824780</v>
      </c>
      <c r="J10477" cm="1">
        <f t="array" ref="J10477">IFERROR(_xlfn.IFS(B10477=2015,H10477/$O$13,B10477=2016,H10477/$O$14,B10477=2017,H10477/$O$15,B10477=2018,H10477/$O$16,B10477=2019,H10477/$O$17,B10477=2020,H10477/$O$18,B10477=2021,H10477/$O$19,B10477=2022,H10477/$O$20),"")</f>
        <v>1.6987357546231614E-4</v>
      </c>
      <c r="K10477" s="3" cm="1">
        <f t="array" ref="K10477">IFERROR(_xlfn.IFS(B10477=2015,J10477*$P$4,B10477=2016,J10477*$P$5,B10477=2017,J10477*$P$6,B10477=2018,J10477*$P$7,B10477=2019,J10477*$P$8,B10477=2020,J10477*$P$9,B10477=2021,J10477*$P$10,B10477=2022,J10477*$P$11),"")</f>
        <v>288487.42954423104</v>
      </c>
      <c r="L10477" s="3">
        <f t="shared" si="164"/>
        <v>534881.42954423104</v>
      </c>
    </row>
    <row r="10478" spans="1:12">
      <c r="A10478">
        <v>4824780</v>
      </c>
      <c r="B10478">
        <v>2018</v>
      </c>
      <c r="D10478" t="s">
        <v>1785</v>
      </c>
      <c r="E10478" t="s">
        <v>1786</v>
      </c>
      <c r="F10478" t="s">
        <v>4101</v>
      </c>
      <c r="G10478" t="s">
        <v>1787</v>
      </c>
      <c r="H10478" s="5">
        <v>247384</v>
      </c>
      <c r="I10478">
        <f>IFERROR(VLOOKUP(G10478,'NCES Match'!$A$2:$B$1307,2,FALSE),"")</f>
        <v>4824780</v>
      </c>
      <c r="J10478" cm="1">
        <f t="array" ref="J10478">IFERROR(_xlfn.IFS(B10478=2015,H10478/$O$13,B10478=2016,H10478/$O$14,B10478=2017,H10478/$O$15,B10478=2018,H10478/$O$16,B10478=2019,H10478/$O$17,B10478=2020,H10478/$O$18,B10478=2021,H10478/$O$19,B10478=2022,H10478/$O$20),"")</f>
        <v>1.6143261482387902E-4</v>
      </c>
      <c r="K10478" s="3" cm="1">
        <f t="array" ref="K10478">IFERROR(_xlfn.IFS(B10478=2015,J10478*$P$4,B10478=2016,J10478*$P$5,B10478=2017,J10478*$P$6,B10478=2018,J10478*$P$7,B10478=2019,J10478*$P$8,B10478=2020,J10478*$P$9,B10478=2021,J10478*$P$10,B10478=2022,J10478*$P$11),"")</f>
        <v>277156.11709733866</v>
      </c>
      <c r="L10478" s="3">
        <f t="shared" si="164"/>
        <v>524540.11709733866</v>
      </c>
    </row>
    <row r="10479" spans="1:12">
      <c r="A10479">
        <v>4824780</v>
      </c>
      <c r="B10479">
        <v>2019</v>
      </c>
      <c r="D10479" t="s">
        <v>1785</v>
      </c>
      <c r="E10479" t="s">
        <v>1786</v>
      </c>
      <c r="F10479" t="s">
        <v>4101</v>
      </c>
      <c r="G10479" t="s">
        <v>1787</v>
      </c>
      <c r="H10479" s="5">
        <v>253888</v>
      </c>
      <c r="I10479">
        <f>IFERROR(VLOOKUP(G10479,'NCES Match'!$A$2:$B$1307,2,FALSE),"")</f>
        <v>4824780</v>
      </c>
      <c r="J10479" cm="1">
        <f t="array" ref="J10479">IFERROR(_xlfn.IFS(B10479=2015,H10479/$O$13,B10479=2016,H10479/$O$14,B10479=2017,H10479/$O$15,B10479=2018,H10479/$O$16,B10479=2019,H10479/$O$17,B10479=2020,H10479/$O$18,B10479=2021,H10479/$O$19,B10479=2022,H10479/$O$20),"")</f>
        <v>1.6075681060498739E-4</v>
      </c>
      <c r="K10479" s="3" cm="1">
        <f t="array" ref="K10479">IFERROR(_xlfn.IFS(B10479=2015,J10479*$P$4,B10479=2016,J10479*$P$5,B10479=2017,J10479*$P$6,B10479=2018,J10479*$P$7,B10479=2019,J10479*$P$8,B10479=2020,J10479*$P$9,B10479=2021,J10479*$P$10,B10479=2022,J10479*$P$11),"")</f>
        <v>279383.4358440222</v>
      </c>
      <c r="L10479" s="3">
        <f t="shared" si="164"/>
        <v>533271.4358440222</v>
      </c>
    </row>
    <row r="10480" spans="1:12">
      <c r="A10480">
        <v>4824780</v>
      </c>
      <c r="B10480">
        <v>2020</v>
      </c>
      <c r="D10480" t="s">
        <v>1785</v>
      </c>
      <c r="E10480" t="s">
        <v>1786</v>
      </c>
      <c r="F10480" t="s">
        <v>4230</v>
      </c>
      <c r="G10480" t="s">
        <v>1787</v>
      </c>
      <c r="H10480" s="5">
        <v>284368</v>
      </c>
      <c r="I10480">
        <f>IFERROR(VLOOKUP(G10480,'NCES Match'!$A$2:$B$1307,2,FALSE),"")</f>
        <v>4824780</v>
      </c>
      <c r="J10480" cm="1">
        <f t="array" ref="J10480">IFERROR(_xlfn.IFS(B10480=2015,H10480/$O$13,B10480=2016,H10480/$O$14,B10480=2017,H10480/$O$15,B10480=2018,H10480/$O$16,B10480=2019,H10480/$O$17,B10480=2020,H10480/$O$18,B10480=2021,H10480/$O$19,B10480=2022,H10480/$O$20),"")</f>
        <v>1.5410116979260778E-4</v>
      </c>
      <c r="K10480" s="3" cm="1">
        <f t="array" ref="K10480">IFERROR(_xlfn.IFS(B10480=2015,J10480*$P$4,B10480=2016,J10480*$P$5,B10480=2017,J10480*$P$6,B10480=2018,J10480*$P$7,B10480=2019,J10480*$P$8,B10480=2020,J10480*$P$9,B10480=2021,J10480*$P$10,B10480=2022,J10480*$P$11),"")</f>
        <v>324845.6997176102</v>
      </c>
      <c r="L10480" s="3">
        <f t="shared" si="164"/>
        <v>609213.69971761014</v>
      </c>
    </row>
    <row r="10481" spans="1:12">
      <c r="A10481">
        <v>4824780</v>
      </c>
      <c r="B10481">
        <v>2021</v>
      </c>
      <c r="D10481" t="s">
        <v>1785</v>
      </c>
      <c r="E10481" t="s">
        <v>1786</v>
      </c>
      <c r="F10481" t="s">
        <v>4101</v>
      </c>
      <c r="G10481" t="s">
        <v>1787</v>
      </c>
      <c r="H10481" s="5">
        <v>309650.82</v>
      </c>
      <c r="I10481">
        <f>IFERROR(VLOOKUP(G10481,'NCES Match'!$A$2:$B$1307,2,FALSE),"")</f>
        <v>4824780</v>
      </c>
      <c r="J10481" cm="1">
        <f t="array" ref="J10481">IFERROR(_xlfn.IFS(B10481=2015,H10481/$O$13,B10481=2016,H10481/$O$14,B10481=2017,H10481/$O$15,B10481=2018,H10481/$O$16,B10481=2019,H10481/$O$17,B10481=2020,H10481/$O$18,B10481=2021,H10481/$O$19,B10481=2022,H10481/$O$20),"")</f>
        <v>1.5843067935643435E-4</v>
      </c>
      <c r="K10481" s="3" cm="1">
        <f t="array" ref="K10481">IFERROR(_xlfn.IFS(B10481=2015,J10481*$P$4,B10481=2016,J10481*$P$5,B10481=2017,J10481*$P$6,B10481=2018,J10481*$P$7,B10481=2019,J10481*$P$8,B10481=2020,J10481*$P$9,B10481=2021,J10481*$P$10,B10481=2022,J10481*$P$11),"")</f>
        <v>339129.31240864267</v>
      </c>
      <c r="L10481" s="3">
        <f t="shared" si="164"/>
        <v>648780.13240864268</v>
      </c>
    </row>
    <row r="10482" spans="1:12">
      <c r="A10482">
        <v>4824780</v>
      </c>
      <c r="B10482">
        <v>2022</v>
      </c>
      <c r="D10482" t="s">
        <v>1785</v>
      </c>
      <c r="E10482" t="s">
        <v>1786</v>
      </c>
      <c r="F10482" t="s">
        <v>4101</v>
      </c>
      <c r="G10482" t="s">
        <v>1787</v>
      </c>
      <c r="H10482" s="5">
        <v>368672.54</v>
      </c>
      <c r="I10482">
        <f>IFERROR(VLOOKUP(G10482,'NCES Match'!$A$2:$B$1307,2,FALSE),"")</f>
        <v>4824780</v>
      </c>
      <c r="J10482" cm="1">
        <f t="array" ref="J10482">IFERROR(_xlfn.IFS(B10482=2015,H10482/$O$13,B10482=2016,H10482/$O$14,B10482=2017,H10482/$O$15,B10482=2018,H10482/$O$16,B10482=2019,H10482/$O$17,B10482=2020,H10482/$O$18,B10482=2021,H10482/$O$19,B10482=2022,H10482/$O$20),"")</f>
        <v>1.6193227669483593E-4</v>
      </c>
      <c r="K10482" s="3" cm="1">
        <f t="array" ref="K10482">IFERROR(_xlfn.IFS(B10482=2015,J10482*$P$4,B10482=2016,J10482*$P$5,B10482=2017,J10482*$P$6,B10482=2018,J10482*$P$7,B10482=2019,J10482*$P$8,B10482=2020,J10482*$P$9,B10482=2021,J10482*$P$10,B10482=2022,J10482*$P$11),"")</f>
        <v>348718.405985219</v>
      </c>
      <c r="L10482" s="3">
        <f t="shared" si="164"/>
        <v>717390.94598521898</v>
      </c>
    </row>
    <row r="10483" spans="1:12">
      <c r="A10483">
        <v>4824780</v>
      </c>
      <c r="B10483">
        <v>2023</v>
      </c>
      <c r="D10483" t="s">
        <v>1785</v>
      </c>
      <c r="E10483" t="s">
        <v>1786</v>
      </c>
      <c r="F10483" t="s">
        <v>4101</v>
      </c>
      <c r="G10483" t="s">
        <v>1787</v>
      </c>
      <c r="H10483" s="5">
        <v>470066.89</v>
      </c>
      <c r="I10483">
        <f>IFERROR(VLOOKUP(G10483,'NCES Match'!$A$2:$B$1307,2,FALSE),"")</f>
        <v>4824780</v>
      </c>
      <c r="J10483" t="str" cm="1">
        <f t="array" ref="J10483">IFERROR(_xlfn.IFS(B10483=2015,H10483/$O$13,B10483=2016,H10483/$O$14,B10483=2017,H10483/$O$15,B10483=2018,H10483/$O$16,B10483=2019,H10483/$O$17,B10483=2020,H10483/$O$18,B10483=2021,H10483/$O$19,B10483=2022,H10483/$O$20),"")</f>
        <v/>
      </c>
      <c r="K10483" s="3" t="str" cm="1">
        <f t="array" ref="K10483">IFERROR(_xlfn.IFS(B10483=2015,J10483*$P$4,B10483=2016,J10483*$P$5,B10483=2017,J10483*$P$6,B10483=2018,J10483*$P$7,B10483=2019,J10483*$P$8,B10483=2020,J10483*$P$9,B10483=2021,J10483*$P$10,B10483=2022,J10483*$P$11),"")</f>
        <v/>
      </c>
      <c r="L10483" s="3">
        <f t="shared" si="164"/>
        <v>470066.89</v>
      </c>
    </row>
    <row r="10484" spans="1:12">
      <c r="A10484">
        <v>4846530</v>
      </c>
      <c r="B10484">
        <v>2015</v>
      </c>
      <c r="C10484" t="s">
        <v>381</v>
      </c>
      <c r="D10484" t="s">
        <v>3498</v>
      </c>
      <c r="E10484" t="s">
        <v>3499</v>
      </c>
      <c r="G10484" t="s">
        <v>3497</v>
      </c>
      <c r="H10484" s="5">
        <v>382577.88</v>
      </c>
      <c r="I10484">
        <f>IFERROR(VLOOKUP(G10484,'NCES Match'!$A$2:$B$1307,2,FALSE),"")</f>
        <v>4846530</v>
      </c>
      <c r="J10484" cm="1">
        <f t="array" ref="J10484">IFERROR(_xlfn.IFS(B10484=2015,H10484/$O$13,B10484=2016,H10484/$O$14,B10484=2017,H10484/$O$15,B10484=2018,H10484/$O$16,B10484=2019,H10484/$O$17,B10484=2020,H10484/$O$18,B10484=2021,H10484/$O$19,B10484=2022,H10484/$O$20),"")</f>
        <v>2.9971294850448859E-4</v>
      </c>
      <c r="K10484" s="3" cm="1">
        <f t="array" ref="K10484">IFERROR(_xlfn.IFS(B10484=2015,J10484*$P$4,B10484=2016,J10484*$P$5,B10484=2017,J10484*$P$6,B10484=2018,J10484*$P$7,B10484=2019,J10484*$P$8,B10484=2020,J10484*$P$9,B10484=2021,J10484*$P$10,B10484=2022,J10484*$P$11),"")</f>
        <v>476988.05880423664</v>
      </c>
      <c r="L10484" s="3">
        <f t="shared" si="164"/>
        <v>859565.93880423671</v>
      </c>
    </row>
    <row r="10485" spans="1:12">
      <c r="A10485">
        <v>4846530</v>
      </c>
      <c r="B10485">
        <v>2016</v>
      </c>
      <c r="C10485" t="s">
        <v>4102</v>
      </c>
      <c r="D10485" t="s">
        <v>3498</v>
      </c>
      <c r="E10485" t="s">
        <v>3499</v>
      </c>
      <c r="F10485" t="s">
        <v>4101</v>
      </c>
      <c r="G10485" t="s">
        <v>3497</v>
      </c>
      <c r="H10485" s="5">
        <v>428284</v>
      </c>
      <c r="I10485">
        <f>IFERROR(VLOOKUP(G10485,'NCES Match'!$A$2:$B$1307,2,FALSE),"")</f>
        <v>4846530</v>
      </c>
      <c r="J10485" cm="1">
        <f t="array" ref="J10485">IFERROR(_xlfn.IFS(B10485=2015,H10485/$O$13,B10485=2016,H10485/$O$14,B10485=2017,H10485/$O$15,B10485=2018,H10485/$O$16,B10485=2019,H10485/$O$17,B10485=2020,H10485/$O$18,B10485=2021,H10485/$O$19,B10485=2022,H10485/$O$20),"")</f>
        <v>3.0659434318647011E-4</v>
      </c>
      <c r="K10485" s="3" cm="1">
        <f t="array" ref="K10485">IFERROR(_xlfn.IFS(B10485=2015,J10485*$P$4,B10485=2016,J10485*$P$5,B10485=2017,J10485*$P$6,B10485=2018,J10485*$P$7,B10485=2019,J10485*$P$8,B10485=2020,J10485*$P$9,B10485=2021,J10485*$P$10,B10485=2022,J10485*$P$11),"")</f>
        <v>513739.06190328521</v>
      </c>
      <c r="L10485" s="3">
        <f t="shared" si="164"/>
        <v>942023.06190328521</v>
      </c>
    </row>
    <row r="10486" spans="1:12">
      <c r="A10486">
        <v>4846530</v>
      </c>
      <c r="B10486">
        <v>2017</v>
      </c>
      <c r="D10486" t="s">
        <v>3498</v>
      </c>
      <c r="E10486" t="s">
        <v>3499</v>
      </c>
      <c r="F10486" t="s">
        <v>4101</v>
      </c>
      <c r="G10486" t="s">
        <v>3497</v>
      </c>
      <c r="H10486" s="5">
        <v>489427</v>
      </c>
      <c r="I10486">
        <f>IFERROR(VLOOKUP(G10486,'NCES Match'!$A$2:$B$1307,2,FALSE),"")</f>
        <v>4846530</v>
      </c>
      <c r="J10486" cm="1">
        <f t="array" ref="J10486">IFERROR(_xlfn.IFS(B10486=2015,H10486/$O$13,B10486=2016,H10486/$O$14,B10486=2017,H10486/$O$15,B10486=2018,H10486/$O$16,B10486=2019,H10486/$O$17,B10486=2020,H10486/$O$18,B10486=2021,H10486/$O$19,B10486=2022,H10486/$O$20),"")</f>
        <v>3.3742994723002585E-4</v>
      </c>
      <c r="K10486" s="3" cm="1">
        <f t="array" ref="K10486">IFERROR(_xlfn.IFS(B10486=2015,J10486*$P$4,B10486=2016,J10486*$P$5,B10486=2017,J10486*$P$6,B10486=2018,J10486*$P$7,B10486=2019,J10486*$P$8,B10486=2020,J10486*$P$9,B10486=2021,J10486*$P$10,B10486=2022,J10486*$P$11),"")</f>
        <v>573039.67296096636</v>
      </c>
      <c r="L10486" s="3">
        <f t="shared" si="164"/>
        <v>1062466.6729609664</v>
      </c>
    </row>
    <row r="10487" spans="1:12">
      <c r="A10487">
        <v>4846530</v>
      </c>
      <c r="B10487">
        <v>2018</v>
      </c>
      <c r="D10487" t="s">
        <v>3498</v>
      </c>
      <c r="E10487" t="s">
        <v>3499</v>
      </c>
      <c r="F10487" t="s">
        <v>4101</v>
      </c>
      <c r="G10487" t="s">
        <v>3497</v>
      </c>
      <c r="H10487" s="5">
        <v>504767</v>
      </c>
      <c r="I10487">
        <f>IFERROR(VLOOKUP(G10487,'NCES Match'!$A$2:$B$1307,2,FALSE),"")</f>
        <v>4846530</v>
      </c>
      <c r="J10487" cm="1">
        <f t="array" ref="J10487">IFERROR(_xlfn.IFS(B10487=2015,H10487/$O$13,B10487=2016,H10487/$O$14,B10487=2017,H10487/$O$15,B10487=2018,H10487/$O$16,B10487=2019,H10487/$O$17,B10487=2020,H10487/$O$18,B10487=2021,H10487/$O$19,B10487=2022,H10487/$O$20),"")</f>
        <v>3.2939016543836682E-4</v>
      </c>
      <c r="K10487" s="3" cm="1">
        <f t="array" ref="K10487">IFERROR(_xlfn.IFS(B10487=2015,J10487*$P$4,B10487=2016,J10487*$P$5,B10487=2017,J10487*$P$6,B10487=2018,J10487*$P$7,B10487=2019,J10487*$P$8,B10487=2020,J10487*$P$9,B10487=2021,J10487*$P$10,B10487=2022,J10487*$P$11),"")</f>
        <v>565514.59172328177</v>
      </c>
      <c r="L10487" s="3">
        <f t="shared" si="164"/>
        <v>1070281.5917232819</v>
      </c>
    </row>
    <row r="10488" spans="1:12">
      <c r="A10488">
        <v>4846530</v>
      </c>
      <c r="B10488">
        <v>2019</v>
      </c>
      <c r="D10488" t="s">
        <v>3498</v>
      </c>
      <c r="E10488" t="s">
        <v>3499</v>
      </c>
      <c r="F10488" t="s">
        <v>4101</v>
      </c>
      <c r="G10488" t="s">
        <v>3497</v>
      </c>
      <c r="H10488" s="5">
        <v>599024</v>
      </c>
      <c r="I10488">
        <f>IFERROR(VLOOKUP(G10488,'NCES Match'!$A$2:$B$1307,2,FALSE),"")</f>
        <v>4846530</v>
      </c>
      <c r="J10488" cm="1">
        <f t="array" ref="J10488">IFERROR(_xlfn.IFS(B10488=2015,H10488/$O$13,B10488=2016,H10488/$O$14,B10488=2017,H10488/$O$15,B10488=2018,H10488/$O$16,B10488=2019,H10488/$O$17,B10488=2020,H10488/$O$18,B10488=2021,H10488/$O$19,B10488=2022,H10488/$O$20),"")</f>
        <v>3.7929003228132866E-4</v>
      </c>
      <c r="K10488" s="3" cm="1">
        <f t="array" ref="K10488">IFERROR(_xlfn.IFS(B10488=2015,J10488*$P$4,B10488=2016,J10488*$P$5,B10488=2017,J10488*$P$6,B10488=2018,J10488*$P$7,B10488=2019,J10488*$P$8,B10488=2020,J10488*$P$9,B10488=2021,J10488*$P$10,B10488=2022,J10488*$P$11),"")</f>
        <v>659177.99688456941</v>
      </c>
      <c r="L10488" s="3">
        <f t="shared" si="164"/>
        <v>1258201.9968845695</v>
      </c>
    </row>
    <row r="10489" spans="1:12">
      <c r="A10489">
        <v>4846530</v>
      </c>
      <c r="B10489">
        <v>2020</v>
      </c>
      <c r="D10489" t="s">
        <v>3498</v>
      </c>
      <c r="E10489" t="s">
        <v>3499</v>
      </c>
      <c r="F10489" t="s">
        <v>4230</v>
      </c>
      <c r="G10489" t="s">
        <v>3497</v>
      </c>
      <c r="H10489" s="5">
        <v>655947</v>
      </c>
      <c r="I10489">
        <f>IFERROR(VLOOKUP(G10489,'NCES Match'!$A$2:$B$1307,2,FALSE),"")</f>
        <v>4846530</v>
      </c>
      <c r="J10489" cm="1">
        <f t="array" ref="J10489">IFERROR(_xlfn.IFS(B10489=2015,H10489/$O$13,B10489=2016,H10489/$O$14,B10489=2017,H10489/$O$15,B10489=2018,H10489/$O$16,B10489=2019,H10489/$O$17,B10489=2020,H10489/$O$18,B10489=2021,H10489/$O$19,B10489=2022,H10489/$O$20),"")</f>
        <v>3.5546264003668383E-4</v>
      </c>
      <c r="K10489" s="3" cm="1">
        <f t="array" ref="K10489">IFERROR(_xlfn.IFS(B10489=2015,J10489*$P$4,B10489=2016,J10489*$P$5,B10489=2017,J10489*$P$6,B10489=2018,J10489*$P$7,B10489=2019,J10489*$P$8,B10489=2020,J10489*$P$9,B10489=2021,J10489*$P$10,B10489=2022,J10489*$P$11),"")</f>
        <v>749316.24582466122</v>
      </c>
      <c r="L10489" s="3">
        <f t="shared" si="164"/>
        <v>1405263.2458246611</v>
      </c>
    </row>
    <row r="10490" spans="1:12">
      <c r="A10490">
        <v>4846530</v>
      </c>
      <c r="B10490">
        <v>2021</v>
      </c>
      <c r="D10490" t="s">
        <v>3498</v>
      </c>
      <c r="E10490" t="s">
        <v>3499</v>
      </c>
      <c r="F10490" t="s">
        <v>4230</v>
      </c>
      <c r="G10490" t="s">
        <v>3497</v>
      </c>
      <c r="H10490" s="5">
        <v>742923.02</v>
      </c>
      <c r="I10490">
        <f>IFERROR(VLOOKUP(G10490,'NCES Match'!$A$2:$B$1307,2,FALSE),"")</f>
        <v>4846530</v>
      </c>
      <c r="J10490" cm="1">
        <f t="array" ref="J10490">IFERROR(_xlfn.IFS(B10490=2015,H10490/$O$13,B10490=2016,H10490/$O$14,B10490=2017,H10490/$O$15,B10490=2018,H10490/$O$16,B10490=2019,H10490/$O$17,B10490=2020,H10490/$O$18,B10490=2021,H10490/$O$19,B10490=2022,H10490/$O$20),"")</f>
        <v>3.8011137438012877E-4</v>
      </c>
      <c r="K10490" s="3" cm="1">
        <f t="array" ref="K10490">IFERROR(_xlfn.IFS(B10490=2015,J10490*$P$4,B10490=2016,J10490*$P$5,B10490=2017,J10490*$P$6,B10490=2018,J10490*$P$7,B10490=2019,J10490*$P$8,B10490=2020,J10490*$P$9,B10490=2021,J10490*$P$10,B10490=2022,J10490*$P$11),"")</f>
        <v>813648.65413614048</v>
      </c>
      <c r="L10490" s="3">
        <f t="shared" si="164"/>
        <v>1556571.6741361404</v>
      </c>
    </row>
    <row r="10491" spans="1:12">
      <c r="A10491">
        <v>4846530</v>
      </c>
      <c r="B10491">
        <v>2022</v>
      </c>
      <c r="D10491" t="s">
        <v>3498</v>
      </c>
      <c r="E10491" t="s">
        <v>3499</v>
      </c>
      <c r="F10491" t="s">
        <v>4101</v>
      </c>
      <c r="G10491" t="s">
        <v>3497</v>
      </c>
      <c r="H10491" s="5">
        <v>839419.69</v>
      </c>
      <c r="I10491">
        <f>IFERROR(VLOOKUP(G10491,'NCES Match'!$A$2:$B$1307,2,FALSE),"")</f>
        <v>4846530</v>
      </c>
      <c r="J10491" cm="1">
        <f t="array" ref="J10491">IFERROR(_xlfn.IFS(B10491=2015,H10491/$O$13,B10491=2016,H10491/$O$14,B10491=2017,H10491/$O$15,B10491=2018,H10491/$O$16,B10491=2019,H10491/$O$17,B10491=2020,H10491/$O$18,B10491=2021,H10491/$O$19,B10491=2022,H10491/$O$20),"")</f>
        <v>3.6869884994465116E-4</v>
      </c>
      <c r="K10491" s="3" cm="1">
        <f t="array" ref="K10491">IFERROR(_xlfn.IFS(B10491=2015,J10491*$P$4,B10491=2016,J10491*$P$5,B10491=2017,J10491*$P$6,B10491=2018,J10491*$P$7,B10491=2019,J10491*$P$8,B10491=2020,J10491*$P$9,B10491=2021,J10491*$P$10,B10491=2022,J10491*$P$11),"")</f>
        <v>793986.70768755034</v>
      </c>
      <c r="L10491" s="3">
        <f t="shared" si="164"/>
        <v>1633406.3976875502</v>
      </c>
    </row>
    <row r="10492" spans="1:12">
      <c r="A10492">
        <v>4846530</v>
      </c>
      <c r="B10492">
        <v>2023</v>
      </c>
      <c r="D10492" t="s">
        <v>3498</v>
      </c>
      <c r="E10492" t="s">
        <v>3499</v>
      </c>
      <c r="F10492" t="s">
        <v>4101</v>
      </c>
      <c r="G10492" t="s">
        <v>3497</v>
      </c>
      <c r="H10492" s="5">
        <v>988536.06</v>
      </c>
      <c r="I10492">
        <f>IFERROR(VLOOKUP(G10492,'NCES Match'!$A$2:$B$1307,2,FALSE),"")</f>
        <v>4846530</v>
      </c>
      <c r="J10492" t="str" cm="1">
        <f t="array" ref="J10492">IFERROR(_xlfn.IFS(B10492=2015,H10492/$O$13,B10492=2016,H10492/$O$14,B10492=2017,H10492/$O$15,B10492=2018,H10492/$O$16,B10492=2019,H10492/$O$17,B10492=2020,H10492/$O$18,B10492=2021,H10492/$O$19,B10492=2022,H10492/$O$20),"")</f>
        <v/>
      </c>
      <c r="K10492" s="3" t="str" cm="1">
        <f t="array" ref="K10492">IFERROR(_xlfn.IFS(B10492=2015,J10492*$P$4,B10492=2016,J10492*$P$5,B10492=2017,J10492*$P$6,B10492=2018,J10492*$P$7,B10492=2019,J10492*$P$8,B10492=2020,J10492*$P$9,B10492=2021,J10492*$P$10,B10492=2022,J10492*$P$11),"")</f>
        <v/>
      </c>
      <c r="L10492" s="3">
        <f t="shared" si="164"/>
        <v>988536.06</v>
      </c>
    </row>
    <row r="10493" spans="1:12">
      <c r="A10493">
        <v>4800164</v>
      </c>
      <c r="B10493">
        <v>2015</v>
      </c>
      <c r="C10493" t="s">
        <v>381</v>
      </c>
      <c r="D10493" t="s">
        <v>2728</v>
      </c>
      <c r="E10493" t="s">
        <v>2729</v>
      </c>
      <c r="G10493" t="s">
        <v>2730</v>
      </c>
      <c r="H10493" s="5">
        <v>113268.25</v>
      </c>
      <c r="I10493">
        <f>IFERROR(VLOOKUP(G10493,'NCES Match'!$A$2:$B$1307,2,FALSE),"")</f>
        <v>4800164</v>
      </c>
      <c r="J10493" cm="1">
        <f t="array" ref="J10493">IFERROR(_xlfn.IFS(B10493=2015,H10493/$O$13,B10493=2016,H10493/$O$14,B10493=2017,H10493/$O$15,B10493=2018,H10493/$O$16,B10493=2019,H10493/$O$17,B10493=2020,H10493/$O$18,B10493=2021,H10493/$O$19,B10493=2022,H10493/$O$20),"")</f>
        <v>8.8734772589161559E-5</v>
      </c>
      <c r="K10493" s="3" cm="1">
        <f t="array" ref="K10493">IFERROR(_xlfn.IFS(B10493=2015,J10493*$P$4,B10493=2016,J10493*$P$5,B10493=2017,J10493*$P$6,B10493=2018,J10493*$P$7,B10493=2019,J10493*$P$8,B10493=2020,J10493*$P$9,B10493=2021,J10493*$P$10,B10493=2022,J10493*$P$11),"")</f>
        <v>141219.88101260056</v>
      </c>
      <c r="L10493" s="3">
        <f t="shared" si="164"/>
        <v>254488.13101260056</v>
      </c>
    </row>
    <row r="10494" spans="1:12">
      <c r="A10494">
        <v>4800164</v>
      </c>
      <c r="B10494">
        <v>2016</v>
      </c>
      <c r="C10494" t="s">
        <v>4102</v>
      </c>
      <c r="D10494" t="s">
        <v>2728</v>
      </c>
      <c r="E10494" t="s">
        <v>2729</v>
      </c>
      <c r="F10494" t="s">
        <v>4101</v>
      </c>
      <c r="G10494" t="s">
        <v>2730</v>
      </c>
      <c r="H10494" s="5">
        <v>114973</v>
      </c>
      <c r="I10494">
        <f>IFERROR(VLOOKUP(G10494,'NCES Match'!$A$2:$B$1307,2,FALSE),"")</f>
        <v>4800164</v>
      </c>
      <c r="J10494" cm="1">
        <f t="array" ref="J10494">IFERROR(_xlfn.IFS(B10494=2015,H10494/$O$13,B10494=2016,H10494/$O$14,B10494=2017,H10494/$O$15,B10494=2018,H10494/$O$16,B10494=2019,H10494/$O$17,B10494=2020,H10494/$O$18,B10494=2021,H10494/$O$19,B10494=2022,H10494/$O$20),"")</f>
        <v>8.2305366110286692E-5</v>
      </c>
      <c r="K10494" s="3" cm="1">
        <f t="array" ref="K10494">IFERROR(_xlfn.IFS(B10494=2015,J10494*$P$4,B10494=2016,J10494*$P$5,B10494=2017,J10494*$P$6,B10494=2018,J10494*$P$7,B10494=2019,J10494*$P$8,B10494=2020,J10494*$P$9,B10494=2021,J10494*$P$10,B10494=2022,J10494*$P$11),"")</f>
        <v>137913.4433324766</v>
      </c>
      <c r="L10494" s="3">
        <f t="shared" si="164"/>
        <v>252886.4433324766</v>
      </c>
    </row>
    <row r="10495" spans="1:12">
      <c r="A10495">
        <v>4800164</v>
      </c>
      <c r="B10495">
        <v>2017</v>
      </c>
      <c r="D10495" t="s">
        <v>2728</v>
      </c>
      <c r="E10495" t="s">
        <v>2729</v>
      </c>
      <c r="F10495" t="s">
        <v>4101</v>
      </c>
      <c r="G10495" t="s">
        <v>2730</v>
      </c>
      <c r="H10495" s="5">
        <v>121444</v>
      </c>
      <c r="I10495">
        <f>IFERROR(VLOOKUP(G10495,'NCES Match'!$A$2:$B$1307,2,FALSE),"")</f>
        <v>4800164</v>
      </c>
      <c r="J10495" cm="1">
        <f t="array" ref="J10495">IFERROR(_xlfn.IFS(B10495=2015,H10495/$O$13,B10495=2016,H10495/$O$14,B10495=2017,H10495/$O$15,B10495=2018,H10495/$O$16,B10495=2019,H10495/$O$17,B10495=2020,H10495/$O$18,B10495=2021,H10495/$O$19,B10495=2022,H10495/$O$20),"")</f>
        <v>8.3728201573274994E-5</v>
      </c>
      <c r="K10495" s="3" cm="1">
        <f t="array" ref="K10495">IFERROR(_xlfn.IFS(B10495=2015,J10495*$P$4,B10495=2016,J10495*$P$5,B10495=2017,J10495*$P$6,B10495=2018,J10495*$P$7,B10495=2019,J10495*$P$8,B10495=2020,J10495*$P$9,B10495=2021,J10495*$P$10,B10495=2022,J10495*$P$11),"")</f>
        <v>142191.23596179124</v>
      </c>
      <c r="L10495" s="3">
        <f t="shared" si="164"/>
        <v>263635.23596179124</v>
      </c>
    </row>
    <row r="10496" spans="1:12">
      <c r="A10496">
        <v>4800164</v>
      </c>
      <c r="B10496">
        <v>2018</v>
      </c>
      <c r="D10496" t="s">
        <v>2728</v>
      </c>
      <c r="E10496" t="s">
        <v>2729</v>
      </c>
      <c r="F10496" t="s">
        <v>4101</v>
      </c>
      <c r="G10496" t="s">
        <v>2730</v>
      </c>
      <c r="H10496" s="5">
        <v>127843</v>
      </c>
      <c r="I10496">
        <f>IFERROR(VLOOKUP(G10496,'NCES Match'!$A$2:$B$1307,2,FALSE),"")</f>
        <v>4800164</v>
      </c>
      <c r="J10496" cm="1">
        <f t="array" ref="J10496">IFERROR(_xlfn.IFS(B10496=2015,H10496/$O$13,B10496=2016,H10496/$O$14,B10496=2017,H10496/$O$15,B10496=2018,H10496/$O$16,B10496=2019,H10496/$O$17,B10496=2020,H10496/$O$18,B10496=2021,H10496/$O$19,B10496=2022,H10496/$O$20),"")</f>
        <v>8.3425079135793603E-5</v>
      </c>
      <c r="K10496" s="3" cm="1">
        <f t="array" ref="K10496">IFERROR(_xlfn.IFS(B10496=2015,J10496*$P$4,B10496=2016,J10496*$P$5,B10496=2017,J10496*$P$6,B10496=2018,J10496*$P$7,B10496=2019,J10496*$P$8,B10496=2020,J10496*$P$9,B10496=2021,J10496*$P$10,B10496=2022,J10496*$P$11),"")</f>
        <v>143228.6222151597</v>
      </c>
      <c r="L10496" s="3">
        <f t="shared" si="164"/>
        <v>271071.6222151597</v>
      </c>
    </row>
    <row r="10497" spans="1:12">
      <c r="A10497">
        <v>4800164</v>
      </c>
      <c r="B10497">
        <v>2019</v>
      </c>
      <c r="D10497" t="s">
        <v>2728</v>
      </c>
      <c r="E10497" t="s">
        <v>2729</v>
      </c>
      <c r="F10497" t="s">
        <v>4101</v>
      </c>
      <c r="G10497" t="s">
        <v>2730</v>
      </c>
      <c r="H10497" s="5">
        <v>143991</v>
      </c>
      <c r="I10497">
        <f>IFERROR(VLOOKUP(G10497,'NCES Match'!$A$2:$B$1307,2,FALSE),"")</f>
        <v>4800164</v>
      </c>
      <c r="J10497" cm="1">
        <f t="array" ref="J10497">IFERROR(_xlfn.IFS(B10497=2015,H10497/$O$13,B10497=2016,H10497/$O$14,B10497=2017,H10497/$O$15,B10497=2018,H10497/$O$16,B10497=2019,H10497/$O$17,B10497=2020,H10497/$O$18,B10497=2021,H10497/$O$19,B10497=2022,H10497/$O$20),"")</f>
        <v>9.1172225216720518E-5</v>
      </c>
      <c r="K10497" s="3" cm="1">
        <f t="array" ref="K10497">IFERROR(_xlfn.IFS(B10497=2015,J10497*$P$4,B10497=2016,J10497*$P$5,B10497=2017,J10497*$P$6,B10497=2018,J10497*$P$7,B10497=2019,J10497*$P$8,B10497=2020,J10497*$P$9,B10497=2021,J10497*$P$10,B10497=2022,J10497*$P$11),"")</f>
        <v>158450.57785565525</v>
      </c>
      <c r="L10497" s="3">
        <f t="shared" si="164"/>
        <v>302441.57785565522</v>
      </c>
    </row>
    <row r="10498" spans="1:12">
      <c r="A10498">
        <v>4800164</v>
      </c>
      <c r="B10498">
        <v>2020</v>
      </c>
      <c r="D10498" t="s">
        <v>2728</v>
      </c>
      <c r="E10498" t="s">
        <v>2729</v>
      </c>
      <c r="F10498" t="s">
        <v>4230</v>
      </c>
      <c r="G10498" t="s">
        <v>4311</v>
      </c>
      <c r="H10498" s="5">
        <v>164128</v>
      </c>
      <c r="I10498">
        <f>IFERROR(VLOOKUP(G10498,'NCES Match'!$A$2:$B$1307,2,FALSE),"")</f>
        <v>4800164</v>
      </c>
      <c r="J10498" cm="1">
        <f t="array" ref="J10498">IFERROR(_xlfn.IFS(B10498=2015,H10498/$O$13,B10498=2016,H10498/$O$14,B10498=2017,H10498/$O$15,B10498=2018,H10498/$O$16,B10498=2019,H10498/$O$17,B10498=2020,H10498/$O$18,B10498=2021,H10498/$O$19,B10498=2022,H10498/$O$20),"")</f>
        <v>8.8942204452403687E-5</v>
      </c>
      <c r="K10498" s="3" cm="1">
        <f t="array" ref="K10498">IFERROR(_xlfn.IFS(B10498=2015,J10498*$P$4,B10498=2016,J10498*$P$5,B10498=2017,J10498*$P$6,B10498=2018,J10498*$P$7,B10498=2019,J10498*$P$8,B10498=2020,J10498*$P$9,B10498=2021,J10498*$P$10,B10498=2022,J10498*$P$11),"")</f>
        <v>187490.4173579725</v>
      </c>
      <c r="L10498" s="3">
        <f t="shared" si="164"/>
        <v>351618.41735797247</v>
      </c>
    </row>
    <row r="10499" spans="1:12">
      <c r="A10499">
        <v>4800164</v>
      </c>
      <c r="B10499">
        <v>2021</v>
      </c>
      <c r="D10499" t="s">
        <v>2728</v>
      </c>
      <c r="E10499" t="s">
        <v>2729</v>
      </c>
      <c r="F10499" t="s">
        <v>4101</v>
      </c>
      <c r="G10499" t="s">
        <v>4311</v>
      </c>
      <c r="H10499" s="5">
        <v>190897.48</v>
      </c>
      <c r="I10499">
        <f>IFERROR(VLOOKUP(G10499,'NCES Match'!$A$2:$B$1307,2,FALSE),"")</f>
        <v>4800164</v>
      </c>
      <c r="J10499" cm="1">
        <f t="array" ref="J10499">IFERROR(_xlfn.IFS(B10499=2015,H10499/$O$13,B10499=2016,H10499/$O$14,B10499=2017,H10499/$O$15,B10499=2018,H10499/$O$16,B10499=2019,H10499/$O$17,B10499=2020,H10499/$O$18,B10499=2021,H10499/$O$19,B10499=2022,H10499/$O$20),"")</f>
        <v>9.7671362355285663E-5</v>
      </c>
      <c r="K10499" s="3" cm="1">
        <f t="array" ref="K10499">IFERROR(_xlfn.IFS(B10499=2015,J10499*$P$4,B10499=2016,J10499*$P$5,B10499=2017,J10499*$P$6,B10499=2018,J10499*$P$7,B10499=2019,J10499*$P$8,B10499=2020,J10499*$P$9,B10499=2021,J10499*$P$10,B10499=2022,J10499*$P$11),"")</f>
        <v>209070.75632140297</v>
      </c>
      <c r="L10499" s="3">
        <f t="shared" ref="L10499:L10562" si="165">SUM(H10499,K10499)</f>
        <v>399968.23632140295</v>
      </c>
    </row>
    <row r="10500" spans="1:12">
      <c r="A10500">
        <v>4800164</v>
      </c>
      <c r="B10500">
        <v>2022</v>
      </c>
      <c r="D10500" t="s">
        <v>2728</v>
      </c>
      <c r="E10500" t="s">
        <v>2729</v>
      </c>
      <c r="F10500" t="s">
        <v>4101</v>
      </c>
      <c r="G10500" t="s">
        <v>4311</v>
      </c>
      <c r="H10500" s="5">
        <v>228871.07</v>
      </c>
      <c r="I10500">
        <f>IFERROR(VLOOKUP(G10500,'NCES Match'!$A$2:$B$1307,2,FALSE),"")</f>
        <v>4800164</v>
      </c>
      <c r="J10500" cm="1">
        <f t="array" ref="J10500">IFERROR(_xlfn.IFS(B10500=2015,H10500/$O$13,B10500=2016,H10500/$O$14,B10500=2017,H10500/$O$15,B10500=2018,H10500/$O$16,B10500=2019,H10500/$O$17,B10500=2020,H10500/$O$18,B10500=2021,H10500/$O$19,B10500=2022,H10500/$O$20),"")</f>
        <v>1.0052718717451309E-4</v>
      </c>
      <c r="K10500" s="3" cm="1">
        <f t="array" ref="K10500">IFERROR(_xlfn.IFS(B10500=2015,J10500*$P$4,B10500=2016,J10500*$P$5,B10500=2017,J10500*$P$6,B10500=2018,J10500*$P$7,B10500=2019,J10500*$P$8,B10500=2020,J10500*$P$9,B10500=2021,J10500*$P$10,B10500=2022,J10500*$P$11),"")</f>
        <v>216483.58922129511</v>
      </c>
      <c r="L10500" s="3">
        <f t="shared" si="165"/>
        <v>445354.65922129515</v>
      </c>
    </row>
    <row r="10501" spans="1:12">
      <c r="A10501">
        <v>4800164</v>
      </c>
      <c r="B10501">
        <v>2023</v>
      </c>
      <c r="D10501" t="s">
        <v>2728</v>
      </c>
      <c r="E10501" t="s">
        <v>2729</v>
      </c>
      <c r="F10501" t="s">
        <v>4101</v>
      </c>
      <c r="G10501" t="s">
        <v>2730</v>
      </c>
      <c r="H10501" s="5">
        <v>286358.03000000003</v>
      </c>
      <c r="I10501">
        <f>IFERROR(VLOOKUP(G10501,'NCES Match'!$A$2:$B$1307,2,FALSE),"")</f>
        <v>4800164</v>
      </c>
      <c r="J10501" t="str" cm="1">
        <f t="array" ref="J10501">IFERROR(_xlfn.IFS(B10501=2015,H10501/$O$13,B10501=2016,H10501/$O$14,B10501=2017,H10501/$O$15,B10501=2018,H10501/$O$16,B10501=2019,H10501/$O$17,B10501=2020,H10501/$O$18,B10501=2021,H10501/$O$19,B10501=2022,H10501/$O$20),"")</f>
        <v/>
      </c>
      <c r="K10501" s="3" t="str" cm="1">
        <f t="array" ref="K10501">IFERROR(_xlfn.IFS(B10501=2015,J10501*$P$4,B10501=2016,J10501*$P$5,B10501=2017,J10501*$P$6,B10501=2018,J10501*$P$7,B10501=2019,J10501*$P$8,B10501=2020,J10501*$P$9,B10501=2021,J10501*$P$10,B10501=2022,J10501*$P$11),"")</f>
        <v/>
      </c>
      <c r="L10501" s="3">
        <f t="shared" si="165"/>
        <v>286358.03000000003</v>
      </c>
    </row>
    <row r="10502" spans="1:12">
      <c r="A10502">
        <v>4842420</v>
      </c>
      <c r="B10502">
        <v>2015</v>
      </c>
      <c r="C10502" t="s">
        <v>381</v>
      </c>
      <c r="D10502" t="s">
        <v>3181</v>
      </c>
      <c r="E10502" t="s">
        <v>3182</v>
      </c>
      <c r="G10502" t="s">
        <v>3183</v>
      </c>
      <c r="H10502" s="5">
        <v>38399.269999999997</v>
      </c>
      <c r="I10502">
        <f>IFERROR(VLOOKUP(G10502,'NCES Match'!$A$2:$B$1307,2,FALSE),"")</f>
        <v>4842420</v>
      </c>
      <c r="J10502" cm="1">
        <f t="array" ref="J10502">IFERROR(_xlfn.IFS(B10502=2015,H10502/$O$13,B10502=2016,H10502/$O$14,B10502=2017,H10502/$O$15,B10502=2018,H10502/$O$16,B10502=2019,H10502/$O$17,B10502=2020,H10502/$O$18,B10502=2021,H10502/$O$19,B10502=2022,H10502/$O$20),"")</f>
        <v>3.008213238078467E-5</v>
      </c>
      <c r="K10502" s="3" cm="1">
        <f t="array" ref="K10502">IFERROR(_xlfn.IFS(B10502=2015,J10502*$P$4,B10502=2016,J10502*$P$5,B10502=2017,J10502*$P$6,B10502=2018,J10502*$P$7,B10502=2019,J10502*$P$8,B10502=2020,J10502*$P$9,B10502=2021,J10502*$P$10,B10502=2022,J10502*$P$11),"")</f>
        <v>47875.201924376175</v>
      </c>
      <c r="L10502" s="3">
        <f t="shared" si="165"/>
        <v>86274.471924376179</v>
      </c>
    </row>
    <row r="10503" spans="1:12">
      <c r="A10503">
        <v>4842420</v>
      </c>
      <c r="B10503">
        <v>2016</v>
      </c>
      <c r="C10503" t="s">
        <v>4102</v>
      </c>
      <c r="D10503" t="s">
        <v>3181</v>
      </c>
      <c r="E10503" t="s">
        <v>3182</v>
      </c>
      <c r="F10503" t="s">
        <v>4101</v>
      </c>
      <c r="G10503" t="s">
        <v>3183</v>
      </c>
      <c r="H10503" s="5">
        <v>32292</v>
      </c>
      <c r="I10503">
        <f>IFERROR(VLOOKUP(G10503,'NCES Match'!$A$2:$B$1307,2,FALSE),"")</f>
        <v>4842420</v>
      </c>
      <c r="J10503" cm="1">
        <f t="array" ref="J10503">IFERROR(_xlfn.IFS(B10503=2015,H10503/$O$13,B10503=2016,H10503/$O$14,B10503=2017,H10503/$O$15,B10503=2018,H10503/$O$16,B10503=2019,H10503/$O$17,B10503=2020,H10503/$O$18,B10503=2021,H10503/$O$19,B10503=2022,H10503/$O$20),"")</f>
        <v>2.311677422032458E-5</v>
      </c>
      <c r="K10503" s="3" cm="1">
        <f t="array" ref="K10503">IFERROR(_xlfn.IFS(B10503=2015,J10503*$P$4,B10503=2016,J10503*$P$5,B10503=2017,J10503*$P$6,B10503=2018,J10503*$P$7,B10503=2019,J10503*$P$8,B10503=2020,J10503*$P$9,B10503=2021,J10503*$P$10,B10503=2022,J10503*$P$11),"")</f>
        <v>38735.189236536702</v>
      </c>
      <c r="L10503" s="3">
        <f t="shared" si="165"/>
        <v>71027.189236536709</v>
      </c>
    </row>
    <row r="10504" spans="1:12">
      <c r="A10504">
        <v>4842420</v>
      </c>
      <c r="B10504">
        <v>2017</v>
      </c>
      <c r="D10504" t="s">
        <v>3181</v>
      </c>
      <c r="E10504" t="s">
        <v>3182</v>
      </c>
      <c r="F10504" t="s">
        <v>4101</v>
      </c>
      <c r="G10504" t="s">
        <v>3183</v>
      </c>
      <c r="H10504" s="5">
        <v>39779</v>
      </c>
      <c r="I10504">
        <f>IFERROR(VLOOKUP(G10504,'NCES Match'!$A$2:$B$1307,2,FALSE),"")</f>
        <v>4842420</v>
      </c>
      <c r="J10504" cm="1">
        <f t="array" ref="J10504">IFERROR(_xlfn.IFS(B10504=2015,H10504/$O$13,B10504=2016,H10504/$O$14,B10504=2017,H10504/$O$15,B10504=2018,H10504/$O$16,B10504=2019,H10504/$O$17,B10504=2020,H10504/$O$18,B10504=2021,H10504/$O$19,B10504=2022,H10504/$O$20),"")</f>
        <v>2.7425184697336272E-5</v>
      </c>
      <c r="K10504" s="3" cm="1">
        <f t="array" ref="K10504">IFERROR(_xlfn.IFS(B10504=2015,J10504*$P$4,B10504=2016,J10504*$P$5,B10504=2017,J10504*$P$6,B10504=2018,J10504*$P$7,B10504=2019,J10504*$P$8,B10504=2020,J10504*$P$9,B10504=2021,J10504*$P$10,B10504=2022,J10504*$P$11),"")</f>
        <v>46574.760180199053</v>
      </c>
      <c r="L10504" s="3">
        <f t="shared" si="165"/>
        <v>86353.760180199053</v>
      </c>
    </row>
    <row r="10505" spans="1:12">
      <c r="A10505">
        <v>4842420</v>
      </c>
      <c r="B10505">
        <v>2018</v>
      </c>
      <c r="D10505" t="s">
        <v>3181</v>
      </c>
      <c r="E10505" t="s">
        <v>3182</v>
      </c>
      <c r="F10505" t="s">
        <v>4101</v>
      </c>
      <c r="G10505" t="s">
        <v>3183</v>
      </c>
      <c r="H10505" s="5">
        <v>39039</v>
      </c>
      <c r="I10505">
        <f>IFERROR(VLOOKUP(G10505,'NCES Match'!$A$2:$B$1307,2,FALSE),"")</f>
        <v>4842420</v>
      </c>
      <c r="J10505" cm="1">
        <f t="array" ref="J10505">IFERROR(_xlfn.IFS(B10505=2015,H10505/$O$13,B10505=2016,H10505/$O$14,B10505=2017,H10505/$O$15,B10505=2018,H10505/$O$16,B10505=2019,H10505/$O$17,B10505=2020,H10505/$O$18,B10505=2021,H10505/$O$19,B10505=2022,H10505/$O$20),"")</f>
        <v>2.5475244357393416E-5</v>
      </c>
      <c r="K10505" s="3" cm="1">
        <f t="array" ref="K10505">IFERROR(_xlfn.IFS(B10505=2015,J10505*$P$4,B10505=2016,J10505*$P$5,B10505=2017,J10505*$P$6,B10505=2018,J10505*$P$7,B10505=2019,J10505*$P$8,B10505=2020,J10505*$P$9,B10505=2021,J10505*$P$10,B10505=2022,J10505*$P$11),"")</f>
        <v>43737.257281647173</v>
      </c>
      <c r="L10505" s="3">
        <f t="shared" si="165"/>
        <v>82776.25728164718</v>
      </c>
    </row>
    <row r="10506" spans="1:12">
      <c r="A10506">
        <v>4842420</v>
      </c>
      <c r="B10506">
        <v>2019</v>
      </c>
      <c r="D10506" t="s">
        <v>3181</v>
      </c>
      <c r="E10506" t="s">
        <v>3182</v>
      </c>
      <c r="F10506" t="s">
        <v>4101</v>
      </c>
      <c r="G10506" t="s">
        <v>3183</v>
      </c>
      <c r="H10506" s="5">
        <v>36587</v>
      </c>
      <c r="I10506">
        <f>IFERROR(VLOOKUP(G10506,'NCES Match'!$A$2:$B$1307,2,FALSE),"")</f>
        <v>4842420</v>
      </c>
      <c r="J10506" cm="1">
        <f t="array" ref="J10506">IFERROR(_xlfn.IFS(B10506=2015,H10506/$O$13,B10506=2016,H10506/$O$14,B10506=2017,H10506/$O$15,B10506=2018,H10506/$O$16,B10506=2019,H10506/$O$17,B10506=2020,H10506/$O$18,B10506=2021,H10506/$O$19,B10506=2022,H10506/$O$20),"")</f>
        <v>2.3166157634881024E-5</v>
      </c>
      <c r="K10506" s="3" cm="1">
        <f t="array" ref="K10506">IFERROR(_xlfn.IFS(B10506=2015,J10506*$P$4,B10506=2016,J10506*$P$5,B10506=2017,J10506*$P$6,B10506=2018,J10506*$P$7,B10506=2019,J10506*$P$8,B10506=2020,J10506*$P$9,B10506=2021,J10506*$P$10,B10506=2022,J10506*$P$11),"")</f>
        <v>40261.066955607355</v>
      </c>
      <c r="L10506" s="3">
        <f t="shared" si="165"/>
        <v>76848.066955607355</v>
      </c>
    </row>
    <row r="10507" spans="1:12">
      <c r="A10507">
        <v>4842420</v>
      </c>
      <c r="B10507">
        <v>2020</v>
      </c>
      <c r="D10507" t="s">
        <v>3181</v>
      </c>
      <c r="E10507" t="s">
        <v>3182</v>
      </c>
      <c r="F10507" t="s">
        <v>4230</v>
      </c>
      <c r="G10507" t="s">
        <v>3183</v>
      </c>
      <c r="H10507" s="5">
        <v>41059</v>
      </c>
      <c r="I10507">
        <f>IFERROR(VLOOKUP(G10507,'NCES Match'!$A$2:$B$1307,2,FALSE),"")</f>
        <v>4842420</v>
      </c>
      <c r="J10507" cm="1">
        <f t="array" ref="J10507">IFERROR(_xlfn.IFS(B10507=2015,H10507/$O$13,B10507=2016,H10507/$O$14,B10507=2017,H10507/$O$15,B10507=2018,H10507/$O$16,B10507=2019,H10507/$O$17,B10507=2020,H10507/$O$18,B10507=2021,H10507/$O$19,B10507=2022,H10507/$O$20),"")</f>
        <v>2.2250182617294081E-5</v>
      </c>
      <c r="K10507" s="3" cm="1">
        <f t="array" ref="K10507">IFERROR(_xlfn.IFS(B10507=2015,J10507*$P$4,B10507=2016,J10507*$P$5,B10507=2017,J10507*$P$6,B10507=2018,J10507*$P$7,B10507=2019,J10507*$P$8,B10507=2020,J10507*$P$9,B10507=2021,J10507*$P$10,B10507=2022,J10507*$P$11),"")</f>
        <v>46903.447591519995</v>
      </c>
      <c r="L10507" s="3">
        <f t="shared" si="165"/>
        <v>87962.447591520002</v>
      </c>
    </row>
    <row r="10508" spans="1:12">
      <c r="A10508">
        <v>4842420</v>
      </c>
      <c r="B10508">
        <v>2021</v>
      </c>
      <c r="D10508" t="s">
        <v>3181</v>
      </c>
      <c r="E10508" t="s">
        <v>3182</v>
      </c>
      <c r="F10508" t="s">
        <v>4230</v>
      </c>
      <c r="G10508" t="s">
        <v>3183</v>
      </c>
      <c r="H10508" s="5">
        <v>35440.050000000003</v>
      </c>
      <c r="I10508">
        <f>IFERROR(VLOOKUP(G10508,'NCES Match'!$A$2:$B$1307,2,FALSE),"")</f>
        <v>4842420</v>
      </c>
      <c r="J10508" cm="1">
        <f t="array" ref="J10508">IFERROR(_xlfn.IFS(B10508=2015,H10508/$O$13,B10508=2016,H10508/$O$14,B10508=2017,H10508/$O$15,B10508=2018,H10508/$O$16,B10508=2019,H10508/$O$17,B10508=2020,H10508/$O$18,B10508=2021,H10508/$O$19,B10508=2022,H10508/$O$20),"")</f>
        <v>1.8132654058290565E-5</v>
      </c>
      <c r="K10508" s="3" cm="1">
        <f t="array" ref="K10508">IFERROR(_xlfn.IFS(B10508=2015,J10508*$P$4,B10508=2016,J10508*$P$5,B10508=2017,J10508*$P$6,B10508=2018,J10508*$P$7,B10508=2019,J10508*$P$8,B10508=2020,J10508*$P$9,B10508=2021,J10508*$P$10,B10508=2022,J10508*$P$11),"")</f>
        <v>38813.912355303684</v>
      </c>
      <c r="L10508" s="3">
        <f t="shared" si="165"/>
        <v>74253.962355303694</v>
      </c>
    </row>
    <row r="10509" spans="1:12">
      <c r="A10509">
        <v>4842420</v>
      </c>
      <c r="B10509">
        <v>2022</v>
      </c>
      <c r="D10509" t="s">
        <v>3181</v>
      </c>
      <c r="E10509" t="s">
        <v>3182</v>
      </c>
      <c r="F10509" t="s">
        <v>4101</v>
      </c>
      <c r="G10509" t="s">
        <v>3183</v>
      </c>
      <c r="H10509" s="5">
        <v>45641.77</v>
      </c>
      <c r="I10509">
        <f>IFERROR(VLOOKUP(G10509,'NCES Match'!$A$2:$B$1307,2,FALSE),"")</f>
        <v>4842420</v>
      </c>
      <c r="J10509" cm="1">
        <f t="array" ref="J10509">IFERROR(_xlfn.IFS(B10509=2015,H10509/$O$13,B10509=2016,H10509/$O$14,B10509=2017,H10509/$O$15,B10509=2018,H10509/$O$16,B10509=2019,H10509/$O$17,B10509=2020,H10509/$O$18,B10509=2021,H10509/$O$19,B10509=2022,H10509/$O$20),"")</f>
        <v>2.0047263971659137E-5</v>
      </c>
      <c r="K10509" s="3" cm="1">
        <f t="array" ref="K10509">IFERROR(_xlfn.IFS(B10509=2015,J10509*$P$4,B10509=2016,J10509*$P$5,B10509=2017,J10509*$P$6,B10509=2018,J10509*$P$7,B10509=2019,J10509*$P$8,B10509=2020,J10509*$P$9,B10509=2021,J10509*$P$10,B10509=2022,J10509*$P$11),"")</f>
        <v>43171.442279764015</v>
      </c>
      <c r="L10509" s="3">
        <f t="shared" si="165"/>
        <v>88813.212279764004</v>
      </c>
    </row>
    <row r="10510" spans="1:12">
      <c r="A10510">
        <v>4842420</v>
      </c>
      <c r="B10510">
        <v>2023</v>
      </c>
      <c r="D10510" t="s">
        <v>3181</v>
      </c>
      <c r="E10510" t="s">
        <v>3182</v>
      </c>
      <c r="F10510" t="s">
        <v>4101</v>
      </c>
      <c r="G10510" t="s">
        <v>3183</v>
      </c>
      <c r="H10510" s="5">
        <v>55111.81</v>
      </c>
      <c r="I10510">
        <f>IFERROR(VLOOKUP(G10510,'NCES Match'!$A$2:$B$1307,2,FALSE),"")</f>
        <v>4842420</v>
      </c>
      <c r="J10510" t="str" cm="1">
        <f t="array" ref="J10510">IFERROR(_xlfn.IFS(B10510=2015,H10510/$O$13,B10510=2016,H10510/$O$14,B10510=2017,H10510/$O$15,B10510=2018,H10510/$O$16,B10510=2019,H10510/$O$17,B10510=2020,H10510/$O$18,B10510=2021,H10510/$O$19,B10510=2022,H10510/$O$20),"")</f>
        <v/>
      </c>
      <c r="K10510" s="3" t="str" cm="1">
        <f t="array" ref="K10510">IFERROR(_xlfn.IFS(B10510=2015,J10510*$P$4,B10510=2016,J10510*$P$5,B10510=2017,J10510*$P$6,B10510=2018,J10510*$P$7,B10510=2019,J10510*$P$8,B10510=2020,J10510*$P$9,B10510=2021,J10510*$P$10,B10510=2022,J10510*$P$11),"")</f>
        <v/>
      </c>
      <c r="L10510" s="3">
        <f t="shared" si="165"/>
        <v>55111.81</v>
      </c>
    </row>
    <row r="10511" spans="1:12">
      <c r="A10511">
        <v>4811610</v>
      </c>
      <c r="B10511">
        <v>2015</v>
      </c>
      <c r="C10511" t="s">
        <v>381</v>
      </c>
      <c r="D10511" t="s">
        <v>717</v>
      </c>
      <c r="E10511" t="s">
        <v>718</v>
      </c>
      <c r="G10511" t="s">
        <v>719</v>
      </c>
      <c r="H10511" s="5">
        <v>421417.51</v>
      </c>
      <c r="I10511">
        <f>IFERROR(VLOOKUP(G10511,'NCES Match'!$A$2:$B$1307,2,FALSE),"")</f>
        <v>4811610</v>
      </c>
      <c r="J10511" cm="1">
        <f t="array" ref="J10511">IFERROR(_xlfn.IFS(B10511=2015,H10511/$O$13,B10511=2016,H10511/$O$14,B10511=2017,H10511/$O$15,B10511=2018,H10511/$O$16,B10511=2019,H10511/$O$17,B10511=2020,H10511/$O$18,B10511=2021,H10511/$O$19,B10511=2022,H10511/$O$20),"")</f>
        <v>3.3014006056366826E-4</v>
      </c>
      <c r="K10511" s="3" cm="1">
        <f t="array" ref="K10511">IFERROR(_xlfn.IFS(B10511=2015,J10511*$P$4,B10511=2016,J10511*$P$5,B10511=2017,J10511*$P$6,B10511=2018,J10511*$P$7,B10511=2019,J10511*$P$8,B10511=2020,J10511*$P$9,B10511=2021,J10511*$P$10,B10511=2022,J10511*$P$11),"")</f>
        <v>525412.29001795652</v>
      </c>
      <c r="L10511" s="3">
        <f t="shared" si="165"/>
        <v>946829.80001795653</v>
      </c>
    </row>
    <row r="10512" spans="1:12">
      <c r="A10512">
        <v>4811610</v>
      </c>
      <c r="B10512">
        <v>2016</v>
      </c>
      <c r="C10512" t="s">
        <v>4102</v>
      </c>
      <c r="D10512" t="s">
        <v>717</v>
      </c>
      <c r="E10512" t="s">
        <v>718</v>
      </c>
      <c r="F10512" t="s">
        <v>4101</v>
      </c>
      <c r="G10512" t="s">
        <v>719</v>
      </c>
      <c r="H10512" s="5">
        <v>367654</v>
      </c>
      <c r="I10512">
        <f>IFERROR(VLOOKUP(G10512,'NCES Match'!$A$2:$B$1307,2,FALSE),"")</f>
        <v>4811610</v>
      </c>
      <c r="J10512" cm="1">
        <f t="array" ref="J10512">IFERROR(_xlfn.IFS(B10512=2015,H10512/$O$13,B10512=2016,H10512/$O$14,B10512=2017,H10512/$O$15,B10512=2018,H10512/$O$16,B10512=2019,H10512/$O$17,B10512=2020,H10512/$O$18,B10512=2021,H10512/$O$19,B10512=2022,H10512/$O$20),"")</f>
        <v>2.6319133250338205E-4</v>
      </c>
      <c r="K10512" s="3" cm="1">
        <f t="array" ref="K10512">IFERROR(_xlfn.IFS(B10512=2015,J10512*$P$4,B10512=2016,J10512*$P$5,B10512=2017,J10512*$P$6,B10512=2018,J10512*$P$7,B10512=2019,J10512*$P$8,B10512=2020,J10512*$P$9,B10512=2021,J10512*$P$10,B10512=2022,J10512*$P$11),"")</f>
        <v>441011.62094542506</v>
      </c>
      <c r="L10512" s="3">
        <f t="shared" si="165"/>
        <v>808665.62094542501</v>
      </c>
    </row>
    <row r="10513" spans="1:12">
      <c r="A10513">
        <v>4811610</v>
      </c>
      <c r="B10513">
        <v>2017</v>
      </c>
      <c r="D10513" t="s">
        <v>717</v>
      </c>
      <c r="E10513" t="s">
        <v>718</v>
      </c>
      <c r="F10513" t="s">
        <v>4101</v>
      </c>
      <c r="G10513" t="s">
        <v>719</v>
      </c>
      <c r="H10513" s="5">
        <v>397133</v>
      </c>
      <c r="I10513">
        <f>IFERROR(VLOOKUP(G10513,'NCES Match'!$A$2:$B$1307,2,FALSE),"")</f>
        <v>4811610</v>
      </c>
      <c r="J10513" cm="1">
        <f t="array" ref="J10513">IFERROR(_xlfn.IFS(B10513=2015,H10513/$O$13,B10513=2016,H10513/$O$14,B10513=2017,H10513/$O$15,B10513=2018,H10513/$O$16,B10513=2019,H10513/$O$17,B10513=2020,H10513/$O$18,B10513=2021,H10513/$O$19,B10513=2022,H10513/$O$20),"")</f>
        <v>2.7379888570369404E-4</v>
      </c>
      <c r="K10513" s="3" cm="1">
        <f t="array" ref="K10513">IFERROR(_xlfn.IFS(B10513=2015,J10513*$P$4,B10513=2016,J10513*$P$5,B10513=2017,J10513*$P$6,B10513=2018,J10513*$P$7,B10513=2019,J10513*$P$8,B10513=2020,J10513*$P$9,B10513=2021,J10513*$P$10,B10513=2022,J10513*$P$11),"")</f>
        <v>464978.36131232535</v>
      </c>
      <c r="L10513" s="3">
        <f t="shared" si="165"/>
        <v>862111.36131232535</v>
      </c>
    </row>
    <row r="10514" spans="1:12">
      <c r="A10514">
        <v>4811610</v>
      </c>
      <c r="B10514">
        <v>2018</v>
      </c>
      <c r="D10514" t="s">
        <v>717</v>
      </c>
      <c r="E10514" t="s">
        <v>718</v>
      </c>
      <c r="F10514" t="s">
        <v>4101</v>
      </c>
      <c r="G10514" t="s">
        <v>719</v>
      </c>
      <c r="H10514" s="5">
        <v>381713</v>
      </c>
      <c r="I10514">
        <f>IFERROR(VLOOKUP(G10514,'NCES Match'!$A$2:$B$1307,2,FALSE),"")</f>
        <v>4811610</v>
      </c>
      <c r="J10514" cm="1">
        <f t="array" ref="J10514">IFERROR(_xlfn.IFS(B10514=2015,H10514/$O$13,B10514=2016,H10514/$O$14,B10514=2017,H10514/$O$15,B10514=2018,H10514/$O$16,B10514=2019,H10514/$O$17,B10514=2020,H10514/$O$18,B10514=2021,H10514/$O$19,B10514=2022,H10514/$O$20),"")</f>
        <v>2.490901905631218E-4</v>
      </c>
      <c r="K10514" s="3" cm="1">
        <f t="array" ref="K10514">IFERROR(_xlfn.IFS(B10514=2015,J10514*$P$4,B10514=2016,J10514*$P$5,B10514=2017,J10514*$P$6,B10514=2018,J10514*$P$7,B10514=2019,J10514*$P$8,B10514=2020,J10514*$P$9,B10514=2021,J10514*$P$10,B10514=2022,J10514*$P$11),"")</f>
        <v>427651.31506312627</v>
      </c>
      <c r="L10514" s="3">
        <f t="shared" si="165"/>
        <v>809364.31506312627</v>
      </c>
    </row>
    <row r="10515" spans="1:12">
      <c r="A10515">
        <v>4811610</v>
      </c>
      <c r="B10515">
        <v>2019</v>
      </c>
      <c r="D10515" t="s">
        <v>717</v>
      </c>
      <c r="E10515" t="s">
        <v>718</v>
      </c>
      <c r="F10515" t="s">
        <v>4101</v>
      </c>
      <c r="G10515" t="s">
        <v>719</v>
      </c>
      <c r="H10515" s="5">
        <v>398909</v>
      </c>
      <c r="I10515">
        <f>IFERROR(VLOOKUP(G10515,'NCES Match'!$A$2:$B$1307,2,FALSE),"")</f>
        <v>4811610</v>
      </c>
      <c r="J10515" cm="1">
        <f t="array" ref="J10515">IFERROR(_xlfn.IFS(B10515=2015,H10515/$O$13,B10515=2016,H10515/$O$14,B10515=2017,H10515/$O$15,B10515=2018,H10515/$O$16,B10515=2019,H10515/$O$17,B10515=2020,H10515/$O$18,B10515=2021,H10515/$O$19,B10515=2022,H10515/$O$20),"")</f>
        <v>2.5258121124915287E-4</v>
      </c>
      <c r="K10515" s="3" cm="1">
        <f t="array" ref="K10515">IFERROR(_xlfn.IFS(B10515=2015,J10515*$P$4,B10515=2016,J10515*$P$5,B10515=2017,J10515*$P$6,B10515=2018,J10515*$P$7,B10515=2019,J10515*$P$8,B10515=2020,J10515*$P$9,B10515=2021,J10515*$P$10,B10515=2022,J10515*$P$11),"")</f>
        <v>438967.44631137769</v>
      </c>
      <c r="L10515" s="3">
        <f t="shared" si="165"/>
        <v>837876.44631137769</v>
      </c>
    </row>
    <row r="10516" spans="1:12">
      <c r="A10516">
        <v>4811610</v>
      </c>
      <c r="B10516">
        <v>2020</v>
      </c>
      <c r="D10516" t="s">
        <v>717</v>
      </c>
      <c r="E10516" t="s">
        <v>718</v>
      </c>
      <c r="F10516" t="s">
        <v>4230</v>
      </c>
      <c r="G10516" t="s">
        <v>719</v>
      </c>
      <c r="H10516" s="5">
        <v>435292</v>
      </c>
      <c r="I10516">
        <f>IFERROR(VLOOKUP(G10516,'NCES Match'!$A$2:$B$1307,2,FALSE),"")</f>
        <v>4811610</v>
      </c>
      <c r="J10516" cm="1">
        <f t="array" ref="J10516">IFERROR(_xlfn.IFS(B10516=2015,H10516/$O$13,B10516=2016,H10516/$O$14,B10516=2017,H10516/$O$15,B10516=2018,H10516/$O$16,B10516=2019,H10516/$O$17,B10516=2020,H10516/$O$18,B10516=2021,H10516/$O$19,B10516=2022,H10516/$O$20),"")</f>
        <v>2.3588802678699373E-4</v>
      </c>
      <c r="K10516" s="3" cm="1">
        <f t="array" ref="K10516">IFERROR(_xlfn.IFS(B10516=2015,J10516*$P$4,B10516=2016,J10516*$P$5,B10516=2017,J10516*$P$6,B10516=2018,J10516*$P$7,B10516=2019,J10516*$P$8,B10516=2020,J10516*$P$9,B10516=2021,J10516*$P$10,B10516=2022,J10516*$P$11),"")</f>
        <v>497252.6244917782</v>
      </c>
      <c r="L10516" s="3">
        <f t="shared" si="165"/>
        <v>932544.6244917782</v>
      </c>
    </row>
    <row r="10517" spans="1:12">
      <c r="A10517">
        <v>4811610</v>
      </c>
      <c r="B10517">
        <v>2021</v>
      </c>
      <c r="D10517" t="s">
        <v>717</v>
      </c>
      <c r="E10517" t="s">
        <v>718</v>
      </c>
      <c r="F10517" t="s">
        <v>4101</v>
      </c>
      <c r="G10517" t="s">
        <v>719</v>
      </c>
      <c r="H10517" s="5">
        <v>430462.32</v>
      </c>
      <c r="I10517">
        <f>IFERROR(VLOOKUP(G10517,'NCES Match'!$A$2:$B$1307,2,FALSE),"")</f>
        <v>4811610</v>
      </c>
      <c r="J10517" cm="1">
        <f t="array" ref="J10517">IFERROR(_xlfn.IFS(B10517=2015,H10517/$O$13,B10517=2016,H10517/$O$14,B10517=2017,H10517/$O$15,B10517=2018,H10517/$O$16,B10517=2019,H10517/$O$17,B10517=2020,H10517/$O$18,B10517=2021,H10517/$O$19,B10517=2022,H10517/$O$20),"")</f>
        <v>2.2024303954676055E-4</v>
      </c>
      <c r="K10517" s="3" cm="1">
        <f t="array" ref="K10517">IFERROR(_xlfn.IFS(B10517=2015,J10517*$P$4,B10517=2016,J10517*$P$5,B10517=2017,J10517*$P$6,B10517=2018,J10517*$P$7,B10517=2019,J10517*$P$8,B10517=2020,J10517*$P$9,B10517=2021,J10517*$P$10,B10517=2022,J10517*$P$11),"")</f>
        <v>471441.96356214752</v>
      </c>
      <c r="L10517" s="3">
        <f t="shared" si="165"/>
        <v>901904.28356214752</v>
      </c>
    </row>
    <row r="10518" spans="1:12">
      <c r="A10518">
        <v>4811610</v>
      </c>
      <c r="B10518">
        <v>2022</v>
      </c>
      <c r="D10518" t="s">
        <v>717</v>
      </c>
      <c r="E10518" t="s">
        <v>718</v>
      </c>
      <c r="F10518" t="s">
        <v>4101</v>
      </c>
      <c r="G10518" t="s">
        <v>719</v>
      </c>
      <c r="H10518" s="5">
        <v>512314.86</v>
      </c>
      <c r="I10518">
        <f>IFERROR(VLOOKUP(G10518,'NCES Match'!$A$2:$B$1307,2,FALSE),"")</f>
        <v>4811610</v>
      </c>
      <c r="J10518" cm="1">
        <f t="array" ref="J10518">IFERROR(_xlfn.IFS(B10518=2015,H10518/$O$13,B10518=2016,H10518/$O$14,B10518=2017,H10518/$O$15,B10518=2018,H10518/$O$16,B10518=2019,H10518/$O$17,B10518=2020,H10518/$O$18,B10518=2021,H10518/$O$19,B10518=2022,H10518/$O$20),"")</f>
        <v>2.2502438522922303E-4</v>
      </c>
      <c r="K10518" s="3" cm="1">
        <f t="array" ref="K10518">IFERROR(_xlfn.IFS(B10518=2015,J10518*$P$4,B10518=2016,J10518*$P$5,B10518=2017,J10518*$P$6,B10518=2018,J10518*$P$7,B10518=2019,J10518*$P$8,B10518=2020,J10518*$P$9,B10518=2021,J10518*$P$10,B10518=2022,J10518*$P$11),"")</f>
        <v>484586.18952672923</v>
      </c>
      <c r="L10518" s="3">
        <f t="shared" si="165"/>
        <v>996901.04952672916</v>
      </c>
    </row>
    <row r="10519" spans="1:12">
      <c r="A10519">
        <v>4811610</v>
      </c>
      <c r="B10519">
        <v>2023</v>
      </c>
      <c r="D10519" t="s">
        <v>717</v>
      </c>
      <c r="E10519" t="s">
        <v>718</v>
      </c>
      <c r="F10519" t="s">
        <v>4101</v>
      </c>
      <c r="G10519" t="s">
        <v>719</v>
      </c>
      <c r="H10519" s="5">
        <v>566021.5</v>
      </c>
      <c r="I10519">
        <f>IFERROR(VLOOKUP(G10519,'NCES Match'!$A$2:$B$1307,2,FALSE),"")</f>
        <v>4811610</v>
      </c>
      <c r="J10519" t="str" cm="1">
        <f t="array" ref="J10519">IFERROR(_xlfn.IFS(B10519=2015,H10519/$O$13,B10519=2016,H10519/$O$14,B10519=2017,H10519/$O$15,B10519=2018,H10519/$O$16,B10519=2019,H10519/$O$17,B10519=2020,H10519/$O$18,B10519=2021,H10519/$O$19,B10519=2022,H10519/$O$20),"")</f>
        <v/>
      </c>
      <c r="K10519" s="3" t="str" cm="1">
        <f t="array" ref="K10519">IFERROR(_xlfn.IFS(B10519=2015,J10519*$P$4,B10519=2016,J10519*$P$5,B10519=2017,J10519*$P$6,B10519=2018,J10519*$P$7,B10519=2019,J10519*$P$8,B10519=2020,J10519*$P$9,B10519=2021,J10519*$P$10,B10519=2022,J10519*$P$11),"")</f>
        <v/>
      </c>
      <c r="L10519" s="3">
        <f t="shared" si="165"/>
        <v>566021.5</v>
      </c>
    </row>
    <row r="10520" spans="1:12">
      <c r="A10520">
        <v>4830000</v>
      </c>
      <c r="B10520">
        <v>2015</v>
      </c>
      <c r="C10520" t="s">
        <v>381</v>
      </c>
      <c r="D10520" t="s">
        <v>2199</v>
      </c>
      <c r="E10520" t="s">
        <v>2200</v>
      </c>
      <c r="G10520" t="s">
        <v>2201</v>
      </c>
      <c r="H10520" s="5">
        <v>52519.62</v>
      </c>
      <c r="I10520">
        <f>IFERROR(VLOOKUP(G10520,'NCES Match'!$A$2:$B$1307,2,FALSE),"")</f>
        <v>4830000</v>
      </c>
      <c r="J10520" cm="1">
        <f t="array" ref="J10520">IFERROR(_xlfn.IFS(B10520=2015,H10520/$O$13,B10520=2016,H10520/$O$14,B10520=2017,H10520/$O$15,B10520=2018,H10520/$O$16,B10520=2019,H10520/$O$17,B10520=2020,H10520/$O$18,B10520=2021,H10520/$O$19,B10520=2022,H10520/$O$20),"")</f>
        <v>4.114406761973617E-5</v>
      </c>
      <c r="K10520" s="3" cm="1">
        <f t="array" ref="K10520">IFERROR(_xlfn.IFS(B10520=2015,J10520*$P$4,B10520=2016,J10520*$P$5,B10520=2017,J10520*$P$6,B10520=2018,J10520*$P$7,B10520=2019,J10520*$P$8,B10520=2020,J10520*$P$9,B10520=2021,J10520*$P$10,B10520=2022,J10520*$P$11),"")</f>
        <v>65480.083670640248</v>
      </c>
      <c r="L10520" s="3">
        <f t="shared" si="165"/>
        <v>117999.70367064024</v>
      </c>
    </row>
    <row r="10521" spans="1:12">
      <c r="A10521">
        <v>4830000</v>
      </c>
      <c r="B10521">
        <v>2016</v>
      </c>
      <c r="C10521" t="s">
        <v>4102</v>
      </c>
      <c r="D10521" t="s">
        <v>2199</v>
      </c>
      <c r="E10521" t="s">
        <v>2200</v>
      </c>
      <c r="F10521" t="s">
        <v>4101</v>
      </c>
      <c r="G10521" t="s">
        <v>2201</v>
      </c>
      <c r="H10521" s="5">
        <v>57974</v>
      </c>
      <c r="I10521">
        <f>IFERROR(VLOOKUP(G10521,'NCES Match'!$A$2:$B$1307,2,FALSE),"")</f>
        <v>4830000</v>
      </c>
      <c r="J10521" cm="1">
        <f t="array" ref="J10521">IFERROR(_xlfn.IFS(B10521=2015,H10521/$O$13,B10521=2016,H10521/$O$14,B10521=2017,H10521/$O$15,B10521=2018,H10521/$O$16,B10521=2019,H10521/$O$17,B10521=2020,H10521/$O$18,B10521=2021,H10521/$O$19,B10521=2022,H10521/$O$20),"")</f>
        <v>4.1501668173203806E-5</v>
      </c>
      <c r="K10521" s="3" cm="1">
        <f t="array" ref="K10521">IFERROR(_xlfn.IFS(B10521=2015,J10521*$P$4,B10521=2016,J10521*$P$5,B10521=2017,J10521*$P$6,B10521=2018,J10521*$P$7,B10521=2019,J10521*$P$8,B10521=2020,J10521*$P$9,B10521=2021,J10521*$P$10,B10521=2022,J10521*$P$11),"")</f>
        <v>69541.49203514737</v>
      </c>
      <c r="L10521" s="3">
        <f t="shared" si="165"/>
        <v>127515.49203514737</v>
      </c>
    </row>
    <row r="10522" spans="1:12">
      <c r="A10522">
        <v>4830000</v>
      </c>
      <c r="B10522">
        <v>2017</v>
      </c>
      <c r="D10522" t="s">
        <v>2199</v>
      </c>
      <c r="E10522" t="s">
        <v>2200</v>
      </c>
      <c r="F10522" t="s">
        <v>4101</v>
      </c>
      <c r="G10522" t="s">
        <v>2201</v>
      </c>
      <c r="H10522" s="5">
        <v>55016</v>
      </c>
      <c r="I10522">
        <f>IFERROR(VLOOKUP(G10522,'NCES Match'!$A$2:$B$1307,2,FALSE),"")</f>
        <v>4830000</v>
      </c>
      <c r="J10522" cm="1">
        <f t="array" ref="J10522">IFERROR(_xlfn.IFS(B10522=2015,H10522/$O$13,B10522=2016,H10522/$O$14,B10522=2017,H10522/$O$15,B10522=2018,H10522/$O$16,B10522=2019,H10522/$O$17,B10522=2020,H10522/$O$18,B10522=2021,H10522/$O$19,B10522=2022,H10522/$O$20),"")</f>
        <v>3.7930163184309616E-5</v>
      </c>
      <c r="K10522" s="3" cm="1">
        <f t="array" ref="K10522">IFERROR(_xlfn.IFS(B10522=2015,J10522*$P$4,B10522=2016,J10522*$P$5,B10522=2017,J10522*$P$6,B10522=2018,J10522*$P$7,B10522=2019,J10522*$P$8,B10522=2020,J10522*$P$9,B10522=2021,J10522*$P$10,B10522=2022,J10522*$P$11),"")</f>
        <v>64414.817015858389</v>
      </c>
      <c r="L10522" s="3">
        <f t="shared" si="165"/>
        <v>119430.8170158584</v>
      </c>
    </row>
    <row r="10523" spans="1:12">
      <c r="A10523">
        <v>4830000</v>
      </c>
      <c r="B10523">
        <v>2018</v>
      </c>
      <c r="D10523" t="s">
        <v>2199</v>
      </c>
      <c r="E10523" t="s">
        <v>2200</v>
      </c>
      <c r="F10523" t="s">
        <v>4101</v>
      </c>
      <c r="G10523" t="s">
        <v>2201</v>
      </c>
      <c r="H10523" s="5">
        <v>54690</v>
      </c>
      <c r="I10523">
        <f>IFERROR(VLOOKUP(G10523,'NCES Match'!$A$2:$B$1307,2,FALSE),"")</f>
        <v>4830000</v>
      </c>
      <c r="J10523" cm="1">
        <f t="array" ref="J10523">IFERROR(_xlfn.IFS(B10523=2015,H10523/$O$13,B10523=2016,H10523/$O$14,B10523=2017,H10523/$O$15,B10523=2018,H10523/$O$16,B10523=2019,H10523/$O$17,B10523=2020,H10523/$O$18,B10523=2021,H10523/$O$19,B10523=2022,H10523/$O$20),"")</f>
        <v>3.568844268310781E-5</v>
      </c>
      <c r="K10523" s="3" cm="1">
        <f t="array" ref="K10523">IFERROR(_xlfn.IFS(B10523=2015,J10523*$P$4,B10523=2016,J10523*$P$5,B10523=2017,J10523*$P$6,B10523=2018,J10523*$P$7,B10523=2019,J10523*$P$8,B10523=2020,J10523*$P$9,B10523=2021,J10523*$P$10,B10523=2022,J10523*$P$11),"")</f>
        <v>61271.820505988464</v>
      </c>
      <c r="L10523" s="3">
        <f t="shared" si="165"/>
        <v>115961.82050598846</v>
      </c>
    </row>
    <row r="10524" spans="1:12">
      <c r="A10524">
        <v>4830000</v>
      </c>
      <c r="B10524">
        <v>2019</v>
      </c>
      <c r="D10524" t="s">
        <v>2199</v>
      </c>
      <c r="E10524" t="s">
        <v>2200</v>
      </c>
      <c r="F10524" t="s">
        <v>4101</v>
      </c>
      <c r="G10524" t="s">
        <v>2201</v>
      </c>
      <c r="H10524" s="5">
        <v>52958</v>
      </c>
      <c r="I10524">
        <f>IFERROR(VLOOKUP(G10524,'NCES Match'!$A$2:$B$1307,2,FALSE),"")</f>
        <v>4830000</v>
      </c>
      <c r="J10524" cm="1">
        <f t="array" ref="J10524">IFERROR(_xlfn.IFS(B10524=2015,H10524/$O$13,B10524=2016,H10524/$O$14,B10524=2017,H10524/$O$15,B10524=2018,H10524/$O$16,B10524=2019,H10524/$O$17,B10524=2020,H10524/$O$18,B10524=2021,H10524/$O$19,B10524=2022,H10524/$O$20),"")</f>
        <v>3.3531947851095451E-5</v>
      </c>
      <c r="K10524" s="3" cm="1">
        <f t="array" ref="K10524">IFERROR(_xlfn.IFS(B10524=2015,J10524*$P$4,B10524=2016,J10524*$P$5,B10524=2017,J10524*$P$6,B10524=2018,J10524*$P$7,B10524=2019,J10524*$P$8,B10524=2020,J10524*$P$9,B10524=2021,J10524*$P$10,B10524=2022,J10524*$P$11),"")</f>
        <v>58276.04296157253</v>
      </c>
      <c r="L10524" s="3">
        <f t="shared" si="165"/>
        <v>111234.04296157253</v>
      </c>
    </row>
    <row r="10525" spans="1:12">
      <c r="A10525">
        <v>4830000</v>
      </c>
      <c r="B10525">
        <v>2020</v>
      </c>
      <c r="D10525" t="s">
        <v>2199</v>
      </c>
      <c r="E10525" t="s">
        <v>2200</v>
      </c>
      <c r="F10525" t="s">
        <v>4230</v>
      </c>
      <c r="G10525" t="s">
        <v>2201</v>
      </c>
      <c r="H10525" s="5">
        <v>68903</v>
      </c>
      <c r="I10525">
        <f>IFERROR(VLOOKUP(G10525,'NCES Match'!$A$2:$B$1307,2,FALSE),"")</f>
        <v>4830000</v>
      </c>
      <c r="J10525" cm="1">
        <f t="array" ref="J10525">IFERROR(_xlfn.IFS(B10525=2015,H10525/$O$13,B10525=2016,H10525/$O$14,B10525=2017,H10525/$O$15,B10525=2018,H10525/$O$16,B10525=2019,H10525/$O$17,B10525=2020,H10525/$O$18,B10525=2021,H10525/$O$19,B10525=2022,H10525/$O$20),"")</f>
        <v>3.7339056793380602E-5</v>
      </c>
      <c r="K10525" s="3" cm="1">
        <f t="array" ref="K10525">IFERROR(_xlfn.IFS(B10525=2015,J10525*$P$4,B10525=2016,J10525*$P$5,B10525=2017,J10525*$P$6,B10525=2018,J10525*$P$7,B10525=2019,J10525*$P$8,B10525=2020,J10525*$P$9,B10525=2021,J10525*$P$10,B10525=2022,J10525*$P$11),"")</f>
        <v>78710.836829891181</v>
      </c>
      <c r="L10525" s="3">
        <f t="shared" si="165"/>
        <v>147613.8368298912</v>
      </c>
    </row>
    <row r="10526" spans="1:12">
      <c r="A10526">
        <v>4830000</v>
      </c>
      <c r="B10526">
        <v>2021</v>
      </c>
      <c r="D10526" t="s">
        <v>2199</v>
      </c>
      <c r="E10526" t="s">
        <v>2200</v>
      </c>
      <c r="F10526" t="s">
        <v>4101</v>
      </c>
      <c r="G10526" t="s">
        <v>2201</v>
      </c>
      <c r="H10526" s="5">
        <v>79662.509999999995</v>
      </c>
      <c r="I10526">
        <f>IFERROR(VLOOKUP(G10526,'NCES Match'!$A$2:$B$1307,2,FALSE),"")</f>
        <v>4830000</v>
      </c>
      <c r="J10526" cm="1">
        <f t="array" ref="J10526">IFERROR(_xlfn.IFS(B10526=2015,H10526/$O$13,B10526=2016,H10526/$O$14,B10526=2017,H10526/$O$15,B10526=2018,H10526/$O$16,B10526=2019,H10526/$O$17,B10526=2020,H10526/$O$18,B10526=2021,H10526/$O$19,B10526=2022,H10526/$O$20),"")</f>
        <v>4.0758766854028491E-5</v>
      </c>
      <c r="K10526" s="3" cm="1">
        <f t="array" ref="K10526">IFERROR(_xlfn.IFS(B10526=2015,J10526*$P$4,B10526=2016,J10526*$P$5,B10526=2017,J10526*$P$6,B10526=2018,J10526*$P$7,B10526=2019,J10526*$P$8,B10526=2020,J10526*$P$9,B10526=2021,J10526*$P$10,B10526=2022,J10526*$P$11),"")</f>
        <v>87246.312608009932</v>
      </c>
      <c r="L10526" s="3">
        <f t="shared" si="165"/>
        <v>166908.82260800991</v>
      </c>
    </row>
    <row r="10527" spans="1:12">
      <c r="A10527">
        <v>4830000</v>
      </c>
      <c r="B10527">
        <v>2022</v>
      </c>
      <c r="D10527" t="s">
        <v>2199</v>
      </c>
      <c r="E10527" t="s">
        <v>2200</v>
      </c>
      <c r="F10527" t="s">
        <v>4101</v>
      </c>
      <c r="G10527" t="s">
        <v>2201</v>
      </c>
      <c r="H10527" s="5">
        <v>108282.63</v>
      </c>
      <c r="I10527">
        <f>IFERROR(VLOOKUP(G10527,'NCES Match'!$A$2:$B$1307,2,FALSE),"")</f>
        <v>4830000</v>
      </c>
      <c r="J10527" cm="1">
        <f t="array" ref="J10527">IFERROR(_xlfn.IFS(B10527=2015,H10527/$O$13,B10527=2016,H10527/$O$14,B10527=2017,H10527/$O$15,B10527=2018,H10527/$O$16,B10527=2019,H10527/$O$17,B10527=2020,H10527/$O$18,B10527=2021,H10527/$O$19,B10527=2022,H10527/$O$20),"")</f>
        <v>4.756104916955449E-5</v>
      </c>
      <c r="K10527" s="3" cm="1">
        <f t="array" ref="K10527">IFERROR(_xlfn.IFS(B10527=2015,J10527*$P$4,B10527=2016,J10527*$P$5,B10527=2017,J10527*$P$6,B10527=2018,J10527*$P$7,B10527=2019,J10527*$P$8,B10527=2020,J10527*$P$9,B10527=2021,J10527*$P$10,B10527=2022,J10527*$P$11),"")</f>
        <v>102421.911134166</v>
      </c>
      <c r="L10527" s="3">
        <f t="shared" si="165"/>
        <v>210704.54113416601</v>
      </c>
    </row>
    <row r="10528" spans="1:12">
      <c r="A10528">
        <v>4830000</v>
      </c>
      <c r="B10528">
        <v>2023</v>
      </c>
      <c r="D10528" t="s">
        <v>2199</v>
      </c>
      <c r="E10528" t="s">
        <v>2200</v>
      </c>
      <c r="F10528" t="s">
        <v>4101</v>
      </c>
      <c r="G10528" t="s">
        <v>2201</v>
      </c>
      <c r="H10528" s="5">
        <v>119552.38</v>
      </c>
      <c r="I10528">
        <f>IFERROR(VLOOKUP(G10528,'NCES Match'!$A$2:$B$1307,2,FALSE),"")</f>
        <v>4830000</v>
      </c>
      <c r="J10528" t="str" cm="1">
        <f t="array" ref="J10528">IFERROR(_xlfn.IFS(B10528=2015,H10528/$O$13,B10528=2016,H10528/$O$14,B10528=2017,H10528/$O$15,B10528=2018,H10528/$O$16,B10528=2019,H10528/$O$17,B10528=2020,H10528/$O$18,B10528=2021,H10528/$O$19,B10528=2022,H10528/$O$20),"")</f>
        <v/>
      </c>
      <c r="K10528" s="3" t="str" cm="1">
        <f t="array" ref="K10528">IFERROR(_xlfn.IFS(B10528=2015,J10528*$P$4,B10528=2016,J10528*$P$5,B10528=2017,J10528*$P$6,B10528=2018,J10528*$P$7,B10528=2019,J10528*$P$8,B10528=2020,J10528*$P$9,B10528=2021,J10528*$P$10,B10528=2022,J10528*$P$11),"")</f>
        <v/>
      </c>
      <c r="L10528" s="3">
        <f t="shared" si="165"/>
        <v>119552.38</v>
      </c>
    </row>
    <row r="10529" spans="1:12">
      <c r="A10529">
        <v>4844910</v>
      </c>
      <c r="B10529">
        <v>2015</v>
      </c>
      <c r="C10529" t="s">
        <v>381</v>
      </c>
      <c r="D10529" t="s">
        <v>3366</v>
      </c>
      <c r="E10529" t="s">
        <v>3367</v>
      </c>
      <c r="G10529" t="s">
        <v>3368</v>
      </c>
      <c r="H10529" s="5">
        <v>40971.43</v>
      </c>
      <c r="I10529">
        <f>IFERROR(VLOOKUP(G10529,'NCES Match'!$A$2:$B$1307,2,FALSE),"")</f>
        <v>4844910</v>
      </c>
      <c r="J10529" cm="1">
        <f t="array" ref="J10529">IFERROR(_xlfn.IFS(B10529=2015,H10529/$O$13,B10529=2016,H10529/$O$14,B10529=2017,H10529/$O$15,B10529=2018,H10529/$O$16,B10529=2019,H10529/$O$17,B10529=2020,H10529/$O$18,B10529=2021,H10529/$O$19,B10529=2022,H10529/$O$20),"")</f>
        <v>3.209717218817057E-5</v>
      </c>
      <c r="K10529" s="3" cm="1">
        <f t="array" ref="K10529">IFERROR(_xlfn.IFS(B10529=2015,J10529*$P$4,B10529=2016,J10529*$P$5,B10529=2017,J10529*$P$6,B10529=2018,J10529*$P$7,B10529=2019,J10529*$P$8,B10529=2020,J10529*$P$9,B10529=2021,J10529*$P$10,B10529=2022,J10529*$P$11),"")</f>
        <v>51082.103497812423</v>
      </c>
      <c r="L10529" s="3">
        <f t="shared" si="165"/>
        <v>92053.53349781243</v>
      </c>
    </row>
    <row r="10530" spans="1:12">
      <c r="A10530">
        <v>4844910</v>
      </c>
      <c r="B10530">
        <v>2016</v>
      </c>
      <c r="C10530" t="s">
        <v>4102</v>
      </c>
      <c r="D10530" t="s">
        <v>3366</v>
      </c>
      <c r="E10530" t="s">
        <v>3367</v>
      </c>
      <c r="F10530" t="s">
        <v>4101</v>
      </c>
      <c r="G10530" t="s">
        <v>3368</v>
      </c>
      <c r="H10530" s="5">
        <v>41710</v>
      </c>
      <c r="I10530">
        <f>IFERROR(VLOOKUP(G10530,'NCES Match'!$A$2:$B$1307,2,FALSE),"")</f>
        <v>4844910</v>
      </c>
      <c r="J10530" cm="1">
        <f t="array" ref="J10530">IFERROR(_xlfn.IFS(B10530=2015,H10530/$O$13,B10530=2016,H10530/$O$14,B10530=2017,H10530/$O$15,B10530=2018,H10530/$O$16,B10530=2019,H10530/$O$17,B10530=2020,H10530/$O$18,B10530=2021,H10530/$O$19,B10530=2022,H10530/$O$20),"")</f>
        <v>2.9858808767798163E-5</v>
      </c>
      <c r="K10530" s="3" cm="1">
        <f t="array" ref="K10530">IFERROR(_xlfn.IFS(B10530=2015,J10530*$P$4,B10530=2016,J10530*$P$5,B10530=2017,J10530*$P$6,B10530=2018,J10530*$P$7,B10530=2019,J10530*$P$8,B10530=2020,J10530*$P$9,B10530=2021,J10530*$P$10,B10530=2022,J10530*$P$11),"")</f>
        <v>50032.352999378978</v>
      </c>
      <c r="L10530" s="3">
        <f t="shared" si="165"/>
        <v>91742.352999378985</v>
      </c>
    </row>
    <row r="10531" spans="1:12">
      <c r="A10531">
        <v>4844910</v>
      </c>
      <c r="B10531">
        <v>2017</v>
      </c>
      <c r="D10531" t="s">
        <v>3366</v>
      </c>
      <c r="E10531" t="s">
        <v>3367</v>
      </c>
      <c r="F10531" t="s">
        <v>4101</v>
      </c>
      <c r="G10531" t="s">
        <v>3368</v>
      </c>
      <c r="H10531" s="5">
        <v>46866</v>
      </c>
      <c r="I10531">
        <f>IFERROR(VLOOKUP(G10531,'NCES Match'!$A$2:$B$1307,2,FALSE),"")</f>
        <v>4844910</v>
      </c>
      <c r="J10531" cm="1">
        <f t="array" ref="J10531">IFERROR(_xlfn.IFS(B10531=2015,H10531/$O$13,B10531=2016,H10531/$O$14,B10531=2017,H10531/$O$15,B10531=2018,H10531/$O$16,B10531=2019,H10531/$O$17,B10531=2020,H10531/$O$18,B10531=2021,H10531/$O$19,B10531=2022,H10531/$O$20),"")</f>
        <v>3.2311237236364962E-5</v>
      </c>
      <c r="K10531" s="3" cm="1">
        <f t="array" ref="K10531">IFERROR(_xlfn.IFS(B10531=2015,J10531*$P$4,B10531=2016,J10531*$P$5,B10531=2017,J10531*$P$6,B10531=2018,J10531*$P$7,B10531=2019,J10531*$P$8,B10531=2020,J10531*$P$9,B10531=2021,J10531*$P$10,B10531=2022,J10531*$P$11),"")</f>
        <v>54872.488262782099</v>
      </c>
      <c r="L10531" s="3">
        <f t="shared" si="165"/>
        <v>101738.48826278211</v>
      </c>
    </row>
    <row r="10532" spans="1:12">
      <c r="A10532">
        <v>4844910</v>
      </c>
      <c r="B10532">
        <v>2018</v>
      </c>
      <c r="D10532" t="s">
        <v>3366</v>
      </c>
      <c r="E10532" t="s">
        <v>3367</v>
      </c>
      <c r="F10532" t="s">
        <v>4101</v>
      </c>
      <c r="G10532" t="s">
        <v>3368</v>
      </c>
      <c r="H10532" s="5">
        <v>53529</v>
      </c>
      <c r="I10532">
        <f>IFERROR(VLOOKUP(G10532,'NCES Match'!$A$2:$B$1307,2,FALSE),"")</f>
        <v>4844910</v>
      </c>
      <c r="J10532" cm="1">
        <f t="array" ref="J10532">IFERROR(_xlfn.IFS(B10532=2015,H10532/$O$13,B10532=2016,H10532/$O$14,B10532=2017,H10532/$O$15,B10532=2018,H10532/$O$16,B10532=2019,H10532/$O$17,B10532=2020,H10532/$O$18,B10532=2021,H10532/$O$19,B10532=2022,H10532/$O$20),"")</f>
        <v>3.4930821875737395E-5</v>
      </c>
      <c r="K10532" s="3" cm="1">
        <f t="array" ref="K10532">IFERROR(_xlfn.IFS(B10532=2015,J10532*$P$4,B10532=2016,J10532*$P$5,B10532=2017,J10532*$P$6,B10532=2018,J10532*$P$7,B10532=2019,J10532*$P$8,B10532=2020,J10532*$P$9,B10532=2021,J10532*$P$10,B10532=2022,J10532*$P$11),"")</f>
        <v>59971.096724539348</v>
      </c>
      <c r="L10532" s="3">
        <f t="shared" si="165"/>
        <v>113500.09672453935</v>
      </c>
    </row>
    <row r="10533" spans="1:12">
      <c r="A10533">
        <v>4844910</v>
      </c>
      <c r="B10533">
        <v>2019</v>
      </c>
      <c r="D10533" t="s">
        <v>3366</v>
      </c>
      <c r="E10533" t="s">
        <v>3367</v>
      </c>
      <c r="F10533" t="s">
        <v>4101</v>
      </c>
      <c r="G10533" t="s">
        <v>3368</v>
      </c>
      <c r="H10533" s="5">
        <v>51552</v>
      </c>
      <c r="I10533">
        <f>IFERROR(VLOOKUP(G10533,'NCES Match'!$A$2:$B$1307,2,FALSE),"")</f>
        <v>4844910</v>
      </c>
      <c r="J10533" cm="1">
        <f t="array" ref="J10533">IFERROR(_xlfn.IFS(B10533=2015,H10533/$O$13,B10533=2016,H10533/$O$14,B10533=2017,H10533/$O$15,B10533=2018,H10533/$O$16,B10533=2019,H10533/$O$17,B10533=2020,H10533/$O$18,B10533=2021,H10533/$O$19,B10533=2022,H10533/$O$20),"")</f>
        <v>3.2641696733631802E-5</v>
      </c>
      <c r="K10533" s="3" cm="1">
        <f t="array" ref="K10533">IFERROR(_xlfn.IFS(B10533=2015,J10533*$P$4,B10533=2016,J10533*$P$5,B10533=2017,J10533*$P$6,B10533=2018,J10533*$P$7,B10533=2019,J10533*$P$8,B10533=2020,J10533*$P$9,B10533=2021,J10533*$P$10,B10533=2022,J10533*$P$11),"")</f>
        <v>56728.852425601188</v>
      </c>
      <c r="L10533" s="3">
        <f t="shared" si="165"/>
        <v>108280.85242560119</v>
      </c>
    </row>
    <row r="10534" spans="1:12">
      <c r="A10534">
        <v>4844910</v>
      </c>
      <c r="B10534">
        <v>2020</v>
      </c>
      <c r="D10534" t="s">
        <v>3366</v>
      </c>
      <c r="E10534" t="s">
        <v>3367</v>
      </c>
      <c r="F10534" t="s">
        <v>4230</v>
      </c>
      <c r="G10534" t="s">
        <v>3368</v>
      </c>
      <c r="H10534" s="5">
        <v>68345</v>
      </c>
      <c r="I10534">
        <f>IFERROR(VLOOKUP(G10534,'NCES Match'!$A$2:$B$1307,2,FALSE),"")</f>
        <v>4844910</v>
      </c>
      <c r="J10534" cm="1">
        <f t="array" ref="J10534">IFERROR(_xlfn.IFS(B10534=2015,H10534/$O$13,B10534=2016,H10534/$O$14,B10534=2017,H10534/$O$15,B10534=2018,H10534/$O$16,B10534=2019,H10534/$O$17,B10534=2020,H10534/$O$18,B10534=2021,H10534/$O$19,B10534=2022,H10534/$O$20),"")</f>
        <v>3.7036672373388638E-5</v>
      </c>
      <c r="K10534" s="3" cm="1">
        <f t="array" ref="K10534">IFERROR(_xlfn.IFS(B10534=2015,J10534*$P$4,B10534=2016,J10534*$P$5,B10534=2017,J10534*$P$6,B10534=2018,J10534*$P$7,B10534=2019,J10534*$P$8,B10534=2020,J10534*$P$9,B10534=2021,J10534*$P$10,B10534=2022,J10534*$P$11),"")</f>
        <v>78073.409621335973</v>
      </c>
      <c r="L10534" s="3">
        <f t="shared" si="165"/>
        <v>146418.40962133597</v>
      </c>
    </row>
    <row r="10535" spans="1:12">
      <c r="A10535">
        <v>4844910</v>
      </c>
      <c r="B10535">
        <v>2021</v>
      </c>
      <c r="D10535" t="s">
        <v>3366</v>
      </c>
      <c r="E10535" t="s">
        <v>3367</v>
      </c>
      <c r="F10535" t="s">
        <v>4230</v>
      </c>
      <c r="G10535" t="s">
        <v>3368</v>
      </c>
      <c r="H10535" s="5">
        <v>77528.56</v>
      </c>
      <c r="I10535">
        <f>IFERROR(VLOOKUP(G10535,'NCES Match'!$A$2:$B$1307,2,FALSE),"")</f>
        <v>4844910</v>
      </c>
      <c r="J10535" cm="1">
        <f t="array" ref="J10535">IFERROR(_xlfn.IFS(B10535=2015,H10535/$O$13,B10535=2016,H10535/$O$14,B10535=2017,H10535/$O$15,B10535=2018,H10535/$O$16,B10535=2019,H10535/$O$17,B10535=2020,H10535/$O$18,B10535=2021,H10535/$O$19,B10535=2022,H10535/$O$20),"")</f>
        <v>3.9666946240691633E-5</v>
      </c>
      <c r="K10535" s="3" cm="1">
        <f t="array" ref="K10535">IFERROR(_xlfn.IFS(B10535=2015,J10535*$P$4,B10535=2016,J10535*$P$5,B10535=2017,J10535*$P$6,B10535=2018,J10535*$P$7,B10535=2019,J10535*$P$8,B10535=2020,J10535*$P$9,B10535=2021,J10535*$P$10,B10535=2022,J10535*$P$11),"")</f>
        <v>84909.212398766438</v>
      </c>
      <c r="L10535" s="3">
        <f t="shared" si="165"/>
        <v>162437.77239876642</v>
      </c>
    </row>
    <row r="10536" spans="1:12">
      <c r="A10536">
        <v>4844910</v>
      </c>
      <c r="B10536">
        <v>2022</v>
      </c>
      <c r="D10536" t="s">
        <v>3366</v>
      </c>
      <c r="E10536" t="s">
        <v>3367</v>
      </c>
      <c r="F10536" t="s">
        <v>4101</v>
      </c>
      <c r="G10536" t="s">
        <v>3368</v>
      </c>
      <c r="H10536" s="5">
        <v>76970.03</v>
      </c>
      <c r="I10536">
        <f>IFERROR(VLOOKUP(G10536,'NCES Match'!$A$2:$B$1307,2,FALSE),"")</f>
        <v>4844910</v>
      </c>
      <c r="J10536" cm="1">
        <f t="array" ref="J10536">IFERROR(_xlfn.IFS(B10536=2015,H10536/$O$13,B10536=2016,H10536/$O$14,B10536=2017,H10536/$O$15,B10536=2018,H10536/$O$16,B10536=2019,H10536/$O$17,B10536=2020,H10536/$O$18,B10536=2021,H10536/$O$19,B10536=2022,H10536/$O$20),"")</f>
        <v>3.3807595746539255E-5</v>
      </c>
      <c r="K10536" s="3" cm="1">
        <f t="array" ref="K10536">IFERROR(_xlfn.IFS(B10536=2015,J10536*$P$4,B10536=2016,J10536*$P$5,B10536=2017,J10536*$P$6,B10536=2018,J10536*$P$7,B10536=2019,J10536*$P$8,B10536=2020,J10536*$P$9,B10536=2021,J10536*$P$10,B10536=2022,J10536*$P$11),"")</f>
        <v>72804.082913890175</v>
      </c>
      <c r="L10536" s="3">
        <f t="shared" si="165"/>
        <v>149774.11291389016</v>
      </c>
    </row>
    <row r="10537" spans="1:12">
      <c r="A10537">
        <v>4844910</v>
      </c>
      <c r="B10537">
        <v>2023</v>
      </c>
      <c r="D10537" t="s">
        <v>3366</v>
      </c>
      <c r="E10537" t="s">
        <v>3367</v>
      </c>
      <c r="F10537" t="s">
        <v>4101</v>
      </c>
      <c r="G10537" t="s">
        <v>3368</v>
      </c>
      <c r="H10537" s="5">
        <v>87311.47</v>
      </c>
      <c r="I10537">
        <f>IFERROR(VLOOKUP(G10537,'NCES Match'!$A$2:$B$1307,2,FALSE),"")</f>
        <v>4844910</v>
      </c>
      <c r="J10537" t="str" cm="1">
        <f t="array" ref="J10537">IFERROR(_xlfn.IFS(B10537=2015,H10537/$O$13,B10537=2016,H10537/$O$14,B10537=2017,H10537/$O$15,B10537=2018,H10537/$O$16,B10537=2019,H10537/$O$17,B10537=2020,H10537/$O$18,B10537=2021,H10537/$O$19,B10537=2022,H10537/$O$20),"")</f>
        <v/>
      </c>
      <c r="K10537" s="3" t="str" cm="1">
        <f t="array" ref="K10537">IFERROR(_xlfn.IFS(B10537=2015,J10537*$P$4,B10537=2016,J10537*$P$5,B10537=2017,J10537*$P$6,B10537=2018,J10537*$P$7,B10537=2019,J10537*$P$8,B10537=2020,J10537*$P$9,B10537=2021,J10537*$P$10,B10537=2022,J10537*$P$11),"")</f>
        <v/>
      </c>
      <c r="L10537" s="3">
        <f t="shared" si="165"/>
        <v>87311.47</v>
      </c>
    </row>
    <row r="10538" spans="1:12">
      <c r="A10538">
        <v>4842780</v>
      </c>
      <c r="B10538">
        <v>2015</v>
      </c>
      <c r="C10538" t="s">
        <v>381</v>
      </c>
      <c r="D10538" t="s">
        <v>3211</v>
      </c>
      <c r="E10538" t="s">
        <v>3212</v>
      </c>
      <c r="G10538" t="s">
        <v>3213</v>
      </c>
      <c r="H10538" s="5">
        <v>33543.94</v>
      </c>
      <c r="I10538">
        <f>IFERROR(VLOOKUP(G10538,'NCES Match'!$A$2:$B$1307,2,FALSE),"")</f>
        <v>4842780</v>
      </c>
      <c r="J10538" cm="1">
        <f t="array" ref="J10538">IFERROR(_xlfn.IFS(B10538=2015,H10538/$O$13,B10538=2016,H10538/$O$14,B10538=2017,H10538/$O$15,B10538=2018,H10538/$O$16,B10538=2019,H10538/$O$17,B10538=2020,H10538/$O$18,B10538=2021,H10538/$O$19,B10538=2022,H10538/$O$20),"")</f>
        <v>2.6278448617723676E-5</v>
      </c>
      <c r="K10538" s="3" cm="1">
        <f t="array" ref="K10538">IFERROR(_xlfn.IFS(B10538=2015,J10538*$P$4,B10538=2016,J10538*$P$5,B10538=2017,J10538*$P$6,B10538=2018,J10538*$P$7,B10538=2019,J10538*$P$8,B10538=2020,J10538*$P$9,B10538=2021,J10538*$P$10,B10538=2022,J10538*$P$11),"")</f>
        <v>41821.703924037072</v>
      </c>
      <c r="L10538" s="3">
        <f t="shared" si="165"/>
        <v>75365.643924037082</v>
      </c>
    </row>
    <row r="10539" spans="1:12">
      <c r="A10539">
        <v>4842780</v>
      </c>
      <c r="B10539">
        <v>2016</v>
      </c>
      <c r="C10539" t="s">
        <v>4102</v>
      </c>
      <c r="D10539" t="s">
        <v>3211</v>
      </c>
      <c r="E10539" t="s">
        <v>3212</v>
      </c>
      <c r="F10539" t="s">
        <v>4101</v>
      </c>
      <c r="G10539" t="s">
        <v>3213</v>
      </c>
      <c r="H10539" s="5">
        <v>32107</v>
      </c>
      <c r="I10539">
        <f>IFERROR(VLOOKUP(G10539,'NCES Match'!$A$2:$B$1307,2,FALSE),"")</f>
        <v>4842780</v>
      </c>
      <c r="J10539" cm="1">
        <f t="array" ref="J10539">IFERROR(_xlfn.IFS(B10539=2015,H10539/$O$13,B10539=2016,H10539/$O$14,B10539=2017,H10539/$O$15,B10539=2018,H10539/$O$16,B10539=2019,H10539/$O$17,B10539=2020,H10539/$O$18,B10539=2021,H10539/$O$19,B10539=2022,H10539/$O$20),"")</f>
        <v>2.2984338842188817E-5</v>
      </c>
      <c r="K10539" s="3" cm="1">
        <f t="array" ref="K10539">IFERROR(_xlfn.IFS(B10539=2015,J10539*$P$4,B10539=2016,J10539*$P$5,B10539=2017,J10539*$P$6,B10539=2018,J10539*$P$7,B10539=2019,J10539*$P$8,B10539=2020,J10539*$P$9,B10539=2021,J10539*$P$10,B10539=2022,J10539*$P$11),"")</f>
        <v>38513.27637859172</v>
      </c>
      <c r="L10539" s="3">
        <f t="shared" si="165"/>
        <v>70620.27637859172</v>
      </c>
    </row>
    <row r="10540" spans="1:12">
      <c r="A10540">
        <v>4842780</v>
      </c>
      <c r="B10540">
        <v>2017</v>
      </c>
      <c r="D10540" t="s">
        <v>3211</v>
      </c>
      <c r="E10540" t="s">
        <v>3212</v>
      </c>
      <c r="F10540" t="s">
        <v>4101</v>
      </c>
      <c r="G10540" t="s">
        <v>3213</v>
      </c>
      <c r="H10540" s="5">
        <v>27648</v>
      </c>
      <c r="I10540">
        <f>IFERROR(VLOOKUP(G10540,'NCES Match'!$A$2:$B$1307,2,FALSE),"")</f>
        <v>4842780</v>
      </c>
      <c r="J10540" cm="1">
        <f t="array" ref="J10540">IFERROR(_xlfn.IFS(B10540=2015,H10540/$O$13,B10540=2016,H10540/$O$14,B10540=2017,H10540/$O$15,B10540=2018,H10540/$O$16,B10540=2019,H10540/$O$17,B10540=2020,H10540/$O$18,B10540=2021,H10540/$O$19,B10540=2022,H10540/$O$20),"")</f>
        <v>1.9061603019481465E-5</v>
      </c>
      <c r="K10540" s="3" cm="1">
        <f t="array" ref="K10540">IFERROR(_xlfn.IFS(B10540=2015,J10540*$P$4,B10540=2016,J10540*$P$5,B10540=2017,J10540*$P$6,B10540=2018,J10540*$P$7,B10540=2019,J10540*$P$8,B10540=2020,J10540*$P$9,B10540=2021,J10540*$P$10,B10540=2022,J10540*$P$11),"")</f>
        <v>32371.32581166302</v>
      </c>
      <c r="L10540" s="3">
        <f t="shared" si="165"/>
        <v>60019.325811663017</v>
      </c>
    </row>
    <row r="10541" spans="1:12">
      <c r="A10541">
        <v>4842780</v>
      </c>
      <c r="B10541">
        <v>2018</v>
      </c>
      <c r="D10541" t="s">
        <v>3211</v>
      </c>
      <c r="E10541" t="s">
        <v>3212</v>
      </c>
      <c r="F10541" t="s">
        <v>4101</v>
      </c>
      <c r="G10541" t="s">
        <v>3213</v>
      </c>
      <c r="H10541" s="5">
        <v>22765</v>
      </c>
      <c r="I10541">
        <f>IFERROR(VLOOKUP(G10541,'NCES Match'!$A$2:$B$1307,2,FALSE),"")</f>
        <v>4842780</v>
      </c>
      <c r="J10541" cm="1">
        <f t="array" ref="J10541">IFERROR(_xlfn.IFS(B10541=2015,H10541/$O$13,B10541=2016,H10541/$O$14,B10541=2017,H10541/$O$15,B10541=2018,H10541/$O$16,B10541=2019,H10541/$O$17,B10541=2020,H10541/$O$18,B10541=2021,H10541/$O$19,B10541=2022,H10541/$O$20),"")</f>
        <v>1.4855501877508672E-5</v>
      </c>
      <c r="K10541" s="3" cm="1">
        <f t="array" ref="K10541">IFERROR(_xlfn.IFS(B10541=2015,J10541*$P$4,B10541=2016,J10541*$P$5,B10541=2017,J10541*$P$6,B10541=2018,J10541*$P$7,B10541=2019,J10541*$P$8,B10541=2020,J10541*$P$9,B10541=2021,J10541*$P$10,B10541=2022,J10541*$P$11),"")</f>
        <v>25504.717385606644</v>
      </c>
      <c r="L10541" s="3">
        <f t="shared" si="165"/>
        <v>48269.717385606644</v>
      </c>
    </row>
    <row r="10542" spans="1:12">
      <c r="A10542">
        <v>4842780</v>
      </c>
      <c r="B10542">
        <v>2019</v>
      </c>
      <c r="D10542" t="s">
        <v>3211</v>
      </c>
      <c r="E10542" t="s">
        <v>3212</v>
      </c>
      <c r="F10542" t="s">
        <v>4101</v>
      </c>
      <c r="G10542" t="s">
        <v>3213</v>
      </c>
      <c r="H10542" s="5">
        <v>27374</v>
      </c>
      <c r="I10542">
        <f>IFERROR(VLOOKUP(G10542,'NCES Match'!$A$2:$B$1307,2,FALSE),"")</f>
        <v>4842780</v>
      </c>
      <c r="J10542" cm="1">
        <f t="array" ref="J10542">IFERROR(_xlfn.IFS(B10542=2015,H10542/$O$13,B10542=2016,H10542/$O$14,B10542=2017,H10542/$O$15,B10542=2018,H10542/$O$16,B10542=2019,H10542/$O$17,B10542=2020,H10542/$O$18,B10542=2021,H10542/$O$19,B10542=2022,H10542/$O$20),"")</f>
        <v>1.7332670049395501E-5</v>
      </c>
      <c r="K10542" s="3" cm="1">
        <f t="array" ref="K10542">IFERROR(_xlfn.IFS(B10542=2015,J10542*$P$4,B10542=2016,J10542*$P$5,B10542=2017,J10542*$P$6,B10542=2018,J10542*$P$7,B10542=2019,J10542*$P$8,B10542=2020,J10542*$P$9,B10542=2021,J10542*$P$10,B10542=2022,J10542*$P$11),"")</f>
        <v>30122.897390952952</v>
      </c>
      <c r="L10542" s="3">
        <f t="shared" si="165"/>
        <v>57496.897390952952</v>
      </c>
    </row>
    <row r="10543" spans="1:12">
      <c r="A10543">
        <v>4842780</v>
      </c>
      <c r="B10543">
        <v>2020</v>
      </c>
      <c r="D10543" t="s">
        <v>3211</v>
      </c>
      <c r="E10543" t="s">
        <v>3212</v>
      </c>
      <c r="F10543" t="s">
        <v>4230</v>
      </c>
      <c r="G10543" t="s">
        <v>3213</v>
      </c>
      <c r="H10543" s="5">
        <v>37830</v>
      </c>
      <c r="I10543">
        <f>IFERROR(VLOOKUP(G10543,'NCES Match'!$A$2:$B$1307,2,FALSE),"")</f>
        <v>4842780</v>
      </c>
      <c r="J10543" cm="1">
        <f t="array" ref="J10543">IFERROR(_xlfn.IFS(B10543=2015,H10543/$O$13,B10543=2016,H10543/$O$14,B10543=2017,H10543/$O$15,B10543=2018,H10543/$O$16,B10543=2019,H10543/$O$17,B10543=2020,H10543/$O$18,B10543=2021,H10543/$O$19,B10543=2022,H10543/$O$20),"")</f>
        <v>2.0500363097304733E-5</v>
      </c>
      <c r="K10543" s="3" cm="1">
        <f t="array" ref="K10543">IFERROR(_xlfn.IFS(B10543=2015,J10543*$P$4,B10543=2016,J10543*$P$5,B10543=2017,J10543*$P$6,B10543=2018,J10543*$P$7,B10543=2019,J10543*$P$8,B10543=2020,J10543*$P$9,B10543=2021,J10543*$P$10,B10543=2022,J10543*$P$11),"")</f>
        <v>43214.823117640495</v>
      </c>
      <c r="L10543" s="3">
        <f t="shared" si="165"/>
        <v>81044.823117640495</v>
      </c>
    </row>
    <row r="10544" spans="1:12">
      <c r="A10544">
        <v>4842780</v>
      </c>
      <c r="B10544">
        <v>2021</v>
      </c>
      <c r="D10544" t="s">
        <v>3211</v>
      </c>
      <c r="E10544" t="s">
        <v>3212</v>
      </c>
      <c r="F10544" t="s">
        <v>4230</v>
      </c>
      <c r="G10544" t="s">
        <v>3213</v>
      </c>
      <c r="H10544" s="5">
        <v>42134.6</v>
      </c>
      <c r="I10544">
        <f>IFERROR(VLOOKUP(G10544,'NCES Match'!$A$2:$B$1307,2,FALSE),"")</f>
        <v>4842780</v>
      </c>
      <c r="J10544" cm="1">
        <f t="array" ref="J10544">IFERROR(_xlfn.IFS(B10544=2015,H10544/$O$13,B10544=2016,H10544/$O$14,B10544=2017,H10544/$O$15,B10544=2018,H10544/$O$16,B10544=2019,H10544/$O$17,B10544=2020,H10544/$O$18,B10544=2021,H10544/$O$19,B10544=2022,H10544/$O$20),"")</f>
        <v>2.1557873808994333E-5</v>
      </c>
      <c r="K10544" s="3" cm="1">
        <f t="array" ref="K10544">IFERROR(_xlfn.IFS(B10544=2015,J10544*$P$4,B10544=2016,J10544*$P$5,B10544=2017,J10544*$P$6,B10544=2018,J10544*$P$7,B10544=2019,J10544*$P$8,B10544=2020,J10544*$P$9,B10544=2021,J10544*$P$10,B10544=2022,J10544*$P$11),"")</f>
        <v>46145.777771921268</v>
      </c>
      <c r="L10544" s="3">
        <f t="shared" si="165"/>
        <v>88280.377771921267</v>
      </c>
    </row>
    <row r="10545" spans="1:12">
      <c r="A10545">
        <v>4842780</v>
      </c>
      <c r="B10545">
        <v>2022</v>
      </c>
      <c r="D10545" t="s">
        <v>3211</v>
      </c>
      <c r="E10545" t="s">
        <v>3212</v>
      </c>
      <c r="F10545" t="s">
        <v>4101</v>
      </c>
      <c r="G10545" t="s">
        <v>3213</v>
      </c>
      <c r="H10545" s="5">
        <v>60110.47</v>
      </c>
      <c r="I10545">
        <f>IFERROR(VLOOKUP(G10545,'NCES Match'!$A$2:$B$1307,2,FALSE),"")</f>
        <v>4842780</v>
      </c>
      <c r="J10545" cm="1">
        <f t="array" ref="J10545">IFERROR(_xlfn.IFS(B10545=2015,H10545/$O$13,B10545=2016,H10545/$O$14,B10545=2017,H10545/$O$15,B10545=2018,H10545/$O$16,B10545=2019,H10545/$O$17,B10545=2020,H10545/$O$18,B10545=2021,H10545/$O$19,B10545=2022,H10545/$O$20),"")</f>
        <v>2.640236037188079E-5</v>
      </c>
      <c r="K10545" s="3" cm="1">
        <f t="array" ref="K10545">IFERROR(_xlfn.IFS(B10545=2015,J10545*$P$4,B10545=2016,J10545*$P$5,B10545=2017,J10545*$P$6,B10545=2018,J10545*$P$7,B10545=2019,J10545*$P$8,B10545=2020,J10545*$P$9,B10545=2021,J10545*$P$10,B10545=2022,J10545*$P$11),"")</f>
        <v>56857.034379133118</v>
      </c>
      <c r="L10545" s="3">
        <f t="shared" si="165"/>
        <v>116967.50437913311</v>
      </c>
    </row>
    <row r="10546" spans="1:12">
      <c r="A10546">
        <v>4842780</v>
      </c>
      <c r="B10546">
        <v>2023</v>
      </c>
      <c r="D10546" t="s">
        <v>3211</v>
      </c>
      <c r="E10546" t="s">
        <v>3212</v>
      </c>
      <c r="F10546" t="s">
        <v>4101</v>
      </c>
      <c r="G10546" t="s">
        <v>3213</v>
      </c>
      <c r="H10546" s="5">
        <v>68289.34</v>
      </c>
      <c r="I10546">
        <f>IFERROR(VLOOKUP(G10546,'NCES Match'!$A$2:$B$1307,2,FALSE),"")</f>
        <v>4842780</v>
      </c>
      <c r="J10546" t="str" cm="1">
        <f t="array" ref="J10546">IFERROR(_xlfn.IFS(B10546=2015,H10546/$O$13,B10546=2016,H10546/$O$14,B10546=2017,H10546/$O$15,B10546=2018,H10546/$O$16,B10546=2019,H10546/$O$17,B10546=2020,H10546/$O$18,B10546=2021,H10546/$O$19,B10546=2022,H10546/$O$20),"")</f>
        <v/>
      </c>
      <c r="K10546" s="3" t="str" cm="1">
        <f t="array" ref="K10546">IFERROR(_xlfn.IFS(B10546=2015,J10546*$P$4,B10546=2016,J10546*$P$5,B10546=2017,J10546*$P$6,B10546=2018,J10546*$P$7,B10546=2019,J10546*$P$8,B10546=2020,J10546*$P$9,B10546=2021,J10546*$P$10,B10546=2022,J10546*$P$11),"")</f>
        <v/>
      </c>
      <c r="L10546" s="3">
        <f t="shared" si="165"/>
        <v>68289.34</v>
      </c>
    </row>
    <row r="10547" spans="1:12">
      <c r="A10547">
        <v>4846410</v>
      </c>
      <c r="B10547">
        <v>2015</v>
      </c>
      <c r="C10547" t="s">
        <v>381</v>
      </c>
      <c r="D10547" t="s">
        <v>3486</v>
      </c>
      <c r="E10547" t="s">
        <v>3487</v>
      </c>
      <c r="G10547" t="s">
        <v>3488</v>
      </c>
      <c r="H10547" s="5">
        <v>29162.42</v>
      </c>
      <c r="I10547">
        <f>IFERROR(VLOOKUP(G10547,'NCES Match'!$A$2:$B$1307,2,FALSE),"")</f>
        <v>4846410</v>
      </c>
      <c r="J10547" cm="1">
        <f t="array" ref="J10547">IFERROR(_xlfn.IFS(B10547=2015,H10547/$O$13,B10547=2016,H10547/$O$14,B10547=2017,H10547/$O$15,B10547=2018,H10547/$O$16,B10547=2019,H10547/$O$17,B10547=2020,H10547/$O$18,B10547=2021,H10547/$O$19,B10547=2022,H10547/$O$20),"")</f>
        <v>2.2845949388726467E-5</v>
      </c>
      <c r="K10547" s="3" cm="1">
        <f t="array" ref="K10547">IFERROR(_xlfn.IFS(B10547=2015,J10547*$P$4,B10547=2016,J10547*$P$5,B10547=2017,J10547*$P$6,B10547=2018,J10547*$P$7,B10547=2019,J10547*$P$8,B10547=2020,J10547*$P$9,B10547=2021,J10547*$P$10,B10547=2022,J10547*$P$11),"")</f>
        <v>36358.9397950395</v>
      </c>
      <c r="L10547" s="3">
        <f t="shared" si="165"/>
        <v>65521.359795039498</v>
      </c>
    </row>
    <row r="10548" spans="1:12">
      <c r="A10548">
        <v>4846410</v>
      </c>
      <c r="B10548">
        <v>2016</v>
      </c>
      <c r="C10548" t="s">
        <v>4102</v>
      </c>
      <c r="D10548" t="s">
        <v>3486</v>
      </c>
      <c r="E10548" t="s">
        <v>3487</v>
      </c>
      <c r="F10548" t="s">
        <v>4101</v>
      </c>
      <c r="G10548" t="s">
        <v>3488</v>
      </c>
      <c r="H10548" s="5">
        <v>30500</v>
      </c>
      <c r="I10548">
        <f>IFERROR(VLOOKUP(G10548,'NCES Match'!$A$2:$B$1307,2,FALSE),"")</f>
        <v>4846410</v>
      </c>
      <c r="J10548" cm="1">
        <f t="array" ref="J10548">IFERROR(_xlfn.IFS(B10548=2015,H10548/$O$13,B10548=2016,H10548/$O$14,B10548=2017,H10548/$O$15,B10548=2018,H10548/$O$16,B10548=2019,H10548/$O$17,B10548=2020,H10548/$O$18,B10548=2021,H10548/$O$19,B10548=2022,H10548/$O$20),"")</f>
        <v>2.1833940719679789E-5</v>
      </c>
      <c r="K10548" s="3" cm="1">
        <f t="array" ref="K10548">IFERROR(_xlfn.IFS(B10548=2015,J10548*$P$4,B10548=2016,J10548*$P$5,B10548=2017,J10548*$P$6,B10548=2018,J10548*$P$7,B10548=2019,J10548*$P$8,B10548=2020,J10548*$P$9,B10548=2021,J10548*$P$10,B10548=2022,J10548*$P$11),"")</f>
        <v>36585.633336875064</v>
      </c>
      <c r="L10548" s="3">
        <f t="shared" si="165"/>
        <v>67085.633336875064</v>
      </c>
    </row>
    <row r="10549" spans="1:12">
      <c r="A10549">
        <v>4846410</v>
      </c>
      <c r="B10549">
        <v>2017</v>
      </c>
      <c r="D10549" t="s">
        <v>3486</v>
      </c>
      <c r="E10549" t="s">
        <v>3487</v>
      </c>
      <c r="F10549" t="s">
        <v>4101</v>
      </c>
      <c r="G10549" t="s">
        <v>3488</v>
      </c>
      <c r="H10549" s="5">
        <v>32156</v>
      </c>
      <c r="I10549">
        <f>IFERROR(VLOOKUP(G10549,'NCES Match'!$A$2:$B$1307,2,FALSE),"")</f>
        <v>4846410</v>
      </c>
      <c r="J10549" cm="1">
        <f t="array" ref="J10549">IFERROR(_xlfn.IFS(B10549=2015,H10549/$O$13,B10549=2016,H10549/$O$14,B10549=2017,H10549/$O$15,B10549=2018,H10549/$O$16,B10549=2019,H10549/$O$17,B10549=2020,H10549/$O$18,B10549=2021,H10549/$O$19,B10549=2022,H10549/$O$20),"")</f>
        <v>2.2169592979399813E-5</v>
      </c>
      <c r="K10549" s="3" cm="1">
        <f t="array" ref="K10549">IFERROR(_xlfn.IFS(B10549=2015,J10549*$P$4,B10549=2016,J10549*$P$5,B10549=2017,J10549*$P$6,B10549=2018,J10549*$P$7,B10549=2019,J10549*$P$8,B10549=2020,J10549*$P$9,B10549=2021,J10549*$P$10,B10549=2022,J10549*$P$11),"")</f>
        <v>37649.462991892222</v>
      </c>
      <c r="L10549" s="3">
        <f t="shared" si="165"/>
        <v>69805.462991892215</v>
      </c>
    </row>
    <row r="10550" spans="1:12">
      <c r="A10550">
        <v>4846410</v>
      </c>
      <c r="B10550">
        <v>2018</v>
      </c>
      <c r="D10550" t="s">
        <v>3486</v>
      </c>
      <c r="E10550" t="s">
        <v>3487</v>
      </c>
      <c r="F10550" t="s">
        <v>4101</v>
      </c>
      <c r="G10550" t="s">
        <v>3488</v>
      </c>
      <c r="H10550" s="5">
        <v>30949</v>
      </c>
      <c r="I10550">
        <f>IFERROR(VLOOKUP(G10550,'NCES Match'!$A$2:$B$1307,2,FALSE),"")</f>
        <v>4846410</v>
      </c>
      <c r="J10550" cm="1">
        <f t="array" ref="J10550">IFERROR(_xlfn.IFS(B10550=2015,H10550/$O$13,B10550=2016,H10550/$O$14,B10550=2017,H10550/$O$15,B10550=2018,H10550/$O$16,B10550=2019,H10550/$O$17,B10550=2020,H10550/$O$18,B10550=2021,H10550/$O$19,B10550=2022,H10550/$O$20),"")</f>
        <v>2.0196043382693428E-5</v>
      </c>
      <c r="K10550" s="3" cm="1">
        <f t="array" ref="K10550">IFERROR(_xlfn.IFS(B10550=2015,J10550*$P$4,B10550=2016,J10550*$P$5,B10550=2017,J10550*$P$6,B10550=2018,J10550*$P$7,B10550=2019,J10550*$P$8,B10550=2020,J10550*$P$9,B10550=2021,J10550*$P$10,B10550=2022,J10550*$P$11),"")</f>
        <v>34673.643679645946</v>
      </c>
      <c r="L10550" s="3">
        <f t="shared" si="165"/>
        <v>65622.643679645946</v>
      </c>
    </row>
    <row r="10551" spans="1:12">
      <c r="A10551">
        <v>4846410</v>
      </c>
      <c r="B10551">
        <v>2019</v>
      </c>
      <c r="D10551" t="s">
        <v>3486</v>
      </c>
      <c r="E10551" t="s">
        <v>3487</v>
      </c>
      <c r="F10551" t="s">
        <v>4101</v>
      </c>
      <c r="G10551" t="s">
        <v>3488</v>
      </c>
      <c r="H10551" s="5">
        <v>39142</v>
      </c>
      <c r="I10551">
        <f>IFERROR(VLOOKUP(G10551,'NCES Match'!$A$2:$B$1307,2,FALSE),"")</f>
        <v>4846410</v>
      </c>
      <c r="J10551" cm="1">
        <f t="array" ref="J10551">IFERROR(_xlfn.IFS(B10551=2015,H10551/$O$13,B10551=2016,H10551/$O$14,B10551=2017,H10551/$O$15,B10551=2018,H10551/$O$16,B10551=2019,H10551/$O$17,B10551=2020,H10551/$O$18,B10551=2021,H10551/$O$19,B10551=2022,H10551/$O$20),"")</f>
        <v>2.4783932602960426E-5</v>
      </c>
      <c r="K10551" s="3" cm="1">
        <f t="array" ref="K10551">IFERROR(_xlfn.IFS(B10551=2015,J10551*$P$4,B10551=2016,J10551*$P$5,B10551=2017,J10551*$P$6,B10551=2018,J10551*$P$7,B10551=2019,J10551*$P$8,B10551=2020,J10551*$P$9,B10551=2021,J10551*$P$10,B10551=2022,J10551*$P$11),"")</f>
        <v>43072.640084630693</v>
      </c>
      <c r="L10551" s="3">
        <f t="shared" si="165"/>
        <v>82214.640084630693</v>
      </c>
    </row>
    <row r="10552" spans="1:12">
      <c r="A10552">
        <v>4846410</v>
      </c>
      <c r="B10552">
        <v>2020</v>
      </c>
      <c r="D10552" t="s">
        <v>3486</v>
      </c>
      <c r="E10552" t="s">
        <v>3487</v>
      </c>
      <c r="F10552" t="s">
        <v>4230</v>
      </c>
      <c r="G10552" t="s">
        <v>3488</v>
      </c>
      <c r="H10552" s="5">
        <v>45135</v>
      </c>
      <c r="I10552">
        <f>IFERROR(VLOOKUP(G10552,'NCES Match'!$A$2:$B$1307,2,FALSE),"")</f>
        <v>4846410</v>
      </c>
      <c r="J10552" cm="1">
        <f t="array" ref="J10552">IFERROR(_xlfn.IFS(B10552=2015,H10552/$O$13,B10552=2016,H10552/$O$14,B10552=2017,H10552/$O$15,B10552=2018,H10552/$O$16,B10552=2019,H10552/$O$17,B10552=2020,H10552/$O$18,B10552=2021,H10552/$O$19,B10552=2022,H10552/$O$20),"")</f>
        <v>2.445899784289847E-5</v>
      </c>
      <c r="K10552" s="3" cm="1">
        <f t="array" ref="K10552">IFERROR(_xlfn.IFS(B10552=2015,J10552*$P$4,B10552=2016,J10552*$P$5,B10552=2017,J10552*$P$6,B10552=2018,J10552*$P$7,B10552=2019,J10552*$P$8,B10552=2020,J10552*$P$9,B10552=2021,J10552*$P$10,B10552=2022,J10552*$P$11),"")</f>
        <v>51559.636304908905</v>
      </c>
      <c r="L10552" s="3">
        <f t="shared" si="165"/>
        <v>96694.636304908898</v>
      </c>
    </row>
    <row r="10553" spans="1:12">
      <c r="A10553">
        <v>4846410</v>
      </c>
      <c r="B10553">
        <v>2021</v>
      </c>
      <c r="D10553" t="s">
        <v>3486</v>
      </c>
      <c r="E10553" t="s">
        <v>3487</v>
      </c>
      <c r="F10553" t="s">
        <v>4101</v>
      </c>
      <c r="G10553" t="s">
        <v>3488</v>
      </c>
      <c r="H10553" s="5">
        <v>48734.19</v>
      </c>
      <c r="I10553">
        <f>IFERROR(VLOOKUP(G10553,'NCES Match'!$A$2:$B$1307,2,FALSE),"")</f>
        <v>4846410</v>
      </c>
      <c r="J10553" cm="1">
        <f t="array" ref="J10553">IFERROR(_xlfn.IFS(B10553=2015,H10553/$O$13,B10553=2016,H10553/$O$14,B10553=2017,H10553/$O$15,B10553=2018,H10553/$O$16,B10553=2019,H10553/$O$17,B10553=2020,H10553/$O$18,B10553=2021,H10553/$O$19,B10553=2022,H10553/$O$20),"")</f>
        <v>2.4934507938927947E-5</v>
      </c>
      <c r="K10553" s="3" cm="1">
        <f t="array" ref="K10553">IFERROR(_xlfn.IFS(B10553=2015,J10553*$P$4,B10553=2016,J10553*$P$5,B10553=2017,J10553*$P$6,B10553=2018,J10553*$P$7,B10553=2019,J10553*$P$8,B10553=2020,J10553*$P$9,B10553=2021,J10553*$P$10,B10553=2022,J10553*$P$11),"")</f>
        <v>53373.643078006862</v>
      </c>
      <c r="L10553" s="3">
        <f t="shared" si="165"/>
        <v>102107.83307800686</v>
      </c>
    </row>
    <row r="10554" spans="1:12">
      <c r="A10554">
        <v>4846410</v>
      </c>
      <c r="B10554">
        <v>2022</v>
      </c>
      <c r="D10554" t="s">
        <v>3486</v>
      </c>
      <c r="E10554" t="s">
        <v>3487</v>
      </c>
      <c r="F10554" t="s">
        <v>4101</v>
      </c>
      <c r="G10554" t="s">
        <v>3488</v>
      </c>
      <c r="H10554" s="5">
        <v>59993.45</v>
      </c>
      <c r="I10554">
        <f>IFERROR(VLOOKUP(G10554,'NCES Match'!$A$2:$B$1307,2,FALSE),"")</f>
        <v>4846410</v>
      </c>
      <c r="J10554" cm="1">
        <f t="array" ref="J10554">IFERROR(_xlfn.IFS(B10554=2015,H10554/$O$13,B10554=2016,H10554/$O$14,B10554=2017,H10554/$O$15,B10554=2018,H10554/$O$16,B10554=2019,H10554/$O$17,B10554=2020,H10554/$O$18,B10554=2021,H10554/$O$19,B10554=2022,H10554/$O$20),"")</f>
        <v>2.6350961602070513E-5</v>
      </c>
      <c r="K10554" s="3" cm="1">
        <f t="array" ref="K10554">IFERROR(_xlfn.IFS(B10554=2015,J10554*$P$4,B10554=2016,J10554*$P$5,B10554=2017,J10554*$P$6,B10554=2018,J10554*$P$7,B10554=2019,J10554*$P$8,B10554=2020,J10554*$P$9,B10554=2021,J10554*$P$10,B10554=2022,J10554*$P$11),"")</f>
        <v>56746.348001817387</v>
      </c>
      <c r="L10554" s="3">
        <f t="shared" si="165"/>
        <v>116739.79800181738</v>
      </c>
    </row>
    <row r="10555" spans="1:12">
      <c r="A10555">
        <v>4846410</v>
      </c>
      <c r="B10555">
        <v>2023</v>
      </c>
      <c r="D10555" t="s">
        <v>3486</v>
      </c>
      <c r="E10555" t="s">
        <v>3487</v>
      </c>
      <c r="F10555" t="s">
        <v>4101</v>
      </c>
      <c r="G10555" t="s">
        <v>3488</v>
      </c>
      <c r="H10555" s="5">
        <v>68896.5</v>
      </c>
      <c r="I10555">
        <f>IFERROR(VLOOKUP(G10555,'NCES Match'!$A$2:$B$1307,2,FALSE),"")</f>
        <v>4846410</v>
      </c>
      <c r="J10555" t="str" cm="1">
        <f t="array" ref="J10555">IFERROR(_xlfn.IFS(B10555=2015,H10555/$O$13,B10555=2016,H10555/$O$14,B10555=2017,H10555/$O$15,B10555=2018,H10555/$O$16,B10555=2019,H10555/$O$17,B10555=2020,H10555/$O$18,B10555=2021,H10555/$O$19,B10555=2022,H10555/$O$20),"")</f>
        <v/>
      </c>
      <c r="K10555" s="3" t="str" cm="1">
        <f t="array" ref="K10555">IFERROR(_xlfn.IFS(B10555=2015,J10555*$P$4,B10555=2016,J10555*$P$5,B10555=2017,J10555*$P$6,B10555=2018,J10555*$P$7,B10555=2019,J10555*$P$8,B10555=2020,J10555*$P$9,B10555=2021,J10555*$P$10,B10555=2022,J10555*$P$11),"")</f>
        <v/>
      </c>
      <c r="L10555" s="3">
        <f t="shared" si="165"/>
        <v>68896.5</v>
      </c>
    </row>
    <row r="10556" spans="1:12">
      <c r="A10556">
        <v>4831760</v>
      </c>
      <c r="B10556">
        <v>2015</v>
      </c>
      <c r="C10556" t="s">
        <v>381</v>
      </c>
      <c r="D10556" t="s">
        <v>2315</v>
      </c>
      <c r="E10556" t="s">
        <v>2316</v>
      </c>
      <c r="G10556" t="s">
        <v>2317</v>
      </c>
      <c r="H10556" s="5">
        <v>949079.52999999898</v>
      </c>
      <c r="I10556">
        <f>IFERROR(VLOOKUP(G10556,'NCES Match'!$A$2:$B$1307,2,FALSE),"")</f>
        <v>4831760</v>
      </c>
      <c r="J10556" cm="1">
        <f t="array" ref="J10556">IFERROR(_xlfn.IFS(B10556=2015,H10556/$O$13,B10556=2016,H10556/$O$14,B10556=2017,H10556/$O$15,B10556=2018,H10556/$O$16,B10556=2019,H10556/$O$17,B10556=2020,H10556/$O$18,B10556=2021,H10556/$O$19,B10556=2022,H10556/$O$20),"")</f>
        <v>7.435124694129047E-4</v>
      </c>
      <c r="K10556" s="3" cm="1">
        <f t="array" ref="K10556">IFERROR(_xlfn.IFS(B10556=2015,J10556*$P$4,B10556=2016,J10556*$P$5,B10556=2017,J10556*$P$6,B10556=2018,J10556*$P$7,B10556=2019,J10556*$P$8,B10556=2020,J10556*$P$9,B10556=2021,J10556*$P$10,B10556=2022,J10556*$P$11),"")</f>
        <v>1183287.4463770273</v>
      </c>
      <c r="L10556" s="3">
        <f t="shared" si="165"/>
        <v>2132366.9763770262</v>
      </c>
    </row>
    <row r="10557" spans="1:12">
      <c r="A10557">
        <v>4831760</v>
      </c>
      <c r="B10557">
        <v>2016</v>
      </c>
      <c r="C10557" t="s">
        <v>4102</v>
      </c>
      <c r="D10557" t="s">
        <v>2315</v>
      </c>
      <c r="E10557" t="s">
        <v>2316</v>
      </c>
      <c r="F10557" t="s">
        <v>4101</v>
      </c>
      <c r="G10557" t="s">
        <v>2317</v>
      </c>
      <c r="H10557" s="5">
        <v>955357</v>
      </c>
      <c r="I10557">
        <f>IFERROR(VLOOKUP(G10557,'NCES Match'!$A$2:$B$1307,2,FALSE),"")</f>
        <v>4831760</v>
      </c>
      <c r="J10557" cm="1">
        <f t="array" ref="J10557">IFERROR(_xlfn.IFS(B10557=2015,H10557/$O$13,B10557=2016,H10557/$O$14,B10557=2017,H10557/$O$15,B10557=2018,H10557/$O$16,B10557=2019,H10557/$O$17,B10557=2020,H10557/$O$18,B10557=2021,H10557/$O$19,B10557=2022,H10557/$O$20),"")</f>
        <v>6.8390846243052866E-4</v>
      </c>
      <c r="K10557" s="3" cm="1">
        <f t="array" ref="K10557">IFERROR(_xlfn.IFS(B10557=2015,J10557*$P$4,B10557=2016,J10557*$P$5,B10557=2017,J10557*$P$6,B10557=2018,J10557*$P$7,B10557=2019,J10557*$P$8,B10557=2020,J10557*$P$9,B10557=2021,J10557*$P$10,B10557=2022,J10557*$P$11),"")</f>
        <v>1145978.3904202278</v>
      </c>
      <c r="L10557" s="3">
        <f t="shared" si="165"/>
        <v>2101335.3904202278</v>
      </c>
    </row>
    <row r="10558" spans="1:12">
      <c r="A10558">
        <v>4831760</v>
      </c>
      <c r="B10558">
        <v>2017</v>
      </c>
      <c r="D10558" t="s">
        <v>2315</v>
      </c>
      <c r="E10558" t="s">
        <v>2316</v>
      </c>
      <c r="F10558" t="s">
        <v>4101</v>
      </c>
      <c r="G10558" t="s">
        <v>2317</v>
      </c>
      <c r="H10558" s="5">
        <v>1010977</v>
      </c>
      <c r="I10558">
        <f>IFERROR(VLOOKUP(G10558,'NCES Match'!$A$2:$B$1307,2,FALSE),"")</f>
        <v>4831760</v>
      </c>
      <c r="J10558" cm="1">
        <f t="array" ref="J10558">IFERROR(_xlfn.IFS(B10558=2015,H10558/$O$13,B10558=2016,H10558/$O$14,B10558=2017,H10558/$O$15,B10558=2018,H10558/$O$16,B10558=2019,H10558/$O$17,B10558=2020,H10558/$O$18,B10558=2021,H10558/$O$19,B10558=2022,H10558/$O$20),"")</f>
        <v>6.9700673596015308E-4</v>
      </c>
      <c r="K10558" s="3" cm="1">
        <f t="array" ref="K10558">IFERROR(_xlfn.IFS(B10558=2015,J10558*$P$4,B10558=2016,J10558*$P$5,B10558=2017,J10558*$P$6,B10558=2018,J10558*$P$7,B10558=2019,J10558*$P$8,B10558=2020,J10558*$P$9,B10558=2021,J10558*$P$10,B10558=2022,J10558*$P$11),"")</f>
        <v>1183690.1712636591</v>
      </c>
      <c r="L10558" s="3">
        <f t="shared" si="165"/>
        <v>2194667.1712636594</v>
      </c>
    </row>
    <row r="10559" spans="1:12">
      <c r="A10559">
        <v>4831760</v>
      </c>
      <c r="B10559">
        <v>2018</v>
      </c>
      <c r="D10559" t="s">
        <v>2315</v>
      </c>
      <c r="E10559" t="s">
        <v>2316</v>
      </c>
      <c r="F10559" t="s">
        <v>4101</v>
      </c>
      <c r="G10559" t="s">
        <v>2317</v>
      </c>
      <c r="H10559" s="5">
        <v>1022826</v>
      </c>
      <c r="I10559">
        <f>IFERROR(VLOOKUP(G10559,'NCES Match'!$A$2:$B$1307,2,FALSE),"")</f>
        <v>4831760</v>
      </c>
      <c r="J10559" cm="1">
        <f t="array" ref="J10559">IFERROR(_xlfn.IFS(B10559=2015,H10559/$O$13,B10559=2016,H10559/$O$14,B10559=2017,H10559/$O$15,B10559=2018,H10559/$O$16,B10559=2019,H10559/$O$17,B10559=2020,H10559/$O$18,B10559=2021,H10559/$O$19,B10559=2022,H10559/$O$20),"")</f>
        <v>6.674541429108142E-4</v>
      </c>
      <c r="K10559" s="3" cm="1">
        <f t="array" ref="K10559">IFERROR(_xlfn.IFS(B10559=2015,J10559*$P$4,B10559=2016,J10559*$P$5,B10559=2017,J10559*$P$6,B10559=2018,J10559*$P$7,B10559=2019,J10559*$P$8,B10559=2020,J10559*$P$9,B10559=2021,J10559*$P$10,B10559=2022,J10559*$P$11),"")</f>
        <v>1145920.8462398639</v>
      </c>
      <c r="L10559" s="3">
        <f t="shared" si="165"/>
        <v>2168746.8462398639</v>
      </c>
    </row>
    <row r="10560" spans="1:12">
      <c r="A10560">
        <v>4831760</v>
      </c>
      <c r="B10560">
        <v>2019</v>
      </c>
      <c r="D10560" t="s">
        <v>2315</v>
      </c>
      <c r="E10560" t="s">
        <v>2316</v>
      </c>
      <c r="F10560" t="s">
        <v>4101</v>
      </c>
      <c r="G10560" t="s">
        <v>2317</v>
      </c>
      <c r="H10560" s="5">
        <v>1097111</v>
      </c>
      <c r="I10560">
        <f>IFERROR(VLOOKUP(G10560,'NCES Match'!$A$2:$B$1307,2,FALSE),"")</f>
        <v>4831760</v>
      </c>
      <c r="J10560" cm="1">
        <f t="array" ref="J10560">IFERROR(_xlfn.IFS(B10560=2015,H10560/$O$13,B10560=2016,H10560/$O$14,B10560=2017,H10560/$O$15,B10560=2018,H10560/$O$16,B10560=2019,H10560/$O$17,B10560=2020,H10560/$O$18,B10560=2021,H10560/$O$19,B10560=2022,H10560/$O$20),"")</f>
        <v>6.9466877221313465E-4</v>
      </c>
      <c r="K10560" s="3" cm="1">
        <f t="array" ref="K10560">IFERROR(_xlfn.IFS(B10560=2015,J10560*$P$4,B10560=2016,J10560*$P$5,B10560=2017,J10560*$P$6,B10560=2018,J10560*$P$7,B10560=2019,J10560*$P$8,B10560=2020,J10560*$P$9,B10560=2021,J10560*$P$10,B10560=2022,J10560*$P$11),"")</f>
        <v>1207282.8990825524</v>
      </c>
      <c r="L10560" s="3">
        <f t="shared" si="165"/>
        <v>2304393.8990825526</v>
      </c>
    </row>
    <row r="10561" spans="1:12">
      <c r="A10561">
        <v>4831760</v>
      </c>
      <c r="B10561">
        <v>2020</v>
      </c>
      <c r="D10561" t="s">
        <v>2315</v>
      </c>
      <c r="E10561" t="s">
        <v>2316</v>
      </c>
      <c r="F10561" t="s">
        <v>4230</v>
      </c>
      <c r="G10561" t="s">
        <v>2317</v>
      </c>
      <c r="H10561" s="5">
        <v>1219422</v>
      </c>
      <c r="I10561">
        <f>IFERROR(VLOOKUP(G10561,'NCES Match'!$A$2:$B$1307,2,FALSE),"")</f>
        <v>4831760</v>
      </c>
      <c r="J10561" cm="1">
        <f t="array" ref="J10561">IFERROR(_xlfn.IFS(B10561=2015,H10561/$O$13,B10561=2016,H10561/$O$14,B10561=2017,H10561/$O$15,B10561=2018,H10561/$O$16,B10561=2019,H10561/$O$17,B10561=2020,H10561/$O$18,B10561=2021,H10561/$O$19,B10561=2022,H10561/$O$20),"")</f>
        <v>6.6081400393448405E-4</v>
      </c>
      <c r="K10561" s="3" cm="1">
        <f t="array" ref="K10561">IFERROR(_xlfn.IFS(B10561=2015,J10561*$P$4,B10561=2016,J10561*$P$5,B10561=2017,J10561*$P$6,B10561=2018,J10561*$P$7,B10561=2019,J10561*$P$8,B10561=2020,J10561*$P$9,B10561=2021,J10561*$P$10,B10561=2022,J10561*$P$11),"")</f>
        <v>1392997.7804853134</v>
      </c>
      <c r="L10561" s="3">
        <f t="shared" si="165"/>
        <v>2612419.7804853134</v>
      </c>
    </row>
    <row r="10562" spans="1:12">
      <c r="A10562">
        <v>4831760</v>
      </c>
      <c r="B10562">
        <v>2021</v>
      </c>
      <c r="D10562" t="s">
        <v>2315</v>
      </c>
      <c r="E10562" t="s">
        <v>2316</v>
      </c>
      <c r="F10562" t="s">
        <v>4101</v>
      </c>
      <c r="G10562" t="s">
        <v>2317</v>
      </c>
      <c r="H10562" s="5">
        <v>1271326.79</v>
      </c>
      <c r="I10562">
        <f>IFERROR(VLOOKUP(G10562,'NCES Match'!$A$2:$B$1307,2,FALSE),"")</f>
        <v>4831760</v>
      </c>
      <c r="J10562" cm="1">
        <f t="array" ref="J10562">IFERROR(_xlfn.IFS(B10562=2015,H10562/$O$13,B10562=2016,H10562/$O$14,B10562=2017,H10562/$O$15,B10562=2018,H10562/$O$16,B10562=2019,H10562/$O$17,B10562=2020,H10562/$O$18,B10562=2021,H10562/$O$19,B10562=2022,H10562/$O$20),"")</f>
        <v>6.5046547276617877E-4</v>
      </c>
      <c r="K10562" s="3" cm="1">
        <f t="array" ref="K10562">IFERROR(_xlfn.IFS(B10562=2015,J10562*$P$4,B10562=2016,J10562*$P$5,B10562=2017,J10562*$P$6,B10562=2018,J10562*$P$7,B10562=2019,J10562*$P$8,B10562=2020,J10562*$P$9,B10562=2021,J10562*$P$10,B10562=2022,J10562*$P$11),"")</f>
        <v>1392356.0097124458</v>
      </c>
      <c r="L10562" s="3">
        <f t="shared" si="165"/>
        <v>2663682.7997124456</v>
      </c>
    </row>
    <row r="10563" spans="1:12">
      <c r="A10563">
        <v>4831760</v>
      </c>
      <c r="B10563">
        <v>2022</v>
      </c>
      <c r="D10563" t="s">
        <v>2315</v>
      </c>
      <c r="E10563" t="s">
        <v>2316</v>
      </c>
      <c r="F10563" t="s">
        <v>4101</v>
      </c>
      <c r="G10563" t="s">
        <v>2317</v>
      </c>
      <c r="H10563" s="5">
        <v>1487748.16</v>
      </c>
      <c r="I10563">
        <f>IFERROR(VLOOKUP(G10563,'NCES Match'!$A$2:$B$1307,2,FALSE),"")</f>
        <v>4831760</v>
      </c>
      <c r="J10563" cm="1">
        <f t="array" ref="J10563">IFERROR(_xlfn.IFS(B10563=2015,H10563/$O$13,B10563=2016,H10563/$O$14,B10563=2017,H10563/$O$15,B10563=2018,H10563/$O$16,B10563=2019,H10563/$O$17,B10563=2020,H10563/$O$18,B10563=2021,H10563/$O$19,B10563=2022,H10563/$O$20),"")</f>
        <v>6.5346458051189016E-4</v>
      </c>
      <c r="K10563" s="3" cm="1">
        <f t="array" ref="K10563">IFERROR(_xlfn.IFS(B10563=2015,J10563*$P$4,B10563=2016,J10563*$P$5,B10563=2017,J10563*$P$6,B10563=2018,J10563*$P$7,B10563=2019,J10563*$P$8,B10563=2020,J10563*$P$9,B10563=2021,J10563*$P$10,B10563=2022,J10563*$P$11),"")</f>
        <v>1407224.8691552742</v>
      </c>
      <c r="L10563" s="3">
        <f t="shared" ref="L10563:L10626" si="166">SUM(H10563,K10563)</f>
        <v>2894973.0291552739</v>
      </c>
    </row>
    <row r="10564" spans="1:12">
      <c r="A10564">
        <v>4831760</v>
      </c>
      <c r="B10564">
        <v>2023</v>
      </c>
      <c r="D10564" t="s">
        <v>2315</v>
      </c>
      <c r="E10564" t="s">
        <v>2316</v>
      </c>
      <c r="F10564" t="s">
        <v>4101</v>
      </c>
      <c r="G10564" t="s">
        <v>2317</v>
      </c>
      <c r="H10564" s="5">
        <v>1597784.75</v>
      </c>
      <c r="I10564">
        <f>IFERROR(VLOOKUP(G10564,'NCES Match'!$A$2:$B$1307,2,FALSE),"")</f>
        <v>4831760</v>
      </c>
      <c r="J10564" t="str" cm="1">
        <f t="array" ref="J10564">IFERROR(_xlfn.IFS(B10564=2015,H10564/$O$13,B10564=2016,H10564/$O$14,B10564=2017,H10564/$O$15,B10564=2018,H10564/$O$16,B10564=2019,H10564/$O$17,B10564=2020,H10564/$O$18,B10564=2021,H10564/$O$19,B10564=2022,H10564/$O$20),"")</f>
        <v/>
      </c>
      <c r="K10564" s="3" t="str" cm="1">
        <f t="array" ref="K10564">IFERROR(_xlfn.IFS(B10564=2015,J10564*$P$4,B10564=2016,J10564*$P$5,B10564=2017,J10564*$P$6,B10564=2018,J10564*$P$7,B10564=2019,J10564*$P$8,B10564=2020,J10564*$P$9,B10564=2021,J10564*$P$10,B10564=2022,J10564*$P$11),"")</f>
        <v/>
      </c>
      <c r="L10564" s="3">
        <f t="shared" si="166"/>
        <v>1597784.75</v>
      </c>
    </row>
    <row r="10565" spans="1:12">
      <c r="A10565">
        <v>4846110</v>
      </c>
      <c r="B10565">
        <v>2015</v>
      </c>
      <c r="C10565" t="s">
        <v>381</v>
      </c>
      <c r="D10565" t="s">
        <v>3462</v>
      </c>
      <c r="E10565" t="s">
        <v>3463</v>
      </c>
      <c r="G10565" t="s">
        <v>3464</v>
      </c>
      <c r="H10565" s="5">
        <v>23137.27</v>
      </c>
      <c r="I10565">
        <f>IFERROR(VLOOKUP(G10565,'NCES Match'!$A$2:$B$1307,2,FALSE),"")</f>
        <v>4846110</v>
      </c>
      <c r="J10565" cm="1">
        <f t="array" ref="J10565">IFERROR(_xlfn.IFS(B10565=2015,H10565/$O$13,B10565=2016,H10565/$O$14,B10565=2017,H10565/$O$15,B10565=2018,H10565/$O$16,B10565=2019,H10565/$O$17,B10565=2020,H10565/$O$18,B10565=2021,H10565/$O$19,B10565=2022,H10565/$O$20),"")</f>
        <v>1.8125824242751434E-5</v>
      </c>
      <c r="K10565" s="3" cm="1">
        <f t="array" ref="K10565">IFERROR(_xlfn.IFS(B10565=2015,J10565*$P$4,B10565=2016,J10565*$P$5,B10565=2017,J10565*$P$6,B10565=2018,J10565*$P$7,B10565=2019,J10565*$P$8,B10565=2020,J10565*$P$9,B10565=2021,J10565*$P$10,B10565=2022,J10565*$P$11),"")</f>
        <v>28846.940924366823</v>
      </c>
      <c r="L10565" s="3">
        <f t="shared" si="166"/>
        <v>51984.210924366824</v>
      </c>
    </row>
    <row r="10566" spans="1:12">
      <c r="A10566">
        <v>4846110</v>
      </c>
      <c r="B10566">
        <v>2016</v>
      </c>
      <c r="C10566" t="s">
        <v>4102</v>
      </c>
      <c r="D10566" t="s">
        <v>3462</v>
      </c>
      <c r="E10566" t="s">
        <v>3463</v>
      </c>
      <c r="F10566" t="s">
        <v>4101</v>
      </c>
      <c r="G10566" t="s">
        <v>3464</v>
      </c>
      <c r="H10566" s="5">
        <v>24650</v>
      </c>
      <c r="I10566">
        <f>IFERROR(VLOOKUP(G10566,'NCES Match'!$A$2:$B$1307,2,FALSE),"")</f>
        <v>4846110</v>
      </c>
      <c r="J10566" cm="1">
        <f t="array" ref="J10566">IFERROR(_xlfn.IFS(B10566=2015,H10566/$O$13,B10566=2016,H10566/$O$14,B10566=2017,H10566/$O$15,B10566=2018,H10566/$O$16,B10566=2019,H10566/$O$17,B10566=2020,H10566/$O$18,B10566=2021,H10566/$O$19,B10566=2022,H10566/$O$20),"")</f>
        <v>1.7646119302954319E-5</v>
      </c>
      <c r="K10566" s="3" cm="1">
        <f t="array" ref="K10566">IFERROR(_xlfn.IFS(B10566=2015,J10566*$P$4,B10566=2016,J10566*$P$5,B10566=2017,J10566*$P$6,B10566=2018,J10566*$P$7,B10566=2019,J10566*$P$8,B10566=2020,J10566*$P$9,B10566=2021,J10566*$P$10,B10566=2022,J10566*$P$11),"")</f>
        <v>29568.388909966237</v>
      </c>
      <c r="L10566" s="3">
        <f t="shared" si="166"/>
        <v>54218.388909966234</v>
      </c>
    </row>
    <row r="10567" spans="1:12">
      <c r="A10567">
        <v>4846110</v>
      </c>
      <c r="B10567">
        <v>2017</v>
      </c>
      <c r="D10567" t="s">
        <v>3462</v>
      </c>
      <c r="E10567" t="s">
        <v>3463</v>
      </c>
      <c r="F10567" t="s">
        <v>4101</v>
      </c>
      <c r="G10567" t="s">
        <v>3464</v>
      </c>
      <c r="H10567" s="5">
        <v>30152</v>
      </c>
      <c r="I10567">
        <f>IFERROR(VLOOKUP(G10567,'NCES Match'!$A$2:$B$1307,2,FALSE),"")</f>
        <v>4846110</v>
      </c>
      <c r="J10567" cm="1">
        <f t="array" ref="J10567">IFERROR(_xlfn.IFS(B10567=2015,H10567/$O$13,B10567=2016,H10567/$O$14,B10567=2017,H10567/$O$15,B10567=2018,H10567/$O$16,B10567=2019,H10567/$O$17,B10567=2020,H10567/$O$18,B10567=2021,H10567/$O$19,B10567=2022,H10567/$O$20),"")</f>
        <v>2.0787957691095382E-5</v>
      </c>
      <c r="K10567" s="3" cm="1">
        <f t="array" ref="K10567">IFERROR(_xlfn.IFS(B10567=2015,J10567*$P$4,B10567=2016,J10567*$P$5,B10567=2017,J10567*$P$6,B10567=2018,J10567*$P$7,B10567=2019,J10567*$P$8,B10567=2020,J10567*$P$9,B10567=2021,J10567*$P$10,B10567=2022,J10567*$P$11),"")</f>
        <v>35303.103872730884</v>
      </c>
      <c r="L10567" s="3">
        <f t="shared" si="166"/>
        <v>65455.103872730884</v>
      </c>
    </row>
    <row r="10568" spans="1:12">
      <c r="A10568">
        <v>4813650</v>
      </c>
      <c r="B10568">
        <v>2015</v>
      </c>
      <c r="C10568" t="s">
        <v>381</v>
      </c>
      <c r="D10568" t="s">
        <v>866</v>
      </c>
      <c r="E10568" t="s">
        <v>867</v>
      </c>
      <c r="G10568" t="s">
        <v>865</v>
      </c>
      <c r="H10568" s="5">
        <v>130498.13</v>
      </c>
      <c r="I10568">
        <f>IFERROR(VLOOKUP(G10568,'NCES Match'!$A$2:$B$1307,2,FALSE),"")</f>
        <v>4813650</v>
      </c>
      <c r="J10568" cm="1">
        <f t="array" ref="J10568">IFERROR(_xlfn.IFS(B10568=2015,H10568/$O$13,B10568=2016,H10568/$O$14,B10568=2017,H10568/$O$15,B10568=2018,H10568/$O$16,B10568=2019,H10568/$O$17,B10568=2020,H10568/$O$18,B10568=2021,H10568/$O$19,B10568=2022,H10568/$O$20),"")</f>
        <v>1.0223272531235223E-4</v>
      </c>
      <c r="K10568" s="3" cm="1">
        <f t="array" ref="K10568">IFERROR(_xlfn.IFS(B10568=2015,J10568*$P$4,B10568=2016,J10568*$P$5,B10568=2017,J10568*$P$6,B10568=2018,J10568*$P$7,B10568=2019,J10568*$P$8,B10568=2020,J10568*$P$9,B10568=2021,J10568*$P$10,B10568=2022,J10568*$P$11),"")</f>
        <v>162701.64314330695</v>
      </c>
      <c r="L10568" s="3">
        <f t="shared" si="166"/>
        <v>293199.77314330696</v>
      </c>
    </row>
    <row r="10569" spans="1:12">
      <c r="A10569">
        <v>4813650</v>
      </c>
      <c r="B10569">
        <v>2016</v>
      </c>
      <c r="C10569" t="s">
        <v>4102</v>
      </c>
      <c r="D10569" t="s">
        <v>866</v>
      </c>
      <c r="E10569" t="s">
        <v>867</v>
      </c>
      <c r="F10569" t="s">
        <v>4101</v>
      </c>
      <c r="G10569" t="s">
        <v>865</v>
      </c>
      <c r="H10569" s="5">
        <v>131765</v>
      </c>
      <c r="I10569">
        <f>IFERROR(VLOOKUP(G10569,'NCES Match'!$A$2:$B$1307,2,FALSE),"")</f>
        <v>4813650</v>
      </c>
      <c r="J10569" cm="1">
        <f t="array" ref="J10569">IFERROR(_xlfn.IFS(B10569=2015,H10569/$O$13,B10569=2016,H10569/$O$14,B10569=2017,H10569/$O$15,B10569=2018,H10569/$O$16,B10569=2019,H10569/$O$17,B10569=2020,H10569/$O$18,B10569=2021,H10569/$O$19,B10569=2022,H10569/$O$20),"")</f>
        <v>9.4326203243560888E-5</v>
      </c>
      <c r="K10569" s="3" cm="1">
        <f t="array" ref="K10569">IFERROR(_xlfn.IFS(B10569=2015,J10569*$P$4,B10569=2016,J10569*$P$5,B10569=2017,J10569*$P$6,B10569=2018,J10569*$P$7,B10569=2019,J10569*$P$8,B10569=2020,J10569*$P$9,B10569=2021,J10569*$P$10,B10569=2022,J10569*$P$11),"")</f>
        <v>158055.93366010959</v>
      </c>
      <c r="L10569" s="3">
        <f t="shared" si="166"/>
        <v>289820.93366010959</v>
      </c>
    </row>
    <row r="10570" spans="1:12">
      <c r="A10570">
        <v>4813650</v>
      </c>
      <c r="B10570">
        <v>2017</v>
      </c>
      <c r="D10570" t="s">
        <v>866</v>
      </c>
      <c r="E10570" t="s">
        <v>867</v>
      </c>
      <c r="F10570" t="s">
        <v>4101</v>
      </c>
      <c r="G10570" t="s">
        <v>865</v>
      </c>
      <c r="H10570" s="5">
        <v>145575</v>
      </c>
      <c r="I10570">
        <f>IFERROR(VLOOKUP(G10570,'NCES Match'!$A$2:$B$1307,2,FALSE),"")</f>
        <v>4813650</v>
      </c>
      <c r="J10570" cm="1">
        <f t="array" ref="J10570">IFERROR(_xlfn.IFS(B10570=2015,H10570/$O$13,B10570=2016,H10570/$O$14,B10570=2017,H10570/$O$15,B10570=2018,H10570/$O$16,B10570=2019,H10570/$O$17,B10570=2020,H10570/$O$18,B10570=2021,H10570/$O$19,B10570=2022,H10570/$O$20),"")</f>
        <v>1.0036504845055752E-4</v>
      </c>
      <c r="K10570" s="3" cm="1">
        <f t="array" ref="K10570">IFERROR(_xlfn.IFS(B10570=2015,J10570*$P$4,B10570=2016,J10570*$P$5,B10570=2017,J10570*$P$6,B10570=2018,J10570*$P$7,B10570=2019,J10570*$P$8,B10570=2020,J10570*$P$9,B10570=2021,J10570*$P$10,B10570=2022,J10570*$P$11),"")</f>
        <v>170444.72493608377</v>
      </c>
      <c r="L10570" s="3">
        <f t="shared" si="166"/>
        <v>316019.72493608377</v>
      </c>
    </row>
    <row r="10571" spans="1:12">
      <c r="A10571">
        <v>4813650</v>
      </c>
      <c r="B10571">
        <v>2018</v>
      </c>
      <c r="D10571" t="s">
        <v>866</v>
      </c>
      <c r="E10571" t="s">
        <v>867</v>
      </c>
      <c r="F10571" t="s">
        <v>4101</v>
      </c>
      <c r="G10571" t="s">
        <v>865</v>
      </c>
      <c r="H10571" s="5">
        <v>144861</v>
      </c>
      <c r="I10571">
        <f>IFERROR(VLOOKUP(G10571,'NCES Match'!$A$2:$B$1307,2,FALSE),"")</f>
        <v>4813650</v>
      </c>
      <c r="J10571" cm="1">
        <f t="array" ref="J10571">IFERROR(_xlfn.IFS(B10571=2015,H10571/$O$13,B10571=2016,H10571/$O$14,B10571=2017,H10571/$O$15,B10571=2018,H10571/$O$16,B10571=2019,H10571/$O$17,B10571=2020,H10571/$O$18,B10571=2021,H10571/$O$19,B10571=2022,H10571/$O$20),"")</f>
        <v>9.4530325388876953E-5</v>
      </c>
      <c r="K10571" s="3" cm="1">
        <f t="array" ref="K10571">IFERROR(_xlfn.IFS(B10571=2015,J10571*$P$4,B10571=2016,J10571*$P$5,B10571=2017,J10571*$P$6,B10571=2018,J10571*$P$7,B10571=2019,J10571*$P$8,B10571=2020,J10571*$P$9,B10571=2021,J10571*$P$10,B10571=2022,J10571*$P$11),"")</f>
        <v>162294.70086520378</v>
      </c>
      <c r="L10571" s="3">
        <f t="shared" si="166"/>
        <v>307155.70086520375</v>
      </c>
    </row>
    <row r="10572" spans="1:12">
      <c r="A10572">
        <v>4813650</v>
      </c>
      <c r="B10572">
        <v>2019</v>
      </c>
      <c r="D10572" t="s">
        <v>866</v>
      </c>
      <c r="E10572" t="s">
        <v>867</v>
      </c>
      <c r="F10572" t="s">
        <v>4101</v>
      </c>
      <c r="G10572" t="s">
        <v>865</v>
      </c>
      <c r="H10572" s="5">
        <v>154028</v>
      </c>
      <c r="I10572">
        <f>IFERROR(VLOOKUP(G10572,'NCES Match'!$A$2:$B$1307,2,FALSE),"")</f>
        <v>4813650</v>
      </c>
      <c r="J10572" cm="1">
        <f t="array" ref="J10572">IFERROR(_xlfn.IFS(B10572=2015,H10572/$O$13,B10572=2016,H10572/$O$14,B10572=2017,H10572/$O$15,B10572=2018,H10572/$O$16,B10572=2019,H10572/$O$17,B10572=2020,H10572/$O$18,B10572=2021,H10572/$O$19,B10572=2022,H10572/$O$20),"")</f>
        <v>9.7527453144161981E-5</v>
      </c>
      <c r="K10572" s="3" cm="1">
        <f t="array" ref="K10572">IFERROR(_xlfn.IFS(B10572=2015,J10572*$P$4,B10572=2016,J10572*$P$5,B10572=2017,J10572*$P$6,B10572=2018,J10572*$P$7,B10572=2019,J10572*$P$8,B10572=2020,J10572*$P$9,B10572=2021,J10572*$P$10,B10572=2022,J10572*$P$11),"")</f>
        <v>169495.49350966982</v>
      </c>
      <c r="L10572" s="3">
        <f t="shared" si="166"/>
        <v>323523.49350966979</v>
      </c>
    </row>
    <row r="10573" spans="1:12">
      <c r="A10573">
        <v>4813650</v>
      </c>
      <c r="B10573">
        <v>2020</v>
      </c>
      <c r="D10573" t="s">
        <v>866</v>
      </c>
      <c r="E10573" t="s">
        <v>867</v>
      </c>
      <c r="F10573" t="s">
        <v>4230</v>
      </c>
      <c r="G10573" t="s">
        <v>865</v>
      </c>
      <c r="H10573" s="5">
        <v>181572</v>
      </c>
      <c r="I10573">
        <f>IFERROR(VLOOKUP(G10573,'NCES Match'!$A$2:$B$1307,2,FALSE),"")</f>
        <v>4813650</v>
      </c>
      <c r="J10573" cm="1">
        <f t="array" ref="J10573">IFERROR(_xlfn.IFS(B10573=2015,H10573/$O$13,B10573=2016,H10573/$O$14,B10573=2017,H10573/$O$15,B10573=2018,H10573/$O$16,B10573=2019,H10573/$O$17,B10573=2020,H10573/$O$18,B10573=2021,H10573/$O$19,B10573=2022,H10573/$O$20),"")</f>
        <v>9.8395239976310208E-5</v>
      </c>
      <c r="K10573" s="3" cm="1">
        <f t="array" ref="K10573">IFERROR(_xlfn.IFS(B10573=2015,J10573*$P$4,B10573=2016,J10573*$P$5,B10573=2017,J10573*$P$6,B10573=2018,J10573*$P$7,B10573=2019,J10573*$P$8,B10573=2020,J10573*$P$9,B10573=2021,J10573*$P$10,B10573=2022,J10573*$P$11),"")</f>
        <v>207417.44285266244</v>
      </c>
      <c r="L10573" s="3">
        <f t="shared" si="166"/>
        <v>388989.44285266241</v>
      </c>
    </row>
    <row r="10574" spans="1:12">
      <c r="A10574">
        <v>4813650</v>
      </c>
      <c r="B10574">
        <v>2021</v>
      </c>
      <c r="D10574" t="s">
        <v>866</v>
      </c>
      <c r="E10574" t="s">
        <v>867</v>
      </c>
      <c r="F10574" t="s">
        <v>4101</v>
      </c>
      <c r="G10574" t="s">
        <v>865</v>
      </c>
      <c r="H10574" s="5">
        <v>195071.87</v>
      </c>
      <c r="I10574">
        <f>IFERROR(VLOOKUP(G10574,'NCES Match'!$A$2:$B$1307,2,FALSE),"")</f>
        <v>4813650</v>
      </c>
      <c r="J10574" cm="1">
        <f t="array" ref="J10574">IFERROR(_xlfn.IFS(B10574=2015,H10574/$O$13,B10574=2016,H10574/$O$14,B10574=2017,H10574/$O$15,B10574=2018,H10574/$O$16,B10574=2019,H10574/$O$17,B10574=2020,H10574/$O$18,B10574=2021,H10574/$O$19,B10574=2022,H10574/$O$20),"")</f>
        <v>9.9807159843561986E-5</v>
      </c>
      <c r="K10574" s="3" cm="1">
        <f t="array" ref="K10574">IFERROR(_xlfn.IFS(B10574=2015,J10574*$P$4,B10574=2016,J10574*$P$5,B10574=2017,J10574*$P$6,B10574=2018,J10574*$P$7,B10574=2019,J10574*$P$8,B10574=2020,J10574*$P$9,B10574=2021,J10574*$P$10,B10574=2022,J10574*$P$11),"")</f>
        <v>213642.54466811399</v>
      </c>
      <c r="L10574" s="3">
        <f t="shared" si="166"/>
        <v>408714.41466811398</v>
      </c>
    </row>
    <row r="10575" spans="1:12">
      <c r="A10575">
        <v>4813650</v>
      </c>
      <c r="B10575">
        <v>2022</v>
      </c>
      <c r="D10575" t="s">
        <v>866</v>
      </c>
      <c r="E10575" t="s">
        <v>867</v>
      </c>
      <c r="F10575" t="s">
        <v>4101</v>
      </c>
      <c r="G10575" t="s">
        <v>865</v>
      </c>
      <c r="H10575" s="5">
        <v>261328.66</v>
      </c>
      <c r="I10575">
        <f>IFERROR(VLOOKUP(G10575,'NCES Match'!$A$2:$B$1307,2,FALSE),"")</f>
        <v>4813650</v>
      </c>
      <c r="J10575" cm="1">
        <f t="array" ref="J10575">IFERROR(_xlfn.IFS(B10575=2015,H10575/$O$13,B10575=2016,H10575/$O$14,B10575=2017,H10575/$O$15,B10575=2018,H10575/$O$16,B10575=2019,H10575/$O$17,B10575=2020,H10575/$O$18,B10575=2021,H10575/$O$19,B10575=2022,H10575/$O$20),"")</f>
        <v>1.1478355529112829E-4</v>
      </c>
      <c r="K10575" s="3" cm="1">
        <f t="array" ref="K10575">IFERROR(_xlfn.IFS(B10575=2015,J10575*$P$4,B10575=2016,J10575*$P$5,B10575=2017,J10575*$P$6,B10575=2018,J10575*$P$7,B10575=2019,J10575*$P$8,B10575=2020,J10575*$P$9,B10575=2021,J10575*$P$10,B10575=2022,J10575*$P$11),"")</f>
        <v>247184.43568770617</v>
      </c>
      <c r="L10575" s="3">
        <f t="shared" si="166"/>
        <v>508513.09568770614</v>
      </c>
    </row>
    <row r="10576" spans="1:12">
      <c r="A10576">
        <v>4813650</v>
      </c>
      <c r="B10576">
        <v>2023</v>
      </c>
      <c r="D10576" t="s">
        <v>866</v>
      </c>
      <c r="E10576" t="s">
        <v>867</v>
      </c>
      <c r="F10576" t="s">
        <v>4101</v>
      </c>
      <c r="G10576" t="s">
        <v>865</v>
      </c>
      <c r="H10576" s="5">
        <v>305092.68</v>
      </c>
      <c r="I10576">
        <f>IFERROR(VLOOKUP(G10576,'NCES Match'!$A$2:$B$1307,2,FALSE),"")</f>
        <v>4813650</v>
      </c>
      <c r="J10576" t="str" cm="1">
        <f t="array" ref="J10576">IFERROR(_xlfn.IFS(B10576=2015,H10576/$O$13,B10576=2016,H10576/$O$14,B10576=2017,H10576/$O$15,B10576=2018,H10576/$O$16,B10576=2019,H10576/$O$17,B10576=2020,H10576/$O$18,B10576=2021,H10576/$O$19,B10576=2022,H10576/$O$20),"")</f>
        <v/>
      </c>
      <c r="K10576" s="3" t="str" cm="1">
        <f t="array" ref="K10576">IFERROR(_xlfn.IFS(B10576=2015,J10576*$P$4,B10576=2016,J10576*$P$5,B10576=2017,J10576*$P$6,B10576=2018,J10576*$P$7,B10576=2019,J10576*$P$8,B10576=2020,J10576*$P$9,B10576=2021,J10576*$P$10,B10576=2022,J10576*$P$11),"")</f>
        <v/>
      </c>
      <c r="L10576" s="3">
        <f t="shared" si="166"/>
        <v>305092.68</v>
      </c>
    </row>
    <row r="10577" spans="1:12">
      <c r="A10577">
        <v>4822710</v>
      </c>
      <c r="B10577">
        <v>2015</v>
      </c>
      <c r="C10577" t="s">
        <v>381</v>
      </c>
      <c r="D10577" t="s">
        <v>1601</v>
      </c>
      <c r="E10577" t="s">
        <v>1602</v>
      </c>
      <c r="G10577" t="s">
        <v>1603</v>
      </c>
      <c r="H10577" s="5">
        <v>74297.33</v>
      </c>
      <c r="I10577">
        <f>IFERROR(VLOOKUP(G10577,'NCES Match'!$A$2:$B$1307,2,FALSE),"")</f>
        <v>4822710</v>
      </c>
      <c r="J10577" cm="1">
        <f t="array" ref="J10577">IFERROR(_xlfn.IFS(B10577=2015,H10577/$O$13,B10577=2016,H10577/$O$14,B10577=2017,H10577/$O$15,B10577=2018,H10577/$O$16,B10577=2019,H10577/$O$17,B10577=2020,H10577/$O$18,B10577=2021,H10577/$O$19,B10577=2022,H10577/$O$20),"")</f>
        <v>5.820480745073655E-5</v>
      </c>
      <c r="K10577" s="3" cm="1">
        <f t="array" ref="K10577">IFERROR(_xlfn.IFS(B10577=2015,J10577*$P$4,B10577=2016,J10577*$P$5,B10577=2017,J10577*$P$6,B10577=2018,J10577*$P$7,B10577=2019,J10577*$P$8,B10577=2020,J10577*$P$9,B10577=2021,J10577*$P$10,B10577=2022,J10577*$P$11),"")</f>
        <v>92631.960873006494</v>
      </c>
      <c r="L10577" s="3">
        <f t="shared" si="166"/>
        <v>166929.29087300651</v>
      </c>
    </row>
    <row r="10578" spans="1:12">
      <c r="A10578">
        <v>4822710</v>
      </c>
      <c r="B10578">
        <v>2016</v>
      </c>
      <c r="C10578" t="s">
        <v>4102</v>
      </c>
      <c r="D10578" t="s">
        <v>1601</v>
      </c>
      <c r="E10578" t="s">
        <v>1602</v>
      </c>
      <c r="F10578" t="s">
        <v>4101</v>
      </c>
      <c r="G10578" t="s">
        <v>1603</v>
      </c>
      <c r="H10578" s="5">
        <v>77664</v>
      </c>
      <c r="I10578">
        <f>IFERROR(VLOOKUP(G10578,'NCES Match'!$A$2:$B$1307,2,FALSE),"")</f>
        <v>4822710</v>
      </c>
      <c r="J10578" cm="1">
        <f t="array" ref="J10578">IFERROR(_xlfn.IFS(B10578=2015,H10578/$O$13,B10578=2016,H10578/$O$14,B10578=2017,H10578/$O$15,B10578=2018,H10578/$O$16,B10578=2019,H10578/$O$17,B10578=2020,H10578/$O$18,B10578=2021,H10578/$O$19,B10578=2022,H10578/$O$20),"")</f>
        <v>5.5597087608302004E-5</v>
      </c>
      <c r="K10578" s="3" cm="1">
        <f t="array" ref="K10578">IFERROR(_xlfn.IFS(B10578=2015,J10578*$P$4,B10578=2016,J10578*$P$5,B10578=2017,J10578*$P$6,B10578=2018,J10578*$P$7,B10578=2019,J10578*$P$8,B10578=2020,J10578*$P$9,B10578=2021,J10578*$P$10,B10578=2022,J10578*$P$11),"")</f>
        <v>93160.217294264425</v>
      </c>
      <c r="L10578" s="3">
        <f t="shared" si="166"/>
        <v>170824.21729426441</v>
      </c>
    </row>
    <row r="10579" spans="1:12">
      <c r="A10579">
        <v>4822710</v>
      </c>
      <c r="B10579">
        <v>2017</v>
      </c>
      <c r="D10579" t="s">
        <v>1601</v>
      </c>
      <c r="E10579" t="s">
        <v>1602</v>
      </c>
      <c r="F10579" t="s">
        <v>4101</v>
      </c>
      <c r="G10579" t="s">
        <v>1603</v>
      </c>
      <c r="H10579" s="5">
        <v>77015</v>
      </c>
      <c r="I10579">
        <f>IFERROR(VLOOKUP(G10579,'NCES Match'!$A$2:$B$1307,2,FALSE),"")</f>
        <v>4822710</v>
      </c>
      <c r="J10579" cm="1">
        <f t="array" ref="J10579">IFERROR(_xlfn.IFS(B10579=2015,H10579/$O$13,B10579=2016,H10579/$O$14,B10579=2017,H10579/$O$15,B10579=2018,H10579/$O$16,B10579=2019,H10579/$O$17,B10579=2020,H10579/$O$18,B10579=2021,H10579/$O$19,B10579=2022,H10579/$O$20),"")</f>
        <v>5.3097126611160483E-5</v>
      </c>
      <c r="K10579" s="3" cm="1">
        <f t="array" ref="K10579">IFERROR(_xlfn.IFS(B10579=2015,J10579*$P$4,B10579=2016,J10579*$P$5,B10579=2017,J10579*$P$6,B10579=2018,J10579*$P$7,B10579=2019,J10579*$P$8,B10579=2020,J10579*$P$9,B10579=2021,J10579*$P$10,B10579=2022,J10579*$P$11),"")</f>
        <v>90172.079621861529</v>
      </c>
      <c r="L10579" s="3">
        <f t="shared" si="166"/>
        <v>167187.07962186151</v>
      </c>
    </row>
    <row r="10580" spans="1:12">
      <c r="A10580">
        <v>4822710</v>
      </c>
      <c r="B10580">
        <v>2018</v>
      </c>
      <c r="D10580" t="s">
        <v>1601</v>
      </c>
      <c r="E10580" t="s">
        <v>1602</v>
      </c>
      <c r="F10580" t="s">
        <v>4101</v>
      </c>
      <c r="G10580" t="s">
        <v>1603</v>
      </c>
      <c r="H10580" s="5">
        <v>90174</v>
      </c>
      <c r="I10580">
        <f>IFERROR(VLOOKUP(G10580,'NCES Match'!$A$2:$B$1307,2,FALSE),"")</f>
        <v>4822710</v>
      </c>
      <c r="J10580" cm="1">
        <f t="array" ref="J10580">IFERROR(_xlfn.IFS(B10580=2015,H10580/$O$13,B10580=2016,H10580/$O$14,B10580=2017,H10580/$O$15,B10580=2018,H10580/$O$16,B10580=2019,H10580/$O$17,B10580=2020,H10580/$O$18,B10580=2021,H10580/$O$19,B10580=2022,H10580/$O$20),"")</f>
        <v>5.8843840382273975E-5</v>
      </c>
      <c r="K10580" s="3" cm="1">
        <f t="array" ref="K10580">IFERROR(_xlfn.IFS(B10580=2015,J10580*$P$4,B10580=2016,J10580*$P$5,B10580=2017,J10580*$P$6,B10580=2018,J10580*$P$7,B10580=2019,J10580*$P$8,B10580=2020,J10580*$P$9,B10580=2021,J10580*$P$10,B10580=2022,J10580*$P$11),"")</f>
        <v>101026.24140257823</v>
      </c>
      <c r="L10580" s="3">
        <f t="shared" si="166"/>
        <v>191200.24140257825</v>
      </c>
    </row>
    <row r="10581" spans="1:12">
      <c r="A10581">
        <v>4822710</v>
      </c>
      <c r="B10581">
        <v>2019</v>
      </c>
      <c r="D10581" t="s">
        <v>1601</v>
      </c>
      <c r="E10581" t="s">
        <v>1602</v>
      </c>
      <c r="F10581" t="s">
        <v>4101</v>
      </c>
      <c r="G10581" t="s">
        <v>1603</v>
      </c>
      <c r="H10581" s="5">
        <v>99671</v>
      </c>
      <c r="I10581">
        <f>IFERROR(VLOOKUP(G10581,'NCES Match'!$A$2:$B$1307,2,FALSE),"")</f>
        <v>4822710</v>
      </c>
      <c r="J10581" cm="1">
        <f t="array" ref="J10581">IFERROR(_xlfn.IFS(B10581=2015,H10581/$O$13,B10581=2016,H10581/$O$14,B10581=2017,H10581/$O$15,B10581=2018,H10581/$O$16,B10581=2019,H10581/$O$17,B10581=2020,H10581/$O$18,B10581=2021,H10581/$O$19,B10581=2022,H10581/$O$20),"")</f>
        <v>6.3109686435789403E-5</v>
      </c>
      <c r="K10581" s="3" cm="1">
        <f t="array" ref="K10581">IFERROR(_xlfn.IFS(B10581=2015,J10581*$P$4,B10581=2016,J10581*$P$5,B10581=2017,J10581*$P$6,B10581=2018,J10581*$P$7,B10581=2019,J10581*$P$8,B10581=2020,J10581*$P$9,B10581=2021,J10581*$P$10,B10581=2022,J10581*$P$11),"")</f>
        <v>109679.96295220546</v>
      </c>
      <c r="L10581" s="3">
        <f t="shared" si="166"/>
        <v>209350.96295220545</v>
      </c>
    </row>
    <row r="10582" spans="1:12">
      <c r="A10582">
        <v>4822710</v>
      </c>
      <c r="B10582">
        <v>2020</v>
      </c>
      <c r="D10582" t="s">
        <v>1601</v>
      </c>
      <c r="E10582" t="s">
        <v>1602</v>
      </c>
      <c r="F10582" t="s">
        <v>4230</v>
      </c>
      <c r="G10582" t="s">
        <v>1603</v>
      </c>
      <c r="H10582" s="5">
        <v>128239</v>
      </c>
      <c r="I10582">
        <f>IFERROR(VLOOKUP(G10582,'NCES Match'!$A$2:$B$1307,2,FALSE),"")</f>
        <v>4822710</v>
      </c>
      <c r="J10582" cm="1">
        <f t="array" ref="J10582">IFERROR(_xlfn.IFS(B10582=2015,H10582/$O$13,B10582=2016,H10582/$O$14,B10582=2017,H10582/$O$15,B10582=2018,H10582/$O$16,B10582=2019,H10582/$O$17,B10582=2020,H10582/$O$18,B10582=2021,H10582/$O$19,B10582=2022,H10582/$O$20),"")</f>
        <v>6.9493683934318312E-5</v>
      </c>
      <c r="K10582" s="3" cm="1">
        <f t="array" ref="K10582">IFERROR(_xlfn.IFS(B10582=2015,J10582*$P$4,B10582=2016,J10582*$P$5,B10582=2017,J10582*$P$6,B10582=2018,J10582*$P$7,B10582=2019,J10582*$P$8,B10582=2020,J10582*$P$9,B10582=2021,J10582*$P$10,B10582=2022,J10582*$P$11),"")</f>
        <v>146492.88135826329</v>
      </c>
      <c r="L10582" s="3">
        <f t="shared" si="166"/>
        <v>274731.88135826332</v>
      </c>
    </row>
    <row r="10583" spans="1:12">
      <c r="A10583">
        <v>4822710</v>
      </c>
      <c r="B10583">
        <v>2021</v>
      </c>
      <c r="D10583" t="s">
        <v>1601</v>
      </c>
      <c r="E10583" t="s">
        <v>1602</v>
      </c>
      <c r="F10583" t="s">
        <v>4101</v>
      </c>
      <c r="G10583" t="s">
        <v>1603</v>
      </c>
      <c r="H10583" s="5">
        <v>159121.37</v>
      </c>
      <c r="I10583">
        <f>IFERROR(VLOOKUP(G10583,'NCES Match'!$A$2:$B$1307,2,FALSE),"")</f>
        <v>4822710</v>
      </c>
      <c r="J10583" cm="1">
        <f t="array" ref="J10583">IFERROR(_xlfn.IFS(B10583=2015,H10583/$O$13,B10583=2016,H10583/$O$14,B10583=2017,H10583/$O$15,B10583=2018,H10583/$O$16,B10583=2019,H10583/$O$17,B10583=2020,H10583/$O$18,B10583=2021,H10583/$O$19,B10583=2022,H10583/$O$20),"")</f>
        <v>8.1413337607911219E-5</v>
      </c>
      <c r="K10583" s="3" cm="1">
        <f t="array" ref="K10583">IFERROR(_xlfn.IFS(B10583=2015,J10583*$P$4,B10583=2016,J10583*$P$5,B10583=2017,J10583*$P$6,B10583=2018,J10583*$P$7,B10583=2019,J10583*$P$8,B10583=2020,J10583*$P$9,B10583=2021,J10583*$P$10,B10583=2022,J10583*$P$11),"")</f>
        <v>174269.58791073511</v>
      </c>
      <c r="L10583" s="3">
        <f t="shared" si="166"/>
        <v>333390.9579107351</v>
      </c>
    </row>
    <row r="10584" spans="1:12">
      <c r="A10584">
        <v>4822710</v>
      </c>
      <c r="B10584">
        <v>2022</v>
      </c>
      <c r="D10584" t="s">
        <v>1601</v>
      </c>
      <c r="E10584" t="s">
        <v>1602</v>
      </c>
      <c r="F10584" t="s">
        <v>4101</v>
      </c>
      <c r="G10584" t="s">
        <v>1603</v>
      </c>
      <c r="H10584" s="5">
        <v>189049.57</v>
      </c>
      <c r="I10584">
        <f>IFERROR(VLOOKUP(G10584,'NCES Match'!$A$2:$B$1307,2,FALSE),"")</f>
        <v>4822710</v>
      </c>
      <c r="J10584" cm="1">
        <f t="array" ref="J10584">IFERROR(_xlfn.IFS(B10584=2015,H10584/$O$13,B10584=2016,H10584/$O$14,B10584=2017,H10584/$O$15,B10584=2018,H10584/$O$16,B10584=2019,H10584/$O$17,B10584=2020,H10584/$O$18,B10584=2021,H10584/$O$19,B10584=2022,H10584/$O$20),"")</f>
        <v>8.303636413571718E-5</v>
      </c>
      <c r="K10584" s="3" cm="1">
        <f t="array" ref="K10584">IFERROR(_xlfn.IFS(B10584=2015,J10584*$P$4,B10584=2016,J10584*$P$5,B10584=2017,J10584*$P$6,B10584=2018,J10584*$P$7,B10584=2019,J10584*$P$8,B10584=2020,J10584*$P$9,B10584=2021,J10584*$P$10,B10584=2022,J10584*$P$11),"")</f>
        <v>178817.39904629483</v>
      </c>
      <c r="L10584" s="3">
        <f t="shared" si="166"/>
        <v>367866.96904629481</v>
      </c>
    </row>
    <row r="10585" spans="1:12">
      <c r="A10585">
        <v>4822710</v>
      </c>
      <c r="B10585">
        <v>2023</v>
      </c>
      <c r="D10585" t="s">
        <v>1601</v>
      </c>
      <c r="E10585" t="s">
        <v>1602</v>
      </c>
      <c r="F10585" t="s">
        <v>4101</v>
      </c>
      <c r="G10585" t="s">
        <v>1603</v>
      </c>
      <c r="H10585" s="5">
        <v>208235.9</v>
      </c>
      <c r="I10585">
        <f>IFERROR(VLOOKUP(G10585,'NCES Match'!$A$2:$B$1307,2,FALSE),"")</f>
        <v>4822710</v>
      </c>
      <c r="J10585" t="str" cm="1">
        <f t="array" ref="J10585">IFERROR(_xlfn.IFS(B10585=2015,H10585/$O$13,B10585=2016,H10585/$O$14,B10585=2017,H10585/$O$15,B10585=2018,H10585/$O$16,B10585=2019,H10585/$O$17,B10585=2020,H10585/$O$18,B10585=2021,H10585/$O$19,B10585=2022,H10585/$O$20),"")</f>
        <v/>
      </c>
      <c r="K10585" s="3" t="str" cm="1">
        <f t="array" ref="K10585">IFERROR(_xlfn.IFS(B10585=2015,J10585*$P$4,B10585=2016,J10585*$P$5,B10585=2017,J10585*$P$6,B10585=2018,J10585*$P$7,B10585=2019,J10585*$P$8,B10585=2020,J10585*$P$9,B10585=2021,J10585*$P$10,B10585=2022,J10585*$P$11),"")</f>
        <v/>
      </c>
      <c r="L10585" s="3">
        <f t="shared" si="166"/>
        <v>208235.9</v>
      </c>
    </row>
    <row r="10586" spans="1:12">
      <c r="A10586">
        <v>4800165</v>
      </c>
      <c r="B10586">
        <v>2015</v>
      </c>
      <c r="C10586" t="s">
        <v>381</v>
      </c>
      <c r="D10586" t="s">
        <v>2710</v>
      </c>
      <c r="E10586" t="s">
        <v>2711</v>
      </c>
      <c r="G10586" t="s">
        <v>2712</v>
      </c>
      <c r="H10586" s="5">
        <v>140438.53</v>
      </c>
      <c r="I10586">
        <f>IFERROR(VLOOKUP(G10586,'NCES Match'!$A$2:$B$1307,2,FALSE),"")</f>
        <v>4800165</v>
      </c>
      <c r="J10586" cm="1">
        <f t="array" ref="J10586">IFERROR(_xlfn.IFS(B10586=2015,H10586/$O$13,B10586=2016,H10586/$O$14,B10586=2017,H10586/$O$15,B10586=2018,H10586/$O$16,B10586=2019,H10586/$O$17,B10586=2020,H10586/$O$18,B10586=2021,H10586/$O$19,B10586=2022,H10586/$O$20),"")</f>
        <v>1.1002007201758782E-4</v>
      </c>
      <c r="K10586" s="3" cm="1">
        <f t="array" ref="K10586">IFERROR(_xlfn.IFS(B10586=2015,J10586*$P$4,B10586=2016,J10586*$P$5,B10586=2017,J10586*$P$6,B10586=2018,J10586*$P$7,B10586=2019,J10586*$P$8,B10586=2020,J10586*$P$9,B10586=2021,J10586*$P$10,B10586=2022,J10586*$P$11),"")</f>
        <v>175095.07294572427</v>
      </c>
      <c r="L10586" s="3">
        <f t="shared" si="166"/>
        <v>315533.60294572427</v>
      </c>
    </row>
    <row r="10587" spans="1:12">
      <c r="A10587">
        <v>4800165</v>
      </c>
      <c r="B10587">
        <v>2016</v>
      </c>
      <c r="C10587" t="s">
        <v>4102</v>
      </c>
      <c r="D10587" t="s">
        <v>2710</v>
      </c>
      <c r="E10587" t="s">
        <v>2711</v>
      </c>
      <c r="F10587" t="s">
        <v>4101</v>
      </c>
      <c r="G10587" t="s">
        <v>2712</v>
      </c>
      <c r="H10587" s="5">
        <v>150051</v>
      </c>
      <c r="I10587">
        <f>IFERROR(VLOOKUP(G10587,'NCES Match'!$A$2:$B$1307,2,FALSE),"")</f>
        <v>4800165</v>
      </c>
      <c r="J10587" cm="1">
        <f t="array" ref="J10587">IFERROR(_xlfn.IFS(B10587=2015,H10587/$O$13,B10587=2016,H10587/$O$14,B10587=2017,H10587/$O$15,B10587=2018,H10587/$O$16,B10587=2019,H10587/$O$17,B10587=2020,H10587/$O$18,B10587=2021,H10587/$O$19,B10587=2022,H10587/$O$20),"")</f>
        <v>1.0741654553864498E-4</v>
      </c>
      <c r="K10587" s="3" cm="1">
        <f t="array" ref="K10587">IFERROR(_xlfn.IFS(B10587=2015,J10587*$P$4,B10587=2016,J10587*$P$5,B10587=2017,J10587*$P$6,B10587=2018,J10587*$P$7,B10587=2019,J10587*$P$8,B10587=2020,J10587*$P$9,B10587=2021,J10587*$P$10,B10587=2022,J10587*$P$11),"")</f>
        <v>179990.52025676853</v>
      </c>
      <c r="L10587" s="3">
        <f t="shared" si="166"/>
        <v>330041.52025676856</v>
      </c>
    </row>
    <row r="10588" spans="1:12">
      <c r="A10588">
        <v>4800165</v>
      </c>
      <c r="B10588">
        <v>2017</v>
      </c>
      <c r="D10588" t="s">
        <v>2710</v>
      </c>
      <c r="E10588" t="s">
        <v>2711</v>
      </c>
      <c r="F10588" t="s">
        <v>4101</v>
      </c>
      <c r="G10588" t="s">
        <v>2712</v>
      </c>
      <c r="H10588" s="5">
        <v>165130</v>
      </c>
      <c r="I10588">
        <f>IFERROR(VLOOKUP(G10588,'NCES Match'!$A$2:$B$1307,2,FALSE),"")</f>
        <v>4800165</v>
      </c>
      <c r="J10588" cm="1">
        <f t="array" ref="J10588">IFERROR(_xlfn.IFS(B10588=2015,H10588/$O$13,B10588=2016,H10588/$O$14,B10588=2017,H10588/$O$15,B10588=2018,H10588/$O$16,B10588=2019,H10588/$O$17,B10588=2020,H10588/$O$18,B10588=2021,H10588/$O$19,B10588=2022,H10588/$O$20),"")</f>
        <v>1.1384702353179161E-4</v>
      </c>
      <c r="K10588" s="3" cm="1">
        <f t="array" ref="K10588">IFERROR(_xlfn.IFS(B10588=2015,J10588*$P$4,B10588=2016,J10588*$P$5,B10588=2017,J10588*$P$6,B10588=2018,J10588*$P$7,B10588=2019,J10588*$P$8,B10588=2020,J10588*$P$9,B10588=2021,J10588*$P$10,B10588=2022,J10588*$P$11),"")</f>
        <v>193340.45975404786</v>
      </c>
      <c r="L10588" s="3">
        <f t="shared" si="166"/>
        <v>358470.45975404786</v>
      </c>
    </row>
    <row r="10589" spans="1:12">
      <c r="A10589">
        <v>4800165</v>
      </c>
      <c r="B10589">
        <v>2018</v>
      </c>
      <c r="D10589" t="s">
        <v>2710</v>
      </c>
      <c r="E10589" t="s">
        <v>2711</v>
      </c>
      <c r="F10589" t="s">
        <v>4101</v>
      </c>
      <c r="G10589" t="s">
        <v>2712</v>
      </c>
      <c r="H10589" s="5">
        <v>167528</v>
      </c>
      <c r="I10589">
        <f>IFERROR(VLOOKUP(G10589,'NCES Match'!$A$2:$B$1307,2,FALSE),"")</f>
        <v>4800165</v>
      </c>
      <c r="J10589" cm="1">
        <f t="array" ref="J10589">IFERROR(_xlfn.IFS(B10589=2015,H10589/$O$13,B10589=2016,H10589/$O$14,B10589=2017,H10589/$O$15,B10589=2018,H10589/$O$16,B10589=2019,H10589/$O$17,B10589=2020,H10589/$O$18,B10589=2021,H10589/$O$19,B10589=2022,H10589/$O$20),"")</f>
        <v>1.0932187650056107E-4</v>
      </c>
      <c r="K10589" s="3" cm="1">
        <f t="array" ref="K10589">IFERROR(_xlfn.IFS(B10589=2015,J10589*$P$4,B10589=2016,J10589*$P$5,B10589=2017,J10589*$P$6,B10589=2018,J10589*$P$7,B10589=2019,J10589*$P$8,B10589=2020,J10589*$P$9,B10589=2021,J10589*$P$10,B10589=2022,J10589*$P$11),"")</f>
        <v>187689.62416762178</v>
      </c>
      <c r="L10589" s="3">
        <f t="shared" si="166"/>
        <v>355217.62416762178</v>
      </c>
    </row>
    <row r="10590" spans="1:12">
      <c r="A10590">
        <v>4800165</v>
      </c>
      <c r="B10590">
        <v>2019</v>
      </c>
      <c r="D10590" t="s">
        <v>2710</v>
      </c>
      <c r="E10590" t="s">
        <v>2711</v>
      </c>
      <c r="F10590" t="s">
        <v>4101</v>
      </c>
      <c r="G10590" t="s">
        <v>2712</v>
      </c>
      <c r="H10590" s="5">
        <v>190108</v>
      </c>
      <c r="I10590">
        <f>IFERROR(VLOOKUP(G10590,'NCES Match'!$A$2:$B$1307,2,FALSE),"")</f>
        <v>4800165</v>
      </c>
      <c r="J10590" cm="1">
        <f t="array" ref="J10590">IFERROR(_xlfn.IFS(B10590=2015,H10590/$O$13,B10590=2016,H10590/$O$14,B10590=2017,H10590/$O$15,B10590=2018,H10590/$O$16,B10590=2019,H10590/$O$17,B10590=2020,H10590/$O$18,B10590=2021,H10590/$O$19,B10590=2022,H10590/$O$20),"")</f>
        <v>1.2037258850553371E-4</v>
      </c>
      <c r="K10590" s="3" cm="1">
        <f t="array" ref="K10590">IFERROR(_xlfn.IFS(B10590=2015,J10590*$P$4,B10590=2016,J10590*$P$5,B10590=2017,J10590*$P$6,B10590=2018,J10590*$P$7,B10590=2019,J10590*$P$8,B10590=2020,J10590*$P$9,B10590=2021,J10590*$P$10,B10590=2022,J10590*$P$11),"")</f>
        <v>209198.64751951795</v>
      </c>
      <c r="L10590" s="3">
        <f t="shared" si="166"/>
        <v>399306.64751951792</v>
      </c>
    </row>
    <row r="10591" spans="1:12">
      <c r="A10591">
        <v>4800165</v>
      </c>
      <c r="B10591">
        <v>2020</v>
      </c>
      <c r="D10591" t="s">
        <v>2710</v>
      </c>
      <c r="E10591" t="s">
        <v>2711</v>
      </c>
      <c r="F10591" t="s">
        <v>4230</v>
      </c>
      <c r="G10591" t="s">
        <v>4305</v>
      </c>
      <c r="H10591" s="5">
        <v>218218</v>
      </c>
      <c r="I10591">
        <f>IFERROR(VLOOKUP(G10591,'NCES Match'!$A$2:$B$1307,2,FALSE),"")</f>
        <v>4800165</v>
      </c>
      <c r="J10591" cm="1">
        <f t="array" ref="J10591">IFERROR(_xlfn.IFS(B10591=2015,H10591/$O$13,B10591=2016,H10591/$O$14,B10591=2017,H10591/$O$15,B10591=2018,H10591/$O$16,B10591=2019,H10591/$O$17,B10591=2020,H10591/$O$18,B10591=2021,H10591/$O$19,B10591=2022,H10591/$O$20),"")</f>
        <v>1.1825398451936676E-4</v>
      </c>
      <c r="K10591" s="3" cm="1">
        <f t="array" ref="K10591">IFERROR(_xlfn.IFS(B10591=2015,J10591*$P$4,B10591=2016,J10591*$P$5,B10591=2017,J10591*$P$6,B10591=2018,J10591*$P$7,B10591=2019,J10591*$P$8,B10591=2020,J10591*$P$9,B10591=2021,J10591*$P$10,B10591=2022,J10591*$P$11),"")</f>
        <v>249279.73225179155</v>
      </c>
      <c r="L10591" s="3">
        <f t="shared" si="166"/>
        <v>467497.73225179152</v>
      </c>
    </row>
    <row r="10592" spans="1:12">
      <c r="A10592">
        <v>4800165</v>
      </c>
      <c r="B10592">
        <v>2021</v>
      </c>
      <c r="D10592" t="s">
        <v>2710</v>
      </c>
      <c r="E10592" t="s">
        <v>2711</v>
      </c>
      <c r="F10592" t="s">
        <v>4230</v>
      </c>
      <c r="G10592" t="s">
        <v>4305</v>
      </c>
      <c r="H10592" s="5">
        <v>249777.46</v>
      </c>
      <c r="I10592">
        <f>IFERROR(VLOOKUP(G10592,'NCES Match'!$A$2:$B$1307,2,FALSE),"")</f>
        <v>4800165</v>
      </c>
      <c r="J10592" cm="1">
        <f t="array" ref="J10592">IFERROR(_xlfn.IFS(B10592=2015,H10592/$O$13,B10592=2016,H10592/$O$14,B10592=2017,H10592/$O$15,B10592=2018,H10592/$O$16,B10592=2019,H10592/$O$17,B10592=2020,H10592/$O$18,B10592=2021,H10592/$O$19,B10592=2022,H10592/$O$20),"")</f>
        <v>1.2779689288639571E-4</v>
      </c>
      <c r="K10592" s="3" cm="1">
        <f t="array" ref="K10592">IFERROR(_xlfn.IFS(B10592=2015,J10592*$P$4,B10592=2016,J10592*$P$5,B10592=2017,J10592*$P$6,B10592=2018,J10592*$P$7,B10592=2019,J10592*$P$8,B10592=2020,J10592*$P$9,B10592=2021,J10592*$P$10,B10592=2022,J10592*$P$11),"")</f>
        <v>273556.05990314262</v>
      </c>
      <c r="L10592" s="3">
        <f t="shared" si="166"/>
        <v>523333.51990314259</v>
      </c>
    </row>
    <row r="10593" spans="1:12">
      <c r="A10593">
        <v>4800165</v>
      </c>
      <c r="B10593">
        <v>2022</v>
      </c>
      <c r="D10593" t="s">
        <v>2710</v>
      </c>
      <c r="E10593" t="s">
        <v>2711</v>
      </c>
      <c r="F10593" t="s">
        <v>4101</v>
      </c>
      <c r="G10593" t="s">
        <v>4305</v>
      </c>
      <c r="H10593" s="5">
        <v>300591.51</v>
      </c>
      <c r="I10593">
        <f>IFERROR(VLOOKUP(G10593,'NCES Match'!$A$2:$B$1307,2,FALSE),"")</f>
        <v>4800165</v>
      </c>
      <c r="J10593" cm="1">
        <f t="array" ref="J10593">IFERROR(_xlfn.IFS(B10593=2015,H10593/$O$13,B10593=2016,H10593/$O$14,B10593=2017,H10593/$O$15,B10593=2018,H10593/$O$16,B10593=2019,H10593/$O$17,B10593=2020,H10593/$O$18,B10593=2021,H10593/$O$19,B10593=2022,H10593/$O$20),"")</f>
        <v>1.3202900213137259E-4</v>
      </c>
      <c r="K10593" s="3" cm="1">
        <f t="array" ref="K10593">IFERROR(_xlfn.IFS(B10593=2015,J10593*$P$4,B10593=2016,J10593*$P$5,B10593=2017,J10593*$P$6,B10593=2018,J10593*$P$7,B10593=2019,J10593*$P$8,B10593=2020,J10593*$P$9,B10593=2021,J10593*$P$10,B10593=2022,J10593*$P$11),"")</f>
        <v>284322.21238904865</v>
      </c>
      <c r="L10593" s="3">
        <f t="shared" si="166"/>
        <v>584913.72238904866</v>
      </c>
    </row>
    <row r="10594" spans="1:12">
      <c r="A10594">
        <v>4800165</v>
      </c>
      <c r="B10594">
        <v>2023</v>
      </c>
      <c r="D10594" t="s">
        <v>2710</v>
      </c>
      <c r="E10594" t="s">
        <v>2711</v>
      </c>
      <c r="F10594" t="s">
        <v>4101</v>
      </c>
      <c r="G10594" t="s">
        <v>2712</v>
      </c>
      <c r="H10594" s="5">
        <v>351089.91</v>
      </c>
      <c r="I10594">
        <f>IFERROR(VLOOKUP(G10594,'NCES Match'!$A$2:$B$1307,2,FALSE),"")</f>
        <v>4800165</v>
      </c>
      <c r="J10594" t="str" cm="1">
        <f t="array" ref="J10594">IFERROR(_xlfn.IFS(B10594=2015,H10594/$O$13,B10594=2016,H10594/$O$14,B10594=2017,H10594/$O$15,B10594=2018,H10594/$O$16,B10594=2019,H10594/$O$17,B10594=2020,H10594/$O$18,B10594=2021,H10594/$O$19,B10594=2022,H10594/$O$20),"")</f>
        <v/>
      </c>
      <c r="K10594" s="3" t="str" cm="1">
        <f t="array" ref="K10594">IFERROR(_xlfn.IFS(B10594=2015,J10594*$P$4,B10594=2016,J10594*$P$5,B10594=2017,J10594*$P$6,B10594=2018,J10594*$P$7,B10594=2019,J10594*$P$8,B10594=2020,J10594*$P$9,B10594=2021,J10594*$P$10,B10594=2022,J10594*$P$11),"")</f>
        <v/>
      </c>
      <c r="L10594" s="3">
        <f t="shared" si="166"/>
        <v>351089.91</v>
      </c>
    </row>
    <row r="10595" spans="1:12">
      <c r="A10595" t="s">
        <v>4230</v>
      </c>
      <c r="B10595">
        <v>2015</v>
      </c>
      <c r="C10595" t="s">
        <v>230</v>
      </c>
      <c r="D10595" t="s">
        <v>321</v>
      </c>
      <c r="E10595" t="s">
        <v>322</v>
      </c>
      <c r="G10595" t="s">
        <v>323</v>
      </c>
      <c r="H10595" s="5">
        <v>311479.65000000002</v>
      </c>
      <c r="I10595" t="str">
        <f>IFERROR(VLOOKUP(G10595,'NCES Match'!$A$2:$B$1307,2,FALSE),"")</f>
        <v/>
      </c>
      <c r="J10595" cm="1">
        <f t="array" ref="J10595">IFERROR(_xlfn.IFS(B10595=2015,H10595/$O$13,B10595=2016,H10595/$O$14,B10595=2017,H10595/$O$15,B10595=2018,H10595/$O$16,B10595=2019,H10595/$O$17,B10595=2020,H10595/$O$18,B10595=2021,H10595/$O$19,B10595=2022,H10595/$O$20),"")</f>
        <v>2.4401432801249808E-4</v>
      </c>
      <c r="K10595" s="3" cm="1">
        <f t="array" ref="K10595">IFERROR(_xlfn.IFS(B10595=2015,J10595*$P$4,B10595=2016,J10595*$P$5,B10595=2017,J10595*$P$6,B10595=2018,J10595*$P$7,B10595=2019,J10595*$P$8,B10595=2020,J10595*$P$9,B10595=2021,J10595*$P$10,B10595=2022,J10595*$P$11),"")</f>
        <v>388344.65184062143</v>
      </c>
      <c r="L10595" s="3">
        <f t="shared" si="166"/>
        <v>699824.30184062151</v>
      </c>
    </row>
    <row r="10596" spans="1:12">
      <c r="A10596" t="s">
        <v>4230</v>
      </c>
      <c r="B10596">
        <v>2016</v>
      </c>
      <c r="C10596" t="s">
        <v>4100</v>
      </c>
      <c r="D10596" t="s">
        <v>321</v>
      </c>
      <c r="E10596" t="s">
        <v>322</v>
      </c>
      <c r="F10596" t="s">
        <v>4101</v>
      </c>
      <c r="G10596" t="s">
        <v>323</v>
      </c>
      <c r="H10596" s="5">
        <v>319900</v>
      </c>
      <c r="I10596" t="str">
        <f>IFERROR(VLOOKUP(G10596,'NCES Match'!$A$2:$B$1307,2,FALSE),"")</f>
        <v/>
      </c>
      <c r="J10596" cm="1">
        <f t="array" ref="J10596">IFERROR(_xlfn.IFS(B10596=2015,H10596/$O$13,B10596=2016,H10596/$O$14,B10596=2017,H10596/$O$15,B10596=2018,H10596/$O$16,B10596=2019,H10596/$O$17,B10596=2020,H10596/$O$18,B10596=2021,H10596/$O$19,B10596=2022,H10596/$O$20),"")</f>
        <v>2.2900582413854309E-4</v>
      </c>
      <c r="K10596" s="3" cm="1">
        <f t="array" ref="K10596">IFERROR(_xlfn.IFS(B10596=2015,J10596*$P$4,B10596=2016,J10596*$P$5,B10596=2017,J10596*$P$6,B10596=2018,J10596*$P$7,B10596=2019,J10596*$P$8,B10596=2020,J10596*$P$9,B10596=2021,J10596*$P$10,B10596=2022,J10596*$P$11),"")</f>
        <v>383729.31490053551</v>
      </c>
      <c r="L10596" s="3">
        <f t="shared" si="166"/>
        <v>703629.31490053551</v>
      </c>
    </row>
    <row r="10597" spans="1:12">
      <c r="A10597" t="s">
        <v>4230</v>
      </c>
      <c r="B10597">
        <v>2017</v>
      </c>
      <c r="D10597" t="s">
        <v>321</v>
      </c>
      <c r="E10597" t="s">
        <v>322</v>
      </c>
      <c r="F10597" t="s">
        <v>4101</v>
      </c>
      <c r="G10597" t="s">
        <v>323</v>
      </c>
      <c r="H10597" s="5">
        <v>334811</v>
      </c>
      <c r="I10597" t="str">
        <f>IFERROR(VLOOKUP(G10597,'NCES Match'!$A$2:$B$1307,2,FALSE),"")</f>
        <v/>
      </c>
      <c r="J10597" cm="1">
        <f t="array" ref="J10597">IFERROR(_xlfn.IFS(B10597=2015,H10597/$O$13,B10597=2016,H10597/$O$14,B10597=2017,H10597/$O$15,B10597=2018,H10597/$O$16,B10597=2019,H10597/$O$17,B10597=2020,H10597/$O$18,B10597=2021,H10597/$O$19,B10597=2022,H10597/$O$20),"")</f>
        <v>2.3083168289046618E-4</v>
      </c>
      <c r="K10597" s="3" cm="1">
        <f t="array" ref="K10597">IFERROR(_xlfn.IFS(B10597=2015,J10597*$P$4,B10597=2016,J10597*$P$5,B10597=2017,J10597*$P$6,B10597=2018,J10597*$P$7,B10597=2019,J10597*$P$8,B10597=2020,J10597*$P$9,B10597=2021,J10597*$P$10,B10597=2022,J10597*$P$11),"")</f>
        <v>392009.40271732886</v>
      </c>
      <c r="L10597" s="3">
        <f t="shared" si="166"/>
        <v>726820.40271732886</v>
      </c>
    </row>
    <row r="10598" spans="1:12">
      <c r="A10598" t="s">
        <v>4230</v>
      </c>
      <c r="B10598">
        <v>2018</v>
      </c>
      <c r="D10598" t="s">
        <v>321</v>
      </c>
      <c r="E10598" t="s">
        <v>322</v>
      </c>
      <c r="F10598">
        <v>998</v>
      </c>
      <c r="G10598" t="s">
        <v>323</v>
      </c>
      <c r="H10598" s="5">
        <v>351746</v>
      </c>
      <c r="I10598" t="str">
        <f>IFERROR(VLOOKUP(G10598,'NCES Match'!$A$2:$B$1307,2,FALSE),"")</f>
        <v/>
      </c>
      <c r="J10598" cm="1">
        <f t="array" ref="J10598">IFERROR(_xlfn.IFS(B10598=2015,H10598/$O$13,B10598=2016,H10598/$O$14,B10598=2017,H10598/$O$15,B10598=2018,H10598/$O$16,B10598=2019,H10598/$O$17,B10598=2020,H10598/$O$18,B10598=2021,H10598/$O$19,B10598=2022,H10598/$O$20),"")</f>
        <v>2.2953495995634376E-4</v>
      </c>
      <c r="K10598" s="3" cm="1">
        <f t="array" ref="K10598">IFERROR(_xlfn.IFS(B10598=2015,J10598*$P$4,B10598=2016,J10598*$P$5,B10598=2017,J10598*$P$6,B10598=2018,J10598*$P$7,B10598=2019,J10598*$P$8,B10598=2020,J10598*$P$9,B10598=2021,J10598*$P$10,B10598=2022,J10598*$P$11),"")</f>
        <v>394077.85291094205</v>
      </c>
      <c r="L10598" s="3">
        <f t="shared" si="166"/>
        <v>745823.85291094205</v>
      </c>
    </row>
    <row r="10599" spans="1:12">
      <c r="A10599" t="s">
        <v>4230</v>
      </c>
      <c r="B10599">
        <v>2019</v>
      </c>
      <c r="D10599" t="s">
        <v>321</v>
      </c>
      <c r="E10599" t="s">
        <v>322</v>
      </c>
      <c r="F10599" t="s">
        <v>4197</v>
      </c>
      <c r="G10599" t="s">
        <v>323</v>
      </c>
      <c r="H10599" s="5">
        <v>359613</v>
      </c>
      <c r="I10599" t="str">
        <f>IFERROR(VLOOKUP(G10599,'NCES Match'!$A$2:$B$1307,2,FALSE),"")</f>
        <v/>
      </c>
      <c r="J10599" cm="1">
        <f t="array" ref="J10599">IFERROR(_xlfn.IFS(B10599=2015,H10599/$O$13,B10599=2016,H10599/$O$14,B10599=2017,H10599/$O$15,B10599=2018,H10599/$O$16,B10599=2019,H10599/$O$17,B10599=2020,H10599/$O$18,B10599=2021,H10599/$O$19,B10599=2022,H10599/$O$20),"")</f>
        <v>2.2769976892208899E-4</v>
      </c>
      <c r="K10599" s="3" cm="1">
        <f t="array" ref="K10599">IFERROR(_xlfn.IFS(B10599=2015,J10599*$P$4,B10599=2016,J10599*$P$5,B10599=2017,J10599*$P$6,B10599=2018,J10599*$P$7,B10599=2019,J10599*$P$8,B10599=2020,J10599*$P$9,B10599=2021,J10599*$P$10,B10599=2022,J10599*$P$11),"")</f>
        <v>395725.34154499759</v>
      </c>
      <c r="L10599" s="3">
        <f t="shared" si="166"/>
        <v>755338.34154499765</v>
      </c>
    </row>
    <row r="10600" spans="1:12">
      <c r="A10600" t="s">
        <v>4230</v>
      </c>
      <c r="B10600">
        <v>2020</v>
      </c>
      <c r="D10600" t="s">
        <v>321</v>
      </c>
      <c r="E10600" t="s">
        <v>322</v>
      </c>
      <c r="F10600" t="s">
        <v>4197</v>
      </c>
      <c r="G10600" t="s">
        <v>4294</v>
      </c>
      <c r="H10600" s="5">
        <v>454013</v>
      </c>
      <c r="I10600" t="str">
        <f>IFERROR(VLOOKUP(G10600,'NCES Match'!$A$2:$B$1307,2,FALSE),"")</f>
        <v/>
      </c>
      <c r="J10600" cm="1">
        <f t="array" ref="J10600">IFERROR(_xlfn.IFS(B10600=2015,H10600/$O$13,B10600=2016,H10600/$O$14,B10600=2017,H10600/$O$15,B10600=2018,H10600/$O$16,B10600=2019,H10600/$O$17,B10600=2020,H10600/$O$18,B10600=2021,H10600/$O$19,B10600=2022,H10600/$O$20),"")</f>
        <v>2.460330782684804E-4</v>
      </c>
      <c r="K10600" s="3" cm="1">
        <f t="array" ref="K10600">IFERROR(_xlfn.IFS(B10600=2015,J10600*$P$4,B10600=2016,J10600*$P$5,B10600=2017,J10600*$P$6,B10600=2018,J10600*$P$7,B10600=2019,J10600*$P$8,B10600=2020,J10600*$P$9,B10600=2021,J10600*$P$10,B10600=2022,J10600*$P$11),"")</f>
        <v>518638.42157307197</v>
      </c>
      <c r="L10600" s="3">
        <f t="shared" si="166"/>
        <v>972651.42157307197</v>
      </c>
    </row>
    <row r="10601" spans="1:12">
      <c r="A10601" t="s">
        <v>4230</v>
      </c>
      <c r="B10601">
        <v>2021</v>
      </c>
      <c r="D10601" t="s">
        <v>321</v>
      </c>
      <c r="E10601" t="s">
        <v>322</v>
      </c>
      <c r="F10601" t="s">
        <v>4197</v>
      </c>
      <c r="G10601" t="s">
        <v>4294</v>
      </c>
      <c r="H10601" s="5">
        <v>461315.31</v>
      </c>
      <c r="I10601" t="str">
        <f>IFERROR(VLOOKUP(G10601,'NCES Match'!$A$2:$B$1307,2,FALSE),"")</f>
        <v/>
      </c>
      <c r="J10601" cm="1">
        <f t="array" ref="J10601">IFERROR(_xlfn.IFS(B10601=2015,H10601/$O$13,B10601=2016,H10601/$O$14,B10601=2017,H10601/$O$15,B10601=2018,H10601/$O$16,B10601=2019,H10601/$O$17,B10601=2020,H10601/$O$18,B10601=2021,H10601/$O$19,B10601=2022,H10601/$O$20),"")</f>
        <v>2.3602875639348899E-4</v>
      </c>
      <c r="K10601" s="3" cm="1">
        <f t="array" ref="K10601">IFERROR(_xlfn.IFS(B10601=2015,J10601*$P$4,B10601=2016,J10601*$P$5,B10601=2017,J10601*$P$6,B10601=2018,J10601*$P$7,B10601=2019,J10601*$P$8,B10601=2020,J10601*$P$9,B10601=2021,J10601*$P$10,B10601=2022,J10601*$P$11),"")</f>
        <v>505232.13174077764</v>
      </c>
      <c r="L10601" s="3">
        <f t="shared" si="166"/>
        <v>966547.44174077758</v>
      </c>
    </row>
    <row r="10602" spans="1:12">
      <c r="A10602" t="s">
        <v>4230</v>
      </c>
      <c r="B10602">
        <v>2022</v>
      </c>
      <c r="D10602" t="s">
        <v>321</v>
      </c>
      <c r="E10602" t="s">
        <v>322</v>
      </c>
      <c r="F10602" t="s">
        <v>4197</v>
      </c>
      <c r="G10602" t="s">
        <v>4294</v>
      </c>
      <c r="H10602" s="5">
        <v>500891.57</v>
      </c>
      <c r="I10602" t="str">
        <f>IFERROR(VLOOKUP(G10602,'NCES Match'!$A$2:$B$1307,2,FALSE),"")</f>
        <v/>
      </c>
      <c r="J10602" cm="1">
        <f t="array" ref="J10602">IFERROR(_xlfn.IFS(B10602=2015,H10602/$O$13,B10602=2016,H10602/$O$14,B10602=2017,H10602/$O$15,B10602=2018,H10602/$O$16,B10602=2019,H10602/$O$17,B10602=2020,H10602/$O$18,B10602=2021,H10602/$O$19,B10602=2022,H10602/$O$20),"")</f>
        <v>2.2000692622062601E-4</v>
      </c>
      <c r="K10602" s="3" cm="1">
        <f t="array" ref="K10602">IFERROR(_xlfn.IFS(B10602=2015,J10602*$P$4,B10602=2016,J10602*$P$5,B10602=2017,J10602*$P$6,B10602=2018,J10602*$P$7,B10602=2019,J10602*$P$8,B10602=2020,J10602*$P$9,B10602=2021,J10602*$P$10,B10602=2022,J10602*$P$11),"")</f>
        <v>473781.17681841395</v>
      </c>
      <c r="L10602" s="3">
        <f t="shared" si="166"/>
        <v>974672.74681841396</v>
      </c>
    </row>
    <row r="10603" spans="1:12">
      <c r="A10603" t="s">
        <v>4230</v>
      </c>
      <c r="B10603">
        <v>2023</v>
      </c>
      <c r="D10603" t="s">
        <v>321</v>
      </c>
      <c r="E10603" t="s">
        <v>322</v>
      </c>
      <c r="F10603" t="s">
        <v>4197</v>
      </c>
      <c r="G10603" t="s">
        <v>323</v>
      </c>
      <c r="H10603" s="5">
        <v>530114.6</v>
      </c>
      <c r="I10603" t="str">
        <f>IFERROR(VLOOKUP(G10603,'NCES Match'!$A$2:$B$1307,2,FALSE),"")</f>
        <v/>
      </c>
      <c r="J10603" t="str" cm="1">
        <f t="array" ref="J10603">IFERROR(_xlfn.IFS(B10603=2015,H10603/$O$13,B10603=2016,H10603/$O$14,B10603=2017,H10603/$O$15,B10603=2018,H10603/$O$16,B10603=2019,H10603/$O$17,B10603=2020,H10603/$O$18,B10603=2021,H10603/$O$19,B10603=2022,H10603/$O$20),"")</f>
        <v/>
      </c>
      <c r="K10603" s="3" t="str" cm="1">
        <f t="array" ref="K10603">IFERROR(_xlfn.IFS(B10603=2015,J10603*$P$4,B10603=2016,J10603*$P$5,B10603=2017,J10603*$P$6,B10603=2018,J10603*$P$7,B10603=2019,J10603*$P$8,B10603=2020,J10603*$P$9,B10603=2021,J10603*$P$10,B10603=2022,J10603*$P$11),"")</f>
        <v/>
      </c>
      <c r="L10603" s="3">
        <f t="shared" si="166"/>
        <v>530114.6</v>
      </c>
    </row>
    <row r="10604" spans="1:12">
      <c r="A10604" t="s">
        <v>4230</v>
      </c>
      <c r="B10604">
        <v>2015</v>
      </c>
      <c r="C10604" t="s">
        <v>1</v>
      </c>
      <c r="D10604" t="s">
        <v>2</v>
      </c>
      <c r="E10604" t="s">
        <v>3</v>
      </c>
      <c r="F10604" t="s">
        <v>4</v>
      </c>
      <c r="G10604" t="s">
        <v>5</v>
      </c>
      <c r="H10604" s="5">
        <v>1051386.17</v>
      </c>
      <c r="I10604" t="str">
        <f>IFERROR(VLOOKUP(G10604,'NCES Match'!$A$2:$B$1307,2,FALSE),"")</f>
        <v/>
      </c>
      <c r="J10604" cm="1">
        <f t="array" ref="J10604">IFERROR(_xlfn.IFS(B10604=2015,H10604/$O$13,B10604=2016,H10604/$O$14,B10604=2017,H10604/$O$15,B10604=2018,H10604/$O$16,B10604=2019,H10604/$O$17,B10604=2020,H10604/$O$18,B10604=2021,H10604/$O$19,B10604=2022,H10604/$O$20),"")</f>
        <v>8.2365987554623243E-4</v>
      </c>
      <c r="K10604" s="3" cm="1">
        <f t="array" ref="K10604">IFERROR(_xlfn.IFS(B10604=2015,J10604*$P$4,B10604=2016,J10604*$P$5,B10604=2017,J10604*$P$6,B10604=2018,J10604*$P$7,B10604=2019,J10604*$P$8,B10604=2020,J10604*$P$9,B10604=2021,J10604*$P$10,B10604=2022,J10604*$P$11),"")</f>
        <v>1310840.6797641334</v>
      </c>
      <c r="L10604" s="3">
        <f t="shared" si="166"/>
        <v>2362226.8497641333</v>
      </c>
    </row>
    <row r="10605" spans="1:12">
      <c r="A10605" t="s">
        <v>4230</v>
      </c>
      <c r="B10605">
        <v>2016</v>
      </c>
      <c r="C10605" t="s">
        <v>4096</v>
      </c>
      <c r="D10605" t="s">
        <v>2</v>
      </c>
      <c r="E10605" t="s">
        <v>3</v>
      </c>
      <c r="F10605">
        <v>737</v>
      </c>
      <c r="G10605" t="s">
        <v>5</v>
      </c>
      <c r="H10605" s="5">
        <v>1158780</v>
      </c>
      <c r="I10605" t="str">
        <f>IFERROR(VLOOKUP(G10605,'NCES Match'!$A$2:$B$1307,2,FALSE),"")</f>
        <v/>
      </c>
      <c r="J10605" cm="1">
        <f t="array" ref="J10605">IFERROR(_xlfn.IFS(B10605=2015,H10605/$O$13,B10605=2016,H10605/$O$14,B10605=2017,H10605/$O$15,B10605=2018,H10605/$O$16,B10605=2019,H10605/$O$17,B10605=2020,H10605/$O$18,B10605=2021,H10605/$O$19,B10605=2022,H10605/$O$20),"")</f>
        <v>8.2953225662788671E-4</v>
      </c>
      <c r="K10605" s="3" cm="1">
        <f t="array" ref="K10605">IFERROR(_xlfn.IFS(B10605=2015,J10605*$P$4,B10605=2016,J10605*$P$5,B10605=2017,J10605*$P$6,B10605=2018,J10605*$P$7,B10605=2019,J10605*$P$8,B10605=2020,J10605*$P$9,B10605=2021,J10605*$P$10,B10605=2022,J10605*$P$11),"")</f>
        <v>1389990.1704296421</v>
      </c>
      <c r="L10605" s="3">
        <f t="shared" si="166"/>
        <v>2548770.1704296423</v>
      </c>
    </row>
    <row r="10606" spans="1:12">
      <c r="A10606" t="s">
        <v>4230</v>
      </c>
      <c r="B10606">
        <v>2017</v>
      </c>
      <c r="D10606" t="s">
        <v>2</v>
      </c>
      <c r="E10606" t="s">
        <v>3</v>
      </c>
      <c r="F10606">
        <v>737</v>
      </c>
      <c r="G10606" t="s">
        <v>5</v>
      </c>
      <c r="H10606" s="5">
        <v>1269236</v>
      </c>
      <c r="I10606" t="str">
        <f>IFERROR(VLOOKUP(G10606,'NCES Match'!$A$2:$B$1307,2,FALSE),"")</f>
        <v/>
      </c>
      <c r="J10606" cm="1">
        <f t="array" ref="J10606">IFERROR(_xlfn.IFS(B10606=2015,H10606/$O$13,B10606=2016,H10606/$O$14,B10606=2017,H10606/$O$15,B10606=2018,H10606/$O$16,B10606=2019,H10606/$O$17,B10606=2020,H10606/$O$18,B10606=2021,H10606/$O$19,B10606=2022,H10606/$O$20),"")</f>
        <v>8.7506050238840343E-4</v>
      </c>
      <c r="K10606" s="3" cm="1">
        <f t="array" ref="K10606">IFERROR(_xlfn.IFS(B10606=2015,J10606*$P$4,B10606=2016,J10606*$P$5,B10606=2017,J10606*$P$6,B10606=2018,J10606*$P$7,B10606=2019,J10606*$P$8,B10606=2020,J10606*$P$9,B10606=2021,J10606*$P$10,B10606=2022,J10606*$P$11),"")</f>
        <v>1486069.5922993319</v>
      </c>
      <c r="L10606" s="3">
        <f t="shared" si="166"/>
        <v>2755305.5922993319</v>
      </c>
    </row>
    <row r="10607" spans="1:12">
      <c r="A10607" t="s">
        <v>4230</v>
      </c>
      <c r="B10607">
        <v>2018</v>
      </c>
      <c r="D10607" t="s">
        <v>2</v>
      </c>
      <c r="E10607" t="s">
        <v>3</v>
      </c>
      <c r="F10607">
        <v>737</v>
      </c>
      <c r="G10607" t="s">
        <v>5</v>
      </c>
      <c r="H10607" s="5">
        <v>1348187</v>
      </c>
      <c r="I10607" t="str">
        <f>IFERROR(VLOOKUP(G10607,'NCES Match'!$A$2:$B$1307,2,FALSE),"")</f>
        <v/>
      </c>
      <c r="J10607" cm="1">
        <f t="array" ref="J10607">IFERROR(_xlfn.IFS(B10607=2015,H10607/$O$13,B10607=2016,H10607/$O$14,B10607=2017,H10607/$O$15,B10607=2018,H10607/$O$16,B10607=2019,H10607/$O$17,B10607=2020,H10607/$O$18,B10607=2021,H10607/$O$19,B10607=2022,H10607/$O$20),"")</f>
        <v>8.797713380071507E-4</v>
      </c>
      <c r="K10607" s="3" cm="1">
        <f t="array" ref="K10607">IFERROR(_xlfn.IFS(B10607=2015,J10607*$P$4,B10607=2016,J10607*$P$5,B10607=2017,J10607*$P$6,B10607=2018,J10607*$P$7,B10607=2019,J10607*$P$8,B10607=2020,J10607*$P$9,B10607=2021,J10607*$P$10,B10607=2022,J10607*$P$11),"")</f>
        <v>1510438.3227739453</v>
      </c>
      <c r="L10607" s="3">
        <f t="shared" si="166"/>
        <v>2858625.3227739455</v>
      </c>
    </row>
    <row r="10608" spans="1:12">
      <c r="A10608" t="s">
        <v>4230</v>
      </c>
      <c r="B10608">
        <v>2019</v>
      </c>
      <c r="D10608" t="s">
        <v>2</v>
      </c>
      <c r="E10608" t="s">
        <v>3</v>
      </c>
      <c r="F10608" t="s">
        <v>4</v>
      </c>
      <c r="G10608" t="s">
        <v>5</v>
      </c>
      <c r="H10608" s="5">
        <v>1442363</v>
      </c>
      <c r="I10608" t="str">
        <f>IFERROR(VLOOKUP(G10608,'NCES Match'!$A$2:$B$1307,2,FALSE),"")</f>
        <v/>
      </c>
      <c r="J10608" cm="1">
        <f t="array" ref="J10608">IFERROR(_xlfn.IFS(B10608=2015,H10608/$O$13,B10608=2016,H10608/$O$14,B10608=2017,H10608/$O$15,B10608=2018,H10608/$O$16,B10608=2019,H10608/$O$17,B10608=2020,H10608/$O$18,B10608=2021,H10608/$O$19,B10608=2022,H10608/$O$20),"")</f>
        <v>9.1327544277256673E-4</v>
      </c>
      <c r="K10608" s="3" cm="1">
        <f t="array" ref="K10608">IFERROR(_xlfn.IFS(B10608=2015,J10608*$P$4,B10608=2016,J10608*$P$5,B10608=2017,J10608*$P$6,B10608=2018,J10608*$P$7,B10608=2019,J10608*$P$8,B10608=2020,J10608*$P$9,B10608=2021,J10608*$P$10,B10608=2022,J10608*$P$11),"")</f>
        <v>1587205.1088444171</v>
      </c>
      <c r="L10608" s="3">
        <f t="shared" si="166"/>
        <v>3029568.1088444171</v>
      </c>
    </row>
    <row r="10609" spans="1:12">
      <c r="A10609" t="s">
        <v>4230</v>
      </c>
      <c r="B10609">
        <v>2020</v>
      </c>
      <c r="D10609" t="s">
        <v>2</v>
      </c>
      <c r="E10609" t="s">
        <v>3</v>
      </c>
      <c r="F10609" t="s">
        <v>4</v>
      </c>
      <c r="G10609" t="s">
        <v>5</v>
      </c>
      <c r="H10609" s="5">
        <v>1654961</v>
      </c>
      <c r="I10609" t="str">
        <f>IFERROR(VLOOKUP(G10609,'NCES Match'!$A$2:$B$1307,2,FALSE),"")</f>
        <v/>
      </c>
      <c r="J10609" cm="1">
        <f t="array" ref="J10609">IFERROR(_xlfn.IFS(B10609=2015,H10609/$O$13,B10609=2016,H10609/$O$14,B10609=2017,H10609/$O$15,B10609=2018,H10609/$O$16,B10609=2019,H10609/$O$17,B10609=2020,H10609/$O$18,B10609=2021,H10609/$O$19,B10609=2022,H10609/$O$20),"")</f>
        <v>8.9683588188946707E-4</v>
      </c>
      <c r="K10609" s="3" cm="1">
        <f t="array" ref="K10609">IFERROR(_xlfn.IFS(B10609=2015,J10609*$P$4,B10609=2016,J10609*$P$5,B10609=2017,J10609*$P$6,B10609=2018,J10609*$P$7,B10609=2019,J10609*$P$8,B10609=2020,J10609*$P$9,B10609=2021,J10609*$P$10,B10609=2022,J10609*$P$11),"")</f>
        <v>1890532.5636160041</v>
      </c>
      <c r="L10609" s="3">
        <f t="shared" si="166"/>
        <v>3545493.5636160038</v>
      </c>
    </row>
    <row r="10610" spans="1:12">
      <c r="A10610" t="s">
        <v>4230</v>
      </c>
      <c r="B10610">
        <v>2021</v>
      </c>
      <c r="D10610" t="s">
        <v>2</v>
      </c>
      <c r="E10610" t="s">
        <v>3</v>
      </c>
      <c r="F10610" t="s">
        <v>4</v>
      </c>
      <c r="G10610" t="s">
        <v>5</v>
      </c>
      <c r="H10610" s="5">
        <v>1671442.21</v>
      </c>
      <c r="I10610" t="str">
        <f>IFERROR(VLOOKUP(G10610,'NCES Match'!$A$2:$B$1307,2,FALSE),"")</f>
        <v/>
      </c>
      <c r="J10610" cm="1">
        <f t="array" ref="J10610">IFERROR(_xlfn.IFS(B10610=2015,H10610/$O$13,B10610=2016,H10610/$O$14,B10610=2017,H10610/$O$15,B10610=2018,H10610/$O$16,B10610=2019,H10610/$O$17,B10610=2020,H10610/$O$18,B10610=2021,H10610/$O$19,B10610=2022,H10610/$O$20),"")</f>
        <v>8.5518173288002272E-4</v>
      </c>
      <c r="K10610" s="3" cm="1">
        <f t="array" ref="K10610">IFERROR(_xlfn.IFS(B10610=2015,J10610*$P$4,B10610=2016,J10610*$P$5,B10610=2017,J10610*$P$6,B10610=2018,J10610*$P$7,B10610=2019,J10610*$P$8,B10610=2020,J10610*$P$9,B10610=2021,J10610*$P$10,B10610=2022,J10610*$P$11),"")</f>
        <v>1830562.0744297791</v>
      </c>
      <c r="L10610" s="3">
        <f t="shared" si="166"/>
        <v>3502004.2844297793</v>
      </c>
    </row>
    <row r="10611" spans="1:12">
      <c r="A10611" t="s">
        <v>4230</v>
      </c>
      <c r="B10611">
        <v>2022</v>
      </c>
      <c r="D10611" t="s">
        <v>2</v>
      </c>
      <c r="E10611" t="s">
        <v>3</v>
      </c>
      <c r="F10611" t="s">
        <v>4</v>
      </c>
      <c r="G10611" t="s">
        <v>5</v>
      </c>
      <c r="H10611" s="5">
        <v>1690110.82</v>
      </c>
      <c r="I10611" t="str">
        <f>IFERROR(VLOOKUP(G10611,'NCES Match'!$A$2:$B$1307,2,FALSE),"")</f>
        <v/>
      </c>
      <c r="J10611" cm="1">
        <f t="array" ref="J10611">IFERROR(_xlfn.IFS(B10611=2015,H10611/$O$13,B10611=2016,H10611/$O$14,B10611=2017,H10611/$O$15,B10611=2018,H10611/$O$16,B10611=2019,H10611/$O$17,B10611=2020,H10611/$O$18,B10611=2021,H10611/$O$19,B10611=2022,H10611/$O$20),"")</f>
        <v>7.4234846172480345E-4</v>
      </c>
      <c r="K10611" s="3" cm="1">
        <f t="array" ref="K10611">IFERROR(_xlfn.IFS(B10611=2015,J10611*$P$4,B10611=2016,J10611*$P$5,B10611=2017,J10611*$P$6,B10611=2018,J10611*$P$7,B10611=2019,J10611*$P$8,B10611=2020,J10611*$P$9,B10611=2021,J10611*$P$10,B10611=2022,J10611*$P$11),"")</f>
        <v>1598634.7968546057</v>
      </c>
      <c r="L10611" s="3">
        <f t="shared" si="166"/>
        <v>3288745.6168546057</v>
      </c>
    </row>
    <row r="10612" spans="1:12">
      <c r="A10612" t="s">
        <v>4230</v>
      </c>
      <c r="B10612">
        <v>2023</v>
      </c>
      <c r="D10612" t="s">
        <v>2</v>
      </c>
      <c r="E10612" t="s">
        <v>3</v>
      </c>
      <c r="F10612" t="s">
        <v>4</v>
      </c>
      <c r="G10612" t="s">
        <v>5</v>
      </c>
      <c r="H10612" s="5">
        <v>1892521.53</v>
      </c>
      <c r="I10612" t="str">
        <f>IFERROR(VLOOKUP(G10612,'NCES Match'!$A$2:$B$1307,2,FALSE),"")</f>
        <v/>
      </c>
      <c r="J10612" t="str" cm="1">
        <f t="array" ref="J10612">IFERROR(_xlfn.IFS(B10612=2015,H10612/$O$13,B10612=2016,H10612/$O$14,B10612=2017,H10612/$O$15,B10612=2018,H10612/$O$16,B10612=2019,H10612/$O$17,B10612=2020,H10612/$O$18,B10612=2021,H10612/$O$19,B10612=2022,H10612/$O$20),"")</f>
        <v/>
      </c>
      <c r="K10612" s="3" t="str" cm="1">
        <f t="array" ref="K10612">IFERROR(_xlfn.IFS(B10612=2015,J10612*$P$4,B10612=2016,J10612*$P$5,B10612=2017,J10612*$P$6,B10612=2018,J10612*$P$7,B10612=2019,J10612*$P$8,B10612=2020,J10612*$P$9,B10612=2021,J10612*$P$10,B10612=2022,J10612*$P$11),"")</f>
        <v/>
      </c>
      <c r="L10612" s="3">
        <f t="shared" si="166"/>
        <v>1892521.53</v>
      </c>
    </row>
    <row r="10613" spans="1:12">
      <c r="A10613" t="s">
        <v>4230</v>
      </c>
      <c r="B10613">
        <v>2015</v>
      </c>
      <c r="C10613" t="s">
        <v>3521</v>
      </c>
      <c r="D10613" t="s">
        <v>4026</v>
      </c>
      <c r="E10613" t="s">
        <v>4027</v>
      </c>
      <c r="G10613" t="s">
        <v>4028</v>
      </c>
      <c r="H10613" s="5">
        <v>196485.69</v>
      </c>
      <c r="I10613" t="str">
        <f>IFERROR(VLOOKUP(G10613,'NCES Match'!$A$2:$B$1307,2,FALSE),"")</f>
        <v/>
      </c>
      <c r="J10613" cm="1">
        <f t="array" ref="J10613">IFERROR(_xlfn.IFS(B10613=2015,H10613/$O$13,B10613=2016,H10613/$O$14,B10613=2017,H10613/$O$15,B10613=2018,H10613/$O$16,B10613=2019,H10613/$O$17,B10613=2020,H10613/$O$18,B10613=2021,H10613/$O$19,B10613=2022,H10613/$O$20),"")</f>
        <v>1.5392762772599113E-4</v>
      </c>
      <c r="K10613" s="3" cm="1">
        <f t="array" ref="K10613">IFERROR(_xlfn.IFS(B10613=2015,J10613*$P$4,B10613=2016,J10613*$P$5,B10613=2017,J10613*$P$6,B10613=2018,J10613*$P$7,B10613=2019,J10613*$P$8,B10613=2020,J10613*$P$9,B10613=2021,J10613*$P$10,B10613=2022,J10613*$P$11),"")</f>
        <v>244973.20089679782</v>
      </c>
      <c r="L10613" s="3">
        <f t="shared" si="166"/>
        <v>441458.89089679782</v>
      </c>
    </row>
    <row r="10614" spans="1:12">
      <c r="A10614" t="s">
        <v>4230</v>
      </c>
      <c r="B10614">
        <v>2016</v>
      </c>
      <c r="C10614" t="s">
        <v>4104</v>
      </c>
      <c r="D10614" t="s">
        <v>4026</v>
      </c>
      <c r="E10614" t="s">
        <v>4027</v>
      </c>
      <c r="F10614" t="s">
        <v>4101</v>
      </c>
      <c r="G10614" t="s">
        <v>4028</v>
      </c>
      <c r="H10614" s="5">
        <v>256718</v>
      </c>
      <c r="I10614" t="str">
        <f>IFERROR(VLOOKUP(G10614,'NCES Match'!$A$2:$B$1307,2,FALSE),"")</f>
        <v/>
      </c>
      <c r="J10614" cm="1">
        <f t="array" ref="J10614">IFERROR(_xlfn.IFS(B10614=2015,H10614/$O$13,B10614=2016,H10614/$O$14,B10614=2017,H10614/$O$15,B10614=2018,H10614/$O$16,B10614=2019,H10614/$O$17,B10614=2020,H10614/$O$18,B10614=2021,H10614/$O$19,B10614=2022,H10614/$O$20),"")</f>
        <v>1.8377592110409036E-4</v>
      </c>
      <c r="K10614" s="3" cm="1">
        <f t="array" ref="K10614">IFERROR(_xlfn.IFS(B10614=2015,J10614*$P$4,B10614=2016,J10614*$P$5,B10614=2017,J10614*$P$6,B10614=2018,J10614*$P$7,B10614=2019,J10614*$P$8,B10614=2020,J10614*$P$9,B10614=2021,J10614*$P$10,B10614=2022,J10614*$P$11),"")</f>
        <v>307940.6760319965</v>
      </c>
      <c r="L10614" s="3">
        <f t="shared" si="166"/>
        <v>564658.6760319965</v>
      </c>
    </row>
    <row r="10615" spans="1:12">
      <c r="A10615" t="s">
        <v>4230</v>
      </c>
      <c r="B10615">
        <v>2017</v>
      </c>
      <c r="D10615" t="s">
        <v>4026</v>
      </c>
      <c r="E10615" t="s">
        <v>4027</v>
      </c>
      <c r="F10615" t="s">
        <v>4101</v>
      </c>
      <c r="G10615" t="s">
        <v>4028</v>
      </c>
      <c r="H10615" s="5">
        <v>315244</v>
      </c>
      <c r="I10615" t="str">
        <f>IFERROR(VLOOKUP(G10615,'NCES Match'!$A$2:$B$1307,2,FALSE),"")</f>
        <v/>
      </c>
      <c r="J10615" cm="1">
        <f t="array" ref="J10615">IFERROR(_xlfn.IFS(B10615=2015,H10615/$O$13,B10615=2016,H10615/$O$14,B10615=2017,H10615/$O$15,B10615=2018,H10615/$O$16,B10615=2019,H10615/$O$17,B10615=2020,H10615/$O$18,B10615=2021,H10615/$O$19,B10615=2022,H10615/$O$20),"")</f>
        <v>2.1734143454403267E-4</v>
      </c>
      <c r="K10615" s="3" cm="1">
        <f t="array" ref="K10615">IFERROR(_xlfn.IFS(B10615=2015,J10615*$P$4,B10615=2016,J10615*$P$5,B10615=2017,J10615*$P$6,B10615=2018,J10615*$P$7,B10615=2019,J10615*$P$8,B10615=2020,J10615*$P$9,B10615=2021,J10615*$P$10,B10615=2022,J10615*$P$11),"")</f>
        <v>369099.61784475902</v>
      </c>
      <c r="L10615" s="3">
        <f t="shared" si="166"/>
        <v>684343.61784475902</v>
      </c>
    </row>
    <row r="10616" spans="1:12">
      <c r="A10616" t="s">
        <v>4230</v>
      </c>
      <c r="B10616">
        <v>2018</v>
      </c>
      <c r="D10616" t="s">
        <v>4026</v>
      </c>
      <c r="E10616" t="s">
        <v>4027</v>
      </c>
      <c r="F10616" t="s">
        <v>4101</v>
      </c>
      <c r="G10616" t="s">
        <v>4028</v>
      </c>
      <c r="H10616" s="5">
        <v>310521</v>
      </c>
      <c r="I10616" t="str">
        <f>IFERROR(VLOOKUP(G10616,'NCES Match'!$A$2:$B$1307,2,FALSE),"")</f>
        <v/>
      </c>
      <c r="J10616" cm="1">
        <f t="array" ref="J10616">IFERROR(_xlfn.IFS(B10616=2015,H10616/$O$13,B10616=2016,H10616/$O$14,B10616=2017,H10616/$O$15,B10616=2018,H10616/$O$16,B10616=2019,H10616/$O$17,B10616=2020,H10616/$O$18,B10616=2021,H10616/$O$19,B10616=2022,H10616/$O$20),"")</f>
        <v>2.0263322198576194E-4</v>
      </c>
      <c r="K10616" s="3" cm="1">
        <f t="array" ref="K10616">IFERROR(_xlfn.IFS(B10616=2015,J10616*$P$4,B10616=2016,J10616*$P$5,B10616=2017,J10616*$P$6,B10616=2018,J10616*$P$7,B10616=2019,J10616*$P$8,B10616=2020,J10616*$P$9,B10616=2021,J10616*$P$10,B10616=2022,J10616*$P$11),"")</f>
        <v>347891.51536551554</v>
      </c>
      <c r="L10616" s="3">
        <f t="shared" si="166"/>
        <v>658412.5153655156</v>
      </c>
    </row>
    <row r="10617" spans="1:12">
      <c r="A10617" t="s">
        <v>4230</v>
      </c>
      <c r="B10617">
        <v>2019</v>
      </c>
      <c r="D10617" t="s">
        <v>4026</v>
      </c>
      <c r="E10617" t="s">
        <v>4027</v>
      </c>
      <c r="F10617" t="s">
        <v>4101</v>
      </c>
      <c r="G10617" t="s">
        <v>4028</v>
      </c>
      <c r="H10617" s="5">
        <v>346034</v>
      </c>
      <c r="I10617" t="str">
        <f>IFERROR(VLOOKUP(G10617,'NCES Match'!$A$2:$B$1307,2,FALSE),"")</f>
        <v/>
      </c>
      <c r="J10617" cm="1">
        <f t="array" ref="J10617">IFERROR(_xlfn.IFS(B10617=2015,H10617/$O$13,B10617=2016,H10617/$O$14,B10617=2017,H10617/$O$15,B10617=2018,H10617/$O$16,B10617=2019,H10617/$O$17,B10617=2020,H10617/$O$18,B10617=2021,H10617/$O$19,B10617=2022,H10617/$O$20),"")</f>
        <v>2.1910181734026898E-4</v>
      </c>
      <c r="K10617" s="3" cm="1">
        <f t="array" ref="K10617">IFERROR(_xlfn.IFS(B10617=2015,J10617*$P$4,B10617=2016,J10617*$P$5,B10617=2017,J10617*$P$6,B10617=2018,J10617*$P$7,B10617=2019,J10617*$P$8,B10617=2020,J10617*$P$9,B10617=2021,J10617*$P$10,B10617=2022,J10617*$P$11),"")</f>
        <v>380782.73821074795</v>
      </c>
      <c r="L10617" s="3">
        <f t="shared" si="166"/>
        <v>726816.73821074795</v>
      </c>
    </row>
    <row r="10618" spans="1:12">
      <c r="A10618" t="s">
        <v>4230</v>
      </c>
      <c r="B10618">
        <v>2020</v>
      </c>
      <c r="D10618" t="s">
        <v>4026</v>
      </c>
      <c r="E10618" t="s">
        <v>4027</v>
      </c>
      <c r="F10618" t="s">
        <v>4230</v>
      </c>
      <c r="G10618" t="s">
        <v>4028</v>
      </c>
      <c r="H10618" s="5">
        <v>581687</v>
      </c>
      <c r="I10618" t="str">
        <f>IFERROR(VLOOKUP(G10618,'NCES Match'!$A$2:$B$1307,2,FALSE),"")</f>
        <v/>
      </c>
      <c r="J10618" cm="1">
        <f t="array" ref="J10618">IFERROR(_xlfn.IFS(B10618=2015,H10618/$O$13,B10618=2016,H10618/$O$14,B10618=2017,H10618/$O$15,B10618=2018,H10618/$O$16,B10618=2019,H10618/$O$17,B10618=2020,H10618/$O$18,B10618=2021,H10618/$O$19,B10618=2022,H10618/$O$20),"")</f>
        <v>3.1522058442986779E-4</v>
      </c>
      <c r="K10618" s="3" cm="1">
        <f t="array" ref="K10618">IFERROR(_xlfn.IFS(B10618=2015,J10618*$P$4,B10618=2016,J10618*$P$5,B10618=2017,J10618*$P$6,B10618=2018,J10618*$P$7,B10618=2019,J10618*$P$8,B10618=2020,J10618*$P$9,B10618=2021,J10618*$P$10,B10618=2022,J10618*$P$11),"")</f>
        <v>664485.8793241065</v>
      </c>
      <c r="L10618" s="3">
        <f t="shared" si="166"/>
        <v>1246172.8793241065</v>
      </c>
    </row>
    <row r="10619" spans="1:12">
      <c r="A10619" t="s">
        <v>4230</v>
      </c>
      <c r="B10619">
        <v>2021</v>
      </c>
      <c r="D10619" t="s">
        <v>4026</v>
      </c>
      <c r="E10619" t="s">
        <v>4027</v>
      </c>
      <c r="F10619" t="s">
        <v>4101</v>
      </c>
      <c r="G10619" t="s">
        <v>4028</v>
      </c>
      <c r="H10619" s="5">
        <v>617658.59</v>
      </c>
      <c r="I10619" t="str">
        <f>IFERROR(VLOOKUP(G10619,'NCES Match'!$A$2:$B$1307,2,FALSE),"")</f>
        <v/>
      </c>
      <c r="J10619" cm="1">
        <f t="array" ref="J10619">IFERROR(_xlfn.IFS(B10619=2015,H10619/$O$13,B10619=2016,H10619/$O$14,B10619=2017,H10619/$O$15,B10619=2018,H10619/$O$16,B10619=2019,H10619/$O$17,B10619=2020,H10619/$O$18,B10619=2021,H10619/$O$19,B10619=2022,H10619/$O$20),"")</f>
        <v>3.160207036559352E-4</v>
      </c>
      <c r="K10619" s="3" cm="1">
        <f t="array" ref="K10619">IFERROR(_xlfn.IFS(B10619=2015,J10619*$P$4,B10619=2016,J10619*$P$5,B10619=2017,J10619*$P$6,B10619=2018,J10619*$P$7,B10619=2019,J10619*$P$8,B10619=2020,J10619*$P$9,B10619=2021,J10619*$P$10,B10619=2022,J10619*$P$11),"")</f>
        <v>676459.15786688926</v>
      </c>
      <c r="L10619" s="3">
        <f t="shared" si="166"/>
        <v>1294117.7478668892</v>
      </c>
    </row>
    <row r="10620" spans="1:12">
      <c r="A10620" t="s">
        <v>4230</v>
      </c>
      <c r="B10620">
        <v>2022</v>
      </c>
      <c r="D10620" t="s">
        <v>4026</v>
      </c>
      <c r="E10620" t="s">
        <v>4027</v>
      </c>
      <c r="F10620" t="s">
        <v>4101</v>
      </c>
      <c r="G10620" t="s">
        <v>4028</v>
      </c>
      <c r="H10620" s="5">
        <v>990372.59</v>
      </c>
      <c r="I10620" t="str">
        <f>IFERROR(VLOOKUP(G10620,'NCES Match'!$A$2:$B$1307,2,FALSE),"")</f>
        <v/>
      </c>
      <c r="J10620" cm="1">
        <f t="array" ref="J10620">IFERROR(_xlfn.IFS(B10620=2015,H10620/$O$13,B10620=2016,H10620/$O$14,B10620=2017,H10620/$O$15,B10620=2018,H10620/$O$16,B10620=2019,H10620/$O$17,B10620=2020,H10620/$O$18,B10620=2021,H10620/$O$19,B10620=2022,H10620/$O$20),"")</f>
        <v>4.3500198923104313E-4</v>
      </c>
      <c r="K10620" s="3" cm="1">
        <f t="array" ref="K10620">IFERROR(_xlfn.IFS(B10620=2015,J10620*$P$4,B10620=2016,J10620*$P$5,B10620=2017,J10620*$P$6,B10620=2018,J10620*$P$7,B10620=2019,J10620*$P$8,B10620=2020,J10620*$P$9,B10620=2021,J10620*$P$10,B10620=2022,J10620*$P$11),"")</f>
        <v>936769.39138524642</v>
      </c>
      <c r="L10620" s="3">
        <f t="shared" si="166"/>
        <v>1927141.9813852464</v>
      </c>
    </row>
    <row r="10621" spans="1:12">
      <c r="A10621" t="s">
        <v>4230</v>
      </c>
      <c r="B10621">
        <v>2023</v>
      </c>
      <c r="D10621" t="s">
        <v>4026</v>
      </c>
      <c r="E10621" t="s">
        <v>4027</v>
      </c>
      <c r="F10621" t="s">
        <v>4101</v>
      </c>
      <c r="G10621" t="s">
        <v>4028</v>
      </c>
      <c r="H10621" s="5">
        <v>1019566.67</v>
      </c>
      <c r="I10621" t="str">
        <f>IFERROR(VLOOKUP(G10621,'NCES Match'!$A$2:$B$1307,2,FALSE),"")</f>
        <v/>
      </c>
      <c r="J10621" t="str" cm="1">
        <f t="array" ref="J10621">IFERROR(_xlfn.IFS(B10621=2015,H10621/$O$13,B10621=2016,H10621/$O$14,B10621=2017,H10621/$O$15,B10621=2018,H10621/$O$16,B10621=2019,H10621/$O$17,B10621=2020,H10621/$O$18,B10621=2021,H10621/$O$19,B10621=2022,H10621/$O$20),"")</f>
        <v/>
      </c>
      <c r="K10621" s="3" t="str" cm="1">
        <f t="array" ref="K10621">IFERROR(_xlfn.IFS(B10621=2015,J10621*$P$4,B10621=2016,J10621*$P$5,B10621=2017,J10621*$P$6,B10621=2018,J10621*$P$7,B10621=2019,J10621*$P$8,B10621=2020,J10621*$P$9,B10621=2021,J10621*$P$10,B10621=2022,J10621*$P$11),"")</f>
        <v/>
      </c>
      <c r="L10621" s="3">
        <f t="shared" si="166"/>
        <v>1019566.67</v>
      </c>
    </row>
    <row r="10622" spans="1:12">
      <c r="A10622">
        <v>4814010</v>
      </c>
      <c r="B10622">
        <v>2015</v>
      </c>
      <c r="C10622" t="s">
        <v>381</v>
      </c>
      <c r="D10622" t="s">
        <v>898</v>
      </c>
      <c r="E10622" t="s">
        <v>899</v>
      </c>
      <c r="G10622" t="s">
        <v>900</v>
      </c>
      <c r="H10622" s="5">
        <v>51409.94</v>
      </c>
      <c r="I10622">
        <f>IFERROR(VLOOKUP(G10622,'NCES Match'!$A$2:$B$1307,2,FALSE),"")</f>
        <v>4814010</v>
      </c>
      <c r="J10622" cm="1">
        <f t="array" ref="J10622">IFERROR(_xlfn.IFS(B10622=2015,H10622/$O$13,B10622=2016,H10622/$O$14,B10622=2017,H10622/$O$15,B10622=2018,H10622/$O$16,B10622=2019,H10622/$O$17,B10622=2020,H10622/$O$18,B10622=2021,H10622/$O$19,B10622=2022,H10622/$O$20),"")</f>
        <v>4.0274740138762982E-5</v>
      </c>
      <c r="K10622" s="3" cm="1">
        <f t="array" ref="K10622">IFERROR(_xlfn.IFS(B10622=2015,J10622*$P$4,B10622=2016,J10622*$P$5,B10622=2017,J10622*$P$6,B10622=2018,J10622*$P$7,B10622=2019,J10622*$P$8,B10622=2020,J10622*$P$9,B10622=2021,J10622*$P$10,B10622=2022,J10622*$P$11),"")</f>
        <v>64096.563773740068</v>
      </c>
      <c r="L10622" s="3">
        <f t="shared" si="166"/>
        <v>115506.50377374007</v>
      </c>
    </row>
    <row r="10623" spans="1:12">
      <c r="A10623">
        <v>4814010</v>
      </c>
      <c r="B10623">
        <v>2016</v>
      </c>
      <c r="C10623" t="s">
        <v>4102</v>
      </c>
      <c r="D10623" t="s">
        <v>898</v>
      </c>
      <c r="E10623" t="s">
        <v>899</v>
      </c>
      <c r="F10623" t="s">
        <v>4101</v>
      </c>
      <c r="G10623" t="s">
        <v>900</v>
      </c>
      <c r="H10623" s="5">
        <v>54403</v>
      </c>
      <c r="I10623">
        <f>IFERROR(VLOOKUP(G10623,'NCES Match'!$A$2:$B$1307,2,FALSE),"")</f>
        <v>4814010</v>
      </c>
      <c r="J10623" cm="1">
        <f t="array" ref="J10623">IFERROR(_xlfn.IFS(B10623=2015,H10623/$O$13,B10623=2016,H10623/$O$14,B10623=2017,H10623/$O$15,B10623=2018,H10623/$O$16,B10623=2019,H10623/$O$17,B10623=2020,H10623/$O$18,B10623=2021,H10623/$O$19,B10623=2022,H10623/$O$20),"")</f>
        <v>3.8945307441729166E-5</v>
      </c>
      <c r="K10623" s="3" cm="1">
        <f t="array" ref="K10623">IFERROR(_xlfn.IFS(B10623=2015,J10623*$P$4,B10623=2016,J10623*$P$5,B10623=2017,J10623*$P$6,B10623=2018,J10623*$P$7,B10623=2019,J10623*$P$8,B10623=2020,J10623*$P$9,B10623=2021,J10623*$P$10,B10623=2022,J10623*$P$11),"")</f>
        <v>65257.974112328331</v>
      </c>
      <c r="L10623" s="3">
        <f t="shared" si="166"/>
        <v>119660.97411232833</v>
      </c>
    </row>
    <row r="10624" spans="1:12">
      <c r="A10624">
        <v>4814010</v>
      </c>
      <c r="B10624">
        <v>2017</v>
      </c>
      <c r="D10624" t="s">
        <v>898</v>
      </c>
      <c r="E10624" t="s">
        <v>899</v>
      </c>
      <c r="F10624" t="s">
        <v>4101</v>
      </c>
      <c r="G10624" t="s">
        <v>900</v>
      </c>
      <c r="H10624" s="5">
        <v>57243</v>
      </c>
      <c r="I10624">
        <f>IFERROR(VLOOKUP(G10624,'NCES Match'!$A$2:$B$1307,2,FALSE),"")</f>
        <v>4814010</v>
      </c>
      <c r="J10624" cm="1">
        <f t="array" ref="J10624">IFERROR(_xlfn.IFS(B10624=2015,H10624/$O$13,B10624=2016,H10624/$O$14,B10624=2017,H10624/$O$15,B10624=2018,H10624/$O$16,B10624=2019,H10624/$O$17,B10624=2020,H10624/$O$18,B10624=2021,H10624/$O$19,B10624=2022,H10624/$O$20),"")</f>
        <v>3.9465543317570082E-5</v>
      </c>
      <c r="K10624" s="3" cm="1">
        <f t="array" ref="K10624">IFERROR(_xlfn.IFS(B10624=2015,J10624*$P$4,B10624=2016,J10624*$P$5,B10624=2017,J10624*$P$6,B10624=2018,J10624*$P$7,B10624=2019,J10624*$P$8,B10624=2020,J10624*$P$9,B10624=2021,J10624*$P$10,B10624=2022,J10624*$P$11),"")</f>
        <v>67022.272983110044</v>
      </c>
      <c r="L10624" s="3">
        <f t="shared" si="166"/>
        <v>124265.27298311004</v>
      </c>
    </row>
    <row r="10625" spans="1:12">
      <c r="A10625">
        <v>4814010</v>
      </c>
      <c r="B10625">
        <v>2018</v>
      </c>
      <c r="D10625" t="s">
        <v>898</v>
      </c>
      <c r="E10625" t="s">
        <v>899</v>
      </c>
      <c r="F10625" t="s">
        <v>4101</v>
      </c>
      <c r="G10625" t="s">
        <v>900</v>
      </c>
      <c r="H10625" s="5">
        <v>58993</v>
      </c>
      <c r="I10625">
        <f>IFERROR(VLOOKUP(G10625,'NCES Match'!$A$2:$B$1307,2,FALSE),"")</f>
        <v>4814010</v>
      </c>
      <c r="J10625" cm="1">
        <f t="array" ref="J10625">IFERROR(_xlfn.IFS(B10625=2015,H10625/$O$13,B10625=2016,H10625/$O$14,B10625=2017,H10625/$O$15,B10625=2018,H10625/$O$16,B10625=2019,H10625/$O$17,B10625=2020,H10625/$O$18,B10625=2021,H10625/$O$19,B10625=2022,H10625/$O$20),"")</f>
        <v>3.8496403349873452E-5</v>
      </c>
      <c r="K10625" s="3" cm="1">
        <f t="array" ref="K10625">IFERROR(_xlfn.IFS(B10625=2015,J10625*$P$4,B10625=2016,J10625*$P$5,B10625=2017,J10625*$P$6,B10625=2018,J10625*$P$7,B10625=2019,J10625*$P$8,B10625=2020,J10625*$P$9,B10625=2021,J10625*$P$10,B10625=2022,J10625*$P$11),"")</f>
        <v>66092.677036199995</v>
      </c>
      <c r="L10625" s="3">
        <f t="shared" si="166"/>
        <v>125085.6770362</v>
      </c>
    </row>
    <row r="10626" spans="1:12">
      <c r="A10626">
        <v>4814010</v>
      </c>
      <c r="B10626">
        <v>2019</v>
      </c>
      <c r="D10626" t="s">
        <v>898</v>
      </c>
      <c r="E10626" t="s">
        <v>899</v>
      </c>
      <c r="F10626" t="s">
        <v>4101</v>
      </c>
      <c r="G10626" t="s">
        <v>900</v>
      </c>
      <c r="H10626" s="5">
        <v>62000</v>
      </c>
      <c r="I10626">
        <f>IFERROR(VLOOKUP(G10626,'NCES Match'!$A$2:$B$1307,2,FALSE),"")</f>
        <v>4814010</v>
      </c>
      <c r="J10626" cm="1">
        <f t="array" ref="J10626">IFERROR(_xlfn.IFS(B10626=2015,H10626/$O$13,B10626=2016,H10626/$O$14,B10626=2017,H10626/$O$15,B10626=2018,H10626/$O$16,B10626=2019,H10626/$O$17,B10626=2020,H10626/$O$18,B10626=2021,H10626/$O$19,B10626=2022,H10626/$O$20),"")</f>
        <v>3.9257161652024584E-5</v>
      </c>
      <c r="K10626" s="3" cm="1">
        <f t="array" ref="K10626">IFERROR(_xlfn.IFS(B10626=2015,J10626*$P$4,B10626=2016,J10626*$P$5,B10626=2017,J10626*$P$6,B10626=2018,J10626*$P$7,B10626=2019,J10626*$P$8,B10626=2020,J10626*$P$9,B10626=2021,J10626*$P$10,B10626=2022,J10626*$P$11),"")</f>
        <v>68226.04070428446</v>
      </c>
      <c r="L10626" s="3">
        <f t="shared" si="166"/>
        <v>130226.04070428446</v>
      </c>
    </row>
    <row r="10627" spans="1:12">
      <c r="A10627">
        <v>4814010</v>
      </c>
      <c r="B10627">
        <v>2020</v>
      </c>
      <c r="D10627" t="s">
        <v>898</v>
      </c>
      <c r="E10627" t="s">
        <v>899</v>
      </c>
      <c r="F10627" t="s">
        <v>4230</v>
      </c>
      <c r="G10627" t="s">
        <v>900</v>
      </c>
      <c r="H10627" s="5">
        <v>77215</v>
      </c>
      <c r="I10627">
        <f>IFERROR(VLOOKUP(G10627,'NCES Match'!$A$2:$B$1307,2,FALSE),"")</f>
        <v>4814010</v>
      </c>
      <c r="J10627" cm="1">
        <f t="array" ref="J10627">IFERROR(_xlfn.IFS(B10627=2015,H10627/$O$13,B10627=2016,H10627/$O$14,B10627=2017,H10627/$O$15,B10627=2018,H10627/$O$16,B10627=2019,H10627/$O$17,B10627=2020,H10627/$O$18,B10627=2021,H10627/$O$19,B10627=2022,H10627/$O$20),"")</f>
        <v>4.1843392454622916E-5</v>
      </c>
      <c r="K10627" s="3" cm="1">
        <f t="array" ref="K10627">IFERROR(_xlfn.IFS(B10627=2015,J10627*$P$4,B10627=2016,J10627*$P$5,B10627=2017,J10627*$P$6,B10627=2018,J10627*$P$7,B10627=2019,J10627*$P$8,B10627=2020,J10627*$P$9,B10627=2021,J10627*$P$10,B10627=2022,J10627*$P$11),"")</f>
        <v>88205.989083494875</v>
      </c>
      <c r="L10627" s="3">
        <f t="shared" ref="L10627:L10690" si="167">SUM(H10627,K10627)</f>
        <v>165420.98908349487</v>
      </c>
    </row>
    <row r="10628" spans="1:12">
      <c r="A10628">
        <v>4814010</v>
      </c>
      <c r="B10628">
        <v>2021</v>
      </c>
      <c r="D10628" t="s">
        <v>898</v>
      </c>
      <c r="E10628" t="s">
        <v>899</v>
      </c>
      <c r="F10628" t="s">
        <v>4101</v>
      </c>
      <c r="G10628" t="s">
        <v>900</v>
      </c>
      <c r="H10628" s="5">
        <v>86677.07</v>
      </c>
      <c r="I10628">
        <f>IFERROR(VLOOKUP(G10628,'NCES Match'!$A$2:$B$1307,2,FALSE),"")</f>
        <v>4814010</v>
      </c>
      <c r="J10628" cm="1">
        <f t="array" ref="J10628">IFERROR(_xlfn.IFS(B10628=2015,H10628/$O$13,B10628=2016,H10628/$O$14,B10628=2017,H10628/$O$15,B10628=2018,H10628/$O$16,B10628=2019,H10628/$O$17,B10628=2020,H10628/$O$18,B10628=2021,H10628/$O$19,B10628=2022,H10628/$O$20),"")</f>
        <v>4.4347717486184005E-5</v>
      </c>
      <c r="K10628" s="3" cm="1">
        <f t="array" ref="K10628">IFERROR(_xlfn.IFS(B10628=2015,J10628*$P$4,B10628=2016,J10628*$P$5,B10628=2017,J10628*$P$6,B10628=2018,J10628*$P$7,B10628=2019,J10628*$P$8,B10628=2020,J10628*$P$9,B10628=2021,J10628*$P$10,B10628=2022,J10628*$P$11),"")</f>
        <v>94928.652702084859</v>
      </c>
      <c r="L10628" s="3">
        <f t="shared" si="167"/>
        <v>181605.72270208487</v>
      </c>
    </row>
    <row r="10629" spans="1:12">
      <c r="A10629">
        <v>4814010</v>
      </c>
      <c r="B10629">
        <v>2022</v>
      </c>
      <c r="D10629" t="s">
        <v>898</v>
      </c>
      <c r="E10629" t="s">
        <v>899</v>
      </c>
      <c r="F10629" t="s">
        <v>4101</v>
      </c>
      <c r="G10629" t="s">
        <v>900</v>
      </c>
      <c r="H10629" s="5">
        <v>104521.13</v>
      </c>
      <c r="I10629">
        <f>IFERROR(VLOOKUP(G10629,'NCES Match'!$A$2:$B$1307,2,FALSE),"")</f>
        <v>4814010</v>
      </c>
      <c r="J10629" cm="1">
        <f t="array" ref="J10629">IFERROR(_xlfn.IFS(B10629=2015,H10629/$O$13,B10629=2016,H10629/$O$14,B10629=2017,H10629/$O$15,B10629=2018,H10629/$O$16,B10629=2019,H10629/$O$17,B10629=2020,H10629/$O$18,B10629=2021,H10629/$O$19,B10629=2022,H10629/$O$20),"")</f>
        <v>4.5908883106989521E-5</v>
      </c>
      <c r="K10629" s="3" cm="1">
        <f t="array" ref="K10629">IFERROR(_xlfn.IFS(B10629=2015,J10629*$P$4,B10629=2016,J10629*$P$5,B10629=2017,J10629*$P$6,B10629=2018,J10629*$P$7,B10629=2019,J10629*$P$8,B10629=2020,J10629*$P$9,B10629=2021,J10629*$P$10,B10629=2022,J10629*$P$11),"")</f>
        <v>98863.999595342408</v>
      </c>
      <c r="L10629" s="3">
        <f t="shared" si="167"/>
        <v>203385.12959534241</v>
      </c>
    </row>
    <row r="10630" spans="1:12">
      <c r="A10630">
        <v>4814010</v>
      </c>
      <c r="B10630">
        <v>2023</v>
      </c>
      <c r="D10630" t="s">
        <v>898</v>
      </c>
      <c r="E10630" t="s">
        <v>899</v>
      </c>
      <c r="F10630" t="s">
        <v>4101</v>
      </c>
      <c r="G10630" t="s">
        <v>900</v>
      </c>
      <c r="H10630" s="5">
        <v>107414.02</v>
      </c>
      <c r="I10630">
        <f>IFERROR(VLOOKUP(G10630,'NCES Match'!$A$2:$B$1307,2,FALSE),"")</f>
        <v>4814010</v>
      </c>
      <c r="J10630" t="str" cm="1">
        <f t="array" ref="J10630">IFERROR(_xlfn.IFS(B10630=2015,H10630/$O$13,B10630=2016,H10630/$O$14,B10630=2017,H10630/$O$15,B10630=2018,H10630/$O$16,B10630=2019,H10630/$O$17,B10630=2020,H10630/$O$18,B10630=2021,H10630/$O$19,B10630=2022,H10630/$O$20),"")</f>
        <v/>
      </c>
      <c r="K10630" s="3" t="str" cm="1">
        <f t="array" ref="K10630">IFERROR(_xlfn.IFS(B10630=2015,J10630*$P$4,B10630=2016,J10630*$P$5,B10630=2017,J10630*$P$6,B10630=2018,J10630*$P$7,B10630=2019,J10630*$P$8,B10630=2020,J10630*$P$9,B10630=2021,J10630*$P$10,B10630=2022,J10630*$P$11),"")</f>
        <v/>
      </c>
      <c r="L10630" s="3">
        <f t="shared" si="167"/>
        <v>107414.02</v>
      </c>
    </row>
    <row r="10631" spans="1:12">
      <c r="A10631">
        <v>4838700</v>
      </c>
      <c r="B10631">
        <v>2015</v>
      </c>
      <c r="C10631" t="s">
        <v>381</v>
      </c>
      <c r="D10631" t="s">
        <v>2884</v>
      </c>
      <c r="E10631" t="s">
        <v>2885</v>
      </c>
      <c r="G10631" t="s">
        <v>2886</v>
      </c>
      <c r="H10631" s="5">
        <v>2269638.62</v>
      </c>
      <c r="I10631">
        <f>IFERROR(VLOOKUP(G10631,'NCES Match'!$A$2:$B$1307,2,FALSE),"")</f>
        <v>4838700</v>
      </c>
      <c r="J10631" cm="1">
        <f t="array" ref="J10631">IFERROR(_xlfn.IFS(B10631=2015,H10631/$O$13,B10631=2016,H10631/$O$14,B10631=2017,H10631/$O$15,B10631=2018,H10631/$O$16,B10631=2019,H10631/$O$17,B10631=2020,H10631/$O$18,B10631=2021,H10631/$O$19,B10631=2022,H10631/$O$20),"")</f>
        <v>1.7780434217468573E-3</v>
      </c>
      <c r="K10631" s="3" cm="1">
        <f t="array" ref="K10631">IFERROR(_xlfn.IFS(B10631=2015,J10631*$P$4,B10631=2016,J10631*$P$5,B10631=2017,J10631*$P$6,B10631=2018,J10631*$P$7,B10631=2019,J10631*$P$8,B10631=2020,J10631*$P$9,B10631=2021,J10631*$P$10,B10631=2022,J10631*$P$11),"")</f>
        <v>2829725.8574931892</v>
      </c>
      <c r="L10631" s="3">
        <f t="shared" si="167"/>
        <v>5099364.4774931893</v>
      </c>
    </row>
    <row r="10632" spans="1:12">
      <c r="A10632">
        <v>4838700</v>
      </c>
      <c r="B10632">
        <v>2016</v>
      </c>
      <c r="C10632" t="s">
        <v>4102</v>
      </c>
      <c r="D10632" t="s">
        <v>2884</v>
      </c>
      <c r="E10632" t="s">
        <v>2885</v>
      </c>
      <c r="F10632" t="s">
        <v>4101</v>
      </c>
      <c r="G10632" t="s">
        <v>2886</v>
      </c>
      <c r="H10632" s="5">
        <v>2314992</v>
      </c>
      <c r="I10632">
        <f>IFERROR(VLOOKUP(G10632,'NCES Match'!$A$2:$B$1307,2,FALSE),"")</f>
        <v>4838700</v>
      </c>
      <c r="J10632" cm="1">
        <f t="array" ref="J10632">IFERROR(_xlfn.IFS(B10632=2015,H10632/$O$13,B10632=2016,H10632/$O$14,B10632=2017,H10632/$O$15,B10632=2018,H10632/$O$16,B10632=2019,H10632/$O$17,B10632=2020,H10632/$O$18,B10632=2021,H10632/$O$19,B10632=2022,H10632/$O$20),"")</f>
        <v>1.6572261670338673E-3</v>
      </c>
      <c r="K10632" s="3" cm="1">
        <f t="array" ref="K10632">IFERROR(_xlfn.IFS(B10632=2015,J10632*$P$4,B10632=2016,J10632*$P$5,B10632=2017,J10632*$P$6,B10632=2018,J10632*$P$7,B10632=2019,J10632*$P$8,B10632=2020,J10632*$P$9,B10632=2021,J10632*$P$10,B10632=2022,J10632*$P$11),"")</f>
        <v>2776899.9504852155</v>
      </c>
      <c r="L10632" s="3">
        <f t="shared" si="167"/>
        <v>5091891.9504852155</v>
      </c>
    </row>
    <row r="10633" spans="1:12">
      <c r="A10633">
        <v>4838700</v>
      </c>
      <c r="B10633">
        <v>2017</v>
      </c>
      <c r="D10633" t="s">
        <v>2884</v>
      </c>
      <c r="E10633" t="s">
        <v>2885</v>
      </c>
      <c r="F10633" t="s">
        <v>4101</v>
      </c>
      <c r="G10633" t="s">
        <v>2886</v>
      </c>
      <c r="H10633" s="5">
        <v>2348191</v>
      </c>
      <c r="I10633">
        <f>IFERROR(VLOOKUP(G10633,'NCES Match'!$A$2:$B$1307,2,FALSE),"")</f>
        <v>4838700</v>
      </c>
      <c r="J10633" cm="1">
        <f t="array" ref="J10633">IFERROR(_xlfn.IFS(B10633=2015,H10633/$O$13,B10633=2016,H10633/$O$14,B10633=2017,H10633/$O$15,B10633=2018,H10633/$O$16,B10633=2019,H10633/$O$17,B10633=2020,H10633/$O$18,B10633=2021,H10633/$O$19,B10633=2022,H10633/$O$20),"")</f>
        <v>1.6189339068257813E-3</v>
      </c>
      <c r="K10633" s="3" cm="1">
        <f t="array" ref="K10633">IFERROR(_xlfn.IFS(B10633=2015,J10633*$P$4,B10633=2016,J10633*$P$5,B10633=2017,J10633*$P$6,B10633=2018,J10633*$P$7,B10633=2019,J10633*$P$8,B10633=2020,J10633*$P$9,B10633=2021,J10633*$P$10,B10633=2022,J10633*$P$11),"")</f>
        <v>2749350.981228834</v>
      </c>
      <c r="L10633" s="3">
        <f t="shared" si="167"/>
        <v>5097541.981228834</v>
      </c>
    </row>
    <row r="10634" spans="1:12">
      <c r="A10634">
        <v>4838700</v>
      </c>
      <c r="B10634">
        <v>2018</v>
      </c>
      <c r="D10634" t="s">
        <v>2884</v>
      </c>
      <c r="E10634" t="s">
        <v>2885</v>
      </c>
      <c r="F10634" t="s">
        <v>4101</v>
      </c>
      <c r="G10634" t="s">
        <v>2886</v>
      </c>
      <c r="H10634" s="5">
        <v>2433008</v>
      </c>
      <c r="I10634">
        <f>IFERROR(VLOOKUP(G10634,'NCES Match'!$A$2:$B$1307,2,FALSE),"")</f>
        <v>4838700</v>
      </c>
      <c r="J10634" cm="1">
        <f t="array" ref="J10634">IFERROR(_xlfn.IFS(B10634=2015,H10634/$O$13,B10634=2016,H10634/$O$14,B10634=2017,H10634/$O$15,B10634=2018,H10634/$O$16,B10634=2019,H10634/$O$17,B10634=2020,H10634/$O$18,B10634=2021,H10634/$O$19,B10634=2022,H10634/$O$20),"")</f>
        <v>1.5876808658903414E-3</v>
      </c>
      <c r="K10634" s="3" cm="1">
        <f t="array" ref="K10634">IFERROR(_xlfn.IFS(B10634=2015,J10634*$P$4,B10634=2016,J10634*$P$5,B10634=2017,J10634*$P$6,B10634=2018,J10634*$P$7,B10634=2019,J10634*$P$8,B10634=2020,J10634*$P$9,B10634=2021,J10634*$P$10,B10634=2022,J10634*$P$11),"")</f>
        <v>2725815.1301085022</v>
      </c>
      <c r="L10634" s="3">
        <f t="shared" si="167"/>
        <v>5158823.1301085018</v>
      </c>
    </row>
    <row r="10635" spans="1:12">
      <c r="A10635">
        <v>4838700</v>
      </c>
      <c r="B10635">
        <v>2019</v>
      </c>
      <c r="D10635" t="s">
        <v>2884</v>
      </c>
      <c r="E10635" t="s">
        <v>2885</v>
      </c>
      <c r="F10635" t="s">
        <v>4101</v>
      </c>
      <c r="G10635" t="s">
        <v>2886</v>
      </c>
      <c r="H10635" s="5">
        <v>2513474</v>
      </c>
      <c r="I10635">
        <f>IFERROR(VLOOKUP(G10635,'NCES Match'!$A$2:$B$1307,2,FALSE),"")</f>
        <v>4838700</v>
      </c>
      <c r="J10635" cm="1">
        <f t="array" ref="J10635">IFERROR(_xlfn.IFS(B10635=2015,H10635/$O$13,B10635=2016,H10635/$O$14,B10635=2017,H10635/$O$15,B10635=2018,H10635/$O$16,B10635=2019,H10635/$O$17,B10635=2020,H10635/$O$18,B10635=2021,H10635/$O$19,B10635=2022,H10635/$O$20),"")</f>
        <v>1.5914815342929168E-3</v>
      </c>
      <c r="K10635" s="3" cm="1">
        <f t="array" ref="K10635">IFERROR(_xlfn.IFS(B10635=2015,J10635*$P$4,B10635=2016,J10635*$P$5,B10635=2017,J10635*$P$6,B10635=2018,J10635*$P$7,B10635=2019,J10635*$P$8,B10635=2020,J10635*$P$9,B10635=2021,J10635*$P$10,B10635=2022,J10635*$P$11),"")</f>
        <v>2765877.0876316242</v>
      </c>
      <c r="L10635" s="3">
        <f t="shared" si="167"/>
        <v>5279351.0876316242</v>
      </c>
    </row>
    <row r="10636" spans="1:12">
      <c r="A10636">
        <v>4838700</v>
      </c>
      <c r="B10636">
        <v>2020</v>
      </c>
      <c r="D10636" t="s">
        <v>2884</v>
      </c>
      <c r="E10636" t="s">
        <v>2885</v>
      </c>
      <c r="F10636" t="s">
        <v>4230</v>
      </c>
      <c r="G10636" t="s">
        <v>2886</v>
      </c>
      <c r="H10636" s="5">
        <v>2412676</v>
      </c>
      <c r="I10636">
        <f>IFERROR(VLOOKUP(G10636,'NCES Match'!$A$2:$B$1307,2,FALSE),"")</f>
        <v>4838700</v>
      </c>
      <c r="J10636" cm="1">
        <f t="array" ref="J10636">IFERROR(_xlfn.IFS(B10636=2015,H10636/$O$13,B10636=2016,H10636/$O$14,B10636=2017,H10636/$O$15,B10636=2018,H10636/$O$16,B10636=2019,H10636/$O$17,B10636=2020,H10636/$O$18,B10636=2021,H10636/$O$19,B10636=2022,H10636/$O$20),"")</f>
        <v>1.3074473707679829E-3</v>
      </c>
      <c r="K10636" s="3" cm="1">
        <f t="array" ref="K10636">IFERROR(_xlfn.IFS(B10636=2015,J10636*$P$4,B10636=2016,J10636*$P$5,B10636=2017,J10636*$P$6,B10636=2018,J10636*$P$7,B10636=2019,J10636*$P$8,B10636=2020,J10636*$P$9,B10636=2021,J10636*$P$10,B10636=2022,J10636*$P$11),"")</f>
        <v>2756102.7380432566</v>
      </c>
      <c r="L10636" s="3">
        <f t="shared" si="167"/>
        <v>5168778.7380432561</v>
      </c>
    </row>
    <row r="10637" spans="1:12">
      <c r="A10637">
        <v>4838700</v>
      </c>
      <c r="B10637">
        <v>2021</v>
      </c>
      <c r="D10637" t="s">
        <v>2884</v>
      </c>
      <c r="E10637" t="s">
        <v>2885</v>
      </c>
      <c r="F10637" t="s">
        <v>4101</v>
      </c>
      <c r="G10637" t="s">
        <v>2886</v>
      </c>
      <c r="H10637" s="5">
        <v>2546168.98</v>
      </c>
      <c r="I10637">
        <f>IFERROR(VLOOKUP(G10637,'NCES Match'!$A$2:$B$1307,2,FALSE),"")</f>
        <v>4838700</v>
      </c>
      <c r="J10637" cm="1">
        <f t="array" ref="J10637">IFERROR(_xlfn.IFS(B10637=2015,H10637/$O$13,B10637=2016,H10637/$O$14,B10637=2017,H10637/$O$15,B10637=2018,H10637/$O$16,B10637=2019,H10637/$O$17,B10637=2020,H10637/$O$18,B10637=2021,H10637/$O$19,B10637=2022,H10637/$O$20),"")</f>
        <v>1.3027295753897227E-3</v>
      </c>
      <c r="K10637" s="3" cm="1">
        <f t="array" ref="K10637">IFERROR(_xlfn.IFS(B10637=2015,J10637*$P$4,B10637=2016,J10637*$P$5,B10637=2017,J10637*$P$6,B10637=2018,J10637*$P$7,B10637=2019,J10637*$P$8,B10637=2020,J10637*$P$9,B10637=2021,J10637*$P$10,B10637=2022,J10637*$P$11),"")</f>
        <v>2788562.0824889629</v>
      </c>
      <c r="L10637" s="3">
        <f t="shared" si="167"/>
        <v>5334731.0624889629</v>
      </c>
    </row>
    <row r="10638" spans="1:12">
      <c r="A10638">
        <v>4838700</v>
      </c>
      <c r="B10638">
        <v>2022</v>
      </c>
      <c r="D10638" t="s">
        <v>2884</v>
      </c>
      <c r="E10638" t="s">
        <v>2885</v>
      </c>
      <c r="F10638" t="s">
        <v>4101</v>
      </c>
      <c r="G10638" t="s">
        <v>2886</v>
      </c>
      <c r="H10638" s="5">
        <v>2954284.97</v>
      </c>
      <c r="I10638">
        <f>IFERROR(VLOOKUP(G10638,'NCES Match'!$A$2:$B$1307,2,FALSE),"")</f>
        <v>4838700</v>
      </c>
      <c r="J10638" cm="1">
        <f t="array" ref="J10638">IFERROR(_xlfn.IFS(B10638=2015,H10638/$O$13,B10638=2016,H10638/$O$14,B10638=2017,H10638/$O$15,B10638=2018,H10638/$O$16,B10638=2019,H10638/$O$17,B10638=2020,H10638/$O$18,B10638=2021,H10638/$O$19,B10638=2022,H10638/$O$20),"")</f>
        <v>1.2976124861304699E-3</v>
      </c>
      <c r="K10638" s="3" cm="1">
        <f t="array" ref="K10638">IFERROR(_xlfn.IFS(B10638=2015,J10638*$P$4,B10638=2016,J10638*$P$5,B10638=2017,J10638*$P$6,B10638=2018,J10638*$P$7,B10638=2019,J10638*$P$8,B10638=2020,J10638*$P$9,B10638=2021,J10638*$P$10,B10638=2022,J10638*$P$11),"")</f>
        <v>2794386.4372553779</v>
      </c>
      <c r="L10638" s="3">
        <f t="shared" si="167"/>
        <v>5748671.4072553776</v>
      </c>
    </row>
    <row r="10639" spans="1:12">
      <c r="A10639">
        <v>4838700</v>
      </c>
      <c r="B10639">
        <v>2023</v>
      </c>
      <c r="D10639" t="s">
        <v>2884</v>
      </c>
      <c r="E10639" t="s">
        <v>2885</v>
      </c>
      <c r="F10639" t="s">
        <v>4101</v>
      </c>
      <c r="G10639" t="s">
        <v>2886</v>
      </c>
      <c r="H10639" s="5">
        <v>3141172.13</v>
      </c>
      <c r="I10639">
        <f>IFERROR(VLOOKUP(G10639,'NCES Match'!$A$2:$B$1307,2,FALSE),"")</f>
        <v>4838700</v>
      </c>
      <c r="J10639" t="str" cm="1">
        <f t="array" ref="J10639">IFERROR(_xlfn.IFS(B10639=2015,H10639/$O$13,B10639=2016,H10639/$O$14,B10639=2017,H10639/$O$15,B10639=2018,H10639/$O$16,B10639=2019,H10639/$O$17,B10639=2020,H10639/$O$18,B10639=2021,H10639/$O$19,B10639=2022,H10639/$O$20),"")</f>
        <v/>
      </c>
      <c r="K10639" s="3" t="str" cm="1">
        <f t="array" ref="K10639">IFERROR(_xlfn.IFS(B10639=2015,J10639*$P$4,B10639=2016,J10639*$P$5,B10639=2017,J10639*$P$6,B10639=2018,J10639*$P$7,B10639=2019,J10639*$P$8,B10639=2020,J10639*$P$9,B10639=2021,J10639*$P$10,B10639=2022,J10639*$P$11),"")</f>
        <v/>
      </c>
      <c r="L10639" s="3">
        <f t="shared" si="167"/>
        <v>3141172.13</v>
      </c>
    </row>
    <row r="10640" spans="1:12">
      <c r="A10640">
        <v>4844710</v>
      </c>
      <c r="B10640">
        <v>2015</v>
      </c>
      <c r="C10640" t="s">
        <v>381</v>
      </c>
      <c r="D10640" t="s">
        <v>3348</v>
      </c>
      <c r="E10640" t="s">
        <v>3349</v>
      </c>
      <c r="G10640" t="s">
        <v>3350</v>
      </c>
      <c r="H10640" s="5">
        <v>45346.34</v>
      </c>
      <c r="I10640">
        <f>IFERROR(VLOOKUP(G10640,'NCES Match'!$A$2:$B$1307,2,FALSE),"")</f>
        <v>4844710</v>
      </c>
      <c r="J10640" cm="1">
        <f t="array" ref="J10640">IFERROR(_xlfn.IFS(B10640=2015,H10640/$O$13,B10640=2016,H10640/$O$14,B10640=2017,H10640/$O$15,B10640=2018,H10640/$O$16,B10640=2019,H10640/$O$17,B10640=2020,H10640/$O$18,B10640=2021,H10640/$O$19,B10640=2022,H10640/$O$20),"")</f>
        <v>3.5524493118334571E-5</v>
      </c>
      <c r="K10640" s="3" cm="1">
        <f t="array" ref="K10640">IFERROR(_xlfn.IFS(B10640=2015,J10640*$P$4,B10640=2016,J10640*$P$5,B10640=2017,J10640*$P$6,B10640=2018,J10640*$P$7,B10640=2019,J10640*$P$8,B10640=2020,J10640*$P$9,B10640=2021,J10640*$P$10,B10640=2022,J10640*$P$11),"")</f>
        <v>56536.626452310586</v>
      </c>
      <c r="L10640" s="3">
        <f t="shared" si="167"/>
        <v>101882.96645231059</v>
      </c>
    </row>
    <row r="10641" spans="1:12">
      <c r="A10641">
        <v>4844710</v>
      </c>
      <c r="B10641">
        <v>2016</v>
      </c>
      <c r="C10641" t="s">
        <v>4102</v>
      </c>
      <c r="D10641" t="s">
        <v>3348</v>
      </c>
      <c r="E10641" t="s">
        <v>3349</v>
      </c>
      <c r="F10641" t="s">
        <v>4101</v>
      </c>
      <c r="G10641" t="s">
        <v>3350</v>
      </c>
      <c r="H10641" s="5">
        <v>46833</v>
      </c>
      <c r="I10641">
        <f>IFERROR(VLOOKUP(G10641,'NCES Match'!$A$2:$B$1307,2,FALSE),"")</f>
        <v>4844710</v>
      </c>
      <c r="J10641" cm="1">
        <f t="array" ref="J10641">IFERROR(_xlfn.IFS(B10641=2015,H10641/$O$13,B10641=2016,H10641/$O$14,B10641=2017,H10641/$O$15,B10641=2018,H10641/$O$16,B10641=2019,H10641/$O$17,B10641=2020,H10641/$O$18,B10641=2021,H10641/$O$19,B10641=2022,H10641/$O$20),"")</f>
        <v>3.3526194941795525E-5</v>
      </c>
      <c r="K10641" s="3" cm="1">
        <f t="array" ref="K10641">IFERROR(_xlfn.IFS(B10641=2015,J10641*$P$4,B10641=2016,J10641*$P$5,B10641=2017,J10641*$P$6,B10641=2018,J10641*$P$7,B10641=2019,J10641*$P$8,B10641=2020,J10641*$P$9,B10641=2021,J10641*$P$10,B10641=2022,J10641*$P$11),"")</f>
        <v>56177.539871012123</v>
      </c>
      <c r="L10641" s="3">
        <f t="shared" si="167"/>
        <v>103010.53987101212</v>
      </c>
    </row>
    <row r="10642" spans="1:12">
      <c r="A10642">
        <v>4844710</v>
      </c>
      <c r="B10642">
        <v>2017</v>
      </c>
      <c r="D10642" t="s">
        <v>3348</v>
      </c>
      <c r="E10642" t="s">
        <v>3349</v>
      </c>
      <c r="F10642" t="s">
        <v>4101</v>
      </c>
      <c r="G10642" t="s">
        <v>3350</v>
      </c>
      <c r="H10642" s="5">
        <v>47225</v>
      </c>
      <c r="I10642">
        <f>IFERROR(VLOOKUP(G10642,'NCES Match'!$A$2:$B$1307,2,FALSE),"")</f>
        <v>4844710</v>
      </c>
      <c r="J10642" cm="1">
        <f t="array" ref="J10642">IFERROR(_xlfn.IFS(B10642=2015,H10642/$O$13,B10642=2016,H10642/$O$14,B10642=2017,H10642/$O$15,B10642=2018,H10642/$O$16,B10642=2019,H10642/$O$17,B10642=2020,H10642/$O$18,B10642=2021,H10642/$O$19,B10642=2022,H10642/$O$20),"")</f>
        <v>3.2558745753581171E-5</v>
      </c>
      <c r="K10642" s="3" cm="1">
        <f t="array" ref="K10642">IFERROR(_xlfn.IFS(B10642=2015,J10642*$P$4,B10642=2016,J10642*$P$5,B10642=2017,J10642*$P$6,B10642=2018,J10642*$P$7,B10642=2019,J10642*$P$8,B10642=2020,J10642*$P$9,B10642=2021,J10642*$P$10,B10642=2022,J10642*$P$11),"")</f>
        <v>55292.819063070972</v>
      </c>
      <c r="L10642" s="3">
        <f t="shared" si="167"/>
        <v>102517.81906307097</v>
      </c>
    </row>
    <row r="10643" spans="1:12">
      <c r="A10643">
        <v>4844710</v>
      </c>
      <c r="B10643">
        <v>2018</v>
      </c>
      <c r="D10643" t="s">
        <v>3348</v>
      </c>
      <c r="E10643" t="s">
        <v>3349</v>
      </c>
      <c r="F10643" t="s">
        <v>4101</v>
      </c>
      <c r="G10643" t="s">
        <v>3350</v>
      </c>
      <c r="H10643" s="5">
        <v>58115</v>
      </c>
      <c r="I10643">
        <f>IFERROR(VLOOKUP(G10643,'NCES Match'!$A$2:$B$1307,2,FALSE),"")</f>
        <v>4844710</v>
      </c>
      <c r="J10643" cm="1">
        <f t="array" ref="J10643">IFERROR(_xlfn.IFS(B10643=2015,H10643/$O$13,B10643=2016,H10643/$O$14,B10643=2017,H10643/$O$15,B10643=2018,H10643/$O$16,B10643=2019,H10643/$O$17,B10643=2020,H10643/$O$18,B10643=2021,H10643/$O$19,B10643=2022,H10643/$O$20),"")</f>
        <v>3.792345669279229E-5</v>
      </c>
      <c r="K10643" s="3" cm="1">
        <f t="array" ref="K10643">IFERROR(_xlfn.IFS(B10643=2015,J10643*$P$4,B10643=2016,J10643*$P$5,B10643=2017,J10643*$P$6,B10643=2018,J10643*$P$7,B10643=2019,J10643*$P$8,B10643=2020,J10643*$P$9,B10643=2021,J10643*$P$10,B10643=2022,J10643*$P$11),"")</f>
        <v>65109.011678652758</v>
      </c>
      <c r="L10643" s="3">
        <f t="shared" si="167"/>
        <v>123224.01167865275</v>
      </c>
    </row>
    <row r="10644" spans="1:12">
      <c r="A10644">
        <v>4844710</v>
      </c>
      <c r="B10644">
        <v>2019</v>
      </c>
      <c r="D10644" t="s">
        <v>3348</v>
      </c>
      <c r="E10644" t="s">
        <v>3349</v>
      </c>
      <c r="F10644" t="s">
        <v>4101</v>
      </c>
      <c r="G10644" t="s">
        <v>3350</v>
      </c>
      <c r="H10644" s="5">
        <v>56320</v>
      </c>
      <c r="I10644">
        <f>IFERROR(VLOOKUP(G10644,'NCES Match'!$A$2:$B$1307,2,FALSE),"")</f>
        <v>4844710</v>
      </c>
      <c r="J10644" cm="1">
        <f t="array" ref="J10644">IFERROR(_xlfn.IFS(B10644=2015,H10644/$O$13,B10644=2016,H10644/$O$14,B10644=2017,H10644/$O$15,B10644=2018,H10644/$O$16,B10644=2019,H10644/$O$17,B10644=2020,H10644/$O$18,B10644=2021,H10644/$O$19,B10644=2022,H10644/$O$20),"")</f>
        <v>3.5660699100677821E-5</v>
      </c>
      <c r="K10644" s="3" cm="1">
        <f t="array" ref="K10644">IFERROR(_xlfn.IFS(B10644=2015,J10644*$P$4,B10644=2016,J10644*$P$5,B10644=2017,J10644*$P$6,B10644=2018,J10644*$P$7,B10644=2019,J10644*$P$8,B10644=2020,J10644*$P$9,B10644=2021,J10644*$P$10,B10644=2022,J10644*$P$11),"")</f>
        <v>61975.655039762933</v>
      </c>
      <c r="L10644" s="3">
        <f t="shared" si="167"/>
        <v>118295.65503976293</v>
      </c>
    </row>
    <row r="10645" spans="1:12">
      <c r="A10645">
        <v>4844710</v>
      </c>
      <c r="B10645">
        <v>2020</v>
      </c>
      <c r="D10645" t="s">
        <v>3348</v>
      </c>
      <c r="E10645" t="s">
        <v>3349</v>
      </c>
      <c r="F10645" t="s">
        <v>4230</v>
      </c>
      <c r="G10645" t="s">
        <v>3350</v>
      </c>
      <c r="H10645" s="5">
        <v>63405</v>
      </c>
      <c r="I10645">
        <f>IFERROR(VLOOKUP(G10645,'NCES Match'!$A$2:$B$1307,2,FALSE),"")</f>
        <v>4844710</v>
      </c>
      <c r="J10645" cm="1">
        <f t="array" ref="J10645">IFERROR(_xlfn.IFS(B10645=2015,H10645/$O$13,B10645=2016,H10645/$O$14,B10645=2017,H10645/$O$15,B10645=2018,H10645/$O$16,B10645=2019,H10645/$O$17,B10645=2020,H10645/$O$18,B10645=2021,H10645/$O$19,B10645=2022,H10645/$O$20),"")</f>
        <v>3.4359649013603135E-5</v>
      </c>
      <c r="K10645" s="3" cm="1">
        <f t="array" ref="K10645">IFERROR(_xlfn.IFS(B10645=2015,J10645*$P$4,B10645=2016,J10645*$P$5,B10645=2017,J10645*$P$6,B10645=2018,J10645*$P$7,B10645=2019,J10645*$P$8,B10645=2020,J10645*$P$9,B10645=2021,J10645*$P$10,B10645=2022,J10645*$P$11),"")</f>
        <v>72430.236843087376</v>
      </c>
      <c r="L10645" s="3">
        <f t="shared" si="167"/>
        <v>135835.23684308736</v>
      </c>
    </row>
    <row r="10646" spans="1:12">
      <c r="A10646">
        <v>4844710</v>
      </c>
      <c r="B10646">
        <v>2021</v>
      </c>
      <c r="D10646" t="s">
        <v>3348</v>
      </c>
      <c r="E10646" t="s">
        <v>3349</v>
      </c>
      <c r="F10646" t="s">
        <v>4101</v>
      </c>
      <c r="G10646" t="s">
        <v>3350</v>
      </c>
      <c r="H10646" s="5">
        <v>64422.36</v>
      </c>
      <c r="I10646">
        <f>IFERROR(VLOOKUP(G10646,'NCES Match'!$A$2:$B$1307,2,FALSE),"")</f>
        <v>4844710</v>
      </c>
      <c r="J10646" cm="1">
        <f t="array" ref="J10646">IFERROR(_xlfn.IFS(B10646=2015,H10646/$O$13,B10646=2016,H10646/$O$14,B10646=2017,H10646/$O$15,B10646=2018,H10646/$O$16,B10646=2019,H10646/$O$17,B10646=2020,H10646/$O$18,B10646=2021,H10646/$O$19,B10646=2022,H10646/$O$20),"")</f>
        <v>3.2961250548423485E-5</v>
      </c>
      <c r="K10646" s="3" cm="1">
        <f t="array" ref="K10646">IFERROR(_xlfn.IFS(B10646=2015,J10646*$P$4,B10646=2016,J10646*$P$5,B10646=2017,J10646*$P$6,B10646=2018,J10646*$P$7,B10646=2019,J10646*$P$8,B10646=2020,J10646*$P$9,B10646=2021,J10646*$P$10,B10646=2022,J10646*$P$11),"")</f>
        <v>70555.313402825952</v>
      </c>
      <c r="L10646" s="3">
        <f t="shared" si="167"/>
        <v>134977.67340282595</v>
      </c>
    </row>
    <row r="10647" spans="1:12">
      <c r="A10647">
        <v>4844710</v>
      </c>
      <c r="B10647">
        <v>2022</v>
      </c>
      <c r="D10647" t="s">
        <v>3348</v>
      </c>
      <c r="E10647" t="s">
        <v>3349</v>
      </c>
      <c r="F10647" t="s">
        <v>4101</v>
      </c>
      <c r="G10647" t="s">
        <v>3350</v>
      </c>
      <c r="H10647" s="5">
        <v>86158.84</v>
      </c>
      <c r="I10647">
        <f>IFERROR(VLOOKUP(G10647,'NCES Match'!$A$2:$B$1307,2,FALSE),"")</f>
        <v>4844710</v>
      </c>
      <c r="J10647" cm="1">
        <f t="array" ref="J10647">IFERROR(_xlfn.IFS(B10647=2015,H10647/$O$13,B10647=2016,H10647/$O$14,B10647=2017,H10647/$O$15,B10647=2018,H10647/$O$16,B10647=2019,H10647/$O$17,B10647=2020,H10647/$O$18,B10647=2021,H10647/$O$19,B10647=2022,H10647/$O$20),"")</f>
        <v>3.7843602668606938E-5</v>
      </c>
      <c r="K10647" s="3" cm="1">
        <f t="array" ref="K10647">IFERROR(_xlfn.IFS(B10647=2015,J10647*$P$4,B10647=2016,J10647*$P$5,B10647=2017,J10647*$P$6,B10647=2018,J10647*$P$7,B10647=2019,J10647*$P$8,B10647=2020,J10647*$P$9,B10647=2021,J10647*$P$10,B10647=2022,J10647*$P$11),"")</f>
        <v>81495.555232661296</v>
      </c>
      <c r="L10647" s="3">
        <f t="shared" si="167"/>
        <v>167654.39523266128</v>
      </c>
    </row>
    <row r="10648" spans="1:12">
      <c r="A10648">
        <v>4844710</v>
      </c>
      <c r="B10648">
        <v>2023</v>
      </c>
      <c r="D10648" t="s">
        <v>3348</v>
      </c>
      <c r="E10648" t="s">
        <v>3349</v>
      </c>
      <c r="F10648" t="s">
        <v>4101</v>
      </c>
      <c r="G10648" t="s">
        <v>3350</v>
      </c>
      <c r="H10648" s="5">
        <v>122318.2</v>
      </c>
      <c r="I10648">
        <f>IFERROR(VLOOKUP(G10648,'NCES Match'!$A$2:$B$1307,2,FALSE),"")</f>
        <v>4844710</v>
      </c>
      <c r="J10648" t="str" cm="1">
        <f t="array" ref="J10648">IFERROR(_xlfn.IFS(B10648=2015,H10648/$O$13,B10648=2016,H10648/$O$14,B10648=2017,H10648/$O$15,B10648=2018,H10648/$O$16,B10648=2019,H10648/$O$17,B10648=2020,H10648/$O$18,B10648=2021,H10648/$O$19,B10648=2022,H10648/$O$20),"")</f>
        <v/>
      </c>
      <c r="K10648" s="3" t="str" cm="1">
        <f t="array" ref="K10648">IFERROR(_xlfn.IFS(B10648=2015,J10648*$P$4,B10648=2016,J10648*$P$5,B10648=2017,J10648*$P$6,B10648=2018,J10648*$P$7,B10648=2019,J10648*$P$8,B10648=2020,J10648*$P$9,B10648=2021,J10648*$P$10,B10648=2022,J10648*$P$11),"")</f>
        <v/>
      </c>
      <c r="L10648" s="3">
        <f t="shared" si="167"/>
        <v>122318.2</v>
      </c>
    </row>
    <row r="10649" spans="1:12">
      <c r="A10649">
        <v>4844410</v>
      </c>
      <c r="B10649">
        <v>2015</v>
      </c>
      <c r="C10649" t="s">
        <v>381</v>
      </c>
      <c r="D10649" t="s">
        <v>3330</v>
      </c>
      <c r="E10649" t="s">
        <v>3331</v>
      </c>
      <c r="G10649" t="s">
        <v>3332</v>
      </c>
      <c r="H10649" s="5">
        <v>205384.14</v>
      </c>
      <c r="I10649">
        <f>IFERROR(VLOOKUP(G10649,'NCES Match'!$A$2:$B$1307,2,FALSE),"")</f>
        <v>4844410</v>
      </c>
      <c r="J10649" cm="1">
        <f t="array" ref="J10649">IFERROR(_xlfn.IFS(B10649=2015,H10649/$O$13,B10649=2016,H10649/$O$14,B10649=2017,H10649/$O$15,B10649=2018,H10649/$O$16,B10649=2019,H10649/$O$17,B10649=2020,H10649/$O$18,B10649=2021,H10649/$O$19,B10649=2022,H10649/$O$20),"")</f>
        <v>1.6089870688670938E-4</v>
      </c>
      <c r="K10649" s="3" cm="1">
        <f t="array" ref="K10649">IFERROR(_xlfn.IFS(B10649=2015,J10649*$P$4,B10649=2016,J10649*$P$5,B10649=2017,J10649*$P$6,B10649=2018,J10649*$P$7,B10649=2019,J10649*$P$8,B10649=2020,J10649*$P$9,B10649=2021,J10649*$P$10,B10649=2022,J10649*$P$11),"")</f>
        <v>256067.55478852455</v>
      </c>
      <c r="L10649" s="3">
        <f t="shared" si="167"/>
        <v>461451.69478852453</v>
      </c>
    </row>
    <row r="10650" spans="1:12">
      <c r="A10650">
        <v>4844410</v>
      </c>
      <c r="B10650">
        <v>2016</v>
      </c>
      <c r="C10650" t="s">
        <v>4102</v>
      </c>
      <c r="D10650" t="s">
        <v>3330</v>
      </c>
      <c r="E10650" t="s">
        <v>3331</v>
      </c>
      <c r="F10650" t="s">
        <v>4101</v>
      </c>
      <c r="G10650" t="s">
        <v>3332</v>
      </c>
      <c r="H10650" s="5">
        <v>207253</v>
      </c>
      <c r="I10650">
        <f>IFERROR(VLOOKUP(G10650,'NCES Match'!$A$2:$B$1307,2,FALSE),"")</f>
        <v>4844410</v>
      </c>
      <c r="J10650" cm="1">
        <f t="array" ref="J10650">IFERROR(_xlfn.IFS(B10650=2015,H10650/$O$13,B10650=2016,H10650/$O$14,B10650=2017,H10650/$O$15,B10650=2018,H10650/$O$16,B10650=2019,H10650/$O$17,B10650=2020,H10650/$O$18,B10650=2021,H10650/$O$19,B10650=2022,H10650/$O$20),"")</f>
        <v>1.4836556445822278E-4</v>
      </c>
      <c r="K10650" s="3" cm="1">
        <f t="array" ref="K10650">IFERROR(_xlfn.IFS(B10650=2015,J10650*$P$4,B10650=2016,J10650*$P$5,B10650=2017,J10650*$P$6,B10650=2018,J10650*$P$7,B10650=2019,J10650*$P$8,B10650=2020,J10650*$P$9,B10650=2021,J10650*$P$10,B10650=2022,J10650*$P$11),"")</f>
        <v>248605.97593335627</v>
      </c>
      <c r="L10650" s="3">
        <f t="shared" si="167"/>
        <v>455858.97593335627</v>
      </c>
    </row>
    <row r="10651" spans="1:12">
      <c r="A10651">
        <v>4844410</v>
      </c>
      <c r="B10651">
        <v>2017</v>
      </c>
      <c r="D10651" t="s">
        <v>3330</v>
      </c>
      <c r="E10651" t="s">
        <v>3331</v>
      </c>
      <c r="F10651" t="s">
        <v>4101</v>
      </c>
      <c r="G10651" t="s">
        <v>3332</v>
      </c>
      <c r="H10651" s="5">
        <v>201560</v>
      </c>
      <c r="I10651">
        <f>IFERROR(VLOOKUP(G10651,'NCES Match'!$A$2:$B$1307,2,FALSE),"")</f>
        <v>4844410</v>
      </c>
      <c r="J10651" cm="1">
        <f t="array" ref="J10651">IFERROR(_xlfn.IFS(B10651=2015,H10651/$O$13,B10651=2016,H10651/$O$14,B10651=2017,H10651/$O$15,B10651=2018,H10651/$O$16,B10651=2019,H10651/$O$17,B10651=2020,H10651/$O$18,B10651=2021,H10651/$O$19,B10651=2022,H10651/$O$20),"")</f>
        <v>1.3896327779972092E-4</v>
      </c>
      <c r="K10651" s="3" cm="1">
        <f t="array" ref="K10651">IFERROR(_xlfn.IFS(B10651=2015,J10651*$P$4,B10651=2016,J10651*$P$5,B10651=2017,J10651*$P$6,B10651=2018,J10651*$P$7,B10651=2019,J10651*$P$8,B10651=2020,J10651*$P$9,B10651=2021,J10651*$P$10,B10651=2022,J10651*$P$11),"")</f>
        <v>235994.08386135701</v>
      </c>
      <c r="L10651" s="3">
        <f t="shared" si="167"/>
        <v>437554.08386135701</v>
      </c>
    </row>
    <row r="10652" spans="1:12">
      <c r="A10652">
        <v>4844410</v>
      </c>
      <c r="B10652">
        <v>2018</v>
      </c>
      <c r="D10652" t="s">
        <v>3330</v>
      </c>
      <c r="E10652" t="s">
        <v>3331</v>
      </c>
      <c r="F10652" t="s">
        <v>4101</v>
      </c>
      <c r="G10652" t="s">
        <v>3332</v>
      </c>
      <c r="H10652" s="5">
        <v>201215</v>
      </c>
      <c r="I10652">
        <f>IFERROR(VLOOKUP(G10652,'NCES Match'!$A$2:$B$1307,2,FALSE),"")</f>
        <v>4844410</v>
      </c>
      <c r="J10652" cm="1">
        <f t="array" ref="J10652">IFERROR(_xlfn.IFS(B10652=2015,H10652/$O$13,B10652=2016,H10652/$O$14,B10652=2017,H10652/$O$15,B10652=2018,H10652/$O$16,B10652=2019,H10652/$O$17,B10652=2020,H10652/$O$18,B10652=2021,H10652/$O$19,B10652=2022,H10652/$O$20),"")</f>
        <v>1.313046259733322E-4</v>
      </c>
      <c r="K10652" s="3" cm="1">
        <f t="array" ref="K10652">IFERROR(_xlfn.IFS(B10652=2015,J10652*$P$4,B10652=2016,J10652*$P$5,B10652=2017,J10652*$P$6,B10652=2018,J10652*$P$7,B10652=2019,J10652*$P$8,B10652=2020,J10652*$P$9,B10652=2021,J10652*$P$10,B10652=2022,J10652*$P$11),"")</f>
        <v>225430.78008982388</v>
      </c>
      <c r="L10652" s="3">
        <f t="shared" si="167"/>
        <v>426645.78008982388</v>
      </c>
    </row>
    <row r="10653" spans="1:12">
      <c r="A10653">
        <v>4844410</v>
      </c>
      <c r="B10653">
        <v>2019</v>
      </c>
      <c r="D10653" t="s">
        <v>3330</v>
      </c>
      <c r="E10653" t="s">
        <v>3331</v>
      </c>
      <c r="F10653" t="s">
        <v>4101</v>
      </c>
      <c r="G10653" t="s">
        <v>3332</v>
      </c>
      <c r="H10653" s="5">
        <v>217059</v>
      </c>
      <c r="I10653">
        <f>IFERROR(VLOOKUP(G10653,'NCES Match'!$A$2:$B$1307,2,FALSE),"")</f>
        <v>4844410</v>
      </c>
      <c r="J10653" cm="1">
        <f t="array" ref="J10653">IFERROR(_xlfn.IFS(B10653=2015,H10653/$O$13,B10653=2016,H10653/$O$14,B10653=2017,H10653/$O$15,B10653=2018,H10653/$O$16,B10653=2019,H10653/$O$17,B10653=2020,H10653/$O$18,B10653=2021,H10653/$O$19,B10653=2022,H10653/$O$20),"")</f>
        <v>1.3743742340365815E-4</v>
      </c>
      <c r="K10653" s="3" cm="1">
        <f t="array" ref="K10653">IFERROR(_xlfn.IFS(B10653=2015,J10653*$P$4,B10653=2016,J10653*$P$5,B10653=2017,J10653*$P$6,B10653=2018,J10653*$P$7,B10653=2019,J10653*$P$8,B10653=2020,J10653*$P$9,B10653=2021,J10653*$P$10,B10653=2022,J10653*$P$11),"")</f>
        <v>238856.06724566588</v>
      </c>
      <c r="L10653" s="3">
        <f t="shared" si="167"/>
        <v>455915.06724566588</v>
      </c>
    </row>
    <row r="10654" spans="1:12">
      <c r="A10654">
        <v>4844410</v>
      </c>
      <c r="B10654">
        <v>2020</v>
      </c>
      <c r="D10654" t="s">
        <v>3330</v>
      </c>
      <c r="E10654" t="s">
        <v>3331</v>
      </c>
      <c r="F10654" t="s">
        <v>4230</v>
      </c>
      <c r="G10654" t="s">
        <v>3332</v>
      </c>
      <c r="H10654" s="5">
        <v>252292</v>
      </c>
      <c r="I10654">
        <f>IFERROR(VLOOKUP(G10654,'NCES Match'!$A$2:$B$1307,2,FALSE),"")</f>
        <v>4844410</v>
      </c>
      <c r="J10654" cm="1">
        <f t="array" ref="J10654">IFERROR(_xlfn.IFS(B10654=2015,H10654/$O$13,B10654=2016,H10654/$O$14,B10654=2017,H10654/$O$15,B10654=2018,H10654/$O$16,B10654=2019,H10654/$O$17,B10654=2020,H10654/$O$18,B10654=2021,H10654/$O$19,B10654=2022,H10654/$O$20),"")</f>
        <v>1.3671894281113418E-4</v>
      </c>
      <c r="K10654" s="3" cm="1">
        <f t="array" ref="K10654">IFERROR(_xlfn.IFS(B10654=2015,J10654*$P$4,B10654=2016,J10654*$P$5,B10654=2017,J10654*$P$6,B10654=2018,J10654*$P$7,B10654=2019,J10654*$P$8,B10654=2020,J10654*$P$9,B10654=2021,J10654*$P$10,B10654=2022,J10654*$P$11),"")</f>
        <v>288203.91630969488</v>
      </c>
      <c r="L10654" s="3">
        <f t="shared" si="167"/>
        <v>540495.91630969488</v>
      </c>
    </row>
    <row r="10655" spans="1:12">
      <c r="A10655">
        <v>4844410</v>
      </c>
      <c r="B10655">
        <v>2021</v>
      </c>
      <c r="D10655" t="s">
        <v>3330</v>
      </c>
      <c r="E10655" t="s">
        <v>3331</v>
      </c>
      <c r="F10655" t="s">
        <v>4101</v>
      </c>
      <c r="G10655" t="s">
        <v>3332</v>
      </c>
      <c r="H10655" s="5">
        <v>270076.51</v>
      </c>
      <c r="I10655">
        <f>IFERROR(VLOOKUP(G10655,'NCES Match'!$A$2:$B$1307,2,FALSE),"")</f>
        <v>4844410</v>
      </c>
      <c r="J10655" cm="1">
        <f t="array" ref="J10655">IFERROR(_xlfn.IFS(B10655=2015,H10655/$O$13,B10655=2016,H10655/$O$14,B10655=2017,H10655/$O$15,B10655=2018,H10655/$O$16,B10655=2019,H10655/$O$17,B10655=2020,H10655/$O$18,B10655=2021,H10655/$O$19,B10655=2022,H10655/$O$20),"")</f>
        <v>1.381827600440872E-4</v>
      </c>
      <c r="K10655" s="3" cm="1">
        <f t="array" ref="K10655">IFERROR(_xlfn.IFS(B10655=2015,J10655*$P$4,B10655=2016,J10655*$P$5,B10655=2017,J10655*$P$6,B10655=2018,J10655*$P$7,B10655=2019,J10655*$P$8,B10655=2020,J10655*$P$9,B10655=2021,J10655*$P$10,B10655=2022,J10655*$P$11),"")</f>
        <v>295787.56204819964</v>
      </c>
      <c r="L10655" s="3">
        <f t="shared" si="167"/>
        <v>565864.0720481996</v>
      </c>
    </row>
    <row r="10656" spans="1:12">
      <c r="A10656">
        <v>4844410</v>
      </c>
      <c r="B10656">
        <v>2022</v>
      </c>
      <c r="D10656" t="s">
        <v>3330</v>
      </c>
      <c r="E10656" t="s">
        <v>3331</v>
      </c>
      <c r="F10656" t="s">
        <v>4101</v>
      </c>
      <c r="G10656" t="s">
        <v>3332</v>
      </c>
      <c r="H10656" s="5">
        <v>317993.44</v>
      </c>
      <c r="I10656">
        <f>IFERROR(VLOOKUP(G10656,'NCES Match'!$A$2:$B$1307,2,FALSE),"")</f>
        <v>4844410</v>
      </c>
      <c r="J10656" cm="1">
        <f t="array" ref="J10656">IFERROR(_xlfn.IFS(B10656=2015,H10656/$O$13,B10656=2016,H10656/$O$14,B10656=2017,H10656/$O$15,B10656=2018,H10656/$O$16,B10656=2019,H10656/$O$17,B10656=2020,H10656/$O$18,B10656=2021,H10656/$O$19,B10656=2022,H10656/$O$20),"")</f>
        <v>1.396724630297193E-4</v>
      </c>
      <c r="K10656" s="3" cm="1">
        <f t="array" ref="K10656">IFERROR(_xlfn.IFS(B10656=2015,J10656*$P$4,B10656=2016,J10656*$P$5,B10656=2017,J10656*$P$6,B10656=2018,J10656*$P$7,B10656=2019,J10656*$P$8,B10656=2020,J10656*$P$9,B10656=2021,J10656*$P$10,B10656=2022,J10656*$P$11),"")</f>
        <v>300782.2755406638</v>
      </c>
      <c r="L10656" s="3">
        <f t="shared" si="167"/>
        <v>618775.7155406638</v>
      </c>
    </row>
    <row r="10657" spans="1:12">
      <c r="A10657">
        <v>4844410</v>
      </c>
      <c r="B10657">
        <v>2023</v>
      </c>
      <c r="D10657" t="s">
        <v>3330</v>
      </c>
      <c r="E10657" t="s">
        <v>3331</v>
      </c>
      <c r="F10657" t="s">
        <v>4101</v>
      </c>
      <c r="G10657" t="s">
        <v>3332</v>
      </c>
      <c r="H10657" s="5">
        <v>344416.55</v>
      </c>
      <c r="I10657">
        <f>IFERROR(VLOOKUP(G10657,'NCES Match'!$A$2:$B$1307,2,FALSE),"")</f>
        <v>4844410</v>
      </c>
      <c r="J10657" t="str" cm="1">
        <f t="array" ref="J10657">IFERROR(_xlfn.IFS(B10657=2015,H10657/$O$13,B10657=2016,H10657/$O$14,B10657=2017,H10657/$O$15,B10657=2018,H10657/$O$16,B10657=2019,H10657/$O$17,B10657=2020,H10657/$O$18,B10657=2021,H10657/$O$19,B10657=2022,H10657/$O$20),"")</f>
        <v/>
      </c>
      <c r="K10657" s="3" t="str" cm="1">
        <f t="array" ref="K10657">IFERROR(_xlfn.IFS(B10657=2015,J10657*$P$4,B10657=2016,J10657*$P$5,B10657=2017,J10657*$P$6,B10657=2018,J10657*$P$7,B10657=2019,J10657*$P$8,B10657=2020,J10657*$P$9,B10657=2021,J10657*$P$10,B10657=2022,J10657*$P$11),"")</f>
        <v/>
      </c>
      <c r="L10657" s="3">
        <f t="shared" si="167"/>
        <v>344416.55</v>
      </c>
    </row>
    <row r="10658" spans="1:12">
      <c r="A10658">
        <v>4821600</v>
      </c>
      <c r="B10658">
        <v>2015</v>
      </c>
      <c r="C10658" t="s">
        <v>381</v>
      </c>
      <c r="D10658" t="s">
        <v>1505</v>
      </c>
      <c r="E10658" t="s">
        <v>1506</v>
      </c>
      <c r="G10658" t="s">
        <v>1507</v>
      </c>
      <c r="H10658" s="5">
        <v>147502.39999999999</v>
      </c>
      <c r="I10658">
        <f>IFERROR(VLOOKUP(G10658,'NCES Match'!$A$2:$B$1307,2,FALSE),"")</f>
        <v>4821600</v>
      </c>
      <c r="J10658" cm="1">
        <f t="array" ref="J10658">IFERROR(_xlfn.IFS(B10658=2015,H10658/$O$13,B10658=2016,H10658/$O$14,B10658=2017,H10658/$O$15,B10658=2018,H10658/$O$16,B10658=2019,H10658/$O$17,B10658=2020,H10658/$O$18,B10658=2021,H10658/$O$19,B10658=2022,H10658/$O$20),"")</f>
        <v>1.1555393431394537E-4</v>
      </c>
      <c r="K10658" s="3" cm="1">
        <f t="array" ref="K10658">IFERROR(_xlfn.IFS(B10658=2015,J10658*$P$4,B10658=2016,J10658*$P$5,B10658=2017,J10658*$P$6,B10658=2018,J10658*$P$7,B10658=2019,J10658*$P$8,B10658=2020,J10658*$P$9,B10658=2021,J10658*$P$10,B10658=2022,J10658*$P$11),"")</f>
        <v>183902.12064786919</v>
      </c>
      <c r="L10658" s="3">
        <f t="shared" si="167"/>
        <v>331404.52064786921</v>
      </c>
    </row>
    <row r="10659" spans="1:12">
      <c r="A10659">
        <v>4821600</v>
      </c>
      <c r="B10659">
        <v>2016</v>
      </c>
      <c r="C10659" t="s">
        <v>4102</v>
      </c>
      <c r="D10659" t="s">
        <v>1505</v>
      </c>
      <c r="E10659" t="s">
        <v>1506</v>
      </c>
      <c r="F10659" t="s">
        <v>4101</v>
      </c>
      <c r="G10659" t="s">
        <v>1507</v>
      </c>
      <c r="H10659" s="5">
        <v>157406</v>
      </c>
      <c r="I10659">
        <f>IFERROR(VLOOKUP(G10659,'NCES Match'!$A$2:$B$1307,2,FALSE),"")</f>
        <v>4821600</v>
      </c>
      <c r="J10659" cm="1">
        <f t="array" ref="J10659">IFERROR(_xlfn.IFS(B10659=2015,H10659/$O$13,B10659=2016,H10659/$O$14,B10659=2017,H10659/$O$15,B10659=2018,H10659/$O$16,B10659=2019,H10659/$O$17,B10659=2020,H10659/$O$18,B10659=2021,H10659/$O$19,B10659=2022,H10659/$O$20),"")</f>
        <v>1.126817466531776E-4</v>
      </c>
      <c r="K10659" s="3" cm="1">
        <f t="array" ref="K10659">IFERROR(_xlfn.IFS(B10659=2015,J10659*$P$4,B10659=2016,J10659*$P$5,B10659=2017,J10659*$P$6,B10659=2018,J10659*$P$7,B10659=2019,J10659*$P$8,B10659=2020,J10659*$P$9,B10659=2021,J10659*$P$10,B10659=2022,J10659*$P$11),"")</f>
        <v>188813.05577128381</v>
      </c>
      <c r="L10659" s="3">
        <f t="shared" si="167"/>
        <v>346219.05577128381</v>
      </c>
    </row>
    <row r="10660" spans="1:12">
      <c r="A10660">
        <v>4821600</v>
      </c>
      <c r="B10660">
        <v>2017</v>
      </c>
      <c r="D10660" t="s">
        <v>1505</v>
      </c>
      <c r="E10660" t="s">
        <v>1506</v>
      </c>
      <c r="F10660" t="s">
        <v>4101</v>
      </c>
      <c r="G10660" t="s">
        <v>1507</v>
      </c>
      <c r="H10660" s="5">
        <v>165319</v>
      </c>
      <c r="I10660">
        <f>IFERROR(VLOOKUP(G10660,'NCES Match'!$A$2:$B$1307,2,FALSE),"")</f>
        <v>4821600</v>
      </c>
      <c r="J10660" cm="1">
        <f t="array" ref="J10660">IFERROR(_xlfn.IFS(B10660=2015,H10660/$O$13,B10660=2016,H10660/$O$14,B10660=2017,H10660/$O$15,B10660=2018,H10660/$O$16,B10660=2019,H10660/$O$17,B10660=2020,H10660/$O$18,B10660=2021,H10660/$O$19,B10660=2022,H10660/$O$20),"")</f>
        <v>1.139773274586826E-4</v>
      </c>
      <c r="K10660" s="3" cm="1">
        <f t="array" ref="K10660">IFERROR(_xlfn.IFS(B10660=2015,J10660*$P$4,B10660=2016,J10660*$P$5,B10660=2017,J10660*$P$6,B10660=2018,J10660*$P$7,B10660=2019,J10660*$P$8,B10660=2020,J10660*$P$9,B10660=2021,J10660*$P$10,B10660=2022,J10660*$P$11),"")</f>
        <v>193561.74811408852</v>
      </c>
      <c r="L10660" s="3">
        <f t="shared" si="167"/>
        <v>358880.74811408855</v>
      </c>
    </row>
    <row r="10661" spans="1:12">
      <c r="A10661">
        <v>4821600</v>
      </c>
      <c r="B10661">
        <v>2018</v>
      </c>
      <c r="D10661" t="s">
        <v>1505</v>
      </c>
      <c r="E10661" t="s">
        <v>1506</v>
      </c>
      <c r="F10661" t="s">
        <v>4101</v>
      </c>
      <c r="G10661" t="s">
        <v>1507</v>
      </c>
      <c r="H10661" s="5">
        <v>177771</v>
      </c>
      <c r="I10661">
        <f>IFERROR(VLOOKUP(G10661,'NCES Match'!$A$2:$B$1307,2,FALSE),"")</f>
        <v>4821600</v>
      </c>
      <c r="J10661" cm="1">
        <f t="array" ref="J10661">IFERROR(_xlfn.IFS(B10661=2015,H10661/$O$13,B10661=2016,H10661/$O$14,B10661=2017,H10661/$O$15,B10661=2018,H10661/$O$16,B10661=2019,H10661/$O$17,B10661=2020,H10661/$O$18,B10661=2021,H10661/$O$19,B10661=2022,H10661/$O$20),"")</f>
        <v>1.1600603664689631E-4</v>
      </c>
      <c r="K10661" s="3" cm="1">
        <f t="array" ref="K10661">IFERROR(_xlfn.IFS(B10661=2015,J10661*$P$4,B10661=2016,J10661*$P$5,B10661=2017,J10661*$P$6,B10661=2018,J10661*$P$7,B10661=2019,J10661*$P$8,B10661=2020,J10661*$P$9,B10661=2021,J10661*$P$10,B10661=2022,J10661*$P$11),"")</f>
        <v>199165.34655641025</v>
      </c>
      <c r="L10661" s="3">
        <f t="shared" si="167"/>
        <v>376936.34655641025</v>
      </c>
    </row>
    <row r="10662" spans="1:12">
      <c r="A10662">
        <v>4821600</v>
      </c>
      <c r="B10662">
        <v>2019</v>
      </c>
      <c r="D10662" t="s">
        <v>1505</v>
      </c>
      <c r="E10662" t="s">
        <v>1506</v>
      </c>
      <c r="F10662" t="s">
        <v>4101</v>
      </c>
      <c r="G10662" t="s">
        <v>1507</v>
      </c>
      <c r="H10662" s="5">
        <v>186061</v>
      </c>
      <c r="I10662">
        <f>IFERROR(VLOOKUP(G10662,'NCES Match'!$A$2:$B$1307,2,FALSE),"")</f>
        <v>4821600</v>
      </c>
      <c r="J10662" cm="1">
        <f t="array" ref="J10662">IFERROR(_xlfn.IFS(B10662=2015,H10662/$O$13,B10662=2016,H10662/$O$14,B10662=2017,H10662/$O$15,B10662=2018,H10662/$O$16,B10662=2019,H10662/$O$17,B10662=2020,H10662/$O$18,B10662=2021,H10662/$O$19,B10662=2022,H10662/$O$20),"")</f>
        <v>1.1781010893769914E-4</v>
      </c>
      <c r="K10662" s="3" cm="1">
        <f t="array" ref="K10662">IFERROR(_xlfn.IFS(B10662=2015,J10662*$P$4,B10662=2016,J10662*$P$5,B10662=2017,J10662*$P$6,B10662=2018,J10662*$P$7,B10662=2019,J10662*$P$8,B10662=2020,J10662*$P$9,B10662=2021,J10662*$P$10,B10662=2022,J10662*$P$11),"")</f>
        <v>204745.24773354633</v>
      </c>
      <c r="L10662" s="3">
        <f t="shared" si="167"/>
        <v>390806.2477335463</v>
      </c>
    </row>
    <row r="10663" spans="1:12">
      <c r="A10663">
        <v>4821600</v>
      </c>
      <c r="B10663">
        <v>2020</v>
      </c>
      <c r="D10663" t="s">
        <v>1505</v>
      </c>
      <c r="E10663" t="s">
        <v>1506</v>
      </c>
      <c r="F10663" t="s">
        <v>4230</v>
      </c>
      <c r="G10663" t="s">
        <v>1507</v>
      </c>
      <c r="H10663" s="5">
        <v>209473</v>
      </c>
      <c r="I10663">
        <f>IFERROR(VLOOKUP(G10663,'NCES Match'!$A$2:$B$1307,2,FALSE),"")</f>
        <v>4821600</v>
      </c>
      <c r="J10663" cm="1">
        <f t="array" ref="J10663">IFERROR(_xlfn.IFS(B10663=2015,H10663/$O$13,B10663=2016,H10663/$O$14,B10663=2017,H10663/$O$15,B10663=2018,H10663/$O$16,B10663=2019,H10663/$O$17,B10663=2020,H10663/$O$18,B10663=2021,H10663/$O$19,B10663=2022,H10663/$O$20),"")</f>
        <v>1.1351500288347117E-4</v>
      </c>
      <c r="K10663" s="3" cm="1">
        <f t="array" ref="K10663">IFERROR(_xlfn.IFS(B10663=2015,J10663*$P$4,B10663=2016,J10663*$P$5,B10663=2017,J10663*$P$6,B10663=2018,J10663*$P$7,B10663=2019,J10663*$P$8,B10663=2020,J10663*$P$9,B10663=2021,J10663*$P$10,B10663=2022,J10663*$P$11),"")</f>
        <v>239289.94562309035</v>
      </c>
      <c r="L10663" s="3">
        <f t="shared" si="167"/>
        <v>448762.94562309037</v>
      </c>
    </row>
    <row r="10664" spans="1:12">
      <c r="A10664">
        <v>4821600</v>
      </c>
      <c r="B10664">
        <v>2021</v>
      </c>
      <c r="D10664" t="s">
        <v>1505</v>
      </c>
      <c r="E10664" t="s">
        <v>1506</v>
      </c>
      <c r="F10664" t="s">
        <v>4230</v>
      </c>
      <c r="G10664" t="s">
        <v>1507</v>
      </c>
      <c r="H10664" s="5">
        <v>215997.32</v>
      </c>
      <c r="I10664">
        <f>IFERROR(VLOOKUP(G10664,'NCES Match'!$A$2:$B$1307,2,FALSE),"")</f>
        <v>4821600</v>
      </c>
      <c r="J10664" cm="1">
        <f t="array" ref="J10664">IFERROR(_xlfn.IFS(B10664=2015,H10664/$O$13,B10664=2016,H10664/$O$14,B10664=2017,H10664/$O$15,B10664=2018,H10664/$O$16,B10664=2019,H10664/$O$17,B10664=2020,H10664/$O$18,B10664=2021,H10664/$O$19,B10664=2022,H10664/$O$20),"")</f>
        <v>1.1051352018628319E-4</v>
      </c>
      <c r="K10664" s="3" cm="1">
        <f t="array" ref="K10664">IFERROR(_xlfn.IFS(B10664=2015,J10664*$P$4,B10664=2016,J10664*$P$5,B10664=2017,J10664*$P$6,B10664=2018,J10664*$P$7,B10664=2019,J10664*$P$8,B10664=2020,J10664*$P$9,B10664=2021,J10664*$P$10,B10664=2022,J10664*$P$11),"")</f>
        <v>236560.07955577044</v>
      </c>
      <c r="L10664" s="3">
        <f t="shared" si="167"/>
        <v>452557.39955577045</v>
      </c>
    </row>
    <row r="10665" spans="1:12">
      <c r="A10665">
        <v>4821600</v>
      </c>
      <c r="B10665">
        <v>2022</v>
      </c>
      <c r="D10665" t="s">
        <v>1505</v>
      </c>
      <c r="E10665" t="s">
        <v>1506</v>
      </c>
      <c r="F10665" t="s">
        <v>4101</v>
      </c>
      <c r="G10665" t="s">
        <v>1507</v>
      </c>
      <c r="H10665" s="5">
        <v>258498.07</v>
      </c>
      <c r="I10665">
        <f>IFERROR(VLOOKUP(G10665,'NCES Match'!$A$2:$B$1307,2,FALSE),"")</f>
        <v>4821600</v>
      </c>
      <c r="J10665" cm="1">
        <f t="array" ref="J10665">IFERROR(_xlfn.IFS(B10665=2015,H10665/$O$13,B10665=2016,H10665/$O$14,B10665=2017,H10665/$O$15,B10665=2018,H10665/$O$16,B10665=2019,H10665/$O$17,B10665=2020,H10665/$O$18,B10665=2021,H10665/$O$19,B10665=2022,H10665/$O$20),"")</f>
        <v>1.1354027342617129E-4</v>
      </c>
      <c r="K10665" s="3" cm="1">
        <f t="array" ref="K10665">IFERROR(_xlfn.IFS(B10665=2015,J10665*$P$4,B10665=2016,J10665*$P$5,B10665=2017,J10665*$P$6,B10665=2018,J10665*$P$7,B10665=2019,J10665*$P$8,B10665=2020,J10665*$P$9,B10665=2021,J10665*$P$10,B10665=2022,J10665*$P$11),"")</f>
        <v>244507.04931985325</v>
      </c>
      <c r="L10665" s="3">
        <f t="shared" si="167"/>
        <v>503005.11931985326</v>
      </c>
    </row>
    <row r="10666" spans="1:12">
      <c r="A10666">
        <v>4821600</v>
      </c>
      <c r="B10666">
        <v>2023</v>
      </c>
      <c r="D10666" t="s">
        <v>1505</v>
      </c>
      <c r="E10666" t="s">
        <v>1506</v>
      </c>
      <c r="F10666" t="s">
        <v>4101</v>
      </c>
      <c r="G10666" t="s">
        <v>1507</v>
      </c>
      <c r="H10666" s="5">
        <v>286155.15999999997</v>
      </c>
      <c r="I10666">
        <f>IFERROR(VLOOKUP(G10666,'NCES Match'!$A$2:$B$1307,2,FALSE),"")</f>
        <v>4821600</v>
      </c>
      <c r="J10666" t="str" cm="1">
        <f t="array" ref="J10666">IFERROR(_xlfn.IFS(B10666=2015,H10666/$O$13,B10666=2016,H10666/$O$14,B10666=2017,H10666/$O$15,B10666=2018,H10666/$O$16,B10666=2019,H10666/$O$17,B10666=2020,H10666/$O$18,B10666=2021,H10666/$O$19,B10666=2022,H10666/$O$20),"")</f>
        <v/>
      </c>
      <c r="K10666" s="3" t="str" cm="1">
        <f t="array" ref="K10666">IFERROR(_xlfn.IFS(B10666=2015,J10666*$P$4,B10666=2016,J10666*$P$5,B10666=2017,J10666*$P$6,B10666=2018,J10666*$P$7,B10666=2019,J10666*$P$8,B10666=2020,J10666*$P$9,B10666=2021,J10666*$P$10,B10666=2022,J10666*$P$11),"")</f>
        <v/>
      </c>
      <c r="L10666" s="3">
        <f t="shared" si="167"/>
        <v>286155.15999999997</v>
      </c>
    </row>
    <row r="10667" spans="1:12">
      <c r="A10667">
        <v>4844040</v>
      </c>
      <c r="B10667">
        <v>2015</v>
      </c>
      <c r="C10667" t="s">
        <v>381</v>
      </c>
      <c r="D10667" t="s">
        <v>3306</v>
      </c>
      <c r="E10667" t="s">
        <v>3307</v>
      </c>
      <c r="G10667" t="s">
        <v>3308</v>
      </c>
      <c r="H10667" s="5">
        <v>37816.51</v>
      </c>
      <c r="I10667">
        <f>IFERROR(VLOOKUP(G10667,'NCES Match'!$A$2:$B$1307,2,FALSE),"")</f>
        <v>4844040</v>
      </c>
      <c r="J10667" cm="1">
        <f t="array" ref="J10667">IFERROR(_xlfn.IFS(B10667=2015,H10667/$O$13,B10667=2016,H10667/$O$14,B10667=2017,H10667/$O$15,B10667=2018,H10667/$O$16,B10667=2019,H10667/$O$17,B10667=2020,H10667/$O$18,B10667=2021,H10667/$O$19,B10667=2022,H10667/$O$20),"")</f>
        <v>2.9625596007405022E-5</v>
      </c>
      <c r="K10667" s="3" cm="1">
        <f t="array" ref="K10667">IFERROR(_xlfn.IFS(B10667=2015,J10667*$P$4,B10667=2016,J10667*$P$5,B10667=2017,J10667*$P$6,B10667=2018,J10667*$P$7,B10667=2019,J10667*$P$8,B10667=2020,J10667*$P$9,B10667=2021,J10667*$P$10,B10667=2022,J10667*$P$11),"")</f>
        <v>47148.632052775771</v>
      </c>
      <c r="L10667" s="3">
        <f t="shared" si="167"/>
        <v>84965.142052775773</v>
      </c>
    </row>
    <row r="10668" spans="1:12">
      <c r="A10668">
        <v>4844040</v>
      </c>
      <c r="B10668">
        <v>2016</v>
      </c>
      <c r="C10668" t="s">
        <v>4102</v>
      </c>
      <c r="D10668" t="s">
        <v>3306</v>
      </c>
      <c r="E10668" t="s">
        <v>3307</v>
      </c>
      <c r="F10668" t="s">
        <v>4101</v>
      </c>
      <c r="G10668" t="s">
        <v>3308</v>
      </c>
      <c r="H10668" s="5">
        <v>40631</v>
      </c>
      <c r="I10668">
        <f>IFERROR(VLOOKUP(G10668,'NCES Match'!$A$2:$B$1307,2,FALSE),"")</f>
        <v>4844040</v>
      </c>
      <c r="J10668" cm="1">
        <f t="array" ref="J10668">IFERROR(_xlfn.IFS(B10668=2015,H10668/$O$13,B10668=2016,H10668/$O$14,B10668=2017,H10668/$O$15,B10668=2018,H10668/$O$16,B10668=2019,H10668/$O$17,B10668=2020,H10668/$O$18,B10668=2021,H10668/$O$19,B10668=2022,H10668/$O$20),"")</f>
        <v>2.9086388373157689E-5</v>
      </c>
      <c r="K10668" s="3" cm="1">
        <f t="array" ref="K10668">IFERROR(_xlfn.IFS(B10668=2015,J10668*$P$4,B10668=2016,J10668*$P$5,B10668=2017,J10668*$P$6,B10668=2018,J10668*$P$7,B10668=2019,J10668*$P$8,B10668=2020,J10668*$P$9,B10668=2021,J10668*$P$10,B10668=2022,J10668*$P$11),"")</f>
        <v>48738.061249526909</v>
      </c>
      <c r="L10668" s="3">
        <f t="shared" si="167"/>
        <v>89369.061249526916</v>
      </c>
    </row>
    <row r="10669" spans="1:12">
      <c r="A10669">
        <v>4844040</v>
      </c>
      <c r="B10669">
        <v>2017</v>
      </c>
      <c r="D10669" t="s">
        <v>3306</v>
      </c>
      <c r="E10669" t="s">
        <v>3307</v>
      </c>
      <c r="F10669" t="s">
        <v>4101</v>
      </c>
      <c r="G10669" t="s">
        <v>3308</v>
      </c>
      <c r="H10669" s="5">
        <v>40274</v>
      </c>
      <c r="I10669">
        <f>IFERROR(VLOOKUP(G10669,'NCES Match'!$A$2:$B$1307,2,FALSE),"")</f>
        <v>4844040</v>
      </c>
      <c r="J10669" cm="1">
        <f t="array" ref="J10669">IFERROR(_xlfn.IFS(B10669=2015,H10669/$O$13,B10669=2016,H10669/$O$14,B10669=2017,H10669/$O$15,B10669=2018,H10669/$O$16,B10669=2019,H10669/$O$17,B10669=2020,H10669/$O$18,B10669=2021,H10669/$O$19,B10669=2022,H10669/$O$20),"")</f>
        <v>2.7766456886812666E-5</v>
      </c>
      <c r="K10669" s="3" cm="1">
        <f t="array" ref="K10669">IFERROR(_xlfn.IFS(B10669=2015,J10669*$P$4,B10669=2016,J10669*$P$5,B10669=2017,J10669*$P$6,B10669=2018,J10669*$P$7,B10669=2019,J10669*$P$8,B10669=2020,J10669*$P$9,B10669=2021,J10669*$P$10,B10669=2022,J10669*$P$11),"")</f>
        <v>47154.324932686512</v>
      </c>
      <c r="L10669" s="3">
        <f t="shared" si="167"/>
        <v>87428.324932686519</v>
      </c>
    </row>
    <row r="10670" spans="1:12">
      <c r="A10670">
        <v>4844040</v>
      </c>
      <c r="B10670">
        <v>2018</v>
      </c>
      <c r="D10670" t="s">
        <v>3306</v>
      </c>
      <c r="E10670" t="s">
        <v>3307</v>
      </c>
      <c r="F10670" t="s">
        <v>4101</v>
      </c>
      <c r="G10670" t="s">
        <v>3308</v>
      </c>
      <c r="H10670" s="5">
        <v>51067</v>
      </c>
      <c r="I10670">
        <f>IFERROR(VLOOKUP(G10670,'NCES Match'!$A$2:$B$1307,2,FALSE),"")</f>
        <v>4844040</v>
      </c>
      <c r="J10670" cm="1">
        <f t="array" ref="J10670">IFERROR(_xlfn.IFS(B10670=2015,H10670/$O$13,B10670=2016,H10670/$O$14,B10670=2017,H10670/$O$15,B10670=2018,H10670/$O$16,B10670=2019,H10670/$O$17,B10670=2020,H10670/$O$18,B10670=2021,H10670/$O$19,B10670=2022,H10670/$O$20),"")</f>
        <v>3.3324222024104344E-5</v>
      </c>
      <c r="K10670" s="3" cm="1">
        <f t="array" ref="K10670">IFERROR(_xlfn.IFS(B10670=2015,J10670*$P$4,B10670=2016,J10670*$P$5,B10670=2017,J10670*$P$6,B10670=2018,J10670*$P$7,B10670=2019,J10670*$P$8,B10670=2020,J10670*$P$9,B10670=2021,J10670*$P$10,B10670=2022,J10670*$P$11),"")</f>
        <v>57212.8004713716</v>
      </c>
      <c r="L10670" s="3">
        <f t="shared" si="167"/>
        <v>108279.80047137159</v>
      </c>
    </row>
    <row r="10671" spans="1:12">
      <c r="A10671">
        <v>4844040</v>
      </c>
      <c r="B10671">
        <v>2019</v>
      </c>
      <c r="D10671" t="s">
        <v>3306</v>
      </c>
      <c r="E10671" t="s">
        <v>3307</v>
      </c>
      <c r="F10671" t="s">
        <v>4101</v>
      </c>
      <c r="G10671" t="s">
        <v>3308</v>
      </c>
      <c r="H10671" s="5">
        <v>56716</v>
      </c>
      <c r="I10671">
        <f>IFERROR(VLOOKUP(G10671,'NCES Match'!$A$2:$B$1307,2,FALSE),"")</f>
        <v>4844040</v>
      </c>
      <c r="J10671" cm="1">
        <f t="array" ref="J10671">IFERROR(_xlfn.IFS(B10671=2015,H10671/$O$13,B10671=2016,H10671/$O$14,B10671=2017,H10671/$O$15,B10671=2018,H10671/$O$16,B10671=2019,H10671/$O$17,B10671=2020,H10671/$O$18,B10671=2021,H10671/$O$19,B10671=2022,H10671/$O$20),"")</f>
        <v>3.5911438391229462E-5</v>
      </c>
      <c r="K10671" s="3" cm="1">
        <f t="array" ref="K10671">IFERROR(_xlfn.IFS(B10671=2015,J10671*$P$4,B10671=2016,J10671*$P$5,B10671=2017,J10671*$P$6,B10671=2018,J10671*$P$7,B10671=2019,J10671*$P$8,B10671=2020,J10671*$P$9,B10671=2021,J10671*$P$10,B10671=2022,J10671*$P$11),"")</f>
        <v>62411.421364261267</v>
      </c>
      <c r="L10671" s="3">
        <f t="shared" si="167"/>
        <v>119127.42136426127</v>
      </c>
    </row>
    <row r="10672" spans="1:12">
      <c r="A10672">
        <v>4844040</v>
      </c>
      <c r="B10672">
        <v>2020</v>
      </c>
      <c r="D10672" t="s">
        <v>3306</v>
      </c>
      <c r="E10672" t="s">
        <v>3307</v>
      </c>
      <c r="F10672" t="s">
        <v>4230</v>
      </c>
      <c r="G10672" t="s">
        <v>3308</v>
      </c>
      <c r="H10672" s="5">
        <v>66795</v>
      </c>
      <c r="I10672">
        <f>IFERROR(VLOOKUP(G10672,'NCES Match'!$A$2:$B$1307,2,FALSE),"")</f>
        <v>4844040</v>
      </c>
      <c r="J10672" cm="1">
        <f t="array" ref="J10672">IFERROR(_xlfn.IFS(B10672=2015,H10672/$O$13,B10672=2016,H10672/$O$14,B10672=2017,H10672/$O$15,B10672=2018,H10672/$O$16,B10672=2019,H10672/$O$17,B10672=2020,H10672/$O$18,B10672=2021,H10672/$O$19,B10672=2022,H10672/$O$20),"")</f>
        <v>3.6196715651188731E-5</v>
      </c>
      <c r="K10672" s="3" cm="1">
        <f t="array" ref="K10672">IFERROR(_xlfn.IFS(B10672=2015,J10672*$P$4,B10672=2016,J10672*$P$5,B10672=2017,J10672*$P$6,B10672=2018,J10672*$P$7,B10672=2019,J10672*$P$8,B10672=2020,J10672*$P$9,B10672=2021,J10672*$P$10,B10672=2022,J10672*$P$11),"")</f>
        <v>76302.778486460404</v>
      </c>
      <c r="L10672" s="3">
        <f t="shared" si="167"/>
        <v>143097.77848646039</v>
      </c>
    </row>
    <row r="10673" spans="1:12">
      <c r="A10673">
        <v>4844040</v>
      </c>
      <c r="B10673">
        <v>2021</v>
      </c>
      <c r="D10673" t="s">
        <v>3306</v>
      </c>
      <c r="E10673" t="s">
        <v>3307</v>
      </c>
      <c r="F10673" t="s">
        <v>4101</v>
      </c>
      <c r="G10673" t="s">
        <v>3308</v>
      </c>
      <c r="H10673" s="5">
        <v>68886.81</v>
      </c>
      <c r="I10673">
        <f>IFERROR(VLOOKUP(G10673,'NCES Match'!$A$2:$B$1307,2,FALSE),"")</f>
        <v>4844040</v>
      </c>
      <c r="J10673" cm="1">
        <f t="array" ref="J10673">IFERROR(_xlfn.IFS(B10673=2015,H10673/$O$13,B10673=2016,H10673/$O$14,B10673=2017,H10673/$O$15,B10673=2018,H10673/$O$16,B10673=2019,H10673/$O$17,B10673=2020,H10673/$O$18,B10673=2021,H10673/$O$19,B10673=2022,H10673/$O$20),"")</f>
        <v>3.5245455209831559E-5</v>
      </c>
      <c r="K10673" s="3" cm="1">
        <f t="array" ref="K10673">IFERROR(_xlfn.IFS(B10673=2015,J10673*$P$4,B10673=2016,J10673*$P$5,B10673=2017,J10673*$P$6,B10673=2018,J10673*$P$7,B10673=2019,J10673*$P$8,B10673=2020,J10673*$P$9,B10673=2021,J10673*$P$10,B10673=2022,J10673*$P$11),"")</f>
        <v>75444.775212688954</v>
      </c>
      <c r="L10673" s="3">
        <f t="shared" si="167"/>
        <v>144331.58521268895</v>
      </c>
    </row>
    <row r="10674" spans="1:12">
      <c r="A10674">
        <v>4844040</v>
      </c>
      <c r="B10674">
        <v>2022</v>
      </c>
      <c r="D10674" t="s">
        <v>3306</v>
      </c>
      <c r="E10674" t="s">
        <v>3307</v>
      </c>
      <c r="F10674" t="s">
        <v>4101</v>
      </c>
      <c r="G10674" t="s">
        <v>3308</v>
      </c>
      <c r="H10674" s="5">
        <v>84776.11</v>
      </c>
      <c r="I10674">
        <f>IFERROR(VLOOKUP(G10674,'NCES Match'!$A$2:$B$1307,2,FALSE),"")</f>
        <v>4844040</v>
      </c>
      <c r="J10674" cm="1">
        <f t="array" ref="J10674">IFERROR(_xlfn.IFS(B10674=2015,H10674/$O$13,B10674=2016,H10674/$O$14,B10674=2017,H10674/$O$15,B10674=2018,H10674/$O$16,B10674=2019,H10674/$O$17,B10674=2020,H10674/$O$18,B10674=2021,H10674/$O$19,B10674=2022,H10674/$O$20),"")</f>
        <v>3.723626528200839E-5</v>
      </c>
      <c r="K10674" s="3" cm="1">
        <f t="array" ref="K10674">IFERROR(_xlfn.IFS(B10674=2015,J10674*$P$4,B10674=2016,J10674*$P$5,B10674=2017,J10674*$P$6,B10674=2018,J10674*$P$7,B10674=2019,J10674*$P$8,B10674=2020,J10674*$P$9,B10674=2021,J10674*$P$10,B10674=2022,J10674*$P$11),"")</f>
        <v>80187.664491712872</v>
      </c>
      <c r="L10674" s="3">
        <f t="shared" si="167"/>
        <v>164963.77449171286</v>
      </c>
    </row>
    <row r="10675" spans="1:12">
      <c r="A10675">
        <v>4844040</v>
      </c>
      <c r="B10675">
        <v>2023</v>
      </c>
      <c r="D10675" t="s">
        <v>3306</v>
      </c>
      <c r="E10675" t="s">
        <v>3307</v>
      </c>
      <c r="F10675" t="s">
        <v>4101</v>
      </c>
      <c r="G10675" t="s">
        <v>3308</v>
      </c>
      <c r="H10675" s="5">
        <v>81889.679999999993</v>
      </c>
      <c r="I10675">
        <f>IFERROR(VLOOKUP(G10675,'NCES Match'!$A$2:$B$1307,2,FALSE),"")</f>
        <v>4844040</v>
      </c>
      <c r="J10675" t="str" cm="1">
        <f t="array" ref="J10675">IFERROR(_xlfn.IFS(B10675=2015,H10675/$O$13,B10675=2016,H10675/$O$14,B10675=2017,H10675/$O$15,B10675=2018,H10675/$O$16,B10675=2019,H10675/$O$17,B10675=2020,H10675/$O$18,B10675=2021,H10675/$O$19,B10675=2022,H10675/$O$20),"")</f>
        <v/>
      </c>
      <c r="K10675" s="3" t="str" cm="1">
        <f t="array" ref="K10675">IFERROR(_xlfn.IFS(B10675=2015,J10675*$P$4,B10675=2016,J10675*$P$5,B10675=2017,J10675*$P$6,B10675=2018,J10675*$P$7,B10675=2019,J10675*$P$8,B10675=2020,J10675*$P$9,B10675=2021,J10675*$P$10,B10675=2022,J10675*$P$11),"")</f>
        <v/>
      </c>
      <c r="L10675" s="3">
        <f t="shared" si="167"/>
        <v>81889.679999999993</v>
      </c>
    </row>
    <row r="10676" spans="1:12">
      <c r="A10676">
        <v>4800166</v>
      </c>
      <c r="B10676">
        <v>2015</v>
      </c>
      <c r="C10676" t="s">
        <v>381</v>
      </c>
      <c r="D10676" t="s">
        <v>2731</v>
      </c>
      <c r="E10676" t="s">
        <v>2732</v>
      </c>
      <c r="G10676" t="s">
        <v>2733</v>
      </c>
      <c r="H10676" s="5">
        <v>3744.06</v>
      </c>
      <c r="I10676">
        <f>IFERROR(VLOOKUP(G10676,'NCES Match'!$A$2:$B$1307,2,FALSE),"")</f>
        <v>4800166</v>
      </c>
      <c r="J10676" cm="1">
        <f t="array" ref="J10676">IFERROR(_xlfn.IFS(B10676=2015,H10676/$O$13,B10676=2016,H10676/$O$14,B10676=2017,H10676/$O$15,B10676=2018,H10676/$O$16,B10676=2019,H10676/$O$17,B10676=2020,H10676/$O$18,B10676=2021,H10676/$O$19,B10676=2022,H10676/$O$20),"")</f>
        <v>2.9331106701143188E-6</v>
      </c>
      <c r="K10676" s="3" cm="1">
        <f t="array" ref="K10676">IFERROR(_xlfn.IFS(B10676=2015,J10676*$P$4,B10676=2016,J10676*$P$5,B10676=2017,J10676*$P$6,B10676=2018,J10676*$P$7,B10676=2019,J10676*$P$8,B10676=2020,J10676*$P$9,B10676=2021,J10676*$P$10,B10676=2022,J10676*$P$11),"")</f>
        <v>4667.9957331735695</v>
      </c>
      <c r="L10676" s="3">
        <f t="shared" si="167"/>
        <v>8412.055733173569</v>
      </c>
    </row>
    <row r="10677" spans="1:12">
      <c r="A10677">
        <v>4800166</v>
      </c>
      <c r="B10677">
        <v>2016</v>
      </c>
      <c r="C10677" t="s">
        <v>4102</v>
      </c>
      <c r="D10677" t="s">
        <v>2731</v>
      </c>
      <c r="E10677" t="s">
        <v>2732</v>
      </c>
      <c r="F10677" t="s">
        <v>4101</v>
      </c>
      <c r="G10677" t="s">
        <v>2733</v>
      </c>
      <c r="H10677" s="5">
        <v>5873</v>
      </c>
      <c r="I10677">
        <f>IFERROR(VLOOKUP(G10677,'NCES Match'!$A$2:$B$1307,2,FALSE),"")</f>
        <v>4800166</v>
      </c>
      <c r="J10677" cm="1">
        <f t="array" ref="J10677">IFERROR(_xlfn.IFS(B10677=2015,H10677/$O$13,B10677=2016,H10677/$O$14,B10677=2017,H10677/$O$15,B10677=2018,H10677/$O$16,B10677=2019,H10677/$O$17,B10677=2020,H10677/$O$18,B10677=2021,H10677/$O$19,B10677=2022,H10677/$O$20),"")</f>
        <v>4.2042863556288325E-6</v>
      </c>
      <c r="K10677" s="3" cm="1">
        <f t="array" ref="K10677">IFERROR(_xlfn.IFS(B10677=2015,J10677*$P$4,B10677=2016,J10677*$P$5,B10677=2017,J10677*$P$6,B10677=2018,J10677*$P$7,B10677=2019,J10677*$P$8,B10677=2020,J10677*$P$9,B10677=2021,J10677*$P$10,B10677=2022,J10677*$P$11),"")</f>
        <v>7044.8335930317126</v>
      </c>
      <c r="L10677" s="3">
        <f t="shared" si="167"/>
        <v>12917.833593031712</v>
      </c>
    </row>
    <row r="10678" spans="1:12">
      <c r="A10678">
        <v>4800166</v>
      </c>
      <c r="B10678">
        <v>2017</v>
      </c>
      <c r="D10678" t="s">
        <v>2731</v>
      </c>
      <c r="E10678" t="s">
        <v>2732</v>
      </c>
      <c r="F10678" t="s">
        <v>4101</v>
      </c>
      <c r="G10678" t="s">
        <v>2733</v>
      </c>
      <c r="H10678" s="5">
        <v>12077</v>
      </c>
      <c r="I10678">
        <f>IFERROR(VLOOKUP(G10678,'NCES Match'!$A$2:$B$1307,2,FALSE),"")</f>
        <v>4800166</v>
      </c>
      <c r="J10678" cm="1">
        <f t="array" ref="J10678">IFERROR(_xlfn.IFS(B10678=2015,H10678/$O$13,B10678=2016,H10678/$O$14,B10678=2017,H10678/$O$15,B10678=2018,H10678/$O$16,B10678=2019,H10678/$O$17,B10678=2020,H10678/$O$18,B10678=2021,H10678/$O$19,B10678=2022,H10678/$O$20),"")</f>
        <v>8.3263519844573799E-6</v>
      </c>
      <c r="K10678" s="3" cm="1">
        <f t="array" ref="K10678">IFERROR(_xlfn.IFS(B10678=2015,J10678*$P$4,B10678=2016,J10678*$P$5,B10678=2017,J10678*$P$6,B10678=2018,J10678*$P$7,B10678=2019,J10678*$P$8,B10678=2020,J10678*$P$9,B10678=2021,J10678*$P$10,B10678=2022,J10678*$P$11),"")</f>
        <v>14140.209122810124</v>
      </c>
      <c r="L10678" s="3">
        <f t="shared" si="167"/>
        <v>26217.209122810124</v>
      </c>
    </row>
    <row r="10679" spans="1:12">
      <c r="A10679">
        <v>4800166</v>
      </c>
      <c r="B10679">
        <v>2018</v>
      </c>
      <c r="D10679" t="s">
        <v>2731</v>
      </c>
      <c r="E10679" t="s">
        <v>2732</v>
      </c>
      <c r="F10679" t="s">
        <v>4101</v>
      </c>
      <c r="G10679" t="s">
        <v>2733</v>
      </c>
      <c r="H10679" s="5">
        <v>12147</v>
      </c>
      <c r="I10679">
        <f>IFERROR(VLOOKUP(G10679,'NCES Match'!$A$2:$B$1307,2,FALSE),"")</f>
        <v>4800166</v>
      </c>
      <c r="J10679" cm="1">
        <f t="array" ref="J10679">IFERROR(_xlfn.IFS(B10679=2015,H10679/$O$13,B10679=2016,H10679/$O$14,B10679=2017,H10679/$O$15,B10679=2018,H10679/$O$16,B10679=2019,H10679/$O$17,B10679=2020,H10679/$O$18,B10679=2021,H10679/$O$19,B10679=2022,H10679/$O$20),"")</f>
        <v>7.9266321680693113E-6</v>
      </c>
      <c r="K10679" s="3" cm="1">
        <f t="array" ref="K10679">IFERROR(_xlfn.IFS(B10679=2015,J10679*$P$4,B10679=2016,J10679*$P$5,B10679=2017,J10679*$P$6,B10679=2018,J10679*$P$7,B10679=2019,J10679*$P$8,B10679=2020,J10679*$P$9,B10679=2021,J10679*$P$10,B10679=2022,J10679*$P$11),"")</f>
        <v>13608.864576453501</v>
      </c>
      <c r="L10679" s="3">
        <f t="shared" si="167"/>
        <v>25755.864576453503</v>
      </c>
    </row>
    <row r="10680" spans="1:12">
      <c r="A10680">
        <v>4800166</v>
      </c>
      <c r="B10680">
        <v>2019</v>
      </c>
      <c r="D10680" t="s">
        <v>2731</v>
      </c>
      <c r="E10680" t="s">
        <v>2732</v>
      </c>
      <c r="F10680" t="s">
        <v>4101</v>
      </c>
      <c r="G10680" t="s">
        <v>2733</v>
      </c>
      <c r="H10680" s="5">
        <v>6939</v>
      </c>
      <c r="I10680">
        <f>IFERROR(VLOOKUP(G10680,'NCES Match'!$A$2:$B$1307,2,FALSE),"")</f>
        <v>4800166</v>
      </c>
      <c r="J10680" cm="1">
        <f t="array" ref="J10680">IFERROR(_xlfn.IFS(B10680=2015,H10680/$O$13,B10680=2016,H10680/$O$14,B10680=2017,H10680/$O$15,B10680=2018,H10680/$O$16,B10680=2019,H10680/$O$17,B10680=2020,H10680/$O$18,B10680=2021,H10680/$O$19,B10680=2022,H10680/$O$20),"")</f>
        <v>4.3936362048935259E-6</v>
      </c>
      <c r="K10680" s="3" cm="1">
        <f t="array" ref="K10680">IFERROR(_xlfn.IFS(B10680=2015,J10680*$P$4,B10680=2016,J10680*$P$5,B10680=2017,J10680*$P$6,B10680=2018,J10680*$P$7,B10680=2019,J10680*$P$8,B10680=2020,J10680*$P$9,B10680=2021,J10680*$P$10,B10680=2022,J10680*$P$11),"")</f>
        <v>7635.8144588230634</v>
      </c>
      <c r="L10680" s="3">
        <f t="shared" si="167"/>
        <v>14574.814458823064</v>
      </c>
    </row>
    <row r="10681" spans="1:12">
      <c r="A10681">
        <v>4800166</v>
      </c>
      <c r="B10681">
        <v>2020</v>
      </c>
      <c r="D10681" t="s">
        <v>2731</v>
      </c>
      <c r="E10681" t="s">
        <v>2732</v>
      </c>
      <c r="F10681" t="s">
        <v>4230</v>
      </c>
      <c r="G10681" t="s">
        <v>4312</v>
      </c>
      <c r="H10681" s="5">
        <v>116310</v>
      </c>
      <c r="I10681">
        <f>IFERROR(VLOOKUP(G10681,'NCES Match'!$A$2:$B$1307,2,FALSE),"")</f>
        <v>4800166</v>
      </c>
      <c r="J10681" cm="1">
        <f t="array" ref="J10681">IFERROR(_xlfn.IFS(B10681=2015,H10681/$O$13,B10681=2016,H10681/$O$14,B10681=2017,H10681/$O$15,B10681=2018,H10681/$O$16,B10681=2019,H10681/$O$17,B10681=2020,H10681/$O$18,B10681=2021,H10681/$O$19,B10681=2022,H10681/$O$20),"")</f>
        <v>6.3029268618755314E-5</v>
      </c>
      <c r="K10681" s="3" cm="1">
        <f t="array" ref="K10681">IFERROR(_xlfn.IFS(B10681=2015,J10681*$P$4,B10681=2016,J10681*$P$5,B10681=2017,J10681*$P$6,B10681=2018,J10681*$P$7,B10681=2019,J10681*$P$8,B10681=2020,J10681*$P$9,B10681=2021,J10681*$P$10,B10681=2022,J10681*$P$11),"")</f>
        <v>132865.87567572735</v>
      </c>
      <c r="L10681" s="3">
        <f t="shared" si="167"/>
        <v>249175.87567572735</v>
      </c>
    </row>
    <row r="10682" spans="1:12">
      <c r="A10682">
        <v>4800166</v>
      </c>
      <c r="B10682">
        <v>2021</v>
      </c>
      <c r="D10682" t="s">
        <v>2731</v>
      </c>
      <c r="E10682" t="s">
        <v>2732</v>
      </c>
      <c r="F10682" t="s">
        <v>4230</v>
      </c>
      <c r="G10682" t="s">
        <v>4312</v>
      </c>
      <c r="H10682" s="5">
        <v>131636.9</v>
      </c>
      <c r="I10682">
        <f>IFERROR(VLOOKUP(G10682,'NCES Match'!$A$2:$B$1307,2,FALSE),"")</f>
        <v>4800166</v>
      </c>
      <c r="J10682" cm="1">
        <f t="array" ref="J10682">IFERROR(_xlfn.IFS(B10682=2015,H10682/$O$13,B10682=2016,H10682/$O$14,B10682=2017,H10682/$O$15,B10682=2018,H10682/$O$16,B10682=2019,H10682/$O$17,B10682=2020,H10682/$O$18,B10682=2021,H10682/$O$19,B10682=2022,H10682/$O$20),"")</f>
        <v>6.7351100492403054E-5</v>
      </c>
      <c r="K10682" s="3" cm="1">
        <f t="array" ref="K10682">IFERROR(_xlfn.IFS(B10682=2015,J10682*$P$4,B10682=2016,J10682*$P$5,B10682=2017,J10682*$P$6,B10682=2018,J10682*$P$7,B10682=2019,J10682*$P$8,B10682=2020,J10682*$P$9,B10682=2021,J10682*$P$10,B10682=2022,J10682*$P$11),"")</f>
        <v>144168.61994618727</v>
      </c>
      <c r="L10682" s="3">
        <f t="shared" si="167"/>
        <v>275805.51994618727</v>
      </c>
    </row>
    <row r="10683" spans="1:12">
      <c r="A10683">
        <v>4800166</v>
      </c>
      <c r="B10683">
        <v>2022</v>
      </c>
      <c r="D10683" t="s">
        <v>2731</v>
      </c>
      <c r="E10683" t="s">
        <v>2732</v>
      </c>
      <c r="F10683" t="s">
        <v>4101</v>
      </c>
      <c r="G10683" t="s">
        <v>4312</v>
      </c>
      <c r="H10683" s="5">
        <v>160777.29</v>
      </c>
      <c r="I10683">
        <f>IFERROR(VLOOKUP(G10683,'NCES Match'!$A$2:$B$1307,2,FALSE),"")</f>
        <v>4800166</v>
      </c>
      <c r="J10683" cm="1">
        <f t="array" ref="J10683">IFERROR(_xlfn.IFS(B10683=2015,H10683/$O$13,B10683=2016,H10683/$O$14,B10683=2017,H10683/$O$15,B10683=2018,H10683/$O$16,B10683=2019,H10683/$O$17,B10683=2020,H10683/$O$18,B10683=2021,H10683/$O$19,B10683=2022,H10683/$O$20),"")</f>
        <v>7.0618312420355151E-5</v>
      </c>
      <c r="K10683" s="3" cm="1">
        <f t="array" ref="K10683">IFERROR(_xlfn.IFS(B10683=2015,J10683*$P$4,B10683=2016,J10683*$P$5,B10683=2017,J10683*$P$6,B10683=2018,J10683*$P$7,B10683=2019,J10683*$P$8,B10683=2020,J10683*$P$9,B10683=2021,J10683*$P$10,B10683=2022,J10683*$P$11),"")</f>
        <v>152075.33570963354</v>
      </c>
      <c r="L10683" s="3">
        <f t="shared" si="167"/>
        <v>312852.62570963358</v>
      </c>
    </row>
    <row r="10684" spans="1:12">
      <c r="A10684">
        <v>4800166</v>
      </c>
      <c r="B10684">
        <v>2023</v>
      </c>
      <c r="D10684" t="s">
        <v>2731</v>
      </c>
      <c r="E10684" t="s">
        <v>2732</v>
      </c>
      <c r="F10684" t="s">
        <v>4101</v>
      </c>
      <c r="G10684" t="s">
        <v>2733</v>
      </c>
      <c r="H10684" s="5">
        <v>175104.51</v>
      </c>
      <c r="I10684">
        <f>IFERROR(VLOOKUP(G10684,'NCES Match'!$A$2:$B$1307,2,FALSE),"")</f>
        <v>4800166</v>
      </c>
      <c r="J10684" t="str" cm="1">
        <f t="array" ref="J10684">IFERROR(_xlfn.IFS(B10684=2015,H10684/$O$13,B10684=2016,H10684/$O$14,B10684=2017,H10684/$O$15,B10684=2018,H10684/$O$16,B10684=2019,H10684/$O$17,B10684=2020,H10684/$O$18,B10684=2021,H10684/$O$19,B10684=2022,H10684/$O$20),"")</f>
        <v/>
      </c>
      <c r="K10684" s="3" t="str" cm="1">
        <f t="array" ref="K10684">IFERROR(_xlfn.IFS(B10684=2015,J10684*$P$4,B10684=2016,J10684*$P$5,B10684=2017,J10684*$P$6,B10684=2018,J10684*$P$7,B10684=2019,J10684*$P$8,B10684=2020,J10684*$P$9,B10684=2021,J10684*$P$10,B10684=2022,J10684*$P$11),"")</f>
        <v/>
      </c>
      <c r="L10684" s="3">
        <f t="shared" si="167"/>
        <v>175104.51</v>
      </c>
    </row>
    <row r="10685" spans="1:12">
      <c r="A10685" t="s">
        <v>4230</v>
      </c>
      <c r="B10685">
        <v>2015</v>
      </c>
      <c r="C10685" t="s">
        <v>1</v>
      </c>
      <c r="D10685" t="s">
        <v>158</v>
      </c>
      <c r="E10685" t="s">
        <v>159</v>
      </c>
      <c r="F10685" t="s">
        <v>160</v>
      </c>
      <c r="G10685" t="s">
        <v>161</v>
      </c>
      <c r="H10685" s="5">
        <v>3145398.08</v>
      </c>
      <c r="I10685" t="str">
        <f>IFERROR(VLOOKUP(G10685,'NCES Match'!$A$2:$B$1307,2,FALSE),"")</f>
        <v/>
      </c>
      <c r="J10685" cm="1">
        <f t="array" ref="J10685">IFERROR(_xlfn.IFS(B10685=2015,H10685/$O$13,B10685=2016,H10685/$O$14,B10685=2017,H10685/$O$15,B10685=2018,H10685/$O$16,B10685=2019,H10685/$O$17,B10685=2020,H10685/$O$18,B10685=2021,H10685/$O$19,B10685=2022,H10685/$O$20),"")</f>
        <v>2.4641166728645086E-3</v>
      </c>
      <c r="K10685" s="3" cm="1">
        <f t="array" ref="K10685">IFERROR(_xlfn.IFS(B10685=2015,J10685*$P$4,B10685=2016,J10685*$P$5,B10685=2017,J10685*$P$6,B10685=2018,J10685*$P$7,B10685=2019,J10685*$P$8,B10685=2020,J10685*$P$9,B10685=2021,J10685*$P$10,B10685=2022,J10685*$P$11),"")</f>
        <v>3921599.7651138976</v>
      </c>
      <c r="L10685" s="3">
        <f t="shared" si="167"/>
        <v>7066997.8451138977</v>
      </c>
    </row>
    <row r="10686" spans="1:12">
      <c r="A10686" t="s">
        <v>4230</v>
      </c>
      <c r="B10686">
        <v>2016</v>
      </c>
      <c r="C10686" t="s">
        <v>4096</v>
      </c>
      <c r="D10686" t="s">
        <v>158</v>
      </c>
      <c r="E10686" t="s">
        <v>159</v>
      </c>
      <c r="F10686">
        <v>720</v>
      </c>
      <c r="G10686" t="s">
        <v>161</v>
      </c>
      <c r="H10686" s="5">
        <v>3856819</v>
      </c>
      <c r="I10686" t="str">
        <f>IFERROR(VLOOKUP(G10686,'NCES Match'!$A$2:$B$1307,2,FALSE),"")</f>
        <v/>
      </c>
      <c r="J10686" cm="1">
        <f t="array" ref="J10686">IFERROR(_xlfn.IFS(B10686=2015,H10686/$O$13,B10686=2016,H10686/$O$14,B10686=2017,H10686/$O$15,B10686=2018,H10686/$O$16,B10686=2019,H10686/$O$17,B10686=2020,H10686/$O$18,B10686=2021,H10686/$O$19,B10686=2022,H10686/$O$20),"")</f>
        <v>2.7609690954929402E-3</v>
      </c>
      <c r="K10686" s="3" cm="1">
        <f t="array" ref="K10686">IFERROR(_xlfn.IFS(B10686=2015,J10686*$P$4,B10686=2016,J10686*$P$5,B10686=2017,J10686*$P$6,B10686=2018,J10686*$P$7,B10686=2019,J10686*$P$8,B10686=2020,J10686*$P$9,B10686=2021,J10686*$P$10,B10686=2022,J10686*$P$11),"")</f>
        <v>4626366.0911702663</v>
      </c>
      <c r="L10686" s="3">
        <f t="shared" si="167"/>
        <v>8483185.0911702663</v>
      </c>
    </row>
    <row r="10687" spans="1:12">
      <c r="A10687" t="s">
        <v>4230</v>
      </c>
      <c r="B10687">
        <v>2017</v>
      </c>
      <c r="D10687" t="s">
        <v>158</v>
      </c>
      <c r="E10687" t="s">
        <v>159</v>
      </c>
      <c r="F10687">
        <v>720</v>
      </c>
      <c r="G10687" t="s">
        <v>161</v>
      </c>
      <c r="H10687" s="5">
        <v>4283236</v>
      </c>
      <c r="I10687" t="str">
        <f>IFERROR(VLOOKUP(G10687,'NCES Match'!$A$2:$B$1307,2,FALSE),"")</f>
        <v/>
      </c>
      <c r="J10687" cm="1">
        <f t="array" ref="J10687">IFERROR(_xlfn.IFS(B10687=2015,H10687/$O$13,B10687=2016,H10687/$O$14,B10687=2017,H10687/$O$15,B10687=2018,H10687/$O$16,B10687=2019,H10687/$O$17,B10687=2020,H10687/$O$18,B10687=2021,H10687/$O$19,B10687=2022,H10687/$O$20),"")</f>
        <v>2.953028944977999E-3</v>
      </c>
      <c r="K10687" s="3" cm="1">
        <f t="array" ref="K10687">IFERROR(_xlfn.IFS(B10687=2015,J10687*$P$4,B10687=2016,J10687*$P$5,B10687=2017,J10687*$P$6,B10687=2018,J10687*$P$7,B10687=2019,J10687*$P$8,B10687=2020,J10687*$P$9,B10687=2021,J10687*$P$10,B10687=2022,J10687*$P$11),"")</f>
        <v>5014974.9741118448</v>
      </c>
      <c r="L10687" s="3">
        <f t="shared" si="167"/>
        <v>9298210.9741118439</v>
      </c>
    </row>
    <row r="10688" spans="1:12">
      <c r="A10688" t="s">
        <v>4230</v>
      </c>
      <c r="B10688">
        <v>2018</v>
      </c>
      <c r="D10688" t="s">
        <v>158</v>
      </c>
      <c r="E10688" t="s">
        <v>159</v>
      </c>
      <c r="F10688">
        <v>720</v>
      </c>
      <c r="G10688" t="s">
        <v>161</v>
      </c>
      <c r="H10688" s="5">
        <v>3650415</v>
      </c>
      <c r="I10688" t="str">
        <f>IFERROR(VLOOKUP(G10688,'NCES Match'!$A$2:$B$1307,2,FALSE),"")</f>
        <v/>
      </c>
      <c r="J10688" cm="1">
        <f t="array" ref="J10688">IFERROR(_xlfn.IFS(B10688=2015,H10688/$O$13,B10688=2016,H10688/$O$14,B10688=2017,H10688/$O$15,B10688=2018,H10688/$O$16,B10688=2019,H10688/$O$17,B10688=2020,H10688/$O$18,B10688=2021,H10688/$O$19,B10688=2022,H10688/$O$20),"")</f>
        <v>2.3821105594634667E-3</v>
      </c>
      <c r="K10688" s="3" cm="1">
        <f t="array" ref="K10688">IFERROR(_xlfn.IFS(B10688=2015,J10688*$P$4,B10688=2016,J10688*$P$5,B10688=2017,J10688*$P$6,B10688=2018,J10688*$P$7,B10688=2019,J10688*$P$8,B10688=2020,J10688*$P$9,B10688=2021,J10688*$P$10,B10688=2022,J10688*$P$11),"")</f>
        <v>4089734.3692149911</v>
      </c>
      <c r="L10688" s="3">
        <f t="shared" si="167"/>
        <v>7740149.3692149911</v>
      </c>
    </row>
    <row r="10689" spans="1:12">
      <c r="A10689" t="s">
        <v>4230</v>
      </c>
      <c r="B10689">
        <v>2019</v>
      </c>
      <c r="D10689" t="s">
        <v>158</v>
      </c>
      <c r="E10689" t="s">
        <v>159</v>
      </c>
      <c r="F10689" t="s">
        <v>160</v>
      </c>
      <c r="G10689" t="s">
        <v>161</v>
      </c>
      <c r="H10689" s="5">
        <v>3538679</v>
      </c>
      <c r="I10689" t="str">
        <f>IFERROR(VLOOKUP(G10689,'NCES Match'!$A$2:$B$1307,2,FALSE),"")</f>
        <v/>
      </c>
      <c r="J10689" cm="1">
        <f t="array" ref="J10689">IFERROR(_xlfn.IFS(B10689=2015,H10689/$O$13,B10689=2016,H10689/$O$14,B10689=2017,H10689/$O$15,B10689=2018,H10689/$O$16,B10689=2019,H10689/$O$17,B10689=2020,H10689/$O$18,B10689=2021,H10689/$O$19,B10689=2022,H10689/$O$20),"")</f>
        <v>2.240620863510076E-3</v>
      </c>
      <c r="K10689" s="3" cm="1">
        <f t="array" ref="K10689">IFERROR(_xlfn.IFS(B10689=2015,J10689*$P$4,B10689=2016,J10689*$P$5,B10689=2017,J10689*$P$6,B10689=2018,J10689*$P$7,B10689=2019,J10689*$P$8,B10689=2020,J10689*$P$9,B10689=2021,J10689*$P$10,B10689=2022,J10689*$P$11),"")</f>
        <v>3894033.1853773654</v>
      </c>
      <c r="L10689" s="3">
        <f t="shared" si="167"/>
        <v>7432712.185377365</v>
      </c>
    </row>
    <row r="10690" spans="1:12">
      <c r="A10690" t="s">
        <v>4230</v>
      </c>
      <c r="B10690">
        <v>2020</v>
      </c>
      <c r="D10690" t="s">
        <v>158</v>
      </c>
      <c r="E10690" t="s">
        <v>159</v>
      </c>
      <c r="F10690" t="s">
        <v>160</v>
      </c>
      <c r="G10690" t="s">
        <v>161</v>
      </c>
      <c r="H10690" s="5">
        <v>3503699</v>
      </c>
      <c r="I10690" t="str">
        <f>IFERROR(VLOOKUP(G10690,'NCES Match'!$A$2:$B$1307,2,FALSE),"")</f>
        <v/>
      </c>
      <c r="J10690" cm="1">
        <f t="array" ref="J10690">IFERROR(_xlfn.IFS(B10690=2015,H10690/$O$13,B10690=2016,H10690/$O$14,B10690=2017,H10690/$O$15,B10690=2018,H10690/$O$16,B10690=2019,H10690/$O$17,B10690=2020,H10690/$O$18,B10690=2021,H10690/$O$19,B10690=2022,H10690/$O$20),"")</f>
        <v>1.8986809855581152E-3</v>
      </c>
      <c r="K10690" s="3" cm="1">
        <f t="array" ref="K10690">IFERROR(_xlfn.IFS(B10690=2015,J10690*$P$4,B10690=2016,J10690*$P$5,B10690=2017,J10690*$P$6,B10690=2018,J10690*$P$7,B10690=2019,J10690*$P$8,B10690=2020,J10690*$P$9,B10690=2021,J10690*$P$10,B10690=2022,J10690*$P$11),"")</f>
        <v>4002424.8623434813</v>
      </c>
      <c r="L10690" s="3">
        <f t="shared" si="167"/>
        <v>7506123.8623434808</v>
      </c>
    </row>
    <row r="10691" spans="1:12">
      <c r="A10691" t="s">
        <v>4230</v>
      </c>
      <c r="B10691">
        <v>2021</v>
      </c>
      <c r="D10691" t="s">
        <v>158</v>
      </c>
      <c r="E10691" t="s">
        <v>159</v>
      </c>
      <c r="F10691" t="s">
        <v>160</v>
      </c>
      <c r="G10691" t="s">
        <v>161</v>
      </c>
      <c r="H10691" s="5">
        <v>2795146.03</v>
      </c>
      <c r="I10691" t="str">
        <f>IFERROR(VLOOKUP(G10691,'NCES Match'!$A$2:$B$1307,2,FALSE),"")</f>
        <v/>
      </c>
      <c r="J10691" cm="1">
        <f t="array" ref="J10691">IFERROR(_xlfn.IFS(B10691=2015,H10691/$O$13,B10691=2016,H10691/$O$14,B10691=2017,H10691/$O$15,B10691=2018,H10691/$O$16,B10691=2019,H10691/$O$17,B10691=2020,H10691/$O$18,B10691=2021,H10691/$O$19,B10691=2022,H10691/$O$20),"")</f>
        <v>1.4301169440899279E-3</v>
      </c>
      <c r="K10691" s="3" cm="1">
        <f t="array" ref="K10691">IFERROR(_xlfn.IFS(B10691=2015,J10691*$P$4,B10691=2016,J10691*$P$5,B10691=2017,J10691*$P$6,B10691=2018,J10691*$P$7,B10691=2019,J10691*$P$8,B10691=2020,J10691*$P$9,B10691=2021,J10691*$P$10,B10691=2022,J10691*$P$11),"")</f>
        <v>3061241.534046792</v>
      </c>
      <c r="L10691" s="3">
        <f t="shared" ref="L10691:L10754" si="168">SUM(H10691,K10691)</f>
        <v>5856387.5640467918</v>
      </c>
    </row>
    <row r="10692" spans="1:12">
      <c r="A10692" t="s">
        <v>4230</v>
      </c>
      <c r="B10692">
        <v>2022</v>
      </c>
      <c r="D10692" t="s">
        <v>158</v>
      </c>
      <c r="E10692" t="s">
        <v>159</v>
      </c>
      <c r="F10692" t="s">
        <v>160</v>
      </c>
      <c r="G10692" t="s">
        <v>161</v>
      </c>
      <c r="H10692" s="5">
        <v>3105404.06</v>
      </c>
      <c r="I10692" t="str">
        <f>IFERROR(VLOOKUP(G10692,'NCES Match'!$A$2:$B$1307,2,FALSE),"")</f>
        <v/>
      </c>
      <c r="J10692" cm="1">
        <f t="array" ref="J10692">IFERROR(_xlfn.IFS(B10692=2015,H10692/$O$13,B10692=2016,H10692/$O$14,B10692=2017,H10692/$O$15,B10692=2018,H10692/$O$16,B10692=2019,H10692/$O$17,B10692=2020,H10692/$O$18,B10692=2021,H10692/$O$19,B10692=2022,H10692/$O$20),"")</f>
        <v>1.3639886211573742E-3</v>
      </c>
      <c r="K10692" s="3" cm="1">
        <f t="array" ref="K10692">IFERROR(_xlfn.IFS(B10692=2015,J10692*$P$4,B10692=2016,J10692*$P$5,B10692=2017,J10692*$P$6,B10692=2018,J10692*$P$7,B10692=2019,J10692*$P$8,B10692=2020,J10692*$P$9,B10692=2021,J10692*$P$10,B10692=2022,J10692*$P$11),"")</f>
        <v>2937326.3160397774</v>
      </c>
      <c r="L10692" s="3">
        <f t="shared" si="168"/>
        <v>6042730.376039777</v>
      </c>
    </row>
    <row r="10693" spans="1:12">
      <c r="A10693" t="s">
        <v>4230</v>
      </c>
      <c r="B10693">
        <v>2023</v>
      </c>
      <c r="D10693" t="s">
        <v>158</v>
      </c>
      <c r="E10693" t="s">
        <v>159</v>
      </c>
      <c r="F10693" t="s">
        <v>160</v>
      </c>
      <c r="G10693" t="s">
        <v>161</v>
      </c>
      <c r="H10693" s="5">
        <v>3490833.62</v>
      </c>
      <c r="I10693" t="str">
        <f>IFERROR(VLOOKUP(G10693,'NCES Match'!$A$2:$B$1307,2,FALSE),"")</f>
        <v/>
      </c>
      <c r="J10693" t="str" cm="1">
        <f t="array" ref="J10693">IFERROR(_xlfn.IFS(B10693=2015,H10693/$O$13,B10693=2016,H10693/$O$14,B10693=2017,H10693/$O$15,B10693=2018,H10693/$O$16,B10693=2019,H10693/$O$17,B10693=2020,H10693/$O$18,B10693=2021,H10693/$O$19,B10693=2022,H10693/$O$20),"")</f>
        <v/>
      </c>
      <c r="K10693" s="3" t="str" cm="1">
        <f t="array" ref="K10693">IFERROR(_xlfn.IFS(B10693=2015,J10693*$P$4,B10693=2016,J10693*$P$5,B10693=2017,J10693*$P$6,B10693=2018,J10693*$P$7,B10693=2019,J10693*$P$8,B10693=2020,J10693*$P$9,B10693=2021,J10693*$P$10,B10693=2022,J10693*$P$11),"")</f>
        <v/>
      </c>
      <c r="L10693" s="3">
        <f t="shared" si="168"/>
        <v>3490833.62</v>
      </c>
    </row>
    <row r="10694" spans="1:12">
      <c r="A10694" t="s">
        <v>4230</v>
      </c>
      <c r="B10694">
        <v>2015</v>
      </c>
      <c r="C10694" t="s">
        <v>1</v>
      </c>
      <c r="D10694" t="s">
        <v>174</v>
      </c>
      <c r="E10694" t="s">
        <v>175</v>
      </c>
      <c r="F10694" t="s">
        <v>176</v>
      </c>
      <c r="G10694" t="s">
        <v>177</v>
      </c>
      <c r="H10694" s="5">
        <v>32262721.82</v>
      </c>
      <c r="I10694" t="str">
        <f>IFERROR(VLOOKUP(G10694,'NCES Match'!$A$2:$B$1307,2,FALSE),"")</f>
        <v/>
      </c>
      <c r="J10694" cm="1">
        <f t="array" ref="J10694">IFERROR(_xlfn.IFS(B10694=2015,H10694/$O$13,B10694=2016,H10694/$O$14,B10694=2017,H10694/$O$15,B10694=2018,H10694/$O$16,B10694=2019,H10694/$O$17,B10694=2020,H10694/$O$18,B10694=2021,H10694/$O$19,B10694=2022,H10694/$O$20),"")</f>
        <v>2.527473748208417E-2</v>
      </c>
      <c r="K10694" s="3" cm="1">
        <f t="array" ref="K10694">IFERROR(_xlfn.IFS(B10694=2015,J10694*$P$4,B10694=2016,J10694*$P$5,B10694=2017,J10694*$P$6,B10694=2018,J10694*$P$7,B10694=2019,J10694*$P$8,B10694=2020,J10694*$P$9,B10694=2021,J10694*$P$10,B10694=2022,J10694*$P$11),"")</f>
        <v>40224314.72688093</v>
      </c>
      <c r="L10694" s="3">
        <f t="shared" si="168"/>
        <v>72487036.546880931</v>
      </c>
    </row>
    <row r="10695" spans="1:12">
      <c r="A10695" t="s">
        <v>4230</v>
      </c>
      <c r="B10695">
        <v>2016</v>
      </c>
      <c r="C10695" t="s">
        <v>4096</v>
      </c>
      <c r="D10695" t="s">
        <v>174</v>
      </c>
      <c r="E10695" t="s">
        <v>175</v>
      </c>
      <c r="F10695">
        <v>721</v>
      </c>
      <c r="G10695" t="s">
        <v>177</v>
      </c>
      <c r="H10695" s="5">
        <f>36387457-1</f>
        <v>36387456</v>
      </c>
      <c r="I10695" t="str">
        <f>IFERROR(VLOOKUP(G10695,'NCES Match'!$A$2:$B$1307,2,FALSE),"")</f>
        <v/>
      </c>
      <c r="J10695" cm="1">
        <f t="array" ref="J10695">IFERROR(_xlfn.IFS(B10695=2015,H10695/$O$13,B10695=2016,H10695/$O$14,B10695=2017,H10695/$O$15,B10695=2018,H10695/$O$16,B10695=2019,H10695/$O$17,B10695=2020,H10695/$O$18,B10695=2021,H10695/$O$19,B10695=2022,H10695/$O$20),"")</f>
        <v>2.604857564734284E-2</v>
      </c>
      <c r="K10695" s="3" cm="1">
        <f t="array" ref="K10695">IFERROR(_xlfn.IFS(B10695=2015,J10695*$P$4,B10695=2016,J10695*$P$5,B10695=2017,J10695*$P$6,B10695=2018,J10695*$P$7,B10695=2019,J10695*$P$8,B10695=2020,J10695*$P$9,B10695=2021,J10695*$P$10,B10695=2022,J10695*$P$11),"")</f>
        <v>43647807.320579492</v>
      </c>
      <c r="L10695" s="3">
        <f t="shared" si="168"/>
        <v>80035263.320579499</v>
      </c>
    </row>
    <row r="10696" spans="1:12">
      <c r="A10696" t="s">
        <v>4230</v>
      </c>
      <c r="B10696">
        <v>2017</v>
      </c>
      <c r="D10696" t="s">
        <v>174</v>
      </c>
      <c r="E10696" t="s">
        <v>175</v>
      </c>
      <c r="F10696">
        <v>721</v>
      </c>
      <c r="G10696" t="s">
        <v>177</v>
      </c>
      <c r="H10696" s="5">
        <v>40053684</v>
      </c>
      <c r="I10696" t="str">
        <f>IFERROR(VLOOKUP(G10696,'NCES Match'!$A$2:$B$1307,2,FALSE),"")</f>
        <v/>
      </c>
      <c r="J10696" cm="1">
        <f t="array" ref="J10696">IFERROR(_xlfn.IFS(B10696=2015,H10696/$O$13,B10696=2016,H10696/$O$14,B10696=2017,H10696/$O$15,B10696=2018,H10696/$O$16,B10696=2019,H10696/$O$17,B10696=2020,H10696/$O$18,B10696=2021,H10696/$O$19,B10696=2022,H10696/$O$20),"")</f>
        <v>2.7614562495506239E-2</v>
      </c>
      <c r="K10696" s="3" cm="1">
        <f t="array" ref="K10696">IFERROR(_xlfn.IFS(B10696=2015,J10696*$P$4,B10696=2016,J10696*$P$5,B10696=2017,J10696*$P$6,B10696=2018,J10696*$P$7,B10696=2019,J10696*$P$8,B10696=2020,J10696*$P$9,B10696=2021,J10696*$P$10,B10696=2022,J10696*$P$11),"")</f>
        <v>46896370.613476358</v>
      </c>
      <c r="L10696" s="3">
        <f t="shared" si="168"/>
        <v>86950054.613476366</v>
      </c>
    </row>
    <row r="10697" spans="1:12">
      <c r="A10697" t="s">
        <v>4230</v>
      </c>
      <c r="B10697">
        <v>2018</v>
      </c>
      <c r="D10697" t="s">
        <v>174</v>
      </c>
      <c r="E10697" t="s">
        <v>175</v>
      </c>
      <c r="F10697">
        <v>721</v>
      </c>
      <c r="G10697" t="s">
        <v>177</v>
      </c>
      <c r="H10697" s="5">
        <v>41812504</v>
      </c>
      <c r="I10697" t="str">
        <f>IFERROR(VLOOKUP(G10697,'NCES Match'!$A$2:$B$1307,2,FALSE),"")</f>
        <v/>
      </c>
      <c r="J10697" cm="1">
        <f t="array" ref="J10697">IFERROR(_xlfn.IFS(B10697=2015,H10697/$O$13,B10697=2016,H10697/$O$14,B10697=2017,H10697/$O$15,B10697=2018,H10697/$O$16,B10697=2019,H10697/$O$17,B10697=2020,H10697/$O$18,B10697=2021,H10697/$O$19,B10697=2022,H10697/$O$20),"")</f>
        <v>2.7285118896346976E-2</v>
      </c>
      <c r="K10697" s="3" cm="1">
        <f t="array" ref="K10697">IFERROR(_xlfn.IFS(B10697=2015,J10697*$P$4,B10697=2016,J10697*$P$5,B10697=2017,J10697*$P$6,B10697=2018,J10697*$P$7,B10697=2019,J10697*$P$8,B10697=2020,J10697*$P$9,B10697=2021,J10697*$P$10,B10697=2022,J10697*$P$11),"")</f>
        <v>46844546.352055676</v>
      </c>
      <c r="L10697" s="3">
        <f t="shared" si="168"/>
        <v>88657050.352055669</v>
      </c>
    </row>
    <row r="10698" spans="1:12">
      <c r="A10698" t="s">
        <v>4230</v>
      </c>
      <c r="B10698">
        <v>2019</v>
      </c>
      <c r="D10698" t="s">
        <v>174</v>
      </c>
      <c r="E10698" t="s">
        <v>175</v>
      </c>
      <c r="F10698" t="s">
        <v>176</v>
      </c>
      <c r="G10698" t="s">
        <v>177</v>
      </c>
      <c r="H10698" s="5">
        <v>44897448</v>
      </c>
      <c r="I10698" t="str">
        <f>IFERROR(VLOOKUP(G10698,'NCES Match'!$A$2:$B$1307,2,FALSE),"")</f>
        <v/>
      </c>
      <c r="J10698" cm="1">
        <f t="array" ref="J10698">IFERROR(_xlfn.IFS(B10698=2015,H10698/$O$13,B10698=2016,H10698/$O$14,B10698=2017,H10698/$O$15,B10698=2018,H10698/$O$16,B10698=2019,H10698/$O$17,B10698=2020,H10698/$O$18,B10698=2021,H10698/$O$19,B10698=2022,H10698/$O$20),"")</f>
        <v>2.8428167320957549E-2</v>
      </c>
      <c r="K10698" s="3" cm="1">
        <f t="array" ref="K10698">IFERROR(_xlfn.IFS(B10698=2015,J10698*$P$4,B10698=2016,J10698*$P$5,B10698=2017,J10698*$P$6,B10698=2018,J10698*$P$7,B10698=2019,J10698*$P$8,B10698=2020,J10698*$P$9,B10698=2021,J10698*$P$10,B10698=2022,J10698*$P$11),"")</f>
        <v>49406050.238169283</v>
      </c>
      <c r="L10698" s="3">
        <f t="shared" si="168"/>
        <v>94303498.238169283</v>
      </c>
    </row>
    <row r="10699" spans="1:12">
      <c r="A10699" t="s">
        <v>4230</v>
      </c>
      <c r="B10699">
        <v>2020</v>
      </c>
      <c r="D10699" t="s">
        <v>174</v>
      </c>
      <c r="E10699" t="s">
        <v>175</v>
      </c>
      <c r="F10699">
        <v>721</v>
      </c>
      <c r="G10699" t="s">
        <v>4337</v>
      </c>
      <c r="H10699" s="5">
        <v>54291640</v>
      </c>
      <c r="I10699" t="str">
        <f>IFERROR(VLOOKUP(G10699,'NCES Match'!$A$2:$B$1307,2,FALSE),"")</f>
        <v/>
      </c>
      <c r="J10699" cm="1">
        <f t="array" ref="J10699">IFERROR(_xlfn.IFS(B10699=2015,H10699/$O$13,B10699=2016,H10699/$O$14,B10699=2017,H10699/$O$15,B10699=2018,H10699/$O$16,B10699=2019,H10699/$O$17,B10699=2020,H10699/$O$18,B10699=2021,H10699/$O$19,B10699=2022,H10699/$O$20),"")</f>
        <v>2.9421050307907839E-2</v>
      </c>
      <c r="K10699" s="3" cm="1">
        <f t="array" ref="K10699">IFERROR(_xlfn.IFS(B10699=2015,J10699*$P$4,B10699=2016,J10699*$P$5,B10699=2017,J10699*$P$6,B10699=2018,J10699*$P$7,B10699=2019,J10699*$P$8,B10699=2020,J10699*$P$9,B10699=2021,J10699*$P$10,B10699=2022,J10699*$P$11),"")</f>
        <v>62019656.869326338</v>
      </c>
      <c r="L10699" s="3">
        <f t="shared" si="168"/>
        <v>116311296.86932634</v>
      </c>
    </row>
    <row r="10700" spans="1:12">
      <c r="A10700" t="s">
        <v>4230</v>
      </c>
      <c r="B10700">
        <v>2021</v>
      </c>
      <c r="D10700" t="s">
        <v>174</v>
      </c>
      <c r="E10700" t="s">
        <v>175</v>
      </c>
      <c r="F10700" t="s">
        <v>176</v>
      </c>
      <c r="G10700" t="s">
        <v>4337</v>
      </c>
      <c r="H10700" s="5">
        <v>53851370.020000003</v>
      </c>
      <c r="I10700" t="str">
        <f>IFERROR(VLOOKUP(G10700,'NCES Match'!$A$2:$B$1307,2,FALSE),"")</f>
        <v/>
      </c>
      <c r="J10700" cm="1">
        <f t="array" ref="J10700">IFERROR(_xlfn.IFS(B10700=2015,H10700/$O$13,B10700=2016,H10700/$O$14,B10700=2017,H10700/$O$15,B10700=2018,H10700/$O$16,B10700=2019,H10700/$O$17,B10700=2020,H10700/$O$18,B10700=2021,H10700/$O$19,B10700=2022,H10700/$O$20),"")</f>
        <v>2.7552677356201805E-2</v>
      </c>
      <c r="K10700" s="3" cm="1">
        <f t="array" ref="K10700">IFERROR(_xlfn.IFS(B10700=2015,J10700*$P$4,B10700=2016,J10700*$P$5,B10700=2017,J10700*$P$6,B10700=2018,J10700*$P$7,B10700=2019,J10700*$P$8,B10700=2020,J10700*$P$9,B10700=2021,J10700*$P$10,B10700=2022,J10700*$P$11),"")</f>
        <v>58977974.245784305</v>
      </c>
      <c r="L10700" s="3">
        <f t="shared" si="168"/>
        <v>112829344.26578431</v>
      </c>
    </row>
    <row r="10701" spans="1:12">
      <c r="A10701" t="s">
        <v>4230</v>
      </c>
      <c r="B10701">
        <v>2022</v>
      </c>
      <c r="D10701" t="s">
        <v>174</v>
      </c>
      <c r="E10701" t="s">
        <v>175</v>
      </c>
      <c r="F10701" t="s">
        <v>176</v>
      </c>
      <c r="G10701" t="s">
        <v>4337</v>
      </c>
      <c r="H10701" s="5">
        <v>62278616.43</v>
      </c>
      <c r="I10701" t="str">
        <f>IFERROR(VLOOKUP(G10701,'NCES Match'!$A$2:$B$1307,2,FALSE),"")</f>
        <v/>
      </c>
      <c r="J10701" cm="1">
        <f t="array" ref="J10701">IFERROR(_xlfn.IFS(B10701=2015,H10701/$O$13,B10701=2016,H10701/$O$14,B10701=2017,H10701/$O$15,B10701=2018,H10701/$O$16,B10701=2019,H10701/$O$17,B10701=2020,H10701/$O$18,B10701=2021,H10701/$O$19,B10701=2022,H10701/$O$20),"")</f>
        <v>2.7354676721825597E-2</v>
      </c>
      <c r="K10701" s="3" cm="1">
        <f t="array" ref="K10701">IFERROR(_xlfn.IFS(B10701=2015,J10701*$P$4,B10701=2016,J10701*$P$5,B10701=2017,J10701*$P$6,B10701=2018,J10701*$P$7,B10701=2019,J10701*$P$8,B10701=2020,J10701*$P$9,B10701=2021,J10701*$P$10,B10701=2022,J10701*$P$11),"")</f>
        <v>58907831.455075212</v>
      </c>
      <c r="L10701" s="3">
        <f t="shared" si="168"/>
        <v>121186447.88507521</v>
      </c>
    </row>
    <row r="10702" spans="1:12">
      <c r="A10702" t="s">
        <v>4230</v>
      </c>
      <c r="B10702">
        <v>2023</v>
      </c>
      <c r="D10702" t="s">
        <v>174</v>
      </c>
      <c r="E10702" t="s">
        <v>175</v>
      </c>
      <c r="F10702" t="s">
        <v>176</v>
      </c>
      <c r="G10702" t="s">
        <v>177</v>
      </c>
      <c r="H10702" s="5">
        <v>70637070.939999998</v>
      </c>
      <c r="I10702" t="str">
        <f>IFERROR(VLOOKUP(G10702,'NCES Match'!$A$2:$B$1307,2,FALSE),"")</f>
        <v/>
      </c>
      <c r="J10702" t="str" cm="1">
        <f t="array" ref="J10702">IFERROR(_xlfn.IFS(B10702=2015,H10702/$O$13,B10702=2016,H10702/$O$14,B10702=2017,H10702/$O$15,B10702=2018,H10702/$O$16,B10702=2019,H10702/$O$17,B10702=2020,H10702/$O$18,B10702=2021,H10702/$O$19,B10702=2022,H10702/$O$20),"")</f>
        <v/>
      </c>
      <c r="K10702" s="3" t="str" cm="1">
        <f t="array" ref="K10702">IFERROR(_xlfn.IFS(B10702=2015,J10702*$P$4,B10702=2016,J10702*$P$5,B10702=2017,J10702*$P$6,B10702=2018,J10702*$P$7,B10702=2019,J10702*$P$8,B10702=2020,J10702*$P$9,B10702=2021,J10702*$P$10,B10702=2022,J10702*$P$11),"")</f>
        <v/>
      </c>
      <c r="L10702" s="3">
        <f t="shared" si="168"/>
        <v>70637070.939999998</v>
      </c>
    </row>
    <row r="10703" spans="1:12">
      <c r="A10703" t="s">
        <v>4230</v>
      </c>
      <c r="B10703">
        <v>2015</v>
      </c>
      <c r="C10703" t="s">
        <v>1</v>
      </c>
      <c r="D10703" t="s">
        <v>130</v>
      </c>
      <c r="E10703" t="s">
        <v>131</v>
      </c>
      <c r="F10703" t="s">
        <v>132</v>
      </c>
      <c r="G10703" t="s">
        <v>133</v>
      </c>
      <c r="H10703" s="5">
        <v>373000.92</v>
      </c>
      <c r="I10703" t="str">
        <f>IFERROR(VLOOKUP(G10703,'NCES Match'!$A$2:$B$1307,2,FALSE),"")</f>
        <v/>
      </c>
      <c r="J10703" cm="1">
        <f t="array" ref="J10703">IFERROR(_xlfn.IFS(B10703=2015,H10703/$O$13,B10703=2016,H10703/$O$14,B10703=2017,H10703/$O$15,B10703=2018,H10703/$O$16,B10703=2019,H10703/$O$17,B10703=2020,H10703/$O$18,B10703=2021,H10703/$O$19,B10703=2022,H10703/$O$20),"")</f>
        <v>2.9221032206066605E-4</v>
      </c>
      <c r="K10703" s="3" cm="1">
        <f t="array" ref="K10703">IFERROR(_xlfn.IFS(B10703=2015,J10703*$P$4,B10703=2016,J10703*$P$5,B10703=2017,J10703*$P$6,B10703=2018,J10703*$P$7,B10703=2019,J10703*$P$8,B10703=2020,J10703*$P$9,B10703=2021,J10703*$P$10,B10703=2022,J10703*$P$11),"")</f>
        <v>465047.75645417435</v>
      </c>
      <c r="L10703" s="3">
        <f t="shared" si="168"/>
        <v>838048.67645417433</v>
      </c>
    </row>
    <row r="10704" spans="1:12">
      <c r="A10704" t="s">
        <v>4230</v>
      </c>
      <c r="B10704">
        <v>2016</v>
      </c>
      <c r="C10704" t="s">
        <v>4096</v>
      </c>
      <c r="D10704" t="s">
        <v>130</v>
      </c>
      <c r="E10704" t="s">
        <v>131</v>
      </c>
      <c r="F10704">
        <v>758</v>
      </c>
      <c r="G10704" t="s">
        <v>133</v>
      </c>
      <c r="H10704" s="5">
        <v>119665</v>
      </c>
      <c r="I10704" t="str">
        <f>IFERROR(VLOOKUP(G10704,'NCES Match'!$A$2:$B$1307,2,FALSE),"")</f>
        <v/>
      </c>
      <c r="J10704" cm="1">
        <f t="array" ref="J10704">IFERROR(_xlfn.IFS(B10704=2015,H10704/$O$13,B10704=2016,H10704/$O$14,B10704=2017,H10704/$O$15,B10704=2018,H10704/$O$16,B10704=2019,H10704/$O$17,B10704=2020,H10704/$O$18,B10704=2021,H10704/$O$19,B10704=2022,H10704/$O$20),"")</f>
        <v>8.5664213646573169E-5</v>
      </c>
      <c r="K10704" s="3" cm="1">
        <f t="array" ref="K10704">IFERROR(_xlfn.IFS(B10704=2015,J10704*$P$4,B10704=2016,J10704*$P$5,B10704=2017,J10704*$P$6,B10704=2018,J10704*$P$7,B10704=2019,J10704*$P$8,B10704=2020,J10704*$P$9,B10704=2021,J10704*$P$10,B10704=2022,J10704*$P$11),"")</f>
        <v>143541.63322154604</v>
      </c>
      <c r="L10704" s="3">
        <f t="shared" si="168"/>
        <v>263206.63322154607</v>
      </c>
    </row>
    <row r="10705" spans="1:12">
      <c r="A10705" t="s">
        <v>4230</v>
      </c>
      <c r="B10705">
        <v>2017</v>
      </c>
      <c r="D10705" t="s">
        <v>130</v>
      </c>
      <c r="E10705" t="s">
        <v>131</v>
      </c>
      <c r="F10705">
        <v>758</v>
      </c>
      <c r="G10705" t="s">
        <v>133</v>
      </c>
      <c r="H10705" s="5">
        <v>289053</v>
      </c>
      <c r="I10705" t="str">
        <f>IFERROR(VLOOKUP(G10705,'NCES Match'!$A$2:$B$1307,2,FALSE),"")</f>
        <v/>
      </c>
      <c r="J10705" cm="1">
        <f t="array" ref="J10705">IFERROR(_xlfn.IFS(B10705=2015,H10705/$O$13,B10705=2016,H10705/$O$14,B10705=2017,H10705/$O$15,B10705=2018,H10705/$O$16,B10705=2019,H10705/$O$17,B10705=2020,H10705/$O$18,B10705=2021,H10705/$O$19,B10705=2022,H10705/$O$20),"")</f>
        <v>1.9928434380751505E-4</v>
      </c>
      <c r="K10705" s="3" cm="1">
        <f t="array" ref="K10705">IFERROR(_xlfn.IFS(B10705=2015,J10705*$P$4,B10705=2016,J10705*$P$5,B10705=2017,J10705*$P$6,B10705=2018,J10705*$P$7,B10705=2019,J10705*$P$8,B10705=2020,J10705*$P$9,B10705=2021,J10705*$P$10,B10705=2022,J10705*$P$11),"")</f>
        <v>338434.20282981161</v>
      </c>
      <c r="L10705" s="3">
        <f t="shared" si="168"/>
        <v>627487.20282981161</v>
      </c>
    </row>
    <row r="10706" spans="1:12">
      <c r="A10706" t="s">
        <v>4230</v>
      </c>
      <c r="B10706">
        <v>2018</v>
      </c>
      <c r="D10706" t="s">
        <v>130</v>
      </c>
      <c r="E10706" t="s">
        <v>131</v>
      </c>
      <c r="F10706">
        <v>758</v>
      </c>
      <c r="G10706" t="s">
        <v>133</v>
      </c>
      <c r="H10706" s="5">
        <v>219955</v>
      </c>
      <c r="I10706" t="str">
        <f>IFERROR(VLOOKUP(G10706,'NCES Match'!$A$2:$B$1307,2,FALSE),"")</f>
        <v/>
      </c>
      <c r="J10706" cm="1">
        <f t="array" ref="J10706">IFERROR(_xlfn.IFS(B10706=2015,H10706/$O$13,B10706=2016,H10706/$O$14,B10706=2017,H10706/$O$15,B10706=2018,H10706/$O$16,B10706=2019,H10706/$O$17,B10706=2020,H10706/$O$18,B10706=2021,H10706/$O$19,B10706=2022,H10706/$O$20),"")</f>
        <v>1.4353357854018976E-4</v>
      </c>
      <c r="K10706" s="3" cm="1">
        <f t="array" ref="K10706">IFERROR(_xlfn.IFS(B10706=2015,J10706*$P$4,B10706=2016,J10706*$P$5,B10706=2017,J10706*$P$6,B10706=2018,J10706*$P$7,B10706=2019,J10706*$P$8,B10706=2020,J10706*$P$9,B10706=2021,J10706*$P$10,B10706=2022,J10706*$P$11),"")</f>
        <v>246426.09763018272</v>
      </c>
      <c r="L10706" s="3">
        <f t="shared" si="168"/>
        <v>466381.09763018275</v>
      </c>
    </row>
    <row r="10707" spans="1:12">
      <c r="A10707" t="s">
        <v>4230</v>
      </c>
      <c r="B10707">
        <v>2019</v>
      </c>
      <c r="D10707" t="s">
        <v>130</v>
      </c>
      <c r="E10707" t="s">
        <v>131</v>
      </c>
      <c r="F10707" t="s">
        <v>132</v>
      </c>
      <c r="G10707" t="s">
        <v>133</v>
      </c>
      <c r="H10707" s="5">
        <v>271753</v>
      </c>
      <c r="I10707" t="str">
        <f>IFERROR(VLOOKUP(G10707,'NCES Match'!$A$2:$B$1307,2,FALSE),"")</f>
        <v/>
      </c>
      <c r="J10707" cm="1">
        <f t="array" ref="J10707">IFERROR(_xlfn.IFS(B10707=2015,H10707/$O$13,B10707=2016,H10707/$O$14,B10707=2017,H10707/$O$15,B10707=2018,H10707/$O$16,B10707=2019,H10707/$O$17,B10707=2020,H10707/$O$18,B10707=2021,H10707/$O$19,B10707=2022,H10707/$O$20),"")</f>
        <v>1.7206857178101028E-4</v>
      </c>
      <c r="K10707" s="3" cm="1">
        <f t="array" ref="K10707">IFERROR(_xlfn.IFS(B10707=2015,J10707*$P$4,B10707=2016,J10707*$P$5,B10707=2017,J10707*$P$6,B10707=2018,J10707*$P$7,B10707=2019,J10707*$P$8,B10707=2020,J10707*$P$9,B10707=2021,J10707*$P$10,B10707=2022,J10707*$P$11),"")</f>
        <v>299042.43934695836</v>
      </c>
      <c r="L10707" s="3">
        <f t="shared" si="168"/>
        <v>570795.43934695842</v>
      </c>
    </row>
    <row r="10708" spans="1:12">
      <c r="A10708" t="s">
        <v>4230</v>
      </c>
      <c r="B10708">
        <v>2020</v>
      </c>
      <c r="D10708" t="s">
        <v>130</v>
      </c>
      <c r="E10708" t="s">
        <v>131</v>
      </c>
      <c r="F10708" t="s">
        <v>132</v>
      </c>
      <c r="G10708" t="s">
        <v>133</v>
      </c>
      <c r="H10708" s="5">
        <v>319857</v>
      </c>
      <c r="I10708" t="str">
        <f>IFERROR(VLOOKUP(G10708,'NCES Match'!$A$2:$B$1307,2,FALSE),"")</f>
        <v/>
      </c>
      <c r="J10708" cm="1">
        <f t="array" ref="J10708">IFERROR(_xlfn.IFS(B10708=2015,H10708/$O$13,B10708=2016,H10708/$O$14,B10708=2017,H10708/$O$15,B10708=2018,H10708/$O$16,B10708=2019,H10708/$O$17,B10708=2020,H10708/$O$18,B10708=2021,H10708/$O$19,B10708=2022,H10708/$O$20),"")</f>
        <v>1.733329272856093E-4</v>
      </c>
      <c r="K10708" s="3" cm="1">
        <f t="array" ref="K10708">IFERROR(_xlfn.IFS(B10708=2015,J10708*$P$4,B10708=2016,J10708*$P$5,B10708=2017,J10708*$P$6,B10708=2018,J10708*$P$7,B10708=2019,J10708*$P$8,B10708=2020,J10708*$P$9,B10708=2021,J10708*$P$10,B10708=2022,J10708*$P$11),"")</f>
        <v>365386.29865025473</v>
      </c>
      <c r="L10708" s="3">
        <f t="shared" si="168"/>
        <v>685243.29865025473</v>
      </c>
    </row>
    <row r="10709" spans="1:12">
      <c r="A10709" t="s">
        <v>4230</v>
      </c>
      <c r="B10709">
        <v>2021</v>
      </c>
      <c r="D10709" t="s">
        <v>130</v>
      </c>
      <c r="E10709" t="s">
        <v>131</v>
      </c>
      <c r="F10709" t="s">
        <v>132</v>
      </c>
      <c r="G10709" t="s">
        <v>133</v>
      </c>
      <c r="H10709" s="5">
        <v>359271.74</v>
      </c>
      <c r="I10709" t="str">
        <f>IFERROR(VLOOKUP(G10709,'NCES Match'!$A$2:$B$1307,2,FALSE),"")</f>
        <v/>
      </c>
      <c r="J10709" cm="1">
        <f t="array" ref="J10709">IFERROR(_xlfn.IFS(B10709=2015,H10709/$O$13,B10709=2016,H10709/$O$14,B10709=2017,H10709/$O$15,B10709=2018,H10709/$O$16,B10709=2019,H10709/$O$17,B10709=2020,H10709/$O$18,B10709=2021,H10709/$O$19,B10709=2022,H10709/$O$20),"")</f>
        <v>1.8381887650666722E-4</v>
      </c>
      <c r="K10709" s="3" cm="1">
        <f t="array" ref="K10709">IFERROR(_xlfn.IFS(B10709=2015,J10709*$P$4,B10709=2016,J10709*$P$5,B10709=2017,J10709*$P$6,B10709=2018,J10709*$P$7,B10709=2019,J10709*$P$8,B10709=2020,J10709*$P$9,B10709=2021,J10709*$P$10,B10709=2022,J10709*$P$11),"")</f>
        <v>393474.10142190685</v>
      </c>
      <c r="L10709" s="3">
        <f t="shared" si="168"/>
        <v>752745.84142190684</v>
      </c>
    </row>
    <row r="10710" spans="1:12">
      <c r="A10710" t="s">
        <v>4230</v>
      </c>
      <c r="B10710">
        <v>2022</v>
      </c>
      <c r="D10710" t="s">
        <v>130</v>
      </c>
      <c r="E10710" t="s">
        <v>131</v>
      </c>
      <c r="F10710" t="s">
        <v>132</v>
      </c>
      <c r="G10710" t="s">
        <v>133</v>
      </c>
      <c r="H10710" s="5">
        <v>372897.9</v>
      </c>
      <c r="I10710" t="str">
        <f>IFERROR(VLOOKUP(G10710,'NCES Match'!$A$2:$B$1307,2,FALSE),"")</f>
        <v/>
      </c>
      <c r="J10710" cm="1">
        <f t="array" ref="J10710">IFERROR(_xlfn.IFS(B10710=2015,H10710/$O$13,B10710=2016,H10710/$O$14,B10710=2017,H10710/$O$15,B10710=2018,H10710/$O$16,B10710=2019,H10710/$O$17,B10710=2020,H10710/$O$18,B10710=2021,H10710/$O$19,B10710=2022,H10710/$O$20),"")</f>
        <v>1.6378818428332978E-4</v>
      </c>
      <c r="K10710" s="3" cm="1">
        <f t="array" ref="K10710">IFERROR(_xlfn.IFS(B10710=2015,J10710*$P$4,B10710=2016,J10710*$P$5,B10710=2017,J10710*$P$6,B10710=2018,J10710*$P$7,B10710=2019,J10710*$P$8,B10710=2020,J10710*$P$9,B10710=2021,J10710*$P$10,B10710=2022,J10710*$P$11),"")</f>
        <v>352715.07143774698</v>
      </c>
      <c r="L10710" s="3">
        <f t="shared" si="168"/>
        <v>725612.97143774701</v>
      </c>
    </row>
    <row r="10711" spans="1:12">
      <c r="A10711" t="s">
        <v>4230</v>
      </c>
      <c r="B10711">
        <v>2023</v>
      </c>
      <c r="D10711" t="s">
        <v>130</v>
      </c>
      <c r="E10711" t="s">
        <v>131</v>
      </c>
      <c r="F10711" t="s">
        <v>132</v>
      </c>
      <c r="G10711" t="s">
        <v>133</v>
      </c>
      <c r="H10711" s="5">
        <v>426438.6</v>
      </c>
      <c r="I10711" t="str">
        <f>IFERROR(VLOOKUP(G10711,'NCES Match'!$A$2:$B$1307,2,FALSE),"")</f>
        <v/>
      </c>
      <c r="J10711" t="str" cm="1">
        <f t="array" ref="J10711">IFERROR(_xlfn.IFS(B10711=2015,H10711/$O$13,B10711=2016,H10711/$O$14,B10711=2017,H10711/$O$15,B10711=2018,H10711/$O$16,B10711=2019,H10711/$O$17,B10711=2020,H10711/$O$18,B10711=2021,H10711/$O$19,B10711=2022,H10711/$O$20),"")</f>
        <v/>
      </c>
      <c r="K10711" s="3" t="str" cm="1">
        <f t="array" ref="K10711">IFERROR(_xlfn.IFS(B10711=2015,J10711*$P$4,B10711=2016,J10711*$P$5,B10711=2017,J10711*$P$6,B10711=2018,J10711*$P$7,B10711=2019,J10711*$P$8,B10711=2020,J10711*$P$9,B10711=2021,J10711*$P$10,B10711=2022,J10711*$P$11),"")</f>
        <v/>
      </c>
      <c r="L10711" s="3">
        <f t="shared" si="168"/>
        <v>426438.6</v>
      </c>
    </row>
    <row r="10712" spans="1:12">
      <c r="A10712" t="s">
        <v>4230</v>
      </c>
      <c r="B10712">
        <v>2015</v>
      </c>
      <c r="C10712" t="s">
        <v>3521</v>
      </c>
      <c r="D10712" t="s">
        <v>3657</v>
      </c>
      <c r="E10712" t="s">
        <v>3658</v>
      </c>
      <c r="G10712" t="s">
        <v>3659</v>
      </c>
      <c r="H10712" s="5">
        <v>151523.04</v>
      </c>
      <c r="I10712" t="str">
        <f>IFERROR(VLOOKUP(G10712,'NCES Match'!$A$2:$B$1307,2,FALSE),"")</f>
        <v/>
      </c>
      <c r="J10712" cm="1">
        <f t="array" ref="J10712">IFERROR(_xlfn.IFS(B10712=2015,H10712/$O$13,B10712=2016,H10712/$O$14,B10712=2017,H10712/$O$15,B10712=2018,H10712/$O$16,B10712=2019,H10712/$O$17,B10712=2020,H10712/$O$18,B10712=2021,H10712/$O$19,B10712=2022,H10712/$O$20),"")</f>
        <v>1.1870371879514719E-4</v>
      </c>
      <c r="K10712" s="3" cm="1">
        <f t="array" ref="K10712">IFERROR(_xlfn.IFS(B10712=2015,J10712*$P$4,B10712=2016,J10712*$P$5,B10712=2017,J10712*$P$6,B10712=2018,J10712*$P$7,B10712=2019,J10712*$P$8,B10712=2020,J10712*$P$9,B10712=2021,J10712*$P$10,B10712=2022,J10712*$P$11),"")</f>
        <v>188914.94906531632</v>
      </c>
      <c r="L10712" s="3">
        <f t="shared" si="168"/>
        <v>340437.98906531633</v>
      </c>
    </row>
    <row r="10713" spans="1:12">
      <c r="A10713" t="s">
        <v>4230</v>
      </c>
      <c r="B10713">
        <v>2016</v>
      </c>
      <c r="C10713" t="s">
        <v>4104</v>
      </c>
      <c r="D10713" t="s">
        <v>3657</v>
      </c>
      <c r="E10713" t="s">
        <v>3658</v>
      </c>
      <c r="F10713" t="s">
        <v>4101</v>
      </c>
      <c r="G10713" t="s">
        <v>3659</v>
      </c>
      <c r="H10713" s="5">
        <v>205863</v>
      </c>
      <c r="I10713" t="str">
        <f>IFERROR(VLOOKUP(G10713,'NCES Match'!$A$2:$B$1307,2,FALSE),"")</f>
        <v/>
      </c>
      <c r="J10713" cm="1">
        <f t="array" ref="J10713">IFERROR(_xlfn.IFS(B10713=2015,H10713/$O$13,B10713=2016,H10713/$O$14,B10713=2017,H10713/$O$15,B10713=2018,H10713/$O$16,B10713=2019,H10713/$O$17,B10713=2020,H10713/$O$18,B10713=2021,H10713/$O$19,B10713=2022,H10713/$O$20),"")</f>
        <v>1.4737050945493247E-4</v>
      </c>
      <c r="K10713" s="3" cm="1">
        <f t="array" ref="K10713">IFERROR(_xlfn.IFS(B10713=2015,J10713*$P$4,B10713=2016,J10713*$P$5,B10713=2017,J10713*$P$6,B10713=2018,J10713*$P$7,B10713=2019,J10713*$P$8,B10713=2020,J10713*$P$9,B10713=2021,J10713*$P$10,B10713=2022,J10713*$P$11),"")</f>
        <v>246938.63067636429</v>
      </c>
      <c r="L10713" s="3">
        <f t="shared" si="168"/>
        <v>452801.63067636429</v>
      </c>
    </row>
    <row r="10714" spans="1:12">
      <c r="A10714" t="s">
        <v>4230</v>
      </c>
      <c r="B10714">
        <v>2017</v>
      </c>
      <c r="D10714" t="s">
        <v>3657</v>
      </c>
      <c r="E10714" t="s">
        <v>3658</v>
      </c>
      <c r="F10714" t="s">
        <v>4101</v>
      </c>
      <c r="G10714" t="s">
        <v>3659</v>
      </c>
      <c r="H10714" s="5">
        <v>232290</v>
      </c>
      <c r="I10714" t="str">
        <f>IFERROR(VLOOKUP(G10714,'NCES Match'!$A$2:$B$1307,2,FALSE),"")</f>
        <v/>
      </c>
      <c r="J10714" cm="1">
        <f t="array" ref="J10714">IFERROR(_xlfn.IFS(B10714=2015,H10714/$O$13,B10714=2016,H10714/$O$14,B10714=2017,H10714/$O$15,B10714=2018,H10714/$O$16,B10714=2019,H10714/$O$17,B10714=2020,H10714/$O$18,B10714=2021,H10714/$O$19,B10714=2022,H10714/$O$20),"")</f>
        <v>1.6014973109792208E-4</v>
      </c>
      <c r="K10714" s="3" cm="1">
        <f t="array" ref="K10714">IFERROR(_xlfn.IFS(B10714=2015,J10714*$P$4,B10714=2016,J10714*$P$5,B10714=2017,J10714*$P$6,B10714=2018,J10714*$P$7,B10714=2019,J10714*$P$8,B10714=2020,J10714*$P$9,B10714=2021,J10714*$P$10,B10714=2022,J10714*$P$11),"")</f>
        <v>271973.93203093187</v>
      </c>
      <c r="L10714" s="3">
        <f t="shared" si="168"/>
        <v>504263.93203093187</v>
      </c>
    </row>
    <row r="10715" spans="1:12">
      <c r="A10715" t="s">
        <v>4230</v>
      </c>
      <c r="B10715">
        <v>2018</v>
      </c>
      <c r="D10715" t="s">
        <v>3657</v>
      </c>
      <c r="E10715" t="s">
        <v>3658</v>
      </c>
      <c r="F10715" t="s">
        <v>4101</v>
      </c>
      <c r="G10715" t="s">
        <v>3659</v>
      </c>
      <c r="H10715" s="5">
        <v>240843</v>
      </c>
      <c r="I10715" t="str">
        <f>IFERROR(VLOOKUP(G10715,'NCES Match'!$A$2:$B$1307,2,FALSE),"")</f>
        <v/>
      </c>
      <c r="J10715" cm="1">
        <f t="array" ref="J10715">IFERROR(_xlfn.IFS(B10715=2015,H10715/$O$13,B10715=2016,H10715/$O$14,B10715=2017,H10715/$O$15,B10715=2018,H10715/$O$16,B10715=2019,H10715/$O$17,B10715=2020,H10715/$O$18,B10715=2021,H10715/$O$19,B10715=2022,H10715/$O$20),"")</f>
        <v>1.5716422748450785E-4</v>
      </c>
      <c r="K10715" s="3" cm="1">
        <f t="array" ref="K10715">IFERROR(_xlfn.IFS(B10715=2015,J10715*$P$4,B10715=2016,J10715*$P$5,B10715=2017,J10715*$P$6,B10715=2018,J10715*$P$7,B10715=2019,J10715*$P$8,B10715=2020,J10715*$P$9,B10715=2021,J10715*$P$10,B10715=2022,J10715*$P$11),"")</f>
        <v>269827.92221839057</v>
      </c>
      <c r="L10715" s="3">
        <f t="shared" si="168"/>
        <v>510670.92221839057</v>
      </c>
    </row>
    <row r="10716" spans="1:12">
      <c r="A10716" t="s">
        <v>4230</v>
      </c>
      <c r="B10716">
        <v>2019</v>
      </c>
      <c r="D10716" t="s">
        <v>3657</v>
      </c>
      <c r="E10716" t="s">
        <v>3658</v>
      </c>
      <c r="F10716" t="s">
        <v>4101</v>
      </c>
      <c r="G10716" t="s">
        <v>3659</v>
      </c>
      <c r="H10716" s="5">
        <v>264394</v>
      </c>
      <c r="I10716" t="str">
        <f>IFERROR(VLOOKUP(G10716,'NCES Match'!$A$2:$B$1307,2,FALSE),"")</f>
        <v/>
      </c>
      <c r="J10716" cm="1">
        <f t="array" ref="J10716">IFERROR(_xlfn.IFS(B10716=2015,H10716/$O$13,B10716=2016,H10716/$O$14,B10716=2017,H10716/$O$15,B10716=2018,H10716/$O$16,B10716=2019,H10716/$O$17,B10716=2020,H10716/$O$18,B10716=2021,H10716/$O$19,B10716=2022,H10716/$O$20),"")</f>
        <v>1.6740899996492564E-4</v>
      </c>
      <c r="K10716" s="3" cm="1">
        <f t="array" ref="K10716">IFERROR(_xlfn.IFS(B10716=2015,J10716*$P$4,B10716=2016,J10716*$P$5,B10716=2017,J10716*$P$6,B10716=2018,J10716*$P$7,B10716=2019,J10716*$P$8,B10716=2020,J10716*$P$9,B10716=2021,J10716*$P$10,B10716=2022,J10716*$P$11),"")</f>
        <v>290944.44848336437</v>
      </c>
      <c r="L10716" s="3">
        <f t="shared" si="168"/>
        <v>555338.44848336442</v>
      </c>
    </row>
    <row r="10717" spans="1:12">
      <c r="A10717">
        <v>4800044</v>
      </c>
      <c r="B10717">
        <v>2020</v>
      </c>
      <c r="D10717" t="s">
        <v>3657</v>
      </c>
      <c r="E10717" t="s">
        <v>3658</v>
      </c>
      <c r="F10717" t="s">
        <v>4230</v>
      </c>
      <c r="G10717" t="s">
        <v>4350</v>
      </c>
      <c r="H10717" s="5">
        <v>384806</v>
      </c>
      <c r="I10717">
        <f>IFERROR(VLOOKUP(G10717,'NCES Match'!$A$2:$B$1307,2,FALSE),"")</f>
        <v>4800044</v>
      </c>
      <c r="J10717" cm="1">
        <f t="array" ref="J10717">IFERROR(_xlfn.IFS(B10717=2015,H10717/$O$13,B10717=2016,H10717/$O$14,B10717=2017,H10717/$O$15,B10717=2018,H10717/$O$16,B10717=2019,H10717/$O$17,B10717=2020,H10717/$O$18,B10717=2021,H10717/$O$19,B10717=2022,H10717/$O$20),"")</f>
        <v>2.0852928157603608E-4</v>
      </c>
      <c r="K10717" s="3" cm="1">
        <f t="array" ref="K10717">IFERROR(_xlfn.IFS(B10717=2015,J10717*$P$4,B10717=2016,J10717*$P$5,B10717=2017,J10717*$P$6,B10717=2018,J10717*$P$7,B10717=2019,J10717*$P$8,B10717=2020,J10717*$P$9,B10717=2021,J10717*$P$10,B10717=2022,J10717*$P$11),"")</f>
        <v>439580.31257221173</v>
      </c>
      <c r="L10717" s="3">
        <f t="shared" si="168"/>
        <v>824386.31257221173</v>
      </c>
    </row>
    <row r="10718" spans="1:12">
      <c r="A10718">
        <v>4800044</v>
      </c>
      <c r="B10718">
        <v>2021</v>
      </c>
      <c r="D10718" t="s">
        <v>3657</v>
      </c>
      <c r="E10718" t="s">
        <v>3658</v>
      </c>
      <c r="F10718" t="s">
        <v>4101</v>
      </c>
      <c r="G10718" t="s">
        <v>4350</v>
      </c>
      <c r="H10718" s="5">
        <v>392017.27</v>
      </c>
      <c r="I10718">
        <f>IFERROR(VLOOKUP(G10718,'NCES Match'!$A$2:$B$1307,2,FALSE),"")</f>
        <v>4800044</v>
      </c>
      <c r="J10718" cm="1">
        <f t="array" ref="J10718">IFERROR(_xlfn.IFS(B10718=2015,H10718/$O$13,B10718=2016,H10718/$O$14,B10718=2017,H10718/$O$15,B10718=2018,H10718/$O$16,B10718=2019,H10718/$O$17,B10718=2020,H10718/$O$18,B10718=2021,H10718/$O$19,B10718=2022,H10718/$O$20),"")</f>
        <v>2.0057289822631423E-4</v>
      </c>
      <c r="K10718" s="3" cm="1">
        <f t="array" ref="K10718">IFERROR(_xlfn.IFS(B10718=2015,J10718*$P$4,B10718=2016,J10718*$P$5,B10718=2017,J10718*$P$6,B10718=2018,J10718*$P$7,B10718=2019,J10718*$P$8,B10718=2020,J10718*$P$9,B10718=2021,J10718*$P$10,B10718=2022,J10718*$P$11),"")</f>
        <v>429336.9777848908</v>
      </c>
      <c r="L10718" s="3">
        <f t="shared" si="168"/>
        <v>821354.24778489082</v>
      </c>
    </row>
    <row r="10719" spans="1:12">
      <c r="A10719">
        <v>4800044</v>
      </c>
      <c r="B10719">
        <v>2022</v>
      </c>
      <c r="D10719" t="s">
        <v>3657</v>
      </c>
      <c r="E10719" t="s">
        <v>3658</v>
      </c>
      <c r="F10719" t="s">
        <v>4101</v>
      </c>
      <c r="G10719" t="s">
        <v>4350</v>
      </c>
      <c r="H10719" s="5">
        <v>608110.43000000005</v>
      </c>
      <c r="I10719">
        <f>IFERROR(VLOOKUP(G10719,'NCES Match'!$A$2:$B$1307,2,FALSE),"")</f>
        <v>4800044</v>
      </c>
      <c r="J10719" cm="1">
        <f t="array" ref="J10719">IFERROR(_xlfn.IFS(B10719=2015,H10719/$O$13,B10719=2016,H10719/$O$14,B10719=2017,H10719/$O$15,B10719=2018,H10719/$O$16,B10719=2019,H10719/$O$17,B10719=2020,H10719/$O$18,B10719=2021,H10719/$O$19,B10719=2022,H10719/$O$20),"")</f>
        <v>2.6710073500938169E-4</v>
      </c>
      <c r="K10719" s="3" cm="1">
        <f t="array" ref="K10719">IFERROR(_xlfn.IFS(B10719=2015,J10719*$P$4,B10719=2016,J10719*$P$5,B10719=2017,J10719*$P$6,B10719=2018,J10719*$P$7,B10719=2019,J10719*$P$8,B10719=2020,J10719*$P$9,B10719=2021,J10719*$P$10,B10719=2022,J10719*$P$11),"")</f>
        <v>575196.89373281272</v>
      </c>
      <c r="L10719" s="3">
        <f t="shared" si="168"/>
        <v>1183307.3237328129</v>
      </c>
    </row>
    <row r="10720" spans="1:12">
      <c r="A10720">
        <v>4800044</v>
      </c>
      <c r="B10720">
        <v>2023</v>
      </c>
      <c r="D10720" t="s">
        <v>3657</v>
      </c>
      <c r="E10720" t="s">
        <v>3658</v>
      </c>
      <c r="F10720" t="s">
        <v>4101</v>
      </c>
      <c r="G10720" t="s">
        <v>4350</v>
      </c>
      <c r="H10720" s="5">
        <v>579022.89</v>
      </c>
      <c r="I10720">
        <f>IFERROR(VLOOKUP(G10720,'NCES Match'!$A$2:$B$1307,2,FALSE),"")</f>
        <v>4800044</v>
      </c>
      <c r="J10720" t="str" cm="1">
        <f t="array" ref="J10720">IFERROR(_xlfn.IFS(B10720=2015,H10720/$O$13,B10720=2016,H10720/$O$14,B10720=2017,H10720/$O$15,B10720=2018,H10720/$O$16,B10720=2019,H10720/$O$17,B10720=2020,H10720/$O$18,B10720=2021,H10720/$O$19,B10720=2022,H10720/$O$20),"")</f>
        <v/>
      </c>
      <c r="K10720" s="3" t="str" cm="1">
        <f t="array" ref="K10720">IFERROR(_xlfn.IFS(B10720=2015,J10720*$P$4,B10720=2016,J10720*$P$5,B10720=2017,J10720*$P$6,B10720=2018,J10720*$P$7,B10720=2019,J10720*$P$8,B10720=2020,J10720*$P$9,B10720=2021,J10720*$P$10,B10720=2022,J10720*$P$11),"")</f>
        <v/>
      </c>
      <c r="L10720" s="3">
        <f t="shared" si="168"/>
        <v>579022.89</v>
      </c>
    </row>
    <row r="10721" spans="1:12">
      <c r="A10721">
        <v>4800058</v>
      </c>
      <c r="B10721">
        <v>2015</v>
      </c>
      <c r="C10721" t="s">
        <v>3521</v>
      </c>
      <c r="D10721" t="s">
        <v>3870</v>
      </c>
      <c r="E10721" t="s">
        <v>3871</v>
      </c>
      <c r="G10721" t="s">
        <v>3872</v>
      </c>
      <c r="H10721" s="5">
        <v>116224.4</v>
      </c>
      <c r="I10721">
        <f>IFERROR(VLOOKUP(G10721,'NCES Match'!$A$2:$B$1307,2,FALSE),"")</f>
        <v>4800058</v>
      </c>
      <c r="J10721" cm="1">
        <f t="array" ref="J10721">IFERROR(_xlfn.IFS(B10721=2015,H10721/$O$13,B10721=2016,H10721/$O$14,B10721=2017,H10721/$O$15,B10721=2018,H10721/$O$16,B10721=2019,H10721/$O$17,B10721=2020,H10721/$O$18,B10721=2021,H10721/$O$19,B10721=2022,H10721/$O$20),"")</f>
        <v>9.1050631605165146E-5</v>
      </c>
      <c r="K10721" s="3" cm="1">
        <f t="array" ref="K10721">IFERROR(_xlfn.IFS(B10721=2015,J10721*$P$4,B10721=2016,J10721*$P$5,B10721=2017,J10721*$P$6,B10721=2018,J10721*$P$7,B10721=2019,J10721*$P$8,B10721=2020,J10721*$P$9,B10721=2021,J10721*$P$10,B10721=2022,J10721*$P$11),"")</f>
        <v>144905.53123899142</v>
      </c>
      <c r="L10721" s="3">
        <f t="shared" si="168"/>
        <v>261129.93123899141</v>
      </c>
    </row>
    <row r="10722" spans="1:12">
      <c r="A10722">
        <v>4800058</v>
      </c>
      <c r="B10722">
        <v>2016</v>
      </c>
      <c r="C10722" t="s">
        <v>4104</v>
      </c>
      <c r="D10722" t="s">
        <v>3870</v>
      </c>
      <c r="E10722" t="s">
        <v>3871</v>
      </c>
      <c r="F10722" t="s">
        <v>4101</v>
      </c>
      <c r="G10722" t="s">
        <v>3872</v>
      </c>
      <c r="H10722" s="5">
        <v>117639</v>
      </c>
      <c r="I10722">
        <f>IFERROR(VLOOKUP(G10722,'NCES Match'!$A$2:$B$1307,2,FALSE),"")</f>
        <v>4800058</v>
      </c>
      <c r="J10722" cm="1">
        <f t="array" ref="J10722">IFERROR(_xlfn.IFS(B10722=2015,H10722/$O$13,B10722=2016,H10722/$O$14,B10722=2017,H10722/$O$15,B10722=2018,H10722/$O$16,B10722=2019,H10722/$O$17,B10722=2020,H10722/$O$18,B10722=2021,H10722/$O$19,B10722=2022,H10722/$O$20),"")</f>
        <v>8.4213867289259359E-5</v>
      </c>
      <c r="K10722" s="3" cm="1">
        <f t="array" ref="K10722">IFERROR(_xlfn.IFS(B10722=2015,J10722*$P$4,B10722=2016,J10722*$P$5,B10722=2017,J10722*$P$6,B10722=2018,J10722*$P$7,B10722=2019,J10722*$P$8,B10722=2020,J10722*$P$9,B10722=2021,J10722*$P$10,B10722=2022,J10722*$P$11),"")</f>
        <v>141111.38754480804</v>
      </c>
      <c r="L10722" s="3">
        <f t="shared" si="168"/>
        <v>258750.38754480804</v>
      </c>
    </row>
    <row r="10723" spans="1:12">
      <c r="A10723">
        <v>4800058</v>
      </c>
      <c r="B10723">
        <v>2017</v>
      </c>
      <c r="D10723" t="s">
        <v>3870</v>
      </c>
      <c r="E10723" t="s">
        <v>3871</v>
      </c>
      <c r="F10723" t="s">
        <v>4101</v>
      </c>
      <c r="G10723" t="s">
        <v>3872</v>
      </c>
      <c r="H10723" s="5">
        <v>107250</v>
      </c>
      <c r="I10723">
        <f>IFERROR(VLOOKUP(G10723,'NCES Match'!$A$2:$B$1307,2,FALSE),"")</f>
        <v>4800058</v>
      </c>
      <c r="J10723" cm="1">
        <f t="array" ref="J10723">IFERROR(_xlfn.IFS(B10723=2015,H10723/$O$13,B10723=2016,H10723/$O$14,B10723=2017,H10723/$O$15,B10723=2018,H10723/$O$16,B10723=2019,H10723/$O$17,B10723=2020,H10723/$O$18,B10723=2021,H10723/$O$19,B10723=2022,H10723/$O$20),"")</f>
        <v>7.3942307719885249E-5</v>
      </c>
      <c r="K10723" s="3" cm="1">
        <f t="array" ref="K10723">IFERROR(_xlfn.IFS(B10723=2015,J10723*$P$4,B10723=2016,J10723*$P$5,B10723=2017,J10723*$P$6,B10723=2018,J10723*$P$7,B10723=2019,J10723*$P$8,B10723=2020,J10723*$P$9,B10723=2021,J10723*$P$10,B10723=2022,J10723*$P$11),"")</f>
        <v>125572.36303894891</v>
      </c>
      <c r="L10723" s="3">
        <f t="shared" si="168"/>
        <v>232822.36303894891</v>
      </c>
    </row>
    <row r="10724" spans="1:12">
      <c r="A10724">
        <v>4800058</v>
      </c>
      <c r="B10724">
        <v>2018</v>
      </c>
      <c r="D10724" t="s">
        <v>3870</v>
      </c>
      <c r="E10724" t="s">
        <v>3871</v>
      </c>
      <c r="F10724" t="s">
        <v>4101</v>
      </c>
      <c r="G10724" t="s">
        <v>3872</v>
      </c>
      <c r="H10724" s="5">
        <v>112619</v>
      </c>
      <c r="I10724">
        <f>IFERROR(VLOOKUP(G10724,'NCES Match'!$A$2:$B$1307,2,FALSE),"")</f>
        <v>4800058</v>
      </c>
      <c r="J10724" cm="1">
        <f t="array" ref="J10724">IFERROR(_xlfn.IFS(B10724=2015,H10724/$O$13,B10724=2016,H10724/$O$14,B10724=2017,H10724/$O$15,B10724=2018,H10724/$O$16,B10724=2019,H10724/$O$17,B10724=2020,H10724/$O$18,B10724=2021,H10724/$O$19,B10724=2022,H10724/$O$20),"")</f>
        <v>7.3490523432600448E-5</v>
      </c>
      <c r="K10724" s="3" cm="1">
        <f t="array" ref="K10724">IFERROR(_xlfn.IFS(B10724=2015,J10724*$P$4,B10724=2016,J10724*$P$5,B10724=2017,J10724*$P$6,B10724=2018,J10724*$P$7,B10724=2019,J10724*$P$8,B10724=2020,J10724*$P$9,B10724=2021,J10724*$P$10,B10724=2022,J10724*$P$11),"")</f>
        <v>126172.44749614033</v>
      </c>
      <c r="L10724" s="3">
        <f t="shared" si="168"/>
        <v>238791.44749614032</v>
      </c>
    </row>
    <row r="10725" spans="1:12">
      <c r="A10725">
        <v>4800058</v>
      </c>
      <c r="B10725">
        <v>2019</v>
      </c>
      <c r="D10725" t="s">
        <v>3870</v>
      </c>
      <c r="E10725" t="s">
        <v>3871</v>
      </c>
      <c r="F10725" t="s">
        <v>4101</v>
      </c>
      <c r="G10725" t="s">
        <v>3872</v>
      </c>
      <c r="H10725" s="5">
        <v>114428</v>
      </c>
      <c r="I10725">
        <f>IFERROR(VLOOKUP(G10725,'NCES Match'!$A$2:$B$1307,2,FALSE),"")</f>
        <v>4800058</v>
      </c>
      <c r="J10725" cm="1">
        <f t="array" ref="J10725">IFERROR(_xlfn.IFS(B10725=2015,H10725/$O$13,B10725=2016,H10725/$O$14,B10725=2017,H10725/$O$15,B10725=2018,H10725/$O$16,B10725=2019,H10725/$O$17,B10725=2020,H10725/$O$18,B10725=2021,H10725/$O$19,B10725=2022,H10725/$O$20),"")</f>
        <v>7.24535240889979E-5</v>
      </c>
      <c r="K10725" s="3" cm="1">
        <f t="array" ref="K10725">IFERROR(_xlfn.IFS(B10725=2015,J10725*$P$4,B10725=2016,J10725*$P$5,B10725=2017,J10725*$P$6,B10725=2018,J10725*$P$7,B10725=2019,J10725*$P$8,B10725=2020,J10725*$P$9,B10725=2021,J10725*$P$10,B10725=2022,J10725*$P$11),"")</f>
        <v>125918.86105983652</v>
      </c>
      <c r="L10725" s="3">
        <f t="shared" si="168"/>
        <v>240346.86105983652</v>
      </c>
    </row>
    <row r="10726" spans="1:12">
      <c r="A10726">
        <v>4800058</v>
      </c>
      <c r="B10726">
        <v>2020</v>
      </c>
      <c r="D10726" t="s">
        <v>3870</v>
      </c>
      <c r="E10726" t="s">
        <v>3871</v>
      </c>
      <c r="F10726" t="s">
        <v>4230</v>
      </c>
      <c r="G10726" t="s">
        <v>3872</v>
      </c>
      <c r="H10726" s="5">
        <v>221436</v>
      </c>
      <c r="I10726">
        <f>IFERROR(VLOOKUP(G10726,'NCES Match'!$A$2:$B$1307,2,FALSE),"")</f>
        <v>4800058</v>
      </c>
      <c r="J10726" cm="1">
        <f t="array" ref="J10726">IFERROR(_xlfn.IFS(B10726=2015,H10726/$O$13,B10726=2016,H10726/$O$14,B10726=2017,H10726/$O$15,B10726=2018,H10726/$O$16,B10726=2019,H10726/$O$17,B10726=2020,H10726/$O$18,B10726=2021,H10726/$O$19,B10726=2022,H10726/$O$20),"")</f>
        <v>1.199978430561663E-4</v>
      </c>
      <c r="K10726" s="3" cm="1">
        <f t="array" ref="K10726">IFERROR(_xlfn.IFS(B10726=2015,J10726*$P$4,B10726=2016,J10726*$P$5,B10726=2017,J10726*$P$6,B10726=2018,J10726*$P$7,B10726=2019,J10726*$P$8,B10726=2020,J10726*$P$9,B10726=2021,J10726*$P$10,B10726=2022,J10726*$P$11),"")</f>
        <v>252955.79095632676</v>
      </c>
      <c r="L10726" s="3">
        <f t="shared" si="168"/>
        <v>474391.79095632676</v>
      </c>
    </row>
    <row r="10727" spans="1:12">
      <c r="A10727">
        <v>4800058</v>
      </c>
      <c r="B10727">
        <v>2021</v>
      </c>
      <c r="D10727" t="s">
        <v>3870</v>
      </c>
      <c r="E10727" t="s">
        <v>3871</v>
      </c>
      <c r="F10727" t="s">
        <v>4230</v>
      </c>
      <c r="G10727" t="s">
        <v>3872</v>
      </c>
      <c r="H10727" s="5">
        <v>299419.96999999997</v>
      </c>
      <c r="I10727">
        <f>IFERROR(VLOOKUP(G10727,'NCES Match'!$A$2:$B$1307,2,FALSE),"")</f>
        <v>4800058</v>
      </c>
      <c r="J10727" cm="1">
        <f t="array" ref="J10727">IFERROR(_xlfn.IFS(B10727=2015,H10727/$O$13,B10727=2016,H10727/$O$14,B10727=2017,H10727/$O$15,B10727=2018,H10727/$O$16,B10727=2019,H10727/$O$17,B10727=2020,H10727/$O$18,B10727=2021,H10727/$O$19,B10727=2022,H10727/$O$20),"")</f>
        <v>1.5319613640933741E-4</v>
      </c>
      <c r="K10727" s="3" cm="1">
        <f t="array" ref="K10727">IFERROR(_xlfn.IFS(B10727=2015,J10727*$P$4,B10727=2016,J10727*$P$5,B10727=2017,J10727*$P$6,B10727=2018,J10727*$P$7,B10727=2019,J10727*$P$8,B10727=2020,J10727*$P$9,B10727=2021,J10727*$P$10,B10727=2022,J10727*$P$11),"")</f>
        <v>327924.49426588439</v>
      </c>
      <c r="L10727" s="3">
        <f t="shared" si="168"/>
        <v>627344.46426588437</v>
      </c>
    </row>
    <row r="10728" spans="1:12">
      <c r="A10728">
        <v>4800058</v>
      </c>
      <c r="B10728">
        <v>2022</v>
      </c>
      <c r="D10728" t="s">
        <v>3870</v>
      </c>
      <c r="E10728" t="s">
        <v>3871</v>
      </c>
      <c r="F10728" t="s">
        <v>4101</v>
      </c>
      <c r="G10728" t="s">
        <v>3872</v>
      </c>
      <c r="H10728" s="5">
        <v>319096.40000000002</v>
      </c>
      <c r="I10728">
        <f>IFERROR(VLOOKUP(G10728,'NCES Match'!$A$2:$B$1307,2,FALSE),"")</f>
        <v>4800058</v>
      </c>
      <c r="J10728" cm="1">
        <f t="array" ref="J10728">IFERROR(_xlfn.IFS(B10728=2015,H10728/$O$13,B10728=2016,H10728/$O$14,B10728=2017,H10728/$O$15,B10728=2018,H10728/$O$16,B10728=2019,H10728/$O$17,B10728=2020,H10728/$O$18,B10728=2021,H10728/$O$19,B10728=2022,H10728/$O$20),"")</f>
        <v>1.4015691685940606E-4</v>
      </c>
      <c r="K10728" s="3" cm="1">
        <f t="array" ref="K10728">IFERROR(_xlfn.IFS(B10728=2015,J10728*$P$4,B10728=2016,J10728*$P$5,B10728=2017,J10728*$P$6,B10728=2018,J10728*$P$7,B10728=2019,J10728*$P$8,B10728=2020,J10728*$P$9,B10728=2021,J10728*$P$10,B10728=2022,J10728*$P$11),"")</f>
        <v>301825.53863008582</v>
      </c>
      <c r="L10728" s="3">
        <f t="shared" si="168"/>
        <v>620921.9386300859</v>
      </c>
    </row>
    <row r="10729" spans="1:12">
      <c r="A10729">
        <v>4800058</v>
      </c>
      <c r="B10729">
        <v>2023</v>
      </c>
      <c r="D10729" t="s">
        <v>3870</v>
      </c>
      <c r="E10729" t="s">
        <v>3871</v>
      </c>
      <c r="F10729" t="s">
        <v>4101</v>
      </c>
      <c r="G10729" t="s">
        <v>3872</v>
      </c>
      <c r="H10729" s="5">
        <v>439202.78</v>
      </c>
      <c r="I10729">
        <f>IFERROR(VLOOKUP(G10729,'NCES Match'!$A$2:$B$1307,2,FALSE),"")</f>
        <v>4800058</v>
      </c>
      <c r="J10729" t="str" cm="1">
        <f t="array" ref="J10729">IFERROR(_xlfn.IFS(B10729=2015,H10729/$O$13,B10729=2016,H10729/$O$14,B10729=2017,H10729/$O$15,B10729=2018,H10729/$O$16,B10729=2019,H10729/$O$17,B10729=2020,H10729/$O$18,B10729=2021,H10729/$O$19,B10729=2022,H10729/$O$20),"")</f>
        <v/>
      </c>
      <c r="K10729" s="3" t="str" cm="1">
        <f t="array" ref="K10729">IFERROR(_xlfn.IFS(B10729=2015,J10729*$P$4,B10729=2016,J10729*$P$5,B10729=2017,J10729*$P$6,B10729=2018,J10729*$P$7,B10729=2019,J10729*$P$8,B10729=2020,J10729*$P$9,B10729=2021,J10729*$P$10,B10729=2022,J10729*$P$11),"")</f>
        <v/>
      </c>
      <c r="L10729" s="3">
        <f t="shared" si="168"/>
        <v>439202.78</v>
      </c>
    </row>
    <row r="10730" spans="1:12">
      <c r="A10730">
        <v>4800066</v>
      </c>
      <c r="B10730">
        <v>2015</v>
      </c>
      <c r="C10730" t="s">
        <v>3521</v>
      </c>
      <c r="D10730" t="s">
        <v>3993</v>
      </c>
      <c r="E10730" t="s">
        <v>3994</v>
      </c>
      <c r="G10730" t="s">
        <v>3995</v>
      </c>
      <c r="H10730" s="5">
        <v>46118.04</v>
      </c>
      <c r="I10730">
        <f>IFERROR(VLOOKUP(G10730,'NCES Match'!$A$2:$B$1307,2,FALSE),"")</f>
        <v>4800066</v>
      </c>
      <c r="J10730" cm="1">
        <f t="array" ref="J10730">IFERROR(_xlfn.IFS(B10730=2015,H10730/$O$13,B10730=2016,H10730/$O$14,B10730=2017,H10730/$O$15,B10730=2018,H10730/$O$16,B10730=2019,H10730/$O$17,B10730=2020,H10730/$O$18,B10730=2021,H10730/$O$19,B10730=2022,H10730/$O$20),"")</f>
        <v>3.61290457975457E-5</v>
      </c>
      <c r="K10730" s="3" cm="1">
        <f t="array" ref="K10730">IFERROR(_xlfn.IFS(B10730=2015,J10730*$P$4,B10730=2016,J10730*$P$5,B10730=2017,J10730*$P$6,B10730=2018,J10730*$P$7,B10730=2019,J10730*$P$8,B10730=2020,J10730*$P$9,B10730=2021,J10730*$P$10,B10730=2022,J10730*$P$11),"")</f>
        <v>57498.761756576554</v>
      </c>
      <c r="L10730" s="3">
        <f t="shared" si="168"/>
        <v>103616.80175657655</v>
      </c>
    </row>
    <row r="10731" spans="1:12">
      <c r="A10731">
        <v>4800066</v>
      </c>
      <c r="B10731">
        <v>2016</v>
      </c>
      <c r="C10731" t="s">
        <v>4104</v>
      </c>
      <c r="D10731" t="s">
        <v>3993</v>
      </c>
      <c r="E10731" t="s">
        <v>3994</v>
      </c>
      <c r="F10731" t="s">
        <v>4101</v>
      </c>
      <c r="G10731" t="s">
        <v>3995</v>
      </c>
      <c r="H10731" s="5">
        <v>47252</v>
      </c>
      <c r="I10731">
        <f>IFERROR(VLOOKUP(G10731,'NCES Match'!$A$2:$B$1307,2,FALSE),"")</f>
        <v>4800066</v>
      </c>
      <c r="J10731" cm="1">
        <f t="array" ref="J10731">IFERROR(_xlfn.IFS(B10731=2015,H10731/$O$13,B10731=2016,H10731/$O$14,B10731=2017,H10731/$O$15,B10731=2018,H10731/$O$16,B10731=2019,H10731/$O$17,B10731=2020,H10731/$O$18,B10731=2021,H10731/$O$19,B10731=2022,H10731/$O$20),"")</f>
        <v>3.3826143176600307E-5</v>
      </c>
      <c r="K10731" s="3" cm="1">
        <f t="array" ref="K10731">IFERROR(_xlfn.IFS(B10731=2015,J10731*$P$4,B10731=2016,J10731*$P$5,B10731=2017,J10731*$P$6,B10731=2018,J10731*$P$7,B10731=2019,J10731*$P$8,B10731=2020,J10731*$P$9,B10731=2021,J10731*$P$10,B10731=2022,J10731*$P$11),"")</f>
        <v>56680.142506033459</v>
      </c>
      <c r="L10731" s="3">
        <f t="shared" si="168"/>
        <v>103932.14250603346</v>
      </c>
    </row>
    <row r="10732" spans="1:12">
      <c r="A10732">
        <v>4800066</v>
      </c>
      <c r="B10732">
        <v>2017</v>
      </c>
      <c r="D10732" t="s">
        <v>3993</v>
      </c>
      <c r="E10732" t="s">
        <v>3994</v>
      </c>
      <c r="F10732" t="s">
        <v>4101</v>
      </c>
      <c r="G10732" t="s">
        <v>3995</v>
      </c>
      <c r="H10732" s="5">
        <v>62224</v>
      </c>
      <c r="I10732">
        <f>IFERROR(VLOOKUP(G10732,'NCES Match'!$A$2:$B$1307,2,FALSE),"")</f>
        <v>4800066</v>
      </c>
      <c r="J10732" cm="1">
        <f t="array" ref="J10732">IFERROR(_xlfn.IFS(B10732=2015,H10732/$O$13,B10732=2016,H10732/$O$14,B10732=2017,H10732/$O$15,B10732=2018,H10732/$O$16,B10732=2019,H10732/$O$17,B10732=2020,H10732/$O$18,B10732=2021,H10732/$O$19,B10732=2022,H10732/$O$20),"")</f>
        <v>4.2899637814099201E-5</v>
      </c>
      <c r="K10732" s="3" cm="1">
        <f t="array" ref="K10732">IFERROR(_xlfn.IFS(B10732=2015,J10732*$P$4,B10732=2016,J10732*$P$5,B10732=2017,J10732*$P$6,B10732=2018,J10732*$P$7,B10732=2019,J10732*$P$8,B10732=2020,J10732*$P$9,B10732=2021,J10732*$P$10,B10732=2022,J10732*$P$11),"")</f>
        <v>72854.216482382806</v>
      </c>
      <c r="L10732" s="3">
        <f t="shared" si="168"/>
        <v>135078.21648238279</v>
      </c>
    </row>
    <row r="10733" spans="1:12">
      <c r="A10733">
        <v>4800066</v>
      </c>
      <c r="B10733">
        <v>2018</v>
      </c>
      <c r="D10733" t="s">
        <v>3993</v>
      </c>
      <c r="E10733" t="s">
        <v>3994</v>
      </c>
      <c r="F10733" t="s">
        <v>4101</v>
      </c>
      <c r="G10733" t="s">
        <v>3995</v>
      </c>
      <c r="H10733" s="5">
        <v>58033</v>
      </c>
      <c r="I10733">
        <f>IFERROR(VLOOKUP(G10733,'NCES Match'!$A$2:$B$1307,2,FALSE),"")</f>
        <v>4800066</v>
      </c>
      <c r="J10733" cm="1">
        <f t="array" ref="J10733">IFERROR(_xlfn.IFS(B10733=2015,H10733/$O$13,B10733=2016,H10733/$O$14,B10733=2017,H10733/$O$15,B10733=2018,H10733/$O$16,B10733=2019,H10733/$O$17,B10733=2020,H10733/$O$18,B10733=2021,H10733/$O$19,B10733=2022,H10733/$O$20),"")</f>
        <v>3.7869946868326855E-5</v>
      </c>
      <c r="K10733" s="3" cm="1">
        <f t="array" ref="K10733">IFERROR(_xlfn.IFS(B10733=2015,J10733*$P$4,B10733=2016,J10733*$P$5,B10733=2017,J10733*$P$6,B10733=2018,J10733*$P$7,B10733=2019,J10733*$P$8,B10733=2020,J10733*$P$9,B10733=2021,J10733*$P$10,B10733=2022,J10733*$P$11),"")</f>
        <v>65017.143160066349</v>
      </c>
      <c r="L10733" s="3">
        <f t="shared" si="168"/>
        <v>123050.14316006635</v>
      </c>
    </row>
    <row r="10734" spans="1:12">
      <c r="A10734">
        <v>4800066</v>
      </c>
      <c r="B10734">
        <v>2019</v>
      </c>
      <c r="D10734" t="s">
        <v>3993</v>
      </c>
      <c r="E10734" t="s">
        <v>3994</v>
      </c>
      <c r="F10734" t="s">
        <v>4101</v>
      </c>
      <c r="G10734" t="s">
        <v>3995</v>
      </c>
      <c r="H10734" s="5">
        <v>78270</v>
      </c>
      <c r="I10734">
        <f>IFERROR(VLOOKUP(G10734,'NCES Match'!$A$2:$B$1307,2,FALSE),"")</f>
        <v>4800066</v>
      </c>
      <c r="J10734" cm="1">
        <f t="array" ref="J10734">IFERROR(_xlfn.IFS(B10734=2015,H10734/$O$13,B10734=2016,H10734/$O$14,B10734=2017,H10734/$O$15,B10734=2018,H10734/$O$16,B10734=2019,H10734/$O$17,B10734=2020,H10734/$O$18,B10734=2021,H10734/$O$19,B10734=2022,H10734/$O$20),"")</f>
        <v>4.9559000685547814E-5</v>
      </c>
      <c r="K10734" s="3" cm="1">
        <f t="array" ref="K10734">IFERROR(_xlfn.IFS(B10734=2015,J10734*$P$4,B10734=2016,J10734*$P$5,B10734=2017,J10734*$P$6,B10734=2018,J10734*$P$7,B10734=2019,J10734*$P$8,B10734=2020,J10734*$P$9,B10734=2021,J10734*$P$10,B10734=2022,J10734*$P$11),"")</f>
        <v>86129.874289102343</v>
      </c>
      <c r="L10734" s="3">
        <f t="shared" si="168"/>
        <v>164399.87428910233</v>
      </c>
    </row>
    <row r="10735" spans="1:12">
      <c r="A10735">
        <v>4800066</v>
      </c>
      <c r="B10735">
        <v>2020</v>
      </c>
      <c r="D10735" t="s">
        <v>3993</v>
      </c>
      <c r="E10735" t="s">
        <v>3994</v>
      </c>
      <c r="F10735" t="s">
        <v>4230</v>
      </c>
      <c r="G10735" t="s">
        <v>3995</v>
      </c>
      <c r="H10735" s="5">
        <v>112392</v>
      </c>
      <c r="I10735">
        <f>IFERROR(VLOOKUP(G10735,'NCES Match'!$A$2:$B$1307,2,FALSE),"")</f>
        <v>4800066</v>
      </c>
      <c r="J10735" cm="1">
        <f t="array" ref="J10735">IFERROR(_xlfn.IFS(B10735=2015,H10735/$O$13,B10735=2016,H10735/$O$14,B10735=2017,H10735/$O$15,B10735=2018,H10735/$O$16,B10735=2019,H10735/$O$17,B10735=2020,H10735/$O$18,B10735=2021,H10735/$O$19,B10735=2022,H10735/$O$20),"")</f>
        <v>6.0906074788059042E-5</v>
      </c>
      <c r="K10735" s="3" cm="1">
        <f t="array" ref="K10735">IFERROR(_xlfn.IFS(B10735=2015,J10735*$P$4,B10735=2016,J10735*$P$5,B10735=2017,J10735*$P$6,B10735=2018,J10735*$P$7,B10735=2019,J10735*$P$8,B10735=2020,J10735*$P$9,B10735=2021,J10735*$P$10,B10735=2022,J10735*$P$11),"")</f>
        <v>128390.17710382899</v>
      </c>
      <c r="L10735" s="3">
        <f t="shared" si="168"/>
        <v>240782.17710382899</v>
      </c>
    </row>
    <row r="10736" spans="1:12">
      <c r="A10736">
        <v>4800066</v>
      </c>
      <c r="B10736">
        <v>2021</v>
      </c>
      <c r="D10736" t="s">
        <v>3993</v>
      </c>
      <c r="E10736" t="s">
        <v>3994</v>
      </c>
      <c r="F10736" t="s">
        <v>4101</v>
      </c>
      <c r="G10736" t="s">
        <v>3995</v>
      </c>
      <c r="H10736" s="5">
        <v>112387.95</v>
      </c>
      <c r="I10736">
        <f>IFERROR(VLOOKUP(G10736,'NCES Match'!$A$2:$B$1307,2,FALSE),"")</f>
        <v>4800066</v>
      </c>
      <c r="J10736" cm="1">
        <f t="array" ref="J10736">IFERROR(_xlfn.IFS(B10736=2015,H10736/$O$13,B10736=2016,H10736/$O$14,B10736=2017,H10736/$O$15,B10736=2018,H10736/$O$16,B10736=2019,H10736/$O$17,B10736=2020,H10736/$O$18,B10736=2021,H10736/$O$19,B10736=2022,H10736/$O$20),"")</f>
        <v>5.7502509665490224E-5</v>
      </c>
      <c r="K10736" s="3" cm="1">
        <f t="array" ref="K10736">IFERROR(_xlfn.IFS(B10736=2015,J10736*$P$4,B10736=2016,J10736*$P$5,B10736=2017,J10736*$P$6,B10736=2018,J10736*$P$7,B10736=2019,J10736*$P$8,B10736=2020,J10736*$P$9,B10736=2021,J10736*$P$10,B10736=2022,J10736*$P$11),"")</f>
        <v>123087.18642022942</v>
      </c>
      <c r="L10736" s="3">
        <f t="shared" si="168"/>
        <v>235475.13642022942</v>
      </c>
    </row>
    <row r="10737" spans="1:12">
      <c r="A10737">
        <v>4800066</v>
      </c>
      <c r="B10737">
        <v>2022</v>
      </c>
      <c r="D10737" t="s">
        <v>3993</v>
      </c>
      <c r="E10737" t="s">
        <v>3994</v>
      </c>
      <c r="F10737" t="s">
        <v>4101</v>
      </c>
      <c r="G10737" t="s">
        <v>3995</v>
      </c>
      <c r="H10737" s="5">
        <v>190023.86</v>
      </c>
      <c r="I10737">
        <f>IFERROR(VLOOKUP(G10737,'NCES Match'!$A$2:$B$1307,2,FALSE),"")</f>
        <v>4800066</v>
      </c>
      <c r="J10737" cm="1">
        <f t="array" ref="J10737">IFERROR(_xlfn.IFS(B10737=2015,H10737/$O$13,B10737=2016,H10737/$O$14,B10737=2017,H10737/$O$15,B10737=2018,H10737/$O$16,B10737=2019,H10737/$O$17,B10737=2020,H10737/$O$18,B10737=2021,H10737/$O$19,B10737=2022,H10737/$O$20),"")</f>
        <v>8.3464302158606023E-5</v>
      </c>
      <c r="K10737" s="3" cm="1">
        <f t="array" ref="K10737">IFERROR(_xlfn.IFS(B10737=2015,J10737*$P$4,B10737=2016,J10737*$P$5,B10737=2017,J10737*$P$6,B10737=2018,J10737*$P$7,B10737=2019,J10737*$P$8,B10737=2020,J10737*$P$9,B10737=2021,J10737*$P$10,B10737=2022,J10737*$P$11),"")</f>
        <v>179738.9563062072</v>
      </c>
      <c r="L10737" s="3">
        <f t="shared" si="168"/>
        <v>369762.81630620721</v>
      </c>
    </row>
    <row r="10738" spans="1:12">
      <c r="A10738">
        <v>4800066</v>
      </c>
      <c r="B10738">
        <v>2023</v>
      </c>
      <c r="D10738" t="s">
        <v>3993</v>
      </c>
      <c r="E10738" t="s">
        <v>3994</v>
      </c>
      <c r="F10738" t="s">
        <v>4101</v>
      </c>
      <c r="G10738" t="s">
        <v>3995</v>
      </c>
      <c r="H10738" s="5">
        <v>169482.73</v>
      </c>
      <c r="I10738">
        <f>IFERROR(VLOOKUP(G10738,'NCES Match'!$A$2:$B$1307,2,FALSE),"")</f>
        <v>4800066</v>
      </c>
      <c r="J10738" t="str" cm="1">
        <f t="array" ref="J10738">IFERROR(_xlfn.IFS(B10738=2015,H10738/$O$13,B10738=2016,H10738/$O$14,B10738=2017,H10738/$O$15,B10738=2018,H10738/$O$16,B10738=2019,H10738/$O$17,B10738=2020,H10738/$O$18,B10738=2021,H10738/$O$19,B10738=2022,H10738/$O$20),"")</f>
        <v/>
      </c>
      <c r="K10738" s="3" t="str" cm="1">
        <f t="array" ref="K10738">IFERROR(_xlfn.IFS(B10738=2015,J10738*$P$4,B10738=2016,J10738*$P$5,B10738=2017,J10738*$P$6,B10738=2018,J10738*$P$7,B10738=2019,J10738*$P$8,B10738=2020,J10738*$P$9,B10738=2021,J10738*$P$10,B10738=2022,J10738*$P$11),"")</f>
        <v/>
      </c>
      <c r="L10738" s="3">
        <f t="shared" si="168"/>
        <v>169482.73</v>
      </c>
    </row>
    <row r="10739" spans="1:12">
      <c r="A10739">
        <v>4800064</v>
      </c>
      <c r="B10739">
        <v>2015</v>
      </c>
      <c r="C10739" t="s">
        <v>3521</v>
      </c>
      <c r="D10739" t="s">
        <v>3609</v>
      </c>
      <c r="E10739" t="s">
        <v>3610</v>
      </c>
      <c r="G10739" t="s">
        <v>3611</v>
      </c>
      <c r="H10739" s="5">
        <v>25826.15</v>
      </c>
      <c r="I10739">
        <f>IFERROR(VLOOKUP(G10739,'NCES Match'!$A$2:$B$1307,2,FALSE),"")</f>
        <v>4800064</v>
      </c>
      <c r="J10739" cm="1">
        <f t="array" ref="J10739">IFERROR(_xlfn.IFS(B10739=2015,H10739/$O$13,B10739=2016,H10739/$O$14,B10739=2017,H10739/$O$15,B10739=2018,H10739/$O$16,B10739=2019,H10739/$O$17,B10739=2020,H10739/$O$18,B10739=2021,H10739/$O$19,B10739=2022,H10739/$O$20),"")</f>
        <v>2.0232302936644423E-5</v>
      </c>
      <c r="K10739" s="3" cm="1">
        <f t="array" ref="K10739">IFERROR(_xlfn.IFS(B10739=2015,J10739*$P$4,B10739=2016,J10739*$P$5,B10739=2017,J10739*$P$6,B10739=2018,J10739*$P$7,B10739=2019,J10739*$P$8,B10739=2020,J10739*$P$9,B10739=2021,J10739*$P$10,B10739=2022,J10739*$P$11),"")</f>
        <v>32199.365930113458</v>
      </c>
      <c r="L10739" s="3">
        <f t="shared" si="168"/>
        <v>58025.515930113455</v>
      </c>
    </row>
    <row r="10740" spans="1:12">
      <c r="A10740">
        <v>4800064</v>
      </c>
      <c r="B10740">
        <v>2016</v>
      </c>
      <c r="C10740" t="s">
        <v>4104</v>
      </c>
      <c r="D10740" t="s">
        <v>3609</v>
      </c>
      <c r="E10740" t="s">
        <v>3610</v>
      </c>
      <c r="F10740" t="s">
        <v>4101</v>
      </c>
      <c r="G10740" t="s">
        <v>3611</v>
      </c>
      <c r="H10740" s="5">
        <v>31746</v>
      </c>
      <c r="I10740">
        <f>IFERROR(VLOOKUP(G10740,'NCES Match'!$A$2:$B$1307,2,FALSE),"")</f>
        <v>4800064</v>
      </c>
      <c r="J10740" cm="1">
        <f t="array" ref="J10740">IFERROR(_xlfn.IFS(B10740=2015,H10740/$O$13,B10740=2016,H10740/$O$14,B10740=2017,H10740/$O$15,B10740=2018,H10740/$O$16,B10740=2019,H10740/$O$17,B10740=2020,H10740/$O$18,B10740=2021,H10740/$O$19,B10740=2022,H10740/$O$20),"")</f>
        <v>2.272591088809687E-5</v>
      </c>
      <c r="K10740" s="3" cm="1">
        <f t="array" ref="K10740">IFERROR(_xlfn.IFS(B10740=2015,J10740*$P$4,B10740=2016,J10740*$P$5,B10740=2017,J10740*$P$6,B10740=2018,J10740*$P$7,B10740=2019,J10740*$P$8,B10740=2020,J10740*$P$9,B10740=2021,J10740*$P$10,B10740=2022,J10740*$P$11),"")</f>
        <v>38080.246423358549</v>
      </c>
      <c r="L10740" s="3">
        <f t="shared" si="168"/>
        <v>69826.246423358549</v>
      </c>
    </row>
    <row r="10741" spans="1:12">
      <c r="A10741">
        <v>4800064</v>
      </c>
      <c r="B10741">
        <v>2017</v>
      </c>
      <c r="D10741" t="s">
        <v>3609</v>
      </c>
      <c r="E10741" t="s">
        <v>3610</v>
      </c>
      <c r="F10741" t="s">
        <v>4101</v>
      </c>
      <c r="G10741" t="s">
        <v>3611</v>
      </c>
      <c r="H10741" s="5">
        <v>30485</v>
      </c>
      <c r="I10741">
        <f>IFERROR(VLOOKUP(G10741,'NCES Match'!$A$2:$B$1307,2,FALSE),"")</f>
        <v>4800064</v>
      </c>
      <c r="J10741" cm="1">
        <f t="array" ref="J10741">IFERROR(_xlfn.IFS(B10741=2015,H10741/$O$13,B10741=2016,H10741/$O$14,B10741=2017,H10741/$O$15,B10741=2018,H10741/$O$16,B10741=2019,H10741/$O$17,B10741=2020,H10741/$O$18,B10741=2021,H10741/$O$19,B10741=2022,H10741/$O$20),"")</f>
        <v>2.1017540800379504E-5</v>
      </c>
      <c r="K10741" s="3" cm="1">
        <f t="array" ref="K10741">IFERROR(_xlfn.IFS(B10741=2015,J10741*$P$4,B10741=2016,J10741*$P$5,B10741=2017,J10741*$P$6,B10741=2018,J10741*$P$7,B10741=2019,J10741*$P$8,B10741=2020,J10741*$P$9,B10741=2021,J10741*$P$10,B10741=2022,J10741*$P$11),"")</f>
        <v>35692.99288804063</v>
      </c>
      <c r="L10741" s="3">
        <f t="shared" si="168"/>
        <v>66177.992888040637</v>
      </c>
    </row>
    <row r="10742" spans="1:12">
      <c r="A10742">
        <v>4800064</v>
      </c>
      <c r="B10742">
        <v>2018</v>
      </c>
      <c r="D10742" t="s">
        <v>3609</v>
      </c>
      <c r="E10742" t="s">
        <v>3610</v>
      </c>
      <c r="F10742" t="s">
        <v>4101</v>
      </c>
      <c r="G10742" t="s">
        <v>3611</v>
      </c>
      <c r="H10742" s="5">
        <v>29498</v>
      </c>
      <c r="I10742">
        <f>IFERROR(VLOOKUP(G10742,'NCES Match'!$A$2:$B$1307,2,FALSE),"")</f>
        <v>4800064</v>
      </c>
      <c r="J10742" cm="1">
        <f t="array" ref="J10742">IFERROR(_xlfn.IFS(B10742=2015,H10742/$O$13,B10742=2016,H10742/$O$14,B10742=2017,H10742/$O$15,B10742=2018,H10742/$O$16,B10742=2019,H10742/$O$17,B10742=2020,H10742/$O$18,B10742=2021,H10742/$O$19,B10742=2022,H10742/$O$20),"")</f>
        <v>1.9249180513189142E-5</v>
      </c>
      <c r="K10742" s="3" cm="1">
        <f t="array" ref="K10742">IFERROR(_xlfn.IFS(B10742=2015,J10742*$P$4,B10742=2016,J10742*$P$5,B10742=2017,J10742*$P$6,B10742=2018,J10742*$P$7,B10742=2019,J10742*$P$8,B10742=2020,J10742*$P$9,B10742=2021,J10742*$P$10,B10742=2022,J10742*$P$11),"")</f>
        <v>33048.019039781451</v>
      </c>
      <c r="L10742" s="3">
        <f t="shared" si="168"/>
        <v>62546.019039781451</v>
      </c>
    </row>
    <row r="10743" spans="1:12">
      <c r="A10743">
        <v>4800064</v>
      </c>
      <c r="B10743">
        <v>2019</v>
      </c>
      <c r="D10743" t="s">
        <v>3609</v>
      </c>
      <c r="E10743" t="s">
        <v>3610</v>
      </c>
      <c r="F10743" t="s">
        <v>4101</v>
      </c>
      <c r="G10743" t="s">
        <v>3611</v>
      </c>
      <c r="H10743" s="5">
        <v>23830</v>
      </c>
      <c r="I10743">
        <f>IFERROR(VLOOKUP(G10743,'NCES Match'!$A$2:$B$1307,2,FALSE),"")</f>
        <v>4800064</v>
      </c>
      <c r="J10743" cm="1">
        <f t="array" ref="J10743">IFERROR(_xlfn.IFS(B10743=2015,H10743/$O$13,B10743=2016,H10743/$O$14,B10743=2017,H10743/$O$15,B10743=2018,H10743/$O$16,B10743=2019,H10743/$O$17,B10743=2020,H10743/$O$18,B10743=2021,H10743/$O$19,B10743=2022,H10743/$O$20),"")</f>
        <v>1.5088680034963643E-5</v>
      </c>
      <c r="K10743" s="3" cm="1">
        <f t="array" ref="K10743">IFERROR(_xlfn.IFS(B10743=2015,J10743*$P$4,B10743=2016,J10743*$P$5,B10743=2017,J10743*$P$6,B10743=2018,J10743*$P$7,B10743=2019,J10743*$P$8,B10743=2020,J10743*$P$9,B10743=2021,J10743*$P$10,B10743=2022,J10743*$P$11),"")</f>
        <v>26223.008870695143</v>
      </c>
      <c r="L10743" s="3">
        <f t="shared" si="168"/>
        <v>50053.008870695143</v>
      </c>
    </row>
    <row r="10744" spans="1:12">
      <c r="A10744">
        <v>4800064</v>
      </c>
      <c r="B10744">
        <v>2020</v>
      </c>
      <c r="D10744" t="s">
        <v>3609</v>
      </c>
      <c r="E10744" t="s">
        <v>3610</v>
      </c>
      <c r="F10744" t="s">
        <v>4230</v>
      </c>
      <c r="G10744" t="s">
        <v>3611</v>
      </c>
      <c r="H10744" s="5">
        <v>46583</v>
      </c>
      <c r="I10744">
        <f>IFERROR(VLOOKUP(G10744,'NCES Match'!$A$2:$B$1307,2,FALSE),"")</f>
        <v>4800064</v>
      </c>
      <c r="J10744" cm="1">
        <f t="array" ref="J10744">IFERROR(_xlfn.IFS(B10744=2015,H10744/$O$13,B10744=2016,H10744/$O$14,B10744=2017,H10744/$O$15,B10744=2018,H10744/$O$16,B10744=2019,H10744/$O$17,B10744=2020,H10744/$O$18,B10744=2021,H10744/$O$19,B10744=2022,H10744/$O$20),"")</f>
        <v>2.5243679993701994E-5</v>
      </c>
      <c r="K10744" s="3" cm="1">
        <f t="array" ref="K10744">IFERROR(_xlfn.IFS(B10744=2015,J10744*$P$4,B10744=2016,J10744*$P$5,B10744=2017,J10744*$P$6,B10744=2018,J10744*$P$7,B10744=2019,J10744*$P$8,B10744=2020,J10744*$P$9,B10744=2021,J10744*$P$10,B10744=2022,J10744*$P$11),"")</f>
        <v>53213.748487682984</v>
      </c>
      <c r="L10744" s="3">
        <f t="shared" si="168"/>
        <v>99796.748487682984</v>
      </c>
    </row>
    <row r="10745" spans="1:12">
      <c r="A10745">
        <v>4800064</v>
      </c>
      <c r="B10745">
        <v>2021</v>
      </c>
      <c r="D10745" t="s">
        <v>3609</v>
      </c>
      <c r="E10745" t="s">
        <v>3610</v>
      </c>
      <c r="F10745" t="s">
        <v>4101</v>
      </c>
      <c r="G10745" t="s">
        <v>3611</v>
      </c>
      <c r="H10745" s="5">
        <v>52829.72</v>
      </c>
      <c r="I10745">
        <f>IFERROR(VLOOKUP(G10745,'NCES Match'!$A$2:$B$1307,2,FALSE),"")</f>
        <v>4800064</v>
      </c>
      <c r="J10745" cm="1">
        <f t="array" ref="J10745">IFERROR(_xlfn.IFS(B10745=2015,H10745/$O$13,B10745=2016,H10745/$O$14,B10745=2017,H10745/$O$15,B10745=2018,H10745/$O$16,B10745=2019,H10745/$O$17,B10745=2020,H10745/$O$18,B10745=2021,H10745/$O$19,B10745=2022,H10745/$O$20),"")</f>
        <v>2.7029957258986774E-5</v>
      </c>
      <c r="K10745" s="3" cm="1">
        <f t="array" ref="K10745">IFERROR(_xlfn.IFS(B10745=2015,J10745*$P$4,B10745=2016,J10745*$P$5,B10745=2017,J10745*$P$6,B10745=2018,J10745*$P$7,B10745=2019,J10745*$P$8,B10745=2020,J10745*$P$9,B10745=2021,J10745*$P$10,B10745=2022,J10745*$P$11),"")</f>
        <v>57859.064020373393</v>
      </c>
      <c r="L10745" s="3">
        <f t="shared" si="168"/>
        <v>110688.78402037339</v>
      </c>
    </row>
    <row r="10746" spans="1:12">
      <c r="A10746">
        <v>4800064</v>
      </c>
      <c r="B10746">
        <v>2022</v>
      </c>
      <c r="D10746" t="s">
        <v>3609</v>
      </c>
      <c r="E10746" t="s">
        <v>3610</v>
      </c>
      <c r="F10746" t="s">
        <v>4101</v>
      </c>
      <c r="G10746" t="s">
        <v>3611</v>
      </c>
      <c r="H10746" s="5">
        <v>63118.81</v>
      </c>
      <c r="I10746">
        <f>IFERROR(VLOOKUP(G10746,'NCES Match'!$A$2:$B$1307,2,FALSE),"")</f>
        <v>4800064</v>
      </c>
      <c r="J10746" cm="1">
        <f t="array" ref="J10746">IFERROR(_xlfn.IFS(B10746=2015,H10746/$O$13,B10746=2016,H10746/$O$14,B10746=2017,H10746/$O$15,B10746=2018,H10746/$O$16,B10746=2019,H10746/$O$17,B10746=2020,H10746/$O$18,B10746=2021,H10746/$O$19,B10746=2022,H10746/$O$20),"")</f>
        <v>2.7723715483580028E-5</v>
      </c>
      <c r="K10746" s="3" cm="1">
        <f t="array" ref="K10746">IFERROR(_xlfn.IFS(B10746=2015,J10746*$P$4,B10746=2016,J10746*$P$5,B10746=2017,J10746*$P$6,B10746=2018,J10746*$P$7,B10746=2019,J10746*$P$8,B10746=2020,J10746*$P$9,B10746=2021,J10746*$P$10,B10746=2022,J10746*$P$11),"")</f>
        <v>59702.550157068661</v>
      </c>
      <c r="L10746" s="3">
        <f t="shared" si="168"/>
        <v>122821.36015706866</v>
      </c>
    </row>
    <row r="10747" spans="1:12">
      <c r="A10747">
        <v>4800064</v>
      </c>
      <c r="B10747">
        <v>2023</v>
      </c>
      <c r="D10747" t="s">
        <v>3609</v>
      </c>
      <c r="E10747" t="s">
        <v>3610</v>
      </c>
      <c r="F10747" t="s">
        <v>4101</v>
      </c>
      <c r="G10747" t="s">
        <v>3611</v>
      </c>
      <c r="H10747" s="5">
        <v>66433.440000000002</v>
      </c>
      <c r="I10747">
        <f>IFERROR(VLOOKUP(G10747,'NCES Match'!$A$2:$B$1307,2,FALSE),"")</f>
        <v>4800064</v>
      </c>
      <c r="J10747" t="str" cm="1">
        <f t="array" ref="J10747">IFERROR(_xlfn.IFS(B10747=2015,H10747/$O$13,B10747=2016,H10747/$O$14,B10747=2017,H10747/$O$15,B10747=2018,H10747/$O$16,B10747=2019,H10747/$O$17,B10747=2020,H10747/$O$18,B10747=2021,H10747/$O$19,B10747=2022,H10747/$O$20),"")</f>
        <v/>
      </c>
      <c r="K10747" s="3" t="str" cm="1">
        <f t="array" ref="K10747">IFERROR(_xlfn.IFS(B10747=2015,J10747*$P$4,B10747=2016,J10747*$P$5,B10747=2017,J10747*$P$6,B10747=2018,J10747*$P$7,B10747=2019,J10747*$P$8,B10747=2020,J10747*$P$9,B10747=2021,J10747*$P$10,B10747=2022,J10747*$P$11),"")</f>
        <v/>
      </c>
      <c r="L10747" s="3">
        <f t="shared" si="168"/>
        <v>66433.440000000002</v>
      </c>
    </row>
    <row r="10748" spans="1:12">
      <c r="A10748">
        <v>4800241</v>
      </c>
      <c r="B10748">
        <v>2015</v>
      </c>
      <c r="C10748" t="s">
        <v>3521</v>
      </c>
      <c r="D10748" t="s">
        <v>3732</v>
      </c>
      <c r="E10748" t="s">
        <v>3733</v>
      </c>
      <c r="G10748" t="s">
        <v>3734</v>
      </c>
      <c r="H10748" s="5">
        <v>335369.11</v>
      </c>
      <c r="I10748">
        <f>IFERROR(VLOOKUP(G10748,'NCES Match'!$A$2:$B$1307,2,FALSE),"")</f>
        <v>4800241</v>
      </c>
      <c r="J10748" cm="1">
        <f t="array" ref="J10748">IFERROR(_xlfn.IFS(B10748=2015,H10748/$O$13,B10748=2016,H10748/$O$14,B10748=2017,H10748/$O$15,B10748=2018,H10748/$O$16,B10748=2019,H10748/$O$17,B10748=2020,H10748/$O$18,B10748=2021,H10748/$O$19,B10748=2022,H10748/$O$20),"")</f>
        <v>2.6272942072716319E-4</v>
      </c>
      <c r="K10748" s="3" cm="1">
        <f t="array" ref="K10748">IFERROR(_xlfn.IFS(B10748=2015,J10748*$P$4,B10748=2016,J10748*$P$5,B10748=2017,J10748*$P$6,B10748=2018,J10748*$P$7,B10748=2019,J10748*$P$8,B10748=2020,J10748*$P$9,B10748=2021,J10748*$P$10,B10748=2022,J10748*$P$11),"")</f>
        <v>418129.40351335646</v>
      </c>
      <c r="L10748" s="3">
        <f t="shared" si="168"/>
        <v>753498.51351335645</v>
      </c>
    </row>
    <row r="10749" spans="1:12">
      <c r="A10749">
        <v>4800241</v>
      </c>
      <c r="B10749">
        <v>2016</v>
      </c>
      <c r="C10749" t="s">
        <v>4104</v>
      </c>
      <c r="D10749" t="s">
        <v>3732</v>
      </c>
      <c r="E10749" t="s">
        <v>3733</v>
      </c>
      <c r="F10749" t="s">
        <v>4101</v>
      </c>
      <c r="G10749" t="s">
        <v>3734</v>
      </c>
      <c r="H10749" s="5">
        <v>438998</v>
      </c>
      <c r="I10749">
        <f>IFERROR(VLOOKUP(G10749,'NCES Match'!$A$2:$B$1307,2,FALSE),"")</f>
        <v>4800241</v>
      </c>
      <c r="J10749" cm="1">
        <f t="array" ref="J10749">IFERROR(_xlfn.IFS(B10749=2015,H10749/$O$13,B10749=2016,H10749/$O$14,B10749=2017,H10749/$O$15,B10749=2018,H10749/$O$16,B10749=2019,H10749/$O$17,B10749=2020,H10749/$O$18,B10749=2021,H10749/$O$19,B10749=2022,H10749/$O$20),"")</f>
        <v>3.1426414124780287E-4</v>
      </c>
      <c r="K10749" s="3" cm="1">
        <f t="array" ref="K10749">IFERROR(_xlfn.IFS(B10749=2015,J10749*$P$4,B10749=2016,J10749*$P$5,B10749=2017,J10749*$P$6,B10749=2018,J10749*$P$7,B10749=2019,J10749*$P$8,B10749=2020,J10749*$P$9,B10749=2021,J10749*$P$10,B10749=2022,J10749*$P$11),"")</f>
        <v>526590.81520070415</v>
      </c>
      <c r="L10749" s="3">
        <f t="shared" si="168"/>
        <v>965588.81520070415</v>
      </c>
    </row>
    <row r="10750" spans="1:12">
      <c r="A10750">
        <v>4800241</v>
      </c>
      <c r="B10750">
        <v>2017</v>
      </c>
      <c r="D10750" t="s">
        <v>3732</v>
      </c>
      <c r="E10750" t="s">
        <v>3733</v>
      </c>
      <c r="F10750" t="s">
        <v>4101</v>
      </c>
      <c r="G10750" t="s">
        <v>3734</v>
      </c>
      <c r="H10750" s="5">
        <v>480891</v>
      </c>
      <c r="I10750">
        <f>IFERROR(VLOOKUP(G10750,'NCES Match'!$A$2:$B$1307,2,FALSE),"")</f>
        <v>4800241</v>
      </c>
      <c r="J10750" cm="1">
        <f t="array" ref="J10750">IFERROR(_xlfn.IFS(B10750=2015,H10750/$O$13,B10750=2016,H10750/$O$14,B10750=2017,H10750/$O$15,B10750=2018,H10750/$O$16,B10750=2019,H10750/$O$17,B10750=2020,H10750/$O$18,B10750=2021,H10750/$O$19,B10750=2022,H10750/$O$20),"")</f>
        <v>3.3154489791816628E-4</v>
      </c>
      <c r="K10750" s="3" cm="1">
        <f t="array" ref="K10750">IFERROR(_xlfn.IFS(B10750=2015,J10750*$P$4,B10750=2016,J10750*$P$5,B10750=2017,J10750*$P$6,B10750=2018,J10750*$P$7,B10750=2019,J10750*$P$8,B10750=2020,J10750*$P$9,B10750=2021,J10750*$P$10,B10750=2022,J10750*$P$11),"")</f>
        <v>563045.40078473825</v>
      </c>
      <c r="L10750" s="3">
        <f t="shared" si="168"/>
        <v>1043936.4007847382</v>
      </c>
    </row>
    <row r="10751" spans="1:12">
      <c r="A10751">
        <v>4800241</v>
      </c>
      <c r="B10751">
        <v>2018</v>
      </c>
      <c r="D10751" t="s">
        <v>3732</v>
      </c>
      <c r="E10751" t="s">
        <v>3733</v>
      </c>
      <c r="F10751" t="s">
        <v>4101</v>
      </c>
      <c r="G10751" t="s">
        <v>3734</v>
      </c>
      <c r="H10751" s="5">
        <v>456568</v>
      </c>
      <c r="I10751">
        <f>IFERROR(VLOOKUP(G10751,'NCES Match'!$A$2:$B$1307,2,FALSE),"")</f>
        <v>4800241</v>
      </c>
      <c r="J10751" cm="1">
        <f t="array" ref="J10751">IFERROR(_xlfn.IFS(B10751=2015,H10751/$O$13,B10751=2016,H10751/$O$14,B10751=2017,H10751/$O$15,B10751=2018,H10751/$O$16,B10751=2019,H10751/$O$17,B10751=2020,H10751/$O$18,B10751=2021,H10751/$O$19,B10751=2022,H10751/$O$20),"")</f>
        <v>2.979374821528829E-4</v>
      </c>
      <c r="K10751" s="3" cm="1">
        <f t="array" ref="K10751">IFERROR(_xlfn.IFS(B10751=2015,J10751*$P$4,B10751=2016,J10751*$P$5,B10751=2017,J10751*$P$6,B10751=2018,J10751*$P$7,B10751=2019,J10751*$P$8,B10751=2020,J10751*$P$9,B10751=2021,J10751*$P$10,B10751=2022,J10751*$P$11),"")</f>
        <v>511514.94870685937</v>
      </c>
      <c r="L10751" s="3">
        <f t="shared" si="168"/>
        <v>968082.94870685937</v>
      </c>
    </row>
    <row r="10752" spans="1:12">
      <c r="A10752">
        <v>4800241</v>
      </c>
      <c r="B10752">
        <v>2019</v>
      </c>
      <c r="D10752" t="s">
        <v>3732</v>
      </c>
      <c r="E10752" t="s">
        <v>3733</v>
      </c>
      <c r="F10752" t="s">
        <v>4101</v>
      </c>
      <c r="G10752" t="s">
        <v>3734</v>
      </c>
      <c r="H10752" s="5">
        <v>471009</v>
      </c>
      <c r="I10752">
        <f>IFERROR(VLOOKUP(G10752,'NCES Match'!$A$2:$B$1307,2,FALSE),"")</f>
        <v>4800241</v>
      </c>
      <c r="J10752" cm="1">
        <f t="array" ref="J10752">IFERROR(_xlfn.IFS(B10752=2015,H10752/$O$13,B10752=2016,H10752/$O$14,B10752=2017,H10752/$O$15,B10752=2018,H10752/$O$16,B10752=2019,H10752/$O$17,B10752=2020,H10752/$O$18,B10752=2021,H10752/$O$19,B10752=2022,H10752/$O$20),"")</f>
        <v>2.9823349117029754E-4</v>
      </c>
      <c r="K10752" s="3" cm="1">
        <f t="array" ref="K10752">IFERROR(_xlfn.IFS(B10752=2015,J10752*$P$4,B10752=2016,J10752*$P$5,B10752=2017,J10752*$P$6,B10752=2018,J10752*$P$7,B10752=2019,J10752*$P$8,B10752=2020,J10752*$P$9,B10752=2021,J10752*$P$10,B10752=2022,J10752*$P$11),"")</f>
        <v>518307.72913039231</v>
      </c>
      <c r="L10752" s="3">
        <f t="shared" si="168"/>
        <v>989316.72913039231</v>
      </c>
    </row>
    <row r="10753" spans="1:12">
      <c r="A10753">
        <v>4800241</v>
      </c>
      <c r="B10753">
        <v>2020</v>
      </c>
      <c r="D10753" t="s">
        <v>3732</v>
      </c>
      <c r="E10753" t="s">
        <v>3733</v>
      </c>
      <c r="F10753" t="s">
        <v>4230</v>
      </c>
      <c r="G10753" t="s">
        <v>4283</v>
      </c>
      <c r="H10753" s="5">
        <v>1069867</v>
      </c>
      <c r="I10753">
        <f>IFERROR(VLOOKUP(G10753,'NCES Match'!$A$2:$B$1307,2,FALSE),"")</f>
        <v>4800241</v>
      </c>
      <c r="J10753" cm="1">
        <f t="array" ref="J10753">IFERROR(_xlfn.IFS(B10753=2015,H10753/$O$13,B10753=2016,H10753/$O$14,B10753=2017,H10753/$O$15,B10753=2018,H10753/$O$16,B10753=2019,H10753/$O$17,B10753=2020,H10753/$O$18,B10753=2021,H10753/$O$19,B10753=2022,H10753/$O$20),"")</f>
        <v>5.7976901839344762E-4</v>
      </c>
      <c r="K10753" s="3" cm="1">
        <f t="array" ref="K10753">IFERROR(_xlfn.IFS(B10753=2015,J10753*$P$4,B10753=2016,J10753*$P$5,B10753=2017,J10753*$P$6,B10753=2018,J10753*$P$7,B10753=2019,J10753*$P$8,B10753=2020,J10753*$P$9,B10753=2021,J10753*$P$10,B10753=2022,J10753*$P$11),"")</f>
        <v>1222154.7228231744</v>
      </c>
      <c r="L10753" s="3">
        <f t="shared" si="168"/>
        <v>2292021.7228231747</v>
      </c>
    </row>
    <row r="10754" spans="1:12">
      <c r="A10754">
        <v>4800241</v>
      </c>
      <c r="B10754">
        <v>2021</v>
      </c>
      <c r="D10754" t="s">
        <v>3732</v>
      </c>
      <c r="E10754" t="s">
        <v>3733</v>
      </c>
      <c r="F10754" t="s">
        <v>4230</v>
      </c>
      <c r="G10754" t="s">
        <v>4283</v>
      </c>
      <c r="H10754" s="5">
        <v>1145239.71</v>
      </c>
      <c r="I10754">
        <f>IFERROR(VLOOKUP(G10754,'NCES Match'!$A$2:$B$1307,2,FALSE),"")</f>
        <v>4800241</v>
      </c>
      <c r="J10754" cm="1">
        <f t="array" ref="J10754">IFERROR(_xlfn.IFS(B10754=2015,H10754/$O$13,B10754=2016,H10754/$O$14,B10754=2017,H10754/$O$15,B10754=2018,H10754/$O$16,B10754=2019,H10754/$O$17,B10754=2020,H10754/$O$18,B10754=2021,H10754/$O$19,B10754=2022,H10754/$O$20),"")</f>
        <v>5.8595389891512588E-4</v>
      </c>
      <c r="K10754" s="3" cm="1">
        <f t="array" ref="K10754">IFERROR(_xlfn.IFS(B10754=2015,J10754*$P$4,B10754=2016,J10754*$P$5,B10754=2017,J10754*$P$6,B10754=2018,J10754*$P$7,B10754=2019,J10754*$P$8,B10754=2020,J10754*$P$9,B10754=2021,J10754*$P$10,B10754=2022,J10754*$P$11),"")</f>
        <v>1254265.5478689619</v>
      </c>
      <c r="L10754" s="3">
        <f t="shared" si="168"/>
        <v>2399505.2578689619</v>
      </c>
    </row>
    <row r="10755" spans="1:12">
      <c r="A10755">
        <v>4800241</v>
      </c>
      <c r="B10755">
        <v>2022</v>
      </c>
      <c r="D10755" t="s">
        <v>3732</v>
      </c>
      <c r="E10755" t="s">
        <v>3733</v>
      </c>
      <c r="F10755" t="s">
        <v>4101</v>
      </c>
      <c r="G10755" t="s">
        <v>4283</v>
      </c>
      <c r="H10755" s="5">
        <v>1755869.01</v>
      </c>
      <c r="I10755">
        <f>IFERROR(VLOOKUP(G10755,'NCES Match'!$A$2:$B$1307,2,FALSE),"")</f>
        <v>4800241</v>
      </c>
      <c r="J10755" cm="1">
        <f t="array" ref="J10755">IFERROR(_xlfn.IFS(B10755=2015,H10755/$O$13,B10755=2016,H10755/$O$14,B10755=2017,H10755/$O$15,B10755=2018,H10755/$O$16,B10755=2019,H10755/$O$17,B10755=2020,H10755/$O$18,B10755=2021,H10755/$O$19,B10755=2022,H10755/$O$20),"")</f>
        <v>7.7123147378214735E-4</v>
      </c>
      <c r="K10755" s="3" cm="1">
        <f t="array" ref="K10755">IFERROR(_xlfn.IFS(B10755=2015,J10755*$P$4,B10755=2016,J10755*$P$5,B10755=2017,J10755*$P$6,B10755=2018,J10755*$P$7,B10755=2019,J10755*$P$8,B10755=2020,J10755*$P$9,B10755=2021,J10755*$P$10,B10755=2022,J10755*$P$11),"")</f>
        <v>1660833.8724821887</v>
      </c>
      <c r="L10755" s="3">
        <f t="shared" ref="L10755:L10818" si="169">SUM(H10755,K10755)</f>
        <v>3416702.8824821888</v>
      </c>
    </row>
    <row r="10756" spans="1:12">
      <c r="A10756">
        <v>4800241</v>
      </c>
      <c r="B10756">
        <v>2023</v>
      </c>
      <c r="D10756" t="s">
        <v>3732</v>
      </c>
      <c r="E10756" t="s">
        <v>3733</v>
      </c>
      <c r="F10756" t="s">
        <v>4101</v>
      </c>
      <c r="G10756" t="s">
        <v>3734</v>
      </c>
      <c r="H10756" s="5">
        <v>1813874.34</v>
      </c>
      <c r="I10756">
        <f>IFERROR(VLOOKUP(G10756,'NCES Match'!$A$2:$B$1307,2,FALSE),"")</f>
        <v>4800241</v>
      </c>
      <c r="J10756" t="str" cm="1">
        <f t="array" ref="J10756">IFERROR(_xlfn.IFS(B10756=2015,H10756/$O$13,B10756=2016,H10756/$O$14,B10756=2017,H10756/$O$15,B10756=2018,H10756/$O$16,B10756=2019,H10756/$O$17,B10756=2020,H10756/$O$18,B10756=2021,H10756/$O$19,B10756=2022,H10756/$O$20),"")</f>
        <v/>
      </c>
      <c r="K10756" s="3" t="str" cm="1">
        <f t="array" ref="K10756">IFERROR(_xlfn.IFS(B10756=2015,J10756*$P$4,B10756=2016,J10756*$P$5,B10756=2017,J10756*$P$6,B10756=2018,J10756*$P$7,B10756=2019,J10756*$P$8,B10756=2020,J10756*$P$9,B10756=2021,J10756*$P$10,B10756=2022,J10756*$P$11),"")</f>
        <v/>
      </c>
      <c r="L10756" s="3">
        <f t="shared" si="169"/>
        <v>1813874.34</v>
      </c>
    </row>
    <row r="10757" spans="1:12">
      <c r="A10757">
        <v>4800232</v>
      </c>
      <c r="B10757">
        <v>2015</v>
      </c>
      <c r="C10757" t="s">
        <v>3521</v>
      </c>
      <c r="D10757" t="s">
        <v>3606</v>
      </c>
      <c r="E10757" t="s">
        <v>3607</v>
      </c>
      <c r="G10757" t="s">
        <v>3608</v>
      </c>
      <c r="H10757" s="5">
        <v>66501.5</v>
      </c>
      <c r="I10757">
        <f>IFERROR(VLOOKUP(G10757,'NCES Match'!$A$2:$B$1307,2,FALSE),"")</f>
        <v>4800232</v>
      </c>
      <c r="J10757" cm="1">
        <f t="array" ref="J10757">IFERROR(_xlfn.IFS(B10757=2015,H10757/$O$13,B10757=2016,H10757/$O$14,B10757=2017,H10757/$O$15,B10757=2018,H10757/$O$16,B10757=2019,H10757/$O$17,B10757=2020,H10757/$O$18,B10757=2021,H10757/$O$19,B10757=2022,H10757/$O$20),"")</f>
        <v>5.2097524940467667E-5</v>
      </c>
      <c r="K10757" s="3" cm="1">
        <f t="array" ref="K10757">IFERROR(_xlfn.IFS(B10757=2015,J10757*$P$4,B10757=2016,J10757*$P$5,B10757=2017,J10757*$P$6,B10757=2018,J10757*$P$7,B10757=2019,J10757*$P$8,B10757=2020,J10757*$P$9,B10757=2021,J10757*$P$10,B10757=2022,J10757*$P$11),"")</f>
        <v>82912.324655492208</v>
      </c>
      <c r="L10757" s="3">
        <f t="shared" si="169"/>
        <v>149413.82465549221</v>
      </c>
    </row>
    <row r="10758" spans="1:12">
      <c r="A10758">
        <v>4800232</v>
      </c>
      <c r="B10758">
        <v>2016</v>
      </c>
      <c r="C10758" t="s">
        <v>4104</v>
      </c>
      <c r="D10758" t="s">
        <v>3606</v>
      </c>
      <c r="E10758" t="s">
        <v>3607</v>
      </c>
      <c r="F10758" t="s">
        <v>4101</v>
      </c>
      <c r="G10758" t="s">
        <v>3608</v>
      </c>
      <c r="H10758" s="5">
        <v>71112</v>
      </c>
      <c r="I10758">
        <f>IFERROR(VLOOKUP(G10758,'NCES Match'!$A$2:$B$1307,2,FALSE),"")</f>
        <v>4800232</v>
      </c>
      <c r="J10758" cm="1">
        <f t="array" ref="J10758">IFERROR(_xlfn.IFS(B10758=2015,H10758/$O$13,B10758=2016,H10758/$O$14,B10758=2017,H10758/$O$15,B10758=2018,H10758/$O$16,B10758=2019,H10758/$O$17,B10758=2020,H10758/$O$18,B10758=2021,H10758/$O$19,B10758=2022,H10758/$O$20),"")</f>
        <v>5.0906727621569479E-5</v>
      </c>
      <c r="K10758" s="3" cm="1">
        <f t="array" ref="K10758">IFERROR(_xlfn.IFS(B10758=2015,J10758*$P$4,B10758=2016,J10758*$P$5,B10758=2017,J10758*$P$6,B10758=2018,J10758*$P$7,B10758=2019,J10758*$P$8,B10758=2020,J10758*$P$9,B10758=2021,J10758*$P$10,B10758=2022,J10758*$P$11),"")</f>
        <v>85300.903536126541</v>
      </c>
      <c r="L10758" s="3">
        <f t="shared" si="169"/>
        <v>156412.90353612654</v>
      </c>
    </row>
    <row r="10759" spans="1:12">
      <c r="A10759">
        <v>4800232</v>
      </c>
      <c r="B10759">
        <v>2017</v>
      </c>
      <c r="D10759" t="s">
        <v>3606</v>
      </c>
      <c r="E10759" t="s">
        <v>3607</v>
      </c>
      <c r="F10759" t="s">
        <v>4101</v>
      </c>
      <c r="G10759" t="s">
        <v>3608</v>
      </c>
      <c r="H10759" s="5">
        <v>79339</v>
      </c>
      <c r="I10759">
        <f>IFERROR(VLOOKUP(G10759,'NCES Match'!$A$2:$B$1307,2,FALSE),"")</f>
        <v>4800232</v>
      </c>
      <c r="J10759" cm="1">
        <f t="array" ref="J10759">IFERROR(_xlfn.IFS(B10759=2015,H10759/$O$13,B10759=2016,H10759/$O$14,B10759=2017,H10759/$O$15,B10759=2018,H10759/$O$16,B10759=2019,H10759/$O$17,B10759=2020,H10759/$O$18,B10759=2021,H10759/$O$19,B10759=2022,H10759/$O$20),"")</f>
        <v>5.4699382304782984E-5</v>
      </c>
      <c r="K10759" s="3" cm="1">
        <f t="array" ref="K10759">IFERROR(_xlfn.IFS(B10759=2015,J10759*$P$4,B10759=2016,J10759*$P$5,B10759=2017,J10759*$P$6,B10759=2018,J10759*$P$7,B10759=2019,J10759*$P$8,B10759=2020,J10759*$P$9,B10759=2021,J10759*$P$10,B10759=2022,J10759*$P$11),"")</f>
        <v>92893.106863843044</v>
      </c>
      <c r="L10759" s="3">
        <f t="shared" si="169"/>
        <v>172232.10686384304</v>
      </c>
    </row>
    <row r="10760" spans="1:12">
      <c r="A10760">
        <v>4800232</v>
      </c>
      <c r="B10760">
        <v>2018</v>
      </c>
      <c r="D10760" t="s">
        <v>3606</v>
      </c>
      <c r="E10760" t="s">
        <v>3607</v>
      </c>
      <c r="F10760" t="s">
        <v>4101</v>
      </c>
      <c r="G10760" t="s">
        <v>3608</v>
      </c>
      <c r="H10760" s="5">
        <v>88023</v>
      </c>
      <c r="I10760">
        <f>IFERROR(VLOOKUP(G10760,'NCES Match'!$A$2:$B$1307,2,FALSE),"")</f>
        <v>4800232</v>
      </c>
      <c r="J10760" cm="1">
        <f t="array" ref="J10760">IFERROR(_xlfn.IFS(B10760=2015,H10760/$O$13,B10760=2016,H10760/$O$14,B10760=2017,H10760/$O$15,B10760=2018,H10760/$O$16,B10760=2019,H10760/$O$17,B10760=2020,H10760/$O$18,B10760=2021,H10760/$O$19,B10760=2022,H10760/$O$20),"")</f>
        <v>5.744018632830863E-5</v>
      </c>
      <c r="K10760" s="3" cm="1">
        <f t="array" ref="K10760">IFERROR(_xlfn.IFS(B10760=2015,J10760*$P$4,B10760=2016,J10760*$P$5,B10760=2017,J10760*$P$6,B10760=2018,J10760*$P$7,B10760=2019,J10760*$P$8,B10760=2020,J10760*$P$9,B10760=2021,J10760*$P$10,B10760=2022,J10760*$P$11),"")</f>
        <v>98616.373311366304</v>
      </c>
      <c r="L10760" s="3">
        <f t="shared" si="169"/>
        <v>186639.3733113663</v>
      </c>
    </row>
    <row r="10761" spans="1:12">
      <c r="A10761">
        <v>4800232</v>
      </c>
      <c r="B10761">
        <v>2019</v>
      </c>
      <c r="D10761" t="s">
        <v>3606</v>
      </c>
      <c r="E10761" t="s">
        <v>3607</v>
      </c>
      <c r="F10761" t="s">
        <v>4101</v>
      </c>
      <c r="G10761" t="s">
        <v>3608</v>
      </c>
      <c r="H10761" s="5">
        <v>80111</v>
      </c>
      <c r="I10761">
        <f>IFERROR(VLOOKUP(G10761,'NCES Match'!$A$2:$B$1307,2,FALSE),"")</f>
        <v>4800232</v>
      </c>
      <c r="J10761" cm="1">
        <f t="array" ref="J10761">IFERROR(_xlfn.IFS(B10761=2015,H10761/$O$13,B10761=2016,H10761/$O$14,B10761=2017,H10761/$O$15,B10761=2018,H10761/$O$16,B10761=2019,H10761/$O$17,B10761=2020,H10761/$O$18,B10761=2021,H10761/$O$19,B10761=2022,H10761/$O$20),"")</f>
        <v>5.0724685114602289E-5</v>
      </c>
      <c r="K10761" s="3" cm="1">
        <f t="array" ref="K10761">IFERROR(_xlfn.IFS(B10761=2015,J10761*$P$4,B10761=2016,J10761*$P$5,B10761=2017,J10761*$P$6,B10761=2018,J10761*$P$7,B10761=2019,J10761*$P$8,B10761=2020,J10761*$P$9,B10761=2021,J10761*$P$10,B10761=2022,J10761*$P$11),"")</f>
        <v>88155.747530015055</v>
      </c>
      <c r="L10761" s="3">
        <f t="shared" si="169"/>
        <v>168266.74753001507</v>
      </c>
    </row>
    <row r="10762" spans="1:12">
      <c r="A10762">
        <v>4800232</v>
      </c>
      <c r="B10762">
        <v>2020</v>
      </c>
      <c r="D10762" t="s">
        <v>3606</v>
      </c>
      <c r="E10762" t="s">
        <v>3607</v>
      </c>
      <c r="F10762" t="s">
        <v>4230</v>
      </c>
      <c r="G10762" t="s">
        <v>4274</v>
      </c>
      <c r="H10762" s="5">
        <v>134167</v>
      </c>
      <c r="I10762">
        <f>IFERROR(VLOOKUP(G10762,'NCES Match'!$A$2:$B$1307,2,FALSE),"")</f>
        <v>4800232</v>
      </c>
      <c r="J10762" cm="1">
        <f t="array" ref="J10762">IFERROR(_xlfn.IFS(B10762=2015,H10762/$O$13,B10762=2016,H10762/$O$14,B10762=2017,H10762/$O$15,B10762=2018,H10762/$O$16,B10762=2019,H10762/$O$17,B10762=2020,H10762/$O$18,B10762=2021,H10762/$O$19,B10762=2022,H10762/$O$20),"")</f>
        <v>7.2706111966060912E-5</v>
      </c>
      <c r="K10762" s="3" cm="1">
        <f t="array" ref="K10762">IFERROR(_xlfn.IFS(B10762=2015,J10762*$P$4,B10762=2016,J10762*$P$5,B10762=2017,J10762*$P$6,B10762=2018,J10762*$P$7,B10762=2019,J10762*$P$8,B10762=2020,J10762*$P$9,B10762=2021,J10762*$P$10,B10762=2022,J10762*$P$11),"")</f>
        <v>153264.68869216158</v>
      </c>
      <c r="L10762" s="3">
        <f t="shared" si="169"/>
        <v>287431.68869216158</v>
      </c>
    </row>
    <row r="10763" spans="1:12">
      <c r="A10763">
        <v>4800232</v>
      </c>
      <c r="B10763">
        <v>2021</v>
      </c>
      <c r="D10763" t="s">
        <v>3606</v>
      </c>
      <c r="E10763" t="s">
        <v>3607</v>
      </c>
      <c r="F10763" t="s">
        <v>4101</v>
      </c>
      <c r="G10763" t="s">
        <v>4274</v>
      </c>
      <c r="H10763" s="5">
        <v>137527.32999999999</v>
      </c>
      <c r="I10763">
        <f>IFERROR(VLOOKUP(G10763,'NCES Match'!$A$2:$B$1307,2,FALSE),"")</f>
        <v>4800232</v>
      </c>
      <c r="J10763" cm="1">
        <f t="array" ref="J10763">IFERROR(_xlfn.IFS(B10763=2015,H10763/$O$13,B10763=2016,H10763/$O$14,B10763=2017,H10763/$O$15,B10763=2018,H10763/$O$16,B10763=2019,H10763/$O$17,B10763=2020,H10763/$O$18,B10763=2021,H10763/$O$19,B10763=2022,H10763/$O$20),"")</f>
        <v>7.036489786132822E-5</v>
      </c>
      <c r="K10763" s="3" cm="1">
        <f t="array" ref="K10763">IFERROR(_xlfn.IFS(B10763=2015,J10763*$P$4,B10763=2016,J10763*$P$5,B10763=2017,J10763*$P$6,B10763=2018,J10763*$P$7,B10763=2019,J10763*$P$8,B10763=2020,J10763*$P$9,B10763=2021,J10763*$P$10,B10763=2022,J10763*$P$11),"")</f>
        <v>150619.81382867479</v>
      </c>
      <c r="L10763" s="3">
        <f t="shared" si="169"/>
        <v>288147.1438286748</v>
      </c>
    </row>
    <row r="10764" spans="1:12">
      <c r="A10764">
        <v>4800232</v>
      </c>
      <c r="B10764">
        <v>2022</v>
      </c>
      <c r="D10764" t="s">
        <v>3606</v>
      </c>
      <c r="E10764" t="s">
        <v>3607</v>
      </c>
      <c r="F10764" t="s">
        <v>4101</v>
      </c>
      <c r="G10764" t="s">
        <v>4274</v>
      </c>
      <c r="H10764" s="5">
        <v>209257.05</v>
      </c>
      <c r="I10764">
        <f>IFERROR(VLOOKUP(G10764,'NCES Match'!$A$2:$B$1307,2,FALSE),"")</f>
        <v>4800232</v>
      </c>
      <c r="J10764" cm="1">
        <f t="array" ref="J10764">IFERROR(_xlfn.IFS(B10764=2015,H10764/$O$13,B10764=2016,H10764/$O$14,B10764=2017,H10764/$O$15,B10764=2018,H10764/$O$16,B10764=2019,H10764/$O$17,B10764=2020,H10764/$O$18,B10764=2021,H10764/$O$19,B10764=2022,H10764/$O$20),"")</f>
        <v>9.1912108563727368E-5</v>
      </c>
      <c r="K10764" s="3" cm="1">
        <f t="array" ref="K10764">IFERROR(_xlfn.IFS(B10764=2015,J10764*$P$4,B10764=2016,J10764*$P$5,B10764=2017,J10764*$P$6,B10764=2018,J10764*$P$7,B10764=2019,J10764*$P$8,B10764=2020,J10764*$P$9,B10764=2021,J10764*$P$10,B10764=2022,J10764*$P$11),"")</f>
        <v>197931.16383761395</v>
      </c>
      <c r="L10764" s="3">
        <f t="shared" si="169"/>
        <v>407188.21383761393</v>
      </c>
    </row>
    <row r="10765" spans="1:12">
      <c r="A10765">
        <v>4800232</v>
      </c>
      <c r="B10765">
        <v>2023</v>
      </c>
      <c r="D10765" t="s">
        <v>3606</v>
      </c>
      <c r="E10765" t="s">
        <v>3607</v>
      </c>
      <c r="F10765" t="s">
        <v>4101</v>
      </c>
      <c r="G10765" t="s">
        <v>3608</v>
      </c>
      <c r="H10765" s="5">
        <v>253754.31</v>
      </c>
      <c r="I10765">
        <f>IFERROR(VLOOKUP(G10765,'NCES Match'!$A$2:$B$1307,2,FALSE),"")</f>
        <v>4800232</v>
      </c>
      <c r="J10765" t="str" cm="1">
        <f t="array" ref="J10765">IFERROR(_xlfn.IFS(B10765=2015,H10765/$O$13,B10765=2016,H10765/$O$14,B10765=2017,H10765/$O$15,B10765=2018,H10765/$O$16,B10765=2019,H10765/$O$17,B10765=2020,H10765/$O$18,B10765=2021,H10765/$O$19,B10765=2022,H10765/$O$20),"")</f>
        <v/>
      </c>
      <c r="K10765" s="3" t="str" cm="1">
        <f t="array" ref="K10765">IFERROR(_xlfn.IFS(B10765=2015,J10765*$P$4,B10765=2016,J10765*$P$5,B10765=2017,J10765*$P$6,B10765=2018,J10765*$P$7,B10765=2019,J10765*$P$8,B10765=2020,J10765*$P$9,B10765=2021,J10765*$P$10,B10765=2022,J10765*$P$11),"")</f>
        <v/>
      </c>
      <c r="L10765" s="3">
        <f t="shared" si="169"/>
        <v>253754.31</v>
      </c>
    </row>
    <row r="10766" spans="1:12">
      <c r="A10766">
        <v>4800264</v>
      </c>
      <c r="B10766">
        <v>2015</v>
      </c>
      <c r="C10766" t="s">
        <v>3521</v>
      </c>
      <c r="D10766" t="s">
        <v>3795</v>
      </c>
      <c r="E10766" t="s">
        <v>3796</v>
      </c>
      <c r="G10766" t="s">
        <v>3797</v>
      </c>
      <c r="H10766" s="5">
        <v>550167.06999999995</v>
      </c>
      <c r="I10766">
        <f>IFERROR(VLOOKUP(G10766,'NCES Match'!$A$2:$B$1307,2,FALSE),"")</f>
        <v>4800264</v>
      </c>
      <c r="J10766" cm="1">
        <f t="array" ref="J10766">IFERROR(_xlfn.IFS(B10766=2015,H10766/$O$13,B10766=2016,H10766/$O$14,B10766=2017,H10766/$O$15,B10766=2018,H10766/$O$16,B10766=2019,H10766/$O$17,B10766=2020,H10766/$O$18,B10766=2021,H10766/$O$19,B10766=2022,H10766/$O$20),"")</f>
        <v>4.3100294956879197E-4</v>
      </c>
      <c r="K10766" s="3" cm="1">
        <f t="array" ref="K10766">IFERROR(_xlfn.IFS(B10766=2015,J10766*$P$4,B10766=2016,J10766*$P$5,B10766=2017,J10766*$P$6,B10766=2018,J10766*$P$7,B10766=2019,J10766*$P$8,B10766=2020,J10766*$P$9,B10766=2021,J10766*$P$10,B10766=2022,J10766*$P$11),"")</f>
        <v>685933.8619820741</v>
      </c>
      <c r="L10766" s="3">
        <f t="shared" si="169"/>
        <v>1236100.9319820739</v>
      </c>
    </row>
    <row r="10767" spans="1:12">
      <c r="A10767">
        <v>4800264</v>
      </c>
      <c r="B10767">
        <v>2016</v>
      </c>
      <c r="C10767" t="s">
        <v>4104</v>
      </c>
      <c r="D10767" t="s">
        <v>3795</v>
      </c>
      <c r="E10767" t="s">
        <v>3796</v>
      </c>
      <c r="F10767" t="s">
        <v>4101</v>
      </c>
      <c r="G10767" t="s">
        <v>3797</v>
      </c>
      <c r="H10767" s="5">
        <v>765523</v>
      </c>
      <c r="I10767">
        <f>IFERROR(VLOOKUP(G10767,'NCES Match'!$A$2:$B$1307,2,FALSE),"")</f>
        <v>4800264</v>
      </c>
      <c r="J10767" cm="1">
        <f t="array" ref="J10767">IFERROR(_xlfn.IFS(B10767=2015,H10767/$O$13,B10767=2016,H10767/$O$14,B10767=2017,H10767/$O$15,B10767=2018,H10767/$O$16,B10767=2019,H10767/$O$17,B10767=2020,H10767/$O$18,B10767=2021,H10767/$O$19,B10767=2022,H10767/$O$20),"")</f>
        <v>5.4801258365742389E-4</v>
      </c>
      <c r="K10767" s="3" cm="1">
        <f t="array" ref="K10767">IFERROR(_xlfn.IFS(B10767=2015,J10767*$P$4,B10767=2016,J10767*$P$5,B10767=2017,J10767*$P$6,B10767=2018,J10767*$P$7,B10767=2019,J10767*$P$8,B10767=2020,J10767*$P$9,B10767=2021,J10767*$P$10,B10767=2022,J10767*$P$11),"")</f>
        <v>918267.00947359356</v>
      </c>
      <c r="L10767" s="3">
        <f t="shared" si="169"/>
        <v>1683790.0094735934</v>
      </c>
    </row>
    <row r="10768" spans="1:12">
      <c r="A10768">
        <v>4800264</v>
      </c>
      <c r="B10768">
        <v>2017</v>
      </c>
      <c r="D10768" t="s">
        <v>3795</v>
      </c>
      <c r="E10768" t="s">
        <v>3796</v>
      </c>
      <c r="F10768" t="s">
        <v>4101</v>
      </c>
      <c r="G10768" t="s">
        <v>3797</v>
      </c>
      <c r="H10768" s="5">
        <v>849644</v>
      </c>
      <c r="I10768">
        <f>IFERROR(VLOOKUP(G10768,'NCES Match'!$A$2:$B$1307,2,FALSE),"")</f>
        <v>4800264</v>
      </c>
      <c r="J10768" cm="1">
        <f t="array" ref="J10768">IFERROR(_xlfn.IFS(B10768=2015,H10768/$O$13,B10768=2016,H10768/$O$14,B10768=2017,H10768/$O$15,B10768=2018,H10768/$O$16,B10768=2019,H10768/$O$17,B10768=2020,H10768/$O$18,B10768=2021,H10768/$O$19,B10768=2022,H10768/$O$20),"")</f>
        <v>5.8577751142521381E-4</v>
      </c>
      <c r="K10768" s="3" cm="1">
        <f t="array" ref="K10768">IFERROR(_xlfn.IFS(B10768=2015,J10768*$P$4,B10768=2016,J10768*$P$5,B10768=2017,J10768*$P$6,B10768=2018,J10768*$P$7,B10768=2019,J10768*$P$8,B10768=2020,J10768*$P$9,B10768=2021,J10768*$P$10,B10768=2022,J10768*$P$11),"")</f>
        <v>994795.38295444951</v>
      </c>
      <c r="L10768" s="3">
        <f t="shared" si="169"/>
        <v>1844439.3829544494</v>
      </c>
    </row>
    <row r="10769" spans="1:12">
      <c r="A10769">
        <v>4800264</v>
      </c>
      <c r="B10769">
        <v>2018</v>
      </c>
      <c r="D10769" t="s">
        <v>3795</v>
      </c>
      <c r="E10769" t="s">
        <v>3796</v>
      </c>
      <c r="F10769" t="s">
        <v>4101</v>
      </c>
      <c r="G10769" t="s">
        <v>3797</v>
      </c>
      <c r="H10769" s="5">
        <v>1103192</v>
      </c>
      <c r="I10769">
        <f>IFERROR(VLOOKUP(G10769,'NCES Match'!$A$2:$B$1307,2,FALSE),"")</f>
        <v>4800264</v>
      </c>
      <c r="J10769" cm="1">
        <f t="array" ref="J10769">IFERROR(_xlfn.IFS(B10769=2015,H10769/$O$13,B10769=2016,H10769/$O$14,B10769=2017,H10769/$O$15,B10769=2018,H10769/$O$16,B10769=2019,H10769/$O$17,B10769=2020,H10769/$O$18,B10769=2021,H10769/$O$19,B10769=2022,H10769/$O$20),"")</f>
        <v>7.198976862399538E-4</v>
      </c>
      <c r="K10769" s="3" cm="1">
        <f t="array" ref="K10769">IFERROR(_xlfn.IFS(B10769=2015,J10769*$P$4,B10769=2016,J10769*$P$5,B10769=2017,J10769*$P$6,B10769=2018,J10769*$P$7,B10769=2019,J10769*$P$8,B10769=2020,J10769*$P$9,B10769=2021,J10769*$P$10,B10769=2022,J10769*$P$11),"")</f>
        <v>1235958.7165412768</v>
      </c>
      <c r="L10769" s="3">
        <f t="shared" si="169"/>
        <v>2339150.7165412768</v>
      </c>
    </row>
    <row r="10770" spans="1:12">
      <c r="A10770">
        <v>4800264</v>
      </c>
      <c r="B10770">
        <v>2019</v>
      </c>
      <c r="D10770" t="s">
        <v>3795</v>
      </c>
      <c r="E10770" t="s">
        <v>3796</v>
      </c>
      <c r="F10770" t="s">
        <v>4101</v>
      </c>
      <c r="G10770" t="s">
        <v>3797</v>
      </c>
      <c r="H10770" s="5">
        <v>3867261</v>
      </c>
      <c r="I10770">
        <f>IFERROR(VLOOKUP(G10770,'NCES Match'!$A$2:$B$1307,2,FALSE),"")</f>
        <v>4800264</v>
      </c>
      <c r="J10770" cm="1">
        <f t="array" ref="J10770">IFERROR(_xlfn.IFS(B10770=2015,H10770/$O$13,B10770=2016,H10770/$O$14,B10770=2017,H10770/$O$15,B10770=2018,H10770/$O$16,B10770=2019,H10770/$O$17,B10770=2020,H10770/$O$18,B10770=2021,H10770/$O$19,B10770=2022,H10770/$O$20),"")</f>
        <v>2.4486724230253268E-3</v>
      </c>
      <c r="K10770" s="3" cm="1">
        <f t="array" ref="K10770">IFERROR(_xlfn.IFS(B10770=2015,J10770*$P$4,B10770=2016,J10770*$P$5,B10770=2017,J10770*$P$6,B10770=2018,J10770*$P$7,B10770=2019,J10770*$P$8,B10770=2020,J10770*$P$9,B10770=2021,J10770*$P$10,B10770=2022,J10770*$P$11),"")</f>
        <v>4255611.3935498688</v>
      </c>
      <c r="L10770" s="3">
        <f t="shared" si="169"/>
        <v>8122872.3935498688</v>
      </c>
    </row>
    <row r="10771" spans="1:12">
      <c r="A10771">
        <v>4800264</v>
      </c>
      <c r="B10771">
        <v>2020</v>
      </c>
      <c r="D10771" t="s">
        <v>3795</v>
      </c>
      <c r="E10771" t="s">
        <v>3796</v>
      </c>
      <c r="F10771" t="s">
        <v>4230</v>
      </c>
      <c r="G10771" t="s">
        <v>4290</v>
      </c>
      <c r="H10771" s="5">
        <v>8472526</v>
      </c>
      <c r="I10771">
        <f>IFERROR(VLOOKUP(G10771,'NCES Match'!$A$2:$B$1307,2,FALSE),"")</f>
        <v>4800264</v>
      </c>
      <c r="J10771" cm="1">
        <f t="array" ref="J10771">IFERROR(_xlfn.IFS(B10771=2015,H10771/$O$13,B10771=2016,H10771/$O$14,B10771=2017,H10771/$O$15,B10771=2018,H10771/$O$16,B10771=2019,H10771/$O$17,B10771=2020,H10771/$O$18,B10771=2021,H10771/$O$19,B10771=2022,H10771/$O$20),"")</f>
        <v>4.5913259146538434E-3</v>
      </c>
      <c r="K10771" s="3" cm="1">
        <f t="array" ref="K10771">IFERROR(_xlfn.IFS(B10771=2015,J10771*$P$4,B10771=2016,J10771*$P$5,B10771=2017,J10771*$P$6,B10771=2018,J10771*$P$7,B10771=2019,J10771*$P$8,B10771=2020,J10771*$P$9,B10771=2021,J10771*$P$10,B10771=2022,J10771*$P$11),"")</f>
        <v>9678527.9526727516</v>
      </c>
      <c r="L10771" s="3">
        <f t="shared" si="169"/>
        <v>18151053.95267275</v>
      </c>
    </row>
    <row r="10772" spans="1:12">
      <c r="A10772">
        <v>4800264</v>
      </c>
      <c r="B10772">
        <v>2021</v>
      </c>
      <c r="D10772" t="s">
        <v>3795</v>
      </c>
      <c r="E10772" t="s">
        <v>3796</v>
      </c>
      <c r="F10772" t="s">
        <v>4101</v>
      </c>
      <c r="G10772" t="s">
        <v>4290</v>
      </c>
      <c r="H10772" s="5">
        <v>9044853.5899999999</v>
      </c>
      <c r="I10772">
        <f>IFERROR(VLOOKUP(G10772,'NCES Match'!$A$2:$B$1307,2,FALSE),"")</f>
        <v>4800264</v>
      </c>
      <c r="J10772" cm="1">
        <f t="array" ref="J10772">IFERROR(_xlfn.IFS(B10772=2015,H10772/$O$13,B10772=2016,H10772/$O$14,B10772=2017,H10772/$O$15,B10772=2018,H10772/$O$16,B10772=2019,H10772/$O$17,B10772=2020,H10772/$O$18,B10772=2021,H10772/$O$19,B10772=2022,H10772/$O$20),"")</f>
        <v>4.6277361672841166E-3</v>
      </c>
      <c r="K10772" s="3" cm="1">
        <f t="array" ref="K10772">IFERROR(_xlfn.IFS(B10772=2015,J10772*$P$4,B10772=2016,J10772*$P$5,B10772=2017,J10772*$P$6,B10772=2018,J10772*$P$7,B10772=2019,J10772*$P$8,B10772=2020,J10772*$P$9,B10772=2021,J10772*$P$10,B10772=2022,J10772*$P$11),"")</f>
        <v>9905915.892015215</v>
      </c>
      <c r="L10772" s="3">
        <f t="shared" si="169"/>
        <v>18950769.482015215</v>
      </c>
    </row>
    <row r="10773" spans="1:12">
      <c r="A10773">
        <v>4800264</v>
      </c>
      <c r="B10773">
        <v>2022</v>
      </c>
      <c r="D10773" t="s">
        <v>3795</v>
      </c>
      <c r="E10773" t="s">
        <v>3796</v>
      </c>
      <c r="F10773" t="s">
        <v>4101</v>
      </c>
      <c r="G10773" t="s">
        <v>4290</v>
      </c>
      <c r="H10773" s="5">
        <v>11373654.66</v>
      </c>
      <c r="I10773">
        <f>IFERROR(VLOOKUP(G10773,'NCES Match'!$A$2:$B$1307,2,FALSE),"")</f>
        <v>4800264</v>
      </c>
      <c r="J10773" cm="1">
        <f t="array" ref="J10773">IFERROR(_xlfn.IFS(B10773=2015,H10773/$O$13,B10773=2016,H10773/$O$14,B10773=2017,H10773/$O$15,B10773=2018,H10773/$O$16,B10773=2019,H10773/$O$17,B10773=2020,H10773/$O$18,B10773=2021,H10773/$O$19,B10773=2022,H10773/$O$20),"")</f>
        <v>4.995657646307561E-3</v>
      </c>
      <c r="K10773" s="3" cm="1">
        <f t="array" ref="K10773">IFERROR(_xlfn.IFS(B10773=2015,J10773*$P$4,B10773=2016,J10773*$P$5,B10773=2017,J10773*$P$6,B10773=2018,J10773*$P$7,B10773=2019,J10773*$P$8,B10773=2020,J10773*$P$9,B10773=2021,J10773*$P$10,B10773=2022,J10773*$P$11),"")</f>
        <v>10758063.845117291</v>
      </c>
      <c r="L10773" s="3">
        <f t="shared" si="169"/>
        <v>22131718.50511729</v>
      </c>
    </row>
    <row r="10774" spans="1:12">
      <c r="A10774">
        <v>4800264</v>
      </c>
      <c r="B10774">
        <v>2023</v>
      </c>
      <c r="D10774" t="s">
        <v>3795</v>
      </c>
      <c r="E10774" t="s">
        <v>3796</v>
      </c>
      <c r="F10774" t="s">
        <v>4101</v>
      </c>
      <c r="G10774" t="s">
        <v>4290</v>
      </c>
      <c r="H10774" s="5">
        <v>13233626.23</v>
      </c>
      <c r="I10774">
        <f>IFERROR(VLOOKUP(G10774,'NCES Match'!$A$2:$B$1307,2,FALSE),"")</f>
        <v>4800264</v>
      </c>
      <c r="J10774" t="str" cm="1">
        <f t="array" ref="J10774">IFERROR(_xlfn.IFS(B10774=2015,H10774/$O$13,B10774=2016,H10774/$O$14,B10774=2017,H10774/$O$15,B10774=2018,H10774/$O$16,B10774=2019,H10774/$O$17,B10774=2020,H10774/$O$18,B10774=2021,H10774/$O$19,B10774=2022,H10774/$O$20),"")</f>
        <v/>
      </c>
      <c r="K10774" s="3" t="str" cm="1">
        <f t="array" ref="K10774">IFERROR(_xlfn.IFS(B10774=2015,J10774*$P$4,B10774=2016,J10774*$P$5,B10774=2017,J10774*$P$6,B10774=2018,J10774*$P$7,B10774=2019,J10774*$P$8,B10774=2020,J10774*$P$9,B10774=2021,J10774*$P$10,B10774=2022,J10774*$P$11),"")</f>
        <v/>
      </c>
      <c r="L10774" s="3">
        <f t="shared" si="169"/>
        <v>13233626.23</v>
      </c>
    </row>
    <row r="10775" spans="1:12">
      <c r="A10775">
        <v>4800265</v>
      </c>
      <c r="B10775">
        <v>2015</v>
      </c>
      <c r="C10775" t="s">
        <v>3521</v>
      </c>
      <c r="D10775" t="s">
        <v>3564</v>
      </c>
      <c r="E10775" t="s">
        <v>3565</v>
      </c>
      <c r="G10775" t="s">
        <v>3566</v>
      </c>
      <c r="H10775" s="5">
        <v>50645.75</v>
      </c>
      <c r="I10775">
        <f>IFERROR(VLOOKUP(G10775,'NCES Match'!$A$2:$B$1307,2,FALSE),"")</f>
        <v>4800265</v>
      </c>
      <c r="J10775" cm="1">
        <f t="array" ref="J10775">IFERROR(_xlfn.IFS(B10775=2015,H10775/$O$13,B10775=2016,H10775/$O$14,B10775=2017,H10775/$O$15,B10775=2018,H10775/$O$16,B10775=2019,H10775/$O$17,B10775=2020,H10775/$O$18,B10775=2021,H10775/$O$19,B10775=2022,H10775/$O$20),"")</f>
        <v>3.9676070821766282E-5</v>
      </c>
      <c r="K10775" s="3" cm="1">
        <f t="array" ref="K10775">IFERROR(_xlfn.IFS(B10775=2015,J10775*$P$4,B10775=2016,J10775*$P$5,B10775=2017,J10775*$P$6,B10775=2018,J10775*$P$7,B10775=2019,J10775*$P$8,B10775=2020,J10775*$P$9,B10775=2021,J10775*$P$10,B10775=2022,J10775*$P$11),"")</f>
        <v>63143.791740350134</v>
      </c>
      <c r="L10775" s="3">
        <f t="shared" si="169"/>
        <v>113789.54174035013</v>
      </c>
    </row>
    <row r="10776" spans="1:12">
      <c r="A10776">
        <v>4800265</v>
      </c>
      <c r="B10776">
        <v>2016</v>
      </c>
      <c r="C10776" t="s">
        <v>4104</v>
      </c>
      <c r="D10776" t="s">
        <v>3564</v>
      </c>
      <c r="E10776" t="s">
        <v>3565</v>
      </c>
      <c r="F10776" t="s">
        <v>4101</v>
      </c>
      <c r="G10776" t="s">
        <v>3566</v>
      </c>
      <c r="H10776" s="5">
        <v>53588</v>
      </c>
      <c r="I10776">
        <f>IFERROR(VLOOKUP(G10776,'NCES Match'!$A$2:$B$1307,2,FALSE),"")</f>
        <v>4800265</v>
      </c>
      <c r="J10776" cm="1">
        <f t="array" ref="J10776">IFERROR(_xlfn.IFS(B10776=2015,H10776/$O$13,B10776=2016,H10776/$O$14,B10776=2017,H10776/$O$15,B10776=2018,H10776/$O$16,B10776=2019,H10776/$O$17,B10776=2020,H10776/$O$18,B10776=2021,H10776/$O$19,B10776=2022,H10776/$O$20),"")</f>
        <v>3.8361875911022967E-5</v>
      </c>
      <c r="K10776" s="3" cm="1">
        <f t="array" ref="K10776">IFERROR(_xlfn.IFS(B10776=2015,J10776*$P$4,B10776=2016,J10776*$P$5,B10776=2017,J10776*$P$6,B10776=2018,J10776*$P$7,B10776=2019,J10776*$P$8,B10776=2020,J10776*$P$9,B10776=2021,J10776*$P$10,B10776=2022,J10776*$P$11),"")</f>
        <v>64280.358008408548</v>
      </c>
      <c r="L10776" s="3">
        <f t="shared" si="169"/>
        <v>117868.35800840854</v>
      </c>
    </row>
    <row r="10777" spans="1:12">
      <c r="A10777">
        <v>4800265</v>
      </c>
      <c r="B10777">
        <v>2017</v>
      </c>
      <c r="D10777" t="s">
        <v>3564</v>
      </c>
      <c r="E10777" t="s">
        <v>3565</v>
      </c>
      <c r="F10777" t="s">
        <v>4101</v>
      </c>
      <c r="G10777" t="s">
        <v>3566</v>
      </c>
      <c r="H10777" s="5">
        <v>57906</v>
      </c>
      <c r="I10777">
        <f>IFERROR(VLOOKUP(G10777,'NCES Match'!$A$2:$B$1307,2,FALSE),"")</f>
        <v>4800265</v>
      </c>
      <c r="J10777" cm="1">
        <f t="array" ref="J10777">IFERROR(_xlfn.IFS(B10777=2015,H10777/$O$13,B10777=2016,H10777/$O$14,B10777=2017,H10777/$O$15,B10777=2018,H10777/$O$16,B10777=2019,H10777/$O$17,B10777=2020,H10777/$O$18,B10777=2021,H10777/$O$19,B10777=2022,H10777/$O$20),"")</f>
        <v>3.9922641219838459E-5</v>
      </c>
      <c r="K10777" s="3" cm="1">
        <f t="array" ref="K10777">IFERROR(_xlfn.IFS(B10777=2015,J10777*$P$4,B10777=2016,J10777*$P$5,B10777=2017,J10777*$P$6,B10777=2018,J10777*$P$7,B10777=2019,J10777*$P$8,B10777=2020,J10777*$P$9,B10777=2021,J10777*$P$10,B10777=2022,J10777*$P$11),"")</f>
        <v>67798.538500078081</v>
      </c>
      <c r="L10777" s="3">
        <f t="shared" si="169"/>
        <v>125704.53850007808</v>
      </c>
    </row>
    <row r="10778" spans="1:12">
      <c r="A10778">
        <v>4800265</v>
      </c>
      <c r="B10778">
        <v>2018</v>
      </c>
      <c r="D10778" t="s">
        <v>3564</v>
      </c>
      <c r="E10778" t="s">
        <v>3565</v>
      </c>
      <c r="F10778" t="s">
        <v>4101</v>
      </c>
      <c r="G10778" t="s">
        <v>3566</v>
      </c>
      <c r="H10778" s="5">
        <v>60299</v>
      </c>
      <c r="I10778">
        <f>IFERROR(VLOOKUP(G10778,'NCES Match'!$A$2:$B$1307,2,FALSE),"")</f>
        <v>4800265</v>
      </c>
      <c r="J10778" cm="1">
        <f t="array" ref="J10778">IFERROR(_xlfn.IFS(B10778=2015,H10778/$O$13,B10778=2016,H10778/$O$14,B10778=2017,H10778/$O$15,B10778=2018,H10778/$O$16,B10778=2019,H10778/$O$17,B10778=2020,H10778/$O$18,B10778=2021,H10778/$O$19,B10778=2022,H10778/$O$20),"")</f>
        <v>3.9348645188310807E-5</v>
      </c>
      <c r="K10778" s="3" cm="1">
        <f t="array" ref="K10778">IFERROR(_xlfn.IFS(B10778=2015,J10778*$P$4,B10778=2016,J10778*$P$5,B10778=2017,J10778*$P$6,B10778=2018,J10778*$P$7,B10778=2019,J10778*$P$8,B10778=2020,J10778*$P$9,B10778=2021,J10778*$P$10,B10778=2022,J10778*$P$11),"")</f>
        <v>67555.851246856808</v>
      </c>
      <c r="L10778" s="3">
        <f t="shared" si="169"/>
        <v>127854.85124685681</v>
      </c>
    </row>
    <row r="10779" spans="1:12">
      <c r="A10779">
        <v>4800265</v>
      </c>
      <c r="B10779">
        <v>2019</v>
      </c>
      <c r="D10779" t="s">
        <v>3564</v>
      </c>
      <c r="E10779" t="s">
        <v>3565</v>
      </c>
      <c r="F10779" t="s">
        <v>4101</v>
      </c>
      <c r="G10779" t="s">
        <v>3566</v>
      </c>
      <c r="H10779" s="5">
        <v>57688</v>
      </c>
      <c r="I10779">
        <f>IFERROR(VLOOKUP(G10779,'NCES Match'!$A$2:$B$1307,2,FALSE),"")</f>
        <v>4800265</v>
      </c>
      <c r="J10779" cm="1">
        <f t="array" ref="J10779">IFERROR(_xlfn.IFS(B10779=2015,H10779/$O$13,B10779=2016,H10779/$O$14,B10779=2017,H10779/$O$15,B10779=2018,H10779/$O$16,B10779=2019,H10779/$O$17,B10779=2020,H10779/$O$18,B10779=2021,H10779/$O$19,B10779=2022,H10779/$O$20),"")</f>
        <v>3.6526889377128939E-5</v>
      </c>
      <c r="K10779" s="3" cm="1">
        <f t="array" ref="K10779">IFERROR(_xlfn.IFS(B10779=2015,J10779*$P$4,B10779=2016,J10779*$P$5,B10779=2017,J10779*$P$6,B10779=2018,J10779*$P$7,B10779=2019,J10779*$P$8,B10779=2020,J10779*$P$9,B10779=2021,J10779*$P$10,B10779=2022,J10779*$P$11),"")</f>
        <v>63481.029615302614</v>
      </c>
      <c r="L10779" s="3">
        <f t="shared" si="169"/>
        <v>121169.02961530261</v>
      </c>
    </row>
    <row r="10780" spans="1:12">
      <c r="A10780">
        <v>4800265</v>
      </c>
      <c r="B10780">
        <v>2020</v>
      </c>
      <c r="D10780" t="s">
        <v>3564</v>
      </c>
      <c r="E10780" t="s">
        <v>3565</v>
      </c>
      <c r="F10780" t="s">
        <v>4230</v>
      </c>
      <c r="G10780" t="s">
        <v>3566</v>
      </c>
      <c r="H10780" s="5">
        <v>79279</v>
      </c>
      <c r="I10780">
        <f>IFERROR(VLOOKUP(G10780,'NCES Match'!$A$2:$B$1307,2,FALSE),"")</f>
        <v>4800265</v>
      </c>
      <c r="J10780" cm="1">
        <f t="array" ref="J10780">IFERROR(_xlfn.IFS(B10780=2015,H10780/$O$13,B10780=2016,H10780/$O$14,B10780=2017,H10780/$O$15,B10780=2018,H10780/$O$16,B10780=2019,H10780/$O$17,B10780=2020,H10780/$O$18,B10780=2021,H10780/$O$19,B10780=2022,H10780/$O$20),"")</f>
        <v>4.2961889664055565E-5</v>
      </c>
      <c r="K10780" s="3" cm="1">
        <f t="array" ref="K10780">IFERROR(_xlfn.IFS(B10780=2015,J10780*$P$4,B10780=2016,J10780*$P$5,B10780=2017,J10780*$P$6,B10780=2018,J10780*$P$7,B10780=2019,J10780*$P$8,B10780=2020,J10780*$P$9,B10780=2021,J10780*$P$10,B10780=2022,J10780*$P$11),"")</f>
        <v>90563.784349548529</v>
      </c>
      <c r="L10780" s="3">
        <f t="shared" si="169"/>
        <v>169842.78434954851</v>
      </c>
    </row>
    <row r="10781" spans="1:12">
      <c r="A10781">
        <v>4800265</v>
      </c>
      <c r="B10781">
        <v>2021</v>
      </c>
      <c r="D10781" t="s">
        <v>3564</v>
      </c>
      <c r="E10781" t="s">
        <v>3565</v>
      </c>
      <c r="F10781" t="s">
        <v>4230</v>
      </c>
      <c r="G10781" t="s">
        <v>3566</v>
      </c>
      <c r="H10781" s="5">
        <v>82939.520000000004</v>
      </c>
      <c r="I10781">
        <f>IFERROR(VLOOKUP(G10781,'NCES Match'!$A$2:$B$1307,2,FALSE),"")</f>
        <v>4800265</v>
      </c>
      <c r="J10781" cm="1">
        <f t="array" ref="J10781">IFERROR(_xlfn.IFS(B10781=2015,H10781/$O$13,B10781=2016,H10781/$O$14,B10781=2017,H10781/$O$15,B10781=2018,H10781/$O$16,B10781=2019,H10781/$O$17,B10781=2020,H10781/$O$18,B10781=2021,H10781/$O$19,B10781=2022,H10781/$O$20),"")</f>
        <v>4.2435426132882754E-5</v>
      </c>
      <c r="K10781" s="3" cm="1">
        <f t="array" ref="K10781">IFERROR(_xlfn.IFS(B10781=2015,J10781*$P$4,B10781=2016,J10781*$P$5,B10781=2017,J10781*$P$6,B10781=2018,J10781*$P$7,B10781=2019,J10781*$P$8,B10781=2020,J10781*$P$9,B10781=2021,J10781*$P$10,B10781=2022,J10781*$P$11),"")</f>
        <v>90835.29114860043</v>
      </c>
      <c r="L10781" s="3">
        <f t="shared" si="169"/>
        <v>173774.81114860042</v>
      </c>
    </row>
    <row r="10782" spans="1:12">
      <c r="A10782">
        <v>4800265</v>
      </c>
      <c r="B10782">
        <v>2022</v>
      </c>
      <c r="D10782" t="s">
        <v>3564</v>
      </c>
      <c r="E10782" t="s">
        <v>3565</v>
      </c>
      <c r="F10782" t="s">
        <v>4101</v>
      </c>
      <c r="G10782" t="s">
        <v>3566</v>
      </c>
      <c r="H10782" s="5">
        <v>107988.49</v>
      </c>
      <c r="I10782">
        <f>IFERROR(VLOOKUP(G10782,'NCES Match'!$A$2:$B$1307,2,FALSE),"")</f>
        <v>4800265</v>
      </c>
      <c r="J10782" cm="1">
        <f t="array" ref="J10782">IFERROR(_xlfn.IFS(B10782=2015,H10782/$O$13,B10782=2016,H10782/$O$14,B10782=2017,H10782/$O$15,B10782=2018,H10782/$O$16,B10782=2019,H10782/$O$17,B10782=2020,H10782/$O$18,B10782=2021,H10782/$O$19,B10782=2022,H10782/$O$20),"")</f>
        <v>4.7431853868306885E-5</v>
      </c>
      <c r="K10782" s="3" cm="1">
        <f t="array" ref="K10782">IFERROR(_xlfn.IFS(B10782=2015,J10782*$P$4,B10782=2016,J10782*$P$5,B10782=2017,J10782*$P$6,B10782=2018,J10782*$P$7,B10782=2019,J10782*$P$8,B10782=2020,J10782*$P$9,B10782=2021,J10782*$P$10,B10782=2022,J10782*$P$11),"")</f>
        <v>102143.69124847424</v>
      </c>
      <c r="L10782" s="3">
        <f t="shared" si="169"/>
        <v>210132.18124847423</v>
      </c>
    </row>
    <row r="10783" spans="1:12">
      <c r="A10783">
        <v>4800265</v>
      </c>
      <c r="B10783">
        <v>2023</v>
      </c>
      <c r="D10783" t="s">
        <v>3564</v>
      </c>
      <c r="E10783" t="s">
        <v>3565</v>
      </c>
      <c r="F10783" t="s">
        <v>4101</v>
      </c>
      <c r="G10783" t="s">
        <v>3566</v>
      </c>
      <c r="H10783" s="5">
        <v>78743.48</v>
      </c>
      <c r="I10783">
        <f>IFERROR(VLOOKUP(G10783,'NCES Match'!$A$2:$B$1307,2,FALSE),"")</f>
        <v>4800265</v>
      </c>
      <c r="J10783" t="str" cm="1">
        <f t="array" ref="J10783">IFERROR(_xlfn.IFS(B10783=2015,H10783/$O$13,B10783=2016,H10783/$O$14,B10783=2017,H10783/$O$15,B10783=2018,H10783/$O$16,B10783=2019,H10783/$O$17,B10783=2020,H10783/$O$18,B10783=2021,H10783/$O$19,B10783=2022,H10783/$O$20),"")</f>
        <v/>
      </c>
      <c r="K10783" s="3" t="str" cm="1">
        <f t="array" ref="K10783">IFERROR(_xlfn.IFS(B10783=2015,J10783*$P$4,B10783=2016,J10783*$P$5,B10783=2017,J10783*$P$6,B10783=2018,J10783*$P$7,B10783=2019,J10783*$P$8,B10783=2020,J10783*$P$9,B10783=2021,J10783*$P$10,B10783=2022,J10783*$P$11),"")</f>
        <v/>
      </c>
      <c r="L10783" s="3">
        <f t="shared" si="169"/>
        <v>78743.48</v>
      </c>
    </row>
    <row r="10784" spans="1:12">
      <c r="A10784">
        <v>4801414</v>
      </c>
      <c r="B10784">
        <v>2015</v>
      </c>
      <c r="C10784" t="s">
        <v>3521</v>
      </c>
      <c r="D10784" t="s">
        <v>4005</v>
      </c>
      <c r="E10784" t="s">
        <v>4006</v>
      </c>
      <c r="G10784" t="s">
        <v>4007</v>
      </c>
      <c r="H10784" s="5">
        <v>113854.78</v>
      </c>
      <c r="I10784">
        <f>IFERROR(VLOOKUP(G10784,'NCES Match'!$A$2:$B$1307,2,FALSE),"")</f>
        <v>4801414</v>
      </c>
      <c r="J10784" cm="1">
        <f t="array" ref="J10784">IFERROR(_xlfn.IFS(B10784=2015,H10784/$O$13,B10784=2016,H10784/$O$14,B10784=2017,H10784/$O$15,B10784=2018,H10784/$O$16,B10784=2019,H10784/$O$17,B10784=2020,H10784/$O$18,B10784=2021,H10784/$O$19,B10784=2022,H10784/$O$20),"")</f>
        <v>8.9194262394704773E-5</v>
      </c>
      <c r="K10784" s="3" cm="1">
        <f t="array" ref="K10784">IFERROR(_xlfn.IFS(B10784=2015,J10784*$P$4,B10784=2016,J10784*$P$5,B10784=2017,J10784*$P$6,B10784=2018,J10784*$P$7,B10784=2019,J10784*$P$8,B10784=2020,J10784*$P$9,B10784=2021,J10784*$P$10,B10784=2022,J10784*$P$11),"")</f>
        <v>141951.15122124527</v>
      </c>
      <c r="L10784" s="3">
        <f t="shared" si="169"/>
        <v>255805.93122124526</v>
      </c>
    </row>
    <row r="10785" spans="1:12">
      <c r="A10785">
        <v>4801414</v>
      </c>
      <c r="B10785">
        <v>2016</v>
      </c>
      <c r="C10785" t="s">
        <v>4104</v>
      </c>
      <c r="D10785" t="s">
        <v>4005</v>
      </c>
      <c r="E10785" t="s">
        <v>4006</v>
      </c>
      <c r="F10785" t="s">
        <v>4101</v>
      </c>
      <c r="G10785" t="s">
        <v>4007</v>
      </c>
      <c r="H10785" s="5">
        <v>144922</v>
      </c>
      <c r="I10785">
        <f>IFERROR(VLOOKUP(G10785,'NCES Match'!$A$2:$B$1307,2,FALSE),"")</f>
        <v>4801414</v>
      </c>
      <c r="J10785" cm="1">
        <f t="array" ref="J10785">IFERROR(_xlfn.IFS(B10785=2015,H10785/$O$13,B10785=2016,H10785/$O$14,B10785=2017,H10785/$O$15,B10785=2018,H10785/$O$16,B10785=2019,H10785/$O$17,B10785=2020,H10785/$O$18,B10785=2021,H10785/$O$19,B10785=2022,H10785/$O$20),"")</f>
        <v>1.0374486416319456E-4</v>
      </c>
      <c r="K10785" s="3" cm="1">
        <f t="array" ref="K10785">IFERROR(_xlfn.IFS(B10785=2015,J10785*$P$4,B10785=2016,J10785*$P$5,B10785=2017,J10785*$P$6,B10785=2018,J10785*$P$7,B10785=2019,J10785*$P$8,B10785=2020,J10785*$P$9,B10785=2021,J10785*$P$10,B10785=2022,J10785*$P$11),"")</f>
        <v>173838.13621136418</v>
      </c>
      <c r="L10785" s="3">
        <f t="shared" si="169"/>
        <v>318760.13621136418</v>
      </c>
    </row>
    <row r="10786" spans="1:12">
      <c r="A10786">
        <v>4801414</v>
      </c>
      <c r="B10786">
        <v>2017</v>
      </c>
      <c r="D10786" t="s">
        <v>4005</v>
      </c>
      <c r="E10786" t="s">
        <v>4006</v>
      </c>
      <c r="F10786" t="s">
        <v>4101</v>
      </c>
      <c r="G10786" t="s">
        <v>4007</v>
      </c>
      <c r="H10786" s="5">
        <v>127336</v>
      </c>
      <c r="I10786">
        <f>IFERROR(VLOOKUP(G10786,'NCES Match'!$A$2:$B$1307,2,FALSE),"")</f>
        <v>4801414</v>
      </c>
      <c r="J10786" cm="1">
        <f t="array" ref="J10786">IFERROR(_xlfn.IFS(B10786=2015,H10786/$O$13,B10786=2016,H10786/$O$14,B10786=2017,H10786/$O$15,B10786=2018,H10786/$O$16,B10786=2019,H10786/$O$17,B10786=2020,H10786/$O$18,B10786=2021,H10786/$O$19,B10786=2022,H10786/$O$20),"")</f>
        <v>8.7790374786194007E-5</v>
      </c>
      <c r="K10786" s="3" cm="1">
        <f t="array" ref="K10786">IFERROR(_xlfn.IFS(B10786=2015,J10786*$P$4,B10786=2016,J10786*$P$5,B10786=2017,J10786*$P$6,B10786=2018,J10786*$P$7,B10786=2019,J10786*$P$8,B10786=2020,J10786*$P$9,B10786=2021,J10786*$P$10,B10786=2022,J10786*$P$11),"")</f>
        <v>149089.81277321768</v>
      </c>
      <c r="L10786" s="3">
        <f t="shared" si="169"/>
        <v>276425.81277321768</v>
      </c>
    </row>
    <row r="10787" spans="1:12">
      <c r="A10787">
        <v>4801414</v>
      </c>
      <c r="B10787">
        <v>2018</v>
      </c>
      <c r="D10787" t="s">
        <v>4005</v>
      </c>
      <c r="E10787" t="s">
        <v>4006</v>
      </c>
      <c r="F10787" t="s">
        <v>4101</v>
      </c>
      <c r="G10787" t="s">
        <v>4007</v>
      </c>
      <c r="H10787" s="5">
        <v>134170</v>
      </c>
      <c r="I10787">
        <f>IFERROR(VLOOKUP(G10787,'NCES Match'!$A$2:$B$1307,2,FALSE),"")</f>
        <v>4801414</v>
      </c>
      <c r="J10787" cm="1">
        <f t="array" ref="J10787">IFERROR(_xlfn.IFS(B10787=2015,H10787/$O$13,B10787=2016,H10787/$O$14,B10787=2017,H10787/$O$15,B10787=2018,H10787/$O$16,B10787=2019,H10787/$O$17,B10787=2020,H10787/$O$18,B10787=2021,H10787/$O$19,B10787=2022,H10787/$O$20),"")</f>
        <v>8.7553818884486648E-5</v>
      </c>
      <c r="K10787" s="3" cm="1">
        <f t="array" ref="K10787">IFERROR(_xlfn.IFS(B10787=2015,J10787*$P$4,B10787=2016,J10787*$P$5,B10787=2017,J10787*$P$6,B10787=2018,J10787*$P$7,B10787=2019,J10787*$P$8,B10787=2020,J10787*$P$9,B10787=2021,J10787*$P$10,B10787=2022,J10787*$P$11),"")</f>
        <v>150317.06266755296</v>
      </c>
      <c r="L10787" s="3">
        <f t="shared" si="169"/>
        <v>284487.06266755296</v>
      </c>
    </row>
    <row r="10788" spans="1:12">
      <c r="A10788">
        <v>4801414</v>
      </c>
      <c r="B10788">
        <v>2019</v>
      </c>
      <c r="D10788" t="s">
        <v>4005</v>
      </c>
      <c r="E10788" t="s">
        <v>4006</v>
      </c>
      <c r="F10788" t="s">
        <v>4101</v>
      </c>
      <c r="G10788" t="s">
        <v>4007</v>
      </c>
      <c r="H10788" s="5">
        <v>216855</v>
      </c>
      <c r="I10788">
        <f>IFERROR(VLOOKUP(G10788,'NCES Match'!$A$2:$B$1307,2,FALSE),"")</f>
        <v>4801414</v>
      </c>
      <c r="J10788" cm="1">
        <f t="array" ref="J10788">IFERROR(_xlfn.IFS(B10788=2015,H10788/$O$13,B10788=2016,H10788/$O$14,B10788=2017,H10788/$O$15,B10788=2018,H10788/$O$16,B10788=2019,H10788/$O$17,B10788=2020,H10788/$O$18,B10788=2021,H10788/$O$19,B10788=2022,H10788/$O$20),"")</f>
        <v>1.3730825467822246E-4</v>
      </c>
      <c r="K10788" s="3" cm="1">
        <f t="array" ref="K10788">IFERROR(_xlfn.IFS(B10788=2015,J10788*$P$4,B10788=2016,J10788*$P$5,B10788=2017,J10788*$P$6,B10788=2018,J10788*$P$7,B10788=2019,J10788*$P$8,B10788=2020,J10788*$P$9,B10788=2021,J10788*$P$10,B10788=2022,J10788*$P$11),"")</f>
        <v>238631.58156334856</v>
      </c>
      <c r="L10788" s="3">
        <f t="shared" si="169"/>
        <v>455486.58156334853</v>
      </c>
    </row>
    <row r="10789" spans="1:12">
      <c r="A10789">
        <v>4801414</v>
      </c>
      <c r="B10789">
        <v>2020</v>
      </c>
      <c r="D10789" t="s">
        <v>4005</v>
      </c>
      <c r="E10789" t="s">
        <v>4006</v>
      </c>
      <c r="F10789" t="s">
        <v>4230</v>
      </c>
      <c r="G10789" t="s">
        <v>4297</v>
      </c>
      <c r="H10789" s="5">
        <v>269280</v>
      </c>
      <c r="I10789">
        <f>IFERROR(VLOOKUP(G10789,'NCES Match'!$A$2:$B$1307,2,FALSE),"")</f>
        <v>4801414</v>
      </c>
      <c r="J10789" cm="1">
        <f t="array" ref="J10789">IFERROR(_xlfn.IFS(B10789=2015,H10789/$O$13,B10789=2016,H10789/$O$14,B10789=2017,H10789/$O$15,B10789=2018,H10789/$O$16,B10789=2019,H10789/$O$17,B10789=2020,H10789/$O$18,B10789=2021,H10789/$O$19,B10789=2022,H10789/$O$20),"")</f>
        <v>1.4592486848644511E-4</v>
      </c>
      <c r="K10789" s="3" cm="1">
        <f t="array" ref="K10789">IFERROR(_xlfn.IFS(B10789=2015,J10789*$P$4,B10789=2016,J10789*$P$5,B10789=2017,J10789*$P$6,B10789=2018,J10789*$P$7,B10789=2019,J10789*$P$8,B10789=2020,J10789*$P$9,B10789=2021,J10789*$P$10,B10789=2022,J10789*$P$11),"")</f>
        <v>307610.03354793106</v>
      </c>
      <c r="L10789" s="3">
        <f t="shared" si="169"/>
        <v>576890.03354793112</v>
      </c>
    </row>
    <row r="10790" spans="1:12">
      <c r="A10790">
        <v>4801414</v>
      </c>
      <c r="B10790">
        <v>2021</v>
      </c>
      <c r="D10790" t="s">
        <v>4005</v>
      </c>
      <c r="E10790" t="s">
        <v>4006</v>
      </c>
      <c r="F10790" t="s">
        <v>4101</v>
      </c>
      <c r="G10790" t="s">
        <v>4297</v>
      </c>
      <c r="H10790" s="5">
        <v>271723.98</v>
      </c>
      <c r="I10790">
        <f>IFERROR(VLOOKUP(G10790,'NCES Match'!$A$2:$B$1307,2,FALSE),"")</f>
        <v>4801414</v>
      </c>
      <c r="J10790" cm="1">
        <f t="array" ref="J10790">IFERROR(_xlfn.IFS(B10790=2015,H10790/$O$13,B10790=2016,H10790/$O$14,B10790=2017,H10790/$O$15,B10790=2018,H10790/$O$16,B10790=2019,H10790/$O$17,B10790=2020,H10790/$O$18,B10790=2021,H10790/$O$19,B10790=2022,H10790/$O$20),"")</f>
        <v>1.3902567656314999E-4</v>
      </c>
      <c r="K10790" s="3" cm="1">
        <f t="array" ref="K10790">IFERROR(_xlfn.IFS(B10790=2015,J10790*$P$4,B10790=2016,J10790*$P$5,B10790=2017,J10790*$P$6,B10790=2018,J10790*$P$7,B10790=2019,J10790*$P$8,B10790=2020,J10790*$P$9,B10790=2021,J10790*$P$10,B10790=2022,J10790*$P$11),"")</f>
        <v>297591.86977880361</v>
      </c>
      <c r="L10790" s="3">
        <f t="shared" si="169"/>
        <v>569315.84977880353</v>
      </c>
    </row>
    <row r="10791" spans="1:12">
      <c r="A10791">
        <v>4801414</v>
      </c>
      <c r="B10791">
        <v>2022</v>
      </c>
      <c r="D10791" t="s">
        <v>4005</v>
      </c>
      <c r="E10791" t="s">
        <v>4006</v>
      </c>
      <c r="F10791" t="s">
        <v>4101</v>
      </c>
      <c r="G10791" t="s">
        <v>4297</v>
      </c>
      <c r="H10791" s="5">
        <v>369701.73</v>
      </c>
      <c r="I10791">
        <f>IFERROR(VLOOKUP(G10791,'NCES Match'!$A$2:$B$1307,2,FALSE),"")</f>
        <v>4801414</v>
      </c>
      <c r="J10791" cm="1">
        <f t="array" ref="J10791">IFERROR(_xlfn.IFS(B10791=2015,H10791/$O$13,B10791=2016,H10791/$O$14,B10791=2017,H10791/$O$15,B10791=2018,H10791/$O$16,B10791=2019,H10791/$O$17,B10791=2020,H10791/$O$18,B10791=2021,H10791/$O$19,B10791=2022,H10791/$O$20),"")</f>
        <v>1.6238432848000972E-4</v>
      </c>
      <c r="K10791" s="3" cm="1">
        <f t="array" ref="K10791">IFERROR(_xlfn.IFS(B10791=2015,J10791*$P$4,B10791=2016,J10791*$P$5,B10791=2017,J10791*$P$6,B10791=2018,J10791*$P$7,B10791=2019,J10791*$P$8,B10791=2020,J10791*$P$9,B10791=2021,J10791*$P$10,B10791=2022,J10791*$P$11),"")</f>
        <v>349691.89182242274</v>
      </c>
      <c r="L10791" s="3">
        <f t="shared" si="169"/>
        <v>719393.62182242272</v>
      </c>
    </row>
    <row r="10792" spans="1:12">
      <c r="A10792">
        <v>4801414</v>
      </c>
      <c r="B10792">
        <v>2023</v>
      </c>
      <c r="D10792" t="s">
        <v>4005</v>
      </c>
      <c r="E10792" t="s">
        <v>4006</v>
      </c>
      <c r="F10792" t="s">
        <v>4101</v>
      </c>
      <c r="G10792" t="s">
        <v>4297</v>
      </c>
      <c r="H10792" s="5">
        <v>349771.15</v>
      </c>
      <c r="I10792">
        <f>IFERROR(VLOOKUP(G10792,'NCES Match'!$A$2:$B$1307,2,FALSE),"")</f>
        <v>4801414</v>
      </c>
      <c r="J10792" t="str" cm="1">
        <f t="array" ref="J10792">IFERROR(_xlfn.IFS(B10792=2015,H10792/$O$13,B10792=2016,H10792/$O$14,B10792=2017,H10792/$O$15,B10792=2018,H10792/$O$16,B10792=2019,H10792/$O$17,B10792=2020,H10792/$O$18,B10792=2021,H10792/$O$19,B10792=2022,H10792/$O$20),"")</f>
        <v/>
      </c>
      <c r="K10792" s="3" t="str" cm="1">
        <f t="array" ref="K10792">IFERROR(_xlfn.IFS(B10792=2015,J10792*$P$4,B10792=2016,J10792*$P$5,B10792=2017,J10792*$P$6,B10792=2018,J10792*$P$7,B10792=2019,J10792*$P$8,B10792=2020,J10792*$P$9,B10792=2021,J10792*$P$10,B10792=2022,J10792*$P$11),"")</f>
        <v/>
      </c>
      <c r="L10792" s="3">
        <f t="shared" si="169"/>
        <v>349771.15</v>
      </c>
    </row>
    <row r="10793" spans="1:12">
      <c r="A10793">
        <v>4801431</v>
      </c>
      <c r="B10793">
        <v>2015</v>
      </c>
      <c r="C10793" t="s">
        <v>3521</v>
      </c>
      <c r="D10793" t="s">
        <v>3561</v>
      </c>
      <c r="E10793" t="s">
        <v>3562</v>
      </c>
      <c r="G10793" t="s">
        <v>3563</v>
      </c>
      <c r="H10793" s="5">
        <v>59538.73</v>
      </c>
      <c r="I10793">
        <f>IFERROR(VLOOKUP(G10793,'NCES Match'!$A$2:$B$1307,2,FALSE),"")</f>
        <v>4801431</v>
      </c>
      <c r="J10793" cm="1">
        <f t="array" ref="J10793">IFERROR(_xlfn.IFS(B10793=2015,H10793/$O$13,B10793=2016,H10793/$O$14,B10793=2017,H10793/$O$15,B10793=2018,H10793/$O$16,B10793=2019,H10793/$O$17,B10793=2020,H10793/$O$18,B10793=2021,H10793/$O$19,B10793=2022,H10793/$O$20),"")</f>
        <v>4.6642864763934206E-5</v>
      </c>
      <c r="K10793" s="3" cm="1">
        <f t="array" ref="K10793">IFERROR(_xlfn.IFS(B10793=2015,J10793*$P$4,B10793=2016,J10793*$P$5,B10793=2017,J10793*$P$6,B10793=2018,J10793*$P$7,B10793=2019,J10793*$P$8,B10793=2020,J10793*$P$9,B10793=2021,J10793*$P$10,B10793=2022,J10793*$P$11),"")</f>
        <v>74231.325779654493</v>
      </c>
      <c r="L10793" s="3">
        <f t="shared" si="169"/>
        <v>133770.0557796545</v>
      </c>
    </row>
    <row r="10794" spans="1:12">
      <c r="A10794">
        <v>4801431</v>
      </c>
      <c r="B10794">
        <v>2016</v>
      </c>
      <c r="C10794" t="s">
        <v>4104</v>
      </c>
      <c r="D10794" t="s">
        <v>3561</v>
      </c>
      <c r="E10794" t="s">
        <v>3562</v>
      </c>
      <c r="F10794" t="s">
        <v>4101</v>
      </c>
      <c r="G10794" t="s">
        <v>4108</v>
      </c>
      <c r="H10794" s="5">
        <v>74396</v>
      </c>
      <c r="I10794">
        <f>IFERROR(VLOOKUP(G10794,'NCES Match'!$A$2:$B$1307,2,FALSE),"")</f>
        <v>4801431</v>
      </c>
      <c r="J10794" cm="1">
        <f t="array" ref="J10794">IFERROR(_xlfn.IFS(B10794=2015,H10794/$O$13,B10794=2016,H10794/$O$14,B10794=2017,H10794/$O$15,B10794=2018,H10794/$O$16,B10794=2019,H10794/$O$17,B10794=2020,H10794/$O$18,B10794=2021,H10794/$O$19,B10794=2022,H10794/$O$20),"")</f>
        <v>5.3257634550206476E-5</v>
      </c>
      <c r="K10794" s="3" cm="1">
        <f t="array" ref="K10794">IFERROR(_xlfn.IFS(B10794=2015,J10794*$P$4,B10794=2016,J10794*$P$5,B10794=2017,J10794*$P$6,B10794=2018,J10794*$P$7,B10794=2019,J10794*$P$8,B10794=2020,J10794*$P$9,B10794=2021,J10794*$P$10,B10794=2022,J10794*$P$11),"")</f>
        <v>89240.156646890391</v>
      </c>
      <c r="L10794" s="3">
        <f t="shared" si="169"/>
        <v>163636.15664689039</v>
      </c>
    </row>
    <row r="10795" spans="1:12">
      <c r="A10795">
        <v>4801431</v>
      </c>
      <c r="B10795">
        <v>2017</v>
      </c>
      <c r="D10795" t="s">
        <v>3561</v>
      </c>
      <c r="E10795" t="s">
        <v>3562</v>
      </c>
      <c r="F10795" t="s">
        <v>4101</v>
      </c>
      <c r="G10795" t="s">
        <v>4108</v>
      </c>
      <c r="H10795" s="5">
        <v>137697</v>
      </c>
      <c r="I10795">
        <f>IFERROR(VLOOKUP(G10795,'NCES Match'!$A$2:$B$1307,2,FALSE),"")</f>
        <v>4801431</v>
      </c>
      <c r="J10795" cm="1">
        <f t="array" ref="J10795">IFERROR(_xlfn.IFS(B10795=2015,H10795/$O$13,B10795=2016,H10795/$O$14,B10795=2017,H10795/$O$15,B10795=2018,H10795/$O$16,B10795=2019,H10795/$O$17,B10795=2020,H10795/$O$18,B10795=2021,H10795/$O$19,B10795=2022,H10795/$O$20),"")</f>
        <v>9.4933649847133225E-5</v>
      </c>
      <c r="K10795" s="3" cm="1">
        <f t="array" ref="K10795">IFERROR(_xlfn.IFS(B10795=2015,J10795*$P$4,B10795=2016,J10795*$P$5,B10795=2017,J10795*$P$6,B10795=2018,J10795*$P$7,B10795=2019,J10795*$P$8,B10795=2020,J10795*$P$9,B10795=2021,J10795*$P$10,B10795=2022,J10795*$P$11),"")</f>
        <v>161220.86408740463</v>
      </c>
      <c r="L10795" s="3">
        <f t="shared" si="169"/>
        <v>298917.86408740463</v>
      </c>
    </row>
    <row r="10796" spans="1:12">
      <c r="A10796">
        <v>4801431</v>
      </c>
      <c r="B10796">
        <v>2018</v>
      </c>
      <c r="D10796" t="s">
        <v>3561</v>
      </c>
      <c r="E10796" t="s">
        <v>3562</v>
      </c>
      <c r="F10796" t="s">
        <v>4101</v>
      </c>
      <c r="G10796" t="s">
        <v>4108</v>
      </c>
      <c r="H10796" s="5">
        <v>188837</v>
      </c>
      <c r="I10796">
        <f>IFERROR(VLOOKUP(G10796,'NCES Match'!$A$2:$B$1307,2,FALSE),"")</f>
        <v>4801431</v>
      </c>
      <c r="J10796" cm="1">
        <f t="array" ref="J10796">IFERROR(_xlfn.IFS(B10796=2015,H10796/$O$13,B10796=2016,H10796/$O$14,B10796=2017,H10796/$O$15,B10796=2018,H10796/$O$16,B10796=2019,H10796/$O$17,B10796=2020,H10796/$O$18,B10796=2021,H10796/$O$19,B10796=2022,H10796/$O$20),"")</f>
        <v>1.2322725271439073E-4</v>
      </c>
      <c r="K10796" s="3" cm="1">
        <f t="array" ref="K10796">IFERROR(_xlfn.IFS(B10796=2015,J10796*$P$4,B10796=2016,J10796*$P$5,B10796=2017,J10796*$P$6,B10796=2018,J10796*$P$7,B10796=2019,J10796*$P$8,B10796=2020,J10796*$P$9,B10796=2021,J10796*$P$10,B10796=2022,J10796*$P$11),"")</f>
        <v>211563.11517442574</v>
      </c>
      <c r="L10796" s="3">
        <f t="shared" si="169"/>
        <v>400400.11517442577</v>
      </c>
    </row>
    <row r="10797" spans="1:12">
      <c r="A10797">
        <v>4801431</v>
      </c>
      <c r="B10797">
        <v>2019</v>
      </c>
      <c r="D10797" t="s">
        <v>3561</v>
      </c>
      <c r="E10797" t="s">
        <v>3562</v>
      </c>
      <c r="F10797" t="s">
        <v>4101</v>
      </c>
      <c r="G10797" t="s">
        <v>4108</v>
      </c>
      <c r="H10797" s="5">
        <v>295733</v>
      </c>
      <c r="I10797">
        <f>IFERROR(VLOOKUP(G10797,'NCES Match'!$A$2:$B$1307,2,FALSE),"")</f>
        <v>4801431</v>
      </c>
      <c r="J10797" cm="1">
        <f t="array" ref="J10797">IFERROR(_xlfn.IFS(B10797=2015,H10797/$O$13,B10797=2016,H10797/$O$14,B10797=2017,H10797/$O$15,B10797=2018,H10797/$O$16,B10797=2019,H10797/$O$17,B10797=2020,H10797/$O$18,B10797=2021,H10797/$O$19,B10797=2022,H10797/$O$20),"")</f>
        <v>1.8725222881997076E-4</v>
      </c>
      <c r="K10797" s="3" cm="1">
        <f t="array" ref="K10797">IFERROR(_xlfn.IFS(B10797=2015,J10797*$P$4,B10797=2016,J10797*$P$5,B10797=2017,J10797*$P$6,B10797=2018,J10797*$P$7,B10797=2019,J10797*$P$8,B10797=2020,J10797*$P$9,B10797=2021,J10797*$P$10,B10797=2022,J10797*$P$11),"")</f>
        <v>325430.51121935743</v>
      </c>
      <c r="L10797" s="3">
        <f t="shared" si="169"/>
        <v>621163.51121935737</v>
      </c>
    </row>
    <row r="10798" spans="1:12">
      <c r="A10798">
        <v>4801431</v>
      </c>
      <c r="B10798">
        <v>2020</v>
      </c>
      <c r="D10798" t="s">
        <v>3561</v>
      </c>
      <c r="E10798" t="s">
        <v>3562</v>
      </c>
      <c r="F10798" t="s">
        <v>4230</v>
      </c>
      <c r="G10798" t="s">
        <v>4267</v>
      </c>
      <c r="H10798" s="5">
        <v>588888</v>
      </c>
      <c r="I10798">
        <f>IFERROR(VLOOKUP(G10798,'NCES Match'!$A$2:$B$1307,2,FALSE),"")</f>
        <v>4801431</v>
      </c>
      <c r="J10798" cm="1">
        <f t="array" ref="J10798">IFERROR(_xlfn.IFS(B10798=2015,H10798/$O$13,B10798=2016,H10798/$O$14,B10798=2017,H10798/$O$15,B10798=2018,H10798/$O$16,B10798=2019,H10798/$O$17,B10798=2020,H10798/$O$18,B10798=2021,H10798/$O$19,B10798=2022,H10798/$O$20),"")</f>
        <v>3.1912286078893972E-4</v>
      </c>
      <c r="K10798" s="3" cm="1">
        <f t="array" ref="K10798">IFERROR(_xlfn.IFS(B10798=2015,J10798*$P$4,B10798=2016,J10798*$P$5,B10798=2017,J10798*$P$6,B10798=2018,J10798*$P$7,B10798=2019,J10798*$P$8,B10798=2020,J10798*$P$9,B10798=2021,J10798*$P$10,B10798=2022,J10798*$P$11),"")</f>
        <v>672711.88887393801</v>
      </c>
      <c r="L10798" s="3">
        <f t="shared" si="169"/>
        <v>1261599.888873938</v>
      </c>
    </row>
    <row r="10799" spans="1:12">
      <c r="A10799">
        <v>4801431</v>
      </c>
      <c r="B10799">
        <v>2021</v>
      </c>
      <c r="D10799" t="s">
        <v>3561</v>
      </c>
      <c r="E10799" t="s">
        <v>3562</v>
      </c>
      <c r="F10799" t="s">
        <v>4101</v>
      </c>
      <c r="G10799" t="s">
        <v>4267</v>
      </c>
      <c r="H10799" s="5">
        <v>1057231.8700000001</v>
      </c>
      <c r="I10799">
        <f>IFERROR(VLOOKUP(G10799,'NCES Match'!$A$2:$B$1307,2,FALSE),"")</f>
        <v>4801431</v>
      </c>
      <c r="J10799" cm="1">
        <f t="array" ref="J10799">IFERROR(_xlfn.IFS(B10799=2015,H10799/$O$13,B10799=2016,H10799/$O$14,B10799=2017,H10799/$O$15,B10799=2018,H10799/$O$16,B10799=2019,H10799/$O$17,B10799=2020,H10799/$O$18,B10799=2021,H10799/$O$19,B10799=2022,H10799/$O$20),"")</f>
        <v>5.4092530225294895E-4</v>
      </c>
      <c r="K10799" s="3" cm="1">
        <f t="array" ref="K10799">IFERROR(_xlfn.IFS(B10799=2015,J10799*$P$4,B10799=2016,J10799*$P$5,B10799=2017,J10799*$P$6,B10799=2018,J10799*$P$7,B10799=2019,J10799*$P$8,B10799=2020,J10799*$P$9,B10799=2021,J10799*$P$10,B10799=2022,J10799*$P$11),"")</f>
        <v>1157879.4370045702</v>
      </c>
      <c r="L10799" s="3">
        <f t="shared" si="169"/>
        <v>2215111.30700457</v>
      </c>
    </row>
    <row r="10800" spans="1:12">
      <c r="A10800">
        <v>4801431</v>
      </c>
      <c r="B10800">
        <v>2022</v>
      </c>
      <c r="D10800" t="s">
        <v>3561</v>
      </c>
      <c r="E10800" t="s">
        <v>3562</v>
      </c>
      <c r="F10800" t="s">
        <v>4101</v>
      </c>
      <c r="G10800" t="s">
        <v>4267</v>
      </c>
      <c r="H10800" s="5">
        <v>1042408.82</v>
      </c>
      <c r="I10800">
        <f>IFERROR(VLOOKUP(G10800,'NCES Match'!$A$2:$B$1307,2,FALSE),"")</f>
        <v>4801431</v>
      </c>
      <c r="J10800" cm="1">
        <f t="array" ref="J10800">IFERROR(_xlfn.IFS(B10800=2015,H10800/$O$13,B10800=2016,H10800/$O$14,B10800=2017,H10800/$O$15,B10800=2018,H10800/$O$16,B10800=2019,H10800/$O$17,B10800=2020,H10800/$O$18,B10800=2021,H10800/$O$19,B10800=2022,H10800/$O$20),"")</f>
        <v>4.5785789597830483E-4</v>
      </c>
      <c r="K10800" s="3" cm="1">
        <f t="array" ref="K10800">IFERROR(_xlfn.IFS(B10800=2015,J10800*$P$4,B10800=2016,J10800*$P$5,B10800=2017,J10800*$P$6,B10800=2018,J10800*$P$7,B10800=2019,J10800*$P$8,B10800=2020,J10800*$P$9,B10800=2021,J10800*$P$10,B10800=2022,J10800*$P$11),"")</f>
        <v>985989.1981521952</v>
      </c>
      <c r="L10800" s="3">
        <f t="shared" si="169"/>
        <v>2028398.018152195</v>
      </c>
    </row>
    <row r="10801" spans="1:12">
      <c r="A10801">
        <v>4801431</v>
      </c>
      <c r="B10801">
        <v>2023</v>
      </c>
      <c r="D10801" t="s">
        <v>3561</v>
      </c>
      <c r="E10801" t="s">
        <v>3562</v>
      </c>
      <c r="F10801" t="s">
        <v>4101</v>
      </c>
      <c r="G10801" t="s">
        <v>4108</v>
      </c>
      <c r="H10801" s="5">
        <v>1333448.72</v>
      </c>
      <c r="I10801">
        <f>IFERROR(VLOOKUP(G10801,'NCES Match'!$A$2:$B$1307,2,FALSE),"")</f>
        <v>4801431</v>
      </c>
      <c r="J10801" t="str" cm="1">
        <f t="array" ref="J10801">IFERROR(_xlfn.IFS(B10801=2015,H10801/$O$13,B10801=2016,H10801/$O$14,B10801=2017,H10801/$O$15,B10801=2018,H10801/$O$16,B10801=2019,H10801/$O$17,B10801=2020,H10801/$O$18,B10801=2021,H10801/$O$19,B10801=2022,H10801/$O$20),"")</f>
        <v/>
      </c>
      <c r="K10801" s="3" t="str" cm="1">
        <f t="array" ref="K10801">IFERROR(_xlfn.IFS(B10801=2015,J10801*$P$4,B10801=2016,J10801*$P$5,B10801=2017,J10801*$P$6,B10801=2018,J10801*$P$7,B10801=2019,J10801*$P$8,B10801=2020,J10801*$P$9,B10801=2021,J10801*$P$10,B10801=2022,J10801*$P$11),"")</f>
        <v/>
      </c>
      <c r="L10801" s="3">
        <f t="shared" si="169"/>
        <v>1333448.72</v>
      </c>
    </row>
    <row r="10802" spans="1:12">
      <c r="A10802">
        <v>4801442</v>
      </c>
      <c r="B10802">
        <v>2015</v>
      </c>
      <c r="C10802" t="s">
        <v>3521</v>
      </c>
      <c r="D10802" t="s">
        <v>3849</v>
      </c>
      <c r="E10802" t="s">
        <v>3850</v>
      </c>
      <c r="G10802" t="s">
        <v>3851</v>
      </c>
      <c r="H10802" s="5">
        <v>37039.57</v>
      </c>
      <c r="I10802">
        <f>IFERROR(VLOOKUP(G10802,'NCES Match'!$A$2:$B$1307,2,FALSE),"")</f>
        <v>4801442</v>
      </c>
      <c r="J10802" cm="1">
        <f t="array" ref="J10802">IFERROR(_xlfn.IFS(B10802=2015,H10802/$O$13,B10802=2016,H10802/$O$14,B10802=2017,H10802/$O$15,B10802=2018,H10802/$O$16,B10802=2019,H10802/$O$17,B10802=2020,H10802/$O$18,B10802=2021,H10802/$O$19,B10802=2022,H10802/$O$20),"")</f>
        <v>2.9016938292507657E-5</v>
      </c>
      <c r="K10802" s="3" cm="1">
        <f t="array" ref="K10802">IFERROR(_xlfn.IFS(B10802=2015,J10802*$P$4,B10802=2016,J10802*$P$5,B10802=2017,J10802*$P$6,B10802=2018,J10802*$P$7,B10802=2019,J10802*$P$8,B10802=2020,J10802*$P$9,B10802=2021,J10802*$P$10,B10802=2022,J10802*$P$11),"")</f>
        <v>46179.963654050349</v>
      </c>
      <c r="L10802" s="3">
        <f t="shared" si="169"/>
        <v>83219.533654050349</v>
      </c>
    </row>
    <row r="10803" spans="1:12">
      <c r="A10803">
        <v>4801442</v>
      </c>
      <c r="B10803">
        <v>2016</v>
      </c>
      <c r="C10803" t="s">
        <v>4104</v>
      </c>
      <c r="D10803" t="s">
        <v>3849</v>
      </c>
      <c r="E10803" t="s">
        <v>3850</v>
      </c>
      <c r="F10803" t="s">
        <v>4101</v>
      </c>
      <c r="G10803" t="s">
        <v>3851</v>
      </c>
      <c r="H10803" s="5">
        <v>39552</v>
      </c>
      <c r="I10803">
        <f>IFERROR(VLOOKUP(G10803,'NCES Match'!$A$2:$B$1307,2,FALSE),"")</f>
        <v>4801442</v>
      </c>
      <c r="J10803" cm="1">
        <f t="array" ref="J10803">IFERROR(_xlfn.IFS(B10803=2015,H10803/$O$13,B10803=2016,H10803/$O$14,B10803=2017,H10803/$O$15,B10803=2018,H10803/$O$16,B10803=2019,H10803/$O$17,B10803=2020,H10803/$O$18,B10803=2021,H10803/$O$19,B10803=2022,H10803/$O$20),"")</f>
        <v>2.8313967978517211E-5</v>
      </c>
      <c r="K10803" s="3" cm="1">
        <f t="array" ref="K10803">IFERROR(_xlfn.IFS(B10803=2015,J10803*$P$4,B10803=2016,J10803*$P$5,B10803=2017,J10803*$P$6,B10803=2018,J10803*$P$7,B10803=2019,J10803*$P$8,B10803=2020,J10803*$P$9,B10803=2021,J10803*$P$10,B10803=2022,J10803*$P$11),"")</f>
        <v>47443.769499674832</v>
      </c>
      <c r="L10803" s="3">
        <f t="shared" si="169"/>
        <v>86995.769499674832</v>
      </c>
    </row>
    <row r="10804" spans="1:12">
      <c r="A10804">
        <v>4801442</v>
      </c>
      <c r="B10804">
        <v>2017</v>
      </c>
      <c r="D10804" t="s">
        <v>3849</v>
      </c>
      <c r="E10804" t="s">
        <v>3850</v>
      </c>
      <c r="F10804" t="s">
        <v>4101</v>
      </c>
      <c r="G10804" t="s">
        <v>3851</v>
      </c>
      <c r="H10804" s="5">
        <v>47152</v>
      </c>
      <c r="I10804">
        <f>IFERROR(VLOOKUP(G10804,'NCES Match'!$A$2:$B$1307,2,FALSE),"")</f>
        <v>4801442</v>
      </c>
      <c r="J10804" cm="1">
        <f t="array" ref="J10804">IFERROR(_xlfn.IFS(B10804=2015,H10804/$O$13,B10804=2016,H10804/$O$14,B10804=2017,H10804/$O$15,B10804=2018,H10804/$O$16,B10804=2019,H10804/$O$17,B10804=2020,H10804/$O$18,B10804=2021,H10804/$O$19,B10804=2022,H10804/$O$20),"")</f>
        <v>3.2508416723617983E-5</v>
      </c>
      <c r="K10804" s="3" cm="1">
        <f t="array" ref="K10804">IFERROR(_xlfn.IFS(B10804=2015,J10804*$P$4,B10804=2016,J10804*$P$5,B10804=2017,J10804*$P$6,B10804=2018,J10804*$P$7,B10804=2019,J10804*$P$8,B10804=2020,J10804*$P$9,B10804=2021,J10804*$P$10,B10804=2022,J10804*$P$11),"")</f>
        <v>55207.347897552616</v>
      </c>
      <c r="L10804" s="3">
        <f t="shared" si="169"/>
        <v>102359.34789755262</v>
      </c>
    </row>
    <row r="10805" spans="1:12">
      <c r="A10805">
        <v>4801442</v>
      </c>
      <c r="B10805">
        <v>2018</v>
      </c>
      <c r="D10805" t="s">
        <v>3849</v>
      </c>
      <c r="E10805" t="s">
        <v>3850</v>
      </c>
      <c r="F10805" t="s">
        <v>4101</v>
      </c>
      <c r="G10805" t="s">
        <v>3851</v>
      </c>
      <c r="H10805" s="5">
        <v>51171</v>
      </c>
      <c r="I10805">
        <f>IFERROR(VLOOKUP(G10805,'NCES Match'!$A$2:$B$1307,2,FALSE),"")</f>
        <v>4801442</v>
      </c>
      <c r="J10805" cm="1">
        <f t="array" ref="J10805">IFERROR(_xlfn.IFS(B10805=2015,H10805/$O$13,B10805=2016,H10805/$O$14,B10805=2017,H10805/$O$15,B10805=2018,H10805/$O$16,B10805=2019,H10805/$O$17,B10805=2020,H10805/$O$18,B10805=2021,H10805/$O$19,B10805=2022,H10805/$O$20),"")</f>
        <v>3.339208814293856E-5</v>
      </c>
      <c r="K10805" s="3" cm="1">
        <f t="array" ref="K10805">IFERROR(_xlfn.IFS(B10805=2015,J10805*$P$4,B10805=2016,J10805*$P$5,B10805=2017,J10805*$P$6,B10805=2018,J10805*$P$7,B10805=2019,J10805*$P$8,B10805=2020,J10805*$P$9,B10805=2021,J10805*$P$10,B10805=2022,J10805*$P$11),"")</f>
        <v>57329.316641286081</v>
      </c>
      <c r="L10805" s="3">
        <f t="shared" si="169"/>
        <v>108500.31664128607</v>
      </c>
    </row>
    <row r="10806" spans="1:12">
      <c r="A10806">
        <v>4801442</v>
      </c>
      <c r="B10806">
        <v>2019</v>
      </c>
      <c r="D10806" t="s">
        <v>3849</v>
      </c>
      <c r="E10806" t="s">
        <v>3850</v>
      </c>
      <c r="F10806" t="s">
        <v>4101</v>
      </c>
      <c r="G10806" t="s">
        <v>3851</v>
      </c>
      <c r="H10806" s="5">
        <v>57462</v>
      </c>
      <c r="I10806">
        <f>IFERROR(VLOOKUP(G10806,'NCES Match'!$A$2:$B$1307,2,FALSE),"")</f>
        <v>4801442</v>
      </c>
      <c r="J10806" cm="1">
        <f t="array" ref="J10806">IFERROR(_xlfn.IFS(B10806=2015,H10806/$O$13,B10806=2016,H10806/$O$14,B10806=2017,H10806/$O$15,B10806=2018,H10806/$O$16,B10806=2019,H10806/$O$17,B10806=2020,H10806/$O$18,B10806=2021,H10806/$O$19,B10806=2022,H10806/$O$20),"")</f>
        <v>3.6383790691107045E-5</v>
      </c>
      <c r="K10806" s="3" cm="1">
        <f t="array" ref="K10806">IFERROR(_xlfn.IFS(B10806=2015,J10806*$P$4,B10806=2016,J10806*$P$5,B10806=2017,J10806*$P$6,B10806=2018,J10806*$P$7,B10806=2019,J10806*$P$8,B10806=2020,J10806*$P$9,B10806=2021,J10806*$P$10,B10806=2022,J10806*$P$11),"")</f>
        <v>63232.334692735392</v>
      </c>
      <c r="L10806" s="3">
        <f t="shared" si="169"/>
        <v>120694.3346927354</v>
      </c>
    </row>
    <row r="10807" spans="1:12">
      <c r="A10807">
        <v>4801442</v>
      </c>
      <c r="B10807">
        <v>2020</v>
      </c>
      <c r="D10807" t="s">
        <v>3849</v>
      </c>
      <c r="E10807" t="s">
        <v>3850</v>
      </c>
      <c r="F10807" t="s">
        <v>4230</v>
      </c>
      <c r="G10807" t="s">
        <v>3851</v>
      </c>
      <c r="H10807" s="5">
        <v>91926</v>
      </c>
      <c r="I10807">
        <f>IFERROR(VLOOKUP(G10807,'NCES Match'!$A$2:$B$1307,2,FALSE),"")</f>
        <v>4801442</v>
      </c>
      <c r="J10807" cm="1">
        <f t="array" ref="J10807">IFERROR(_xlfn.IFS(B10807=2015,H10807/$O$13,B10807=2016,H10807/$O$14,B10807=2017,H10807/$O$15,B10807=2018,H10807/$O$16,B10807=2019,H10807/$O$17,B10807=2020,H10807/$O$18,B10807=2021,H10807/$O$19,B10807=2022,H10807/$O$20),"")</f>
        <v>4.9815394609644064E-5</v>
      </c>
      <c r="K10807" s="3" cm="1">
        <f t="array" ref="K10807">IFERROR(_xlfn.IFS(B10807=2015,J10807*$P$4,B10807=2016,J10807*$P$5,B10807=2017,J10807*$P$6,B10807=2018,J10807*$P$7,B10807=2019,J10807*$P$8,B10807=2020,J10807*$P$9,B10807=2021,J10807*$P$10,B10807=2022,J10807*$P$11),"")</f>
        <v>105010.99206746551</v>
      </c>
      <c r="L10807" s="3">
        <f t="shared" si="169"/>
        <v>196936.9920674655</v>
      </c>
    </row>
    <row r="10808" spans="1:12">
      <c r="A10808">
        <v>4801442</v>
      </c>
      <c r="B10808">
        <v>2021</v>
      </c>
      <c r="D10808" t="s">
        <v>3849</v>
      </c>
      <c r="E10808" t="s">
        <v>3850</v>
      </c>
      <c r="F10808" t="s">
        <v>4101</v>
      </c>
      <c r="G10808" t="s">
        <v>3851</v>
      </c>
      <c r="H10808" s="5">
        <v>155408.35999999999</v>
      </c>
      <c r="I10808">
        <f>IFERROR(VLOOKUP(G10808,'NCES Match'!$A$2:$B$1307,2,FALSE),"")</f>
        <v>4801442</v>
      </c>
      <c r="J10808" cm="1">
        <f t="array" ref="J10808">IFERROR(_xlfn.IFS(B10808=2015,H10808/$O$13,B10808=2016,H10808/$O$14,B10808=2017,H10808/$O$15,B10808=2018,H10808/$O$16,B10808=2019,H10808/$O$17,B10808=2020,H10808/$O$18,B10808=2021,H10808/$O$19,B10808=2022,H10808/$O$20),"")</f>
        <v>7.9513601974215059E-5</v>
      </c>
      <c r="K10808" s="3" cm="1">
        <f t="array" ref="K10808">IFERROR(_xlfn.IFS(B10808=2015,J10808*$P$4,B10808=2016,J10808*$P$5,B10808=2017,J10808*$P$6,B10808=2018,J10808*$P$7,B10808=2019,J10808*$P$8,B10808=2020,J10808*$P$9,B10808=2021,J10808*$P$10,B10808=2022,J10808*$P$11),"")</f>
        <v>170203.10254419735</v>
      </c>
      <c r="L10808" s="3">
        <f t="shared" si="169"/>
        <v>325611.46254419733</v>
      </c>
    </row>
    <row r="10809" spans="1:12">
      <c r="A10809">
        <v>4801442</v>
      </c>
      <c r="B10809">
        <v>2022</v>
      </c>
      <c r="D10809" t="s">
        <v>3849</v>
      </c>
      <c r="E10809" t="s">
        <v>3850</v>
      </c>
      <c r="F10809" t="s">
        <v>4101</v>
      </c>
      <c r="G10809" t="s">
        <v>3851</v>
      </c>
      <c r="H10809" s="5">
        <v>149170.23999999999</v>
      </c>
      <c r="I10809">
        <f>IFERROR(VLOOKUP(G10809,'NCES Match'!$A$2:$B$1307,2,FALSE),"")</f>
        <v>4801442</v>
      </c>
      <c r="J10809" cm="1">
        <f t="array" ref="J10809">IFERROR(_xlfn.IFS(B10809=2015,H10809/$O$13,B10809=2016,H10809/$O$14,B10809=2017,H10809/$O$15,B10809=2018,H10809/$O$16,B10809=2019,H10809/$O$17,B10809=2020,H10809/$O$18,B10809=2021,H10809/$O$19,B10809=2022,H10809/$O$20),"")</f>
        <v>6.5520140388853167E-5</v>
      </c>
      <c r="K10809" s="3" cm="1">
        <f t="array" ref="K10809">IFERROR(_xlfn.IFS(B10809=2015,J10809*$P$4,B10809=2016,J10809*$P$5,B10809=2017,J10809*$P$6,B10809=2018,J10809*$P$7,B10809=2019,J10809*$P$8,B10809=2020,J10809*$P$9,B10809=2021,J10809*$P$10,B10809=2022,J10809*$P$11),"")</f>
        <v>141096.50887812953</v>
      </c>
      <c r="L10809" s="3">
        <f t="shared" si="169"/>
        <v>290266.74887812953</v>
      </c>
    </row>
    <row r="10810" spans="1:12">
      <c r="A10810">
        <v>4801442</v>
      </c>
      <c r="B10810">
        <v>2023</v>
      </c>
      <c r="D10810" t="s">
        <v>3849</v>
      </c>
      <c r="E10810" t="s">
        <v>3850</v>
      </c>
      <c r="F10810" t="s">
        <v>4101</v>
      </c>
      <c r="G10810" t="s">
        <v>3851</v>
      </c>
      <c r="H10810" s="5">
        <v>119570.84</v>
      </c>
      <c r="I10810">
        <f>IFERROR(VLOOKUP(G10810,'NCES Match'!$A$2:$B$1307,2,FALSE),"")</f>
        <v>4801442</v>
      </c>
      <c r="J10810" t="str" cm="1">
        <f t="array" ref="J10810">IFERROR(_xlfn.IFS(B10810=2015,H10810/$O$13,B10810=2016,H10810/$O$14,B10810=2017,H10810/$O$15,B10810=2018,H10810/$O$16,B10810=2019,H10810/$O$17,B10810=2020,H10810/$O$18,B10810=2021,H10810/$O$19,B10810=2022,H10810/$O$20),"")</f>
        <v/>
      </c>
      <c r="K10810" s="3" t="str" cm="1">
        <f t="array" ref="K10810">IFERROR(_xlfn.IFS(B10810=2015,J10810*$P$4,B10810=2016,J10810*$P$5,B10810=2017,J10810*$P$6,B10810=2018,J10810*$P$7,B10810=2019,J10810*$P$8,B10810=2020,J10810*$P$9,B10810=2021,J10810*$P$10,B10810=2022,J10810*$P$11),"")</f>
        <v/>
      </c>
      <c r="L10810" s="3">
        <f t="shared" si="169"/>
        <v>119570.84</v>
      </c>
    </row>
    <row r="10811" spans="1:12">
      <c r="A10811">
        <v>4801448</v>
      </c>
      <c r="B10811">
        <v>2015</v>
      </c>
      <c r="C10811" t="s">
        <v>3521</v>
      </c>
      <c r="D10811" t="s">
        <v>4014</v>
      </c>
      <c r="E10811" t="s">
        <v>4015</v>
      </c>
      <c r="G10811" t="s">
        <v>4016</v>
      </c>
      <c r="H10811" s="5">
        <v>21016.87</v>
      </c>
      <c r="I10811">
        <f>IFERROR(VLOOKUP(G10811,'NCES Match'!$A$2:$B$1307,2,FALSE),"")</f>
        <v>4801448</v>
      </c>
      <c r="J10811" cm="1">
        <f t="array" ref="J10811">IFERROR(_xlfn.IFS(B10811=2015,H10811/$O$13,B10811=2016,H10811/$O$14,B10811=2017,H10811/$O$15,B10811=2018,H10811/$O$16,B10811=2019,H10811/$O$17,B10811=2020,H10811/$O$18,B10811=2021,H10811/$O$19,B10811=2022,H10811/$O$20),"")</f>
        <v>1.646469491658935E-5</v>
      </c>
      <c r="K10811" s="3" cm="1">
        <f t="array" ref="K10811">IFERROR(_xlfn.IFS(B10811=2015,J10811*$P$4,B10811=2016,J10811*$P$5,B10811=2017,J10811*$P$6,B10811=2018,J10811*$P$7,B10811=2019,J10811*$P$8,B10811=2020,J10811*$P$9,B10811=2021,J10811*$P$10,B10811=2022,J10811*$P$11),"")</f>
        <v>26203.281861044856</v>
      </c>
      <c r="L10811" s="3">
        <f t="shared" si="169"/>
        <v>47220.151861044855</v>
      </c>
    </row>
    <row r="10812" spans="1:12">
      <c r="A10812">
        <v>4801448</v>
      </c>
      <c r="B10812">
        <v>2020</v>
      </c>
      <c r="D10812" t="s">
        <v>4256</v>
      </c>
      <c r="E10812" t="s">
        <v>4015</v>
      </c>
      <c r="F10812" t="s">
        <v>4230</v>
      </c>
      <c r="G10812" t="s">
        <v>4016</v>
      </c>
      <c r="H10812" s="5">
        <v>140576</v>
      </c>
      <c r="I10812">
        <f>IFERROR(VLOOKUP(G10812,'NCES Match'!$A$2:$B$1307,2,FALSE),"")</f>
        <v>4801448</v>
      </c>
      <c r="J10812" cm="1">
        <f t="array" ref="J10812">IFERROR(_xlfn.IFS(B10812=2015,H10812/$O$13,B10812=2016,H10812/$O$14,B10812=2017,H10812/$O$15,B10812=2018,H10812/$O$16,B10812=2019,H10812/$O$17,B10812=2020,H10812/$O$18,B10812=2021,H10812/$O$19,B10812=2022,H10812/$O$20),"")</f>
        <v>7.6179197535466829E-5</v>
      </c>
      <c r="K10812" s="3" cm="1">
        <f t="array" ref="K10812">IFERROR(_xlfn.IFS(B10812=2015,J10812*$P$4,B10812=2016,J10812*$P$5,B10812=2017,J10812*$P$6,B10812=2018,J10812*$P$7,B10812=2019,J10812*$P$8,B10812=2020,J10812*$P$9,B10812=2021,J10812*$P$10,B10812=2022,J10812*$P$11),"")</f>
        <v>160585.96284920513</v>
      </c>
      <c r="L10812" s="3">
        <f t="shared" si="169"/>
        <v>301161.96284920513</v>
      </c>
    </row>
    <row r="10813" spans="1:12">
      <c r="A10813">
        <v>4801448</v>
      </c>
      <c r="B10813">
        <v>2021</v>
      </c>
      <c r="D10813" t="s">
        <v>4256</v>
      </c>
      <c r="E10813" t="s">
        <v>4015</v>
      </c>
      <c r="F10813" t="s">
        <v>4101</v>
      </c>
      <c r="G10813" t="s">
        <v>4016</v>
      </c>
      <c r="H10813" s="5">
        <v>171386.09</v>
      </c>
      <c r="I10813">
        <f>IFERROR(VLOOKUP(G10813,'NCES Match'!$A$2:$B$1307,2,FALSE),"")</f>
        <v>4801448</v>
      </c>
      <c r="J10813" cm="1">
        <f t="array" ref="J10813">IFERROR(_xlfn.IFS(B10813=2015,H10813/$O$13,B10813=2016,H10813/$O$14,B10813=2017,H10813/$O$15,B10813=2018,H10813/$O$16,B10813=2019,H10813/$O$17,B10813=2020,H10813/$O$18,B10813=2021,H10813/$O$19,B10813=2022,H10813/$O$20),"")</f>
        <v>8.7688495935334511E-5</v>
      </c>
      <c r="K10813" s="3" cm="1">
        <f t="array" ref="K10813">IFERROR(_xlfn.IFS(B10813=2015,J10813*$P$4,B10813=2016,J10813*$P$5,B10813=2017,J10813*$P$6,B10813=2018,J10813*$P$7,B10813=2019,J10813*$P$8,B10813=2020,J10813*$P$9,B10813=2021,J10813*$P$10,B10813=2022,J10813*$P$11),"")</f>
        <v>187701.89873259742</v>
      </c>
      <c r="L10813" s="3">
        <f t="shared" si="169"/>
        <v>359087.98873259744</v>
      </c>
    </row>
    <row r="10814" spans="1:12">
      <c r="A10814">
        <v>4801448</v>
      </c>
      <c r="B10814">
        <v>2022</v>
      </c>
      <c r="D10814" t="s">
        <v>4256</v>
      </c>
      <c r="E10814" t="s">
        <v>4015</v>
      </c>
      <c r="F10814" t="s">
        <v>4101</v>
      </c>
      <c r="G10814" t="s">
        <v>4016</v>
      </c>
      <c r="H10814" s="5">
        <v>260994.41</v>
      </c>
      <c r="I10814">
        <f>IFERROR(VLOOKUP(G10814,'NCES Match'!$A$2:$B$1307,2,FALSE),"")</f>
        <v>4801448</v>
      </c>
      <c r="J10814" cm="1">
        <f t="array" ref="J10814">IFERROR(_xlfn.IFS(B10814=2015,H10814/$O$13,B10814=2016,H10814/$O$14,B10814=2017,H10814/$O$15,B10814=2018,H10814/$O$16,B10814=2019,H10814/$O$17,B10814=2020,H10814/$O$18,B10814=2021,H10814/$O$19,B10814=2022,H10814/$O$20),"")</f>
        <v>1.1463674244880147E-4</v>
      </c>
      <c r="K10814" s="3" cm="1">
        <f t="array" ref="K10814">IFERROR(_xlfn.IFS(B10814=2015,J10814*$P$4,B10814=2016,J10814*$P$5,B10814=2017,J10814*$P$6,B10814=2018,J10814*$P$7,B10814=2019,J10814*$P$8,B10814=2020,J10814*$P$9,B10814=2021,J10814*$P$10,B10814=2022,J10814*$P$11),"")</f>
        <v>246868.2767266928</v>
      </c>
      <c r="L10814" s="3">
        <f t="shared" si="169"/>
        <v>507862.68672669283</v>
      </c>
    </row>
    <row r="10815" spans="1:12">
      <c r="A10815">
        <v>4801448</v>
      </c>
      <c r="B10815">
        <v>2023</v>
      </c>
      <c r="D10815" t="s">
        <v>4256</v>
      </c>
      <c r="E10815" t="s">
        <v>4015</v>
      </c>
      <c r="F10815" t="s">
        <v>4101</v>
      </c>
      <c r="G10815" t="s">
        <v>4016</v>
      </c>
      <c r="H10815" s="5">
        <v>346652.86</v>
      </c>
      <c r="I10815">
        <f>IFERROR(VLOOKUP(G10815,'NCES Match'!$A$2:$B$1307,2,FALSE),"")</f>
        <v>4801448</v>
      </c>
      <c r="J10815" t="str" cm="1">
        <f t="array" ref="J10815">IFERROR(_xlfn.IFS(B10815=2015,H10815/$O$13,B10815=2016,H10815/$O$14,B10815=2017,H10815/$O$15,B10815=2018,H10815/$O$16,B10815=2019,H10815/$O$17,B10815=2020,H10815/$O$18,B10815=2021,H10815/$O$19,B10815=2022,H10815/$O$20),"")</f>
        <v/>
      </c>
      <c r="K10815" s="3" t="str" cm="1">
        <f t="array" ref="K10815">IFERROR(_xlfn.IFS(B10815=2015,J10815*$P$4,B10815=2016,J10815*$P$5,B10815=2017,J10815*$P$6,B10815=2018,J10815*$P$7,B10815=2019,J10815*$P$8,B10815=2020,J10815*$P$9,B10815=2021,J10815*$P$10,B10815=2022,J10815*$P$11),"")</f>
        <v/>
      </c>
      <c r="L10815" s="3">
        <f t="shared" si="169"/>
        <v>346652.86</v>
      </c>
    </row>
    <row r="10816" spans="1:12">
      <c r="A10816">
        <v>4801449</v>
      </c>
      <c r="B10816">
        <v>2015</v>
      </c>
      <c r="C10816" t="s">
        <v>3521</v>
      </c>
      <c r="D10816" t="s">
        <v>4011</v>
      </c>
      <c r="E10816" t="s">
        <v>4012</v>
      </c>
      <c r="G10816" t="s">
        <v>4013</v>
      </c>
      <c r="H10816" s="5">
        <v>27004.91</v>
      </c>
      <c r="I10816">
        <f>IFERROR(VLOOKUP(G10816,'NCES Match'!$A$2:$B$1307,2,FALSE),"")</f>
        <v>4801449</v>
      </c>
      <c r="J10816" cm="1">
        <f t="array" ref="J10816">IFERROR(_xlfn.IFS(B10816=2015,H10816/$O$13,B10816=2016,H10816/$O$14,B10816=2017,H10816/$O$15,B10816=2018,H10816/$O$16,B10816=2019,H10816/$O$17,B10816=2020,H10816/$O$18,B10816=2021,H10816/$O$19,B10816=2022,H10816/$O$20),"")</f>
        <v>2.115574794914528E-5</v>
      </c>
      <c r="K10816" s="3" cm="1">
        <f t="array" ref="K10816">IFERROR(_xlfn.IFS(B10816=2015,J10816*$P$4,B10816=2016,J10816*$P$5,B10816=2017,J10816*$P$6,B10816=2018,J10816*$P$7,B10816=2019,J10816*$P$8,B10816=2020,J10816*$P$9,B10816=2021,J10816*$P$10,B10816=2022,J10816*$P$11),"")</f>
        <v>33669.012957788145</v>
      </c>
      <c r="L10816" s="3">
        <f t="shared" si="169"/>
        <v>60673.922957788149</v>
      </c>
    </row>
    <row r="10817" spans="1:12">
      <c r="A10817">
        <v>4801449</v>
      </c>
      <c r="B10817">
        <v>2016</v>
      </c>
      <c r="C10817" t="s">
        <v>4104</v>
      </c>
      <c r="D10817" t="s">
        <v>4011</v>
      </c>
      <c r="E10817" t="s">
        <v>4012</v>
      </c>
      <c r="F10817" t="s">
        <v>4101</v>
      </c>
      <c r="G10817" t="s">
        <v>4013</v>
      </c>
      <c r="H10817" s="5">
        <v>40427</v>
      </c>
      <c r="I10817">
        <f>IFERROR(VLOOKUP(G10817,'NCES Match'!$A$2:$B$1307,2,FALSE),"")</f>
        <v>4801449</v>
      </c>
      <c r="J10817" cm="1">
        <f t="array" ref="J10817">IFERROR(_xlfn.IFS(B10817=2015,H10817/$O$13,B10817=2016,H10817/$O$14,B10817=2017,H10817/$O$15,B10817=2018,H10817/$O$16,B10817=2019,H10817/$O$17,B10817=2020,H10817/$O$18,B10817=2021,H10817/$O$19,B10817=2022,H10817/$O$20),"")</f>
        <v>2.8940351523753927E-5</v>
      </c>
      <c r="K10817" s="3" cm="1">
        <f t="array" ref="K10817">IFERROR(_xlfn.IFS(B10817=2015,J10817*$P$4,B10817=2016,J10817*$P$5,B10817=2017,J10817*$P$6,B10817=2018,J10817*$P$7,B10817=2019,J10817*$P$8,B10817=2020,J10817*$P$9,B10817=2021,J10817*$P$10,B10817=2022,J10817*$P$11),"")</f>
        <v>48493.357341306495</v>
      </c>
      <c r="L10817" s="3">
        <f t="shared" si="169"/>
        <v>88920.357341306488</v>
      </c>
    </row>
    <row r="10818" spans="1:12">
      <c r="A10818">
        <v>4801449</v>
      </c>
      <c r="B10818">
        <v>2017</v>
      </c>
      <c r="D10818" t="s">
        <v>4011</v>
      </c>
      <c r="E10818" t="s">
        <v>4012</v>
      </c>
      <c r="F10818" t="s">
        <v>4101</v>
      </c>
      <c r="G10818" t="s">
        <v>4013</v>
      </c>
      <c r="H10818" s="5">
        <v>41213</v>
      </c>
      <c r="I10818">
        <f>IFERROR(VLOOKUP(G10818,'NCES Match'!$A$2:$B$1307,2,FALSE),"")</f>
        <v>4801449</v>
      </c>
      <c r="J10818" cm="1">
        <f t="array" ref="J10818">IFERROR(_xlfn.IFS(B10818=2015,H10818/$O$13,B10818=2016,H10818/$O$14,B10818=2017,H10818/$O$15,B10818=2018,H10818/$O$16,B10818=2019,H10818/$O$17,B10818=2020,H10818/$O$18,B10818=2021,H10818/$O$19,B10818=2022,H10818/$O$20),"")</f>
        <v>2.8413839888667885E-5</v>
      </c>
      <c r="K10818" s="3" cm="1">
        <f t="array" ref="K10818">IFERROR(_xlfn.IFS(B10818=2015,J10818*$P$4,B10818=2016,J10818*$P$5,B10818=2017,J10818*$P$6,B10818=2018,J10818*$P$7,B10818=2019,J10818*$P$8,B10818=2020,J10818*$P$9,B10818=2021,J10818*$P$10,B10818=2022,J10818*$P$11),"")</f>
        <v>48253.741705586959</v>
      </c>
      <c r="L10818" s="3">
        <f t="shared" si="169"/>
        <v>89466.741705586959</v>
      </c>
    </row>
    <row r="10819" spans="1:12">
      <c r="A10819">
        <v>4801449</v>
      </c>
      <c r="B10819">
        <v>2018</v>
      </c>
      <c r="D10819" t="s">
        <v>4011</v>
      </c>
      <c r="E10819" t="s">
        <v>4012</v>
      </c>
      <c r="F10819" t="s">
        <v>4101</v>
      </c>
      <c r="G10819" t="s">
        <v>4013</v>
      </c>
      <c r="H10819" s="5">
        <v>51970</v>
      </c>
      <c r="I10819">
        <f>IFERROR(VLOOKUP(G10819,'NCES Match'!$A$2:$B$1307,2,FALSE),"")</f>
        <v>4801449</v>
      </c>
      <c r="J10819" cm="1">
        <f t="array" ref="J10819">IFERROR(_xlfn.IFS(B10819=2015,H10819/$O$13,B10819=2016,H10819/$O$14,B10819=2017,H10819/$O$15,B10819=2018,H10819/$O$16,B10819=2019,H10819/$O$17,B10819=2020,H10819/$O$18,B10819=2021,H10819/$O$19,B10819=2022,H10819/$O$20),"")</f>
        <v>3.3913482652059113E-5</v>
      </c>
      <c r="K10819" s="3" cm="1">
        <f t="array" ref="K10819">IFERROR(_xlfn.IFS(B10819=2015,J10819*$P$4,B10819=2016,J10819*$P$5,B10819=2017,J10819*$P$6,B10819=2018,J10819*$P$7,B10819=2019,J10819*$P$8,B10819=2020,J10819*$P$9,B10819=2021,J10819*$P$10,B10819=2022,J10819*$P$11),"")</f>
        <v>58224.47452360981</v>
      </c>
      <c r="L10819" s="3">
        <f t="shared" ref="L10819:L10882" si="170">SUM(H10819,K10819)</f>
        <v>110194.47452360981</v>
      </c>
    </row>
    <row r="10820" spans="1:12">
      <c r="A10820">
        <v>4801449</v>
      </c>
      <c r="B10820">
        <v>2019</v>
      </c>
      <c r="D10820" t="s">
        <v>4011</v>
      </c>
      <c r="E10820" t="s">
        <v>4012</v>
      </c>
      <c r="F10820" t="s">
        <v>4101</v>
      </c>
      <c r="G10820" t="s">
        <v>4013</v>
      </c>
      <c r="H10820" s="5">
        <v>69240</v>
      </c>
      <c r="I10820">
        <f>IFERROR(VLOOKUP(G10820,'NCES Match'!$A$2:$B$1307,2,FALSE),"")</f>
        <v>4801449</v>
      </c>
      <c r="J10820" cm="1">
        <f t="array" ref="J10820">IFERROR(_xlfn.IFS(B10820=2015,H10820/$O$13,B10820=2016,H10820/$O$14,B10820=2017,H10820/$O$15,B10820=2018,H10820/$O$16,B10820=2019,H10820/$O$17,B10820=2020,H10820/$O$18,B10820=2021,H10820/$O$19,B10820=2022,H10820/$O$20),"")</f>
        <v>4.3841385044938427E-5</v>
      </c>
      <c r="K10820" s="3" cm="1">
        <f t="array" ref="K10820">IFERROR(_xlfn.IFS(B10820=2015,J10820*$P$4,B10820=2016,J10820*$P$5,B10820=2017,J10820*$P$6,B10820=2018,J10820*$P$7,B10820=2019,J10820*$P$8,B10820=2020,J10820*$P$9,B10820=2021,J10820*$P$10,B10820=2022,J10820*$P$11),"")</f>
        <v>76193.081586526721</v>
      </c>
      <c r="L10820" s="3">
        <f t="shared" si="170"/>
        <v>145433.08158652671</v>
      </c>
    </row>
    <row r="10821" spans="1:12">
      <c r="A10821">
        <v>4801461</v>
      </c>
      <c r="B10821">
        <v>2018</v>
      </c>
      <c r="D10821" t="s">
        <v>4143</v>
      </c>
      <c r="E10821" t="s">
        <v>4144</v>
      </c>
      <c r="F10821" t="s">
        <v>4101</v>
      </c>
      <c r="G10821" t="s">
        <v>4145</v>
      </c>
      <c r="H10821" s="5">
        <v>28623</v>
      </c>
      <c r="I10821">
        <f>IFERROR(VLOOKUP(G10821,'NCES Match'!$A$2:$B$1307,2,FALSE),"")</f>
        <v>4801461</v>
      </c>
      <c r="J10821" cm="1">
        <f t="array" ref="J10821">IFERROR(_xlfn.IFS(B10821=2015,H10821/$O$13,B10821=2016,H10821/$O$14,B10821=2017,H10821/$O$15,B10821=2018,H10821/$O$16,B10821=2019,H10821/$O$17,B10821=2020,H10821/$O$18,B10821=2021,H10821/$O$19,B10821=2022,H10821/$O$20),"")</f>
        <v>1.8678191532612815E-5</v>
      </c>
      <c r="K10821" s="3" cm="1">
        <f t="array" ref="K10821">IFERROR(_xlfn.IFS(B10821=2015,J10821*$P$4,B10821=2016,J10821*$P$5,B10821=2017,J10821*$P$6,B10821=2018,J10821*$P$7,B10821=2019,J10821*$P$8,B10821=2020,J10821*$P$9,B10821=2021,J10821*$P$10,B10821=2022,J10821*$P$11),"")</f>
        <v>32067.714725597143</v>
      </c>
      <c r="L10821" s="3">
        <f t="shared" si="170"/>
        <v>60690.714725597143</v>
      </c>
    </row>
    <row r="10822" spans="1:12">
      <c r="A10822">
        <v>4801461</v>
      </c>
      <c r="B10822">
        <v>2019</v>
      </c>
      <c r="D10822" t="s">
        <v>4143</v>
      </c>
      <c r="E10822" t="s">
        <v>4144</v>
      </c>
      <c r="F10822" t="s">
        <v>4101</v>
      </c>
      <c r="G10822" t="s">
        <v>4145</v>
      </c>
      <c r="H10822" s="5">
        <v>53839</v>
      </c>
      <c r="I10822">
        <f>IFERROR(VLOOKUP(G10822,'NCES Match'!$A$2:$B$1307,2,FALSE),"")</f>
        <v>4801461</v>
      </c>
      <c r="J10822" cm="1">
        <f t="array" ref="J10822">IFERROR(_xlfn.IFS(B10822=2015,H10822/$O$13,B10822=2016,H10822/$O$14,B10822=2017,H10822/$O$15,B10822=2018,H10822/$O$16,B10822=2019,H10822/$O$17,B10822=2020,H10822/$O$18,B10822=2021,H10822/$O$19,B10822=2022,H10822/$O$20),"")</f>
        <v>3.4089779454570188E-5</v>
      </c>
      <c r="K10822" s="3" cm="1">
        <f t="array" ref="K10822">IFERROR(_xlfn.IFS(B10822=2015,J10822*$P$4,B10822=2016,J10822*$P$5,B10822=2017,J10822*$P$6,B10822=2018,J10822*$P$7,B10822=2019,J10822*$P$8,B10822=2020,J10822*$P$9,B10822=2021,J10822*$P$10,B10822=2022,J10822*$P$11),"")</f>
        <v>59245.512991580188</v>
      </c>
      <c r="L10822" s="3">
        <f t="shared" si="170"/>
        <v>113084.51299158018</v>
      </c>
    </row>
    <row r="10823" spans="1:12">
      <c r="A10823">
        <v>4801461</v>
      </c>
      <c r="B10823">
        <v>2020</v>
      </c>
      <c r="D10823" t="s">
        <v>4143</v>
      </c>
      <c r="E10823" t="s">
        <v>4144</v>
      </c>
      <c r="F10823" t="s">
        <v>4230</v>
      </c>
      <c r="G10823" t="s">
        <v>4145</v>
      </c>
      <c r="H10823" s="5">
        <v>115081</v>
      </c>
      <c r="I10823">
        <f>IFERROR(VLOOKUP(G10823,'NCES Match'!$A$2:$B$1307,2,FALSE),"")</f>
        <v>4801461</v>
      </c>
      <c r="J10823" cm="1">
        <f t="array" ref="J10823">IFERROR(_xlfn.IFS(B10823=2015,H10823/$O$13,B10823=2016,H10823/$O$14,B10823=2017,H10823/$O$15,B10823=2018,H10823/$O$16,B10823=2019,H10823/$O$17,B10823=2020,H10823/$O$18,B10823=2021,H10823/$O$19,B10823=2022,H10823/$O$20),"")</f>
        <v>6.2363264224185201E-5</v>
      </c>
      <c r="K10823" s="3" cm="1">
        <f t="array" ref="K10823">IFERROR(_xlfn.IFS(B10823=2015,J10823*$P$4,B10823=2016,J10823*$P$5,B10823=2017,J10823*$P$6,B10823=2018,J10823*$P$7,B10823=2019,J10823*$P$8,B10823=2020,J10823*$P$9,B10823=2021,J10823*$P$10,B10823=2022,J10823*$P$11),"")</f>
        <v>131461.93653717119</v>
      </c>
      <c r="L10823" s="3">
        <f t="shared" si="170"/>
        <v>246542.93653717119</v>
      </c>
    </row>
    <row r="10824" spans="1:12">
      <c r="A10824">
        <v>4801461</v>
      </c>
      <c r="B10824">
        <v>2021</v>
      </c>
      <c r="D10824" t="s">
        <v>4143</v>
      </c>
      <c r="E10824" t="s">
        <v>4144</v>
      </c>
      <c r="F10824" t="s">
        <v>4101</v>
      </c>
      <c r="G10824" t="s">
        <v>4145</v>
      </c>
      <c r="H10824" s="5">
        <v>164861.99</v>
      </c>
      <c r="I10824">
        <f>IFERROR(VLOOKUP(G10824,'NCES Match'!$A$2:$B$1307,2,FALSE),"")</f>
        <v>4801461</v>
      </c>
      <c r="J10824" cm="1">
        <f t="array" ref="J10824">IFERROR(_xlfn.IFS(B10824=2015,H10824/$O$13,B10824=2016,H10824/$O$14,B10824=2017,H10824/$O$15,B10824=2018,H10824/$O$16,B10824=2019,H10824/$O$17,B10824=2020,H10824/$O$18,B10824=2021,H10824/$O$19,B10824=2022,H10824/$O$20),"")</f>
        <v>8.4350485736655505E-5</v>
      </c>
      <c r="K10824" s="3" cm="1">
        <f t="array" ref="K10824">IFERROR(_xlfn.IFS(B10824=2015,J10824*$P$4,B10824=2016,J10824*$P$5,B10824=2017,J10824*$P$6,B10824=2018,J10824*$P$7,B10824=2019,J10824*$P$8,B10824=2020,J10824*$P$9,B10824=2021,J10824*$P$10,B10824=2022,J10824*$P$11),"")</f>
        <v>180556.71000974748</v>
      </c>
      <c r="L10824" s="3">
        <f t="shared" si="170"/>
        <v>345418.70000974747</v>
      </c>
    </row>
    <row r="10825" spans="1:12">
      <c r="A10825">
        <v>4801461</v>
      </c>
      <c r="B10825">
        <v>2022</v>
      </c>
      <c r="D10825" t="s">
        <v>4143</v>
      </c>
      <c r="E10825" t="s">
        <v>4144</v>
      </c>
      <c r="F10825" t="s">
        <v>4101</v>
      </c>
      <c r="G10825" t="s">
        <v>4145</v>
      </c>
      <c r="H10825" s="5">
        <v>284869.71999999997</v>
      </c>
      <c r="I10825">
        <f>IFERROR(VLOOKUP(G10825,'NCES Match'!$A$2:$B$1307,2,FALSE),"")</f>
        <v>4801461</v>
      </c>
      <c r="J10825" cm="1">
        <f t="array" ref="J10825">IFERROR(_xlfn.IFS(B10825=2015,H10825/$O$13,B10825=2016,H10825/$O$14,B10825=2017,H10825/$O$15,B10825=2018,H10825/$O$16,B10825=2019,H10825/$O$17,B10825=2020,H10825/$O$18,B10825=2021,H10825/$O$19,B10825=2022,H10825/$O$20),"")</f>
        <v>1.2512351020507368E-4</v>
      </c>
      <c r="K10825" s="3" cm="1">
        <f t="array" ref="K10825">IFERROR(_xlfn.IFS(B10825=2015,J10825*$P$4,B10825=2016,J10825*$P$5,B10825=2017,J10825*$P$6,B10825=2018,J10825*$P$7,B10825=2019,J10825*$P$8,B10825=2020,J10825*$P$9,B10825=2021,J10825*$P$10,B10825=2022,J10825*$P$11),"")</f>
        <v>269451.35287769372</v>
      </c>
      <c r="L10825" s="3">
        <f t="shared" si="170"/>
        <v>554321.07287769369</v>
      </c>
    </row>
    <row r="10826" spans="1:12">
      <c r="A10826">
        <v>4801461</v>
      </c>
      <c r="B10826">
        <v>2023</v>
      </c>
      <c r="D10826" t="s">
        <v>4143</v>
      </c>
      <c r="E10826" t="s">
        <v>4144</v>
      </c>
      <c r="F10826" t="s">
        <v>4101</v>
      </c>
      <c r="G10826" t="s">
        <v>4145</v>
      </c>
      <c r="H10826" s="5">
        <v>489456.9</v>
      </c>
      <c r="I10826">
        <f>IFERROR(VLOOKUP(G10826,'NCES Match'!$A$2:$B$1307,2,FALSE),"")</f>
        <v>4801461</v>
      </c>
      <c r="J10826" t="str" cm="1">
        <f t="array" ref="J10826">IFERROR(_xlfn.IFS(B10826=2015,H10826/$O$13,B10826=2016,H10826/$O$14,B10826=2017,H10826/$O$15,B10826=2018,H10826/$O$16,B10826=2019,H10826/$O$17,B10826=2020,H10826/$O$18,B10826=2021,H10826/$O$19,B10826=2022,H10826/$O$20),"")</f>
        <v/>
      </c>
      <c r="K10826" s="3" t="str" cm="1">
        <f t="array" ref="K10826">IFERROR(_xlfn.IFS(B10826=2015,J10826*$P$4,B10826=2016,J10826*$P$5,B10826=2017,J10826*$P$6,B10826=2018,J10826*$P$7,B10826=2019,J10826*$P$8,B10826=2020,J10826*$P$9,B10826=2021,J10826*$P$10,B10826=2022,J10826*$P$11),"")</f>
        <v/>
      </c>
      <c r="L10826" s="3">
        <f t="shared" si="170"/>
        <v>489456.9</v>
      </c>
    </row>
    <row r="10827" spans="1:12">
      <c r="A10827">
        <v>4808940</v>
      </c>
      <c r="B10827">
        <v>2015</v>
      </c>
      <c r="C10827" t="s">
        <v>381</v>
      </c>
      <c r="D10827" t="s">
        <v>508</v>
      </c>
      <c r="E10827" t="s">
        <v>509</v>
      </c>
      <c r="G10827" t="s">
        <v>510</v>
      </c>
      <c r="H10827" s="5">
        <v>9123735.0099999998</v>
      </c>
      <c r="I10827">
        <f>IFERROR(VLOOKUP(G10827,'NCES Match'!$A$2:$B$1307,2,FALSE),"")</f>
        <v>4808940</v>
      </c>
      <c r="J10827" cm="1">
        <f t="array" ref="J10827">IFERROR(_xlfn.IFS(B10827=2015,H10827/$O$13,B10827=2016,H10827/$O$14,B10827=2017,H10827/$O$15,B10827=2018,H10827/$O$16,B10827=2019,H10827/$O$17,B10827=2020,H10827/$O$18,B10827=2021,H10827/$O$19,B10827=2022,H10827/$O$20),"")</f>
        <v>7.1475682839288292E-3</v>
      </c>
      <c r="K10827" s="3" cm="1">
        <f t="array" ref="K10827">IFERROR(_xlfn.IFS(B10827=2015,J10827*$P$4,B10827=2016,J10827*$P$5,B10827=2017,J10827*$P$6,B10827=2018,J10827*$P$7,B10827=2019,J10827*$P$8,B10827=2020,J10827*$P$9,B10827=2021,J10827*$P$10,B10827=2022,J10827*$P$11),"")</f>
        <v>11375233.328869281</v>
      </c>
      <c r="L10827" s="3">
        <f t="shared" si="170"/>
        <v>20498968.338869281</v>
      </c>
    </row>
    <row r="10828" spans="1:12">
      <c r="A10828">
        <v>4808940</v>
      </c>
      <c r="B10828">
        <v>2016</v>
      </c>
      <c r="C10828" t="s">
        <v>4102</v>
      </c>
      <c r="D10828" t="s">
        <v>508</v>
      </c>
      <c r="E10828" t="s">
        <v>509</v>
      </c>
      <c r="F10828" t="s">
        <v>4101</v>
      </c>
      <c r="G10828" t="s">
        <v>510</v>
      </c>
      <c r="H10828" s="5">
        <v>8382896</v>
      </c>
      <c r="I10828">
        <f>IFERROR(VLOOKUP(G10828,'NCES Match'!$A$2:$B$1307,2,FALSE),"")</f>
        <v>4808940</v>
      </c>
      <c r="J10828" cm="1">
        <f t="array" ref="J10828">IFERROR(_xlfn.IFS(B10828=2015,H10828/$O$13,B10828=2016,H10828/$O$14,B10828=2017,H10828/$O$15,B10828=2018,H10828/$O$16,B10828=2019,H10828/$O$17,B10828=2020,H10828/$O$18,B10828=2021,H10828/$O$19,B10828=2022,H10828/$O$20),"")</f>
        <v>6.0010378466636332E-3</v>
      </c>
      <c r="K10828" s="3" cm="1">
        <f t="array" ref="K10828">IFERROR(_xlfn.IFS(B10828=2015,J10828*$P$4,B10828=2016,J10828*$P$5,B10828=2017,J10828*$P$6,B10828=2018,J10828*$P$7,B10828=2019,J10828*$P$8,B10828=2020,J10828*$P$9,B10828=2021,J10828*$P$10,B10828=2022,J10828*$P$11),"")</f>
        <v>10055526.536300216</v>
      </c>
      <c r="L10828" s="3">
        <f t="shared" si="170"/>
        <v>18438422.536300216</v>
      </c>
    </row>
    <row r="10829" spans="1:12">
      <c r="A10829">
        <v>4808940</v>
      </c>
      <c r="B10829">
        <v>2017</v>
      </c>
      <c r="D10829" t="s">
        <v>508</v>
      </c>
      <c r="E10829" t="s">
        <v>509</v>
      </c>
      <c r="F10829" t="s">
        <v>4101</v>
      </c>
      <c r="G10829" t="s">
        <v>510</v>
      </c>
      <c r="H10829" s="5">
        <v>8793747</v>
      </c>
      <c r="I10829">
        <f>IFERROR(VLOOKUP(G10829,'NCES Match'!$A$2:$B$1307,2,FALSE),"")</f>
        <v>4808940</v>
      </c>
      <c r="J10829" cm="1">
        <f t="array" ref="J10829">IFERROR(_xlfn.IFS(B10829=2015,H10829/$O$13,B10829=2016,H10829/$O$14,B10829=2017,H10829/$O$15,B10829=2018,H10829/$O$16,B10829=2019,H10829/$O$17,B10829=2020,H10829/$O$18,B10829=2021,H10829/$O$19,B10829=2022,H10829/$O$20),"")</f>
        <v>6.0627500856393259E-3</v>
      </c>
      <c r="K10829" s="3" cm="1">
        <f t="array" ref="K10829">IFERROR(_xlfn.IFS(B10829=2015,J10829*$P$4,B10829=2016,J10829*$P$5,B10829=2017,J10829*$P$6,B10829=2018,J10829*$P$7,B10829=2019,J10829*$P$8,B10829=2020,J10829*$P$9,B10829=2021,J10829*$P$10,B10829=2022,J10829*$P$11),"")</f>
        <v>10296052.128267299</v>
      </c>
      <c r="L10829" s="3">
        <f t="shared" si="170"/>
        <v>19089799.128267299</v>
      </c>
    </row>
    <row r="10830" spans="1:12">
      <c r="A10830">
        <v>4808940</v>
      </c>
      <c r="B10830">
        <v>2018</v>
      </c>
      <c r="D10830" t="s">
        <v>508</v>
      </c>
      <c r="E10830" t="s">
        <v>509</v>
      </c>
      <c r="F10830" t="s">
        <v>4101</v>
      </c>
      <c r="G10830" t="s">
        <v>510</v>
      </c>
      <c r="H10830" s="5">
        <v>7825296</v>
      </c>
      <c r="I10830">
        <f>IFERROR(VLOOKUP(G10830,'NCES Match'!$A$2:$B$1307,2,FALSE),"")</f>
        <v>4808940</v>
      </c>
      <c r="J10830" cm="1">
        <f t="array" ref="J10830">IFERROR(_xlfn.IFS(B10830=2015,H10830/$O$13,B10830=2016,H10830/$O$14,B10830=2017,H10830/$O$15,B10830=2018,H10830/$O$16,B10830=2019,H10830/$O$17,B10830=2020,H10830/$O$18,B10830=2021,H10830/$O$19,B10830=2022,H10830/$O$20),"")</f>
        <v>5.1064660408548694E-3</v>
      </c>
      <c r="K10830" s="3" cm="1">
        <f t="array" ref="K10830">IFERROR(_xlfn.IFS(B10830=2015,J10830*$P$4,B10830=2016,J10830*$P$5,B10830=2017,J10830*$P$6,B10830=2018,J10830*$P$7,B10830=2019,J10830*$P$8,B10830=2020,J10830*$P$9,B10830=2021,J10830*$P$10,B10830=2022,J10830*$P$11),"")</f>
        <v>8767053.0612219684</v>
      </c>
      <c r="L10830" s="3">
        <f t="shared" si="170"/>
        <v>16592349.061221968</v>
      </c>
    </row>
    <row r="10831" spans="1:12">
      <c r="A10831">
        <v>4808940</v>
      </c>
      <c r="B10831">
        <v>2019</v>
      </c>
      <c r="D10831" t="s">
        <v>508</v>
      </c>
      <c r="E10831" t="s">
        <v>509</v>
      </c>
      <c r="F10831" t="s">
        <v>4101</v>
      </c>
      <c r="G10831" t="s">
        <v>510</v>
      </c>
      <c r="H10831" s="5">
        <v>7979972</v>
      </c>
      <c r="I10831">
        <f>IFERROR(VLOOKUP(G10831,'NCES Match'!$A$2:$B$1307,2,FALSE),"")</f>
        <v>4808940</v>
      </c>
      <c r="J10831" cm="1">
        <f t="array" ref="J10831">IFERROR(_xlfn.IFS(B10831=2015,H10831/$O$13,B10831=2016,H10831/$O$14,B10831=2017,H10831/$O$15,B10831=2018,H10831/$O$16,B10831=2019,H10831/$O$17,B10831=2020,H10831/$O$18,B10831=2021,H10831/$O$19,B10831=2022,H10831/$O$20),"")</f>
        <v>5.0527588835908056E-3</v>
      </c>
      <c r="K10831" s="3" cm="1">
        <f t="array" ref="K10831">IFERROR(_xlfn.IFS(B10831=2015,J10831*$P$4,B10831=2016,J10831*$P$5,B10831=2017,J10831*$P$6,B10831=2018,J10831*$P$7,B10831=2019,J10831*$P$8,B10831=2020,J10831*$P$9,B10831=2021,J10831*$P$10,B10831=2022,J10831*$P$11),"")</f>
        <v>8781320.8788879085</v>
      </c>
      <c r="L10831" s="3">
        <f t="shared" si="170"/>
        <v>16761292.878887909</v>
      </c>
    </row>
    <row r="10832" spans="1:12">
      <c r="A10832">
        <v>4808940</v>
      </c>
      <c r="B10832">
        <v>2020</v>
      </c>
      <c r="D10832" t="s">
        <v>508</v>
      </c>
      <c r="E10832" t="s">
        <v>509</v>
      </c>
      <c r="F10832" t="s">
        <v>4230</v>
      </c>
      <c r="G10832" t="s">
        <v>510</v>
      </c>
      <c r="H10832" s="5">
        <v>19006118</v>
      </c>
      <c r="I10832">
        <f>IFERROR(VLOOKUP(G10832,'NCES Match'!$A$2:$B$1307,2,FALSE),"")</f>
        <v>4808940</v>
      </c>
      <c r="J10832" cm="1">
        <f t="array" ref="J10832">IFERROR(_xlfn.IFS(B10832=2015,H10832/$O$13,B10832=2016,H10832/$O$14,B10832=2017,H10832/$O$15,B10832=2018,H10832/$O$16,B10832=2019,H10832/$O$17,B10832=2020,H10832/$O$18,B10832=2021,H10832/$O$19,B10832=2022,H10832/$O$20),"")</f>
        <v>1.0299559081951341E-2</v>
      </c>
      <c r="K10832" s="3" cm="1">
        <f t="array" ref="K10832">IFERROR(_xlfn.IFS(B10832=2015,J10832*$P$4,B10832=2016,J10832*$P$5,B10832=2017,J10832*$P$6,B10832=2018,J10832*$P$7,B10832=2019,J10832*$P$8,B10832=2020,J10832*$P$9,B10832=2021,J10832*$P$10,B10832=2022,J10832*$P$11),"")</f>
        <v>21711499.538012244</v>
      </c>
      <c r="L10832" s="3">
        <f t="shared" si="170"/>
        <v>40717617.538012244</v>
      </c>
    </row>
    <row r="10833" spans="1:12">
      <c r="A10833">
        <v>4808940</v>
      </c>
      <c r="B10833">
        <v>2021</v>
      </c>
      <c r="D10833" t="s">
        <v>508</v>
      </c>
      <c r="E10833" t="s">
        <v>509</v>
      </c>
      <c r="F10833" t="s">
        <v>4101</v>
      </c>
      <c r="G10833" t="s">
        <v>510</v>
      </c>
      <c r="H10833" s="5">
        <v>19928367.859999999</v>
      </c>
      <c r="I10833">
        <f>IFERROR(VLOOKUP(G10833,'NCES Match'!$A$2:$B$1307,2,FALSE),"")</f>
        <v>4808940</v>
      </c>
      <c r="J10833" cm="1">
        <f t="array" ref="J10833">IFERROR(_xlfn.IFS(B10833=2015,H10833/$O$13,B10833=2016,H10833/$O$14,B10833=2017,H10833/$O$15,B10833=2018,H10833/$O$16,B10833=2019,H10833/$O$17,B10833=2020,H10833/$O$18,B10833=2021,H10833/$O$19,B10833=2022,H10833/$O$20),"")</f>
        <v>1.0196210229718531E-2</v>
      </c>
      <c r="K10833" s="3" cm="1">
        <f t="array" ref="K10833">IFERROR(_xlfn.IFS(B10833=2015,J10833*$P$4,B10833=2016,J10833*$P$5,B10833=2017,J10833*$P$6,B10833=2018,J10833*$P$7,B10833=2019,J10833*$P$8,B10833=2020,J10833*$P$9,B10833=2021,J10833*$P$10,B10833=2022,J10833*$P$11),"")</f>
        <v>21825531.383344289</v>
      </c>
      <c r="L10833" s="3">
        <f t="shared" si="170"/>
        <v>41753899.243344292</v>
      </c>
    </row>
    <row r="10834" spans="1:12">
      <c r="A10834">
        <v>4808940</v>
      </c>
      <c r="B10834">
        <v>2022</v>
      </c>
      <c r="D10834" t="s">
        <v>508</v>
      </c>
      <c r="E10834" t="s">
        <v>509</v>
      </c>
      <c r="F10834" t="s">
        <v>4101</v>
      </c>
      <c r="G10834" t="s">
        <v>510</v>
      </c>
      <c r="H10834" s="5">
        <v>20658477.719999999</v>
      </c>
      <c r="I10834">
        <f>IFERROR(VLOOKUP(G10834,'NCES Match'!$A$2:$B$1307,2,FALSE),"")</f>
        <v>4808940</v>
      </c>
      <c r="J10834" cm="1">
        <f t="array" ref="J10834">IFERROR(_xlfn.IFS(B10834=2015,H10834/$O$13,B10834=2016,H10834/$O$14,B10834=2017,H10834/$O$15,B10834=2018,H10834/$O$16,B10834=2019,H10834/$O$17,B10834=2020,H10834/$O$18,B10834=2021,H10834/$O$19,B10834=2022,H10834/$O$20),"")</f>
        <v>9.0738364464278878E-3</v>
      </c>
      <c r="K10834" s="3" cm="1">
        <f t="array" ref="K10834">IFERROR(_xlfn.IFS(B10834=2015,J10834*$P$4,B10834=2016,J10834*$P$5,B10834=2017,J10834*$P$6,B10834=2018,J10834*$P$7,B10834=2019,J10834*$P$8,B10834=2020,J10834*$P$9,B10834=2021,J10834*$P$10,B10834=2022,J10834*$P$11),"")</f>
        <v>19540352.586605884</v>
      </c>
      <c r="L10834" s="3">
        <f t="shared" si="170"/>
        <v>40198830.306605883</v>
      </c>
    </row>
    <row r="10835" spans="1:12">
      <c r="A10835" t="s">
        <v>4230</v>
      </c>
      <c r="B10835">
        <v>2022</v>
      </c>
      <c r="D10835" t="s">
        <v>4385</v>
      </c>
      <c r="E10835" t="s">
        <v>509</v>
      </c>
      <c r="F10835" t="s">
        <v>4101</v>
      </c>
      <c r="G10835" t="s">
        <v>4386</v>
      </c>
      <c r="H10835" s="5">
        <v>2786.34</v>
      </c>
      <c r="I10835" t="str">
        <f>IFERROR(VLOOKUP(G10835,'NCES Match'!$A$2:$B$1307,2,FALSE),"")</f>
        <v/>
      </c>
      <c r="J10835" cm="1">
        <f t="array" ref="J10835">IFERROR(_xlfn.IFS(B10835=2015,H10835/$O$13,B10835=2016,H10835/$O$14,B10835=2017,H10835/$O$15,B10835=2018,H10835/$O$16,B10835=2019,H10835/$O$17,B10835=2020,H10835/$O$18,B10835=2021,H10835/$O$19,B10835=2022,H10835/$O$20),"")</f>
        <v>1.2238459090169536E-6</v>
      </c>
      <c r="K10835" s="3" cm="1">
        <f t="array" ref="K10835">IFERROR(_xlfn.IFS(B10835=2015,J10835*$P$4,B10835=2016,J10835*$P$5,B10835=2017,J10835*$P$6,B10835=2018,J10835*$P$7,B10835=2019,J10835*$P$8,B10835=2020,J10835*$P$9,B10835=2021,J10835*$P$10,B10835=2022,J10835*$P$11),"")</f>
        <v>2635.5313670306318</v>
      </c>
      <c r="L10835" s="3">
        <f t="shared" si="170"/>
        <v>5421.8713670306315</v>
      </c>
    </row>
    <row r="10836" spans="1:12">
      <c r="A10836">
        <v>4808940</v>
      </c>
      <c r="B10836">
        <v>2023</v>
      </c>
      <c r="D10836" t="s">
        <v>508</v>
      </c>
      <c r="E10836" t="s">
        <v>509</v>
      </c>
      <c r="F10836" t="s">
        <v>4101</v>
      </c>
      <c r="G10836" t="s">
        <v>510</v>
      </c>
      <c r="H10836" s="5">
        <v>22283645.07</v>
      </c>
      <c r="I10836">
        <f>IFERROR(VLOOKUP(G10836,'NCES Match'!$A$2:$B$1307,2,FALSE),"")</f>
        <v>4808940</v>
      </c>
      <c r="J10836" t="str" cm="1">
        <f t="array" ref="J10836">IFERROR(_xlfn.IFS(B10836=2015,H10836/$O$13,B10836=2016,H10836/$O$14,B10836=2017,H10836/$O$15,B10836=2018,H10836/$O$16,B10836=2019,H10836/$O$17,B10836=2020,H10836/$O$18,B10836=2021,H10836/$O$19,B10836=2022,H10836/$O$20),"")</f>
        <v/>
      </c>
      <c r="K10836" s="3" t="str" cm="1">
        <f t="array" ref="K10836">IFERROR(_xlfn.IFS(B10836=2015,J10836*$P$4,B10836=2016,J10836*$P$5,B10836=2017,J10836*$P$6,B10836=2018,J10836*$P$7,B10836=2019,J10836*$P$8,B10836=2020,J10836*$P$9,B10836=2021,J10836*$P$10,B10836=2022,J10836*$P$11),"")</f>
        <v/>
      </c>
      <c r="L10836" s="3">
        <f t="shared" si="170"/>
        <v>22283645.07</v>
      </c>
    </row>
    <row r="10837" spans="1:12">
      <c r="A10837" t="s">
        <v>4230</v>
      </c>
      <c r="B10837">
        <v>2023</v>
      </c>
      <c r="D10837" t="s">
        <v>4385</v>
      </c>
      <c r="E10837" t="s">
        <v>509</v>
      </c>
      <c r="F10837" t="s">
        <v>4101</v>
      </c>
      <c r="G10837" t="s">
        <v>4386</v>
      </c>
      <c r="H10837" s="5">
        <v>8662.2199999999993</v>
      </c>
      <c r="I10837" t="str">
        <f>IFERROR(VLOOKUP(G10837,'NCES Match'!$A$2:$B$1307,2,FALSE),"")</f>
        <v/>
      </c>
      <c r="J10837" t="str" cm="1">
        <f t="array" ref="J10837">IFERROR(_xlfn.IFS(B10837=2015,H10837/$O$13,B10837=2016,H10837/$O$14,B10837=2017,H10837/$O$15,B10837=2018,H10837/$O$16,B10837=2019,H10837/$O$17,B10837=2020,H10837/$O$18,B10837=2021,H10837/$O$19,B10837=2022,H10837/$O$20),"")</f>
        <v/>
      </c>
      <c r="K10837" s="3" t="str" cm="1">
        <f t="array" ref="K10837">IFERROR(_xlfn.IFS(B10837=2015,J10837*$P$4,B10837=2016,J10837*$P$5,B10837=2017,J10837*$P$6,B10837=2018,J10837*$P$7,B10837=2019,J10837*$P$8,B10837=2020,J10837*$P$9,B10837=2021,J10837*$P$10,B10837=2022,J10837*$P$11),"")</f>
        <v/>
      </c>
      <c r="L10837" s="3">
        <f t="shared" si="170"/>
        <v>8662.2199999999993</v>
      </c>
    </row>
    <row r="10838" spans="1:12">
      <c r="A10838">
        <v>4834830</v>
      </c>
      <c r="B10838">
        <v>2015</v>
      </c>
      <c r="C10838" t="s">
        <v>381</v>
      </c>
      <c r="D10838" t="s">
        <v>2548</v>
      </c>
      <c r="E10838" t="s">
        <v>2549</v>
      </c>
      <c r="G10838" t="s">
        <v>2550</v>
      </c>
      <c r="H10838" s="5">
        <v>3754682.27</v>
      </c>
      <c r="I10838">
        <f>IFERROR(VLOOKUP(G10838,'NCES Match'!$A$2:$B$1307,2,FALSE),"")</f>
        <v>4834830</v>
      </c>
      <c r="J10838" cm="1">
        <f t="array" ref="J10838">IFERROR(_xlfn.IFS(B10838=2015,H10838/$O$13,B10838=2016,H10838/$O$14,B10838=2017,H10838/$O$15,B10838=2018,H10838/$O$16,B10838=2019,H10838/$O$17,B10838=2020,H10838/$O$18,B10838=2021,H10838/$O$19,B10838=2022,H10838/$O$20),"")</f>
        <v>2.941432196339282E-3</v>
      </c>
      <c r="K10838" s="3" cm="1">
        <f t="array" ref="K10838">IFERROR(_xlfn.IFS(B10838=2015,J10838*$P$4,B10838=2016,J10838*$P$5,B10838=2017,J10838*$P$6,B10838=2018,J10838*$P$7,B10838=2019,J10838*$P$8,B10838=2020,J10838*$P$9,B10838=2021,J10838*$P$10,B10838=2022,J10838*$P$11),"")</f>
        <v>4681239.3005941287</v>
      </c>
      <c r="L10838" s="3">
        <f t="shared" si="170"/>
        <v>8435921.5705941282</v>
      </c>
    </row>
    <row r="10839" spans="1:12">
      <c r="A10839">
        <v>4834830</v>
      </c>
      <c r="B10839">
        <v>2016</v>
      </c>
      <c r="C10839" t="s">
        <v>4102</v>
      </c>
      <c r="D10839" t="s">
        <v>2548</v>
      </c>
      <c r="E10839" t="s">
        <v>2549</v>
      </c>
      <c r="F10839" t="s">
        <v>4101</v>
      </c>
      <c r="G10839" t="s">
        <v>2550</v>
      </c>
      <c r="H10839" s="5">
        <v>3895873</v>
      </c>
      <c r="I10839">
        <f>IFERROR(VLOOKUP(G10839,'NCES Match'!$A$2:$B$1307,2,FALSE),"")</f>
        <v>4834830</v>
      </c>
      <c r="J10839" cm="1">
        <f t="array" ref="J10839">IFERROR(_xlfn.IFS(B10839=2015,H10839/$O$13,B10839=2016,H10839/$O$14,B10839=2017,H10839/$O$15,B10839=2018,H10839/$O$16,B10839=2019,H10839/$O$17,B10839=2020,H10839/$O$18,B10839=2021,H10839/$O$19,B10839=2022,H10839/$O$20),"")</f>
        <v>2.7889265617508543E-3</v>
      </c>
      <c r="K10839" s="3" cm="1">
        <f t="array" ref="K10839">IFERROR(_xlfn.IFS(B10839=2015,J10839*$P$4,B10839=2016,J10839*$P$5,B10839=2017,J10839*$P$6,B10839=2018,J10839*$P$7,B10839=2019,J10839*$P$8,B10839=2020,J10839*$P$9,B10839=2021,J10839*$P$10,B10839=2022,J10839*$P$11),"")</f>
        <v>4673212.4952469328</v>
      </c>
      <c r="L10839" s="3">
        <f t="shared" si="170"/>
        <v>8569085.4952469319</v>
      </c>
    </row>
    <row r="10840" spans="1:12">
      <c r="A10840">
        <v>4834830</v>
      </c>
      <c r="B10840">
        <v>2017</v>
      </c>
      <c r="D10840" t="s">
        <v>2548</v>
      </c>
      <c r="E10840" t="s">
        <v>2549</v>
      </c>
      <c r="F10840" t="s">
        <v>4101</v>
      </c>
      <c r="G10840" t="s">
        <v>2550</v>
      </c>
      <c r="H10840" s="5">
        <v>4124269</v>
      </c>
      <c r="I10840">
        <f>IFERROR(VLOOKUP(G10840,'NCES Match'!$A$2:$B$1307,2,FALSE),"")</f>
        <v>4834830</v>
      </c>
      <c r="J10840" cm="1">
        <f t="array" ref="J10840">IFERROR(_xlfn.IFS(B10840=2015,H10840/$O$13,B10840=2016,H10840/$O$14,B10840=2017,H10840/$O$15,B10840=2018,H10840/$O$16,B10840=2019,H10840/$O$17,B10840=2020,H10840/$O$18,B10840=2021,H10840/$O$19,B10840=2022,H10840/$O$20),"")</f>
        <v>2.84343093256488E-3</v>
      </c>
      <c r="K10840" s="3" cm="1">
        <f t="array" ref="K10840">IFERROR(_xlfn.IFS(B10840=2015,J10840*$P$4,B10840=2016,J10840*$P$5,B10840=2017,J10840*$P$6,B10840=2018,J10840*$P$7,B10840=2019,J10840*$P$8,B10840=2020,J10840*$P$9,B10840=2021,J10840*$P$10,B10840=2022,J10840*$P$11),"")</f>
        <v>4828850.3882357366</v>
      </c>
      <c r="L10840" s="3">
        <f t="shared" si="170"/>
        <v>8953119.3882357366</v>
      </c>
    </row>
    <row r="10841" spans="1:12">
      <c r="A10841">
        <v>4834830</v>
      </c>
      <c r="B10841">
        <v>2018</v>
      </c>
      <c r="D10841" t="s">
        <v>2548</v>
      </c>
      <c r="E10841" t="s">
        <v>2549</v>
      </c>
      <c r="F10841" t="s">
        <v>4101</v>
      </c>
      <c r="G10841" t="s">
        <v>2550</v>
      </c>
      <c r="H10841" s="5">
        <v>4320772</v>
      </c>
      <c r="I10841">
        <f>IFERROR(VLOOKUP(G10841,'NCES Match'!$A$2:$B$1307,2,FALSE),"")</f>
        <v>4834830</v>
      </c>
      <c r="J10841" cm="1">
        <f t="array" ref="J10841">IFERROR(_xlfn.IFS(B10841=2015,H10841/$O$13,B10841=2016,H10841/$O$14,B10841=2017,H10841/$O$15,B10841=2018,H10841/$O$16,B10841=2019,H10841/$O$17,B10841=2020,H10841/$O$18,B10841=2021,H10841/$O$19,B10841=2022,H10841/$O$20),"")</f>
        <v>2.8195579423802727E-3</v>
      </c>
      <c r="K10841" s="3" cm="1">
        <f t="array" ref="K10841">IFERROR(_xlfn.IFS(B10841=2015,J10841*$P$4,B10841=2016,J10841*$P$5,B10841=2017,J10841*$P$6,B10841=2018,J10841*$P$7,B10841=2019,J10841*$P$8,B10841=2020,J10841*$P$9,B10841=2021,J10841*$P$10,B10841=2022,J10841*$P$11),"")</f>
        <v>4840767.3510934506</v>
      </c>
      <c r="L10841" s="3">
        <f t="shared" si="170"/>
        <v>9161539.3510934506</v>
      </c>
    </row>
    <row r="10842" spans="1:12">
      <c r="A10842">
        <v>4834830</v>
      </c>
      <c r="B10842">
        <v>2019</v>
      </c>
      <c r="D10842" t="s">
        <v>2548</v>
      </c>
      <c r="E10842" t="s">
        <v>2549</v>
      </c>
      <c r="F10842" t="s">
        <v>4101</v>
      </c>
      <c r="G10842" t="s">
        <v>2550</v>
      </c>
      <c r="H10842" s="5">
        <v>4506397</v>
      </c>
      <c r="I10842">
        <f>IFERROR(VLOOKUP(G10842,'NCES Match'!$A$2:$B$1307,2,FALSE),"")</f>
        <v>4834830</v>
      </c>
      <c r="J10842" cm="1">
        <f t="array" ref="J10842">IFERROR(_xlfn.IFS(B10842=2015,H10842/$O$13,B10842=2016,H10842/$O$14,B10842=2017,H10842/$O$15,B10842=2018,H10842/$O$16,B10842=2019,H10842/$O$17,B10842=2020,H10842/$O$18,B10842=2021,H10842/$O$19,B10842=2022,H10842/$O$20),"")</f>
        <v>2.8533605725354618E-3</v>
      </c>
      <c r="K10842" s="3" cm="1">
        <f t="array" ref="K10842">IFERROR(_xlfn.IFS(B10842=2015,J10842*$P$4,B10842=2016,J10842*$P$5,B10842=2017,J10842*$P$6,B10842=2018,J10842*$P$7,B10842=2019,J10842*$P$8,B10842=2020,J10842*$P$9,B10842=2021,J10842*$P$10,B10842=2022,J10842*$P$11),"")</f>
        <v>4958929.4379300876</v>
      </c>
      <c r="L10842" s="3">
        <f t="shared" si="170"/>
        <v>9465326.4379300885</v>
      </c>
    </row>
    <row r="10843" spans="1:12">
      <c r="A10843">
        <v>4834830</v>
      </c>
      <c r="B10843">
        <v>2020</v>
      </c>
      <c r="D10843" t="s">
        <v>2548</v>
      </c>
      <c r="E10843" t="s">
        <v>2549</v>
      </c>
      <c r="F10843" t="s">
        <v>4230</v>
      </c>
      <c r="G10843" t="s">
        <v>2550</v>
      </c>
      <c r="H10843" s="5">
        <v>5340556</v>
      </c>
      <c r="I10843">
        <f>IFERROR(VLOOKUP(G10843,'NCES Match'!$A$2:$B$1307,2,FALSE),"")</f>
        <v>4834830</v>
      </c>
      <c r="J10843" cm="1">
        <f t="array" ref="J10843">IFERROR(_xlfn.IFS(B10843=2015,H10843/$O$13,B10843=2016,H10843/$O$14,B10843=2017,H10843/$O$15,B10843=2018,H10843/$O$16,B10843=2019,H10843/$O$17,B10843=2020,H10843/$O$18,B10843=2021,H10843/$O$19,B10843=2022,H10843/$O$20),"")</f>
        <v>2.8940876854742104E-3</v>
      </c>
      <c r="K10843" s="3" cm="1">
        <f t="array" ref="K10843">IFERROR(_xlfn.IFS(B10843=2015,J10843*$P$4,B10843=2016,J10843*$P$5,B10843=2017,J10843*$P$6,B10843=2018,J10843*$P$7,B10843=2019,J10843*$P$8,B10843=2020,J10843*$P$9,B10843=2021,J10843*$P$10,B10843=2022,J10843*$P$11),"")</f>
        <v>6100744.9878364699</v>
      </c>
      <c r="L10843" s="3">
        <f t="shared" si="170"/>
        <v>11441300.987836469</v>
      </c>
    </row>
    <row r="10844" spans="1:12">
      <c r="A10844">
        <v>4834830</v>
      </c>
      <c r="B10844">
        <v>2021</v>
      </c>
      <c r="D10844" t="s">
        <v>2548</v>
      </c>
      <c r="E10844" t="s">
        <v>2549</v>
      </c>
      <c r="F10844" t="s">
        <v>4101</v>
      </c>
      <c r="G10844" t="s">
        <v>2550</v>
      </c>
      <c r="H10844" s="5">
        <v>5909647.9199999999</v>
      </c>
      <c r="I10844">
        <f>IFERROR(VLOOKUP(G10844,'NCES Match'!$A$2:$B$1307,2,FALSE),"")</f>
        <v>4834830</v>
      </c>
      <c r="J10844" cm="1">
        <f t="array" ref="J10844">IFERROR(_xlfn.IFS(B10844=2015,H10844/$O$13,B10844=2016,H10844/$O$14,B10844=2017,H10844/$O$15,B10844=2018,H10844/$O$16,B10844=2019,H10844/$O$17,B10844=2020,H10844/$O$18,B10844=2021,H10844/$O$19,B10844=2022,H10844/$O$20),"")</f>
        <v>3.0236300834693064E-3</v>
      </c>
      <c r="K10844" s="3" cm="1">
        <f t="array" ref="K10844">IFERROR(_xlfn.IFS(B10844=2015,J10844*$P$4,B10844=2016,J10844*$P$5,B10844=2017,J10844*$P$6,B10844=2018,J10844*$P$7,B10844=2019,J10844*$P$8,B10844=2020,J10844*$P$9,B10844=2021,J10844*$P$10,B10844=2022,J10844*$P$11),"")</f>
        <v>6472241.3319840888</v>
      </c>
      <c r="L10844" s="3">
        <f t="shared" si="170"/>
        <v>12381889.25198409</v>
      </c>
    </row>
    <row r="10845" spans="1:12">
      <c r="A10845">
        <v>4834830</v>
      </c>
      <c r="B10845">
        <v>2022</v>
      </c>
      <c r="D10845" t="s">
        <v>2548</v>
      </c>
      <c r="E10845" t="s">
        <v>2549</v>
      </c>
      <c r="F10845" t="s">
        <v>4101</v>
      </c>
      <c r="G10845" t="s">
        <v>2550</v>
      </c>
      <c r="H10845" s="5">
        <v>6478820.71</v>
      </c>
      <c r="I10845">
        <f>IFERROR(VLOOKUP(G10845,'NCES Match'!$A$2:$B$1307,2,FALSE),"")</f>
        <v>4834830</v>
      </c>
      <c r="J10845" cm="1">
        <f t="array" ref="J10845">IFERROR(_xlfn.IFS(B10845=2015,H10845/$O$13,B10845=2016,H10845/$O$14,B10845=2017,H10845/$O$15,B10845=2018,H10845/$O$16,B10845=2019,H10845/$O$17,B10845=2020,H10845/$O$18,B10845=2021,H10845/$O$19,B10845=2022,H10845/$O$20),"")</f>
        <v>2.8456965844756254E-3</v>
      </c>
      <c r="K10845" s="3" cm="1">
        <f t="array" ref="K10845">IFERROR(_xlfn.IFS(B10845=2015,J10845*$P$4,B10845=2016,J10845*$P$5,B10845=2017,J10845*$P$6,B10845=2018,J10845*$P$7,B10845=2019,J10845*$P$8,B10845=2020,J10845*$P$9,B10845=2021,J10845*$P$10,B10845=2022,J10845*$P$11),"")</f>
        <v>6128159.2349005025</v>
      </c>
      <c r="L10845" s="3">
        <f t="shared" si="170"/>
        <v>12606979.944900502</v>
      </c>
    </row>
    <row r="10846" spans="1:12">
      <c r="A10846">
        <v>4834830</v>
      </c>
      <c r="B10846">
        <v>2023</v>
      </c>
      <c r="D10846" t="s">
        <v>2548</v>
      </c>
      <c r="E10846" t="s">
        <v>2549</v>
      </c>
      <c r="F10846" t="s">
        <v>4101</v>
      </c>
      <c r="G10846" t="s">
        <v>2550</v>
      </c>
      <c r="H10846" s="5">
        <v>7116274.2999999998</v>
      </c>
      <c r="I10846">
        <f>IFERROR(VLOOKUP(G10846,'NCES Match'!$A$2:$B$1307,2,FALSE),"")</f>
        <v>4834830</v>
      </c>
      <c r="J10846" t="str" cm="1">
        <f t="array" ref="J10846">IFERROR(_xlfn.IFS(B10846=2015,H10846/$O$13,B10846=2016,H10846/$O$14,B10846=2017,H10846/$O$15,B10846=2018,H10846/$O$16,B10846=2019,H10846/$O$17,B10846=2020,H10846/$O$18,B10846=2021,H10846/$O$19,B10846=2022,H10846/$O$20),"")</f>
        <v/>
      </c>
      <c r="K10846" s="3" t="str" cm="1">
        <f t="array" ref="K10846">IFERROR(_xlfn.IFS(B10846=2015,J10846*$P$4,B10846=2016,J10846*$P$5,B10846=2017,J10846*$P$6,B10846=2018,J10846*$P$7,B10846=2019,J10846*$P$8,B10846=2020,J10846*$P$9,B10846=2021,J10846*$P$10,B10846=2022,J10846*$P$11),"")</f>
        <v/>
      </c>
      <c r="L10846" s="3">
        <f t="shared" si="170"/>
        <v>7116274.2999999998</v>
      </c>
    </row>
    <row r="10847" spans="1:12">
      <c r="A10847">
        <v>4828890</v>
      </c>
      <c r="B10847">
        <v>2015</v>
      </c>
      <c r="C10847" t="s">
        <v>381</v>
      </c>
      <c r="D10847" t="s">
        <v>2124</v>
      </c>
      <c r="E10847" t="s">
        <v>2125</v>
      </c>
      <c r="G10847" t="s">
        <v>2126</v>
      </c>
      <c r="H10847" s="5">
        <v>1673054.66</v>
      </c>
      <c r="I10847">
        <f>IFERROR(VLOOKUP(G10847,'NCES Match'!$A$2:$B$1307,2,FALSE),"")</f>
        <v>4828890</v>
      </c>
      <c r="J10847" cm="1">
        <f t="array" ref="J10847">IFERROR(_xlfn.IFS(B10847=2015,H10847/$O$13,B10847=2016,H10847/$O$14,B10847=2017,H10847/$O$15,B10847=2018,H10847/$O$16,B10847=2019,H10847/$O$17,B10847=2020,H10847/$O$18,B10847=2021,H10847/$O$19,B10847=2022,H10847/$O$20),"")</f>
        <v>1.3106773061677653E-3</v>
      </c>
      <c r="K10847" s="3" cm="1">
        <f t="array" ref="K10847">IFERROR(_xlfn.IFS(B10847=2015,J10847*$P$4,B10847=2016,J10847*$P$5,B10847=2017,J10847*$P$6,B10847=2018,J10847*$P$7,B10847=2019,J10847*$P$8,B10847=2020,J10847*$P$9,B10847=2021,J10847*$P$10,B10847=2022,J10847*$P$11),"")</f>
        <v>2085920.6354188118</v>
      </c>
      <c r="L10847" s="3">
        <f t="shared" si="170"/>
        <v>3758975.295418812</v>
      </c>
    </row>
    <row r="10848" spans="1:12">
      <c r="A10848">
        <v>4828890</v>
      </c>
      <c r="B10848">
        <v>2016</v>
      </c>
      <c r="C10848" t="s">
        <v>4102</v>
      </c>
      <c r="D10848" t="s">
        <v>2124</v>
      </c>
      <c r="E10848" t="s">
        <v>2125</v>
      </c>
      <c r="F10848" t="s">
        <v>4101</v>
      </c>
      <c r="G10848" t="s">
        <v>2126</v>
      </c>
      <c r="H10848" s="5">
        <v>1857557</v>
      </c>
      <c r="I10848">
        <f>IFERROR(VLOOKUP(G10848,'NCES Match'!$A$2:$B$1307,2,FALSE),"")</f>
        <v>4828890</v>
      </c>
      <c r="J10848" cm="1">
        <f t="array" ref="J10848">IFERROR(_xlfn.IFS(B10848=2015,H10848/$O$13,B10848=2016,H10848/$O$14,B10848=2017,H10848/$O$15,B10848=2018,H10848/$O$16,B10848=2019,H10848/$O$17,B10848=2020,H10848/$O$18,B10848=2021,H10848/$O$19,B10848=2022,H10848/$O$20),"")</f>
        <v>1.3297635875877453E-3</v>
      </c>
      <c r="K10848" s="3" cm="1">
        <f t="array" ref="K10848">IFERROR(_xlfn.IFS(B10848=2015,J10848*$P$4,B10848=2016,J10848*$P$5,B10848=2017,J10848*$P$6,B10848=2018,J10848*$P$7,B10848=2019,J10848*$P$8,B10848=2020,J10848*$P$9,B10848=2021,J10848*$P$10,B10848=2022,J10848*$P$11),"")</f>
        <v>2228193.4198146109</v>
      </c>
      <c r="L10848" s="3">
        <f t="shared" si="170"/>
        <v>4085750.4198146109</v>
      </c>
    </row>
    <row r="10849" spans="1:12">
      <c r="A10849">
        <v>4828890</v>
      </c>
      <c r="B10849">
        <v>2017</v>
      </c>
      <c r="D10849" t="s">
        <v>2124</v>
      </c>
      <c r="E10849" t="s">
        <v>2125</v>
      </c>
      <c r="F10849" t="s">
        <v>4101</v>
      </c>
      <c r="G10849" t="s">
        <v>2126</v>
      </c>
      <c r="H10849" s="5">
        <v>1785945</v>
      </c>
      <c r="I10849">
        <f>IFERROR(VLOOKUP(G10849,'NCES Match'!$A$2:$B$1307,2,FALSE),"")</f>
        <v>4828890</v>
      </c>
      <c r="J10849" cm="1">
        <f t="array" ref="J10849">IFERROR(_xlfn.IFS(B10849=2015,H10849/$O$13,B10849=2016,H10849/$O$14,B10849=2017,H10849/$O$15,B10849=2018,H10849/$O$16,B10849=2019,H10849/$O$17,B10849=2020,H10849/$O$18,B10849=2021,H10849/$O$19,B10849=2022,H10849/$O$20),"")</f>
        <v>1.2312997180493283E-3</v>
      </c>
      <c r="K10849" s="3" cm="1">
        <f t="array" ref="K10849">IFERROR(_xlfn.IFS(B10849=2015,J10849*$P$4,B10849=2016,J10849*$P$5,B10849=2017,J10849*$P$6,B10849=2018,J10849*$P$7,B10849=2019,J10849*$P$8,B10849=2020,J10849*$P$9,B10849=2021,J10849*$P$10,B10849=2022,J10849*$P$11),"")</f>
        <v>2091052.0644064858</v>
      </c>
      <c r="L10849" s="3">
        <f t="shared" si="170"/>
        <v>3876997.0644064858</v>
      </c>
    </row>
    <row r="10850" spans="1:12">
      <c r="A10850">
        <v>4828890</v>
      </c>
      <c r="B10850">
        <v>2018</v>
      </c>
      <c r="D10850" t="s">
        <v>2124</v>
      </c>
      <c r="E10850" t="s">
        <v>2125</v>
      </c>
      <c r="F10850" t="s">
        <v>4101</v>
      </c>
      <c r="G10850" t="s">
        <v>2126</v>
      </c>
      <c r="H10850" s="5">
        <v>2016814</v>
      </c>
      <c r="I10850">
        <f>IFERROR(VLOOKUP(G10850,'NCES Match'!$A$2:$B$1307,2,FALSE),"")</f>
        <v>4828890</v>
      </c>
      <c r="J10850" cm="1">
        <f t="array" ref="J10850">IFERROR(_xlfn.IFS(B10850=2015,H10850/$O$13,B10850=2016,H10850/$O$14,B10850=2017,H10850/$O$15,B10850=2018,H10850/$O$16,B10850=2019,H10850/$O$17,B10850=2020,H10850/$O$18,B10850=2021,H10850/$O$19,B10850=2022,H10850/$O$20),"")</f>
        <v>1.3160897941395025E-3</v>
      </c>
      <c r="K10850" s="3" cm="1">
        <f t="array" ref="K10850">IFERROR(_xlfn.IFS(B10850=2015,J10850*$P$4,B10850=2016,J10850*$P$5,B10850=2017,J10850*$P$6,B10850=2018,J10850*$P$7,B10850=2019,J10850*$P$8,B10850=2020,J10850*$P$9,B10850=2021,J10850*$P$10,B10850=2022,J10850*$P$11),"")</f>
        <v>2259533.1029797881</v>
      </c>
      <c r="L10850" s="3">
        <f t="shared" si="170"/>
        <v>4276347.1029797886</v>
      </c>
    </row>
    <row r="10851" spans="1:12">
      <c r="A10851">
        <v>4828890</v>
      </c>
      <c r="B10851">
        <v>2019</v>
      </c>
      <c r="D10851" t="s">
        <v>2124</v>
      </c>
      <c r="E10851" t="s">
        <v>2125</v>
      </c>
      <c r="F10851" t="s">
        <v>4101</v>
      </c>
      <c r="G10851" t="s">
        <v>2126</v>
      </c>
      <c r="H10851" s="5">
        <v>2140684</v>
      </c>
      <c r="I10851">
        <f>IFERROR(VLOOKUP(G10851,'NCES Match'!$A$2:$B$1307,2,FALSE),"")</f>
        <v>4828890</v>
      </c>
      <c r="J10851" cm="1">
        <f t="array" ref="J10851">IFERROR(_xlfn.IFS(B10851=2015,H10851/$O$13,B10851=2016,H10851/$O$14,B10851=2017,H10851/$O$15,B10851=2018,H10851/$O$16,B10851=2019,H10851/$O$17,B10851=2020,H10851/$O$18,B10851=2021,H10851/$O$19,B10851=2022,H10851/$O$20),"")</f>
        <v>1.3554383521597194E-3</v>
      </c>
      <c r="K10851" s="3" cm="1">
        <f t="array" ref="K10851">IFERROR(_xlfn.IFS(B10851=2015,J10851*$P$4,B10851=2016,J10851*$P$5,B10851=2017,J10851*$P$6,B10851=2018,J10851*$P$7,B10851=2019,J10851*$P$8,B10851=2020,J10851*$P$9,B10851=2021,J10851*$P$10,B10851=2022,J10851*$P$11),"")</f>
        <v>2355651.5115969437</v>
      </c>
      <c r="L10851" s="3">
        <f t="shared" si="170"/>
        <v>4496335.5115969442</v>
      </c>
    </row>
    <row r="10852" spans="1:12">
      <c r="A10852">
        <v>4828890</v>
      </c>
      <c r="B10852">
        <v>2020</v>
      </c>
      <c r="D10852" t="s">
        <v>2124</v>
      </c>
      <c r="E10852" t="s">
        <v>2125</v>
      </c>
      <c r="F10852" t="s">
        <v>4230</v>
      </c>
      <c r="G10852" t="s">
        <v>2126</v>
      </c>
      <c r="H10852" s="5">
        <v>2185008</v>
      </c>
      <c r="I10852">
        <f>IFERROR(VLOOKUP(G10852,'NCES Match'!$A$2:$B$1307,2,FALSE),"")</f>
        <v>4828890</v>
      </c>
      <c r="J10852" cm="1">
        <f t="array" ref="J10852">IFERROR(_xlfn.IFS(B10852=2015,H10852/$O$13,B10852=2016,H10852/$O$14,B10852=2017,H10852/$O$15,B10852=2018,H10852/$O$16,B10852=2019,H10852/$O$17,B10852=2020,H10852/$O$18,B10852=2021,H10852/$O$19,B10852=2022,H10852/$O$20),"")</f>
        <v>1.1840723597810103E-3</v>
      </c>
      <c r="K10852" s="3" cm="1">
        <f t="array" ref="K10852">IFERROR(_xlfn.IFS(B10852=2015,J10852*$P$4,B10852=2016,J10852*$P$5,B10852=2017,J10852*$P$6,B10852=2018,J10852*$P$7,B10852=2019,J10852*$P$8,B10852=2020,J10852*$P$9,B10852=2021,J10852*$P$10,B10852=2022,J10852*$P$11),"")</f>
        <v>2496027.8675820627</v>
      </c>
      <c r="L10852" s="3">
        <f t="shared" si="170"/>
        <v>4681035.8675820623</v>
      </c>
    </row>
    <row r="10853" spans="1:12">
      <c r="A10853">
        <v>4828890</v>
      </c>
      <c r="B10853">
        <v>2021</v>
      </c>
      <c r="D10853" t="s">
        <v>2124</v>
      </c>
      <c r="E10853" t="s">
        <v>2125</v>
      </c>
      <c r="F10853" t="s">
        <v>4101</v>
      </c>
      <c r="G10853" t="s">
        <v>2126</v>
      </c>
      <c r="H10853" s="5">
        <v>2163478.08</v>
      </c>
      <c r="I10853">
        <f>IFERROR(VLOOKUP(G10853,'NCES Match'!$A$2:$B$1307,2,FALSE),"")</f>
        <v>4828890</v>
      </c>
      <c r="J10853" cm="1">
        <f t="array" ref="J10853">IFERROR(_xlfn.IFS(B10853=2015,H10853/$O$13,B10853=2016,H10853/$O$14,B10853=2017,H10853/$O$15,B10853=2018,H10853/$O$16,B10853=2019,H10853/$O$17,B10853=2020,H10853/$O$18,B10853=2021,H10853/$O$19,B10853=2022,H10853/$O$20),"")</f>
        <v>1.106928449235672E-3</v>
      </c>
      <c r="K10853" s="3" cm="1">
        <f t="array" ref="K10853">IFERROR(_xlfn.IFS(B10853=2015,J10853*$P$4,B10853=2016,J10853*$P$5,B10853=2017,J10853*$P$6,B10853=2018,J10853*$P$7,B10853=2019,J10853*$P$8,B10853=2020,J10853*$P$9,B10853=2021,J10853*$P$10,B10853=2022,J10853*$P$11),"")</f>
        <v>2369439.3371268008</v>
      </c>
      <c r="L10853" s="3">
        <f t="shared" si="170"/>
        <v>4532917.4171268009</v>
      </c>
    </row>
    <row r="10854" spans="1:12">
      <c r="A10854">
        <v>4828890</v>
      </c>
      <c r="B10854">
        <v>2022</v>
      </c>
      <c r="D10854" t="s">
        <v>2124</v>
      </c>
      <c r="E10854" t="s">
        <v>2125</v>
      </c>
      <c r="F10854" t="s">
        <v>4101</v>
      </c>
      <c r="G10854" t="s">
        <v>2126</v>
      </c>
      <c r="H10854" s="5">
        <v>2617471.0100000002</v>
      </c>
      <c r="I10854">
        <f>IFERROR(VLOOKUP(G10854,'NCES Match'!$A$2:$B$1307,2,FALSE),"")</f>
        <v>4828890</v>
      </c>
      <c r="J10854" cm="1">
        <f t="array" ref="J10854">IFERROR(_xlfn.IFS(B10854=2015,H10854/$O$13,B10854=2016,H10854/$O$14,B10854=2017,H10854/$O$15,B10854=2018,H10854/$O$16,B10854=2019,H10854/$O$17,B10854=2020,H10854/$O$18,B10854=2021,H10854/$O$19,B10854=2022,H10854/$O$20),"")</f>
        <v>1.1496734740049578E-3</v>
      </c>
      <c r="K10854" s="3" cm="1">
        <f t="array" ref="K10854">IFERROR(_xlfn.IFS(B10854=2015,J10854*$P$4,B10854=2016,J10854*$P$5,B10854=2017,J10854*$P$6,B10854=2018,J10854*$P$7,B10854=2019,J10854*$P$8,B10854=2020,J10854*$P$9,B10854=2021,J10854*$P$10,B10854=2022,J10854*$P$11),"")</f>
        <v>2475802.2887186594</v>
      </c>
      <c r="L10854" s="3">
        <f t="shared" si="170"/>
        <v>5093273.2987186592</v>
      </c>
    </row>
    <row r="10855" spans="1:12">
      <c r="A10855">
        <v>4828890</v>
      </c>
      <c r="B10855">
        <v>2023</v>
      </c>
      <c r="D10855" t="s">
        <v>2124</v>
      </c>
      <c r="E10855" t="s">
        <v>2125</v>
      </c>
      <c r="F10855" t="s">
        <v>4101</v>
      </c>
      <c r="G10855" t="s">
        <v>2126</v>
      </c>
      <c r="H10855" s="5">
        <v>3072783.64</v>
      </c>
      <c r="I10855">
        <f>IFERROR(VLOOKUP(G10855,'NCES Match'!$A$2:$B$1307,2,FALSE),"")</f>
        <v>4828890</v>
      </c>
      <c r="J10855" t="str" cm="1">
        <f t="array" ref="J10855">IFERROR(_xlfn.IFS(B10855=2015,H10855/$O$13,B10855=2016,H10855/$O$14,B10855=2017,H10855/$O$15,B10855=2018,H10855/$O$16,B10855=2019,H10855/$O$17,B10855=2020,H10855/$O$18,B10855=2021,H10855/$O$19,B10855=2022,H10855/$O$20),"")</f>
        <v/>
      </c>
      <c r="K10855" s="3" t="str" cm="1">
        <f t="array" ref="K10855">IFERROR(_xlfn.IFS(B10855=2015,J10855*$P$4,B10855=2016,J10855*$P$5,B10855=2017,J10855*$P$6,B10855=2018,J10855*$P$7,B10855=2019,J10855*$P$8,B10855=2020,J10855*$P$9,B10855=2021,J10855*$P$10,B10855=2022,J10855*$P$11),"")</f>
        <v/>
      </c>
      <c r="L10855" s="3">
        <f t="shared" si="170"/>
        <v>3072783.64</v>
      </c>
    </row>
    <row r="10856" spans="1:12">
      <c r="A10856">
        <v>4817760</v>
      </c>
      <c r="B10856">
        <v>2015</v>
      </c>
      <c r="C10856" t="s">
        <v>381</v>
      </c>
      <c r="D10856" t="s">
        <v>1203</v>
      </c>
      <c r="E10856" t="s">
        <v>1204</v>
      </c>
      <c r="G10856" t="s">
        <v>1205</v>
      </c>
      <c r="H10856" s="5">
        <v>1095049.83</v>
      </c>
      <c r="I10856">
        <f>IFERROR(VLOOKUP(G10856,'NCES Match'!$A$2:$B$1307,2,FALSE),"")</f>
        <v>4817760</v>
      </c>
      <c r="J10856" cm="1">
        <f t="array" ref="J10856">IFERROR(_xlfn.IFS(B10856=2015,H10856/$O$13,B10856=2016,H10856/$O$14,B10856=2017,H10856/$O$15,B10856=2018,H10856/$O$16,B10856=2019,H10856/$O$17,B10856=2020,H10856/$O$18,B10856=2021,H10856/$O$19,B10856=2022,H10856/$O$20),"")</f>
        <v>8.5786615083088174E-4</v>
      </c>
      <c r="K10856" s="3" cm="1">
        <f t="array" ref="K10856">IFERROR(_xlfn.IFS(B10856=2015,J10856*$P$4,B10856=2016,J10856*$P$5,B10856=2017,J10856*$P$6,B10856=2018,J10856*$P$7,B10856=2019,J10856*$P$8,B10856=2020,J10856*$P$9,B10856=2021,J10856*$P$10,B10856=2022,J10856*$P$11),"")</f>
        <v>1365279.3849597611</v>
      </c>
      <c r="L10856" s="3">
        <f t="shared" si="170"/>
        <v>2460329.2149597611</v>
      </c>
    </row>
    <row r="10857" spans="1:12">
      <c r="A10857">
        <v>4817760</v>
      </c>
      <c r="B10857">
        <v>2016</v>
      </c>
      <c r="C10857" t="s">
        <v>4102</v>
      </c>
      <c r="D10857" t="s">
        <v>1203</v>
      </c>
      <c r="E10857" t="s">
        <v>1204</v>
      </c>
      <c r="F10857" t="s">
        <v>4101</v>
      </c>
      <c r="G10857" t="s">
        <v>1205</v>
      </c>
      <c r="H10857" s="5">
        <v>1318475</v>
      </c>
      <c r="I10857">
        <f>IFERROR(VLOOKUP(G10857,'NCES Match'!$A$2:$B$1307,2,FALSE),"")</f>
        <v>4817760</v>
      </c>
      <c r="J10857" cm="1">
        <f t="array" ref="J10857">IFERROR(_xlfn.IFS(B10857=2015,H10857/$O$13,B10857=2016,H10857/$O$14,B10857=2017,H10857/$O$15,B10857=2018,H10857/$O$16,B10857=2019,H10857/$O$17,B10857=2020,H10857/$O$18,B10857=2021,H10857/$O$19,B10857=2022,H10857/$O$20),"")</f>
        <v>9.4385262263540354E-4</v>
      </c>
      <c r="K10857" s="3" cm="1">
        <f t="array" ref="K10857">IFERROR(_xlfn.IFS(B10857=2015,J10857*$P$4,B10857=2016,J10857*$P$5,B10857=2017,J10857*$P$6,B10857=2018,J10857*$P$7,B10857=2019,J10857*$P$8,B10857=2020,J10857*$P$9,B10857=2021,J10857*$P$10,B10857=2022,J10857*$P$11),"")</f>
        <v>1581548.9479946343</v>
      </c>
      <c r="L10857" s="3">
        <f t="shared" si="170"/>
        <v>2900023.9479946345</v>
      </c>
    </row>
    <row r="10858" spans="1:12">
      <c r="A10858">
        <v>4817760</v>
      </c>
      <c r="B10858">
        <v>2017</v>
      </c>
      <c r="D10858" t="s">
        <v>1203</v>
      </c>
      <c r="E10858" t="s">
        <v>1204</v>
      </c>
      <c r="F10858" t="s">
        <v>4101</v>
      </c>
      <c r="G10858" t="s">
        <v>1205</v>
      </c>
      <c r="H10858" s="5">
        <v>1444589</v>
      </c>
      <c r="I10858">
        <f>IFERROR(VLOOKUP(G10858,'NCES Match'!$A$2:$B$1307,2,FALSE),"")</f>
        <v>4817760</v>
      </c>
      <c r="J10858" cm="1">
        <f t="array" ref="J10858">IFERROR(_xlfn.IFS(B10858=2015,H10858/$O$13,B10858=2016,H10858/$O$14,B10858=2017,H10858/$O$15,B10858=2018,H10858/$O$16,B10858=2019,H10858/$O$17,B10858=2020,H10858/$O$18,B10858=2021,H10858/$O$19,B10858=2022,H10858/$O$20),"")</f>
        <v>9.9595565843134089E-4</v>
      </c>
      <c r="K10858" s="3" cm="1">
        <f t="array" ref="K10858">IFERROR(_xlfn.IFS(B10858=2015,J10858*$P$4,B10858=2016,J10858*$P$5,B10858=2017,J10858*$P$6,B10858=2018,J10858*$P$7,B10858=2019,J10858*$P$8,B10858=2020,J10858*$P$9,B10858=2021,J10858*$P$10,B10858=2022,J10858*$P$11),"")</f>
        <v>1691379.5277396005</v>
      </c>
      <c r="L10858" s="3">
        <f t="shared" si="170"/>
        <v>3135968.5277396003</v>
      </c>
    </row>
    <row r="10859" spans="1:12">
      <c r="A10859">
        <v>4817760</v>
      </c>
      <c r="B10859">
        <v>2018</v>
      </c>
      <c r="D10859" t="s">
        <v>1203</v>
      </c>
      <c r="E10859" t="s">
        <v>1204</v>
      </c>
      <c r="F10859" t="s">
        <v>4101</v>
      </c>
      <c r="G10859" t="s">
        <v>1205</v>
      </c>
      <c r="H10859" s="5">
        <v>1521614</v>
      </c>
      <c r="I10859">
        <f>IFERROR(VLOOKUP(G10859,'NCES Match'!$A$2:$B$1307,2,FALSE),"")</f>
        <v>4817760</v>
      </c>
      <c r="J10859" cm="1">
        <f t="array" ref="J10859">IFERROR(_xlfn.IFS(B10859=2015,H10859/$O$13,B10859=2016,H10859/$O$14,B10859=2017,H10859/$O$15,B10859=2018,H10859/$O$16,B10859=2019,H10859/$O$17,B10859=2020,H10859/$O$18,B10859=2021,H10859/$O$19,B10859=2022,H10859/$O$20),"")</f>
        <v>9.9294265907504857E-4</v>
      </c>
      <c r="K10859" s="3" cm="1">
        <f t="array" ref="K10859">IFERROR(_xlfn.IFS(B10859=2015,J10859*$P$4,B10859=2016,J10859*$P$5,B10859=2017,J10859*$P$6,B10859=2018,J10859*$P$7,B10859=2019,J10859*$P$8,B10859=2020,J10859*$P$9,B10859=2021,J10859*$P$10,B10859=2022,J10859*$P$11),"")</f>
        <v>1704736.8785408507</v>
      </c>
      <c r="L10859" s="3">
        <f t="shared" si="170"/>
        <v>3226350.8785408507</v>
      </c>
    </row>
    <row r="10860" spans="1:12">
      <c r="A10860">
        <v>4817760</v>
      </c>
      <c r="B10860">
        <v>2019</v>
      </c>
      <c r="D10860" t="s">
        <v>1203</v>
      </c>
      <c r="E10860" t="s">
        <v>1204</v>
      </c>
      <c r="F10860" t="s">
        <v>4101</v>
      </c>
      <c r="G10860" t="s">
        <v>1205</v>
      </c>
      <c r="H10860" s="5">
        <v>1545738</v>
      </c>
      <c r="I10860">
        <f>IFERROR(VLOOKUP(G10860,'NCES Match'!$A$2:$B$1307,2,FALSE),"")</f>
        <v>4817760</v>
      </c>
      <c r="J10860" cm="1">
        <f t="array" ref="J10860">IFERROR(_xlfn.IFS(B10860=2015,H10860/$O$13,B10860=2016,H10860/$O$14,B10860=2017,H10860/$O$15,B10860=2018,H10860/$O$16,B10860=2019,H10860/$O$17,B10860=2020,H10860/$O$18,B10860=2021,H10860/$O$19,B10860=2022,H10860/$O$20),"")</f>
        <v>9.7873042802705122E-4</v>
      </c>
      <c r="K10860" s="3" cm="1">
        <f t="array" ref="K10860">IFERROR(_xlfn.IFS(B10860=2015,J10860*$P$4,B10860=2016,J10860*$P$5,B10860=2017,J10860*$P$6,B10860=2018,J10860*$P$7,B10860=2019,J10860*$P$8,B10860=2020,J10860*$P$9,B10860=2021,J10860*$P$10,B10860=2022,J10860*$P$11),"")</f>
        <v>1700961.0275186978</v>
      </c>
      <c r="L10860" s="3">
        <f t="shared" si="170"/>
        <v>3246699.027518698</v>
      </c>
    </row>
    <row r="10861" spans="1:12">
      <c r="A10861">
        <v>4817760</v>
      </c>
      <c r="B10861">
        <v>2020</v>
      </c>
      <c r="D10861" t="s">
        <v>1203</v>
      </c>
      <c r="E10861" t="s">
        <v>1204</v>
      </c>
      <c r="F10861" t="s">
        <v>4230</v>
      </c>
      <c r="G10861" t="s">
        <v>1205</v>
      </c>
      <c r="H10861" s="5">
        <v>1665361</v>
      </c>
      <c r="I10861">
        <f>IFERROR(VLOOKUP(G10861,'NCES Match'!$A$2:$B$1307,2,FALSE),"")</f>
        <v>4817760</v>
      </c>
      <c r="J10861" cm="1">
        <f t="array" ref="J10861">IFERROR(_xlfn.IFS(B10861=2015,H10861/$O$13,B10861=2016,H10861/$O$14,B10861=2017,H10861/$O$15,B10861=2018,H10861/$O$16,B10861=2019,H10861/$O$17,B10861=2020,H10861/$O$18,B10861=2021,H10861/$O$19,B10861=2022,H10861/$O$20),"")</f>
        <v>9.0247172054164703E-4</v>
      </c>
      <c r="K10861" s="3" cm="1">
        <f t="array" ref="K10861">IFERROR(_xlfn.IFS(B10861=2015,J10861*$P$4,B10861=2016,J10861*$P$5,B10861=2017,J10861*$P$6,B10861=2018,J10861*$P$7,B10861=2019,J10861*$P$8,B10861=2020,J10861*$P$9,B10861=2021,J10861*$P$10,B10861=2022,J10861*$P$11),"")</f>
        <v>1902412.9273596853</v>
      </c>
      <c r="L10861" s="3">
        <f t="shared" si="170"/>
        <v>3567773.9273596853</v>
      </c>
    </row>
    <row r="10862" spans="1:12">
      <c r="A10862">
        <v>4817760</v>
      </c>
      <c r="B10862">
        <v>2021</v>
      </c>
      <c r="D10862" t="s">
        <v>1203</v>
      </c>
      <c r="E10862" t="s">
        <v>1204</v>
      </c>
      <c r="F10862" t="s">
        <v>4101</v>
      </c>
      <c r="G10862" t="s">
        <v>1205</v>
      </c>
      <c r="H10862" s="5">
        <v>1667349.97</v>
      </c>
      <c r="I10862">
        <f>IFERROR(VLOOKUP(G10862,'NCES Match'!$A$2:$B$1307,2,FALSE),"")</f>
        <v>4817760</v>
      </c>
      <c r="J10862" cm="1">
        <f t="array" ref="J10862">IFERROR(_xlfn.IFS(B10862=2015,H10862/$O$13,B10862=2016,H10862/$O$14,B10862=2017,H10862/$O$15,B10862=2018,H10862/$O$16,B10862=2019,H10862/$O$17,B10862=2020,H10862/$O$18,B10862=2021,H10862/$O$19,B10862=2022,H10862/$O$20),"")</f>
        <v>8.5308796686548545E-4</v>
      </c>
      <c r="K10862" s="3" cm="1">
        <f t="array" ref="K10862">IFERROR(_xlfn.IFS(B10862=2015,J10862*$P$4,B10862=2016,J10862*$P$5,B10862=2017,J10862*$P$6,B10862=2018,J10862*$P$7,B10862=2019,J10862*$P$8,B10862=2020,J10862*$P$9,B10862=2021,J10862*$P$10,B10862=2022,J10862*$P$11),"")</f>
        <v>1826080.2566925897</v>
      </c>
      <c r="L10862" s="3">
        <f t="shared" si="170"/>
        <v>3493430.2266925899</v>
      </c>
    </row>
    <row r="10863" spans="1:12">
      <c r="A10863">
        <v>4817760</v>
      </c>
      <c r="B10863">
        <v>2022</v>
      </c>
      <c r="D10863" t="s">
        <v>1203</v>
      </c>
      <c r="E10863" t="s">
        <v>1204</v>
      </c>
      <c r="F10863" t="s">
        <v>4101</v>
      </c>
      <c r="G10863" t="s">
        <v>1205</v>
      </c>
      <c r="H10863" s="5">
        <v>1877540.09</v>
      </c>
      <c r="I10863">
        <f>IFERROR(VLOOKUP(G10863,'NCES Match'!$A$2:$B$1307,2,FALSE),"")</f>
        <v>4817760</v>
      </c>
      <c r="J10863" cm="1">
        <f t="array" ref="J10863">IFERROR(_xlfn.IFS(B10863=2015,H10863/$O$13,B10863=2016,H10863/$O$14,B10863=2017,H10863/$O$15,B10863=2018,H10863/$O$16,B10863=2019,H10863/$O$17,B10863=2020,H10863/$O$18,B10863=2021,H10863/$O$19,B10863=2022,H10863/$O$20),"")</f>
        <v>8.246731404501328E-4</v>
      </c>
      <c r="K10863" s="3" cm="1">
        <f t="array" ref="K10863">IFERROR(_xlfn.IFS(B10863=2015,J10863*$P$4,B10863=2016,J10863*$P$5,B10863=2017,J10863*$P$6,B10863=2018,J10863*$P$7,B10863=2019,J10863*$P$8,B10863=2020,J10863*$P$9,B10863=2021,J10863*$P$10,B10863=2022,J10863*$P$11),"")</f>
        <v>1775919.5934640123</v>
      </c>
      <c r="L10863" s="3">
        <f t="shared" si="170"/>
        <v>3653459.6834640121</v>
      </c>
    </row>
    <row r="10864" spans="1:12">
      <c r="A10864">
        <v>4817760</v>
      </c>
      <c r="B10864">
        <v>2023</v>
      </c>
      <c r="D10864" t="s">
        <v>1203</v>
      </c>
      <c r="E10864" t="s">
        <v>1204</v>
      </c>
      <c r="F10864" t="s">
        <v>4101</v>
      </c>
      <c r="G10864" t="s">
        <v>1205</v>
      </c>
      <c r="H10864" s="5">
        <v>2334765.34</v>
      </c>
      <c r="I10864">
        <f>IFERROR(VLOOKUP(G10864,'NCES Match'!$A$2:$B$1307,2,FALSE),"")</f>
        <v>4817760</v>
      </c>
      <c r="J10864" t="str" cm="1">
        <f t="array" ref="J10864">IFERROR(_xlfn.IFS(B10864=2015,H10864/$O$13,B10864=2016,H10864/$O$14,B10864=2017,H10864/$O$15,B10864=2018,H10864/$O$16,B10864=2019,H10864/$O$17,B10864=2020,H10864/$O$18,B10864=2021,H10864/$O$19,B10864=2022,H10864/$O$20),"")</f>
        <v/>
      </c>
      <c r="K10864" s="3" t="str" cm="1">
        <f t="array" ref="K10864">IFERROR(_xlfn.IFS(B10864=2015,J10864*$P$4,B10864=2016,J10864*$P$5,B10864=2017,J10864*$P$6,B10864=2018,J10864*$P$7,B10864=2019,J10864*$P$8,B10864=2020,J10864*$P$9,B10864=2021,J10864*$P$10,B10864=2022,J10864*$P$11),"")</f>
        <v/>
      </c>
      <c r="L10864" s="3">
        <f t="shared" si="170"/>
        <v>2334765.34</v>
      </c>
    </row>
    <row r="10865" spans="1:12">
      <c r="A10865">
        <v>4816620</v>
      </c>
      <c r="B10865">
        <v>2015</v>
      </c>
      <c r="C10865" t="s">
        <v>381</v>
      </c>
      <c r="D10865" t="s">
        <v>1122</v>
      </c>
      <c r="E10865" t="s">
        <v>1123</v>
      </c>
      <c r="G10865" t="s">
        <v>1124</v>
      </c>
      <c r="H10865" s="5">
        <v>2182997.61</v>
      </c>
      <c r="I10865">
        <f>IFERROR(VLOOKUP(G10865,'NCES Match'!$A$2:$B$1307,2,FALSE),"")</f>
        <v>4816620</v>
      </c>
      <c r="J10865" cm="1">
        <f t="array" ref="J10865">IFERROR(_xlfn.IFS(B10865=2015,H10865/$O$13,B10865=2016,H10865/$O$14,B10865=2017,H10865/$O$15,B10865=2018,H10865/$O$16,B10865=2019,H10865/$O$17,B10865=2020,H10865/$O$18,B10865=2021,H10865/$O$19,B10865=2022,H10865/$O$20),"")</f>
        <v>1.7101685290099669E-3</v>
      </c>
      <c r="K10865" s="3" cm="1">
        <f t="array" ref="K10865">IFERROR(_xlfn.IFS(B10865=2015,J10865*$P$4,B10865=2016,J10865*$P$5,B10865=2017,J10865*$P$6,B10865=2018,J10865*$P$7,B10865=2019,J10865*$P$8,B10865=2020,J10865*$P$9,B10865=2021,J10865*$P$10,B10865=2022,J10865*$P$11),"")</f>
        <v>2721704.1203955333</v>
      </c>
      <c r="L10865" s="3">
        <f t="shared" si="170"/>
        <v>4904701.7303955331</v>
      </c>
    </row>
    <row r="10866" spans="1:12">
      <c r="A10866">
        <v>4816620</v>
      </c>
      <c r="B10866">
        <v>2016</v>
      </c>
      <c r="C10866" t="s">
        <v>4102</v>
      </c>
      <c r="D10866" t="s">
        <v>1122</v>
      </c>
      <c r="E10866" t="s">
        <v>1123</v>
      </c>
      <c r="F10866" t="s">
        <v>4101</v>
      </c>
      <c r="G10866" t="s">
        <v>1124</v>
      </c>
      <c r="H10866" s="5">
        <v>2276691</v>
      </c>
      <c r="I10866">
        <f>IFERROR(VLOOKUP(G10866,'NCES Match'!$A$2:$B$1307,2,FALSE),"")</f>
        <v>4816620</v>
      </c>
      <c r="J10866" cm="1">
        <f t="array" ref="J10866">IFERROR(_xlfn.IFS(B10866=2015,H10866/$O$13,B10866=2016,H10866/$O$14,B10866=2017,H10866/$O$15,B10866=2018,H10866/$O$16,B10866=2019,H10866/$O$17,B10866=2020,H10866/$O$18,B10866=2021,H10866/$O$19,B10866=2022,H10866/$O$20),"")</f>
        <v>1.6298077485583113E-3</v>
      </c>
      <c r="K10866" s="3" cm="1">
        <f t="array" ref="K10866">IFERROR(_xlfn.IFS(B10866=2015,J10866*$P$4,B10866=2016,J10866*$P$5,B10866=2017,J10866*$P$6,B10866=2018,J10866*$P$7,B10866=2019,J10866*$P$8,B10866=2020,J10866*$P$9,B10866=2021,J10866*$P$10,B10866=2022,J10866*$P$11),"")</f>
        <v>2730956.7917168331</v>
      </c>
      <c r="L10866" s="3">
        <f t="shared" si="170"/>
        <v>5007647.7917168327</v>
      </c>
    </row>
    <row r="10867" spans="1:12">
      <c r="A10867">
        <v>4816620</v>
      </c>
      <c r="B10867">
        <v>2017</v>
      </c>
      <c r="D10867" t="s">
        <v>1122</v>
      </c>
      <c r="E10867" t="s">
        <v>1123</v>
      </c>
      <c r="F10867" t="s">
        <v>4101</v>
      </c>
      <c r="G10867" t="s">
        <v>1124</v>
      </c>
      <c r="H10867" s="5">
        <v>2403679</v>
      </c>
      <c r="I10867">
        <f>IFERROR(VLOOKUP(G10867,'NCES Match'!$A$2:$B$1307,2,FALSE),"")</f>
        <v>4816620</v>
      </c>
      <c r="J10867" cm="1">
        <f t="array" ref="J10867">IFERROR(_xlfn.IFS(B10867=2015,H10867/$O$13,B10867=2016,H10867/$O$14,B10867=2017,H10867/$O$15,B10867=2018,H10867/$O$16,B10867=2019,H10867/$O$17,B10867=2020,H10867/$O$18,B10867=2021,H10867/$O$19,B10867=2022,H10867/$O$20),"")</f>
        <v>1.657189485107935E-3</v>
      </c>
      <c r="K10867" s="3" cm="1">
        <f t="array" ref="K10867">IFERROR(_xlfn.IFS(B10867=2015,J10867*$P$4,B10867=2016,J10867*$P$5,B10867=2017,J10867*$P$6,B10867=2018,J10867*$P$7,B10867=2019,J10867*$P$8,B10867=2020,J10867*$P$9,B10867=2021,J10867*$P$10,B10867=2022,J10867*$P$11),"")</f>
        <v>2814318.4337258521</v>
      </c>
      <c r="L10867" s="3">
        <f t="shared" si="170"/>
        <v>5217997.4337258525</v>
      </c>
    </row>
    <row r="10868" spans="1:12">
      <c r="A10868">
        <v>4816620</v>
      </c>
      <c r="B10868">
        <v>2018</v>
      </c>
      <c r="D10868" t="s">
        <v>1122</v>
      </c>
      <c r="E10868" t="s">
        <v>1123</v>
      </c>
      <c r="F10868" t="s">
        <v>4101</v>
      </c>
      <c r="G10868" t="s">
        <v>1124</v>
      </c>
      <c r="H10868" s="5">
        <v>2385860</v>
      </c>
      <c r="I10868">
        <f>IFERROR(VLOOKUP(G10868,'NCES Match'!$A$2:$B$1307,2,FALSE),"")</f>
        <v>4816620</v>
      </c>
      <c r="J10868" cm="1">
        <f t="array" ref="J10868">IFERROR(_xlfn.IFS(B10868=2015,H10868/$O$13,B10868=2016,H10868/$O$14,B10868=2017,H10868/$O$15,B10868=2018,H10868/$O$16,B10868=2019,H10868/$O$17,B10868=2020,H10868/$O$18,B10868=2021,H10868/$O$19,B10868=2022,H10868/$O$20),"")</f>
        <v>1.5569140219403841E-3</v>
      </c>
      <c r="K10868" s="3" cm="1">
        <f t="array" ref="K10868">IFERROR(_xlfn.IFS(B10868=2015,J10868*$P$4,B10868=2016,J10868*$P$5,B10868=2017,J10868*$P$6,B10868=2018,J10868*$P$7,B10868=2019,J10868*$P$8,B10868=2020,J10868*$P$9,B10868=2021,J10868*$P$10,B10868=2022,J10868*$P$11),"")</f>
        <v>2672992.972616889</v>
      </c>
      <c r="L10868" s="3">
        <f t="shared" si="170"/>
        <v>5058852.9726168886</v>
      </c>
    </row>
    <row r="10869" spans="1:12">
      <c r="A10869">
        <v>4816620</v>
      </c>
      <c r="B10869">
        <v>2019</v>
      </c>
      <c r="D10869" t="s">
        <v>1122</v>
      </c>
      <c r="E10869" t="s">
        <v>1123</v>
      </c>
      <c r="F10869" t="s">
        <v>4101</v>
      </c>
      <c r="G10869" t="s">
        <v>1124</v>
      </c>
      <c r="H10869" s="5">
        <v>2521826</v>
      </c>
      <c r="I10869">
        <f>IFERROR(VLOOKUP(G10869,'NCES Match'!$A$2:$B$1307,2,FALSE),"")</f>
        <v>4816620</v>
      </c>
      <c r="J10869" cm="1">
        <f t="array" ref="J10869">IFERROR(_xlfn.IFS(B10869=2015,H10869/$O$13,B10869=2016,H10869/$O$14,B10869=2017,H10869/$O$15,B10869=2018,H10869/$O$16,B10869=2019,H10869/$O$17,B10869=2020,H10869/$O$18,B10869=2021,H10869/$O$19,B10869=2022,H10869/$O$20),"")</f>
        <v>1.5967698538754606E-3</v>
      </c>
      <c r="K10869" s="3" cm="1">
        <f t="array" ref="K10869">IFERROR(_xlfn.IFS(B10869=2015,J10869*$P$4,B10869=2016,J10869*$P$5,B10869=2017,J10869*$P$6,B10869=2018,J10869*$P$7,B10869=2019,J10869*$P$8,B10869=2020,J10869*$P$9,B10869=2021,J10869*$P$10,B10869=2022,J10869*$P$11),"")</f>
        <v>2775067.7955664983</v>
      </c>
      <c r="L10869" s="3">
        <f t="shared" si="170"/>
        <v>5296893.7955664983</v>
      </c>
    </row>
    <row r="10870" spans="1:12">
      <c r="A10870">
        <v>4816620</v>
      </c>
      <c r="B10870">
        <v>2020</v>
      </c>
      <c r="D10870" t="s">
        <v>1122</v>
      </c>
      <c r="E10870" t="s">
        <v>1123</v>
      </c>
      <c r="F10870" t="s">
        <v>4230</v>
      </c>
      <c r="G10870" t="s">
        <v>1124</v>
      </c>
      <c r="H10870" s="5">
        <v>2980538</v>
      </c>
      <c r="I10870">
        <f>IFERROR(VLOOKUP(G10870,'NCES Match'!$A$2:$B$1307,2,FALSE),"")</f>
        <v>4816620</v>
      </c>
      <c r="J10870" cm="1">
        <f t="array" ref="J10870">IFERROR(_xlfn.IFS(B10870=2015,H10870/$O$13,B10870=2016,H10870/$O$14,B10870=2017,H10870/$O$15,B10870=2018,H10870/$O$16,B10870=2019,H10870/$O$17,B10870=2020,H10870/$O$18,B10870=2021,H10870/$O$19,B10870=2022,H10870/$O$20),"")</f>
        <v>1.6151760831433902E-3</v>
      </c>
      <c r="K10870" s="3" cm="1">
        <f t="array" ref="K10870">IFERROR(_xlfn.IFS(B10870=2015,J10870*$P$4,B10870=2016,J10870*$P$5,B10870=2017,J10870*$P$6,B10870=2018,J10870*$P$7,B10870=2019,J10870*$P$8,B10870=2020,J10870*$P$9,B10870=2021,J10870*$P$10,B10870=2022,J10870*$P$11),"")</f>
        <v>3404795.7299869405</v>
      </c>
      <c r="L10870" s="3">
        <f t="shared" si="170"/>
        <v>6385333.7299869405</v>
      </c>
    </row>
    <row r="10871" spans="1:12">
      <c r="A10871">
        <v>4816620</v>
      </c>
      <c r="B10871">
        <v>2021</v>
      </c>
      <c r="D10871" t="s">
        <v>1122</v>
      </c>
      <c r="E10871" t="s">
        <v>1123</v>
      </c>
      <c r="F10871" t="s">
        <v>4230</v>
      </c>
      <c r="G10871" t="s">
        <v>1124</v>
      </c>
      <c r="H10871" s="5">
        <v>2910990.1</v>
      </c>
      <c r="I10871">
        <f>IFERROR(VLOOKUP(G10871,'NCES Match'!$A$2:$B$1307,2,FALSE),"")</f>
        <v>4816620</v>
      </c>
      <c r="J10871" cm="1">
        <f t="array" ref="J10871">IFERROR(_xlfn.IFS(B10871=2015,H10871/$O$13,B10871=2016,H10871/$O$14,B10871=2017,H10871/$O$15,B10871=2018,H10871/$O$16,B10871=2019,H10871/$O$17,B10871=2020,H10871/$O$18,B10871=2021,H10871/$O$19,B10871=2022,H10871/$O$20),"")</f>
        <v>1.4893877534148134E-3</v>
      </c>
      <c r="K10871" s="3" cm="1">
        <f t="array" ref="K10871">IFERROR(_xlfn.IFS(B10871=2015,J10871*$P$4,B10871=2016,J10871*$P$5,B10871=2017,J10871*$P$6,B10871=2018,J10871*$P$7,B10871=2019,J10871*$P$8,B10871=2020,J10871*$P$9,B10871=2021,J10871*$P$10,B10871=2022,J10871*$P$11),"")</f>
        <v>3188113.860125951</v>
      </c>
      <c r="L10871" s="3">
        <f t="shared" si="170"/>
        <v>6099103.9601259511</v>
      </c>
    </row>
    <row r="10872" spans="1:12">
      <c r="A10872">
        <v>4816620</v>
      </c>
      <c r="B10872">
        <v>2022</v>
      </c>
      <c r="D10872" t="s">
        <v>1122</v>
      </c>
      <c r="E10872" t="s">
        <v>1123</v>
      </c>
      <c r="F10872" t="s">
        <v>4101</v>
      </c>
      <c r="G10872" t="s">
        <v>1124</v>
      </c>
      <c r="H10872" s="5">
        <v>3449311.03</v>
      </c>
      <c r="I10872">
        <f>IFERROR(VLOOKUP(G10872,'NCES Match'!$A$2:$B$1307,2,FALSE),"")</f>
        <v>4816620</v>
      </c>
      <c r="J10872" cm="1">
        <f t="array" ref="J10872">IFERROR(_xlfn.IFS(B10872=2015,H10872/$O$13,B10872=2016,H10872/$O$14,B10872=2017,H10872/$O$15,B10872=2018,H10872/$O$16,B10872=2019,H10872/$O$17,B10872=2020,H10872/$O$18,B10872=2021,H10872/$O$19,B10872=2022,H10872/$O$20),"")</f>
        <v>1.5150431006239562E-3</v>
      </c>
      <c r="K10872" s="3" cm="1">
        <f t="array" ref="K10872">IFERROR(_xlfn.IFS(B10872=2015,J10872*$P$4,B10872=2016,J10872*$P$5,B10872=2017,J10872*$P$6,B10872=2018,J10872*$P$7,B10872=2019,J10872*$P$8,B10872=2020,J10872*$P$9,B10872=2021,J10872*$P$10,B10872=2022,J10872*$P$11),"")</f>
        <v>3262619.5705512376</v>
      </c>
      <c r="L10872" s="3">
        <f t="shared" si="170"/>
        <v>6711930.6005512374</v>
      </c>
    </row>
    <row r="10873" spans="1:12">
      <c r="A10873">
        <v>4816620</v>
      </c>
      <c r="B10873">
        <v>2023</v>
      </c>
      <c r="D10873" t="s">
        <v>1122</v>
      </c>
      <c r="E10873" t="s">
        <v>1123</v>
      </c>
      <c r="F10873" t="s">
        <v>4101</v>
      </c>
      <c r="G10873" t="s">
        <v>1124</v>
      </c>
      <c r="H10873" s="5">
        <v>4140170.28</v>
      </c>
      <c r="I10873">
        <f>IFERROR(VLOOKUP(G10873,'NCES Match'!$A$2:$B$1307,2,FALSE),"")</f>
        <v>4816620</v>
      </c>
      <c r="J10873" t="str" cm="1">
        <f t="array" ref="J10873">IFERROR(_xlfn.IFS(B10873=2015,H10873/$O$13,B10873=2016,H10873/$O$14,B10873=2017,H10873/$O$15,B10873=2018,H10873/$O$16,B10873=2019,H10873/$O$17,B10873=2020,H10873/$O$18,B10873=2021,H10873/$O$19,B10873=2022,H10873/$O$20),"")</f>
        <v/>
      </c>
      <c r="K10873" s="3" t="str" cm="1">
        <f t="array" ref="K10873">IFERROR(_xlfn.IFS(B10873=2015,J10873*$P$4,B10873=2016,J10873*$P$5,B10873=2017,J10873*$P$6,B10873=2018,J10873*$P$7,B10873=2019,J10873*$P$8,B10873=2020,J10873*$P$9,B10873=2021,J10873*$P$10,B10873=2022,J10873*$P$11),"")</f>
        <v/>
      </c>
      <c r="L10873" s="3">
        <f t="shared" si="170"/>
        <v>4140170.28</v>
      </c>
    </row>
    <row r="10874" spans="1:12">
      <c r="A10874">
        <v>4826400</v>
      </c>
      <c r="B10874">
        <v>2015</v>
      </c>
      <c r="C10874" t="s">
        <v>381</v>
      </c>
      <c r="D10874" t="s">
        <v>1926</v>
      </c>
      <c r="E10874" t="s">
        <v>1927</v>
      </c>
      <c r="G10874" t="s">
        <v>1928</v>
      </c>
      <c r="H10874" s="5">
        <v>215900.31</v>
      </c>
      <c r="I10874">
        <f>IFERROR(VLOOKUP(G10874,'NCES Match'!$A$2:$B$1307,2,FALSE),"")</f>
        <v>4826400</v>
      </c>
      <c r="J10874" cm="1">
        <f t="array" ref="J10874">IFERROR(_xlfn.IFS(B10874=2015,H10874/$O$13,B10874=2016,H10874/$O$14,B10874=2017,H10874/$O$15,B10874=2018,H10874/$O$16,B10874=2019,H10874/$O$17,B10874=2020,H10874/$O$18,B10874=2021,H10874/$O$19,B10874=2022,H10874/$O$20),"")</f>
        <v>1.6913711397306379E-4</v>
      </c>
      <c r="K10874" s="3" cm="1">
        <f t="array" ref="K10874">IFERROR(_xlfn.IFS(B10874=2015,J10874*$P$4,B10874=2016,J10874*$P$5,B10874=2017,J10874*$P$6,B10874=2018,J10874*$P$7,B10874=2019,J10874*$P$8,B10874=2020,J10874*$P$9,B10874=2021,J10874*$P$10,B10874=2022,J10874*$P$11),"")</f>
        <v>269178.83951401716</v>
      </c>
      <c r="L10874" s="3">
        <f t="shared" si="170"/>
        <v>485079.14951401716</v>
      </c>
    </row>
    <row r="10875" spans="1:12">
      <c r="A10875">
        <v>4826400</v>
      </c>
      <c r="B10875">
        <v>2016</v>
      </c>
      <c r="C10875" t="s">
        <v>4102</v>
      </c>
      <c r="D10875" t="s">
        <v>1926</v>
      </c>
      <c r="E10875" t="s">
        <v>1927</v>
      </c>
      <c r="F10875" t="s">
        <v>4101</v>
      </c>
      <c r="G10875" t="s">
        <v>1928</v>
      </c>
      <c r="H10875" s="5">
        <v>222579</v>
      </c>
      <c r="I10875">
        <f>IFERROR(VLOOKUP(G10875,'NCES Match'!$A$2:$B$1307,2,FALSE),"")</f>
        <v>4826400</v>
      </c>
      <c r="J10875" cm="1">
        <f t="array" ref="J10875">IFERROR(_xlfn.IFS(B10875=2015,H10875/$O$13,B10875=2016,H10875/$O$14,B10875=2017,H10875/$O$15,B10875=2018,H10875/$O$16,B10875=2019,H10875/$O$17,B10875=2020,H10875/$O$18,B10875=2021,H10875/$O$19,B10875=2022,H10875/$O$20),"")</f>
        <v>1.5933694070313466E-4</v>
      </c>
      <c r="K10875" s="3" cm="1">
        <f t="array" ref="K10875">IFERROR(_xlfn.IFS(B10875=2015,J10875*$P$4,B10875=2016,J10875*$P$5,B10875=2017,J10875*$P$6,B10875=2018,J10875*$P$7,B10875=2019,J10875*$P$8,B10875=2020,J10875*$P$9,B10875=2021,J10875*$P$10,B10875=2022,J10875*$P$11),"")</f>
        <v>266989.95680289553</v>
      </c>
      <c r="L10875" s="3">
        <f t="shared" si="170"/>
        <v>489568.95680289553</v>
      </c>
    </row>
    <row r="10876" spans="1:12">
      <c r="A10876">
        <v>4826400</v>
      </c>
      <c r="B10876">
        <v>2017</v>
      </c>
      <c r="D10876" t="s">
        <v>1926</v>
      </c>
      <c r="E10876" t="s">
        <v>1927</v>
      </c>
      <c r="F10876" t="s">
        <v>4101</v>
      </c>
      <c r="G10876" t="s">
        <v>1928</v>
      </c>
      <c r="H10876" s="5">
        <v>233303</v>
      </c>
      <c r="I10876">
        <f>IFERROR(VLOOKUP(G10876,'NCES Match'!$A$2:$B$1307,2,FALSE),"")</f>
        <v>4826400</v>
      </c>
      <c r="J10876" cm="1">
        <f t="array" ref="J10876">IFERROR(_xlfn.IFS(B10876=2015,H10876/$O$13,B10876=2016,H10876/$O$14,B10876=2017,H10876/$O$15,B10876=2018,H10876/$O$16,B10876=2019,H10876/$O$17,B10876=2020,H10876/$O$18,B10876=2021,H10876/$O$19,B10876=2022,H10876/$O$20),"")</f>
        <v>1.6084813256850709E-4</v>
      </c>
      <c r="K10876" s="3" cm="1">
        <f t="array" ref="K10876">IFERROR(_xlfn.IFS(B10876=2015,J10876*$P$4,B10876=2016,J10876*$P$5,B10876=2017,J10876*$P$6,B10876=2018,J10876*$P$7,B10876=2019,J10876*$P$8,B10876=2020,J10876*$P$9,B10876=2021,J10876*$P$10,B10876=2022,J10876*$P$11),"")</f>
        <v>273159.99080723443</v>
      </c>
      <c r="L10876" s="3">
        <f t="shared" si="170"/>
        <v>506462.99080723443</v>
      </c>
    </row>
    <row r="10877" spans="1:12">
      <c r="A10877">
        <v>4826400</v>
      </c>
      <c r="B10877">
        <v>2018</v>
      </c>
      <c r="D10877" t="s">
        <v>1926</v>
      </c>
      <c r="E10877" t="s">
        <v>1927</v>
      </c>
      <c r="F10877" t="s">
        <v>4101</v>
      </c>
      <c r="G10877" t="s">
        <v>1928</v>
      </c>
      <c r="H10877" s="5">
        <v>228695</v>
      </c>
      <c r="I10877">
        <f>IFERROR(VLOOKUP(G10877,'NCES Match'!$A$2:$B$1307,2,FALSE),"")</f>
        <v>4826400</v>
      </c>
      <c r="J10877" cm="1">
        <f t="array" ref="J10877">IFERROR(_xlfn.IFS(B10877=2015,H10877/$O$13,B10877=2016,H10877/$O$14,B10877=2017,H10877/$O$15,B10877=2018,H10877/$O$16,B10877=2019,H10877/$O$17,B10877=2020,H10877/$O$18,B10877=2021,H10877/$O$19,B10877=2022,H10877/$O$20),"")</f>
        <v>1.4923694275760361E-4</v>
      </c>
      <c r="K10877" s="3" cm="1">
        <f t="array" ref="K10877">IFERROR(_xlfn.IFS(B10877=2015,J10877*$P$4,B10877=2016,J10877*$P$5,B10877=2017,J10877*$P$6,B10877=2018,J10877*$P$7,B10877=2019,J10877*$P$8,B10877=2020,J10877*$P$9,B10877=2021,J10877*$P$10,B10877=2022,J10877*$P$11),"")</f>
        <v>256217.93729414945</v>
      </c>
      <c r="L10877" s="3">
        <f t="shared" si="170"/>
        <v>484912.93729414942</v>
      </c>
    </row>
    <row r="10878" spans="1:12">
      <c r="A10878">
        <v>4826400</v>
      </c>
      <c r="B10878">
        <v>2019</v>
      </c>
      <c r="D10878" t="s">
        <v>1926</v>
      </c>
      <c r="E10878" t="s">
        <v>1927</v>
      </c>
      <c r="F10878" t="s">
        <v>4101</v>
      </c>
      <c r="G10878" t="s">
        <v>1928</v>
      </c>
      <c r="H10878" s="5">
        <v>258553</v>
      </c>
      <c r="I10878">
        <f>IFERROR(VLOOKUP(G10878,'NCES Match'!$A$2:$B$1307,2,FALSE),"")</f>
        <v>4826400</v>
      </c>
      <c r="J10878" cm="1">
        <f t="array" ref="J10878">IFERROR(_xlfn.IFS(B10878=2015,H10878/$O$13,B10878=2016,H10878/$O$14,B10878=2017,H10878/$O$15,B10878=2018,H10878/$O$16,B10878=2019,H10878/$O$17,B10878=2020,H10878/$O$18,B10878=2021,H10878/$O$19,B10878=2022,H10878/$O$20),"")</f>
        <v>1.6371059542928893E-4</v>
      </c>
      <c r="K10878" s="3" cm="1">
        <f t="array" ref="K10878">IFERROR(_xlfn.IFS(B10878=2015,J10878*$P$4,B10878=2016,J10878*$P$5,B10878=2017,J10878*$P$6,B10878=2018,J10878*$P$7,B10878=2019,J10878*$P$8,B10878=2020,J10878*$P$9,B10878=2021,J10878*$P$10,B10878=2022,J10878*$P$11),"")</f>
        <v>284516.89519701392</v>
      </c>
      <c r="L10878" s="3">
        <f t="shared" si="170"/>
        <v>543069.89519701386</v>
      </c>
    </row>
    <row r="10879" spans="1:12">
      <c r="A10879">
        <v>4826400</v>
      </c>
      <c r="B10879">
        <v>2020</v>
      </c>
      <c r="D10879" t="s">
        <v>1926</v>
      </c>
      <c r="E10879" t="s">
        <v>1927</v>
      </c>
      <c r="F10879" t="s">
        <v>4230</v>
      </c>
      <c r="G10879" t="s">
        <v>1928</v>
      </c>
      <c r="H10879" s="5">
        <v>283377</v>
      </c>
      <c r="I10879">
        <f>IFERROR(VLOOKUP(G10879,'NCES Match'!$A$2:$B$1307,2,FALSE),"")</f>
        <v>4826400</v>
      </c>
      <c r="J10879" cm="1">
        <f t="array" ref="J10879">IFERROR(_xlfn.IFS(B10879=2015,H10879/$O$13,B10879=2016,H10879/$O$14,B10879=2017,H10879/$O$15,B10879=2018,H10879/$O$16,B10879=2019,H10879/$O$17,B10879=2020,H10879/$O$18,B10879=2021,H10879/$O$19,B10879=2022,H10879/$O$20),"")</f>
        <v>1.5356413939796257E-4</v>
      </c>
      <c r="K10879" s="3" cm="1">
        <f t="array" ref="K10879">IFERROR(_xlfn.IFS(B10879=2015,J10879*$P$4,B10879=2016,J10879*$P$5,B10879=2017,J10879*$P$6,B10879=2018,J10879*$P$7,B10879=2019,J10879*$P$8,B10879=2020,J10879*$P$9,B10879=2021,J10879*$P$10,B10879=2022,J10879*$P$11),"")</f>
        <v>323713.63813395752</v>
      </c>
      <c r="L10879" s="3">
        <f t="shared" si="170"/>
        <v>607090.63813395752</v>
      </c>
    </row>
    <row r="10880" spans="1:12">
      <c r="A10880">
        <v>4826400</v>
      </c>
      <c r="B10880">
        <v>2021</v>
      </c>
      <c r="D10880" t="s">
        <v>1926</v>
      </c>
      <c r="E10880" t="s">
        <v>1927</v>
      </c>
      <c r="F10880" t="s">
        <v>4101</v>
      </c>
      <c r="G10880" t="s">
        <v>1928</v>
      </c>
      <c r="H10880" s="5">
        <v>302138.81</v>
      </c>
      <c r="I10880">
        <f>IFERROR(VLOOKUP(G10880,'NCES Match'!$A$2:$B$1307,2,FALSE),"")</f>
        <v>4826400</v>
      </c>
      <c r="J10880" cm="1">
        <f t="array" ref="J10880">IFERROR(_xlfn.IFS(B10880=2015,H10880/$O$13,B10880=2016,H10880/$O$14,B10880=2017,H10880/$O$15,B10880=2018,H10880/$O$16,B10880=2019,H10880/$O$17,B10880=2020,H10880/$O$18,B10880=2021,H10880/$O$19,B10880=2022,H10880/$O$20),"")</f>
        <v>1.5458721190612264E-4</v>
      </c>
      <c r="K10880" s="3" cm="1">
        <f t="array" ref="K10880">IFERROR(_xlfn.IFS(B10880=2015,J10880*$P$4,B10880=2016,J10880*$P$5,B10880=2017,J10880*$P$6,B10880=2018,J10880*$P$7,B10880=2019,J10880*$P$8,B10880=2020,J10880*$P$9,B10880=2021,J10880*$P$10,B10880=2022,J10880*$P$11),"")</f>
        <v>330902.16550133965</v>
      </c>
      <c r="L10880" s="3">
        <f t="shared" si="170"/>
        <v>633040.97550133965</v>
      </c>
    </row>
    <row r="10881" spans="1:12">
      <c r="A10881">
        <v>4826400</v>
      </c>
      <c r="B10881">
        <v>2022</v>
      </c>
      <c r="D10881" t="s">
        <v>1926</v>
      </c>
      <c r="E10881" t="s">
        <v>1927</v>
      </c>
      <c r="F10881" t="s">
        <v>4101</v>
      </c>
      <c r="G10881" t="s">
        <v>1928</v>
      </c>
      <c r="H10881" s="5">
        <v>364727.14</v>
      </c>
      <c r="I10881">
        <f>IFERROR(VLOOKUP(G10881,'NCES Match'!$A$2:$B$1307,2,FALSE),"")</f>
        <v>4826400</v>
      </c>
      <c r="J10881" cm="1">
        <f t="array" ref="J10881">IFERROR(_xlfn.IFS(B10881=2015,H10881/$O$13,B10881=2016,H10881/$O$14,B10881=2017,H10881/$O$15,B10881=2018,H10881/$O$16,B10881=2019,H10881/$O$17,B10881=2020,H10881/$O$18,B10881=2021,H10881/$O$19,B10881=2022,H10881/$O$20),"")</f>
        <v>1.6019933611707607E-4</v>
      </c>
      <c r="K10881" s="3" cm="1">
        <f t="array" ref="K10881">IFERROR(_xlfn.IFS(B10881=2015,J10881*$P$4,B10881=2016,J10881*$P$5,B10881=2017,J10881*$P$6,B10881=2018,J10881*$P$7,B10881=2019,J10881*$P$8,B10881=2020,J10881*$P$9,B10881=2021,J10881*$P$10,B10881=2022,J10881*$P$11),"")</f>
        <v>344986.54790060536</v>
      </c>
      <c r="L10881" s="3">
        <f t="shared" si="170"/>
        <v>709713.68790060538</v>
      </c>
    </row>
    <row r="10882" spans="1:12">
      <c r="A10882">
        <v>4826400</v>
      </c>
      <c r="B10882">
        <v>2023</v>
      </c>
      <c r="D10882" t="s">
        <v>1926</v>
      </c>
      <c r="E10882" t="s">
        <v>1927</v>
      </c>
      <c r="F10882" t="s">
        <v>4101</v>
      </c>
      <c r="G10882" t="s">
        <v>1928</v>
      </c>
      <c r="H10882" s="5">
        <v>451990.53</v>
      </c>
      <c r="I10882">
        <f>IFERROR(VLOOKUP(G10882,'NCES Match'!$A$2:$B$1307,2,FALSE),"")</f>
        <v>4826400</v>
      </c>
      <c r="J10882" t="str" cm="1">
        <f t="array" ref="J10882">IFERROR(_xlfn.IFS(B10882=2015,H10882/$O$13,B10882=2016,H10882/$O$14,B10882=2017,H10882/$O$15,B10882=2018,H10882/$O$16,B10882=2019,H10882/$O$17,B10882=2020,H10882/$O$18,B10882=2021,H10882/$O$19,B10882=2022,H10882/$O$20),"")</f>
        <v/>
      </c>
      <c r="K10882" s="3" t="str" cm="1">
        <f t="array" ref="K10882">IFERROR(_xlfn.IFS(B10882=2015,J10882*$P$4,B10882=2016,J10882*$P$5,B10882=2017,J10882*$P$6,B10882=2018,J10882*$P$7,B10882=2019,J10882*$P$8,B10882=2020,J10882*$P$9,B10882=2021,J10882*$P$10,B10882=2022,J10882*$P$11),"")</f>
        <v/>
      </c>
      <c r="L10882" s="3">
        <f t="shared" si="170"/>
        <v>451990.53</v>
      </c>
    </row>
    <row r="10883" spans="1:12">
      <c r="A10883">
        <v>4826470</v>
      </c>
      <c r="B10883">
        <v>2015</v>
      </c>
      <c r="C10883" t="s">
        <v>381</v>
      </c>
      <c r="D10883" t="s">
        <v>1932</v>
      </c>
      <c r="E10883" t="s">
        <v>1933</v>
      </c>
      <c r="G10883" t="s">
        <v>1934</v>
      </c>
      <c r="H10883" s="5">
        <v>1258835.47</v>
      </c>
      <c r="I10883">
        <f>IFERROR(VLOOKUP(G10883,'NCES Match'!$A$2:$B$1307,2,FALSE),"")</f>
        <v>4826470</v>
      </c>
      <c r="J10883" cm="1">
        <f t="array" ref="J10883">IFERROR(_xlfn.IFS(B10883=2015,H10883/$O$13,B10883=2016,H10883/$O$14,B10883=2017,H10883/$O$15,B10883=2018,H10883/$O$16,B10883=2019,H10883/$O$17,B10883=2020,H10883/$O$18,B10883=2021,H10883/$O$19,B10883=2022,H10883/$O$20),"")</f>
        <v>9.8617643653557186E-4</v>
      </c>
      <c r="K10883" s="3" cm="1">
        <f t="array" ref="K10883">IFERROR(_xlfn.IFS(B10883=2015,J10883*$P$4,B10883=2016,J10883*$P$5,B10883=2017,J10883*$P$6,B10883=2018,J10883*$P$7,B10883=2019,J10883*$P$8,B10883=2020,J10883*$P$9,B10883=2021,J10883*$P$10,B10883=2022,J10883*$P$11),"")</f>
        <v>1569483.0218339302</v>
      </c>
      <c r="L10883" s="3">
        <f t="shared" ref="L10883:L10946" si="171">SUM(H10883,K10883)</f>
        <v>2828318.4918339299</v>
      </c>
    </row>
    <row r="10884" spans="1:12">
      <c r="A10884">
        <v>4826470</v>
      </c>
      <c r="B10884">
        <v>2016</v>
      </c>
      <c r="C10884" t="s">
        <v>4102</v>
      </c>
      <c r="D10884" t="s">
        <v>1932</v>
      </c>
      <c r="E10884" t="s">
        <v>1933</v>
      </c>
      <c r="F10884" t="s">
        <v>4101</v>
      </c>
      <c r="G10884" t="s">
        <v>1934</v>
      </c>
      <c r="H10884" s="5">
        <v>1305273</v>
      </c>
      <c r="I10884">
        <f>IFERROR(VLOOKUP(G10884,'NCES Match'!$A$2:$B$1307,2,FALSE),"")</f>
        <v>4826470</v>
      </c>
      <c r="J10884" cm="1">
        <f t="array" ref="J10884">IFERROR(_xlfn.IFS(B10884=2015,H10884/$O$13,B10884=2016,H10884/$O$14,B10884=2017,H10884/$O$15,B10884=2018,H10884/$O$16,B10884=2019,H10884/$O$17,B10884=2020,H10884/$O$18,B10884=2021,H10884/$O$19,B10884=2022,H10884/$O$20),"")</f>
        <v>9.3440174770487194E-4</v>
      </c>
      <c r="K10884" s="3" cm="1">
        <f t="array" ref="K10884">IFERROR(_xlfn.IFS(B10884=2015,J10884*$P$4,B10884=2016,J10884*$P$5,B10884=2017,J10884*$P$6,B10884=2018,J10884*$P$7,B10884=2019,J10884*$P$8,B10884=2020,J10884*$P$9,B10884=2021,J10884*$P$10,B10884=2022,J10884*$P$11),"")</f>
        <v>1565712.7666400957</v>
      </c>
      <c r="L10884" s="3">
        <f t="shared" si="171"/>
        <v>2870985.766640096</v>
      </c>
    </row>
    <row r="10885" spans="1:12">
      <c r="A10885">
        <v>4826470</v>
      </c>
      <c r="B10885">
        <v>2017</v>
      </c>
      <c r="D10885" t="s">
        <v>1932</v>
      </c>
      <c r="E10885" t="s">
        <v>1933</v>
      </c>
      <c r="F10885" t="s">
        <v>4101</v>
      </c>
      <c r="G10885" t="s">
        <v>1934</v>
      </c>
      <c r="H10885" s="5">
        <v>1361463</v>
      </c>
      <c r="I10885">
        <f>IFERROR(VLOOKUP(G10885,'NCES Match'!$A$2:$B$1307,2,FALSE),"")</f>
        <v>4826470</v>
      </c>
      <c r="J10885" cm="1">
        <f t="array" ref="J10885">IFERROR(_xlfn.IFS(B10885=2015,H10885/$O$13,B10885=2016,H10885/$O$14,B10885=2017,H10885/$O$15,B10885=2018,H10885/$O$16,B10885=2019,H10885/$O$17,B10885=2020,H10885/$O$18,B10885=2021,H10885/$O$19,B10885=2022,H10885/$O$20),"")</f>
        <v>9.3864537151737177E-4</v>
      </c>
      <c r="K10885" s="3" cm="1">
        <f t="array" ref="K10885">IFERROR(_xlfn.IFS(B10885=2015,J10885*$P$4,B10885=2016,J10885*$P$5,B10885=2017,J10885*$P$6,B10885=2018,J10885*$P$7,B10885=2019,J10885*$P$8,B10885=2020,J10885*$P$9,B10885=2021,J10885*$P$10,B10885=2022,J10885*$P$11),"")</f>
        <v>1594052.4578097574</v>
      </c>
      <c r="L10885" s="3">
        <f t="shared" si="171"/>
        <v>2955515.4578097574</v>
      </c>
    </row>
    <row r="10886" spans="1:12">
      <c r="A10886">
        <v>4826470</v>
      </c>
      <c r="B10886">
        <v>2018</v>
      </c>
      <c r="D10886" t="s">
        <v>1932</v>
      </c>
      <c r="E10886" t="s">
        <v>1933</v>
      </c>
      <c r="F10886" t="s">
        <v>4101</v>
      </c>
      <c r="G10886" t="s">
        <v>1934</v>
      </c>
      <c r="H10886" s="5">
        <v>1434486</v>
      </c>
      <c r="I10886">
        <f>IFERROR(VLOOKUP(G10886,'NCES Match'!$A$2:$B$1307,2,FALSE),"")</f>
        <v>4826470</v>
      </c>
      <c r="J10886" cm="1">
        <f t="array" ref="J10886">IFERROR(_xlfn.IFS(B10886=2015,H10886/$O$13,B10886=2016,H10886/$O$14,B10886=2017,H10886/$O$15,B10886=2018,H10886/$O$16,B10886=2019,H10886/$O$17,B10886=2020,H10886/$O$18,B10886=2021,H10886/$O$19,B10886=2022,H10886/$O$20),"")</f>
        <v>9.3608651290401519E-4</v>
      </c>
      <c r="K10886" s="3" cm="1">
        <f t="array" ref="K10886">IFERROR(_xlfn.IFS(B10886=2015,J10886*$P$4,B10886=2016,J10886*$P$5,B10886=2017,J10886*$P$6,B10886=2018,J10886*$P$7,B10886=2019,J10886*$P$8,B10886=2020,J10886*$P$9,B10886=2021,J10886*$P$10,B10886=2022,J10886*$P$11),"")</f>
        <v>1607123.2164994217</v>
      </c>
      <c r="L10886" s="3">
        <f t="shared" si="171"/>
        <v>3041609.2164994217</v>
      </c>
    </row>
    <row r="10887" spans="1:12">
      <c r="A10887">
        <v>4826470</v>
      </c>
      <c r="B10887">
        <v>2019</v>
      </c>
      <c r="D10887" t="s">
        <v>1932</v>
      </c>
      <c r="E10887" t="s">
        <v>1933</v>
      </c>
      <c r="F10887" t="s">
        <v>4101</v>
      </c>
      <c r="G10887" t="s">
        <v>1934</v>
      </c>
      <c r="H10887" s="5">
        <v>1590937</v>
      </c>
      <c r="I10887">
        <f>IFERROR(VLOOKUP(G10887,'NCES Match'!$A$2:$B$1307,2,FALSE),"")</f>
        <v>4826470</v>
      </c>
      <c r="J10887" cm="1">
        <f t="array" ref="J10887">IFERROR(_xlfn.IFS(B10887=2015,H10887/$O$13,B10887=2016,H10887/$O$14,B10887=2017,H10887/$O$15,B10887=2018,H10887/$O$16,B10887=2019,H10887/$O$17,B10887=2020,H10887/$O$18,B10887=2021,H10887/$O$19,B10887=2022,H10887/$O$20),"")</f>
        <v>1.0073495320514039E-3</v>
      </c>
      <c r="K10887" s="3" cm="1">
        <f t="array" ref="K10887">IFERROR(_xlfn.IFS(B10887=2015,J10887*$P$4,B10887=2016,J10887*$P$5,B10887=2017,J10887*$P$6,B10887=2018,J10887*$P$7,B10887=2019,J10887*$P$8,B10887=2020,J10887*$P$9,B10887=2021,J10887*$P$10,B10887=2022,J10887*$P$11),"")</f>
        <v>1750698.9116121326</v>
      </c>
      <c r="L10887" s="3">
        <f t="shared" si="171"/>
        <v>3341635.9116121326</v>
      </c>
    </row>
    <row r="10888" spans="1:12">
      <c r="A10888">
        <v>4826470</v>
      </c>
      <c r="B10888">
        <v>2020</v>
      </c>
      <c r="D10888" t="s">
        <v>1932</v>
      </c>
      <c r="E10888" t="s">
        <v>1933</v>
      </c>
      <c r="F10888" t="s">
        <v>4230</v>
      </c>
      <c r="G10888" t="s">
        <v>1934</v>
      </c>
      <c r="H10888" s="5">
        <v>1760452</v>
      </c>
      <c r="I10888">
        <f>IFERROR(VLOOKUP(G10888,'NCES Match'!$A$2:$B$1307,2,FALSE),"")</f>
        <v>4826470</v>
      </c>
      <c r="J10888" cm="1">
        <f t="array" ref="J10888">IFERROR(_xlfn.IFS(B10888=2015,H10888/$O$13,B10888=2016,H10888/$O$14,B10888=2017,H10888/$O$15,B10888=2018,H10888/$O$16,B10888=2019,H10888/$O$17,B10888=2020,H10888/$O$18,B10888=2021,H10888/$O$19,B10888=2022,H10888/$O$20),"")</f>
        <v>9.5400225258726709E-4</v>
      </c>
      <c r="K10888" s="3" cm="1">
        <f t="array" ref="K10888">IFERROR(_xlfn.IFS(B10888=2015,J10888*$P$4,B10888=2016,J10888*$P$5,B10888=2017,J10888*$P$6,B10888=2018,J10888*$P$7,B10888=2019,J10888*$P$8,B10888=2020,J10888*$P$9,B10888=2021,J10888*$P$10,B10888=2022,J10888*$P$11),"")</f>
        <v>2011039.4339703</v>
      </c>
      <c r="L10888" s="3">
        <f t="shared" si="171"/>
        <v>3771491.4339703</v>
      </c>
    </row>
    <row r="10889" spans="1:12">
      <c r="A10889">
        <v>4826470</v>
      </c>
      <c r="B10889">
        <v>2021</v>
      </c>
      <c r="D10889" t="s">
        <v>1932</v>
      </c>
      <c r="E10889" t="s">
        <v>1933</v>
      </c>
      <c r="F10889" t="s">
        <v>4101</v>
      </c>
      <c r="G10889" t="s">
        <v>1934</v>
      </c>
      <c r="H10889" s="5">
        <v>1942554.17</v>
      </c>
      <c r="I10889">
        <f>IFERROR(VLOOKUP(G10889,'NCES Match'!$A$2:$B$1307,2,FALSE),"")</f>
        <v>4826470</v>
      </c>
      <c r="J10889" cm="1">
        <f t="array" ref="J10889">IFERROR(_xlfn.IFS(B10889=2015,H10889/$O$13,B10889=2016,H10889/$O$14,B10889=2017,H10889/$O$15,B10889=2018,H10889/$O$16,B10889=2019,H10889/$O$17,B10889=2020,H10889/$O$18,B10889=2021,H10889/$O$19,B10889=2022,H10889/$O$20),"")</f>
        <v>9.9389427368470852E-4</v>
      </c>
      <c r="K10889" s="3" cm="1">
        <f t="array" ref="K10889">IFERROR(_xlfn.IFS(B10889=2015,J10889*$P$4,B10889=2016,J10889*$P$5,B10889=2017,J10889*$P$6,B10889=2018,J10889*$P$7,B10889=2019,J10889*$P$8,B10889=2020,J10889*$P$9,B10889=2021,J10889*$P$10,B10889=2022,J10889*$P$11),"")</f>
        <v>2127483.6604296463</v>
      </c>
      <c r="L10889" s="3">
        <f t="shared" si="171"/>
        <v>4070037.8304296462</v>
      </c>
    </row>
    <row r="10890" spans="1:12">
      <c r="A10890">
        <v>4826470</v>
      </c>
      <c r="B10890">
        <v>2022</v>
      </c>
      <c r="D10890" t="s">
        <v>1932</v>
      </c>
      <c r="E10890" t="s">
        <v>1933</v>
      </c>
      <c r="F10890" t="s">
        <v>4101</v>
      </c>
      <c r="G10890" t="s">
        <v>1934</v>
      </c>
      <c r="H10890" s="5">
        <v>2261167.9699999997</v>
      </c>
      <c r="I10890">
        <f>IFERROR(VLOOKUP(G10890,'NCES Match'!$A$2:$B$1307,2,FALSE),"")</f>
        <v>4826470</v>
      </c>
      <c r="J10890" cm="1">
        <f t="array" ref="J10890">IFERROR(_xlfn.IFS(B10890=2015,H10890/$O$13,B10890=2016,H10890/$O$14,B10890=2017,H10890/$O$15,B10890=2018,H10890/$O$16,B10890=2019,H10890/$O$17,B10890=2020,H10890/$O$18,B10890=2021,H10890/$O$19,B10890=2022,H10890/$O$20),"")</f>
        <v>9.9317426074516015E-4</v>
      </c>
      <c r="K10890" s="3" cm="1">
        <f t="array" ref="K10890">IFERROR(_xlfn.IFS(B10890=2015,J10890*$P$4,B10890=2016,J10890*$P$5,B10890=2017,J10890*$P$6,B10890=2018,J10890*$P$7,B10890=2019,J10890*$P$8,B10890=2020,J10890*$P$9,B10890=2021,J10890*$P$10,B10890=2022,J10890*$P$11),"")</f>
        <v>2138783.8925113152</v>
      </c>
      <c r="L10890" s="3">
        <f t="shared" si="171"/>
        <v>4399951.8625113145</v>
      </c>
    </row>
    <row r="10891" spans="1:12">
      <c r="A10891">
        <v>4826470</v>
      </c>
      <c r="B10891">
        <v>2023</v>
      </c>
      <c r="D10891" t="s">
        <v>1932</v>
      </c>
      <c r="E10891" t="s">
        <v>1933</v>
      </c>
      <c r="F10891" t="s">
        <v>4101</v>
      </c>
      <c r="G10891" t="s">
        <v>1934</v>
      </c>
      <c r="H10891" s="5">
        <v>2797894.13</v>
      </c>
      <c r="I10891">
        <f>IFERROR(VLOOKUP(G10891,'NCES Match'!$A$2:$B$1307,2,FALSE),"")</f>
        <v>4826470</v>
      </c>
      <c r="J10891" t="str" cm="1">
        <f t="array" ref="J10891">IFERROR(_xlfn.IFS(B10891=2015,H10891/$O$13,B10891=2016,H10891/$O$14,B10891=2017,H10891/$O$15,B10891=2018,H10891/$O$16,B10891=2019,H10891/$O$17,B10891=2020,H10891/$O$18,B10891=2021,H10891/$O$19,B10891=2022,H10891/$O$20),"")</f>
        <v/>
      </c>
      <c r="K10891" s="3" t="str" cm="1">
        <f t="array" ref="K10891">IFERROR(_xlfn.IFS(B10891=2015,J10891*$P$4,B10891=2016,J10891*$P$5,B10891=2017,J10891*$P$6,B10891=2018,J10891*$P$7,B10891=2019,J10891*$P$8,B10891=2020,J10891*$P$9,B10891=2021,J10891*$P$10,B10891=2022,J10891*$P$11),"")</f>
        <v/>
      </c>
      <c r="L10891" s="3">
        <f t="shared" si="171"/>
        <v>2797894.13</v>
      </c>
    </row>
    <row r="10892" spans="1:12">
      <c r="A10892">
        <v>4800169</v>
      </c>
      <c r="B10892">
        <v>2015</v>
      </c>
      <c r="C10892" t="s">
        <v>381</v>
      </c>
      <c r="D10892" t="s">
        <v>2725</v>
      </c>
      <c r="E10892" t="s">
        <v>2726</v>
      </c>
      <c r="G10892" t="s">
        <v>2727</v>
      </c>
      <c r="H10892" s="5">
        <v>361339.2</v>
      </c>
      <c r="I10892">
        <f>IFERROR(VLOOKUP(G10892,'NCES Match'!$A$2:$B$1307,2,FALSE),"")</f>
        <v>4800169</v>
      </c>
      <c r="J10892" cm="1">
        <f t="array" ref="J10892">IFERROR(_xlfn.IFS(B10892=2015,H10892/$O$13,B10892=2016,H10892/$O$14,B10892=2017,H10892/$O$15,B10892=2018,H10892/$O$16,B10892=2019,H10892/$O$17,B10892=2020,H10892/$O$18,B10892=2021,H10892/$O$19,B10892=2022,H10892/$O$20),"")</f>
        <v>2.8307448680057795E-4</v>
      </c>
      <c r="K10892" s="3" cm="1">
        <f t="array" ref="K10892">IFERROR(_xlfn.IFS(B10892=2015,J10892*$P$4,B10892=2016,J10892*$P$5,B10892=2017,J10892*$P$6,B10892=2018,J10892*$P$7,B10892=2019,J10892*$P$8,B10892=2020,J10892*$P$9,B10892=2021,J10892*$P$10,B10892=2022,J10892*$P$11),"")</f>
        <v>450508.23005730443</v>
      </c>
      <c r="L10892" s="3">
        <f t="shared" si="171"/>
        <v>811847.43005730445</v>
      </c>
    </row>
    <row r="10893" spans="1:12">
      <c r="A10893">
        <v>4800169</v>
      </c>
      <c r="B10893">
        <v>2016</v>
      </c>
      <c r="C10893" t="s">
        <v>4102</v>
      </c>
      <c r="D10893" t="s">
        <v>2725</v>
      </c>
      <c r="E10893" t="s">
        <v>2726</v>
      </c>
      <c r="F10893" t="s">
        <v>4101</v>
      </c>
      <c r="G10893" t="s">
        <v>2727</v>
      </c>
      <c r="H10893" s="5">
        <v>402641</v>
      </c>
      <c r="I10893">
        <f>IFERROR(VLOOKUP(G10893,'NCES Match'!$A$2:$B$1307,2,FALSE),"")</f>
        <v>4800169</v>
      </c>
      <c r="J10893" cm="1">
        <f t="array" ref="J10893">IFERROR(_xlfn.IFS(B10893=2015,H10893/$O$13,B10893=2016,H10893/$O$14,B10893=2017,H10893/$O$15,B10893=2018,H10893/$O$16,B10893=2019,H10893/$O$17,B10893=2020,H10893/$O$18,B10893=2021,H10893/$O$19,B10893=2022,H10893/$O$20),"")</f>
        <v>2.8823736804303572E-4</v>
      </c>
      <c r="K10893" s="3" cm="1">
        <f t="array" ref="K10893">IFERROR(_xlfn.IFS(B10893=2015,J10893*$P$4,B10893=2016,J10893*$P$5,B10893=2017,J10893*$P$6,B10893=2018,J10893*$P$7,B10893=2019,J10893*$P$8,B10893=2020,J10893*$P$9,B10893=2021,J10893*$P$10,B10893=2022,J10893*$P$11),"")</f>
        <v>482979.54073418723</v>
      </c>
      <c r="L10893" s="3">
        <f t="shared" si="171"/>
        <v>885620.54073418723</v>
      </c>
    </row>
    <row r="10894" spans="1:12">
      <c r="A10894">
        <v>4800169</v>
      </c>
      <c r="B10894">
        <v>2017</v>
      </c>
      <c r="D10894" t="s">
        <v>2725</v>
      </c>
      <c r="E10894" t="s">
        <v>2726</v>
      </c>
      <c r="F10894" t="s">
        <v>4101</v>
      </c>
      <c r="G10894" t="s">
        <v>2727</v>
      </c>
      <c r="H10894" s="5">
        <v>372578</v>
      </c>
      <c r="I10894">
        <f>IFERROR(VLOOKUP(G10894,'NCES Match'!$A$2:$B$1307,2,FALSE),"")</f>
        <v>4800169</v>
      </c>
      <c r="J10894" cm="1">
        <f t="array" ref="J10894">IFERROR(_xlfn.IFS(B10894=2015,H10894/$O$13,B10894=2016,H10894/$O$14,B10894=2017,H10894/$O$15,B10894=2018,H10894/$O$16,B10894=2019,H10894/$O$17,B10894=2020,H10894/$O$18,B10894=2021,H10894/$O$19,B10894=2022,H10894/$O$20),"")</f>
        <v>2.5686971678936507E-4</v>
      </c>
      <c r="K10894" s="3" cm="1">
        <f t="array" ref="K10894">IFERROR(_xlfn.IFS(B10894=2015,J10894*$P$4,B10894=2016,J10894*$P$5,B10894=2017,J10894*$P$6,B10894=2018,J10894*$P$7,B10894=2019,J10894*$P$8,B10894=2020,J10894*$P$9,B10894=2021,J10894*$P$10,B10894=2022,J10894*$P$11),"")</f>
        <v>436228.43707529607</v>
      </c>
      <c r="L10894" s="3">
        <f t="shared" si="171"/>
        <v>808806.43707529607</v>
      </c>
    </row>
    <row r="10895" spans="1:12">
      <c r="A10895">
        <v>4800169</v>
      </c>
      <c r="B10895">
        <v>2018</v>
      </c>
      <c r="D10895" t="s">
        <v>2725</v>
      </c>
      <c r="E10895" t="s">
        <v>2726</v>
      </c>
      <c r="F10895" t="s">
        <v>4101</v>
      </c>
      <c r="G10895" t="s">
        <v>2727</v>
      </c>
      <c r="H10895" s="5">
        <v>326122</v>
      </c>
      <c r="I10895">
        <f>IFERROR(VLOOKUP(G10895,'NCES Match'!$A$2:$B$1307,2,FALSE),"")</f>
        <v>4800169</v>
      </c>
      <c r="J10895" cm="1">
        <f t="array" ref="J10895">IFERROR(_xlfn.IFS(B10895=2015,H10895/$O$13,B10895=2016,H10895/$O$14,B10895=2017,H10895/$O$15,B10895=2018,H10895/$O$16,B10895=2019,H10895/$O$17,B10895=2020,H10895/$O$18,B10895=2021,H10895/$O$19,B10895=2022,H10895/$O$20),"")</f>
        <v>2.1281379236972911E-4</v>
      </c>
      <c r="K10895" s="3" cm="1">
        <f t="array" ref="K10895">IFERROR(_xlfn.IFS(B10895=2015,J10895*$P$4,B10895=2016,J10895*$P$5,B10895=2017,J10895*$P$6,B10895=2018,J10895*$P$7,B10895=2019,J10895*$P$8,B10895=2020,J10895*$P$9,B10895=2021,J10895*$P$10,B10895=2022,J10895*$P$11),"")</f>
        <v>365370.06120047485</v>
      </c>
      <c r="L10895" s="3">
        <f t="shared" si="171"/>
        <v>691492.06120047485</v>
      </c>
    </row>
    <row r="10896" spans="1:12">
      <c r="A10896">
        <v>4800169</v>
      </c>
      <c r="B10896">
        <v>2019</v>
      </c>
      <c r="D10896" t="s">
        <v>2725</v>
      </c>
      <c r="E10896" t="s">
        <v>2726</v>
      </c>
      <c r="F10896" t="s">
        <v>4101</v>
      </c>
      <c r="G10896" t="s">
        <v>2727</v>
      </c>
      <c r="H10896" s="5">
        <v>329181</v>
      </c>
      <c r="I10896">
        <f>IFERROR(VLOOKUP(G10896,'NCES Match'!$A$2:$B$1307,2,FALSE),"")</f>
        <v>4800169</v>
      </c>
      <c r="J10896" cm="1">
        <f t="array" ref="J10896">IFERROR(_xlfn.IFS(B10896=2015,H10896/$O$13,B10896=2016,H10896/$O$14,B10896=2017,H10896/$O$15,B10896=2018,H10896/$O$16,B10896=2019,H10896/$O$17,B10896=2020,H10896/$O$18,B10896=2021,H10896/$O$19,B10896=2022,H10896/$O$20),"")</f>
        <v>2.0843083435121139E-4</v>
      </c>
      <c r="K10896" s="3" cm="1">
        <f t="array" ref="K10896">IFERROR(_xlfn.IFS(B10896=2015,J10896*$P$4,B10896=2016,J10896*$P$5,B10896=2017,J10896*$P$6,B10896=2018,J10896*$P$7,B10896=2019,J10896*$P$8,B10896=2020,J10896*$P$9,B10896=2021,J10896*$P$10,B10896=2022,J10896*$P$11),"")</f>
        <v>362237.35975930752</v>
      </c>
      <c r="L10896" s="3">
        <f t="shared" si="171"/>
        <v>691418.35975930747</v>
      </c>
    </row>
    <row r="10897" spans="1:12">
      <c r="A10897">
        <v>4800169</v>
      </c>
      <c r="B10897">
        <v>2020</v>
      </c>
      <c r="D10897" t="s">
        <v>2725</v>
      </c>
      <c r="E10897" t="s">
        <v>2726</v>
      </c>
      <c r="F10897" t="s">
        <v>4230</v>
      </c>
      <c r="G10897" t="s">
        <v>4310</v>
      </c>
      <c r="H10897" s="5">
        <v>673125</v>
      </c>
      <c r="I10897">
        <f>IFERROR(VLOOKUP(G10897,'NCES Match'!$A$2:$B$1307,2,FALSE),"")</f>
        <v>4800169</v>
      </c>
      <c r="J10897" cm="1">
        <f t="array" ref="J10897">IFERROR(_xlfn.IFS(B10897=2015,H10897/$O$13,B10897=2016,H10897/$O$14,B10897=2017,H10897/$O$15,B10897=2018,H10897/$O$16,B10897=2019,H10897/$O$17,B10897=2020,H10897/$O$18,B10897=2021,H10897/$O$19,B10897=2022,H10897/$O$20),"")</f>
        <v>3.6477152814890954E-4</v>
      </c>
      <c r="K10897" s="3" cm="1">
        <f t="array" ref="K10897">IFERROR(_xlfn.IFS(B10897=2015,J10897*$P$4,B10897=2016,J10897*$P$5,B10897=2017,J10897*$P$6,B10897=2018,J10897*$P$7,B10897=2019,J10897*$P$8,B10897=2020,J10897*$P$9,B10897=2021,J10897*$P$10,B10897=2022,J10897*$P$11),"")</f>
        <v>768939.40816975303</v>
      </c>
      <c r="L10897" s="3">
        <f t="shared" si="171"/>
        <v>1442064.4081697529</v>
      </c>
    </row>
    <row r="10898" spans="1:12">
      <c r="A10898">
        <v>4800169</v>
      </c>
      <c r="B10898">
        <v>2021</v>
      </c>
      <c r="D10898" t="s">
        <v>2725</v>
      </c>
      <c r="E10898" t="s">
        <v>2726</v>
      </c>
      <c r="F10898" t="s">
        <v>4101</v>
      </c>
      <c r="G10898" t="s">
        <v>4310</v>
      </c>
      <c r="H10898" s="5">
        <v>753033.78</v>
      </c>
      <c r="I10898">
        <f>IFERROR(VLOOKUP(G10898,'NCES Match'!$A$2:$B$1307,2,FALSE),"")</f>
        <v>4800169</v>
      </c>
      <c r="J10898" cm="1">
        <f t="array" ref="J10898">IFERROR(_xlfn.IFS(B10898=2015,H10898/$O$13,B10898=2016,H10898/$O$14,B10898=2017,H10898/$O$15,B10898=2018,H10898/$O$16,B10898=2019,H10898/$O$17,B10898=2020,H10898/$O$18,B10898=2021,H10898/$O$19,B10898=2022,H10898/$O$20),"")</f>
        <v>3.8528447411747115E-4</v>
      </c>
      <c r="K10898" s="3" cm="1">
        <f t="array" ref="K10898">IFERROR(_xlfn.IFS(B10898=2015,J10898*$P$4,B10898=2016,J10898*$P$5,B10898=2017,J10898*$P$6,B10898=2018,J10898*$P$7,B10898=2019,J10898*$P$8,B10898=2020,J10898*$P$9,B10898=2021,J10898*$P$10,B10898=2022,J10898*$P$11),"")</f>
        <v>824721.94981392613</v>
      </c>
      <c r="L10898" s="3">
        <f t="shared" si="171"/>
        <v>1577755.7298139262</v>
      </c>
    </row>
    <row r="10899" spans="1:12">
      <c r="A10899">
        <v>4800169</v>
      </c>
      <c r="B10899">
        <v>2022</v>
      </c>
      <c r="D10899" t="s">
        <v>2725</v>
      </c>
      <c r="E10899" t="s">
        <v>2726</v>
      </c>
      <c r="F10899" t="s">
        <v>4101</v>
      </c>
      <c r="G10899" t="s">
        <v>4310</v>
      </c>
      <c r="H10899" s="5">
        <v>841830.51</v>
      </c>
      <c r="I10899">
        <f>IFERROR(VLOOKUP(G10899,'NCES Match'!$A$2:$B$1307,2,FALSE),"")</f>
        <v>4800169</v>
      </c>
      <c r="J10899" cm="1">
        <f t="array" ref="J10899">IFERROR(_xlfn.IFS(B10899=2015,H10899/$O$13,B10899=2016,H10899/$O$14,B10899=2017,H10899/$O$15,B10899=2018,H10899/$O$16,B10899=2019,H10899/$O$17,B10899=2020,H10899/$O$18,B10899=2021,H10899/$O$19,B10899=2022,H10899/$O$20),"")</f>
        <v>3.6975775596271654E-4</v>
      </c>
      <c r="K10899" s="3" cm="1">
        <f t="array" ref="K10899">IFERROR(_xlfn.IFS(B10899=2015,J10899*$P$4,B10899=2016,J10899*$P$5,B10899=2017,J10899*$P$6,B10899=2018,J10899*$P$7,B10899=2019,J10899*$P$8,B10899=2020,J10899*$P$9,B10899=2021,J10899*$P$10,B10899=2022,J10899*$P$11),"")</f>
        <v>796267.04380240524</v>
      </c>
      <c r="L10899" s="3">
        <f t="shared" si="171"/>
        <v>1638097.5538024053</v>
      </c>
    </row>
    <row r="10900" spans="1:12">
      <c r="A10900">
        <v>4800169</v>
      </c>
      <c r="B10900">
        <v>2023</v>
      </c>
      <c r="D10900" t="s">
        <v>2725</v>
      </c>
      <c r="E10900" t="s">
        <v>2726</v>
      </c>
      <c r="F10900" t="s">
        <v>4101</v>
      </c>
      <c r="G10900" t="s">
        <v>2727</v>
      </c>
      <c r="H10900" s="5">
        <v>891864.55</v>
      </c>
      <c r="I10900">
        <f>IFERROR(VLOOKUP(G10900,'NCES Match'!$A$2:$B$1307,2,FALSE),"")</f>
        <v>4800169</v>
      </c>
      <c r="J10900" t="str" cm="1">
        <f t="array" ref="J10900">IFERROR(_xlfn.IFS(B10900=2015,H10900/$O$13,B10900=2016,H10900/$O$14,B10900=2017,H10900/$O$15,B10900=2018,H10900/$O$16,B10900=2019,H10900/$O$17,B10900=2020,H10900/$O$18,B10900=2021,H10900/$O$19,B10900=2022,H10900/$O$20),"")</f>
        <v/>
      </c>
      <c r="K10900" s="3" t="str" cm="1">
        <f t="array" ref="K10900">IFERROR(_xlfn.IFS(B10900=2015,J10900*$P$4,B10900=2016,J10900*$P$5,B10900=2017,J10900*$P$6,B10900=2018,J10900*$P$7,B10900=2019,J10900*$P$8,B10900=2020,J10900*$P$9,B10900=2021,J10900*$P$10,B10900=2022,J10900*$P$11),"")</f>
        <v/>
      </c>
      <c r="L10900" s="3">
        <f t="shared" si="171"/>
        <v>891864.55</v>
      </c>
    </row>
    <row r="10901" spans="1:12">
      <c r="A10901" t="s">
        <v>4230</v>
      </c>
      <c r="B10901">
        <v>2015</v>
      </c>
      <c r="C10901" t="s">
        <v>230</v>
      </c>
      <c r="D10901" t="s">
        <v>243</v>
      </c>
      <c r="E10901" t="s">
        <v>244</v>
      </c>
      <c r="G10901" t="s">
        <v>245</v>
      </c>
      <c r="H10901" s="5">
        <v>3939542.9</v>
      </c>
      <c r="I10901" t="str">
        <f>IFERROR(VLOOKUP(G10901,'NCES Match'!$A$2:$B$1307,2,FALSE),"")</f>
        <v/>
      </c>
      <c r="J10901" cm="1">
        <f t="array" ref="J10901">IFERROR(_xlfn.IFS(B10901=2015,H10901/$O$13,B10901=2016,H10901/$O$14,B10901=2017,H10901/$O$15,B10901=2018,H10901/$O$16,B10901=2019,H10901/$O$17,B10901=2020,H10901/$O$18,B10901=2021,H10901/$O$19,B10901=2022,H10901/$O$20),"")</f>
        <v>3.0862527083869132E-3</v>
      </c>
      <c r="K10901" s="3" cm="1">
        <f t="array" ref="K10901">IFERROR(_xlfn.IFS(B10901=2015,J10901*$P$4,B10901=2016,J10901*$P$5,B10901=2017,J10901*$P$6,B10901=2018,J10901*$P$7,B10901=2019,J10901*$P$8,B10901=2020,J10901*$P$9,B10901=2021,J10901*$P$10,B10901=2022,J10901*$P$11),"")</f>
        <v>4911718.6818197975</v>
      </c>
      <c r="L10901" s="3">
        <f t="shared" si="171"/>
        <v>8851261.5818197969</v>
      </c>
    </row>
    <row r="10902" spans="1:12">
      <c r="A10902" t="s">
        <v>4230</v>
      </c>
      <c r="B10902">
        <v>2016</v>
      </c>
      <c r="C10902" t="s">
        <v>4100</v>
      </c>
      <c r="D10902" t="s">
        <v>243</v>
      </c>
      <c r="E10902" t="s">
        <v>244</v>
      </c>
      <c r="F10902" t="s">
        <v>4101</v>
      </c>
      <c r="G10902" t="s">
        <v>245</v>
      </c>
      <c r="H10902" s="5">
        <v>4400028</v>
      </c>
      <c r="I10902" t="str">
        <f>IFERROR(VLOOKUP(G10902,'NCES Match'!$A$2:$B$1307,2,FALSE),"")</f>
        <v/>
      </c>
      <c r="J10902" cm="1">
        <f t="array" ref="J10902">IFERROR(_xlfn.IFS(B10902=2015,H10902/$O$13,B10902=2016,H10902/$O$14,B10902=2017,H10902/$O$15,B10902=2018,H10902/$O$16,B10902=2019,H10902/$O$17,B10902=2020,H10902/$O$18,B10902=2021,H10902/$O$19,B10902=2022,H10902/$O$20),"")</f>
        <v>3.1498344431780726E-3</v>
      </c>
      <c r="K10902" s="3" cm="1">
        <f t="array" ref="K10902">IFERROR(_xlfn.IFS(B10902=2015,J10902*$P$4,B10902=2016,J10902*$P$5,B10902=2017,J10902*$P$6,B10902=2018,J10902*$P$7,B10902=2019,J10902*$P$8,B10902=2020,J10902*$P$9,B10902=2021,J10902*$P$10,B10902=2022,J10902*$P$11),"")</f>
        <v>5277961.0190158589</v>
      </c>
      <c r="L10902" s="3">
        <f t="shared" si="171"/>
        <v>9677989.0190158598</v>
      </c>
    </row>
    <row r="10903" spans="1:12">
      <c r="A10903" t="s">
        <v>4230</v>
      </c>
      <c r="B10903">
        <v>2017</v>
      </c>
      <c r="D10903" t="s">
        <v>243</v>
      </c>
      <c r="E10903" t="s">
        <v>244</v>
      </c>
      <c r="F10903" t="s">
        <v>4101</v>
      </c>
      <c r="G10903" t="s">
        <v>245</v>
      </c>
      <c r="H10903" s="5">
        <v>4926982</v>
      </c>
      <c r="I10903" t="str">
        <f>IFERROR(VLOOKUP(G10903,'NCES Match'!$A$2:$B$1307,2,FALSE),"")</f>
        <v/>
      </c>
      <c r="J10903" cm="1">
        <f t="array" ref="J10903">IFERROR(_xlfn.IFS(B10903=2015,H10903/$O$13,B10903=2016,H10903/$O$14,B10903=2017,H10903/$O$15,B10903=2018,H10903/$O$16,B10903=2019,H10903/$O$17,B10903=2020,H10903/$O$18,B10903=2021,H10903/$O$19,B10903=2022,H10903/$O$20),"")</f>
        <v>3.3968523932338987E-3</v>
      </c>
      <c r="K10903" s="3" cm="1">
        <f t="array" ref="K10903">IFERROR(_xlfn.IFS(B10903=2015,J10903*$P$4,B10903=2016,J10903*$P$5,B10903=2017,J10903*$P$6,B10903=2018,J10903*$P$7,B10903=2019,J10903*$P$8,B10903=2020,J10903*$P$9,B10903=2021,J10903*$P$10,B10903=2022,J10903*$P$11),"")</f>
        <v>5768697.1784649557</v>
      </c>
      <c r="L10903" s="3">
        <f t="shared" si="171"/>
        <v>10695679.178464957</v>
      </c>
    </row>
    <row r="10904" spans="1:12">
      <c r="A10904" t="s">
        <v>4230</v>
      </c>
      <c r="B10904">
        <v>2018</v>
      </c>
      <c r="D10904" t="s">
        <v>243</v>
      </c>
      <c r="E10904" t="s">
        <v>244</v>
      </c>
      <c r="F10904">
        <v>997</v>
      </c>
      <c r="G10904" t="s">
        <v>245</v>
      </c>
      <c r="H10904" s="5">
        <v>5395799</v>
      </c>
      <c r="I10904" t="str">
        <f>IFERROR(VLOOKUP(G10904,'NCES Match'!$A$2:$B$1307,2,FALSE),"")</f>
        <v/>
      </c>
      <c r="J10904" cm="1">
        <f t="array" ref="J10904">IFERROR(_xlfn.IFS(B10904=2015,H10904/$O$13,B10904=2016,H10904/$O$14,B10904=2017,H10904/$O$15,B10904=2018,H10904/$O$16,B10904=2019,H10904/$O$17,B10904=2020,H10904/$O$18,B10904=2021,H10904/$O$19,B10904=2022,H10904/$O$20),"")</f>
        <v>3.5210763090340181E-3</v>
      </c>
      <c r="K10904" s="3" cm="1">
        <f t="array" ref="K10904">IFERROR(_xlfn.IFS(B10904=2015,J10904*$P$4,B10904=2016,J10904*$P$5,B10904=2017,J10904*$P$6,B10904=2018,J10904*$P$7,B10904=2019,J10904*$P$8,B10904=2020,J10904*$P$9,B10904=2021,J10904*$P$10,B10904=2022,J10904*$P$11),"")</f>
        <v>6045171.4721958693</v>
      </c>
      <c r="L10904" s="3">
        <f t="shared" si="171"/>
        <v>11440970.472195869</v>
      </c>
    </row>
    <row r="10905" spans="1:12">
      <c r="A10905" t="s">
        <v>4230</v>
      </c>
      <c r="B10905">
        <v>2019</v>
      </c>
      <c r="D10905" t="s">
        <v>243</v>
      </c>
      <c r="E10905" t="s">
        <v>244</v>
      </c>
      <c r="F10905" t="s">
        <v>4153</v>
      </c>
      <c r="G10905" t="s">
        <v>245</v>
      </c>
      <c r="H10905" s="5">
        <v>5698855</v>
      </c>
      <c r="I10905" t="str">
        <f>IFERROR(VLOOKUP(G10905,'NCES Match'!$A$2:$B$1307,2,FALSE),"")</f>
        <v/>
      </c>
      <c r="J10905" cm="1">
        <f t="array" ref="J10905">IFERROR(_xlfn.IFS(B10905=2015,H10905/$O$13,B10905=2016,H10905/$O$14,B10905=2017,H10905/$O$15,B10905=2018,H10905/$O$16,B10905=2019,H10905/$O$17,B10905=2020,H10905/$O$18,B10905=2021,H10905/$O$19,B10905=2022,H10905/$O$20),"")</f>
        <v>3.6084011607491707E-3</v>
      </c>
      <c r="K10905" s="3" cm="1">
        <f t="array" ref="K10905">IFERROR(_xlfn.IFS(B10905=2015,J10905*$P$4,B10905=2016,J10905*$P$5,B10905=2017,J10905*$P$6,B10905=2018,J10905*$P$7,B10905=2019,J10905*$P$8,B10905=2020,J10905*$P$9,B10905=2021,J10905*$P$10,B10905=2022,J10905*$P$11),"")</f>
        <v>6271134.0838357275</v>
      </c>
      <c r="L10905" s="3">
        <f t="shared" si="171"/>
        <v>11969989.083835728</v>
      </c>
    </row>
    <row r="10906" spans="1:12">
      <c r="A10906" t="s">
        <v>4230</v>
      </c>
      <c r="B10906">
        <v>2020</v>
      </c>
      <c r="D10906" t="s">
        <v>243</v>
      </c>
      <c r="E10906" t="s">
        <v>244</v>
      </c>
      <c r="F10906" t="s">
        <v>4153</v>
      </c>
      <c r="G10906" t="s">
        <v>245</v>
      </c>
      <c r="H10906" s="5">
        <v>6831698</v>
      </c>
      <c r="I10906" t="str">
        <f>IFERROR(VLOOKUP(G10906,'NCES Match'!$A$2:$B$1307,2,FALSE),"")</f>
        <v/>
      </c>
      <c r="J10906" cm="1">
        <f t="array" ref="J10906">IFERROR(_xlfn.IFS(B10906=2015,H10906/$O$13,B10906=2016,H10906/$O$14,B10906=2017,H10906/$O$15,B10906=2018,H10906/$O$16,B10906=2019,H10906/$O$17,B10906=2020,H10906/$O$18,B10906=2021,H10906/$O$19,B10906=2022,H10906/$O$20),"")</f>
        <v>3.7021488123481511E-3</v>
      </c>
      <c r="K10906" s="3" cm="1">
        <f t="array" ref="K10906">IFERROR(_xlfn.IFS(B10906=2015,J10906*$P$4,B10906=2016,J10906*$P$5,B10906=2017,J10906*$P$6,B10906=2018,J10906*$P$7,B10906=2019,J10906*$P$8,B10906=2020,J10906*$P$9,B10906=2021,J10906*$P$10,B10906=2022,J10906*$P$11),"")</f>
        <v>7804140.1179788094</v>
      </c>
      <c r="L10906" s="3">
        <f t="shared" si="171"/>
        <v>14635838.117978809</v>
      </c>
    </row>
    <row r="10907" spans="1:12">
      <c r="A10907" t="s">
        <v>4230</v>
      </c>
      <c r="B10907">
        <v>2021</v>
      </c>
      <c r="D10907" t="s">
        <v>243</v>
      </c>
      <c r="E10907" t="s">
        <v>244</v>
      </c>
      <c r="F10907" t="s">
        <v>4153</v>
      </c>
      <c r="G10907" t="s">
        <v>245</v>
      </c>
      <c r="H10907" s="5">
        <v>6961430.5599999996</v>
      </c>
      <c r="I10907" t="str">
        <f>IFERROR(VLOOKUP(G10907,'NCES Match'!$A$2:$B$1307,2,FALSE),"")</f>
        <v/>
      </c>
      <c r="J10907" cm="1">
        <f t="array" ref="J10907">IFERROR(_xlfn.IFS(B10907=2015,H10907/$O$13,B10907=2016,H10907/$O$14,B10907=2017,H10907/$O$15,B10907=2018,H10907/$O$16,B10907=2019,H10907/$O$17,B10907=2020,H10907/$O$18,B10907=2021,H10907/$O$19,B10907=2022,H10907/$O$20),"")</f>
        <v>3.5617673252518532E-3</v>
      </c>
      <c r="K10907" s="3" cm="1">
        <f t="array" ref="K10907">IFERROR(_xlfn.IFS(B10907=2015,J10907*$P$4,B10907=2016,J10907*$P$5,B10907=2017,J10907*$P$6,B10907=2018,J10907*$P$7,B10907=2019,J10907*$P$8,B10907=2020,J10907*$P$9,B10907=2021,J10907*$P$10,B10907=2022,J10907*$P$11),"")</f>
        <v>7624152.7769676568</v>
      </c>
      <c r="L10907" s="3">
        <f t="shared" si="171"/>
        <v>14585583.336967656</v>
      </c>
    </row>
    <row r="10908" spans="1:12">
      <c r="A10908" t="s">
        <v>4230</v>
      </c>
      <c r="B10908">
        <v>2022</v>
      </c>
      <c r="D10908" t="s">
        <v>243</v>
      </c>
      <c r="E10908" t="s">
        <v>244</v>
      </c>
      <c r="F10908" t="s">
        <v>4153</v>
      </c>
      <c r="G10908" t="s">
        <v>245</v>
      </c>
      <c r="H10908" s="5">
        <v>7651032.7000000002</v>
      </c>
      <c r="I10908" t="str">
        <f>IFERROR(VLOOKUP(G10908,'NCES Match'!$A$2:$B$1307,2,FALSE),"")</f>
        <v/>
      </c>
      <c r="J10908" cm="1">
        <f t="array" ref="J10908">IFERROR(_xlfn.IFS(B10908=2015,H10908/$O$13,B10908=2016,H10908/$O$14,B10908=2017,H10908/$O$15,B10908=2018,H10908/$O$16,B10908=2019,H10908/$O$17,B10908=2020,H10908/$O$18,B10908=2021,H10908/$O$19,B10908=2022,H10908/$O$20),"")</f>
        <v>3.3605680102392161E-3</v>
      </c>
      <c r="K10908" s="3" cm="1">
        <f t="array" ref="K10908">IFERROR(_xlfn.IFS(B10908=2015,J10908*$P$4,B10908=2016,J10908*$P$5,B10908=2017,J10908*$P$6,B10908=2018,J10908*$P$7,B10908=2019,J10908*$P$8,B10908=2020,J10908*$P$9,B10908=2021,J10908*$P$10,B10908=2022,J10908*$P$11),"")</f>
        <v>7236926.1005573859</v>
      </c>
      <c r="L10908" s="3">
        <f t="shared" si="171"/>
        <v>14887958.800557386</v>
      </c>
    </row>
    <row r="10909" spans="1:12">
      <c r="A10909" t="s">
        <v>4230</v>
      </c>
      <c r="B10909">
        <v>2023</v>
      </c>
      <c r="D10909" t="s">
        <v>243</v>
      </c>
      <c r="E10909" t="s">
        <v>244</v>
      </c>
      <c r="F10909" t="s">
        <v>4153</v>
      </c>
      <c r="G10909" t="s">
        <v>245</v>
      </c>
      <c r="H10909" s="5">
        <v>9052077.25</v>
      </c>
      <c r="I10909" t="str">
        <f>IFERROR(VLOOKUP(G10909,'NCES Match'!$A$2:$B$1307,2,FALSE),"")</f>
        <v/>
      </c>
      <c r="J10909" t="str" cm="1">
        <f t="array" ref="J10909">IFERROR(_xlfn.IFS(B10909=2015,H10909/$O$13,B10909=2016,H10909/$O$14,B10909=2017,H10909/$O$15,B10909=2018,H10909/$O$16,B10909=2019,H10909/$O$17,B10909=2020,H10909/$O$18,B10909=2021,H10909/$O$19,B10909=2022,H10909/$O$20),"")</f>
        <v/>
      </c>
      <c r="K10909" s="3" t="str" cm="1">
        <f t="array" ref="K10909">IFERROR(_xlfn.IFS(B10909=2015,J10909*$P$4,B10909=2016,J10909*$P$5,B10909=2017,J10909*$P$6,B10909=2018,J10909*$P$7,B10909=2019,J10909*$P$8,B10909=2020,J10909*$P$9,B10909=2021,J10909*$P$10,B10909=2022,J10909*$P$11),"")</f>
        <v/>
      </c>
      <c r="L10909" s="3">
        <f t="shared" si="171"/>
        <v>9052077.25</v>
      </c>
    </row>
    <row r="10910" spans="1:12">
      <c r="A10910">
        <v>4821900</v>
      </c>
      <c r="B10910">
        <v>2015</v>
      </c>
      <c r="C10910" t="s">
        <v>381</v>
      </c>
      <c r="D10910" t="s">
        <v>1529</v>
      </c>
      <c r="E10910" t="s">
        <v>1530</v>
      </c>
      <c r="G10910" t="s">
        <v>1531</v>
      </c>
      <c r="H10910" s="5">
        <v>168648.58</v>
      </c>
      <c r="I10910">
        <f>IFERROR(VLOOKUP(G10910,'NCES Match'!$A$2:$B$1307,2,FALSE),"")</f>
        <v>4821900</v>
      </c>
      <c r="J10910" cm="1">
        <f t="array" ref="J10910">IFERROR(_xlfn.IFS(B10910=2015,H10910/$O$13,B10910=2016,H10910/$O$14,B10910=2017,H10910/$O$15,B10910=2018,H10910/$O$16,B10910=2019,H10910/$O$17,B10910=2020,H10910/$O$18,B10910=2021,H10910/$O$19,B10910=2022,H10910/$O$20),"")</f>
        <v>1.3211993117034137E-4</v>
      </c>
      <c r="K10910" s="3" cm="1">
        <f t="array" ref="K10910">IFERROR(_xlfn.IFS(B10910=2015,J10910*$P$4,B10910=2016,J10910*$P$5,B10910=2017,J10910*$P$6,B10910=2018,J10910*$P$7,B10910=2019,J10910*$P$8,B10910=2020,J10910*$P$9,B10910=2021,J10910*$P$10,B10910=2022,J10910*$P$11),"")</f>
        <v>210266.62282275964</v>
      </c>
      <c r="L10910" s="3">
        <f t="shared" si="171"/>
        <v>378915.20282275963</v>
      </c>
    </row>
    <row r="10911" spans="1:12">
      <c r="A10911">
        <v>4821900</v>
      </c>
      <c r="B10911">
        <v>2016</v>
      </c>
      <c r="C10911" t="s">
        <v>4102</v>
      </c>
      <c r="D10911" t="s">
        <v>1529</v>
      </c>
      <c r="E10911" t="s">
        <v>1530</v>
      </c>
      <c r="F10911" t="s">
        <v>4101</v>
      </c>
      <c r="G10911" t="s">
        <v>1531</v>
      </c>
      <c r="H10911" s="5">
        <v>195113</v>
      </c>
      <c r="I10911">
        <f>IFERROR(VLOOKUP(G10911,'NCES Match'!$A$2:$B$1307,2,FALSE),"")</f>
        <v>4821900</v>
      </c>
      <c r="J10911" cm="1">
        <f t="array" ref="J10911">IFERROR(_xlfn.IFS(B10911=2015,H10911/$O$13,B10911=2016,H10911/$O$14,B10911=2017,H10911/$O$15,B10911=2018,H10911/$O$16,B10911=2019,H10911/$O$17,B10911=2020,H10911/$O$18,B10911=2021,H10911/$O$19,B10911=2022,H10911/$O$20),"")</f>
        <v>1.396749401848814E-4</v>
      </c>
      <c r="K10911" s="3" cm="1">
        <f t="array" ref="K10911">IFERROR(_xlfn.IFS(B10911=2015,J10911*$P$4,B10911=2016,J10911*$P$5,B10911=2017,J10911*$P$6,B10911=2018,J10911*$P$7,B10911=2019,J10911*$P$8,B10911=2020,J10911*$P$9,B10911=2021,J10911*$P$10,B10911=2022,J10911*$P$11),"")</f>
        <v>234043.69433631818</v>
      </c>
      <c r="L10911" s="3">
        <f t="shared" si="171"/>
        <v>429156.69433631818</v>
      </c>
    </row>
    <row r="10912" spans="1:12">
      <c r="A10912">
        <v>4821900</v>
      </c>
      <c r="B10912">
        <v>2017</v>
      </c>
      <c r="D10912" t="s">
        <v>1529</v>
      </c>
      <c r="E10912" t="s">
        <v>1530</v>
      </c>
      <c r="F10912" t="s">
        <v>4101</v>
      </c>
      <c r="G10912" t="s">
        <v>1531</v>
      </c>
      <c r="H10912" s="5">
        <v>197183</v>
      </c>
      <c r="I10912">
        <f>IFERROR(VLOOKUP(G10912,'NCES Match'!$A$2:$B$1307,2,FALSE),"")</f>
        <v>4821900</v>
      </c>
      <c r="J10912" cm="1">
        <f t="array" ref="J10912">IFERROR(_xlfn.IFS(B10912=2015,H10912/$O$13,B10912=2016,H10912/$O$14,B10912=2017,H10912/$O$15,B10912=2018,H10912/$O$16,B10912=2019,H10912/$O$17,B10912=2020,H10912/$O$18,B10912=2021,H10912/$O$19,B10912=2022,H10912/$O$20),"")</f>
        <v>1.3594560431822968E-4</v>
      </c>
      <c r="K10912" s="3" cm="1">
        <f t="array" ref="K10912">IFERROR(_xlfn.IFS(B10912=2015,J10912*$P$4,B10912=2016,J10912*$P$5,B10912=2017,J10912*$P$6,B10912=2018,J10912*$P$7,B10912=2019,J10912*$P$8,B10912=2020,J10912*$P$9,B10912=2021,J10912*$P$10,B10912=2022,J10912*$P$11),"")</f>
        <v>230869.32644390734</v>
      </c>
      <c r="L10912" s="3">
        <f t="shared" si="171"/>
        <v>428052.32644390734</v>
      </c>
    </row>
    <row r="10913" spans="1:12">
      <c r="A10913">
        <v>4821900</v>
      </c>
      <c r="B10913">
        <v>2018</v>
      </c>
      <c r="D10913" t="s">
        <v>1529</v>
      </c>
      <c r="E10913" t="s">
        <v>1530</v>
      </c>
      <c r="F10913" t="s">
        <v>4101</v>
      </c>
      <c r="G10913" t="s">
        <v>1531</v>
      </c>
      <c r="H10913" s="5">
        <v>203323</v>
      </c>
      <c r="I10913">
        <f>IFERROR(VLOOKUP(G10913,'NCES Match'!$A$2:$B$1307,2,FALSE),"")</f>
        <v>4821900</v>
      </c>
      <c r="J10913" cm="1">
        <f t="array" ref="J10913">IFERROR(_xlfn.IFS(B10913=2015,H10913/$O$13,B10913=2016,H10913/$O$14,B10913=2017,H10913/$O$15,B10913=2018,H10913/$O$16,B10913=2019,H10913/$O$17,B10913=2020,H10913/$O$18,B10913=2021,H10913/$O$19,B10913=2022,H10913/$O$20),"")</f>
        <v>1.3268021999739496E-4</v>
      </c>
      <c r="K10913" s="3" cm="1">
        <f t="array" ref="K10913">IFERROR(_xlfn.IFS(B10913=2015,J10913*$P$4,B10913=2016,J10913*$P$5,B10913=2017,J10913*$P$6,B10913=2018,J10913*$P$7,B10913=2019,J10913*$P$8,B10913=2020,J10913*$P$9,B10913=2021,J10913*$P$10,B10913=2022,J10913*$P$11),"")</f>
        <v>227792.47322616738</v>
      </c>
      <c r="L10913" s="3">
        <f t="shared" si="171"/>
        <v>431115.47322616738</v>
      </c>
    </row>
    <row r="10914" spans="1:12">
      <c r="A10914">
        <v>4821900</v>
      </c>
      <c r="B10914">
        <v>2019</v>
      </c>
      <c r="D10914" t="s">
        <v>1529</v>
      </c>
      <c r="E10914" t="s">
        <v>1530</v>
      </c>
      <c r="F10914" t="s">
        <v>4101</v>
      </c>
      <c r="G10914" t="s">
        <v>1531</v>
      </c>
      <c r="H10914" s="5">
        <v>228434</v>
      </c>
      <c r="I10914">
        <f>IFERROR(VLOOKUP(G10914,'NCES Match'!$A$2:$B$1307,2,FALSE),"")</f>
        <v>4821900</v>
      </c>
      <c r="J10914" cm="1">
        <f t="array" ref="J10914">IFERROR(_xlfn.IFS(B10914=2015,H10914/$O$13,B10914=2016,H10914/$O$14,B10914=2017,H10914/$O$15,B10914=2018,H10914/$O$16,B10914=2019,H10914/$O$17,B10914=2020,H10914/$O$18,B10914=2021,H10914/$O$19,B10914=2022,H10914/$O$20),"")</f>
        <v>1.4463984620675135E-4</v>
      </c>
      <c r="K10914" s="3" cm="1">
        <f t="array" ref="K10914">IFERROR(_xlfn.IFS(B10914=2015,J10914*$P$4,B10914=2016,J10914*$P$5,B10914=2017,J10914*$P$6,B10914=2018,J10914*$P$7,B10914=2019,J10914*$P$8,B10914=2020,J10914*$P$9,B10914=2021,J10914*$P$10,B10914=2022,J10914*$P$11),"")</f>
        <v>251373.34487487932</v>
      </c>
      <c r="L10914" s="3">
        <f t="shared" si="171"/>
        <v>479807.34487487935</v>
      </c>
    </row>
    <row r="10915" spans="1:12">
      <c r="A10915">
        <v>4821900</v>
      </c>
      <c r="B10915">
        <v>2020</v>
      </c>
      <c r="D10915" t="s">
        <v>1529</v>
      </c>
      <c r="E10915" t="s">
        <v>1530</v>
      </c>
      <c r="F10915" t="s">
        <v>4230</v>
      </c>
      <c r="G10915" t="s">
        <v>1531</v>
      </c>
      <c r="H10915" s="5">
        <v>248214</v>
      </c>
      <c r="I10915">
        <f>IFERROR(VLOOKUP(G10915,'NCES Match'!$A$2:$B$1307,2,FALSE),"")</f>
        <v>4821900</v>
      </c>
      <c r="J10915" cm="1">
        <f t="array" ref="J10915">IFERROR(_xlfn.IFS(B10915=2015,H10915/$O$13,B10915=2016,H10915/$O$14,B10915=2017,H10915/$O$15,B10915=2018,H10915/$O$16,B10915=2019,H10915/$O$17,B10915=2020,H10915/$O$18,B10915=2021,H10915/$O$19,B10915=2022,H10915/$O$20),"")</f>
        <v>1.3450904377040437E-4</v>
      </c>
      <c r="K10915" s="3" cm="1">
        <f t="array" ref="K10915">IFERROR(_xlfn.IFS(B10915=2015,J10915*$P$4,B10915=2016,J10915*$P$5,B10915=2017,J10915*$P$6,B10915=2018,J10915*$P$7,B10915=2019,J10915*$P$8,B10915=2020,J10915*$P$9,B10915=2021,J10915*$P$10,B10915=2022,J10915*$P$11),"")</f>
        <v>283545.44291097065</v>
      </c>
      <c r="L10915" s="3">
        <f t="shared" si="171"/>
        <v>531759.44291097065</v>
      </c>
    </row>
    <row r="10916" spans="1:12">
      <c r="A10916">
        <v>4821900</v>
      </c>
      <c r="B10916">
        <v>2021</v>
      </c>
      <c r="D10916" t="s">
        <v>1529</v>
      </c>
      <c r="E10916" t="s">
        <v>1530</v>
      </c>
      <c r="F10916" t="s">
        <v>4101</v>
      </c>
      <c r="G10916" t="s">
        <v>1531</v>
      </c>
      <c r="H10916" s="5">
        <v>219722.22</v>
      </c>
      <c r="I10916">
        <f>IFERROR(VLOOKUP(G10916,'NCES Match'!$A$2:$B$1307,2,FALSE),"")</f>
        <v>4821900</v>
      </c>
      <c r="J10916" cm="1">
        <f t="array" ref="J10916">IFERROR(_xlfn.IFS(B10916=2015,H10916/$O$13,B10916=2016,H10916/$O$14,B10916=2017,H10916/$O$15,B10916=2018,H10916/$O$16,B10916=2019,H10916/$O$17,B10916=2020,H10916/$O$18,B10916=2021,H10916/$O$19,B10916=2022,H10916/$O$20),"")</f>
        <v>1.1241933925543593E-4</v>
      </c>
      <c r="K10916" s="3" cm="1">
        <f t="array" ref="K10916">IFERROR(_xlfn.IFS(B10916=2015,J10916*$P$4,B10916=2016,J10916*$P$5,B10916=2017,J10916*$P$6,B10916=2018,J10916*$P$7,B10916=2019,J10916*$P$8,B10916=2020,J10916*$P$9,B10916=2021,J10916*$P$10,B10916=2022,J10916*$P$11),"")</f>
        <v>240639.58684010754</v>
      </c>
      <c r="L10916" s="3">
        <f t="shared" si="171"/>
        <v>460361.80684010754</v>
      </c>
    </row>
    <row r="10917" spans="1:12">
      <c r="A10917">
        <v>4821900</v>
      </c>
      <c r="B10917">
        <v>2022</v>
      </c>
      <c r="D10917" t="s">
        <v>1529</v>
      </c>
      <c r="E10917" t="s">
        <v>1530</v>
      </c>
      <c r="F10917" t="s">
        <v>4101</v>
      </c>
      <c r="G10917" t="s">
        <v>1531</v>
      </c>
      <c r="H10917" s="5">
        <v>245062.91</v>
      </c>
      <c r="I10917">
        <f>IFERROR(VLOOKUP(G10917,'NCES Match'!$A$2:$B$1307,2,FALSE),"")</f>
        <v>4821900</v>
      </c>
      <c r="J10917" cm="1">
        <f t="array" ref="J10917">IFERROR(_xlfn.IFS(B10917=2015,H10917/$O$13,B10917=2016,H10917/$O$14,B10917=2017,H10917/$O$15,B10917=2018,H10917/$O$16,B10917=2019,H10917/$O$17,B10917=2020,H10917/$O$18,B10917=2021,H10917/$O$19,B10917=2022,H10917/$O$20),"")</f>
        <v>1.0763913946441924E-4</v>
      </c>
      <c r="K10917" s="3" cm="1">
        <f t="array" ref="K10917">IFERROR(_xlfn.IFS(B10917=2015,J10917*$P$4,B10917=2016,J10917*$P$5,B10917=2017,J10917*$P$6,B10917=2018,J10917*$P$7,B10917=2019,J10917*$P$8,B10917=2020,J10917*$P$9,B10917=2021,J10917*$P$10,B10917=2022,J10917*$P$11),"")</f>
        <v>231799.05761709076</v>
      </c>
      <c r="L10917" s="3">
        <f t="shared" si="171"/>
        <v>476861.96761709079</v>
      </c>
    </row>
    <row r="10918" spans="1:12">
      <c r="A10918">
        <v>4821900</v>
      </c>
      <c r="B10918">
        <v>2023</v>
      </c>
      <c r="D10918" t="s">
        <v>1529</v>
      </c>
      <c r="E10918" t="s">
        <v>1530</v>
      </c>
      <c r="F10918" t="s">
        <v>4101</v>
      </c>
      <c r="G10918" t="s">
        <v>1531</v>
      </c>
      <c r="H10918" s="5">
        <v>265641.77</v>
      </c>
      <c r="I10918">
        <f>IFERROR(VLOOKUP(G10918,'NCES Match'!$A$2:$B$1307,2,FALSE),"")</f>
        <v>4821900</v>
      </c>
      <c r="J10918" t="str" cm="1">
        <f t="array" ref="J10918">IFERROR(_xlfn.IFS(B10918=2015,H10918/$O$13,B10918=2016,H10918/$O$14,B10918=2017,H10918/$O$15,B10918=2018,H10918/$O$16,B10918=2019,H10918/$O$17,B10918=2020,H10918/$O$18,B10918=2021,H10918/$O$19,B10918=2022,H10918/$O$20),"")</f>
        <v/>
      </c>
      <c r="K10918" s="3" t="str" cm="1">
        <f t="array" ref="K10918">IFERROR(_xlfn.IFS(B10918=2015,J10918*$P$4,B10918=2016,J10918*$P$5,B10918=2017,J10918*$P$6,B10918=2018,J10918*$P$7,B10918=2019,J10918*$P$8,B10918=2020,J10918*$P$9,B10918=2021,J10918*$P$10,B10918=2022,J10918*$P$11),"")</f>
        <v/>
      </c>
      <c r="L10918" s="3">
        <f t="shared" si="171"/>
        <v>265641.77</v>
      </c>
    </row>
    <row r="10919" spans="1:12">
      <c r="A10919">
        <v>4843200</v>
      </c>
      <c r="B10919">
        <v>2015</v>
      </c>
      <c r="C10919" t="s">
        <v>381</v>
      </c>
      <c r="D10919" t="s">
        <v>3244</v>
      </c>
      <c r="E10919" t="s">
        <v>3245</v>
      </c>
      <c r="G10919" t="s">
        <v>3246</v>
      </c>
      <c r="H10919" s="5">
        <v>208268.41</v>
      </c>
      <c r="I10919">
        <f>IFERROR(VLOOKUP(G10919,'NCES Match'!$A$2:$B$1307,2,FALSE),"")</f>
        <v>4843200</v>
      </c>
      <c r="J10919" cm="1">
        <f t="array" ref="J10919">IFERROR(_xlfn.IFS(B10919=2015,H10919/$O$13,B10919=2016,H10919/$O$14,B10919=2017,H10919/$O$15,B10919=2018,H10919/$O$16,B10919=2019,H10919/$O$17,B10919=2020,H10919/$O$18,B10919=2021,H10919/$O$19,B10919=2022,H10919/$O$20),"")</f>
        <v>1.6315825484066593E-4</v>
      </c>
      <c r="K10919" s="3" cm="1">
        <f t="array" ref="K10919">IFERROR(_xlfn.IFS(B10919=2015,J10919*$P$4,B10919=2016,J10919*$P$5,B10919=2017,J10919*$P$6,B10919=2018,J10919*$P$7,B10919=2019,J10919*$P$8,B10919=2020,J10919*$P$9,B10919=2021,J10919*$P$10,B10919=2022,J10919*$P$11),"")</f>
        <v>259663.58691763584</v>
      </c>
      <c r="L10919" s="3">
        <f t="shared" si="171"/>
        <v>467931.99691763584</v>
      </c>
    </row>
    <row r="10920" spans="1:12">
      <c r="A10920">
        <v>4843200</v>
      </c>
      <c r="B10920">
        <v>2016</v>
      </c>
      <c r="C10920" t="s">
        <v>4102</v>
      </c>
      <c r="D10920" t="s">
        <v>3244</v>
      </c>
      <c r="E10920" t="s">
        <v>3245</v>
      </c>
      <c r="F10920" t="s">
        <v>4101</v>
      </c>
      <c r="G10920" t="s">
        <v>3246</v>
      </c>
      <c r="H10920" s="5">
        <v>220093</v>
      </c>
      <c r="I10920">
        <f>IFERROR(VLOOKUP(G10920,'NCES Match'!$A$2:$B$1307,2,FALSE),"")</f>
        <v>4843200</v>
      </c>
      <c r="J10920" cm="1">
        <f t="array" ref="J10920">IFERROR(_xlfn.IFS(B10920=2015,H10920/$O$13,B10920=2016,H10920/$O$14,B10920=2017,H10920/$O$15,B10920=2018,H10920/$O$16,B10920=2019,H10920/$O$17,B10920=2020,H10920/$O$18,B10920=2021,H10920/$O$19,B10920=2022,H10920/$O$20),"")</f>
        <v>1.5755729556775355E-4</v>
      </c>
      <c r="K10920" s="3" cm="1">
        <f t="array" ref="K10920">IFERROR(_xlfn.IFS(B10920=2015,J10920*$P$4,B10920=2016,J10920*$P$5,B10920=2017,J10920*$P$6,B10920=2018,J10920*$P$7,B10920=2019,J10920*$P$8,B10920=2020,J10920*$P$9,B10920=2021,J10920*$P$10,B10920=2022,J10920*$P$11),"")</f>
        <v>264007.92780369974</v>
      </c>
      <c r="L10920" s="3">
        <f t="shared" si="171"/>
        <v>484100.92780369974</v>
      </c>
    </row>
    <row r="10921" spans="1:12">
      <c r="A10921">
        <v>4843200</v>
      </c>
      <c r="B10921">
        <v>2017</v>
      </c>
      <c r="D10921" t="s">
        <v>3244</v>
      </c>
      <c r="E10921" t="s">
        <v>3245</v>
      </c>
      <c r="F10921" t="s">
        <v>4101</v>
      </c>
      <c r="G10921" t="s">
        <v>3246</v>
      </c>
      <c r="H10921" s="5">
        <v>232854</v>
      </c>
      <c r="I10921">
        <f>IFERROR(VLOOKUP(G10921,'NCES Match'!$A$2:$B$1307,2,FALSE),"")</f>
        <v>4843200</v>
      </c>
      <c r="J10921" cm="1">
        <f t="array" ref="J10921">IFERROR(_xlfn.IFS(B10921=2015,H10921/$O$13,B10921=2016,H10921/$O$14,B10921=2017,H10921/$O$15,B10921=2018,H10921/$O$16,B10921=2019,H10921/$O$17,B10921=2020,H10921/$O$18,B10921=2021,H10921/$O$19,B10921=2022,H10921/$O$20),"")</f>
        <v>1.6053857456229518E-4</v>
      </c>
      <c r="K10921" s="3" cm="1">
        <f t="array" ref="K10921">IFERROR(_xlfn.IFS(B10921=2015,J10921*$P$4,B10921=2016,J10921*$P$5,B10921=2017,J10921*$P$6,B10921=2018,J10921*$P$7,B10921=2019,J10921*$P$8,B10921=2020,J10921*$P$9,B10921=2021,J10921*$P$10,B10921=2022,J10921*$P$11),"")</f>
        <v>272634.28459740238</v>
      </c>
      <c r="L10921" s="3">
        <f t="shared" si="171"/>
        <v>505488.28459740238</v>
      </c>
    </row>
    <row r="10922" spans="1:12">
      <c r="A10922">
        <v>4843200</v>
      </c>
      <c r="B10922">
        <v>2018</v>
      </c>
      <c r="D10922" t="s">
        <v>3244</v>
      </c>
      <c r="E10922" t="s">
        <v>3245</v>
      </c>
      <c r="F10922" t="s">
        <v>4101</v>
      </c>
      <c r="G10922" t="s">
        <v>3246</v>
      </c>
      <c r="H10922" s="5">
        <v>221319</v>
      </c>
      <c r="I10922">
        <f>IFERROR(VLOOKUP(G10922,'NCES Match'!$A$2:$B$1307,2,FALSE),"")</f>
        <v>4843200</v>
      </c>
      <c r="J10922" cm="1">
        <f t="array" ref="J10922">IFERROR(_xlfn.IFS(B10922=2015,H10922/$O$13,B10922=2016,H10922/$O$14,B10922=2017,H10922/$O$15,B10922=2018,H10922/$O$16,B10922=2019,H10922/$O$17,B10922=2020,H10922/$O$18,B10922=2021,H10922/$O$19,B10922=2022,H10922/$O$20),"")</f>
        <v>1.4442366879105389E-4</v>
      </c>
      <c r="K10922" s="3" cm="1">
        <f t="array" ref="K10922">IFERROR(_xlfn.IFS(B10922=2015,J10922*$P$4,B10922=2016,J10922*$P$5,B10922=2017,J10922*$P$6,B10922=2018,J10922*$P$7,B10922=2019,J10922*$P$8,B10922=2020,J10922*$P$9,B10922=2021,J10922*$P$10,B10922=2022,J10922*$P$11),"")</f>
        <v>247954.2520125226</v>
      </c>
      <c r="L10922" s="3">
        <f t="shared" si="171"/>
        <v>469273.2520125226</v>
      </c>
    </row>
    <row r="10923" spans="1:12">
      <c r="A10923">
        <v>4843200</v>
      </c>
      <c r="B10923">
        <v>2019</v>
      </c>
      <c r="D10923" t="s">
        <v>3244</v>
      </c>
      <c r="E10923" t="s">
        <v>3245</v>
      </c>
      <c r="F10923" t="s">
        <v>4101</v>
      </c>
      <c r="G10923" t="s">
        <v>3246</v>
      </c>
      <c r="H10923" s="5">
        <v>234513</v>
      </c>
      <c r="I10923">
        <f>IFERROR(VLOOKUP(G10923,'NCES Match'!$A$2:$B$1307,2,FALSE),"")</f>
        <v>4843200</v>
      </c>
      <c r="J10923" cm="1">
        <f t="array" ref="J10923">IFERROR(_xlfn.IFS(B10923=2015,H10923/$O$13,B10923=2016,H10923/$O$14,B10923=2017,H10923/$O$15,B10923=2018,H10923/$O$16,B10923=2019,H10923/$O$17,B10923=2020,H10923/$O$18,B10923=2021,H10923/$O$19,B10923=2022,H10923/$O$20),"")</f>
        <v>1.4848894758872971E-4</v>
      </c>
      <c r="K10923" s="3" cm="1">
        <f t="array" ref="K10923">IFERROR(_xlfn.IFS(B10923=2015,J10923*$P$4,B10923=2016,J10923*$P$5,B10923=2017,J10923*$P$6,B10923=2018,J10923*$P$7,B10923=2019,J10923*$P$8,B10923=2020,J10923*$P$9,B10923=2021,J10923*$P$10,B10923=2022,J10923*$P$11),"")</f>
        <v>258062.79812393329</v>
      </c>
      <c r="L10923" s="3">
        <f t="shared" si="171"/>
        <v>492575.79812393326</v>
      </c>
    </row>
    <row r="10924" spans="1:12">
      <c r="A10924">
        <v>4843200</v>
      </c>
      <c r="B10924">
        <v>2020</v>
      </c>
      <c r="D10924" t="s">
        <v>3244</v>
      </c>
      <c r="E10924" t="s">
        <v>3245</v>
      </c>
      <c r="F10924" t="s">
        <v>4230</v>
      </c>
      <c r="G10924" t="s">
        <v>3246</v>
      </c>
      <c r="H10924" s="5">
        <v>237336</v>
      </c>
      <c r="I10924">
        <f>IFERROR(VLOOKUP(G10924,'NCES Match'!$A$2:$B$1307,2,FALSE),"")</f>
        <v>4843200</v>
      </c>
      <c r="J10924" cm="1">
        <f t="array" ref="J10924">IFERROR(_xlfn.IFS(B10924=2015,H10924/$O$13,B10924=2016,H10924/$O$14,B10924=2017,H10924/$O$15,B10924=2018,H10924/$O$16,B10924=2019,H10924/$O$17,B10924=2020,H10924/$O$18,B10924=2021,H10924/$O$19,B10924=2022,H10924/$O$20),"")</f>
        <v>1.2861417330324918E-4</v>
      </c>
      <c r="K10924" s="3" cm="1">
        <f t="array" ref="K10924">IFERROR(_xlfn.IFS(B10924=2015,J10924*$P$4,B10924=2016,J10924*$P$5,B10924=2017,J10924*$P$6,B10924=2018,J10924*$P$7,B10924=2019,J10924*$P$8,B10924=2020,J10924*$P$9,B10924=2021,J10924*$P$10,B10924=2022,J10924*$P$11),"")</f>
        <v>271119.03937214712</v>
      </c>
      <c r="L10924" s="3">
        <f t="shared" si="171"/>
        <v>508455.03937214712</v>
      </c>
    </row>
    <row r="10925" spans="1:12">
      <c r="A10925">
        <v>4843200</v>
      </c>
      <c r="B10925">
        <v>2021</v>
      </c>
      <c r="D10925" t="s">
        <v>3244</v>
      </c>
      <c r="E10925" t="s">
        <v>3245</v>
      </c>
      <c r="F10925" t="s">
        <v>4230</v>
      </c>
      <c r="G10925" t="s">
        <v>3246</v>
      </c>
      <c r="H10925" s="5">
        <v>256073.65</v>
      </c>
      <c r="I10925">
        <f>IFERROR(VLOOKUP(G10925,'NCES Match'!$A$2:$B$1307,2,FALSE),"")</f>
        <v>4843200</v>
      </c>
      <c r="J10925" cm="1">
        <f t="array" ref="J10925">IFERROR(_xlfn.IFS(B10925=2015,H10925/$O$13,B10925=2016,H10925/$O$14,B10925=2017,H10925/$O$15,B10925=2018,H10925/$O$16,B10925=2019,H10925/$O$17,B10925=2020,H10925/$O$18,B10925=2021,H10925/$O$19,B10925=2022,H10925/$O$20),"")</f>
        <v>1.3101829452536826E-4</v>
      </c>
      <c r="K10925" s="3" cm="1">
        <f t="array" ref="K10925">IFERROR(_xlfn.IFS(B10925=2015,J10925*$P$4,B10925=2016,J10925*$P$5,B10925=2017,J10925*$P$6,B10925=2018,J10925*$P$7,B10925=2019,J10925*$P$8,B10925=2020,J10925*$P$9,B10925=2021,J10925*$P$10,B10925=2022,J10925*$P$11),"")</f>
        <v>280451.64178952092</v>
      </c>
      <c r="L10925" s="3">
        <f t="shared" si="171"/>
        <v>536525.29178952088</v>
      </c>
    </row>
    <row r="10926" spans="1:12">
      <c r="A10926">
        <v>4843200</v>
      </c>
      <c r="B10926">
        <v>2022</v>
      </c>
      <c r="D10926" t="s">
        <v>3244</v>
      </c>
      <c r="E10926" t="s">
        <v>3245</v>
      </c>
      <c r="F10926" t="s">
        <v>4101</v>
      </c>
      <c r="G10926" t="s">
        <v>3246</v>
      </c>
      <c r="H10926" s="5">
        <v>309340.57</v>
      </c>
      <c r="I10926">
        <f>IFERROR(VLOOKUP(G10926,'NCES Match'!$A$2:$B$1307,2,FALSE),"")</f>
        <v>4843200</v>
      </c>
      <c r="J10926" cm="1">
        <f t="array" ref="J10926">IFERROR(_xlfn.IFS(B10926=2015,H10926/$O$13,B10926=2016,H10926/$O$14,B10926=2017,H10926/$O$15,B10926=2018,H10926/$O$16,B10926=2019,H10926/$O$17,B10926=2020,H10926/$O$18,B10926=2021,H10926/$O$19,B10926=2022,H10926/$O$20),"")</f>
        <v>1.3587185737830724E-4</v>
      </c>
      <c r="K10926" s="3" cm="1">
        <f t="array" ref="K10926">IFERROR(_xlfn.IFS(B10926=2015,J10926*$P$4,B10926=2016,J10926*$P$5,B10926=2017,J10926*$P$6,B10926=2018,J10926*$P$7,B10926=2019,J10926*$P$8,B10926=2020,J10926*$P$9,B10926=2021,J10926*$P$10,B10926=2022,J10926*$P$11),"")</f>
        <v>292597.73585784034</v>
      </c>
      <c r="L10926" s="3">
        <f t="shared" si="171"/>
        <v>601938.30585784034</v>
      </c>
    </row>
    <row r="10927" spans="1:12">
      <c r="A10927">
        <v>4843200</v>
      </c>
      <c r="B10927">
        <v>2023</v>
      </c>
      <c r="D10927" t="s">
        <v>3244</v>
      </c>
      <c r="E10927" t="s">
        <v>3245</v>
      </c>
      <c r="F10927" t="s">
        <v>4101</v>
      </c>
      <c r="G10927" t="s">
        <v>3246</v>
      </c>
      <c r="H10927" s="5">
        <v>385809.24</v>
      </c>
      <c r="I10927">
        <f>IFERROR(VLOOKUP(G10927,'NCES Match'!$A$2:$B$1307,2,FALSE),"")</f>
        <v>4843200</v>
      </c>
      <c r="J10927" t="str" cm="1">
        <f t="array" ref="J10927">IFERROR(_xlfn.IFS(B10927=2015,H10927/$O$13,B10927=2016,H10927/$O$14,B10927=2017,H10927/$O$15,B10927=2018,H10927/$O$16,B10927=2019,H10927/$O$17,B10927=2020,H10927/$O$18,B10927=2021,H10927/$O$19,B10927=2022,H10927/$O$20),"")</f>
        <v/>
      </c>
      <c r="K10927" s="3" t="str" cm="1">
        <f t="array" ref="K10927">IFERROR(_xlfn.IFS(B10927=2015,J10927*$P$4,B10927=2016,J10927*$P$5,B10927=2017,J10927*$P$6,B10927=2018,J10927*$P$7,B10927=2019,J10927*$P$8,B10927=2020,J10927*$P$9,B10927=2021,J10927*$P$10,B10927=2022,J10927*$P$11),"")</f>
        <v/>
      </c>
      <c r="L10927" s="3">
        <f t="shared" si="171"/>
        <v>385809.24</v>
      </c>
    </row>
    <row r="10928" spans="1:12">
      <c r="A10928">
        <v>4813410</v>
      </c>
      <c r="B10928">
        <v>2015</v>
      </c>
      <c r="C10928" t="s">
        <v>381</v>
      </c>
      <c r="D10928" t="s">
        <v>849</v>
      </c>
      <c r="E10928" t="s">
        <v>850</v>
      </c>
      <c r="G10928" t="s">
        <v>848</v>
      </c>
      <c r="H10928" s="5">
        <v>24314.3</v>
      </c>
      <c r="I10928">
        <f>IFERROR(VLOOKUP(G10928,'NCES Match'!$A$2:$B$1307,2,FALSE),"")</f>
        <v>4813410</v>
      </c>
      <c r="J10928" cm="1">
        <f t="array" ref="J10928">IFERROR(_xlfn.IFS(B10928=2015,H10928/$O$13,B10928=2016,H10928/$O$14,B10928=2017,H10928/$O$15,B10928=2018,H10928/$O$16,B10928=2019,H10928/$O$17,B10928=2020,H10928/$O$18,B10928=2021,H10928/$O$19,B10928=2022,H10928/$O$20),"")</f>
        <v>1.9047913966752824E-5</v>
      </c>
      <c r="K10928" s="3" cm="1">
        <f t="array" ref="K10928">IFERROR(_xlfn.IFS(B10928=2015,J10928*$P$4,B10928=2016,J10928*$P$5,B10928=2017,J10928*$P$6,B10928=2018,J10928*$P$7,B10928=2019,J10928*$P$8,B10928=2020,J10928*$P$9,B10928=2021,J10928*$P$10,B10928=2022,J10928*$P$11),"")</f>
        <v>30314.431033450885</v>
      </c>
      <c r="L10928" s="3">
        <f t="shared" si="171"/>
        <v>54628.73103345088</v>
      </c>
    </row>
    <row r="10929" spans="1:12">
      <c r="A10929">
        <v>4813410</v>
      </c>
      <c r="B10929">
        <v>2016</v>
      </c>
      <c r="C10929" t="s">
        <v>4102</v>
      </c>
      <c r="D10929" t="s">
        <v>849</v>
      </c>
      <c r="E10929" t="s">
        <v>850</v>
      </c>
      <c r="F10929" t="s">
        <v>4101</v>
      </c>
      <c r="G10929" t="s">
        <v>848</v>
      </c>
      <c r="H10929" s="5">
        <v>22310</v>
      </c>
      <c r="I10929">
        <f>IFERROR(VLOOKUP(G10929,'NCES Match'!$A$2:$B$1307,2,FALSE),"")</f>
        <v>4813410</v>
      </c>
      <c r="J10929" cm="1">
        <f t="array" ref="J10929">IFERROR(_xlfn.IFS(B10929=2015,H10929/$O$13,B10929=2016,H10929/$O$14,B10929=2017,H10929/$O$15,B10929=2018,H10929/$O$16,B10929=2019,H10929/$O$17,B10929=2020,H10929/$O$18,B10929=2021,H10929/$O$19,B10929=2022,H10929/$O$20),"")</f>
        <v>1.5970990736264134E-5</v>
      </c>
      <c r="K10929" s="3" cm="1">
        <f t="array" ref="K10929">IFERROR(_xlfn.IFS(B10929=2015,J10929*$P$4,B10929=2016,J10929*$P$5,B10929=2017,J10929*$P$6,B10929=2018,J10929*$P$7,B10929=2019,J10929*$P$8,B10929=2020,J10929*$P$9,B10929=2021,J10929*$P$10,B10929=2022,J10929*$P$11),"")</f>
        <v>26761.49113920271</v>
      </c>
      <c r="L10929" s="3">
        <f t="shared" si="171"/>
        <v>49071.491139202713</v>
      </c>
    </row>
    <row r="10930" spans="1:12">
      <c r="A10930">
        <v>4813410</v>
      </c>
      <c r="B10930">
        <v>2017</v>
      </c>
      <c r="D10930" t="s">
        <v>849</v>
      </c>
      <c r="E10930" t="s">
        <v>850</v>
      </c>
      <c r="F10930" t="s">
        <v>4101</v>
      </c>
      <c r="G10930" t="s">
        <v>848</v>
      </c>
      <c r="H10930" s="5">
        <v>24174</v>
      </c>
      <c r="I10930">
        <f>IFERROR(VLOOKUP(G10930,'NCES Match'!$A$2:$B$1307,2,FALSE),"")</f>
        <v>4813410</v>
      </c>
      <c r="J10930" cm="1">
        <f t="array" ref="J10930">IFERROR(_xlfn.IFS(B10930=2015,H10930/$O$13,B10930=2016,H10930/$O$14,B10930=2017,H10930/$O$15,B10930=2018,H10930/$O$16,B10930=2019,H10930/$O$17,B10930=2020,H10930/$O$18,B10930=2021,H10930/$O$19,B10930=2022,H10930/$O$20),"")</f>
        <v>1.6666492744247141E-5</v>
      </c>
      <c r="K10930" s="3" cm="1">
        <f t="array" ref="K10930">IFERROR(_xlfn.IFS(B10930=2015,J10930*$P$4,B10930=2016,J10930*$P$5,B10930=2017,J10930*$P$6,B10930=2018,J10930*$P$7,B10930=2019,J10930*$P$8,B10930=2020,J10930*$P$9,B10930=2021,J10930*$P$10,B10930=2022,J10930*$P$11),"")</f>
        <v>28303.83500329651</v>
      </c>
      <c r="L10930" s="3">
        <f t="shared" si="171"/>
        <v>52477.83500329651</v>
      </c>
    </row>
    <row r="10931" spans="1:12">
      <c r="A10931">
        <v>4813410</v>
      </c>
      <c r="B10931">
        <v>2018</v>
      </c>
      <c r="D10931" t="s">
        <v>849</v>
      </c>
      <c r="E10931" t="s">
        <v>850</v>
      </c>
      <c r="F10931" t="s">
        <v>4101</v>
      </c>
      <c r="G10931" t="s">
        <v>848</v>
      </c>
      <c r="H10931" s="5">
        <v>22751</v>
      </c>
      <c r="I10931">
        <f>IFERROR(VLOOKUP(G10931,'NCES Match'!$A$2:$B$1307,2,FALSE),"")</f>
        <v>4813410</v>
      </c>
      <c r="J10931" cm="1">
        <f t="array" ref="J10931">IFERROR(_xlfn.IFS(B10931=2015,H10931/$O$13,B10931=2016,H10931/$O$14,B10931=2017,H10931/$O$15,B10931=2018,H10931/$O$16,B10931=2019,H10931/$O$17,B10931=2020,H10931/$O$18,B10931=2021,H10931/$O$19,B10931=2022,H10931/$O$20),"")</f>
        <v>1.4846366053819451E-5</v>
      </c>
      <c r="K10931" s="3" cm="1">
        <f t="array" ref="K10931">IFERROR(_xlfn.IFS(B10931=2015,J10931*$P$4,B10931=2016,J10931*$P$5,B10931=2017,J10931*$P$6,B10931=2018,J10931*$P$7,B10931=2019,J10931*$P$8,B10931=2020,J10931*$P$9,B10931=2021,J10931*$P$10,B10931=2022,J10931*$P$11),"")</f>
        <v>25489.032516579697</v>
      </c>
      <c r="L10931" s="3">
        <f t="shared" si="171"/>
        <v>48240.032516579697</v>
      </c>
    </row>
    <row r="10932" spans="1:12">
      <c r="A10932">
        <v>4813410</v>
      </c>
      <c r="B10932">
        <v>2019</v>
      </c>
      <c r="D10932" t="s">
        <v>849</v>
      </c>
      <c r="E10932" t="s">
        <v>850</v>
      </c>
      <c r="F10932" t="s">
        <v>4101</v>
      </c>
      <c r="G10932" t="s">
        <v>848</v>
      </c>
      <c r="H10932" s="5">
        <v>24117</v>
      </c>
      <c r="I10932">
        <f>IFERROR(VLOOKUP(G10932,'NCES Match'!$A$2:$B$1307,2,FALSE),"")</f>
        <v>4813410</v>
      </c>
      <c r="J10932" cm="1">
        <f t="array" ref="J10932">IFERROR(_xlfn.IFS(B10932=2015,H10932/$O$13,B10932=2016,H10932/$O$14,B10932=2017,H10932/$O$15,B10932=2018,H10932/$O$16,B10932=2019,H10932/$O$17,B10932=2020,H10932/$O$18,B10932=2021,H10932/$O$19,B10932=2022,H10932/$O$20),"")</f>
        <v>1.527040270261092E-5</v>
      </c>
      <c r="K10932" s="3" cm="1">
        <f t="array" ref="K10932">IFERROR(_xlfn.IFS(B10932=2015,J10932*$P$4,B10932=2016,J10932*$P$5,B10932=2017,J10932*$P$6,B10932=2018,J10932*$P$7,B10932=2019,J10932*$P$8,B10932=2020,J10932*$P$9,B10932=2021,J10932*$P$10,B10932=2022,J10932*$P$11),"")</f>
        <v>26538.829413955304</v>
      </c>
      <c r="L10932" s="3">
        <f t="shared" si="171"/>
        <v>50655.829413955304</v>
      </c>
    </row>
    <row r="10933" spans="1:12">
      <c r="A10933">
        <v>4813410</v>
      </c>
      <c r="B10933">
        <v>2020</v>
      </c>
      <c r="D10933" t="s">
        <v>849</v>
      </c>
      <c r="E10933" t="s">
        <v>850</v>
      </c>
      <c r="F10933" t="s">
        <v>4230</v>
      </c>
      <c r="G10933" t="s">
        <v>848</v>
      </c>
      <c r="H10933" s="5">
        <v>27304</v>
      </c>
      <c r="I10933">
        <f>IFERROR(VLOOKUP(G10933,'NCES Match'!$A$2:$B$1307,2,FALSE),"")</f>
        <v>4813410</v>
      </c>
      <c r="J10933" cm="1">
        <f t="array" ref="J10933">IFERROR(_xlfn.IFS(B10933=2015,H10933/$O$13,B10933=2016,H10933/$O$14,B10933=2017,H10933/$O$15,B10933=2018,H10933/$O$16,B10933=2019,H10933/$O$17,B10933=2020,H10933/$O$18,B10933=2021,H10933/$O$19,B10933=2022,H10933/$O$20),"")</f>
        <v>1.4796244092223327E-5</v>
      </c>
      <c r="K10933" s="3" cm="1">
        <f t="array" ref="K10933">IFERROR(_xlfn.IFS(B10933=2015,J10933*$P$4,B10933=2016,J10933*$P$5,B10933=2017,J10933*$P$6,B10933=2018,J10933*$P$7,B10933=2019,J10933*$P$8,B10933=2020,J10933*$P$9,B10933=2021,J10933*$P$10,B10933=2022,J10933*$P$11),"")</f>
        <v>31190.524197833893</v>
      </c>
      <c r="L10933" s="3">
        <f t="shared" si="171"/>
        <v>58494.524197833889</v>
      </c>
    </row>
    <row r="10934" spans="1:12">
      <c r="A10934">
        <v>4813410</v>
      </c>
      <c r="B10934">
        <v>2021</v>
      </c>
      <c r="D10934" t="s">
        <v>849</v>
      </c>
      <c r="E10934" t="s">
        <v>850</v>
      </c>
      <c r="F10934" t="s">
        <v>4101</v>
      </c>
      <c r="G10934" t="s">
        <v>848</v>
      </c>
      <c r="H10934" s="5">
        <v>33105.69</v>
      </c>
      <c r="I10934">
        <f>IFERROR(VLOOKUP(G10934,'NCES Match'!$A$2:$B$1307,2,FALSE),"")</f>
        <v>4813410</v>
      </c>
      <c r="J10934" cm="1">
        <f t="array" ref="J10934">IFERROR(_xlfn.IFS(B10934=2015,H10934/$O$13,B10934=2016,H10934/$O$14,B10934=2017,H10934/$O$15,B10934=2018,H10934/$O$16,B10934=2019,H10934/$O$17,B10934=2020,H10934/$O$18,B10934=2021,H10934/$O$19,B10934=2022,H10934/$O$20),"")</f>
        <v>1.6938295068178779E-5</v>
      </c>
      <c r="K10934" s="3" cm="1">
        <f t="array" ref="K10934">IFERROR(_xlfn.IFS(B10934=2015,J10934*$P$4,B10934=2016,J10934*$P$5,B10934=2017,J10934*$P$6,B10934=2018,J10934*$P$7,B10934=2019,J10934*$P$8,B10934=2020,J10934*$P$9,B10934=2021,J10934*$P$10,B10934=2022,J10934*$P$11),"")</f>
        <v>36257.323285995742</v>
      </c>
      <c r="L10934" s="3">
        <f t="shared" si="171"/>
        <v>69363.013285995752</v>
      </c>
    </row>
    <row r="10935" spans="1:12">
      <c r="A10935">
        <v>4813410</v>
      </c>
      <c r="B10935">
        <v>2022</v>
      </c>
      <c r="D10935" t="s">
        <v>849</v>
      </c>
      <c r="E10935" t="s">
        <v>850</v>
      </c>
      <c r="F10935" t="s">
        <v>4101</v>
      </c>
      <c r="G10935" t="s">
        <v>848</v>
      </c>
      <c r="H10935" s="5">
        <v>54225.9</v>
      </c>
      <c r="I10935">
        <f>IFERROR(VLOOKUP(G10935,'NCES Match'!$A$2:$B$1307,2,FALSE),"")</f>
        <v>4813410</v>
      </c>
      <c r="J10935" cm="1">
        <f t="array" ref="J10935">IFERROR(_xlfn.IFS(B10935=2015,H10935/$O$13,B10935=2016,H10935/$O$14,B10935=2017,H10935/$O$15,B10935=2018,H10935/$O$16,B10935=2019,H10935/$O$17,B10935=2020,H10935/$O$18,B10935=2021,H10935/$O$19,B10935=2022,H10935/$O$20),"")</f>
        <v>2.3817676908691123E-5</v>
      </c>
      <c r="K10935" s="3" cm="1">
        <f t="array" ref="K10935">IFERROR(_xlfn.IFS(B10935=2015,J10935*$P$4,B10935=2016,J10935*$P$5,B10935=2017,J10935*$P$6,B10935=2018,J10935*$P$7,B10935=2019,J10935*$P$8,B10935=2020,J10935*$P$9,B10935=2021,J10935*$P$10,B10935=2022,J10935*$P$11),"")</f>
        <v>51290.962465264951</v>
      </c>
      <c r="L10935" s="3">
        <f t="shared" si="171"/>
        <v>105516.86246526495</v>
      </c>
    </row>
    <row r="10936" spans="1:12">
      <c r="A10936">
        <v>4813410</v>
      </c>
      <c r="B10936">
        <v>2023</v>
      </c>
      <c r="D10936" t="s">
        <v>849</v>
      </c>
      <c r="E10936" t="s">
        <v>850</v>
      </c>
      <c r="F10936" t="s">
        <v>4101</v>
      </c>
      <c r="G10936" t="s">
        <v>848</v>
      </c>
      <c r="H10936" s="5">
        <v>51538.98</v>
      </c>
      <c r="I10936">
        <f>IFERROR(VLOOKUP(G10936,'NCES Match'!$A$2:$B$1307,2,FALSE),"")</f>
        <v>4813410</v>
      </c>
      <c r="J10936" t="str" cm="1">
        <f t="array" ref="J10936">IFERROR(_xlfn.IFS(B10936=2015,H10936/$O$13,B10936=2016,H10936/$O$14,B10936=2017,H10936/$O$15,B10936=2018,H10936/$O$16,B10936=2019,H10936/$O$17,B10936=2020,H10936/$O$18,B10936=2021,H10936/$O$19,B10936=2022,H10936/$O$20),"")</f>
        <v/>
      </c>
      <c r="K10936" s="3" t="str" cm="1">
        <f t="array" ref="K10936">IFERROR(_xlfn.IFS(B10936=2015,J10936*$P$4,B10936=2016,J10936*$P$5,B10936=2017,J10936*$P$6,B10936=2018,J10936*$P$7,B10936=2019,J10936*$P$8,B10936=2020,J10936*$P$9,B10936=2021,J10936*$P$10,B10936=2022,J10936*$P$11),"")</f>
        <v/>
      </c>
      <c r="L10936" s="3">
        <f t="shared" si="171"/>
        <v>51538.98</v>
      </c>
    </row>
    <row r="10937" spans="1:12">
      <c r="A10937">
        <v>4808490</v>
      </c>
      <c r="B10937">
        <v>2015</v>
      </c>
      <c r="C10937" t="s">
        <v>381</v>
      </c>
      <c r="D10937" t="s">
        <v>472</v>
      </c>
      <c r="E10937" t="s">
        <v>473</v>
      </c>
      <c r="G10937" t="s">
        <v>474</v>
      </c>
      <c r="H10937" s="5">
        <v>29230.41</v>
      </c>
      <c r="I10937">
        <f>IFERROR(VLOOKUP(G10937,'NCES Match'!$A$2:$B$1307,2,FALSE),"")</f>
        <v>4808490</v>
      </c>
      <c r="J10937" cm="1">
        <f t="array" ref="J10937">IFERROR(_xlfn.IFS(B10937=2015,H10937/$O$13,B10937=2016,H10937/$O$14,B10937=2017,H10937/$O$15,B10937=2018,H10937/$O$16,B10937=2019,H10937/$O$17,B10937=2020,H10937/$O$18,B10937=2021,H10937/$O$19,B10937=2022,H10937/$O$20),"")</f>
        <v>2.2899213010159101E-5</v>
      </c>
      <c r="K10937" s="3" cm="1">
        <f t="array" ref="K10937">IFERROR(_xlfn.IFS(B10937=2015,J10937*$P$4,B10937=2016,J10937*$P$5,B10937=2017,J10937*$P$6,B10937=2018,J10937*$P$7,B10937=2019,J10937*$P$8,B10937=2020,J10937*$P$9,B10937=2021,J10937*$P$10,B10937=2022,J10937*$P$11),"")</f>
        <v>36443.707942424546</v>
      </c>
      <c r="L10937" s="3">
        <f t="shared" si="171"/>
        <v>65674.117942424549</v>
      </c>
    </row>
    <row r="10938" spans="1:12">
      <c r="A10938">
        <v>4808490</v>
      </c>
      <c r="B10938">
        <v>2016</v>
      </c>
      <c r="C10938" t="s">
        <v>4102</v>
      </c>
      <c r="D10938" t="s">
        <v>472</v>
      </c>
      <c r="E10938" t="s">
        <v>473</v>
      </c>
      <c r="F10938" t="s">
        <v>4101</v>
      </c>
      <c r="G10938" t="s">
        <v>474</v>
      </c>
      <c r="H10938" s="5">
        <v>29598</v>
      </c>
      <c r="I10938">
        <f>IFERROR(VLOOKUP(G10938,'NCES Match'!$A$2:$B$1307,2,FALSE),"")</f>
        <v>4808490</v>
      </c>
      <c r="J10938" cm="1">
        <f t="array" ref="J10938">IFERROR(_xlfn.IFS(B10938=2015,H10938/$O$13,B10938=2016,H10938/$O$14,B10938=2017,H10938/$O$15,B10938=2018,H10938/$O$16,B10938=2019,H10938/$O$17,B10938=2020,H10938/$O$18,B10938=2021,H10938/$O$19,B10938=2022,H10938/$O$20),"")</f>
        <v>2.118822876790434E-5</v>
      </c>
      <c r="K10938" s="3" cm="1">
        <f t="array" ref="K10938">IFERROR(_xlfn.IFS(B10938=2015,J10938*$P$4,B10938=2016,J10938*$P$5,B10938=2017,J10938*$P$6,B10938=2018,J10938*$P$7,B10938=2019,J10938*$P$8,B10938=2020,J10938*$P$9,B10938=2021,J10938*$P$10,B10938=2022,J10938*$P$11),"")</f>
        <v>35503.658213273055</v>
      </c>
      <c r="L10938" s="3">
        <f t="shared" si="171"/>
        <v>65101.658213273055</v>
      </c>
    </row>
    <row r="10939" spans="1:12">
      <c r="A10939">
        <v>4808490</v>
      </c>
      <c r="B10939">
        <v>2017</v>
      </c>
      <c r="D10939" t="s">
        <v>472</v>
      </c>
      <c r="E10939" t="s">
        <v>473</v>
      </c>
      <c r="F10939" t="s">
        <v>4101</v>
      </c>
      <c r="G10939" t="s">
        <v>474</v>
      </c>
      <c r="H10939" s="5">
        <v>42162</v>
      </c>
      <c r="I10939">
        <f>IFERROR(VLOOKUP(G10939,'NCES Match'!$A$2:$B$1307,2,FALSE),"")</f>
        <v>4808490</v>
      </c>
      <c r="J10939" cm="1">
        <f t="array" ref="J10939">IFERROR(_xlfn.IFS(B10939=2015,H10939/$O$13,B10939=2016,H10939/$O$14,B10939=2017,H10939/$O$15,B10939=2018,H10939/$O$16,B10939=2019,H10939/$O$17,B10939=2020,H10939/$O$18,B10939=2021,H10939/$O$19,B10939=2022,H10939/$O$20),"")</f>
        <v>2.9068117278189293E-5</v>
      </c>
      <c r="K10939" s="3" cm="1">
        <f t="array" ref="K10939">IFERROR(_xlfn.IFS(B10939=2015,J10939*$P$4,B10939=2016,J10939*$P$5,B10939=2017,J10939*$P$6,B10939=2018,J10939*$P$7,B10939=2019,J10939*$P$8,B10939=2020,J10939*$P$9,B10939=2021,J10939*$P$10,B10939=2022,J10939*$P$11),"")</f>
        <v>49364.866857325535</v>
      </c>
      <c r="L10939" s="3">
        <f t="shared" si="171"/>
        <v>91526.866857325542</v>
      </c>
    </row>
    <row r="10940" spans="1:12">
      <c r="A10940">
        <v>4808490</v>
      </c>
      <c r="B10940">
        <v>2018</v>
      </c>
      <c r="D10940" t="s">
        <v>472</v>
      </c>
      <c r="E10940" t="s">
        <v>473</v>
      </c>
      <c r="F10940" t="s">
        <v>4101</v>
      </c>
      <c r="G10940" t="s">
        <v>474</v>
      </c>
      <c r="H10940" s="5">
        <v>35454</v>
      </c>
      <c r="I10940">
        <f>IFERROR(VLOOKUP(G10940,'NCES Match'!$A$2:$B$1307,2,FALSE),"")</f>
        <v>4808490</v>
      </c>
      <c r="J10940" cm="1">
        <f t="array" ref="J10940">IFERROR(_xlfn.IFS(B10940=2015,H10940/$O$13,B10940=2016,H10940/$O$14,B10940=2017,H10940/$O$15,B10940=2018,H10940/$O$16,B10940=2019,H10940/$O$17,B10940=2020,H10940/$O$18,B10940=2021,H10940/$O$19,B10940=2022,H10940/$O$20),"")</f>
        <v>2.3135820934117835E-5</v>
      </c>
      <c r="K10940" s="3" cm="1">
        <f t="array" ref="K10940">IFERROR(_xlfn.IFS(B10940=2015,J10940*$P$4,B10940=2016,J10940*$P$5,B10940=2017,J10940*$P$6,B10940=2018,J10940*$P$7,B10940=2019,J10940*$P$8,B10940=2020,J10940*$P$9,B10940=2021,J10940*$P$10,B10940=2022,J10940*$P$11),"")</f>
        <v>39720.810462960602</v>
      </c>
      <c r="L10940" s="3">
        <f t="shared" si="171"/>
        <v>75174.810462960595</v>
      </c>
    </row>
    <row r="10941" spans="1:12">
      <c r="A10941">
        <v>4808490</v>
      </c>
      <c r="B10941">
        <v>2019</v>
      </c>
      <c r="D10941" t="s">
        <v>472</v>
      </c>
      <c r="E10941" t="s">
        <v>473</v>
      </c>
      <c r="F10941" t="s">
        <v>4101</v>
      </c>
      <c r="G10941" t="s">
        <v>474</v>
      </c>
      <c r="H10941" s="5">
        <v>34840</v>
      </c>
      <c r="I10941">
        <f>IFERROR(VLOOKUP(G10941,'NCES Match'!$A$2:$B$1307,2,FALSE),"")</f>
        <v>4808490</v>
      </c>
      <c r="J10941" cm="1">
        <f t="array" ref="J10941">IFERROR(_xlfn.IFS(B10941=2015,H10941/$O$13,B10941=2016,H10941/$O$14,B10941=2017,H10941/$O$15,B10941=2018,H10941/$O$16,B10941=2019,H10941/$O$17,B10941=2020,H10941/$O$18,B10941=2021,H10941/$O$19,B10941=2022,H10941/$O$20),"")</f>
        <v>2.2059992128331235E-5</v>
      </c>
      <c r="K10941" s="3" cm="1">
        <f t="array" ref="K10941">IFERROR(_xlfn.IFS(B10941=2015,J10941*$P$4,B10941=2016,J10941*$P$5,B10941=2017,J10941*$P$6,B10941=2018,J10941*$P$7,B10941=2019,J10941*$P$8,B10941=2020,J10941*$P$9,B10941=2021,J10941*$P$10,B10941=2022,J10941*$P$11),"")</f>
        <v>38338.633195762435</v>
      </c>
      <c r="L10941" s="3">
        <f t="shared" si="171"/>
        <v>73178.633195762435</v>
      </c>
    </row>
    <row r="10942" spans="1:12">
      <c r="A10942">
        <v>4808490</v>
      </c>
      <c r="B10942">
        <v>2020</v>
      </c>
      <c r="D10942" t="s">
        <v>472</v>
      </c>
      <c r="E10942" t="s">
        <v>473</v>
      </c>
      <c r="F10942" t="s">
        <v>4230</v>
      </c>
      <c r="G10942" t="s">
        <v>474</v>
      </c>
      <c r="H10942" s="5">
        <v>43381</v>
      </c>
      <c r="I10942">
        <f>IFERROR(VLOOKUP(G10942,'NCES Match'!$A$2:$B$1307,2,FALSE),"")</f>
        <v>4808490</v>
      </c>
      <c r="J10942" cm="1">
        <f t="array" ref="J10942">IFERROR(_xlfn.IFS(B10942=2015,H10942/$O$13,B10942=2016,H10942/$O$14,B10942=2017,H10942/$O$15,B10942=2018,H10942/$O$16,B10942=2019,H10942/$O$17,B10942=2020,H10942/$O$18,B10942=2021,H10942/$O$19,B10942=2022,H10942/$O$20),"")</f>
        <v>2.3508491977905808E-5</v>
      </c>
      <c r="K10942" s="3" cm="1">
        <f t="array" ref="K10942">IFERROR(_xlfn.IFS(B10942=2015,J10942*$P$4,B10942=2016,J10942*$P$5,B10942=2017,J10942*$P$6,B10942=2018,J10942*$P$7,B10942=2019,J10942*$P$8,B10942=2020,J10942*$P$9,B10942=2021,J10942*$P$10,B10942=2022,J10942*$P$11),"")</f>
        <v>49555.967265830361</v>
      </c>
      <c r="L10942" s="3">
        <f t="shared" si="171"/>
        <v>92936.967265830361</v>
      </c>
    </row>
    <row r="10943" spans="1:12">
      <c r="A10943">
        <v>4808490</v>
      </c>
      <c r="B10943">
        <v>2021</v>
      </c>
      <c r="D10943" t="s">
        <v>472</v>
      </c>
      <c r="E10943" t="s">
        <v>473</v>
      </c>
      <c r="F10943" t="s">
        <v>4230</v>
      </c>
      <c r="G10943" t="s">
        <v>474</v>
      </c>
      <c r="H10943" s="5">
        <v>44526.09</v>
      </c>
      <c r="I10943">
        <f>IFERROR(VLOOKUP(G10943,'NCES Match'!$A$2:$B$1307,2,FALSE),"")</f>
        <v>4808490</v>
      </c>
      <c r="J10943" cm="1">
        <f t="array" ref="J10943">IFERROR(_xlfn.IFS(B10943=2015,H10943/$O$13,B10943=2016,H10943/$O$14,B10943=2017,H10943/$O$15,B10943=2018,H10943/$O$16,B10943=2019,H10943/$O$17,B10943=2020,H10943/$O$18,B10943=2021,H10943/$O$19,B10943=2022,H10943/$O$20),"")</f>
        <v>2.2781462964592624E-5</v>
      </c>
      <c r="K10943" s="3" cm="1">
        <f t="array" ref="K10943">IFERROR(_xlfn.IFS(B10943=2015,J10943*$P$4,B10943=2016,J10943*$P$5,B10943=2017,J10943*$P$6,B10943=2018,J10943*$P$7,B10943=2019,J10943*$P$8,B10943=2020,J10943*$P$9,B10943=2021,J10943*$P$10,B10943=2022,J10943*$P$11),"")</f>
        <v>48764.935568216286</v>
      </c>
      <c r="L10943" s="3">
        <f t="shared" si="171"/>
        <v>93291.025568216282</v>
      </c>
    </row>
    <row r="10944" spans="1:12">
      <c r="A10944">
        <v>4808490</v>
      </c>
      <c r="B10944">
        <v>2022</v>
      </c>
      <c r="D10944" t="s">
        <v>472</v>
      </c>
      <c r="E10944" t="s">
        <v>473</v>
      </c>
      <c r="F10944" t="s">
        <v>4101</v>
      </c>
      <c r="G10944" t="s">
        <v>474</v>
      </c>
      <c r="H10944" s="5">
        <v>60353.11</v>
      </c>
      <c r="I10944">
        <f>IFERROR(VLOOKUP(G10944,'NCES Match'!$A$2:$B$1307,2,FALSE),"")</f>
        <v>4808490</v>
      </c>
      <c r="J10944" cm="1">
        <f t="array" ref="J10944">IFERROR(_xlfn.IFS(B10944=2015,H10944/$O$13,B10944=2016,H10944/$O$14,B10944=2017,H10944/$O$15,B10944=2018,H10944/$O$16,B10944=2019,H10944/$O$17,B10944=2020,H10944/$O$18,B10944=2021,H10944/$O$19,B10944=2022,H10944/$O$20),"")</f>
        <v>2.6508935295028672E-5</v>
      </c>
      <c r="K10944" s="3" cm="1">
        <f t="array" ref="K10944">IFERROR(_xlfn.IFS(B10944=2015,J10944*$P$4,B10944=2016,J10944*$P$5,B10944=2017,J10944*$P$6,B10944=2018,J10944*$P$7,B10944=2019,J10944*$P$8,B10944=2020,J10944*$P$9,B10944=2021,J10944*$P$10,B10944=2022,J10944*$P$11),"")</f>
        <v>57086.541664997843</v>
      </c>
      <c r="L10944" s="3">
        <f t="shared" si="171"/>
        <v>117439.65166499784</v>
      </c>
    </row>
    <row r="10945" spans="1:12">
      <c r="A10945">
        <v>4808490</v>
      </c>
      <c r="B10945">
        <v>2023</v>
      </c>
      <c r="D10945" t="s">
        <v>472</v>
      </c>
      <c r="E10945" t="s">
        <v>473</v>
      </c>
      <c r="F10945" t="s">
        <v>4101</v>
      </c>
      <c r="G10945" t="s">
        <v>474</v>
      </c>
      <c r="H10945" s="5">
        <v>89011.21</v>
      </c>
      <c r="I10945">
        <f>IFERROR(VLOOKUP(G10945,'NCES Match'!$A$2:$B$1307,2,FALSE),"")</f>
        <v>4808490</v>
      </c>
      <c r="J10945" t="str" cm="1">
        <f t="array" ref="J10945">IFERROR(_xlfn.IFS(B10945=2015,H10945/$O$13,B10945=2016,H10945/$O$14,B10945=2017,H10945/$O$15,B10945=2018,H10945/$O$16,B10945=2019,H10945/$O$17,B10945=2020,H10945/$O$18,B10945=2021,H10945/$O$19,B10945=2022,H10945/$O$20),"")</f>
        <v/>
      </c>
      <c r="K10945" s="3" t="str" cm="1">
        <f t="array" ref="K10945">IFERROR(_xlfn.IFS(B10945=2015,J10945*$P$4,B10945=2016,J10945*$P$5,B10945=2017,J10945*$P$6,B10945=2018,J10945*$P$7,B10945=2019,J10945*$P$8,B10945=2020,J10945*$P$9,B10945=2021,J10945*$P$10,B10945=2022,J10945*$P$11),"")</f>
        <v/>
      </c>
      <c r="L10945" s="3">
        <f t="shared" si="171"/>
        <v>89011.21</v>
      </c>
    </row>
    <row r="10946" spans="1:12">
      <c r="A10946">
        <v>4814600</v>
      </c>
      <c r="B10946">
        <v>2015</v>
      </c>
      <c r="C10946" t="s">
        <v>381</v>
      </c>
      <c r="D10946" t="s">
        <v>949</v>
      </c>
      <c r="E10946" t="s">
        <v>950</v>
      </c>
      <c r="G10946" t="s">
        <v>951</v>
      </c>
      <c r="H10946" s="5">
        <v>68458.600000000006</v>
      </c>
      <c r="I10946">
        <f>IFERROR(VLOOKUP(G10946,'NCES Match'!$A$2:$B$1307,2,FALSE),"")</f>
        <v>4814600</v>
      </c>
      <c r="J10946" cm="1">
        <f t="array" ref="J10946">IFERROR(_xlfn.IFS(B10946=2015,H10946/$O$13,B10946=2016,H10946/$O$14,B10946=2017,H10946/$O$15,B10946=2018,H10946/$O$16,B10946=2019,H10946/$O$17,B10946=2020,H10946/$O$18,B10946=2021,H10946/$O$19,B10946=2022,H10946/$O$20),"")</f>
        <v>5.3630724433125575E-5</v>
      </c>
      <c r="K10946" s="3" cm="1">
        <f t="array" ref="K10946">IFERROR(_xlfn.IFS(B10946=2015,J10946*$P$4,B10946=2016,J10946*$P$5,B10946=2017,J10946*$P$6,B10946=2018,J10946*$P$7,B10946=2019,J10946*$P$8,B10946=2020,J10946*$P$9,B10946=2021,J10946*$P$10,B10946=2022,J10946*$P$11),"")</f>
        <v>85352.385565144839</v>
      </c>
      <c r="L10946" s="3">
        <f t="shared" si="171"/>
        <v>153810.98556514486</v>
      </c>
    </row>
    <row r="10947" spans="1:12">
      <c r="A10947">
        <v>4814600</v>
      </c>
      <c r="B10947">
        <v>2016</v>
      </c>
      <c r="C10947" t="s">
        <v>4102</v>
      </c>
      <c r="D10947" t="s">
        <v>949</v>
      </c>
      <c r="E10947" t="s">
        <v>950</v>
      </c>
      <c r="F10947" t="s">
        <v>4101</v>
      </c>
      <c r="G10947" t="s">
        <v>951</v>
      </c>
      <c r="H10947" s="5">
        <v>58267</v>
      </c>
      <c r="I10947">
        <f>IFERROR(VLOOKUP(G10947,'NCES Match'!$A$2:$B$1307,2,FALSE),"")</f>
        <v>4814600</v>
      </c>
      <c r="J10947" cm="1">
        <f t="array" ref="J10947">IFERROR(_xlfn.IFS(B10947=2015,H10947/$O$13,B10947=2016,H10947/$O$14,B10947=2017,H10947/$O$15,B10947=2018,H10947/$O$16,B10947=2019,H10947/$O$17,B10947=2020,H10947/$O$18,B10947=2021,H10947/$O$19,B10947=2022,H10947/$O$20),"")</f>
        <v>4.1711417177494495E-5</v>
      </c>
      <c r="K10947" s="3" cm="1">
        <f t="array" ref="K10947">IFERROR(_xlfn.IFS(B10947=2015,J10947*$P$4,B10947=2016,J10947*$P$5,B10947=2017,J10947*$P$6,B10947=2018,J10947*$P$7,B10947=2019,J10947*$P$8,B10947=2020,J10947*$P$9,B10947=2021,J10947*$P$10,B10947=2022,J10947*$P$11),"")</f>
        <v>69892.954020973732</v>
      </c>
      <c r="L10947" s="3">
        <f t="shared" ref="L10947:L11010" si="172">SUM(H10947,K10947)</f>
        <v>128159.95402097373</v>
      </c>
    </row>
    <row r="10948" spans="1:12">
      <c r="A10948">
        <v>4814600</v>
      </c>
      <c r="B10948">
        <v>2017</v>
      </c>
      <c r="D10948" t="s">
        <v>949</v>
      </c>
      <c r="E10948" t="s">
        <v>950</v>
      </c>
      <c r="F10948" t="s">
        <v>4101</v>
      </c>
      <c r="G10948" t="s">
        <v>951</v>
      </c>
      <c r="H10948" s="5">
        <v>60985</v>
      </c>
      <c r="I10948">
        <f>IFERROR(VLOOKUP(G10948,'NCES Match'!$A$2:$B$1307,2,FALSE),"")</f>
        <v>4814600</v>
      </c>
      <c r="J10948" cm="1">
        <f t="array" ref="J10948">IFERROR(_xlfn.IFS(B10948=2015,H10948/$O$13,B10948=2016,H10948/$O$14,B10948=2017,H10948/$O$15,B10948=2018,H10948/$O$16,B10948=2019,H10948/$O$17,B10948=2020,H10948/$O$18,B10948=2021,H10948/$O$19,B10948=2022,H10948/$O$20),"")</f>
        <v>4.2045423182258287E-5</v>
      </c>
      <c r="K10948" s="3" cm="1">
        <f t="array" ref="K10948">IFERROR(_xlfn.IFS(B10948=2015,J10948*$P$4,B10948=2016,J10948*$P$5,B10948=2017,J10948*$P$6,B10948=2018,J10948*$P$7,B10948=2019,J10948*$P$8,B10948=2020,J10948*$P$9,B10948=2021,J10948*$P$10,B10948=2022,J10948*$P$11),"")</f>
        <v>71403.548344338444</v>
      </c>
      <c r="L10948" s="3">
        <f t="shared" si="172"/>
        <v>132388.54834433843</v>
      </c>
    </row>
    <row r="10949" spans="1:12">
      <c r="A10949">
        <v>4814600</v>
      </c>
      <c r="B10949">
        <v>2018</v>
      </c>
      <c r="D10949" t="s">
        <v>949</v>
      </c>
      <c r="E10949" t="s">
        <v>950</v>
      </c>
      <c r="F10949" t="s">
        <v>4101</v>
      </c>
      <c r="G10949" t="s">
        <v>951</v>
      </c>
      <c r="H10949" s="5">
        <v>68467</v>
      </c>
      <c r="I10949">
        <f>IFERROR(VLOOKUP(G10949,'NCES Match'!$A$2:$B$1307,2,FALSE),"")</f>
        <v>4814600</v>
      </c>
      <c r="J10949" cm="1">
        <f t="array" ref="J10949">IFERROR(_xlfn.IFS(B10949=2015,H10949/$O$13,B10949=2016,H10949/$O$14,B10949=2017,H10949/$O$15,B10949=2018,H10949/$O$16,B10949=2019,H10949/$O$17,B10949=2020,H10949/$O$18,B10949=2021,H10949/$O$19,B10949=2022,H10949/$O$20),"")</f>
        <v>4.4678745752136451E-5</v>
      </c>
      <c r="K10949" s="3" cm="1">
        <f t="array" ref="K10949">IFERROR(_xlfn.IFS(B10949=2015,J10949*$P$4,B10949=2016,J10949*$P$5,B10949=2017,J10949*$P$6,B10949=2018,J10949*$P$7,B10949=2019,J10949*$P$8,B10949=2020,J10949*$P$9,B10949=2021,J10949*$P$10,B10949=2022,J10949*$P$11),"")</f>
        <v>76706.851976293881</v>
      </c>
      <c r="L10949" s="3">
        <f t="shared" si="172"/>
        <v>145173.8519762939</v>
      </c>
    </row>
    <row r="10950" spans="1:12">
      <c r="A10950">
        <v>4814600</v>
      </c>
      <c r="B10950">
        <v>2019</v>
      </c>
      <c r="D10950" t="s">
        <v>949</v>
      </c>
      <c r="E10950" t="s">
        <v>950</v>
      </c>
      <c r="F10950" t="s">
        <v>4101</v>
      </c>
      <c r="G10950" t="s">
        <v>951</v>
      </c>
      <c r="H10950" s="5">
        <v>70560</v>
      </c>
      <c r="I10950">
        <f>IFERROR(VLOOKUP(G10950,'NCES Match'!$A$2:$B$1307,2,FALSE),"")</f>
        <v>4814600</v>
      </c>
      <c r="J10950" cm="1">
        <f t="array" ref="J10950">IFERROR(_xlfn.IFS(B10950=2015,H10950/$O$13,B10950=2016,H10950/$O$14,B10950=2017,H10950/$O$15,B10950=2018,H10950/$O$16,B10950=2019,H10950/$O$17,B10950=2020,H10950/$O$18,B10950=2021,H10950/$O$19,B10950=2022,H10950/$O$20),"")</f>
        <v>4.467718268011056E-5</v>
      </c>
      <c r="K10950" s="3" cm="1">
        <f t="array" ref="K10950">IFERROR(_xlfn.IFS(B10950=2015,J10950*$P$4,B10950=2016,J10950*$P$5,B10950=2017,J10950*$P$6,B10950=2018,J10950*$P$7,B10950=2019,J10950*$P$8,B10950=2020,J10950*$P$9,B10950=2021,J10950*$P$10,B10950=2022,J10950*$P$11),"")</f>
        <v>77645.636001521169</v>
      </c>
      <c r="L10950" s="3">
        <f t="shared" si="172"/>
        <v>148205.63600152117</v>
      </c>
    </row>
    <row r="10951" spans="1:12">
      <c r="A10951">
        <v>4814600</v>
      </c>
      <c r="B10951">
        <v>2020</v>
      </c>
      <c r="D10951" t="s">
        <v>949</v>
      </c>
      <c r="E10951" t="s">
        <v>950</v>
      </c>
      <c r="F10951" t="s">
        <v>4230</v>
      </c>
      <c r="G10951" t="s">
        <v>951</v>
      </c>
      <c r="H10951" s="5">
        <v>108861</v>
      </c>
      <c r="I10951">
        <f>IFERROR(VLOOKUP(G10951,'NCES Match'!$A$2:$B$1307,2,FALSE),"")</f>
        <v>4814600</v>
      </c>
      <c r="J10951" cm="1">
        <f t="array" ref="J10951">IFERROR(_xlfn.IFS(B10951=2015,H10951/$O$13,B10951=2016,H10951/$O$14,B10951=2017,H10951/$O$15,B10951=2018,H10951/$O$16,B10951=2019,H10951/$O$17,B10951=2020,H10951/$O$18,B10951=2021,H10951/$O$19,B10951=2022,H10951/$O$20),"")</f>
        <v>5.8992599184131396E-5</v>
      </c>
      <c r="K10951" s="3" cm="1">
        <f t="array" ref="K10951">IFERROR(_xlfn.IFS(B10951=2015,J10951*$P$4,B10951=2016,J10951*$P$5,B10951=2017,J10951*$P$6,B10951=2018,J10951*$P$7,B10951=2019,J10951*$P$8,B10951=2020,J10951*$P$9,B10951=2021,J10951*$P$10,B10951=2022,J10951*$P$11),"")</f>
        <v>124356.56514431568</v>
      </c>
      <c r="L10951" s="3">
        <f t="shared" si="172"/>
        <v>233217.56514431568</v>
      </c>
    </row>
    <row r="10952" spans="1:12">
      <c r="A10952">
        <v>4814600</v>
      </c>
      <c r="B10952">
        <v>2021</v>
      </c>
      <c r="D10952" t="s">
        <v>949</v>
      </c>
      <c r="E10952" t="s">
        <v>950</v>
      </c>
      <c r="F10952" t="s">
        <v>4230</v>
      </c>
      <c r="G10952" t="s">
        <v>951</v>
      </c>
      <c r="H10952" s="5">
        <v>113919.48</v>
      </c>
      <c r="I10952">
        <f>IFERROR(VLOOKUP(G10952,'NCES Match'!$A$2:$B$1307,2,FALSE),"")</f>
        <v>4814600</v>
      </c>
      <c r="J10952" cm="1">
        <f t="array" ref="J10952">IFERROR(_xlfn.IFS(B10952=2015,H10952/$O$13,B10952=2016,H10952/$O$14,B10952=2017,H10952/$O$15,B10952=2018,H10952/$O$16,B10952=2019,H10952/$O$17,B10952=2020,H10952/$O$18,B10952=2021,H10952/$O$19,B10952=2022,H10952/$O$20),"")</f>
        <v>5.8286106293313653E-5</v>
      </c>
      <c r="K10952" s="3" cm="1">
        <f t="array" ref="K10952">IFERROR(_xlfn.IFS(B10952=2015,J10952*$P$4,B10952=2016,J10952*$P$5,B10952=2017,J10952*$P$6,B10952=2018,J10952*$P$7,B10952=2019,J10952*$P$8,B10952=2020,J10952*$P$9,B10952=2021,J10952*$P$10,B10952=2022,J10952*$P$11),"")</f>
        <v>124764.51676230057</v>
      </c>
      <c r="L10952" s="3">
        <f t="shared" si="172"/>
        <v>238683.99676230055</v>
      </c>
    </row>
    <row r="10953" spans="1:12">
      <c r="A10953">
        <v>4814600</v>
      </c>
      <c r="B10953">
        <v>2022</v>
      </c>
      <c r="D10953" t="s">
        <v>949</v>
      </c>
      <c r="E10953" t="s">
        <v>950</v>
      </c>
      <c r="F10953" t="s">
        <v>4101</v>
      </c>
      <c r="G10953" t="s">
        <v>951</v>
      </c>
      <c r="H10953" s="5">
        <v>132316.17000000001</v>
      </c>
      <c r="I10953">
        <f>IFERROR(VLOOKUP(G10953,'NCES Match'!$A$2:$B$1307,2,FALSE),"")</f>
        <v>4814600</v>
      </c>
      <c r="J10953" cm="1">
        <f t="array" ref="J10953">IFERROR(_xlfn.IFS(B10953=2015,H10953/$O$13,B10953=2016,H10953/$O$14,B10953=2017,H10953/$O$15,B10953=2018,H10953/$O$16,B10953=2019,H10953/$O$17,B10953=2020,H10953/$O$18,B10953=2021,H10953/$O$19,B10953=2022,H10953/$O$20),"")</f>
        <v>5.8117316390423198E-5</v>
      </c>
      <c r="K10953" s="3" cm="1">
        <f t="array" ref="K10953">IFERROR(_xlfn.IFS(B10953=2015,J10953*$P$4,B10953=2016,J10953*$P$5,B10953=2017,J10953*$P$6,B10953=2018,J10953*$P$7,B10953=2019,J10953*$P$8,B10953=2020,J10953*$P$9,B10953=2021,J10953*$P$10,B10953=2022,J10953*$P$11),"")</f>
        <v>125154.65320110162</v>
      </c>
      <c r="L10953" s="3">
        <f t="shared" si="172"/>
        <v>257470.82320110162</v>
      </c>
    </row>
    <row r="10954" spans="1:12">
      <c r="A10954">
        <v>4814600</v>
      </c>
      <c r="B10954">
        <v>2023</v>
      </c>
      <c r="D10954" t="s">
        <v>949</v>
      </c>
      <c r="E10954" t="s">
        <v>950</v>
      </c>
      <c r="F10954" t="s">
        <v>4101</v>
      </c>
      <c r="G10954" t="s">
        <v>951</v>
      </c>
      <c r="H10954" s="5">
        <v>142866.04</v>
      </c>
      <c r="I10954">
        <f>IFERROR(VLOOKUP(G10954,'NCES Match'!$A$2:$B$1307,2,FALSE),"")</f>
        <v>4814600</v>
      </c>
      <c r="J10954" t="str" cm="1">
        <f t="array" ref="J10954">IFERROR(_xlfn.IFS(B10954=2015,H10954/$O$13,B10954=2016,H10954/$O$14,B10954=2017,H10954/$O$15,B10954=2018,H10954/$O$16,B10954=2019,H10954/$O$17,B10954=2020,H10954/$O$18,B10954=2021,H10954/$O$19,B10954=2022,H10954/$O$20),"")</f>
        <v/>
      </c>
      <c r="K10954" s="3" t="str" cm="1">
        <f t="array" ref="K10954">IFERROR(_xlfn.IFS(B10954=2015,J10954*$P$4,B10954=2016,J10954*$P$5,B10954=2017,J10954*$P$6,B10954=2018,J10954*$P$7,B10954=2019,J10954*$P$8,B10954=2020,J10954*$P$9,B10954=2021,J10954*$P$10,B10954=2022,J10954*$P$11),"")</f>
        <v/>
      </c>
      <c r="L10954" s="3">
        <f t="shared" si="172"/>
        <v>142866.04</v>
      </c>
    </row>
    <row r="10955" spans="1:12">
      <c r="A10955">
        <v>4846440</v>
      </c>
      <c r="B10955">
        <v>2015</v>
      </c>
      <c r="C10955" t="s">
        <v>381</v>
      </c>
      <c r="D10955" t="s">
        <v>3489</v>
      </c>
      <c r="E10955" t="s">
        <v>3490</v>
      </c>
      <c r="G10955" t="s">
        <v>3491</v>
      </c>
      <c r="H10955" s="5">
        <v>281821.03999999998</v>
      </c>
      <c r="I10955">
        <f>IFERROR(VLOOKUP(G10955,'NCES Match'!$A$2:$B$1307,2,FALSE),"")</f>
        <v>4846440</v>
      </c>
      <c r="J10955" cm="1">
        <f t="array" ref="J10955">IFERROR(_xlfn.IFS(B10955=2015,H10955/$O$13,B10955=2016,H10955/$O$14,B10955=2017,H10955/$O$15,B10955=2018,H10955/$O$16,B10955=2019,H10955/$O$17,B10955=2020,H10955/$O$18,B10955=2021,H10955/$O$19,B10955=2022,H10955/$O$20),"")</f>
        <v>2.2077966151362805E-4</v>
      </c>
      <c r="K10955" s="3" cm="1">
        <f t="array" ref="K10955">IFERROR(_xlfn.IFS(B10955=2015,J10955*$P$4,B10955=2016,J10955*$P$5,B10955=2017,J10955*$P$6,B10955=2018,J10955*$P$7,B10955=2019,J10955*$P$8,B10955=2020,J10955*$P$9,B10955=2021,J10955*$P$10,B10955=2022,J10955*$P$11),"")</f>
        <v>351367.07537767501</v>
      </c>
      <c r="L10955" s="3">
        <f t="shared" si="172"/>
        <v>633188.11537767504</v>
      </c>
    </row>
    <row r="10956" spans="1:12">
      <c r="A10956">
        <v>4846440</v>
      </c>
      <c r="B10956">
        <v>2016</v>
      </c>
      <c r="C10956" t="s">
        <v>4102</v>
      </c>
      <c r="D10956" t="s">
        <v>3489</v>
      </c>
      <c r="E10956" t="s">
        <v>3490</v>
      </c>
      <c r="F10956" t="s">
        <v>4101</v>
      </c>
      <c r="G10956" t="s">
        <v>3491</v>
      </c>
      <c r="H10956" s="5">
        <v>289972</v>
      </c>
      <c r="I10956">
        <f>IFERROR(VLOOKUP(G10956,'NCES Match'!$A$2:$B$1307,2,FALSE),"")</f>
        <v>4846440</v>
      </c>
      <c r="J10956" cm="1">
        <f t="array" ref="J10956">IFERROR(_xlfn.IFS(B10956=2015,H10956/$O$13,B10956=2016,H10956/$O$14,B10956=2017,H10956/$O$15,B10956=2018,H10956/$O$16,B10956=2019,H10956/$O$17,B10956=2020,H10956/$O$18,B10956=2021,H10956/$O$19,B10956=2022,H10956/$O$20),"")</f>
        <v>2.075813592907209E-4</v>
      </c>
      <c r="K10956" s="3" cm="1">
        <f t="array" ref="K10956">IFERROR(_xlfn.IFS(B10956=2015,J10956*$P$4,B10956=2016,J10956*$P$5,B10956=2017,J10956*$P$6,B10956=2018,J10956*$P$7,B10956=2019,J10956*$P$8,B10956=2020,J10956*$P$9,B10956=2021,J10956*$P$10,B10956=2022,J10956*$P$11),"")</f>
        <v>347829.81212984707</v>
      </c>
      <c r="L10956" s="3">
        <f t="shared" si="172"/>
        <v>637801.81212984701</v>
      </c>
    </row>
    <row r="10957" spans="1:12">
      <c r="A10957">
        <v>4846440</v>
      </c>
      <c r="B10957">
        <v>2017</v>
      </c>
      <c r="D10957" t="s">
        <v>3489</v>
      </c>
      <c r="E10957" t="s">
        <v>3490</v>
      </c>
      <c r="F10957" t="s">
        <v>4101</v>
      </c>
      <c r="G10957" t="s">
        <v>3491</v>
      </c>
      <c r="H10957" s="5">
        <v>297737</v>
      </c>
      <c r="I10957">
        <f>IFERROR(VLOOKUP(G10957,'NCES Match'!$A$2:$B$1307,2,FALSE),"")</f>
        <v>4846440</v>
      </c>
      <c r="J10957" cm="1">
        <f t="array" ref="J10957">IFERROR(_xlfn.IFS(B10957=2015,H10957/$O$13,B10957=2016,H10957/$O$14,B10957=2017,H10957/$O$15,B10957=2018,H10957/$O$16,B10957=2019,H10957/$O$17,B10957=2020,H10957/$O$18,B10957=2021,H10957/$O$19,B10957=2022,H10957/$O$20),"")</f>
        <v>2.0527143005683425E-4</v>
      </c>
      <c r="K10957" s="3" cm="1">
        <f t="array" ref="K10957">IFERROR(_xlfn.IFS(B10957=2015,J10957*$P$4,B10957=2016,J10957*$P$5,B10957=2017,J10957*$P$6,B10957=2018,J10957*$P$7,B10957=2019,J10957*$P$8,B10957=2020,J10957*$P$9,B10957=2021,J10957*$P$10,B10957=2022,J10957*$P$11),"")</f>
        <v>348601.75901284412</v>
      </c>
      <c r="L10957" s="3">
        <f t="shared" si="172"/>
        <v>646338.75901284418</v>
      </c>
    </row>
    <row r="10958" spans="1:12">
      <c r="A10958">
        <v>4846440</v>
      </c>
      <c r="B10958">
        <v>2018</v>
      </c>
      <c r="D10958" t="s">
        <v>3489</v>
      </c>
      <c r="E10958" t="s">
        <v>3490</v>
      </c>
      <c r="F10958" t="s">
        <v>4101</v>
      </c>
      <c r="G10958" t="s">
        <v>3491</v>
      </c>
      <c r="H10958" s="5">
        <v>282737</v>
      </c>
      <c r="I10958">
        <f>IFERROR(VLOOKUP(G10958,'NCES Match'!$A$2:$B$1307,2,FALSE),"")</f>
        <v>4846440</v>
      </c>
      <c r="J10958" cm="1">
        <f t="array" ref="J10958">IFERROR(_xlfn.IFS(B10958=2015,H10958/$O$13,B10958=2016,H10958/$O$14,B10958=2017,H10958/$O$15,B10958=2018,H10958/$O$16,B10958=2019,H10958/$O$17,B10958=2020,H10958/$O$18,B10958=2021,H10958/$O$19,B10958=2022,H10958/$O$20),"")</f>
        <v>1.8450252731566747E-4</v>
      </c>
      <c r="K10958" s="3" cm="1">
        <f t="array" ref="K10958">IFERROR(_xlfn.IFS(B10958=2015,J10958*$P$4,B10958=2016,J10958*$P$5,B10958=2017,J10958*$P$6,B10958=2018,J10958*$P$7,B10958=2019,J10958*$P$8,B10958=2020,J10958*$P$9,B10958=2021,J10958*$P$10,B10958=2022,J10958*$P$11),"")</f>
        <v>316763.77243374771</v>
      </c>
      <c r="L10958" s="3">
        <f t="shared" si="172"/>
        <v>599500.77243374777</v>
      </c>
    </row>
    <row r="10959" spans="1:12">
      <c r="A10959">
        <v>4846440</v>
      </c>
      <c r="B10959">
        <v>2019</v>
      </c>
      <c r="D10959" t="s">
        <v>3489</v>
      </c>
      <c r="E10959" t="s">
        <v>3490</v>
      </c>
      <c r="F10959" t="s">
        <v>4101</v>
      </c>
      <c r="G10959" t="s">
        <v>3491</v>
      </c>
      <c r="H10959" s="5">
        <v>316752</v>
      </c>
      <c r="I10959">
        <f>IFERROR(VLOOKUP(G10959,'NCES Match'!$A$2:$B$1307,2,FALSE),"")</f>
        <v>4846440</v>
      </c>
      <c r="J10959" cm="1">
        <f t="array" ref="J10959">IFERROR(_xlfn.IFS(B10959=2015,H10959/$O$13,B10959=2016,H10959/$O$14,B10959=2017,H10959/$O$15,B10959=2018,H10959/$O$16,B10959=2019,H10959/$O$17,B10959=2020,H10959/$O$18,B10959=2021,H10959/$O$19,B10959=2022,H10959/$O$20),"")</f>
        <v>2.0056103980003374E-4</v>
      </c>
      <c r="K10959" s="3" cm="1">
        <f t="array" ref="K10959">IFERROR(_xlfn.IFS(B10959=2015,J10959*$P$4,B10959=2016,J10959*$P$5,B10959=2017,J10959*$P$6,B10959=2018,J10959*$P$7,B10959=2019,J10959*$P$8,B10959=2020,J10959*$P$9,B10959=2021,J10959*$P$10,B10959=2022,J10959*$P$11),"")</f>
        <v>348560.23943812121</v>
      </c>
      <c r="L10959" s="3">
        <f t="shared" si="172"/>
        <v>665312.23943812121</v>
      </c>
    </row>
    <row r="10960" spans="1:12">
      <c r="A10960">
        <v>4846440</v>
      </c>
      <c r="B10960">
        <v>2020</v>
      </c>
      <c r="D10960" t="s">
        <v>3489</v>
      </c>
      <c r="E10960" t="s">
        <v>3490</v>
      </c>
      <c r="F10960" t="s">
        <v>4230</v>
      </c>
      <c r="G10960" t="s">
        <v>3491</v>
      </c>
      <c r="H10960" s="5">
        <v>363282</v>
      </c>
      <c r="I10960">
        <f>IFERROR(VLOOKUP(G10960,'NCES Match'!$A$2:$B$1307,2,FALSE),"")</f>
        <v>4846440</v>
      </c>
      <c r="J10960" cm="1">
        <f t="array" ref="J10960">IFERROR(_xlfn.IFS(B10960=2015,H10960/$O$13,B10960=2016,H10960/$O$14,B10960=2017,H10960/$O$15,B10960=2018,H10960/$O$16,B10960=2019,H10960/$O$17,B10960=2020,H10960/$O$18,B10960=2021,H10960/$O$19,B10960=2022,H10960/$O$20),"")</f>
        <v>1.9686526319627435E-4</v>
      </c>
      <c r="K10960" s="3" cm="1">
        <f t="array" ref="K10960">IFERROR(_xlfn.IFS(B10960=2015,J10960*$P$4,B10960=2016,J10960*$P$5,B10960=2017,J10960*$P$6,B10960=2018,J10960*$P$7,B10960=2019,J10960*$P$8,B10960=2020,J10960*$P$9,B10960=2021,J10960*$P$10,B10960=2022,J10960*$P$11),"")</f>
        <v>414992.52899346221</v>
      </c>
      <c r="L10960" s="3">
        <f t="shared" si="172"/>
        <v>778274.52899346221</v>
      </c>
    </row>
    <row r="10961" spans="1:12">
      <c r="A10961">
        <v>4846440</v>
      </c>
      <c r="B10961">
        <v>2021</v>
      </c>
      <c r="D10961" t="s">
        <v>3489</v>
      </c>
      <c r="E10961" t="s">
        <v>3490</v>
      </c>
      <c r="F10961" t="s">
        <v>4101</v>
      </c>
      <c r="G10961" t="s">
        <v>3491</v>
      </c>
      <c r="H10961" s="5">
        <v>367202.53</v>
      </c>
      <c r="I10961">
        <f>IFERROR(VLOOKUP(G10961,'NCES Match'!$A$2:$B$1307,2,FALSE),"")</f>
        <v>4846440</v>
      </c>
      <c r="J10961" cm="1">
        <f t="array" ref="J10961">IFERROR(_xlfn.IFS(B10961=2015,H10961/$O$13,B10961=2016,H10961/$O$14,B10961=2017,H10961/$O$15,B10961=2018,H10961/$O$16,B10961=2019,H10961/$O$17,B10961=2020,H10961/$O$18,B10961=2021,H10961/$O$19,B10961=2022,H10961/$O$20),"")</f>
        <v>1.8787660981909064E-4</v>
      </c>
      <c r="K10961" s="3" cm="1">
        <f t="array" ref="K10961">IFERROR(_xlfn.IFS(B10961=2015,J10961*$P$4,B10961=2016,J10961*$P$5,B10961=2017,J10961*$P$6,B10961=2018,J10961*$P$7,B10961=2019,J10961*$P$8,B10961=2020,J10961*$P$9,B10961=2021,J10961*$P$10,B10961=2022,J10961*$P$11),"")</f>
        <v>402159.89582593058</v>
      </c>
      <c r="L10961" s="3">
        <f t="shared" si="172"/>
        <v>769362.42582593067</v>
      </c>
    </row>
    <row r="10962" spans="1:12">
      <c r="A10962">
        <v>4846440</v>
      </c>
      <c r="B10962">
        <v>2022</v>
      </c>
      <c r="D10962" t="s">
        <v>3489</v>
      </c>
      <c r="E10962" t="s">
        <v>3490</v>
      </c>
      <c r="F10962" t="s">
        <v>4101</v>
      </c>
      <c r="G10962" t="s">
        <v>3491</v>
      </c>
      <c r="H10962" s="5">
        <v>427185.11</v>
      </c>
      <c r="I10962">
        <f>IFERROR(VLOOKUP(G10962,'NCES Match'!$A$2:$B$1307,2,FALSE),"")</f>
        <v>4846440</v>
      </c>
      <c r="J10962" cm="1">
        <f t="array" ref="J10962">IFERROR(_xlfn.IFS(B10962=2015,H10962/$O$13,B10962=2016,H10962/$O$14,B10962=2017,H10962/$O$15,B10962=2018,H10962/$O$16,B10962=2019,H10962/$O$17,B10962=2020,H10962/$O$18,B10962=2021,H10962/$O$19,B10962=2022,H10962/$O$20),"")</f>
        <v>1.8763279042272561E-4</v>
      </c>
      <c r="K10962" s="3" cm="1">
        <f t="array" ref="K10962">IFERROR(_xlfn.IFS(B10962=2015,J10962*$P$4,B10962=2016,J10962*$P$5,B10962=2017,J10962*$P$6,B10962=2018,J10962*$P$7,B10962=2019,J10962*$P$8,B10962=2020,J10962*$P$9,B10962=2021,J10962*$P$10,B10962=2022,J10962*$P$11),"")</f>
        <v>404064.02554369916</v>
      </c>
      <c r="L10962" s="3">
        <f t="shared" si="172"/>
        <v>831249.13554369914</v>
      </c>
    </row>
    <row r="10963" spans="1:12">
      <c r="A10963">
        <v>4846440</v>
      </c>
      <c r="B10963">
        <v>2023</v>
      </c>
      <c r="D10963" t="s">
        <v>3489</v>
      </c>
      <c r="E10963" t="s">
        <v>3490</v>
      </c>
      <c r="F10963" t="s">
        <v>4101</v>
      </c>
      <c r="G10963" t="s">
        <v>3491</v>
      </c>
      <c r="H10963" s="5">
        <v>493591.23</v>
      </c>
      <c r="I10963">
        <f>IFERROR(VLOOKUP(G10963,'NCES Match'!$A$2:$B$1307,2,FALSE),"")</f>
        <v>4846440</v>
      </c>
      <c r="J10963" t="str" cm="1">
        <f t="array" ref="J10963">IFERROR(_xlfn.IFS(B10963=2015,H10963/$O$13,B10963=2016,H10963/$O$14,B10963=2017,H10963/$O$15,B10963=2018,H10963/$O$16,B10963=2019,H10963/$O$17,B10963=2020,H10963/$O$18,B10963=2021,H10963/$O$19,B10963=2022,H10963/$O$20),"")</f>
        <v/>
      </c>
      <c r="K10963" s="3" t="str" cm="1">
        <f t="array" ref="K10963">IFERROR(_xlfn.IFS(B10963=2015,J10963*$P$4,B10963=2016,J10963*$P$5,B10963=2017,J10963*$P$6,B10963=2018,J10963*$P$7,B10963=2019,J10963*$P$8,B10963=2020,J10963*$P$9,B10963=2021,J10963*$P$10,B10963=2022,J10963*$P$11),"")</f>
        <v/>
      </c>
      <c r="L10963" s="3">
        <f t="shared" si="172"/>
        <v>493591.23</v>
      </c>
    </row>
    <row r="10964" spans="1:12">
      <c r="A10964">
        <v>4844580</v>
      </c>
      <c r="B10964">
        <v>2015</v>
      </c>
      <c r="C10964" t="s">
        <v>381</v>
      </c>
      <c r="D10964" t="s">
        <v>3342</v>
      </c>
      <c r="E10964" t="s">
        <v>3343</v>
      </c>
      <c r="G10964" t="s">
        <v>3344</v>
      </c>
      <c r="H10964" s="5">
        <v>151362.48000000001</v>
      </c>
      <c r="I10964">
        <f>IFERROR(VLOOKUP(G10964,'NCES Match'!$A$2:$B$1307,2,FALSE),"")</f>
        <v>4844580</v>
      </c>
      <c r="J10964" cm="1">
        <f t="array" ref="J10964">IFERROR(_xlfn.IFS(B10964=2015,H10964/$O$13,B10964=2016,H10964/$O$14,B10964=2017,H10964/$O$15,B10964=2018,H10964/$O$16,B10964=2019,H10964/$O$17,B10964=2020,H10964/$O$18,B10964=2021,H10964/$O$19,B10964=2022,H10964/$O$20),"")</f>
        <v>1.1857793548793695E-4</v>
      </c>
      <c r="K10964" s="3" cm="1">
        <f t="array" ref="K10964">IFERROR(_xlfn.IFS(B10964=2015,J10964*$P$4,B10964=2016,J10964*$P$5,B10964=2017,J10964*$P$6,B10964=2018,J10964*$P$7,B10964=2019,J10964*$P$8,B10964=2020,J10964*$P$9,B10964=2021,J10964*$P$10,B10964=2022,J10964*$P$11),"")</f>
        <v>188714.76707172691</v>
      </c>
      <c r="L10964" s="3">
        <f t="shared" si="172"/>
        <v>340077.24707172695</v>
      </c>
    </row>
    <row r="10965" spans="1:12">
      <c r="A10965">
        <v>4844580</v>
      </c>
      <c r="B10965">
        <v>2016</v>
      </c>
      <c r="C10965" t="s">
        <v>4102</v>
      </c>
      <c r="D10965" t="s">
        <v>3342</v>
      </c>
      <c r="E10965" t="s">
        <v>3343</v>
      </c>
      <c r="F10965" t="s">
        <v>4101</v>
      </c>
      <c r="G10965" t="s">
        <v>3344</v>
      </c>
      <c r="H10965" s="5">
        <v>166759</v>
      </c>
      <c r="I10965">
        <f>IFERROR(VLOOKUP(G10965,'NCES Match'!$A$2:$B$1307,2,FALSE),"")</f>
        <v>4844580</v>
      </c>
      <c r="J10965" cm="1">
        <f t="array" ref="J10965">IFERROR(_xlfn.IFS(B10965=2015,H10965/$O$13,B10965=2016,H10965/$O$14,B10965=2017,H10965/$O$15,B10965=2018,H10965/$O$16,B10965=2019,H10965/$O$17,B10965=2020,H10965/$O$18,B10965=2021,H10965/$O$19,B10965=2022,H10965/$O$20),"")</f>
        <v>1.1937724985157645E-4</v>
      </c>
      <c r="K10965" s="3" cm="1">
        <f t="array" ref="K10965">IFERROR(_xlfn.IFS(B10965=2015,J10965*$P$4,B10965=2016,J10965*$P$5,B10965=2017,J10965*$P$6,B10965=2018,J10965*$P$7,B10965=2019,J10965*$P$8,B10965=2020,J10965*$P$9,B10965=2021,J10965*$P$10,B10965=2022,J10965*$P$11),"")</f>
        <v>200032.25015160485</v>
      </c>
      <c r="L10965" s="3">
        <f t="shared" si="172"/>
        <v>366791.25015160488</v>
      </c>
    </row>
    <row r="10966" spans="1:12">
      <c r="A10966">
        <v>4844580</v>
      </c>
      <c r="B10966">
        <v>2017</v>
      </c>
      <c r="D10966" t="s">
        <v>3342</v>
      </c>
      <c r="E10966" t="s">
        <v>3343</v>
      </c>
      <c r="F10966" t="s">
        <v>4101</v>
      </c>
      <c r="G10966" t="s">
        <v>3344</v>
      </c>
      <c r="H10966" s="5">
        <v>175205</v>
      </c>
      <c r="I10966">
        <f>IFERROR(VLOOKUP(G10966,'NCES Match'!$A$2:$B$1307,2,FALSE),"")</f>
        <v>4844580</v>
      </c>
      <c r="J10966" cm="1">
        <f t="array" ref="J10966">IFERROR(_xlfn.IFS(B10966=2015,H10966/$O$13,B10966=2016,H10966/$O$14,B10966=2017,H10966/$O$15,B10966=2018,H10966/$O$16,B10966=2019,H10966/$O$17,B10966=2020,H10966/$O$18,B10966=2021,H10966/$O$19,B10966=2022,H10966/$O$20),"")</f>
        <v>1.2079311910547779E-4</v>
      </c>
      <c r="K10966" s="3" cm="1">
        <f t="array" ref="K10966">IFERROR(_xlfn.IFS(B10966=2015,J10966*$P$4,B10966=2016,J10966*$P$5,B10966=2017,J10966*$P$6,B10966=2018,J10966*$P$7,B10966=2019,J10966*$P$8,B10966=2020,J10966*$P$9,B10966=2021,J10966*$P$10,B10966=2022,J10966*$P$11),"")</f>
        <v>205136.65143346426</v>
      </c>
      <c r="L10966" s="3">
        <f t="shared" si="172"/>
        <v>380341.65143346426</v>
      </c>
    </row>
    <row r="10967" spans="1:12">
      <c r="A10967">
        <v>4844580</v>
      </c>
      <c r="B10967">
        <v>2018</v>
      </c>
      <c r="D10967" t="s">
        <v>3342</v>
      </c>
      <c r="E10967" t="s">
        <v>3343</v>
      </c>
      <c r="F10967" t="s">
        <v>4101</v>
      </c>
      <c r="G10967" t="s">
        <v>3344</v>
      </c>
      <c r="H10967" s="5">
        <v>201176</v>
      </c>
      <c r="I10967">
        <f>IFERROR(VLOOKUP(G10967,'NCES Match'!$A$2:$B$1307,2,FALSE),"")</f>
        <v>4844580</v>
      </c>
      <c r="J10967" cm="1">
        <f t="array" ref="J10967">IFERROR(_xlfn.IFS(B10967=2015,H10967/$O$13,B10967=2016,H10967/$O$14,B10967=2017,H10967/$O$15,B10967=2018,H10967/$O$16,B10967=2019,H10967/$O$17,B10967=2020,H10967/$O$18,B10967=2021,H10967/$O$19,B10967=2022,H10967/$O$20),"")</f>
        <v>1.3127917617876937E-4</v>
      </c>
      <c r="K10967" s="3" cm="1">
        <f t="array" ref="K10967">IFERROR(_xlfn.IFS(B10967=2015,J10967*$P$4,B10967=2016,J10967*$P$5,B10967=2017,J10967*$P$6,B10967=2018,J10967*$P$7,B10967=2019,J10967*$P$8,B10967=2020,J10967*$P$9,B10967=2021,J10967*$P$10,B10967=2022,J10967*$P$11),"")</f>
        <v>225387.08652610597</v>
      </c>
      <c r="L10967" s="3">
        <f t="shared" si="172"/>
        <v>426563.086526106</v>
      </c>
    </row>
    <row r="10968" spans="1:12">
      <c r="A10968">
        <v>4844580</v>
      </c>
      <c r="B10968">
        <v>2019</v>
      </c>
      <c r="D10968" t="s">
        <v>3342</v>
      </c>
      <c r="E10968" t="s">
        <v>3343</v>
      </c>
      <c r="F10968" t="s">
        <v>4101</v>
      </c>
      <c r="G10968" t="s">
        <v>3344</v>
      </c>
      <c r="H10968" s="5">
        <v>229438</v>
      </c>
      <c r="I10968">
        <f>IFERROR(VLOOKUP(G10968,'NCES Match'!$A$2:$B$1307,2,FALSE),"")</f>
        <v>4844580</v>
      </c>
      <c r="J10968" cm="1">
        <f t="array" ref="J10968">IFERROR(_xlfn.IFS(B10968=2015,H10968/$O$13,B10968=2016,H10968/$O$14,B10968=2017,H10968/$O$15,B10968=2018,H10968/$O$16,B10968=2019,H10968/$O$17,B10968=2020,H10968/$O$18,B10968=2021,H10968/$O$19,B10968=2022,H10968/$O$20),"")</f>
        <v>1.4527555895350351E-4</v>
      </c>
      <c r="K10968" s="3" cm="1">
        <f t="array" ref="K10968">IFERROR(_xlfn.IFS(B10968=2015,J10968*$P$4,B10968=2016,J10968*$P$5,B10968=2017,J10968*$P$6,B10968=2018,J10968*$P$7,B10968=2019,J10968*$P$8,B10968=2020,J10968*$P$9,B10968=2021,J10968*$P$10,B10968=2022,J10968*$P$11),"")</f>
        <v>252478.16656628423</v>
      </c>
      <c r="L10968" s="3">
        <f t="shared" si="172"/>
        <v>481916.16656628426</v>
      </c>
    </row>
    <row r="10969" spans="1:12">
      <c r="A10969">
        <v>4844580</v>
      </c>
      <c r="B10969">
        <v>2020</v>
      </c>
      <c r="D10969" t="s">
        <v>3342</v>
      </c>
      <c r="E10969" t="s">
        <v>3343</v>
      </c>
      <c r="F10969" t="s">
        <v>4230</v>
      </c>
      <c r="G10969" t="s">
        <v>3344</v>
      </c>
      <c r="H10969" s="5">
        <v>281328</v>
      </c>
      <c r="I10969">
        <f>IFERROR(VLOOKUP(G10969,'NCES Match'!$A$2:$B$1307,2,FALSE),"")</f>
        <v>4844580</v>
      </c>
      <c r="J10969" cm="1">
        <f t="array" ref="J10969">IFERROR(_xlfn.IFS(B10969=2015,H10969/$O$13,B10969=2016,H10969/$O$14,B10969=2017,H10969/$O$15,B10969=2018,H10969/$O$16,B10969=2019,H10969/$O$17,B10969=2020,H10969/$O$18,B10969=2021,H10969/$O$19,B10969=2022,H10969/$O$20),"")</f>
        <v>1.5245377080197055E-4</v>
      </c>
      <c r="K10969" s="3" cm="1">
        <f t="array" ref="K10969">IFERROR(_xlfn.IFS(B10969=2015,J10969*$P$4,B10969=2016,J10969*$P$5,B10969=2017,J10969*$P$6,B10969=2018,J10969*$P$7,B10969=2019,J10969*$P$8,B10969=2020,J10969*$P$9,B10969=2021,J10969*$P$10,B10969=2022,J10969*$P$11),"")</f>
        <v>321372.97800791875</v>
      </c>
      <c r="L10969" s="3">
        <f t="shared" si="172"/>
        <v>602700.97800791869</v>
      </c>
    </row>
    <row r="10970" spans="1:12">
      <c r="A10970">
        <v>4844580</v>
      </c>
      <c r="B10970">
        <v>2021</v>
      </c>
      <c r="D10970" t="s">
        <v>3342</v>
      </c>
      <c r="E10970" t="s">
        <v>3343</v>
      </c>
      <c r="F10970" t="s">
        <v>4101</v>
      </c>
      <c r="G10970" t="s">
        <v>3344</v>
      </c>
      <c r="H10970" s="5">
        <v>310360.63</v>
      </c>
      <c r="I10970">
        <f>IFERROR(VLOOKUP(G10970,'NCES Match'!$A$2:$B$1307,2,FALSE),"")</f>
        <v>4844580</v>
      </c>
      <c r="J10970" cm="1">
        <f t="array" ref="J10970">IFERROR(_xlfn.IFS(B10970=2015,H10970/$O$13,B10970=2016,H10970/$O$14,B10970=2017,H10970/$O$15,B10970=2018,H10970/$O$16,B10970=2019,H10970/$O$17,B10970=2020,H10970/$O$18,B10970=2021,H10970/$O$19,B10970=2022,H10970/$O$20),"")</f>
        <v>1.58793848685403E-4</v>
      </c>
      <c r="K10970" s="3" cm="1">
        <f t="array" ref="K10970">IFERROR(_xlfn.IFS(B10970=2015,J10970*$P$4,B10970=2016,J10970*$P$5,B10970=2017,J10970*$P$6,B10970=2018,J10970*$P$7,B10970=2019,J10970*$P$8,B10970=2020,J10970*$P$9,B10970=2021,J10970*$P$10,B10970=2022,J10970*$P$11),"")</f>
        <v>339906.69571168313</v>
      </c>
      <c r="L10970" s="3">
        <f t="shared" si="172"/>
        <v>650267.32571168314</v>
      </c>
    </row>
    <row r="10971" spans="1:12">
      <c r="A10971">
        <v>4844580</v>
      </c>
      <c r="B10971">
        <v>2022</v>
      </c>
      <c r="D10971" t="s">
        <v>3342</v>
      </c>
      <c r="E10971" t="s">
        <v>3343</v>
      </c>
      <c r="F10971" t="s">
        <v>4101</v>
      </c>
      <c r="G10971" t="s">
        <v>3344</v>
      </c>
      <c r="H10971" s="5">
        <v>334078.48</v>
      </c>
      <c r="I10971">
        <f>IFERROR(VLOOKUP(G10971,'NCES Match'!$A$2:$B$1307,2,FALSE),"")</f>
        <v>4844580</v>
      </c>
      <c r="J10971" cm="1">
        <f t="array" ref="J10971">IFERROR(_xlfn.IFS(B10971=2015,H10971/$O$13,B10971=2016,H10971/$O$14,B10971=2017,H10971/$O$15,B10971=2018,H10971/$O$16,B10971=2019,H10971/$O$17,B10971=2020,H10971/$O$18,B10971=2021,H10971/$O$19,B10971=2022,H10971/$O$20),"")</f>
        <v>1.4673750548698368E-4</v>
      </c>
      <c r="K10971" s="3" cm="1">
        <f t="array" ref="K10971">IFERROR(_xlfn.IFS(B10971=2015,J10971*$P$4,B10971=2016,J10971*$P$5,B10971=2017,J10971*$P$6,B10971=2018,J10971*$P$7,B10971=2019,J10971*$P$8,B10971=2020,J10971*$P$9,B10971=2021,J10971*$P$10,B10971=2022,J10971*$P$11),"")</f>
        <v>315996.72440905112</v>
      </c>
      <c r="L10971" s="3">
        <f t="shared" si="172"/>
        <v>650075.2044090511</v>
      </c>
    </row>
    <row r="10972" spans="1:12">
      <c r="A10972">
        <v>4844580</v>
      </c>
      <c r="B10972">
        <v>2023</v>
      </c>
      <c r="D10972" t="s">
        <v>3342</v>
      </c>
      <c r="E10972" t="s">
        <v>3343</v>
      </c>
      <c r="F10972" t="s">
        <v>4101</v>
      </c>
      <c r="G10972" t="s">
        <v>3344</v>
      </c>
      <c r="H10972" s="5">
        <v>380344.85</v>
      </c>
      <c r="I10972">
        <f>IFERROR(VLOOKUP(G10972,'NCES Match'!$A$2:$B$1307,2,FALSE),"")</f>
        <v>4844580</v>
      </c>
      <c r="J10972" t="str" cm="1">
        <f t="array" ref="J10972">IFERROR(_xlfn.IFS(B10972=2015,H10972/$O$13,B10972=2016,H10972/$O$14,B10972=2017,H10972/$O$15,B10972=2018,H10972/$O$16,B10972=2019,H10972/$O$17,B10972=2020,H10972/$O$18,B10972=2021,H10972/$O$19,B10972=2022,H10972/$O$20),"")</f>
        <v/>
      </c>
      <c r="K10972" s="3" t="str" cm="1">
        <f t="array" ref="K10972">IFERROR(_xlfn.IFS(B10972=2015,J10972*$P$4,B10972=2016,J10972*$P$5,B10972=2017,J10972*$P$6,B10972=2018,J10972*$P$7,B10972=2019,J10972*$P$8,B10972=2020,J10972*$P$9,B10972=2021,J10972*$P$10,B10972=2022,J10972*$P$11),"")</f>
        <v/>
      </c>
      <c r="L10972" s="3">
        <f t="shared" si="172"/>
        <v>380344.85</v>
      </c>
    </row>
    <row r="10973" spans="1:12">
      <c r="A10973">
        <v>4841340</v>
      </c>
      <c r="B10973">
        <v>2015</v>
      </c>
      <c r="C10973" t="s">
        <v>381</v>
      </c>
      <c r="D10973" t="s">
        <v>3100</v>
      </c>
      <c r="E10973" t="s">
        <v>3101</v>
      </c>
      <c r="G10973" t="s">
        <v>3102</v>
      </c>
      <c r="H10973" s="5">
        <v>57465.89</v>
      </c>
      <c r="I10973">
        <f>IFERROR(VLOOKUP(G10973,'NCES Match'!$A$2:$B$1307,2,FALSE),"")</f>
        <v>4841340</v>
      </c>
      <c r="J10973" cm="1">
        <f t="array" ref="J10973">IFERROR(_xlfn.IFS(B10973=2015,H10973/$O$13,B10973=2016,H10973/$O$14,B10973=2017,H10973/$O$15,B10973=2018,H10973/$O$16,B10973=2019,H10973/$O$17,B10973=2020,H10973/$O$18,B10973=2021,H10973/$O$19,B10973=2022,H10973/$O$20),"")</f>
        <v>4.5018994120450993E-5</v>
      </c>
      <c r="K10973" s="3" cm="1">
        <f t="array" ref="K10973">IFERROR(_xlfn.IFS(B10973=2015,J10973*$P$4,B10973=2016,J10973*$P$5,B10973=2017,J10973*$P$6,B10973=2018,J10973*$P$7,B10973=2019,J10973*$P$8,B10973=2020,J10973*$P$9,B10973=2021,J10973*$P$10,B10973=2022,J10973*$P$11),"")</f>
        <v>71646.963275968257</v>
      </c>
      <c r="L10973" s="3">
        <f t="shared" si="172"/>
        <v>129112.85327596826</v>
      </c>
    </row>
    <row r="10974" spans="1:12">
      <c r="A10974">
        <v>4841340</v>
      </c>
      <c r="B10974">
        <v>2016</v>
      </c>
      <c r="C10974" t="s">
        <v>4102</v>
      </c>
      <c r="D10974" t="s">
        <v>3100</v>
      </c>
      <c r="E10974" t="s">
        <v>3101</v>
      </c>
      <c r="F10974" t="s">
        <v>4101</v>
      </c>
      <c r="G10974" t="s">
        <v>3102</v>
      </c>
      <c r="H10974" s="5">
        <v>57184</v>
      </c>
      <c r="I10974">
        <f>IFERROR(VLOOKUP(G10974,'NCES Match'!$A$2:$B$1307,2,FALSE),"")</f>
        <v>4841340</v>
      </c>
      <c r="J10974" cm="1">
        <f t="array" ref="J10974">IFERROR(_xlfn.IFS(B10974=2015,H10974/$O$13,B10974=2016,H10974/$O$14,B10974=2017,H10974/$O$15,B10974=2018,H10974/$O$16,B10974=2019,H10974/$O$17,B10974=2020,H10974/$O$18,B10974=2021,H10974/$O$19,B10974=2022,H10974/$O$20),"")</f>
        <v>4.0936133315218656E-5</v>
      </c>
      <c r="K10974" s="3" cm="1">
        <f t="array" ref="K10974">IFERROR(_xlfn.IFS(B10974=2015,J10974*$P$4,B10974=2016,J10974*$P$5,B10974=2017,J10974*$P$6,B10974=2018,J10974*$P$7,B10974=2019,J10974*$P$8,B10974=2020,J10974*$P$9,B10974=2021,J10974*$P$10,B10974=2022,J10974*$P$11),"")</f>
        <v>68593.864155274219</v>
      </c>
      <c r="L10974" s="3">
        <f t="shared" si="172"/>
        <v>125777.86415527422</v>
      </c>
    </row>
    <row r="10975" spans="1:12">
      <c r="A10975">
        <v>4841340</v>
      </c>
      <c r="B10975">
        <v>2017</v>
      </c>
      <c r="D10975" t="s">
        <v>3100</v>
      </c>
      <c r="E10975" t="s">
        <v>3101</v>
      </c>
      <c r="F10975" t="s">
        <v>4101</v>
      </c>
      <c r="G10975" t="s">
        <v>3102</v>
      </c>
      <c r="H10975" s="5">
        <v>55622</v>
      </c>
      <c r="I10975">
        <f>IFERROR(VLOOKUP(G10975,'NCES Match'!$A$2:$B$1307,2,FALSE),"")</f>
        <v>4841340</v>
      </c>
      <c r="J10975" cm="1">
        <f t="array" ref="J10975">IFERROR(_xlfn.IFS(B10975=2015,H10975/$O$13,B10975=2016,H10975/$O$14,B10975=2017,H10975/$O$15,B10975=2018,H10975/$O$16,B10975=2019,H10975/$O$17,B10975=2020,H10975/$O$18,B10975=2021,H10975/$O$19,B10975=2022,H10975/$O$20),"")</f>
        <v>3.834796307688072E-5</v>
      </c>
      <c r="K10975" s="3" cm="1">
        <f t="array" ref="K10975">IFERROR(_xlfn.IFS(B10975=2015,J10975*$P$4,B10975=2016,J10975*$P$5,B10975=2017,J10975*$P$6,B10975=2018,J10975*$P$7,B10975=2019,J10975*$P$8,B10975=2020,J10975*$P$9,B10975=2021,J10975*$P$10,B10975=2022,J10975*$P$11),"")</f>
        <v>65124.344773449098</v>
      </c>
      <c r="L10975" s="3">
        <f t="shared" si="172"/>
        <v>120746.34477344909</v>
      </c>
    </row>
    <row r="10976" spans="1:12">
      <c r="A10976">
        <v>4841340</v>
      </c>
      <c r="B10976">
        <v>2018</v>
      </c>
      <c r="D10976" t="s">
        <v>3100</v>
      </c>
      <c r="E10976" t="s">
        <v>3101</v>
      </c>
      <c r="F10976" t="s">
        <v>4101</v>
      </c>
      <c r="G10976" t="s">
        <v>3102</v>
      </c>
      <c r="H10976" s="5">
        <v>62049</v>
      </c>
      <c r="I10976">
        <f>IFERROR(VLOOKUP(G10976,'NCES Match'!$A$2:$B$1307,2,FALSE),"")</f>
        <v>4841340</v>
      </c>
      <c r="J10976" cm="1">
        <f t="array" ref="J10976">IFERROR(_xlfn.IFS(B10976=2015,H10976/$O$13,B10976=2016,H10976/$O$14,B10976=2017,H10976/$O$15,B10976=2018,H10976/$O$16,B10976=2019,H10976/$O$17,B10976=2020,H10976/$O$18,B10976=2021,H10976/$O$19,B10976=2022,H10976/$O$20),"")</f>
        <v>4.0490623149463461E-5</v>
      </c>
      <c r="K10976" s="3" cm="1">
        <f t="array" ref="K10976">IFERROR(_xlfn.IFS(B10976=2015,J10976*$P$4,B10976=2016,J10976*$P$5,B10976=2017,J10976*$P$6,B10976=2018,J10976*$P$7,B10976=2019,J10976*$P$8,B10976=2020,J10976*$P$9,B10976=2021,J10976*$P$10,B10976=2022,J10976*$P$11),"")</f>
        <v>69516.459875225424</v>
      </c>
      <c r="L10976" s="3">
        <f t="shared" si="172"/>
        <v>131565.45987522544</v>
      </c>
    </row>
    <row r="10977" spans="1:12">
      <c r="A10977">
        <v>4841340</v>
      </c>
      <c r="B10977">
        <v>2019</v>
      </c>
      <c r="D10977" t="s">
        <v>3100</v>
      </c>
      <c r="E10977" t="s">
        <v>3101</v>
      </c>
      <c r="F10977" t="s">
        <v>4101</v>
      </c>
      <c r="G10977" t="s">
        <v>3102</v>
      </c>
      <c r="H10977" s="5">
        <v>65085</v>
      </c>
      <c r="I10977">
        <f>IFERROR(VLOOKUP(G10977,'NCES Match'!$A$2:$B$1307,2,FALSE),"")</f>
        <v>4841340</v>
      </c>
      <c r="J10977" cm="1">
        <f t="array" ref="J10977">IFERROR(_xlfn.IFS(B10977=2015,H10977/$O$13,B10977=2016,H10977/$O$14,B10977=2017,H10977/$O$15,B10977=2018,H10977/$O$16,B10977=2019,H10977/$O$17,B10977=2020,H10977/$O$18,B10977=2021,H10977/$O$19,B10977=2022,H10977/$O$20),"")</f>
        <v>4.1210522034226136E-5</v>
      </c>
      <c r="K10977" s="3" cm="1">
        <f t="array" ref="K10977">IFERROR(_xlfn.IFS(B10977=2015,J10977*$P$4,B10977=2016,J10977*$P$5,B10977=2017,J10977*$P$6,B10977=2018,J10977*$P$7,B10977=2019,J10977*$P$8,B10977=2020,J10977*$P$9,B10977=2021,J10977*$P$10,B10977=2022,J10977*$P$11),"")</f>
        <v>71620.836439328312</v>
      </c>
      <c r="L10977" s="3">
        <f t="shared" si="172"/>
        <v>136705.83643932833</v>
      </c>
    </row>
    <row r="10978" spans="1:12">
      <c r="A10978">
        <v>4841340</v>
      </c>
      <c r="B10978">
        <v>2020</v>
      </c>
      <c r="D10978" t="s">
        <v>3100</v>
      </c>
      <c r="E10978" t="s">
        <v>3101</v>
      </c>
      <c r="F10978" t="s">
        <v>4230</v>
      </c>
      <c r="G10978" t="s">
        <v>3102</v>
      </c>
      <c r="H10978" s="5">
        <v>77756</v>
      </c>
      <c r="I10978">
        <f>IFERROR(VLOOKUP(G10978,'NCES Match'!$A$2:$B$1307,2,FALSE),"")</f>
        <v>4841340</v>
      </c>
      <c r="J10978" cm="1">
        <f t="array" ref="J10978">IFERROR(_xlfn.IFS(B10978=2015,H10978/$O$13,B10978=2016,H10978/$O$14,B10978=2017,H10978/$O$15,B10978=2018,H10978/$O$16,B10978=2019,H10978/$O$17,B10978=2020,H10978/$O$18,B10978=2021,H10978/$O$19,B10978=2022,H10978/$O$20),"")</f>
        <v>4.2136564446048818E-5</v>
      </c>
      <c r="K10978" s="3" cm="1">
        <f t="array" ref="K10978">IFERROR(_xlfn.IFS(B10978=2015,J10978*$P$4,B10978=2016,J10978*$P$5,B10978=2017,J10978*$P$6,B10978=2018,J10978*$P$7,B10978=2019,J10978*$P$8,B10978=2020,J10978*$P$9,B10978=2021,J10978*$P$10,B10978=2022,J10978*$P$11),"")</f>
        <v>88823.996466699828</v>
      </c>
      <c r="L10978" s="3">
        <f t="shared" si="172"/>
        <v>166579.99646669981</v>
      </c>
    </row>
    <row r="10979" spans="1:12">
      <c r="A10979">
        <v>4841340</v>
      </c>
      <c r="B10979">
        <v>2021</v>
      </c>
      <c r="D10979" t="s">
        <v>3100</v>
      </c>
      <c r="E10979" t="s">
        <v>3101</v>
      </c>
      <c r="F10979" t="s">
        <v>4101</v>
      </c>
      <c r="G10979" t="s">
        <v>3102</v>
      </c>
      <c r="H10979" s="5">
        <v>91644.28</v>
      </c>
      <c r="I10979">
        <f>IFERROR(VLOOKUP(G10979,'NCES Match'!$A$2:$B$1307,2,FALSE),"")</f>
        <v>4841340</v>
      </c>
      <c r="J10979" cm="1">
        <f t="array" ref="J10979">IFERROR(_xlfn.IFS(B10979=2015,H10979/$O$13,B10979=2016,H10979/$O$14,B10979=2017,H10979/$O$15,B10979=2018,H10979/$O$16,B10979=2019,H10979/$O$17,B10979=2020,H10979/$O$18,B10979=2021,H10979/$O$19,B10979=2022,H10979/$O$20),"")</f>
        <v>4.6889155790161605E-5</v>
      </c>
      <c r="K10979" s="3" cm="1">
        <f t="array" ref="K10979">IFERROR(_xlfn.IFS(B10979=2015,J10979*$P$4,B10979=2016,J10979*$P$5,B10979=2017,J10979*$P$6,B10979=2018,J10979*$P$7,B10979=2019,J10979*$P$8,B10979=2020,J10979*$P$9,B10979=2021,J10979*$P$10,B10979=2022,J10979*$P$11),"")</f>
        <v>100368.73683262045</v>
      </c>
      <c r="L10979" s="3">
        <f t="shared" si="172"/>
        <v>192013.01683262043</v>
      </c>
    </row>
    <row r="10980" spans="1:12">
      <c r="A10980">
        <v>4841340</v>
      </c>
      <c r="B10980">
        <v>2022</v>
      </c>
      <c r="D10980" t="s">
        <v>3100</v>
      </c>
      <c r="E10980" t="s">
        <v>3101</v>
      </c>
      <c r="F10980" t="s">
        <v>4101</v>
      </c>
      <c r="G10980" t="s">
        <v>3102</v>
      </c>
      <c r="H10980" s="5">
        <v>111124.28</v>
      </c>
      <c r="I10980">
        <f>IFERROR(VLOOKUP(G10980,'NCES Match'!$A$2:$B$1307,2,FALSE),"")</f>
        <v>4841340</v>
      </c>
      <c r="J10980" cm="1">
        <f t="array" ref="J10980">IFERROR(_xlfn.IFS(B10980=2015,H10980/$O$13,B10980=2016,H10980/$O$14,B10980=2017,H10980/$O$15,B10980=2018,H10980/$O$16,B10980=2019,H10980/$O$17,B10980=2020,H10980/$O$18,B10980=2021,H10980/$O$19,B10980=2022,H10980/$O$20),"")</f>
        <v>4.8809188925419898E-5</v>
      </c>
      <c r="K10980" s="3" cm="1">
        <f t="array" ref="K10980">IFERROR(_xlfn.IFS(B10980=2015,J10980*$P$4,B10980=2016,J10980*$P$5,B10980=2017,J10980*$P$6,B10980=2018,J10980*$P$7,B10980=2019,J10980*$P$8,B10980=2020,J10980*$P$9,B10980=2021,J10980*$P$10,B10980=2022,J10980*$P$11),"")</f>
        <v>105109.75888753515</v>
      </c>
      <c r="L10980" s="3">
        <f t="shared" si="172"/>
        <v>216234.03888753516</v>
      </c>
    </row>
    <row r="10981" spans="1:12">
      <c r="A10981">
        <v>4841340</v>
      </c>
      <c r="B10981">
        <v>2023</v>
      </c>
      <c r="D10981" t="s">
        <v>3100</v>
      </c>
      <c r="E10981" t="s">
        <v>3101</v>
      </c>
      <c r="F10981" t="s">
        <v>4101</v>
      </c>
      <c r="G10981" t="s">
        <v>3102</v>
      </c>
      <c r="H10981" s="5">
        <v>136836.28</v>
      </c>
      <c r="I10981">
        <f>IFERROR(VLOOKUP(G10981,'NCES Match'!$A$2:$B$1307,2,FALSE),"")</f>
        <v>4841340</v>
      </c>
      <c r="J10981" t="str" cm="1">
        <f t="array" ref="J10981">IFERROR(_xlfn.IFS(B10981=2015,H10981/$O$13,B10981=2016,H10981/$O$14,B10981=2017,H10981/$O$15,B10981=2018,H10981/$O$16,B10981=2019,H10981/$O$17,B10981=2020,H10981/$O$18,B10981=2021,H10981/$O$19,B10981=2022,H10981/$O$20),"")</f>
        <v/>
      </c>
      <c r="K10981" s="3" t="str" cm="1">
        <f t="array" ref="K10981">IFERROR(_xlfn.IFS(B10981=2015,J10981*$P$4,B10981=2016,J10981*$P$5,B10981=2017,J10981*$P$6,B10981=2018,J10981*$P$7,B10981=2019,J10981*$P$8,B10981=2020,J10981*$P$9,B10981=2021,J10981*$P$10,B10981=2022,J10981*$P$11),"")</f>
        <v/>
      </c>
      <c r="L10981" s="3">
        <f t="shared" si="172"/>
        <v>136836.28</v>
      </c>
    </row>
    <row r="10982" spans="1:12">
      <c r="A10982">
        <v>4813770</v>
      </c>
      <c r="B10982">
        <v>2015</v>
      </c>
      <c r="C10982" t="s">
        <v>381</v>
      </c>
      <c r="D10982" t="s">
        <v>874</v>
      </c>
      <c r="E10982" t="s">
        <v>875</v>
      </c>
      <c r="G10982" t="s">
        <v>876</v>
      </c>
      <c r="H10982" s="5">
        <v>29542.06</v>
      </c>
      <c r="I10982">
        <f>IFERROR(VLOOKUP(G10982,'NCES Match'!$A$2:$B$1307,2,FALSE),"")</f>
        <v>4813770</v>
      </c>
      <c r="J10982" cm="1">
        <f t="array" ref="J10982">IFERROR(_xlfn.IFS(B10982=2015,H10982/$O$13,B10982=2016,H10982/$O$14,B10982=2017,H10982/$O$15,B10982=2018,H10982/$O$16,B10982=2019,H10982/$O$17,B10982=2020,H10982/$O$18,B10982=2021,H10982/$O$19,B10982=2022,H10982/$O$20),"")</f>
        <v>2.3143360791001592E-5</v>
      </c>
      <c r="K10982" s="3" cm="1">
        <f t="array" ref="K10982">IFERROR(_xlfn.IFS(B10982=2015,J10982*$P$4,B10982=2016,J10982*$P$5,B10982=2017,J10982*$P$6,B10982=2018,J10982*$P$7,B10982=2019,J10982*$P$8,B10982=2020,J10982*$P$9,B10982=2021,J10982*$P$10,B10982=2022,J10982*$P$11),"")</f>
        <v>36832.264982173794</v>
      </c>
      <c r="L10982" s="3">
        <f t="shared" si="172"/>
        <v>66374.324982173799</v>
      </c>
    </row>
    <row r="10983" spans="1:12">
      <c r="A10983">
        <v>4813770</v>
      </c>
      <c r="B10983">
        <v>2016</v>
      </c>
      <c r="C10983" t="s">
        <v>4102</v>
      </c>
      <c r="D10983" t="s">
        <v>874</v>
      </c>
      <c r="E10983" t="s">
        <v>875</v>
      </c>
      <c r="F10983" t="s">
        <v>4101</v>
      </c>
      <c r="G10983" t="s">
        <v>876</v>
      </c>
      <c r="H10983" s="5">
        <v>26660</v>
      </c>
      <c r="I10983">
        <f>IFERROR(VLOOKUP(G10983,'NCES Match'!$A$2:$B$1307,2,FALSE),"")</f>
        <v>4813770</v>
      </c>
      <c r="J10983" cm="1">
        <f t="array" ref="J10983">IFERROR(_xlfn.IFS(B10983=2015,H10983/$O$13,B10983=2016,H10983/$O$14,B10983=2017,H10983/$O$15,B10983=2018,H10983/$O$16,B10983=2019,H10983/$O$17,B10983=2020,H10983/$O$18,B10983=2021,H10983/$O$19,B10983=2022,H10983/$O$20),"")</f>
        <v>1.908501178972666E-5</v>
      </c>
      <c r="K10983" s="3" cm="1">
        <f t="array" ref="K10983">IFERROR(_xlfn.IFS(B10983=2015,J10983*$P$4,B10983=2016,J10983*$P$5,B10983=2017,J10983*$P$6,B10983=2018,J10983*$P$7,B10983=2019,J10983*$P$8,B10983=2020,J10983*$P$9,B10983=2021,J10983*$P$10,B10983=2022,J10983*$P$11),"")</f>
        <v>31979.442123314398</v>
      </c>
      <c r="L10983" s="3">
        <f t="shared" si="172"/>
        <v>58639.442123314395</v>
      </c>
    </row>
    <row r="10984" spans="1:12">
      <c r="A10984">
        <v>4813770</v>
      </c>
      <c r="B10984">
        <v>2017</v>
      </c>
      <c r="D10984" t="s">
        <v>874</v>
      </c>
      <c r="E10984" t="s">
        <v>875</v>
      </c>
      <c r="F10984" t="s">
        <v>4101</v>
      </c>
      <c r="G10984" t="s">
        <v>876</v>
      </c>
      <c r="H10984" s="5">
        <v>34803</v>
      </c>
      <c r="I10984">
        <f>IFERROR(VLOOKUP(G10984,'NCES Match'!$A$2:$B$1307,2,FALSE),"")</f>
        <v>4813770</v>
      </c>
      <c r="J10984" cm="1">
        <f t="array" ref="J10984">IFERROR(_xlfn.IFS(B10984=2015,H10984/$O$13,B10984=2016,H10984/$O$14,B10984=2017,H10984/$O$15,B10984=2018,H10984/$O$16,B10984=2019,H10984/$O$17,B10984=2020,H10984/$O$18,B10984=2021,H10984/$O$19,B10984=2022,H10984/$O$20),"")</f>
        <v>2.3994537394640243E-5</v>
      </c>
      <c r="K10984" s="3" cm="1">
        <f t="array" ref="K10984">IFERROR(_xlfn.IFS(B10984=2015,J10984*$P$4,B10984=2016,J10984*$P$5,B10984=2017,J10984*$P$6,B10984=2018,J10984*$P$7,B10984=2019,J10984*$P$8,B10984=2020,J10984*$P$9,B10984=2021,J10984*$P$10,B10984=2022,J10984*$P$11),"")</f>
        <v>40748.670870345348</v>
      </c>
      <c r="L10984" s="3">
        <f t="shared" si="172"/>
        <v>75551.670870345348</v>
      </c>
    </row>
    <row r="10985" spans="1:12">
      <c r="A10985">
        <v>4813770</v>
      </c>
      <c r="B10985">
        <v>2018</v>
      </c>
      <c r="D10985" t="s">
        <v>874</v>
      </c>
      <c r="E10985" t="s">
        <v>875</v>
      </c>
      <c r="F10985" t="s">
        <v>4101</v>
      </c>
      <c r="G10985" t="s">
        <v>876</v>
      </c>
      <c r="H10985" s="5">
        <v>34895</v>
      </c>
      <c r="I10985">
        <f>IFERROR(VLOOKUP(G10985,'NCES Match'!$A$2:$B$1307,2,FALSE),"")</f>
        <v>4813770</v>
      </c>
      <c r="J10985" cm="1">
        <f t="array" ref="J10985">IFERROR(_xlfn.IFS(B10985=2015,H10985/$O$13,B10985=2016,H10985/$O$14,B10985=2017,H10985/$O$15,B10985=2018,H10985/$O$16,B10985=2019,H10985/$O$17,B10985=2020,H10985/$O$18,B10985=2021,H10985/$O$19,B10985=2022,H10985/$O$20),"")</f>
        <v>2.2771040545383931E-5</v>
      </c>
      <c r="K10985" s="3" cm="1">
        <f t="array" ref="K10985">IFERROR(_xlfn.IFS(B10985=2015,J10985*$P$4,B10985=2016,J10985*$P$5,B10985=2017,J10985*$P$6,B10985=2018,J10985*$P$7,B10985=2019,J10985*$P$8,B10985=2020,J10985*$P$9,B10985=2021,J10985*$P$10,B10985=2022,J10985*$P$11),"")</f>
        <v>39094.536049670278</v>
      </c>
      <c r="L10985" s="3">
        <f t="shared" si="172"/>
        <v>73989.536049670278</v>
      </c>
    </row>
    <row r="10986" spans="1:12">
      <c r="A10986">
        <v>4813770</v>
      </c>
      <c r="B10986">
        <v>2019</v>
      </c>
      <c r="D10986" t="s">
        <v>874</v>
      </c>
      <c r="E10986" t="s">
        <v>875</v>
      </c>
      <c r="F10986" t="s">
        <v>4101</v>
      </c>
      <c r="G10986" t="s">
        <v>876</v>
      </c>
      <c r="H10986" s="5">
        <v>43533</v>
      </c>
      <c r="I10986">
        <f>IFERROR(VLOOKUP(G10986,'NCES Match'!$A$2:$B$1307,2,FALSE),"")</f>
        <v>4813770</v>
      </c>
      <c r="J10986" cm="1">
        <f t="array" ref="J10986">IFERROR(_xlfn.IFS(B10986=2015,H10986/$O$13,B10986=2016,H10986/$O$14,B10986=2017,H10986/$O$15,B10986=2018,H10986/$O$16,B10986=2019,H10986/$O$17,B10986=2020,H10986/$O$18,B10986=2021,H10986/$O$19,B10986=2022,H10986/$O$20),"")</f>
        <v>2.7564226099961069E-5</v>
      </c>
      <c r="K10986" s="3" cm="1">
        <f t="array" ref="K10986">IFERROR(_xlfn.IFS(B10986=2015,J10986*$P$4,B10986=2016,J10986*$P$5,B10986=2017,J10986*$P$6,B10986=2018,J10986*$P$7,B10986=2019,J10986*$P$8,B10986=2020,J10986*$P$9,B10986=2021,J10986*$P$10,B10986=2022,J10986*$P$11),"")</f>
        <v>47904.584354509934</v>
      </c>
      <c r="L10986" s="3">
        <f t="shared" si="172"/>
        <v>91437.584354509934</v>
      </c>
    </row>
    <row r="10987" spans="1:12">
      <c r="A10987">
        <v>4813770</v>
      </c>
      <c r="B10987">
        <v>2020</v>
      </c>
      <c r="D10987" t="s">
        <v>874</v>
      </c>
      <c r="E10987" t="s">
        <v>875</v>
      </c>
      <c r="F10987" t="s">
        <v>4230</v>
      </c>
      <c r="G10987" t="s">
        <v>876</v>
      </c>
      <c r="H10987" s="5">
        <v>51447</v>
      </c>
      <c r="I10987">
        <f>IFERROR(VLOOKUP(G10987,'NCES Match'!$A$2:$B$1307,2,FALSE),"")</f>
        <v>4813770</v>
      </c>
      <c r="J10987" cm="1">
        <f t="array" ref="J10987">IFERROR(_xlfn.IFS(B10987=2015,H10987/$O$13,B10987=2016,H10987/$O$14,B10987=2017,H10987/$O$15,B10987=2018,H10987/$O$16,B10987=2019,H10987/$O$17,B10987=2020,H10987/$O$18,B10987=2021,H10987/$O$19,B10987=2022,H10987/$O$20),"")</f>
        <v>2.7879518378721562E-5</v>
      </c>
      <c r="K10987" s="3" cm="1">
        <f t="array" ref="K10987">IFERROR(_xlfn.IFS(B10987=2015,J10987*$P$4,B10987=2016,J10987*$P$5,B10987=2017,J10987*$P$6,B10987=2018,J10987*$P$7,B10987=2019,J10987*$P$8,B10987=2020,J10987*$P$9,B10987=2021,J10987*$P$10,B10987=2022,J10987*$P$11),"")</f>
        <v>58770.10322318929</v>
      </c>
      <c r="L10987" s="3">
        <f t="shared" si="172"/>
        <v>110217.10322318929</v>
      </c>
    </row>
    <row r="10988" spans="1:12">
      <c r="A10988">
        <v>4813770</v>
      </c>
      <c r="B10988">
        <v>2021</v>
      </c>
      <c r="D10988" t="s">
        <v>874</v>
      </c>
      <c r="E10988" t="s">
        <v>875</v>
      </c>
      <c r="F10988" t="s">
        <v>4230</v>
      </c>
      <c r="G10988" t="s">
        <v>876</v>
      </c>
      <c r="H10988" s="5">
        <v>61224.97</v>
      </c>
      <c r="I10988">
        <f>IFERROR(VLOOKUP(G10988,'NCES Match'!$A$2:$B$1307,2,FALSE),"")</f>
        <v>4813770</v>
      </c>
      <c r="J10988" cm="1">
        <f t="array" ref="J10988">IFERROR(_xlfn.IFS(B10988=2015,H10988/$O$13,B10988=2016,H10988/$O$14,B10988=2017,H10988/$O$15,B10988=2018,H10988/$O$16,B10988=2019,H10988/$O$17,B10988=2020,H10988/$O$18,B10988=2021,H10988/$O$19,B10988=2022,H10988/$O$20),"")</f>
        <v>3.1325328286478658E-5</v>
      </c>
      <c r="K10988" s="3" cm="1">
        <f t="array" ref="K10988">IFERROR(_xlfn.IFS(B10988=2015,J10988*$P$4,B10988=2016,J10988*$P$5,B10988=2017,J10988*$P$6,B10988=2018,J10988*$P$7,B10988=2019,J10988*$P$8,B10988=2020,J10988*$P$9,B10988=2021,J10988*$P$10,B10988=2022,J10988*$P$11),"")</f>
        <v>67053.534617927944</v>
      </c>
      <c r="L10988" s="3">
        <f t="shared" si="172"/>
        <v>128278.50461792795</v>
      </c>
    </row>
    <row r="10989" spans="1:12">
      <c r="A10989">
        <v>4813770</v>
      </c>
      <c r="B10989">
        <v>2022</v>
      </c>
      <c r="D10989" t="s">
        <v>874</v>
      </c>
      <c r="E10989" t="s">
        <v>875</v>
      </c>
      <c r="F10989" t="s">
        <v>4101</v>
      </c>
      <c r="G10989" t="s">
        <v>876</v>
      </c>
      <c r="H10989" s="5">
        <v>63718.47</v>
      </c>
      <c r="I10989">
        <f>IFERROR(VLOOKUP(G10989,'NCES Match'!$A$2:$B$1307,2,FALSE),"")</f>
        <v>4813770</v>
      </c>
      <c r="J10989" cm="1">
        <f t="array" ref="J10989">IFERROR(_xlfn.IFS(B10989=2015,H10989/$O$13,B10989=2016,H10989/$O$14,B10989=2017,H10989/$O$15,B10989=2018,H10989/$O$16,B10989=2019,H10989/$O$17,B10989=2020,H10989/$O$18,B10989=2021,H10989/$O$19,B10989=2022,H10989/$O$20),"")</f>
        <v>2.798710453078931E-5</v>
      </c>
      <c r="K10989" s="3" cm="1">
        <f t="array" ref="K10989">IFERROR(_xlfn.IFS(B10989=2015,J10989*$P$4,B10989=2016,J10989*$P$5,B10989=2017,J10989*$P$6,B10989=2018,J10989*$P$7,B10989=2019,J10989*$P$8,B10989=2020,J10989*$P$9,B10989=2021,J10989*$P$10,B10989=2022,J10989*$P$11),"")</f>
        <v>60269.753994200379</v>
      </c>
      <c r="L10989" s="3">
        <f t="shared" si="172"/>
        <v>123988.22399420038</v>
      </c>
    </row>
    <row r="10990" spans="1:12">
      <c r="A10990">
        <v>4813770</v>
      </c>
      <c r="B10990">
        <v>2023</v>
      </c>
      <c r="D10990" t="s">
        <v>874</v>
      </c>
      <c r="E10990" t="s">
        <v>875</v>
      </c>
      <c r="F10990" t="s">
        <v>4101</v>
      </c>
      <c r="G10990" t="s">
        <v>876</v>
      </c>
      <c r="H10990" s="5">
        <v>70368.539999999994</v>
      </c>
      <c r="I10990">
        <f>IFERROR(VLOOKUP(G10990,'NCES Match'!$A$2:$B$1307,2,FALSE),"")</f>
        <v>4813770</v>
      </c>
      <c r="J10990" t="str" cm="1">
        <f t="array" ref="J10990">IFERROR(_xlfn.IFS(B10990=2015,H10990/$O$13,B10990=2016,H10990/$O$14,B10990=2017,H10990/$O$15,B10990=2018,H10990/$O$16,B10990=2019,H10990/$O$17,B10990=2020,H10990/$O$18,B10990=2021,H10990/$O$19,B10990=2022,H10990/$O$20),"")</f>
        <v/>
      </c>
      <c r="K10990" s="3" t="str" cm="1">
        <f t="array" ref="K10990">IFERROR(_xlfn.IFS(B10990=2015,J10990*$P$4,B10990=2016,J10990*$P$5,B10990=2017,J10990*$P$6,B10990=2018,J10990*$P$7,B10990=2019,J10990*$P$8,B10990=2020,J10990*$P$9,B10990=2021,J10990*$P$10,B10990=2022,J10990*$P$11),"")</f>
        <v/>
      </c>
      <c r="L10990" s="3">
        <f t="shared" si="172"/>
        <v>70368.539999999994</v>
      </c>
    </row>
    <row r="10991" spans="1:12">
      <c r="A10991">
        <v>4810140</v>
      </c>
      <c r="B10991">
        <v>2015</v>
      </c>
      <c r="C10991" t="s">
        <v>381</v>
      </c>
      <c r="D10991" t="s">
        <v>589</v>
      </c>
      <c r="E10991" t="s">
        <v>590</v>
      </c>
      <c r="G10991" t="s">
        <v>591</v>
      </c>
      <c r="H10991" s="5">
        <v>208142.12</v>
      </c>
      <c r="I10991">
        <f>IFERROR(VLOOKUP(G10991,'NCES Match'!$A$2:$B$1307,2,FALSE),"")</f>
        <v>4810140</v>
      </c>
      <c r="J10991" cm="1">
        <f t="array" ref="J10991">IFERROR(_xlfn.IFS(B10991=2015,H10991/$O$13,B10991=2016,H10991/$O$14,B10991=2017,H10991/$O$15,B10991=2018,H10991/$O$16,B10991=2019,H10991/$O$17,B10991=2020,H10991/$O$18,B10991=2021,H10991/$O$19,B10991=2022,H10991/$O$20),"")</f>
        <v>1.6305931878020518E-4</v>
      </c>
      <c r="K10991" s="3" cm="1">
        <f t="array" ref="K10991">IFERROR(_xlfn.IFS(B10991=2015,J10991*$P$4,B10991=2016,J10991*$P$5,B10991=2017,J10991*$P$6,B10991=2018,J10991*$P$7,B10991=2019,J10991*$P$8,B10991=2020,J10991*$P$9,B10991=2021,J10991*$P$10,B10991=2022,J10991*$P$11),"")</f>
        <v>259506.13186052072</v>
      </c>
      <c r="L10991" s="3">
        <f t="shared" si="172"/>
        <v>467648.25186052069</v>
      </c>
    </row>
    <row r="10992" spans="1:12">
      <c r="A10992">
        <v>4810140</v>
      </c>
      <c r="B10992">
        <v>2016</v>
      </c>
      <c r="C10992" t="s">
        <v>4102</v>
      </c>
      <c r="D10992" t="s">
        <v>589</v>
      </c>
      <c r="E10992" t="s">
        <v>590</v>
      </c>
      <c r="F10992" t="s">
        <v>4101</v>
      </c>
      <c r="G10992" t="s">
        <v>591</v>
      </c>
      <c r="H10992" s="5">
        <v>219846</v>
      </c>
      <c r="I10992">
        <f>IFERROR(VLOOKUP(G10992,'NCES Match'!$A$2:$B$1307,2,FALSE),"")</f>
        <v>4810140</v>
      </c>
      <c r="J10992" cm="1">
        <f t="array" ref="J10992">IFERROR(_xlfn.IFS(B10992=2015,H10992/$O$13,B10992=2016,H10992/$O$14,B10992=2017,H10992/$O$15,B10992=2018,H10992/$O$16,B10992=2019,H10992/$O$17,B10992=2020,H10992/$O$18,B10992=2021,H10992/$O$19,B10992=2022,H10992/$O$20),"")</f>
        <v>1.5738047644126959E-4</v>
      </c>
      <c r="K10992" s="3" cm="1">
        <f t="array" ref="K10992">IFERROR(_xlfn.IFS(B10992=2015,J10992*$P$4,B10992=2016,J10992*$P$5,B10992=2017,J10992*$P$6,B10992=2018,J10992*$P$7,B10992=2019,J10992*$P$8,B10992=2020,J10992*$P$9,B10992=2021,J10992*$P$10,B10992=2022,J10992*$P$11),"")</f>
        <v>263711.64415011916</v>
      </c>
      <c r="L10992" s="3">
        <f t="shared" si="172"/>
        <v>483557.64415011916</v>
      </c>
    </row>
    <row r="10993" spans="1:12">
      <c r="A10993">
        <v>4810140</v>
      </c>
      <c r="B10993">
        <v>2017</v>
      </c>
      <c r="D10993" t="s">
        <v>589</v>
      </c>
      <c r="E10993" t="s">
        <v>590</v>
      </c>
      <c r="F10993" t="s">
        <v>4101</v>
      </c>
      <c r="G10993" t="s">
        <v>591</v>
      </c>
      <c r="H10993" s="5">
        <v>221655</v>
      </c>
      <c r="I10993">
        <f>IFERROR(VLOOKUP(G10993,'NCES Match'!$A$2:$B$1307,2,FALSE),"")</f>
        <v>4810140</v>
      </c>
      <c r="J10993" cm="1">
        <f t="array" ref="J10993">IFERROR(_xlfn.IFS(B10993=2015,H10993/$O$13,B10993=2016,H10993/$O$14,B10993=2017,H10993/$O$15,B10993=2018,H10993/$O$16,B10993=2019,H10993/$O$17,B10993=2020,H10993/$O$18,B10993=2021,H10993/$O$19,B10993=2022,H10993/$O$20),"")</f>
        <v>1.5281754981492926E-4</v>
      </c>
      <c r="K10993" s="3" cm="1">
        <f t="array" ref="K10993">IFERROR(_xlfn.IFS(B10993=2015,J10993*$P$4,B10993=2016,J10993*$P$5,B10993=2017,J10993*$P$6,B10993=2018,J10993*$P$7,B10993=2019,J10993*$P$8,B10993=2020,J10993*$P$9,B10993=2021,J10993*$P$10,B10993=2022,J10993*$P$11),"")</f>
        <v>259522.07113658011</v>
      </c>
      <c r="L10993" s="3">
        <f t="shared" si="172"/>
        <v>481177.07113658008</v>
      </c>
    </row>
    <row r="10994" spans="1:12">
      <c r="A10994">
        <v>4810140</v>
      </c>
      <c r="B10994">
        <v>2018</v>
      </c>
      <c r="D10994" t="s">
        <v>589</v>
      </c>
      <c r="E10994" t="s">
        <v>590</v>
      </c>
      <c r="F10994" t="s">
        <v>4101</v>
      </c>
      <c r="G10994" t="s">
        <v>591</v>
      </c>
      <c r="H10994" s="5">
        <v>231507</v>
      </c>
      <c r="I10994">
        <f>IFERROR(VLOOKUP(G10994,'NCES Match'!$A$2:$B$1307,2,FALSE),"")</f>
        <v>4810140</v>
      </c>
      <c r="J10994" cm="1">
        <f t="array" ref="J10994">IFERROR(_xlfn.IFS(B10994=2015,H10994/$O$13,B10994=2016,H10994/$O$14,B10994=2017,H10994/$O$15,B10994=2018,H10994/$O$16,B10994=2019,H10994/$O$17,B10994=2020,H10994/$O$18,B10994=2021,H10994/$O$19,B10994=2022,H10994/$O$20),"")</f>
        <v>1.5107193820146719E-4</v>
      </c>
      <c r="K10994" s="3" cm="1">
        <f t="array" ref="K10994">IFERROR(_xlfn.IFS(B10994=2015,J10994*$P$4,B10994=2016,J10994*$P$5,B10994=2017,J10994*$P$6,B10994=2018,J10994*$P$7,B10994=2019,J10994*$P$8,B10994=2020,J10994*$P$9,B10994=2021,J10994*$P$10,B10994=2022,J10994*$P$11),"")</f>
        <v>259368.35527299091</v>
      </c>
      <c r="L10994" s="3">
        <f t="shared" si="172"/>
        <v>490875.35527299088</v>
      </c>
    </row>
    <row r="10995" spans="1:12">
      <c r="A10995">
        <v>4810140</v>
      </c>
      <c r="B10995">
        <v>2019</v>
      </c>
      <c r="D10995" t="s">
        <v>589</v>
      </c>
      <c r="E10995" t="s">
        <v>590</v>
      </c>
      <c r="F10995" t="s">
        <v>4101</v>
      </c>
      <c r="G10995" t="s">
        <v>591</v>
      </c>
      <c r="H10995" s="5">
        <v>246440</v>
      </c>
      <c r="I10995">
        <f>IFERROR(VLOOKUP(G10995,'NCES Match'!$A$2:$B$1307,2,FALSE),"")</f>
        <v>4810140</v>
      </c>
      <c r="J10995" cm="1">
        <f t="array" ref="J10995">IFERROR(_xlfn.IFS(B10995=2015,H10995/$O$13,B10995=2016,H10995/$O$14,B10995=2017,H10995/$O$15,B10995=2018,H10995/$O$16,B10995=2019,H10995/$O$17,B10995=2020,H10995/$O$18,B10995=2021,H10995/$O$19,B10995=2022,H10995/$O$20),"")</f>
        <v>1.5604088576653128E-4</v>
      </c>
      <c r="K10995" s="3" cm="1">
        <f t="array" ref="K10995">IFERROR(_xlfn.IFS(B10995=2015,J10995*$P$4,B10995=2016,J10995*$P$5,B10995=2017,J10995*$P$6,B10995=2018,J10995*$P$7,B10995=2019,J10995*$P$8,B10995=2020,J10995*$P$9,B10995=2021,J10995*$P$10,B10995=2022,J10995*$P$11),"")</f>
        <v>271187.50759941718</v>
      </c>
      <c r="L10995" s="3">
        <f t="shared" si="172"/>
        <v>517627.50759941718</v>
      </c>
    </row>
    <row r="10996" spans="1:12">
      <c r="A10996">
        <v>4810140</v>
      </c>
      <c r="B10996">
        <v>2020</v>
      </c>
      <c r="D10996" t="s">
        <v>589</v>
      </c>
      <c r="E10996" t="s">
        <v>590</v>
      </c>
      <c r="F10996" t="s">
        <v>4230</v>
      </c>
      <c r="G10996" t="s">
        <v>591</v>
      </c>
      <c r="H10996" s="5">
        <v>266744</v>
      </c>
      <c r="I10996">
        <f>IFERROR(VLOOKUP(G10996,'NCES Match'!$A$2:$B$1307,2,FALSE),"")</f>
        <v>4810140</v>
      </c>
      <c r="J10996" cm="1">
        <f t="array" ref="J10996">IFERROR(_xlfn.IFS(B10996=2015,H10996/$O$13,B10996=2016,H10996/$O$14,B10996=2017,H10996/$O$15,B10996=2018,H10996/$O$16,B10996=2019,H10996/$O$17,B10996=2020,H10996/$O$18,B10996=2021,H10996/$O$19,B10996=2022,H10996/$O$20),"")</f>
        <v>1.4455059090741354E-4</v>
      </c>
      <c r="K10996" s="3" cm="1">
        <f t="array" ref="K10996">IFERROR(_xlfn.IFS(B10996=2015,J10996*$P$4,B10996=2016,J10996*$P$5,B10996=2017,J10996*$P$6,B10996=2018,J10996*$P$7,B10996=2019,J10996*$P$8,B10996=2020,J10996*$P$9,B10996=2021,J10996*$P$10,B10996=2022,J10996*$P$11),"")</f>
        <v>304713.05254274112</v>
      </c>
      <c r="L10996" s="3">
        <f t="shared" si="172"/>
        <v>571457.05254274118</v>
      </c>
    </row>
    <row r="10997" spans="1:12">
      <c r="A10997">
        <v>4810140</v>
      </c>
      <c r="B10997">
        <v>2021</v>
      </c>
      <c r="D10997" t="s">
        <v>589</v>
      </c>
      <c r="E10997" t="s">
        <v>590</v>
      </c>
      <c r="F10997" t="s">
        <v>4101</v>
      </c>
      <c r="G10997" t="s">
        <v>591</v>
      </c>
      <c r="H10997" s="5">
        <v>126500.18</v>
      </c>
      <c r="I10997">
        <f>IFERROR(VLOOKUP(G10997,'NCES Match'!$A$2:$B$1307,2,FALSE),"")</f>
        <v>4810140</v>
      </c>
      <c r="J10997" cm="1">
        <f t="array" ref="J10997">IFERROR(_xlfn.IFS(B10997=2015,H10997/$O$13,B10997=2016,H10997/$O$14,B10997=2017,H10997/$O$15,B10997=2018,H10997/$O$16,B10997=2019,H10997/$O$17,B10997=2020,H10997/$O$18,B10997=2021,H10997/$O$19,B10997=2022,H10997/$O$20),"")</f>
        <v>6.4722933580835436E-5</v>
      </c>
      <c r="K10997" s="3" cm="1">
        <f t="array" ref="K10997">IFERROR(_xlfn.IFS(B10997=2015,J10997*$P$4,B10997=2016,J10997*$P$5,B10997=2017,J10997*$P$6,B10997=2018,J10997*$P$7,B10997=2019,J10997*$P$8,B10997=2020,J10997*$P$9,B10997=2021,J10997*$P$10,B10997=2022,J10997*$P$11),"")</f>
        <v>138542.88860907758</v>
      </c>
      <c r="L10997" s="3">
        <f t="shared" si="172"/>
        <v>265043.0686090776</v>
      </c>
    </row>
    <row r="10998" spans="1:12">
      <c r="A10998">
        <v>4810140</v>
      </c>
      <c r="B10998">
        <v>2022</v>
      </c>
      <c r="D10998" t="s">
        <v>589</v>
      </c>
      <c r="E10998" t="s">
        <v>590</v>
      </c>
      <c r="F10998" t="s">
        <v>4101</v>
      </c>
      <c r="G10998" t="s">
        <v>591</v>
      </c>
      <c r="H10998" s="5">
        <v>181986.33</v>
      </c>
      <c r="I10998">
        <f>IFERROR(VLOOKUP(G10998,'NCES Match'!$A$2:$B$1307,2,FALSE),"")</f>
        <v>4810140</v>
      </c>
      <c r="J10998" cm="1">
        <f t="array" ref="J10998">IFERROR(_xlfn.IFS(B10998=2015,H10998/$O$13,B10998=2016,H10998/$O$14,B10998=2017,H10998/$O$15,B10998=2018,H10998/$O$16,B10998=2019,H10998/$O$17,B10998=2020,H10998/$O$18,B10998=2021,H10998/$O$19,B10998=2022,H10998/$O$20),"")</f>
        <v>7.9933972690880974E-5</v>
      </c>
      <c r="K10998" s="3" cm="1">
        <f t="array" ref="K10998">IFERROR(_xlfn.IFS(B10998=2015,J10998*$P$4,B10998=2016,J10998*$P$5,B10998=2017,J10998*$P$6,B10998=2018,J10998*$P$7,B10998=2019,J10998*$P$8,B10998=2020,J10998*$P$9,B10998=2021,J10998*$P$10,B10998=2022,J10998*$P$11),"")</f>
        <v>172136.45179188027</v>
      </c>
      <c r="L10998" s="3">
        <f t="shared" si="172"/>
        <v>354122.78179188026</v>
      </c>
    </row>
    <row r="10999" spans="1:12">
      <c r="A10999">
        <v>4810140</v>
      </c>
      <c r="B10999">
        <v>2023</v>
      </c>
      <c r="D10999" t="s">
        <v>589</v>
      </c>
      <c r="E10999" t="s">
        <v>590</v>
      </c>
      <c r="F10999" t="s">
        <v>4101</v>
      </c>
      <c r="G10999" t="s">
        <v>591</v>
      </c>
      <c r="H10999" s="5">
        <v>172234.17</v>
      </c>
      <c r="I10999">
        <f>IFERROR(VLOOKUP(G10999,'NCES Match'!$A$2:$B$1307,2,FALSE),"")</f>
        <v>4810140</v>
      </c>
      <c r="J10999" t="str" cm="1">
        <f t="array" ref="J10999">IFERROR(_xlfn.IFS(B10999=2015,H10999/$O$13,B10999=2016,H10999/$O$14,B10999=2017,H10999/$O$15,B10999=2018,H10999/$O$16,B10999=2019,H10999/$O$17,B10999=2020,H10999/$O$18,B10999=2021,H10999/$O$19,B10999=2022,H10999/$O$20),"")</f>
        <v/>
      </c>
      <c r="K10999" s="3" t="str" cm="1">
        <f t="array" ref="K10999">IFERROR(_xlfn.IFS(B10999=2015,J10999*$P$4,B10999=2016,J10999*$P$5,B10999=2017,J10999*$P$6,B10999=2018,J10999*$P$7,B10999=2019,J10999*$P$8,B10999=2020,J10999*$P$9,B10999=2021,J10999*$P$10,B10999=2022,J10999*$P$11),"")</f>
        <v/>
      </c>
      <c r="L10999" s="3">
        <f t="shared" si="172"/>
        <v>172234.17</v>
      </c>
    </row>
    <row r="11000" spans="1:12">
      <c r="A11000">
        <v>4820700</v>
      </c>
      <c r="B11000">
        <v>2015</v>
      </c>
      <c r="C11000" t="s">
        <v>381</v>
      </c>
      <c r="D11000" t="s">
        <v>1436</v>
      </c>
      <c r="E11000" t="s">
        <v>1437</v>
      </c>
      <c r="G11000" t="s">
        <v>1438</v>
      </c>
      <c r="H11000" s="5">
        <v>397223.46</v>
      </c>
      <c r="I11000">
        <f>IFERROR(VLOOKUP(G11000,'NCES Match'!$A$2:$B$1307,2,FALSE),"")</f>
        <v>4820700</v>
      </c>
      <c r="J11000" cm="1">
        <f t="array" ref="J11000">IFERROR(_xlfn.IFS(B11000=2015,H11000/$O$13,B11000=2016,H11000/$O$14,B11000=2017,H11000/$O$15,B11000=2018,H11000/$O$16,B11000=2019,H11000/$O$17,B11000=2020,H11000/$O$18,B11000=2021,H11000/$O$19,B11000=2022,H11000/$O$20),"")</f>
        <v>3.1118635089868443E-4</v>
      </c>
      <c r="K11000" s="3" cm="1">
        <f t="array" ref="K11000">IFERROR(_xlfn.IFS(B11000=2015,J11000*$P$4,B11000=2016,J11000*$P$5,B11000=2017,J11000*$P$6,B11000=2018,J11000*$P$7,B11000=2019,J11000*$P$8,B11000=2020,J11000*$P$9,B11000=2021,J11000*$P$10,B11000=2022,J11000*$P$11),"")</f>
        <v>495247.7835281599</v>
      </c>
      <c r="L11000" s="3">
        <f t="shared" si="172"/>
        <v>892471.24352815992</v>
      </c>
    </row>
    <row r="11001" spans="1:12">
      <c r="A11001">
        <v>4820700</v>
      </c>
      <c r="B11001">
        <v>2016</v>
      </c>
      <c r="C11001" t="s">
        <v>4102</v>
      </c>
      <c r="D11001" t="s">
        <v>1436</v>
      </c>
      <c r="E11001" t="s">
        <v>1437</v>
      </c>
      <c r="F11001" t="s">
        <v>4101</v>
      </c>
      <c r="G11001" t="s">
        <v>1438</v>
      </c>
      <c r="H11001" s="5">
        <v>431057</v>
      </c>
      <c r="I11001">
        <f>IFERROR(VLOOKUP(G11001,'NCES Match'!$A$2:$B$1307,2,FALSE),"")</f>
        <v>4820700</v>
      </c>
      <c r="J11001" cm="1">
        <f t="array" ref="J11001">IFERROR(_xlfn.IFS(B11001=2015,H11001/$O$13,B11001=2016,H11001/$O$14,B11001=2017,H11001/$O$15,B11001=2018,H11001/$O$16,B11001=2019,H11001/$O$17,B11001=2020,H11001/$O$18,B11001=2021,H11001/$O$19,B11001=2022,H11001/$O$20),"")</f>
        <v>3.0857944212468887E-4</v>
      </c>
      <c r="K11001" s="3" cm="1">
        <f t="array" ref="K11001">IFERROR(_xlfn.IFS(B11001=2015,J11001*$P$4,B11001=2016,J11001*$P$5,B11001=2017,J11001*$P$6,B11001=2018,J11001*$P$7,B11001=2019,J11001*$P$8,B11001=2020,J11001*$P$9,B11001=2021,J11001*$P$10,B11001=2022,J11001*$P$11),"")</f>
        <v>517065.35571453616</v>
      </c>
      <c r="L11001" s="3">
        <f t="shared" si="172"/>
        <v>948122.35571453616</v>
      </c>
    </row>
    <row r="11002" spans="1:12">
      <c r="A11002">
        <v>4820700</v>
      </c>
      <c r="B11002">
        <v>2017</v>
      </c>
      <c r="D11002" t="s">
        <v>1436</v>
      </c>
      <c r="E11002" t="s">
        <v>1437</v>
      </c>
      <c r="F11002" t="s">
        <v>4101</v>
      </c>
      <c r="G11002" t="s">
        <v>1438</v>
      </c>
      <c r="H11002" s="5">
        <v>452843</v>
      </c>
      <c r="I11002">
        <f>IFERROR(VLOOKUP(G11002,'NCES Match'!$A$2:$B$1307,2,FALSE),"")</f>
        <v>4820700</v>
      </c>
      <c r="J11002" cm="1">
        <f t="array" ref="J11002">IFERROR(_xlfn.IFS(B11002=2015,H11002/$O$13,B11002=2016,H11002/$O$14,B11002=2017,H11002/$O$15,B11002=2018,H11002/$O$16,B11002=2019,H11002/$O$17,B11002=2020,H11002/$O$18,B11002=2021,H11002/$O$19,B11002=2022,H11002/$O$20),"")</f>
        <v>3.1220751939203725E-4</v>
      </c>
      <c r="K11002" s="3" cm="1">
        <f t="array" ref="K11002">IFERROR(_xlfn.IFS(B11002=2015,J11002*$P$4,B11002=2016,J11002*$P$5,B11002=2017,J11002*$P$6,B11002=2018,J11002*$P$7,B11002=2019,J11002*$P$8,B11002=2020,J11002*$P$9,B11002=2021,J11002*$P$10,B11002=2022,J11002*$P$11),"")</f>
        <v>530205.73981955007</v>
      </c>
      <c r="L11002" s="3">
        <f t="shared" si="172"/>
        <v>983048.73981955007</v>
      </c>
    </row>
    <row r="11003" spans="1:12">
      <c r="A11003">
        <v>4820700</v>
      </c>
      <c r="B11003">
        <v>2018</v>
      </c>
      <c r="D11003" t="s">
        <v>1436</v>
      </c>
      <c r="E11003" t="s">
        <v>1437</v>
      </c>
      <c r="F11003" t="s">
        <v>4101</v>
      </c>
      <c r="G11003" t="s">
        <v>1438</v>
      </c>
      <c r="H11003" s="5">
        <v>462910</v>
      </c>
      <c r="I11003">
        <f>IFERROR(VLOOKUP(G11003,'NCES Match'!$A$2:$B$1307,2,FALSE),"")</f>
        <v>4820700</v>
      </c>
      <c r="J11003" cm="1">
        <f t="array" ref="J11003">IFERROR(_xlfn.IFS(B11003=2015,H11003/$O$13,B11003=2016,H11003/$O$14,B11003=2017,H11003/$O$15,B11003=2018,H11003/$O$16,B11003=2019,H11003/$O$17,B11003=2020,H11003/$O$18,B11003=2021,H11003/$O$19,B11003=2022,H11003/$O$20),"")</f>
        <v>3.0207601028410015E-4</v>
      </c>
      <c r="K11003" s="3" cm="1">
        <f t="array" ref="K11003">IFERROR(_xlfn.IFS(B11003=2015,J11003*$P$4,B11003=2016,J11003*$P$5,B11003=2017,J11003*$P$6,B11003=2018,J11003*$P$7,B11003=2019,J11003*$P$8,B11003=2020,J11003*$P$9,B11003=2021,J11003*$P$10,B11003=2022,J11003*$P$11),"")</f>
        <v>518620.19437606732</v>
      </c>
      <c r="L11003" s="3">
        <f t="shared" si="172"/>
        <v>981530.19437606726</v>
      </c>
    </row>
    <row r="11004" spans="1:12">
      <c r="A11004">
        <v>4820700</v>
      </c>
      <c r="B11004">
        <v>2019</v>
      </c>
      <c r="D11004" t="s">
        <v>1436</v>
      </c>
      <c r="E11004" t="s">
        <v>1437</v>
      </c>
      <c r="F11004" t="s">
        <v>4101</v>
      </c>
      <c r="G11004" t="s">
        <v>1438</v>
      </c>
      <c r="H11004" s="5">
        <v>467748</v>
      </c>
      <c r="I11004">
        <f>IFERROR(VLOOKUP(G11004,'NCES Match'!$A$2:$B$1307,2,FALSE),"")</f>
        <v>4820700</v>
      </c>
      <c r="J11004" cm="1">
        <f t="array" ref="J11004">IFERROR(_xlfn.IFS(B11004=2015,H11004/$O$13,B11004=2016,H11004/$O$14,B11004=2017,H11004/$O$15,B11004=2018,H11004/$O$16,B11004=2019,H11004/$O$17,B11004=2020,H11004/$O$18,B11004=2021,H11004/$O$19,B11004=2022,H11004/$O$20),"")</f>
        <v>2.9616869110340641E-4</v>
      </c>
      <c r="K11004" s="3" cm="1">
        <f t="array" ref="K11004">IFERROR(_xlfn.IFS(B11004=2015,J11004*$P$4,B11004=2016,J11004*$P$5,B11004=2017,J11004*$P$6,B11004=2018,J11004*$P$7,B11004=2019,J11004*$P$8,B11004=2020,J11004*$P$9,B11004=2021,J11004*$P$10,B11004=2022,J11004*$P$11),"")</f>
        <v>514719.25947334926</v>
      </c>
      <c r="L11004" s="3">
        <f t="shared" si="172"/>
        <v>982467.2594733492</v>
      </c>
    </row>
    <row r="11005" spans="1:12">
      <c r="A11005">
        <v>4820700</v>
      </c>
      <c r="B11005">
        <v>2020</v>
      </c>
      <c r="D11005" t="s">
        <v>1436</v>
      </c>
      <c r="E11005" t="s">
        <v>1437</v>
      </c>
      <c r="F11005" t="s">
        <v>4230</v>
      </c>
      <c r="G11005" t="s">
        <v>1438</v>
      </c>
      <c r="H11005" s="5">
        <v>519675</v>
      </c>
      <c r="I11005">
        <f>IFERROR(VLOOKUP(G11005,'NCES Match'!$A$2:$B$1307,2,FALSE),"")</f>
        <v>4820700</v>
      </c>
      <c r="J11005" cm="1">
        <f t="array" ref="J11005">IFERROR(_xlfn.IFS(B11005=2015,H11005/$O$13,B11005=2016,H11005/$O$14,B11005=2017,H11005/$O$15,B11005=2018,H11005/$O$16,B11005=2019,H11005/$O$17,B11005=2020,H11005/$O$18,B11005=2021,H11005/$O$19,B11005=2022,H11005/$O$20),"")</f>
        <v>2.8161581265111917E-4</v>
      </c>
      <c r="K11005" s="3" cm="1">
        <f t="array" ref="K11005">IFERROR(_xlfn.IFS(B11005=2015,J11005*$P$4,B11005=2016,J11005*$P$5,B11005=2017,J11005*$P$6,B11005=2018,J11005*$P$7,B11005=2019,J11005*$P$8,B11005=2020,J11005*$P$9,B11005=2021,J11005*$P$10,B11005=2022,J11005*$P$11),"")</f>
        <v>593646.92581707181</v>
      </c>
      <c r="L11005" s="3">
        <f t="shared" si="172"/>
        <v>1113321.9258170719</v>
      </c>
    </row>
    <row r="11006" spans="1:12">
      <c r="A11006">
        <v>4820700</v>
      </c>
      <c r="B11006">
        <v>2021</v>
      </c>
      <c r="D11006" t="s">
        <v>1436</v>
      </c>
      <c r="E11006" t="s">
        <v>1437</v>
      </c>
      <c r="F11006" t="s">
        <v>4101</v>
      </c>
      <c r="G11006" t="s">
        <v>1438</v>
      </c>
      <c r="H11006" s="5">
        <v>715676.73</v>
      </c>
      <c r="I11006">
        <f>IFERROR(VLOOKUP(G11006,'NCES Match'!$A$2:$B$1307,2,FALSE),"")</f>
        <v>4820700</v>
      </c>
      <c r="J11006" cm="1">
        <f t="array" ref="J11006">IFERROR(_xlfn.IFS(B11006=2015,H11006/$O$13,B11006=2016,H11006/$O$14,B11006=2017,H11006/$O$15,B11006=2018,H11006/$O$16,B11006=2019,H11006/$O$17,B11006=2020,H11006/$O$18,B11006=2021,H11006/$O$19,B11006=2022,H11006/$O$20),"")</f>
        <v>3.6617100039809821E-4</v>
      </c>
      <c r="K11006" s="3" cm="1">
        <f t="array" ref="K11006">IFERROR(_xlfn.IFS(B11006=2015,J11006*$P$4,B11006=2016,J11006*$P$5,B11006=2017,J11006*$P$6,B11006=2018,J11006*$P$7,B11006=2019,J11006*$P$8,B11006=2020,J11006*$P$9,B11006=2021,J11006*$P$10,B11006=2022,J11006*$P$11),"")</f>
        <v>783808.54070325347</v>
      </c>
      <c r="L11006" s="3">
        <f t="shared" si="172"/>
        <v>1499485.2707032533</v>
      </c>
    </row>
    <row r="11007" spans="1:12">
      <c r="A11007">
        <v>4820700</v>
      </c>
      <c r="B11007">
        <v>2022</v>
      </c>
      <c r="D11007" t="s">
        <v>1436</v>
      </c>
      <c r="E11007" t="s">
        <v>1437</v>
      </c>
      <c r="F11007" t="s">
        <v>4101</v>
      </c>
      <c r="G11007" t="s">
        <v>1438</v>
      </c>
      <c r="H11007" s="5">
        <v>847902.81</v>
      </c>
      <c r="I11007">
        <f>IFERROR(VLOOKUP(G11007,'NCES Match'!$A$2:$B$1307,2,FALSE),"")</f>
        <v>4820700</v>
      </c>
      <c r="J11007" cm="1">
        <f t="array" ref="J11007">IFERROR(_xlfn.IFS(B11007=2015,H11007/$O$13,B11007=2016,H11007/$O$14,B11007=2017,H11007/$O$15,B11007=2018,H11007/$O$16,B11007=2019,H11007/$O$17,B11007=2020,H11007/$O$18,B11007=2021,H11007/$O$19,B11007=2022,H11007/$O$20),"")</f>
        <v>3.7242489619446277E-4</v>
      </c>
      <c r="K11007" s="3" cm="1">
        <f t="array" ref="K11007">IFERROR(_xlfn.IFS(B11007=2015,J11007*$P$4,B11007=2016,J11007*$P$5,B11007=2017,J11007*$P$6,B11007=2018,J11007*$P$7,B11007=2019,J11007*$P$8,B11007=2020,J11007*$P$9,B11007=2021,J11007*$P$10,B11007=2022,J11007*$P$11),"")</f>
        <v>802010.68496608967</v>
      </c>
      <c r="L11007" s="3">
        <f t="shared" si="172"/>
        <v>1649913.4949660897</v>
      </c>
    </row>
    <row r="11008" spans="1:12">
      <c r="A11008">
        <v>4820700</v>
      </c>
      <c r="B11008">
        <v>2023</v>
      </c>
      <c r="D11008" t="s">
        <v>1436</v>
      </c>
      <c r="E11008" t="s">
        <v>1437</v>
      </c>
      <c r="F11008" t="s">
        <v>4101</v>
      </c>
      <c r="G11008" t="s">
        <v>1438</v>
      </c>
      <c r="H11008" s="5">
        <v>906064.15</v>
      </c>
      <c r="I11008">
        <f>IFERROR(VLOOKUP(G11008,'NCES Match'!$A$2:$B$1307,2,FALSE),"")</f>
        <v>4820700</v>
      </c>
      <c r="J11008" t="str" cm="1">
        <f t="array" ref="J11008">IFERROR(_xlfn.IFS(B11008=2015,H11008/$O$13,B11008=2016,H11008/$O$14,B11008=2017,H11008/$O$15,B11008=2018,H11008/$O$16,B11008=2019,H11008/$O$17,B11008=2020,H11008/$O$18,B11008=2021,H11008/$O$19,B11008=2022,H11008/$O$20),"")</f>
        <v/>
      </c>
      <c r="K11008" s="3" t="str" cm="1">
        <f t="array" ref="K11008">IFERROR(_xlfn.IFS(B11008=2015,J11008*$P$4,B11008=2016,J11008*$P$5,B11008=2017,J11008*$P$6,B11008=2018,J11008*$P$7,B11008=2019,J11008*$P$8,B11008=2020,J11008*$P$9,B11008=2021,J11008*$P$10,B11008=2022,J11008*$P$11),"")</f>
        <v/>
      </c>
      <c r="L11008" s="3">
        <f t="shared" si="172"/>
        <v>906064.15</v>
      </c>
    </row>
    <row r="11009" spans="1:12">
      <c r="A11009">
        <v>4833840</v>
      </c>
      <c r="B11009">
        <v>2015</v>
      </c>
      <c r="C11009" t="s">
        <v>381</v>
      </c>
      <c r="D11009" t="s">
        <v>2461</v>
      </c>
      <c r="E11009" t="s">
        <v>2462</v>
      </c>
      <c r="G11009" t="s">
        <v>2463</v>
      </c>
      <c r="H11009" s="5">
        <v>141561.4</v>
      </c>
      <c r="I11009">
        <f>IFERROR(VLOOKUP(G11009,'NCES Match'!$A$2:$B$1307,2,FALSE),"")</f>
        <v>4833840</v>
      </c>
      <c r="J11009" cm="1">
        <f t="array" ref="J11009">IFERROR(_xlfn.IFS(B11009=2015,H11009/$O$13,B11009=2016,H11009/$O$14,B11009=2017,H11009/$O$15,B11009=2018,H11009/$O$16,B11009=2019,H11009/$O$17,B11009=2020,H11009/$O$18,B11009=2021,H11009/$O$19,B11009=2022,H11009/$O$20),"")</f>
        <v>1.1089973259411471E-4</v>
      </c>
      <c r="K11009" s="3" cm="1">
        <f t="array" ref="K11009">IFERROR(_xlfn.IFS(B11009=2015,J11009*$P$4,B11009=2016,J11009*$P$5,B11009=2017,J11009*$P$6,B11009=2018,J11009*$P$7,B11009=2019,J11009*$P$8,B11009=2020,J11009*$P$9,B11009=2021,J11009*$P$10,B11009=2022,J11009*$P$11),"")</f>
        <v>176495.0377884107</v>
      </c>
      <c r="L11009" s="3">
        <f t="shared" si="172"/>
        <v>318056.43778841069</v>
      </c>
    </row>
    <row r="11010" spans="1:12">
      <c r="A11010">
        <v>4833840</v>
      </c>
      <c r="B11010">
        <v>2016</v>
      </c>
      <c r="C11010" t="s">
        <v>4102</v>
      </c>
      <c r="D11010" t="s">
        <v>2461</v>
      </c>
      <c r="E11010" t="s">
        <v>2462</v>
      </c>
      <c r="F11010" t="s">
        <v>4101</v>
      </c>
      <c r="G11010" t="s">
        <v>2463</v>
      </c>
      <c r="H11010" s="5">
        <v>156921</v>
      </c>
      <c r="I11010">
        <f>IFERROR(VLOOKUP(G11010,'NCES Match'!$A$2:$B$1307,2,FALSE),"")</f>
        <v>4833840</v>
      </c>
      <c r="J11010" cm="1">
        <f t="array" ref="J11010">IFERROR(_xlfn.IFS(B11010=2015,H11010/$O$13,B11010=2016,H11010/$O$14,B11010=2017,H11010/$O$15,B11010=2018,H11010/$O$16,B11010=2019,H11010/$O$17,B11010=2020,H11010/$O$18,B11010=2021,H11010/$O$19,B11010=2022,H11010/$O$20),"")</f>
        <v>1.1233455120238925E-4</v>
      </c>
      <c r="K11010" s="3" cm="1">
        <f t="array" ref="K11010">IFERROR(_xlfn.IFS(B11010=2015,J11010*$P$4,B11010=2016,J11010*$P$5,B11010=2017,J11010*$P$6,B11010=2018,J11010*$P$7,B11010=2019,J11010*$P$8,B11010=2020,J11010*$P$9,B11010=2021,J11010*$P$10,B11010=2022,J11010*$P$11),"")</f>
        <v>188231.2842247794</v>
      </c>
      <c r="L11010" s="3">
        <f t="shared" si="172"/>
        <v>345152.2842247794</v>
      </c>
    </row>
    <row r="11011" spans="1:12">
      <c r="A11011">
        <v>4833840</v>
      </c>
      <c r="B11011">
        <v>2017</v>
      </c>
      <c r="D11011" t="s">
        <v>2461</v>
      </c>
      <c r="E11011" t="s">
        <v>2462</v>
      </c>
      <c r="F11011" t="s">
        <v>4101</v>
      </c>
      <c r="G11011" t="s">
        <v>2463</v>
      </c>
      <c r="H11011" s="5">
        <v>145866</v>
      </c>
      <c r="I11011">
        <f>IFERROR(VLOOKUP(G11011,'NCES Match'!$A$2:$B$1307,2,FALSE),"")</f>
        <v>4833840</v>
      </c>
      <c r="J11011" cm="1">
        <f t="array" ref="J11011">IFERROR(_xlfn.IFS(B11011=2015,H11011/$O$13,B11011=2016,H11011/$O$14,B11011=2017,H11011/$O$15,B11011=2018,H11011/$O$16,B11011=2019,H11011/$O$17,B11011=2020,H11011/$O$18,B11011=2021,H11011/$O$19,B11011=2022,H11011/$O$20),"")</f>
        <v>1.0056567513164365E-4</v>
      </c>
      <c r="K11011" s="3" cm="1">
        <f t="array" ref="K11011">IFERROR(_xlfn.IFS(B11011=2015,J11011*$P$4,B11011=2016,J11011*$P$5,B11011=2017,J11011*$P$6,B11011=2018,J11011*$P$7,B11011=2019,J11011*$P$8,B11011=2020,J11011*$P$9,B11011=2021,J11011*$P$10,B11011=2022,J11011*$P$11),"")</f>
        <v>170785.43876027339</v>
      </c>
      <c r="L11011" s="3">
        <f t="shared" ref="L11011:L11074" si="173">SUM(H11011,K11011)</f>
        <v>316651.43876027339</v>
      </c>
    </row>
    <row r="11012" spans="1:12">
      <c r="A11012">
        <v>4833840</v>
      </c>
      <c r="B11012">
        <v>2018</v>
      </c>
      <c r="D11012" t="s">
        <v>2461</v>
      </c>
      <c r="E11012" t="s">
        <v>2462</v>
      </c>
      <c r="F11012" t="s">
        <v>4101</v>
      </c>
      <c r="G11012" t="s">
        <v>2463</v>
      </c>
      <c r="H11012" s="5">
        <v>152437</v>
      </c>
      <c r="I11012">
        <f>IFERROR(VLOOKUP(G11012,'NCES Match'!$A$2:$B$1307,2,FALSE),"")</f>
        <v>4833840</v>
      </c>
      <c r="J11012" cm="1">
        <f t="array" ref="J11012">IFERROR(_xlfn.IFS(B11012=2015,H11012/$O$13,B11012=2016,H11012/$O$14,B11012=2017,H11012/$O$15,B11012=2018,H11012/$O$16,B11012=2019,H11012/$O$17,B11012=2020,H11012/$O$18,B11012=2021,H11012/$O$19,B11012=2022,H11012/$O$20),"")</f>
        <v>9.9474111122415526E-5</v>
      </c>
      <c r="K11012" s="3" cm="1">
        <f t="array" ref="K11012">IFERROR(_xlfn.IFS(B11012=2015,J11012*$P$4,B11012=2016,J11012*$P$5,B11012=2017,J11012*$P$6,B11012=2018,J11012*$P$7,B11012=2019,J11012*$P$8,B11012=2020,J11012*$P$9,B11012=2021,J11012*$P$10,B11012=2022,J11012*$P$11),"")</f>
        <v>170782.45570435844</v>
      </c>
      <c r="L11012" s="3">
        <f t="shared" si="173"/>
        <v>323219.45570435841</v>
      </c>
    </row>
    <row r="11013" spans="1:12">
      <c r="A11013">
        <v>4833840</v>
      </c>
      <c r="B11013">
        <v>2019</v>
      </c>
      <c r="D11013" t="s">
        <v>2461</v>
      </c>
      <c r="E11013" t="s">
        <v>2462</v>
      </c>
      <c r="F11013" t="s">
        <v>4101</v>
      </c>
      <c r="G11013" t="s">
        <v>2463</v>
      </c>
      <c r="H11013" s="5">
        <v>173557</v>
      </c>
      <c r="I11013">
        <f>IFERROR(VLOOKUP(G11013,'NCES Match'!$A$2:$B$1307,2,FALSE),"")</f>
        <v>4833840</v>
      </c>
      <c r="J11013" cm="1">
        <f t="array" ref="J11013">IFERROR(_xlfn.IFS(B11013=2015,H11013/$O$13,B11013=2016,H11013/$O$14,B11013=2017,H11013/$O$15,B11013=2018,H11013/$O$16,B11013=2019,H11013/$O$17,B11013=2020,H11013/$O$18,B11013=2021,H11013/$O$19,B11013=2022,H11013/$O$20),"")</f>
        <v>1.0989282588452308E-4</v>
      </c>
      <c r="K11013" s="3" cm="1">
        <f t="array" ref="K11013">IFERROR(_xlfn.IFS(B11013=2015,J11013*$P$4,B11013=2016,J11013*$P$5,B11013=2017,J11013*$P$6,B11013=2018,J11013*$P$7,B11013=2019,J11013*$P$8,B11013=2020,J11013*$P$9,B11013=2021,J11013*$P$10,B11013=2022,J11013*$P$11),"")</f>
        <v>190985.59591150805</v>
      </c>
      <c r="L11013" s="3">
        <f t="shared" si="173"/>
        <v>364542.59591150808</v>
      </c>
    </row>
    <row r="11014" spans="1:12">
      <c r="A11014">
        <v>4833840</v>
      </c>
      <c r="B11014">
        <v>2020</v>
      </c>
      <c r="D11014" t="s">
        <v>2461</v>
      </c>
      <c r="E11014" t="s">
        <v>2462</v>
      </c>
      <c r="F11014" t="s">
        <v>4230</v>
      </c>
      <c r="G11014" t="s">
        <v>2463</v>
      </c>
      <c r="H11014" s="5">
        <v>200237</v>
      </c>
      <c r="I11014">
        <f>IFERROR(VLOOKUP(G11014,'NCES Match'!$A$2:$B$1307,2,FALSE),"")</f>
        <v>4833840</v>
      </c>
      <c r="J11014" cm="1">
        <f t="array" ref="J11014">IFERROR(_xlfn.IFS(B11014=2015,H11014/$O$13,B11014=2016,H11014/$O$14,B11014=2017,H11014/$O$15,B11014=2018,H11014/$O$16,B11014=2019,H11014/$O$17,B11014=2020,H11014/$O$18,B11014=2021,H11014/$O$19,B11014=2022,H11014/$O$20),"")</f>
        <v>1.0850994463428517E-4</v>
      </c>
      <c r="K11014" s="3" cm="1">
        <f t="array" ref="K11014">IFERROR(_xlfn.IFS(B11014=2015,J11014*$P$4,B11014=2016,J11014*$P$5,B11014=2017,J11014*$P$6,B11014=2018,J11014*$P$7,B11014=2019,J11014*$P$8,B11014=2020,J11014*$P$9,B11014=2021,J11014*$P$10,B11014=2022,J11014*$P$11),"")</f>
        <v>228739.26874456729</v>
      </c>
      <c r="L11014" s="3">
        <f t="shared" si="173"/>
        <v>428976.26874456729</v>
      </c>
    </row>
    <row r="11015" spans="1:12">
      <c r="A11015">
        <v>4833840</v>
      </c>
      <c r="B11015">
        <v>2021</v>
      </c>
      <c r="D11015" t="s">
        <v>2461</v>
      </c>
      <c r="E11015" t="s">
        <v>2462</v>
      </c>
      <c r="F11015" t="s">
        <v>4101</v>
      </c>
      <c r="G11015" t="s">
        <v>2463</v>
      </c>
      <c r="H11015" s="5">
        <v>212049.86</v>
      </c>
      <c r="I11015">
        <f>IFERROR(VLOOKUP(G11015,'NCES Match'!$A$2:$B$1307,2,FALSE),"")</f>
        <v>4833840</v>
      </c>
      <c r="J11015" cm="1">
        <f t="array" ref="J11015">IFERROR(_xlfn.IFS(B11015=2015,H11015/$O$13,B11015=2016,H11015/$O$14,B11015=2017,H11015/$O$15,B11015=2018,H11015/$O$16,B11015=2019,H11015/$O$17,B11015=2020,H11015/$O$18,B11015=2021,H11015/$O$19,B11015=2022,H11015/$O$20),"")</f>
        <v>1.0849382984755793E-4</v>
      </c>
      <c r="K11015" s="3" cm="1">
        <f t="array" ref="K11015">IFERROR(_xlfn.IFS(B11015=2015,J11015*$P$4,B11015=2016,J11015*$P$5,B11015=2017,J11015*$P$6,B11015=2018,J11015*$P$7,B11015=2019,J11015*$P$8,B11015=2020,J11015*$P$9,B11015=2021,J11015*$P$10,B11015=2022,J11015*$P$11),"")</f>
        <v>232236.82475037183</v>
      </c>
      <c r="L11015" s="3">
        <f t="shared" si="173"/>
        <v>444286.68475037185</v>
      </c>
    </row>
    <row r="11016" spans="1:12">
      <c r="A11016">
        <v>4833840</v>
      </c>
      <c r="B11016">
        <v>2022</v>
      </c>
      <c r="D11016" t="s">
        <v>2461</v>
      </c>
      <c r="E11016" t="s">
        <v>2462</v>
      </c>
      <c r="F11016" t="s">
        <v>4101</v>
      </c>
      <c r="G11016" t="s">
        <v>2463</v>
      </c>
      <c r="H11016" s="5">
        <v>315326.53000000003</v>
      </c>
      <c r="I11016">
        <f>IFERROR(VLOOKUP(G11016,'NCES Match'!$A$2:$B$1307,2,FALSE),"")</f>
        <v>4833840</v>
      </c>
      <c r="J11016" cm="1">
        <f t="array" ref="J11016">IFERROR(_xlfn.IFS(B11016=2015,H11016/$O$13,B11016=2016,H11016/$O$14,B11016=2017,H11016/$O$15,B11016=2018,H11016/$O$16,B11016=2019,H11016/$O$17,B11016=2020,H11016/$O$18,B11016=2021,H11016/$O$19,B11016=2022,H11016/$O$20),"")</f>
        <v>1.3850107443636158E-4</v>
      </c>
      <c r="K11016" s="3" cm="1">
        <f t="array" ref="K11016">IFERROR(_xlfn.IFS(B11016=2015,J11016*$P$4,B11016=2016,J11016*$P$5,B11016=2017,J11016*$P$6,B11016=2018,J11016*$P$7,B11016=2019,J11016*$P$8,B11016=2020,J11016*$P$9,B11016=2021,J11016*$P$10,B11016=2022,J11016*$P$11),"")</f>
        <v>298259.71011144569</v>
      </c>
      <c r="L11016" s="3">
        <f t="shared" si="173"/>
        <v>613586.24011144578</v>
      </c>
    </row>
    <row r="11017" spans="1:12">
      <c r="A11017">
        <v>4833840</v>
      </c>
      <c r="B11017">
        <v>2023</v>
      </c>
      <c r="D11017" t="s">
        <v>2461</v>
      </c>
      <c r="E11017" t="s">
        <v>2462</v>
      </c>
      <c r="F11017" t="s">
        <v>4101</v>
      </c>
      <c r="G11017" t="s">
        <v>2463</v>
      </c>
      <c r="H11017" s="5">
        <v>374215.13</v>
      </c>
      <c r="I11017">
        <f>IFERROR(VLOOKUP(G11017,'NCES Match'!$A$2:$B$1307,2,FALSE),"")</f>
        <v>4833840</v>
      </c>
      <c r="J11017" t="str" cm="1">
        <f t="array" ref="J11017">IFERROR(_xlfn.IFS(B11017=2015,H11017/$O$13,B11017=2016,H11017/$O$14,B11017=2017,H11017/$O$15,B11017=2018,H11017/$O$16,B11017=2019,H11017/$O$17,B11017=2020,H11017/$O$18,B11017=2021,H11017/$O$19,B11017=2022,H11017/$O$20),"")</f>
        <v/>
      </c>
      <c r="K11017" s="3" t="str" cm="1">
        <f t="array" ref="K11017">IFERROR(_xlfn.IFS(B11017=2015,J11017*$P$4,B11017=2016,J11017*$P$5,B11017=2017,J11017*$P$6,B11017=2018,J11017*$P$7,B11017=2019,J11017*$P$8,B11017=2020,J11017*$P$9,B11017=2021,J11017*$P$10,B11017=2022,J11017*$P$11),"")</f>
        <v/>
      </c>
      <c r="L11017" s="3">
        <f t="shared" si="173"/>
        <v>374215.13</v>
      </c>
    </row>
    <row r="11018" spans="1:12">
      <c r="A11018">
        <v>4843560</v>
      </c>
      <c r="B11018">
        <v>2015</v>
      </c>
      <c r="C11018" t="s">
        <v>381</v>
      </c>
      <c r="D11018" t="s">
        <v>3268</v>
      </c>
      <c r="E11018" t="s">
        <v>3269</v>
      </c>
      <c r="G11018" t="s">
        <v>3270</v>
      </c>
      <c r="H11018" s="5">
        <v>54009.210000000101</v>
      </c>
      <c r="I11018">
        <f>IFERROR(VLOOKUP(G11018,'NCES Match'!$A$2:$B$1307,2,FALSE),"")</f>
        <v>4843560</v>
      </c>
      <c r="J11018" cm="1">
        <f t="array" ref="J11018">IFERROR(_xlfn.IFS(B11018=2015,H11018/$O$13,B11018=2016,H11018/$O$14,B11018=2017,H11018/$O$15,B11018=2018,H11018/$O$16,B11018=2019,H11018/$O$17,B11018=2020,H11018/$O$18,B11018=2021,H11018/$O$19,B11018=2022,H11018/$O$20),"")</f>
        <v>4.2311018021998921E-5</v>
      </c>
      <c r="K11018" s="3" cm="1">
        <f t="array" ref="K11018">IFERROR(_xlfn.IFS(B11018=2015,J11018*$P$4,B11018=2016,J11018*$P$5,B11018=2017,J11018*$P$6,B11018=2018,J11018*$P$7,B11018=2019,J11018*$P$8,B11018=2020,J11018*$P$9,B11018=2021,J11018*$P$10,B11018=2022,J11018*$P$11),"")</f>
        <v>67337.265383587815</v>
      </c>
      <c r="L11018" s="3">
        <f t="shared" si="173"/>
        <v>121346.47538358791</v>
      </c>
    </row>
    <row r="11019" spans="1:12">
      <c r="A11019">
        <v>4843560</v>
      </c>
      <c r="B11019">
        <v>2016</v>
      </c>
      <c r="C11019" t="s">
        <v>4102</v>
      </c>
      <c r="D11019" t="s">
        <v>3268</v>
      </c>
      <c r="E11019" t="s">
        <v>3269</v>
      </c>
      <c r="F11019" t="s">
        <v>4101</v>
      </c>
      <c r="G11019" t="s">
        <v>3270</v>
      </c>
      <c r="H11019" s="5">
        <v>59533</v>
      </c>
      <c r="I11019">
        <f>IFERROR(VLOOKUP(G11019,'NCES Match'!$A$2:$B$1307,2,FALSE),"")</f>
        <v>4843560</v>
      </c>
      <c r="J11019" cm="1">
        <f t="array" ref="J11019">IFERROR(_xlfn.IFS(B11019=2015,H11019/$O$13,B11019=2016,H11019/$O$14,B11019=2017,H11019/$O$15,B11019=2018,H11019/$O$16,B11019=2019,H11019/$O$17,B11019=2020,H11019/$O$18,B11019=2021,H11019/$O$19,B11019=2022,H11019/$O$20),"")</f>
        <v>4.2617704684088421E-5</v>
      </c>
      <c r="K11019" s="3" cm="1">
        <f t="array" ref="K11019">IFERROR(_xlfn.IFS(B11019=2015,J11019*$P$4,B11019=2016,J11019*$P$5,B11019=2017,J11019*$P$6,B11019=2018,J11019*$P$7,B11019=2019,J11019*$P$8,B11019=2020,J11019*$P$9,B11019=2021,J11019*$P$10,B11019=2022,J11019*$P$11),"")</f>
        <v>71411.557686694519</v>
      </c>
      <c r="L11019" s="3">
        <f t="shared" si="173"/>
        <v>130944.55768669452</v>
      </c>
    </row>
    <row r="11020" spans="1:12">
      <c r="A11020">
        <v>4843560</v>
      </c>
      <c r="B11020">
        <v>2017</v>
      </c>
      <c r="D11020" t="s">
        <v>3268</v>
      </c>
      <c r="E11020" t="s">
        <v>3269</v>
      </c>
      <c r="F11020" t="s">
        <v>4101</v>
      </c>
      <c r="G11020" t="s">
        <v>3270</v>
      </c>
      <c r="H11020" s="5">
        <v>71811</v>
      </c>
      <c r="I11020">
        <f>IFERROR(VLOOKUP(G11020,'NCES Match'!$A$2:$B$1307,2,FALSE),"")</f>
        <v>4843560</v>
      </c>
      <c r="J11020" cm="1">
        <f t="array" ref="J11020">IFERROR(_xlfn.IFS(B11020=2015,H11020/$O$13,B11020=2016,H11020/$O$14,B11020=2017,H11020/$O$15,B11020=2018,H11020/$O$16,B11020=2019,H11020/$O$17,B11020=2020,H11020/$O$18,B11020=2021,H11020/$O$19,B11020=2022,H11020/$O$20),"")</f>
        <v>4.9509287269675329E-5</v>
      </c>
      <c r="K11020" s="3" cm="1">
        <f t="array" ref="K11020">IFERROR(_xlfn.IFS(B11020=2015,J11020*$P$4,B11020=2016,J11020*$P$5,B11020=2017,J11020*$P$6,B11020=2018,J11020*$P$7,B11020=2019,J11020*$P$8,B11020=2020,J11020*$P$9,B11020=2021,J11020*$P$10,B11020=2022,J11020*$P$11),"")</f>
        <v>84079.039274498457</v>
      </c>
      <c r="L11020" s="3">
        <f t="shared" si="173"/>
        <v>155890.03927449847</v>
      </c>
    </row>
    <row r="11021" spans="1:12">
      <c r="A11021">
        <v>4843560</v>
      </c>
      <c r="B11021">
        <v>2018</v>
      </c>
      <c r="D11021" t="s">
        <v>3268</v>
      </c>
      <c r="E11021" t="s">
        <v>3269</v>
      </c>
      <c r="F11021" t="s">
        <v>4101</v>
      </c>
      <c r="G11021" t="s">
        <v>3270</v>
      </c>
      <c r="H11021" s="5">
        <v>72245</v>
      </c>
      <c r="I11021">
        <f>IFERROR(VLOOKUP(G11021,'NCES Match'!$A$2:$B$1307,2,FALSE),"")</f>
        <v>4843560</v>
      </c>
      <c r="J11021" cm="1">
        <f t="array" ref="J11021">IFERROR(_xlfn.IFS(B11021=2015,H11021/$O$13,B11021=2016,H11021/$O$14,B11021=2017,H11021/$O$15,B11021=2018,H11021/$O$16,B11021=2019,H11021/$O$17,B11021=2020,H11021/$O$18,B11021=2021,H11021/$O$19,B11021=2022,H11021/$O$20),"")</f>
        <v>4.7144113030556297E-5</v>
      </c>
      <c r="K11021" s="3" cm="1">
        <f t="array" ref="K11021">IFERROR(_xlfn.IFS(B11021=2015,J11021*$P$4,B11021=2016,J11021*$P$5,B11021=2017,J11021*$P$6,B11021=2018,J11021*$P$7,B11021=2019,J11021*$P$8,B11021=2020,J11021*$P$9,B11021=2021,J11021*$P$10,B11021=2022,J11021*$P$11),"")</f>
        <v>80939.525917994819</v>
      </c>
      <c r="L11021" s="3">
        <f t="shared" si="173"/>
        <v>153184.52591799482</v>
      </c>
    </row>
    <row r="11022" spans="1:12">
      <c r="A11022">
        <v>4843560</v>
      </c>
      <c r="B11022">
        <v>2019</v>
      </c>
      <c r="D11022" t="s">
        <v>3268</v>
      </c>
      <c r="E11022" t="s">
        <v>3269</v>
      </c>
      <c r="F11022" t="s">
        <v>4101</v>
      </c>
      <c r="G11022" t="s">
        <v>3270</v>
      </c>
      <c r="H11022" s="5">
        <v>72954</v>
      </c>
      <c r="I11022">
        <f>IFERROR(VLOOKUP(G11022,'NCES Match'!$A$2:$B$1307,2,FALSE),"")</f>
        <v>4843560</v>
      </c>
      <c r="J11022" cm="1">
        <f t="array" ref="J11022">IFERROR(_xlfn.IFS(B11022=2015,H11022/$O$13,B11022=2016,H11022/$O$14,B11022=2017,H11022/$O$15,B11022=2018,H11022/$O$16,B11022=2019,H11022/$O$17,B11022=2020,H11022/$O$18,B11022=2021,H11022/$O$19,B11022=2022,H11022/$O$20),"")</f>
        <v>4.619301566390003E-5</v>
      </c>
      <c r="K11022" s="3" cm="1">
        <f t="array" ref="K11022">IFERROR(_xlfn.IFS(B11022=2015,J11022*$P$4,B11022=2016,J11022*$P$5,B11022=2017,J11022*$P$6,B11022=2018,J11022*$P$7,B11022=2019,J11022*$P$8,B11022=2020,J11022*$P$9,B11022=2021,J11022*$P$10,B11022=2022,J11022*$P$11),"")</f>
        <v>80280.041508715643</v>
      </c>
      <c r="L11022" s="3">
        <f t="shared" si="173"/>
        <v>153234.04150871566</v>
      </c>
    </row>
    <row r="11023" spans="1:12">
      <c r="A11023">
        <v>4843560</v>
      </c>
      <c r="B11023">
        <v>2020</v>
      </c>
      <c r="D11023" t="s">
        <v>3268</v>
      </c>
      <c r="E11023" t="s">
        <v>3269</v>
      </c>
      <c r="F11023" t="s">
        <v>4230</v>
      </c>
      <c r="G11023" t="s">
        <v>3270</v>
      </c>
      <c r="H11023" s="5">
        <v>94947</v>
      </c>
      <c r="I11023">
        <f>IFERROR(VLOOKUP(G11023,'NCES Match'!$A$2:$B$1307,2,FALSE),"")</f>
        <v>4843560</v>
      </c>
      <c r="J11023" cm="1">
        <f t="array" ref="J11023">IFERROR(_xlfn.IFS(B11023=2015,H11023/$O$13,B11023=2016,H11023/$O$14,B11023=2017,H11023/$O$15,B11023=2018,H11023/$O$16,B11023=2019,H11023/$O$17,B11023=2020,H11023/$O$18,B11023=2021,H11023/$O$19,B11023=2022,H11023/$O$20),"")</f>
        <v>5.1452497356589813E-5</v>
      </c>
      <c r="K11023" s="3" cm="1">
        <f t="array" ref="K11023">IFERROR(_xlfn.IFS(B11023=2015,J11023*$P$4,B11023=2016,J11023*$P$5,B11023=2017,J11023*$P$6,B11023=2018,J11023*$P$7,B11023=2019,J11023*$P$8,B11023=2020,J11023*$P$9,B11023=2021,J11023*$P$10,B11023=2022,J11023*$P$11),"")</f>
        <v>108462.00926647139</v>
      </c>
      <c r="L11023" s="3">
        <f t="shared" si="173"/>
        <v>203409.00926647137</v>
      </c>
    </row>
    <row r="11024" spans="1:12">
      <c r="A11024">
        <v>4843560</v>
      </c>
      <c r="B11024">
        <v>2021</v>
      </c>
      <c r="D11024" t="s">
        <v>3268</v>
      </c>
      <c r="E11024" t="s">
        <v>3269</v>
      </c>
      <c r="F11024" t="s">
        <v>4230</v>
      </c>
      <c r="G11024" t="s">
        <v>3270</v>
      </c>
      <c r="H11024" s="5">
        <v>90547.18</v>
      </c>
      <c r="I11024">
        <f>IFERROR(VLOOKUP(G11024,'NCES Match'!$A$2:$B$1307,2,FALSE),"")</f>
        <v>4843560</v>
      </c>
      <c r="J11024" cm="1">
        <f t="array" ref="J11024">IFERROR(_xlfn.IFS(B11024=2015,H11024/$O$13,B11024=2016,H11024/$O$14,B11024=2017,H11024/$O$15,B11024=2018,H11024/$O$16,B11024=2019,H11024/$O$17,B11024=2020,H11024/$O$18,B11024=2021,H11024/$O$19,B11024=2022,H11024/$O$20),"")</f>
        <v>4.6327832237645435E-5</v>
      </c>
      <c r="K11024" s="3" cm="1">
        <f t="array" ref="K11024">IFERROR(_xlfn.IFS(B11024=2015,J11024*$P$4,B11024=2016,J11024*$P$5,B11024=2017,J11024*$P$6,B11024=2018,J11024*$P$7,B11024=2019,J11024*$P$8,B11024=2020,J11024*$P$9,B11024=2021,J11024*$P$10,B11024=2022,J11024*$P$11),"")</f>
        <v>99167.193853843492</v>
      </c>
      <c r="L11024" s="3">
        <f t="shared" si="173"/>
        <v>189714.37385384348</v>
      </c>
    </row>
    <row r="11025" spans="1:12">
      <c r="A11025">
        <v>4843560</v>
      </c>
      <c r="B11025">
        <v>2022</v>
      </c>
      <c r="D11025" t="s">
        <v>3268</v>
      </c>
      <c r="E11025" t="s">
        <v>3269</v>
      </c>
      <c r="F11025" t="s">
        <v>4101</v>
      </c>
      <c r="G11025" t="s">
        <v>3270</v>
      </c>
      <c r="H11025" s="5">
        <v>87730.8</v>
      </c>
      <c r="I11025">
        <f>IFERROR(VLOOKUP(G11025,'NCES Match'!$A$2:$B$1307,2,FALSE),"")</f>
        <v>4843560</v>
      </c>
      <c r="J11025" cm="1">
        <f t="array" ref="J11025">IFERROR(_xlfn.IFS(B11025=2015,H11025/$O$13,B11025=2016,H11025/$O$14,B11025=2017,H11025/$O$15,B11025=2018,H11025/$O$16,B11025=2019,H11025/$O$17,B11025=2020,H11025/$O$18,B11025=2021,H11025/$O$19,B11025=2022,H11025/$O$20),"")</f>
        <v>3.8534055669726079E-5</v>
      </c>
      <c r="K11025" s="3" cm="1">
        <f t="array" ref="K11025">IFERROR(_xlfn.IFS(B11025=2015,J11025*$P$4,B11025=2016,J11025*$P$5,B11025=2017,J11025*$P$6,B11025=2018,J11025*$P$7,B11025=2019,J11025*$P$8,B11025=2020,J11025*$P$9,B11025=2021,J11025*$P$10,B11025=2022,J11025*$P$11),"")</f>
        <v>82982.434037013067</v>
      </c>
      <c r="L11025" s="3">
        <f t="shared" si="173"/>
        <v>170713.23403701308</v>
      </c>
    </row>
    <row r="11026" spans="1:12">
      <c r="A11026">
        <v>4843560</v>
      </c>
      <c r="B11026">
        <v>2023</v>
      </c>
      <c r="D11026" t="s">
        <v>3268</v>
      </c>
      <c r="E11026" t="s">
        <v>3269</v>
      </c>
      <c r="F11026" t="s">
        <v>4101</v>
      </c>
      <c r="G11026" t="s">
        <v>3270</v>
      </c>
      <c r="H11026" s="5">
        <v>96315.33</v>
      </c>
      <c r="I11026">
        <f>IFERROR(VLOOKUP(G11026,'NCES Match'!$A$2:$B$1307,2,FALSE),"")</f>
        <v>4843560</v>
      </c>
      <c r="J11026" t="str" cm="1">
        <f t="array" ref="J11026">IFERROR(_xlfn.IFS(B11026=2015,H11026/$O$13,B11026=2016,H11026/$O$14,B11026=2017,H11026/$O$15,B11026=2018,H11026/$O$16,B11026=2019,H11026/$O$17,B11026=2020,H11026/$O$18,B11026=2021,H11026/$O$19,B11026=2022,H11026/$O$20),"")</f>
        <v/>
      </c>
      <c r="K11026" s="3" t="str" cm="1">
        <f t="array" ref="K11026">IFERROR(_xlfn.IFS(B11026=2015,J11026*$P$4,B11026=2016,J11026*$P$5,B11026=2017,J11026*$P$6,B11026=2018,J11026*$P$7,B11026=2019,J11026*$P$8,B11026=2020,J11026*$P$9,B11026=2021,J11026*$P$10,B11026=2022,J11026*$P$11),"")</f>
        <v/>
      </c>
      <c r="L11026" s="3">
        <f t="shared" si="173"/>
        <v>96315.33</v>
      </c>
    </row>
    <row r="11027" spans="1:12">
      <c r="A11027">
        <v>4822560</v>
      </c>
      <c r="B11027">
        <v>2015</v>
      </c>
      <c r="C11027" t="s">
        <v>381</v>
      </c>
      <c r="D11027" t="s">
        <v>1583</v>
      </c>
      <c r="E11027" t="s">
        <v>1584</v>
      </c>
      <c r="G11027" t="s">
        <v>1585</v>
      </c>
      <c r="H11027" s="5">
        <v>144185.60000000001</v>
      </c>
      <c r="I11027">
        <f>IFERROR(VLOOKUP(G11027,'NCES Match'!$A$2:$B$1307,2,FALSE),"")</f>
        <v>4822560</v>
      </c>
      <c r="J11027" cm="1">
        <f t="array" ref="J11027">IFERROR(_xlfn.IFS(B11027=2015,H11027/$O$13,B11027=2016,H11027/$O$14,B11027=2017,H11027/$O$15,B11027=2018,H11027/$O$16,B11027=2019,H11027/$O$17,B11027=2020,H11027/$O$18,B11027=2021,H11027/$O$19,B11027=2022,H11027/$O$20),"")</f>
        <v>1.1295554073301047E-4</v>
      </c>
      <c r="K11027" s="3" cm="1">
        <f t="array" ref="K11027">IFERROR(_xlfn.IFS(B11027=2015,J11027*$P$4,B11027=2016,J11027*$P$5,B11027=2017,J11027*$P$6,B11027=2018,J11027*$P$7,B11027=2019,J11027*$P$8,B11027=2020,J11027*$P$9,B11027=2021,J11027*$P$10,B11027=2022,J11027*$P$11),"")</f>
        <v>179766.82146789078</v>
      </c>
      <c r="L11027" s="3">
        <f t="shared" si="173"/>
        <v>323952.42146789079</v>
      </c>
    </row>
    <row r="11028" spans="1:12">
      <c r="A11028">
        <v>4822560</v>
      </c>
      <c r="B11028">
        <v>2016</v>
      </c>
      <c r="C11028" t="s">
        <v>4102</v>
      </c>
      <c r="D11028" t="s">
        <v>1583</v>
      </c>
      <c r="E11028" t="s">
        <v>1584</v>
      </c>
      <c r="F11028" t="s">
        <v>4101</v>
      </c>
      <c r="G11028" t="s">
        <v>1585</v>
      </c>
      <c r="H11028" s="5">
        <v>140567</v>
      </c>
      <c r="I11028">
        <f>IFERROR(VLOOKUP(G11028,'NCES Match'!$A$2:$B$1307,2,FALSE),"")</f>
        <v>4822560</v>
      </c>
      <c r="J11028" cm="1">
        <f t="array" ref="J11028">IFERROR(_xlfn.IFS(B11028=2015,H11028/$O$13,B11028=2016,H11028/$O$14,B11028=2017,H11028/$O$15,B11028=2018,H11028/$O$16,B11028=2019,H11028/$O$17,B11028=2020,H11028/$O$18,B11028=2021,H11028/$O$19,B11028=2022,H11028/$O$20),"")</f>
        <v>1.0062726377518783E-4</v>
      </c>
      <c r="K11028" s="3" cm="1">
        <f t="array" ref="K11028">IFERROR(_xlfn.IFS(B11028=2015,J11028*$P$4,B11028=2016,J11028*$P$5,B11028=2017,J11028*$P$6,B11028=2018,J11028*$P$7,B11028=2019,J11028*$P$8,B11028=2020,J11028*$P$9,B11028=2021,J11028*$P$10,B11028=2022,J11028*$P$11),"")</f>
        <v>168614.18758244318</v>
      </c>
      <c r="L11028" s="3">
        <f t="shared" si="173"/>
        <v>309181.18758244318</v>
      </c>
    </row>
    <row r="11029" spans="1:12">
      <c r="A11029">
        <v>4822560</v>
      </c>
      <c r="B11029">
        <v>2017</v>
      </c>
      <c r="D11029" t="s">
        <v>1583</v>
      </c>
      <c r="E11029" t="s">
        <v>1584</v>
      </c>
      <c r="F11029" t="s">
        <v>4101</v>
      </c>
      <c r="G11029" t="s">
        <v>1585</v>
      </c>
      <c r="H11029" s="5">
        <v>147712</v>
      </c>
      <c r="I11029">
        <f>IFERROR(VLOOKUP(G11029,'NCES Match'!$A$2:$B$1307,2,FALSE),"")</f>
        <v>4822560</v>
      </c>
      <c r="J11029" cm="1">
        <f t="array" ref="J11029">IFERROR(_xlfn.IFS(B11029=2015,H11029/$O$13,B11029=2016,H11029/$O$14,B11029=2017,H11029/$O$15,B11029=2018,H11029/$O$16,B11029=2019,H11029/$O$17,B11029=2020,H11029/$O$18,B11029=2021,H11029/$O$19,B11029=2022,H11029/$O$20),"")</f>
        <v>1.0183837909482228E-4</v>
      </c>
      <c r="K11029" s="3" cm="1">
        <f t="array" ref="K11029">IFERROR(_xlfn.IFS(B11029=2015,J11029*$P$4,B11029=2016,J11029*$P$5,B11029=2017,J11029*$P$6,B11029=2018,J11029*$P$7,B11029=2019,J11029*$P$8,B11029=2020,J11029*$P$9,B11029=2021,J11029*$P$10,B11029=2022,J11029*$P$11),"")</f>
        <v>172946.80549379226</v>
      </c>
      <c r="L11029" s="3">
        <f t="shared" si="173"/>
        <v>320658.80549379229</v>
      </c>
    </row>
    <row r="11030" spans="1:12">
      <c r="A11030">
        <v>4822560</v>
      </c>
      <c r="B11030">
        <v>2018</v>
      </c>
      <c r="D11030" t="s">
        <v>1583</v>
      </c>
      <c r="E11030" t="s">
        <v>1584</v>
      </c>
      <c r="F11030" t="s">
        <v>4101</v>
      </c>
      <c r="G11030" t="s">
        <v>1585</v>
      </c>
      <c r="H11030" s="5">
        <v>143060</v>
      </c>
      <c r="I11030">
        <f>IFERROR(VLOOKUP(G11030,'NCES Match'!$A$2:$B$1307,2,FALSE),"")</f>
        <v>4822560</v>
      </c>
      <c r="J11030" cm="1">
        <f t="array" ref="J11030">IFERROR(_xlfn.IFS(B11030=2015,H11030/$O$13,B11030=2016,H11030/$O$14,B11030=2017,H11030/$O$15,B11030=2018,H11030/$O$16,B11030=2019,H11030/$O$17,B11030=2020,H11030/$O$18,B11030=2021,H11030/$O$19,B11030=2022,H11030/$O$20),"")</f>
        <v>9.3355066927142136E-5</v>
      </c>
      <c r="K11030" s="3" cm="1">
        <f t="array" ref="K11030">IFERROR(_xlfn.IFS(B11030=2015,J11030*$P$4,B11030=2016,J11030*$P$5,B11030=2017,J11030*$P$6,B11030=2018,J11030*$P$7,B11030=2019,J11030*$P$8,B11030=2020,J11030*$P$9,B11030=2021,J11030*$P$10,B11030=2022,J11030*$P$11),"")</f>
        <v>160276.95449966556</v>
      </c>
      <c r="L11030" s="3">
        <f t="shared" si="173"/>
        <v>303336.95449966553</v>
      </c>
    </row>
    <row r="11031" spans="1:12">
      <c r="A11031">
        <v>4822560</v>
      </c>
      <c r="B11031">
        <v>2019</v>
      </c>
      <c r="D11031" t="s">
        <v>1583</v>
      </c>
      <c r="E11031" t="s">
        <v>1584</v>
      </c>
      <c r="F11031" t="s">
        <v>4101</v>
      </c>
      <c r="G11031" t="s">
        <v>1585</v>
      </c>
      <c r="H11031" s="5">
        <v>152258</v>
      </c>
      <c r="I11031">
        <f>IFERROR(VLOOKUP(G11031,'NCES Match'!$A$2:$B$1307,2,FALSE),"")</f>
        <v>4822560</v>
      </c>
      <c r="J11031" cm="1">
        <f t="array" ref="J11031">IFERROR(_xlfn.IFS(B11031=2015,H11031/$O$13,B11031=2016,H11031/$O$14,B11031=2017,H11031/$O$15,B11031=2018,H11031/$O$16,B11031=2019,H11031/$O$17,B11031=2020,H11031/$O$18,B11031=2021,H11031/$O$19,B11031=2022,H11031/$O$20),"")</f>
        <v>9.6406724496999352E-5</v>
      </c>
      <c r="K11031" s="3" cm="1">
        <f t="array" ref="K11031">IFERROR(_xlfn.IFS(B11031=2015,J11031*$P$4,B11031=2016,J11031*$P$5,B11031=2017,J11031*$P$6,B11031=2018,J11031*$P$7,B11031=2019,J11031*$P$8,B11031=2020,J11031*$P$9,B11031=2021,J11031*$P$10,B11031=2022,J11031*$P$11),"")</f>
        <v>167547.75008956363</v>
      </c>
      <c r="L11031" s="3">
        <f t="shared" si="173"/>
        <v>319805.75008956366</v>
      </c>
    </row>
    <row r="11032" spans="1:12">
      <c r="A11032">
        <v>4822560</v>
      </c>
      <c r="B11032">
        <v>2020</v>
      </c>
      <c r="D11032" t="s">
        <v>1583</v>
      </c>
      <c r="E11032" t="s">
        <v>1584</v>
      </c>
      <c r="F11032" t="s">
        <v>4230</v>
      </c>
      <c r="G11032" t="s">
        <v>1585</v>
      </c>
      <c r="H11032" s="5">
        <v>160382</v>
      </c>
      <c r="I11032">
        <f>IFERROR(VLOOKUP(G11032,'NCES Match'!$A$2:$B$1307,2,FALSE),"")</f>
        <v>4822560</v>
      </c>
      <c r="J11032" cm="1">
        <f t="array" ref="J11032">IFERROR(_xlfn.IFS(B11032=2015,H11032/$O$13,B11032=2016,H11032/$O$14,B11032=2017,H11032/$O$15,B11032=2018,H11032/$O$16,B11032=2019,H11032/$O$17,B11032=2020,H11032/$O$18,B11032=2021,H11032/$O$19,B11032=2022,H11032/$O$20),"")</f>
        <v>8.691221872249347E-5</v>
      </c>
      <c r="K11032" s="3" cm="1">
        <f t="array" ref="K11032">IFERROR(_xlfn.IFS(B11032=2015,J11032*$P$4,B11032=2016,J11032*$P$5,B11032=2017,J11032*$P$6,B11032=2018,J11032*$P$7,B11032=2019,J11032*$P$8,B11032=2020,J11032*$P$9,B11032=2021,J11032*$P$10,B11032=2022,J11032*$P$11),"")</f>
        <v>183211.20172491192</v>
      </c>
      <c r="L11032" s="3">
        <f t="shared" si="173"/>
        <v>343593.20172491192</v>
      </c>
    </row>
    <row r="11033" spans="1:12">
      <c r="A11033">
        <v>4822560</v>
      </c>
      <c r="B11033">
        <v>2021</v>
      </c>
      <c r="D11033" t="s">
        <v>1583</v>
      </c>
      <c r="E11033" t="s">
        <v>1584</v>
      </c>
      <c r="F11033" t="s">
        <v>4101</v>
      </c>
      <c r="G11033" t="s">
        <v>1585</v>
      </c>
      <c r="H11033" s="5">
        <v>186661.2</v>
      </c>
      <c r="I11033">
        <f>IFERROR(VLOOKUP(G11033,'NCES Match'!$A$2:$B$1307,2,FALSE),"")</f>
        <v>4822560</v>
      </c>
      <c r="J11033" cm="1">
        <f t="array" ref="J11033">IFERROR(_xlfn.IFS(B11033=2015,H11033/$O$13,B11033=2016,H11033/$O$14,B11033=2017,H11033/$O$15,B11033=2018,H11033/$O$16,B11033=2019,H11033/$O$17,B11033=2020,H11033/$O$18,B11033=2021,H11033/$O$19,B11033=2022,H11033/$O$20),"")</f>
        <v>9.5503899280768135E-5</v>
      </c>
      <c r="K11033" s="3" cm="1">
        <f t="array" ref="K11033">IFERROR(_xlfn.IFS(B11033=2015,J11033*$P$4,B11033=2016,J11033*$P$5,B11033=2017,J11033*$P$6,B11033=2018,J11033*$P$7,B11033=2019,J11033*$P$8,B11033=2020,J11033*$P$9,B11033=2021,J11033*$P$10,B11033=2022,J11033*$P$11),"")</f>
        <v>204431.18609978855</v>
      </c>
      <c r="L11033" s="3">
        <f t="shared" si="173"/>
        <v>391092.38609978859</v>
      </c>
    </row>
    <row r="11034" spans="1:12">
      <c r="A11034">
        <v>4822560</v>
      </c>
      <c r="B11034">
        <v>2022</v>
      </c>
      <c r="D11034" t="s">
        <v>1583</v>
      </c>
      <c r="E11034" t="s">
        <v>1584</v>
      </c>
      <c r="F11034" t="s">
        <v>4101</v>
      </c>
      <c r="G11034" t="s">
        <v>1585</v>
      </c>
      <c r="H11034" s="5">
        <v>236222.52</v>
      </c>
      <c r="I11034">
        <f>IFERROR(VLOOKUP(G11034,'NCES Match'!$A$2:$B$1307,2,FALSE),"")</f>
        <v>4822560</v>
      </c>
      <c r="J11034" cm="1">
        <f t="array" ref="J11034">IFERROR(_xlfn.IFS(B11034=2015,H11034/$O$13,B11034=2016,H11034/$O$14,B11034=2017,H11034/$O$15,B11034=2018,H11034/$O$16,B11034=2019,H11034/$O$17,B11034=2020,H11034/$O$18,B11034=2021,H11034/$O$19,B11034=2022,H11034/$O$20),"")</f>
        <v>1.0375616928288562E-4</v>
      </c>
      <c r="K11034" s="3" cm="1">
        <f t="array" ref="K11034">IFERROR(_xlfn.IFS(B11034=2015,J11034*$P$4,B11034=2016,J11034*$P$5,B11034=2017,J11034*$P$6,B11034=2018,J11034*$P$7,B11034=2019,J11034*$P$8,B11034=2020,J11034*$P$9,B11034=2021,J11034*$P$10,B11034=2022,J11034*$P$11),"")</f>
        <v>223437.14731835338</v>
      </c>
      <c r="L11034" s="3">
        <f t="shared" si="173"/>
        <v>459659.66731835337</v>
      </c>
    </row>
    <row r="11035" spans="1:12">
      <c r="A11035">
        <v>4822560</v>
      </c>
      <c r="B11035">
        <v>2023</v>
      </c>
      <c r="D11035" t="s">
        <v>1583</v>
      </c>
      <c r="E11035" t="s">
        <v>1584</v>
      </c>
      <c r="F11035" t="s">
        <v>4101</v>
      </c>
      <c r="G11035" t="s">
        <v>1585</v>
      </c>
      <c r="H11035" s="5">
        <v>265132.28999999998</v>
      </c>
      <c r="I11035">
        <f>IFERROR(VLOOKUP(G11035,'NCES Match'!$A$2:$B$1307,2,FALSE),"")</f>
        <v>4822560</v>
      </c>
      <c r="J11035" t="str" cm="1">
        <f t="array" ref="J11035">IFERROR(_xlfn.IFS(B11035=2015,H11035/$O$13,B11035=2016,H11035/$O$14,B11035=2017,H11035/$O$15,B11035=2018,H11035/$O$16,B11035=2019,H11035/$O$17,B11035=2020,H11035/$O$18,B11035=2021,H11035/$O$19,B11035=2022,H11035/$O$20),"")</f>
        <v/>
      </c>
      <c r="K11035" s="3" t="str" cm="1">
        <f t="array" ref="K11035">IFERROR(_xlfn.IFS(B11035=2015,J11035*$P$4,B11035=2016,J11035*$P$5,B11035=2017,J11035*$P$6,B11035=2018,J11035*$P$7,B11035=2019,J11035*$P$8,B11035=2020,J11035*$P$9,B11035=2021,J11035*$P$10,B11035=2022,J11035*$P$11),"")</f>
        <v/>
      </c>
      <c r="L11035" s="3">
        <f t="shared" si="173"/>
        <v>265132.28999999998</v>
      </c>
    </row>
    <row r="11036" spans="1:12">
      <c r="A11036">
        <v>4832460</v>
      </c>
      <c r="B11036">
        <v>2015</v>
      </c>
      <c r="C11036" t="s">
        <v>381</v>
      </c>
      <c r="D11036" t="s">
        <v>2375</v>
      </c>
      <c r="E11036" t="s">
        <v>2376</v>
      </c>
      <c r="G11036" t="s">
        <v>2377</v>
      </c>
      <c r="H11036" s="5">
        <v>128006.39</v>
      </c>
      <c r="I11036">
        <f>IFERROR(VLOOKUP(G11036,'NCES Match'!$A$2:$B$1307,2,FALSE),"")</f>
        <v>4832460</v>
      </c>
      <c r="J11036" cm="1">
        <f t="array" ref="J11036">IFERROR(_xlfn.IFS(B11036=2015,H11036/$O$13,B11036=2016,H11036/$O$14,B11036=2017,H11036/$O$15,B11036=2018,H11036/$O$16,B11036=2019,H11036/$O$17,B11036=2020,H11036/$O$18,B11036=2021,H11036/$O$19,B11036=2022,H11036/$O$20),"")</f>
        <v>1.0028068683509742E-4</v>
      </c>
      <c r="K11036" s="3" cm="1">
        <f t="array" ref="K11036">IFERROR(_xlfn.IFS(B11036=2015,J11036*$P$4,B11036=2016,J11036*$P$5,B11036=2017,J11036*$P$6,B11036=2018,J11036*$P$7,B11036=2019,J11036*$P$8,B11036=2020,J11036*$P$9,B11036=2021,J11036*$P$10,B11036=2022,J11036*$P$11),"")</f>
        <v>159595.00711499064</v>
      </c>
      <c r="L11036" s="3">
        <f t="shared" si="173"/>
        <v>287601.39711499063</v>
      </c>
    </row>
    <row r="11037" spans="1:12">
      <c r="A11037">
        <v>4832460</v>
      </c>
      <c r="B11037">
        <v>2016</v>
      </c>
      <c r="C11037" t="s">
        <v>4102</v>
      </c>
      <c r="D11037" t="s">
        <v>2375</v>
      </c>
      <c r="E11037" t="s">
        <v>2376</v>
      </c>
      <c r="F11037" t="s">
        <v>4101</v>
      </c>
      <c r="G11037" t="s">
        <v>2377</v>
      </c>
      <c r="H11037" s="5">
        <v>135073</v>
      </c>
      <c r="I11037">
        <f>IFERROR(VLOOKUP(G11037,'NCES Match'!$A$2:$B$1307,2,FALSE),"")</f>
        <v>4832460</v>
      </c>
      <c r="J11037" cm="1">
        <f t="array" ref="J11037">IFERROR(_xlfn.IFS(B11037=2015,H11037/$O$13,B11037=2016,H11037/$O$14,B11037=2017,H11037/$O$15,B11037=2018,H11037/$O$16,B11037=2019,H11037/$O$17,B11037=2020,H11037/$O$18,B11037=2021,H11037/$O$19,B11037=2022,H11037/$O$20),"")</f>
        <v>9.6694290978010099E-5</v>
      </c>
      <c r="K11037" s="3" cm="1">
        <f t="array" ref="K11037">IFERROR(_xlfn.IFS(B11037=2015,J11037*$P$4,B11037=2016,J11037*$P$5,B11037=2017,J11037*$P$6,B11037=2018,J11037*$P$7,B11037=2019,J11037*$P$8,B11037=2020,J11037*$P$9,B11037=2021,J11037*$P$10,B11037=2022,J11037*$P$11),"")</f>
        <v>162023.97546595821</v>
      </c>
      <c r="L11037" s="3">
        <f t="shared" si="173"/>
        <v>297096.97546595824</v>
      </c>
    </row>
    <row r="11038" spans="1:12">
      <c r="A11038">
        <v>4832460</v>
      </c>
      <c r="B11038">
        <v>2017</v>
      </c>
      <c r="D11038" t="s">
        <v>2375</v>
      </c>
      <c r="E11038" t="s">
        <v>2376</v>
      </c>
      <c r="F11038" t="s">
        <v>4101</v>
      </c>
      <c r="G11038" t="s">
        <v>2377</v>
      </c>
      <c r="H11038" s="5">
        <v>162733</v>
      </c>
      <c r="I11038">
        <f>IFERROR(VLOOKUP(G11038,'NCES Match'!$A$2:$B$1307,2,FALSE),"")</f>
        <v>4832460</v>
      </c>
      <c r="J11038" cm="1">
        <f t="array" ref="J11038">IFERROR(_xlfn.IFS(B11038=2015,H11038/$O$13,B11038=2016,H11038/$O$14,B11038=2017,H11038/$O$15,B11038=2018,H11038/$O$16,B11038=2019,H11038/$O$17,B11038=2020,H11038/$O$18,B11038=2021,H11038/$O$19,B11038=2022,H11038/$O$20),"")</f>
        <v>1.1219443880820592E-4</v>
      </c>
      <c r="K11038" s="3" cm="1">
        <f t="array" ref="K11038">IFERROR(_xlfn.IFS(B11038=2015,J11038*$P$4,B11038=2016,J11038*$P$5,B11038=2017,J11038*$P$6,B11038=2018,J11038*$P$7,B11038=2019,J11038*$P$8,B11038=2020,J11038*$P$9,B11038=2021,J11038*$P$10,B11038=2022,J11038*$P$11),"")</f>
        <v>190533.96134654799</v>
      </c>
      <c r="L11038" s="3">
        <f t="shared" si="173"/>
        <v>353266.96134654799</v>
      </c>
    </row>
    <row r="11039" spans="1:12">
      <c r="A11039">
        <v>4832460</v>
      </c>
      <c r="B11039">
        <v>2018</v>
      </c>
      <c r="D11039" t="s">
        <v>2375</v>
      </c>
      <c r="E11039" t="s">
        <v>2376</v>
      </c>
      <c r="F11039" t="s">
        <v>4101</v>
      </c>
      <c r="G11039" t="s">
        <v>2377</v>
      </c>
      <c r="H11039" s="5">
        <v>165746</v>
      </c>
      <c r="I11039">
        <f>IFERROR(VLOOKUP(G11039,'NCES Match'!$A$2:$B$1307,2,FALSE),"")</f>
        <v>4832460</v>
      </c>
      <c r="J11039" cm="1">
        <f t="array" ref="J11039">IFERROR(_xlfn.IFS(B11039=2015,H11039/$O$13,B11039=2016,H11039/$O$14,B11039=2017,H11039/$O$15,B11039=2018,H11039/$O$16,B11039=2019,H11039/$O$17,B11039=2020,H11039/$O$18,B11039=2021,H11039/$O$19,B11039=2022,H11039/$O$20),"")</f>
        <v>1.0815901665669021E-4</v>
      </c>
      <c r="K11039" s="3" cm="1">
        <f t="array" ref="K11039">IFERROR(_xlfn.IFS(B11039=2015,J11039*$P$4,B11039=2016,J11039*$P$5,B11039=2017,J11039*$P$6,B11039=2018,J11039*$P$7,B11039=2019,J11039*$P$8,B11039=2020,J11039*$P$9,B11039=2021,J11039*$P$10,B11039=2022,J11039*$P$11),"")</f>
        <v>185693.16441004872</v>
      </c>
      <c r="L11039" s="3">
        <f t="shared" si="173"/>
        <v>351439.16441004875</v>
      </c>
    </row>
    <row r="11040" spans="1:12">
      <c r="A11040">
        <v>4832460</v>
      </c>
      <c r="B11040">
        <v>2019</v>
      </c>
      <c r="D11040" t="s">
        <v>2375</v>
      </c>
      <c r="E11040" t="s">
        <v>2376</v>
      </c>
      <c r="F11040" t="s">
        <v>4101</v>
      </c>
      <c r="G11040" t="s">
        <v>2377</v>
      </c>
      <c r="H11040" s="5">
        <v>190284</v>
      </c>
      <c r="I11040">
        <f>IFERROR(VLOOKUP(G11040,'NCES Match'!$A$2:$B$1307,2,FALSE),"")</f>
        <v>4832460</v>
      </c>
      <c r="J11040" cm="1">
        <f t="array" ref="J11040">IFERROR(_xlfn.IFS(B11040=2015,H11040/$O$13,B11040=2016,H11040/$O$14,B11040=2017,H11040/$O$15,B11040=2018,H11040/$O$16,B11040=2019,H11040/$O$17,B11040=2020,H11040/$O$18,B11040=2021,H11040/$O$19,B11040=2022,H11040/$O$20),"")</f>
        <v>1.2048402819022333E-4</v>
      </c>
      <c r="K11040" s="3" cm="1">
        <f t="array" ref="K11040">IFERROR(_xlfn.IFS(B11040=2015,J11040*$P$4,B11040=2016,J11040*$P$5,B11040=2017,J11040*$P$6,B11040=2018,J11040*$P$7,B11040=2019,J11040*$P$8,B11040=2020,J11040*$P$9,B11040=2021,J11040*$P$10,B11040=2022,J11040*$P$11),"")</f>
        <v>209392.32144151718</v>
      </c>
      <c r="L11040" s="3">
        <f t="shared" si="173"/>
        <v>399676.32144151721</v>
      </c>
    </row>
    <row r="11041" spans="1:12">
      <c r="A11041">
        <v>4832460</v>
      </c>
      <c r="B11041">
        <v>2020</v>
      </c>
      <c r="D11041" t="s">
        <v>2375</v>
      </c>
      <c r="E11041" t="s">
        <v>2376</v>
      </c>
      <c r="F11041" t="s">
        <v>4230</v>
      </c>
      <c r="G11041" t="s">
        <v>2377</v>
      </c>
      <c r="H11041" s="5">
        <v>211266</v>
      </c>
      <c r="I11041">
        <f>IFERROR(VLOOKUP(G11041,'NCES Match'!$A$2:$B$1307,2,FALSE),"")</f>
        <v>4832460</v>
      </c>
      <c r="J11041" cm="1">
        <f t="array" ref="J11041">IFERROR(_xlfn.IFS(B11041=2015,H11041/$O$13,B11041=2016,H11041/$O$14,B11041=2017,H11041/$O$15,B11041=2018,H11041/$O$16,B11041=2019,H11041/$O$17,B11041=2020,H11041/$O$18,B11041=2021,H11041/$O$19,B11041=2022,H11041/$O$20),"")</f>
        <v>1.1448664314340952E-4</v>
      </c>
      <c r="K11041" s="3" cm="1">
        <f t="array" ref="K11041">IFERROR(_xlfn.IFS(B11041=2015,J11041*$P$4,B11041=2016,J11041*$P$5,B11041=2017,J11041*$P$6,B11041=2018,J11041*$P$7,B11041=2019,J11041*$P$8,B11041=2020,J11041*$P$9,B11041=2021,J11041*$P$10,B11041=2022,J11041*$P$11),"")</f>
        <v>241338.16602620771</v>
      </c>
      <c r="L11041" s="3">
        <f t="shared" si="173"/>
        <v>452604.16602620773</v>
      </c>
    </row>
    <row r="11042" spans="1:12">
      <c r="A11042">
        <v>4832460</v>
      </c>
      <c r="B11042">
        <v>2021</v>
      </c>
      <c r="D11042" t="s">
        <v>2375</v>
      </c>
      <c r="E11042" t="s">
        <v>2376</v>
      </c>
      <c r="F11042" t="s">
        <v>4101</v>
      </c>
      <c r="G11042" t="s">
        <v>2377</v>
      </c>
      <c r="H11042" s="5">
        <v>226131.93</v>
      </c>
      <c r="I11042">
        <f>IFERROR(VLOOKUP(G11042,'NCES Match'!$A$2:$B$1307,2,FALSE),"")</f>
        <v>4832460</v>
      </c>
      <c r="J11042" cm="1">
        <f t="array" ref="J11042">IFERROR(_xlfn.IFS(B11042=2015,H11042/$O$13,B11042=2016,H11042/$O$14,B11042=2017,H11042/$O$15,B11042=2018,H11042/$O$16,B11042=2019,H11042/$O$17,B11042=2020,H11042/$O$18,B11042=2021,H11042/$O$19,B11042=2022,H11042/$O$20),"")</f>
        <v>1.1569882260954986E-4</v>
      </c>
      <c r="K11042" s="3" cm="1">
        <f t="array" ref="K11042">IFERROR(_xlfn.IFS(B11042=2015,J11042*$P$4,B11042=2016,J11042*$P$5,B11042=2017,J11042*$P$6,B11042=2018,J11042*$P$7,B11042=2019,J11042*$P$8,B11042=2020,J11042*$P$9,B11042=2021,J11042*$P$10,B11042=2022,J11042*$P$11),"")</f>
        <v>247659.49573309481</v>
      </c>
      <c r="L11042" s="3">
        <f t="shared" si="173"/>
        <v>473791.4257330948</v>
      </c>
    </row>
    <row r="11043" spans="1:12">
      <c r="A11043">
        <v>4832460</v>
      </c>
      <c r="B11043">
        <v>2022</v>
      </c>
      <c r="D11043" t="s">
        <v>2375</v>
      </c>
      <c r="E11043" t="s">
        <v>2376</v>
      </c>
      <c r="F11043" t="s">
        <v>4101</v>
      </c>
      <c r="G11043" t="s">
        <v>2377</v>
      </c>
      <c r="H11043" s="5">
        <v>316256.95</v>
      </c>
      <c r="I11043">
        <f>IFERROR(VLOOKUP(G11043,'NCES Match'!$A$2:$B$1307,2,FALSE),"")</f>
        <v>4832460</v>
      </c>
      <c r="J11043" cm="1">
        <f t="array" ref="J11043">IFERROR(_xlfn.IFS(B11043=2015,H11043/$O$13,B11043=2016,H11043/$O$14,B11043=2017,H11043/$O$15,B11043=2018,H11043/$O$16,B11043=2019,H11043/$O$17,B11043=2020,H11043/$O$18,B11043=2021,H11043/$O$19,B11043=2022,H11043/$O$20),"")</f>
        <v>1.3890974341095462E-4</v>
      </c>
      <c r="K11043" s="3" cm="1">
        <f t="array" ref="K11043">IFERROR(_xlfn.IFS(B11043=2015,J11043*$P$4,B11043=2016,J11043*$P$5,B11043=2017,J11043*$P$6,B11043=2018,J11043*$P$7,B11043=2019,J11043*$P$8,B11043=2020,J11043*$P$9,B11043=2021,J11043*$P$10,B11043=2022,J11043*$P$11),"")</f>
        <v>299139.77180331125</v>
      </c>
      <c r="L11043" s="3">
        <f t="shared" si="173"/>
        <v>615396.72180331126</v>
      </c>
    </row>
    <row r="11044" spans="1:12">
      <c r="A11044">
        <v>4832460</v>
      </c>
      <c r="B11044">
        <v>2023</v>
      </c>
      <c r="D11044" t="s">
        <v>2375</v>
      </c>
      <c r="E11044" t="s">
        <v>2376</v>
      </c>
      <c r="F11044" t="s">
        <v>4101</v>
      </c>
      <c r="G11044" t="s">
        <v>2377</v>
      </c>
      <c r="H11044" s="5">
        <v>299754.99</v>
      </c>
      <c r="I11044">
        <f>IFERROR(VLOOKUP(G11044,'NCES Match'!$A$2:$B$1307,2,FALSE),"")</f>
        <v>4832460</v>
      </c>
      <c r="J11044" t="str" cm="1">
        <f t="array" ref="J11044">IFERROR(_xlfn.IFS(B11044=2015,H11044/$O$13,B11044=2016,H11044/$O$14,B11044=2017,H11044/$O$15,B11044=2018,H11044/$O$16,B11044=2019,H11044/$O$17,B11044=2020,H11044/$O$18,B11044=2021,H11044/$O$19,B11044=2022,H11044/$O$20),"")</f>
        <v/>
      </c>
      <c r="K11044" s="3" t="str" cm="1">
        <f t="array" ref="K11044">IFERROR(_xlfn.IFS(B11044=2015,J11044*$P$4,B11044=2016,J11044*$P$5,B11044=2017,J11044*$P$6,B11044=2018,J11044*$P$7,B11044=2019,J11044*$P$8,B11044=2020,J11044*$P$9,B11044=2021,J11044*$P$10,B11044=2022,J11044*$P$11),"")</f>
        <v/>
      </c>
      <c r="L11044" s="3">
        <f t="shared" si="173"/>
        <v>299754.99</v>
      </c>
    </row>
    <row r="11045" spans="1:12">
      <c r="A11045">
        <v>4843530</v>
      </c>
      <c r="B11045">
        <v>2015</v>
      </c>
      <c r="C11045" t="s">
        <v>381</v>
      </c>
      <c r="D11045" t="s">
        <v>3265</v>
      </c>
      <c r="E11045" t="s">
        <v>3266</v>
      </c>
      <c r="G11045" t="s">
        <v>3267</v>
      </c>
      <c r="H11045" s="5">
        <v>120154.52</v>
      </c>
      <c r="I11045">
        <f>IFERROR(VLOOKUP(G11045,'NCES Match'!$A$2:$B$1307,2,FALSE),"")</f>
        <v>4843530</v>
      </c>
      <c r="J11045" cm="1">
        <f t="array" ref="J11045">IFERROR(_xlfn.IFS(B11045=2015,H11045/$O$13,B11045=2016,H11045/$O$14,B11045=2017,H11045/$O$15,B11045=2018,H11045/$O$16,B11045=2019,H11045/$O$17,B11045=2020,H11045/$O$18,B11045=2021,H11045/$O$19,B11045=2022,H11045/$O$20),"")</f>
        <v>9.4129502378291033E-5</v>
      </c>
      <c r="K11045" s="3" cm="1">
        <f t="array" ref="K11045">IFERROR(_xlfn.IFS(B11045=2015,J11045*$P$4,B11045=2016,J11045*$P$5,B11045=2017,J11045*$P$6,B11045=2018,J11045*$P$7,B11045=2019,J11045*$P$8,B11045=2020,J11045*$P$9,B11045=2021,J11045*$P$10,B11045=2022,J11045*$P$11),"")</f>
        <v>149805.50169642537</v>
      </c>
      <c r="L11045" s="3">
        <f t="shared" si="173"/>
        <v>269960.02169642539</v>
      </c>
    </row>
    <row r="11046" spans="1:12">
      <c r="A11046">
        <v>4843530</v>
      </c>
      <c r="B11046">
        <v>2016</v>
      </c>
      <c r="C11046" t="s">
        <v>4102</v>
      </c>
      <c r="D11046" t="s">
        <v>3265</v>
      </c>
      <c r="E11046" t="s">
        <v>3266</v>
      </c>
      <c r="F11046" t="s">
        <v>4101</v>
      </c>
      <c r="G11046" t="s">
        <v>3267</v>
      </c>
      <c r="H11046" s="5">
        <v>120388</v>
      </c>
      <c r="I11046">
        <f>IFERROR(VLOOKUP(G11046,'NCES Match'!$A$2:$B$1307,2,FALSE),"")</f>
        <v>4843530</v>
      </c>
      <c r="J11046" cm="1">
        <f t="array" ref="J11046">IFERROR(_xlfn.IFS(B11046=2015,H11046/$O$13,B11046=2016,H11046/$O$14,B11046=2017,H11046/$O$15,B11046=2018,H11046/$O$16,B11046=2019,H11046/$O$17,B11046=2020,H11046/$O$18,B11046=2021,H11046/$O$19,B11046=2022,H11046/$O$20),"")</f>
        <v>8.6181785421665918E-5</v>
      </c>
      <c r="K11046" s="3" cm="1">
        <f t="array" ref="K11046">IFERROR(_xlfn.IFS(B11046=2015,J11046*$P$4,B11046=2016,J11046*$P$5,B11046=2017,J11046*$P$6,B11046=2018,J11046*$P$7,B11046=2019,J11046*$P$8,B11046=2020,J11046*$P$9,B11046=2021,J11046*$P$10,B11046=2022,J11046*$P$11),"")</f>
        <v>144408.89266097426</v>
      </c>
      <c r="L11046" s="3">
        <f t="shared" si="173"/>
        <v>264796.89266097429</v>
      </c>
    </row>
    <row r="11047" spans="1:12">
      <c r="A11047">
        <v>4843530</v>
      </c>
      <c r="B11047">
        <v>2017</v>
      </c>
      <c r="D11047" t="s">
        <v>3265</v>
      </c>
      <c r="E11047" t="s">
        <v>3266</v>
      </c>
      <c r="F11047" t="s">
        <v>4101</v>
      </c>
      <c r="G11047" t="s">
        <v>3267</v>
      </c>
      <c r="H11047" s="5">
        <v>118355</v>
      </c>
      <c r="I11047">
        <f>IFERROR(VLOOKUP(G11047,'NCES Match'!$A$2:$B$1307,2,FALSE),"")</f>
        <v>4843530</v>
      </c>
      <c r="J11047" cm="1">
        <f t="array" ref="J11047">IFERROR(_xlfn.IFS(B11047=2015,H11047/$O$13,B11047=2016,H11047/$O$14,B11047=2017,H11047/$O$15,B11047=2018,H11047/$O$16,B11047=2019,H11047/$O$17,B11047=2020,H11047/$O$18,B11047=2021,H11047/$O$19,B11047=2022,H11047/$O$20),"")</f>
        <v>8.1598525223188984E-5</v>
      </c>
      <c r="K11047" s="3" cm="1">
        <f t="array" ref="K11047">IFERROR(_xlfn.IFS(B11047=2015,J11047*$P$4,B11047=2016,J11047*$P$5,B11047=2017,J11047*$P$6,B11047=2018,J11047*$P$7,B11047=2019,J11047*$P$8,B11047=2020,J11047*$P$9,B11047=2021,J11047*$P$10,B11047=2022,J11047*$P$11),"")</f>
        <v>138574.51773869275</v>
      </c>
      <c r="L11047" s="3">
        <f t="shared" si="173"/>
        <v>256929.51773869275</v>
      </c>
    </row>
    <row r="11048" spans="1:12">
      <c r="A11048">
        <v>4843530</v>
      </c>
      <c r="B11048">
        <v>2018</v>
      </c>
      <c r="D11048" t="s">
        <v>3265</v>
      </c>
      <c r="E11048" t="s">
        <v>3266</v>
      </c>
      <c r="F11048" t="s">
        <v>4101</v>
      </c>
      <c r="G11048" t="s">
        <v>3267</v>
      </c>
      <c r="H11048" s="5">
        <v>118991</v>
      </c>
      <c r="I11048">
        <f>IFERROR(VLOOKUP(G11048,'NCES Match'!$A$2:$B$1307,2,FALSE),"")</f>
        <v>4843530</v>
      </c>
      <c r="J11048" cm="1">
        <f t="array" ref="J11048">IFERROR(_xlfn.IFS(B11048=2015,H11048/$O$13,B11048=2016,H11048/$O$14,B11048=2017,H11048/$O$15,B11048=2018,H11048/$O$16,B11048=2019,H11048/$O$17,B11048=2020,H11048/$O$18,B11048=2021,H11048/$O$19,B11048=2022,H11048/$O$20),"")</f>
        <v>7.7648628328866001E-5</v>
      </c>
      <c r="K11048" s="3" cm="1">
        <f t="array" ref="K11048">IFERROR(_xlfn.IFS(B11048=2015,J11048*$P$4,B11048=2016,J11048*$P$5,B11048=2017,J11048*$P$6,B11048=2018,J11048*$P$7,B11048=2019,J11048*$P$8,B11048=2020,J11048*$P$9,B11048=2021,J11048*$P$10,B11048=2022,J11048*$P$11),"")</f>
        <v>133311.30359897739</v>
      </c>
      <c r="L11048" s="3">
        <f t="shared" si="173"/>
        <v>252302.30359897739</v>
      </c>
    </row>
    <row r="11049" spans="1:12">
      <c r="A11049">
        <v>4843530</v>
      </c>
      <c r="B11049">
        <v>2019</v>
      </c>
      <c r="D11049" t="s">
        <v>3265</v>
      </c>
      <c r="E11049" t="s">
        <v>3266</v>
      </c>
      <c r="F11049" t="s">
        <v>4101</v>
      </c>
      <c r="G11049" t="s">
        <v>3267</v>
      </c>
      <c r="H11049" s="5">
        <v>122291</v>
      </c>
      <c r="I11049">
        <f>IFERROR(VLOOKUP(G11049,'NCES Match'!$A$2:$B$1307,2,FALSE),"")</f>
        <v>4843530</v>
      </c>
      <c r="J11049" cm="1">
        <f t="array" ref="J11049">IFERROR(_xlfn.IFS(B11049=2015,H11049/$O$13,B11049=2016,H11049/$O$14,B11049=2017,H11049/$O$15,B11049=2018,H11049/$O$16,B11049=2019,H11049/$O$17,B11049=2020,H11049/$O$18,B11049=2021,H11049/$O$19,B11049=2022,H11049/$O$20),"")</f>
        <v>7.7432218638511918E-5</v>
      </c>
      <c r="K11049" s="3" cm="1">
        <f t="array" ref="K11049">IFERROR(_xlfn.IFS(B11049=2015,J11049*$P$4,B11049=2016,J11049*$P$5,B11049=2017,J11049*$P$6,B11049=2018,J11049*$P$7,B11049=2019,J11049*$P$8,B11049=2020,J11049*$P$9,B11049=2021,J11049*$P$10,B11049=2022,J11049*$P$11),"")</f>
        <v>134571.46360915567</v>
      </c>
      <c r="L11049" s="3">
        <f t="shared" si="173"/>
        <v>256862.46360915567</v>
      </c>
    </row>
    <row r="11050" spans="1:12">
      <c r="A11050">
        <v>4843530</v>
      </c>
      <c r="B11050">
        <v>2020</v>
      </c>
      <c r="D11050" t="s">
        <v>3265</v>
      </c>
      <c r="E11050" t="s">
        <v>3266</v>
      </c>
      <c r="F11050" t="s">
        <v>4230</v>
      </c>
      <c r="G11050" t="s">
        <v>3267</v>
      </c>
      <c r="H11050" s="5">
        <v>139018</v>
      </c>
      <c r="I11050">
        <f>IFERROR(VLOOKUP(G11050,'NCES Match'!$A$2:$B$1307,2,FALSE),"")</f>
        <v>4843530</v>
      </c>
      <c r="J11050" cm="1">
        <f t="array" ref="J11050">IFERROR(_xlfn.IFS(B11050=2015,H11050/$O$13,B11050=2016,H11050/$O$14,B11050=2017,H11050/$O$15,B11050=2018,H11050/$O$16,B11050=2019,H11050/$O$17,B11050=2020,H11050/$O$18,B11050=2021,H11050/$O$19,B11050=2022,H11050/$O$20),"")</f>
        <v>7.5334905552765254E-5</v>
      </c>
      <c r="K11050" s="3" cm="1">
        <f t="array" ref="K11050">IFERROR(_xlfn.IFS(B11050=2015,J11050*$P$4,B11050=2016,J11050*$P$5,B11050=2017,J11050*$P$6,B11050=2018,J11050*$P$7,B11050=2019,J11050*$P$8,B11050=2020,J11050*$P$9,B11050=2021,J11050*$P$10,B11050=2022,J11050*$P$11),"")</f>
        <v>158806.1929729883</v>
      </c>
      <c r="L11050" s="3">
        <f t="shared" si="173"/>
        <v>297824.1929729883</v>
      </c>
    </row>
    <row r="11051" spans="1:12">
      <c r="A11051">
        <v>4843530</v>
      </c>
      <c r="B11051">
        <v>2021</v>
      </c>
      <c r="D11051" t="s">
        <v>3265</v>
      </c>
      <c r="E11051" t="s">
        <v>3266</v>
      </c>
      <c r="F11051" t="s">
        <v>4230</v>
      </c>
      <c r="G11051" t="s">
        <v>3267</v>
      </c>
      <c r="H11051" s="5">
        <v>123417.44</v>
      </c>
      <c r="I11051">
        <f>IFERROR(VLOOKUP(G11051,'NCES Match'!$A$2:$B$1307,2,FALSE),"")</f>
        <v>4843530</v>
      </c>
      <c r="J11051" cm="1">
        <f t="array" ref="J11051">IFERROR(_xlfn.IFS(B11051=2015,H11051/$O$13,B11051=2016,H11051/$O$14,B11051=2017,H11051/$O$15,B11051=2018,H11051/$O$16,B11051=2019,H11051/$O$17,B11051=2020,H11051/$O$18,B11051=2021,H11051/$O$19,B11051=2022,H11051/$O$20),"")</f>
        <v>6.3145671190639749E-5</v>
      </c>
      <c r="K11051" s="3" cm="1">
        <f t="array" ref="K11051">IFERROR(_xlfn.IFS(B11051=2015,J11051*$P$4,B11051=2016,J11051*$P$5,B11051=2017,J11051*$P$6,B11051=2018,J11051*$P$7,B11051=2019,J11051*$P$8,B11051=2020,J11051*$P$9,B11051=2021,J11051*$P$10,B11051=2022,J11051*$P$11),"")</f>
        <v>135166.67440581915</v>
      </c>
      <c r="L11051" s="3">
        <f t="shared" si="173"/>
        <v>258584.11440581916</v>
      </c>
    </row>
    <row r="11052" spans="1:12">
      <c r="A11052">
        <v>4843530</v>
      </c>
      <c r="B11052">
        <v>2022</v>
      </c>
      <c r="D11052" t="s">
        <v>3265</v>
      </c>
      <c r="E11052" t="s">
        <v>3266</v>
      </c>
      <c r="F11052" t="s">
        <v>4101</v>
      </c>
      <c r="G11052" t="s">
        <v>3267</v>
      </c>
      <c r="H11052" s="5">
        <v>160680.51999999999</v>
      </c>
      <c r="I11052">
        <f>IFERROR(VLOOKUP(G11052,'NCES Match'!$A$2:$B$1307,2,FALSE),"")</f>
        <v>4843530</v>
      </c>
      <c r="J11052" cm="1">
        <f t="array" ref="J11052">IFERROR(_xlfn.IFS(B11052=2015,H11052/$O$13,B11052=2016,H11052/$O$14,B11052=2017,H11052/$O$15,B11052=2018,H11052/$O$16,B11052=2019,H11052/$O$17,B11052=2020,H11052/$O$18,B11052=2021,H11052/$O$19,B11052=2022,H11052/$O$20),"")</f>
        <v>7.0575808071059808E-5</v>
      </c>
      <c r="K11052" s="3" cm="1">
        <f t="array" ref="K11052">IFERROR(_xlfn.IFS(B11052=2015,J11052*$P$4,B11052=2016,J11052*$P$5,B11052=2017,J11052*$P$6,B11052=2018,J11052*$P$7,B11052=2019,J11052*$P$8,B11052=2020,J11052*$P$9,B11052=2021,J11052*$P$10,B11052=2022,J11052*$P$11),"")</f>
        <v>151983.80331574494</v>
      </c>
      <c r="L11052" s="3">
        <f t="shared" si="173"/>
        <v>312664.32331574493</v>
      </c>
    </row>
    <row r="11053" spans="1:12">
      <c r="A11053">
        <v>4843530</v>
      </c>
      <c r="B11053">
        <v>2023</v>
      </c>
      <c r="D11053" t="s">
        <v>3265</v>
      </c>
      <c r="E11053" t="s">
        <v>3266</v>
      </c>
      <c r="F11053" t="s">
        <v>4101</v>
      </c>
      <c r="G11053" t="s">
        <v>3267</v>
      </c>
      <c r="H11053" s="5">
        <v>178779.76</v>
      </c>
      <c r="I11053">
        <f>IFERROR(VLOOKUP(G11053,'NCES Match'!$A$2:$B$1307,2,FALSE),"")</f>
        <v>4843530</v>
      </c>
      <c r="J11053" t="str" cm="1">
        <f t="array" ref="J11053">IFERROR(_xlfn.IFS(B11053=2015,H11053/$O$13,B11053=2016,H11053/$O$14,B11053=2017,H11053/$O$15,B11053=2018,H11053/$O$16,B11053=2019,H11053/$O$17,B11053=2020,H11053/$O$18,B11053=2021,H11053/$O$19,B11053=2022,H11053/$O$20),"")</f>
        <v/>
      </c>
      <c r="K11053" s="3" t="str" cm="1">
        <f t="array" ref="K11053">IFERROR(_xlfn.IFS(B11053=2015,J11053*$P$4,B11053=2016,J11053*$P$5,B11053=2017,J11053*$P$6,B11053=2018,J11053*$P$7,B11053=2019,J11053*$P$8,B11053=2020,J11053*$P$9,B11053=2021,J11053*$P$10,B11053=2022,J11053*$P$11),"")</f>
        <v/>
      </c>
      <c r="L11053" s="3">
        <f t="shared" si="173"/>
        <v>178779.76</v>
      </c>
    </row>
    <row r="11054" spans="1:12">
      <c r="A11054">
        <v>4829700</v>
      </c>
      <c r="B11054">
        <v>2015</v>
      </c>
      <c r="C11054" t="s">
        <v>381</v>
      </c>
      <c r="D11054" t="s">
        <v>2178</v>
      </c>
      <c r="E11054" t="s">
        <v>2179</v>
      </c>
      <c r="G11054" t="s">
        <v>2180</v>
      </c>
      <c r="H11054" s="5">
        <v>155839.06</v>
      </c>
      <c r="I11054">
        <f>IFERROR(VLOOKUP(G11054,'NCES Match'!$A$2:$B$1307,2,FALSE),"")</f>
        <v>4829700</v>
      </c>
      <c r="J11054" cm="1">
        <f t="array" ref="J11054">IFERROR(_xlfn.IFS(B11054=2015,H11054/$O$13,B11054=2016,H11054/$O$14,B11054=2017,H11054/$O$15,B11054=2018,H11054/$O$16,B11054=2019,H11054/$O$17,B11054=2020,H11054/$O$18,B11054=2021,H11054/$O$19,B11054=2022,H11054/$O$20),"")</f>
        <v>1.2208490507806648E-4</v>
      </c>
      <c r="K11054" s="3" cm="1">
        <f t="array" ref="K11054">IFERROR(_xlfn.IFS(B11054=2015,J11054*$P$4,B11054=2016,J11054*$P$5,B11054=2017,J11054*$P$6,B11054=2018,J11054*$P$7,B11054=2019,J11054*$P$8,B11054=2020,J11054*$P$9,B11054=2021,J11054*$P$10,B11054=2022,J11054*$P$11),"")</f>
        <v>194296.04951357082</v>
      </c>
      <c r="L11054" s="3">
        <f t="shared" si="173"/>
        <v>350135.10951357079</v>
      </c>
    </row>
    <row r="11055" spans="1:12">
      <c r="A11055">
        <v>4829700</v>
      </c>
      <c r="B11055">
        <v>2016</v>
      </c>
      <c r="C11055" t="s">
        <v>4102</v>
      </c>
      <c r="D11055" t="s">
        <v>2178</v>
      </c>
      <c r="E11055" t="s">
        <v>2179</v>
      </c>
      <c r="F11055" t="s">
        <v>4101</v>
      </c>
      <c r="G11055" t="s">
        <v>2180</v>
      </c>
      <c r="H11055" s="5">
        <v>151466</v>
      </c>
      <c r="I11055">
        <f>IFERROR(VLOOKUP(G11055,'NCES Match'!$A$2:$B$1307,2,FALSE),"")</f>
        <v>4829700</v>
      </c>
      <c r="J11055" cm="1">
        <f t="array" ref="J11055">IFERROR(_xlfn.IFS(B11055=2015,H11055/$O$13,B11055=2016,H11055/$O$14,B11055=2017,H11055/$O$15,B11055=2018,H11055/$O$16,B11055=2019,H11055/$O$17,B11055=2020,H11055/$O$18,B11055=2021,H11055/$O$19,B11055=2022,H11055/$O$20),"")</f>
        <v>1.0842949721465636E-4</v>
      </c>
      <c r="K11055" s="3" cm="1">
        <f t="array" ref="K11055">IFERROR(_xlfn.IFS(B11055=2015,J11055*$P$4,B11055=2016,J11055*$P$5,B11055=2017,J11055*$P$6,B11055=2018,J11055*$P$7,B11055=2019,J11055*$P$8,B11055=2020,J11055*$P$9,B11055=2021,J11055*$P$10,B11055=2022,J11055*$P$11),"")</f>
        <v>181687.85373780716</v>
      </c>
      <c r="L11055" s="3">
        <f t="shared" si="173"/>
        <v>333153.85373780713</v>
      </c>
    </row>
    <row r="11056" spans="1:12">
      <c r="A11056">
        <v>4829700</v>
      </c>
      <c r="B11056">
        <v>2017</v>
      </c>
      <c r="D11056" t="s">
        <v>2178</v>
      </c>
      <c r="E11056" t="s">
        <v>2179</v>
      </c>
      <c r="F11056" t="s">
        <v>4101</v>
      </c>
      <c r="G11056" t="s">
        <v>2180</v>
      </c>
      <c r="H11056" s="5">
        <v>137854</v>
      </c>
      <c r="I11056">
        <f>IFERROR(VLOOKUP(G11056,'NCES Match'!$A$2:$B$1307,2,FALSE),"")</f>
        <v>4829700</v>
      </c>
      <c r="J11056" cm="1">
        <f t="array" ref="J11056">IFERROR(_xlfn.IFS(B11056=2015,H11056/$O$13,B11056=2016,H11056/$O$14,B11056=2017,H11056/$O$15,B11056=2018,H11056/$O$16,B11056=2019,H11056/$O$17,B11056=2020,H11056/$O$18,B11056=2021,H11056/$O$19,B11056=2022,H11056/$O$20),"")</f>
        <v>9.50418917334924E-5</v>
      </c>
      <c r="K11056" s="3" cm="1">
        <f t="array" ref="K11056">IFERROR(_xlfn.IFS(B11056=2015,J11056*$P$4,B11056=2016,J11056*$P$5,B11056=2017,J11056*$P$6,B11056=2018,J11056*$P$7,B11056=2019,J11056*$P$8,B11056=2020,J11056*$P$9,B11056=2021,J11056*$P$10,B11056=2022,J11056*$P$11),"")</f>
        <v>161404.68563516327</v>
      </c>
      <c r="L11056" s="3">
        <f t="shared" si="173"/>
        <v>299258.68563516327</v>
      </c>
    </row>
    <row r="11057" spans="1:12">
      <c r="A11057">
        <v>4829700</v>
      </c>
      <c r="B11057">
        <v>2018</v>
      </c>
      <c r="D11057" t="s">
        <v>2178</v>
      </c>
      <c r="E11057" t="s">
        <v>2179</v>
      </c>
      <c r="F11057" t="s">
        <v>4101</v>
      </c>
      <c r="G11057" t="s">
        <v>2180</v>
      </c>
      <c r="H11057" s="5">
        <v>140306</v>
      </c>
      <c r="I11057">
        <f>IFERROR(VLOOKUP(G11057,'NCES Match'!$A$2:$B$1307,2,FALSE),"")</f>
        <v>4829700</v>
      </c>
      <c r="J11057" cm="1">
        <f t="array" ref="J11057">IFERROR(_xlfn.IFS(B11057=2015,H11057/$O$13,B11057=2016,H11057/$O$14,B11057=2017,H11057/$O$15,B11057=2018,H11057/$O$16,B11057=2019,H11057/$O$17,B11057=2020,H11057/$O$18,B11057=2021,H11057/$O$19,B11057=2022,H11057/$O$20),"")</f>
        <v>9.1557919895705336E-5</v>
      </c>
      <c r="K11057" s="3" cm="1">
        <f t="array" ref="K11057">IFERROR(_xlfn.IFS(B11057=2015,J11057*$P$4,B11057=2016,J11057*$P$5,B11057=2017,J11057*$P$6,B11057=2018,J11057*$P$7,B11057=2019,J11057*$P$8,B11057=2020,J11057*$P$9,B11057=2021,J11057*$P$10,B11057=2022,J11057*$P$11),"")</f>
        <v>157191.5166925072</v>
      </c>
      <c r="L11057" s="3">
        <f t="shared" si="173"/>
        <v>297497.5166925072</v>
      </c>
    </row>
    <row r="11058" spans="1:12">
      <c r="A11058">
        <v>4829700</v>
      </c>
      <c r="B11058">
        <v>2019</v>
      </c>
      <c r="D11058" t="s">
        <v>2178</v>
      </c>
      <c r="E11058" t="s">
        <v>2179</v>
      </c>
      <c r="F11058" t="s">
        <v>4101</v>
      </c>
      <c r="G11058" t="s">
        <v>2180</v>
      </c>
      <c r="H11058" s="5">
        <v>132495</v>
      </c>
      <c r="I11058">
        <f>IFERROR(VLOOKUP(G11058,'NCES Match'!$A$2:$B$1307,2,FALSE),"")</f>
        <v>4829700</v>
      </c>
      <c r="J11058" cm="1">
        <f t="array" ref="J11058">IFERROR(_xlfn.IFS(B11058=2015,H11058/$O$13,B11058=2016,H11058/$O$14,B11058=2017,H11058/$O$15,B11058=2018,H11058/$O$16,B11058=2019,H11058/$O$17,B11058=2020,H11058/$O$18,B11058=2021,H11058/$O$19,B11058=2022,H11058/$O$20),"")</f>
        <v>8.389318763040319E-5</v>
      </c>
      <c r="K11058" s="3" cm="1">
        <f t="array" ref="K11058">IFERROR(_xlfn.IFS(B11058=2015,J11058*$P$4,B11058=2016,J11058*$P$5,B11058=2017,J11058*$P$6,B11058=2018,J11058*$P$7,B11058=2019,J11058*$P$8,B11058=2020,J11058*$P$9,B11058=2021,J11058*$P$10,B11058=2022,J11058*$P$11),"")</f>
        <v>145800.14940506726</v>
      </c>
      <c r="L11058" s="3">
        <f t="shared" si="173"/>
        <v>278295.14940506726</v>
      </c>
    </row>
    <row r="11059" spans="1:12">
      <c r="A11059">
        <v>4829700</v>
      </c>
      <c r="B11059">
        <v>2020</v>
      </c>
      <c r="D11059" t="s">
        <v>2178</v>
      </c>
      <c r="E11059" t="s">
        <v>2179</v>
      </c>
      <c r="F11059" t="s">
        <v>4230</v>
      </c>
      <c r="G11059" t="s">
        <v>2180</v>
      </c>
      <c r="H11059" s="5">
        <v>150558</v>
      </c>
      <c r="I11059">
        <f>IFERROR(VLOOKUP(G11059,'NCES Match'!$A$2:$B$1307,2,FALSE),"")</f>
        <v>4829700</v>
      </c>
      <c r="J11059" cm="1">
        <f t="array" ref="J11059">IFERROR(_xlfn.IFS(B11059=2015,H11059/$O$13,B11059=2016,H11059/$O$14,B11059=2017,H11059/$O$15,B11059=2018,H11059/$O$16,B11059=2019,H11059/$O$17,B11059=2020,H11059/$O$18,B11059=2021,H11059/$O$19,B11059=2022,H11059/$O$20),"")</f>
        <v>8.1588518826434213E-5</v>
      </c>
      <c r="K11059" s="3" cm="1">
        <f t="array" ref="K11059">IFERROR(_xlfn.IFS(B11059=2015,J11059*$P$4,B11059=2016,J11059*$P$5,B11059=2017,J11059*$P$6,B11059=2018,J11059*$P$7,B11059=2019,J11059*$P$8,B11059=2020,J11059*$P$9,B11059=2021,J11059*$P$10,B11059=2022,J11059*$P$11),"")</f>
        <v>171988.82735780382</v>
      </c>
      <c r="L11059" s="3">
        <f t="shared" si="173"/>
        <v>322546.82735780382</v>
      </c>
    </row>
    <row r="11060" spans="1:12">
      <c r="A11060">
        <v>4829700</v>
      </c>
      <c r="B11060">
        <v>2021</v>
      </c>
      <c r="D11060" t="s">
        <v>2178</v>
      </c>
      <c r="E11060" t="s">
        <v>2179</v>
      </c>
      <c r="F11060" t="s">
        <v>4230</v>
      </c>
      <c r="G11060" t="s">
        <v>2180</v>
      </c>
      <c r="H11060" s="5">
        <v>153160.32000000001</v>
      </c>
      <c r="I11060">
        <f>IFERROR(VLOOKUP(G11060,'NCES Match'!$A$2:$B$1307,2,FALSE),"")</f>
        <v>4829700</v>
      </c>
      <c r="J11060" cm="1">
        <f t="array" ref="J11060">IFERROR(_xlfn.IFS(B11060=2015,H11060/$O$13,B11060=2016,H11060/$O$14,B11060=2017,H11060/$O$15,B11060=2018,H11060/$O$16,B11060=2019,H11060/$O$17,B11060=2020,H11060/$O$18,B11060=2021,H11060/$O$19,B11060=2022,H11060/$O$20),"")</f>
        <v>7.8363408009217864E-5</v>
      </c>
      <c r="K11060" s="3" cm="1">
        <f t="array" ref="K11060">IFERROR(_xlfn.IFS(B11060=2015,J11060*$P$4,B11060=2016,J11060*$P$5,B11060=2017,J11060*$P$6,B11060=2018,J11060*$P$7,B11060=2019,J11060*$P$8,B11060=2020,J11060*$P$9,B11060=2021,J11060*$P$10,B11060=2022,J11060*$P$11),"")</f>
        <v>167741.05106483388</v>
      </c>
      <c r="L11060" s="3">
        <f t="shared" si="173"/>
        <v>320901.37106483389</v>
      </c>
    </row>
    <row r="11061" spans="1:12">
      <c r="A11061">
        <v>4829700</v>
      </c>
      <c r="B11061">
        <v>2022</v>
      </c>
      <c r="D11061" t="s">
        <v>2178</v>
      </c>
      <c r="E11061" t="s">
        <v>2179</v>
      </c>
      <c r="F11061" t="s">
        <v>4101</v>
      </c>
      <c r="G11061" t="s">
        <v>2180</v>
      </c>
      <c r="H11061" s="5">
        <v>154446.64000000001</v>
      </c>
      <c r="I11061">
        <f>IFERROR(VLOOKUP(G11061,'NCES Match'!$A$2:$B$1307,2,FALSE),"")</f>
        <v>4829700</v>
      </c>
      <c r="J11061" cm="1">
        <f t="array" ref="J11061">IFERROR(_xlfn.IFS(B11061=2015,H11061/$O$13,B11061=2016,H11061/$O$14,B11061=2017,H11061/$O$15,B11061=2018,H11061/$O$16,B11061=2019,H11061/$O$17,B11061=2020,H11061/$O$18,B11061=2021,H11061/$O$19,B11061=2022,H11061/$O$20),"")</f>
        <v>6.7837696952064076E-5</v>
      </c>
      <c r="K11061" s="3" cm="1">
        <f t="array" ref="K11061">IFERROR(_xlfn.IFS(B11061=2015,J11061*$P$4,B11061=2016,J11061*$P$5,B11061=2017,J11061*$P$6,B11061=2018,J11061*$P$7,B11061=2019,J11061*$P$8,B11061=2020,J11061*$P$9,B11061=2021,J11061*$P$10,B11061=2022,J11061*$P$11),"")</f>
        <v>146087.327552448</v>
      </c>
      <c r="L11061" s="3">
        <f t="shared" si="173"/>
        <v>300533.96755244804</v>
      </c>
    </row>
    <row r="11062" spans="1:12">
      <c r="A11062">
        <v>4829700</v>
      </c>
      <c r="B11062">
        <v>2023</v>
      </c>
      <c r="D11062" t="s">
        <v>2178</v>
      </c>
      <c r="E11062" t="s">
        <v>2179</v>
      </c>
      <c r="F11062" t="s">
        <v>4101</v>
      </c>
      <c r="G11062" t="s">
        <v>2180</v>
      </c>
      <c r="H11062" s="5">
        <v>154657.42000000001</v>
      </c>
      <c r="I11062">
        <f>IFERROR(VLOOKUP(G11062,'NCES Match'!$A$2:$B$1307,2,FALSE),"")</f>
        <v>4829700</v>
      </c>
      <c r="J11062" t="str" cm="1">
        <f t="array" ref="J11062">IFERROR(_xlfn.IFS(B11062=2015,H11062/$O$13,B11062=2016,H11062/$O$14,B11062=2017,H11062/$O$15,B11062=2018,H11062/$O$16,B11062=2019,H11062/$O$17,B11062=2020,H11062/$O$18,B11062=2021,H11062/$O$19,B11062=2022,H11062/$O$20),"")</f>
        <v/>
      </c>
      <c r="K11062" s="3" t="str" cm="1">
        <f t="array" ref="K11062">IFERROR(_xlfn.IFS(B11062=2015,J11062*$P$4,B11062=2016,J11062*$P$5,B11062=2017,J11062*$P$6,B11062=2018,J11062*$P$7,B11062=2019,J11062*$P$8,B11062=2020,J11062*$P$9,B11062=2021,J11062*$P$10,B11062=2022,J11062*$P$11),"")</f>
        <v/>
      </c>
      <c r="L11062" s="3">
        <f t="shared" si="173"/>
        <v>154657.42000000001</v>
      </c>
    </row>
    <row r="11063" spans="1:12">
      <c r="A11063">
        <v>4836510</v>
      </c>
      <c r="B11063">
        <v>2015</v>
      </c>
      <c r="C11063" t="s">
        <v>381</v>
      </c>
      <c r="D11063" t="s">
        <v>2668</v>
      </c>
      <c r="E11063" t="s">
        <v>2669</v>
      </c>
      <c r="G11063" t="s">
        <v>2670</v>
      </c>
      <c r="H11063" s="5">
        <v>72397.45</v>
      </c>
      <c r="I11063">
        <f>IFERROR(VLOOKUP(G11063,'NCES Match'!$A$2:$B$1307,2,FALSE),"")</f>
        <v>4836510</v>
      </c>
      <c r="J11063" cm="1">
        <f t="array" ref="J11063">IFERROR(_xlfn.IFS(B11063=2015,H11063/$O$13,B11063=2016,H11063/$O$14,B11063=2017,H11063/$O$15,B11063=2018,H11063/$O$16,B11063=2019,H11063/$O$17,B11063=2020,H11063/$O$18,B11063=2021,H11063/$O$19,B11063=2022,H11063/$O$20),"")</f>
        <v>5.671643432104931E-5</v>
      </c>
      <c r="K11063" s="3" cm="1">
        <f t="array" ref="K11063">IFERROR(_xlfn.IFS(B11063=2015,J11063*$P$4,B11063=2016,J11063*$P$5,B11063=2017,J11063*$P$6,B11063=2018,J11063*$P$7,B11063=2019,J11063*$P$8,B11063=2020,J11063*$P$9,B11063=2021,J11063*$P$10,B11063=2022,J11063*$P$11),"")</f>
        <v>90263.240357431991</v>
      </c>
      <c r="L11063" s="3">
        <f t="shared" si="173"/>
        <v>162660.690357432</v>
      </c>
    </row>
    <row r="11064" spans="1:12">
      <c r="A11064">
        <v>4836510</v>
      </c>
      <c r="B11064">
        <v>2016</v>
      </c>
      <c r="C11064" t="s">
        <v>4102</v>
      </c>
      <c r="D11064" t="s">
        <v>2668</v>
      </c>
      <c r="E11064" t="s">
        <v>2669</v>
      </c>
      <c r="F11064" t="s">
        <v>4101</v>
      </c>
      <c r="G11064" t="s">
        <v>2670</v>
      </c>
      <c r="H11064" s="5">
        <v>83604</v>
      </c>
      <c r="I11064">
        <f>IFERROR(VLOOKUP(G11064,'NCES Match'!$A$2:$B$1307,2,FALSE),"")</f>
        <v>4836510</v>
      </c>
      <c r="J11064" cm="1">
        <f t="array" ref="J11064">IFERROR(_xlfn.IFS(B11064=2015,H11064/$O$13,B11064=2016,H11064/$O$14,B11064=2017,H11064/$O$15,B11064=2018,H11064/$O$16,B11064=2019,H11064/$O$17,B11064=2020,H11064/$O$18,B11064=2021,H11064/$O$19,B11064=2022,H11064/$O$20),"")</f>
        <v>5.9849337046823247E-5</v>
      </c>
      <c r="K11064" s="3" cm="1">
        <f t="array" ref="K11064">IFERROR(_xlfn.IFS(B11064=2015,J11064*$P$4,B11064=2016,J11064*$P$5,B11064=2017,J11064*$P$6,B11064=2018,J11064*$P$7,B11064=2019,J11064*$P$8,B11064=2020,J11064*$P$9,B11064=2021,J11064*$P$10,B11064=2022,J11064*$P$11),"")</f>
        <v>100285.41932774107</v>
      </c>
      <c r="L11064" s="3">
        <f t="shared" si="173"/>
        <v>183889.41932774108</v>
      </c>
    </row>
    <row r="11065" spans="1:12">
      <c r="A11065">
        <v>4836510</v>
      </c>
      <c r="B11065">
        <v>2017</v>
      </c>
      <c r="D11065" t="s">
        <v>2668</v>
      </c>
      <c r="E11065" t="s">
        <v>2669</v>
      </c>
      <c r="F11065" t="s">
        <v>4101</v>
      </c>
      <c r="G11065" t="s">
        <v>2670</v>
      </c>
      <c r="H11065" s="5">
        <v>80395</v>
      </c>
      <c r="I11065">
        <f>IFERROR(VLOOKUP(G11065,'NCES Match'!$A$2:$B$1307,2,FALSE),"")</f>
        <v>4836510</v>
      </c>
      <c r="J11065" cm="1">
        <f t="array" ref="J11065">IFERROR(_xlfn.IFS(B11065=2015,H11065/$O$13,B11065=2016,H11065/$O$14,B11065=2017,H11065/$O$15,B11065=2018,H11065/$O$16,B11065=2019,H11065/$O$17,B11065=2020,H11065/$O$18,B11065=2021,H11065/$O$19,B11065=2022,H11065/$O$20),"")</f>
        <v>5.5427429642332626E-5</v>
      </c>
      <c r="K11065" s="3" cm="1">
        <f t="array" ref="K11065">IFERROR(_xlfn.IFS(B11065=2015,J11065*$P$4,B11065=2016,J11065*$P$5,B11065=2017,J11065*$P$6,B11065=2018,J11065*$P$7,B11065=2019,J11065*$P$8,B11065=2020,J11065*$P$9,B11065=2021,J11065*$P$10,B11065=2022,J11065*$P$11),"")</f>
        <v>94129.511669149622</v>
      </c>
      <c r="L11065" s="3">
        <f t="shared" si="173"/>
        <v>174524.51166914962</v>
      </c>
    </row>
    <row r="11066" spans="1:12">
      <c r="A11066">
        <v>4836510</v>
      </c>
      <c r="B11066">
        <v>2018</v>
      </c>
      <c r="D11066" t="s">
        <v>2668</v>
      </c>
      <c r="E11066" t="s">
        <v>2669</v>
      </c>
      <c r="F11066" t="s">
        <v>4101</v>
      </c>
      <c r="G11066" t="s">
        <v>2670</v>
      </c>
      <c r="H11066" s="5">
        <v>72391</v>
      </c>
      <c r="I11066">
        <f>IFERROR(VLOOKUP(G11066,'NCES Match'!$A$2:$B$1307,2,FALSE),"")</f>
        <v>4836510</v>
      </c>
      <c r="J11066" cm="1">
        <f t="array" ref="J11066">IFERROR(_xlfn.IFS(B11066=2015,H11066/$O$13,B11066=2016,H11066/$O$14,B11066=2017,H11066/$O$15,B11066=2018,H11066/$O$16,B11066=2019,H11066/$O$17,B11066=2020,H11066/$O$18,B11066=2021,H11066/$O$19,B11066=2022,H11066/$O$20),"")</f>
        <v>4.7239386620458175E-5</v>
      </c>
      <c r="K11066" s="3" cm="1">
        <f t="array" ref="K11066">IFERROR(_xlfn.IFS(B11066=2015,J11066*$P$4,B11066=2016,J11066*$P$5,B11066=2017,J11066*$P$6,B11066=2018,J11066*$P$7,B11066=2019,J11066*$P$8,B11066=2020,J11066*$P$9,B11066=2021,J11066*$P$10,B11066=2022,J11066*$P$11),"")</f>
        <v>81103.096694990149</v>
      </c>
      <c r="L11066" s="3">
        <f t="shared" si="173"/>
        <v>153494.09669499015</v>
      </c>
    </row>
    <row r="11067" spans="1:12">
      <c r="A11067">
        <v>4836510</v>
      </c>
      <c r="B11067">
        <v>2019</v>
      </c>
      <c r="D11067" t="s">
        <v>2668</v>
      </c>
      <c r="E11067" t="s">
        <v>2669</v>
      </c>
      <c r="F11067" t="s">
        <v>4101</v>
      </c>
      <c r="G11067" t="s">
        <v>2670</v>
      </c>
      <c r="H11067" s="5">
        <v>76677</v>
      </c>
      <c r="I11067">
        <f>IFERROR(VLOOKUP(G11067,'NCES Match'!$A$2:$B$1307,2,FALSE),"")</f>
        <v>4836510</v>
      </c>
      <c r="J11067" cm="1">
        <f t="array" ref="J11067">IFERROR(_xlfn.IFS(B11067=2015,H11067/$O$13,B11067=2016,H11067/$O$14,B11067=2017,H11067/$O$15,B11067=2018,H11067/$O$16,B11067=2019,H11067/$O$17,B11067=2020,H11067/$O$18,B11067=2021,H11067/$O$19,B11067=2022,H11067/$O$20),"")</f>
        <v>4.8550344903101441E-5</v>
      </c>
      <c r="K11067" s="3" cm="1">
        <f t="array" ref="K11067">IFERROR(_xlfn.IFS(B11067=2015,J11067*$P$4,B11067=2016,J11067*$P$5,B11067=2017,J11067*$P$6,B11067=2018,J11067*$P$7,B11067=2019,J11067*$P$8,B11067=2020,J11067*$P$9,B11067=2021,J11067*$P$10,B11067=2022,J11067*$P$11),"")</f>
        <v>84376.905211006786</v>
      </c>
      <c r="L11067" s="3">
        <f t="shared" si="173"/>
        <v>161053.90521100679</v>
      </c>
    </row>
    <row r="11068" spans="1:12">
      <c r="A11068">
        <v>4836510</v>
      </c>
      <c r="B11068">
        <v>2020</v>
      </c>
      <c r="D11068" t="s">
        <v>2668</v>
      </c>
      <c r="E11068" t="s">
        <v>2669</v>
      </c>
      <c r="F11068" t="s">
        <v>4230</v>
      </c>
      <c r="G11068" t="s">
        <v>2670</v>
      </c>
      <c r="H11068" s="5">
        <v>92428</v>
      </c>
      <c r="I11068">
        <f>IFERROR(VLOOKUP(G11068,'NCES Match'!$A$2:$B$1307,2,FALSE),"")</f>
        <v>4836510</v>
      </c>
      <c r="J11068" cm="1">
        <f t="array" ref="J11068">IFERROR(_xlfn.IFS(B11068=2015,H11068/$O$13,B11068=2016,H11068/$O$14,B11068=2017,H11068/$O$15,B11068=2018,H11068/$O$16,B11068=2019,H11068/$O$17,B11068=2020,H11068/$O$18,B11068=2021,H11068/$O$19,B11068=2022,H11068/$O$20),"")</f>
        <v>5.0087432206124294E-5</v>
      </c>
      <c r="K11068" s="3" cm="1">
        <f t="array" ref="K11068">IFERROR(_xlfn.IFS(B11068=2015,J11068*$P$4,B11068=2016,J11068*$P$5,B11068=2017,J11068*$P$6,B11068=2018,J11068*$P$7,B11068=2019,J11068*$P$8,B11068=2020,J11068*$P$9,B11068=2021,J11068*$P$10,B11068=2022,J11068*$P$11),"")</f>
        <v>105584.44808663167</v>
      </c>
      <c r="L11068" s="3">
        <f t="shared" si="173"/>
        <v>198012.44808663166</v>
      </c>
    </row>
    <row r="11069" spans="1:12">
      <c r="A11069">
        <v>4836510</v>
      </c>
      <c r="B11069">
        <v>2021</v>
      </c>
      <c r="D11069" t="s">
        <v>2668</v>
      </c>
      <c r="E11069" t="s">
        <v>2669</v>
      </c>
      <c r="F11069" t="s">
        <v>4230</v>
      </c>
      <c r="G11069" t="s">
        <v>2670</v>
      </c>
      <c r="H11069" s="5">
        <v>142471.79</v>
      </c>
      <c r="I11069">
        <f>IFERROR(VLOOKUP(G11069,'NCES Match'!$A$2:$B$1307,2,FALSE),"")</f>
        <v>4836510</v>
      </c>
      <c r="J11069" cm="1">
        <f t="array" ref="J11069">IFERROR(_xlfn.IFS(B11069=2015,H11069/$O$13,B11069=2016,H11069/$O$14,B11069=2017,H11069/$O$15,B11069=2018,H11069/$O$16,B11069=2019,H11069/$O$17,B11069=2020,H11069/$O$18,B11069=2021,H11069/$O$19,B11069=2022,H11069/$O$20),"")</f>
        <v>7.2894696286698841E-5</v>
      </c>
      <c r="K11069" s="3" cm="1">
        <f t="array" ref="K11069">IFERROR(_xlfn.IFS(B11069=2015,J11069*$P$4,B11069=2016,J11069*$P$5,B11069=2017,J11069*$P$6,B11069=2018,J11069*$P$7,B11069=2019,J11069*$P$8,B11069=2020,J11069*$P$9,B11069=2021,J11069*$P$10,B11069=2022,J11069*$P$11),"")</f>
        <v>156034.98217872807</v>
      </c>
      <c r="L11069" s="3">
        <f t="shared" si="173"/>
        <v>298506.77217872808</v>
      </c>
    </row>
    <row r="11070" spans="1:12">
      <c r="A11070">
        <v>4836510</v>
      </c>
      <c r="B11070">
        <v>2022</v>
      </c>
      <c r="D11070" t="s">
        <v>2668</v>
      </c>
      <c r="E11070" t="s">
        <v>2669</v>
      </c>
      <c r="F11070" t="s">
        <v>4101</v>
      </c>
      <c r="G11070" t="s">
        <v>2670</v>
      </c>
      <c r="H11070" s="5">
        <v>156417.60999999999</v>
      </c>
      <c r="I11070">
        <f>IFERROR(VLOOKUP(G11070,'NCES Match'!$A$2:$B$1307,2,FALSE),"")</f>
        <v>4836510</v>
      </c>
      <c r="J11070" cm="1">
        <f t="array" ref="J11070">IFERROR(_xlfn.IFS(B11070=2015,H11070/$O$13,B11070=2016,H11070/$O$14,B11070=2017,H11070/$O$15,B11070=2018,H11070/$O$16,B11070=2019,H11070/$O$17,B11070=2020,H11070/$O$18,B11070=2021,H11070/$O$19,B11070=2022,H11070/$O$20),"")</f>
        <v>6.8703407371932109E-5</v>
      </c>
      <c r="K11070" s="3" cm="1">
        <f t="array" ref="K11070">IFERROR(_xlfn.IFS(B11070=2015,J11070*$P$4,B11070=2016,J11070*$P$5,B11070=2017,J11070*$P$6,B11070=2018,J11070*$P$7,B11070=2019,J11070*$P$8,B11070=2020,J11070*$P$9,B11070=2021,J11070*$P$10,B11070=2022,J11070*$P$11),"")</f>
        <v>147951.62022975093</v>
      </c>
      <c r="L11070" s="3">
        <f t="shared" si="173"/>
        <v>304369.23022975092</v>
      </c>
    </row>
    <row r="11071" spans="1:12">
      <c r="A11071">
        <v>4836510</v>
      </c>
      <c r="B11071">
        <v>2023</v>
      </c>
      <c r="D11071" t="s">
        <v>2668</v>
      </c>
      <c r="E11071" t="s">
        <v>2669</v>
      </c>
      <c r="F11071" t="s">
        <v>4101</v>
      </c>
      <c r="G11071" t="s">
        <v>2670</v>
      </c>
      <c r="H11071" s="5">
        <v>199642.64</v>
      </c>
      <c r="I11071">
        <f>IFERROR(VLOOKUP(G11071,'NCES Match'!$A$2:$B$1307,2,FALSE),"")</f>
        <v>4836510</v>
      </c>
      <c r="J11071" t="str" cm="1">
        <f t="array" ref="J11071">IFERROR(_xlfn.IFS(B11071=2015,H11071/$O$13,B11071=2016,H11071/$O$14,B11071=2017,H11071/$O$15,B11071=2018,H11071/$O$16,B11071=2019,H11071/$O$17,B11071=2020,H11071/$O$18,B11071=2021,H11071/$O$19,B11071=2022,H11071/$O$20),"")</f>
        <v/>
      </c>
      <c r="K11071" s="3" t="str" cm="1">
        <f t="array" ref="K11071">IFERROR(_xlfn.IFS(B11071=2015,J11071*$P$4,B11071=2016,J11071*$P$5,B11071=2017,J11071*$P$6,B11071=2018,J11071*$P$7,B11071=2019,J11071*$P$8,B11071=2020,J11071*$P$9,B11071=2021,J11071*$P$10,B11071=2022,J11071*$P$11),"")</f>
        <v/>
      </c>
      <c r="L11071" s="3">
        <f t="shared" si="173"/>
        <v>199642.64</v>
      </c>
    </row>
    <row r="11072" spans="1:12">
      <c r="A11072">
        <v>4825800</v>
      </c>
      <c r="B11072">
        <v>2015</v>
      </c>
      <c r="C11072" t="s">
        <v>381</v>
      </c>
      <c r="D11072" t="s">
        <v>1872</v>
      </c>
      <c r="E11072" t="s">
        <v>1873</v>
      </c>
      <c r="G11072" t="s">
        <v>1874</v>
      </c>
      <c r="H11072" s="5">
        <v>58065.43</v>
      </c>
      <c r="I11072">
        <f>IFERROR(VLOOKUP(G11072,'NCES Match'!$A$2:$B$1307,2,FALSE),"")</f>
        <v>4825800</v>
      </c>
      <c r="J11072" cm="1">
        <f t="array" ref="J11072">IFERROR(_xlfn.IFS(B11072=2015,H11072/$O$13,B11072=2016,H11072/$O$14,B11072=2017,H11072/$O$15,B11072=2018,H11072/$O$16,B11072=2019,H11072/$O$17,B11072=2020,H11072/$O$18,B11072=2021,H11072/$O$19,B11072=2022,H11072/$O$20),"")</f>
        <v>4.5488676008871672E-5</v>
      </c>
      <c r="K11072" s="3" cm="1">
        <f t="array" ref="K11072">IFERROR(_xlfn.IFS(B11072=2015,J11072*$P$4,B11072=2016,J11072*$P$5,B11072=2017,J11072*$P$6,B11072=2018,J11072*$P$7,B11072=2019,J11072*$P$8,B11072=2020,J11072*$P$9,B11072=2021,J11072*$P$10,B11072=2022,J11072*$P$11),"")</f>
        <v>72394.454011123918</v>
      </c>
      <c r="L11072" s="3">
        <f t="shared" si="173"/>
        <v>130459.88401112391</v>
      </c>
    </row>
    <row r="11073" spans="1:12">
      <c r="A11073">
        <v>4825800</v>
      </c>
      <c r="B11073">
        <v>2016</v>
      </c>
      <c r="C11073" t="s">
        <v>4102</v>
      </c>
      <c r="D11073" t="s">
        <v>1872</v>
      </c>
      <c r="E11073" t="s">
        <v>1873</v>
      </c>
      <c r="F11073" t="s">
        <v>4101</v>
      </c>
      <c r="G11073" t="s">
        <v>1874</v>
      </c>
      <c r="H11073" s="5">
        <v>59043</v>
      </c>
      <c r="I11073">
        <f>IFERROR(VLOOKUP(G11073,'NCES Match'!$A$2:$B$1307,2,FALSE),"")</f>
        <v>4825800</v>
      </c>
      <c r="J11073" cm="1">
        <f t="array" ref="J11073">IFERROR(_xlfn.IFS(B11073=2015,H11073/$O$13,B11073=2016,H11073/$O$14,B11073=2017,H11073/$O$15,B11073=2018,H11073/$O$16,B11073=2019,H11073/$O$17,B11073=2020,H11073/$O$18,B11073=2021,H11073/$O$19,B11073=2022,H11073/$O$20),"")</f>
        <v>4.2266929898755862E-5</v>
      </c>
      <c r="K11073" s="3" cm="1">
        <f t="array" ref="K11073">IFERROR(_xlfn.IFS(B11073=2015,J11073*$P$4,B11073=2016,J11073*$P$5,B11073=2017,J11073*$P$6,B11073=2018,J11073*$P$7,B11073=2019,J11073*$P$8,B11073=2020,J11073*$P$9,B11073=2021,J11073*$P$10,B11073=2022,J11073*$P$11),"")</f>
        <v>70823.788495380795</v>
      </c>
      <c r="L11073" s="3">
        <f t="shared" si="173"/>
        <v>129866.7884953808</v>
      </c>
    </row>
    <row r="11074" spans="1:12">
      <c r="A11074">
        <v>4825800</v>
      </c>
      <c r="B11074">
        <v>2017</v>
      </c>
      <c r="D11074" t="s">
        <v>1872</v>
      </c>
      <c r="E11074" t="s">
        <v>1873</v>
      </c>
      <c r="F11074" t="s">
        <v>4101</v>
      </c>
      <c r="G11074" t="s">
        <v>1874</v>
      </c>
      <c r="H11074" s="5">
        <v>66017</v>
      </c>
      <c r="I11074">
        <f>IFERROR(VLOOKUP(G11074,'NCES Match'!$A$2:$B$1307,2,FALSE),"")</f>
        <v>4825800</v>
      </c>
      <c r="J11074" cm="1">
        <f t="array" ref="J11074">IFERROR(_xlfn.IFS(B11074=2015,H11074/$O$13,B11074=2016,H11074/$O$14,B11074=2017,H11074/$O$15,B11074=2018,H11074/$O$16,B11074=2019,H11074/$O$17,B11074=2020,H11074/$O$18,B11074=2021,H11074/$O$19,B11074=2022,H11074/$O$20),"")</f>
        <v>4.551467905588498E-5</v>
      </c>
      <c r="K11074" s="3" cm="1">
        <f t="array" ref="K11074">IFERROR(_xlfn.IFS(B11074=2015,J11074*$P$4,B11074=2016,J11074*$P$5,B11074=2017,J11074*$P$6,B11074=2018,J11074*$P$7,B11074=2019,J11074*$P$8,B11074=2020,J11074*$P$9,B11074=2021,J11074*$P$10,B11074=2022,J11074*$P$11),"")</f>
        <v>77295.204575685682</v>
      </c>
      <c r="L11074" s="3">
        <f t="shared" si="173"/>
        <v>143312.20457568567</v>
      </c>
    </row>
    <row r="11075" spans="1:12">
      <c r="A11075">
        <v>4825800</v>
      </c>
      <c r="B11075">
        <v>2018</v>
      </c>
      <c r="D11075" t="s">
        <v>1872</v>
      </c>
      <c r="E11075" t="s">
        <v>1873</v>
      </c>
      <c r="F11075" t="s">
        <v>4101</v>
      </c>
      <c r="G11075" t="s">
        <v>1874</v>
      </c>
      <c r="H11075" s="5">
        <v>64913</v>
      </c>
      <c r="I11075">
        <f>IFERROR(VLOOKUP(G11075,'NCES Match'!$A$2:$B$1307,2,FALSE),"")</f>
        <v>4825800</v>
      </c>
      <c r="J11075" cm="1">
        <f t="array" ref="J11075">IFERROR(_xlfn.IFS(B11075=2015,H11075/$O$13,B11075=2016,H11075/$O$14,B11075=2017,H11075/$O$15,B11075=2018,H11075/$O$16,B11075=2019,H11075/$O$17,B11075=2020,H11075/$O$18,B11075=2021,H11075/$O$19,B11075=2022,H11075/$O$20),"")</f>
        <v>4.2359551652744148E-5</v>
      </c>
      <c r="K11075" s="3" cm="1">
        <f t="array" ref="K11075">IFERROR(_xlfn.IFS(B11075=2015,J11075*$P$4,B11075=2016,J11075*$P$5,B11075=2017,J11075*$P$6,B11075=2018,J11075*$P$7,B11075=2019,J11075*$P$8,B11075=2020,J11075*$P$9,B11075=2021,J11075*$P$10,B11075=2022,J11075*$P$11),"")</f>
        <v>72725.135939024127</v>
      </c>
      <c r="L11075" s="3">
        <f t="shared" ref="L11075:L11138" si="174">SUM(H11075,K11075)</f>
        <v>137638.13593902413</v>
      </c>
    </row>
    <row r="11076" spans="1:12">
      <c r="A11076">
        <v>4825800</v>
      </c>
      <c r="B11076">
        <v>2019</v>
      </c>
      <c r="D11076" t="s">
        <v>1872</v>
      </c>
      <c r="E11076" t="s">
        <v>1873</v>
      </c>
      <c r="F11076" t="s">
        <v>4101</v>
      </c>
      <c r="G11076" t="s">
        <v>1874</v>
      </c>
      <c r="H11076" s="5">
        <v>63394</v>
      </c>
      <c r="I11076">
        <f>IFERROR(VLOOKUP(G11076,'NCES Match'!$A$2:$B$1307,2,FALSE),"")</f>
        <v>4825800</v>
      </c>
      <c r="J11076" cm="1">
        <f t="array" ref="J11076">IFERROR(_xlfn.IFS(B11076=2015,H11076/$O$13,B11076=2016,H11076/$O$14,B11076=2017,H11076/$O$15,B11076=2018,H11076/$O$16,B11076=2019,H11076/$O$17,B11076=2020,H11076/$O$18,B11076=2021,H11076/$O$19,B11076=2022,H11076/$O$20),"")</f>
        <v>4.0139814609168494E-5</v>
      </c>
      <c r="K11076" s="3" cm="1">
        <f t="array" ref="K11076">IFERROR(_xlfn.IFS(B11076=2015,J11076*$P$4,B11076=2016,J11076*$P$5,B11076=2017,J11076*$P$6,B11076=2018,J11076*$P$7,B11076=2019,J11076*$P$8,B11076=2020,J11076*$P$9,B11076=2021,J11076*$P$10,B11076=2022,J11076*$P$11),"")</f>
        <v>69760.026200119508</v>
      </c>
      <c r="L11076" s="3">
        <f t="shared" si="174"/>
        <v>133154.02620011952</v>
      </c>
    </row>
    <row r="11077" spans="1:12">
      <c r="A11077">
        <v>4825800</v>
      </c>
      <c r="B11077">
        <v>2020</v>
      </c>
      <c r="D11077" t="s">
        <v>1872</v>
      </c>
      <c r="E11077" t="s">
        <v>1873</v>
      </c>
      <c r="F11077" t="s">
        <v>4230</v>
      </c>
      <c r="G11077" t="s">
        <v>1874</v>
      </c>
      <c r="H11077" s="5">
        <v>69444</v>
      </c>
      <c r="I11077">
        <f>IFERROR(VLOOKUP(G11077,'NCES Match'!$A$2:$B$1307,2,FALSE),"")</f>
        <v>4825800</v>
      </c>
      <c r="J11077" cm="1">
        <f t="array" ref="J11077">IFERROR(_xlfn.IFS(B11077=2015,H11077/$O$13,B11077=2016,H11077/$O$14,B11077=2017,H11077/$O$15,B11077=2018,H11077/$O$16,B11077=2019,H11077/$O$17,B11077=2020,H11077/$O$18,B11077=2021,H11077/$O$19,B11077=2022,H11077/$O$20),"")</f>
        <v>3.7632228784806504E-5</v>
      </c>
      <c r="K11077" s="3" cm="1">
        <f t="array" ref="K11077">IFERROR(_xlfn.IFS(B11077=2015,J11077*$P$4,B11077=2016,J11077*$P$5,B11077=2017,J11077*$P$6,B11077=2018,J11077*$P$7,B11077=2019,J11077*$P$8,B11077=2020,J11077*$P$9,B11077=2021,J11077*$P$10,B11077=2022,J11077*$P$11),"")</f>
        <v>79328.844213096134</v>
      </c>
      <c r="L11077" s="3">
        <f t="shared" si="174"/>
        <v>148772.84421309613</v>
      </c>
    </row>
    <row r="11078" spans="1:12">
      <c r="A11078">
        <v>4825800</v>
      </c>
      <c r="B11078">
        <v>2021</v>
      </c>
      <c r="D11078" t="s">
        <v>1872</v>
      </c>
      <c r="E11078" t="s">
        <v>1873</v>
      </c>
      <c r="F11078" t="s">
        <v>4101</v>
      </c>
      <c r="G11078" t="s">
        <v>1874</v>
      </c>
      <c r="H11078" s="5">
        <v>77853.22</v>
      </c>
      <c r="I11078">
        <f>IFERROR(VLOOKUP(G11078,'NCES Match'!$A$2:$B$1307,2,FALSE),"")</f>
        <v>4825800</v>
      </c>
      <c r="J11078" cm="1">
        <f t="array" ref="J11078">IFERROR(_xlfn.IFS(B11078=2015,H11078/$O$13,B11078=2016,H11078/$O$14,B11078=2017,H11078/$O$15,B11078=2018,H11078/$O$16,B11078=2019,H11078/$O$17,B11078=2020,H11078/$O$18,B11078=2021,H11078/$O$19,B11078=2022,H11078/$O$20),"")</f>
        <v>3.9833056262166336E-5</v>
      </c>
      <c r="K11078" s="3" cm="1">
        <f t="array" ref="K11078">IFERROR(_xlfn.IFS(B11078=2015,J11078*$P$4,B11078=2016,J11078*$P$5,B11078=2017,J11078*$P$6,B11078=2018,J11078*$P$7,B11078=2019,J11078*$P$8,B11078=2020,J11078*$P$9,B11078=2021,J11078*$P$10,B11078=2022,J11078*$P$11),"")</f>
        <v>85264.779752234419</v>
      </c>
      <c r="L11078" s="3">
        <f t="shared" si="174"/>
        <v>163117.99975223443</v>
      </c>
    </row>
    <row r="11079" spans="1:12">
      <c r="A11079">
        <v>4825800</v>
      </c>
      <c r="B11079">
        <v>2022</v>
      </c>
      <c r="D11079" t="s">
        <v>1872</v>
      </c>
      <c r="E11079" t="s">
        <v>1873</v>
      </c>
      <c r="F11079" t="s">
        <v>4101</v>
      </c>
      <c r="G11079" t="s">
        <v>1874</v>
      </c>
      <c r="H11079" s="5">
        <v>98970.84</v>
      </c>
      <c r="I11079">
        <f>IFERROR(VLOOKUP(G11079,'NCES Match'!$A$2:$B$1307,2,FALSE),"")</f>
        <v>4825800</v>
      </c>
      <c r="J11079" cm="1">
        <f t="array" ref="J11079">IFERROR(_xlfn.IFS(B11079=2015,H11079/$O$13,B11079=2016,H11079/$O$14,B11079=2017,H11079/$O$15,B11079=2018,H11079/$O$16,B11079=2019,H11079/$O$17,B11079=2020,H11079/$O$18,B11079=2021,H11079/$O$19,B11079=2022,H11079/$O$20),"")</f>
        <v>4.3471025663045959E-5</v>
      </c>
      <c r="K11079" s="3" cm="1">
        <f t="array" ref="K11079">IFERROR(_xlfn.IFS(B11079=2015,J11079*$P$4,B11079=2016,J11079*$P$5,B11079=2017,J11079*$P$6,B11079=2018,J11079*$P$7,B11079=2019,J11079*$P$8,B11079=2020,J11079*$P$9,B11079=2021,J11079*$P$10,B11079=2022,J11079*$P$11),"")</f>
        <v>93614.115018759359</v>
      </c>
      <c r="L11079" s="3">
        <f t="shared" si="174"/>
        <v>192584.95501875936</v>
      </c>
    </row>
    <row r="11080" spans="1:12">
      <c r="A11080">
        <v>4825800</v>
      </c>
      <c r="B11080">
        <v>2023</v>
      </c>
      <c r="D11080" t="s">
        <v>1872</v>
      </c>
      <c r="E11080" t="s">
        <v>1873</v>
      </c>
      <c r="F11080" t="s">
        <v>4101</v>
      </c>
      <c r="G11080" t="s">
        <v>1874</v>
      </c>
      <c r="H11080" s="5">
        <v>127287.67999999999</v>
      </c>
      <c r="I11080">
        <f>IFERROR(VLOOKUP(G11080,'NCES Match'!$A$2:$B$1307,2,FALSE),"")</f>
        <v>4825800</v>
      </c>
      <c r="J11080" t="str" cm="1">
        <f t="array" ref="J11080">IFERROR(_xlfn.IFS(B11080=2015,H11080/$O$13,B11080=2016,H11080/$O$14,B11080=2017,H11080/$O$15,B11080=2018,H11080/$O$16,B11080=2019,H11080/$O$17,B11080=2020,H11080/$O$18,B11080=2021,H11080/$O$19,B11080=2022,H11080/$O$20),"")</f>
        <v/>
      </c>
      <c r="K11080" s="3" t="str" cm="1">
        <f t="array" ref="K11080">IFERROR(_xlfn.IFS(B11080=2015,J11080*$P$4,B11080=2016,J11080*$P$5,B11080=2017,J11080*$P$6,B11080=2018,J11080*$P$7,B11080=2019,J11080*$P$8,B11080=2020,J11080*$P$9,B11080=2021,J11080*$P$10,B11080=2022,J11080*$P$11),"")</f>
        <v/>
      </c>
      <c r="L11080" s="3">
        <f t="shared" si="174"/>
        <v>127287.67999999999</v>
      </c>
    </row>
    <row r="11081" spans="1:12">
      <c r="A11081">
        <v>4838430</v>
      </c>
      <c r="B11081">
        <v>2015</v>
      </c>
      <c r="C11081" t="s">
        <v>381</v>
      </c>
      <c r="D11081" t="s">
        <v>2863</v>
      </c>
      <c r="E11081" t="s">
        <v>2864</v>
      </c>
      <c r="G11081" t="s">
        <v>2865</v>
      </c>
      <c r="H11081" s="5">
        <v>99616.12</v>
      </c>
      <c r="I11081">
        <f>IFERROR(VLOOKUP(G11081,'NCES Match'!$A$2:$B$1307,2,FALSE),"")</f>
        <v>4838430</v>
      </c>
      <c r="J11081" cm="1">
        <f t="array" ref="J11081">IFERROR(_xlfn.IFS(B11081=2015,H11081/$O$13,B11081=2016,H11081/$O$14,B11081=2017,H11081/$O$15,B11081=2018,H11081/$O$16,B11081=2019,H11081/$O$17,B11081=2020,H11081/$O$18,B11081=2021,H11081/$O$19,B11081=2022,H11081/$O$20),"")</f>
        <v>7.8039642657272697E-5</v>
      </c>
      <c r="K11081" s="3" cm="1">
        <f t="array" ref="K11081">IFERROR(_xlfn.IFS(B11081=2015,J11081*$P$4,B11081=2016,J11081*$P$5,B11081=2017,J11081*$P$6,B11081=2018,J11081*$P$7,B11081=2019,J11081*$P$8,B11081=2020,J11081*$P$9,B11081=2021,J11081*$P$10,B11081=2022,J11081*$P$11),"")</f>
        <v>124198.76367240545</v>
      </c>
      <c r="L11081" s="3">
        <f t="shared" si="174"/>
        <v>223814.88367240544</v>
      </c>
    </row>
    <row r="11082" spans="1:12">
      <c r="A11082">
        <v>4838430</v>
      </c>
      <c r="B11082">
        <v>2016</v>
      </c>
      <c r="C11082" t="s">
        <v>4102</v>
      </c>
      <c r="D11082" t="s">
        <v>2863</v>
      </c>
      <c r="E11082" t="s">
        <v>2864</v>
      </c>
      <c r="F11082" t="s">
        <v>4101</v>
      </c>
      <c r="G11082" t="s">
        <v>2865</v>
      </c>
      <c r="H11082" s="5">
        <v>90858</v>
      </c>
      <c r="I11082">
        <f>IFERROR(VLOOKUP(G11082,'NCES Match'!$A$2:$B$1307,2,FALSE),"")</f>
        <v>4838430</v>
      </c>
      <c r="J11082" cm="1">
        <f t="array" ref="J11082">IFERROR(_xlfn.IFS(B11082=2015,H11082/$O$13,B11082=2016,H11082/$O$14,B11082=2017,H11082/$O$15,B11082=2018,H11082/$O$16,B11082=2019,H11082/$O$17,B11082=2020,H11082/$O$18,B11082=2021,H11082/$O$19,B11082=2022,H11082/$O$20),"")</f>
        <v>6.5042235603562828E-5</v>
      </c>
      <c r="K11082" s="3" cm="1">
        <f t="array" ref="K11082">IFERROR(_xlfn.IFS(B11082=2015,J11082*$P$4,B11082=2016,J11082*$P$5,B11082=2017,J11082*$P$6,B11082=2018,J11082*$P$7,B11082=2019,J11082*$P$8,B11082=2020,J11082*$P$9,B11082=2021,J11082*$P$10,B11082=2022,J11082*$P$11),"")</f>
        <v>108986.80241710802</v>
      </c>
      <c r="L11082" s="3">
        <f t="shared" si="174"/>
        <v>199844.80241710803</v>
      </c>
    </row>
    <row r="11083" spans="1:12">
      <c r="A11083">
        <v>4838430</v>
      </c>
      <c r="B11083">
        <v>2017</v>
      </c>
      <c r="D11083" t="s">
        <v>2863</v>
      </c>
      <c r="E11083" t="s">
        <v>2864</v>
      </c>
      <c r="F11083" t="s">
        <v>4101</v>
      </c>
      <c r="G11083" t="s">
        <v>2865</v>
      </c>
      <c r="H11083" s="5">
        <v>105409</v>
      </c>
      <c r="I11083">
        <f>IFERROR(VLOOKUP(G11083,'NCES Match'!$A$2:$B$1307,2,FALSE),"")</f>
        <v>4838430</v>
      </c>
      <c r="J11083" cm="1">
        <f t="array" ref="J11083">IFERROR(_xlfn.IFS(B11083=2015,H11083/$O$13,B11083=2016,H11083/$O$14,B11083=2017,H11083/$O$15,B11083=2018,H11083/$O$16,B11083=2019,H11083/$O$17,B11083=2020,H11083/$O$18,B11083=2021,H11083/$O$19,B11083=2022,H11083/$O$20),"")</f>
        <v>7.2673050950539713E-5</v>
      </c>
      <c r="K11083" s="3" cm="1">
        <f t="array" ref="K11083">IFERROR(_xlfn.IFS(B11083=2015,J11083*$P$4,B11083=2016,J11083*$P$5,B11083=2017,J11083*$P$6,B11083=2018,J11083*$P$7,B11083=2019,J11083*$P$8,B11083=2020,J11083*$P$9,B11083=2021,J11083*$P$10,B11083=2022,J11083*$P$11),"")</f>
        <v>123416.8504948491</v>
      </c>
      <c r="L11083" s="3">
        <f t="shared" si="174"/>
        <v>228825.85049484909</v>
      </c>
    </row>
    <row r="11084" spans="1:12">
      <c r="A11084">
        <v>4838430</v>
      </c>
      <c r="B11084">
        <v>2018</v>
      </c>
      <c r="D11084" t="s">
        <v>2863</v>
      </c>
      <c r="E11084" t="s">
        <v>2864</v>
      </c>
      <c r="F11084" t="s">
        <v>4101</v>
      </c>
      <c r="G11084" t="s">
        <v>2865</v>
      </c>
      <c r="H11084" s="5">
        <v>110622</v>
      </c>
      <c r="I11084">
        <f>IFERROR(VLOOKUP(G11084,'NCES Match'!$A$2:$B$1307,2,FALSE),"")</f>
        <v>4838430</v>
      </c>
      <c r="J11084" cm="1">
        <f t="array" ref="J11084">IFERROR(_xlfn.IFS(B11084=2015,H11084/$O$13,B11084=2016,H11084/$O$14,B11084=2017,H11084/$O$15,B11084=2018,H11084/$O$16,B11084=2019,H11084/$O$17,B11084=2020,H11084/$O$18,B11084=2021,H11084/$O$19,B11084=2022,H11084/$O$20),"")</f>
        <v>7.2187363439216539E-5</v>
      </c>
      <c r="K11084" s="3" cm="1">
        <f t="array" ref="K11084">IFERROR(_xlfn.IFS(B11084=2015,J11084*$P$4,B11084=2016,J11084*$P$5,B11084=2017,J11084*$P$6,B11084=2018,J11084*$P$7,B11084=2019,J11084*$P$8,B11084=2020,J11084*$P$9,B11084=2021,J11084*$P$10,B11084=2022,J11084*$P$11),"")</f>
        <v>123935.11296422484</v>
      </c>
      <c r="L11084" s="3">
        <f t="shared" si="174"/>
        <v>234557.11296422483</v>
      </c>
    </row>
    <row r="11085" spans="1:12">
      <c r="A11085">
        <v>4838430</v>
      </c>
      <c r="B11085">
        <v>2019</v>
      </c>
      <c r="D11085" t="s">
        <v>2863</v>
      </c>
      <c r="E11085" t="s">
        <v>2864</v>
      </c>
      <c r="F11085" t="s">
        <v>4101</v>
      </c>
      <c r="G11085" t="s">
        <v>2865</v>
      </c>
      <c r="H11085" s="5">
        <v>141821</v>
      </c>
      <c r="I11085">
        <f>IFERROR(VLOOKUP(G11085,'NCES Match'!$A$2:$B$1307,2,FALSE),"")</f>
        <v>4838430</v>
      </c>
      <c r="J11085" cm="1">
        <f t="array" ref="J11085">IFERROR(_xlfn.IFS(B11085=2015,H11085/$O$13,B11085=2016,H11085/$O$14,B11085=2017,H11085/$O$15,B11085=2018,H11085/$O$16,B11085=2019,H11085/$O$17,B11085=2020,H11085/$O$18,B11085=2021,H11085/$O$19,B11085=2022,H11085/$O$20),"")</f>
        <v>8.9798224558899656E-5</v>
      </c>
      <c r="K11085" s="3" cm="1">
        <f t="array" ref="K11085">IFERROR(_xlfn.IFS(B11085=2015,J11085*$P$4,B11085=2016,J11085*$P$5,B11085=2017,J11085*$P$6,B11085=2018,J11085*$P$7,B11085=2019,J11085*$P$8,B11085=2020,J11085*$P$9,B11085=2021,J11085*$P$10,B11085=2022,J11085*$P$11),"")</f>
        <v>156062.66643100529</v>
      </c>
      <c r="L11085" s="3">
        <f t="shared" si="174"/>
        <v>297883.66643100529</v>
      </c>
    </row>
    <row r="11086" spans="1:12">
      <c r="A11086">
        <v>4838430</v>
      </c>
      <c r="B11086">
        <v>2020</v>
      </c>
      <c r="D11086" t="s">
        <v>2863</v>
      </c>
      <c r="E11086" t="s">
        <v>2864</v>
      </c>
      <c r="F11086" t="s">
        <v>4230</v>
      </c>
      <c r="G11086" t="s">
        <v>2865</v>
      </c>
      <c r="H11086" s="5">
        <v>152595</v>
      </c>
      <c r="I11086">
        <f>IFERROR(VLOOKUP(G11086,'NCES Match'!$A$2:$B$1307,2,FALSE),"")</f>
        <v>4838430</v>
      </c>
      <c r="J11086" cm="1">
        <f t="array" ref="J11086">IFERROR(_xlfn.IFS(B11086=2015,H11086/$O$13,B11086=2016,H11086/$O$14,B11086=2017,H11086/$O$15,B11086=2018,H11086/$O$16,B11086=2019,H11086/$O$17,B11086=2020,H11086/$O$18,B11086=2021,H11086/$O$19,B11086=2022,H11086/$O$20),"")</f>
        <v>8.2692384531673688E-5</v>
      </c>
      <c r="K11086" s="3" cm="1">
        <f t="array" ref="K11086">IFERROR(_xlfn.IFS(B11086=2015,J11086*$P$4,B11086=2016,J11086*$P$5,B11086=2017,J11086*$P$6,B11086=2018,J11086*$P$7,B11086=2019,J11086*$P$8,B11086=2020,J11086*$P$9,B11086=2021,J11086*$P$10,B11086=2022,J11086*$P$11),"")</f>
        <v>174315.77937183058</v>
      </c>
      <c r="L11086" s="3">
        <f t="shared" si="174"/>
        <v>326910.77937183058</v>
      </c>
    </row>
    <row r="11087" spans="1:12">
      <c r="A11087">
        <v>4838430</v>
      </c>
      <c r="B11087">
        <v>2021</v>
      </c>
      <c r="D11087" t="s">
        <v>2863</v>
      </c>
      <c r="E11087" t="s">
        <v>2864</v>
      </c>
      <c r="F11087" t="s">
        <v>4101</v>
      </c>
      <c r="G11087" t="s">
        <v>2865</v>
      </c>
      <c r="H11087" s="5">
        <v>144527.74</v>
      </c>
      <c r="I11087">
        <f>IFERROR(VLOOKUP(G11087,'NCES Match'!$A$2:$B$1307,2,FALSE),"")</f>
        <v>4838430</v>
      </c>
      <c r="J11087" cm="1">
        <f t="array" ref="J11087">IFERROR(_xlfn.IFS(B11087=2015,H11087/$O$13,B11087=2016,H11087/$O$14,B11087=2017,H11087/$O$15,B11087=2018,H11087/$O$16,B11087=2019,H11087/$O$17,B11087=2020,H11087/$O$18,B11087=2021,H11087/$O$19,B11087=2022,H11087/$O$20),"")</f>
        <v>7.3946608744811679E-5</v>
      </c>
      <c r="K11087" s="3" cm="1">
        <f t="array" ref="K11087">IFERROR(_xlfn.IFS(B11087=2015,J11087*$P$4,B11087=2016,J11087*$P$5,B11087=2017,J11087*$P$6,B11087=2018,J11087*$P$7,B11087=2019,J11087*$P$8,B11087=2020,J11087*$P$9,B11087=2021,J11087*$P$10,B11087=2022,J11087*$P$11),"")</f>
        <v>158286.65685488924</v>
      </c>
      <c r="L11087" s="3">
        <f t="shared" si="174"/>
        <v>302814.39685488923</v>
      </c>
    </row>
    <row r="11088" spans="1:12">
      <c r="A11088">
        <v>4838430</v>
      </c>
      <c r="B11088">
        <v>2022</v>
      </c>
      <c r="D11088" t="s">
        <v>2863</v>
      </c>
      <c r="E11088" t="s">
        <v>2864</v>
      </c>
      <c r="F11088" t="s">
        <v>4101</v>
      </c>
      <c r="G11088" t="s">
        <v>2865</v>
      </c>
      <c r="H11088" s="5">
        <v>153279.43</v>
      </c>
      <c r="I11088">
        <f>IFERROR(VLOOKUP(G11088,'NCES Match'!$A$2:$B$1307,2,FALSE),"")</f>
        <v>4838430</v>
      </c>
      <c r="J11088" cm="1">
        <f t="array" ref="J11088">IFERROR(_xlfn.IFS(B11088=2015,H11088/$O$13,B11088=2016,H11088/$O$14,B11088=2017,H11088/$O$15,B11088=2018,H11088/$O$16,B11088=2019,H11088/$O$17,B11088=2020,H11088/$O$18,B11088=2021,H11088/$O$19,B11088=2022,H11088/$O$20),"")</f>
        <v>6.7325022553583021E-5</v>
      </c>
      <c r="K11088" s="3" cm="1">
        <f t="array" ref="K11088">IFERROR(_xlfn.IFS(B11088=2015,J11088*$P$4,B11088=2016,J11088*$P$5,B11088=2017,J11088*$P$6,B11088=2018,J11088*$P$7,B11088=2019,J11088*$P$8,B11088=2020,J11088*$P$9,B11088=2021,J11088*$P$10,B11088=2022,J11088*$P$11),"")</f>
        <v>144983.29194770777</v>
      </c>
      <c r="L11088" s="3">
        <f t="shared" si="174"/>
        <v>298262.72194770776</v>
      </c>
    </row>
    <row r="11089" spans="1:12">
      <c r="A11089">
        <v>4838430</v>
      </c>
      <c r="B11089">
        <v>2023</v>
      </c>
      <c r="D11089" t="s">
        <v>2863</v>
      </c>
      <c r="E11089" t="s">
        <v>2864</v>
      </c>
      <c r="F11089" t="s">
        <v>4101</v>
      </c>
      <c r="G11089" t="s">
        <v>2865</v>
      </c>
      <c r="H11089" s="5">
        <v>220920.62</v>
      </c>
      <c r="I11089">
        <f>IFERROR(VLOOKUP(G11089,'NCES Match'!$A$2:$B$1307,2,FALSE),"")</f>
        <v>4838430</v>
      </c>
      <c r="J11089" t="str" cm="1">
        <f t="array" ref="J11089">IFERROR(_xlfn.IFS(B11089=2015,H11089/$O$13,B11089=2016,H11089/$O$14,B11089=2017,H11089/$O$15,B11089=2018,H11089/$O$16,B11089=2019,H11089/$O$17,B11089=2020,H11089/$O$18,B11089=2021,H11089/$O$19,B11089=2022,H11089/$O$20),"")</f>
        <v/>
      </c>
      <c r="K11089" s="3" t="str" cm="1">
        <f t="array" ref="K11089">IFERROR(_xlfn.IFS(B11089=2015,J11089*$P$4,B11089=2016,J11089*$P$5,B11089=2017,J11089*$P$6,B11089=2018,J11089*$P$7,B11089=2019,J11089*$P$8,B11089=2020,J11089*$P$9,B11089=2021,J11089*$P$10,B11089=2022,J11089*$P$11),"")</f>
        <v/>
      </c>
      <c r="L11089" s="3">
        <f t="shared" si="174"/>
        <v>220920.62</v>
      </c>
    </row>
    <row r="11090" spans="1:12">
      <c r="A11090">
        <v>4843720</v>
      </c>
      <c r="B11090">
        <v>2015</v>
      </c>
      <c r="C11090" t="s">
        <v>381</v>
      </c>
      <c r="D11090" t="s">
        <v>3277</v>
      </c>
      <c r="E11090" t="s">
        <v>3278</v>
      </c>
      <c r="G11090" t="s">
        <v>3279</v>
      </c>
      <c r="H11090" s="5">
        <v>921654.27</v>
      </c>
      <c r="I11090">
        <f>IFERROR(VLOOKUP(G11090,'NCES Match'!$A$2:$B$1307,2,FALSE),"")</f>
        <v>4843720</v>
      </c>
      <c r="J11090" cm="1">
        <f t="array" ref="J11090">IFERROR(_xlfn.IFS(B11090=2015,H11090/$O$13,B11090=2016,H11090/$O$14,B11090=2017,H11090/$O$15,B11090=2018,H11090/$O$16,B11090=2019,H11090/$O$17,B11090=2020,H11090/$O$18,B11090=2021,H11090/$O$19,B11090=2022,H11090/$O$20),"")</f>
        <v>7.2202741769454104E-4</v>
      </c>
      <c r="K11090" s="3" cm="1">
        <f t="array" ref="K11090">IFERROR(_xlfn.IFS(B11090=2015,J11090*$P$4,B11090=2016,J11090*$P$5,B11090=2017,J11090*$P$6,B11090=2018,J11090*$P$7,B11090=2019,J11090*$P$8,B11090=2020,J11090*$P$9,B11090=2021,J11090*$P$10,B11090=2022,J11090*$P$11),"")</f>
        <v>1149094.3520726701</v>
      </c>
      <c r="L11090" s="3">
        <f t="shared" si="174"/>
        <v>2070748.6220726701</v>
      </c>
    </row>
    <row r="11091" spans="1:12">
      <c r="A11091">
        <v>4843720</v>
      </c>
      <c r="B11091">
        <v>2016</v>
      </c>
      <c r="C11091" t="s">
        <v>4102</v>
      </c>
      <c r="D11091" t="s">
        <v>3277</v>
      </c>
      <c r="E11091" t="s">
        <v>3278</v>
      </c>
      <c r="F11091" t="s">
        <v>4101</v>
      </c>
      <c r="G11091" t="s">
        <v>3279</v>
      </c>
      <c r="H11091" s="5">
        <v>1000427</v>
      </c>
      <c r="I11091">
        <f>IFERROR(VLOOKUP(G11091,'NCES Match'!$A$2:$B$1307,2,FALSE),"")</f>
        <v>4843720</v>
      </c>
      <c r="J11091" cm="1">
        <f t="array" ref="J11091">IFERROR(_xlfn.IFS(B11091=2015,H11091/$O$13,B11091=2016,H11091/$O$14,B11091=2017,H11091/$O$15,B11091=2018,H11091/$O$16,B11091=2019,H11091/$O$17,B11091=2020,H11091/$O$18,B11091=2021,H11091/$O$19,B11091=2022,H11091/$O$20),"")</f>
        <v>7.1617258401203573E-4</v>
      </c>
      <c r="K11091" s="3" cm="1">
        <f t="array" ref="K11091">IFERROR(_xlfn.IFS(B11091=2015,J11091*$P$4,B11091=2016,J11091*$P$5,B11091=2017,J11091*$P$6,B11091=2018,J11091*$P$7,B11091=2019,J11091*$P$8,B11091=2020,J11091*$P$9,B11091=2021,J11091*$P$10,B11091=2022,J11091*$P$11),"")</f>
        <v>1200041.1607314723</v>
      </c>
      <c r="L11091" s="3">
        <f t="shared" si="174"/>
        <v>2200468.1607314721</v>
      </c>
    </row>
    <row r="11092" spans="1:12">
      <c r="A11092">
        <v>4843720</v>
      </c>
      <c r="B11092">
        <v>2017</v>
      </c>
      <c r="D11092" t="s">
        <v>3277</v>
      </c>
      <c r="E11092" t="s">
        <v>3278</v>
      </c>
      <c r="F11092" t="s">
        <v>4101</v>
      </c>
      <c r="G11092" t="s">
        <v>3279</v>
      </c>
      <c r="H11092" s="5">
        <v>1012151</v>
      </c>
      <c r="I11092">
        <f>IFERROR(VLOOKUP(G11092,'NCES Match'!$A$2:$B$1307,2,FALSE),"")</f>
        <v>4843720</v>
      </c>
      <c r="J11092" cm="1">
        <f t="array" ref="J11092">IFERROR(_xlfn.IFS(B11092=2015,H11092/$O$13,B11092=2016,H11092/$O$14,B11092=2017,H11092/$O$15,B11092=2018,H11092/$O$16,B11092=2019,H11092/$O$17,B11092=2020,H11092/$O$18,B11092=2021,H11092/$O$19,B11092=2022,H11092/$O$20),"")</f>
        <v>6.9781613707216382E-4</v>
      </c>
      <c r="K11092" s="3" cm="1">
        <f t="array" ref="K11092">IFERROR(_xlfn.IFS(B11092=2015,J11092*$P$4,B11092=2016,J11092*$P$5,B11092=2017,J11092*$P$6,B11092=2018,J11092*$P$7,B11092=2019,J11092*$P$8,B11092=2020,J11092*$P$9,B11092=2021,J11092*$P$10,B11092=2022,J11092*$P$11),"")</f>
        <v>1185064.7349392558</v>
      </c>
      <c r="L11092" s="3">
        <f t="shared" si="174"/>
        <v>2197215.7349392558</v>
      </c>
    </row>
    <row r="11093" spans="1:12">
      <c r="A11093">
        <v>4843720</v>
      </c>
      <c r="B11093">
        <v>2018</v>
      </c>
      <c r="D11093" t="s">
        <v>3277</v>
      </c>
      <c r="E11093" t="s">
        <v>3278</v>
      </c>
      <c r="F11093" t="s">
        <v>4101</v>
      </c>
      <c r="G11093" t="s">
        <v>3279</v>
      </c>
      <c r="H11093" s="5">
        <v>1026275</v>
      </c>
      <c r="I11093">
        <f>IFERROR(VLOOKUP(G11093,'NCES Match'!$A$2:$B$1307,2,FALSE),"")</f>
        <v>4843720</v>
      </c>
      <c r="J11093" cm="1">
        <f t="array" ref="J11093">IFERROR(_xlfn.IFS(B11093=2015,H11093/$O$13,B11093=2016,H11093/$O$14,B11093=2017,H11093/$O$15,B11093=2018,H11093/$O$16,B11093=2019,H11093/$O$17,B11093=2020,H11093/$O$18,B11093=2021,H11093/$O$19,B11093=2022,H11093/$O$20),"")</f>
        <v>6.6970481833253739E-4</v>
      </c>
      <c r="K11093" s="3" cm="1">
        <f t="array" ref="K11093">IFERROR(_xlfn.IFS(B11093=2015,J11093*$P$4,B11093=2016,J11093*$P$5,B11093=2017,J11093*$P$6,B11093=2018,J11093*$P$7,B11093=2019,J11093*$P$8,B11093=2020,J11093*$P$9,B11093=2021,J11093*$P$10,B11093=2022,J11093*$P$11),"")</f>
        <v>1149784.9257594317</v>
      </c>
      <c r="L11093" s="3">
        <f t="shared" si="174"/>
        <v>2176059.9257594319</v>
      </c>
    </row>
    <row r="11094" spans="1:12">
      <c r="A11094">
        <v>4843720</v>
      </c>
      <c r="B11094">
        <v>2019</v>
      </c>
      <c r="D11094" t="s">
        <v>3277</v>
      </c>
      <c r="E11094" t="s">
        <v>3278</v>
      </c>
      <c r="F11094" t="s">
        <v>4101</v>
      </c>
      <c r="G11094" t="s">
        <v>3279</v>
      </c>
      <c r="H11094" s="5">
        <v>1019732</v>
      </c>
      <c r="I11094">
        <f>IFERROR(VLOOKUP(G11094,'NCES Match'!$A$2:$B$1307,2,FALSE),"")</f>
        <v>4843720</v>
      </c>
      <c r="J11094" cm="1">
        <f t="array" ref="J11094">IFERROR(_xlfn.IFS(B11094=2015,H11094/$O$13,B11094=2016,H11094/$O$14,B11094=2017,H11094/$O$15,B11094=2018,H11094/$O$16,B11094=2019,H11094/$O$17,B11094=2020,H11094/$O$18,B11094=2021,H11094/$O$19,B11094=2022,H11094/$O$20),"")</f>
        <v>6.4567393493132803E-4</v>
      </c>
      <c r="K11094" s="3" cm="1">
        <f t="array" ref="K11094">IFERROR(_xlfn.IFS(B11094=2015,J11094*$P$4,B11094=2016,J11094*$P$5,B11094=2017,J11094*$P$6,B11094=2018,J11094*$P$7,B11094=2019,J11094*$P$8,B11094=2020,J11094*$P$9,B11094=2021,J11094*$P$10,B11094=2022,J11094*$P$11),"")</f>
        <v>1122133.4990235711</v>
      </c>
      <c r="L11094" s="3">
        <f t="shared" si="174"/>
        <v>2141865.4990235711</v>
      </c>
    </row>
    <row r="11095" spans="1:12">
      <c r="A11095">
        <v>4843720</v>
      </c>
      <c r="B11095">
        <v>2020</v>
      </c>
      <c r="D11095" t="s">
        <v>3277</v>
      </c>
      <c r="E11095" t="s">
        <v>3278</v>
      </c>
      <c r="F11095" t="s">
        <v>4230</v>
      </c>
      <c r="G11095" t="s">
        <v>3279</v>
      </c>
      <c r="H11095" s="5">
        <v>1149698</v>
      </c>
      <c r="I11095">
        <f>IFERROR(VLOOKUP(G11095,'NCES Match'!$A$2:$B$1307,2,FALSE),"")</f>
        <v>4843720</v>
      </c>
      <c r="J11095" cm="1">
        <f t="array" ref="J11095">IFERROR(_xlfn.IFS(B11095=2015,H11095/$O$13,B11095=2016,H11095/$O$14,B11095=2017,H11095/$O$15,B11095=2018,H11095/$O$16,B11095=2019,H11095/$O$17,B11095=2020,H11095/$O$18,B11095=2021,H11095/$O$19,B11095=2022,H11095/$O$20),"")</f>
        <v>6.2303004103211889E-4</v>
      </c>
      <c r="K11095" s="3" cm="1">
        <f t="array" ref="K11095">IFERROR(_xlfn.IFS(B11095=2015,J11095*$P$4,B11095=2016,J11095*$P$5,B11095=2017,J11095*$P$6,B11095=2018,J11095*$P$7,B11095=2019,J11095*$P$8,B11095=2020,J11095*$P$9,B11095=2021,J11095*$P$10,B11095=2022,J11095*$P$11),"")</f>
        <v>1313349.0803252722</v>
      </c>
      <c r="L11095" s="3">
        <f t="shared" si="174"/>
        <v>2463047.0803252719</v>
      </c>
    </row>
    <row r="11096" spans="1:12">
      <c r="A11096">
        <v>4843720</v>
      </c>
      <c r="B11096">
        <v>2021</v>
      </c>
      <c r="D11096" t="s">
        <v>3277</v>
      </c>
      <c r="E11096" t="s">
        <v>3278</v>
      </c>
      <c r="F11096" t="s">
        <v>4101</v>
      </c>
      <c r="G11096" t="s">
        <v>3279</v>
      </c>
      <c r="H11096" s="5">
        <v>1179534.18</v>
      </c>
      <c r="I11096">
        <f>IFERROR(VLOOKUP(G11096,'NCES Match'!$A$2:$B$1307,2,FALSE),"")</f>
        <v>4843720</v>
      </c>
      <c r="J11096" cm="1">
        <f t="array" ref="J11096">IFERROR(_xlfn.IFS(B11096=2015,H11096/$O$13,B11096=2016,H11096/$O$14,B11096=2017,H11096/$O$15,B11096=2018,H11096/$O$16,B11096=2019,H11096/$O$17,B11096=2020,H11096/$O$18,B11096=2021,H11096/$O$19,B11096=2022,H11096/$O$20),"")</f>
        <v>6.0350042496749954E-4</v>
      </c>
      <c r="K11096" s="3" cm="1">
        <f t="array" ref="K11096">IFERROR(_xlfn.IFS(B11096=2015,J11096*$P$4,B11096=2016,J11096*$P$5,B11096=2017,J11096*$P$6,B11096=2018,J11096*$P$7,B11096=2019,J11096*$P$8,B11096=2020,J11096*$P$9,B11096=2021,J11096*$P$10,B11096=2022,J11096*$P$11),"")</f>
        <v>1291824.8219910807</v>
      </c>
      <c r="L11096" s="3">
        <f t="shared" si="174"/>
        <v>2471359.0019910806</v>
      </c>
    </row>
    <row r="11097" spans="1:12">
      <c r="A11097">
        <v>4843720</v>
      </c>
      <c r="B11097">
        <v>2022</v>
      </c>
      <c r="D11097" t="s">
        <v>3277</v>
      </c>
      <c r="E11097" t="s">
        <v>3278</v>
      </c>
      <c r="F11097" t="s">
        <v>4101</v>
      </c>
      <c r="G11097" t="s">
        <v>3279</v>
      </c>
      <c r="H11097" s="5">
        <v>1520791.36</v>
      </c>
      <c r="I11097">
        <f>IFERROR(VLOOKUP(G11097,'NCES Match'!$A$2:$B$1307,2,FALSE),"")</f>
        <v>4843720</v>
      </c>
      <c r="J11097" cm="1">
        <f t="array" ref="J11097">IFERROR(_xlfn.IFS(B11097=2015,H11097/$O$13,B11097=2016,H11097/$O$14,B11097=2017,H11097/$O$15,B11097=2018,H11097/$O$16,B11097=2019,H11097/$O$17,B11097=2020,H11097/$O$18,B11097=2021,H11097/$O$19,B11097=2022,H11097/$O$20),"")</f>
        <v>6.6797816648518464E-4</v>
      </c>
      <c r="K11097" s="3" cm="1">
        <f t="array" ref="K11097">IFERROR(_xlfn.IFS(B11097=2015,J11097*$P$4,B11097=2016,J11097*$P$5,B11097=2017,J11097*$P$6,B11097=2018,J11097*$P$7,B11097=2019,J11097*$P$8,B11097=2020,J11097*$P$9,B11097=2021,J11097*$P$10,B11097=2022,J11097*$P$11),"")</f>
        <v>1438479.6299048839</v>
      </c>
      <c r="L11097" s="3">
        <f t="shared" si="174"/>
        <v>2959270.9899048842</v>
      </c>
    </row>
    <row r="11098" spans="1:12">
      <c r="A11098">
        <v>4843720</v>
      </c>
      <c r="B11098">
        <v>2023</v>
      </c>
      <c r="D11098" t="s">
        <v>3277</v>
      </c>
      <c r="E11098" t="s">
        <v>3278</v>
      </c>
      <c r="F11098" t="s">
        <v>4101</v>
      </c>
      <c r="G11098" t="s">
        <v>3279</v>
      </c>
      <c r="H11098" s="5">
        <v>1717110.21</v>
      </c>
      <c r="I11098">
        <f>IFERROR(VLOOKUP(G11098,'NCES Match'!$A$2:$B$1307,2,FALSE),"")</f>
        <v>4843720</v>
      </c>
      <c r="J11098" t="str" cm="1">
        <f t="array" ref="J11098">IFERROR(_xlfn.IFS(B11098=2015,H11098/$O$13,B11098=2016,H11098/$O$14,B11098=2017,H11098/$O$15,B11098=2018,H11098/$O$16,B11098=2019,H11098/$O$17,B11098=2020,H11098/$O$18,B11098=2021,H11098/$O$19,B11098=2022,H11098/$O$20),"")</f>
        <v/>
      </c>
      <c r="K11098" s="3" t="str" cm="1">
        <f t="array" ref="K11098">IFERROR(_xlfn.IFS(B11098=2015,J11098*$P$4,B11098=2016,J11098*$P$5,B11098=2017,J11098*$P$6,B11098=2018,J11098*$P$7,B11098=2019,J11098*$P$8,B11098=2020,J11098*$P$9,B11098=2021,J11098*$P$10,B11098=2022,J11098*$P$11),"")</f>
        <v/>
      </c>
      <c r="L11098" s="3">
        <f t="shared" si="174"/>
        <v>1717110.21</v>
      </c>
    </row>
    <row r="11099" spans="1:12">
      <c r="A11099">
        <v>4843680</v>
      </c>
      <c r="B11099">
        <v>2015</v>
      </c>
      <c r="C11099" t="s">
        <v>381</v>
      </c>
      <c r="D11099" t="s">
        <v>3274</v>
      </c>
      <c r="E11099" t="s">
        <v>3275</v>
      </c>
      <c r="G11099" t="s">
        <v>3276</v>
      </c>
      <c r="H11099" s="5">
        <v>33629.870000000003</v>
      </c>
      <c r="I11099">
        <f>IFERROR(VLOOKUP(G11099,'NCES Match'!$A$2:$B$1307,2,FALSE),"")</f>
        <v>4843680</v>
      </c>
      <c r="J11099" cm="1">
        <f t="array" ref="J11099">IFERROR(_xlfn.IFS(B11099=2015,H11099/$O$13,B11099=2016,H11099/$O$14,B11099=2017,H11099/$O$15,B11099=2018,H11099/$O$16,B11099=2019,H11099/$O$17,B11099=2020,H11099/$O$18,B11099=2021,H11099/$O$19,B11099=2022,H11099/$O$20),"")</f>
        <v>2.6345766502555366E-5</v>
      </c>
      <c r="K11099" s="3" cm="1">
        <f t="array" ref="K11099">IFERROR(_xlfn.IFS(B11099=2015,J11099*$P$4,B11099=2016,J11099*$P$5,B11099=2017,J11099*$P$6,B11099=2018,J11099*$P$7,B11099=2019,J11099*$P$8,B11099=2020,J11099*$P$9,B11099=2021,J11099*$P$10,B11099=2022,J11099*$P$11),"")</f>
        <v>41928.839192529464</v>
      </c>
      <c r="L11099" s="3">
        <f t="shared" si="174"/>
        <v>75558.709192529466</v>
      </c>
    </row>
    <row r="11100" spans="1:12">
      <c r="A11100">
        <v>4843680</v>
      </c>
      <c r="B11100">
        <v>2016</v>
      </c>
      <c r="C11100" t="s">
        <v>4102</v>
      </c>
      <c r="D11100" t="s">
        <v>3274</v>
      </c>
      <c r="E11100" t="s">
        <v>3275</v>
      </c>
      <c r="F11100" t="s">
        <v>4101</v>
      </c>
      <c r="G11100" t="s">
        <v>3276</v>
      </c>
      <c r="H11100" s="5">
        <v>35058</v>
      </c>
      <c r="I11100">
        <f>IFERROR(VLOOKUP(G11100,'NCES Match'!$A$2:$B$1307,2,FALSE),"")</f>
        <v>4843680</v>
      </c>
      <c r="J11100" cm="1">
        <f t="array" ref="J11100">IFERROR(_xlfn.IFS(B11100=2015,H11100/$O$13,B11100=2016,H11100/$O$14,B11100=2017,H11100/$O$15,B11100=2018,H11100/$O$16,B11100=2019,H11100/$O$17,B11100=2020,H11100/$O$18,B11100=2021,H11100/$O$19,B11100=2022,H11100/$O$20),"")</f>
        <v>2.5096862090181443E-5</v>
      </c>
      <c r="K11100" s="3" cm="1">
        <f t="array" ref="K11100">IFERROR(_xlfn.IFS(B11100=2015,J11100*$P$4,B11100=2016,J11100*$P$5,B11100=2017,J11100*$P$6,B11100=2018,J11100*$P$7,B11100=2019,J11100*$P$8,B11100=2020,J11100*$P$9,B11100=2021,J11100*$P$10,B11100=2022,J11100*$P$11),"")</f>
        <v>42053.086345054617</v>
      </c>
      <c r="L11100" s="3">
        <f t="shared" si="174"/>
        <v>77111.086345054617</v>
      </c>
    </row>
    <row r="11101" spans="1:12">
      <c r="A11101">
        <v>4843680</v>
      </c>
      <c r="B11101">
        <v>2017</v>
      </c>
      <c r="D11101" t="s">
        <v>3274</v>
      </c>
      <c r="E11101" t="s">
        <v>3275</v>
      </c>
      <c r="F11101" t="s">
        <v>4101</v>
      </c>
      <c r="G11101" t="s">
        <v>3276</v>
      </c>
      <c r="H11101" s="5">
        <v>33275</v>
      </c>
      <c r="I11101">
        <f>IFERROR(VLOOKUP(G11101,'NCES Match'!$A$2:$B$1307,2,FALSE),"")</f>
        <v>4843680</v>
      </c>
      <c r="J11101" cm="1">
        <f t="array" ref="J11101">IFERROR(_xlfn.IFS(B11101=2015,H11101/$O$13,B11101=2016,H11101/$O$14,B11101=2017,H11101/$O$15,B11101=2018,H11101/$O$16,B11101=2019,H11101/$O$17,B11101=2020,H11101/$O$18,B11101=2021,H11101/$O$19,B11101=2022,H11101/$O$20),"")</f>
        <v>2.2941074959246448E-5</v>
      </c>
      <c r="K11101" s="3" cm="1">
        <f t="array" ref="K11101">IFERROR(_xlfn.IFS(B11101=2015,J11101*$P$4,B11101=2016,J11101*$P$5,B11101=2017,J11101*$P$6,B11101=2018,J11101*$P$7,B11101=2019,J11101*$P$8,B11101=2020,J11101*$P$9,B11101=2021,J11101*$P$10,B11101=2022,J11101*$P$11),"")</f>
        <v>38959.630583879021</v>
      </c>
      <c r="L11101" s="3">
        <f t="shared" si="174"/>
        <v>72234.630583879014</v>
      </c>
    </row>
    <row r="11102" spans="1:12">
      <c r="A11102">
        <v>4843680</v>
      </c>
      <c r="B11102">
        <v>2018</v>
      </c>
      <c r="D11102" t="s">
        <v>3274</v>
      </c>
      <c r="E11102" t="s">
        <v>3275</v>
      </c>
      <c r="F11102" t="s">
        <v>4101</v>
      </c>
      <c r="G11102" t="s">
        <v>3276</v>
      </c>
      <c r="H11102" s="5">
        <v>38019</v>
      </c>
      <c r="I11102">
        <f>IFERROR(VLOOKUP(G11102,'NCES Match'!$A$2:$B$1307,2,FALSE),"")</f>
        <v>4843680</v>
      </c>
      <c r="J11102" cm="1">
        <f t="array" ref="J11102">IFERROR(_xlfn.IFS(B11102=2015,H11102/$O$13,B11102=2016,H11102/$O$14,B11102=2017,H11102/$O$15,B11102=2018,H11102/$O$16,B11102=2019,H11102/$O$17,B11102=2020,H11102/$O$18,B11102=2021,H11102/$O$19,B11102=2022,H11102/$O$20),"")</f>
        <v>2.4809634345750152E-5</v>
      </c>
      <c r="K11102" s="3" cm="1">
        <f t="array" ref="K11102">IFERROR(_xlfn.IFS(B11102=2015,J11102*$P$4,B11102=2016,J11102*$P$5,B11102=2017,J11102*$P$6,B11102=2018,J11102*$P$7,B11102=2019,J11102*$P$8,B11102=2020,J11102*$P$9,B11102=2021,J11102*$P$10,B11102=2022,J11102*$P$11),"")</f>
        <v>42594.502538255176</v>
      </c>
      <c r="L11102" s="3">
        <f t="shared" si="174"/>
        <v>80613.502538255183</v>
      </c>
    </row>
    <row r="11103" spans="1:12">
      <c r="A11103">
        <v>4843680</v>
      </c>
      <c r="B11103">
        <v>2019</v>
      </c>
      <c r="D11103" t="s">
        <v>3274</v>
      </c>
      <c r="E11103" t="s">
        <v>3275</v>
      </c>
      <c r="F11103" t="s">
        <v>4101</v>
      </c>
      <c r="G11103" t="s">
        <v>3276</v>
      </c>
      <c r="H11103" s="5">
        <v>40112</v>
      </c>
      <c r="I11103">
        <f>IFERROR(VLOOKUP(G11103,'NCES Match'!$A$2:$B$1307,2,FALSE),"")</f>
        <v>4843680</v>
      </c>
      <c r="J11103" cm="1">
        <f t="array" ref="J11103">IFERROR(_xlfn.IFS(B11103=2015,H11103/$O$13,B11103=2016,H11103/$O$14,B11103=2017,H11103/$O$15,B11103=2018,H11103/$O$16,B11103=2019,H11103/$O$17,B11103=2020,H11103/$O$18,B11103=2021,H11103/$O$19,B11103=2022,H11103/$O$20),"")</f>
        <v>2.5398117228806618E-5</v>
      </c>
      <c r="K11103" s="3" cm="1">
        <f t="array" ref="K11103">IFERROR(_xlfn.IFS(B11103=2015,J11103*$P$4,B11103=2016,J11103*$P$5,B11103=2017,J11103*$P$6,B11103=2018,J11103*$P$7,B11103=2019,J11103*$P$8,B11103=2020,J11103*$P$9,B11103=2021,J11103*$P$10,B11103=2022,J11103*$P$11),"")</f>
        <v>44140.047495649334</v>
      </c>
      <c r="L11103" s="3">
        <f t="shared" si="174"/>
        <v>84252.047495649342</v>
      </c>
    </row>
    <row r="11104" spans="1:12">
      <c r="A11104">
        <v>4843680</v>
      </c>
      <c r="B11104">
        <v>2020</v>
      </c>
      <c r="D11104" t="s">
        <v>3274</v>
      </c>
      <c r="E11104" t="s">
        <v>3275</v>
      </c>
      <c r="F11104" t="s">
        <v>4230</v>
      </c>
      <c r="G11104" t="s">
        <v>3276</v>
      </c>
      <c r="H11104" s="5">
        <v>44676</v>
      </c>
      <c r="I11104">
        <f>IFERROR(VLOOKUP(G11104,'NCES Match'!$A$2:$B$1307,2,FALSE),"")</f>
        <v>4843680</v>
      </c>
      <c r="J11104" cm="1">
        <f t="array" ref="J11104">IFERROR(_xlfn.IFS(B11104=2015,H11104/$O$13,B11104=2016,H11104/$O$14,B11104=2017,H11104/$O$15,B11104=2018,H11104/$O$16,B11104=2019,H11104/$O$17,B11104=2020,H11104/$O$18,B11104=2021,H11104/$O$19,B11104=2022,H11104/$O$20),"")</f>
        <v>2.4210262271614759E-5</v>
      </c>
      <c r="K11104" s="3" cm="1">
        <f t="array" ref="K11104">IFERROR(_xlfn.IFS(B11104=2015,J11104*$P$4,B11104=2016,J11104*$P$5,B11104=2017,J11104*$P$6,B11104=2018,J11104*$P$7,B11104=2019,J11104*$P$8,B11104=2020,J11104*$P$9,B11104=2021,J11104*$P$10,B11104=2022,J11104*$P$11),"")</f>
        <v>51035.301020452207</v>
      </c>
      <c r="L11104" s="3">
        <f t="shared" si="174"/>
        <v>95711.3010204522</v>
      </c>
    </row>
    <row r="11105" spans="1:12">
      <c r="A11105">
        <v>4843680</v>
      </c>
      <c r="B11105">
        <v>2021</v>
      </c>
      <c r="D11105" t="s">
        <v>3274</v>
      </c>
      <c r="E11105" t="s">
        <v>3275</v>
      </c>
      <c r="F11105" t="s">
        <v>4101</v>
      </c>
      <c r="G11105" t="s">
        <v>3276</v>
      </c>
      <c r="H11105" s="5">
        <v>57054.89</v>
      </c>
      <c r="I11105">
        <f>IFERROR(VLOOKUP(G11105,'NCES Match'!$A$2:$B$1307,2,FALSE),"")</f>
        <v>4843680</v>
      </c>
      <c r="J11105" cm="1">
        <f t="array" ref="J11105">IFERROR(_xlfn.IFS(B11105=2015,H11105/$O$13,B11105=2016,H11105/$O$14,B11105=2017,H11105/$O$15,B11105=2018,H11105/$O$16,B11105=2019,H11105/$O$17,B11105=2020,H11105/$O$18,B11105=2021,H11105/$O$19,B11105=2022,H11105/$O$20),"")</f>
        <v>2.9191735979599962E-5</v>
      </c>
      <c r="K11105" s="3" cm="1">
        <f t="array" ref="K11105">IFERROR(_xlfn.IFS(B11105=2015,J11105*$P$4,B11105=2016,J11105*$P$5,B11105=2017,J11105*$P$6,B11105=2018,J11105*$P$7,B11105=2019,J11105*$P$8,B11105=2020,J11105*$P$9,B11105=2021,J11105*$P$10,B11105=2022,J11105*$P$11),"")</f>
        <v>62486.466579519278</v>
      </c>
      <c r="L11105" s="3">
        <f t="shared" si="174"/>
        <v>119541.35657951928</v>
      </c>
    </row>
    <row r="11106" spans="1:12">
      <c r="A11106">
        <v>4843680</v>
      </c>
      <c r="B11106">
        <v>2022</v>
      </c>
      <c r="D11106" t="s">
        <v>3274</v>
      </c>
      <c r="E11106" t="s">
        <v>3275</v>
      </c>
      <c r="F11106" t="s">
        <v>4101</v>
      </c>
      <c r="G11106" t="s">
        <v>3276</v>
      </c>
      <c r="H11106" s="5">
        <v>64628.61</v>
      </c>
      <c r="I11106">
        <f>IFERROR(VLOOKUP(G11106,'NCES Match'!$A$2:$B$1307,2,FALSE),"")</f>
        <v>4843680</v>
      </c>
      <c r="J11106" cm="1">
        <f t="array" ref="J11106">IFERROR(_xlfn.IFS(B11106=2015,H11106/$O$13,B11106=2016,H11106/$O$14,B11106=2017,H11106/$O$15,B11106=2018,H11106/$O$16,B11106=2019,H11106/$O$17,B11106=2020,H11106/$O$18,B11106=2021,H11106/$O$19,B11106=2022,H11106/$O$20),"")</f>
        <v>2.8386865907948126E-5</v>
      </c>
      <c r="K11106" s="3" cm="1">
        <f t="array" ref="K11106">IFERROR(_xlfn.IFS(B11106=2015,J11106*$P$4,B11106=2016,J11106*$P$5,B11106=2017,J11106*$P$6,B11106=2018,J11106*$P$7,B11106=2019,J11106*$P$8,B11106=2020,J11106*$P$9,B11106=2021,J11106*$P$10,B11106=2022,J11106*$P$11),"")</f>
        <v>61130.633326367053</v>
      </c>
      <c r="L11106" s="3">
        <f t="shared" si="174"/>
        <v>125759.24332636705</v>
      </c>
    </row>
    <row r="11107" spans="1:12">
      <c r="A11107">
        <v>4843680</v>
      </c>
      <c r="B11107">
        <v>2023</v>
      </c>
      <c r="D11107" t="s">
        <v>3274</v>
      </c>
      <c r="E11107" t="s">
        <v>3275</v>
      </c>
      <c r="F11107" t="s">
        <v>4101</v>
      </c>
      <c r="G11107" t="s">
        <v>3276</v>
      </c>
      <c r="H11107" s="5">
        <v>60986.38</v>
      </c>
      <c r="I11107">
        <f>IFERROR(VLOOKUP(G11107,'NCES Match'!$A$2:$B$1307,2,FALSE),"")</f>
        <v>4843680</v>
      </c>
      <c r="J11107" t="str" cm="1">
        <f t="array" ref="J11107">IFERROR(_xlfn.IFS(B11107=2015,H11107/$O$13,B11107=2016,H11107/$O$14,B11107=2017,H11107/$O$15,B11107=2018,H11107/$O$16,B11107=2019,H11107/$O$17,B11107=2020,H11107/$O$18,B11107=2021,H11107/$O$19,B11107=2022,H11107/$O$20),"")</f>
        <v/>
      </c>
      <c r="K11107" s="3" t="str" cm="1">
        <f t="array" ref="K11107">IFERROR(_xlfn.IFS(B11107=2015,J11107*$P$4,B11107=2016,J11107*$P$5,B11107=2017,J11107*$P$6,B11107=2018,J11107*$P$7,B11107=2019,J11107*$P$8,B11107=2020,J11107*$P$9,B11107=2021,J11107*$P$10,B11107=2022,J11107*$P$11),"")</f>
        <v/>
      </c>
      <c r="L11107" s="3">
        <f t="shared" si="174"/>
        <v>60986.38</v>
      </c>
    </row>
    <row r="11108" spans="1:12">
      <c r="A11108" t="s">
        <v>4230</v>
      </c>
      <c r="B11108">
        <v>2015</v>
      </c>
      <c r="C11108" t="s">
        <v>230</v>
      </c>
      <c r="D11108" t="s">
        <v>345</v>
      </c>
      <c r="E11108" t="s">
        <v>346</v>
      </c>
      <c r="G11108" t="s">
        <v>347</v>
      </c>
      <c r="H11108" s="5">
        <v>515325.26</v>
      </c>
      <c r="I11108" t="str">
        <f>IFERROR(VLOOKUP(G11108,'NCES Match'!$A$2:$B$1307,2,FALSE),"")</f>
        <v/>
      </c>
      <c r="J11108" cm="1">
        <f t="array" ref="J11108">IFERROR(_xlfn.IFS(B11108=2015,H11108/$O$13,B11108=2016,H11108/$O$14,B11108=2017,H11108/$O$15,B11108=2018,H11108/$O$16,B11108=2019,H11108/$O$17,B11108=2020,H11108/$O$18,B11108=2021,H11108/$O$19,B11108=2022,H11108/$O$20),"")</f>
        <v>4.0370774471708135E-4</v>
      </c>
      <c r="K11108" s="3" cm="1">
        <f t="array" ref="K11108">IFERROR(_xlfn.IFS(B11108=2015,J11108*$P$4,B11108=2016,J11108*$P$5,B11108=2017,J11108*$P$6,B11108=2018,J11108*$P$7,B11108=2019,J11108*$P$8,B11108=2020,J11108*$P$9,B11108=2021,J11108*$P$10,B11108=2022,J11108*$P$11),"")</f>
        <v>642494.0078087853</v>
      </c>
      <c r="L11108" s="3">
        <f t="shared" si="174"/>
        <v>1157819.2678087852</v>
      </c>
    </row>
    <row r="11109" spans="1:12">
      <c r="A11109" t="s">
        <v>4230</v>
      </c>
      <c r="B11109">
        <v>2016</v>
      </c>
      <c r="C11109" t="s">
        <v>4100</v>
      </c>
      <c r="D11109" t="s">
        <v>345</v>
      </c>
      <c r="E11109" t="s">
        <v>346</v>
      </c>
      <c r="F11109" t="s">
        <v>4101</v>
      </c>
      <c r="G11109" t="s">
        <v>347</v>
      </c>
      <c r="H11109" s="5">
        <v>565040</v>
      </c>
      <c r="I11109" t="str">
        <f>IFERROR(VLOOKUP(G11109,'NCES Match'!$A$2:$B$1307,2,FALSE),"")</f>
        <v/>
      </c>
      <c r="J11109" cm="1">
        <f t="array" ref="J11109">IFERROR(_xlfn.IFS(B11109=2015,H11109/$O$13,B11109=2016,H11109/$O$14,B11109=2017,H11109/$O$15,B11109=2018,H11109/$O$16,B11109=2019,H11109/$O$17,B11109=2020,H11109/$O$18,B11109=2021,H11109/$O$19,B11109=2022,H11109/$O$20),"")</f>
        <v>4.0449343817206121E-4</v>
      </c>
      <c r="K11109" s="3" cm="1">
        <f t="array" ref="K11109">IFERROR(_xlfn.IFS(B11109=2015,J11109*$P$4,B11109=2016,J11109*$P$5,B11109=2017,J11109*$P$6,B11109=2018,J11109*$P$7,B11109=2019,J11109*$P$8,B11109=2020,J11109*$P$9,B11109=2021,J11109*$P$10,B11109=2022,J11109*$P$11),"")</f>
        <v>677781.84461206174</v>
      </c>
      <c r="L11109" s="3">
        <f t="shared" si="174"/>
        <v>1242821.8446120617</v>
      </c>
    </row>
    <row r="11110" spans="1:12">
      <c r="A11110" t="s">
        <v>4230</v>
      </c>
      <c r="B11110">
        <v>2017</v>
      </c>
      <c r="D11110" t="s">
        <v>345</v>
      </c>
      <c r="E11110" t="s">
        <v>346</v>
      </c>
      <c r="F11110" t="s">
        <v>4101</v>
      </c>
      <c r="G11110" t="s">
        <v>347</v>
      </c>
      <c r="H11110" s="5">
        <v>625152</v>
      </c>
      <c r="I11110" t="str">
        <f>IFERROR(VLOOKUP(G11110,'NCES Match'!$A$2:$B$1307,2,FALSE),"")</f>
        <v/>
      </c>
      <c r="J11110" cm="1">
        <f t="array" ref="J11110">IFERROR(_xlfn.IFS(B11110=2015,H11110/$O$13,B11110=2016,H11110/$O$14,B11110=2017,H11110/$O$15,B11110=2018,H11110/$O$16,B11110=2019,H11110/$O$17,B11110=2020,H11110/$O$18,B11110=2021,H11110/$O$19,B11110=2022,H11110/$O$20),"")</f>
        <v>4.3100402382938646E-4</v>
      </c>
      <c r="K11110" s="3" cm="1">
        <f t="array" ref="K11110">IFERROR(_xlfn.IFS(B11110=2015,J11110*$P$4,B11110=2016,J11110*$P$5,B11110=2017,J11110*$P$6,B11110=2018,J11110*$P$7,B11110=2019,J11110*$P$8,B11110=2020,J11110*$P$9,B11110=2021,J11110*$P$10,B11110=2022,J11110*$P$11),"")</f>
        <v>731951.64474149165</v>
      </c>
      <c r="L11110" s="3">
        <f t="shared" si="174"/>
        <v>1357103.6447414916</v>
      </c>
    </row>
    <row r="11111" spans="1:12">
      <c r="A11111" t="s">
        <v>4230</v>
      </c>
      <c r="B11111">
        <v>2018</v>
      </c>
      <c r="D11111" t="s">
        <v>345</v>
      </c>
      <c r="E11111" t="s">
        <v>346</v>
      </c>
      <c r="F11111">
        <v>980</v>
      </c>
      <c r="G11111" t="s">
        <v>347</v>
      </c>
      <c r="H11111" s="5">
        <v>592365</v>
      </c>
      <c r="I11111" t="str">
        <f>IFERROR(VLOOKUP(G11111,'NCES Match'!$A$2:$B$1307,2,FALSE),"")</f>
        <v/>
      </c>
      <c r="J11111" cm="1">
        <f t="array" ref="J11111">IFERROR(_xlfn.IFS(B11111=2015,H11111/$O$13,B11111=2016,H11111/$O$14,B11111=2017,H11111/$O$15,B11111=2018,H11111/$O$16,B11111=2019,H11111/$O$17,B11111=2020,H11111/$O$18,B11111=2021,H11111/$O$19,B11111=2022,H11111/$O$20),"")</f>
        <v>3.8655301426182407E-4</v>
      </c>
      <c r="K11111" s="3" cm="1">
        <f t="array" ref="K11111">IFERROR(_xlfn.IFS(B11111=2015,J11111*$P$4,B11111=2016,J11111*$P$5,B11111=2017,J11111*$P$6,B11111=2018,J11111*$P$7,B11111=2019,J11111*$P$8,B11111=2020,J11111*$P$9,B11111=2021,J11111*$P$10,B11111=2022,J11111*$P$11),"")</f>
        <v>663654.8172249014</v>
      </c>
      <c r="L11111" s="3">
        <f t="shared" si="174"/>
        <v>1256019.8172249014</v>
      </c>
    </row>
    <row r="11112" spans="1:12">
      <c r="A11112" t="s">
        <v>4230</v>
      </c>
      <c r="B11112">
        <v>2019</v>
      </c>
      <c r="D11112" t="s">
        <v>345</v>
      </c>
      <c r="E11112" t="s">
        <v>346</v>
      </c>
      <c r="F11112" t="s">
        <v>4217</v>
      </c>
      <c r="G11112" t="s">
        <v>347</v>
      </c>
      <c r="H11112" s="5">
        <v>604644</v>
      </c>
      <c r="I11112" t="str">
        <f>IFERROR(VLOOKUP(G11112,'NCES Match'!$A$2:$B$1307,2,FALSE),"")</f>
        <v/>
      </c>
      <c r="J11112" cm="1">
        <f t="array" ref="J11112">IFERROR(_xlfn.IFS(B11112=2015,H11112/$O$13,B11112=2016,H11112/$O$14,B11112=2017,H11112/$O$15,B11112=2018,H11112/$O$16,B11112=2019,H11112/$O$17,B11112=2020,H11112/$O$18,B11112=2021,H11112/$O$19,B11112=2022,H11112/$O$20),"")</f>
        <v>3.8284850403107667E-4</v>
      </c>
      <c r="K11112" s="3" cm="1">
        <f t="array" ref="K11112">IFERROR(_xlfn.IFS(B11112=2015,J11112*$P$4,B11112=2016,J11112*$P$5,B11112=2017,J11112*$P$6,B11112=2018,J11112*$P$7,B11112=2019,J11112*$P$8,B11112=2020,J11112*$P$9,B11112=2021,J11112*$P$10,B11112=2022,J11112*$P$11),"")</f>
        <v>665362.35734840936</v>
      </c>
      <c r="L11112" s="3">
        <f t="shared" si="174"/>
        <v>1270006.3573484095</v>
      </c>
    </row>
    <row r="11113" spans="1:12">
      <c r="A11113" t="s">
        <v>4230</v>
      </c>
      <c r="B11113">
        <v>2020</v>
      </c>
      <c r="D11113" t="s">
        <v>345</v>
      </c>
      <c r="E11113" t="s">
        <v>346</v>
      </c>
      <c r="F11113" t="s">
        <v>4217</v>
      </c>
      <c r="G11113" t="s">
        <v>347</v>
      </c>
      <c r="H11113" s="5">
        <v>700507</v>
      </c>
      <c r="I11113" t="str">
        <f>IFERROR(VLOOKUP(G11113,'NCES Match'!$A$2:$B$1307,2,FALSE),"")</f>
        <v/>
      </c>
      <c r="J11113" cm="1">
        <f t="array" ref="J11113">IFERROR(_xlfn.IFS(B11113=2015,H11113/$O$13,B11113=2016,H11113/$O$14,B11113=2017,H11113/$O$15,B11113=2018,H11113/$O$16,B11113=2019,H11113/$O$17,B11113=2020,H11113/$O$18,B11113=2021,H11113/$O$19,B11113=2022,H11113/$O$20),"")</f>
        <v>3.7961004103102423E-4</v>
      </c>
      <c r="K11113" s="3" cm="1">
        <f t="array" ref="K11113">IFERROR(_xlfn.IFS(B11113=2015,J11113*$P$4,B11113=2016,J11113*$P$5,B11113=2017,J11113*$P$6,B11113=2018,J11113*$P$7,B11113=2019,J11113*$P$8,B11113=2020,J11113*$P$9,B11113=2021,J11113*$P$10,B11113=2022,J11113*$P$11),"")</f>
        <v>800219.03509566456</v>
      </c>
      <c r="L11113" s="3">
        <f t="shared" si="174"/>
        <v>1500726.0350956647</v>
      </c>
    </row>
    <row r="11114" spans="1:12">
      <c r="A11114" t="s">
        <v>4230</v>
      </c>
      <c r="B11114">
        <v>2021</v>
      </c>
      <c r="D11114" t="s">
        <v>345</v>
      </c>
      <c r="E11114" t="s">
        <v>346</v>
      </c>
      <c r="F11114" t="s">
        <v>4217</v>
      </c>
      <c r="G11114" t="s">
        <v>347</v>
      </c>
      <c r="H11114" s="5">
        <v>680735.25</v>
      </c>
      <c r="I11114" t="str">
        <f>IFERROR(VLOOKUP(G11114,'NCES Match'!$A$2:$B$1307,2,FALSE),"")</f>
        <v/>
      </c>
      <c r="J11114" cm="1">
        <f t="array" ref="J11114">IFERROR(_xlfn.IFS(B11114=2015,H11114/$O$13,B11114=2016,H11114/$O$14,B11114=2017,H11114/$O$15,B11114=2018,H11114/$O$16,B11114=2019,H11114/$O$17,B11114=2020,H11114/$O$18,B11114=2021,H11114/$O$19,B11114=2022,H11114/$O$20),"")</f>
        <v>3.4829343619814142E-4</v>
      </c>
      <c r="K11114" s="3" cm="1">
        <f t="array" ref="K11114">IFERROR(_xlfn.IFS(B11114=2015,J11114*$P$4,B11114=2016,J11114*$P$5,B11114=2017,J11114*$P$6,B11114=2018,J11114*$P$7,B11114=2019,J11114*$P$8,B11114=2020,J11114*$P$9,B11114=2021,J11114*$P$10,B11114=2022,J11114*$P$11),"")</f>
        <v>745540.66178421699</v>
      </c>
      <c r="L11114" s="3">
        <f t="shared" si="174"/>
        <v>1426275.911784217</v>
      </c>
    </row>
    <row r="11115" spans="1:12">
      <c r="A11115" t="s">
        <v>4230</v>
      </c>
      <c r="B11115">
        <v>2022</v>
      </c>
      <c r="D11115" t="s">
        <v>345</v>
      </c>
      <c r="E11115" t="s">
        <v>346</v>
      </c>
      <c r="F11115" t="s">
        <v>4217</v>
      </c>
      <c r="G11115" t="s">
        <v>347</v>
      </c>
      <c r="H11115" s="5">
        <v>765748.81</v>
      </c>
      <c r="I11115" t="str">
        <f>IFERROR(VLOOKUP(G11115,'NCES Match'!$A$2:$B$1307,2,FALSE),"")</f>
        <v/>
      </c>
      <c r="J11115" cm="1">
        <f t="array" ref="J11115">IFERROR(_xlfn.IFS(B11115=2015,H11115/$O$13,B11115=2016,H11115/$O$14,B11115=2017,H11115/$O$15,B11115=2018,H11115/$O$16,B11115=2019,H11115/$O$17,B11115=2020,H11115/$O$18,B11115=2021,H11115/$O$19,B11115=2022,H11115/$O$20),"")</f>
        <v>3.3634034197301856E-4</v>
      </c>
      <c r="K11115" s="3" cm="1">
        <f t="array" ref="K11115">IFERROR(_xlfn.IFS(B11115=2015,J11115*$P$4,B11115=2016,J11115*$P$5,B11115=2017,J11115*$P$6,B11115=2018,J11115*$P$7,B11115=2019,J11115*$P$8,B11115=2020,J11115*$P$9,B11115=2021,J11115*$P$10,B11115=2022,J11115*$P$11),"")</f>
        <v>724303.21067112393</v>
      </c>
      <c r="L11115" s="3">
        <f t="shared" si="174"/>
        <v>1490052.0206711241</v>
      </c>
    </row>
    <row r="11116" spans="1:12">
      <c r="A11116" t="s">
        <v>4230</v>
      </c>
      <c r="B11116">
        <v>2023</v>
      </c>
      <c r="D11116" t="s">
        <v>345</v>
      </c>
      <c r="E11116" t="s">
        <v>346</v>
      </c>
      <c r="F11116" t="s">
        <v>4217</v>
      </c>
      <c r="G11116" t="s">
        <v>347</v>
      </c>
      <c r="H11116" s="5">
        <v>858311.39</v>
      </c>
      <c r="I11116" t="str">
        <f>IFERROR(VLOOKUP(G11116,'NCES Match'!$A$2:$B$1307,2,FALSE),"")</f>
        <v/>
      </c>
      <c r="J11116" t="str" cm="1">
        <f t="array" ref="J11116">IFERROR(_xlfn.IFS(B11116=2015,H11116/$O$13,B11116=2016,H11116/$O$14,B11116=2017,H11116/$O$15,B11116=2018,H11116/$O$16,B11116=2019,H11116/$O$17,B11116=2020,H11116/$O$18,B11116=2021,H11116/$O$19,B11116=2022,H11116/$O$20),"")</f>
        <v/>
      </c>
      <c r="K11116" s="3" t="str" cm="1">
        <f t="array" ref="K11116">IFERROR(_xlfn.IFS(B11116=2015,J11116*$P$4,B11116=2016,J11116*$P$5,B11116=2017,J11116*$P$6,B11116=2018,J11116*$P$7,B11116=2019,J11116*$P$8,B11116=2020,J11116*$P$9,B11116=2021,J11116*$P$10,B11116=2022,J11116*$P$11),"")</f>
        <v/>
      </c>
      <c r="L11116" s="3">
        <f t="shared" si="174"/>
        <v>858311.39</v>
      </c>
    </row>
    <row r="11117" spans="1:12">
      <c r="A11117">
        <v>4838900</v>
      </c>
      <c r="B11117">
        <v>2015</v>
      </c>
      <c r="C11117" t="s">
        <v>381</v>
      </c>
      <c r="D11117" t="s">
        <v>2902</v>
      </c>
      <c r="E11117" t="s">
        <v>2903</v>
      </c>
      <c r="G11117" t="s">
        <v>2904</v>
      </c>
      <c r="H11117" s="5">
        <v>1911171.59</v>
      </c>
      <c r="I11117">
        <f>IFERROR(VLOOKUP(G11117,'NCES Match'!$A$2:$B$1307,2,FALSE),"")</f>
        <v>4838900</v>
      </c>
      <c r="J11117" cm="1">
        <f t="array" ref="J11117">IFERROR(_xlfn.IFS(B11117=2015,H11117/$O$13,B11117=2016,H11117/$O$14,B11117=2017,H11117/$O$15,B11117=2018,H11117/$O$16,B11117=2019,H11117/$O$17,B11117=2020,H11117/$O$18,B11117=2021,H11117/$O$19,B11117=2022,H11117/$O$20),"")</f>
        <v>1.4972190037147771E-3</v>
      </c>
      <c r="K11117" s="3" cm="1">
        <f t="array" ref="K11117">IFERROR(_xlfn.IFS(B11117=2015,J11117*$P$4,B11117=2016,J11117*$P$5,B11117=2017,J11117*$P$6,B11117=2018,J11117*$P$7,B11117=2019,J11117*$P$8,B11117=2020,J11117*$P$9,B11117=2021,J11117*$P$10,B11117=2022,J11117*$P$11),"")</f>
        <v>2382798.5736025991</v>
      </c>
      <c r="L11117" s="3">
        <f t="shared" si="174"/>
        <v>4293970.1636025989</v>
      </c>
    </row>
    <row r="11118" spans="1:12">
      <c r="A11118">
        <v>4838900</v>
      </c>
      <c r="B11118">
        <v>2016</v>
      </c>
      <c r="C11118" t="s">
        <v>4102</v>
      </c>
      <c r="D11118" t="s">
        <v>2902</v>
      </c>
      <c r="E11118" t="s">
        <v>2903</v>
      </c>
      <c r="F11118" t="s">
        <v>4101</v>
      </c>
      <c r="G11118" t="s">
        <v>2904</v>
      </c>
      <c r="H11118" s="5">
        <v>1981656</v>
      </c>
      <c r="I11118">
        <f>IFERROR(VLOOKUP(G11118,'NCES Match'!$A$2:$B$1307,2,FALSE),"")</f>
        <v>4838900</v>
      </c>
      <c r="J11118" cm="1">
        <f t="array" ref="J11118">IFERROR(_xlfn.IFS(B11118=2015,H11118/$O$13,B11118=2016,H11118/$O$14,B11118=2017,H11118/$O$15,B11118=2018,H11118/$O$16,B11118=2019,H11118/$O$17,B11118=2020,H11118/$O$18,B11118=2021,H11118/$O$19,B11118=2022,H11118/$O$20),"")</f>
        <v>1.4186019551081237E-3</v>
      </c>
      <c r="K11118" s="3" cm="1">
        <f t="array" ref="K11118">IFERROR(_xlfn.IFS(B11118=2015,J11118*$P$4,B11118=2016,J11118*$P$5,B11118=2017,J11118*$P$6,B11118=2018,J11118*$P$7,B11118=2019,J11118*$P$8,B11118=2020,J11118*$P$9,B11118=2021,J11118*$P$10,B11118=2022,J11118*$P$11),"")</f>
        <v>2377053.7644530651</v>
      </c>
      <c r="L11118" s="3">
        <f t="shared" si="174"/>
        <v>4358709.7644530647</v>
      </c>
    </row>
    <row r="11119" spans="1:12">
      <c r="A11119">
        <v>4838900</v>
      </c>
      <c r="B11119">
        <v>2017</v>
      </c>
      <c r="D11119" t="s">
        <v>2902</v>
      </c>
      <c r="E11119" t="s">
        <v>2903</v>
      </c>
      <c r="F11119" t="s">
        <v>4101</v>
      </c>
      <c r="G11119" t="s">
        <v>2904</v>
      </c>
      <c r="H11119" s="5">
        <v>1988513</v>
      </c>
      <c r="I11119">
        <f>IFERROR(VLOOKUP(G11119,'NCES Match'!$A$2:$B$1307,2,FALSE),"")</f>
        <v>4838900</v>
      </c>
      <c r="J11119" cm="1">
        <f t="array" ref="J11119">IFERROR(_xlfn.IFS(B11119=2015,H11119/$O$13,B11119=2016,H11119/$O$14,B11119=2017,H11119/$O$15,B11119=2018,H11119/$O$16,B11119=2019,H11119/$O$17,B11119=2020,H11119/$O$18,B11119=2021,H11119/$O$19,B11119=2022,H11119/$O$20),"")</f>
        <v>1.3709579501258011E-3</v>
      </c>
      <c r="K11119" s="3" cm="1">
        <f t="array" ref="K11119">IFERROR(_xlfn.IFS(B11119=2015,J11119*$P$4,B11119=2016,J11119*$P$5,B11119=2017,J11119*$P$6,B11119=2018,J11119*$P$7,B11119=2019,J11119*$P$8,B11119=2020,J11119*$P$9,B11119=2021,J11119*$P$10,B11119=2022,J11119*$P$11),"")</f>
        <v>2328226.3528547264</v>
      </c>
      <c r="L11119" s="3">
        <f t="shared" si="174"/>
        <v>4316739.3528547268</v>
      </c>
    </row>
    <row r="11120" spans="1:12">
      <c r="A11120">
        <v>4838900</v>
      </c>
      <c r="B11120">
        <v>2018</v>
      </c>
      <c r="D11120" t="s">
        <v>2902</v>
      </c>
      <c r="E11120" t="s">
        <v>2903</v>
      </c>
      <c r="F11120" t="s">
        <v>4101</v>
      </c>
      <c r="G11120" t="s">
        <v>2904</v>
      </c>
      <c r="H11120" s="5">
        <v>2024110</v>
      </c>
      <c r="I11120">
        <f>IFERROR(VLOOKUP(G11120,'NCES Match'!$A$2:$B$1307,2,FALSE),"")</f>
        <v>4838900</v>
      </c>
      <c r="J11120" cm="1">
        <f t="array" ref="J11120">IFERROR(_xlfn.IFS(B11120=2015,H11120/$O$13,B11120=2016,H11120/$O$14,B11120=2017,H11120/$O$15,B11120=2018,H11120/$O$16,B11120=2019,H11120/$O$17,B11120=2020,H11120/$O$18,B11120=2021,H11120/$O$19,B11120=2022,H11120/$O$20),"")</f>
        <v>1.3208508633992568E-3</v>
      </c>
      <c r="K11120" s="3" cm="1">
        <f t="array" ref="K11120">IFERROR(_xlfn.IFS(B11120=2015,J11120*$P$4,B11120=2016,J11120*$P$5,B11120=2017,J11120*$P$6,B11120=2018,J11120*$P$7,B11120=2019,J11120*$P$8,B11120=2020,J11120*$P$9,B11120=2021,J11120*$P$10,B11120=2022,J11120*$P$11),"")</f>
        <v>2267707.160438404</v>
      </c>
      <c r="L11120" s="3">
        <f t="shared" si="174"/>
        <v>4291817.1604384035</v>
      </c>
    </row>
    <row r="11121" spans="1:12">
      <c r="A11121">
        <v>4838900</v>
      </c>
      <c r="B11121">
        <v>2019</v>
      </c>
      <c r="D11121" t="s">
        <v>2902</v>
      </c>
      <c r="E11121" t="s">
        <v>2903</v>
      </c>
      <c r="F11121" t="s">
        <v>4101</v>
      </c>
      <c r="G11121" t="s">
        <v>2904</v>
      </c>
      <c r="H11121" s="5">
        <v>2063302</v>
      </c>
      <c r="I11121">
        <f>IFERROR(VLOOKUP(G11121,'NCES Match'!$A$2:$B$1307,2,FALSE),"")</f>
        <v>4838900</v>
      </c>
      <c r="J11121" cm="1">
        <f t="array" ref="J11121">IFERROR(_xlfn.IFS(B11121=2015,H11121/$O$13,B11121=2016,H11121/$O$14,B11121=2017,H11121/$O$15,B11121=2018,H11121/$O$16,B11121=2019,H11121/$O$17,B11121=2020,H11121/$O$18,B11121=2021,H11121/$O$19,B11121=2022,H11121/$O$20),"")</f>
        <v>1.3064416153378328E-3</v>
      </c>
      <c r="K11121" s="3" cm="1">
        <f t="array" ref="K11121">IFERROR(_xlfn.IFS(B11121=2015,J11121*$P$4,B11121=2016,J11121*$P$5,B11121=2017,J11121*$P$6,B11121=2018,J11121*$P$7,B11121=2019,J11121*$P$8,B11121=2020,J11121*$P$9,B11121=2021,J11121*$P$10,B11121=2022,J11121*$P$11),"")</f>
        <v>2270498.8102779281</v>
      </c>
      <c r="L11121" s="3">
        <f t="shared" si="174"/>
        <v>4333800.8102779277</v>
      </c>
    </row>
    <row r="11122" spans="1:12">
      <c r="A11122">
        <v>4838900</v>
      </c>
      <c r="B11122">
        <v>2020</v>
      </c>
      <c r="D11122" t="s">
        <v>2902</v>
      </c>
      <c r="E11122" t="s">
        <v>2903</v>
      </c>
      <c r="F11122" t="s">
        <v>4230</v>
      </c>
      <c r="G11122" t="s">
        <v>2904</v>
      </c>
      <c r="H11122" s="5">
        <v>2336474</v>
      </c>
      <c r="I11122">
        <f>IFERROR(VLOOKUP(G11122,'NCES Match'!$A$2:$B$1307,2,FALSE),"")</f>
        <v>4838900</v>
      </c>
      <c r="J11122" cm="1">
        <f t="array" ref="J11122">IFERROR(_xlfn.IFS(B11122=2015,H11122/$O$13,B11122=2016,H11122/$O$14,B11122=2017,H11122/$O$15,B11122=2018,H11122/$O$16,B11122=2019,H11122/$O$17,B11122=2020,H11122/$O$18,B11122=2021,H11122/$O$19,B11122=2022,H11122/$O$20),"")</f>
        <v>1.266152930674385E-3</v>
      </c>
      <c r="K11122" s="3" cm="1">
        <f t="array" ref="K11122">IFERROR(_xlfn.IFS(B11122=2015,J11122*$P$4,B11122=2016,J11122*$P$5,B11122=2017,J11122*$P$6,B11122=2018,J11122*$P$7,B11122=2019,J11122*$P$8,B11122=2020,J11122*$P$9,B11122=2021,J11122*$P$10,B11122=2022,J11122*$P$11),"")</f>
        <v>2669053.9420821033</v>
      </c>
      <c r="L11122" s="3">
        <f t="shared" si="174"/>
        <v>5005527.9420821033</v>
      </c>
    </row>
    <row r="11123" spans="1:12">
      <c r="A11123">
        <v>4838900</v>
      </c>
      <c r="B11123">
        <v>2021</v>
      </c>
      <c r="D11123" t="s">
        <v>2902</v>
      </c>
      <c r="E11123" t="s">
        <v>2903</v>
      </c>
      <c r="F11123" t="s">
        <v>4101</v>
      </c>
      <c r="G11123" t="s">
        <v>2904</v>
      </c>
      <c r="H11123" s="5">
        <v>2321325.2200000002</v>
      </c>
      <c r="I11123">
        <f>IFERROR(VLOOKUP(G11123,'NCES Match'!$A$2:$B$1307,2,FALSE),"")</f>
        <v>4838900</v>
      </c>
      <c r="J11123" cm="1">
        <f t="array" ref="J11123">IFERROR(_xlfn.IFS(B11123=2015,H11123/$O$13,B11123=2016,H11123/$O$14,B11123=2017,H11123/$O$15,B11123=2018,H11123/$O$16,B11123=2019,H11123/$O$17,B11123=2020,H11123/$O$18,B11123=2021,H11123/$O$19,B11123=2022,H11123/$O$20),"")</f>
        <v>1.1876898359636976E-3</v>
      </c>
      <c r="K11123" s="3" cm="1">
        <f t="array" ref="K11123">IFERROR(_xlfn.IFS(B11123=2015,J11123*$P$4,B11123=2016,J11123*$P$5,B11123=2017,J11123*$P$6,B11123=2018,J11123*$P$7,B11123=2019,J11123*$P$8,B11123=2020,J11123*$P$9,B11123=2021,J11123*$P$10,B11123=2022,J11123*$P$11),"")</f>
        <v>2542313.3894347227</v>
      </c>
      <c r="L11123" s="3">
        <f t="shared" si="174"/>
        <v>4863638.6094347229</v>
      </c>
    </row>
    <row r="11124" spans="1:12">
      <c r="A11124">
        <v>4838900</v>
      </c>
      <c r="B11124">
        <v>2022</v>
      </c>
      <c r="D11124" t="s">
        <v>2902</v>
      </c>
      <c r="E11124" t="s">
        <v>2903</v>
      </c>
      <c r="F11124" t="s">
        <v>4101</v>
      </c>
      <c r="G11124" t="s">
        <v>2904</v>
      </c>
      <c r="H11124" s="5">
        <v>3233904.41</v>
      </c>
      <c r="I11124">
        <f>IFERROR(VLOOKUP(G11124,'NCES Match'!$A$2:$B$1307,2,FALSE),"")</f>
        <v>4838900</v>
      </c>
      <c r="J11124" cm="1">
        <f t="array" ref="J11124">IFERROR(_xlfn.IFS(B11124=2015,H11124/$O$13,B11124=2016,H11124/$O$14,B11124=2017,H11124/$O$15,B11124=2018,H11124/$O$16,B11124=2019,H11124/$O$17,B11124=2020,H11124/$O$18,B11124=2021,H11124/$O$19,B11124=2022,H11124/$O$20),"")</f>
        <v>1.4204299124767204E-3</v>
      </c>
      <c r="K11124" s="3" cm="1">
        <f t="array" ref="K11124">IFERROR(_xlfn.IFS(B11124=2015,J11124*$P$4,B11124=2016,J11124*$P$5,B11124=2017,J11124*$P$6,B11124=2018,J11124*$P$7,B11124=2019,J11124*$P$8,B11124=2020,J11124*$P$9,B11124=2021,J11124*$P$10,B11124=2022,J11124*$P$11),"")</f>
        <v>3058871.6777326846</v>
      </c>
      <c r="L11124" s="3">
        <f t="shared" si="174"/>
        <v>6292776.0877326848</v>
      </c>
    </row>
    <row r="11125" spans="1:12">
      <c r="A11125">
        <v>4838900</v>
      </c>
      <c r="B11125">
        <v>2023</v>
      </c>
      <c r="D11125" t="s">
        <v>2902</v>
      </c>
      <c r="E11125" t="s">
        <v>2903</v>
      </c>
      <c r="F11125" t="s">
        <v>4101</v>
      </c>
      <c r="G11125" t="s">
        <v>2904</v>
      </c>
      <c r="H11125" s="5">
        <v>3538727.68</v>
      </c>
      <c r="I11125">
        <f>IFERROR(VLOOKUP(G11125,'NCES Match'!$A$2:$B$1307,2,FALSE),"")</f>
        <v>4838900</v>
      </c>
      <c r="J11125" t="str" cm="1">
        <f t="array" ref="J11125">IFERROR(_xlfn.IFS(B11125=2015,H11125/$O$13,B11125=2016,H11125/$O$14,B11125=2017,H11125/$O$15,B11125=2018,H11125/$O$16,B11125=2019,H11125/$O$17,B11125=2020,H11125/$O$18,B11125=2021,H11125/$O$19,B11125=2022,H11125/$O$20),"")</f>
        <v/>
      </c>
      <c r="K11125" s="3" t="str" cm="1">
        <f t="array" ref="K11125">IFERROR(_xlfn.IFS(B11125=2015,J11125*$P$4,B11125=2016,J11125*$P$5,B11125=2017,J11125*$P$6,B11125=2018,J11125*$P$7,B11125=2019,J11125*$P$8,B11125=2020,J11125*$P$9,B11125=2021,J11125*$P$10,B11125=2022,J11125*$P$11),"")</f>
        <v/>
      </c>
      <c r="L11125" s="3">
        <f t="shared" si="174"/>
        <v>3538727.68</v>
      </c>
    </row>
    <row r="11126" spans="1:12">
      <c r="A11126">
        <v>4814920</v>
      </c>
      <c r="B11126">
        <v>2015</v>
      </c>
      <c r="C11126" t="s">
        <v>381</v>
      </c>
      <c r="D11126" t="s">
        <v>979</v>
      </c>
      <c r="E11126" t="s">
        <v>980</v>
      </c>
      <c r="G11126" t="s">
        <v>981</v>
      </c>
      <c r="H11126" s="5">
        <v>37761.69</v>
      </c>
      <c r="I11126">
        <f>IFERROR(VLOOKUP(G11126,'NCES Match'!$A$2:$B$1307,2,FALSE),"")</f>
        <v>4814920</v>
      </c>
      <c r="J11126" cm="1">
        <f t="array" ref="J11126">IFERROR(_xlfn.IFS(B11126=2015,H11126/$O$13,B11126=2016,H11126/$O$14,B11126=2017,H11126/$O$15,B11126=2018,H11126/$O$16,B11126=2019,H11126/$O$17,B11126=2020,H11126/$O$18,B11126=2021,H11126/$O$19,B11126=2022,H11126/$O$20),"")</f>
        <v>2.9582649813450955E-5</v>
      </c>
      <c r="K11126" s="3" cm="1">
        <f t="array" ref="K11126">IFERROR(_xlfn.IFS(B11126=2015,J11126*$P$4,B11126=2016,J11126*$P$5,B11126=2017,J11126*$P$6,B11126=2018,J11126*$P$7,B11126=2019,J11126*$P$8,B11126=2020,J11126*$P$9,B11126=2021,J11126*$P$10,B11126=2022,J11126*$P$11),"")</f>
        <v>47080.283915701955</v>
      </c>
      <c r="L11126" s="3">
        <f t="shared" si="174"/>
        <v>84841.973915701965</v>
      </c>
    </row>
    <row r="11127" spans="1:12">
      <c r="A11127">
        <v>4814920</v>
      </c>
      <c r="B11127">
        <v>2016</v>
      </c>
      <c r="C11127" t="s">
        <v>4102</v>
      </c>
      <c r="D11127" t="s">
        <v>979</v>
      </c>
      <c r="E11127" t="s">
        <v>980</v>
      </c>
      <c r="F11127" t="s">
        <v>4101</v>
      </c>
      <c r="G11127" t="s">
        <v>981</v>
      </c>
      <c r="H11127" s="5">
        <v>42678</v>
      </c>
      <c r="I11127">
        <f>IFERROR(VLOOKUP(G11127,'NCES Match'!$A$2:$B$1307,2,FALSE),"")</f>
        <v>4814920</v>
      </c>
      <c r="J11127" cm="1">
        <f t="array" ref="J11127">IFERROR(_xlfn.IFS(B11127=2015,H11127/$O$13,B11127=2016,H11127/$O$14,B11127=2017,H11127/$O$15,B11127=2018,H11127/$O$16,B11127=2019,H11127/$O$17,B11127=2020,H11127/$O$18,B11127=2021,H11127/$O$19,B11127=2022,H11127/$O$20),"")</f>
        <v>3.0551767935557178E-5</v>
      </c>
      <c r="K11127" s="3" cm="1">
        <f t="array" ref="K11127">IFERROR(_xlfn.IFS(B11127=2015,J11127*$P$4,B11127=2016,J11127*$P$5,B11127=2017,J11127*$P$6,B11127=2018,J11127*$P$7,B11127=2019,J11127*$P$8,B11127=2020,J11127*$P$9,B11127=2021,J11127*$P$10,B11127=2022,J11127*$P$11),"")</f>
        <v>51193.497034464061</v>
      </c>
      <c r="L11127" s="3">
        <f t="shared" si="174"/>
        <v>93871.497034464061</v>
      </c>
    </row>
    <row r="11128" spans="1:12">
      <c r="A11128">
        <v>4814920</v>
      </c>
      <c r="B11128">
        <v>2017</v>
      </c>
      <c r="D11128" t="s">
        <v>979</v>
      </c>
      <c r="E11128" t="s">
        <v>980</v>
      </c>
      <c r="F11128" t="s">
        <v>4101</v>
      </c>
      <c r="G11128" t="s">
        <v>981</v>
      </c>
      <c r="H11128" s="5">
        <v>43104</v>
      </c>
      <c r="I11128">
        <f>IFERROR(VLOOKUP(G11128,'NCES Match'!$A$2:$B$1307,2,FALSE),"")</f>
        <v>4814920</v>
      </c>
      <c r="J11128" cm="1">
        <f t="array" ref="J11128">IFERROR(_xlfn.IFS(B11128=2015,H11128/$O$13,B11128=2016,H11128/$O$14,B11128=2017,H11128/$O$15,B11128=2018,H11128/$O$16,B11128=2019,H11128/$O$17,B11128=2020,H11128/$O$18,B11128=2021,H11128/$O$19,B11128=2022,H11128/$O$20),"")</f>
        <v>2.9717568596344369E-5</v>
      </c>
      <c r="K11128" s="3" cm="1">
        <f t="array" ref="K11128">IFERROR(_xlfn.IFS(B11128=2015,J11128*$P$4,B11128=2016,J11128*$P$5,B11128=2017,J11128*$P$6,B11128=2018,J11128*$P$7,B11128=2019,J11128*$P$8,B11128=2020,J11128*$P$9,B11128=2021,J11128*$P$10,B11128=2022,J11128*$P$11),"")</f>
        <v>50467.796143877422</v>
      </c>
      <c r="L11128" s="3">
        <f t="shared" si="174"/>
        <v>93571.796143877422</v>
      </c>
    </row>
    <row r="11129" spans="1:12">
      <c r="A11129">
        <v>4814920</v>
      </c>
      <c r="B11129">
        <v>2018</v>
      </c>
      <c r="D11129" t="s">
        <v>979</v>
      </c>
      <c r="E11129" t="s">
        <v>980</v>
      </c>
      <c r="F11129" t="s">
        <v>4101</v>
      </c>
      <c r="G11129" t="s">
        <v>981</v>
      </c>
      <c r="H11129" s="5">
        <v>43864</v>
      </c>
      <c r="I11129">
        <f>IFERROR(VLOOKUP(G11129,'NCES Match'!$A$2:$B$1307,2,FALSE),"")</f>
        <v>4814920</v>
      </c>
      <c r="J11129" cm="1">
        <f t="array" ref="J11129">IFERROR(_xlfn.IFS(B11129=2015,H11129/$O$13,B11129=2016,H11129/$O$14,B11129=2017,H11129/$O$15,B11129=2018,H11129/$O$16,B11129=2019,H11129/$O$17,B11129=2020,H11129/$O$18,B11129=2021,H11129/$O$19,B11129=2022,H11129/$O$20),"")</f>
        <v>2.8623840736000018E-5</v>
      </c>
      <c r="K11129" s="3" cm="1">
        <f t="array" ref="K11129">IFERROR(_xlfn.IFS(B11129=2015,J11129*$P$4,B11129=2016,J11129*$P$5,B11129=2017,J11129*$P$6,B11129=2018,J11129*$P$7,B11129=2019,J11129*$P$8,B11129=2020,J11129*$P$9,B11129=2021,J11129*$P$10,B11129=2022,J11129*$P$11),"")</f>
        <v>49142.935357006361</v>
      </c>
      <c r="L11129" s="3">
        <f t="shared" si="174"/>
        <v>93006.935357006354</v>
      </c>
    </row>
    <row r="11130" spans="1:12">
      <c r="A11130">
        <v>4814920</v>
      </c>
      <c r="B11130">
        <v>2019</v>
      </c>
      <c r="D11130" t="s">
        <v>979</v>
      </c>
      <c r="E11130" t="s">
        <v>980</v>
      </c>
      <c r="F11130" t="s">
        <v>4101</v>
      </c>
      <c r="G11130" t="s">
        <v>981</v>
      </c>
      <c r="H11130" s="5">
        <v>44834</v>
      </c>
      <c r="I11130">
        <f>IFERROR(VLOOKUP(G11130,'NCES Match'!$A$2:$B$1307,2,FALSE),"")</f>
        <v>4814920</v>
      </c>
      <c r="J11130" cm="1">
        <f t="array" ref="J11130">IFERROR(_xlfn.IFS(B11130=2015,H11130/$O$13,B11130=2016,H11130/$O$14,B11130=2017,H11130/$O$15,B11130=2018,H11130/$O$16,B11130=2019,H11130/$O$17,B11130=2020,H11130/$O$18,B11130=2021,H11130/$O$19,B11130=2022,H11130/$O$20),"")</f>
        <v>2.838799331462694E-5</v>
      </c>
      <c r="K11130" s="3" cm="1">
        <f t="array" ref="K11130">IFERROR(_xlfn.IFS(B11130=2015,J11130*$P$4,B11130=2016,J11130*$P$5,B11130=2017,J11130*$P$6,B11130=2018,J11130*$P$7,B11130=2019,J11130*$P$8,B11130=2020,J11130*$P$9,B11130=2021,J11130*$P$10,B11130=2022,J11130*$P$11),"")</f>
        <v>49336.230789288544</v>
      </c>
      <c r="L11130" s="3">
        <f t="shared" si="174"/>
        <v>94170.230789288544</v>
      </c>
    </row>
    <row r="11131" spans="1:12">
      <c r="A11131">
        <v>4814920</v>
      </c>
      <c r="B11131">
        <v>2020</v>
      </c>
      <c r="D11131" t="s">
        <v>979</v>
      </c>
      <c r="E11131" t="s">
        <v>980</v>
      </c>
      <c r="F11131" t="s">
        <v>4230</v>
      </c>
      <c r="G11131" t="s">
        <v>981</v>
      </c>
      <c r="H11131" s="5">
        <v>51046</v>
      </c>
      <c r="I11131">
        <f>IFERROR(VLOOKUP(G11131,'NCES Match'!$A$2:$B$1307,2,FALSE),"")</f>
        <v>4814920</v>
      </c>
      <c r="J11131" cm="1">
        <f t="array" ref="J11131">IFERROR(_xlfn.IFS(B11131=2015,H11131/$O$13,B11131=2016,H11131/$O$14,B11131=2017,H11131/$O$15,B11131=2018,H11131/$O$16,B11131=2019,H11131/$O$17,B11131=2020,H11131/$O$18,B11131=2021,H11131/$O$19,B11131=2022,H11131/$O$20),"")</f>
        <v>2.7662213446075004E-5</v>
      </c>
      <c r="K11131" s="3" cm="1">
        <f t="array" ref="K11131">IFERROR(_xlfn.IFS(B11131=2015,J11131*$P$4,B11131=2016,J11131*$P$5,B11131=2017,J11131*$P$6,B11131=2018,J11131*$P$7,B11131=2019,J11131*$P$8,B11131=2020,J11131*$P$9,B11131=2021,J11131*$P$10,B11131=2022,J11131*$P$11),"")</f>
        <v>58312.023813456959</v>
      </c>
      <c r="L11131" s="3">
        <f t="shared" si="174"/>
        <v>109358.02381345697</v>
      </c>
    </row>
    <row r="11132" spans="1:12">
      <c r="A11132">
        <v>4814920</v>
      </c>
      <c r="B11132">
        <v>2021</v>
      </c>
      <c r="D11132" t="s">
        <v>979</v>
      </c>
      <c r="E11132" t="s">
        <v>980</v>
      </c>
      <c r="F11132" t="s">
        <v>4230</v>
      </c>
      <c r="G11132" t="s">
        <v>981</v>
      </c>
      <c r="H11132" s="5">
        <v>66851.23</v>
      </c>
      <c r="I11132">
        <f>IFERROR(VLOOKUP(G11132,'NCES Match'!$A$2:$B$1307,2,FALSE),"")</f>
        <v>4814920</v>
      </c>
      <c r="J11132" cm="1">
        <f t="array" ref="J11132">IFERROR(_xlfn.IFS(B11132=2015,H11132/$O$13,B11132=2016,H11132/$O$14,B11132=2017,H11132/$O$15,B11132=2018,H11132/$O$16,B11132=2019,H11132/$O$17,B11132=2020,H11132/$O$18,B11132=2021,H11132/$O$19,B11132=2022,H11132/$O$20),"")</f>
        <v>3.4203964919948357E-5</v>
      </c>
      <c r="K11132" s="3" cm="1">
        <f t="array" ref="K11132">IFERROR(_xlfn.IFS(B11132=2015,J11132*$P$4,B11132=2016,J11132*$P$5,B11132=2017,J11132*$P$6,B11132=2018,J11132*$P$7,B11132=2019,J11132*$P$8,B11132=2020,J11132*$P$9,B11132=2021,J11132*$P$10,B11132=2022,J11132*$P$11),"")</f>
        <v>73215.409743051932</v>
      </c>
      <c r="L11132" s="3">
        <f t="shared" si="174"/>
        <v>140066.63974305193</v>
      </c>
    </row>
    <row r="11133" spans="1:12">
      <c r="A11133">
        <v>4814920</v>
      </c>
      <c r="B11133">
        <v>2022</v>
      </c>
      <c r="D11133" t="s">
        <v>979</v>
      </c>
      <c r="E11133" t="s">
        <v>980</v>
      </c>
      <c r="F11133" t="s">
        <v>4101</v>
      </c>
      <c r="G11133" t="s">
        <v>981</v>
      </c>
      <c r="H11133" s="5">
        <v>56067.07</v>
      </c>
      <c r="I11133">
        <f>IFERROR(VLOOKUP(G11133,'NCES Match'!$A$2:$B$1307,2,FALSE),"")</f>
        <v>4814920</v>
      </c>
      <c r="J11133" cm="1">
        <f t="array" ref="J11133">IFERROR(_xlfn.IFS(B11133=2015,H11133/$O$13,B11133=2016,H11133/$O$14,B11133=2017,H11133/$O$15,B11133=2018,H11133/$O$16,B11133=2019,H11133/$O$17,B11133=2020,H11133/$O$18,B11133=2021,H11133/$O$19,B11133=2022,H11133/$O$20),"")</f>
        <v>2.4626375191135024E-5</v>
      </c>
      <c r="K11133" s="3" cm="1">
        <f t="array" ref="K11133">IFERROR(_xlfn.IFS(B11133=2015,J11133*$P$4,B11133=2016,J11133*$P$5,B11133=2017,J11133*$P$6,B11133=2018,J11133*$P$7,B11133=2019,J11133*$P$8,B11133=2020,J11133*$P$9,B11133=2021,J11133*$P$10,B11133=2022,J11133*$P$11),"")</f>
        <v>53032.480473489275</v>
      </c>
      <c r="L11133" s="3">
        <f t="shared" si="174"/>
        <v>109099.55047348927</v>
      </c>
    </row>
    <row r="11134" spans="1:12">
      <c r="A11134">
        <v>4814920</v>
      </c>
      <c r="B11134">
        <v>2023</v>
      </c>
      <c r="D11134" t="s">
        <v>979</v>
      </c>
      <c r="E11134" t="s">
        <v>980</v>
      </c>
      <c r="F11134" t="s">
        <v>4101</v>
      </c>
      <c r="G11134" t="s">
        <v>981</v>
      </c>
      <c r="H11134" s="5">
        <v>71440.7</v>
      </c>
      <c r="I11134">
        <f>IFERROR(VLOOKUP(G11134,'NCES Match'!$A$2:$B$1307,2,FALSE),"")</f>
        <v>4814920</v>
      </c>
      <c r="J11134" t="str" cm="1">
        <f t="array" ref="J11134">IFERROR(_xlfn.IFS(B11134=2015,H11134/$O$13,B11134=2016,H11134/$O$14,B11134=2017,H11134/$O$15,B11134=2018,H11134/$O$16,B11134=2019,H11134/$O$17,B11134=2020,H11134/$O$18,B11134=2021,H11134/$O$19,B11134=2022,H11134/$O$20),"")</f>
        <v/>
      </c>
      <c r="K11134" s="3" t="str" cm="1">
        <f t="array" ref="K11134">IFERROR(_xlfn.IFS(B11134=2015,J11134*$P$4,B11134=2016,J11134*$P$5,B11134=2017,J11134*$P$6,B11134=2018,J11134*$P$7,B11134=2019,J11134*$P$8,B11134=2020,J11134*$P$9,B11134=2021,J11134*$P$10,B11134=2022,J11134*$P$11),"")</f>
        <v/>
      </c>
      <c r="L11134" s="3">
        <f t="shared" si="174"/>
        <v>71440.7</v>
      </c>
    </row>
    <row r="11135" spans="1:12">
      <c r="A11135">
        <v>4800171</v>
      </c>
      <c r="B11135">
        <v>2015</v>
      </c>
      <c r="C11135" t="s">
        <v>3521</v>
      </c>
      <c r="D11135" t="s">
        <v>3915</v>
      </c>
      <c r="E11135" t="s">
        <v>3916</v>
      </c>
      <c r="G11135" t="s">
        <v>3917</v>
      </c>
      <c r="H11135" s="5">
        <v>37917.599999999999</v>
      </c>
      <c r="I11135">
        <f>IFERROR(VLOOKUP(G11135,'NCES Match'!$A$2:$B$1307,2,FALSE),"")</f>
        <v>4800171</v>
      </c>
      <c r="J11135" cm="1">
        <f t="array" ref="J11135">IFERROR(_xlfn.IFS(B11135=2015,H11135/$O$13,B11135=2016,H11135/$O$14,B11135=2017,H11135/$O$15,B11135=2018,H11135/$O$16,B11135=2019,H11135/$O$17,B11135=2020,H11135/$O$18,B11135=2021,H11135/$O$19,B11135=2022,H11135/$O$20),"")</f>
        <v>2.9704790293191534E-5</v>
      </c>
      <c r="K11135" s="3" cm="1">
        <f t="array" ref="K11135">IFERROR(_xlfn.IFS(B11135=2015,J11135*$P$4,B11135=2016,J11135*$P$5,B11135=2017,J11135*$P$6,B11135=2018,J11135*$P$7,B11135=2019,J11135*$P$8,B11135=2020,J11135*$P$9,B11135=2021,J11135*$P$10,B11135=2022,J11135*$P$11),"")</f>
        <v>47274.668411345476</v>
      </c>
      <c r="L11135" s="3">
        <f t="shared" si="174"/>
        <v>85192.268411345474</v>
      </c>
    </row>
    <row r="11136" spans="1:12">
      <c r="A11136">
        <v>4800171</v>
      </c>
      <c r="B11136">
        <v>2016</v>
      </c>
      <c r="C11136" t="s">
        <v>4104</v>
      </c>
      <c r="D11136" t="s">
        <v>3915</v>
      </c>
      <c r="E11136" t="s">
        <v>3916</v>
      </c>
      <c r="F11136" t="s">
        <v>4101</v>
      </c>
      <c r="G11136" t="s">
        <v>3917</v>
      </c>
      <c r="H11136" s="5">
        <v>33331</v>
      </c>
      <c r="I11136">
        <f>IFERROR(VLOOKUP(G11136,'NCES Match'!$A$2:$B$1307,2,FALSE),"")</f>
        <v>4800171</v>
      </c>
      <c r="J11136" cm="1">
        <f t="array" ref="J11136">IFERROR(_xlfn.IFS(B11136=2015,H11136/$O$13,B11136=2016,H11136/$O$14,B11136=2017,H11136/$O$15,B11136=2018,H11136/$O$16,B11136=2019,H11136/$O$17,B11136=2020,H11136/$O$18,B11136=2021,H11136/$O$19,B11136=2022,H11136/$O$20),"")</f>
        <v>2.3860559938611376E-5</v>
      </c>
      <c r="K11136" s="3" cm="1">
        <f t="array" ref="K11136">IFERROR(_xlfn.IFS(B11136=2015,J11136*$P$4,B11136=2016,J11136*$P$5,B11136=2017,J11136*$P$6,B11136=2018,J11136*$P$7,B11136=2019,J11136*$P$8,B11136=2020,J11136*$P$9,B11136=2021,J11136*$P$10,B11136=2022,J11136*$P$11),"")</f>
        <v>39981.49982791418</v>
      </c>
      <c r="L11136" s="3">
        <f t="shared" si="174"/>
        <v>73312.499827914173</v>
      </c>
    </row>
    <row r="11137" spans="1:12">
      <c r="A11137">
        <v>4800171</v>
      </c>
      <c r="B11137">
        <v>2017</v>
      </c>
      <c r="D11137" t="s">
        <v>3915</v>
      </c>
      <c r="E11137" t="s">
        <v>3916</v>
      </c>
      <c r="F11137" t="s">
        <v>4101</v>
      </c>
      <c r="G11137" t="s">
        <v>3917</v>
      </c>
      <c r="H11137" s="5">
        <v>20766</v>
      </c>
      <c r="I11137">
        <f>IFERROR(VLOOKUP(G11137,'NCES Match'!$A$2:$B$1307,2,FALSE),"")</f>
        <v>4800171</v>
      </c>
      <c r="J11137" cm="1">
        <f t="array" ref="J11137">IFERROR(_xlfn.IFS(B11137=2015,H11137/$O$13,B11137=2016,H11137/$O$14,B11137=2017,H11137/$O$15,B11137=2018,H11137/$O$16,B11137=2019,H11137/$O$17,B11137=2020,H11137/$O$18,B11137=2021,H11137/$O$19,B11137=2022,H11137/$O$20),"")</f>
        <v>1.4316885427609668E-5</v>
      </c>
      <c r="K11137" s="3" cm="1">
        <f t="array" ref="K11137">IFERROR(_xlfn.IFS(B11137=2015,J11137*$P$4,B11137=2016,J11137*$P$5,B11137=2017,J11137*$P$6,B11137=2018,J11137*$P$7,B11137=2019,J11137*$P$8,B11137=2020,J11137*$P$9,B11137=2021,J11137*$P$10,B11137=2022,J11137*$P$11),"")</f>
        <v>24313.619495261657</v>
      </c>
      <c r="L11137" s="3">
        <f t="shared" si="174"/>
        <v>45079.619495261657</v>
      </c>
    </row>
    <row r="11138" spans="1:12">
      <c r="A11138">
        <v>4800171</v>
      </c>
      <c r="B11138">
        <v>2018</v>
      </c>
      <c r="D11138" t="s">
        <v>3915</v>
      </c>
      <c r="E11138" t="s">
        <v>3916</v>
      </c>
      <c r="F11138" t="s">
        <v>4101</v>
      </c>
      <c r="G11138" t="s">
        <v>3917</v>
      </c>
      <c r="H11138" s="5">
        <v>21376</v>
      </c>
      <c r="I11138">
        <f>IFERROR(VLOOKUP(G11138,'NCES Match'!$A$2:$B$1307,2,FALSE),"")</f>
        <v>4800171</v>
      </c>
      <c r="J11138" cm="1">
        <f t="array" ref="J11138">IFERROR(_xlfn.IFS(B11138=2015,H11138/$O$13,B11138=2016,H11138/$O$14,B11138=2017,H11138/$O$15,B11138=2018,H11138/$O$16,B11138=2019,H11138/$O$17,B11138=2020,H11138/$O$18,B11138=2021,H11138/$O$19,B11138=2022,H11138/$O$20),"")</f>
        <v>1.3949097655770938E-5</v>
      </c>
      <c r="K11138" s="3" cm="1">
        <f t="array" ref="K11138">IFERROR(_xlfn.IFS(B11138=2015,J11138*$P$4,B11138=2016,J11138*$P$5,B11138=2017,J11138*$P$6,B11138=2018,J11138*$P$7,B11138=2019,J11138*$P$8,B11138=2020,J11138*$P$9,B11138=2021,J11138*$P$10,B11138=2022,J11138*$P$11),"")</f>
        <v>23948.554308575782</v>
      </c>
      <c r="L11138" s="3">
        <f t="shared" si="174"/>
        <v>45324.554308575782</v>
      </c>
    </row>
    <row r="11139" spans="1:12">
      <c r="A11139">
        <v>4800171</v>
      </c>
      <c r="B11139">
        <v>2019</v>
      </c>
      <c r="D11139" t="s">
        <v>3915</v>
      </c>
      <c r="E11139" t="s">
        <v>3916</v>
      </c>
      <c r="F11139" t="s">
        <v>4101</v>
      </c>
      <c r="G11139" t="s">
        <v>3917</v>
      </c>
      <c r="H11139" s="5">
        <v>19997</v>
      </c>
      <c r="I11139">
        <f>IFERROR(VLOOKUP(G11139,'NCES Match'!$A$2:$B$1307,2,FALSE),"")</f>
        <v>4800171</v>
      </c>
      <c r="J11139" cm="1">
        <f t="array" ref="J11139">IFERROR(_xlfn.IFS(B11139=2015,H11139/$O$13,B11139=2016,H11139/$O$14,B11139=2017,H11139/$O$15,B11139=2018,H11139/$O$16,B11139=2019,H11139/$O$17,B11139=2020,H11139/$O$18,B11139=2021,H11139/$O$19,B11139=2022,H11139/$O$20),"")</f>
        <v>1.266170099283122E-5</v>
      </c>
      <c r="K11139" s="3" cm="1">
        <f t="array" ref="K11139">IFERROR(_xlfn.IFS(B11139=2015,J11139*$P$4,B11139=2016,J11139*$P$5,B11139=2017,J11139*$P$6,B11139=2018,J11139*$P$7,B11139=2019,J11139*$P$8,B11139=2020,J11139*$P$9,B11139=2021,J11139*$P$10,B11139=2022,J11139*$P$11),"")</f>
        <v>22005.098967154459</v>
      </c>
      <c r="L11139" s="3">
        <f t="shared" ref="L11139:L11202" si="175">SUM(H11139,K11139)</f>
        <v>42002.098967154459</v>
      </c>
    </row>
    <row r="11140" spans="1:12">
      <c r="A11140">
        <v>4800171</v>
      </c>
      <c r="B11140">
        <v>2020</v>
      </c>
      <c r="D11140" t="s">
        <v>3915</v>
      </c>
      <c r="E11140" t="s">
        <v>3916</v>
      </c>
      <c r="F11140" t="s">
        <v>4230</v>
      </c>
      <c r="G11140" t="s">
        <v>3917</v>
      </c>
      <c r="H11140" s="5">
        <v>30956</v>
      </c>
      <c r="I11140">
        <f>IFERROR(VLOOKUP(G11140,'NCES Match'!$A$2:$B$1307,2,FALSE),"")</f>
        <v>4800171</v>
      </c>
      <c r="J11140" cm="1">
        <f t="array" ref="J11140">IFERROR(_xlfn.IFS(B11140=2015,H11140/$O$13,B11140=2016,H11140/$O$14,B11140=2017,H11140/$O$15,B11140=2018,H11140/$O$16,B11140=2019,H11140/$O$17,B11140=2020,H11140/$O$18,B11140=2021,H11140/$O$19,B11140=2022,H11140/$O$20),"")</f>
        <v>1.6775290511238842E-5</v>
      </c>
      <c r="K11140" s="3" cm="1">
        <f t="array" ref="K11140">IFERROR(_xlfn.IFS(B11140=2015,J11140*$P$4,B11140=2016,J11140*$P$5,B11140=2017,J11140*$P$6,B11140=2018,J11140*$P$7,B11140=2019,J11140*$P$8,B11140=2020,J11140*$P$9,B11140=2021,J11140*$P$10,B11140=2022,J11140*$P$11),"")</f>
        <v>35362.359620134266</v>
      </c>
      <c r="L11140" s="3">
        <f t="shared" si="175"/>
        <v>66318.359620134259</v>
      </c>
    </row>
    <row r="11141" spans="1:12">
      <c r="A11141">
        <v>4800171</v>
      </c>
      <c r="B11141">
        <v>2021</v>
      </c>
      <c r="D11141" t="s">
        <v>3915</v>
      </c>
      <c r="E11141" t="s">
        <v>3916</v>
      </c>
      <c r="F11141" t="s">
        <v>4230</v>
      </c>
      <c r="G11141" t="s">
        <v>3917</v>
      </c>
      <c r="H11141" s="5">
        <v>27203.98</v>
      </c>
      <c r="I11141">
        <f>IFERROR(VLOOKUP(G11141,'NCES Match'!$A$2:$B$1307,2,FALSE),"")</f>
        <v>4800171</v>
      </c>
      <c r="J11141" cm="1">
        <f t="array" ref="J11141">IFERROR(_xlfn.IFS(B11141=2015,H11141/$O$13,B11141=2016,H11141/$O$14,B11141=2017,H11141/$O$15,B11141=2018,H11141/$O$16,B11141=2019,H11141/$O$17,B11141=2020,H11141/$O$18,B11141=2021,H11141/$O$19,B11141=2022,H11141/$O$20),"")</f>
        <v>1.3918726366036598E-5</v>
      </c>
      <c r="K11141" s="3" cm="1">
        <f t="array" ref="K11141">IFERROR(_xlfn.IFS(B11141=2015,J11141*$P$4,B11141=2016,J11141*$P$5,B11141=2017,J11141*$P$6,B11141=2018,J11141*$P$7,B11141=2019,J11141*$P$8,B11141=2020,J11141*$P$9,B11141=2021,J11141*$P$10,B11141=2022,J11141*$P$11),"")</f>
        <v>29793.775557185563</v>
      </c>
      <c r="L11141" s="3">
        <f t="shared" si="175"/>
        <v>56997.755557185563</v>
      </c>
    </row>
    <row r="11142" spans="1:12">
      <c r="A11142">
        <v>4800171</v>
      </c>
      <c r="B11142">
        <v>2022</v>
      </c>
      <c r="D11142" t="s">
        <v>3915</v>
      </c>
      <c r="E11142" t="s">
        <v>3916</v>
      </c>
      <c r="F11142" t="s">
        <v>4101</v>
      </c>
      <c r="G11142" t="s">
        <v>3917</v>
      </c>
      <c r="H11142" s="5">
        <v>27002.79</v>
      </c>
      <c r="I11142">
        <f>IFERROR(VLOOKUP(G11142,'NCES Match'!$A$2:$B$1307,2,FALSE),"")</f>
        <v>4800171</v>
      </c>
      <c r="J11142" cm="1">
        <f t="array" ref="J11142">IFERROR(_xlfn.IFS(B11142=2015,H11142/$O$13,B11142=2016,H11142/$O$14,B11142=2017,H11142/$O$15,B11142=2018,H11142/$O$16,B11142=2019,H11142/$O$17,B11142=2020,H11142/$O$18,B11142=2021,H11142/$O$19,B11142=2022,H11142/$O$20),"")</f>
        <v>1.1860452806744297E-5</v>
      </c>
      <c r="K11142" s="3" cm="1">
        <f t="array" ref="K11142">IFERROR(_xlfn.IFS(B11142=2015,J11142*$P$4,B11142=2016,J11142*$P$5,B11142=2017,J11142*$P$6,B11142=2018,J11142*$P$7,B11142=2019,J11142*$P$8,B11142=2020,J11142*$P$9,B11142=2021,J11142*$P$10,B11142=2022,J11142*$P$11),"")</f>
        <v>25541.283562788845</v>
      </c>
      <c r="L11142" s="3">
        <f t="shared" si="175"/>
        <v>52544.07356278885</v>
      </c>
    </row>
    <row r="11143" spans="1:12">
      <c r="A11143">
        <v>4800171</v>
      </c>
      <c r="B11143">
        <v>2023</v>
      </c>
      <c r="D11143" t="s">
        <v>3915</v>
      </c>
      <c r="E11143" t="s">
        <v>3916</v>
      </c>
      <c r="F11143" t="s">
        <v>4101</v>
      </c>
      <c r="G11143" t="s">
        <v>3917</v>
      </c>
      <c r="H11143" s="5">
        <v>30250.09</v>
      </c>
      <c r="I11143">
        <f>IFERROR(VLOOKUP(G11143,'NCES Match'!$A$2:$B$1307,2,FALSE),"")</f>
        <v>4800171</v>
      </c>
      <c r="J11143" t="str" cm="1">
        <f t="array" ref="J11143">IFERROR(_xlfn.IFS(B11143=2015,H11143/$O$13,B11143=2016,H11143/$O$14,B11143=2017,H11143/$O$15,B11143=2018,H11143/$O$16,B11143=2019,H11143/$O$17,B11143=2020,H11143/$O$18,B11143=2021,H11143/$O$19,B11143=2022,H11143/$O$20),"")</f>
        <v/>
      </c>
      <c r="K11143" s="3" t="str" cm="1">
        <f t="array" ref="K11143">IFERROR(_xlfn.IFS(B11143=2015,J11143*$P$4,B11143=2016,J11143*$P$5,B11143=2017,J11143*$P$6,B11143=2018,J11143*$P$7,B11143=2019,J11143*$P$8,B11143=2020,J11143*$P$9,B11143=2021,J11143*$P$10,B11143=2022,J11143*$P$11),"")</f>
        <v/>
      </c>
      <c r="L11143" s="3">
        <f t="shared" si="175"/>
        <v>30250.09</v>
      </c>
    </row>
    <row r="11144" spans="1:12">
      <c r="A11144">
        <v>4812750</v>
      </c>
      <c r="B11144">
        <v>2015</v>
      </c>
      <c r="C11144" t="s">
        <v>381</v>
      </c>
      <c r="D11144" t="s">
        <v>801</v>
      </c>
      <c r="E11144" t="s">
        <v>802</v>
      </c>
      <c r="G11144" t="s">
        <v>803</v>
      </c>
      <c r="H11144" s="5">
        <v>256915.51</v>
      </c>
      <c r="I11144">
        <f>IFERROR(VLOOKUP(G11144,'NCES Match'!$A$2:$B$1307,2,FALSE),"")</f>
        <v>4812750</v>
      </c>
      <c r="J11144" cm="1">
        <f t="array" ref="J11144">IFERROR(_xlfn.IFS(B11144=2015,H11144/$O$13,B11144=2016,H11144/$O$14,B11144=2017,H11144/$O$15,B11144=2018,H11144/$O$16,B11144=2019,H11144/$O$17,B11144=2020,H11144/$O$18,B11144=2021,H11144/$O$19,B11144=2022,H11144/$O$20),"")</f>
        <v>2.0126857574367452E-4</v>
      </c>
      <c r="K11144" s="3" cm="1">
        <f t="array" ref="K11144">IFERROR(_xlfn.IFS(B11144=2015,J11144*$P$4,B11144=2016,J11144*$P$5,B11144=2017,J11144*$P$6,B11144=2018,J11144*$P$7,B11144=2019,J11144*$P$8,B11144=2020,J11144*$P$9,B11144=2021,J11144*$P$10,B11144=2022,J11144*$P$11),"")</f>
        <v>320315.51429894596</v>
      </c>
      <c r="L11144" s="3">
        <f t="shared" si="175"/>
        <v>577231.02429894591</v>
      </c>
    </row>
    <row r="11145" spans="1:12">
      <c r="A11145">
        <v>4812750</v>
      </c>
      <c r="B11145">
        <v>2016</v>
      </c>
      <c r="C11145" t="s">
        <v>4102</v>
      </c>
      <c r="D11145" t="s">
        <v>801</v>
      </c>
      <c r="E11145" t="s">
        <v>802</v>
      </c>
      <c r="F11145" t="s">
        <v>4101</v>
      </c>
      <c r="G11145" t="s">
        <v>803</v>
      </c>
      <c r="H11145" s="5">
        <v>264502</v>
      </c>
      <c r="I11145">
        <f>IFERROR(VLOOKUP(G11145,'NCES Match'!$A$2:$B$1307,2,FALSE),"")</f>
        <v>4812750</v>
      </c>
      <c r="J11145" cm="1">
        <f t="array" ref="J11145">IFERROR(_xlfn.IFS(B11145=2015,H11145/$O$13,B11145=2016,H11145/$O$14,B11145=2017,H11145/$O$15,B11145=2018,H11145/$O$16,B11145=2019,H11145/$O$17,B11145=2020,H11145/$O$18,B11145=2021,H11145/$O$19,B11145=2022,H11145/$O$20),"")</f>
        <v>1.8934822912251617E-4</v>
      </c>
      <c r="K11145" s="3" cm="1">
        <f t="array" ref="K11145">IFERROR(_xlfn.IFS(B11145=2015,J11145*$P$4,B11145=2016,J11145*$P$5,B11145=2017,J11145*$P$6,B11145=2018,J11145*$P$7,B11145=2019,J11145*$P$8,B11145=2020,J11145*$P$9,B11145=2021,J11145*$P$10,B11145=2022,J11145*$P$11),"")</f>
        <v>317277.80947115173</v>
      </c>
      <c r="L11145" s="3">
        <f t="shared" si="175"/>
        <v>581779.80947115179</v>
      </c>
    </row>
    <row r="11146" spans="1:12">
      <c r="A11146">
        <v>4812750</v>
      </c>
      <c r="B11146">
        <v>2017</v>
      </c>
      <c r="D11146" t="s">
        <v>801</v>
      </c>
      <c r="E11146" t="s">
        <v>802</v>
      </c>
      <c r="F11146" t="s">
        <v>4101</v>
      </c>
      <c r="G11146" t="s">
        <v>803</v>
      </c>
      <c r="H11146" s="5">
        <v>279305</v>
      </c>
      <c r="I11146">
        <f>IFERROR(VLOOKUP(G11146,'NCES Match'!$A$2:$B$1307,2,FALSE),"")</f>
        <v>4812750</v>
      </c>
      <c r="J11146" cm="1">
        <f t="array" ref="J11146">IFERROR(_xlfn.IFS(B11146=2015,H11146/$O$13,B11146=2016,H11146/$O$14,B11146=2017,H11146/$O$15,B11146=2018,H11146/$O$16,B11146=2019,H11146/$O$17,B11146=2020,H11146/$O$18,B11146=2021,H11146/$O$19,B11146=2022,H11146/$O$20),"")</f>
        <v>1.9256369471051327E-4</v>
      </c>
      <c r="K11146" s="3" cm="1">
        <f t="array" ref="K11146">IFERROR(_xlfn.IFS(B11146=2015,J11146*$P$4,B11146=2016,J11146*$P$5,B11146=2017,J11146*$P$6,B11146=2018,J11146*$P$7,B11146=2019,J11146*$P$8,B11146=2020,J11146*$P$9,B11146=2021,J11146*$P$10,B11146=2022,J11146*$P$11),"")</f>
        <v>327020.8751384021</v>
      </c>
      <c r="L11146" s="3">
        <f t="shared" si="175"/>
        <v>606325.8751384021</v>
      </c>
    </row>
    <row r="11147" spans="1:12">
      <c r="A11147">
        <v>4812750</v>
      </c>
      <c r="B11147">
        <v>2018</v>
      </c>
      <c r="D11147" t="s">
        <v>801</v>
      </c>
      <c r="E11147" t="s">
        <v>802</v>
      </c>
      <c r="F11147" t="s">
        <v>4101</v>
      </c>
      <c r="G11147" t="s">
        <v>803</v>
      </c>
      <c r="H11147" s="5">
        <v>291794</v>
      </c>
      <c r="I11147">
        <f>IFERROR(VLOOKUP(G11147,'NCES Match'!$A$2:$B$1307,2,FALSE),"")</f>
        <v>4812750</v>
      </c>
      <c r="J11147" cm="1">
        <f t="array" ref="J11147">IFERROR(_xlfn.IFS(B11147=2015,H11147/$O$13,B11147=2016,H11147/$O$14,B11147=2017,H11147/$O$15,B11147=2018,H11147/$O$16,B11147=2019,H11147/$O$17,B11147=2020,H11147/$O$18,B11147=2021,H11147/$O$19,B11147=2022,H11147/$O$20),"")</f>
        <v>1.9041275268375866E-4</v>
      </c>
      <c r="K11147" s="3" cm="1">
        <f t="array" ref="K11147">IFERROR(_xlfn.IFS(B11147=2015,J11147*$P$4,B11147=2016,J11147*$P$5,B11147=2017,J11147*$P$6,B11147=2018,J11147*$P$7,B11147=2019,J11147*$P$8,B11147=2020,J11147*$P$9,B11147=2021,J11147*$P$10,B11147=2022,J11147*$P$11),"")</f>
        <v>326910.76234639605</v>
      </c>
      <c r="L11147" s="3">
        <f t="shared" si="175"/>
        <v>618704.76234639599</v>
      </c>
    </row>
    <row r="11148" spans="1:12">
      <c r="A11148">
        <v>4812750</v>
      </c>
      <c r="B11148">
        <v>2019</v>
      </c>
      <c r="D11148" t="s">
        <v>801</v>
      </c>
      <c r="E11148" t="s">
        <v>802</v>
      </c>
      <c r="F11148" t="s">
        <v>4101</v>
      </c>
      <c r="G11148" t="s">
        <v>803</v>
      </c>
      <c r="H11148" s="5">
        <v>308216</v>
      </c>
      <c r="I11148">
        <f>IFERROR(VLOOKUP(G11148,'NCES Match'!$A$2:$B$1307,2,FALSE),"")</f>
        <v>4812750</v>
      </c>
      <c r="J11148" cm="1">
        <f t="array" ref="J11148">IFERROR(_xlfn.IFS(B11148=2015,H11148/$O$13,B11148=2016,H11148/$O$14,B11148=2017,H11148/$O$15,B11148=2018,H11148/$O$16,B11148=2019,H11148/$O$17,B11148=2020,H11148/$O$18,B11148=2021,H11148/$O$19,B11148=2022,H11148/$O$20),"")</f>
        <v>1.9515621509258725E-4</v>
      </c>
      <c r="K11148" s="3" cm="1">
        <f t="array" ref="K11148">IFERROR(_xlfn.IFS(B11148=2015,J11148*$P$4,B11148=2016,J11148*$P$5,B11148=2017,J11148*$P$6,B11148=2018,J11148*$P$7,B11148=2019,J11148*$P$8,B11148=2020,J11148*$P$9,B11148=2021,J11148*$P$10,B11148=2022,J11148*$P$11),"")</f>
        <v>339167.0542211571</v>
      </c>
      <c r="L11148" s="3">
        <f t="shared" si="175"/>
        <v>647383.0542211571</v>
      </c>
    </row>
    <row r="11149" spans="1:12">
      <c r="A11149">
        <v>4812750</v>
      </c>
      <c r="B11149">
        <v>2020</v>
      </c>
      <c r="D11149" t="s">
        <v>801</v>
      </c>
      <c r="E11149" t="s">
        <v>802</v>
      </c>
      <c r="F11149" t="s">
        <v>4230</v>
      </c>
      <c r="G11149" t="s">
        <v>803</v>
      </c>
      <c r="H11149" s="5">
        <v>306539</v>
      </c>
      <c r="I11149">
        <f>IFERROR(VLOOKUP(G11149,'NCES Match'!$A$2:$B$1307,2,FALSE),"")</f>
        <v>4812750</v>
      </c>
      <c r="J11149" cm="1">
        <f t="array" ref="J11149">IFERROR(_xlfn.IFS(B11149=2015,H11149/$O$13,B11149=2016,H11149/$O$14,B11149=2017,H11149/$O$15,B11149=2018,H11149/$O$16,B11149=2019,H11149/$O$17,B11149=2020,H11149/$O$18,B11149=2021,H11149/$O$19,B11149=2022,H11149/$O$20),"")</f>
        <v>1.6611580236544266E-4</v>
      </c>
      <c r="K11149" s="3" cm="1">
        <f t="array" ref="K11149">IFERROR(_xlfn.IFS(B11149=2015,J11149*$P$4,B11149=2016,J11149*$P$5,B11149=2017,J11149*$P$6,B11149=2018,J11149*$P$7,B11149=2019,J11149*$P$8,B11149=2020,J11149*$P$9,B11149=2021,J11149*$P$10,B11149=2022,J11149*$P$11),"")</f>
        <v>350172.57900233677</v>
      </c>
      <c r="L11149" s="3">
        <f t="shared" si="175"/>
        <v>656711.57900233683</v>
      </c>
    </row>
    <row r="11150" spans="1:12">
      <c r="A11150">
        <v>4812750</v>
      </c>
      <c r="B11150">
        <v>2021</v>
      </c>
      <c r="D11150" t="s">
        <v>801</v>
      </c>
      <c r="E11150" t="s">
        <v>802</v>
      </c>
      <c r="F11150" t="s">
        <v>4230</v>
      </c>
      <c r="G11150" t="s">
        <v>803</v>
      </c>
      <c r="H11150" s="5">
        <v>321192.21000000002</v>
      </c>
      <c r="I11150">
        <f>IFERROR(VLOOKUP(G11150,'NCES Match'!$A$2:$B$1307,2,FALSE),"")</f>
        <v>4812750</v>
      </c>
      <c r="J11150" cm="1">
        <f t="array" ref="J11150">IFERROR(_xlfn.IFS(B11150=2015,H11150/$O$13,B11150=2016,H11150/$O$14,B11150=2017,H11150/$O$15,B11150=2018,H11150/$O$16,B11150=2019,H11150/$O$17,B11150=2020,H11150/$O$18,B11150=2021,H11150/$O$19,B11150=2022,H11150/$O$20),"")</f>
        <v>1.6433575094131682E-4</v>
      </c>
      <c r="K11150" s="3" cm="1">
        <f t="array" ref="K11150">IFERROR(_xlfn.IFS(B11150=2015,J11150*$P$4,B11150=2016,J11150*$P$5,B11150=2017,J11150*$P$6,B11150=2018,J11150*$P$7,B11150=2019,J11150*$P$8,B11150=2020,J11150*$P$9,B11150=2021,J11150*$P$10,B11150=2022,J11150*$P$11),"")</f>
        <v>351769.43283506361</v>
      </c>
      <c r="L11150" s="3">
        <f t="shared" si="175"/>
        <v>672961.64283506363</v>
      </c>
    </row>
    <row r="11151" spans="1:12">
      <c r="A11151">
        <v>4812750</v>
      </c>
      <c r="B11151">
        <v>2022</v>
      </c>
      <c r="D11151" t="s">
        <v>801</v>
      </c>
      <c r="E11151" t="s">
        <v>802</v>
      </c>
      <c r="F11151" t="s">
        <v>4101</v>
      </c>
      <c r="G11151" t="s">
        <v>803</v>
      </c>
      <c r="H11151" s="5">
        <v>372185.9</v>
      </c>
      <c r="I11151">
        <f>IFERROR(VLOOKUP(G11151,'NCES Match'!$A$2:$B$1307,2,FALSE),"")</f>
        <v>4812750</v>
      </c>
      <c r="J11151" cm="1">
        <f t="array" ref="J11151">IFERROR(_xlfn.IFS(B11151=2015,H11151/$O$13,B11151=2016,H11151/$O$14,B11151=2017,H11151/$O$15,B11151=2018,H11151/$O$16,B11151=2019,H11151/$O$17,B11151=2020,H11151/$O$18,B11151=2021,H11151/$O$19,B11151=2022,H11151/$O$20),"")</f>
        <v>1.6347545206571811E-4</v>
      </c>
      <c r="K11151" s="3" cm="1">
        <f t="array" ref="K11151">IFERROR(_xlfn.IFS(B11151=2015,J11151*$P$4,B11151=2016,J11151*$P$5,B11151=2017,J11151*$P$6,B11151=2018,J11151*$P$7,B11151=2019,J11151*$P$8,B11151=2020,J11151*$P$9,B11151=2021,J11151*$P$10,B11151=2022,J11151*$P$11),"")</f>
        <v>352041.60792169155</v>
      </c>
      <c r="L11151" s="3">
        <f t="shared" si="175"/>
        <v>724227.50792169152</v>
      </c>
    </row>
    <row r="11152" spans="1:12">
      <c r="A11152">
        <v>4812750</v>
      </c>
      <c r="B11152">
        <v>2023</v>
      </c>
      <c r="D11152" t="s">
        <v>801</v>
      </c>
      <c r="E11152" t="s">
        <v>802</v>
      </c>
      <c r="F11152" t="s">
        <v>4101</v>
      </c>
      <c r="G11152" t="s">
        <v>803</v>
      </c>
      <c r="H11152" s="5">
        <v>433629.41</v>
      </c>
      <c r="I11152">
        <f>IFERROR(VLOOKUP(G11152,'NCES Match'!$A$2:$B$1307,2,FALSE),"")</f>
        <v>4812750</v>
      </c>
      <c r="J11152" t="str" cm="1">
        <f t="array" ref="J11152">IFERROR(_xlfn.IFS(B11152=2015,H11152/$O$13,B11152=2016,H11152/$O$14,B11152=2017,H11152/$O$15,B11152=2018,H11152/$O$16,B11152=2019,H11152/$O$17,B11152=2020,H11152/$O$18,B11152=2021,H11152/$O$19,B11152=2022,H11152/$O$20),"")</f>
        <v/>
      </c>
      <c r="K11152" s="3" t="str" cm="1">
        <f t="array" ref="K11152">IFERROR(_xlfn.IFS(B11152=2015,J11152*$P$4,B11152=2016,J11152*$P$5,B11152=2017,J11152*$P$6,B11152=2018,J11152*$P$7,B11152=2019,J11152*$P$8,B11152=2020,J11152*$P$9,B11152=2021,J11152*$P$10,B11152=2022,J11152*$P$11),"")</f>
        <v/>
      </c>
      <c r="L11152" s="3">
        <f t="shared" si="175"/>
        <v>433629.41</v>
      </c>
    </row>
    <row r="11153" spans="1:12">
      <c r="A11153">
        <v>4818120</v>
      </c>
      <c r="B11153">
        <v>2015</v>
      </c>
      <c r="C11153" t="s">
        <v>381</v>
      </c>
      <c r="D11153" t="s">
        <v>1233</v>
      </c>
      <c r="E11153" t="s">
        <v>1234</v>
      </c>
      <c r="G11153" t="s">
        <v>1235</v>
      </c>
      <c r="H11153" s="5">
        <v>170118.16</v>
      </c>
      <c r="I11153">
        <f>IFERROR(VLOOKUP(G11153,'NCES Match'!$A$2:$B$1307,2,FALSE),"")</f>
        <v>4818120</v>
      </c>
      <c r="J11153" cm="1">
        <f t="array" ref="J11153">IFERROR(_xlfn.IFS(B11153=2015,H11153/$O$13,B11153=2016,H11153/$O$14,B11153=2017,H11153/$O$15,B11153=2018,H11153/$O$16,B11153=2019,H11153/$O$17,B11153=2020,H11153/$O$18,B11153=2021,H11153/$O$19,B11153=2022,H11153/$O$20),"")</f>
        <v>1.3327120566342817E-4</v>
      </c>
      <c r="K11153" s="3" cm="1">
        <f t="array" ref="K11153">IFERROR(_xlfn.IFS(B11153=2015,J11153*$P$4,B11153=2016,J11153*$P$5,B11153=2017,J11153*$P$6,B11153=2018,J11153*$P$7,B11153=2019,J11153*$P$8,B11153=2020,J11153*$P$9,B11153=2021,J11153*$P$10,B11153=2022,J11153*$P$11),"")</f>
        <v>212098.8565929335</v>
      </c>
      <c r="L11153" s="3">
        <f t="shared" si="175"/>
        <v>382217.01659293351</v>
      </c>
    </row>
    <row r="11154" spans="1:12">
      <c r="A11154">
        <v>4818120</v>
      </c>
      <c r="B11154">
        <v>2016</v>
      </c>
      <c r="C11154" t="s">
        <v>4102</v>
      </c>
      <c r="D11154" t="s">
        <v>1233</v>
      </c>
      <c r="E11154" t="s">
        <v>1234</v>
      </c>
      <c r="F11154" t="s">
        <v>4101</v>
      </c>
      <c r="G11154" t="s">
        <v>1235</v>
      </c>
      <c r="H11154" s="5">
        <v>150450</v>
      </c>
      <c r="I11154">
        <f>IFERROR(VLOOKUP(G11154,'NCES Match'!$A$2:$B$1307,2,FALSE),"")</f>
        <v>4818120</v>
      </c>
      <c r="J11154" cm="1">
        <f t="array" ref="J11154">IFERROR(_xlfn.IFS(B11154=2015,H11154/$O$13,B11154=2016,H11154/$O$14,B11154=2017,H11154/$O$15,B11154=2018,H11154/$O$16,B11154=2019,H11154/$O$17,B11154=2020,H11154/$O$18,B11154=2021,H11154/$O$19,B11154=2022,H11154/$O$20),"")</f>
        <v>1.0770217643527292E-4</v>
      </c>
      <c r="K11154" s="3" cm="1">
        <f t="array" ref="K11154">IFERROR(_xlfn.IFS(B11154=2015,J11154*$P$4,B11154=2016,J11154*$P$5,B11154=2017,J11154*$P$6,B11154=2018,J11154*$P$7,B11154=2019,J11154*$P$8,B11154=2020,J11154*$P$9,B11154=2021,J11154*$P$10,B11154=2022,J11154*$P$11),"")</f>
        <v>180469.13231255257</v>
      </c>
      <c r="L11154" s="3">
        <f t="shared" si="175"/>
        <v>330919.13231255254</v>
      </c>
    </row>
    <row r="11155" spans="1:12">
      <c r="A11155">
        <v>4818120</v>
      </c>
      <c r="B11155">
        <v>2017</v>
      </c>
      <c r="D11155" t="s">
        <v>1233</v>
      </c>
      <c r="E11155" t="s">
        <v>1234</v>
      </c>
      <c r="F11155" t="s">
        <v>4101</v>
      </c>
      <c r="G11155" t="s">
        <v>1235</v>
      </c>
      <c r="H11155" s="5">
        <v>150867</v>
      </c>
      <c r="I11155">
        <f>IFERROR(VLOOKUP(G11155,'NCES Match'!$A$2:$B$1307,2,FALSE),"")</f>
        <v>4818120</v>
      </c>
      <c r="J11155" cm="1">
        <f t="array" ref="J11155">IFERROR(_xlfn.IFS(B11155=2015,H11155/$O$13,B11155=2016,H11155/$O$14,B11155=2017,H11155/$O$15,B11155=2018,H11155/$O$16,B11155=2019,H11155/$O$17,B11155=2020,H11155/$O$18,B11155=2021,H11155/$O$19,B11155=2022,H11155/$O$20),"")</f>
        <v>1.0401355840350515E-4</v>
      </c>
      <c r="K11155" s="3" cm="1">
        <f t="array" ref="K11155">IFERROR(_xlfn.IFS(B11155=2015,J11155*$P$4,B11155=2016,J11155*$P$5,B11155=2017,J11155*$P$6,B11155=2018,J11155*$P$7,B11155=2019,J11155*$P$8,B11155=2020,J11155*$P$9,B11155=2021,J11155*$P$10,B11155=2022,J11155*$P$11),"")</f>
        <v>176640.79901722242</v>
      </c>
      <c r="L11155" s="3">
        <f t="shared" si="175"/>
        <v>327507.79901722242</v>
      </c>
    </row>
    <row r="11156" spans="1:12">
      <c r="A11156">
        <v>4818120</v>
      </c>
      <c r="B11156">
        <v>2018</v>
      </c>
      <c r="D11156" t="s">
        <v>1233</v>
      </c>
      <c r="E11156" t="s">
        <v>1234</v>
      </c>
      <c r="F11156" t="s">
        <v>4101</v>
      </c>
      <c r="G11156" t="s">
        <v>1235</v>
      </c>
      <c r="H11156" s="5">
        <v>144789</v>
      </c>
      <c r="I11156">
        <f>IFERROR(VLOOKUP(G11156,'NCES Match'!$A$2:$B$1307,2,FALSE),"")</f>
        <v>4818120</v>
      </c>
      <c r="J11156" cm="1">
        <f t="array" ref="J11156">IFERROR(_xlfn.IFS(B11156=2015,H11156/$O$13,B11156=2016,H11156/$O$14,B11156=2017,H11156/$O$15,B11156=2018,H11156/$O$16,B11156=2019,H11156/$O$17,B11156=2020,H11156/$O$18,B11156=2021,H11156/$O$19,B11156=2022,H11156/$O$20),"")</f>
        <v>9.4483341152760958E-5</v>
      </c>
      <c r="K11156" s="3" cm="1">
        <f t="array" ref="K11156">IFERROR(_xlfn.IFS(B11156=2015,J11156*$P$4,B11156=2016,J11156*$P$5,B11156=2017,J11156*$P$6,B11156=2018,J11156*$P$7,B11156=2019,J11156*$P$8,B11156=2020,J11156*$P$9,B11156=2021,J11156*$P$10,B11156=2022,J11156*$P$11),"")</f>
        <v>162214.03582449377</v>
      </c>
      <c r="L11156" s="3">
        <f t="shared" si="175"/>
        <v>307003.03582449374</v>
      </c>
    </row>
    <row r="11157" spans="1:12">
      <c r="A11157">
        <v>4818120</v>
      </c>
      <c r="B11157">
        <v>2019</v>
      </c>
      <c r="D11157" t="s">
        <v>1233</v>
      </c>
      <c r="E11157" t="s">
        <v>1234</v>
      </c>
      <c r="F11157" t="s">
        <v>4101</v>
      </c>
      <c r="G11157" t="s">
        <v>1235</v>
      </c>
      <c r="H11157" s="5">
        <v>153922</v>
      </c>
      <c r="I11157">
        <f>IFERROR(VLOOKUP(G11157,'NCES Match'!$A$2:$B$1307,2,FALSE),"")</f>
        <v>4818120</v>
      </c>
      <c r="J11157" cm="1">
        <f t="array" ref="J11157">IFERROR(_xlfn.IFS(B11157=2015,H11157/$O$13,B11157=2016,H11157/$O$14,B11157=2017,H11157/$O$15,B11157=2018,H11157/$O$16,B11157=2019,H11157/$O$17,B11157=2020,H11157/$O$18,B11157=2021,H11157/$O$19,B11157=2022,H11157/$O$20),"")</f>
        <v>9.7460336061337563E-5</v>
      </c>
      <c r="K11157" s="3" cm="1">
        <f t="array" ref="K11157">IFERROR(_xlfn.IFS(B11157=2015,J11157*$P$4,B11157=2016,J11157*$P$5,B11157=2017,J11157*$P$6,B11157=2018,J11157*$P$7,B11157=2019,J11157*$P$8,B11157=2020,J11157*$P$9,B11157=2021,J11157*$P$10,B11157=2022,J11157*$P$11),"")</f>
        <v>169378.84898846573</v>
      </c>
      <c r="L11157" s="3">
        <f t="shared" si="175"/>
        <v>323300.84898846573</v>
      </c>
    </row>
    <row r="11158" spans="1:12">
      <c r="A11158">
        <v>4818120</v>
      </c>
      <c r="B11158">
        <v>2020</v>
      </c>
      <c r="D11158" t="s">
        <v>1233</v>
      </c>
      <c r="E11158" t="s">
        <v>1234</v>
      </c>
      <c r="F11158" t="s">
        <v>4230</v>
      </c>
      <c r="G11158" t="s">
        <v>1235</v>
      </c>
      <c r="H11158" s="5">
        <v>170082</v>
      </c>
      <c r="I11158">
        <f>IFERROR(VLOOKUP(G11158,'NCES Match'!$A$2:$B$1307,2,FALSE),"")</f>
        <v>4818120</v>
      </c>
      <c r="J11158" cm="1">
        <f t="array" ref="J11158">IFERROR(_xlfn.IFS(B11158=2015,H11158/$O$13,B11158=2016,H11158/$O$14,B11158=2017,H11158/$O$15,B11158=2018,H11158/$O$16,B11158=2019,H11158/$O$17,B11158=2020,H11158/$O$18,B11158=2021,H11158/$O$19,B11158=2022,H11158/$O$20),"")</f>
        <v>9.2168722080776725E-5</v>
      </c>
      <c r="K11158" s="3" cm="1">
        <f t="array" ref="K11158">IFERROR(_xlfn.IFS(B11158=2015,J11158*$P$4,B11158=2016,J11158*$P$5,B11158=2017,J11158*$P$6,B11158=2018,J11158*$P$7,B11158=2019,J11158*$P$8,B11158=2020,J11158*$P$9,B11158=2021,J11158*$P$10,B11158=2022,J11158*$P$11),"")</f>
        <v>194291.92560123</v>
      </c>
      <c r="L11158" s="3">
        <f t="shared" si="175"/>
        <v>364373.92560123</v>
      </c>
    </row>
    <row r="11159" spans="1:12">
      <c r="A11159">
        <v>4818120</v>
      </c>
      <c r="B11159">
        <v>2021</v>
      </c>
      <c r="D11159" t="s">
        <v>1233</v>
      </c>
      <c r="E11159" t="s">
        <v>1234</v>
      </c>
      <c r="F11159" t="s">
        <v>4230</v>
      </c>
      <c r="G11159" t="s">
        <v>1235</v>
      </c>
      <c r="H11159" s="5">
        <v>176899.01</v>
      </c>
      <c r="I11159">
        <f>IFERROR(VLOOKUP(G11159,'NCES Match'!$A$2:$B$1307,2,FALSE),"")</f>
        <v>4818120</v>
      </c>
      <c r="J11159" cm="1">
        <f t="array" ref="J11159">IFERROR(_xlfn.IFS(B11159=2015,H11159/$O$13,B11159=2016,H11159/$O$14,B11159=2017,H11159/$O$15,B11159=2018,H11159/$O$16,B11159=2019,H11159/$O$17,B11159=2020,H11159/$O$18,B11159=2021,H11159/$O$19,B11159=2022,H11159/$O$20),"")</f>
        <v>9.0509142949405633E-5</v>
      </c>
      <c r="K11159" s="3" cm="1">
        <f t="array" ref="K11159">IFERROR(_xlfn.IFS(B11159=2015,J11159*$P$4,B11159=2016,J11159*$P$5,B11159=2017,J11159*$P$6,B11159=2018,J11159*$P$7,B11159=2019,J11159*$P$8,B11159=2020,J11159*$P$9,B11159=2021,J11159*$P$10,B11159=2022,J11159*$P$11),"")</f>
        <v>193739.64398695796</v>
      </c>
      <c r="L11159" s="3">
        <f t="shared" si="175"/>
        <v>370638.65398695797</v>
      </c>
    </row>
    <row r="11160" spans="1:12">
      <c r="A11160">
        <v>4818120</v>
      </c>
      <c r="B11160">
        <v>2022</v>
      </c>
      <c r="D11160" t="s">
        <v>1233</v>
      </c>
      <c r="E11160" t="s">
        <v>1234</v>
      </c>
      <c r="F11160" t="s">
        <v>4101</v>
      </c>
      <c r="G11160" t="s">
        <v>1235</v>
      </c>
      <c r="H11160" s="5">
        <v>252724.77</v>
      </c>
      <c r="I11160">
        <f>IFERROR(VLOOKUP(G11160,'NCES Match'!$A$2:$B$1307,2,FALSE),"")</f>
        <v>4818120</v>
      </c>
      <c r="J11160" cm="1">
        <f t="array" ref="J11160">IFERROR(_xlfn.IFS(B11160=2015,H11160/$O$13,B11160=2016,H11160/$O$14,B11160=2017,H11160/$O$15,B11160=2018,H11160/$O$16,B11160=2019,H11160/$O$17,B11160=2020,H11160/$O$18,B11160=2021,H11160/$O$19,B11160=2022,H11160/$O$20),"")</f>
        <v>1.110044631565963E-4</v>
      </c>
      <c r="K11160" s="3" cm="1">
        <f t="array" ref="K11160">IFERROR(_xlfn.IFS(B11160=2015,J11160*$P$4,B11160=2016,J11160*$P$5,B11160=2017,J11160*$P$6,B11160=2018,J11160*$P$7,B11160=2019,J11160*$P$8,B11160=2020,J11160*$P$9,B11160=2021,J11160*$P$10,B11160=2022,J11160*$P$11),"")</f>
        <v>239046.22499788326</v>
      </c>
      <c r="L11160" s="3">
        <f t="shared" si="175"/>
        <v>491770.99499788322</v>
      </c>
    </row>
    <row r="11161" spans="1:12">
      <c r="A11161">
        <v>4818120</v>
      </c>
      <c r="B11161">
        <v>2023</v>
      </c>
      <c r="D11161" t="s">
        <v>1233</v>
      </c>
      <c r="E11161" t="s">
        <v>1234</v>
      </c>
      <c r="F11161" t="s">
        <v>4101</v>
      </c>
      <c r="G11161" t="s">
        <v>1235</v>
      </c>
      <c r="H11161" s="5">
        <v>261960.57</v>
      </c>
      <c r="I11161">
        <f>IFERROR(VLOOKUP(G11161,'NCES Match'!$A$2:$B$1307,2,FALSE),"")</f>
        <v>4818120</v>
      </c>
      <c r="J11161" t="str" cm="1">
        <f t="array" ref="J11161">IFERROR(_xlfn.IFS(B11161=2015,H11161/$O$13,B11161=2016,H11161/$O$14,B11161=2017,H11161/$O$15,B11161=2018,H11161/$O$16,B11161=2019,H11161/$O$17,B11161=2020,H11161/$O$18,B11161=2021,H11161/$O$19,B11161=2022,H11161/$O$20),"")</f>
        <v/>
      </c>
      <c r="K11161" s="3" t="str" cm="1">
        <f t="array" ref="K11161">IFERROR(_xlfn.IFS(B11161=2015,J11161*$P$4,B11161=2016,J11161*$P$5,B11161=2017,J11161*$P$6,B11161=2018,J11161*$P$7,B11161=2019,J11161*$P$8,B11161=2020,J11161*$P$9,B11161=2021,J11161*$P$10,B11161=2022,J11161*$P$11),"")</f>
        <v/>
      </c>
      <c r="L11161" s="3">
        <f t="shared" si="175"/>
        <v>261960.57</v>
      </c>
    </row>
    <row r="11162" spans="1:12">
      <c r="A11162">
        <v>4821450</v>
      </c>
      <c r="B11162">
        <v>2015</v>
      </c>
      <c r="C11162" t="s">
        <v>381</v>
      </c>
      <c r="D11162" t="s">
        <v>1490</v>
      </c>
      <c r="E11162" t="s">
        <v>1491</v>
      </c>
      <c r="G11162" t="s">
        <v>1492</v>
      </c>
      <c r="H11162" s="5">
        <v>190006.39</v>
      </c>
      <c r="I11162">
        <f>IFERROR(VLOOKUP(G11162,'NCES Match'!$A$2:$B$1307,2,FALSE),"")</f>
        <v>4821450</v>
      </c>
      <c r="J11162" cm="1">
        <f t="array" ref="J11162">IFERROR(_xlfn.IFS(B11162=2015,H11162/$O$13,B11162=2016,H11162/$O$14,B11162=2017,H11162/$O$15,B11162=2018,H11162/$O$16,B11162=2019,H11162/$O$17,B11162=2020,H11162/$O$18,B11162=2021,H11162/$O$19,B11162=2022,H11162/$O$20),"")</f>
        <v>1.4885171976381325E-4</v>
      </c>
      <c r="K11162" s="3" cm="1">
        <f t="array" ref="K11162">IFERROR(_xlfn.IFS(B11162=2015,J11162*$P$4,B11162=2016,J11162*$P$5,B11162=2017,J11162*$P$6,B11162=2018,J11162*$P$7,B11162=2019,J11162*$P$8,B11162=2020,J11162*$P$9,B11162=2021,J11162*$P$10,B11162=2022,J11162*$P$11),"")</f>
        <v>236894.97972674403</v>
      </c>
      <c r="L11162" s="3">
        <f t="shared" si="175"/>
        <v>426901.36972674401</v>
      </c>
    </row>
    <row r="11163" spans="1:12">
      <c r="A11163">
        <v>4821450</v>
      </c>
      <c r="B11163">
        <v>2016</v>
      </c>
      <c r="C11163" t="s">
        <v>4102</v>
      </c>
      <c r="D11163" t="s">
        <v>1490</v>
      </c>
      <c r="E11163" t="s">
        <v>1491</v>
      </c>
      <c r="F11163" t="s">
        <v>4101</v>
      </c>
      <c r="G11163" t="s">
        <v>1492</v>
      </c>
      <c r="H11163" s="5">
        <v>199176</v>
      </c>
      <c r="I11163">
        <f>IFERROR(VLOOKUP(G11163,'NCES Match'!$A$2:$B$1307,2,FALSE),"")</f>
        <v>4821450</v>
      </c>
      <c r="J11163" cm="1">
        <f t="array" ref="J11163">IFERROR(_xlfn.IFS(B11163=2015,H11163/$O$13,B11163=2016,H11163/$O$14,B11163=2017,H11163/$O$15,B11163=2018,H11163/$O$16,B11163=2019,H11163/$O$17,B11163=2020,H11163/$O$18,B11163=2021,H11163/$O$19,B11163=2022,H11163/$O$20),"")</f>
        <v>1.4258350743550627E-4</v>
      </c>
      <c r="K11163" s="3" cm="1">
        <f t="array" ref="K11163">IFERROR(_xlfn.IFS(B11163=2015,J11163*$P$4,B11163=2016,J11163*$P$5,B11163=2017,J11163*$P$6,B11163=2018,J11163*$P$7,B11163=2019,J11163*$P$8,B11163=2020,J11163*$P$9,B11163=2021,J11163*$P$10,B11163=2022,J11163*$P$11),"")</f>
        <v>238917.38050837466</v>
      </c>
      <c r="L11163" s="3">
        <f t="shared" si="175"/>
        <v>438093.38050837466</v>
      </c>
    </row>
    <row r="11164" spans="1:12">
      <c r="A11164">
        <v>4821450</v>
      </c>
      <c r="B11164">
        <v>2017</v>
      </c>
      <c r="D11164" t="s">
        <v>1490</v>
      </c>
      <c r="E11164" t="s">
        <v>1491</v>
      </c>
      <c r="F11164" t="s">
        <v>4101</v>
      </c>
      <c r="G11164" t="s">
        <v>1492</v>
      </c>
      <c r="H11164" s="5">
        <v>211786</v>
      </c>
      <c r="I11164">
        <f>IFERROR(VLOOKUP(G11164,'NCES Match'!$A$2:$B$1307,2,FALSE),"")</f>
        <v>4821450</v>
      </c>
      <c r="J11164" cm="1">
        <f t="array" ref="J11164">IFERROR(_xlfn.IFS(B11164=2015,H11164/$O$13,B11164=2016,H11164/$O$14,B11164=2017,H11164/$O$15,B11164=2018,H11164/$O$16,B11164=2019,H11164/$O$17,B11164=2020,H11164/$O$18,B11164=2021,H11164/$O$19,B11164=2022,H11164/$O$20),"")</f>
        <v>1.4601347862716659E-4</v>
      </c>
      <c r="K11164" s="3" cm="1">
        <f t="array" ref="K11164">IFERROR(_xlfn.IFS(B11164=2015,J11164*$P$4,B11164=2016,J11164*$P$5,B11164=2017,J11164*$P$6,B11164=2018,J11164*$P$7,B11164=2019,J11164*$P$8,B11164=2020,J11164*$P$9,B11164=2021,J11164*$P$10,B11164=2022,J11164*$P$11),"")</f>
        <v>247967.07206122921</v>
      </c>
      <c r="L11164" s="3">
        <f t="shared" si="175"/>
        <v>459753.07206122921</v>
      </c>
    </row>
    <row r="11165" spans="1:12">
      <c r="A11165">
        <v>4821450</v>
      </c>
      <c r="B11165">
        <v>2018</v>
      </c>
      <c r="D11165" t="s">
        <v>1490</v>
      </c>
      <c r="E11165" t="s">
        <v>1491</v>
      </c>
      <c r="F11165" t="s">
        <v>4101</v>
      </c>
      <c r="G11165" t="s">
        <v>1492</v>
      </c>
      <c r="H11165" s="5">
        <v>187503</v>
      </c>
      <c r="I11165">
        <f>IFERROR(VLOOKUP(G11165,'NCES Match'!$A$2:$B$1307,2,FALSE),"")</f>
        <v>4821450</v>
      </c>
      <c r="J11165" cm="1">
        <f t="array" ref="J11165">IFERROR(_xlfn.IFS(B11165=2015,H11165/$O$13,B11165=2016,H11165/$O$14,B11165=2017,H11165/$O$15,B11165=2018,H11165/$O$16,B11165=2019,H11165/$O$17,B11165=2020,H11165/$O$18,B11165=2021,H11165/$O$19,B11165=2022,H11165/$O$20),"")</f>
        <v>1.2235673922857495E-4</v>
      </c>
      <c r="K11165" s="3" cm="1">
        <f t="array" ref="K11165">IFERROR(_xlfn.IFS(B11165=2015,J11165*$P$4,B11165=2016,J11165*$P$5,B11165=2017,J11165*$P$6,B11165=2018,J11165*$P$7,B11165=2019,J11165*$P$8,B11165=2020,J11165*$P$9,B11165=2021,J11165*$P$10,B11165=2022,J11165*$P$11),"")</f>
        <v>210068.57122571504</v>
      </c>
      <c r="L11165" s="3">
        <f t="shared" si="175"/>
        <v>397571.57122571504</v>
      </c>
    </row>
    <row r="11166" spans="1:12">
      <c r="A11166">
        <v>4821450</v>
      </c>
      <c r="B11166">
        <v>2019</v>
      </c>
      <c r="D11166" t="s">
        <v>1490</v>
      </c>
      <c r="E11166" t="s">
        <v>1491</v>
      </c>
      <c r="F11166" t="s">
        <v>4101</v>
      </c>
      <c r="G11166" t="s">
        <v>1492</v>
      </c>
      <c r="H11166" s="5">
        <v>195234</v>
      </c>
      <c r="I11166">
        <f>IFERROR(VLOOKUP(G11166,'NCES Match'!$A$2:$B$1307,2,FALSE),"")</f>
        <v>4821450</v>
      </c>
      <c r="J11166" cm="1">
        <f t="array" ref="J11166">IFERROR(_xlfn.IFS(B11166=2015,H11166/$O$13,B11166=2016,H11166/$O$14,B11166=2017,H11166/$O$15,B11166=2018,H11166/$O$16,B11166=2019,H11166/$O$17,B11166=2020,H11166/$O$18,B11166=2021,H11166/$O$19,B11166=2022,H11166/$O$20),"")</f>
        <v>1.2361826932211884E-4</v>
      </c>
      <c r="K11166" s="3" cm="1">
        <f t="array" ref="K11166">IFERROR(_xlfn.IFS(B11166=2015,J11166*$P$4,B11166=2016,J11166*$P$5,B11166=2017,J11166*$P$6,B11166=2018,J11166*$P$7,B11166=2019,J11166*$P$8,B11166=2020,J11166*$P$9,B11166=2021,J11166*$P$10,B11166=2022,J11166*$P$11),"")</f>
        <v>214839.40049774636</v>
      </c>
      <c r="L11166" s="3">
        <f t="shared" si="175"/>
        <v>410073.40049774636</v>
      </c>
    </row>
    <row r="11167" spans="1:12">
      <c r="A11167">
        <v>4821450</v>
      </c>
      <c r="B11167">
        <v>2020</v>
      </c>
      <c r="D11167" t="s">
        <v>1490</v>
      </c>
      <c r="E11167" t="s">
        <v>1491</v>
      </c>
      <c r="F11167" t="s">
        <v>4230</v>
      </c>
      <c r="G11167" t="s">
        <v>1492</v>
      </c>
      <c r="H11167" s="5">
        <v>239281</v>
      </c>
      <c r="I11167">
        <f>IFERROR(VLOOKUP(G11167,'NCES Match'!$A$2:$B$1307,2,FALSE),"")</f>
        <v>4821450</v>
      </c>
      <c r="J11167" cm="1">
        <f t="array" ref="J11167">IFERROR(_xlfn.IFS(B11167=2015,H11167/$O$13,B11167=2016,H11167/$O$14,B11167=2017,H11167/$O$15,B11167=2018,H11167/$O$16,B11167=2019,H11167/$O$17,B11167=2020,H11167/$O$18,B11167=2021,H11167/$O$19,B11167=2022,H11167/$O$20),"")</f>
        <v>1.2966818351271939E-4</v>
      </c>
      <c r="K11167" s="3" cm="1">
        <f t="array" ref="K11167">IFERROR(_xlfn.IFS(B11167=2015,J11167*$P$4,B11167=2016,J11167*$P$5,B11167=2017,J11167*$P$6,B11167=2018,J11167*$P$7,B11167=2019,J11167*$P$8,B11167=2020,J11167*$P$9,B11167=2021,J11167*$P$10,B11167=2022,J11167*$P$11),"")</f>
        <v>273340.89586074906</v>
      </c>
      <c r="L11167" s="3">
        <f t="shared" si="175"/>
        <v>512621.89586074906</v>
      </c>
    </row>
    <row r="11168" spans="1:12">
      <c r="A11168">
        <v>4821450</v>
      </c>
      <c r="B11168">
        <v>2021</v>
      </c>
      <c r="D11168" t="s">
        <v>1490</v>
      </c>
      <c r="E11168" t="s">
        <v>1491</v>
      </c>
      <c r="F11168" t="s">
        <v>4101</v>
      </c>
      <c r="G11168" t="s">
        <v>1492</v>
      </c>
      <c r="H11168" s="5">
        <v>251501.79</v>
      </c>
      <c r="I11168">
        <f>IFERROR(VLOOKUP(G11168,'NCES Match'!$A$2:$B$1307,2,FALSE),"")</f>
        <v>4821450</v>
      </c>
      <c r="J11168" cm="1">
        <f t="array" ref="J11168">IFERROR(_xlfn.IFS(B11168=2015,H11168/$O$13,B11168=2016,H11168/$O$14,B11168=2017,H11168/$O$15,B11168=2018,H11168/$O$16,B11168=2019,H11168/$O$17,B11168=2020,H11168/$O$18,B11168=2021,H11168/$O$19,B11168=2022,H11168/$O$20),"")</f>
        <v>1.2867913428764465E-4</v>
      </c>
      <c r="K11168" s="3" cm="1">
        <f t="array" ref="K11168">IFERROR(_xlfn.IFS(B11168=2015,J11168*$P$4,B11168=2016,J11168*$P$5,B11168=2017,J11168*$P$6,B11168=2018,J11168*$P$7,B11168=2019,J11168*$P$8,B11168=2020,J11168*$P$9,B11168=2021,J11168*$P$10,B11168=2022,J11168*$P$11),"")</f>
        <v>275444.54463980696</v>
      </c>
      <c r="L11168" s="3">
        <f t="shared" si="175"/>
        <v>526946.334639807</v>
      </c>
    </row>
    <row r="11169" spans="1:12">
      <c r="A11169">
        <v>4821450</v>
      </c>
      <c r="B11169">
        <v>2022</v>
      </c>
      <c r="D11169" t="s">
        <v>1490</v>
      </c>
      <c r="E11169" t="s">
        <v>1491</v>
      </c>
      <c r="F11169" t="s">
        <v>4101</v>
      </c>
      <c r="G11169" t="s">
        <v>1492</v>
      </c>
      <c r="H11169" s="5">
        <v>307508.40999999997</v>
      </c>
      <c r="I11169">
        <f>IFERROR(VLOOKUP(G11169,'NCES Match'!$A$2:$B$1307,2,FALSE),"")</f>
        <v>4821450</v>
      </c>
      <c r="J11169" cm="1">
        <f t="array" ref="J11169">IFERROR(_xlfn.IFS(B11169=2015,H11169/$O$13,B11169=2016,H11169/$O$14,B11169=2017,H11169/$O$15,B11169=2018,H11169/$O$16,B11169=2019,H11169/$O$17,B11169=2020,H11169/$O$18,B11169=2021,H11169/$O$19,B11169=2022,H11169/$O$20),"")</f>
        <v>1.3506711656395415E-4</v>
      </c>
      <c r="K11169" s="3" cm="1">
        <f t="array" ref="K11169">IFERROR(_xlfn.IFS(B11169=2015,J11169*$P$4,B11169=2016,J11169*$P$5,B11169=2017,J11169*$P$6,B11169=2018,J11169*$P$7,B11169=2019,J11169*$P$8,B11169=2020,J11169*$P$9,B11169=2021,J11169*$P$10,B11169=2022,J11169*$P$11),"")</f>
        <v>290864.74018989637</v>
      </c>
      <c r="L11169" s="3">
        <f t="shared" si="175"/>
        <v>598373.15018989635</v>
      </c>
    </row>
    <row r="11170" spans="1:12">
      <c r="A11170">
        <v>4821450</v>
      </c>
      <c r="B11170">
        <v>2023</v>
      </c>
      <c r="D11170" t="s">
        <v>1490</v>
      </c>
      <c r="E11170" t="s">
        <v>1491</v>
      </c>
      <c r="F11170" t="s">
        <v>4101</v>
      </c>
      <c r="G11170" t="s">
        <v>1492</v>
      </c>
      <c r="H11170" s="5">
        <v>376602.95</v>
      </c>
      <c r="I11170">
        <f>IFERROR(VLOOKUP(G11170,'NCES Match'!$A$2:$B$1307,2,FALSE),"")</f>
        <v>4821450</v>
      </c>
      <c r="J11170" t="str" cm="1">
        <f t="array" ref="J11170">IFERROR(_xlfn.IFS(B11170=2015,H11170/$O$13,B11170=2016,H11170/$O$14,B11170=2017,H11170/$O$15,B11170=2018,H11170/$O$16,B11170=2019,H11170/$O$17,B11170=2020,H11170/$O$18,B11170=2021,H11170/$O$19,B11170=2022,H11170/$O$20),"")</f>
        <v/>
      </c>
      <c r="K11170" s="3" t="str" cm="1">
        <f t="array" ref="K11170">IFERROR(_xlfn.IFS(B11170=2015,J11170*$P$4,B11170=2016,J11170*$P$5,B11170=2017,J11170*$P$6,B11170=2018,J11170*$P$7,B11170=2019,J11170*$P$8,B11170=2020,J11170*$P$9,B11170=2021,J11170*$P$10,B11170=2022,J11170*$P$11),"")</f>
        <v/>
      </c>
      <c r="L11170" s="3">
        <f t="shared" si="175"/>
        <v>376602.95</v>
      </c>
    </row>
    <row r="11171" spans="1:12">
      <c r="A11171">
        <v>4829220</v>
      </c>
      <c r="B11171">
        <v>2015</v>
      </c>
      <c r="C11171" t="s">
        <v>381</v>
      </c>
      <c r="D11171" t="s">
        <v>2151</v>
      </c>
      <c r="E11171" t="s">
        <v>2152</v>
      </c>
      <c r="G11171" t="s">
        <v>2153</v>
      </c>
      <c r="H11171" s="5">
        <v>85933.29</v>
      </c>
      <c r="I11171">
        <f>IFERROR(VLOOKUP(G11171,'NCES Match'!$A$2:$B$1307,2,FALSE),"")</f>
        <v>4829220</v>
      </c>
      <c r="J11171" cm="1">
        <f t="array" ref="J11171">IFERROR(_xlfn.IFS(B11171=2015,H11171/$O$13,B11171=2016,H11171/$O$14,B11171=2017,H11171/$O$15,B11171=2018,H11171/$O$16,B11171=2019,H11171/$O$17,B11171=2020,H11171/$O$18,B11171=2021,H11171/$O$19,B11171=2022,H11171/$O$20),"")</f>
        <v>6.7320462230046555E-5</v>
      </c>
      <c r="K11171" s="3" cm="1">
        <f t="array" ref="K11171">IFERROR(_xlfn.IFS(B11171=2015,J11171*$P$4,B11171=2016,J11171*$P$5,B11171=2017,J11171*$P$6,B11171=2018,J11171*$P$7,B11171=2019,J11171*$P$8,B11171=2020,J11171*$P$9,B11171=2021,J11171*$P$10,B11171=2022,J11171*$P$11),"")</f>
        <v>107139.37037803</v>
      </c>
      <c r="L11171" s="3">
        <f t="shared" si="175"/>
        <v>193072.66037802998</v>
      </c>
    </row>
    <row r="11172" spans="1:12">
      <c r="A11172">
        <v>4829220</v>
      </c>
      <c r="B11172">
        <v>2016</v>
      </c>
      <c r="C11172" t="s">
        <v>4102</v>
      </c>
      <c r="D11172" t="s">
        <v>2151</v>
      </c>
      <c r="E11172" t="s">
        <v>2152</v>
      </c>
      <c r="F11172" t="s">
        <v>4101</v>
      </c>
      <c r="G11172" t="s">
        <v>2153</v>
      </c>
      <c r="H11172" s="5">
        <v>85476</v>
      </c>
      <c r="I11172">
        <f>IFERROR(VLOOKUP(G11172,'NCES Match'!$A$2:$B$1307,2,FALSE),"")</f>
        <v>4829220</v>
      </c>
      <c r="J11172" cm="1">
        <f t="array" ref="J11172">IFERROR(_xlfn.IFS(B11172=2015,H11172/$O$13,B11172=2016,H11172/$O$14,B11172=2017,H11172/$O$15,B11172=2018,H11172/$O$16,B11172=2019,H11172/$O$17,B11172=2020,H11172/$O$18,B11172=2021,H11172/$O$19,B11172=2022,H11172/$O$20),"")</f>
        <v>6.1189439900175395E-5</v>
      </c>
      <c r="K11172" s="3" cm="1">
        <f t="array" ref="K11172">IFERROR(_xlfn.IFS(B11172=2015,J11172*$P$4,B11172=2016,J11172*$P$5,B11172=2017,J11172*$P$6,B11172=2018,J11172*$P$7,B11172=2019,J11172*$P$8,B11172=2020,J11172*$P$9,B11172=2021,J11172*$P$10,B11172=2022,J11172*$P$11),"")</f>
        <v>102530.93754435189</v>
      </c>
      <c r="L11172" s="3">
        <f t="shared" si="175"/>
        <v>188006.93754435191</v>
      </c>
    </row>
    <row r="11173" spans="1:12">
      <c r="A11173">
        <v>4829220</v>
      </c>
      <c r="B11173">
        <v>2017</v>
      </c>
      <c r="D11173" t="s">
        <v>2151</v>
      </c>
      <c r="E11173" t="s">
        <v>2152</v>
      </c>
      <c r="F11173" t="s">
        <v>4101</v>
      </c>
      <c r="G11173" t="s">
        <v>2153</v>
      </c>
      <c r="H11173" s="5">
        <v>94315</v>
      </c>
      <c r="I11173">
        <f>IFERROR(VLOOKUP(G11173,'NCES Match'!$A$2:$B$1307,2,FALSE),"")</f>
        <v>4829220</v>
      </c>
      <c r="J11173" cm="1">
        <f t="array" ref="J11173">IFERROR(_xlfn.IFS(B11173=2015,H11173/$O$13,B11173=2016,H11173/$O$14,B11173=2017,H11173/$O$15,B11173=2018,H11173/$O$16,B11173=2019,H11173/$O$17,B11173=2020,H11173/$O$18,B11173=2021,H11173/$O$19,B11173=2022,H11173/$O$20),"")</f>
        <v>6.5024417273668776E-5</v>
      </c>
      <c r="K11173" s="3" cm="1">
        <f t="array" ref="K11173">IFERROR(_xlfn.IFS(B11173=2015,J11173*$P$4,B11173=2016,J11173*$P$5,B11173=2017,J11173*$P$6,B11173=2018,J11173*$P$7,B11173=2019,J11173*$P$8,B11173=2020,J11173*$P$9,B11173=2021,J11173*$P$10,B11173=2022,J11173*$P$11),"")</f>
        <v>110427.57501182718</v>
      </c>
      <c r="L11173" s="3">
        <f t="shared" si="175"/>
        <v>204742.57501182717</v>
      </c>
    </row>
    <row r="11174" spans="1:12">
      <c r="A11174">
        <v>4829220</v>
      </c>
      <c r="B11174">
        <v>2018</v>
      </c>
      <c r="D11174" t="s">
        <v>2151</v>
      </c>
      <c r="E11174" t="s">
        <v>2152</v>
      </c>
      <c r="F11174" t="s">
        <v>4101</v>
      </c>
      <c r="G11174" t="s">
        <v>2153</v>
      </c>
      <c r="H11174" s="5">
        <v>83439</v>
      </c>
      <c r="I11174">
        <f>IFERROR(VLOOKUP(G11174,'NCES Match'!$A$2:$B$1307,2,FALSE),"")</f>
        <v>4829220</v>
      </c>
      <c r="J11174" cm="1">
        <f t="array" ref="J11174">IFERROR(_xlfn.IFS(B11174=2015,H11174/$O$13,B11174=2016,H11174/$O$14,B11174=2017,H11174/$O$15,B11174=2018,H11174/$O$16,B11174=2019,H11174/$O$17,B11174=2020,H11174/$O$18,B11174=2021,H11174/$O$19,B11174=2022,H11174/$O$20),"")</f>
        <v>5.4448856628923616E-5</v>
      </c>
      <c r="K11174" s="3" cm="1">
        <f t="array" ref="K11174">IFERROR(_xlfn.IFS(B11174=2015,J11174*$P$4,B11174=2016,J11174*$P$5,B11174=2017,J11174*$P$6,B11174=2018,J11174*$P$7,B11174=2019,J11174*$P$8,B11174=2020,J11174*$P$9,B11174=2021,J11174*$P$10,B11174=2022,J11174*$P$11),"")</f>
        <v>93480.699052828146</v>
      </c>
      <c r="L11174" s="3">
        <f t="shared" si="175"/>
        <v>176919.69905282813</v>
      </c>
    </row>
    <row r="11175" spans="1:12">
      <c r="A11175">
        <v>4829220</v>
      </c>
      <c r="B11175">
        <v>2019</v>
      </c>
      <c r="D11175" t="s">
        <v>2151</v>
      </c>
      <c r="E11175" t="s">
        <v>2152</v>
      </c>
      <c r="F11175" t="s">
        <v>4101</v>
      </c>
      <c r="G11175" t="s">
        <v>2153</v>
      </c>
      <c r="H11175" s="5">
        <v>89652</v>
      </c>
      <c r="I11175">
        <f>IFERROR(VLOOKUP(G11175,'NCES Match'!$A$2:$B$1307,2,FALSE),"")</f>
        <v>4829220</v>
      </c>
      <c r="J11175" cm="1">
        <f t="array" ref="J11175">IFERROR(_xlfn.IFS(B11175=2015,H11175/$O$13,B11175=2016,H11175/$O$14,B11175=2017,H11175/$O$15,B11175=2018,H11175/$O$16,B11175=2019,H11175/$O$17,B11175=2020,H11175/$O$18,B11175=2021,H11175/$O$19,B11175=2022,H11175/$O$20),"")</f>
        <v>5.6765855748827556E-5</v>
      </c>
      <c r="K11175" s="3" cm="1">
        <f t="array" ref="K11175">IFERROR(_xlfn.IFS(B11175=2015,J11175*$P$4,B11175=2016,J11175*$P$5,B11175=2017,J11175*$P$6,B11175=2018,J11175*$P$7,B11175=2019,J11175*$P$8,B11175=2020,J11175*$P$9,B11175=2021,J11175*$P$10,B11175=2022,J11175*$P$11),"")</f>
        <v>98654.854858395352</v>
      </c>
      <c r="L11175" s="3">
        <f t="shared" si="175"/>
        <v>188306.85485839535</v>
      </c>
    </row>
    <row r="11176" spans="1:12">
      <c r="A11176">
        <v>4829220</v>
      </c>
      <c r="B11176">
        <v>2020</v>
      </c>
      <c r="D11176" t="s">
        <v>2151</v>
      </c>
      <c r="E11176" t="s">
        <v>2152</v>
      </c>
      <c r="F11176" t="s">
        <v>4230</v>
      </c>
      <c r="G11176" t="s">
        <v>2153</v>
      </c>
      <c r="H11176" s="5">
        <v>90815</v>
      </c>
      <c r="I11176">
        <f>IFERROR(VLOOKUP(G11176,'NCES Match'!$A$2:$B$1307,2,FALSE),"")</f>
        <v>4829220</v>
      </c>
      <c r="J11176" cm="1">
        <f t="array" ref="J11176">IFERROR(_xlfn.IFS(B11176=2015,H11176/$O$13,B11176=2016,H11176/$O$14,B11176=2017,H11176/$O$15,B11176=2018,H11176/$O$16,B11176=2019,H11176/$O$17,B11176=2020,H11176/$O$18,B11176=2021,H11176/$O$19,B11176=2022,H11176/$O$20),"")</f>
        <v>4.9213335307473686E-5</v>
      </c>
      <c r="K11176" s="3" cm="1">
        <f t="array" ref="K11176">IFERROR(_xlfn.IFS(B11176=2015,J11176*$P$4,B11176=2016,J11176*$P$5,B11176=2017,J11176*$P$6,B11176=2018,J11176*$P$7,B11176=2019,J11176*$P$8,B11176=2020,J11176*$P$9,B11176=2021,J11176*$P$10,B11176=2022,J11176*$P$11),"")</f>
        <v>103741.84936369341</v>
      </c>
      <c r="L11176" s="3">
        <f t="shared" si="175"/>
        <v>194556.84936369341</v>
      </c>
    </row>
    <row r="11177" spans="1:12">
      <c r="A11177">
        <v>4829220</v>
      </c>
      <c r="B11177">
        <v>2021</v>
      </c>
      <c r="D11177" t="s">
        <v>2151</v>
      </c>
      <c r="E11177" t="s">
        <v>2152</v>
      </c>
      <c r="F11177" t="s">
        <v>4230</v>
      </c>
      <c r="G11177" t="s">
        <v>2153</v>
      </c>
      <c r="H11177" s="5">
        <v>107986.28</v>
      </c>
      <c r="I11177">
        <f>IFERROR(VLOOKUP(G11177,'NCES Match'!$A$2:$B$1307,2,FALSE),"")</f>
        <v>4829220</v>
      </c>
      <c r="J11177" cm="1">
        <f t="array" ref="J11177">IFERROR(_xlfn.IFS(B11177=2015,H11177/$O$13,B11177=2016,H11177/$O$14,B11177=2017,H11177/$O$15,B11177=2018,H11177/$O$16,B11177=2019,H11177/$O$17,B11177=2020,H11177/$O$18,B11177=2021,H11177/$O$19,B11177=2022,H11177/$O$20),"")</f>
        <v>5.5250425952607321E-5</v>
      </c>
      <c r="K11177" s="3" cm="1">
        <f t="array" ref="K11177">IFERROR(_xlfn.IFS(B11177=2015,J11177*$P$4,B11177=2016,J11177*$P$5,B11177=2017,J11177*$P$6,B11177=2018,J11177*$P$7,B11177=2019,J11177*$P$8,B11177=2020,J11177*$P$9,B11177=2021,J11177*$P$10,B11177=2022,J11177*$P$11),"")</f>
        <v>118266.48121250626</v>
      </c>
      <c r="L11177" s="3">
        <f t="shared" si="175"/>
        <v>226252.76121250627</v>
      </c>
    </row>
    <row r="11178" spans="1:12">
      <c r="A11178">
        <v>4829220</v>
      </c>
      <c r="B11178">
        <v>2022</v>
      </c>
      <c r="D11178" t="s">
        <v>2151</v>
      </c>
      <c r="E11178" t="s">
        <v>2152</v>
      </c>
      <c r="F11178" t="s">
        <v>4101</v>
      </c>
      <c r="G11178" t="s">
        <v>2153</v>
      </c>
      <c r="H11178" s="5">
        <v>129726.98</v>
      </c>
      <c r="I11178">
        <f>IFERROR(VLOOKUP(G11178,'NCES Match'!$A$2:$B$1307,2,FALSE),"")</f>
        <v>4829220</v>
      </c>
      <c r="J11178" cm="1">
        <f t="array" ref="J11178">IFERROR(_xlfn.IFS(B11178=2015,H11178/$O$13,B11178=2016,H11178/$O$14,B11178=2017,H11178/$O$15,B11178=2018,H11178/$O$16,B11178=2019,H11178/$O$17,B11178=2020,H11178/$O$18,B11178=2021,H11178/$O$19,B11178=2022,H11178/$O$20),"")</f>
        <v>5.6980064802617109E-5</v>
      </c>
      <c r="K11178" s="3" cm="1">
        <f t="array" ref="K11178">IFERROR(_xlfn.IFS(B11178=2015,J11178*$P$4,B11178=2016,J11178*$P$5,B11178=2017,J11178*$P$6,B11178=2018,J11178*$P$7,B11178=2019,J11178*$P$8,B11178=2020,J11178*$P$9,B11178=2021,J11178*$P$10,B11178=2022,J11178*$P$11),"")</f>
        <v>122705.60123321469</v>
      </c>
      <c r="L11178" s="3">
        <f t="shared" si="175"/>
        <v>252432.5812332147</v>
      </c>
    </row>
    <row r="11179" spans="1:12">
      <c r="A11179">
        <v>4829220</v>
      </c>
      <c r="B11179">
        <v>2023</v>
      </c>
      <c r="D11179" t="s">
        <v>2151</v>
      </c>
      <c r="E11179" t="s">
        <v>2152</v>
      </c>
      <c r="F11179" t="s">
        <v>4101</v>
      </c>
      <c r="G11179" t="s">
        <v>2153</v>
      </c>
      <c r="H11179" s="5">
        <v>191154.52</v>
      </c>
      <c r="I11179">
        <f>IFERROR(VLOOKUP(G11179,'NCES Match'!$A$2:$B$1307,2,FALSE),"")</f>
        <v>4829220</v>
      </c>
      <c r="J11179" t="str" cm="1">
        <f t="array" ref="J11179">IFERROR(_xlfn.IFS(B11179=2015,H11179/$O$13,B11179=2016,H11179/$O$14,B11179=2017,H11179/$O$15,B11179=2018,H11179/$O$16,B11179=2019,H11179/$O$17,B11179=2020,H11179/$O$18,B11179=2021,H11179/$O$19,B11179=2022,H11179/$O$20),"")</f>
        <v/>
      </c>
      <c r="K11179" s="3" t="str" cm="1">
        <f t="array" ref="K11179">IFERROR(_xlfn.IFS(B11179=2015,J11179*$P$4,B11179=2016,J11179*$P$5,B11179=2017,J11179*$P$6,B11179=2018,J11179*$P$7,B11179=2019,J11179*$P$8,B11179=2020,J11179*$P$9,B11179=2021,J11179*$P$10,B11179=2022,J11179*$P$11),"")</f>
        <v/>
      </c>
      <c r="L11179" s="3">
        <f t="shared" si="175"/>
        <v>191154.52</v>
      </c>
    </row>
    <row r="11180" spans="1:12">
      <c r="A11180">
        <v>4843920</v>
      </c>
      <c r="B11180">
        <v>2015</v>
      </c>
      <c r="C11180" t="s">
        <v>381</v>
      </c>
      <c r="D11180" t="s">
        <v>3294</v>
      </c>
      <c r="E11180" t="s">
        <v>3295</v>
      </c>
      <c r="G11180" t="s">
        <v>3296</v>
      </c>
      <c r="H11180" s="5">
        <v>339420.91</v>
      </c>
      <c r="I11180">
        <f>IFERROR(VLOOKUP(G11180,'NCES Match'!$A$2:$B$1307,2,FALSE),"")</f>
        <v>4843920</v>
      </c>
      <c r="J11180" cm="1">
        <f t="array" ref="J11180">IFERROR(_xlfn.IFS(B11180=2015,H11180/$O$13,B11180=2016,H11180/$O$14,B11180=2017,H11180/$O$15,B11180=2018,H11180/$O$16,B11180=2019,H11180/$O$17,B11180=2020,H11180/$O$18,B11180=2021,H11180/$O$19,B11180=2022,H11180/$O$20),"")</f>
        <v>2.6590361606943045E-4</v>
      </c>
      <c r="K11180" s="3" cm="1">
        <f t="array" ref="K11180">IFERROR(_xlfn.IFS(B11180=2015,J11180*$P$4,B11180=2016,J11180*$P$5,B11180=2017,J11180*$P$6,B11180=2018,J11180*$P$7,B11180=2019,J11180*$P$8,B11180=2020,J11180*$P$9,B11180=2021,J11180*$P$10,B11180=2022,J11180*$P$11),"")</f>
        <v>423181.08140090969</v>
      </c>
      <c r="L11180" s="3">
        <f t="shared" si="175"/>
        <v>762601.99140090961</v>
      </c>
    </row>
    <row r="11181" spans="1:12">
      <c r="A11181">
        <v>4843920</v>
      </c>
      <c r="B11181">
        <v>2016</v>
      </c>
      <c r="C11181" t="s">
        <v>4102</v>
      </c>
      <c r="D11181" t="s">
        <v>3294</v>
      </c>
      <c r="E11181" t="s">
        <v>3295</v>
      </c>
      <c r="F11181" t="s">
        <v>4101</v>
      </c>
      <c r="G11181" t="s">
        <v>3296</v>
      </c>
      <c r="H11181" s="5">
        <v>352566</v>
      </c>
      <c r="I11181">
        <f>IFERROR(VLOOKUP(G11181,'NCES Match'!$A$2:$B$1307,2,FALSE),"")</f>
        <v>4843920</v>
      </c>
      <c r="J11181" cm="1">
        <f t="array" ref="J11181">IFERROR(_xlfn.IFS(B11181=2015,H11181/$O$13,B11181=2016,H11181/$O$14,B11181=2017,H11181/$O$15,B11181=2018,H11181/$O$16,B11181=2019,H11181/$O$17,B11181=2020,H11181/$O$18,B11181=2021,H11181/$O$19,B11181=2022,H11181/$O$20),"")</f>
        <v>2.5239033258277454E-4</v>
      </c>
      <c r="K11181" s="3" cm="1">
        <f t="array" ref="K11181">IFERROR(_xlfn.IFS(B11181=2015,J11181*$P$4,B11181=2016,J11181*$P$5,B11181=2017,J11181*$P$6,B11181=2018,J11181*$P$7,B11181=2019,J11181*$P$8,B11181=2020,J11181*$P$9,B11181=2021,J11181*$P$10,B11181=2022,J11181*$P$11),"")</f>
        <v>422913.12796880957</v>
      </c>
      <c r="L11181" s="3">
        <f t="shared" si="175"/>
        <v>775479.12796880957</v>
      </c>
    </row>
    <row r="11182" spans="1:12">
      <c r="A11182">
        <v>4843920</v>
      </c>
      <c r="B11182">
        <v>2017</v>
      </c>
      <c r="D11182" t="s">
        <v>3294</v>
      </c>
      <c r="E11182" t="s">
        <v>3295</v>
      </c>
      <c r="F11182" t="s">
        <v>4101</v>
      </c>
      <c r="G11182" t="s">
        <v>3296</v>
      </c>
      <c r="H11182" s="5">
        <v>358200</v>
      </c>
      <c r="I11182">
        <f>IFERROR(VLOOKUP(G11182,'NCES Match'!$A$2:$B$1307,2,FALSE),"")</f>
        <v>4843920</v>
      </c>
      <c r="J11182" cm="1">
        <f t="array" ref="J11182">IFERROR(_xlfn.IFS(B11182=2015,H11182/$O$13,B11182=2016,H11182/$O$14,B11182=2017,H11182/$O$15,B11182=2018,H11182/$O$16,B11182=2019,H11182/$O$17,B11182=2020,H11182/$O$18,B11182=2021,H11182/$O$19,B11182=2022,H11182/$O$20),"")</f>
        <v>2.4695696620291742E-4</v>
      </c>
      <c r="K11182" s="3" cm="1">
        <f t="array" ref="K11182">IFERROR(_xlfn.IFS(B11182=2015,J11182*$P$4,B11182=2016,J11182*$P$5,B11182=2017,J11182*$P$6,B11182=2018,J11182*$P$7,B11182=2019,J11182*$P$8,B11182=2020,J11182*$P$9,B11182=2021,J11182*$P$10,B11182=2022,J11182*$P$11),"")</f>
        <v>419394.12998183211</v>
      </c>
      <c r="L11182" s="3">
        <f t="shared" si="175"/>
        <v>777594.12998183211</v>
      </c>
    </row>
    <row r="11183" spans="1:12">
      <c r="A11183">
        <v>4843920</v>
      </c>
      <c r="B11183">
        <v>2018</v>
      </c>
      <c r="D11183" t="s">
        <v>3294</v>
      </c>
      <c r="E11183" t="s">
        <v>3295</v>
      </c>
      <c r="F11183" t="s">
        <v>4101</v>
      </c>
      <c r="G11183" t="s">
        <v>3296</v>
      </c>
      <c r="H11183" s="5">
        <v>376474</v>
      </c>
      <c r="I11183">
        <f>IFERROR(VLOOKUP(G11183,'NCES Match'!$A$2:$B$1307,2,FALSE),"")</f>
        <v>4843920</v>
      </c>
      <c r="J11183" cm="1">
        <f t="array" ref="J11183">IFERROR(_xlfn.IFS(B11183=2015,H11183/$O$13,B11183=2016,H11183/$O$14,B11183=2017,H11183/$O$15,B11183=2018,H11183/$O$16,B11183=2019,H11183/$O$17,B11183=2020,H11183/$O$18,B11183=2021,H11183/$O$19,B11183=2022,H11183/$O$20),"")</f>
        <v>2.4567143482684823E-4</v>
      </c>
      <c r="K11183" s="3" cm="1">
        <f t="array" ref="K11183">IFERROR(_xlfn.IFS(B11183=2015,J11183*$P$4,B11183=2016,J11183*$P$5,B11183=2017,J11183*$P$6,B11183=2018,J11183*$P$7,B11183=2019,J11183*$P$8,B11183=2020,J11183*$P$9,B11183=2021,J11183*$P$10,B11183=2022,J11183*$P$11),"")</f>
        <v>421781.81300368445</v>
      </c>
      <c r="L11183" s="3">
        <f t="shared" si="175"/>
        <v>798255.81300368439</v>
      </c>
    </row>
    <row r="11184" spans="1:12">
      <c r="A11184">
        <v>4843920</v>
      </c>
      <c r="B11184">
        <v>2019</v>
      </c>
      <c r="D11184" t="s">
        <v>3294</v>
      </c>
      <c r="E11184" t="s">
        <v>3295</v>
      </c>
      <c r="F11184" t="s">
        <v>4101</v>
      </c>
      <c r="G11184" t="s">
        <v>3296</v>
      </c>
      <c r="H11184" s="5">
        <v>390123</v>
      </c>
      <c r="I11184">
        <f>IFERROR(VLOOKUP(G11184,'NCES Match'!$A$2:$B$1307,2,FALSE),"")</f>
        <v>4843920</v>
      </c>
      <c r="J11184" cm="1">
        <f t="array" ref="J11184">IFERROR(_xlfn.IFS(B11184=2015,H11184/$O$13,B11184=2016,H11184/$O$14,B11184=2017,H11184/$O$15,B11184=2018,H11184/$O$16,B11184=2019,H11184/$O$17,B11184=2020,H11184/$O$18,B11184=2021,H11184/$O$19,B11184=2022,H11184/$O$20),"")</f>
        <v>2.4701809153504495E-4</v>
      </c>
      <c r="K11184" s="3" cm="1">
        <f t="array" ref="K11184">IFERROR(_xlfn.IFS(B11184=2015,J11184*$P$4,B11184=2016,J11184*$P$5,B11184=2017,J11184*$P$6,B11184=2018,J11184*$P$7,B11184=2019,J11184*$P$8,B11184=2020,J11184*$P$9,B11184=2021,J11184*$P$10,B11184=2022,J11184*$P$11),"")</f>
        <v>429299.15609157371</v>
      </c>
      <c r="L11184" s="3">
        <f t="shared" si="175"/>
        <v>819422.15609157365</v>
      </c>
    </row>
    <row r="11185" spans="1:12">
      <c r="A11185">
        <v>4843920</v>
      </c>
      <c r="B11185">
        <v>2020</v>
      </c>
      <c r="D11185" t="s">
        <v>3294</v>
      </c>
      <c r="E11185" t="s">
        <v>3295</v>
      </c>
      <c r="F11185" t="s">
        <v>4230</v>
      </c>
      <c r="G11185" t="s">
        <v>3296</v>
      </c>
      <c r="H11185" s="5">
        <v>394113</v>
      </c>
      <c r="I11185">
        <f>IFERROR(VLOOKUP(G11185,'NCES Match'!$A$2:$B$1307,2,FALSE),"")</f>
        <v>4843920</v>
      </c>
      <c r="J11185" cm="1">
        <f t="array" ref="J11185">IFERROR(_xlfn.IFS(B11185=2015,H11185/$O$13,B11185=2016,H11185/$O$14,B11185=2017,H11185/$O$15,B11185=2018,H11185/$O$16,B11185=2019,H11185/$O$17,B11185=2020,H11185/$O$18,B11185=2021,H11185/$O$19,B11185=2022,H11185/$O$20),"")</f>
        <v>2.1357281526217448E-4</v>
      </c>
      <c r="K11185" s="3" cm="1">
        <f t="array" ref="K11185">IFERROR(_xlfn.IFS(B11185=2015,J11185*$P$4,B11185=2016,J11185*$P$5,B11185=2017,J11185*$P$6,B11185=2018,J11185*$P$7,B11185=2019,J11185*$P$8,B11185=2020,J11185*$P$9,B11185=2021,J11185*$P$10,B11185=2022,J11185*$P$11),"")</f>
        <v>450212.0957801388</v>
      </c>
      <c r="L11185" s="3">
        <f t="shared" si="175"/>
        <v>844325.09578013886</v>
      </c>
    </row>
    <row r="11186" spans="1:12">
      <c r="A11186">
        <v>4843920</v>
      </c>
      <c r="B11186">
        <v>2021</v>
      </c>
      <c r="D11186" t="s">
        <v>3294</v>
      </c>
      <c r="E11186" t="s">
        <v>3295</v>
      </c>
      <c r="F11186" t="s">
        <v>4101</v>
      </c>
      <c r="G11186" t="s">
        <v>3296</v>
      </c>
      <c r="H11186" s="5">
        <v>403956.49</v>
      </c>
      <c r="I11186">
        <f>IFERROR(VLOOKUP(G11186,'NCES Match'!$A$2:$B$1307,2,FALSE),"")</f>
        <v>4843920</v>
      </c>
      <c r="J11186" cm="1">
        <f t="array" ref="J11186">IFERROR(_xlfn.IFS(B11186=2015,H11186/$O$13,B11186=2016,H11186/$O$14,B11186=2017,H11186/$O$15,B11186=2018,H11186/$O$16,B11186=2019,H11186/$O$17,B11186=2020,H11186/$O$18,B11186=2021,H11186/$O$19,B11186=2022,H11186/$O$20),"")</f>
        <v>2.0668151675212962E-4</v>
      </c>
      <c r="K11186" s="3" cm="1">
        <f t="array" ref="K11186">IFERROR(_xlfn.IFS(B11186=2015,J11186*$P$4,B11186=2016,J11186*$P$5,B11186=2017,J11186*$P$6,B11186=2018,J11186*$P$7,B11186=2019,J11186*$P$8,B11186=2020,J11186*$P$9,B11186=2021,J11186*$P$10,B11186=2022,J11186*$P$11),"")</f>
        <v>442412.80128600571</v>
      </c>
      <c r="L11186" s="3">
        <f t="shared" si="175"/>
        <v>846369.29128600564</v>
      </c>
    </row>
    <row r="11187" spans="1:12">
      <c r="A11187">
        <v>4843920</v>
      </c>
      <c r="B11187">
        <v>2022</v>
      </c>
      <c r="D11187" t="s">
        <v>3294</v>
      </c>
      <c r="E11187" t="s">
        <v>3295</v>
      </c>
      <c r="F11187" t="s">
        <v>4101</v>
      </c>
      <c r="G11187" t="s">
        <v>3296</v>
      </c>
      <c r="H11187" s="5">
        <v>542235.68999999994</v>
      </c>
      <c r="I11187">
        <f>IFERROR(VLOOKUP(G11187,'NCES Match'!$A$2:$B$1307,2,FALSE),"")</f>
        <v>4843920</v>
      </c>
      <c r="J11187" cm="1">
        <f t="array" ref="J11187">IFERROR(_xlfn.IFS(B11187=2015,H11187/$O$13,B11187=2016,H11187/$O$14,B11187=2017,H11187/$O$15,B11187=2018,H11187/$O$16,B11187=2019,H11187/$O$17,B11187=2020,H11187/$O$18,B11187=2021,H11187/$O$19,B11187=2022,H11187/$O$20),"")</f>
        <v>2.3816653062062957E-4</v>
      </c>
      <c r="K11187" s="3" cm="1">
        <f t="array" ref="K11187">IFERROR(_xlfn.IFS(B11187=2015,J11187*$P$4,B11187=2016,J11187*$P$5,B11187=2017,J11187*$P$6,B11187=2018,J11187*$P$7,B11187=2019,J11187*$P$8,B11187=2020,J11187*$P$9,B11187=2021,J11187*$P$10,B11187=2022,J11187*$P$11),"")</f>
        <v>512887.57628950442</v>
      </c>
      <c r="L11187" s="3">
        <f t="shared" si="175"/>
        <v>1055123.2662895042</v>
      </c>
    </row>
    <row r="11188" spans="1:12">
      <c r="A11188">
        <v>4843920</v>
      </c>
      <c r="B11188">
        <v>2023</v>
      </c>
      <c r="D11188" t="s">
        <v>3294</v>
      </c>
      <c r="E11188" t="s">
        <v>3295</v>
      </c>
      <c r="F11188" t="s">
        <v>4101</v>
      </c>
      <c r="G11188" t="s">
        <v>3296</v>
      </c>
      <c r="H11188" s="5">
        <v>572501.1</v>
      </c>
      <c r="I11188">
        <f>IFERROR(VLOOKUP(G11188,'NCES Match'!$A$2:$B$1307,2,FALSE),"")</f>
        <v>4843920</v>
      </c>
      <c r="J11188" t="str" cm="1">
        <f t="array" ref="J11188">IFERROR(_xlfn.IFS(B11188=2015,H11188/$O$13,B11188=2016,H11188/$O$14,B11188=2017,H11188/$O$15,B11188=2018,H11188/$O$16,B11188=2019,H11188/$O$17,B11188=2020,H11188/$O$18,B11188=2021,H11188/$O$19,B11188=2022,H11188/$O$20),"")</f>
        <v/>
      </c>
      <c r="K11188" s="3" t="str" cm="1">
        <f t="array" ref="K11188">IFERROR(_xlfn.IFS(B11188=2015,J11188*$P$4,B11188=2016,J11188*$P$5,B11188=2017,J11188*$P$6,B11188=2018,J11188*$P$7,B11188=2019,J11188*$P$8,B11188=2020,J11188*$P$9,B11188=2021,J11188*$P$10,B11188=2022,J11188*$P$11),"")</f>
        <v/>
      </c>
      <c r="L11188" s="3">
        <f t="shared" si="175"/>
        <v>572501.1</v>
      </c>
    </row>
    <row r="11189" spans="1:12">
      <c r="A11189">
        <v>4845950</v>
      </c>
      <c r="B11189">
        <v>2015</v>
      </c>
      <c r="C11189" t="s">
        <v>381</v>
      </c>
      <c r="D11189" t="s">
        <v>3447</v>
      </c>
      <c r="E11189" t="s">
        <v>3448</v>
      </c>
      <c r="G11189" t="s">
        <v>3449</v>
      </c>
      <c r="H11189" s="5">
        <v>413696.88</v>
      </c>
      <c r="I11189">
        <f>IFERROR(VLOOKUP(G11189,'NCES Match'!$A$2:$B$1307,2,FALSE),"")</f>
        <v>4845950</v>
      </c>
      <c r="J11189" cm="1">
        <f t="array" ref="J11189">IFERROR(_xlfn.IFS(B11189=2015,H11189/$O$13,B11189=2016,H11189/$O$14,B11189=2017,H11189/$O$15,B11189=2018,H11189/$O$16,B11189=2019,H11189/$O$17,B11189=2020,H11189/$O$18,B11189=2021,H11189/$O$19,B11189=2022,H11189/$O$20),"")</f>
        <v>3.2409169001591933E-4</v>
      </c>
      <c r="K11189" s="3" cm="1">
        <f t="array" ref="K11189">IFERROR(_xlfn.IFS(B11189=2015,J11189*$P$4,B11189=2016,J11189*$P$5,B11189=2017,J11189*$P$6,B11189=2018,J11189*$P$7,B11189=2019,J11189*$P$8,B11189=2020,J11189*$P$9,B11189=2021,J11189*$P$10,B11189=2022,J11189*$P$11),"")</f>
        <v>515786.41118657775</v>
      </c>
      <c r="L11189" s="3">
        <f t="shared" si="175"/>
        <v>929483.29118657776</v>
      </c>
    </row>
    <row r="11190" spans="1:12">
      <c r="A11190">
        <v>4845950</v>
      </c>
      <c r="B11190">
        <v>2016</v>
      </c>
      <c r="C11190" t="s">
        <v>4102</v>
      </c>
      <c r="D11190" t="s">
        <v>3447</v>
      </c>
      <c r="E11190" t="s">
        <v>3448</v>
      </c>
      <c r="F11190" t="s">
        <v>4101</v>
      </c>
      <c r="G11190" t="s">
        <v>3449</v>
      </c>
      <c r="H11190" s="5">
        <v>427688</v>
      </c>
      <c r="I11190">
        <f>IFERROR(VLOOKUP(G11190,'NCES Match'!$A$2:$B$1307,2,FALSE),"")</f>
        <v>4845950</v>
      </c>
      <c r="J11190" cm="1">
        <f t="array" ref="J11190">IFERROR(_xlfn.IFS(B11190=2015,H11190/$O$13,B11190=2016,H11190/$O$14,B11190=2017,H11190/$O$15,B11190=2018,H11190/$O$16,B11190=2019,H11190/$O$17,B11190=2020,H11190/$O$18,B11190=2021,H11190/$O$19,B11190=2022,H11190/$O$20),"")</f>
        <v>3.0616768650880031E-4</v>
      </c>
      <c r="K11190" s="3" cm="1">
        <f t="array" ref="K11190">IFERROR(_xlfn.IFS(B11190=2015,J11190*$P$4,B11190=2016,J11190*$P$5,B11190=2017,J11190*$P$6,B11190=2018,J11190*$P$7,B11190=2019,J11190*$P$8,B11190=2020,J11190*$P$9,B11190=2021,J11190*$P$10,B11190=2022,J11190*$P$11),"")</f>
        <v>513024.14264201385</v>
      </c>
      <c r="L11190" s="3">
        <f t="shared" si="175"/>
        <v>940712.14264201385</v>
      </c>
    </row>
    <row r="11191" spans="1:12">
      <c r="A11191">
        <v>4845950</v>
      </c>
      <c r="B11191">
        <v>2017</v>
      </c>
      <c r="D11191" t="s">
        <v>3447</v>
      </c>
      <c r="E11191" t="s">
        <v>3448</v>
      </c>
      <c r="F11191" t="s">
        <v>4101</v>
      </c>
      <c r="G11191" t="s">
        <v>3449</v>
      </c>
      <c r="H11191" s="5">
        <v>427545</v>
      </c>
      <c r="I11191">
        <f>IFERROR(VLOOKUP(G11191,'NCES Match'!$A$2:$B$1307,2,FALSE),"")</f>
        <v>4845950</v>
      </c>
      <c r="J11191" cm="1">
        <f t="array" ref="J11191">IFERROR(_xlfn.IFS(B11191=2015,H11191/$O$13,B11191=2016,H11191/$O$14,B11191=2017,H11191/$O$15,B11191=2018,H11191/$O$16,B11191=2019,H11191/$O$17,B11191=2020,H11191/$O$18,B11191=2021,H11191/$O$19,B11191=2022,H11191/$O$20),"")</f>
        <v>2.9476609747411034E-4</v>
      </c>
      <c r="K11191" s="3" cm="1">
        <f t="array" ref="K11191">IFERROR(_xlfn.IFS(B11191=2015,J11191*$P$4,B11191=2016,J11191*$P$5,B11191=2017,J11191*$P$6,B11191=2018,J11191*$P$7,B11191=2019,J11191*$P$8,B11191=2020,J11191*$P$9,B11191=2021,J11191*$P$10,B11191=2022,J11191*$P$11),"")</f>
        <v>500585.88303484762</v>
      </c>
      <c r="L11191" s="3">
        <f t="shared" si="175"/>
        <v>928130.88303484768</v>
      </c>
    </row>
    <row r="11192" spans="1:12">
      <c r="A11192">
        <v>4845950</v>
      </c>
      <c r="B11192">
        <v>2018</v>
      </c>
      <c r="D11192" t="s">
        <v>3447</v>
      </c>
      <c r="E11192" t="s">
        <v>3448</v>
      </c>
      <c r="F11192" t="s">
        <v>4101</v>
      </c>
      <c r="G11192" t="s">
        <v>3449</v>
      </c>
      <c r="H11192" s="5">
        <v>431277</v>
      </c>
      <c r="I11192">
        <f>IFERROR(VLOOKUP(G11192,'NCES Match'!$A$2:$B$1307,2,FALSE),"")</f>
        <v>4845950</v>
      </c>
      <c r="J11192" cm="1">
        <f t="array" ref="J11192">IFERROR(_xlfn.IFS(B11192=2015,H11192/$O$13,B11192=2016,H11192/$O$14,B11192=2017,H11192/$O$15,B11192=2018,H11192/$O$16,B11192=2019,H11192/$O$17,B11192=2020,H11192/$O$18,B11192=2021,H11192/$O$19,B11192=2022,H11192/$O$20),"")</f>
        <v>2.8143361665830476E-4</v>
      </c>
      <c r="K11192" s="3" cm="1">
        <f t="array" ref="K11192">IFERROR(_xlfn.IFS(B11192=2015,J11192*$P$4,B11192=2016,J11192*$P$5,B11192=2017,J11192*$P$6,B11192=2018,J11192*$P$7,B11192=2019,J11192*$P$8,B11192=2020,J11192*$P$9,B11192=2021,J11192*$P$10,B11192=2022,J11192*$P$11),"")</f>
        <v>483180.23280967609</v>
      </c>
      <c r="L11192" s="3">
        <f t="shared" si="175"/>
        <v>914457.23280967609</v>
      </c>
    </row>
    <row r="11193" spans="1:12">
      <c r="A11193">
        <v>4845950</v>
      </c>
      <c r="B11193">
        <v>2019</v>
      </c>
      <c r="D11193" t="s">
        <v>3447</v>
      </c>
      <c r="E11193" t="s">
        <v>3448</v>
      </c>
      <c r="F11193" t="s">
        <v>4101</v>
      </c>
      <c r="G11193" t="s">
        <v>3449</v>
      </c>
      <c r="H11193" s="5">
        <v>435469</v>
      </c>
      <c r="I11193">
        <f>IFERROR(VLOOKUP(G11193,'NCES Match'!$A$2:$B$1307,2,FALSE),"")</f>
        <v>4845950</v>
      </c>
      <c r="J11193" cm="1">
        <f t="array" ref="J11193">IFERROR(_xlfn.IFS(B11193=2015,H11193/$O$13,B11193=2016,H11193/$O$14,B11193=2017,H11193/$O$15,B11193=2018,H11193/$O$16,B11193=2019,H11193/$O$17,B11193=2020,H11193/$O$18,B11193=2021,H11193/$O$19,B11193=2022,H11193/$O$20),"")</f>
        <v>2.7573027302331442E-4</v>
      </c>
      <c r="K11193" s="3" cm="1">
        <f t="array" ref="K11193">IFERROR(_xlfn.IFS(B11193=2015,J11193*$P$4,B11193=2016,J11193*$P$5,B11193=2017,J11193*$P$6,B11193=2018,J11193*$P$7,B11193=2019,J11193*$P$8,B11193=2020,J11193*$P$9,B11193=2021,J11193*$P$10,B11193=2022,J11193*$P$11),"")</f>
        <v>479198.80192667828</v>
      </c>
      <c r="L11193" s="3">
        <f t="shared" si="175"/>
        <v>914667.80192667828</v>
      </c>
    </row>
    <row r="11194" spans="1:12">
      <c r="A11194">
        <v>4845950</v>
      </c>
      <c r="B11194">
        <v>2020</v>
      </c>
      <c r="D11194" t="s">
        <v>3447</v>
      </c>
      <c r="E11194" t="s">
        <v>3448</v>
      </c>
      <c r="F11194" t="s">
        <v>4230</v>
      </c>
      <c r="G11194" t="s">
        <v>3449</v>
      </c>
      <c r="H11194" s="5">
        <v>465904</v>
      </c>
      <c r="I11194">
        <f>IFERROR(VLOOKUP(G11194,'NCES Match'!$A$2:$B$1307,2,FALSE),"")</f>
        <v>4845950</v>
      </c>
      <c r="J11194" cm="1">
        <f t="array" ref="J11194">IFERROR(_xlfn.IFS(B11194=2015,H11194/$O$13,B11194=2016,H11194/$O$14,B11194=2017,H11194/$O$15,B11194=2018,H11194/$O$16,B11194=2019,H11194/$O$17,B11194=2020,H11194/$O$18,B11194=2021,H11194/$O$19,B11194=2022,H11194/$O$20),"")</f>
        <v>2.5247690109666046E-4</v>
      </c>
      <c r="K11194" s="3" cm="1">
        <f t="array" ref="K11194">IFERROR(_xlfn.IFS(B11194=2015,J11194*$P$4,B11194=2016,J11194*$P$5,B11194=2017,J11194*$P$6,B11194=2018,J11194*$P$7,B11194=2019,J11194*$P$8,B11194=2020,J11194*$P$9,B11194=2021,J11194*$P$10,B11194=2022,J11194*$P$11),"")</f>
        <v>532222.01823423686</v>
      </c>
      <c r="L11194" s="3">
        <f t="shared" si="175"/>
        <v>998126.01823423686</v>
      </c>
    </row>
    <row r="11195" spans="1:12">
      <c r="A11195">
        <v>4845950</v>
      </c>
      <c r="B11195">
        <v>2021</v>
      </c>
      <c r="D11195" t="s">
        <v>3447</v>
      </c>
      <c r="E11195" t="s">
        <v>3448</v>
      </c>
      <c r="F11195" t="s">
        <v>4101</v>
      </c>
      <c r="G11195" t="s">
        <v>3449</v>
      </c>
      <c r="H11195" s="5">
        <v>506898.36</v>
      </c>
      <c r="I11195">
        <f>IFERROR(VLOOKUP(G11195,'NCES Match'!$A$2:$B$1307,2,FALSE),"")</f>
        <v>4845950</v>
      </c>
      <c r="J11195" cm="1">
        <f t="array" ref="J11195">IFERROR(_xlfn.IFS(B11195=2015,H11195/$O$13,B11195=2016,H11195/$O$14,B11195=2017,H11195/$O$15,B11195=2018,H11195/$O$16,B11195=2019,H11195/$O$17,B11195=2020,H11195/$O$18,B11195=2021,H11195/$O$19,B11195=2022,H11195/$O$20),"")</f>
        <v>2.5935100555994785E-4</v>
      </c>
      <c r="K11195" s="3" cm="1">
        <f t="array" ref="K11195">IFERROR(_xlfn.IFS(B11195=2015,J11195*$P$4,B11195=2016,J11195*$P$5,B11195=2017,J11195*$P$6,B11195=2018,J11195*$P$7,B11195=2019,J11195*$P$8,B11195=2020,J11195*$P$9,B11195=2021,J11195*$P$10,B11195=2022,J11195*$P$11),"")</f>
        <v>555154.64899420773</v>
      </c>
      <c r="L11195" s="3">
        <f t="shared" si="175"/>
        <v>1062053.0089942077</v>
      </c>
    </row>
    <row r="11196" spans="1:12">
      <c r="A11196">
        <v>4845950</v>
      </c>
      <c r="B11196">
        <v>2022</v>
      </c>
      <c r="D11196" t="s">
        <v>3447</v>
      </c>
      <c r="E11196" t="s">
        <v>3448</v>
      </c>
      <c r="F11196" t="s">
        <v>4101</v>
      </c>
      <c r="G11196" t="s">
        <v>3449</v>
      </c>
      <c r="H11196" s="5">
        <v>599855.13</v>
      </c>
      <c r="I11196">
        <f>IFERROR(VLOOKUP(G11196,'NCES Match'!$A$2:$B$1307,2,FALSE),"")</f>
        <v>4845950</v>
      </c>
      <c r="J11196" cm="1">
        <f t="array" ref="J11196">IFERROR(_xlfn.IFS(B11196=2015,H11196/$O$13,B11196=2016,H11196/$O$14,B11196=2017,H11196/$O$15,B11196=2018,H11196/$O$16,B11196=2019,H11196/$O$17,B11196=2020,H11196/$O$18,B11196=2021,H11196/$O$19,B11196=2022,H11196/$O$20),"")</f>
        <v>2.6347475428459299E-4</v>
      </c>
      <c r="K11196" s="3" cm="1">
        <f t="array" ref="K11196">IFERROR(_xlfn.IFS(B11196=2015,J11196*$P$4,B11196=2016,J11196*$P$5,B11196=2017,J11196*$P$6,B11196=2018,J11196*$P$7,B11196=2019,J11196*$P$8,B11196=2020,J11196*$P$9,B11196=2021,J11196*$P$10,B11196=2022,J11196*$P$11),"")</f>
        <v>567388.4058618967</v>
      </c>
      <c r="L11196" s="3">
        <f t="shared" si="175"/>
        <v>1167243.5358618968</v>
      </c>
    </row>
    <row r="11197" spans="1:12">
      <c r="A11197">
        <v>4845950</v>
      </c>
      <c r="B11197">
        <v>2023</v>
      </c>
      <c r="D11197" t="s">
        <v>3447</v>
      </c>
      <c r="E11197" t="s">
        <v>3448</v>
      </c>
      <c r="F11197" t="s">
        <v>4101</v>
      </c>
      <c r="G11197" t="s">
        <v>3449</v>
      </c>
      <c r="H11197" s="5">
        <v>729989.2</v>
      </c>
      <c r="I11197">
        <f>IFERROR(VLOOKUP(G11197,'NCES Match'!$A$2:$B$1307,2,FALSE),"")</f>
        <v>4845950</v>
      </c>
      <c r="J11197" t="str" cm="1">
        <f t="array" ref="J11197">IFERROR(_xlfn.IFS(B11197=2015,H11197/$O$13,B11197=2016,H11197/$O$14,B11197=2017,H11197/$O$15,B11197=2018,H11197/$O$16,B11197=2019,H11197/$O$17,B11197=2020,H11197/$O$18,B11197=2021,H11197/$O$19,B11197=2022,H11197/$O$20),"")</f>
        <v/>
      </c>
      <c r="K11197" s="3" t="str" cm="1">
        <f t="array" ref="K11197">IFERROR(_xlfn.IFS(B11197=2015,J11197*$P$4,B11197=2016,J11197*$P$5,B11197=2017,J11197*$P$6,B11197=2018,J11197*$P$7,B11197=2019,J11197*$P$8,B11197=2020,J11197*$P$9,B11197=2021,J11197*$P$10,B11197=2022,J11197*$P$11),"")</f>
        <v/>
      </c>
      <c r="L11197" s="3">
        <f t="shared" si="175"/>
        <v>729989.2</v>
      </c>
    </row>
    <row r="11198" spans="1:12">
      <c r="A11198">
        <v>4820070</v>
      </c>
      <c r="B11198">
        <v>2015</v>
      </c>
      <c r="C11198" t="s">
        <v>381</v>
      </c>
      <c r="D11198" t="s">
        <v>1391</v>
      </c>
      <c r="E11198" t="s">
        <v>1392</v>
      </c>
      <c r="G11198" t="s">
        <v>1393</v>
      </c>
      <c r="H11198" s="5">
        <v>88688.55</v>
      </c>
      <c r="I11198">
        <f>IFERROR(VLOOKUP(G11198,'NCES Match'!$A$2:$B$1307,2,FALSE),"")</f>
        <v>4820070</v>
      </c>
      <c r="J11198" cm="1">
        <f t="array" ref="J11198">IFERROR(_xlfn.IFS(B11198=2015,H11198/$O$13,B11198=2016,H11198/$O$14,B11198=2017,H11198/$O$15,B11198=2018,H11198/$O$16,B11198=2019,H11198/$O$17,B11198=2020,H11198/$O$18,B11198=2021,H11198/$O$19,B11198=2022,H11198/$O$20),"")</f>
        <v>6.9478943265323544E-5</v>
      </c>
      <c r="K11198" s="3" cm="1">
        <f t="array" ref="K11198">IFERROR(_xlfn.IFS(B11198=2015,J11198*$P$4,B11198=2016,J11198*$P$5,B11198=2017,J11198*$P$6,B11198=2018,J11198*$P$7,B11198=2019,J11198*$P$8,B11198=2020,J11198*$P$9,B11198=2021,J11198*$P$10,B11198=2022,J11198*$P$11),"")</f>
        <v>110574.55622542129</v>
      </c>
      <c r="L11198" s="3">
        <f t="shared" si="175"/>
        <v>199263.1062254213</v>
      </c>
    </row>
    <row r="11199" spans="1:12">
      <c r="A11199">
        <v>4820070</v>
      </c>
      <c r="B11199">
        <v>2016</v>
      </c>
      <c r="C11199" t="s">
        <v>4102</v>
      </c>
      <c r="D11199" t="s">
        <v>1391</v>
      </c>
      <c r="E11199" t="s">
        <v>1392</v>
      </c>
      <c r="F11199" t="s">
        <v>4101</v>
      </c>
      <c r="G11199" t="s">
        <v>1393</v>
      </c>
      <c r="H11199" s="5">
        <v>95002</v>
      </c>
      <c r="I11199">
        <f>IFERROR(VLOOKUP(G11199,'NCES Match'!$A$2:$B$1307,2,FALSE),"")</f>
        <v>4820070</v>
      </c>
      <c r="J11199" cm="1">
        <f t="array" ref="J11199">IFERROR(_xlfn.IFS(B11199=2015,H11199/$O$13,B11199=2016,H11199/$O$14,B11199=2017,H11199/$O$15,B11199=2018,H11199/$O$16,B11199=2019,H11199/$O$17,B11199=2020,H11199/$O$18,B11199=2021,H11199/$O$19,B11199=2022,H11199/$O$20),"")</f>
        <v>6.8008788073803904E-5</v>
      </c>
      <c r="K11199" s="3" cm="1">
        <f t="array" ref="K11199">IFERROR(_xlfn.IFS(B11199=2015,J11199*$P$4,B11199=2016,J11199*$P$5,B11199=2017,J11199*$P$6,B11199=2018,J11199*$P$7,B11199=2019,J11199*$P$8,B11199=2020,J11199*$P$9,B11199=2021,J11199*$P$10,B11199=2022,J11199*$P$11),"")</f>
        <v>113957.65043507556</v>
      </c>
      <c r="L11199" s="3">
        <f t="shared" si="175"/>
        <v>208959.65043507557</v>
      </c>
    </row>
    <row r="11200" spans="1:12">
      <c r="A11200">
        <v>4820070</v>
      </c>
      <c r="B11200">
        <v>2017</v>
      </c>
      <c r="D11200" t="s">
        <v>1391</v>
      </c>
      <c r="E11200" t="s">
        <v>1392</v>
      </c>
      <c r="F11200" t="s">
        <v>4101</v>
      </c>
      <c r="G11200" t="s">
        <v>1393</v>
      </c>
      <c r="H11200" s="5">
        <v>99048</v>
      </c>
      <c r="I11200">
        <f>IFERROR(VLOOKUP(G11200,'NCES Match'!$A$2:$B$1307,2,FALSE),"")</f>
        <v>4820070</v>
      </c>
      <c r="J11200" cm="1">
        <f t="array" ref="J11200">IFERROR(_xlfn.IFS(B11200=2015,H11200/$O$13,B11200=2016,H11200/$O$14,B11200=2017,H11200/$O$15,B11200=2018,H11200/$O$16,B11200=2019,H11200/$O$17,B11200=2020,H11200/$O$18,B11200=2021,H11200/$O$19,B11200=2022,H11200/$O$20),"")</f>
        <v>6.8287530956076393E-5</v>
      </c>
      <c r="K11200" s="3" cm="1">
        <f t="array" ref="K11200">IFERROR(_xlfn.IFS(B11200=2015,J11200*$P$4,B11200=2016,J11200*$P$5,B11200=2017,J11200*$P$6,B11200=2018,J11200*$P$7,B11200=2019,J11200*$P$8,B11200=2020,J11200*$P$9,B11200=2021,J11200*$P$10,B11200=2022,J11200*$P$11),"")</f>
        <v>115969.15071591431</v>
      </c>
      <c r="L11200" s="3">
        <f t="shared" si="175"/>
        <v>215017.15071591432</v>
      </c>
    </row>
    <row r="11201" spans="1:12">
      <c r="A11201">
        <v>4820070</v>
      </c>
      <c r="B11201">
        <v>2018</v>
      </c>
      <c r="D11201" t="s">
        <v>1391</v>
      </c>
      <c r="E11201" t="s">
        <v>1392</v>
      </c>
      <c r="F11201" t="s">
        <v>4101</v>
      </c>
      <c r="G11201" t="s">
        <v>1393</v>
      </c>
      <c r="H11201" s="5">
        <v>87919</v>
      </c>
      <c r="I11201">
        <f>IFERROR(VLOOKUP(G11201,'NCES Match'!$A$2:$B$1307,2,FALSE),"")</f>
        <v>4820070</v>
      </c>
      <c r="J11201" cm="1">
        <f t="array" ref="J11201">IFERROR(_xlfn.IFS(B11201=2015,H11201/$O$13,B11201=2016,H11201/$O$14,B11201=2017,H11201/$O$15,B11201=2018,H11201/$O$16,B11201=2019,H11201/$O$17,B11201=2020,H11201/$O$18,B11201=2021,H11201/$O$19,B11201=2022,H11201/$O$20),"")</f>
        <v>5.7372320209474413E-5</v>
      </c>
      <c r="K11201" s="3" cm="1">
        <f t="array" ref="K11201">IFERROR(_xlfn.IFS(B11201=2015,J11201*$P$4,B11201=2016,J11201*$P$5,B11201=2017,J11201*$P$6,B11201=2018,J11201*$P$7,B11201=2019,J11201*$P$8,B11201=2020,J11201*$P$9,B11201=2021,J11201*$P$10,B11201=2022,J11201*$P$11),"")</f>
        <v>98499.857141451823</v>
      </c>
      <c r="L11201" s="3">
        <f t="shared" si="175"/>
        <v>186418.85714145182</v>
      </c>
    </row>
    <row r="11202" spans="1:12">
      <c r="A11202">
        <v>4820070</v>
      </c>
      <c r="B11202">
        <v>2019</v>
      </c>
      <c r="D11202" t="s">
        <v>1391</v>
      </c>
      <c r="E11202" t="s">
        <v>1392</v>
      </c>
      <c r="F11202" t="s">
        <v>4101</v>
      </c>
      <c r="G11202" t="s">
        <v>1393</v>
      </c>
      <c r="H11202" s="5">
        <v>92325</v>
      </c>
      <c r="I11202">
        <f>IFERROR(VLOOKUP(G11202,'NCES Match'!$A$2:$B$1307,2,FALSE),"")</f>
        <v>4820070</v>
      </c>
      <c r="J11202" cm="1">
        <f t="array" ref="J11202">IFERROR(_xlfn.IFS(B11202=2015,H11202/$O$13,B11202=2016,H11202/$O$14,B11202=2017,H11202/$O$15,B11202=2018,H11202/$O$16,B11202=2019,H11202/$O$17,B11202=2020,H11202/$O$18,B11202=2021,H11202/$O$19,B11202=2022,H11202/$O$20),"")</f>
        <v>5.8458345960051129E-5</v>
      </c>
      <c r="K11202" s="3" cm="1">
        <f t="array" ref="K11202">IFERROR(_xlfn.IFS(B11202=2015,J11202*$P$4,B11202=2016,J11202*$P$5,B11202=2017,J11202*$P$6,B11202=2018,J11202*$P$7,B11202=2019,J11202*$P$8,B11202=2020,J11202*$P$9,B11202=2021,J11202*$P$10,B11202=2022,J11202*$P$11),"")</f>
        <v>101596.2775487591</v>
      </c>
      <c r="L11202" s="3">
        <f t="shared" si="175"/>
        <v>193921.2775487591</v>
      </c>
    </row>
    <row r="11203" spans="1:12">
      <c r="A11203">
        <v>4820070</v>
      </c>
      <c r="B11203">
        <v>2020</v>
      </c>
      <c r="D11203" t="s">
        <v>1391</v>
      </c>
      <c r="E11203" t="s">
        <v>1392</v>
      </c>
      <c r="F11203" t="s">
        <v>4230</v>
      </c>
      <c r="G11203" t="s">
        <v>1393</v>
      </c>
      <c r="H11203" s="5">
        <v>111955</v>
      </c>
      <c r="I11203">
        <f>IFERROR(VLOOKUP(G11203,'NCES Match'!$A$2:$B$1307,2,FALSE),"")</f>
        <v>4820070</v>
      </c>
      <c r="J11203" cm="1">
        <f t="array" ref="J11203">IFERROR(_xlfn.IFS(B11203=2015,H11203/$O$13,B11203=2016,H11203/$O$14,B11203=2017,H11203/$O$15,B11203=2018,H11203/$O$16,B11203=2019,H11203/$O$17,B11203=2020,H11203/$O$18,B11203=2021,H11203/$O$19,B11203=2022,H11203/$O$20),"")</f>
        <v>6.0669261183154942E-5</v>
      </c>
      <c r="K11203" s="3" cm="1">
        <f t="array" ref="K11203">IFERROR(_xlfn.IFS(B11203=2015,J11203*$P$4,B11203=2016,J11203*$P$5,B11203=2017,J11203*$P$6,B11203=2018,J11203*$P$7,B11203=2019,J11203*$P$8,B11203=2020,J11203*$P$9,B11203=2021,J11203*$P$10,B11203=2022,J11203*$P$11),"")</f>
        <v>127890.97335806084</v>
      </c>
      <c r="L11203" s="3">
        <f t="shared" ref="L11203:L11266" si="176">SUM(H11203,K11203)</f>
        <v>239845.97335806084</v>
      </c>
    </row>
    <row r="11204" spans="1:12">
      <c r="A11204">
        <v>4820070</v>
      </c>
      <c r="B11204">
        <v>2021</v>
      </c>
      <c r="D11204" t="s">
        <v>1391</v>
      </c>
      <c r="E11204" t="s">
        <v>1392</v>
      </c>
      <c r="F11204" t="s">
        <v>4101</v>
      </c>
      <c r="G11204" t="s">
        <v>1393</v>
      </c>
      <c r="H11204" s="5">
        <v>129647.1</v>
      </c>
      <c r="I11204">
        <f>IFERROR(VLOOKUP(G11204,'NCES Match'!$A$2:$B$1307,2,FALSE),"")</f>
        <v>4820070</v>
      </c>
      <c r="J11204" cm="1">
        <f t="array" ref="J11204">IFERROR(_xlfn.IFS(B11204=2015,H11204/$O$13,B11204=2016,H11204/$O$14,B11204=2017,H11204/$O$15,B11204=2018,H11204/$O$16,B11204=2019,H11204/$O$17,B11204=2020,H11204/$O$18,B11204=2021,H11204/$O$19,B11204=2022,H11204/$O$20),"")</f>
        <v>6.6333033219778264E-5</v>
      </c>
      <c r="K11204" s="3" cm="1">
        <f t="array" ref="K11204">IFERROR(_xlfn.IFS(B11204=2015,J11204*$P$4,B11204=2016,J11204*$P$5,B11204=2017,J11204*$P$6,B11204=2018,J11204*$P$7,B11204=2019,J11204*$P$8,B11204=2020,J11204*$P$9,B11204=2021,J11204*$P$10,B11204=2022,J11204*$P$11),"")</f>
        <v>141989.39269327474</v>
      </c>
      <c r="L11204" s="3">
        <f t="shared" si="176"/>
        <v>271636.49269327475</v>
      </c>
    </row>
    <row r="11205" spans="1:12">
      <c r="A11205">
        <v>4820070</v>
      </c>
      <c r="B11205">
        <v>2022</v>
      </c>
      <c r="D11205" t="s">
        <v>1391</v>
      </c>
      <c r="E11205" t="s">
        <v>1392</v>
      </c>
      <c r="F11205" t="s">
        <v>4101</v>
      </c>
      <c r="G11205" t="s">
        <v>1393</v>
      </c>
      <c r="H11205" s="5">
        <v>166049.57999999999</v>
      </c>
      <c r="I11205">
        <f>IFERROR(VLOOKUP(G11205,'NCES Match'!$A$2:$B$1307,2,FALSE),"")</f>
        <v>4820070</v>
      </c>
      <c r="J11205" cm="1">
        <f t="array" ref="J11205">IFERROR(_xlfn.IFS(B11205=2015,H11205/$O$13,B11205=2016,H11205/$O$14,B11205=2017,H11205/$O$15,B11205=2018,H11205/$O$16,B11205=2019,H11205/$O$17,B11205=2020,H11205/$O$18,B11205=2021,H11205/$O$19,B11205=2022,H11205/$O$20),"")</f>
        <v>7.2934063745624491E-5</v>
      </c>
      <c r="K11205" s="3" cm="1">
        <f t="array" ref="K11205">IFERROR(_xlfn.IFS(B11205=2015,J11205*$P$4,B11205=2016,J11205*$P$5,B11205=2017,J11205*$P$6,B11205=2018,J11205*$P$7,B11205=2019,J11205*$P$8,B11205=2020,J11205*$P$9,B11205=2021,J11205*$P$10,B11205=2022,J11205*$P$11),"")</f>
        <v>157062.26683472304</v>
      </c>
      <c r="L11205" s="3">
        <f t="shared" si="176"/>
        <v>323111.84683472302</v>
      </c>
    </row>
    <row r="11206" spans="1:12">
      <c r="A11206">
        <v>4820070</v>
      </c>
      <c r="B11206">
        <v>2023</v>
      </c>
      <c r="D11206" t="s">
        <v>1391</v>
      </c>
      <c r="E11206" t="s">
        <v>1392</v>
      </c>
      <c r="F11206" t="s">
        <v>4101</v>
      </c>
      <c r="G11206" t="s">
        <v>1393</v>
      </c>
      <c r="H11206" s="5">
        <v>194659.86</v>
      </c>
      <c r="I11206">
        <f>IFERROR(VLOOKUP(G11206,'NCES Match'!$A$2:$B$1307,2,FALSE),"")</f>
        <v>4820070</v>
      </c>
      <c r="J11206" t="str" cm="1">
        <f t="array" ref="J11206">IFERROR(_xlfn.IFS(B11206=2015,H11206/$O$13,B11206=2016,H11206/$O$14,B11206=2017,H11206/$O$15,B11206=2018,H11206/$O$16,B11206=2019,H11206/$O$17,B11206=2020,H11206/$O$18,B11206=2021,H11206/$O$19,B11206=2022,H11206/$O$20),"")</f>
        <v/>
      </c>
      <c r="K11206" s="3" t="str" cm="1">
        <f t="array" ref="K11206">IFERROR(_xlfn.IFS(B11206=2015,J11206*$P$4,B11206=2016,J11206*$P$5,B11206=2017,J11206*$P$6,B11206=2018,J11206*$P$7,B11206=2019,J11206*$P$8,B11206=2020,J11206*$P$9,B11206=2021,J11206*$P$10,B11206=2022,J11206*$P$11),"")</f>
        <v/>
      </c>
      <c r="L11206" s="3">
        <f t="shared" si="176"/>
        <v>194659.86</v>
      </c>
    </row>
    <row r="11207" spans="1:12">
      <c r="A11207">
        <v>4810500</v>
      </c>
      <c r="B11207">
        <v>2015</v>
      </c>
      <c r="C11207" t="s">
        <v>381</v>
      </c>
      <c r="D11207" t="s">
        <v>621</v>
      </c>
      <c r="E11207" t="s">
        <v>622</v>
      </c>
      <c r="G11207" t="s">
        <v>623</v>
      </c>
      <c r="H11207" s="5">
        <v>154584.99</v>
      </c>
      <c r="I11207">
        <f>IFERROR(VLOOKUP(G11207,'NCES Match'!$A$2:$B$1307,2,FALSE),"")</f>
        <v>4810500</v>
      </c>
      <c r="J11207" cm="1">
        <f t="array" ref="J11207">IFERROR(_xlfn.IFS(B11207=2015,H11207/$O$13,B11207=2016,H11207/$O$14,B11207=2017,H11207/$O$15,B11207=2018,H11207/$O$16,B11207=2019,H11207/$O$17,B11207=2020,H11207/$O$18,B11207=2021,H11207/$O$19,B11207=2022,H11207/$O$20),"")</f>
        <v>1.2110246192863236E-4</v>
      </c>
      <c r="K11207" s="3" cm="1">
        <f t="array" ref="K11207">IFERROR(_xlfn.IFS(B11207=2015,J11207*$P$4,B11207=2016,J11207*$P$5,B11207=2017,J11207*$P$6,B11207=2018,J11207*$P$7,B11207=2019,J11207*$P$8,B11207=2020,J11207*$P$9,B11207=2021,J11207*$P$10,B11207=2022,J11207*$P$11),"")</f>
        <v>192732.50795464788</v>
      </c>
      <c r="L11207" s="3">
        <f t="shared" si="176"/>
        <v>347317.49795464787</v>
      </c>
    </row>
    <row r="11208" spans="1:12">
      <c r="A11208">
        <v>4810500</v>
      </c>
      <c r="B11208">
        <v>2016</v>
      </c>
      <c r="C11208" t="s">
        <v>4102</v>
      </c>
      <c r="D11208" t="s">
        <v>621</v>
      </c>
      <c r="E11208" t="s">
        <v>622</v>
      </c>
      <c r="F11208" t="s">
        <v>4101</v>
      </c>
      <c r="G11208" t="s">
        <v>623</v>
      </c>
      <c r="H11208" s="5">
        <v>170314</v>
      </c>
      <c r="I11208">
        <f>IFERROR(VLOOKUP(G11208,'NCES Match'!$A$2:$B$1307,2,FALSE),"")</f>
        <v>4810500</v>
      </c>
      <c r="J11208" cm="1">
        <f t="array" ref="J11208">IFERROR(_xlfn.IFS(B11208=2015,H11208/$O$13,B11208=2016,H11208/$O$14,B11208=2017,H11208/$O$15,B11208=2018,H11208/$O$16,B11208=2019,H11208/$O$17,B11208=2020,H11208/$O$18,B11208=2021,H11208/$O$19,B11208=2022,H11208/$O$20),"")</f>
        <v>1.2192215671250962E-4</v>
      </c>
      <c r="K11208" s="3" cm="1">
        <f t="array" ref="K11208">IFERROR(_xlfn.IFS(B11208=2015,J11208*$P$4,B11208=2016,J11208*$P$5,B11208=2017,J11208*$P$6,B11208=2018,J11208*$P$7,B11208=2019,J11208*$P$8,B11208=2020,J11208*$P$9,B11208=2021,J11208*$P$10,B11208=2022,J11208*$P$11),"")</f>
        <v>204296.57561103406</v>
      </c>
      <c r="L11208" s="3">
        <f t="shared" si="176"/>
        <v>374610.57561103406</v>
      </c>
    </row>
    <row r="11209" spans="1:12">
      <c r="A11209">
        <v>4810500</v>
      </c>
      <c r="B11209">
        <v>2017</v>
      </c>
      <c r="D11209" t="s">
        <v>621</v>
      </c>
      <c r="E11209" t="s">
        <v>622</v>
      </c>
      <c r="F11209" t="s">
        <v>4101</v>
      </c>
      <c r="G11209" t="s">
        <v>623</v>
      </c>
      <c r="H11209" s="5">
        <v>201789</v>
      </c>
      <c r="I11209">
        <f>IFERROR(VLOOKUP(G11209,'NCES Match'!$A$2:$B$1307,2,FALSE),"")</f>
        <v>4810500</v>
      </c>
      <c r="J11209" cm="1">
        <f t="array" ref="J11209">IFERROR(_xlfn.IFS(B11209=2015,H11209/$O$13,B11209=2016,H11209/$O$14,B11209=2017,H11209/$O$15,B11209=2018,H11209/$O$16,B11209=2019,H11209/$O$17,B11209=2020,H11209/$O$18,B11209=2021,H11209/$O$19,B11209=2022,H11209/$O$20),"")</f>
        <v>1.3912115927727667E-4</v>
      </c>
      <c r="K11209" s="3" cm="1">
        <f t="array" ref="K11209">IFERROR(_xlfn.IFS(B11209=2015,J11209*$P$4,B11209=2016,J11209*$P$5,B11209=2017,J11209*$P$6,B11209=2018,J11209*$P$7,B11209=2019,J11209*$P$8,B11209=2020,J11209*$P$9,B11209=2021,J11209*$P$10,B11209=2022,J11209*$P$11),"")</f>
        <v>236262.20573675018</v>
      </c>
      <c r="L11209" s="3">
        <f t="shared" si="176"/>
        <v>438051.20573675015</v>
      </c>
    </row>
    <row r="11210" spans="1:12">
      <c r="A11210">
        <v>4810500</v>
      </c>
      <c r="B11210">
        <v>2018</v>
      </c>
      <c r="D11210" t="s">
        <v>621</v>
      </c>
      <c r="E11210" t="s">
        <v>622</v>
      </c>
      <c r="F11210" t="s">
        <v>4101</v>
      </c>
      <c r="G11210" t="s">
        <v>623</v>
      </c>
      <c r="H11210" s="5">
        <v>194450</v>
      </c>
      <c r="I11210">
        <f>IFERROR(VLOOKUP(G11210,'NCES Match'!$A$2:$B$1307,2,FALSE),"")</f>
        <v>4810500</v>
      </c>
      <c r="J11210" cm="1">
        <f t="array" ref="J11210">IFERROR(_xlfn.IFS(B11210=2015,H11210/$O$13,B11210=2016,H11210/$O$14,B11210=2017,H11210/$O$15,B11210=2018,H11210/$O$16,B11210=2019,H11210/$O$17,B11210=2020,H11210/$O$18,B11210=2021,H11210/$O$19,B11210=2022,H11210/$O$20),"")</f>
        <v>1.2689006545493352E-4</v>
      </c>
      <c r="K11210" s="3" cm="1">
        <f t="array" ref="K11210">IFERROR(_xlfn.IFS(B11210=2015,J11210*$P$4,B11210=2016,J11210*$P$5,B11210=2017,J11210*$P$6,B11210=2018,J11210*$P$7,B11210=2019,J11210*$P$8,B11210=2020,J11210*$P$9,B11210=2021,J11210*$P$10,B11210=2022,J11210*$P$11),"")</f>
        <v>217851.62730644466</v>
      </c>
      <c r="L11210" s="3">
        <f t="shared" si="176"/>
        <v>412301.62730644469</v>
      </c>
    </row>
    <row r="11211" spans="1:12">
      <c r="A11211">
        <v>4810500</v>
      </c>
      <c r="B11211">
        <v>2019</v>
      </c>
      <c r="D11211" t="s">
        <v>621</v>
      </c>
      <c r="E11211" t="s">
        <v>622</v>
      </c>
      <c r="F11211" t="s">
        <v>4101</v>
      </c>
      <c r="G11211" t="s">
        <v>623</v>
      </c>
      <c r="H11211" s="5">
        <v>249087</v>
      </c>
      <c r="I11211">
        <f>IFERROR(VLOOKUP(G11211,'NCES Match'!$A$2:$B$1307,2,FALSE),"")</f>
        <v>4810500</v>
      </c>
      <c r="J11211" cm="1">
        <f t="array" ref="J11211">IFERROR(_xlfn.IFS(B11211=2015,H11211/$O$13,B11211=2016,H11211/$O$14,B11211=2017,H11211/$O$15,B11211=2018,H11211/$O$16,B11211=2019,H11211/$O$17,B11211=2020,H11211/$O$18,B11211=2021,H11211/$O$19,B11211=2022,H11211/$O$20),"")</f>
        <v>1.5771691329706207E-4</v>
      </c>
      <c r="K11211" s="3" cm="1">
        <f t="array" ref="K11211">IFERROR(_xlfn.IFS(B11211=2015,J11211*$P$4,B11211=2016,J11211*$P$5,B11211=2017,J11211*$P$6,B11211=2018,J11211*$P$7,B11211=2019,J11211*$P$8,B11211=2020,J11211*$P$9,B11211=2021,J11211*$P$10,B11211=2022,J11211*$P$11),"")</f>
        <v>274100.3193694856</v>
      </c>
      <c r="L11211" s="3">
        <f t="shared" si="176"/>
        <v>523187.3193694856</v>
      </c>
    </row>
    <row r="11212" spans="1:12">
      <c r="A11212">
        <v>4810500</v>
      </c>
      <c r="B11212">
        <v>2020</v>
      </c>
      <c r="D11212" t="s">
        <v>621</v>
      </c>
      <c r="E11212" t="s">
        <v>622</v>
      </c>
      <c r="F11212" t="s">
        <v>4230</v>
      </c>
      <c r="G11212" t="s">
        <v>623</v>
      </c>
      <c r="H11212" s="5">
        <v>251159</v>
      </c>
      <c r="I11212">
        <f>IFERROR(VLOOKUP(G11212,'NCES Match'!$A$2:$B$1307,2,FALSE),"")</f>
        <v>4810500</v>
      </c>
      <c r="J11212" cm="1">
        <f t="array" ref="J11212">IFERROR(_xlfn.IFS(B11212=2015,H11212/$O$13,B11212=2016,H11212/$O$14,B11212=2017,H11212/$O$15,B11212=2018,H11212/$O$16,B11212=2019,H11212/$O$17,B11212=2020,H11212/$O$18,B11212=2021,H11212/$O$19,B11212=2022,H11212/$O$20),"")</f>
        <v>1.3610496154258417E-4</v>
      </c>
      <c r="K11212" s="3" cm="1">
        <f t="array" ref="K11212">IFERROR(_xlfn.IFS(B11212=2015,J11212*$P$4,B11212=2016,J11212*$P$5,B11212=2017,J11212*$P$6,B11212=2018,J11212*$P$7,B11212=2019,J11212*$P$8,B11212=2020,J11212*$P$9,B11212=2021,J11212*$P$10,B11212=2022,J11212*$P$11),"")</f>
        <v>286909.64206723415</v>
      </c>
      <c r="L11212" s="3">
        <f t="shared" si="176"/>
        <v>538068.64206723415</v>
      </c>
    </row>
    <row r="11213" spans="1:12">
      <c r="A11213">
        <v>4810500</v>
      </c>
      <c r="B11213">
        <v>2021</v>
      </c>
      <c r="D11213" t="s">
        <v>621</v>
      </c>
      <c r="E11213" t="s">
        <v>622</v>
      </c>
      <c r="F11213" t="s">
        <v>4101</v>
      </c>
      <c r="G11213" t="s">
        <v>623</v>
      </c>
      <c r="H11213" s="5">
        <v>264933.11</v>
      </c>
      <c r="I11213">
        <f>IFERROR(VLOOKUP(G11213,'NCES Match'!$A$2:$B$1307,2,FALSE),"")</f>
        <v>4810500</v>
      </c>
      <c r="J11213" cm="1">
        <f t="array" ref="J11213">IFERROR(_xlfn.IFS(B11213=2015,H11213/$O$13,B11213=2016,H11213/$O$14,B11213=2017,H11213/$O$15,B11213=2018,H11213/$O$16,B11213=2019,H11213/$O$17,B11213=2020,H11213/$O$18,B11213=2021,H11213/$O$19,B11213=2022,H11213/$O$20),"")</f>
        <v>1.3555117535717472E-4</v>
      </c>
      <c r="K11213" s="3" cm="1">
        <f t="array" ref="K11213">IFERROR(_xlfn.IFS(B11213=2015,J11213*$P$4,B11213=2016,J11213*$P$5,B11213=2017,J11213*$P$6,B11213=2018,J11213*$P$7,B11213=2019,J11213*$P$8,B11213=2020,J11213*$P$9,B11213=2021,J11213*$P$10,B11213=2022,J11213*$P$11),"")</f>
        <v>290154.51478082081</v>
      </c>
      <c r="L11213" s="3">
        <f t="shared" si="176"/>
        <v>555087.6247808208</v>
      </c>
    </row>
    <row r="11214" spans="1:12">
      <c r="A11214">
        <v>4810500</v>
      </c>
      <c r="B11214">
        <v>2022</v>
      </c>
      <c r="D11214" t="s">
        <v>621</v>
      </c>
      <c r="E11214" t="s">
        <v>622</v>
      </c>
      <c r="F11214" t="s">
        <v>4101</v>
      </c>
      <c r="G11214" t="s">
        <v>623</v>
      </c>
      <c r="H11214" s="5">
        <v>335996.15999999997</v>
      </c>
      <c r="I11214">
        <f>IFERROR(VLOOKUP(G11214,'NCES Match'!$A$2:$B$1307,2,FALSE),"")</f>
        <v>4810500</v>
      </c>
      <c r="J11214" cm="1">
        <f t="array" ref="J11214">IFERROR(_xlfn.IFS(B11214=2015,H11214/$O$13,B11214=2016,H11214/$O$14,B11214=2017,H11214/$O$15,B11214=2018,H11214/$O$16,B11214=2019,H11214/$O$17,B11214=2020,H11214/$O$18,B11214=2021,H11214/$O$19,B11214=2022,H11214/$O$20),"")</f>
        <v>1.4757980930590157E-4</v>
      </c>
      <c r="K11214" s="3" cm="1">
        <f t="array" ref="K11214">IFERROR(_xlfn.IFS(B11214=2015,J11214*$P$4,B11214=2016,J11214*$P$5,B11214=2017,J11214*$P$6,B11214=2018,J11214*$P$7,B11214=2019,J11214*$P$8,B11214=2020,J11214*$P$9,B11214=2021,J11214*$P$10,B11214=2022,J11214*$P$11),"")</f>
        <v>317810.61136897968</v>
      </c>
      <c r="L11214" s="3">
        <f t="shared" si="176"/>
        <v>653806.77136897971</v>
      </c>
    </row>
    <row r="11215" spans="1:12">
      <c r="A11215">
        <v>4810500</v>
      </c>
      <c r="B11215">
        <v>2023</v>
      </c>
      <c r="D11215" t="s">
        <v>621</v>
      </c>
      <c r="E11215" t="s">
        <v>622</v>
      </c>
      <c r="F11215" t="s">
        <v>4101</v>
      </c>
      <c r="G11215" t="s">
        <v>623</v>
      </c>
      <c r="H11215" s="5">
        <v>348140.46</v>
      </c>
      <c r="I11215">
        <f>IFERROR(VLOOKUP(G11215,'NCES Match'!$A$2:$B$1307,2,FALSE),"")</f>
        <v>4810500</v>
      </c>
      <c r="J11215" t="str" cm="1">
        <f t="array" ref="J11215">IFERROR(_xlfn.IFS(B11215=2015,H11215/$O$13,B11215=2016,H11215/$O$14,B11215=2017,H11215/$O$15,B11215=2018,H11215/$O$16,B11215=2019,H11215/$O$17,B11215=2020,H11215/$O$18,B11215=2021,H11215/$O$19,B11215=2022,H11215/$O$20),"")</f>
        <v/>
      </c>
      <c r="K11215" s="3" t="str" cm="1">
        <f t="array" ref="K11215">IFERROR(_xlfn.IFS(B11215=2015,J11215*$P$4,B11215=2016,J11215*$P$5,B11215=2017,J11215*$P$6,B11215=2018,J11215*$P$7,B11215=2019,J11215*$P$8,B11215=2020,J11215*$P$9,B11215=2021,J11215*$P$10,B11215=2022,J11215*$P$11),"")</f>
        <v/>
      </c>
      <c r="L11215" s="3">
        <f t="shared" si="176"/>
        <v>348140.46</v>
      </c>
    </row>
    <row r="11216" spans="1:12">
      <c r="A11216">
        <v>4844150</v>
      </c>
      <c r="B11216">
        <v>2015</v>
      </c>
      <c r="C11216" t="s">
        <v>381</v>
      </c>
      <c r="D11216" t="s">
        <v>3312</v>
      </c>
      <c r="E11216" t="s">
        <v>3313</v>
      </c>
      <c r="G11216" t="s">
        <v>3314</v>
      </c>
      <c r="H11216" s="5">
        <v>2444534.46</v>
      </c>
      <c r="I11216">
        <f>IFERROR(VLOOKUP(G11216,'NCES Match'!$A$2:$B$1307,2,FALSE),"")</f>
        <v>4844150</v>
      </c>
      <c r="J11216" cm="1">
        <f t="array" ref="J11216">IFERROR(_xlfn.IFS(B11216=2015,H11216/$O$13,B11216=2016,H11216/$O$14,B11216=2017,H11216/$O$15,B11216=2018,H11216/$O$16,B11216=2019,H11216/$O$17,B11216=2020,H11216/$O$18,B11216=2021,H11216/$O$19,B11216=2022,H11216/$O$20),"")</f>
        <v>1.9150574798716218E-3</v>
      </c>
      <c r="K11216" s="3" cm="1">
        <f t="array" ref="K11216">IFERROR(_xlfn.IFS(B11216=2015,J11216*$P$4,B11216=2016,J11216*$P$5,B11216=2017,J11216*$P$6,B11216=2018,J11216*$P$7,B11216=2019,J11216*$P$8,B11216=2020,J11216*$P$9,B11216=2021,J11216*$P$10,B11216=2022,J11216*$P$11),"")</f>
        <v>3047781.400104634</v>
      </c>
      <c r="L11216" s="3">
        <f t="shared" si="176"/>
        <v>5492315.8601046335</v>
      </c>
    </row>
    <row r="11217" spans="1:12">
      <c r="A11217">
        <v>4844150</v>
      </c>
      <c r="B11217">
        <v>2016</v>
      </c>
      <c r="C11217" t="s">
        <v>4102</v>
      </c>
      <c r="D11217" t="s">
        <v>3312</v>
      </c>
      <c r="E11217" t="s">
        <v>3313</v>
      </c>
      <c r="F11217" t="s">
        <v>4101</v>
      </c>
      <c r="G11217" t="s">
        <v>3314</v>
      </c>
      <c r="H11217" s="5">
        <v>2584122</v>
      </c>
      <c r="I11217">
        <f>IFERROR(VLOOKUP(G11217,'NCES Match'!$A$2:$B$1307,2,FALSE),"")</f>
        <v>4844150</v>
      </c>
      <c r="J11217" cm="1">
        <f t="array" ref="J11217">IFERROR(_xlfn.IFS(B11217=2015,H11217/$O$13,B11217=2016,H11217/$O$14,B11217=2017,H11217/$O$15,B11217=2018,H11217/$O$16,B11217=2019,H11217/$O$17,B11217=2020,H11217/$O$18,B11217=2021,H11217/$O$19,B11217=2022,H11217/$O$20),"")</f>
        <v>1.8498874282105041E-3</v>
      </c>
      <c r="K11217" s="3" cm="1">
        <f t="array" ref="K11217">IFERROR(_xlfn.IFS(B11217=2015,J11217*$P$4,B11217=2016,J11217*$P$5,B11217=2017,J11217*$P$6,B11217=2018,J11217*$P$7,B11217=2019,J11217*$P$8,B11217=2020,J11217*$P$9,B11217=2021,J11217*$P$10,B11217=2022,J11217*$P$11),"")</f>
        <v>3099729.1799918772</v>
      </c>
      <c r="L11217" s="3">
        <f t="shared" si="176"/>
        <v>5683851.1799918767</v>
      </c>
    </row>
    <row r="11218" spans="1:12">
      <c r="A11218">
        <v>4844150</v>
      </c>
      <c r="B11218">
        <v>2017</v>
      </c>
      <c r="D11218" t="s">
        <v>3312</v>
      </c>
      <c r="E11218" t="s">
        <v>3313</v>
      </c>
      <c r="F11218" t="s">
        <v>4101</v>
      </c>
      <c r="G11218" t="s">
        <v>3314</v>
      </c>
      <c r="H11218" s="5">
        <v>2596312</v>
      </c>
      <c r="I11218">
        <f>IFERROR(VLOOKUP(G11218,'NCES Match'!$A$2:$B$1307,2,FALSE),"")</f>
        <v>4844150</v>
      </c>
      <c r="J11218" cm="1">
        <f t="array" ref="J11218">IFERROR(_xlfn.IFS(B11218=2015,H11218/$O$13,B11218=2016,H11218/$O$14,B11218=2017,H11218/$O$15,B11218=2018,H11218/$O$16,B11218=2019,H11218/$O$17,B11218=2020,H11218/$O$18,B11218=2021,H11218/$O$19,B11218=2022,H11218/$O$20),"")</f>
        <v>1.7899981430380485E-3</v>
      </c>
      <c r="K11218" s="3" cm="1">
        <f t="array" ref="K11218">IFERROR(_xlfn.IFS(B11218=2015,J11218*$P$4,B11218=2016,J11218*$P$5,B11218=2017,J11218*$P$6,B11218=2018,J11218*$P$7,B11218=2019,J11218*$P$8,B11218=2020,J11218*$P$9,B11218=2021,J11218*$P$10,B11218=2022,J11218*$P$11),"")</f>
        <v>3039860.4477984104</v>
      </c>
      <c r="L11218" s="3">
        <f t="shared" si="176"/>
        <v>5636172.4477984104</v>
      </c>
    </row>
    <row r="11219" spans="1:12">
      <c r="A11219">
        <v>4844150</v>
      </c>
      <c r="B11219">
        <v>2018</v>
      </c>
      <c r="D11219" t="s">
        <v>3312</v>
      </c>
      <c r="E11219" t="s">
        <v>3313</v>
      </c>
      <c r="F11219" t="s">
        <v>4101</v>
      </c>
      <c r="G11219" t="s">
        <v>3314</v>
      </c>
      <c r="H11219" s="5">
        <v>2745043</v>
      </c>
      <c r="I11219">
        <f>IFERROR(VLOOKUP(G11219,'NCES Match'!$A$2:$B$1307,2,FALSE),"")</f>
        <v>4844150</v>
      </c>
      <c r="J11219" cm="1">
        <f t="array" ref="J11219">IFERROR(_xlfn.IFS(B11219=2015,H11219/$O$13,B11219=2016,H11219/$O$14,B11219=2017,H11219/$O$15,B11219=2018,H11219/$O$16,B11219=2019,H11219/$O$17,B11219=2020,H11219/$O$18,B11219=2021,H11219/$O$19,B11219=2022,H11219/$O$20),"")</f>
        <v>1.791302061952209E-3</v>
      </c>
      <c r="K11219" s="3" cm="1">
        <f t="array" ref="K11219">IFERROR(_xlfn.IFS(B11219=2015,J11219*$P$4,B11219=2016,J11219*$P$5,B11219=2017,J11219*$P$6,B11219=2018,J11219*$P$7,B11219=2019,J11219*$P$8,B11219=2020,J11219*$P$9,B11219=2021,J11219*$P$10,B11219=2022,J11219*$P$11),"")</f>
        <v>3075402.8520245035</v>
      </c>
      <c r="L11219" s="3">
        <f t="shared" si="176"/>
        <v>5820445.8520245031</v>
      </c>
    </row>
    <row r="11220" spans="1:12">
      <c r="A11220">
        <v>4844150</v>
      </c>
      <c r="B11220">
        <v>2019</v>
      </c>
      <c r="D11220" t="s">
        <v>3312</v>
      </c>
      <c r="E11220" t="s">
        <v>3313</v>
      </c>
      <c r="F11220" t="s">
        <v>4101</v>
      </c>
      <c r="G11220" t="s">
        <v>3314</v>
      </c>
      <c r="H11220" s="5">
        <v>2574811</v>
      </c>
      <c r="I11220">
        <f>IFERROR(VLOOKUP(G11220,'NCES Match'!$A$2:$B$1307,2,FALSE),"")</f>
        <v>4844150</v>
      </c>
      <c r="J11220" cm="1">
        <f t="array" ref="J11220">IFERROR(_xlfn.IFS(B11220=2015,H11220/$O$13,B11220=2016,H11220/$O$14,B11220=2017,H11220/$O$15,B11220=2018,H11220/$O$16,B11220=2019,H11220/$O$17,B11220=2020,H11220/$O$18,B11220=2021,H11220/$O$19,B11220=2022,H11220/$O$20),"")</f>
        <v>1.6303188975872755E-3</v>
      </c>
      <c r="K11220" s="3" cm="1">
        <f t="array" ref="K11220">IFERROR(_xlfn.IFS(B11220=2015,J11220*$P$4,B11220=2016,J11220*$P$5,B11220=2017,J11220*$P$6,B11220=2018,J11220*$P$7,B11220=2019,J11220*$P$8,B11220=2020,J11220*$P$9,B11220=2021,J11220*$P$10,B11220=2022,J11220*$P$11),"")</f>
        <v>2833373.5498683774</v>
      </c>
      <c r="L11220" s="3">
        <f t="shared" si="176"/>
        <v>5408184.5498683769</v>
      </c>
    </row>
    <row r="11221" spans="1:12">
      <c r="A11221">
        <v>4844150</v>
      </c>
      <c r="B11221">
        <v>2020</v>
      </c>
      <c r="D11221" t="s">
        <v>3312</v>
      </c>
      <c r="E11221" t="s">
        <v>3313</v>
      </c>
      <c r="F11221" t="s">
        <v>4230</v>
      </c>
      <c r="G11221" t="s">
        <v>3314</v>
      </c>
      <c r="H11221" s="5">
        <v>2750397</v>
      </c>
      <c r="I11221">
        <f>IFERROR(VLOOKUP(G11221,'NCES Match'!$A$2:$B$1307,2,FALSE),"")</f>
        <v>4844150</v>
      </c>
      <c r="J11221" cm="1">
        <f t="array" ref="J11221">IFERROR(_xlfn.IFS(B11221=2015,H11221/$O$13,B11221=2016,H11221/$O$14,B11221=2017,H11221/$O$15,B11221=2018,H11221/$O$16,B11221=2019,H11221/$O$17,B11221=2020,H11221/$O$18,B11221=2021,H11221/$O$19,B11221=2022,H11221/$O$20),"")</f>
        <v>1.4904609347538369E-3</v>
      </c>
      <c r="K11221" s="3" cm="1">
        <f t="array" ref="K11221">IFERROR(_xlfn.IFS(B11221=2015,J11221*$P$4,B11221=2016,J11221*$P$5,B11221=2017,J11221*$P$6,B11221=2018,J11221*$P$7,B11221=2019,J11221*$P$8,B11221=2020,J11221*$P$9,B11221=2021,J11221*$P$10,B11221=2022,J11221*$P$11),"")</f>
        <v>3141895.8461086196</v>
      </c>
      <c r="L11221" s="3">
        <f t="shared" si="176"/>
        <v>5892292.8461086191</v>
      </c>
    </row>
    <row r="11222" spans="1:12">
      <c r="A11222">
        <v>4844150</v>
      </c>
      <c r="B11222">
        <v>2021</v>
      </c>
      <c r="D11222" t="s">
        <v>3312</v>
      </c>
      <c r="E11222" t="s">
        <v>3313</v>
      </c>
      <c r="F11222" t="s">
        <v>4101</v>
      </c>
      <c r="G11222" t="s">
        <v>3314</v>
      </c>
      <c r="H11222" s="5">
        <v>2928633.58</v>
      </c>
      <c r="I11222">
        <f>IFERROR(VLOOKUP(G11222,'NCES Match'!$A$2:$B$1307,2,FALSE),"")</f>
        <v>4844150</v>
      </c>
      <c r="J11222" cm="1">
        <f t="array" ref="J11222">IFERROR(_xlfn.IFS(B11222=2015,H11222/$O$13,B11222=2016,H11222/$O$14,B11222=2017,H11222/$O$15,B11222=2018,H11222/$O$16,B11222=2019,H11222/$O$17,B11222=2020,H11222/$O$18,B11222=2021,H11222/$O$19,B11222=2022,H11222/$O$20),"")</f>
        <v>1.4984149167293224E-3</v>
      </c>
      <c r="K11222" s="3" cm="1">
        <f t="array" ref="K11222">IFERROR(_xlfn.IFS(B11222=2015,J11222*$P$4,B11222=2016,J11222*$P$5,B11222=2017,J11222*$P$6,B11222=2018,J11222*$P$7,B11222=2019,J11222*$P$8,B11222=2020,J11222*$P$9,B11222=2021,J11222*$P$10,B11222=2022,J11222*$P$11),"")</f>
        <v>3207436.9842852717</v>
      </c>
      <c r="L11222" s="3">
        <f t="shared" si="176"/>
        <v>6136070.5642852718</v>
      </c>
    </row>
    <row r="11223" spans="1:12">
      <c r="A11223">
        <v>4844150</v>
      </c>
      <c r="B11223">
        <v>2022</v>
      </c>
      <c r="D11223" t="s">
        <v>3312</v>
      </c>
      <c r="E11223" t="s">
        <v>3313</v>
      </c>
      <c r="F11223" t="s">
        <v>4101</v>
      </c>
      <c r="G11223" t="s">
        <v>3314</v>
      </c>
      <c r="H11223" s="5">
        <v>3854073.35</v>
      </c>
      <c r="I11223">
        <f>IFERROR(VLOOKUP(G11223,'NCES Match'!$A$2:$B$1307,2,FALSE),"")</f>
        <v>4844150</v>
      </c>
      <c r="J11223" cm="1">
        <f t="array" ref="J11223">IFERROR(_xlfn.IFS(B11223=2015,H11223/$O$13,B11223=2016,H11223/$O$14,B11223=2017,H11223/$O$15,B11223=2018,H11223/$O$16,B11223=2019,H11223/$O$17,B11223=2020,H11223/$O$18,B11223=2021,H11223/$O$19,B11223=2022,H11223/$O$20),"")</f>
        <v>1.6928271145835632E-3</v>
      </c>
      <c r="K11223" s="3" cm="1">
        <f t="array" ref="K11223">IFERROR(_xlfn.IFS(B11223=2015,J11223*$P$4,B11223=2016,J11223*$P$5,B11223=2017,J11223*$P$6,B11223=2018,J11223*$P$7,B11223=2019,J11223*$P$8,B11223=2020,J11223*$P$9,B11223=2021,J11223*$P$10,B11223=2022,J11223*$P$11),"")</f>
        <v>3645474.4233517181</v>
      </c>
      <c r="L11223" s="3">
        <f t="shared" si="176"/>
        <v>7499547.7733517177</v>
      </c>
    </row>
    <row r="11224" spans="1:12">
      <c r="A11224">
        <v>4844150</v>
      </c>
      <c r="B11224">
        <v>2023</v>
      </c>
      <c r="D11224" t="s">
        <v>3312</v>
      </c>
      <c r="E11224" t="s">
        <v>3313</v>
      </c>
      <c r="F11224" t="s">
        <v>4101</v>
      </c>
      <c r="G11224" t="s">
        <v>3314</v>
      </c>
      <c r="H11224" s="5">
        <v>4181599.26</v>
      </c>
      <c r="I11224">
        <f>IFERROR(VLOOKUP(G11224,'NCES Match'!$A$2:$B$1307,2,FALSE),"")</f>
        <v>4844150</v>
      </c>
      <c r="J11224" t="str" cm="1">
        <f t="array" ref="J11224">IFERROR(_xlfn.IFS(B11224=2015,H11224/$O$13,B11224=2016,H11224/$O$14,B11224=2017,H11224/$O$15,B11224=2018,H11224/$O$16,B11224=2019,H11224/$O$17,B11224=2020,H11224/$O$18,B11224=2021,H11224/$O$19,B11224=2022,H11224/$O$20),"")</f>
        <v/>
      </c>
      <c r="K11224" s="3" t="str" cm="1">
        <f t="array" ref="K11224">IFERROR(_xlfn.IFS(B11224=2015,J11224*$P$4,B11224=2016,J11224*$P$5,B11224=2017,J11224*$P$6,B11224=2018,J11224*$P$7,B11224=2019,J11224*$P$8,B11224=2020,J11224*$P$9,B11224=2021,J11224*$P$10,B11224=2022,J11224*$P$11),"")</f>
        <v/>
      </c>
      <c r="L11224" s="3">
        <f t="shared" si="176"/>
        <v>4181599.26</v>
      </c>
    </row>
    <row r="11225" spans="1:12">
      <c r="A11225">
        <v>4833270</v>
      </c>
      <c r="B11225">
        <v>2015</v>
      </c>
      <c r="C11225" t="s">
        <v>381</v>
      </c>
      <c r="D11225" t="s">
        <v>2428</v>
      </c>
      <c r="E11225" t="s">
        <v>2429</v>
      </c>
      <c r="G11225" t="s">
        <v>2430</v>
      </c>
      <c r="H11225" s="5">
        <v>16404.95</v>
      </c>
      <c r="I11225">
        <f>IFERROR(VLOOKUP(G11225,'NCES Match'!$A$2:$B$1307,2,FALSE),"")</f>
        <v>4833270</v>
      </c>
      <c r="J11225" cm="1">
        <f t="array" ref="J11225">IFERROR(_xlfn.IFS(B11225=2015,H11225/$O$13,B11225=2016,H11225/$O$14,B11225=2017,H11225/$O$15,B11225=2018,H11225/$O$16,B11225=2019,H11225/$O$17,B11225=2020,H11225/$O$18,B11225=2021,H11225/$O$19,B11225=2022,H11225/$O$20),"")</f>
        <v>1.2851699461998979E-5</v>
      </c>
      <c r="K11225" s="3" cm="1">
        <f t="array" ref="K11225">IFERROR(_xlfn.IFS(B11225=2015,J11225*$P$4,B11225=2016,J11225*$P$5,B11225=2017,J11225*$P$6,B11225=2018,J11225*$P$7,B11225=2019,J11225*$P$8,B11225=2020,J11225*$P$9,B11225=2021,J11225*$P$10,B11225=2022,J11225*$P$11),"")</f>
        <v>20453.261059631994</v>
      </c>
      <c r="L11225" s="3">
        <f t="shared" si="176"/>
        <v>36858.211059631998</v>
      </c>
    </row>
    <row r="11226" spans="1:12">
      <c r="A11226">
        <v>4833270</v>
      </c>
      <c r="B11226">
        <v>2016</v>
      </c>
      <c r="C11226" t="s">
        <v>4102</v>
      </c>
      <c r="D11226" t="s">
        <v>2428</v>
      </c>
      <c r="E11226" t="s">
        <v>2429</v>
      </c>
      <c r="F11226" t="s">
        <v>4101</v>
      </c>
      <c r="G11226" t="s">
        <v>2430</v>
      </c>
      <c r="H11226" s="5">
        <v>17955</v>
      </c>
      <c r="I11226">
        <f>IFERROR(VLOOKUP(G11226,'NCES Match'!$A$2:$B$1307,2,FALSE),"")</f>
        <v>4833270</v>
      </c>
      <c r="J11226" cm="1">
        <f t="array" ref="J11226">IFERROR(_xlfn.IFS(B11226=2015,H11226/$O$13,B11226=2016,H11226/$O$14,B11226=2017,H11226/$O$15,B11226=2018,H11226/$O$16,B11226=2019,H11226/$O$17,B11226=2020,H11226/$O$18,B11226=2021,H11226/$O$19,B11226=2022,H11226/$O$20),"")</f>
        <v>1.2853390348257397E-5</v>
      </c>
      <c r="K11226" s="3" cm="1">
        <f t="array" ref="K11226">IFERROR(_xlfn.IFS(B11226=2015,J11226*$P$4,B11226=2016,J11226*$P$5,B11226=2017,J11226*$P$6,B11226=2018,J11226*$P$7,B11226=2019,J11226*$P$8,B11226=2020,J11226*$P$9,B11226=2021,J11226*$P$10,B11226=2022,J11226*$P$11),"")</f>
        <v>21537.542510281695</v>
      </c>
      <c r="L11226" s="3">
        <f t="shared" si="176"/>
        <v>39492.542510281695</v>
      </c>
    </row>
    <row r="11227" spans="1:12">
      <c r="A11227">
        <v>4833270</v>
      </c>
      <c r="B11227">
        <v>2017</v>
      </c>
      <c r="D11227" t="s">
        <v>2428</v>
      </c>
      <c r="E11227" t="s">
        <v>2429</v>
      </c>
      <c r="F11227" t="s">
        <v>4101</v>
      </c>
      <c r="G11227" t="s">
        <v>2430</v>
      </c>
      <c r="H11227" s="5">
        <v>16973</v>
      </c>
      <c r="I11227">
        <f>IFERROR(VLOOKUP(G11227,'NCES Match'!$A$2:$B$1307,2,FALSE),"")</f>
        <v>4833270</v>
      </c>
      <c r="J11227" cm="1">
        <f t="array" ref="J11227">IFERROR(_xlfn.IFS(B11227=2015,H11227/$O$13,B11227=2016,H11227/$O$14,B11227=2017,H11227/$O$15,B11227=2018,H11227/$O$16,B11227=2019,H11227/$O$17,B11227=2020,H11227/$O$18,B11227=2021,H11227/$O$19,B11227=2022,H11227/$O$20),"")</f>
        <v>1.1701844185823889E-5</v>
      </c>
      <c r="K11227" s="3" cm="1">
        <f t="array" ref="K11227">IFERROR(_xlfn.IFS(B11227=2015,J11227*$P$4,B11227=2016,J11227*$P$5,B11227=2017,J11227*$P$6,B11227=2018,J11227*$P$7,B11227=2019,J11227*$P$8,B11227=2020,J11227*$P$9,B11227=2021,J11227*$P$10,B11227=2022,J11227*$P$11),"")</f>
        <v>19872.631401958784</v>
      </c>
      <c r="L11227" s="3">
        <f t="shared" si="176"/>
        <v>36845.631401958788</v>
      </c>
    </row>
    <row r="11228" spans="1:12">
      <c r="A11228">
        <v>4833270</v>
      </c>
      <c r="B11228">
        <v>2018</v>
      </c>
      <c r="D11228" t="s">
        <v>2428</v>
      </c>
      <c r="E11228" t="s">
        <v>2429</v>
      </c>
      <c r="F11228" t="s">
        <v>4101</v>
      </c>
      <c r="G11228" t="s">
        <v>2430</v>
      </c>
      <c r="H11228" s="5">
        <v>16180</v>
      </c>
      <c r="I11228">
        <f>IFERROR(VLOOKUP(G11228,'NCES Match'!$A$2:$B$1307,2,FALSE),"")</f>
        <v>4833270</v>
      </c>
      <c r="J11228" cm="1">
        <f t="array" ref="J11228">IFERROR(_xlfn.IFS(B11228=2015,H11228/$O$13,B11228=2016,H11228/$O$14,B11228=2017,H11228/$O$15,B11228=2018,H11228/$O$16,B11228=2019,H11228/$O$17,B11228=2020,H11228/$O$18,B11228=2021,H11228/$O$19,B11228=2022,H11228/$O$20),"")</f>
        <v>1.055840194939997E-5</v>
      </c>
      <c r="K11228" s="3" cm="1">
        <f t="array" ref="K11228">IFERROR(_xlfn.IFS(B11228=2015,J11228*$P$4,B11228=2016,J11228*$P$5,B11228=2017,J11228*$P$6,B11228=2018,J11228*$P$7,B11228=2019,J11228*$P$8,B11228=2020,J11228*$P$9,B11228=2021,J11228*$P$10,B11228=2022,J11228*$P$11),"")</f>
        <v>18127.22720400244</v>
      </c>
      <c r="L11228" s="3">
        <f t="shared" si="176"/>
        <v>34307.22720400244</v>
      </c>
    </row>
    <row r="11229" spans="1:12">
      <c r="A11229">
        <v>4833270</v>
      </c>
      <c r="B11229">
        <v>2019</v>
      </c>
      <c r="D11229" t="s">
        <v>2428</v>
      </c>
      <c r="E11229" t="s">
        <v>2429</v>
      </c>
      <c r="F11229" t="s">
        <v>4101</v>
      </c>
      <c r="G11229" t="s">
        <v>2430</v>
      </c>
      <c r="H11229" s="5">
        <v>16718</v>
      </c>
      <c r="I11229">
        <f>IFERROR(VLOOKUP(G11229,'NCES Match'!$A$2:$B$1307,2,FALSE),"")</f>
        <v>4833270</v>
      </c>
      <c r="J11229" cm="1">
        <f t="array" ref="J11229">IFERROR(_xlfn.IFS(B11229=2015,H11229/$O$13,B11229=2016,H11229/$O$14,B11229=2017,H11229/$O$15,B11229=2018,H11229/$O$16,B11229=2019,H11229/$O$17,B11229=2020,H11229/$O$18,B11229=2021,H11229/$O$19,B11229=2022,H11229/$O$20),"")</f>
        <v>1.0585503685460436E-5</v>
      </c>
      <c r="K11229" s="3" cm="1">
        <f t="array" ref="K11229">IFERROR(_xlfn.IFS(B11229=2015,J11229*$P$4,B11229=2016,J11229*$P$5,B11229=2017,J11229*$P$6,B11229=2018,J11229*$P$7,B11229=2019,J11229*$P$8,B11229=2020,J11229*$P$9,B11229=2021,J11229*$P$10,B11229=2022,J11229*$P$11),"")</f>
        <v>18396.8217499069</v>
      </c>
      <c r="L11229" s="3">
        <f t="shared" si="176"/>
        <v>35114.8217499069</v>
      </c>
    </row>
    <row r="11230" spans="1:12">
      <c r="A11230">
        <v>4833270</v>
      </c>
      <c r="B11230">
        <v>2020</v>
      </c>
      <c r="D11230" t="s">
        <v>2428</v>
      </c>
      <c r="E11230" t="s">
        <v>2429</v>
      </c>
      <c r="F11230" t="s">
        <v>4230</v>
      </c>
      <c r="G11230" t="s">
        <v>2430</v>
      </c>
      <c r="H11230" s="5">
        <v>22045</v>
      </c>
      <c r="I11230">
        <f>IFERROR(VLOOKUP(G11230,'NCES Match'!$A$2:$B$1307,2,FALSE),"")</f>
        <v>4833270</v>
      </c>
      <c r="J11230" cm="1">
        <f t="array" ref="J11230">IFERROR(_xlfn.IFS(B11230=2015,H11230/$O$13,B11230=2016,H11230/$O$14,B11230=2017,H11230/$O$15,B11230=2018,H11230/$O$16,B11230=2019,H11230/$O$17,B11230=2020,H11230/$O$18,B11230=2021,H11230/$O$19,B11230=2022,H11230/$O$20),"")</f>
        <v>1.1946352219933462E-5</v>
      </c>
      <c r="K11230" s="3" cm="1">
        <f t="array" ref="K11230">IFERROR(_xlfn.IFS(B11230=2015,J11230*$P$4,B11230=2016,J11230*$P$5,B11230=2017,J11230*$P$6,B11230=2018,J11230*$P$7,B11230=2019,J11230*$P$8,B11230=2020,J11230*$P$9,B11230=2021,J11230*$P$10,B11230=2022,J11230*$P$11),"")</f>
        <v>25182.944108601238</v>
      </c>
      <c r="L11230" s="3">
        <f t="shared" si="176"/>
        <v>47227.944108601238</v>
      </c>
    </row>
    <row r="11231" spans="1:12">
      <c r="A11231">
        <v>4833270</v>
      </c>
      <c r="B11231">
        <v>2021</v>
      </c>
      <c r="D11231" t="s">
        <v>2428</v>
      </c>
      <c r="E11231" t="s">
        <v>2429</v>
      </c>
      <c r="F11231" t="s">
        <v>4230</v>
      </c>
      <c r="G11231" t="s">
        <v>2430</v>
      </c>
      <c r="H11231" s="5">
        <v>26432.61</v>
      </c>
      <c r="I11231">
        <f>IFERROR(VLOOKUP(G11231,'NCES Match'!$A$2:$B$1307,2,FALSE),"")</f>
        <v>4833270</v>
      </c>
      <c r="J11231" cm="1">
        <f t="array" ref="J11231">IFERROR(_xlfn.IFS(B11231=2015,H11231/$O$13,B11231=2016,H11231/$O$14,B11231=2017,H11231/$O$15,B11231=2018,H11231/$O$16,B11231=2019,H11231/$O$17,B11231=2020,H11231/$O$18,B11231=2021,H11231/$O$19,B11231=2022,H11231/$O$20),"")</f>
        <v>1.3524060293021928E-5</v>
      </c>
      <c r="K11231" s="3" cm="1">
        <f t="array" ref="K11231">IFERROR(_xlfn.IFS(B11231=2015,J11231*$P$4,B11231=2016,J11231*$P$5,B11231=2017,J11231*$P$6,B11231=2018,J11231*$P$7,B11231=2019,J11231*$P$8,B11231=2020,J11231*$P$9,B11231=2021,J11231*$P$10,B11231=2022,J11231*$P$11),"")</f>
        <v>28948.971794958634</v>
      </c>
      <c r="L11231" s="3">
        <f t="shared" si="176"/>
        <v>55381.581794958634</v>
      </c>
    </row>
    <row r="11232" spans="1:12">
      <c r="A11232">
        <v>4833270</v>
      </c>
      <c r="B11232">
        <v>2022</v>
      </c>
      <c r="D11232" t="s">
        <v>2428</v>
      </c>
      <c r="E11232" t="s">
        <v>2429</v>
      </c>
      <c r="F11232" t="s">
        <v>4101</v>
      </c>
      <c r="G11232" t="s">
        <v>2430</v>
      </c>
      <c r="H11232" s="5">
        <v>33036.239999999998</v>
      </c>
      <c r="I11232">
        <f>IFERROR(VLOOKUP(G11232,'NCES Match'!$A$2:$B$1307,2,FALSE),"")</f>
        <v>4833270</v>
      </c>
      <c r="J11232" cm="1">
        <f t="array" ref="J11232">IFERROR(_xlfn.IFS(B11232=2015,H11232/$O$13,B11232=2016,H11232/$O$14,B11232=2017,H11232/$O$15,B11232=2018,H11232/$O$16,B11232=2019,H11232/$O$17,B11232=2020,H11232/$O$18,B11232=2021,H11232/$O$19,B11232=2022,H11232/$O$20),"")</f>
        <v>1.4510528928021075E-5</v>
      </c>
      <c r="K11232" s="3" cm="1">
        <f t="array" ref="K11232">IFERROR(_xlfn.IFS(B11232=2015,J11232*$P$4,B11232=2016,J11232*$P$5,B11232=2017,J11232*$P$6,B11232=2018,J11232*$P$7,B11232=2019,J11232*$P$8,B11232=2020,J11232*$P$9,B11232=2021,J11232*$P$10,B11232=2022,J11232*$P$11),"")</f>
        <v>31248.177454564782</v>
      </c>
      <c r="L11232" s="3">
        <f t="shared" si="176"/>
        <v>64284.417454564784</v>
      </c>
    </row>
    <row r="11233" spans="1:12">
      <c r="A11233">
        <v>4833270</v>
      </c>
      <c r="B11233">
        <v>2023</v>
      </c>
      <c r="D11233" t="s">
        <v>2428</v>
      </c>
      <c r="E11233" t="s">
        <v>2429</v>
      </c>
      <c r="F11233" t="s">
        <v>4101</v>
      </c>
      <c r="G11233" t="s">
        <v>2430</v>
      </c>
      <c r="H11233" s="5">
        <v>30966.68</v>
      </c>
      <c r="I11233">
        <f>IFERROR(VLOOKUP(G11233,'NCES Match'!$A$2:$B$1307,2,FALSE),"")</f>
        <v>4833270</v>
      </c>
      <c r="J11233" t="str" cm="1">
        <f t="array" ref="J11233">IFERROR(_xlfn.IFS(B11233=2015,H11233/$O$13,B11233=2016,H11233/$O$14,B11233=2017,H11233/$O$15,B11233=2018,H11233/$O$16,B11233=2019,H11233/$O$17,B11233=2020,H11233/$O$18,B11233=2021,H11233/$O$19,B11233=2022,H11233/$O$20),"")</f>
        <v/>
      </c>
      <c r="K11233" s="3" t="str" cm="1">
        <f t="array" ref="K11233">IFERROR(_xlfn.IFS(B11233=2015,J11233*$P$4,B11233=2016,J11233*$P$5,B11233=2017,J11233*$P$6,B11233=2018,J11233*$P$7,B11233=2019,J11233*$P$8,B11233=2020,J11233*$P$9,B11233=2021,J11233*$P$10,B11233=2022,J11233*$P$11),"")</f>
        <v/>
      </c>
      <c r="L11233" s="3">
        <f t="shared" si="176"/>
        <v>30966.68</v>
      </c>
    </row>
    <row r="11234" spans="1:12">
      <c r="A11234">
        <v>4800172</v>
      </c>
      <c r="B11234">
        <v>2015</v>
      </c>
      <c r="C11234" t="s">
        <v>381</v>
      </c>
      <c r="D11234" t="s">
        <v>2695</v>
      </c>
      <c r="E11234" t="s">
        <v>2696</v>
      </c>
      <c r="G11234" t="s">
        <v>2697</v>
      </c>
      <c r="H11234" s="5">
        <v>118058.1</v>
      </c>
      <c r="I11234">
        <f>IFERROR(VLOOKUP(G11234,'NCES Match'!$A$2:$B$1307,2,FALSE),"")</f>
        <v>4800172</v>
      </c>
      <c r="J11234" cm="1">
        <f t="array" ref="J11234">IFERROR(_xlfn.IFS(B11234=2015,H11234/$O$13,B11234=2016,H11234/$O$14,B11234=2017,H11234/$O$15,B11234=2018,H11234/$O$16,B11234=2019,H11234/$O$17,B11234=2020,H11234/$O$18,B11234=2021,H11234/$O$19,B11234=2022,H11234/$O$20),"")</f>
        <v>9.2487159074219777E-5</v>
      </c>
      <c r="K11234" s="3" cm="1">
        <f t="array" ref="K11234">IFERROR(_xlfn.IFS(B11234=2015,J11234*$P$4,B11234=2016,J11234*$P$5,B11234=2017,J11234*$P$6,B11234=2018,J11234*$P$7,B11234=2019,J11234*$P$8,B11234=2020,J11234*$P$9,B11234=2021,J11234*$P$10,B11234=2022,J11234*$P$11),"")</f>
        <v>147191.74026767164</v>
      </c>
      <c r="L11234" s="3">
        <f t="shared" si="176"/>
        <v>265249.84026767162</v>
      </c>
    </row>
    <row r="11235" spans="1:12">
      <c r="A11235">
        <v>4800172</v>
      </c>
      <c r="B11235">
        <v>2016</v>
      </c>
      <c r="C11235" t="s">
        <v>4102</v>
      </c>
      <c r="D11235" t="s">
        <v>2695</v>
      </c>
      <c r="E11235" t="s">
        <v>2696</v>
      </c>
      <c r="F11235" t="s">
        <v>4101</v>
      </c>
      <c r="G11235" t="s">
        <v>2697</v>
      </c>
      <c r="H11235" s="5">
        <v>121950</v>
      </c>
      <c r="I11235">
        <f>IFERROR(VLOOKUP(G11235,'NCES Match'!$A$2:$B$1307,2,FALSE),"")</f>
        <v>4800172</v>
      </c>
      <c r="J11235" cm="1">
        <f t="array" ref="J11235">IFERROR(_xlfn.IFS(B11235=2015,H11235/$O$13,B11235=2016,H11235/$O$14,B11235=2017,H11235/$O$15,B11235=2018,H11235/$O$16,B11235=2019,H11235/$O$17,B11235=2020,H11235/$O$18,B11235=2021,H11235/$O$19,B11235=2022,H11235/$O$20),"")</f>
        <v>8.7299969533277059E-5</v>
      </c>
      <c r="K11235" s="3" cm="1">
        <f t="array" ref="K11235">IFERROR(_xlfn.IFS(B11235=2015,J11235*$P$4,B11235=2016,J11235*$P$5,B11235=2017,J11235*$P$6,B11235=2018,J11235*$P$7,B11235=2019,J11235*$P$8,B11235=2020,J11235*$P$9,B11235=2021,J11235*$P$10,B11235=2022,J11235*$P$11),"")</f>
        <v>146282.55689940701</v>
      </c>
      <c r="L11235" s="3">
        <f t="shared" si="176"/>
        <v>268232.55689940701</v>
      </c>
    </row>
    <row r="11236" spans="1:12">
      <c r="A11236">
        <v>4800172</v>
      </c>
      <c r="B11236">
        <v>2017</v>
      </c>
      <c r="D11236" t="s">
        <v>2695</v>
      </c>
      <c r="E11236" t="s">
        <v>2696</v>
      </c>
      <c r="F11236" t="s">
        <v>4101</v>
      </c>
      <c r="G11236" t="s">
        <v>2697</v>
      </c>
      <c r="H11236" s="5">
        <v>121794</v>
      </c>
      <c r="I11236">
        <f>IFERROR(VLOOKUP(G11236,'NCES Match'!$A$2:$B$1307,2,FALSE),"")</f>
        <v>4800172</v>
      </c>
      <c r="J11236" cm="1">
        <f t="array" ref="J11236">IFERROR(_xlfn.IFS(B11236=2015,H11236/$O$13,B11236=2016,H11236/$O$14,B11236=2017,H11236/$O$15,B11236=2018,H11236/$O$16,B11236=2019,H11236/$O$17,B11236=2020,H11236/$O$18,B11236=2021,H11236/$O$19,B11236=2022,H11236/$O$20),"")</f>
        <v>8.3969505141591637E-5</v>
      </c>
      <c r="K11236" s="3" cm="1">
        <f t="array" ref="K11236">IFERROR(_xlfn.IFS(B11236=2015,J11236*$P$4,B11236=2016,J11236*$P$5,B11236=2017,J11236*$P$6,B11236=2018,J11236*$P$7,B11236=2019,J11236*$P$8,B11236=2020,J11236*$P$9,B11236=2021,J11236*$P$10,B11236=2022,J11236*$P$11),"")</f>
        <v>142601.02922112579</v>
      </c>
      <c r="L11236" s="3">
        <f t="shared" si="176"/>
        <v>264395.02922112576</v>
      </c>
    </row>
    <row r="11237" spans="1:12">
      <c r="A11237">
        <v>4800172</v>
      </c>
      <c r="B11237">
        <v>2018</v>
      </c>
      <c r="D11237" t="s">
        <v>2695</v>
      </c>
      <c r="E11237" t="s">
        <v>2696</v>
      </c>
      <c r="F11237" t="s">
        <v>4101</v>
      </c>
      <c r="G11237" t="s">
        <v>2697</v>
      </c>
      <c r="H11237" s="5">
        <v>140679</v>
      </c>
      <c r="I11237">
        <f>IFERROR(VLOOKUP(G11237,'NCES Match'!$A$2:$B$1307,2,FALSE),"")</f>
        <v>4800172</v>
      </c>
      <c r="J11237" cm="1">
        <f t="array" ref="J11237">IFERROR(_xlfn.IFS(B11237=2015,H11237/$O$13,B11237=2016,H11237/$O$14,B11237=2017,H11237/$O$15,B11237=2018,H11237/$O$16,B11237=2019,H11237/$O$17,B11237=2020,H11237/$O$18,B11237=2021,H11237/$O$19,B11237=2022,H11237/$O$20),"")</f>
        <v>9.1801324341139582E-5</v>
      </c>
      <c r="K11237" s="3" cm="1">
        <f t="array" ref="K11237">IFERROR(_xlfn.IFS(B11237=2015,J11237*$P$4,B11237=2016,J11237*$P$5,B11237=2017,J11237*$P$6,B11237=2018,J11237*$P$7,B11237=2019,J11237*$P$8,B11237=2020,J11237*$P$9,B11237=2021,J11237*$P$10,B11237=2022,J11237*$P$11),"")</f>
        <v>157609.40641729662</v>
      </c>
      <c r="L11237" s="3">
        <f t="shared" si="176"/>
        <v>298288.40641729662</v>
      </c>
    </row>
    <row r="11238" spans="1:12">
      <c r="A11238">
        <v>4800172</v>
      </c>
      <c r="B11238">
        <v>2019</v>
      </c>
      <c r="D11238" t="s">
        <v>2695</v>
      </c>
      <c r="E11238" t="s">
        <v>2696</v>
      </c>
      <c r="F11238" t="s">
        <v>4101</v>
      </c>
      <c r="G11238" t="s">
        <v>2697</v>
      </c>
      <c r="H11238" s="5">
        <v>142399</v>
      </c>
      <c r="I11238">
        <f>IFERROR(VLOOKUP(G11238,'NCES Match'!$A$2:$B$1307,2,FALSE),"")</f>
        <v>4800172</v>
      </c>
      <c r="J11238" cm="1">
        <f t="array" ref="J11238">IFERROR(_xlfn.IFS(B11238=2015,H11238/$O$13,B11238=2016,H11238/$O$14,B11238=2017,H11238/$O$15,B11238=2018,H11238/$O$16,B11238=2019,H11238/$O$17,B11238=2020,H11238/$O$18,B11238=2021,H11238/$O$19,B11238=2022,H11238/$O$20),"")</f>
        <v>9.0164202614300798E-5</v>
      </c>
      <c r="K11238" s="3" cm="1">
        <f t="array" ref="K11238">IFERROR(_xlfn.IFS(B11238=2015,J11238*$P$4,B11238=2016,J11238*$P$5,B11238=2017,J11238*$P$6,B11238=2018,J11238*$P$7,B11238=2019,J11238*$P$8,B11238=2020,J11238*$P$9,B11238=2021,J11238*$P$10,B11238=2022,J11238*$P$11),"")</f>
        <v>156698.70919757104</v>
      </c>
      <c r="L11238" s="3">
        <f t="shared" si="176"/>
        <v>299097.70919757104</v>
      </c>
    </row>
    <row r="11239" spans="1:12">
      <c r="A11239">
        <v>4800172</v>
      </c>
      <c r="B11239">
        <v>2020</v>
      </c>
      <c r="D11239" t="s">
        <v>2695</v>
      </c>
      <c r="E11239" t="s">
        <v>2696</v>
      </c>
      <c r="F11239" t="s">
        <v>4230</v>
      </c>
      <c r="G11239" t="s">
        <v>4300</v>
      </c>
      <c r="H11239" s="5">
        <v>147749</v>
      </c>
      <c r="I11239">
        <f>IFERROR(VLOOKUP(G11239,'NCES Match'!$A$2:$B$1307,2,FALSE),"")</f>
        <v>4800172</v>
      </c>
      <c r="J11239" cm="1">
        <f t="array" ref="J11239">IFERROR(_xlfn.IFS(B11239=2015,H11239/$O$13,B11239=2016,H11239/$O$14,B11239=2017,H11239/$O$15,B11239=2018,H11239/$O$16,B11239=2019,H11239/$O$17,B11239=2020,H11239/$O$18,B11239=2021,H11239/$O$19,B11239=2022,H11239/$O$20),"")</f>
        <v>8.0066300482782904E-5</v>
      </c>
      <c r="K11239" s="3" cm="1">
        <f t="array" ref="K11239">IFERROR(_xlfn.IFS(B11239=2015,J11239*$P$4,B11239=2016,J11239*$P$5,B11239=2017,J11239*$P$6,B11239=2018,J11239*$P$7,B11239=2019,J11239*$P$8,B11239=2020,J11239*$P$9,B11239=2021,J11239*$P$10,B11239=2022,J11239*$P$11),"")</f>
        <v>168779.98680434222</v>
      </c>
      <c r="L11239" s="3">
        <f t="shared" si="176"/>
        <v>316528.98680434225</v>
      </c>
    </row>
    <row r="11240" spans="1:12">
      <c r="A11240">
        <v>4800172</v>
      </c>
      <c r="B11240">
        <v>2021</v>
      </c>
      <c r="D11240" t="s">
        <v>2695</v>
      </c>
      <c r="E11240" t="s">
        <v>2696</v>
      </c>
      <c r="F11240" t="s">
        <v>4101</v>
      </c>
      <c r="G11240" t="s">
        <v>4300</v>
      </c>
      <c r="H11240" s="5">
        <v>181312.44</v>
      </c>
      <c r="I11240">
        <f>IFERROR(VLOOKUP(G11240,'NCES Match'!$A$2:$B$1307,2,FALSE),"")</f>
        <v>4800172</v>
      </c>
      <c r="J11240" cm="1">
        <f t="array" ref="J11240">IFERROR(_xlfn.IFS(B11240=2015,H11240/$O$13,B11240=2016,H11240/$O$14,B11240=2017,H11240/$O$15,B11240=2018,H11240/$O$16,B11240=2019,H11240/$O$17,B11240=2020,H11240/$O$18,B11240=2021,H11240/$O$19,B11240=2022,H11240/$O$20),"")</f>
        <v>9.276724358415308E-5</v>
      </c>
      <c r="K11240" s="3" cm="1">
        <f t="array" ref="K11240">IFERROR(_xlfn.IFS(B11240=2015,J11240*$P$4,B11240=2016,J11240*$P$5,B11240=2017,J11240*$P$6,B11240=2018,J11240*$P$7,B11240=2019,J11240*$P$8,B11240=2020,J11240*$P$9,B11240=2021,J11240*$P$10,B11240=2022,J11240*$P$11),"")</f>
        <v>198573.22873659199</v>
      </c>
      <c r="L11240" s="3">
        <f t="shared" si="176"/>
        <v>379885.66873659199</v>
      </c>
    </row>
    <row r="11241" spans="1:12">
      <c r="A11241">
        <v>4800172</v>
      </c>
      <c r="B11241">
        <v>2022</v>
      </c>
      <c r="D11241" t="s">
        <v>2695</v>
      </c>
      <c r="E11241" t="s">
        <v>2696</v>
      </c>
      <c r="F11241" t="s">
        <v>4101</v>
      </c>
      <c r="G11241" t="s">
        <v>4300</v>
      </c>
      <c r="H11241" s="5">
        <v>250557.74</v>
      </c>
      <c r="I11241">
        <f>IFERROR(VLOOKUP(G11241,'NCES Match'!$A$2:$B$1307,2,FALSE),"")</f>
        <v>4800172</v>
      </c>
      <c r="J11241" cm="1">
        <f t="array" ref="J11241">IFERROR(_xlfn.IFS(B11241=2015,H11241/$O$13,B11241=2016,H11241/$O$14,B11241=2017,H11241/$O$15,B11241=2018,H11241/$O$16,B11241=2019,H11241/$O$17,B11241=2020,H11241/$O$18,B11241=2021,H11241/$O$19,B11241=2022,H11241/$O$20),"")</f>
        <v>1.1005263717691793E-4</v>
      </c>
      <c r="K11241" s="3" cm="1">
        <f t="array" ref="K11241">IFERROR(_xlfn.IFS(B11241=2015,J11241*$P$4,B11241=2016,J11241*$P$5,B11241=2017,J11241*$P$6,B11241=2018,J11241*$P$7,B11241=2019,J11241*$P$8,B11241=2020,J11241*$P$9,B11241=2021,J11241*$P$10,B11241=2022,J11241*$P$11),"")</f>
        <v>236996.48392597656</v>
      </c>
      <c r="L11241" s="3">
        <f t="shared" si="176"/>
        <v>487554.22392597655</v>
      </c>
    </row>
    <row r="11242" spans="1:12">
      <c r="A11242">
        <v>4800172</v>
      </c>
      <c r="B11242">
        <v>2023</v>
      </c>
      <c r="D11242" t="s">
        <v>2695</v>
      </c>
      <c r="E11242" t="s">
        <v>2696</v>
      </c>
      <c r="F11242" t="s">
        <v>4101</v>
      </c>
      <c r="G11242" t="s">
        <v>2697</v>
      </c>
      <c r="H11242" s="5">
        <v>289692.98</v>
      </c>
      <c r="I11242">
        <f>IFERROR(VLOOKUP(G11242,'NCES Match'!$A$2:$B$1307,2,FALSE),"")</f>
        <v>4800172</v>
      </c>
      <c r="J11242" t="str" cm="1">
        <f t="array" ref="J11242">IFERROR(_xlfn.IFS(B11242=2015,H11242/$O$13,B11242=2016,H11242/$O$14,B11242=2017,H11242/$O$15,B11242=2018,H11242/$O$16,B11242=2019,H11242/$O$17,B11242=2020,H11242/$O$18,B11242=2021,H11242/$O$19,B11242=2022,H11242/$O$20),"")</f>
        <v/>
      </c>
      <c r="K11242" s="3" t="str" cm="1">
        <f t="array" ref="K11242">IFERROR(_xlfn.IFS(B11242=2015,J11242*$P$4,B11242=2016,J11242*$P$5,B11242=2017,J11242*$P$6,B11242=2018,J11242*$P$7,B11242=2019,J11242*$P$8,B11242=2020,J11242*$P$9,B11242=2021,J11242*$P$10,B11242=2022,J11242*$P$11),"")</f>
        <v/>
      </c>
      <c r="L11242" s="3">
        <f t="shared" si="176"/>
        <v>289692.98</v>
      </c>
    </row>
    <row r="11243" spans="1:12">
      <c r="A11243" t="s">
        <v>4230</v>
      </c>
      <c r="B11243">
        <v>2015</v>
      </c>
      <c r="C11243" t="s">
        <v>230</v>
      </c>
      <c r="D11243" t="s">
        <v>369</v>
      </c>
      <c r="E11243" t="s">
        <v>370</v>
      </c>
      <c r="G11243" t="s">
        <v>371</v>
      </c>
      <c r="H11243" s="5">
        <v>460552.1</v>
      </c>
      <c r="I11243" t="str">
        <f>IFERROR(VLOOKUP(G11243,'NCES Match'!$A$2:$B$1307,2,FALSE),"")</f>
        <v/>
      </c>
      <c r="J11243" cm="1">
        <f t="array" ref="J11243">IFERROR(_xlfn.IFS(B11243=2015,H11243/$O$13,B11243=2016,H11243/$O$14,B11243=2017,H11243/$O$15,B11243=2018,H11243/$O$16,B11243=2019,H11243/$O$17,B11243=2020,H11243/$O$18,B11243=2021,H11243/$O$19,B11243=2022,H11243/$O$20),"")</f>
        <v>3.6079824539498744E-4</v>
      </c>
      <c r="K11243" s="3" cm="1">
        <f t="array" ref="K11243">IFERROR(_xlfn.IFS(B11243=2015,J11243*$P$4,B11243=2016,J11243*$P$5,B11243=2017,J11243*$P$6,B11243=2018,J11243*$P$7,B11243=2019,J11243*$P$8,B11243=2020,J11243*$P$9,B11243=2021,J11243*$P$10,B11243=2022,J11243*$P$11),"")</f>
        <v>574204.26961750805</v>
      </c>
      <c r="L11243" s="3">
        <f t="shared" si="176"/>
        <v>1034756.369617508</v>
      </c>
    </row>
    <row r="11244" spans="1:12">
      <c r="A11244" t="s">
        <v>4230</v>
      </c>
      <c r="B11244">
        <v>2016</v>
      </c>
      <c r="C11244" t="s">
        <v>4100</v>
      </c>
      <c r="D11244" t="s">
        <v>369</v>
      </c>
      <c r="E11244" t="s">
        <v>370</v>
      </c>
      <c r="F11244" t="s">
        <v>4101</v>
      </c>
      <c r="G11244" t="s">
        <v>371</v>
      </c>
      <c r="H11244" s="5">
        <v>486663</v>
      </c>
      <c r="I11244" t="str">
        <f>IFERROR(VLOOKUP(G11244,'NCES Match'!$A$2:$B$1307,2,FALSE),"")</f>
        <v/>
      </c>
      <c r="J11244" cm="1">
        <f t="array" ref="J11244">IFERROR(_xlfn.IFS(B11244=2015,H11244/$O$13,B11244=2016,H11244/$O$14,B11244=2017,H11244/$O$15,B11244=2018,H11244/$O$16,B11244=2019,H11244/$O$17,B11244=2020,H11244/$O$18,B11244=2021,H11244/$O$19,B11244=2022,H11244/$O$20),"")</f>
        <v>3.4838593745775492E-4</v>
      </c>
      <c r="K11244" s="3" cm="1">
        <f t="array" ref="K11244">IFERROR(_xlfn.IFS(B11244=2015,J11244*$P$4,B11244=2016,J11244*$P$5,B11244=2017,J11244*$P$6,B11244=2018,J11244*$P$7,B11244=2019,J11244*$P$8,B11244=2020,J11244*$P$9,B11244=2021,J11244*$P$10,B11244=2022,J11244*$P$11),"")</f>
        <v>583766.36316798779</v>
      </c>
      <c r="L11244" s="3">
        <f t="shared" si="176"/>
        <v>1070429.3631679877</v>
      </c>
    </row>
    <row r="11245" spans="1:12">
      <c r="A11245" t="s">
        <v>4230</v>
      </c>
      <c r="B11245">
        <v>2017</v>
      </c>
      <c r="D11245" t="s">
        <v>369</v>
      </c>
      <c r="E11245" t="s">
        <v>370</v>
      </c>
      <c r="F11245" t="s">
        <v>4101</v>
      </c>
      <c r="G11245" t="s">
        <v>371</v>
      </c>
      <c r="H11245" s="5">
        <v>520038</v>
      </c>
      <c r="I11245" t="str">
        <f>IFERROR(VLOOKUP(G11245,'NCES Match'!$A$2:$B$1307,2,FALSE),"")</f>
        <v/>
      </c>
      <c r="J11245" cm="1">
        <f t="array" ref="J11245">IFERROR(_xlfn.IFS(B11245=2015,H11245/$O$13,B11245=2016,H11245/$O$14,B11245=2017,H11245/$O$15,B11245=2018,H11245/$O$16,B11245=2019,H11245/$O$17,B11245=2020,H11245/$O$18,B11245=2021,H11245/$O$19,B11245=2022,H11245/$O$20),"")</f>
        <v>3.5853435731499935E-4</v>
      </c>
      <c r="K11245" s="3" cm="1">
        <f t="array" ref="K11245">IFERROR(_xlfn.IFS(B11245=2015,J11245*$P$4,B11245=2016,J11245*$P$5,B11245=2017,J11245*$P$6,B11245=2018,J11245*$P$7,B11245=2019,J11245*$P$8,B11245=2020,J11245*$P$9,B11245=2021,J11245*$P$10,B11245=2022,J11245*$P$11),"")</f>
        <v>608880.19142236735</v>
      </c>
      <c r="L11245" s="3">
        <f t="shared" si="176"/>
        <v>1128918.1914223675</v>
      </c>
    </row>
    <row r="11246" spans="1:12">
      <c r="A11246" t="s">
        <v>4230</v>
      </c>
      <c r="B11246">
        <v>2018</v>
      </c>
      <c r="D11246" t="s">
        <v>369</v>
      </c>
      <c r="E11246" t="s">
        <v>370</v>
      </c>
      <c r="F11246">
        <v>986</v>
      </c>
      <c r="G11246" t="s">
        <v>371</v>
      </c>
      <c r="H11246" s="5">
        <v>519207</v>
      </c>
      <c r="I11246" t="str">
        <f>IFERROR(VLOOKUP(G11246,'NCES Match'!$A$2:$B$1307,2,FALSE),"")</f>
        <v/>
      </c>
      <c r="J11246" cm="1">
        <f t="array" ref="J11246">IFERROR(_xlfn.IFS(B11246=2015,H11246/$O$13,B11246=2016,H11246/$O$14,B11246=2017,H11246/$O$15,B11246=2018,H11246/$O$16,B11246=2019,H11246/$O$17,B11246=2020,H11246/$O$18,B11246=2021,H11246/$O$19,B11246=2022,H11246/$O$20),"")</f>
        <v>3.3881311501496357E-4</v>
      </c>
      <c r="K11246" s="3" cm="1">
        <f t="array" ref="K11246">IFERROR(_xlfn.IFS(B11246=2015,J11246*$P$4,B11246=2016,J11246*$P$5,B11246=2017,J11246*$P$6,B11246=2018,J11246*$P$7,B11246=2019,J11246*$P$8,B11246=2020,J11246*$P$9,B11246=2021,J11246*$P$10,B11246=2022,J11246*$P$11),"")</f>
        <v>581692.413776792</v>
      </c>
      <c r="L11246" s="3">
        <f t="shared" si="176"/>
        <v>1100899.4137767921</v>
      </c>
    </row>
    <row r="11247" spans="1:12">
      <c r="A11247" t="s">
        <v>4230</v>
      </c>
      <c r="B11247">
        <v>2019</v>
      </c>
      <c r="D11247" t="s">
        <v>369</v>
      </c>
      <c r="E11247" t="s">
        <v>370</v>
      </c>
      <c r="F11247" t="s">
        <v>4226</v>
      </c>
      <c r="G11247" t="s">
        <v>371</v>
      </c>
      <c r="H11247" s="5">
        <v>539961</v>
      </c>
      <c r="I11247" t="str">
        <f>IFERROR(VLOOKUP(G11247,'NCES Match'!$A$2:$B$1307,2,FALSE),"")</f>
        <v/>
      </c>
      <c r="J11247" cm="1">
        <f t="array" ref="J11247">IFERROR(_xlfn.IFS(B11247=2015,H11247/$O$13,B11247=2016,H11247/$O$14,B11247=2017,H11247/$O$15,B11247=2018,H11247/$O$16,B11247=2019,H11247/$O$17,B11247=2020,H11247/$O$18,B11247=2021,H11247/$O$19,B11247=2022,H11247/$O$20),"")</f>
        <v>3.4189252036756208E-4</v>
      </c>
      <c r="K11247" s="3" cm="1">
        <f t="array" ref="K11247">IFERROR(_xlfn.IFS(B11247=2015,J11247*$P$4,B11247=2016,J11247*$P$5,B11247=2017,J11247*$P$6,B11247=2018,J11247*$P$7,B11247=2019,J11247*$P$8,B11247=2020,J11247*$P$9,B11247=2021,J11247*$P$10,B11247=2022,J11247*$P$11),"")</f>
        <v>594183.88975364761</v>
      </c>
      <c r="L11247" s="3">
        <f t="shared" si="176"/>
        <v>1134144.8897536476</v>
      </c>
    </row>
    <row r="11248" spans="1:12">
      <c r="A11248" t="s">
        <v>4230</v>
      </c>
      <c r="B11248">
        <v>2020</v>
      </c>
      <c r="D11248" t="s">
        <v>369</v>
      </c>
      <c r="E11248" t="s">
        <v>370</v>
      </c>
      <c r="F11248" t="s">
        <v>4226</v>
      </c>
      <c r="G11248" t="s">
        <v>371</v>
      </c>
      <c r="H11248" s="5">
        <v>600865</v>
      </c>
      <c r="I11248" t="str">
        <f>IFERROR(VLOOKUP(G11248,'NCES Match'!$A$2:$B$1307,2,FALSE),"")</f>
        <v/>
      </c>
      <c r="J11248" cm="1">
        <f t="array" ref="J11248">IFERROR(_xlfn.IFS(B11248=2015,H11248/$O$13,B11248=2016,H11248/$O$14,B11248=2017,H11248/$O$15,B11248=2018,H11248/$O$16,B11248=2019,H11248/$O$17,B11248=2020,H11248/$O$18,B11248=2021,H11248/$O$19,B11248=2022,H11248/$O$20),"")</f>
        <v>3.2561328766751279E-4</v>
      </c>
      <c r="K11248" s="3" cm="1">
        <f t="array" ref="K11248">IFERROR(_xlfn.IFS(B11248=2015,J11248*$P$4,B11248=2016,J11248*$P$5,B11248=2017,J11248*$P$6,B11248=2018,J11248*$P$7,B11248=2019,J11248*$P$8,B11248=2020,J11248*$P$9,B11248=2021,J11248*$P$10,B11248=2022,J11248*$P$11),"")</f>
        <v>686393.72700452176</v>
      </c>
      <c r="L11248" s="3">
        <f t="shared" si="176"/>
        <v>1287258.7270045218</v>
      </c>
    </row>
    <row r="11249" spans="1:12">
      <c r="A11249" t="s">
        <v>4230</v>
      </c>
      <c r="B11249">
        <v>2021</v>
      </c>
      <c r="D11249" t="s">
        <v>369</v>
      </c>
      <c r="E11249" t="s">
        <v>370</v>
      </c>
      <c r="F11249" t="s">
        <v>4226</v>
      </c>
      <c r="G11249" t="s">
        <v>371</v>
      </c>
      <c r="H11249" s="5">
        <v>611575.65</v>
      </c>
      <c r="I11249" t="str">
        <f>IFERROR(VLOOKUP(G11249,'NCES Match'!$A$2:$B$1307,2,FALSE),"")</f>
        <v/>
      </c>
      <c r="J11249" cm="1">
        <f t="array" ref="J11249">IFERROR(_xlfn.IFS(B11249=2015,H11249/$O$13,B11249=2016,H11249/$O$14,B11249=2017,H11249/$O$15,B11249=2018,H11249/$O$16,B11249=2019,H11249/$O$17,B11249=2020,H11249/$O$18,B11249=2021,H11249/$O$19,B11249=2022,H11249/$O$20),"")</f>
        <v>3.129084098900591E-4</v>
      </c>
      <c r="K11249" s="3" cm="1">
        <f t="array" ref="K11249">IFERROR(_xlfn.IFS(B11249=2015,J11249*$P$4,B11249=2016,J11249*$P$5,B11249=2017,J11249*$P$6,B11249=2018,J11249*$P$7,B11249=2019,J11249*$P$8,B11249=2020,J11249*$P$9,B11249=2021,J11249*$P$10,B11249=2022,J11249*$P$11),"")</f>
        <v>669797.12719755981</v>
      </c>
      <c r="L11249" s="3">
        <f t="shared" si="176"/>
        <v>1281372.7771975598</v>
      </c>
    </row>
    <row r="11250" spans="1:12">
      <c r="A11250" t="s">
        <v>4230</v>
      </c>
      <c r="B11250">
        <v>2022</v>
      </c>
      <c r="D11250" t="s">
        <v>369</v>
      </c>
      <c r="E11250" t="s">
        <v>370</v>
      </c>
      <c r="F11250" t="s">
        <v>4226</v>
      </c>
      <c r="G11250" t="s">
        <v>371</v>
      </c>
      <c r="H11250" s="5">
        <v>639694.01</v>
      </c>
      <c r="I11250" t="str">
        <f>IFERROR(VLOOKUP(G11250,'NCES Match'!$A$2:$B$1307,2,FALSE),"")</f>
        <v/>
      </c>
      <c r="J11250" cm="1">
        <f t="array" ref="J11250">IFERROR(_xlfn.IFS(B11250=2015,H11250/$O$13,B11250=2016,H11250/$O$14,B11250=2017,H11250/$O$15,B11250=2018,H11250/$O$16,B11250=2019,H11250/$O$17,B11250=2020,H11250/$O$18,B11250=2021,H11250/$O$19,B11250=2022,H11250/$O$20),"")</f>
        <v>2.8097321115195926E-4</v>
      </c>
      <c r="K11250" s="3" cm="1">
        <f t="array" ref="K11250">IFERROR(_xlfn.IFS(B11250=2015,J11250*$P$4,B11250=2016,J11250*$P$5,B11250=2017,J11250*$P$6,B11250=2018,J11250*$P$7,B11250=2019,J11250*$P$8,B11250=2020,J11250*$P$9,B11250=2021,J11250*$P$10,B11250=2022,J11250*$P$11),"")</f>
        <v>605071.0353569939</v>
      </c>
      <c r="L11250" s="3">
        <f t="shared" si="176"/>
        <v>1244765.045356994</v>
      </c>
    </row>
    <row r="11251" spans="1:12">
      <c r="A11251" t="s">
        <v>4230</v>
      </c>
      <c r="B11251">
        <v>2023</v>
      </c>
      <c r="D11251" t="s">
        <v>369</v>
      </c>
      <c r="E11251" t="s">
        <v>370</v>
      </c>
      <c r="F11251" t="s">
        <v>4226</v>
      </c>
      <c r="G11251" t="s">
        <v>371</v>
      </c>
      <c r="H11251" s="5">
        <v>695390.71999999997</v>
      </c>
      <c r="I11251" t="str">
        <f>IFERROR(VLOOKUP(G11251,'NCES Match'!$A$2:$B$1307,2,FALSE),"")</f>
        <v/>
      </c>
      <c r="J11251" t="str" cm="1">
        <f t="array" ref="J11251">IFERROR(_xlfn.IFS(B11251=2015,H11251/$O$13,B11251=2016,H11251/$O$14,B11251=2017,H11251/$O$15,B11251=2018,H11251/$O$16,B11251=2019,H11251/$O$17,B11251=2020,H11251/$O$18,B11251=2021,H11251/$O$19,B11251=2022,H11251/$O$20),"")</f>
        <v/>
      </c>
      <c r="K11251" s="3" t="str" cm="1">
        <f t="array" ref="K11251">IFERROR(_xlfn.IFS(B11251=2015,J11251*$P$4,B11251=2016,J11251*$P$5,B11251=2017,J11251*$P$6,B11251=2018,J11251*$P$7,B11251=2019,J11251*$P$8,B11251=2020,J11251*$P$9,B11251=2021,J11251*$P$10,B11251=2022,J11251*$P$11),"")</f>
        <v/>
      </c>
      <c r="L11251" s="3">
        <f t="shared" si="176"/>
        <v>695390.71999999997</v>
      </c>
    </row>
    <row r="11252" spans="1:12">
      <c r="A11252" t="s">
        <v>4230</v>
      </c>
      <c r="B11252">
        <v>2015</v>
      </c>
      <c r="C11252" t="s">
        <v>1</v>
      </c>
      <c r="D11252" t="s">
        <v>30</v>
      </c>
      <c r="E11252" t="s">
        <v>31</v>
      </c>
      <c r="F11252" t="s">
        <v>32</v>
      </c>
      <c r="G11252" t="s">
        <v>33</v>
      </c>
      <c r="H11252" s="5">
        <v>3737105.49</v>
      </c>
      <c r="I11252" t="str">
        <f>IFERROR(VLOOKUP(G11252,'NCES Match'!$A$2:$B$1307,2,FALSE),"")</f>
        <v/>
      </c>
      <c r="J11252" cm="1">
        <f t="array" ref="J11252">IFERROR(_xlfn.IFS(B11252=2015,H11252/$O$13,B11252=2016,H11252/$O$14,B11252=2017,H11252/$O$15,B11252=2018,H11252/$O$16,B11252=2019,H11252/$O$17,B11252=2020,H11252/$O$18,B11252=2021,H11252/$O$19,B11252=2022,H11252/$O$20),"")</f>
        <v>2.9276624808528178E-3</v>
      </c>
      <c r="K11252" s="3" cm="1">
        <f t="array" ref="K11252">IFERROR(_xlfn.IFS(B11252=2015,J11252*$P$4,B11252=2016,J11252*$P$5,B11252=2017,J11252*$P$6,B11252=2018,J11252*$P$7,B11252=2019,J11252*$P$8,B11252=2020,J11252*$P$9,B11252=2021,J11252*$P$10,B11252=2022,J11252*$P$11),"")</f>
        <v>4659325.0326489229</v>
      </c>
      <c r="L11252" s="3">
        <f t="shared" si="176"/>
        <v>8396430.5226489231</v>
      </c>
    </row>
    <row r="11253" spans="1:12">
      <c r="A11253" t="s">
        <v>4230</v>
      </c>
      <c r="B11253">
        <v>2016</v>
      </c>
      <c r="C11253" t="s">
        <v>4096</v>
      </c>
      <c r="D11253" t="s">
        <v>30</v>
      </c>
      <c r="E11253" t="s">
        <v>31</v>
      </c>
      <c r="F11253">
        <v>753</v>
      </c>
      <c r="G11253" t="s">
        <v>33</v>
      </c>
      <c r="H11253" s="5">
        <v>3692253</v>
      </c>
      <c r="I11253" t="str">
        <f>IFERROR(VLOOKUP(G11253,'NCES Match'!$A$2:$B$1307,2,FALSE),"")</f>
        <v/>
      </c>
      <c r="J11253" cm="1">
        <f t="array" ref="J11253">IFERROR(_xlfn.IFS(B11253=2015,H11253/$O$13,B11253=2016,H11253/$O$14,B11253=2017,H11253/$O$15,B11253=2018,H11253/$O$16,B11253=2019,H11253/$O$17,B11253=2020,H11253/$O$18,B11253=2021,H11253/$O$19,B11253=2022,H11253/$O$20),"")</f>
        <v>2.6431617417724544E-3</v>
      </c>
      <c r="K11253" s="3" cm="1">
        <f t="array" ref="K11253">IFERROR(_xlfn.IFS(B11253=2015,J11253*$P$4,B11253=2016,J11253*$P$5,B11253=2017,J11253*$P$6,B11253=2018,J11253*$P$7,B11253=2019,J11253*$P$8,B11253=2020,J11253*$P$9,B11253=2021,J11253*$P$10,B11253=2022,J11253*$P$11),"")</f>
        <v>4428964.4080320317</v>
      </c>
      <c r="L11253" s="3">
        <f t="shared" si="176"/>
        <v>8121217.4080320317</v>
      </c>
    </row>
    <row r="11254" spans="1:12">
      <c r="A11254" t="s">
        <v>4230</v>
      </c>
      <c r="B11254">
        <v>2017</v>
      </c>
      <c r="D11254" t="s">
        <v>30</v>
      </c>
      <c r="E11254" t="s">
        <v>31</v>
      </c>
      <c r="F11254">
        <v>753</v>
      </c>
      <c r="G11254" t="s">
        <v>33</v>
      </c>
      <c r="H11254" s="5">
        <v>4388127</v>
      </c>
      <c r="I11254" t="str">
        <f>IFERROR(VLOOKUP(G11254,'NCES Match'!$A$2:$B$1307,2,FALSE),"")</f>
        <v/>
      </c>
      <c r="J11254" cm="1">
        <f t="array" ref="J11254">IFERROR(_xlfn.IFS(B11254=2015,H11254/$O$13,B11254=2016,H11254/$O$14,B11254=2017,H11254/$O$15,B11254=2018,H11254/$O$16,B11254=2019,H11254/$O$17,B11254=2020,H11254/$O$18,B11254=2021,H11254/$O$19,B11254=2022,H11254/$O$20),"")</f>
        <v>3.0253448666474302E-3</v>
      </c>
      <c r="K11254" s="3" cm="1">
        <f t="array" ref="K11254">IFERROR(_xlfn.IFS(B11254=2015,J11254*$P$4,B11254=2016,J11254*$P$5,B11254=2017,J11254*$P$6,B11254=2018,J11254*$P$7,B11254=2019,J11254*$P$8,B11254=2020,J11254*$P$9,B11254=2021,J11254*$P$10,B11254=2022,J11254*$P$11),"")</f>
        <v>5137785.3305828786</v>
      </c>
      <c r="L11254" s="3">
        <f t="shared" si="176"/>
        <v>9525912.3305828795</v>
      </c>
    </row>
    <row r="11255" spans="1:12">
      <c r="A11255" t="s">
        <v>4230</v>
      </c>
      <c r="B11255">
        <v>2018</v>
      </c>
      <c r="D11255" t="s">
        <v>30</v>
      </c>
      <c r="E11255" t="s">
        <v>31</v>
      </c>
      <c r="F11255">
        <v>753</v>
      </c>
      <c r="G11255" t="s">
        <v>33</v>
      </c>
      <c r="H11255" s="5">
        <v>4448724</v>
      </c>
      <c r="I11255" t="str">
        <f>IFERROR(VLOOKUP(G11255,'NCES Match'!$A$2:$B$1307,2,FALSE),"")</f>
        <v/>
      </c>
      <c r="J11255" cm="1">
        <f t="array" ref="J11255">IFERROR(_xlfn.IFS(B11255=2015,H11255/$O$13,B11255=2016,H11255/$O$14,B11255=2017,H11255/$O$15,B11255=2018,H11255/$O$16,B11255=2019,H11255/$O$17,B11255=2020,H11255/$O$18,B11255=2021,H11255/$O$19,B11255=2022,H11255/$O$20),"")</f>
        <v>2.903054150429075E-3</v>
      </c>
      <c r="K11255" s="3" cm="1">
        <f t="array" ref="K11255">IFERROR(_xlfn.IFS(B11255=2015,J11255*$P$4,B11255=2016,J11255*$P$5,B11255=2017,J11255*$P$6,B11255=2018,J11255*$P$7,B11255=2019,J11255*$P$8,B11255=2020,J11255*$P$9,B11255=2021,J11255*$P$10,B11255=2022,J11255*$P$11),"")</f>
        <v>4984118.0912174629</v>
      </c>
      <c r="L11255" s="3">
        <f t="shared" si="176"/>
        <v>9432842.091217462</v>
      </c>
    </row>
    <row r="11256" spans="1:12">
      <c r="A11256" t="s">
        <v>4230</v>
      </c>
      <c r="B11256">
        <v>2019</v>
      </c>
      <c r="D11256" t="s">
        <v>30</v>
      </c>
      <c r="E11256" t="s">
        <v>31</v>
      </c>
      <c r="F11256" t="s">
        <v>32</v>
      </c>
      <c r="G11256" t="s">
        <v>33</v>
      </c>
      <c r="H11256" s="5">
        <v>4682568</v>
      </c>
      <c r="I11256" t="str">
        <f>IFERROR(VLOOKUP(G11256,'NCES Match'!$A$2:$B$1307,2,FALSE),"")</f>
        <v/>
      </c>
      <c r="J11256" cm="1">
        <f t="array" ref="J11256">IFERROR(_xlfn.IFS(B11256=2015,H11256/$O$13,B11256=2016,H11256/$O$14,B11256=2017,H11256/$O$15,B11256=2018,H11256/$O$16,B11256=2019,H11256/$O$17,B11256=2020,H11256/$O$18,B11256=2021,H11256/$O$19,B11256=2022,H11256/$O$20),"")</f>
        <v>2.9649085310096365E-3</v>
      </c>
      <c r="K11256" s="3" cm="1">
        <f t="array" ref="K11256">IFERROR(_xlfn.IFS(B11256=2015,J11256*$P$4,B11256=2016,J11256*$P$5,B11256=2017,J11256*$P$6,B11256=2018,J11256*$P$7,B11256=2019,J11256*$P$8,B11256=2020,J11256*$P$9,B11256=2021,J11256*$P$10,B11256=2022,J11256*$P$11),"")</f>
        <v>5152791.531751289</v>
      </c>
      <c r="L11256" s="3">
        <f t="shared" si="176"/>
        <v>9835359.53175129</v>
      </c>
    </row>
    <row r="11257" spans="1:12">
      <c r="A11257" t="s">
        <v>4230</v>
      </c>
      <c r="B11257">
        <v>2020</v>
      </c>
      <c r="D11257" t="s">
        <v>30</v>
      </c>
      <c r="E11257" t="s">
        <v>31</v>
      </c>
      <c r="F11257">
        <v>753</v>
      </c>
      <c r="G11257" t="s">
        <v>4318</v>
      </c>
      <c r="H11257" s="5">
        <v>5418858</v>
      </c>
      <c r="I11257" t="str">
        <f>IFERROR(VLOOKUP(G11257,'NCES Match'!$A$2:$B$1307,2,FALSE),"")</f>
        <v/>
      </c>
      <c r="J11257" cm="1">
        <f t="array" ref="J11257">IFERROR(_xlfn.IFS(B11257=2015,H11257/$O$13,B11257=2016,H11257/$O$14,B11257=2017,H11257/$O$15,B11257=2018,H11257/$O$16,B11257=2019,H11257/$O$17,B11257=2020,H11257/$O$18,B11257=2021,H11257/$O$19,B11257=2022,H11257/$O$20),"")</f>
        <v>2.9365201314494986E-3</v>
      </c>
      <c r="K11257" s="3" cm="1">
        <f t="array" ref="K11257">IFERROR(_xlfn.IFS(B11257=2015,J11257*$P$4,B11257=2016,J11257*$P$5,B11257=2017,J11257*$P$6,B11257=2018,J11257*$P$7,B11257=2019,J11257*$P$8,B11257=2020,J11257*$P$9,B11257=2021,J11257*$P$10,B11257=2022,J11257*$P$11),"")</f>
        <v>6190192.7033997132</v>
      </c>
      <c r="L11257" s="3">
        <f t="shared" si="176"/>
        <v>11609050.703399714</v>
      </c>
    </row>
    <row r="11258" spans="1:12">
      <c r="A11258" t="s">
        <v>4230</v>
      </c>
      <c r="B11258">
        <v>2021</v>
      </c>
      <c r="D11258" t="s">
        <v>30</v>
      </c>
      <c r="E11258" t="s">
        <v>31</v>
      </c>
      <c r="F11258" t="s">
        <v>32</v>
      </c>
      <c r="G11258" t="s">
        <v>4318</v>
      </c>
      <c r="H11258" s="5">
        <v>6034493.0800000001</v>
      </c>
      <c r="I11258" t="str">
        <f>IFERROR(VLOOKUP(G11258,'NCES Match'!$A$2:$B$1307,2,FALSE),"")</f>
        <v/>
      </c>
      <c r="J11258" cm="1">
        <f t="array" ref="J11258">IFERROR(_xlfn.IFS(B11258=2015,H11258/$O$13,B11258=2016,H11258/$O$14,B11258=2017,H11258/$O$15,B11258=2018,H11258/$O$16,B11258=2019,H11258/$O$17,B11258=2020,H11258/$O$18,B11258=2021,H11258/$O$19,B11258=2022,H11258/$O$20),"")</f>
        <v>3.0875062376263104E-3</v>
      </c>
      <c r="K11258" s="3" cm="1">
        <f t="array" ref="K11258">IFERROR(_xlfn.IFS(B11258=2015,J11258*$P$4,B11258=2016,J11258*$P$5,B11258=2017,J11258*$P$6,B11258=2018,J11258*$P$7,B11258=2019,J11258*$P$8,B11258=2020,J11258*$P$9,B11258=2021,J11258*$P$10,B11258=2022,J11258*$P$11),"")</f>
        <v>6608971.6441090396</v>
      </c>
      <c r="L11258" s="3">
        <f t="shared" si="176"/>
        <v>12643464.724109039</v>
      </c>
    </row>
    <row r="11259" spans="1:12">
      <c r="A11259" t="s">
        <v>4230</v>
      </c>
      <c r="B11259">
        <v>2022</v>
      </c>
      <c r="D11259" t="s">
        <v>30</v>
      </c>
      <c r="E11259" t="s">
        <v>31</v>
      </c>
      <c r="F11259" t="s">
        <v>32</v>
      </c>
      <c r="G11259" t="s">
        <v>4318</v>
      </c>
      <c r="H11259" s="5">
        <v>6523453.6500000004</v>
      </c>
      <c r="I11259" t="str">
        <f>IFERROR(VLOOKUP(G11259,'NCES Match'!$A$2:$B$1307,2,FALSE),"")</f>
        <v/>
      </c>
      <c r="J11259" cm="1">
        <f t="array" ref="J11259">IFERROR(_xlfn.IFS(B11259=2015,H11259/$O$13,B11259=2016,H11259/$O$14,B11259=2017,H11259/$O$15,B11259=2018,H11259/$O$16,B11259=2019,H11259/$O$17,B11259=2020,H11259/$O$18,B11259=2021,H11259/$O$19,B11259=2022,H11259/$O$20),"")</f>
        <v>2.8653007393979967E-3</v>
      </c>
      <c r="K11259" s="3" cm="1">
        <f t="array" ref="K11259">IFERROR(_xlfn.IFS(B11259=2015,J11259*$P$4,B11259=2016,J11259*$P$5,B11259=2017,J11259*$P$6,B11259=2018,J11259*$P$7,B11259=2019,J11259*$P$8,B11259=2020,J11259*$P$9,B11259=2021,J11259*$P$10,B11259=2022,J11259*$P$11),"")</f>
        <v>6170376.4493728206</v>
      </c>
      <c r="L11259" s="3">
        <f t="shared" si="176"/>
        <v>12693830.099372821</v>
      </c>
    </row>
    <row r="11260" spans="1:12">
      <c r="A11260" t="s">
        <v>4230</v>
      </c>
      <c r="B11260">
        <v>2023</v>
      </c>
      <c r="D11260" t="s">
        <v>30</v>
      </c>
      <c r="E11260" t="s">
        <v>31</v>
      </c>
      <c r="F11260" t="s">
        <v>32</v>
      </c>
      <c r="G11260" t="s">
        <v>33</v>
      </c>
      <c r="H11260" s="5">
        <v>7690241.9299999997</v>
      </c>
      <c r="I11260" t="str">
        <f>IFERROR(VLOOKUP(G11260,'NCES Match'!$A$2:$B$1307,2,FALSE),"")</f>
        <v/>
      </c>
      <c r="J11260" t="str" cm="1">
        <f t="array" ref="J11260">IFERROR(_xlfn.IFS(B11260=2015,H11260/$O$13,B11260=2016,H11260/$O$14,B11260=2017,H11260/$O$15,B11260=2018,H11260/$O$16,B11260=2019,H11260/$O$17,B11260=2020,H11260/$O$18,B11260=2021,H11260/$O$19,B11260=2022,H11260/$O$20),"")</f>
        <v/>
      </c>
      <c r="K11260" s="3" t="str" cm="1">
        <f t="array" ref="K11260">IFERROR(_xlfn.IFS(B11260=2015,J11260*$P$4,B11260=2016,J11260*$P$5,B11260=2017,J11260*$P$6,B11260=2018,J11260*$P$7,B11260=2019,J11260*$P$8,B11260=2020,J11260*$P$9,B11260=2021,J11260*$P$10,B11260=2022,J11260*$P$11),"")</f>
        <v/>
      </c>
      <c r="L11260" s="3">
        <f t="shared" si="176"/>
        <v>7690241.9299999997</v>
      </c>
    </row>
    <row r="11261" spans="1:12">
      <c r="A11261" t="s">
        <v>4230</v>
      </c>
      <c r="B11261">
        <v>2015</v>
      </c>
      <c r="C11261" t="s">
        <v>3521</v>
      </c>
      <c r="D11261" t="s">
        <v>3720</v>
      </c>
      <c r="E11261" t="s">
        <v>3721</v>
      </c>
      <c r="G11261" t="s">
        <v>3722</v>
      </c>
      <c r="H11261" s="5">
        <v>112374.87</v>
      </c>
      <c r="I11261" t="str">
        <f>IFERROR(VLOOKUP(G11261,'NCES Match'!$A$2:$B$1307,2,FALSE),"")</f>
        <v/>
      </c>
      <c r="J11261" cm="1">
        <f t="array" ref="J11261">IFERROR(_xlfn.IFS(B11261=2015,H11261/$O$13,B11261=2016,H11261/$O$14,B11261=2017,H11261/$O$15,B11261=2018,H11261/$O$16,B11261=2019,H11261/$O$17,B11261=2020,H11261/$O$18,B11261=2021,H11261/$O$19,B11261=2022,H11261/$O$20),"")</f>
        <v>8.8034895340809025E-5</v>
      </c>
      <c r="K11261" s="3" cm="1">
        <f t="array" ref="K11261">IFERROR(_xlfn.IFS(B11261=2015,J11261*$P$4,B11261=2016,J11261*$P$5,B11261=2017,J11261*$P$6,B11261=2018,J11261*$P$7,B11261=2019,J11261*$P$8,B11261=2020,J11261*$P$9,B11261=2021,J11261*$P$10,B11261=2022,J11261*$P$11),"")</f>
        <v>140106.03827821524</v>
      </c>
      <c r="L11261" s="3">
        <f t="shared" si="176"/>
        <v>252480.90827821524</v>
      </c>
    </row>
    <row r="11262" spans="1:12">
      <c r="A11262" t="s">
        <v>4230</v>
      </c>
      <c r="B11262">
        <v>2016</v>
      </c>
      <c r="C11262" t="s">
        <v>4104</v>
      </c>
      <c r="D11262" t="s">
        <v>3720</v>
      </c>
      <c r="E11262" t="s">
        <v>3721</v>
      </c>
      <c r="F11262" t="s">
        <v>4101</v>
      </c>
      <c r="G11262" t="s">
        <v>3722</v>
      </c>
      <c r="H11262" s="5">
        <v>96660</v>
      </c>
      <c r="I11262" t="str">
        <f>IFERROR(VLOOKUP(G11262,'NCES Match'!$A$2:$B$1307,2,FALSE),"")</f>
        <v/>
      </c>
      <c r="J11262" cm="1">
        <f t="array" ref="J11262">IFERROR(_xlfn.IFS(B11262=2015,H11262/$O$13,B11262=2016,H11262/$O$14,B11262=2017,H11262/$O$15,B11262=2018,H11262/$O$16,B11262=2019,H11262/$O$17,B11262=2020,H11262/$O$18,B11262=2021,H11262/$O$19,B11262=2022,H11262/$O$20),"")</f>
        <v>6.9195695408663885E-5</v>
      </c>
      <c r="K11262" s="3" cm="1">
        <f t="array" ref="K11262">IFERROR(_xlfn.IFS(B11262=2015,J11262*$P$4,B11262=2016,J11262*$P$5,B11262=2017,J11262*$P$6,B11262=2018,J11262*$P$7,B11262=2019,J11262*$P$8,B11262=2020,J11262*$P$9,B11262=2021,J11262*$P$10,B11262=2022,J11262*$P$11),"")</f>
        <v>115946.46945384734</v>
      </c>
      <c r="L11262" s="3">
        <f t="shared" si="176"/>
        <v>212606.46945384733</v>
      </c>
    </row>
    <row r="11263" spans="1:12">
      <c r="A11263" t="s">
        <v>4230</v>
      </c>
      <c r="B11263">
        <v>2017</v>
      </c>
      <c r="D11263" t="s">
        <v>3720</v>
      </c>
      <c r="E11263" t="s">
        <v>3721</v>
      </c>
      <c r="F11263" t="s">
        <v>4101</v>
      </c>
      <c r="G11263" t="s">
        <v>3722</v>
      </c>
      <c r="H11263" s="5">
        <v>89579</v>
      </c>
      <c r="I11263" t="str">
        <f>IFERROR(VLOOKUP(G11263,'NCES Match'!$A$2:$B$1307,2,FALSE),"")</f>
        <v/>
      </c>
      <c r="J11263" cm="1">
        <f t="array" ref="J11263">IFERROR(_xlfn.IFS(B11263=2015,H11263/$O$13,B11263=2016,H11263/$O$14,B11263=2017,H11263/$O$15,B11263=2018,H11263/$O$16,B11263=2019,H11263/$O$17,B11263=2020,H11263/$O$18,B11263=2021,H11263/$O$19,B11263=2022,H11263/$O$20),"")</f>
        <v>6.1759235274961313E-5</v>
      </c>
      <c r="K11263" s="3" cm="1">
        <f t="array" ref="K11263">IFERROR(_xlfn.IFS(B11263=2015,J11263*$P$4,B11263=2016,J11263*$P$5,B11263=2017,J11263*$P$6,B11263=2018,J11263*$P$7,B11263=2019,J11263*$P$8,B11263=2020,J11263*$P$9,B11263=2021,J11263*$P$10,B11263=2022,J11263*$P$11),"")</f>
        <v>104882.48679408862</v>
      </c>
      <c r="L11263" s="3">
        <f t="shared" si="176"/>
        <v>194461.48679408862</v>
      </c>
    </row>
    <row r="11264" spans="1:12">
      <c r="A11264" t="s">
        <v>4230</v>
      </c>
      <c r="B11264">
        <v>2018</v>
      </c>
      <c r="D11264" t="s">
        <v>3720</v>
      </c>
      <c r="E11264" t="s">
        <v>3721</v>
      </c>
      <c r="F11264" t="s">
        <v>4101</v>
      </c>
      <c r="G11264" t="s">
        <v>3722</v>
      </c>
      <c r="H11264" s="5">
        <v>129673</v>
      </c>
      <c r="I11264" t="str">
        <f>IFERROR(VLOOKUP(G11264,'NCES Match'!$A$2:$B$1307,2,FALSE),"")</f>
        <v/>
      </c>
      <c r="J11264" cm="1">
        <f t="array" ref="J11264">IFERROR(_xlfn.IFS(B11264=2015,H11264/$O$13,B11264=2016,H11264/$O$14,B11264=2017,H11264/$O$15,B11264=2018,H11264/$O$16,B11264=2019,H11264/$O$17,B11264=2020,H11264/$O$18,B11264=2021,H11264/$O$19,B11264=2022,H11264/$O$20),"")</f>
        <v>8.461926180374181E-5</v>
      </c>
      <c r="K11264" s="3" cm="1">
        <f t="array" ref="K11264">IFERROR(_xlfn.IFS(B11264=2015,J11264*$P$4,B11264=2016,J11264*$P$5,B11264=2017,J11264*$P$6,B11264=2018,J11264*$P$7,B11264=2019,J11264*$P$8,B11264=2020,J11264*$P$9,B11264=2021,J11264*$P$10,B11264=2022,J11264*$P$11),"")</f>
        <v>145278.85866653945</v>
      </c>
      <c r="L11264" s="3">
        <f t="shared" si="176"/>
        <v>274951.85866653943</v>
      </c>
    </row>
    <row r="11265" spans="1:12">
      <c r="A11265" t="s">
        <v>4230</v>
      </c>
      <c r="B11265">
        <v>2019</v>
      </c>
      <c r="D11265" t="s">
        <v>3720</v>
      </c>
      <c r="E11265" t="s">
        <v>3721</v>
      </c>
      <c r="F11265" t="s">
        <v>4101</v>
      </c>
      <c r="G11265" t="s">
        <v>3722</v>
      </c>
      <c r="H11265" s="5">
        <v>157473</v>
      </c>
      <c r="I11265" t="str">
        <f>IFERROR(VLOOKUP(G11265,'NCES Match'!$A$2:$B$1307,2,FALSE),"")</f>
        <v/>
      </c>
      <c r="J11265" cm="1">
        <f t="array" ref="J11265">IFERROR(_xlfn.IFS(B11265=2015,H11265/$O$13,B11265=2016,H11265/$O$14,B11265=2017,H11265/$O$15,B11265=2018,H11265/$O$16,B11265=2019,H11265/$O$17,B11265=2020,H11265/$O$18,B11265=2021,H11265/$O$19,B11265=2022,H11265/$O$20),"")</f>
        <v>9.9708758335955935E-5</v>
      </c>
      <c r="K11265" s="3" cm="1">
        <f t="array" ref="K11265">IFERROR(_xlfn.IFS(B11265=2015,J11265*$P$4,B11265=2016,J11265*$P$5,B11265=2017,J11265*$P$6,B11265=2018,J11265*$P$7,B11265=2019,J11265*$P$8,B11265=2020,J11265*$P$9,B11265=2021,J11265*$P$10,B11265=2022,J11265*$P$11),"")</f>
        <v>173286.44044880304</v>
      </c>
      <c r="L11265" s="3">
        <f t="shared" si="176"/>
        <v>330759.44044880301</v>
      </c>
    </row>
    <row r="11266" spans="1:12">
      <c r="A11266" t="s">
        <v>4230</v>
      </c>
      <c r="B11266">
        <v>2020</v>
      </c>
      <c r="D11266" t="s">
        <v>3720</v>
      </c>
      <c r="E11266" t="s">
        <v>3721</v>
      </c>
      <c r="F11266" t="s">
        <v>4230</v>
      </c>
      <c r="G11266" t="s">
        <v>3722</v>
      </c>
      <c r="H11266" s="5">
        <v>154188</v>
      </c>
      <c r="I11266" t="str">
        <f>IFERROR(VLOOKUP(G11266,'NCES Match'!$A$2:$B$1307,2,FALSE),"")</f>
        <v/>
      </c>
      <c r="J11266" cm="1">
        <f t="array" ref="J11266">IFERROR(_xlfn.IFS(B11266=2015,H11266/$O$13,B11266=2016,H11266/$O$14,B11266=2017,H11266/$O$15,B11266=2018,H11266/$O$16,B11266=2019,H11266/$O$17,B11266=2020,H11266/$O$18,B11266=2021,H11266/$O$19,B11266=2022,H11266/$O$20),"")</f>
        <v>8.3555643279070117E-5</v>
      </c>
      <c r="K11266" s="3" cm="1">
        <f t="array" ref="K11266">IFERROR(_xlfn.IFS(B11266=2015,J11266*$P$4,B11266=2016,J11266*$P$5,B11266=2017,J11266*$P$6,B11266=2018,J11266*$P$7,B11266=2019,J11266*$P$8,B11266=2020,J11266*$P$9,B11266=2021,J11266*$P$10,B11266=2022,J11266*$P$11),"")</f>
        <v>176135.53124141565</v>
      </c>
      <c r="L11266" s="3">
        <f t="shared" si="176"/>
        <v>330323.53124141565</v>
      </c>
    </row>
    <row r="11267" spans="1:12">
      <c r="A11267" t="s">
        <v>4230</v>
      </c>
      <c r="B11267">
        <v>2021</v>
      </c>
      <c r="D11267" t="s">
        <v>3720</v>
      </c>
      <c r="E11267" t="s">
        <v>3721</v>
      </c>
      <c r="F11267" t="s">
        <v>4101</v>
      </c>
      <c r="G11267" t="s">
        <v>3722</v>
      </c>
      <c r="H11267" s="5">
        <v>166130.32999999999</v>
      </c>
      <c r="I11267" t="str">
        <f>IFERROR(VLOOKUP(G11267,'NCES Match'!$A$2:$B$1307,2,FALSE),"")</f>
        <v/>
      </c>
      <c r="J11267" cm="1">
        <f t="array" ref="J11267">IFERROR(_xlfn.IFS(B11267=2015,H11267/$O$13,B11267=2016,H11267/$O$14,B11267=2017,H11267/$O$15,B11267=2018,H11267/$O$16,B11267=2019,H11267/$O$17,B11267=2020,H11267/$O$18,B11267=2021,H11267/$O$19,B11267=2022,H11267/$O$20),"")</f>
        <v>8.4999423039178846E-5</v>
      </c>
      <c r="K11267" s="3" cm="1">
        <f t="array" ref="K11267">IFERROR(_xlfn.IFS(B11267=2015,J11267*$P$4,B11267=2016,J11267*$P$5,B11267=2017,J11267*$P$6,B11267=2018,J11267*$P$7,B11267=2019,J11267*$P$8,B11267=2020,J11267*$P$9,B11267=2021,J11267*$P$10,B11267=2022,J11267*$P$11),"")</f>
        <v>181945.79488961434</v>
      </c>
      <c r="L11267" s="3">
        <f t="shared" ref="L11267:L11330" si="177">SUM(H11267,K11267)</f>
        <v>348076.12488961429</v>
      </c>
    </row>
    <row r="11268" spans="1:12">
      <c r="A11268" t="s">
        <v>4230</v>
      </c>
      <c r="B11268">
        <v>2022</v>
      </c>
      <c r="D11268" t="s">
        <v>3720</v>
      </c>
      <c r="E11268" t="s">
        <v>3721</v>
      </c>
      <c r="F11268" t="s">
        <v>4101</v>
      </c>
      <c r="G11268" t="s">
        <v>3722</v>
      </c>
      <c r="H11268" s="5">
        <v>17012.830000000002</v>
      </c>
      <c r="I11268" t="str">
        <f>IFERROR(VLOOKUP(G11268,'NCES Match'!$A$2:$B$1307,2,FALSE),"")</f>
        <v/>
      </c>
      <c r="J11268" cm="1">
        <f t="array" ref="J11268">IFERROR(_xlfn.IFS(B11268=2015,H11268/$O$13,B11268=2016,H11268/$O$14,B11268=2017,H11268/$O$15,B11268=2018,H11268/$O$16,B11268=2019,H11268/$O$17,B11268=2020,H11268/$O$18,B11268=2021,H11268/$O$19,B11268=2022,H11268/$O$20),"")</f>
        <v>7.4725562552670895E-6</v>
      </c>
      <c r="K11268" s="3" cm="1">
        <f t="array" ref="K11268">IFERROR(_xlfn.IFS(B11268=2015,J11268*$P$4,B11268=2016,J11268*$P$5,B11268=2017,J11268*$P$6,B11268=2018,J11268*$P$7,B11268=2019,J11268*$P$8,B11268=2020,J11268*$P$9,B11268=2021,J11268*$P$10,B11268=2022,J11268*$P$11),"")</f>
        <v>16092.022907096674</v>
      </c>
      <c r="L11268" s="3">
        <f t="shared" si="177"/>
        <v>33104.852907096676</v>
      </c>
    </row>
    <row r="11269" spans="1:12">
      <c r="A11269">
        <v>4832640</v>
      </c>
      <c r="B11269">
        <v>2015</v>
      </c>
      <c r="C11269" t="s">
        <v>381</v>
      </c>
      <c r="D11269" t="s">
        <v>2384</v>
      </c>
      <c r="E11269" t="s">
        <v>2385</v>
      </c>
      <c r="G11269" t="s">
        <v>2386</v>
      </c>
      <c r="H11269" s="5">
        <v>163506.35</v>
      </c>
      <c r="I11269">
        <f>IFERROR(VLOOKUP(G11269,'NCES Match'!$A$2:$B$1307,2,FALSE),"")</f>
        <v>4832640</v>
      </c>
      <c r="J11269" cm="1">
        <f t="array" ref="J11269">IFERROR(_xlfn.IFS(B11269=2015,H11269/$O$13,B11269=2016,H11269/$O$14,B11269=2017,H11269/$O$15,B11269=2018,H11269/$O$16,B11269=2019,H11269/$O$17,B11269=2020,H11269/$O$18,B11269=2021,H11269/$O$19,B11269=2022,H11269/$O$20),"")</f>
        <v>1.2809148886942152E-4</v>
      </c>
      <c r="K11269" s="3" cm="1">
        <f t="array" ref="K11269">IFERROR(_xlfn.IFS(B11269=2015,J11269*$P$4,B11269=2016,J11269*$P$5,B11269=2017,J11269*$P$6,B11269=2018,J11269*$P$7,B11269=2019,J11269*$P$8,B11269=2020,J11269*$P$9,B11269=2021,J11269*$P$10,B11269=2022,J11269*$P$11),"")</f>
        <v>203855.4254330284</v>
      </c>
      <c r="L11269" s="3">
        <f t="shared" si="177"/>
        <v>367361.77543302841</v>
      </c>
    </row>
    <row r="11270" spans="1:12">
      <c r="A11270">
        <v>4832640</v>
      </c>
      <c r="B11270">
        <v>2016</v>
      </c>
      <c r="C11270" t="s">
        <v>4102</v>
      </c>
      <c r="D11270" t="s">
        <v>2384</v>
      </c>
      <c r="E11270" t="s">
        <v>2385</v>
      </c>
      <c r="F11270" t="s">
        <v>4101</v>
      </c>
      <c r="G11270" t="s">
        <v>2386</v>
      </c>
      <c r="H11270" s="5">
        <v>149942</v>
      </c>
      <c r="I11270">
        <f>IFERROR(VLOOKUP(G11270,'NCES Match'!$A$2:$B$1307,2,FALSE),"")</f>
        <v>4832640</v>
      </c>
      <c r="J11270" cm="1">
        <f t="array" ref="J11270">IFERROR(_xlfn.IFS(B11270=2015,H11270/$O$13,B11270=2016,H11270/$O$14,B11270=2017,H11270/$O$15,B11270=2018,H11270/$O$16,B11270=2019,H11270/$O$17,B11270=2020,H11270/$O$18,B11270=2021,H11270/$O$19,B11270=2022,H11270/$O$20),"")</f>
        <v>1.0733851604558121E-4</v>
      </c>
      <c r="K11270" s="3" cm="1">
        <f t="array" ref="K11270">IFERROR(_xlfn.IFS(B11270=2015,J11270*$P$4,B11270=2016,J11270*$P$5,B11270=2017,J11270*$P$6,B11270=2018,J11270*$P$7,B11270=2019,J11270*$P$8,B11270=2020,J11270*$P$9,B11270=2021,J11270*$P$10,B11270=2022,J11270*$P$11),"")</f>
        <v>179859.77159992527</v>
      </c>
      <c r="L11270" s="3">
        <f t="shared" si="177"/>
        <v>329801.77159992524</v>
      </c>
    </row>
    <row r="11271" spans="1:12">
      <c r="A11271">
        <v>4832640</v>
      </c>
      <c r="B11271">
        <v>2017</v>
      </c>
      <c r="D11271" t="s">
        <v>2384</v>
      </c>
      <c r="E11271" t="s">
        <v>2385</v>
      </c>
      <c r="F11271" t="s">
        <v>4101</v>
      </c>
      <c r="G11271" t="s">
        <v>2386</v>
      </c>
      <c r="H11271" s="5">
        <v>211398</v>
      </c>
      <c r="I11271">
        <f>IFERROR(VLOOKUP(G11271,'NCES Match'!$A$2:$B$1307,2,FALSE),"")</f>
        <v>4832640</v>
      </c>
      <c r="J11271" cm="1">
        <f t="array" ref="J11271">IFERROR(_xlfn.IFS(B11271=2015,H11271/$O$13,B11271=2016,H11271/$O$14,B11271=2017,H11271/$O$15,B11271=2018,H11271/$O$16,B11271=2019,H11271/$O$17,B11271=2020,H11271/$O$18,B11271=2021,H11271/$O$19,B11271=2022,H11271/$O$20),"")</f>
        <v>1.4574597638571842E-4</v>
      </c>
      <c r="K11271" s="3" cm="1">
        <f t="array" ref="K11271">IFERROR(_xlfn.IFS(B11271=2015,J11271*$P$4,B11271=2016,J11271*$P$5,B11271=2017,J11271*$P$6,B11271=2018,J11271*$P$7,B11271=2019,J11271*$P$8,B11271=2020,J11271*$P$9,B11271=2021,J11271*$P$10,B11271=2022,J11271*$P$11),"")</f>
        <v>247512.78696230974</v>
      </c>
      <c r="L11271" s="3">
        <f t="shared" si="177"/>
        <v>458910.78696230974</v>
      </c>
    </row>
    <row r="11272" spans="1:12">
      <c r="A11272">
        <v>4832640</v>
      </c>
      <c r="B11272">
        <v>2018</v>
      </c>
      <c r="D11272" t="s">
        <v>2384</v>
      </c>
      <c r="E11272" t="s">
        <v>2385</v>
      </c>
      <c r="F11272" t="s">
        <v>4101</v>
      </c>
      <c r="G11272" t="s">
        <v>2386</v>
      </c>
      <c r="H11272" s="5">
        <v>151939</v>
      </c>
      <c r="I11272">
        <f>IFERROR(VLOOKUP(G11272,'NCES Match'!$A$2:$B$1307,2,FALSE),"")</f>
        <v>4832640</v>
      </c>
      <c r="J11272" cm="1">
        <f t="array" ref="J11272">IFERROR(_xlfn.IFS(B11272=2015,H11272/$O$13,B11272=2016,H11272/$O$14,B11272=2017,H11272/$O$15,B11272=2018,H11272/$O$16,B11272=2019,H11272/$O$17,B11272=2020,H11272/$O$18,B11272=2021,H11272/$O$19,B11272=2022,H11272/$O$20),"")</f>
        <v>9.9149136822613239E-5</v>
      </c>
      <c r="K11272" s="3" cm="1">
        <f t="array" ref="K11272">IFERROR(_xlfn.IFS(B11272=2015,J11272*$P$4,B11272=2016,J11272*$P$5,B11272=2017,J11272*$P$6,B11272=2018,J11272*$P$7,B11272=2019,J11272*$P$8,B11272=2020,J11272*$P$9,B11272=2021,J11272*$P$10,B11272=2022,J11272*$P$11),"")</f>
        <v>170224.52250611412</v>
      </c>
      <c r="L11272" s="3">
        <f t="shared" si="177"/>
        <v>322163.5225061141</v>
      </c>
    </row>
    <row r="11273" spans="1:12">
      <c r="A11273">
        <v>4832640</v>
      </c>
      <c r="B11273">
        <v>2019</v>
      </c>
      <c r="D11273" t="s">
        <v>2384</v>
      </c>
      <c r="E11273" t="s">
        <v>2385</v>
      </c>
      <c r="F11273" t="s">
        <v>4101</v>
      </c>
      <c r="G11273" t="s">
        <v>2386</v>
      </c>
      <c r="H11273" s="5">
        <v>193291</v>
      </c>
      <c r="I11273">
        <f>IFERROR(VLOOKUP(G11273,'NCES Match'!$A$2:$B$1307,2,FALSE),"")</f>
        <v>4832640</v>
      </c>
      <c r="J11273" cm="1">
        <f t="array" ref="J11273">IFERROR(_xlfn.IFS(B11273=2015,H11273/$O$13,B11273=2016,H11273/$O$14,B11273=2017,H11273/$O$15,B11273=2018,H11273/$O$16,B11273=2019,H11273/$O$17,B11273=2020,H11273/$O$18,B11273=2021,H11273/$O$19,B11273=2022,H11273/$O$20),"")</f>
        <v>1.2238800053034651E-4</v>
      </c>
      <c r="K11273" s="3" cm="1">
        <f t="array" ref="K11273">IFERROR(_xlfn.IFS(B11273=2015,J11273*$P$4,B11273=2016,J11273*$P$5,B11273=2017,J11273*$P$6,B11273=2018,J11273*$P$7,B11273=2019,J11273*$P$8,B11273=2020,J11273*$P$9,B11273=2021,J11273*$P$10,B11273=2022,J11273*$P$11),"")</f>
        <v>212701.28441567498</v>
      </c>
      <c r="L11273" s="3">
        <f t="shared" si="177"/>
        <v>405992.28441567498</v>
      </c>
    </row>
    <row r="11274" spans="1:12">
      <c r="A11274">
        <v>4832640</v>
      </c>
      <c r="B11274">
        <v>2020</v>
      </c>
      <c r="D11274" t="s">
        <v>2384</v>
      </c>
      <c r="E11274" t="s">
        <v>2385</v>
      </c>
      <c r="F11274" t="s">
        <v>4230</v>
      </c>
      <c r="G11274" t="s">
        <v>2386</v>
      </c>
      <c r="H11274" s="5">
        <v>199851</v>
      </c>
      <c r="I11274">
        <f>IFERROR(VLOOKUP(G11274,'NCES Match'!$A$2:$B$1307,2,FALSE),"")</f>
        <v>4832640</v>
      </c>
      <c r="J11274" cm="1">
        <f t="array" ref="J11274">IFERROR(_xlfn.IFS(B11274=2015,H11274/$O$13,B11274=2016,H11274/$O$14,B11274=2017,H11274/$O$15,B11274=2018,H11274/$O$16,B11274=2019,H11274/$O$17,B11274=2020,H11274/$O$18,B11274=2021,H11274/$O$19,B11274=2022,H11274/$O$20),"")</f>
        <v>1.0830076831507926E-4</v>
      </c>
      <c r="K11274" s="3" cm="1">
        <f t="array" ref="K11274">IFERROR(_xlfn.IFS(B11274=2015,J11274*$P$4,B11274=2016,J11274*$P$5,B11274=2017,J11274*$P$6,B11274=2018,J11274*$P$7,B11274=2019,J11274*$P$8,B11274=2020,J11274*$P$9,B11274=2021,J11274*$P$10,B11274=2022,J11274*$P$11),"")</f>
        <v>228298.32447484988</v>
      </c>
      <c r="L11274" s="3">
        <f t="shared" si="177"/>
        <v>428149.32447484985</v>
      </c>
    </row>
    <row r="11275" spans="1:12">
      <c r="A11275">
        <v>4832640</v>
      </c>
      <c r="B11275">
        <v>2021</v>
      </c>
      <c r="D11275" t="s">
        <v>2384</v>
      </c>
      <c r="E11275" t="s">
        <v>2385</v>
      </c>
      <c r="F11275" t="s">
        <v>4101</v>
      </c>
      <c r="G11275" t="s">
        <v>2386</v>
      </c>
      <c r="H11275" s="5">
        <v>217725.4</v>
      </c>
      <c r="I11275">
        <f>IFERROR(VLOOKUP(G11275,'NCES Match'!$A$2:$B$1307,2,FALSE),"")</f>
        <v>4832640</v>
      </c>
      <c r="J11275" cm="1">
        <f t="array" ref="J11275">IFERROR(_xlfn.IFS(B11275=2015,H11275/$O$13,B11275=2016,H11275/$O$14,B11275=2017,H11275/$O$15,B11275=2018,H11275/$O$16,B11275=2019,H11275/$O$17,B11275=2020,H11275/$O$18,B11275=2021,H11275/$O$19,B11275=2022,H11275/$O$20),"")</f>
        <v>1.1139768024884096E-4</v>
      </c>
      <c r="K11275" s="3" cm="1">
        <f t="array" ref="K11275">IFERROR(_xlfn.IFS(B11275=2015,J11275*$P$4,B11275=2016,J11275*$P$5,B11275=2017,J11275*$P$6,B11275=2018,J11275*$P$7,B11275=2019,J11275*$P$8,B11275=2020,J11275*$P$9,B11275=2021,J11275*$P$10,B11275=2022,J11275*$P$11),"")</f>
        <v>238452.67128921757</v>
      </c>
      <c r="L11275" s="3">
        <f t="shared" si="177"/>
        <v>456178.07128921757</v>
      </c>
    </row>
    <row r="11276" spans="1:12">
      <c r="A11276">
        <v>4832640</v>
      </c>
      <c r="B11276">
        <v>2022</v>
      </c>
      <c r="D11276" t="s">
        <v>2384</v>
      </c>
      <c r="E11276" t="s">
        <v>2385</v>
      </c>
      <c r="F11276" t="s">
        <v>4101</v>
      </c>
      <c r="G11276" t="s">
        <v>2386</v>
      </c>
      <c r="H11276" s="5">
        <v>249554.1</v>
      </c>
      <c r="I11276">
        <f>IFERROR(VLOOKUP(G11276,'NCES Match'!$A$2:$B$1307,2,FALSE),"")</f>
        <v>4832640</v>
      </c>
      <c r="J11276" cm="1">
        <f t="array" ref="J11276">IFERROR(_xlfn.IFS(B11276=2015,H11276/$O$13,B11276=2016,H11276/$O$14,B11276=2017,H11276/$O$15,B11276=2018,H11276/$O$16,B11276=2019,H11276/$O$17,B11276=2020,H11276/$O$18,B11276=2021,H11276/$O$19,B11276=2022,H11276/$O$20),"")</f>
        <v>1.0961180773466545E-4</v>
      </c>
      <c r="K11276" s="3" cm="1">
        <f t="array" ref="K11276">IFERROR(_xlfn.IFS(B11276=2015,J11276*$P$4,B11276=2016,J11276*$P$5,B11276=2017,J11276*$P$6,B11276=2018,J11276*$P$7,B11276=2019,J11276*$P$8,B11276=2020,J11276*$P$9,B11276=2021,J11276*$P$10,B11276=2022,J11276*$P$11),"")</f>
        <v>236047.16521354142</v>
      </c>
      <c r="L11276" s="3">
        <f t="shared" si="177"/>
        <v>485601.26521354145</v>
      </c>
    </row>
    <row r="11277" spans="1:12">
      <c r="A11277">
        <v>4832640</v>
      </c>
      <c r="B11277">
        <v>2023</v>
      </c>
      <c r="D11277" t="s">
        <v>2384</v>
      </c>
      <c r="E11277" t="s">
        <v>2385</v>
      </c>
      <c r="F11277" t="s">
        <v>4101</v>
      </c>
      <c r="G11277" t="s">
        <v>2386</v>
      </c>
      <c r="H11277" s="5">
        <v>347375.08</v>
      </c>
      <c r="I11277">
        <f>IFERROR(VLOOKUP(G11277,'NCES Match'!$A$2:$B$1307,2,FALSE),"")</f>
        <v>4832640</v>
      </c>
      <c r="J11277" t="str" cm="1">
        <f t="array" ref="J11277">IFERROR(_xlfn.IFS(B11277=2015,H11277/$O$13,B11277=2016,H11277/$O$14,B11277=2017,H11277/$O$15,B11277=2018,H11277/$O$16,B11277=2019,H11277/$O$17,B11277=2020,H11277/$O$18,B11277=2021,H11277/$O$19,B11277=2022,H11277/$O$20),"")</f>
        <v/>
      </c>
      <c r="K11277" s="3" t="str" cm="1">
        <f t="array" ref="K11277">IFERROR(_xlfn.IFS(B11277=2015,J11277*$P$4,B11277=2016,J11277*$P$5,B11277=2017,J11277*$P$6,B11277=2018,J11277*$P$7,B11277=2019,J11277*$P$8,B11277=2020,J11277*$P$9,B11277=2021,J11277*$P$10,B11277=2022,J11277*$P$11),"")</f>
        <v/>
      </c>
      <c r="L11277" s="3">
        <f t="shared" si="177"/>
        <v>347375.08</v>
      </c>
    </row>
    <row r="11278" spans="1:12">
      <c r="A11278">
        <v>4824030</v>
      </c>
      <c r="B11278">
        <v>2015</v>
      </c>
      <c r="C11278" t="s">
        <v>381</v>
      </c>
      <c r="D11278" t="s">
        <v>1716</v>
      </c>
      <c r="E11278" t="s">
        <v>1717</v>
      </c>
      <c r="G11278" t="s">
        <v>1718</v>
      </c>
      <c r="H11278" s="5">
        <v>976898.93</v>
      </c>
      <c r="I11278">
        <f>IFERROR(VLOOKUP(G11278,'NCES Match'!$A$2:$B$1307,2,FALSE),"")</f>
        <v>4824030</v>
      </c>
      <c r="J11278" cm="1">
        <f t="array" ref="J11278">IFERROR(_xlfn.IFS(B11278=2015,H11278/$O$13,B11278=2016,H11278/$O$14,B11278=2017,H11278/$O$15,B11278=2018,H11278/$O$16,B11278=2019,H11278/$O$17,B11278=2020,H11278/$O$18,B11278=2021,H11278/$O$19,B11278=2022,H11278/$O$20),"")</f>
        <v>7.6530629188802026E-4</v>
      </c>
      <c r="K11278" s="3" cm="1">
        <f t="array" ref="K11278">IFERROR(_xlfn.IFS(B11278=2015,J11278*$P$4,B11278=2016,J11278*$P$5,B11278=2017,J11278*$P$6,B11278=2018,J11278*$P$7,B11278=2019,J11278*$P$8,B11278=2020,J11278*$P$9,B11278=2021,J11278*$P$10,B11278=2022,J11278*$P$11),"")</f>
        <v>1217971.9440879221</v>
      </c>
      <c r="L11278" s="3">
        <f t="shared" si="177"/>
        <v>2194870.8740879223</v>
      </c>
    </row>
    <row r="11279" spans="1:12">
      <c r="A11279">
        <v>4824030</v>
      </c>
      <c r="B11279">
        <v>2016</v>
      </c>
      <c r="C11279" t="s">
        <v>4102</v>
      </c>
      <c r="D11279" t="s">
        <v>1716</v>
      </c>
      <c r="E11279" t="s">
        <v>1717</v>
      </c>
      <c r="F11279" t="s">
        <v>4101</v>
      </c>
      <c r="G11279" t="s">
        <v>1718</v>
      </c>
      <c r="H11279" s="5">
        <v>1048654</v>
      </c>
      <c r="I11279">
        <f>IFERROR(VLOOKUP(G11279,'NCES Match'!$A$2:$B$1307,2,FALSE),"")</f>
        <v>4824030</v>
      </c>
      <c r="J11279" cm="1">
        <f t="array" ref="J11279">IFERROR(_xlfn.IFS(B11279=2015,H11279/$O$13,B11279=2016,H11279/$O$14,B11279=2017,H11279/$O$15,B11279=2018,H11279/$O$16,B11279=2019,H11279/$O$17,B11279=2020,H11279/$O$18,B11279=2021,H11279/$O$19,B11279=2022,H11279/$O$20),"")</f>
        <v>7.5069669742475697E-4</v>
      </c>
      <c r="K11279" s="3" cm="1">
        <f t="array" ref="K11279">IFERROR(_xlfn.IFS(B11279=2015,J11279*$P$4,B11279=2016,J11279*$P$5,B11279=2017,J11279*$P$6,B11279=2018,J11279*$P$7,B11279=2019,J11279*$P$8,B11279=2020,J11279*$P$9,B11279=2021,J11279*$P$10,B11279=2022,J11279*$P$11),"")</f>
        <v>1257890.843975324</v>
      </c>
      <c r="L11279" s="3">
        <f t="shared" si="177"/>
        <v>2306544.8439753242</v>
      </c>
    </row>
    <row r="11280" spans="1:12">
      <c r="A11280">
        <v>4824030</v>
      </c>
      <c r="B11280">
        <v>2017</v>
      </c>
      <c r="D11280" t="s">
        <v>1716</v>
      </c>
      <c r="E11280" t="s">
        <v>1717</v>
      </c>
      <c r="F11280" t="s">
        <v>4101</v>
      </c>
      <c r="G11280" t="s">
        <v>1718</v>
      </c>
      <c r="H11280" s="5">
        <v>1053676</v>
      </c>
      <c r="I11280">
        <f>IFERROR(VLOOKUP(G11280,'NCES Match'!$A$2:$B$1307,2,FALSE),"")</f>
        <v>4824030</v>
      </c>
      <c r="J11280" cm="1">
        <f t="array" ref="J11280">IFERROR(_xlfn.IFS(B11280=2015,H11280/$O$13,B11280=2016,H11280/$O$14,B11280=2017,H11280/$O$15,B11280=2018,H11280/$O$16,B11280=2019,H11280/$O$17,B11280=2020,H11280/$O$18,B11280=2021,H11280/$O$19,B11280=2022,H11280/$O$20),"")</f>
        <v>7.264450818560168E-4</v>
      </c>
      <c r="K11280" s="3" cm="1">
        <f t="array" ref="K11280">IFERROR(_xlfn.IFS(B11280=2015,J11280*$P$4,B11280=2016,J11280*$P$5,B11280=2017,J11280*$P$6,B11280=2018,J11280*$P$7,B11280=2019,J11280*$P$8,B11280=2020,J11280*$P$9,B11280=2021,J11280*$P$10,B11280=2022,J11280*$P$11),"")</f>
        <v>1233683.7780645923</v>
      </c>
      <c r="L11280" s="3">
        <f t="shared" si="177"/>
        <v>2287359.7780645923</v>
      </c>
    </row>
    <row r="11281" spans="1:12">
      <c r="A11281">
        <v>4824030</v>
      </c>
      <c r="B11281">
        <v>2018</v>
      </c>
      <c r="D11281" t="s">
        <v>1716</v>
      </c>
      <c r="E11281" t="s">
        <v>1717</v>
      </c>
      <c r="F11281" t="s">
        <v>4101</v>
      </c>
      <c r="G11281" t="s">
        <v>1718</v>
      </c>
      <c r="H11281" s="5">
        <v>1016364</v>
      </c>
      <c r="I11281">
        <f>IFERROR(VLOOKUP(G11281,'NCES Match'!$A$2:$B$1307,2,FALSE),"")</f>
        <v>4824030</v>
      </c>
      <c r="J11281" cm="1">
        <f t="array" ref="J11281">IFERROR(_xlfn.IFS(B11281=2015,H11281/$O$13,B11281=2016,H11281/$O$14,B11281=2017,H11281/$O$15,B11281=2018,H11281/$O$16,B11281=2019,H11281/$O$17,B11281=2020,H11281/$O$18,B11281=2021,H11281/$O$19,B11281=2022,H11281/$O$20),"")</f>
        <v>6.6323730771940368E-4</v>
      </c>
      <c r="K11281" s="3" cm="1">
        <f t="array" ref="K11281">IFERROR(_xlfn.IFS(B11281=2015,J11281*$P$4,B11281=2016,J11281*$P$5,B11281=2017,J11281*$P$6,B11281=2018,J11281*$P$7,B11281=2019,J11281*$P$8,B11281=2020,J11281*$P$9,B11281=2021,J11281*$P$10,B11281=2022,J11281*$P$11),"")</f>
        <v>1138681.1588361394</v>
      </c>
      <c r="L11281" s="3">
        <f t="shared" si="177"/>
        <v>2155045.1588361394</v>
      </c>
    </row>
    <row r="11282" spans="1:12">
      <c r="A11282">
        <v>4824030</v>
      </c>
      <c r="B11282">
        <v>2019</v>
      </c>
      <c r="D11282" t="s">
        <v>1716</v>
      </c>
      <c r="E11282" t="s">
        <v>1717</v>
      </c>
      <c r="F11282" t="s">
        <v>4101</v>
      </c>
      <c r="G11282" t="s">
        <v>1718</v>
      </c>
      <c r="H11282" s="5">
        <v>1228147</v>
      </c>
      <c r="I11282">
        <f>IFERROR(VLOOKUP(G11282,'NCES Match'!$A$2:$B$1307,2,FALSE),"")</f>
        <v>4824030</v>
      </c>
      <c r="J11282" cm="1">
        <f t="array" ref="J11282">IFERROR(_xlfn.IFS(B11282=2015,H11282/$O$13,B11282=2016,H11282/$O$14,B11282=2017,H11282/$O$15,B11282=2018,H11282/$O$16,B11282=2019,H11282/$O$17,B11282=2020,H11282/$O$18,B11282=2021,H11282/$O$19,B11282=2022,H11282/$O$20),"")</f>
        <v>7.77638150184662E-4</v>
      </c>
      <c r="K11282" s="3" cm="1">
        <f t="array" ref="K11282">IFERROR(_xlfn.IFS(B11282=2015,J11282*$P$4,B11282=2016,J11282*$P$5,B11282=2017,J11282*$P$6,B11282=2018,J11282*$P$7,B11282=2019,J11282*$P$8,B11282=2020,J11282*$P$9,B11282=2021,J11282*$P$10,B11282=2022,J11282*$P$11),"")</f>
        <v>1351477.5356910462</v>
      </c>
      <c r="L11282" s="3">
        <f t="shared" si="177"/>
        <v>2579624.5356910462</v>
      </c>
    </row>
    <row r="11283" spans="1:12">
      <c r="A11283">
        <v>4824030</v>
      </c>
      <c r="B11283">
        <v>2020</v>
      </c>
      <c r="D11283" t="s">
        <v>1716</v>
      </c>
      <c r="E11283" t="s">
        <v>1717</v>
      </c>
      <c r="F11283" t="s">
        <v>4230</v>
      </c>
      <c r="G11283" t="s">
        <v>1718</v>
      </c>
      <c r="H11283" s="5">
        <v>1461731</v>
      </c>
      <c r="I11283">
        <f>IFERROR(VLOOKUP(G11283,'NCES Match'!$A$2:$B$1307,2,FALSE),"")</f>
        <v>4824030</v>
      </c>
      <c r="J11283" cm="1">
        <f t="array" ref="J11283">IFERROR(_xlfn.IFS(B11283=2015,H11283/$O$13,B11283=2016,H11283/$O$14,B11283=2017,H11283/$O$15,B11283=2018,H11283/$O$16,B11283=2019,H11283/$O$17,B11283=2020,H11283/$O$18,B11283=2021,H11283/$O$19,B11283=2022,H11283/$O$20),"")</f>
        <v>7.9212308354708813E-4</v>
      </c>
      <c r="K11283" s="3" cm="1">
        <f t="array" ref="K11283">IFERROR(_xlfn.IFS(B11283=2015,J11283*$P$4,B11283=2016,J11283*$P$5,B11283=2017,J11283*$P$6,B11283=2018,J11283*$P$7,B11283=2019,J11283*$P$8,B11283=2020,J11283*$P$9,B11283=2021,J11283*$P$10,B11283=2022,J11283*$P$11),"")</f>
        <v>1669797.689943742</v>
      </c>
      <c r="L11283" s="3">
        <f t="shared" si="177"/>
        <v>3131528.689943742</v>
      </c>
    </row>
    <row r="11284" spans="1:12">
      <c r="A11284">
        <v>4824030</v>
      </c>
      <c r="B11284">
        <v>2021</v>
      </c>
      <c r="D11284" t="s">
        <v>1716</v>
      </c>
      <c r="E11284" t="s">
        <v>1717</v>
      </c>
      <c r="F11284" t="s">
        <v>4101</v>
      </c>
      <c r="G11284" t="s">
        <v>1718</v>
      </c>
      <c r="H11284" s="5">
        <v>1361523.19</v>
      </c>
      <c r="I11284">
        <f>IFERROR(VLOOKUP(G11284,'NCES Match'!$A$2:$B$1307,2,FALSE),"")</f>
        <v>4824030</v>
      </c>
      <c r="J11284" cm="1">
        <f t="array" ref="J11284">IFERROR(_xlfn.IFS(B11284=2015,H11284/$O$13,B11284=2016,H11284/$O$14,B11284=2017,H11284/$O$15,B11284=2018,H11284/$O$16,B11284=2019,H11284/$O$17,B11284=2020,H11284/$O$18,B11284=2021,H11284/$O$19,B11284=2022,H11284/$O$20),"")</f>
        <v>6.9661383086677957E-4</v>
      </c>
      <c r="K11284" s="3" cm="1">
        <f t="array" ref="K11284">IFERROR(_xlfn.IFS(B11284=2015,J11284*$P$4,B11284=2016,J11284*$P$5,B11284=2017,J11284*$P$6,B11284=2018,J11284*$P$7,B11284=2019,J11284*$P$8,B11284=2020,J11284*$P$9,B11284=2021,J11284*$P$10,B11284=2022,J11284*$P$11),"")</f>
        <v>1491139.0296112301</v>
      </c>
      <c r="L11284" s="3">
        <f t="shared" si="177"/>
        <v>2852662.2196112303</v>
      </c>
    </row>
    <row r="11285" spans="1:12">
      <c r="A11285">
        <v>4824030</v>
      </c>
      <c r="B11285">
        <v>2022</v>
      </c>
      <c r="D11285" t="s">
        <v>1716</v>
      </c>
      <c r="E11285" t="s">
        <v>1717</v>
      </c>
      <c r="F11285" t="s">
        <v>4101</v>
      </c>
      <c r="G11285" t="s">
        <v>1718</v>
      </c>
      <c r="H11285" s="5">
        <v>1801380.33</v>
      </c>
      <c r="I11285">
        <f>IFERROR(VLOOKUP(G11285,'NCES Match'!$A$2:$B$1307,2,FALSE),"")</f>
        <v>4824030</v>
      </c>
      <c r="J11285" cm="1">
        <f t="array" ref="J11285">IFERROR(_xlfn.IFS(B11285=2015,H11285/$O$13,B11285=2016,H11285/$O$14,B11285=2017,H11285/$O$15,B11285=2018,H11285/$O$16,B11285=2019,H11285/$O$17,B11285=2020,H11285/$O$18,B11285=2021,H11285/$O$19,B11285=2022,H11285/$O$20),"")</f>
        <v>7.9122144011646459E-4</v>
      </c>
      <c r="K11285" s="3" cm="1">
        <f t="array" ref="K11285">IFERROR(_xlfn.IFS(B11285=2015,J11285*$P$4,B11285=2016,J11285*$P$5,B11285=2017,J11285*$P$6,B11285=2018,J11285*$P$7,B11285=2019,J11285*$P$8,B11285=2020,J11285*$P$9,B11285=2021,J11285*$P$10,B11285=2022,J11285*$P$11),"")</f>
        <v>1703881.9252736531</v>
      </c>
      <c r="L11285" s="3">
        <f t="shared" si="177"/>
        <v>3505262.2552736532</v>
      </c>
    </row>
    <row r="11286" spans="1:12">
      <c r="A11286">
        <v>4824030</v>
      </c>
      <c r="B11286">
        <v>2023</v>
      </c>
      <c r="D11286" t="s">
        <v>1716</v>
      </c>
      <c r="E11286" t="s">
        <v>1717</v>
      </c>
      <c r="F11286" t="s">
        <v>4101</v>
      </c>
      <c r="G11286" t="s">
        <v>1718</v>
      </c>
      <c r="H11286" s="5">
        <v>1676700.17</v>
      </c>
      <c r="I11286">
        <f>IFERROR(VLOOKUP(G11286,'NCES Match'!$A$2:$B$1307,2,FALSE),"")</f>
        <v>4824030</v>
      </c>
      <c r="J11286" t="str" cm="1">
        <f t="array" ref="J11286">IFERROR(_xlfn.IFS(B11286=2015,H11286/$O$13,B11286=2016,H11286/$O$14,B11286=2017,H11286/$O$15,B11286=2018,H11286/$O$16,B11286=2019,H11286/$O$17,B11286=2020,H11286/$O$18,B11286=2021,H11286/$O$19,B11286=2022,H11286/$O$20),"")</f>
        <v/>
      </c>
      <c r="K11286" s="3" t="str" cm="1">
        <f t="array" ref="K11286">IFERROR(_xlfn.IFS(B11286=2015,J11286*$P$4,B11286=2016,J11286*$P$5,B11286=2017,J11286*$P$6,B11286=2018,J11286*$P$7,B11286=2019,J11286*$P$8,B11286=2020,J11286*$P$9,B11286=2021,J11286*$P$10,B11286=2022,J11286*$P$11),"")</f>
        <v/>
      </c>
      <c r="L11286" s="3">
        <f t="shared" si="177"/>
        <v>1676700.17</v>
      </c>
    </row>
    <row r="11287" spans="1:12">
      <c r="A11287">
        <v>4800291</v>
      </c>
      <c r="B11287">
        <v>2015</v>
      </c>
      <c r="C11287" t="s">
        <v>381</v>
      </c>
      <c r="D11287" t="s">
        <v>3456</v>
      </c>
      <c r="E11287" t="s">
        <v>3457</v>
      </c>
      <c r="G11287" t="s">
        <v>3458</v>
      </c>
      <c r="H11287" s="5">
        <v>752887.14</v>
      </c>
      <c r="I11287">
        <f>IFERROR(VLOOKUP(G11287,'NCES Match'!$A$2:$B$1307,2,FALSE),"")</f>
        <v>4800291</v>
      </c>
      <c r="J11287" cm="1">
        <f t="array" ref="J11287">IFERROR(_xlfn.IFS(B11287=2015,H11287/$O$13,B11287=2016,H11287/$O$14,B11287=2017,H11287/$O$15,B11287=2018,H11287/$O$16,B11287=2019,H11287/$O$17,B11287=2020,H11287/$O$18,B11287=2021,H11287/$O$19,B11287=2022,H11287/$O$20),"")</f>
        <v>5.8981461400881745E-4</v>
      </c>
      <c r="K11287" s="3" cm="1">
        <f t="array" ref="K11287">IFERROR(_xlfn.IFS(B11287=2015,J11287*$P$4,B11287=2016,J11287*$P$5,B11287=2017,J11287*$P$6,B11287=2018,J11287*$P$7,B11287=2019,J11287*$P$8,B11287=2020,J11287*$P$9,B11287=2021,J11287*$P$10,B11287=2022,J11287*$P$11),"")</f>
        <v>938679.92422163428</v>
      </c>
      <c r="L11287" s="3">
        <f t="shared" si="177"/>
        <v>1691567.0642216343</v>
      </c>
    </row>
    <row r="11288" spans="1:12">
      <c r="A11288">
        <v>4800291</v>
      </c>
      <c r="B11288">
        <v>2016</v>
      </c>
      <c r="C11288" t="s">
        <v>4102</v>
      </c>
      <c r="D11288" t="s">
        <v>3456</v>
      </c>
      <c r="E11288" t="s">
        <v>3457</v>
      </c>
      <c r="F11288" t="s">
        <v>4101</v>
      </c>
      <c r="G11288" t="s">
        <v>3458</v>
      </c>
      <c r="H11288" s="5">
        <v>762476</v>
      </c>
      <c r="I11288">
        <f>IFERROR(VLOOKUP(G11288,'NCES Match'!$A$2:$B$1307,2,FALSE),"")</f>
        <v>4800291</v>
      </c>
      <c r="J11288" cm="1">
        <f t="array" ref="J11288">IFERROR(_xlfn.IFS(B11288=2015,H11288/$O$13,B11288=2016,H11288/$O$14,B11288=2017,H11288/$O$15,B11288=2018,H11288/$O$16,B11288=2019,H11288/$O$17,B11288=2020,H11288/$O$18,B11288=2021,H11288/$O$19,B11288=2022,H11288/$O$20),"")</f>
        <v>5.458313371861825E-4</v>
      </c>
      <c r="K11288" s="3" cm="1">
        <f t="array" ref="K11288">IFERROR(_xlfn.IFS(B11288=2015,J11288*$P$4,B11288=2016,J11288*$P$5,B11288=2017,J11288*$P$6,B11288=2018,J11288*$P$7,B11288=2019,J11288*$P$8,B11288=2020,J11288*$P$9,B11288=2021,J11288*$P$10,B11288=2022,J11288*$P$11),"")</f>
        <v>914612.04472679179</v>
      </c>
      <c r="L11288" s="3">
        <f t="shared" si="177"/>
        <v>1677088.0447267918</v>
      </c>
    </row>
    <row r="11289" spans="1:12">
      <c r="A11289">
        <v>4800291</v>
      </c>
      <c r="B11289">
        <v>2017</v>
      </c>
      <c r="D11289" t="s">
        <v>3456</v>
      </c>
      <c r="E11289" t="s">
        <v>3457</v>
      </c>
      <c r="F11289" t="s">
        <v>4101</v>
      </c>
      <c r="G11289" t="s">
        <v>3458</v>
      </c>
      <c r="H11289" s="5">
        <v>796202</v>
      </c>
      <c r="I11289">
        <f>IFERROR(VLOOKUP(G11289,'NCES Match'!$A$2:$B$1307,2,FALSE),"")</f>
        <v>4800291</v>
      </c>
      <c r="J11289" cm="1">
        <f t="array" ref="J11289">IFERROR(_xlfn.IFS(B11289=2015,H11289/$O$13,B11289=2016,H11289/$O$14,B11289=2017,H11289/$O$15,B11289=2018,H11289/$O$16,B11289=2019,H11289/$O$17,B11289=2020,H11289/$O$18,B11289=2021,H11289/$O$19,B11289=2022,H11289/$O$20),"")</f>
        <v>5.4893252485956241E-4</v>
      </c>
      <c r="K11289" s="3" cm="1">
        <f t="array" ref="K11289">IFERROR(_xlfn.IFS(B11289=2015,J11289*$P$4,B11289=2016,J11289*$P$5,B11289=2017,J11289*$P$6,B11289=2018,J11289*$P$7,B11289=2019,J11289*$P$8,B11289=2020,J11289*$P$9,B11289=2021,J11289*$P$10,B11289=2022,J11289*$P$11),"")</f>
        <v>932223.46476771275</v>
      </c>
      <c r="L11289" s="3">
        <f t="shared" si="177"/>
        <v>1728425.4647677126</v>
      </c>
    </row>
    <row r="11290" spans="1:12">
      <c r="A11290">
        <v>4800291</v>
      </c>
      <c r="B11290">
        <v>2018</v>
      </c>
      <c r="D11290" t="s">
        <v>3456</v>
      </c>
      <c r="E11290" t="s">
        <v>3457</v>
      </c>
      <c r="F11290" t="s">
        <v>4101</v>
      </c>
      <c r="G11290" t="s">
        <v>3458</v>
      </c>
      <c r="H11290" s="5">
        <v>818710</v>
      </c>
      <c r="I11290">
        <f>IFERROR(VLOOKUP(G11290,'NCES Match'!$A$2:$B$1307,2,FALSE),"")</f>
        <v>4800291</v>
      </c>
      <c r="J11290" cm="1">
        <f t="array" ref="J11290">IFERROR(_xlfn.IFS(B11290=2015,H11290/$O$13,B11290=2016,H11290/$O$14,B11290=2017,H11290/$O$15,B11290=2018,H11290/$O$16,B11290=2019,H11290/$O$17,B11290=2020,H11290/$O$18,B11290=2021,H11290/$O$19,B11290=2022,H11290/$O$20),"")</f>
        <v>5.3425644375730845E-4</v>
      </c>
      <c r="K11290" s="3" cm="1">
        <f t="array" ref="K11290">IFERROR(_xlfn.IFS(B11290=2015,J11290*$P$4,B11290=2016,J11290*$P$5,B11290=2017,J11290*$P$6,B11290=2018,J11290*$P$7,B11290=2019,J11290*$P$8,B11290=2020,J11290*$P$9,B11290=2021,J11290*$P$10,B11290=2022,J11290*$P$11),"")</f>
        <v>917239.93721809878</v>
      </c>
      <c r="L11290" s="3">
        <f t="shared" si="177"/>
        <v>1735949.9372180989</v>
      </c>
    </row>
    <row r="11291" spans="1:12">
      <c r="A11291">
        <v>4800291</v>
      </c>
      <c r="B11291">
        <v>2019</v>
      </c>
      <c r="D11291" t="s">
        <v>3456</v>
      </c>
      <c r="E11291" t="s">
        <v>3457</v>
      </c>
      <c r="F11291" t="s">
        <v>4101</v>
      </c>
      <c r="G11291" t="s">
        <v>3458</v>
      </c>
      <c r="H11291" s="5">
        <v>829127</v>
      </c>
      <c r="I11291">
        <f>IFERROR(VLOOKUP(G11291,'NCES Match'!$A$2:$B$1307,2,FALSE),"")</f>
        <v>4800291</v>
      </c>
      <c r="J11291" cm="1">
        <f t="array" ref="J11291">IFERROR(_xlfn.IFS(B11291=2015,H11291/$O$13,B11291=2016,H11291/$O$14,B11291=2017,H11291/$O$15,B11291=2018,H11291/$O$16,B11291=2019,H11291/$O$17,B11291=2020,H11291/$O$18,B11291=2021,H11291/$O$19,B11291=2022,H11291/$O$20),"")</f>
        <v>5.2498665595255146E-4</v>
      </c>
      <c r="K11291" s="3" cm="1">
        <f t="array" ref="K11291">IFERROR(_xlfn.IFS(B11291=2015,J11291*$P$4,B11291=2016,J11291*$P$5,B11291=2017,J11291*$P$6,B11291=2018,J11291*$P$7,B11291=2019,J11291*$P$8,B11291=2020,J11291*$P$9,B11291=2021,J11291*$P$10,B11291=2022,J11291*$P$11),"")</f>
        <v>912387.94275840768</v>
      </c>
      <c r="L11291" s="3">
        <f t="shared" si="177"/>
        <v>1741514.9427584077</v>
      </c>
    </row>
    <row r="11292" spans="1:12">
      <c r="A11292">
        <v>4800291</v>
      </c>
      <c r="B11292">
        <v>2020</v>
      </c>
      <c r="D11292" t="s">
        <v>3456</v>
      </c>
      <c r="E11292" t="s">
        <v>3457</v>
      </c>
      <c r="F11292" t="s">
        <v>4230</v>
      </c>
      <c r="G11292" t="s">
        <v>3458</v>
      </c>
      <c r="H11292" s="5">
        <v>917812</v>
      </c>
      <c r="I11292">
        <f>IFERROR(VLOOKUP(G11292,'NCES Match'!$A$2:$B$1307,2,FALSE),"")</f>
        <v>4800291</v>
      </c>
      <c r="J11292" cm="1">
        <f t="array" ref="J11292">IFERROR(_xlfn.IFS(B11292=2015,H11292/$O$13,B11292=2016,H11292/$O$14,B11292=2017,H11292/$O$15,B11292=2018,H11292/$O$16,B11292=2019,H11292/$O$17,B11292=2020,H11292/$O$18,B11292=2021,H11292/$O$19,B11292=2022,H11292/$O$20),"")</f>
        <v>4.9736926394563716E-4</v>
      </c>
      <c r="K11292" s="3" cm="1">
        <f t="array" ref="K11292">IFERROR(_xlfn.IFS(B11292=2015,J11292*$P$4,B11292=2016,J11292*$P$5,B11292=2017,J11292*$P$6,B11292=2018,J11292*$P$7,B11292=2019,J11292*$P$8,B11292=2020,J11292*$P$9,B11292=2021,J11292*$P$10,B11292=2022,J11292*$P$11),"")</f>
        <v>1048455.8084918811</v>
      </c>
      <c r="L11292" s="3">
        <f t="shared" si="177"/>
        <v>1966267.808491881</v>
      </c>
    </row>
    <row r="11293" spans="1:12">
      <c r="A11293">
        <v>4800291</v>
      </c>
      <c r="B11293">
        <v>2021</v>
      </c>
      <c r="D11293" t="s">
        <v>3456</v>
      </c>
      <c r="E11293" t="s">
        <v>3457</v>
      </c>
      <c r="F11293" t="s">
        <v>4230</v>
      </c>
      <c r="G11293" t="s">
        <v>3458</v>
      </c>
      <c r="H11293" s="5">
        <v>923641.49</v>
      </c>
      <c r="I11293">
        <f>IFERROR(VLOOKUP(G11293,'NCES Match'!$A$2:$B$1307,2,FALSE),"")</f>
        <v>4800291</v>
      </c>
      <c r="J11293" cm="1">
        <f t="array" ref="J11293">IFERROR(_xlfn.IFS(B11293=2015,H11293/$O$13,B11293=2016,H11293/$O$14,B11293=2017,H11293/$O$15,B11293=2018,H11293/$O$16,B11293=2019,H11293/$O$17,B11293=2020,H11293/$O$18,B11293=2021,H11293/$O$19,B11293=2022,H11293/$O$20),"")</f>
        <v>4.72574717362251E-4</v>
      </c>
      <c r="K11293" s="3" cm="1">
        <f t="array" ref="K11293">IFERROR(_xlfn.IFS(B11293=2015,J11293*$P$4,B11293=2016,J11293*$P$5,B11293=2017,J11293*$P$6,B11293=2018,J11293*$P$7,B11293=2019,J11293*$P$8,B11293=2020,J11293*$P$9,B11293=2021,J11293*$P$10,B11293=2022,J11293*$P$11),"")</f>
        <v>1011571.3674383106</v>
      </c>
      <c r="L11293" s="3">
        <f t="shared" si="177"/>
        <v>1935212.8574383105</v>
      </c>
    </row>
    <row r="11294" spans="1:12">
      <c r="A11294">
        <v>4800291</v>
      </c>
      <c r="B11294">
        <v>2022</v>
      </c>
      <c r="D11294" t="s">
        <v>3456</v>
      </c>
      <c r="E11294" t="s">
        <v>3457</v>
      </c>
      <c r="F11294" t="s">
        <v>4101</v>
      </c>
      <c r="G11294" t="s">
        <v>3458</v>
      </c>
      <c r="H11294" s="5">
        <v>954032.96</v>
      </c>
      <c r="I11294">
        <f>IFERROR(VLOOKUP(G11294,'NCES Match'!$A$2:$B$1307,2,FALSE),"")</f>
        <v>4800291</v>
      </c>
      <c r="J11294" cm="1">
        <f t="array" ref="J11294">IFERROR(_xlfn.IFS(B11294=2015,H11294/$O$13,B11294=2016,H11294/$O$14,B11294=2017,H11294/$O$15,B11294=2018,H11294/$O$16,B11294=2019,H11294/$O$17,B11294=2020,H11294/$O$18,B11294=2021,H11294/$O$19,B11294=2022,H11294/$O$20),"")</f>
        <v>4.1904051019019031E-4</v>
      </c>
      <c r="K11294" s="3" cm="1">
        <f t="array" ref="K11294">IFERROR(_xlfn.IFS(B11294=2015,J11294*$P$4,B11294=2016,J11294*$P$5,B11294=2017,J11294*$P$6,B11294=2018,J11294*$P$7,B11294=2019,J11294*$P$8,B11294=2020,J11294*$P$9,B11294=2021,J11294*$P$10,B11294=2022,J11294*$P$11),"")</f>
        <v>902396.61752014467</v>
      </c>
      <c r="L11294" s="3">
        <f t="shared" si="177"/>
        <v>1856429.5775201446</v>
      </c>
    </row>
    <row r="11295" spans="1:12">
      <c r="A11295">
        <v>4800291</v>
      </c>
      <c r="B11295">
        <v>2023</v>
      </c>
      <c r="D11295" t="s">
        <v>3456</v>
      </c>
      <c r="E11295" t="s">
        <v>3457</v>
      </c>
      <c r="F11295" t="s">
        <v>4101</v>
      </c>
      <c r="G11295" t="s">
        <v>3458</v>
      </c>
      <c r="H11295" s="5">
        <v>1134472.78</v>
      </c>
      <c r="I11295">
        <f>IFERROR(VLOOKUP(G11295,'NCES Match'!$A$2:$B$1307,2,FALSE),"")</f>
        <v>4800291</v>
      </c>
      <c r="J11295" t="str" cm="1">
        <f t="array" ref="J11295">IFERROR(_xlfn.IFS(B11295=2015,H11295/$O$13,B11295=2016,H11295/$O$14,B11295=2017,H11295/$O$15,B11295=2018,H11295/$O$16,B11295=2019,H11295/$O$17,B11295=2020,H11295/$O$18,B11295=2021,H11295/$O$19,B11295=2022,H11295/$O$20),"")</f>
        <v/>
      </c>
      <c r="K11295" s="3" t="str" cm="1">
        <f t="array" ref="K11295">IFERROR(_xlfn.IFS(B11295=2015,J11295*$P$4,B11295=2016,J11295*$P$5,B11295=2017,J11295*$P$6,B11295=2018,J11295*$P$7,B11295=2019,J11295*$P$8,B11295=2020,J11295*$P$9,B11295=2021,J11295*$P$10,B11295=2022,J11295*$P$11),"")</f>
        <v/>
      </c>
      <c r="L11295" s="3">
        <f t="shared" si="177"/>
        <v>1134472.78</v>
      </c>
    </row>
    <row r="11296" spans="1:12">
      <c r="A11296">
        <v>4800173</v>
      </c>
      <c r="B11296">
        <v>2015</v>
      </c>
      <c r="C11296" t="s">
        <v>381</v>
      </c>
      <c r="D11296" t="s">
        <v>2704</v>
      </c>
      <c r="E11296" t="s">
        <v>2705</v>
      </c>
      <c r="G11296" t="s">
        <v>2706</v>
      </c>
      <c r="H11296" s="5">
        <v>282780.61</v>
      </c>
      <c r="I11296">
        <f>IFERROR(VLOOKUP(G11296,'NCES Match'!$A$2:$B$1307,2,FALSE),"")</f>
        <v>4800173</v>
      </c>
      <c r="J11296" cm="1">
        <f t="array" ref="J11296">IFERROR(_xlfn.IFS(B11296=2015,H11296/$O$13,B11296=2016,H11296/$O$14,B11296=2017,H11296/$O$15,B11296=2018,H11296/$O$16,B11296=2019,H11296/$O$17,B11296=2020,H11296/$O$18,B11296=2021,H11296/$O$19,B11296=2022,H11296/$O$20),"")</f>
        <v>2.2153139225665076E-4</v>
      </c>
      <c r="K11296" s="3" cm="1">
        <f t="array" ref="K11296">IFERROR(_xlfn.IFS(B11296=2015,J11296*$P$4,B11296=2016,J11296*$P$5,B11296=2017,J11296*$P$6,B11296=2018,J11296*$P$7,B11296=2019,J11296*$P$8,B11296=2020,J11296*$P$9,B11296=2021,J11296*$P$10,B11296=2022,J11296*$P$11),"")</f>
        <v>352563.44206669211</v>
      </c>
      <c r="L11296" s="3">
        <f t="shared" si="177"/>
        <v>635344.05206669215</v>
      </c>
    </row>
    <row r="11297" spans="1:12">
      <c r="A11297">
        <v>4800173</v>
      </c>
      <c r="B11297">
        <v>2016</v>
      </c>
      <c r="C11297" t="s">
        <v>4102</v>
      </c>
      <c r="D11297" t="s">
        <v>2704</v>
      </c>
      <c r="E11297" t="s">
        <v>2705</v>
      </c>
      <c r="F11297" t="s">
        <v>4101</v>
      </c>
      <c r="G11297" t="s">
        <v>2706</v>
      </c>
      <c r="H11297" s="5">
        <v>283912</v>
      </c>
      <c r="I11297">
        <f>IFERROR(VLOOKUP(G11297,'NCES Match'!$A$2:$B$1307,2,FALSE),"")</f>
        <v>4800173</v>
      </c>
      <c r="J11297" cm="1">
        <f t="array" ref="J11297">IFERROR(_xlfn.IFS(B11297=2015,H11297/$O$13,B11297=2016,H11297/$O$14,B11297=2017,H11297/$O$15,B11297=2018,H11297/$O$16,B11297=2019,H11297/$O$17,B11297=2020,H11297/$O$18,B11297=2021,H11297/$O$19,B11297=2022,H11297/$O$20),"")</f>
        <v>2.0324320582313862E-4</v>
      </c>
      <c r="K11297" s="3" cm="1">
        <f t="array" ref="K11297">IFERROR(_xlfn.IFS(B11297=2015,J11297*$P$4,B11297=2016,J11297*$P$5,B11297=2017,J11297*$P$6,B11297=2018,J11297*$P$7,B11297=2019,J11297*$P$8,B11297=2020,J11297*$P$9,B11297=2021,J11297*$P$10,B11297=2022,J11297*$P$11),"")</f>
        <v>340560.66662094666</v>
      </c>
      <c r="L11297" s="3">
        <f t="shared" si="177"/>
        <v>624472.66662094672</v>
      </c>
    </row>
    <row r="11298" spans="1:12">
      <c r="A11298">
        <v>4800173</v>
      </c>
      <c r="B11298">
        <v>2017</v>
      </c>
      <c r="D11298" t="s">
        <v>2704</v>
      </c>
      <c r="E11298" t="s">
        <v>2705</v>
      </c>
      <c r="F11298" t="s">
        <v>4101</v>
      </c>
      <c r="G11298" t="s">
        <v>2706</v>
      </c>
      <c r="H11298" s="5">
        <v>303756</v>
      </c>
      <c r="I11298">
        <f>IFERROR(VLOOKUP(G11298,'NCES Match'!$A$2:$B$1307,2,FALSE),"")</f>
        <v>4800173</v>
      </c>
      <c r="J11298" cm="1">
        <f t="array" ref="J11298">IFERROR(_xlfn.IFS(B11298=2015,H11298/$O$13,B11298=2016,H11298/$O$14,B11298=2017,H11298/$O$15,B11298=2018,H11298/$O$16,B11298=2019,H11298/$O$17,B11298=2020,H11298/$O$18,B11298=2021,H11298/$O$19,B11298=2022,H11298/$O$20),"")</f>
        <v>2.0942116199311386E-4</v>
      </c>
      <c r="K11298" s="3" cm="1">
        <f t="array" ref="K11298">IFERROR(_xlfn.IFS(B11298=2015,J11298*$P$4,B11298=2016,J11298*$P$5,B11298=2017,J11298*$P$6,B11298=2018,J11298*$P$7,B11298=2019,J11298*$P$8,B11298=2020,J11298*$P$9,B11298=2021,J11298*$P$10,B11298=2022,J11298*$P$11),"")</f>
        <v>355649.03223551478</v>
      </c>
      <c r="L11298" s="3">
        <f t="shared" si="177"/>
        <v>659405.03223551484</v>
      </c>
    </row>
    <row r="11299" spans="1:12">
      <c r="A11299">
        <v>4800173</v>
      </c>
      <c r="B11299">
        <v>2018</v>
      </c>
      <c r="D11299" t="s">
        <v>2704</v>
      </c>
      <c r="E11299" t="s">
        <v>2705</v>
      </c>
      <c r="F11299" t="s">
        <v>4101</v>
      </c>
      <c r="G11299" t="s">
        <v>2706</v>
      </c>
      <c r="H11299" s="5">
        <v>320866</v>
      </c>
      <c r="I11299">
        <f>IFERROR(VLOOKUP(G11299,'NCES Match'!$A$2:$B$1307,2,FALSE),"")</f>
        <v>4800173</v>
      </c>
      <c r="J11299" cm="1">
        <f t="array" ref="J11299">IFERROR(_xlfn.IFS(B11299=2015,H11299/$O$13,B11299=2016,H11299/$O$14,B11299=2017,H11299/$O$15,B11299=2018,H11299/$O$16,B11299=2019,H11299/$O$17,B11299=2020,H11299/$O$18,B11299=2021,H11299/$O$19,B11299=2022,H11299/$O$20),"")</f>
        <v>2.0938394313326148E-4</v>
      </c>
      <c r="K11299" s="3" cm="1">
        <f t="array" ref="K11299">IFERROR(_xlfn.IFS(B11299=2015,J11299*$P$4,B11299=2016,J11299*$P$5,B11299=2017,J11299*$P$6,B11299=2018,J11299*$P$7,B11299=2019,J11299*$P$8,B11299=2020,J11299*$P$9,B11299=2021,J11299*$P$10,B11299=2022,J11299*$P$11),"")</f>
        <v>359481.51322864316</v>
      </c>
      <c r="L11299" s="3">
        <f t="shared" si="177"/>
        <v>680347.51322864322</v>
      </c>
    </row>
    <row r="11300" spans="1:12">
      <c r="A11300">
        <v>4800173</v>
      </c>
      <c r="B11300">
        <v>2019</v>
      </c>
      <c r="D11300" t="s">
        <v>2704</v>
      </c>
      <c r="E11300" t="s">
        <v>2705</v>
      </c>
      <c r="F11300" t="s">
        <v>4101</v>
      </c>
      <c r="G11300" t="s">
        <v>2706</v>
      </c>
      <c r="H11300" s="5">
        <v>322333</v>
      </c>
      <c r="I11300">
        <f>IFERROR(VLOOKUP(G11300,'NCES Match'!$A$2:$B$1307,2,FALSE),"")</f>
        <v>4800173</v>
      </c>
      <c r="J11300" cm="1">
        <f t="array" ref="J11300">IFERROR(_xlfn.IFS(B11300=2015,H11300/$O$13,B11300=2016,H11300/$O$14,B11300=2017,H11300/$O$15,B11300=2018,H11300/$O$16,B11300=2019,H11300/$O$17,B11300=2020,H11300/$O$18,B11300=2021,H11300/$O$19,B11300=2022,H11300/$O$20),"")</f>
        <v>2.0409481752874261E-4</v>
      </c>
      <c r="K11300" s="3" cm="1">
        <f t="array" ref="K11300">IFERROR(_xlfn.IFS(B11300=2015,J11300*$P$4,B11300=2016,J11300*$P$5,B11300=2017,J11300*$P$6,B11300=2018,J11300*$P$7,B11300=2019,J11300*$P$8,B11300=2020,J11300*$P$9,B11300=2021,J11300*$P$10,B11300=2022,J11300*$P$11),"")</f>
        <v>354701.68352151819</v>
      </c>
      <c r="L11300" s="3">
        <f t="shared" si="177"/>
        <v>677034.68352151825</v>
      </c>
    </row>
    <row r="11301" spans="1:12">
      <c r="A11301">
        <v>4800173</v>
      </c>
      <c r="B11301">
        <v>2020</v>
      </c>
      <c r="D11301" t="s">
        <v>2704</v>
      </c>
      <c r="E11301" t="s">
        <v>2705</v>
      </c>
      <c r="F11301" t="s">
        <v>4230</v>
      </c>
      <c r="G11301" t="s">
        <v>4303</v>
      </c>
      <c r="H11301" s="5">
        <v>356845</v>
      </c>
      <c r="I11301">
        <f>IFERROR(VLOOKUP(G11301,'NCES Match'!$A$2:$B$1307,2,FALSE),"")</f>
        <v>4800173</v>
      </c>
      <c r="J11301" cm="1">
        <f t="array" ref="J11301">IFERROR(_xlfn.IFS(B11301=2015,H11301/$O$13,B11301=2016,H11301/$O$14,B11301=2017,H11301/$O$15,B11301=2018,H11301/$O$16,B11301=2019,H11301/$O$17,B11301=2020,H11301/$O$18,B11301=2021,H11301/$O$19,B11301=2022,H11301/$O$20),"")</f>
        <v>1.9337700421511255E-4</v>
      </c>
      <c r="K11301" s="3" cm="1">
        <f t="array" ref="K11301">IFERROR(_xlfn.IFS(B11301=2015,J11301*$P$4,B11301=2016,J11301*$P$5,B11301=2017,J11301*$P$6,B11301=2018,J11301*$P$7,B11301=2019,J11301*$P$8,B11301=2020,J11301*$P$9,B11301=2021,J11301*$P$10,B11301=2022,J11301*$P$11),"")</f>
        <v>407639.26924172411</v>
      </c>
      <c r="L11301" s="3">
        <f t="shared" si="177"/>
        <v>764484.26924172416</v>
      </c>
    </row>
    <row r="11302" spans="1:12">
      <c r="A11302">
        <v>4800173</v>
      </c>
      <c r="B11302">
        <v>2021</v>
      </c>
      <c r="D11302" t="s">
        <v>2704</v>
      </c>
      <c r="E11302" t="s">
        <v>2705</v>
      </c>
      <c r="F11302" t="s">
        <v>4230</v>
      </c>
      <c r="G11302" t="s">
        <v>4303</v>
      </c>
      <c r="H11302" s="5">
        <v>402726.77</v>
      </c>
      <c r="I11302">
        <f>IFERROR(VLOOKUP(G11302,'NCES Match'!$A$2:$B$1307,2,FALSE),"")</f>
        <v>4800173</v>
      </c>
      <c r="J11302" cm="1">
        <f t="array" ref="J11302">IFERROR(_xlfn.IFS(B11302=2015,H11302/$O$13,B11302=2016,H11302/$O$14,B11302=2017,H11302/$O$15,B11302=2018,H11302/$O$16,B11302=2019,H11302/$O$17,B11302=2020,H11302/$O$18,B11302=2021,H11302/$O$19,B11302=2022,H11302/$O$20),"")</f>
        <v>2.0605233910287233E-4</v>
      </c>
      <c r="K11302" s="3" cm="1">
        <f t="array" ref="K11302">IFERROR(_xlfn.IFS(B11302=2015,J11302*$P$4,B11302=2016,J11302*$P$5,B11302=2017,J11302*$P$6,B11302=2018,J11302*$P$7,B11302=2019,J11302*$P$8,B11302=2020,J11302*$P$9,B11302=2021,J11302*$P$10,B11302=2022,J11302*$P$11),"")</f>
        <v>441066.01299700601</v>
      </c>
      <c r="L11302" s="3">
        <f t="shared" si="177"/>
        <v>843792.78299700608</v>
      </c>
    </row>
    <row r="11303" spans="1:12">
      <c r="A11303">
        <v>4800173</v>
      </c>
      <c r="B11303">
        <v>2022</v>
      </c>
      <c r="D11303" t="s">
        <v>2704</v>
      </c>
      <c r="E11303" t="s">
        <v>2705</v>
      </c>
      <c r="F11303" t="s">
        <v>4101</v>
      </c>
      <c r="G11303" t="s">
        <v>4303</v>
      </c>
      <c r="H11303" s="5">
        <v>501014.22</v>
      </c>
      <c r="I11303">
        <f>IFERROR(VLOOKUP(G11303,'NCES Match'!$A$2:$B$1307,2,FALSE),"")</f>
        <v>4800173</v>
      </c>
      <c r="J11303" cm="1">
        <f t="array" ref="J11303">IFERROR(_xlfn.IFS(B11303=2015,H11303/$O$13,B11303=2016,H11303/$O$14,B11303=2017,H11303/$O$15,B11303=2018,H11303/$O$16,B11303=2019,H11303/$O$17,B11303=2020,H11303/$O$18,B11303=2021,H11303/$O$19,B11303=2022,H11303/$O$20),"")</f>
        <v>2.2006079785895474E-4</v>
      </c>
      <c r="K11303" s="3" cm="1">
        <f t="array" ref="K11303">IFERROR(_xlfn.IFS(B11303=2015,J11303*$P$4,B11303=2016,J11303*$P$5,B11303=2017,J11303*$P$6,B11303=2018,J11303*$P$7,B11303=2019,J11303*$P$8,B11303=2020,J11303*$P$9,B11303=2021,J11303*$P$10,B11303=2022,J11303*$P$11),"")</f>
        <v>473897.18847606023</v>
      </c>
      <c r="L11303" s="3">
        <f t="shared" si="177"/>
        <v>974911.40847606026</v>
      </c>
    </row>
    <row r="11304" spans="1:12">
      <c r="A11304">
        <v>4800173</v>
      </c>
      <c r="B11304">
        <v>2023</v>
      </c>
      <c r="D11304" t="s">
        <v>2704</v>
      </c>
      <c r="E11304" t="s">
        <v>2705</v>
      </c>
      <c r="F11304" t="s">
        <v>4101</v>
      </c>
      <c r="G11304" t="s">
        <v>2706</v>
      </c>
      <c r="H11304" s="5">
        <v>507325.14</v>
      </c>
      <c r="I11304">
        <f>IFERROR(VLOOKUP(G11304,'NCES Match'!$A$2:$B$1307,2,FALSE),"")</f>
        <v>4800173</v>
      </c>
      <c r="J11304" t="str" cm="1">
        <f t="array" ref="J11304">IFERROR(_xlfn.IFS(B11304=2015,H11304/$O$13,B11304=2016,H11304/$O$14,B11304=2017,H11304/$O$15,B11304=2018,H11304/$O$16,B11304=2019,H11304/$O$17,B11304=2020,H11304/$O$18,B11304=2021,H11304/$O$19,B11304=2022,H11304/$O$20),"")</f>
        <v/>
      </c>
      <c r="K11304" s="3" t="str" cm="1">
        <f t="array" ref="K11304">IFERROR(_xlfn.IFS(B11304=2015,J11304*$P$4,B11304=2016,J11304*$P$5,B11304=2017,J11304*$P$6,B11304=2018,J11304*$P$7,B11304=2019,J11304*$P$8,B11304=2020,J11304*$P$9,B11304=2021,J11304*$P$10,B11304=2022,J11304*$P$11),"")</f>
        <v/>
      </c>
      <c r="L11304" s="3">
        <f t="shared" si="177"/>
        <v>507325.14</v>
      </c>
    </row>
    <row r="11305" spans="1:12">
      <c r="A11305" t="s">
        <v>4230</v>
      </c>
      <c r="B11305">
        <v>2015</v>
      </c>
      <c r="C11305" t="s">
        <v>1</v>
      </c>
      <c r="D11305" t="s">
        <v>26</v>
      </c>
      <c r="E11305" t="s">
        <v>27</v>
      </c>
      <c r="F11305" t="s">
        <v>28</v>
      </c>
      <c r="G11305" t="s">
        <v>29</v>
      </c>
      <c r="H11305" s="5">
        <v>1442810.04</v>
      </c>
      <c r="I11305" t="str">
        <f>IFERROR(VLOOKUP(G11305,'NCES Match'!$A$2:$B$1307,2,FALSE),"")</f>
        <v/>
      </c>
      <c r="J11305" cm="1">
        <f t="array" ref="J11305">IFERROR(_xlfn.IFS(B11305=2015,H11305/$O$13,B11305=2016,H11305/$O$14,B11305=2017,H11305/$O$15,B11305=2018,H11305/$O$16,B11305=2019,H11305/$O$17,B11305=2020,H11305/$O$18,B11305=2021,H11305/$O$19,B11305=2022,H11305/$O$20),"")</f>
        <v>1.1303028058503516E-3</v>
      </c>
      <c r="K11305" s="3" cm="1">
        <f t="array" ref="K11305">IFERROR(_xlfn.IFS(B11305=2015,J11305*$P$4,B11305=2016,J11305*$P$5,B11305=2017,J11305*$P$6,B11305=2018,J11305*$P$7,B11305=2019,J11305*$P$8,B11305=2020,J11305*$P$9,B11305=2021,J11305*$P$10,B11305=2022,J11305*$P$11),"")</f>
        <v>1798857.6867090773</v>
      </c>
      <c r="L11305" s="3">
        <f t="shared" si="177"/>
        <v>3241667.7267090771</v>
      </c>
    </row>
    <row r="11306" spans="1:12">
      <c r="A11306" t="s">
        <v>4230</v>
      </c>
      <c r="B11306">
        <v>2016</v>
      </c>
      <c r="C11306" t="s">
        <v>4096</v>
      </c>
      <c r="D11306" t="s">
        <v>26</v>
      </c>
      <c r="E11306" t="s">
        <v>27</v>
      </c>
      <c r="F11306">
        <v>715</v>
      </c>
      <c r="G11306" t="s">
        <v>29</v>
      </c>
      <c r="H11306" s="5">
        <v>1617610</v>
      </c>
      <c r="I11306" t="str">
        <f>IFERROR(VLOOKUP(G11306,'NCES Match'!$A$2:$B$1307,2,FALSE),"")</f>
        <v/>
      </c>
      <c r="J11306" cm="1">
        <f t="array" ref="J11306">IFERROR(_xlfn.IFS(B11306=2015,H11306/$O$13,B11306=2016,H11306/$O$14,B11306=2017,H11306/$O$15,B11306=2018,H11306/$O$16,B11306=2019,H11306/$O$17,B11306=2020,H11306/$O$18,B11306=2021,H11306/$O$19,B11306=2022,H11306/$O$20),"")</f>
        <v>1.1579934704118433E-3</v>
      </c>
      <c r="K11306" s="3" cm="1">
        <f t="array" ref="K11306">IFERROR(_xlfn.IFS(B11306=2015,J11306*$P$4,B11306=2016,J11306*$P$5,B11306=2017,J11306*$P$6,B11306=2018,J11306*$P$7,B11306=2019,J11306*$P$8,B11306=2020,J11306*$P$9,B11306=2021,J11306*$P$10,B11306=2022,J11306*$P$11),"")</f>
        <v>1940370.0440020482</v>
      </c>
      <c r="L11306" s="3">
        <f t="shared" si="177"/>
        <v>3557980.0440020482</v>
      </c>
    </row>
    <row r="11307" spans="1:12">
      <c r="A11307" t="s">
        <v>4230</v>
      </c>
      <c r="B11307">
        <v>2017</v>
      </c>
      <c r="D11307" t="s">
        <v>26</v>
      </c>
      <c r="E11307" t="s">
        <v>27</v>
      </c>
      <c r="F11307">
        <v>715</v>
      </c>
      <c r="G11307" t="s">
        <v>29</v>
      </c>
      <c r="H11307" s="5">
        <v>1849865</v>
      </c>
      <c r="I11307" t="str">
        <f>IFERROR(VLOOKUP(G11307,'NCES Match'!$A$2:$B$1307,2,FALSE),"")</f>
        <v/>
      </c>
      <c r="J11307" cm="1">
        <f t="array" ref="J11307">IFERROR(_xlfn.IFS(B11307=2015,H11307/$O$13,B11307=2016,H11307/$O$14,B11307=2017,H11307/$O$15,B11307=2018,H11307/$O$16,B11307=2019,H11307/$O$17,B11307=2020,H11307/$O$18,B11307=2021,H11307/$O$19,B11307=2022,H11307/$O$20),"")</f>
        <v>1.2753686440116132E-3</v>
      </c>
      <c r="K11307" s="3" cm="1">
        <f t="array" ref="K11307">IFERROR(_xlfn.IFS(B11307=2015,J11307*$P$4,B11307=2016,J11307*$P$5,B11307=2017,J11307*$P$6,B11307=2018,J11307*$P$7,B11307=2019,J11307*$P$8,B11307=2020,J11307*$P$9,B11307=2021,J11307*$P$10,B11307=2022,J11307*$P$11),"")</f>
        <v>2165892.0219398155</v>
      </c>
      <c r="L11307" s="3">
        <f t="shared" si="177"/>
        <v>4015757.0219398155</v>
      </c>
    </row>
    <row r="11308" spans="1:12">
      <c r="A11308" t="s">
        <v>4230</v>
      </c>
      <c r="B11308">
        <v>2018</v>
      </c>
      <c r="D11308" t="s">
        <v>26</v>
      </c>
      <c r="E11308" t="s">
        <v>27</v>
      </c>
      <c r="F11308">
        <v>715</v>
      </c>
      <c r="G11308" t="s">
        <v>29</v>
      </c>
      <c r="H11308" s="5">
        <v>2122606</v>
      </c>
      <c r="I11308" t="str">
        <f>IFERROR(VLOOKUP(G11308,'NCES Match'!$A$2:$B$1307,2,FALSE),"")</f>
        <v/>
      </c>
      <c r="J11308" cm="1">
        <f t="array" ref="J11308">IFERROR(_xlfn.IFS(B11308=2015,H11308/$O$13,B11308=2016,H11308/$O$14,B11308=2017,H11308/$O$15,B11308=2018,H11308/$O$16,B11308=2019,H11308/$O$17,B11308=2020,H11308/$O$18,B11308=2021,H11308/$O$19,B11308=2022,H11308/$O$20),"")</f>
        <v>1.3851252984059378E-3</v>
      </c>
      <c r="K11308" s="3" cm="1">
        <f t="array" ref="K11308">IFERROR(_xlfn.IFS(B11308=2015,J11308*$P$4,B11308=2016,J11308*$P$5,B11308=2017,J11308*$P$6,B11308=2018,J11308*$P$7,B11308=2019,J11308*$P$8,B11308=2020,J11308*$P$9,B11308=2021,J11308*$P$10,B11308=2022,J11308*$P$11),"")</f>
        <v>2378056.9361297158</v>
      </c>
      <c r="L11308" s="3">
        <f t="shared" si="177"/>
        <v>4500662.9361297153</v>
      </c>
    </row>
    <row r="11309" spans="1:12">
      <c r="A11309" t="s">
        <v>4230</v>
      </c>
      <c r="B11309">
        <v>2019</v>
      </c>
      <c r="D11309" t="s">
        <v>26</v>
      </c>
      <c r="E11309" t="s">
        <v>27</v>
      </c>
      <c r="F11309" t="s">
        <v>28</v>
      </c>
      <c r="G11309" t="s">
        <v>29</v>
      </c>
      <c r="H11309" s="5">
        <v>2360106</v>
      </c>
      <c r="I11309" t="str">
        <f>IFERROR(VLOOKUP(G11309,'NCES Match'!$A$2:$B$1307,2,FALSE),"")</f>
        <v/>
      </c>
      <c r="J11309" cm="1">
        <f t="array" ref="J11309">IFERROR(_xlfn.IFS(B11309=2015,H11309/$O$13,B11309=2016,H11309/$O$14,B11309=2017,H11309/$O$15,B11309=2018,H11309/$O$16,B11309=2019,H11309/$O$17,B11309=2020,H11309/$O$18,B11309=2021,H11309/$O$19,B11309=2022,H11309/$O$20),"")</f>
        <v>1.4943719799663409E-3</v>
      </c>
      <c r="K11309" s="3" cm="1">
        <f t="array" ref="K11309">IFERROR(_xlfn.IFS(B11309=2015,J11309*$P$4,B11309=2016,J11309*$P$5,B11309=2017,J11309*$P$6,B11309=2018,J11309*$P$7,B11309=2019,J11309*$P$8,B11309=2020,J11309*$P$9,B11309=2021,J11309*$P$10,B11309=2022,J11309*$P$11),"")</f>
        <v>2597107.8713294514</v>
      </c>
      <c r="L11309" s="3">
        <f t="shared" si="177"/>
        <v>4957213.871329451</v>
      </c>
    </row>
    <row r="11310" spans="1:12">
      <c r="A11310" t="s">
        <v>4230</v>
      </c>
      <c r="B11310">
        <v>2020</v>
      </c>
      <c r="D11310" t="s">
        <v>26</v>
      </c>
      <c r="E11310" t="s">
        <v>27</v>
      </c>
      <c r="F11310">
        <v>715</v>
      </c>
      <c r="G11310" t="s">
        <v>4295</v>
      </c>
      <c r="H11310" s="5">
        <v>3041377</v>
      </c>
      <c r="I11310" t="str">
        <f>IFERROR(VLOOKUP(G11310,'NCES Match'!$A$2:$B$1307,2,FALSE),"")</f>
        <v/>
      </c>
      <c r="J11310" cm="1">
        <f t="array" ref="J11310">IFERROR(_xlfn.IFS(B11310=2015,H11310/$O$13,B11310=2016,H11310/$O$14,B11310=2017,H11310/$O$15,B11310=2018,H11310/$O$16,B11310=2019,H11310/$O$17,B11310=2020,H11310/$O$18,B11310=2021,H11310/$O$19,B11310=2022,H11310/$O$20),"")</f>
        <v>1.6481451973510805E-3</v>
      </c>
      <c r="K11310" s="3" cm="1">
        <f t="array" ref="K11310">IFERROR(_xlfn.IFS(B11310=2015,J11310*$P$4,B11310=2016,J11310*$P$5,B11310=2017,J11310*$P$6,B11310=2018,J11310*$P$7,B11310=2019,J11310*$P$8,B11310=2020,J11310*$P$9,B11310=2021,J11310*$P$10,B11310=2022,J11310*$P$11),"")</f>
        <v>3474294.7155448082</v>
      </c>
      <c r="L11310" s="3">
        <f t="shared" si="177"/>
        <v>6515671.7155448087</v>
      </c>
    </row>
    <row r="11311" spans="1:12">
      <c r="A11311" t="s">
        <v>4230</v>
      </c>
      <c r="B11311">
        <v>2021</v>
      </c>
      <c r="D11311" t="s">
        <v>26</v>
      </c>
      <c r="E11311" t="s">
        <v>27</v>
      </c>
      <c r="F11311" t="s">
        <v>28</v>
      </c>
      <c r="G11311" t="s">
        <v>4295</v>
      </c>
      <c r="H11311" s="5">
        <v>3248253.4</v>
      </c>
      <c r="I11311" t="str">
        <f>IFERROR(VLOOKUP(G11311,'NCES Match'!$A$2:$B$1307,2,FALSE),"")</f>
        <v/>
      </c>
      <c r="J11311" cm="1">
        <f t="array" ref="J11311">IFERROR(_xlfn.IFS(B11311=2015,H11311/$O$13,B11311=2016,H11311/$O$14,B11311=2017,H11311/$O$15,B11311=2018,H11311/$O$16,B11311=2019,H11311/$O$17,B11311=2020,H11311/$O$18,B11311=2021,H11311/$O$19,B11311=2022,H11311/$O$20),"")</f>
        <v>1.6619461653091946E-3</v>
      </c>
      <c r="K11311" s="3" cm="1">
        <f t="array" ref="K11311">IFERROR(_xlfn.IFS(B11311=2015,J11311*$P$4,B11311=2016,J11311*$P$5,B11311=2017,J11311*$P$6,B11311=2018,J11311*$P$7,B11311=2019,J11311*$P$8,B11311=2020,J11311*$P$9,B11311=2021,J11311*$P$10,B11311=2022,J11311*$P$11),"")</f>
        <v>3557484.3369413191</v>
      </c>
      <c r="L11311" s="3">
        <f t="shared" si="177"/>
        <v>6805737.736941319</v>
      </c>
    </row>
    <row r="11312" spans="1:12">
      <c r="A11312" t="s">
        <v>4230</v>
      </c>
      <c r="B11312">
        <v>2022</v>
      </c>
      <c r="D11312" t="s">
        <v>26</v>
      </c>
      <c r="E11312" t="s">
        <v>27</v>
      </c>
      <c r="F11312" t="s">
        <v>28</v>
      </c>
      <c r="G11312" t="s">
        <v>4295</v>
      </c>
      <c r="H11312" s="5">
        <v>3225365.67</v>
      </c>
      <c r="I11312" t="str">
        <f>IFERROR(VLOOKUP(G11312,'NCES Match'!$A$2:$B$1307,2,FALSE),"")</f>
        <v/>
      </c>
      <c r="J11312" cm="1">
        <f t="array" ref="J11312">IFERROR(_xlfn.IFS(B11312=2015,H11312/$O$13,B11312=2016,H11312/$O$14,B11312=2017,H11312/$O$15,B11312=2018,H11312/$O$16,B11312=2019,H11312/$O$17,B11312=2020,H11312/$O$18,B11312=2021,H11312/$O$19,B11312=2022,H11312/$O$20),"")</f>
        <v>1.4166794362185612E-3</v>
      </c>
      <c r="K11312" s="3" cm="1">
        <f t="array" ref="K11312">IFERROR(_xlfn.IFS(B11312=2015,J11312*$P$4,B11312=2016,J11312*$P$5,B11312=2017,J11312*$P$6,B11312=2018,J11312*$P$7,B11312=2019,J11312*$P$8,B11312=2020,J11312*$P$9,B11312=2021,J11312*$P$10,B11312=2022,J11312*$P$11),"")</f>
        <v>3050795.0908463323</v>
      </c>
      <c r="L11312" s="3">
        <f t="shared" si="177"/>
        <v>6276160.7608463317</v>
      </c>
    </row>
    <row r="11313" spans="1:12">
      <c r="A11313" t="s">
        <v>4230</v>
      </c>
      <c r="B11313">
        <v>2023</v>
      </c>
      <c r="D11313" t="s">
        <v>26</v>
      </c>
      <c r="E11313" t="s">
        <v>27</v>
      </c>
      <c r="F11313" t="s">
        <v>28</v>
      </c>
      <c r="G11313" t="s">
        <v>29</v>
      </c>
      <c r="H11313" s="5">
        <v>3680065.35</v>
      </c>
      <c r="I11313" t="str">
        <f>IFERROR(VLOOKUP(G11313,'NCES Match'!$A$2:$B$1307,2,FALSE),"")</f>
        <v/>
      </c>
      <c r="J11313" t="str" cm="1">
        <f t="array" ref="J11313">IFERROR(_xlfn.IFS(B11313=2015,H11313/$O$13,B11313=2016,H11313/$O$14,B11313=2017,H11313/$O$15,B11313=2018,H11313/$O$16,B11313=2019,H11313/$O$17,B11313=2020,H11313/$O$18,B11313=2021,H11313/$O$19,B11313=2022,H11313/$O$20),"")</f>
        <v/>
      </c>
      <c r="K11313" s="3" t="str" cm="1">
        <f t="array" ref="K11313">IFERROR(_xlfn.IFS(B11313=2015,J11313*$P$4,B11313=2016,J11313*$P$5,B11313=2017,J11313*$P$6,B11313=2018,J11313*$P$7,B11313=2019,J11313*$P$8,B11313=2020,J11313*$P$9,B11313=2021,J11313*$P$10,B11313=2022,J11313*$P$11),"")</f>
        <v/>
      </c>
      <c r="L11313" s="3">
        <f t="shared" si="177"/>
        <v>3680065.35</v>
      </c>
    </row>
    <row r="11314" spans="1:12">
      <c r="A11314">
        <v>4822920</v>
      </c>
      <c r="B11314">
        <v>2015</v>
      </c>
      <c r="C11314" t="s">
        <v>381</v>
      </c>
      <c r="D11314" t="s">
        <v>1625</v>
      </c>
      <c r="E11314" t="s">
        <v>1626</v>
      </c>
      <c r="G11314" t="s">
        <v>1627</v>
      </c>
      <c r="H11314" s="5">
        <v>238293.55</v>
      </c>
      <c r="I11314">
        <f>IFERROR(VLOOKUP(G11314,'NCES Match'!$A$2:$B$1307,2,FALSE),"")</f>
        <v>4822920</v>
      </c>
      <c r="J11314" cm="1">
        <f t="array" ref="J11314">IFERROR(_xlfn.IFS(B11314=2015,H11314/$O$13,B11314=2016,H11314/$O$14,B11314=2017,H11314/$O$15,B11314=2018,H11314/$O$16,B11314=2019,H11314/$O$17,B11314=2020,H11314/$O$18,B11314=2021,H11314/$O$19,B11314=2022,H11314/$O$20),"")</f>
        <v>1.8668006231855792E-4</v>
      </c>
      <c r="K11314" s="3" cm="1">
        <f t="array" ref="K11314">IFERROR(_xlfn.IFS(B11314=2015,J11314*$P$4,B11314=2016,J11314*$P$5,B11314=2017,J11314*$P$6,B11314=2018,J11314*$P$7,B11314=2019,J11314*$P$8,B11314=2020,J11314*$P$9,B11314=2021,J11314*$P$10,B11314=2022,J11314*$P$11),"")</f>
        <v>297098.14336383034</v>
      </c>
      <c r="L11314" s="3">
        <f t="shared" si="177"/>
        <v>535391.69336383033</v>
      </c>
    </row>
    <row r="11315" spans="1:12">
      <c r="A11315">
        <v>4822920</v>
      </c>
      <c r="B11315">
        <v>2016</v>
      </c>
      <c r="C11315" t="s">
        <v>4102</v>
      </c>
      <c r="D11315" t="s">
        <v>1625</v>
      </c>
      <c r="E11315" t="s">
        <v>1626</v>
      </c>
      <c r="F11315" t="s">
        <v>4101</v>
      </c>
      <c r="G11315" t="s">
        <v>1627</v>
      </c>
      <c r="H11315" s="5">
        <v>246015</v>
      </c>
      <c r="I11315">
        <f>IFERROR(VLOOKUP(G11315,'NCES Match'!$A$2:$B$1307,2,FALSE),"")</f>
        <v>4822920</v>
      </c>
      <c r="J11315" cm="1">
        <f t="array" ref="J11315">IFERROR(_xlfn.IFS(B11315=2015,H11315/$O$13,B11315=2016,H11315/$O$14,B11315=2017,H11315/$O$15,B11315=2018,H11315/$O$16,B11315=2019,H11315/$O$17,B11315=2020,H11315/$O$18,B11315=2021,H11315/$O$19,B11315=2022,H11315/$O$20),"")</f>
        <v>1.7611399757875486E-4</v>
      </c>
      <c r="K11315" s="3" cm="1">
        <f t="array" ref="K11315">IFERROR(_xlfn.IFS(B11315=2015,J11315*$P$4,B11315=2016,J11315*$P$5,B11315=2017,J11315*$P$6,B11315=2018,J11315*$P$7,B11315=2019,J11315*$P$8,B11315=2020,J11315*$P$9,B11315=2021,J11315*$P$10,B11315=2022,J11315*$P$11),"")</f>
        <v>295102.11755315796</v>
      </c>
      <c r="L11315" s="3">
        <f t="shared" si="177"/>
        <v>541117.11755315796</v>
      </c>
    </row>
    <row r="11316" spans="1:12">
      <c r="A11316">
        <v>4822920</v>
      </c>
      <c r="B11316">
        <v>2017</v>
      </c>
      <c r="D11316" t="s">
        <v>1625</v>
      </c>
      <c r="E11316" t="s">
        <v>1626</v>
      </c>
      <c r="F11316" t="s">
        <v>4101</v>
      </c>
      <c r="G11316" t="s">
        <v>1627</v>
      </c>
      <c r="H11316" s="5">
        <v>289728</v>
      </c>
      <c r="I11316">
        <f>IFERROR(VLOOKUP(G11316,'NCES Match'!$A$2:$B$1307,2,FALSE),"")</f>
        <v>4822920</v>
      </c>
      <c r="J11316" cm="1">
        <f t="array" ref="J11316">IFERROR(_xlfn.IFS(B11316=2015,H11316/$O$13,B11316=2016,H11316/$O$14,B11316=2017,H11316/$O$15,B11316=2018,H11316/$O$16,B11316=2019,H11316/$O$17,B11316=2020,H11316/$O$18,B11316=2021,H11316/$O$19,B11316=2022,H11316/$O$20),"")</f>
        <v>1.9974971497498285E-4</v>
      </c>
      <c r="K11316" s="3" cm="1">
        <f t="array" ref="K11316">IFERROR(_xlfn.IFS(B11316=2015,J11316*$P$4,B11316=2016,J11316*$P$5,B11316=2017,J11316*$P$6,B11316=2018,J11316*$P$7,B11316=2019,J11316*$P$8,B11316=2020,J11316*$P$9,B11316=2021,J11316*$P$10,B11316=2022,J11316*$P$11),"")</f>
        <v>339224.5184013854</v>
      </c>
      <c r="L11316" s="3">
        <f t="shared" si="177"/>
        <v>628952.5184013854</v>
      </c>
    </row>
    <row r="11317" spans="1:12">
      <c r="A11317">
        <v>4822920</v>
      </c>
      <c r="B11317">
        <v>2018</v>
      </c>
      <c r="D11317" t="s">
        <v>1625</v>
      </c>
      <c r="E11317" t="s">
        <v>1626</v>
      </c>
      <c r="F11317" t="s">
        <v>4101</v>
      </c>
      <c r="G11317" t="s">
        <v>1627</v>
      </c>
      <c r="H11317" s="5">
        <v>354799</v>
      </c>
      <c r="I11317">
        <f>IFERROR(VLOOKUP(G11317,'NCES Match'!$A$2:$B$1307,2,FALSE),"")</f>
        <v>4822920</v>
      </c>
      <c r="J11317" cm="1">
        <f t="array" ref="J11317">IFERROR(_xlfn.IFS(B11317=2015,H11317/$O$13,B11317=2016,H11317/$O$14,B11317=2017,H11317/$O$15,B11317=2018,H11317/$O$16,B11317=2019,H11317/$O$17,B11317=2020,H11317/$O$18,B11317=2021,H11317/$O$19,B11317=2022,H11317/$O$20),"")</f>
        <v>2.3152722207942894E-4</v>
      </c>
      <c r="K11317" s="3" cm="1">
        <f t="array" ref="K11317">IFERROR(_xlfn.IFS(B11317=2015,J11317*$P$4,B11317=2016,J11317*$P$5,B11317=2017,J11317*$P$6,B11317=2018,J11317*$P$7,B11317=2019,J11317*$P$8,B11317=2020,J11317*$P$9,B11317=2021,J11317*$P$10,B11317=2022,J11317*$P$11),"")</f>
        <v>397498.27470660454</v>
      </c>
      <c r="L11317" s="3">
        <f t="shared" si="177"/>
        <v>752297.27470660454</v>
      </c>
    </row>
    <row r="11318" spans="1:12">
      <c r="A11318">
        <v>4822920</v>
      </c>
      <c r="B11318">
        <v>2019</v>
      </c>
      <c r="D11318" t="s">
        <v>1625</v>
      </c>
      <c r="E11318" t="s">
        <v>1626</v>
      </c>
      <c r="F11318" t="s">
        <v>4101</v>
      </c>
      <c r="G11318" t="s">
        <v>1627</v>
      </c>
      <c r="H11318" s="5">
        <v>368762</v>
      </c>
      <c r="I11318">
        <f>IFERROR(VLOOKUP(G11318,'NCES Match'!$A$2:$B$1307,2,FALSE),"")</f>
        <v>4822920</v>
      </c>
      <c r="J11318" cm="1">
        <f t="array" ref="J11318">IFERROR(_xlfn.IFS(B11318=2015,H11318/$O$13,B11318=2016,H11318/$O$14,B11318=2017,H11318/$O$15,B11318=2018,H11318/$O$16,B11318=2019,H11318/$O$17,B11318=2020,H11318/$O$18,B11318=2021,H11318/$O$19,B11318=2022,H11318/$O$20),"")</f>
        <v>2.3349273298586921E-4</v>
      </c>
      <c r="K11318" s="3" cm="1">
        <f t="array" ref="K11318">IFERROR(_xlfn.IFS(B11318=2015,J11318*$P$4,B11318=2016,J11318*$P$5,B11318=2017,J11318*$P$6,B11318=2018,J11318*$P$7,B11318=2019,J11318*$P$8,B11318=2020,J11318*$P$9,B11318=2021,J11318*$P$10,B11318=2022,J11318*$P$11),"")</f>
        <v>405793.084228925</v>
      </c>
      <c r="L11318" s="3">
        <f t="shared" si="177"/>
        <v>774555.08422892494</v>
      </c>
    </row>
    <row r="11319" spans="1:12">
      <c r="A11319">
        <v>4822920</v>
      </c>
      <c r="B11319">
        <v>2020</v>
      </c>
      <c r="D11319" t="s">
        <v>1625</v>
      </c>
      <c r="E11319" t="s">
        <v>1626</v>
      </c>
      <c r="F11319" t="s">
        <v>4230</v>
      </c>
      <c r="G11319" t="s">
        <v>1627</v>
      </c>
      <c r="H11319" s="5">
        <v>397920</v>
      </c>
      <c r="I11319">
        <f>IFERROR(VLOOKUP(G11319,'NCES Match'!$A$2:$B$1307,2,FALSE),"")</f>
        <v>4822920</v>
      </c>
      <c r="J11319" cm="1">
        <f t="array" ref="J11319">IFERROR(_xlfn.IFS(B11319=2015,H11319/$O$13,B11319=2016,H11319/$O$14,B11319=2017,H11319/$O$15,B11319=2018,H11319/$O$16,B11319=2019,H11319/$O$17,B11319=2020,H11319/$O$18,B11319=2021,H11319/$O$19,B11319=2022,H11319/$O$20),"")</f>
        <v>2.1563585735340999E-4</v>
      </c>
      <c r="K11319" s="3" cm="1">
        <f t="array" ref="K11319">IFERROR(_xlfn.IFS(B11319=2015,J11319*$P$4,B11319=2016,J11319*$P$5,B11319=2017,J11319*$P$6,B11319=2018,J11319*$P$7,B11319=2019,J11319*$P$8,B11319=2020,J11319*$P$9,B11319=2021,J11319*$P$10,B11319=2022,J11319*$P$11),"")</f>
        <v>454560.99431592668</v>
      </c>
      <c r="L11319" s="3">
        <f t="shared" si="177"/>
        <v>852480.99431592668</v>
      </c>
    </row>
    <row r="11320" spans="1:12">
      <c r="A11320">
        <v>4822920</v>
      </c>
      <c r="B11320">
        <v>2021</v>
      </c>
      <c r="D11320" t="s">
        <v>1625</v>
      </c>
      <c r="E11320" t="s">
        <v>1626</v>
      </c>
      <c r="F11320" t="s">
        <v>4230</v>
      </c>
      <c r="G11320" t="s">
        <v>1627</v>
      </c>
      <c r="H11320" s="5">
        <v>387523.53</v>
      </c>
      <c r="I11320">
        <f>IFERROR(VLOOKUP(G11320,'NCES Match'!$A$2:$B$1307,2,FALSE),"")</f>
        <v>4822920</v>
      </c>
      <c r="J11320" cm="1">
        <f t="array" ref="J11320">IFERROR(_xlfn.IFS(B11320=2015,H11320/$O$13,B11320=2016,H11320/$O$14,B11320=2017,H11320/$O$15,B11320=2018,H11320/$O$16,B11320=2019,H11320/$O$17,B11320=2020,H11320/$O$18,B11320=2021,H11320/$O$19,B11320=2022,H11320/$O$20),"")</f>
        <v>1.9827370754097652E-4</v>
      </c>
      <c r="K11320" s="3" cm="1">
        <f t="array" ref="K11320">IFERROR(_xlfn.IFS(B11320=2015,J11320*$P$4,B11320=2016,J11320*$P$5,B11320=2017,J11320*$P$6,B11320=2018,J11320*$P$7,B11320=2019,J11320*$P$8,B11320=2020,J11320*$P$9,B11320=2021,J11320*$P$10,B11320=2022,J11320*$P$11),"")</f>
        <v>424415.43759215623</v>
      </c>
      <c r="L11320" s="3">
        <f t="shared" si="177"/>
        <v>811938.96759215626</v>
      </c>
    </row>
    <row r="11321" spans="1:12">
      <c r="A11321">
        <v>4822920</v>
      </c>
      <c r="B11321">
        <v>2022</v>
      </c>
      <c r="D11321" t="s">
        <v>1625</v>
      </c>
      <c r="E11321" t="s">
        <v>1626</v>
      </c>
      <c r="F11321" t="s">
        <v>4101</v>
      </c>
      <c r="G11321" t="s">
        <v>1627</v>
      </c>
      <c r="H11321" s="5">
        <v>410877.87</v>
      </c>
      <c r="I11321">
        <f>IFERROR(VLOOKUP(G11321,'NCES Match'!$A$2:$B$1307,2,FALSE),"")</f>
        <v>4822920</v>
      </c>
      <c r="J11321" cm="1">
        <f t="array" ref="J11321">IFERROR(_xlfn.IFS(B11321=2015,H11321/$O$13,B11321=2016,H11321/$O$14,B11321=2017,H11321/$O$15,B11321=2018,H11321/$O$16,B11321=2019,H11321/$O$17,B11321=2020,H11321/$O$18,B11321=2021,H11321/$O$19,B11321=2022,H11321/$O$20),"")</f>
        <v>1.8047015091665039E-4</v>
      </c>
      <c r="K11321" s="3" cm="1">
        <f t="array" ref="K11321">IFERROR(_xlfn.IFS(B11321=2015,J11321*$P$4,B11321=2016,J11321*$P$5,B11321=2017,J11321*$P$6,B11321=2018,J11321*$P$7,B11321=2019,J11321*$P$8,B11321=2020,J11321*$P$9,B11321=2021,J11321*$P$10,B11321=2022,J11321*$P$11),"")</f>
        <v>388639.40308926196</v>
      </c>
      <c r="L11321" s="3">
        <f t="shared" si="177"/>
        <v>799517.27308926196</v>
      </c>
    </row>
    <row r="11322" spans="1:12">
      <c r="A11322">
        <v>4822920</v>
      </c>
      <c r="B11322">
        <v>2023</v>
      </c>
      <c r="D11322" t="s">
        <v>1625</v>
      </c>
      <c r="E11322" t="s">
        <v>1626</v>
      </c>
      <c r="F11322" t="s">
        <v>4101</v>
      </c>
      <c r="G11322" t="s">
        <v>1627</v>
      </c>
      <c r="H11322" s="5">
        <v>515877.33</v>
      </c>
      <c r="I11322">
        <f>IFERROR(VLOOKUP(G11322,'NCES Match'!$A$2:$B$1307,2,FALSE),"")</f>
        <v>4822920</v>
      </c>
      <c r="J11322" t="str" cm="1">
        <f t="array" ref="J11322">IFERROR(_xlfn.IFS(B11322=2015,H11322/$O$13,B11322=2016,H11322/$O$14,B11322=2017,H11322/$O$15,B11322=2018,H11322/$O$16,B11322=2019,H11322/$O$17,B11322=2020,H11322/$O$18,B11322=2021,H11322/$O$19,B11322=2022,H11322/$O$20),"")</f>
        <v/>
      </c>
      <c r="K11322" s="3" t="str" cm="1">
        <f t="array" ref="K11322">IFERROR(_xlfn.IFS(B11322=2015,J11322*$P$4,B11322=2016,J11322*$P$5,B11322=2017,J11322*$P$6,B11322=2018,J11322*$P$7,B11322=2019,J11322*$P$8,B11322=2020,J11322*$P$9,B11322=2021,J11322*$P$10,B11322=2022,J11322*$P$11),"")</f>
        <v/>
      </c>
      <c r="L11322" s="3">
        <f t="shared" si="177"/>
        <v>515877.33</v>
      </c>
    </row>
    <row r="11323" spans="1:12">
      <c r="A11323">
        <v>4844430</v>
      </c>
      <c r="B11323">
        <v>2015</v>
      </c>
      <c r="C11323" t="s">
        <v>381</v>
      </c>
      <c r="D11323" t="s">
        <v>3333</v>
      </c>
      <c r="E11323" t="s">
        <v>3334</v>
      </c>
      <c r="G11323" t="s">
        <v>3335</v>
      </c>
      <c r="H11323" s="5">
        <v>1052686.1200000001</v>
      </c>
      <c r="I11323">
        <f>IFERROR(VLOOKUP(G11323,'NCES Match'!$A$2:$B$1307,2,FALSE),"")</f>
        <v>4844430</v>
      </c>
      <c r="J11323" cm="1">
        <f t="array" ref="J11323">IFERROR(_xlfn.IFS(B11323=2015,H11323/$O$13,B11323=2016,H11323/$O$14,B11323=2017,H11323/$O$15,B11323=2018,H11323/$O$16,B11323=2019,H11323/$O$17,B11323=2020,H11323/$O$18,B11323=2021,H11323/$O$19,B11323=2022,H11323/$O$20),"")</f>
        <v>8.2467826126003392E-4</v>
      </c>
      <c r="K11323" s="3" cm="1">
        <f t="array" ref="K11323">IFERROR(_xlfn.IFS(B11323=2015,J11323*$P$4,B11323=2016,J11323*$P$5,B11323=2017,J11323*$P$6,B11323=2018,J11323*$P$7,B11323=2019,J11323*$P$8,B11323=2020,J11323*$P$9,B11323=2021,J11323*$P$10,B11323=2022,J11323*$P$11),"")</f>
        <v>1312461.4233027892</v>
      </c>
      <c r="L11323" s="3">
        <f t="shared" si="177"/>
        <v>2365147.5433027893</v>
      </c>
    </row>
    <row r="11324" spans="1:12">
      <c r="A11324">
        <v>4844430</v>
      </c>
      <c r="B11324">
        <v>2016</v>
      </c>
      <c r="C11324" t="s">
        <v>4102</v>
      </c>
      <c r="D11324" t="s">
        <v>3333</v>
      </c>
      <c r="E11324" t="s">
        <v>3334</v>
      </c>
      <c r="F11324" t="s">
        <v>4101</v>
      </c>
      <c r="G11324" t="s">
        <v>3335</v>
      </c>
      <c r="H11324" s="5">
        <v>1087945</v>
      </c>
      <c r="I11324">
        <f>IFERROR(VLOOKUP(G11324,'NCES Match'!$A$2:$B$1307,2,FALSE),"")</f>
        <v>4844430</v>
      </c>
      <c r="J11324" cm="1">
        <f t="array" ref="J11324">IFERROR(_xlfn.IFS(B11324=2015,H11324/$O$13,B11324=2016,H11324/$O$14,B11324=2017,H11324/$O$15,B11324=2018,H11324/$O$16,B11324=2019,H11324/$O$17,B11324=2020,H11324/$O$18,B11324=2021,H11324/$O$19,B11324=2022,H11324/$O$20),"")</f>
        <v>7.7882382414006641E-4</v>
      </c>
      <c r="K11324" s="3" cm="1">
        <f t="array" ref="K11324">IFERROR(_xlfn.IFS(B11324=2015,J11324*$P$4,B11324=2016,J11324*$P$5,B11324=2017,J11324*$P$6,B11324=2018,J11324*$P$7,B11324=2019,J11324*$P$8,B11324=2020,J11324*$P$9,B11324=2021,J11324*$P$10,B11324=2022,J11324*$P$11),"")</f>
        <v>1305021.536415952</v>
      </c>
      <c r="L11324" s="3">
        <f t="shared" si="177"/>
        <v>2392966.5364159523</v>
      </c>
    </row>
    <row r="11325" spans="1:12">
      <c r="A11325">
        <v>4844430</v>
      </c>
      <c r="B11325">
        <v>2017</v>
      </c>
      <c r="D11325" t="s">
        <v>3333</v>
      </c>
      <c r="E11325" t="s">
        <v>3334</v>
      </c>
      <c r="F11325" t="s">
        <v>4101</v>
      </c>
      <c r="G11325" t="s">
        <v>3335</v>
      </c>
      <c r="H11325" s="5">
        <v>1063224</v>
      </c>
      <c r="I11325">
        <f>IFERROR(VLOOKUP(G11325,'NCES Match'!$A$2:$B$1307,2,FALSE),"")</f>
        <v>4844430</v>
      </c>
      <c r="J11325" cm="1">
        <f t="array" ref="J11325">IFERROR(_xlfn.IFS(B11325=2015,H11325/$O$13,B11325=2016,H11325/$O$14,B11325=2017,H11325/$O$15,B11325=2018,H11325/$O$16,B11325=2019,H11325/$O$17,B11325=2020,H11325/$O$18,B11325=2021,H11325/$O$19,B11325=2022,H11325/$O$20),"")</f>
        <v>7.3302784319969477E-4</v>
      </c>
      <c r="K11325" s="3" cm="1">
        <f t="array" ref="K11325">IFERROR(_xlfn.IFS(B11325=2015,J11325*$P$4,B11325=2016,J11325*$P$5,B11325=2017,J11325*$P$6,B11325=2018,J11325*$P$7,B11325=2019,J11325*$P$8,B11325=2020,J11325*$P$9,B11325=2021,J11325*$P$10,B11325=2022,J11325*$P$11),"")</f>
        <v>1244862.9381792392</v>
      </c>
      <c r="L11325" s="3">
        <f t="shared" si="177"/>
        <v>2308086.9381792392</v>
      </c>
    </row>
    <row r="11326" spans="1:12">
      <c r="A11326">
        <v>4844430</v>
      </c>
      <c r="B11326">
        <v>2018</v>
      </c>
      <c r="D11326" t="s">
        <v>3333</v>
      </c>
      <c r="E11326" t="s">
        <v>3334</v>
      </c>
      <c r="F11326" t="s">
        <v>4101</v>
      </c>
      <c r="G11326" t="s">
        <v>3335</v>
      </c>
      <c r="H11326" s="5">
        <v>1455638</v>
      </c>
      <c r="I11326">
        <f>IFERROR(VLOOKUP(G11326,'NCES Match'!$A$2:$B$1307,2,FALSE),"")</f>
        <v>4844430</v>
      </c>
      <c r="J11326" cm="1">
        <f t="array" ref="J11326">IFERROR(_xlfn.IFS(B11326=2015,H11326/$O$13,B11326=2016,H11326/$O$14,B11326=2017,H11326/$O$15,B11326=2018,H11326/$O$16,B11326=2019,H11326/$O$17,B11326=2020,H11326/$O$18,B11326=2021,H11326/$O$19,B11326=2022,H11326/$O$20),"")</f>
        <v>9.4988943738075866E-4</v>
      </c>
      <c r="K11326" s="3" cm="1">
        <f t="array" ref="K11326">IFERROR(_xlfn.IFS(B11326=2015,J11326*$P$4,B11326=2016,J11326*$P$5,B11326=2017,J11326*$P$6,B11326=2018,J11326*$P$7,B11326=2019,J11326*$P$8,B11326=2020,J11326*$P$9,B11326=2021,J11326*$P$10,B11326=2022,J11326*$P$11),"")</f>
        <v>1630820.8129035663</v>
      </c>
      <c r="L11326" s="3">
        <f t="shared" si="177"/>
        <v>3086458.8129035663</v>
      </c>
    </row>
    <row r="11327" spans="1:12">
      <c r="A11327">
        <v>4844430</v>
      </c>
      <c r="B11327">
        <v>2019</v>
      </c>
      <c r="D11327" t="s">
        <v>3333</v>
      </c>
      <c r="E11327" t="s">
        <v>3334</v>
      </c>
      <c r="F11327" t="s">
        <v>4101</v>
      </c>
      <c r="G11327" t="s">
        <v>3335</v>
      </c>
      <c r="H11327" s="5">
        <v>1567931</v>
      </c>
      <c r="I11327">
        <f>IFERROR(VLOOKUP(G11327,'NCES Match'!$A$2:$B$1307,2,FALSE),"")</f>
        <v>4844430</v>
      </c>
      <c r="J11327" cm="1">
        <f t="array" ref="J11327">IFERROR(_xlfn.IFS(B11327=2015,H11327/$O$13,B11327=2016,H11327/$O$14,B11327=2017,H11327/$O$15,B11327=2018,H11327/$O$16,B11327=2019,H11327/$O$17,B11327=2020,H11327/$O$18,B11327=2021,H11327/$O$19,B11327=2022,H11327/$O$20),"")</f>
        <v>9.9278259235839627E-4</v>
      </c>
      <c r="K11327" s="3" cm="1">
        <f t="array" ref="K11327">IFERROR(_xlfn.IFS(B11327=2015,J11327*$P$4,B11327=2016,J11327*$P$5,B11327=2017,J11327*$P$6,B11327=2018,J11327*$P$7,B11327=2019,J11327*$P$8,B11327=2020,J11327*$P$9,B11327=2021,J11327*$P$10,B11327=2022,J11327*$P$11),"")</f>
        <v>1725382.6488307978</v>
      </c>
      <c r="L11327" s="3">
        <f t="shared" si="177"/>
        <v>3293313.6488307975</v>
      </c>
    </row>
    <row r="11328" spans="1:12">
      <c r="A11328">
        <v>4844430</v>
      </c>
      <c r="B11328">
        <v>2020</v>
      </c>
      <c r="D11328" t="s">
        <v>3333</v>
      </c>
      <c r="E11328" t="s">
        <v>3334</v>
      </c>
      <c r="F11328" t="s">
        <v>4230</v>
      </c>
      <c r="G11328" t="s">
        <v>3335</v>
      </c>
      <c r="H11328" s="5">
        <v>1954375</v>
      </c>
      <c r="I11328">
        <f>IFERROR(VLOOKUP(G11328,'NCES Match'!$A$2:$B$1307,2,FALSE),"")</f>
        <v>4844430</v>
      </c>
      <c r="J11328" cm="1">
        <f t="array" ref="J11328">IFERROR(_xlfn.IFS(B11328=2015,H11328/$O$13,B11328=2016,H11328/$O$14,B11328=2017,H11328/$O$15,B11328=2018,H11328/$O$16,B11328=2019,H11328/$O$17,B11328=2020,H11328/$O$18,B11328=2021,H11328/$O$19,B11328=2022,H11328/$O$20),"")</f>
        <v>1.0590905928706037E-3</v>
      </c>
      <c r="K11328" s="3" cm="1">
        <f t="array" ref="K11328">IFERROR(_xlfn.IFS(B11328=2015,J11328*$P$4,B11328=2016,J11328*$P$5,B11328=2017,J11328*$P$6,B11328=2018,J11328*$P$7,B11328=2019,J11328*$P$8,B11328=2020,J11328*$P$9,B11328=2021,J11328*$P$10,B11328=2022,J11328*$P$11),"")</f>
        <v>2232565.9511112515</v>
      </c>
      <c r="L11328" s="3">
        <f t="shared" si="177"/>
        <v>4186940.9511112515</v>
      </c>
    </row>
    <row r="11329" spans="1:12">
      <c r="A11329">
        <v>4844430</v>
      </c>
      <c r="B11329">
        <v>2021</v>
      </c>
      <c r="D11329" t="s">
        <v>3333</v>
      </c>
      <c r="E11329" t="s">
        <v>3334</v>
      </c>
      <c r="F11329" t="s">
        <v>4101</v>
      </c>
      <c r="G11329" t="s">
        <v>3335</v>
      </c>
      <c r="H11329" s="5">
        <v>2017539.61</v>
      </c>
      <c r="I11329">
        <f>IFERROR(VLOOKUP(G11329,'NCES Match'!$A$2:$B$1307,2,FALSE),"")</f>
        <v>4844430</v>
      </c>
      <c r="J11329" cm="1">
        <f t="array" ref="J11329">IFERROR(_xlfn.IFS(B11329=2015,H11329/$O$13,B11329=2016,H11329/$O$14,B11329=2017,H11329/$O$15,B11329=2018,H11329/$O$16,B11329=2019,H11329/$O$17,B11329=2020,H11329/$O$18,B11329=2021,H11329/$O$19,B11329=2022,H11329/$O$20),"")</f>
        <v>1.0322600503393327E-3</v>
      </c>
      <c r="K11329" s="3" cm="1">
        <f t="array" ref="K11329">IFERROR(_xlfn.IFS(B11329=2015,J11329*$P$4,B11329=2016,J11329*$P$5,B11329=2017,J11329*$P$6,B11329=2018,J11329*$P$7,B11329=2019,J11329*$P$8,B11329=2020,J11329*$P$9,B11329=2021,J11329*$P$10,B11329=2022,J11329*$P$11),"")</f>
        <v>2209607.6499862042</v>
      </c>
      <c r="L11329" s="3">
        <f t="shared" si="177"/>
        <v>4227147.2599862041</v>
      </c>
    </row>
    <row r="11330" spans="1:12">
      <c r="A11330">
        <v>4844430</v>
      </c>
      <c r="B11330">
        <v>2022</v>
      </c>
      <c r="D11330" t="s">
        <v>3333</v>
      </c>
      <c r="E11330" t="s">
        <v>3334</v>
      </c>
      <c r="F11330" t="s">
        <v>4101</v>
      </c>
      <c r="G11330" t="s">
        <v>3335</v>
      </c>
      <c r="H11330" s="5">
        <v>2389418.11</v>
      </c>
      <c r="I11330">
        <f>IFERROR(VLOOKUP(G11330,'NCES Match'!$A$2:$B$1307,2,FALSE),"")</f>
        <v>4844430</v>
      </c>
      <c r="J11330" cm="1">
        <f t="array" ref="J11330">IFERROR(_xlfn.IFS(B11330=2015,H11330/$O$13,B11330=2016,H11330/$O$14,B11330=2017,H11330/$O$15,B11330=2018,H11330/$O$16,B11330=2019,H11330/$O$17,B11330=2020,H11330/$O$18,B11330=2021,H11330/$O$19,B11330=2022,H11330/$O$20),"")</f>
        <v>1.0495056521653929E-3</v>
      </c>
      <c r="K11330" s="3" cm="1">
        <f t="array" ref="K11330">IFERROR(_xlfn.IFS(B11330=2015,J11330*$P$4,B11330=2016,J11330*$P$5,B11330=2017,J11330*$P$6,B11330=2018,J11330*$P$7,B11330=2019,J11330*$P$8,B11330=2020,J11330*$P$9,B11330=2021,J11330*$P$10,B11330=2022,J11330*$P$11),"")</f>
        <v>2260092.5866391207</v>
      </c>
      <c r="L11330" s="3">
        <f t="shared" si="177"/>
        <v>4649510.6966391206</v>
      </c>
    </row>
    <row r="11331" spans="1:12">
      <c r="A11331">
        <v>4844430</v>
      </c>
      <c r="B11331">
        <v>2023</v>
      </c>
      <c r="D11331" t="s">
        <v>3333</v>
      </c>
      <c r="E11331" t="s">
        <v>3334</v>
      </c>
      <c r="F11331" t="s">
        <v>4101</v>
      </c>
      <c r="G11331" t="s">
        <v>3335</v>
      </c>
      <c r="H11331" s="5">
        <v>2725259.19</v>
      </c>
      <c r="I11331">
        <f>IFERROR(VLOOKUP(G11331,'NCES Match'!$A$2:$B$1307,2,FALSE),"")</f>
        <v>4844430</v>
      </c>
      <c r="J11331" t="str" cm="1">
        <f t="array" ref="J11331">IFERROR(_xlfn.IFS(B11331=2015,H11331/$O$13,B11331=2016,H11331/$O$14,B11331=2017,H11331/$O$15,B11331=2018,H11331/$O$16,B11331=2019,H11331/$O$17,B11331=2020,H11331/$O$18,B11331=2021,H11331/$O$19,B11331=2022,H11331/$O$20),"")</f>
        <v/>
      </c>
      <c r="K11331" s="3" t="str" cm="1">
        <f t="array" ref="K11331">IFERROR(_xlfn.IFS(B11331=2015,J11331*$P$4,B11331=2016,J11331*$P$5,B11331=2017,J11331*$P$6,B11331=2018,J11331*$P$7,B11331=2019,J11331*$P$8,B11331=2020,J11331*$P$9,B11331=2021,J11331*$P$10,B11331=2022,J11331*$P$11),"")</f>
        <v/>
      </c>
      <c r="L11331" s="3">
        <f t="shared" ref="L11331:L11394" si="178">SUM(H11331,K11331)</f>
        <v>2725259.19</v>
      </c>
    </row>
    <row r="11332" spans="1:12">
      <c r="A11332">
        <v>4838190</v>
      </c>
      <c r="B11332">
        <v>2015</v>
      </c>
      <c r="C11332" t="s">
        <v>381</v>
      </c>
      <c r="D11332" t="s">
        <v>2845</v>
      </c>
      <c r="E11332" t="s">
        <v>2846</v>
      </c>
      <c r="G11332" t="s">
        <v>2847</v>
      </c>
      <c r="H11332" s="5">
        <v>442876.33</v>
      </c>
      <c r="I11332">
        <f>IFERROR(VLOOKUP(G11332,'NCES Match'!$A$2:$B$1307,2,FALSE),"")</f>
        <v>4838190</v>
      </c>
      <c r="J11332" cm="1">
        <f t="array" ref="J11332">IFERROR(_xlfn.IFS(B11332=2015,H11332/$O$13,B11332=2016,H11332/$O$14,B11332=2017,H11332/$O$15,B11332=2018,H11332/$O$16,B11332=2019,H11332/$O$17,B11332=2020,H11332/$O$18,B11332=2021,H11332/$O$19,B11332=2022,H11332/$O$20),"")</f>
        <v>3.4695098077062607E-4</v>
      </c>
      <c r="K11332" s="3" cm="1">
        <f t="array" ref="K11332">IFERROR(_xlfn.IFS(B11332=2015,J11332*$P$4,B11332=2016,J11332*$P$5,B11332=2017,J11332*$P$6,B11332=2018,J11332*$P$7,B11332=2019,J11332*$P$8,B11332=2020,J11332*$P$9,B11332=2021,J11332*$P$10,B11332=2022,J11332*$P$11),"")</f>
        <v>552166.58353861049</v>
      </c>
      <c r="L11332" s="3">
        <f t="shared" si="178"/>
        <v>995042.91353861056</v>
      </c>
    </row>
    <row r="11333" spans="1:12">
      <c r="A11333">
        <v>4838190</v>
      </c>
      <c r="B11333">
        <v>2016</v>
      </c>
      <c r="C11333" t="s">
        <v>4102</v>
      </c>
      <c r="D11333" t="s">
        <v>2845</v>
      </c>
      <c r="E11333" t="s">
        <v>2846</v>
      </c>
      <c r="F11333" t="s">
        <v>4101</v>
      </c>
      <c r="G11333" t="s">
        <v>2847</v>
      </c>
      <c r="H11333" s="5">
        <v>465654</v>
      </c>
      <c r="I11333">
        <f>IFERROR(VLOOKUP(G11333,'NCES Match'!$A$2:$B$1307,2,FALSE),"")</f>
        <v>4838190</v>
      </c>
      <c r="J11333" cm="1">
        <f t="array" ref="J11333">IFERROR(_xlfn.IFS(B11333=2015,H11333/$O$13,B11333=2016,H11333/$O$14,B11333=2017,H11333/$O$15,B11333=2018,H11333/$O$16,B11333=2019,H11333/$O$17,B11333=2020,H11333/$O$18,B11333=2021,H11333/$O$19,B11333=2022,H11333/$O$20),"")</f>
        <v>3.3334628956989415E-4</v>
      </c>
      <c r="K11333" s="3" cm="1">
        <f t="array" ref="K11333">IFERROR(_xlfn.IFS(B11333=2015,J11333*$P$4,B11333=2016,J11333*$P$5,B11333=2017,J11333*$P$6,B11333=2018,J11333*$P$7,B11333=2019,J11333*$P$8,B11333=2020,J11333*$P$9,B11333=2021,J11333*$P$10,B11333=2022,J11333*$P$11),"")</f>
        <v>558565.45920817112</v>
      </c>
      <c r="L11333" s="3">
        <f t="shared" si="178"/>
        <v>1024219.4592081711</v>
      </c>
    </row>
    <row r="11334" spans="1:12">
      <c r="A11334">
        <v>4838190</v>
      </c>
      <c r="B11334">
        <v>2017</v>
      </c>
      <c r="D11334" t="s">
        <v>2845</v>
      </c>
      <c r="E11334" t="s">
        <v>2846</v>
      </c>
      <c r="F11334" t="s">
        <v>4101</v>
      </c>
      <c r="G11334" t="s">
        <v>2847</v>
      </c>
      <c r="H11334" s="5">
        <v>489584</v>
      </c>
      <c r="I11334">
        <f>IFERROR(VLOOKUP(G11334,'NCES Match'!$A$2:$B$1307,2,FALSE),"")</f>
        <v>4838190</v>
      </c>
      <c r="J11334" cm="1">
        <f t="array" ref="J11334">IFERROR(_xlfn.IFS(B11334=2015,H11334/$O$13,B11334=2016,H11334/$O$14,B11334=2017,H11334/$O$15,B11334=2018,H11334/$O$16,B11334=2019,H11334/$O$17,B11334=2020,H11334/$O$18,B11334=2021,H11334/$O$19,B11334=2022,H11334/$O$20),"")</f>
        <v>3.3753818911638506E-4</v>
      </c>
      <c r="K11334" s="3" cm="1">
        <f t="array" ref="K11334">IFERROR(_xlfn.IFS(B11334=2015,J11334*$P$4,B11334=2016,J11334*$P$5,B11334=2017,J11334*$P$6,B11334=2018,J11334*$P$7,B11334=2019,J11334*$P$8,B11334=2020,J11334*$P$9,B11334=2021,J11334*$P$10,B11334=2022,J11334*$P$11),"")</f>
        <v>573223.49450872501</v>
      </c>
      <c r="L11334" s="3">
        <f t="shared" si="178"/>
        <v>1062807.4945087251</v>
      </c>
    </row>
    <row r="11335" spans="1:12">
      <c r="A11335">
        <v>4838190</v>
      </c>
      <c r="B11335">
        <v>2018</v>
      </c>
      <c r="D11335" t="s">
        <v>2845</v>
      </c>
      <c r="E11335" t="s">
        <v>2846</v>
      </c>
      <c r="F11335" t="s">
        <v>4101</v>
      </c>
      <c r="G11335" t="s">
        <v>2847</v>
      </c>
      <c r="H11335" s="5">
        <v>494973</v>
      </c>
      <c r="I11335">
        <f>IFERROR(VLOOKUP(G11335,'NCES Match'!$A$2:$B$1307,2,FALSE),"")</f>
        <v>4838190</v>
      </c>
      <c r="J11335" cm="1">
        <f t="array" ref="J11335">IFERROR(_xlfn.IFS(B11335=2015,H11335/$O$13,B11335=2016,H11335/$O$14,B11335=2017,H11335/$O$15,B11335=2018,H11335/$O$16,B11335=2019,H11335/$O$17,B11335=2020,H11335/$O$18,B11335=2021,H11335/$O$19,B11335=2022,H11335/$O$20),"")</f>
        <v>3.229990042089216E-4</v>
      </c>
      <c r="K11335" s="3" cm="1">
        <f t="array" ref="K11335">IFERROR(_xlfn.IFS(B11335=2015,J11335*$P$4,B11335=2016,J11335*$P$5,B11335=2017,J11335*$P$6,B11335=2018,J11335*$P$7,B11335=2019,J11335*$P$8,B11335=2020,J11335*$P$9,B11335=2021,J11335*$P$10,B11335=2022,J11335*$P$11),"")</f>
        <v>554541.90549114335</v>
      </c>
      <c r="L11335" s="3">
        <f t="shared" si="178"/>
        <v>1049514.9054911435</v>
      </c>
    </row>
    <row r="11336" spans="1:12">
      <c r="A11336">
        <v>4838190</v>
      </c>
      <c r="B11336">
        <v>2019</v>
      </c>
      <c r="D11336" t="s">
        <v>2845</v>
      </c>
      <c r="E11336" t="s">
        <v>2846</v>
      </c>
      <c r="F11336" t="s">
        <v>4101</v>
      </c>
      <c r="G11336" t="s">
        <v>2847</v>
      </c>
      <c r="H11336" s="5">
        <v>461668</v>
      </c>
      <c r="I11336">
        <f>IFERROR(VLOOKUP(G11336,'NCES Match'!$A$2:$B$1307,2,FALSE),"")</f>
        <v>4838190</v>
      </c>
      <c r="J11336" cm="1">
        <f t="array" ref="J11336">IFERROR(_xlfn.IFS(B11336=2015,H11336/$O$13,B11336=2016,H11336/$O$14,B11336=2017,H11336/$O$15,B11336=2018,H11336/$O$16,B11336=2019,H11336/$O$17,B11336=2020,H11336/$O$18,B11336=2021,H11336/$O$19,B11336=2022,H11336/$O$20),"")</f>
        <v>2.9231895654140139E-4</v>
      </c>
      <c r="K11336" s="3" cm="1">
        <f t="array" ref="K11336">IFERROR(_xlfn.IFS(B11336=2015,J11336*$P$4,B11336=2016,J11336*$P$5,B11336=2017,J11336*$P$6,B11336=2018,J11336*$P$7,B11336=2019,J11336*$P$8,B11336=2020,J11336*$P$9,B11336=2021,J11336*$P$10,B11336=2022,J11336*$P$11),"")</f>
        <v>508028.70580428391</v>
      </c>
      <c r="L11336" s="3">
        <f t="shared" si="178"/>
        <v>969696.70580428396</v>
      </c>
    </row>
    <row r="11337" spans="1:12">
      <c r="A11337">
        <v>4838190</v>
      </c>
      <c r="B11337">
        <v>2020</v>
      </c>
      <c r="D11337" t="s">
        <v>2845</v>
      </c>
      <c r="E11337" t="s">
        <v>2846</v>
      </c>
      <c r="F11337" t="s">
        <v>4230</v>
      </c>
      <c r="G11337" t="s">
        <v>2847</v>
      </c>
      <c r="H11337" s="5">
        <v>494757</v>
      </c>
      <c r="I11337">
        <f>IFERROR(VLOOKUP(G11337,'NCES Match'!$A$2:$B$1307,2,FALSE),"")</f>
        <v>4838190</v>
      </c>
      <c r="J11337" cm="1">
        <f t="array" ref="J11337">IFERROR(_xlfn.IFS(B11337=2015,H11337/$O$13,B11337=2016,H11337/$O$14,B11337=2017,H11337/$O$15,B11337=2018,H11337/$O$16,B11337=2019,H11337/$O$17,B11337=2020,H11337/$O$18,B11337=2021,H11337/$O$19,B11337=2022,H11337/$O$20),"")</f>
        <v>2.6811256000352097E-4</v>
      </c>
      <c r="K11337" s="3" cm="1">
        <f t="array" ref="K11337">IFERROR(_xlfn.IFS(B11337=2015,J11337*$P$4,B11337=2016,J11337*$P$5,B11337=2017,J11337*$P$6,B11337=2018,J11337*$P$7,B11337=2019,J11337*$P$8,B11337=2020,J11337*$P$9,B11337=2021,J11337*$P$10,B11337=2022,J11337*$P$11),"")</f>
        <v>565182.03122427862</v>
      </c>
      <c r="L11337" s="3">
        <f t="shared" si="178"/>
        <v>1059939.0312242787</v>
      </c>
    </row>
    <row r="11338" spans="1:12">
      <c r="A11338">
        <v>4838190</v>
      </c>
      <c r="B11338">
        <v>2021</v>
      </c>
      <c r="D11338" t="s">
        <v>2845</v>
      </c>
      <c r="E11338" t="s">
        <v>2846</v>
      </c>
      <c r="F11338" t="s">
        <v>4101</v>
      </c>
      <c r="G11338" t="s">
        <v>2847</v>
      </c>
      <c r="H11338" s="5">
        <v>627541.30000000005</v>
      </c>
      <c r="I11338">
        <f>IFERROR(VLOOKUP(G11338,'NCES Match'!$A$2:$B$1307,2,FALSE),"")</f>
        <v>4838190</v>
      </c>
      <c r="J11338" cm="1">
        <f t="array" ref="J11338">IFERROR(_xlfn.IFS(B11338=2015,H11338/$O$13,B11338=2016,H11338/$O$14,B11338=2017,H11338/$O$15,B11338=2018,H11338/$O$16,B11338=2019,H11338/$O$17,B11338=2020,H11338/$O$18,B11338=2021,H11338/$O$19,B11338=2022,H11338/$O$20),"")</f>
        <v>3.21077123203549E-4</v>
      </c>
      <c r="K11338" s="3" cm="1">
        <f t="array" ref="K11338">IFERROR(_xlfn.IFS(B11338=2015,J11338*$P$4,B11338=2016,J11338*$P$5,B11338=2017,J11338*$P$6,B11338=2018,J11338*$P$7,B11338=2019,J11338*$P$8,B11338=2020,J11338*$P$9,B11338=2021,J11338*$P$10,B11338=2022,J11338*$P$11),"")</f>
        <v>687282.69338032347</v>
      </c>
      <c r="L11338" s="3">
        <f t="shared" si="178"/>
        <v>1314823.9933803235</v>
      </c>
    </row>
    <row r="11339" spans="1:12">
      <c r="A11339">
        <v>4838190</v>
      </c>
      <c r="B11339">
        <v>2022</v>
      </c>
      <c r="D11339" t="s">
        <v>2845</v>
      </c>
      <c r="E11339" t="s">
        <v>2846</v>
      </c>
      <c r="F11339" t="s">
        <v>4101</v>
      </c>
      <c r="G11339" t="s">
        <v>2847</v>
      </c>
      <c r="H11339" s="5">
        <v>642390.43000000005</v>
      </c>
      <c r="I11339">
        <f>IFERROR(VLOOKUP(G11339,'NCES Match'!$A$2:$B$1307,2,FALSE),"")</f>
        <v>4838190</v>
      </c>
      <c r="J11339" cm="1">
        <f t="array" ref="J11339">IFERROR(_xlfn.IFS(B11339=2015,H11339/$O$13,B11339=2016,H11339/$O$14,B11339=2017,H11339/$O$15,B11339=2018,H11339/$O$16,B11339=2019,H11339/$O$17,B11339=2020,H11339/$O$18,B11339=2021,H11339/$O$19,B11339=2022,H11339/$O$20),"")</f>
        <v>2.8215756144158349E-4</v>
      </c>
      <c r="K11339" s="3" cm="1">
        <f t="array" ref="K11339">IFERROR(_xlfn.IFS(B11339=2015,J11339*$P$4,B11339=2016,J11339*$P$5,B11339=2017,J11339*$P$6,B11339=2018,J11339*$P$7,B11339=2019,J11339*$P$8,B11339=2020,J11339*$P$9,B11339=2021,J11339*$P$10,B11339=2022,J11339*$P$11),"")</f>
        <v>607621.51357885089</v>
      </c>
      <c r="L11339" s="3">
        <f t="shared" si="178"/>
        <v>1250011.9435788509</v>
      </c>
    </row>
    <row r="11340" spans="1:12">
      <c r="A11340">
        <v>4838190</v>
      </c>
      <c r="B11340">
        <v>2023</v>
      </c>
      <c r="D11340" t="s">
        <v>2845</v>
      </c>
      <c r="E11340" t="s">
        <v>2846</v>
      </c>
      <c r="F11340" t="s">
        <v>4101</v>
      </c>
      <c r="G11340" t="s">
        <v>2847</v>
      </c>
      <c r="H11340" s="5">
        <v>762412.92</v>
      </c>
      <c r="I11340">
        <f>IFERROR(VLOOKUP(G11340,'NCES Match'!$A$2:$B$1307,2,FALSE),"")</f>
        <v>4838190</v>
      </c>
      <c r="J11340" t="str" cm="1">
        <f t="array" ref="J11340">IFERROR(_xlfn.IFS(B11340=2015,H11340/$O$13,B11340=2016,H11340/$O$14,B11340=2017,H11340/$O$15,B11340=2018,H11340/$O$16,B11340=2019,H11340/$O$17,B11340=2020,H11340/$O$18,B11340=2021,H11340/$O$19,B11340=2022,H11340/$O$20),"")</f>
        <v/>
      </c>
      <c r="K11340" s="3" t="str" cm="1">
        <f t="array" ref="K11340">IFERROR(_xlfn.IFS(B11340=2015,J11340*$P$4,B11340=2016,J11340*$P$5,B11340=2017,J11340*$P$6,B11340=2018,J11340*$P$7,B11340=2019,J11340*$P$8,B11340=2020,J11340*$P$9,B11340=2021,J11340*$P$10,B11340=2022,J11340*$P$11),"")</f>
        <v/>
      </c>
      <c r="L11340" s="3">
        <f t="shared" si="178"/>
        <v>762412.92</v>
      </c>
    </row>
    <row r="11341" spans="1:12">
      <c r="A11341">
        <v>4831170</v>
      </c>
      <c r="B11341">
        <v>2015</v>
      </c>
      <c r="C11341" t="s">
        <v>381</v>
      </c>
      <c r="D11341" t="s">
        <v>2276</v>
      </c>
      <c r="E11341" t="s">
        <v>2277</v>
      </c>
      <c r="G11341" t="s">
        <v>2278</v>
      </c>
      <c r="H11341" s="5">
        <v>337161.07</v>
      </c>
      <c r="I11341">
        <f>IFERROR(VLOOKUP(G11341,'NCES Match'!$A$2:$B$1307,2,FALSE),"")</f>
        <v>4831170</v>
      </c>
      <c r="J11341" cm="1">
        <f t="array" ref="J11341">IFERROR(_xlfn.IFS(B11341=2015,H11341/$O$13,B11341=2016,H11341/$O$14,B11341=2017,H11341/$O$15,B11341=2018,H11341/$O$16,B11341=2019,H11341/$O$17,B11341=2020,H11341/$O$18,B11341=2021,H11341/$O$19,B11341=2022,H11341/$O$20),"")</f>
        <v>2.6413324892340424E-4</v>
      </c>
      <c r="K11341" s="3" cm="1">
        <f t="array" ref="K11341">IFERROR(_xlfn.IFS(B11341=2015,J11341*$P$4,B11341=2016,J11341*$P$5,B11341=2017,J11341*$P$6,B11341=2018,J11341*$P$7,B11341=2019,J11341*$P$8,B11341=2020,J11341*$P$9,B11341=2021,J11341*$P$10,B11341=2022,J11341*$P$11),"")</f>
        <v>420363.57220563653</v>
      </c>
      <c r="L11341" s="3">
        <f t="shared" si="178"/>
        <v>757524.64220563648</v>
      </c>
    </row>
    <row r="11342" spans="1:12">
      <c r="A11342">
        <v>4831170</v>
      </c>
      <c r="B11342">
        <v>2016</v>
      </c>
      <c r="C11342" t="s">
        <v>4102</v>
      </c>
      <c r="D11342" t="s">
        <v>2276</v>
      </c>
      <c r="E11342" t="s">
        <v>2277</v>
      </c>
      <c r="F11342" t="s">
        <v>4101</v>
      </c>
      <c r="G11342" t="s">
        <v>2278</v>
      </c>
      <c r="H11342" s="5">
        <v>318608</v>
      </c>
      <c r="I11342">
        <f>IFERROR(VLOOKUP(G11342,'NCES Match'!$A$2:$B$1307,2,FALSE),"")</f>
        <v>4831170</v>
      </c>
      <c r="J11342" cm="1">
        <f t="array" ref="J11342">IFERROR(_xlfn.IFS(B11342=2015,H11342/$O$13,B11342=2016,H11342/$O$14,B11342=2017,H11342/$O$15,B11342=2018,H11342/$O$16,B11342=2019,H11342/$O$17,B11342=2020,H11342/$O$18,B11342=2021,H11342/$O$19,B11342=2022,H11342/$O$20),"")</f>
        <v>2.2808092409231927E-4</v>
      </c>
      <c r="K11342" s="3" cm="1">
        <f t="array" ref="K11342">IFERROR(_xlfn.IFS(B11342=2015,J11342*$P$4,B11342=2016,J11342*$P$5,B11342=2017,J11342*$P$6,B11342=2018,J11342*$P$7,B11342=2019,J11342*$P$8,B11342=2020,J11342*$P$9,B11342=2021,J11342*$P$10,B11342=2022,J11342*$P$11),"")</f>
        <v>382179.52348180622</v>
      </c>
      <c r="L11342" s="3">
        <f t="shared" si="178"/>
        <v>700787.52348180627</v>
      </c>
    </row>
    <row r="11343" spans="1:12">
      <c r="A11343">
        <v>4831170</v>
      </c>
      <c r="B11343">
        <v>2017</v>
      </c>
      <c r="D11343" t="s">
        <v>2276</v>
      </c>
      <c r="E11343" t="s">
        <v>2277</v>
      </c>
      <c r="F11343" t="s">
        <v>4101</v>
      </c>
      <c r="G11343" t="s">
        <v>2278</v>
      </c>
      <c r="H11343" s="5">
        <v>341527</v>
      </c>
      <c r="I11343">
        <f>IFERROR(VLOOKUP(G11343,'NCES Match'!$A$2:$B$1307,2,FALSE),"")</f>
        <v>4831170</v>
      </c>
      <c r="J11343" cm="1">
        <f t="array" ref="J11343">IFERROR(_xlfn.IFS(B11343=2015,H11343/$O$13,B11343=2016,H11343/$O$14,B11343=2017,H11343/$O$15,B11343=2018,H11343/$O$16,B11343=2019,H11343/$O$17,B11343=2020,H11343/$O$18,B11343=2021,H11343/$O$19,B11343=2022,H11343/$O$20),"")</f>
        <v>2.3546195364707923E-4</v>
      </c>
      <c r="K11343" s="3" cm="1">
        <f t="array" ref="K11343">IFERROR(_xlfn.IFS(B11343=2015,J11343*$P$4,B11343=2016,J11343*$P$5,B11343=2017,J11343*$P$6,B11343=2018,J11343*$P$7,B11343=2019,J11343*$P$8,B11343=2020,J11343*$P$9,B11343=2021,J11343*$P$10,B11343=2022,J11343*$P$11),"")</f>
        <v>399872.74994501728</v>
      </c>
      <c r="L11343" s="3">
        <f t="shared" si="178"/>
        <v>741399.74994501728</v>
      </c>
    </row>
    <row r="11344" spans="1:12">
      <c r="A11344">
        <v>4831170</v>
      </c>
      <c r="B11344">
        <v>2018</v>
      </c>
      <c r="D11344" t="s">
        <v>2276</v>
      </c>
      <c r="E11344" t="s">
        <v>2277</v>
      </c>
      <c r="F11344" t="s">
        <v>4101</v>
      </c>
      <c r="G11344" t="s">
        <v>2278</v>
      </c>
      <c r="H11344" s="5">
        <v>360327</v>
      </c>
      <c r="I11344">
        <f>IFERROR(VLOOKUP(G11344,'NCES Match'!$A$2:$B$1307,2,FALSE),"")</f>
        <v>4831170</v>
      </c>
      <c r="J11344" cm="1">
        <f t="array" ref="J11344">IFERROR(_xlfn.IFS(B11344=2015,H11344/$O$13,B11344=2016,H11344/$O$14,B11344=2017,H11344/$O$15,B11344=2018,H11344/$O$16,B11344=2019,H11344/$O$17,B11344=2020,H11344/$O$18,B11344=2021,H11344/$O$19,B11344=2022,H11344/$O$20),"")</f>
        <v>2.3513456731900144E-4</v>
      </c>
      <c r="K11344" s="3" cm="1">
        <f t="array" ref="K11344">IFERROR(_xlfn.IFS(B11344=2015,J11344*$P$4,B11344=2016,J11344*$P$5,B11344=2017,J11344*$P$6,B11344=2018,J11344*$P$7,B11344=2019,J11344*$P$8,B11344=2020,J11344*$P$9,B11344=2021,J11344*$P$10,B11344=2022,J11344*$P$11),"")</f>
        <v>403691.55727667414</v>
      </c>
      <c r="L11344" s="3">
        <f t="shared" si="178"/>
        <v>764018.55727667408</v>
      </c>
    </row>
    <row r="11345" spans="1:12">
      <c r="A11345">
        <v>4831170</v>
      </c>
      <c r="B11345">
        <v>2019</v>
      </c>
      <c r="D11345" t="s">
        <v>2276</v>
      </c>
      <c r="E11345" t="s">
        <v>2277</v>
      </c>
      <c r="F11345" t="s">
        <v>4101</v>
      </c>
      <c r="G11345" t="s">
        <v>2278</v>
      </c>
      <c r="H11345" s="5">
        <v>365094</v>
      </c>
      <c r="I11345">
        <f>IFERROR(VLOOKUP(G11345,'NCES Match'!$A$2:$B$1307,2,FALSE),"")</f>
        <v>4831170</v>
      </c>
      <c r="J11345" cm="1">
        <f t="array" ref="J11345">IFERROR(_xlfn.IFS(B11345=2015,H11345/$O$13,B11345=2016,H11345/$O$14,B11345=2017,H11345/$O$15,B11345=2018,H11345/$O$16,B11345=2019,H11345/$O$17,B11345=2020,H11345/$O$18,B11345=2021,H11345/$O$19,B11345=2022,H11345/$O$20),"")</f>
        <v>2.311702286481333E-4</v>
      </c>
      <c r="K11345" s="3" cm="1">
        <f t="array" ref="K11345">IFERROR(_xlfn.IFS(B11345=2015,J11345*$P$4,B11345=2016,J11345*$P$5,B11345=2017,J11345*$P$6,B11345=2018,J11345*$P$7,B11345=2019,J11345*$P$8,B11345=2020,J11345*$P$9,B11345=2021,J11345*$P$10,B11345=2022,J11345*$P$11),"")</f>
        <v>401756.74362725863</v>
      </c>
      <c r="L11345" s="3">
        <f t="shared" si="178"/>
        <v>766850.74362725858</v>
      </c>
    </row>
    <row r="11346" spans="1:12">
      <c r="A11346">
        <v>4831170</v>
      </c>
      <c r="B11346">
        <v>2020</v>
      </c>
      <c r="D11346" t="s">
        <v>2276</v>
      </c>
      <c r="E11346" t="s">
        <v>2277</v>
      </c>
      <c r="F11346" t="s">
        <v>4230</v>
      </c>
      <c r="G11346" t="s">
        <v>2278</v>
      </c>
      <c r="H11346" s="5">
        <v>436787</v>
      </c>
      <c r="I11346">
        <f>IFERROR(VLOOKUP(G11346,'NCES Match'!$A$2:$B$1307,2,FALSE),"")</f>
        <v>4831170</v>
      </c>
      <c r="J11346" cm="1">
        <f t="array" ref="J11346">IFERROR(_xlfn.IFS(B11346=2015,H11346/$O$13,B11346=2016,H11346/$O$14,B11346=2017,H11346/$O$15,B11346=2018,H11346/$O$16,B11346=2019,H11346/$O$17,B11346=2020,H11346/$O$18,B11346=2021,H11346/$O$19,B11346=2022,H11346/$O$20),"")</f>
        <v>2.3669817859324458E-4</v>
      </c>
      <c r="K11346" s="3" cm="1">
        <f t="array" ref="K11346">IFERROR(_xlfn.IFS(B11346=2015,J11346*$P$4,B11346=2016,J11346*$P$5,B11346=2017,J11346*$P$6,B11346=2018,J11346*$P$7,B11346=2019,J11346*$P$8,B11346=2020,J11346*$P$9,B11346=2021,J11346*$P$10,B11346=2022,J11346*$P$11),"")</f>
        <v>498960.42677993234</v>
      </c>
      <c r="L11346" s="3">
        <f t="shared" si="178"/>
        <v>935747.42677993234</v>
      </c>
    </row>
    <row r="11347" spans="1:12">
      <c r="A11347">
        <v>4831170</v>
      </c>
      <c r="B11347">
        <v>2021</v>
      </c>
      <c r="D11347" t="s">
        <v>2276</v>
      </c>
      <c r="E11347" t="s">
        <v>2277</v>
      </c>
      <c r="F11347" t="s">
        <v>4101</v>
      </c>
      <c r="G11347" t="s">
        <v>2278</v>
      </c>
      <c r="H11347" s="5">
        <v>489830.16</v>
      </c>
      <c r="I11347">
        <f>IFERROR(VLOOKUP(G11347,'NCES Match'!$A$2:$B$1307,2,FALSE),"")</f>
        <v>4831170</v>
      </c>
      <c r="J11347" cm="1">
        <f t="array" ref="J11347">IFERROR(_xlfn.IFS(B11347=2015,H11347/$O$13,B11347=2016,H11347/$O$14,B11347=2017,H11347/$O$15,B11347=2018,H11347/$O$16,B11347=2019,H11347/$O$17,B11347=2020,H11347/$O$18,B11347=2021,H11347/$O$19,B11347=2022,H11347/$O$20),"")</f>
        <v>2.5061818023950629E-4</v>
      </c>
      <c r="K11347" s="3" cm="1">
        <f t="array" ref="K11347">IFERROR(_xlfn.IFS(B11347=2015,J11347*$P$4,B11347=2016,J11347*$P$5,B11347=2017,J11347*$P$6,B11347=2018,J11347*$P$7,B11347=2019,J11347*$P$8,B11347=2020,J11347*$P$9,B11347=2021,J11347*$P$10,B11347=2022,J11347*$P$11),"")</f>
        <v>536461.5709973427</v>
      </c>
      <c r="L11347" s="3">
        <f t="shared" si="178"/>
        <v>1026291.7309973426</v>
      </c>
    </row>
    <row r="11348" spans="1:12">
      <c r="A11348">
        <v>4831170</v>
      </c>
      <c r="B11348">
        <v>2022</v>
      </c>
      <c r="D11348" t="s">
        <v>2276</v>
      </c>
      <c r="E11348" t="s">
        <v>2277</v>
      </c>
      <c r="F11348" t="s">
        <v>4101</v>
      </c>
      <c r="G11348" t="s">
        <v>2278</v>
      </c>
      <c r="H11348" s="5">
        <v>619714.31999999995</v>
      </c>
      <c r="I11348">
        <f>IFERROR(VLOOKUP(G11348,'NCES Match'!$A$2:$B$1307,2,FALSE),"")</f>
        <v>4831170</v>
      </c>
      <c r="J11348" cm="1">
        <f t="array" ref="J11348">IFERROR(_xlfn.IFS(B11348=2015,H11348/$O$13,B11348=2016,H11348/$O$14,B11348=2017,H11348/$O$15,B11348=2018,H11348/$O$16,B11348=2019,H11348/$O$17,B11348=2020,H11348/$O$18,B11348=2021,H11348/$O$19,B11348=2022,H11348/$O$20),"")</f>
        <v>2.7219751907205266E-4</v>
      </c>
      <c r="K11348" s="3" cm="1">
        <f t="array" ref="K11348">IFERROR(_xlfn.IFS(B11348=2015,J11348*$P$4,B11348=2016,J11348*$P$5,B11348=2017,J11348*$P$6,B11348=2018,J11348*$P$7,B11348=2019,J11348*$P$8,B11348=2020,J11348*$P$9,B11348=2021,J11348*$P$10,B11348=2022,J11348*$P$11),"")</f>
        <v>586172.73159702634</v>
      </c>
      <c r="L11348" s="3">
        <f t="shared" si="178"/>
        <v>1205887.0515970262</v>
      </c>
    </row>
    <row r="11349" spans="1:12">
      <c r="A11349">
        <v>4831170</v>
      </c>
      <c r="B11349">
        <v>2023</v>
      </c>
      <c r="D11349" t="s">
        <v>2276</v>
      </c>
      <c r="E11349" t="s">
        <v>2277</v>
      </c>
      <c r="F11349" t="s">
        <v>4101</v>
      </c>
      <c r="G11349" t="s">
        <v>2278</v>
      </c>
      <c r="H11349" s="5">
        <v>695348.71</v>
      </c>
      <c r="I11349">
        <f>IFERROR(VLOOKUP(G11349,'NCES Match'!$A$2:$B$1307,2,FALSE),"")</f>
        <v>4831170</v>
      </c>
      <c r="J11349" t="str" cm="1">
        <f t="array" ref="J11349">IFERROR(_xlfn.IFS(B11349=2015,H11349/$O$13,B11349=2016,H11349/$O$14,B11349=2017,H11349/$O$15,B11349=2018,H11349/$O$16,B11349=2019,H11349/$O$17,B11349=2020,H11349/$O$18,B11349=2021,H11349/$O$19,B11349=2022,H11349/$O$20),"")</f>
        <v/>
      </c>
      <c r="K11349" s="3" t="str" cm="1">
        <f t="array" ref="K11349">IFERROR(_xlfn.IFS(B11349=2015,J11349*$P$4,B11349=2016,J11349*$P$5,B11349=2017,J11349*$P$6,B11349=2018,J11349*$P$7,B11349=2019,J11349*$P$8,B11349=2020,J11349*$P$9,B11349=2021,J11349*$P$10,B11349=2022,J11349*$P$11),"")</f>
        <v/>
      </c>
      <c r="L11349" s="3">
        <f t="shared" si="178"/>
        <v>695348.71</v>
      </c>
    </row>
    <row r="11350" spans="1:12">
      <c r="A11350">
        <v>4821480</v>
      </c>
      <c r="B11350">
        <v>2015</v>
      </c>
      <c r="C11350" t="s">
        <v>381</v>
      </c>
      <c r="D11350" t="s">
        <v>1493</v>
      </c>
      <c r="E11350" t="s">
        <v>1494</v>
      </c>
      <c r="G11350" t="s">
        <v>1495</v>
      </c>
      <c r="H11350" s="5">
        <v>33213.81</v>
      </c>
      <c r="I11350">
        <f>IFERROR(VLOOKUP(G11350,'NCES Match'!$A$2:$B$1307,2,FALSE),"")</f>
        <v>4821480</v>
      </c>
      <c r="J11350" cm="1">
        <f t="array" ref="J11350">IFERROR(_xlfn.IFS(B11350=2015,H11350/$O$13,B11350=2016,H11350/$O$14,B11350=2017,H11350/$O$15,B11350=2018,H11350/$O$16,B11350=2019,H11350/$O$17,B11350=2020,H11350/$O$18,B11350=2021,H11350/$O$19,B11350=2022,H11350/$O$20),"")</f>
        <v>2.60198235354534E-5</v>
      </c>
      <c r="K11350" s="3" cm="1">
        <f t="array" ref="K11350">IFERROR(_xlfn.IFS(B11350=2015,J11350*$P$4,B11350=2016,J11350*$P$5,B11350=2017,J11350*$P$6,B11350=2018,J11350*$P$7,B11350=2019,J11350*$P$8,B11350=2020,J11350*$P$9,B11350=2021,J11350*$P$10,B11350=2022,J11350*$P$11),"")</f>
        <v>41410.106505354517</v>
      </c>
      <c r="L11350" s="3">
        <f t="shared" si="178"/>
        <v>74623.916505354515</v>
      </c>
    </row>
    <row r="11351" spans="1:12">
      <c r="A11351">
        <v>4821480</v>
      </c>
      <c r="B11351">
        <v>2016</v>
      </c>
      <c r="C11351" t="s">
        <v>4102</v>
      </c>
      <c r="D11351" t="s">
        <v>1493</v>
      </c>
      <c r="E11351" t="s">
        <v>1494</v>
      </c>
      <c r="F11351" t="s">
        <v>4101</v>
      </c>
      <c r="G11351" t="s">
        <v>1495</v>
      </c>
      <c r="H11351" s="5">
        <v>37095</v>
      </c>
      <c r="I11351">
        <f>IFERROR(VLOOKUP(G11351,'NCES Match'!$A$2:$B$1307,2,FALSE),"")</f>
        <v>4821480</v>
      </c>
      <c r="J11351" cm="1">
        <f t="array" ref="J11351">IFERROR(_xlfn.IFS(B11351=2015,H11351/$O$13,B11351=2016,H11351/$O$14,B11351=2017,H11351/$O$15,B11351=2018,H11351/$O$16,B11351=2019,H11351/$O$17,B11351=2020,H11351/$O$18,B11351=2021,H11351/$O$19,B11351=2022,H11351/$O$20),"")</f>
        <v>2.6555082983492516E-5</v>
      </c>
      <c r="K11351" s="3" cm="1">
        <f t="array" ref="K11351">IFERROR(_xlfn.IFS(B11351=2015,J11351*$P$4,B11351=2016,J11351*$P$5,B11351=2017,J11351*$P$6,B11351=2018,J11351*$P$7,B11351=2019,J11351*$P$8,B11351=2020,J11351*$P$9,B11351=2021,J11351*$P$10,B11351=2022,J11351*$P$11),"")</f>
        <v>44496.526840373132</v>
      </c>
      <c r="L11351" s="3">
        <f t="shared" si="178"/>
        <v>81591.526840373132</v>
      </c>
    </row>
    <row r="11352" spans="1:12">
      <c r="A11352">
        <v>4821480</v>
      </c>
      <c r="B11352">
        <v>2017</v>
      </c>
      <c r="D11352" t="s">
        <v>1493</v>
      </c>
      <c r="E11352" t="s">
        <v>1494</v>
      </c>
      <c r="F11352" t="s">
        <v>4101</v>
      </c>
      <c r="G11352" t="s">
        <v>1495</v>
      </c>
      <c r="H11352" s="5">
        <v>37602</v>
      </c>
      <c r="I11352">
        <f>IFERROR(VLOOKUP(G11352,'NCES Match'!$A$2:$B$1307,2,FALSE),"")</f>
        <v>4821480</v>
      </c>
      <c r="J11352" cm="1">
        <f t="array" ref="J11352">IFERROR(_xlfn.IFS(B11352=2015,H11352/$O$13,B11352=2016,H11352/$O$14,B11352=2017,H11352/$O$15,B11352=2018,H11352/$O$16,B11352=2019,H11352/$O$17,B11352=2020,H11352/$O$18,B11352=2021,H11352/$O$19,B11352=2022,H11352/$O$20),"")</f>
        <v>2.592427650240676E-5</v>
      </c>
      <c r="K11352" s="3" cm="1">
        <f t="array" ref="K11352">IFERROR(_xlfn.IFS(B11352=2015,J11352*$P$4,B11352=2016,J11352*$P$5,B11352=2017,J11352*$P$6,B11352=2018,J11352*$P$7,B11352=2019,J11352*$P$8,B11352=2020,J11352*$P$9,B11352=2021,J11352*$P$10,B11352=2022,J11352*$P$11),"")</f>
        <v>44025.846107138059</v>
      </c>
      <c r="L11352" s="3">
        <f t="shared" si="178"/>
        <v>81627.846107138059</v>
      </c>
    </row>
    <row r="11353" spans="1:12">
      <c r="A11353">
        <v>4821480</v>
      </c>
      <c r="B11353">
        <v>2018</v>
      </c>
      <c r="D11353" t="s">
        <v>1493</v>
      </c>
      <c r="E11353" t="s">
        <v>1494</v>
      </c>
      <c r="F11353" t="s">
        <v>4101</v>
      </c>
      <c r="G11353" t="s">
        <v>1495</v>
      </c>
      <c r="H11353" s="5">
        <v>40346</v>
      </c>
      <c r="I11353">
        <f>IFERROR(VLOOKUP(G11353,'NCES Match'!$A$2:$B$1307,2,FALSE),"")</f>
        <v>4821480</v>
      </c>
      <c r="J11353" cm="1">
        <f t="array" ref="J11353">IFERROR(_xlfn.IFS(B11353=2015,H11353/$O$13,B11353=2016,H11353/$O$14,B11353=2017,H11353/$O$15,B11353=2018,H11353/$O$16,B11353=2019,H11353/$O$17,B11353=2020,H11353/$O$18,B11353=2021,H11353/$O$19,B11353=2022,H11353/$O$20),"")</f>
        <v>2.6328138754665712E-5</v>
      </c>
      <c r="K11353" s="3" cm="1">
        <f t="array" ref="K11353">IFERROR(_xlfn.IFS(B11353=2015,J11353*$P$4,B11353=2016,J11353*$P$5,B11353=2017,J11353*$P$6,B11353=2018,J11353*$P$7,B11353=2019,J11353*$P$8,B11353=2020,J11353*$P$9,B11353=2021,J11353*$P$10,B11353=2022,J11353*$P$11),"")</f>
        <v>45201.551840091619</v>
      </c>
      <c r="L11353" s="3">
        <f t="shared" si="178"/>
        <v>85547.551840091619</v>
      </c>
    </row>
    <row r="11354" spans="1:12">
      <c r="A11354">
        <v>4821480</v>
      </c>
      <c r="B11354">
        <v>2019</v>
      </c>
      <c r="D11354" t="s">
        <v>1493</v>
      </c>
      <c r="E11354" t="s">
        <v>1494</v>
      </c>
      <c r="F11354" t="s">
        <v>4101</v>
      </c>
      <c r="G11354" t="s">
        <v>1495</v>
      </c>
      <c r="H11354" s="5">
        <v>39273</v>
      </c>
      <c r="I11354">
        <f>IFERROR(VLOOKUP(G11354,'NCES Match'!$A$2:$B$1307,2,FALSE),"")</f>
        <v>4821480</v>
      </c>
      <c r="J11354" cm="1">
        <f t="array" ref="J11354">IFERROR(_xlfn.IFS(B11354=2015,H11354/$O$13,B11354=2016,H11354/$O$14,B11354=2017,H11354/$O$15,B11354=2018,H11354/$O$16,B11354=2019,H11354/$O$17,B11354=2020,H11354/$O$18,B11354=2021,H11354/$O$19,B11354=2022,H11354/$O$20),"")</f>
        <v>2.4866879186450993E-5</v>
      </c>
      <c r="K11354" s="3" cm="1">
        <f t="array" ref="K11354">IFERROR(_xlfn.IFS(B11354=2015,J11354*$P$4,B11354=2016,J11354*$P$5,B11354=2017,J11354*$P$6,B11354=2018,J11354*$P$7,B11354=2019,J11354*$P$8,B11354=2020,J11354*$P$9,B11354=2021,J11354*$P$10,B11354=2022,J11354*$P$11),"")</f>
        <v>43216.79510611877</v>
      </c>
      <c r="L11354" s="3">
        <f t="shared" si="178"/>
        <v>82489.795106118778</v>
      </c>
    </row>
    <row r="11355" spans="1:12">
      <c r="A11355">
        <v>4821480</v>
      </c>
      <c r="B11355">
        <v>2020</v>
      </c>
      <c r="D11355" t="s">
        <v>1493</v>
      </c>
      <c r="E11355" t="s">
        <v>1494</v>
      </c>
      <c r="F11355" t="s">
        <v>4230</v>
      </c>
      <c r="G11355" t="s">
        <v>1495</v>
      </c>
      <c r="H11355" s="5">
        <v>53395</v>
      </c>
      <c r="I11355">
        <f>IFERROR(VLOOKUP(G11355,'NCES Match'!$A$2:$B$1307,2,FALSE),"")</f>
        <v>4821480</v>
      </c>
      <c r="J11355" cm="1">
        <f t="array" ref="J11355">IFERROR(_xlfn.IFS(B11355=2015,H11355/$O$13,B11355=2016,H11355/$O$14,B11355=2017,H11355/$O$15,B11355=2018,H11355/$O$16,B11355=2019,H11355/$O$17,B11355=2020,H11355/$O$18,B11355=2021,H11355/$O$19,B11355=2022,H11355/$O$20),"")</f>
        <v>2.893515431087989E-5</v>
      </c>
      <c r="K11355" s="3" cm="1">
        <f t="array" ref="K11355">IFERROR(_xlfn.IFS(B11355=2015,J11355*$P$4,B11355=2016,J11355*$P$5,B11355=2017,J11355*$P$6,B11355=2018,J11355*$P$7,B11355=2019,J11355*$P$8,B11355=2020,J11355*$P$9,B11355=2021,J11355*$P$10,B11355=2022,J11355*$P$11),"")</f>
        <v>60995.386739794194</v>
      </c>
      <c r="L11355" s="3">
        <f t="shared" si="178"/>
        <v>114390.38673979419</v>
      </c>
    </row>
    <row r="11356" spans="1:12">
      <c r="A11356">
        <v>4821480</v>
      </c>
      <c r="B11356">
        <v>2021</v>
      </c>
      <c r="D11356" t="s">
        <v>1493</v>
      </c>
      <c r="E11356" t="s">
        <v>1494</v>
      </c>
      <c r="F11356" t="s">
        <v>4101</v>
      </c>
      <c r="G11356" t="s">
        <v>1495</v>
      </c>
      <c r="H11356" s="5">
        <v>57089.98</v>
      </c>
      <c r="I11356">
        <f>IFERROR(VLOOKUP(G11356,'NCES Match'!$A$2:$B$1307,2,FALSE),"")</f>
        <v>4821480</v>
      </c>
      <c r="J11356" cm="1">
        <f t="array" ref="J11356">IFERROR(_xlfn.IFS(B11356=2015,H11356/$O$13,B11356=2016,H11356/$O$14,B11356=2017,H11356/$O$15,B11356=2018,H11356/$O$16,B11356=2019,H11356/$O$17,B11356=2020,H11356/$O$18,B11356=2021,H11356/$O$19,B11356=2022,H11356/$O$20),"")</f>
        <v>2.9209689533020611E-5</v>
      </c>
      <c r="K11356" s="3" cm="1">
        <f t="array" ref="K11356">IFERROR(_xlfn.IFS(B11356=2015,J11356*$P$4,B11356=2016,J11356*$P$5,B11356=2017,J11356*$P$6,B11356=2018,J11356*$P$7,B11356=2019,J11356*$P$8,B11356=2020,J11356*$P$9,B11356=2021,J11356*$P$10,B11356=2022,J11356*$P$11),"")</f>
        <v>62524.897117414897</v>
      </c>
      <c r="L11356" s="3">
        <f t="shared" si="178"/>
        <v>119614.8771174149</v>
      </c>
    </row>
    <row r="11357" spans="1:12">
      <c r="A11357">
        <v>4821480</v>
      </c>
      <c r="B11357">
        <v>2022</v>
      </c>
      <c r="D11357" t="s">
        <v>1493</v>
      </c>
      <c r="E11357" t="s">
        <v>1494</v>
      </c>
      <c r="F11357" t="s">
        <v>4101</v>
      </c>
      <c r="G11357" t="s">
        <v>1495</v>
      </c>
      <c r="H11357" s="5">
        <v>68501.69</v>
      </c>
      <c r="I11357">
        <f>IFERROR(VLOOKUP(G11357,'NCES Match'!$A$2:$B$1307,2,FALSE),"")</f>
        <v>4821480</v>
      </c>
      <c r="J11357" cm="1">
        <f t="array" ref="J11357">IFERROR(_xlfn.IFS(B11357=2015,H11357/$O$13,B11357=2016,H11357/$O$14,B11357=2017,H11357/$O$15,B11357=2018,H11357/$O$16,B11357=2019,H11357/$O$17,B11357=2020,H11357/$O$18,B11357=2021,H11357/$O$19,B11357=2022,H11357/$O$20),"")</f>
        <v>3.008804132562701E-5</v>
      </c>
      <c r="K11357" s="3" cm="1">
        <f t="array" ref="K11357">IFERROR(_xlfn.IFS(B11357=2015,J11357*$P$4,B11357=2016,J11357*$P$5,B11357=2017,J11357*$P$6,B11357=2018,J11357*$P$7,B11357=2019,J11357*$P$8,B11357=2020,J11357*$P$9,B11357=2021,J11357*$P$10,B11357=2022,J11357*$P$11),"")</f>
        <v>64794.085678563475</v>
      </c>
      <c r="L11357" s="3">
        <f t="shared" si="178"/>
        <v>133295.77567856348</v>
      </c>
    </row>
    <row r="11358" spans="1:12">
      <c r="A11358">
        <v>4821480</v>
      </c>
      <c r="B11358">
        <v>2023</v>
      </c>
      <c r="D11358" t="s">
        <v>1493</v>
      </c>
      <c r="E11358" t="s">
        <v>1494</v>
      </c>
      <c r="F11358" t="s">
        <v>4101</v>
      </c>
      <c r="G11358" t="s">
        <v>1495</v>
      </c>
      <c r="H11358" s="5">
        <v>80109.81</v>
      </c>
      <c r="I11358">
        <f>IFERROR(VLOOKUP(G11358,'NCES Match'!$A$2:$B$1307,2,FALSE),"")</f>
        <v>4821480</v>
      </c>
      <c r="J11358" t="str" cm="1">
        <f t="array" ref="J11358">IFERROR(_xlfn.IFS(B11358=2015,H11358/$O$13,B11358=2016,H11358/$O$14,B11358=2017,H11358/$O$15,B11358=2018,H11358/$O$16,B11358=2019,H11358/$O$17,B11358=2020,H11358/$O$18,B11358=2021,H11358/$O$19,B11358=2022,H11358/$O$20),"")</f>
        <v/>
      </c>
      <c r="K11358" s="3" t="str" cm="1">
        <f t="array" ref="K11358">IFERROR(_xlfn.IFS(B11358=2015,J11358*$P$4,B11358=2016,J11358*$P$5,B11358=2017,J11358*$P$6,B11358=2018,J11358*$P$7,B11358=2019,J11358*$P$8,B11358=2020,J11358*$P$9,B11358=2021,J11358*$P$10,B11358=2022,J11358*$P$11),"")</f>
        <v/>
      </c>
      <c r="L11358" s="3">
        <f t="shared" si="178"/>
        <v>80109.81</v>
      </c>
    </row>
    <row r="11359" spans="1:12">
      <c r="A11359">
        <v>4811280</v>
      </c>
      <c r="B11359">
        <v>2015</v>
      </c>
      <c r="C11359" t="s">
        <v>381</v>
      </c>
      <c r="D11359" t="s">
        <v>690</v>
      </c>
      <c r="E11359" t="s">
        <v>691</v>
      </c>
      <c r="G11359" t="s">
        <v>692</v>
      </c>
      <c r="H11359" s="5">
        <v>707702.62</v>
      </c>
      <c r="I11359">
        <f>IFERROR(VLOOKUP(G11359,'NCES Match'!$A$2:$B$1307,2,FALSE),"")</f>
        <v>4811280</v>
      </c>
      <c r="J11359" cm="1">
        <f t="array" ref="J11359">IFERROR(_xlfn.IFS(B11359=2015,H11359/$O$13,B11359=2016,H11359/$O$14,B11359=2017,H11359/$O$15,B11359=2018,H11359/$O$16,B11359=2019,H11359/$O$17,B11359=2020,H11359/$O$18,B11359=2021,H11359/$O$19,B11359=2022,H11359/$O$20),"")</f>
        <v>5.5441689128642678E-4</v>
      </c>
      <c r="K11359" s="3" cm="1">
        <f t="array" ref="K11359">IFERROR(_xlfn.IFS(B11359=2015,J11359*$P$4,B11359=2016,J11359*$P$5,B11359=2017,J11359*$P$6,B11359=2018,J11359*$P$7,B11359=2019,J11359*$P$8,B11359=2020,J11359*$P$9,B11359=2021,J11359*$P$10,B11359=2022,J11359*$P$11),"")</f>
        <v>882345.0506978404</v>
      </c>
      <c r="L11359" s="3">
        <f t="shared" si="178"/>
        <v>1590047.6706978404</v>
      </c>
    </row>
    <row r="11360" spans="1:12">
      <c r="A11360">
        <v>4811280</v>
      </c>
      <c r="B11360">
        <v>2016</v>
      </c>
      <c r="C11360" t="s">
        <v>4102</v>
      </c>
      <c r="D11360" t="s">
        <v>690</v>
      </c>
      <c r="E11360" t="s">
        <v>691</v>
      </c>
      <c r="F11360" t="s">
        <v>4101</v>
      </c>
      <c r="G11360" t="s">
        <v>692</v>
      </c>
      <c r="H11360" s="5">
        <v>755080</v>
      </c>
      <c r="I11360">
        <f>IFERROR(VLOOKUP(G11360,'NCES Match'!$A$2:$B$1307,2,FALSE),"")</f>
        <v>4811280</v>
      </c>
      <c r="J11360" cm="1">
        <f t="array" ref="J11360">IFERROR(_xlfn.IFS(B11360=2015,H11360/$O$13,B11360=2016,H11360/$O$14,B11360=2017,H11360/$O$15,B11360=2018,H11360/$O$16,B11360=2019,H11360/$O$17,B11360=2020,H11360/$O$18,B11360=2021,H11360/$O$19,B11360=2022,H11360/$O$20),"")</f>
        <v>5.4053678552838734E-4</v>
      </c>
      <c r="K11360" s="3" cm="1">
        <f t="array" ref="K11360">IFERROR(_xlfn.IFS(B11360=2015,J11360*$P$4,B11360=2016,J11360*$P$5,B11360=2017,J11360*$P$6,B11360=2018,J11360*$P$7,B11360=2019,J11360*$P$8,B11360=2020,J11360*$P$9,B11360=2021,J11360*$P$10,B11360=2022,J11360*$P$11),"")</f>
        <v>905740.32852484006</v>
      </c>
      <c r="L11360" s="3">
        <f t="shared" si="178"/>
        <v>1660820.3285248401</v>
      </c>
    </row>
    <row r="11361" spans="1:12">
      <c r="A11361">
        <v>4811280</v>
      </c>
      <c r="B11361">
        <v>2017</v>
      </c>
      <c r="D11361" t="s">
        <v>690</v>
      </c>
      <c r="E11361" t="s">
        <v>691</v>
      </c>
      <c r="F11361" t="s">
        <v>4101</v>
      </c>
      <c r="G11361" t="s">
        <v>692</v>
      </c>
      <c r="H11361" s="5">
        <v>719851</v>
      </c>
      <c r="I11361">
        <f>IFERROR(VLOOKUP(G11361,'NCES Match'!$A$2:$B$1307,2,FALSE),"")</f>
        <v>4811280</v>
      </c>
      <c r="J11361" cm="1">
        <f t="array" ref="J11361">IFERROR(_xlfn.IFS(B11361=2015,H11361/$O$13,B11361=2016,H11361/$O$14,B11361=2017,H11361/$O$15,B11361=2018,H11361/$O$16,B11361=2019,H11361/$O$17,B11361=2020,H11361/$O$18,B11361=2021,H11361/$O$19,B11361=2022,H11361/$O$20),"")</f>
        <v>4.9629318558943691E-4</v>
      </c>
      <c r="K11361" s="3" cm="1">
        <f t="array" ref="K11361">IFERROR(_xlfn.IFS(B11361=2015,J11361*$P$4,B11361=2016,J11361*$P$5,B11361=2017,J11361*$P$6,B11361=2018,J11361*$P$7,B11361=2019,J11361*$P$8,B11361=2020,J11361*$P$9,B11361=2021,J11361*$P$10,B11361=2022,J11361*$P$11),"")</f>
        <v>842828.82150070299</v>
      </c>
      <c r="L11361" s="3">
        <f t="shared" si="178"/>
        <v>1562679.821500703</v>
      </c>
    </row>
    <row r="11362" spans="1:12">
      <c r="A11362">
        <v>4811280</v>
      </c>
      <c r="B11362">
        <v>2018</v>
      </c>
      <c r="D11362" t="s">
        <v>690</v>
      </c>
      <c r="E11362" t="s">
        <v>691</v>
      </c>
      <c r="F11362" t="s">
        <v>4101</v>
      </c>
      <c r="G11362" t="s">
        <v>692</v>
      </c>
      <c r="H11362" s="5">
        <v>861545</v>
      </c>
      <c r="I11362">
        <f>IFERROR(VLOOKUP(G11362,'NCES Match'!$A$2:$B$1307,2,FALSE),"")</f>
        <v>4811280</v>
      </c>
      <c r="J11362" cm="1">
        <f t="array" ref="J11362">IFERROR(_xlfn.IFS(B11362=2015,H11362/$O$13,B11362=2016,H11362/$O$14,B11362=2017,H11362/$O$15,B11362=2018,H11362/$O$16,B11362=2019,H11362/$O$17,B11362=2020,H11362/$O$18,B11362=2021,H11362/$O$19,B11362=2022,H11362/$O$20),"")</f>
        <v>5.6220880145215065E-4</v>
      </c>
      <c r="K11362" s="3" cm="1">
        <f t="array" ref="K11362">IFERROR(_xlfn.IFS(B11362=2015,J11362*$P$4,B11362=2016,J11362*$P$5,B11362=2017,J11362*$P$6,B11362=2018,J11362*$P$7,B11362=2019,J11362*$P$8,B11362=2020,J11362*$P$9,B11362=2021,J11362*$P$10,B11362=2022,J11362*$P$11),"")</f>
        <v>965230.0347016243</v>
      </c>
      <c r="L11362" s="3">
        <f t="shared" si="178"/>
        <v>1826775.0347016244</v>
      </c>
    </row>
    <row r="11363" spans="1:12">
      <c r="A11363">
        <v>4811280</v>
      </c>
      <c r="B11363">
        <v>2019</v>
      </c>
      <c r="D11363" t="s">
        <v>690</v>
      </c>
      <c r="E11363" t="s">
        <v>691</v>
      </c>
      <c r="F11363" t="s">
        <v>4101</v>
      </c>
      <c r="G11363" t="s">
        <v>692</v>
      </c>
      <c r="H11363" s="5">
        <v>910346</v>
      </c>
      <c r="I11363">
        <f>IFERROR(VLOOKUP(G11363,'NCES Match'!$A$2:$B$1307,2,FALSE),"")</f>
        <v>4811280</v>
      </c>
      <c r="J11363" cm="1">
        <f t="array" ref="J11363">IFERROR(_xlfn.IFS(B11363=2015,H11363/$O$13,B11363=2016,H11363/$O$14,B11363=2017,H11363/$O$15,B11363=2018,H11363/$O$16,B11363=2019,H11363/$O$17,B11363=2020,H11363/$O$18,B11363=2021,H11363/$O$19,B11363=2022,H11363/$O$20),"")</f>
        <v>5.76412904536677E-4</v>
      </c>
      <c r="K11363" s="3" cm="1">
        <f t="array" ref="K11363">IFERROR(_xlfn.IFS(B11363=2015,J11363*$P$4,B11363=2016,J11363*$P$5,B11363=2017,J11363*$P$6,B11363=2018,J11363*$P$7,B11363=2019,J11363*$P$8,B11363=2020,J11363*$P$9,B11363=2021,J11363*$P$10,B11363=2022,J11363*$P$11),"")</f>
        <v>1001762.9556610088</v>
      </c>
      <c r="L11363" s="3">
        <f t="shared" si="178"/>
        <v>1912108.9556610088</v>
      </c>
    </row>
    <row r="11364" spans="1:12">
      <c r="A11364">
        <v>4811280</v>
      </c>
      <c r="B11364">
        <v>2020</v>
      </c>
      <c r="D11364" t="s">
        <v>690</v>
      </c>
      <c r="E11364" t="s">
        <v>691</v>
      </c>
      <c r="F11364" t="s">
        <v>4230</v>
      </c>
      <c r="G11364" t="s">
        <v>692</v>
      </c>
      <c r="H11364" s="5">
        <v>977376</v>
      </c>
      <c r="I11364">
        <f>IFERROR(VLOOKUP(G11364,'NCES Match'!$A$2:$B$1307,2,FALSE),"")</f>
        <v>4811280</v>
      </c>
      <c r="J11364" cm="1">
        <f t="array" ref="J11364">IFERROR(_xlfn.IFS(B11364=2015,H11364/$O$13,B11364=2016,H11364/$O$14,B11364=2017,H11364/$O$15,B11364=2018,H11364/$O$16,B11364=2019,H11364/$O$17,B11364=2020,H11364/$O$18,B11364=2021,H11364/$O$19,B11364=2022,H11364/$O$20),"")</f>
        <v>5.2964744601087261E-4</v>
      </c>
      <c r="K11364" s="3" cm="1">
        <f t="array" ref="K11364">IFERROR(_xlfn.IFS(B11364=2015,J11364*$P$4,B11364=2016,J11364*$P$5,B11364=2017,J11364*$P$6,B11364=2018,J11364*$P$7,B11364=2019,J11364*$P$8,B11364=2020,J11364*$P$9,B11364=2021,J11364*$P$10,B11364=2022,J11364*$P$11),"")</f>
        <v>1116498.3071484801</v>
      </c>
      <c r="L11364" s="3">
        <f t="shared" si="178"/>
        <v>2093874.3071484801</v>
      </c>
    </row>
    <row r="11365" spans="1:12">
      <c r="A11365">
        <v>4811280</v>
      </c>
      <c r="B11365">
        <v>2021</v>
      </c>
      <c r="D11365" t="s">
        <v>690</v>
      </c>
      <c r="E11365" t="s">
        <v>691</v>
      </c>
      <c r="F11365" t="s">
        <v>4101</v>
      </c>
      <c r="G11365" t="s">
        <v>692</v>
      </c>
      <c r="H11365" s="5">
        <v>1006649.31</v>
      </c>
      <c r="I11365">
        <f>IFERROR(VLOOKUP(G11365,'NCES Match'!$A$2:$B$1307,2,FALSE),"")</f>
        <v>4811280</v>
      </c>
      <c r="J11365" cm="1">
        <f t="array" ref="J11365">IFERROR(_xlfn.IFS(B11365=2015,H11365/$O$13,B11365=2016,H11365/$O$14,B11365=2017,H11365/$O$15,B11365=2018,H11365/$O$16,B11365=2019,H11365/$O$17,B11365=2020,H11365/$O$18,B11365=2021,H11365/$O$19,B11365=2022,H11365/$O$20),"")</f>
        <v>5.1504508871310555E-4</v>
      </c>
      <c r="K11365" s="3" cm="1">
        <f t="array" ref="K11365">IFERROR(_xlfn.IFS(B11365=2015,J11365*$P$4,B11365=2016,J11365*$P$5,B11365=2017,J11365*$P$6,B11365=2018,J11365*$P$7,B11365=2019,J11365*$P$8,B11365=2020,J11365*$P$9,B11365=2021,J11365*$P$10,B11365=2022,J11365*$P$11),"")</f>
        <v>1102481.4606883151</v>
      </c>
      <c r="L11365" s="3">
        <f t="shared" si="178"/>
        <v>2109130.7706883149</v>
      </c>
    </row>
    <row r="11366" spans="1:12">
      <c r="A11366">
        <v>4811280</v>
      </c>
      <c r="B11366">
        <v>2022</v>
      </c>
      <c r="D11366" t="s">
        <v>690</v>
      </c>
      <c r="E11366" t="s">
        <v>691</v>
      </c>
      <c r="F11366" t="s">
        <v>4101</v>
      </c>
      <c r="G11366" t="s">
        <v>692</v>
      </c>
      <c r="H11366" s="5">
        <v>1281580.78</v>
      </c>
      <c r="I11366">
        <f>IFERROR(VLOOKUP(G11366,'NCES Match'!$A$2:$B$1307,2,FALSE),"")</f>
        <v>4811280</v>
      </c>
      <c r="J11366" cm="1">
        <f t="array" ref="J11366">IFERROR(_xlfn.IFS(B11366=2015,H11366/$O$13,B11366=2016,H11366/$O$14,B11366=2017,H11366/$O$15,B11366=2018,H11366/$O$16,B11366=2019,H11366/$O$17,B11366=2020,H11366/$O$18,B11366=2021,H11366/$O$19,B11366=2022,H11366/$O$20),"")</f>
        <v>5.6290954968803391E-4</v>
      </c>
      <c r="K11366" s="3" cm="1">
        <f t="array" ref="K11366">IFERROR(_xlfn.IFS(B11366=2015,J11366*$P$4,B11366=2016,J11366*$P$5,B11366=2017,J11366*$P$6,B11366=2018,J11366*$P$7,B11366=2019,J11366*$P$8,B11366=2020,J11366*$P$9,B11366=2021,J11366*$P$10,B11366=2022,J11366*$P$11),"")</f>
        <v>1212216.1491682937</v>
      </c>
      <c r="L11366" s="3">
        <f t="shared" si="178"/>
        <v>2493796.9291682937</v>
      </c>
    </row>
    <row r="11367" spans="1:12">
      <c r="A11367">
        <v>4811280</v>
      </c>
      <c r="B11367">
        <v>2023</v>
      </c>
      <c r="D11367" t="s">
        <v>690</v>
      </c>
      <c r="E11367" t="s">
        <v>691</v>
      </c>
      <c r="F11367" t="s">
        <v>4101</v>
      </c>
      <c r="G11367" t="s">
        <v>692</v>
      </c>
      <c r="H11367" s="5">
        <v>1425716.01</v>
      </c>
      <c r="I11367">
        <f>IFERROR(VLOOKUP(G11367,'NCES Match'!$A$2:$B$1307,2,FALSE),"")</f>
        <v>4811280</v>
      </c>
      <c r="J11367" t="str" cm="1">
        <f t="array" ref="J11367">IFERROR(_xlfn.IFS(B11367=2015,H11367/$O$13,B11367=2016,H11367/$O$14,B11367=2017,H11367/$O$15,B11367=2018,H11367/$O$16,B11367=2019,H11367/$O$17,B11367=2020,H11367/$O$18,B11367=2021,H11367/$O$19,B11367=2022,H11367/$O$20),"")</f>
        <v/>
      </c>
      <c r="K11367" s="3" t="str" cm="1">
        <f t="array" ref="K11367">IFERROR(_xlfn.IFS(B11367=2015,J11367*$P$4,B11367=2016,J11367*$P$5,B11367=2017,J11367*$P$6,B11367=2018,J11367*$P$7,B11367=2019,J11367*$P$8,B11367=2020,J11367*$P$9,B11367=2021,J11367*$P$10,B11367=2022,J11367*$P$11),"")</f>
        <v/>
      </c>
      <c r="L11367" s="3">
        <f t="shared" si="178"/>
        <v>1425716.01</v>
      </c>
    </row>
    <row r="11368" spans="1:12">
      <c r="A11368">
        <v>4812240</v>
      </c>
      <c r="B11368">
        <v>2015</v>
      </c>
      <c r="C11368" t="s">
        <v>381</v>
      </c>
      <c r="D11368" t="s">
        <v>765</v>
      </c>
      <c r="E11368" t="s">
        <v>766</v>
      </c>
      <c r="G11368" t="s">
        <v>767</v>
      </c>
      <c r="H11368" s="5">
        <v>79589.23</v>
      </c>
      <c r="I11368">
        <f>IFERROR(VLOOKUP(G11368,'NCES Match'!$A$2:$B$1307,2,FALSE),"")</f>
        <v>4812240</v>
      </c>
      <c r="J11368" cm="1">
        <f t="array" ref="J11368">IFERROR(_xlfn.IFS(B11368=2015,H11368/$O$13,B11368=2016,H11368/$O$14,B11368=2017,H11368/$O$15,B11368=2018,H11368/$O$16,B11368=2019,H11368/$O$17,B11368=2020,H11368/$O$18,B11368=2021,H11368/$O$19,B11368=2022,H11368/$O$20),"")</f>
        <v>6.2350501791953825E-5</v>
      </c>
      <c r="K11368" s="3" cm="1">
        <f t="array" ref="K11368">IFERROR(_xlfn.IFS(B11368=2015,J11368*$P$4,B11368=2016,J11368*$P$5,B11368=2017,J11368*$P$6,B11368=2018,J11368*$P$7,B11368=2019,J11368*$P$8,B11368=2020,J11368*$P$9,B11368=2021,J11368*$P$10,B11368=2022,J11368*$P$11),"")</f>
        <v>99229.762890169994</v>
      </c>
      <c r="L11368" s="3">
        <f t="shared" si="178"/>
        <v>178818.99289016999</v>
      </c>
    </row>
    <row r="11369" spans="1:12">
      <c r="A11369">
        <v>4812240</v>
      </c>
      <c r="B11369">
        <v>2016</v>
      </c>
      <c r="C11369" t="s">
        <v>4102</v>
      </c>
      <c r="D11369" t="s">
        <v>765</v>
      </c>
      <c r="E11369" t="s">
        <v>766</v>
      </c>
      <c r="F11369" t="s">
        <v>4101</v>
      </c>
      <c r="G11369" t="s">
        <v>767</v>
      </c>
      <c r="H11369" s="5">
        <v>74784</v>
      </c>
      <c r="I11369">
        <f>IFERROR(VLOOKUP(G11369,'NCES Match'!$A$2:$B$1307,2,FALSE),"")</f>
        <v>4812240</v>
      </c>
      <c r="J11369" cm="1">
        <f t="array" ref="J11369">IFERROR(_xlfn.IFS(B11369=2015,H11369/$O$13,B11369=2016,H11369/$O$14,B11369=2017,H11369/$O$15,B11369=2018,H11369/$O$16,B11369=2019,H11369/$O$17,B11369=2020,H11369/$O$18,B11369=2021,H11369/$O$19,B11369=2022,H11369/$O$20),"")</f>
        <v>5.3535390910837156E-5</v>
      </c>
      <c r="K11369" s="3" cm="1">
        <f t="array" ref="K11369">IFERROR(_xlfn.IFS(B11369=2015,J11369*$P$4,B11369=2016,J11369*$P$5,B11369=2017,J11369*$P$6,B11369=2018,J11369*$P$7,B11369=2019,J11369*$P$8,B11369=2020,J11369*$P$9,B11369=2021,J11369*$P$10,B11369=2022,J11369*$P$11),"")</f>
        <v>89705.573884093916</v>
      </c>
      <c r="L11369" s="3">
        <f t="shared" si="178"/>
        <v>164489.5738840939</v>
      </c>
    </row>
    <row r="11370" spans="1:12">
      <c r="A11370">
        <v>4812240</v>
      </c>
      <c r="B11370">
        <v>2017</v>
      </c>
      <c r="D11370" t="s">
        <v>765</v>
      </c>
      <c r="E11370" t="s">
        <v>766</v>
      </c>
      <c r="F11370" t="s">
        <v>4101</v>
      </c>
      <c r="G11370" t="s">
        <v>767</v>
      </c>
      <c r="H11370" s="5">
        <v>80699</v>
      </c>
      <c r="I11370">
        <f>IFERROR(VLOOKUP(G11370,'NCES Match'!$A$2:$B$1307,2,FALSE),"")</f>
        <v>4812240</v>
      </c>
      <c r="J11370" cm="1">
        <f t="array" ref="J11370">IFERROR(_xlfn.IFS(B11370=2015,H11370/$O$13,B11370=2016,H11370/$O$14,B11370=2017,H11370/$O$15,B11370=2018,H11370/$O$16,B11370=2019,H11370/$O$17,B11370=2020,H11370/$O$18,B11370=2021,H11370/$O$19,B11370=2022,H11370/$O$20),"")</f>
        <v>5.5637019027384793E-5</v>
      </c>
      <c r="K11370" s="3" cm="1">
        <f t="array" ref="K11370">IFERROR(_xlfn.IFS(B11370=2015,J11370*$P$4,B11370=2016,J11370*$P$5,B11370=2017,J11370*$P$6,B11370=2018,J11370*$P$7,B11370=2019,J11370*$P$8,B11370=2020,J11370*$P$9,B11370=2021,J11370*$P$10,B11370=2022,J11370*$P$11),"")</f>
        <v>94485.446385828778</v>
      </c>
      <c r="L11370" s="3">
        <f t="shared" si="178"/>
        <v>175184.44638582878</v>
      </c>
    </row>
    <row r="11371" spans="1:12">
      <c r="A11371">
        <v>4812240</v>
      </c>
      <c r="B11371">
        <v>2018</v>
      </c>
      <c r="D11371" t="s">
        <v>765</v>
      </c>
      <c r="E11371" t="s">
        <v>766</v>
      </c>
      <c r="F11371" t="s">
        <v>4101</v>
      </c>
      <c r="G11371" t="s">
        <v>767</v>
      </c>
      <c r="H11371" s="5">
        <v>77253</v>
      </c>
      <c r="I11371">
        <f>IFERROR(VLOOKUP(G11371,'NCES Match'!$A$2:$B$1307,2,FALSE),"")</f>
        <v>4812240</v>
      </c>
      <c r="J11371" cm="1">
        <f t="array" ref="J11371">IFERROR(_xlfn.IFS(B11371=2015,H11371/$O$13,B11371=2016,H11371/$O$14,B11371=2017,H11371/$O$15,B11371=2018,H11371/$O$16,B11371=2019,H11371/$O$17,B11371=2020,H11371/$O$18,B11371=2021,H11371/$O$19,B11371=2022,H11371/$O$20),"")</f>
        <v>5.0412127675957722E-5</v>
      </c>
      <c r="K11371" s="3" cm="1">
        <f t="array" ref="K11371">IFERROR(_xlfn.IFS(B11371=2015,J11371*$P$4,B11371=2016,J11371*$P$5,B11371=2017,J11371*$P$6,B11371=2018,J11371*$P$7,B11371=2019,J11371*$P$8,B11371=2020,J11371*$P$9,B11371=2021,J11371*$P$10,B11371=2022,J11371*$P$11),"")</f>
        <v>86550.227638491997</v>
      </c>
      <c r="L11371" s="3">
        <f t="shared" si="178"/>
        <v>163803.22763849201</v>
      </c>
    </row>
    <row r="11372" spans="1:12">
      <c r="A11372">
        <v>4812240</v>
      </c>
      <c r="B11372">
        <v>2019</v>
      </c>
      <c r="D11372" t="s">
        <v>765</v>
      </c>
      <c r="E11372" t="s">
        <v>766</v>
      </c>
      <c r="F11372" t="s">
        <v>4101</v>
      </c>
      <c r="G11372" t="s">
        <v>767</v>
      </c>
      <c r="H11372" s="5">
        <v>89250</v>
      </c>
      <c r="I11372">
        <f>IFERROR(VLOOKUP(G11372,'NCES Match'!$A$2:$B$1307,2,FALSE),"")</f>
        <v>4812240</v>
      </c>
      <c r="J11372" cm="1">
        <f t="array" ref="J11372">IFERROR(_xlfn.IFS(B11372=2015,H11372/$O$13,B11372=2016,H11372/$O$14,B11372=2017,H11372/$O$15,B11372=2018,H11372/$O$16,B11372=2019,H11372/$O$17,B11372=2020,H11372/$O$18,B11372=2021,H11372/$O$19,B11372=2022,H11372/$O$20),"")</f>
        <v>5.6511317378116038E-5</v>
      </c>
      <c r="K11372" s="3" cm="1">
        <f t="array" ref="K11372">IFERROR(_xlfn.IFS(B11372=2015,J11372*$P$4,B11372=2016,J11372*$P$5,B11372=2017,J11372*$P$6,B11372=2018,J11372*$P$7,B11372=2019,J11372*$P$8,B11372=2020,J11372*$P$9,B11372=2021,J11372*$P$10,B11372=2022,J11372*$P$11),"")</f>
        <v>98212.48601382885</v>
      </c>
      <c r="L11372" s="3">
        <f t="shared" si="178"/>
        <v>187462.48601382883</v>
      </c>
    </row>
    <row r="11373" spans="1:12">
      <c r="A11373">
        <v>4812240</v>
      </c>
      <c r="B11373">
        <v>2020</v>
      </c>
      <c r="D11373" t="s">
        <v>765</v>
      </c>
      <c r="E11373" t="s">
        <v>766</v>
      </c>
      <c r="F11373" t="s">
        <v>4230</v>
      </c>
      <c r="G11373" t="s">
        <v>767</v>
      </c>
      <c r="H11373" s="5">
        <v>121023</v>
      </c>
      <c r="I11373">
        <f>IFERROR(VLOOKUP(G11373,'NCES Match'!$A$2:$B$1307,2,FALSE),"")</f>
        <v>4812240</v>
      </c>
      <c r="J11373" cm="1">
        <f t="array" ref="J11373">IFERROR(_xlfn.IFS(B11373=2015,H11373/$O$13,B11373=2016,H11373/$O$14,B11373=2017,H11373/$O$15,B11373=2018,H11373/$O$16,B11373=2019,H11373/$O$17,B11373=2020,H11373/$O$18,B11373=2021,H11373/$O$19,B11373=2022,H11373/$O$20),"")</f>
        <v>6.5583278961805735E-5</v>
      </c>
      <c r="K11373" s="3" cm="1">
        <f t="array" ref="K11373">IFERROR(_xlfn.IFS(B11373=2015,J11373*$P$4,B11373=2016,J11373*$P$5,B11373=2017,J11373*$P$6,B11373=2018,J11373*$P$7,B11373=2019,J11373*$P$8,B11373=2020,J11373*$P$9,B11373=2021,J11373*$P$10,B11373=2022,J11373*$P$11),"")</f>
        <v>138249.73666841676</v>
      </c>
      <c r="L11373" s="3">
        <f t="shared" si="178"/>
        <v>259272.73666841676</v>
      </c>
    </row>
    <row r="11374" spans="1:12">
      <c r="A11374">
        <v>4812240</v>
      </c>
      <c r="B11374">
        <v>2021</v>
      </c>
      <c r="D11374" t="s">
        <v>765</v>
      </c>
      <c r="E11374" t="s">
        <v>766</v>
      </c>
      <c r="F11374" t="s">
        <v>4230</v>
      </c>
      <c r="G11374" t="s">
        <v>767</v>
      </c>
      <c r="H11374" s="5">
        <v>134836.53</v>
      </c>
      <c r="I11374">
        <f>IFERROR(VLOOKUP(G11374,'NCES Match'!$A$2:$B$1307,2,FALSE),"")</f>
        <v>4812240</v>
      </c>
      <c r="J11374" cm="1">
        <f t="array" ref="J11374">IFERROR(_xlfn.IFS(B11374=2015,H11374/$O$13,B11374=2016,H11374/$O$14,B11374=2017,H11374/$O$15,B11374=2018,H11374/$O$16,B11374=2019,H11374/$O$17,B11374=2020,H11374/$O$18,B11374=2021,H11374/$O$19,B11374=2022,H11374/$O$20),"")</f>
        <v>6.8988168834703038E-5</v>
      </c>
      <c r="K11374" s="3" cm="1">
        <f t="array" ref="K11374">IFERROR(_xlfn.IFS(B11374=2015,J11374*$P$4,B11374=2016,J11374*$P$5,B11374=2017,J11374*$P$6,B11374=2018,J11374*$P$7,B11374=2019,J11374*$P$8,B11374=2020,J11374*$P$9,B11374=2021,J11374*$P$10,B11374=2022,J11374*$P$11),"")</f>
        <v>147672.85197716355</v>
      </c>
      <c r="L11374" s="3">
        <f t="shared" si="178"/>
        <v>282509.38197716355</v>
      </c>
    </row>
    <row r="11375" spans="1:12">
      <c r="A11375">
        <v>4812240</v>
      </c>
      <c r="B11375">
        <v>2022</v>
      </c>
      <c r="D11375" t="s">
        <v>765</v>
      </c>
      <c r="E11375" t="s">
        <v>766</v>
      </c>
      <c r="F11375" t="s">
        <v>4101</v>
      </c>
      <c r="G11375" t="s">
        <v>767</v>
      </c>
      <c r="H11375" s="5">
        <v>154898.29999999999</v>
      </c>
      <c r="I11375">
        <f>IFERROR(VLOOKUP(G11375,'NCES Match'!$A$2:$B$1307,2,FALSE),"")</f>
        <v>4812240</v>
      </c>
      <c r="J11375" cm="1">
        <f t="array" ref="J11375">IFERROR(_xlfn.IFS(B11375=2015,H11375/$O$13,B11375=2016,H11375/$O$14,B11375=2017,H11375/$O$15,B11375=2018,H11375/$O$16,B11375=2019,H11375/$O$17,B11375=2020,H11375/$O$18,B11375=2021,H11375/$O$19,B11375=2022,H11375/$O$20),"")</f>
        <v>6.8036079864151815E-5</v>
      </c>
      <c r="K11375" s="3" cm="1">
        <f t="array" ref="K11375">IFERROR(_xlfn.IFS(B11375=2015,J11375*$P$4,B11375=2016,J11375*$P$5,B11375=2017,J11375*$P$6,B11375=2018,J11375*$P$7,B11375=2019,J11375*$P$8,B11375=2020,J11375*$P$9,B11375=2021,J11375*$P$10,B11375=2022,J11375*$P$11),"")</f>
        <v>146514.54178230971</v>
      </c>
      <c r="L11375" s="3">
        <f t="shared" si="178"/>
        <v>301412.8417823097</v>
      </c>
    </row>
    <row r="11376" spans="1:12">
      <c r="A11376">
        <v>4812240</v>
      </c>
      <c r="B11376">
        <v>2023</v>
      </c>
      <c r="D11376" t="s">
        <v>765</v>
      </c>
      <c r="E11376" t="s">
        <v>766</v>
      </c>
      <c r="F11376" t="s">
        <v>4101</v>
      </c>
      <c r="G11376" t="s">
        <v>767</v>
      </c>
      <c r="H11376" s="5">
        <v>190192.32</v>
      </c>
      <c r="I11376">
        <f>IFERROR(VLOOKUP(G11376,'NCES Match'!$A$2:$B$1307,2,FALSE),"")</f>
        <v>4812240</v>
      </c>
      <c r="J11376" t="str" cm="1">
        <f t="array" ref="J11376">IFERROR(_xlfn.IFS(B11376=2015,H11376/$O$13,B11376=2016,H11376/$O$14,B11376=2017,H11376/$O$15,B11376=2018,H11376/$O$16,B11376=2019,H11376/$O$17,B11376=2020,H11376/$O$18,B11376=2021,H11376/$O$19,B11376=2022,H11376/$O$20),"")</f>
        <v/>
      </c>
      <c r="K11376" s="3" t="str" cm="1">
        <f t="array" ref="K11376">IFERROR(_xlfn.IFS(B11376=2015,J11376*$P$4,B11376=2016,J11376*$P$5,B11376=2017,J11376*$P$6,B11376=2018,J11376*$P$7,B11376=2019,J11376*$P$8,B11376=2020,J11376*$P$9,B11376=2021,J11376*$P$10,B11376=2022,J11376*$P$11),"")</f>
        <v/>
      </c>
      <c r="L11376" s="3">
        <f t="shared" si="178"/>
        <v>190192.32</v>
      </c>
    </row>
    <row r="11377" spans="1:12">
      <c r="A11377" t="s">
        <v>4230</v>
      </c>
      <c r="B11377">
        <v>2015</v>
      </c>
      <c r="C11377" t="s">
        <v>230</v>
      </c>
      <c r="D11377" t="s">
        <v>246</v>
      </c>
      <c r="E11377" t="s">
        <v>247</v>
      </c>
      <c r="G11377" t="s">
        <v>248</v>
      </c>
      <c r="H11377" s="5">
        <v>1338546.32</v>
      </c>
      <c r="I11377" t="str">
        <f>IFERROR(VLOOKUP(G11377,'NCES Match'!$A$2:$B$1307,2,FALSE),"")</f>
        <v/>
      </c>
      <c r="J11377" cm="1">
        <f t="array" ref="J11377">IFERROR(_xlfn.IFS(B11377=2015,H11377/$O$13,B11377=2016,H11377/$O$14,B11377=2017,H11377/$O$15,B11377=2018,H11377/$O$16,B11377=2019,H11377/$O$17,B11377=2020,H11377/$O$18,B11377=2021,H11377/$O$19,B11377=2022,H11377/$O$20),"")</f>
        <v>1.0486222158924419E-3</v>
      </c>
      <c r="K11377" s="3" cm="1">
        <f t="array" ref="K11377">IFERROR(_xlfn.IFS(B11377=2015,J11377*$P$4,B11377=2016,J11377*$P$5,B11377=2017,J11377*$P$6,B11377=2018,J11377*$P$7,B11377=2019,J11377*$P$8,B11377=2020,J11377*$P$9,B11377=2021,J11377*$P$10,B11377=2022,J11377*$P$11),"")</f>
        <v>1668864.4173477949</v>
      </c>
      <c r="L11377" s="3">
        <f t="shared" si="178"/>
        <v>3007410.7373477947</v>
      </c>
    </row>
    <row r="11378" spans="1:12">
      <c r="A11378" t="s">
        <v>4230</v>
      </c>
      <c r="B11378">
        <v>2016</v>
      </c>
      <c r="C11378" t="s">
        <v>4100</v>
      </c>
      <c r="D11378" t="s">
        <v>246</v>
      </c>
      <c r="E11378" t="s">
        <v>247</v>
      </c>
      <c r="F11378" t="s">
        <v>4101</v>
      </c>
      <c r="G11378" t="s">
        <v>248</v>
      </c>
      <c r="H11378" s="5">
        <v>933965</v>
      </c>
      <c r="I11378" t="str">
        <f>IFERROR(VLOOKUP(G11378,'NCES Match'!$A$2:$B$1307,2,FALSE),"")</f>
        <v/>
      </c>
      <c r="J11378" cm="1">
        <f t="array" ref="J11378">IFERROR(_xlfn.IFS(B11378=2015,H11378/$O$13,B11378=2016,H11378/$O$14,B11378=2017,H11378/$O$15,B11378=2018,H11378/$O$16,B11378=2019,H11378/$O$17,B11378=2020,H11378/$O$18,B11378=2021,H11378/$O$19,B11378=2022,H11378/$O$20),"")</f>
        <v>6.6859463751658141E-4</v>
      </c>
      <c r="K11378" s="3" cm="1">
        <f t="array" ref="K11378">IFERROR(_xlfn.IFS(B11378=2015,J11378*$P$4,B11378=2016,J11378*$P$5,B11378=2017,J11378*$P$6,B11378=2018,J11378*$P$7,B11378=2019,J11378*$P$8,B11378=2020,J11378*$P$9,B11378=2021,J11378*$P$10,B11378=2022,J11378*$P$11),"")</f>
        <v>1120318.066868017</v>
      </c>
      <c r="L11378" s="3">
        <f t="shared" si="178"/>
        <v>2054283.066868017</v>
      </c>
    </row>
    <row r="11379" spans="1:12">
      <c r="A11379" t="s">
        <v>4230</v>
      </c>
      <c r="B11379">
        <v>2017</v>
      </c>
      <c r="D11379" t="s">
        <v>246</v>
      </c>
      <c r="E11379" t="s">
        <v>247</v>
      </c>
      <c r="F11379" t="s">
        <v>4101</v>
      </c>
      <c r="G11379" t="s">
        <v>248</v>
      </c>
      <c r="H11379" s="5">
        <v>1269624</v>
      </c>
      <c r="I11379" t="str">
        <f>IFERROR(VLOOKUP(G11379,'NCES Match'!$A$2:$B$1307,2,FALSE),"")</f>
        <v/>
      </c>
      <c r="J11379" cm="1">
        <f t="array" ref="J11379">IFERROR(_xlfn.IFS(B11379=2015,H11379/$O$13,B11379=2016,H11379/$O$14,B11379=2017,H11379/$O$15,B11379=2018,H11379/$O$16,B11379=2019,H11379/$O$17,B11379=2020,H11379/$O$18,B11379=2021,H11379/$O$19,B11379=2022,H11379/$O$20),"")</f>
        <v>8.753280046298516E-4</v>
      </c>
      <c r="K11379" s="3" cm="1">
        <f t="array" ref="K11379">IFERROR(_xlfn.IFS(B11379=2015,J11379*$P$4,B11379=2016,J11379*$P$5,B11379=2017,J11379*$P$6,B11379=2018,J11379*$P$7,B11379=2019,J11379*$P$8,B11379=2020,J11379*$P$9,B11379=2021,J11379*$P$10,B11379=2022,J11379*$P$11),"")</f>
        <v>1486523.8773982513</v>
      </c>
      <c r="L11379" s="3">
        <f t="shared" si="178"/>
        <v>2756147.8773982516</v>
      </c>
    </row>
    <row r="11380" spans="1:12">
      <c r="A11380" t="s">
        <v>4230</v>
      </c>
      <c r="B11380">
        <v>2018</v>
      </c>
      <c r="D11380" t="s">
        <v>246</v>
      </c>
      <c r="E11380" t="s">
        <v>247</v>
      </c>
      <c r="F11380">
        <v>954</v>
      </c>
      <c r="G11380" t="s">
        <v>248</v>
      </c>
      <c r="H11380" s="5">
        <v>1409960</v>
      </c>
      <c r="I11380" t="str">
        <f>IFERROR(VLOOKUP(G11380,'NCES Match'!$A$2:$B$1307,2,FALSE),"")</f>
        <v/>
      </c>
      <c r="J11380" cm="1">
        <f t="array" ref="J11380">IFERROR(_xlfn.IFS(B11380=2015,H11380/$O$13,B11380=2016,H11380/$O$14,B11380=2017,H11380/$O$15,B11380=2018,H11380/$O$16,B11380=2019,H11380/$O$17,B11380=2020,H11380/$O$18,B11380=2021,H11380/$O$19,B11380=2022,H11380/$O$20),"")</f>
        <v>9.2008185491816946E-4</v>
      </c>
      <c r="K11380" s="3" cm="1">
        <f t="array" ref="K11380">IFERROR(_xlfn.IFS(B11380=2015,J11380*$P$4,B11380=2016,J11380*$P$5,B11380=2017,J11380*$P$6,B11380=2018,J11380*$P$7,B11380=2019,J11380*$P$8,B11380=2020,J11380*$P$9,B11380=2021,J11380*$P$10,B11380=2022,J11380*$P$11),"")</f>
        <v>1579645.5666597823</v>
      </c>
      <c r="L11380" s="3">
        <f t="shared" si="178"/>
        <v>2989605.5666597821</v>
      </c>
    </row>
    <row r="11381" spans="1:12">
      <c r="A11381" t="s">
        <v>4230</v>
      </c>
      <c r="B11381">
        <v>2019</v>
      </c>
      <c r="D11381" t="s">
        <v>246</v>
      </c>
      <c r="E11381" t="s">
        <v>247</v>
      </c>
      <c r="F11381" t="s">
        <v>4156</v>
      </c>
      <c r="G11381" t="s">
        <v>248</v>
      </c>
      <c r="H11381" s="5">
        <v>1478196</v>
      </c>
      <c r="I11381" t="str">
        <f>IFERROR(VLOOKUP(G11381,'NCES Match'!$A$2:$B$1307,2,FALSE),"")</f>
        <v/>
      </c>
      <c r="J11381" cm="1">
        <f t="array" ref="J11381">IFERROR(_xlfn.IFS(B11381=2015,H11381/$O$13,B11381=2016,H11381/$O$14,B11381=2017,H11381/$O$15,B11381=2018,H11381/$O$16,B11381=2019,H11381/$O$17,B11381=2020,H11381/$O$18,B11381=2021,H11381/$O$19,B11381=2022,H11381/$O$20),"")</f>
        <v>9.35964182667357E-4</v>
      </c>
      <c r="K11381" s="3" cm="1">
        <f t="array" ref="K11381">IFERROR(_xlfn.IFS(B11381=2015,J11381*$P$4,B11381=2016,J11381*$P$5,B11381=2017,J11381*$P$6,B11381=2018,J11381*$P$7,B11381=2019,J11381*$P$8,B11381=2020,J11381*$P$9,B11381=2021,J11381*$P$10,B11381=2022,J11381*$P$11),"")</f>
        <v>1626636.4591114593</v>
      </c>
      <c r="L11381" s="3">
        <f t="shared" si="178"/>
        <v>3104832.4591114596</v>
      </c>
    </row>
    <row r="11382" spans="1:12">
      <c r="A11382" t="s">
        <v>4230</v>
      </c>
      <c r="B11382">
        <v>2020</v>
      </c>
      <c r="D11382" t="s">
        <v>246</v>
      </c>
      <c r="E11382" t="s">
        <v>247</v>
      </c>
      <c r="F11382" t="s">
        <v>4156</v>
      </c>
      <c r="G11382" t="s">
        <v>248</v>
      </c>
      <c r="H11382" s="5">
        <v>1732414</v>
      </c>
      <c r="I11382" t="str">
        <f>IFERROR(VLOOKUP(G11382,'NCES Match'!$A$2:$B$1307,2,FALSE),"")</f>
        <v/>
      </c>
      <c r="J11382" cm="1">
        <f t="array" ref="J11382">IFERROR(_xlfn.IFS(B11382=2015,H11382/$O$13,B11382=2016,H11382/$O$14,B11382=2017,H11382/$O$15,B11382=2018,H11382/$O$16,B11382=2019,H11382/$O$17,B11382=2020,H11382/$O$18,B11382=2021,H11382/$O$19,B11382=2022,H11382/$O$20),"")</f>
        <v>9.3880824834401491E-4</v>
      </c>
      <c r="K11382" s="3" cm="1">
        <f t="array" ref="K11382">IFERROR(_xlfn.IFS(B11382=2015,J11382*$P$4,B11382=2016,J11382*$P$5,B11382=2017,J11382*$P$6,B11382=2018,J11382*$P$7,B11382=2019,J11382*$P$8,B11382=2020,J11382*$P$9,B11382=2021,J11382*$P$10,B11382=2022,J11382*$P$11),"")</f>
        <v>1979010.4302544026</v>
      </c>
      <c r="L11382" s="3">
        <f t="shared" si="178"/>
        <v>3711424.4302544026</v>
      </c>
    </row>
    <row r="11383" spans="1:12">
      <c r="A11383" t="s">
        <v>4230</v>
      </c>
      <c r="B11383">
        <v>2021</v>
      </c>
      <c r="D11383" t="s">
        <v>246</v>
      </c>
      <c r="E11383" t="s">
        <v>247</v>
      </c>
      <c r="F11383" t="s">
        <v>4156</v>
      </c>
      <c r="G11383" t="s">
        <v>248</v>
      </c>
      <c r="H11383" s="5">
        <v>1796203.76</v>
      </c>
      <c r="I11383" t="str">
        <f>IFERROR(VLOOKUP(G11383,'NCES Match'!$A$2:$B$1307,2,FALSE),"")</f>
        <v/>
      </c>
      <c r="J11383" cm="1">
        <f t="array" ref="J11383">IFERROR(_xlfn.IFS(B11383=2015,H11383/$O$13,B11383=2016,H11383/$O$14,B11383=2017,H11383/$O$15,B11383=2018,H11383/$O$16,B11383=2019,H11383/$O$17,B11383=2020,H11383/$O$18,B11383=2021,H11383/$O$19,B11383=2022,H11383/$O$20),"")</f>
        <v>9.1901510856448479E-4</v>
      </c>
      <c r="K11383" s="3" cm="1">
        <f t="array" ref="K11383">IFERROR(_xlfn.IFS(B11383=2015,J11383*$P$4,B11383=2016,J11383*$P$5,B11383=2017,J11383*$P$6,B11383=2018,J11383*$P$7,B11383=2019,J11383*$P$8,B11383=2020,J11383*$P$9,B11383=2021,J11383*$P$10,B11383=2022,J11383*$P$11),"")</f>
        <v>1967200.8169544605</v>
      </c>
      <c r="L11383" s="3">
        <f t="shared" si="178"/>
        <v>3763404.5769544607</v>
      </c>
    </row>
    <row r="11384" spans="1:12">
      <c r="A11384" t="s">
        <v>4230</v>
      </c>
      <c r="B11384">
        <v>2022</v>
      </c>
      <c r="D11384" t="s">
        <v>246</v>
      </c>
      <c r="E11384" t="s">
        <v>247</v>
      </c>
      <c r="F11384" t="s">
        <v>4156</v>
      </c>
      <c r="G11384" t="s">
        <v>248</v>
      </c>
      <c r="H11384" s="5">
        <v>1806456.08</v>
      </c>
      <c r="I11384" t="str">
        <f>IFERROR(VLOOKUP(G11384,'NCES Match'!$A$2:$B$1307,2,FALSE),"")</f>
        <v/>
      </c>
      <c r="J11384" cm="1">
        <f t="array" ref="J11384">IFERROR(_xlfn.IFS(B11384=2015,H11384/$O$13,B11384=2016,H11384/$O$14,B11384=2017,H11384/$O$15,B11384=2018,H11384/$O$16,B11384=2019,H11384/$O$17,B11384=2020,H11384/$O$18,B11384=2021,H11384/$O$19,B11384=2022,H11384/$O$20),"")</f>
        <v>7.9345086505121514E-4</v>
      </c>
      <c r="K11384" s="3" cm="1">
        <f t="array" ref="K11384">IFERROR(_xlfn.IFS(B11384=2015,J11384*$P$4,B11384=2016,J11384*$P$5,B11384=2017,J11384*$P$6,B11384=2018,J11384*$P$7,B11384=2019,J11384*$P$8,B11384=2020,J11384*$P$9,B11384=2021,J11384*$P$10,B11384=2022,J11384*$P$11),"")</f>
        <v>1708682.9539837912</v>
      </c>
      <c r="L11384" s="3">
        <f t="shared" si="178"/>
        <v>3515139.0339837912</v>
      </c>
    </row>
    <row r="11385" spans="1:12">
      <c r="A11385" t="s">
        <v>4230</v>
      </c>
      <c r="B11385">
        <v>2023</v>
      </c>
      <c r="D11385" t="s">
        <v>246</v>
      </c>
      <c r="E11385" t="s">
        <v>247</v>
      </c>
      <c r="F11385" t="s">
        <v>4156</v>
      </c>
      <c r="G11385" t="s">
        <v>248</v>
      </c>
      <c r="H11385" s="5">
        <v>2026251.93</v>
      </c>
      <c r="I11385" t="str">
        <f>IFERROR(VLOOKUP(G11385,'NCES Match'!$A$2:$B$1307,2,FALSE),"")</f>
        <v/>
      </c>
      <c r="J11385" t="str" cm="1">
        <f t="array" ref="J11385">IFERROR(_xlfn.IFS(B11385=2015,H11385/$O$13,B11385=2016,H11385/$O$14,B11385=2017,H11385/$O$15,B11385=2018,H11385/$O$16,B11385=2019,H11385/$O$17,B11385=2020,H11385/$O$18,B11385=2021,H11385/$O$19,B11385=2022,H11385/$O$20),"")</f>
        <v/>
      </c>
      <c r="K11385" s="3" t="str" cm="1">
        <f t="array" ref="K11385">IFERROR(_xlfn.IFS(B11385=2015,J11385*$P$4,B11385=2016,J11385*$P$5,B11385=2017,J11385*$P$6,B11385=2018,J11385*$P$7,B11385=2019,J11385*$P$8,B11385=2020,J11385*$P$9,B11385=2021,J11385*$P$10,B11385=2022,J11385*$P$11),"")</f>
        <v/>
      </c>
      <c r="L11385" s="3">
        <f t="shared" si="178"/>
        <v>2026251.93</v>
      </c>
    </row>
    <row r="11386" spans="1:12">
      <c r="A11386" t="s">
        <v>4230</v>
      </c>
      <c r="B11386">
        <v>2015</v>
      </c>
      <c r="C11386" t="s">
        <v>1</v>
      </c>
      <c r="D11386" t="s">
        <v>66</v>
      </c>
      <c r="E11386" t="s">
        <v>67</v>
      </c>
      <c r="F11386" t="s">
        <v>68</v>
      </c>
      <c r="G11386" t="s">
        <v>69</v>
      </c>
      <c r="H11386" s="5">
        <v>1043296.75</v>
      </c>
      <c r="I11386" t="str">
        <f>IFERROR(VLOOKUP(G11386,'NCES Match'!$A$2:$B$1307,2,FALSE),"")</f>
        <v/>
      </c>
      <c r="J11386" cm="1">
        <f t="array" ref="J11386">IFERROR(_xlfn.IFS(B11386=2015,H11386/$O$13,B11386=2016,H11386/$O$14,B11386=2017,H11386/$O$15,B11386=2018,H11386/$O$16,B11386=2019,H11386/$O$17,B11386=2020,H11386/$O$18,B11386=2021,H11386/$O$19,B11386=2022,H11386/$O$20),"")</f>
        <v>8.1732259352697105E-4</v>
      </c>
      <c r="K11386" s="3" cm="1">
        <f t="array" ref="K11386">IFERROR(_xlfn.IFS(B11386=2015,J11386*$P$4,B11386=2016,J11386*$P$5,B11386=2017,J11386*$P$6,B11386=2018,J11386*$P$7,B11386=2019,J11386*$P$8,B11386=2020,J11386*$P$9,B11386=2021,J11386*$P$10,B11386=2022,J11386*$P$11),"")</f>
        <v>1300755.0032408277</v>
      </c>
      <c r="L11386" s="3">
        <f t="shared" si="178"/>
        <v>2344051.7532408275</v>
      </c>
    </row>
    <row r="11387" spans="1:12">
      <c r="A11387" t="s">
        <v>4230</v>
      </c>
      <c r="B11387">
        <v>2016</v>
      </c>
      <c r="C11387" t="s">
        <v>4096</v>
      </c>
      <c r="D11387" t="s">
        <v>66</v>
      </c>
      <c r="E11387" t="s">
        <v>67</v>
      </c>
      <c r="F11387">
        <v>761</v>
      </c>
      <c r="G11387" t="s">
        <v>69</v>
      </c>
      <c r="H11387" s="5">
        <v>1072524</v>
      </c>
      <c r="I11387" t="str">
        <f>IFERROR(VLOOKUP(G11387,'NCES Match'!$A$2:$B$1307,2,FALSE),"")</f>
        <v/>
      </c>
      <c r="J11387" cm="1">
        <f t="array" ref="J11387">IFERROR(_xlfn.IFS(B11387=2015,H11387/$O$13,B11387=2016,H11387/$O$14,B11387=2017,H11387/$O$15,B11387=2018,H11387/$O$16,B11387=2019,H11387/$O$17,B11387=2020,H11387/$O$18,B11387=2021,H11387/$O$19,B11387=2022,H11387/$O$20),"")</f>
        <v>7.6778444053881461E-4</v>
      </c>
      <c r="K11387" s="3" cm="1">
        <f t="array" ref="K11387">IFERROR(_xlfn.IFS(B11387=2015,J11387*$P$4,B11387=2016,J11387*$P$5,B11387=2017,J11387*$P$6,B11387=2018,J11387*$P$7,B11387=2019,J11387*$P$8,B11387=2020,J11387*$P$9,B11387=2021,J11387*$P$10,B11387=2022,J11387*$P$11),"")</f>
        <v>1286523.6002950356</v>
      </c>
      <c r="L11387" s="3">
        <f t="shared" si="178"/>
        <v>2359047.6002950356</v>
      </c>
    </row>
    <row r="11388" spans="1:12">
      <c r="A11388" t="s">
        <v>4230</v>
      </c>
      <c r="B11388">
        <v>2017</v>
      </c>
      <c r="D11388" t="s">
        <v>66</v>
      </c>
      <c r="E11388" t="s">
        <v>67</v>
      </c>
      <c r="F11388">
        <v>761</v>
      </c>
      <c r="G11388" t="s">
        <v>69</v>
      </c>
      <c r="H11388" s="5">
        <v>1258599</v>
      </c>
      <c r="I11388" t="str">
        <f>IFERROR(VLOOKUP(G11388,'NCES Match'!$A$2:$B$1307,2,FALSE),"")</f>
        <v/>
      </c>
      <c r="J11388" cm="1">
        <f t="array" ref="J11388">IFERROR(_xlfn.IFS(B11388=2015,H11388/$O$13,B11388=2016,H11388/$O$14,B11388=2017,H11388/$O$15,B11388=2018,H11388/$O$16,B11388=2019,H11388/$O$17,B11388=2020,H11388/$O$18,B11388=2021,H11388/$O$19,B11388=2022,H11388/$O$20),"")</f>
        <v>8.6772694222787741E-4</v>
      </c>
      <c r="K11388" s="3" cm="1">
        <f t="array" ref="K11388">IFERROR(_xlfn.IFS(B11388=2015,J11388*$P$4,B11388=2016,J11388*$P$5,B11388=2017,J11388*$P$6,B11388=2018,J11388*$P$7,B11388=2019,J11388*$P$8,B11388=2020,J11388*$P$9,B11388=2021,J11388*$P$10,B11388=2022,J11388*$P$11),"")</f>
        <v>1473615.3897292127</v>
      </c>
      <c r="L11388" s="3">
        <f t="shared" si="178"/>
        <v>2732214.389729213</v>
      </c>
    </row>
    <row r="11389" spans="1:12">
      <c r="A11389" t="s">
        <v>4230</v>
      </c>
      <c r="B11389">
        <v>2018</v>
      </c>
      <c r="D11389" t="s">
        <v>66</v>
      </c>
      <c r="E11389" t="s">
        <v>67</v>
      </c>
      <c r="F11389">
        <v>761</v>
      </c>
      <c r="G11389" t="s">
        <v>69</v>
      </c>
      <c r="H11389" s="5">
        <v>1200812</v>
      </c>
      <c r="I11389" t="str">
        <f>IFERROR(VLOOKUP(G11389,'NCES Match'!$A$2:$B$1307,2,FALSE),"")</f>
        <v/>
      </c>
      <c r="J11389" cm="1">
        <f t="array" ref="J11389">IFERROR(_xlfn.IFS(B11389=2015,H11389/$O$13,B11389=2016,H11389/$O$14,B11389=2017,H11389/$O$15,B11389=2018,H11389/$O$16,B11389=2019,H11389/$O$17,B11389=2020,H11389/$O$18,B11389=2021,H11389/$O$19,B11389=2022,H11389/$O$20),"")</f>
        <v>7.8360047970722356E-4</v>
      </c>
      <c r="K11389" s="3" cm="1">
        <f t="array" ref="K11389">IFERROR(_xlfn.IFS(B11389=2015,J11389*$P$4,B11389=2016,J11389*$P$5,B11389=2017,J11389*$P$6,B11389=2018,J11389*$P$7,B11389=2019,J11389*$P$8,B11389=2020,J11389*$P$9,B11389=2021,J11389*$P$10,B11389=2022,J11389*$P$11),"")</f>
        <v>1345327.0675706165</v>
      </c>
      <c r="L11389" s="3">
        <f t="shared" si="178"/>
        <v>2546139.0675706165</v>
      </c>
    </row>
    <row r="11390" spans="1:12">
      <c r="A11390" t="s">
        <v>4230</v>
      </c>
      <c r="B11390">
        <v>2019</v>
      </c>
      <c r="D11390" t="s">
        <v>66</v>
      </c>
      <c r="E11390" t="s">
        <v>67</v>
      </c>
      <c r="F11390" t="s">
        <v>68</v>
      </c>
      <c r="G11390" t="s">
        <v>69</v>
      </c>
      <c r="H11390" s="5">
        <v>1227901</v>
      </c>
      <c r="I11390" t="str">
        <f>IFERROR(VLOOKUP(G11390,'NCES Match'!$A$2:$B$1307,2,FALSE),"")</f>
        <v/>
      </c>
      <c r="J11390" cm="1">
        <f t="array" ref="J11390">IFERROR(_xlfn.IFS(B11390=2015,H11390/$O$13,B11390=2016,H11390/$O$14,B11390=2017,H11390/$O$15,B11390=2018,H11390/$O$16,B11390=2019,H11390/$O$17,B11390=2020,H11390/$O$18,B11390=2021,H11390/$O$19,B11390=2022,H11390/$O$20),"")</f>
        <v>7.774823878981071E-4</v>
      </c>
      <c r="K11390" s="3" cm="1">
        <f t="array" ref="K11390">IFERROR(_xlfn.IFS(B11390=2015,J11390*$P$4,B11390=2016,J11390*$P$5,B11390=2017,J11390*$P$6,B11390=2018,J11390*$P$7,B11390=2019,J11390*$P$8,B11390=2020,J11390*$P$9,B11390=2021,J11390*$P$10,B11390=2022,J11390*$P$11),"")</f>
        <v>1351206.8323682516</v>
      </c>
      <c r="L11390" s="3">
        <f t="shared" si="178"/>
        <v>2579107.8323682519</v>
      </c>
    </row>
    <row r="11391" spans="1:12">
      <c r="A11391" t="s">
        <v>4230</v>
      </c>
      <c r="B11391">
        <v>2020</v>
      </c>
      <c r="D11391" t="s">
        <v>66</v>
      </c>
      <c r="E11391" t="s">
        <v>67</v>
      </c>
      <c r="F11391">
        <v>761</v>
      </c>
      <c r="G11391" t="s">
        <v>69</v>
      </c>
      <c r="H11391" s="5">
        <v>1357001</v>
      </c>
      <c r="I11391" t="str">
        <f>IFERROR(VLOOKUP(G11391,'NCES Match'!$A$2:$B$1307,2,FALSE),"")</f>
        <v/>
      </c>
      <c r="J11391" cm="1">
        <f t="array" ref="J11391">IFERROR(_xlfn.IFS(B11391=2015,H11391/$O$13,B11391=2016,H11391/$O$14,B11391=2017,H11391/$O$15,B11391=2018,H11391/$O$16,B11391=2019,H11391/$O$17,B11391=2020,H11391/$O$18,B11391=2021,H11391/$O$19,B11391=2022,H11391/$O$20),"")</f>
        <v>7.3536910450451023E-4</v>
      </c>
      <c r="K11391" s="3" cm="1">
        <f t="array" ref="K11391">IFERROR(_xlfn.IFS(B11391=2015,J11391*$P$4,B11391=2016,J11391*$P$5,B11391=2017,J11391*$P$6,B11391=2018,J11391*$P$7,B11391=2019,J11391*$P$8,B11391=2020,J11391*$P$9,B11391=2021,J11391*$P$10,B11391=2022,J11391*$P$11),"")</f>
        <v>1550160.1423595368</v>
      </c>
      <c r="L11391" s="3">
        <f t="shared" si="178"/>
        <v>2907161.1423595371</v>
      </c>
    </row>
    <row r="11392" spans="1:12">
      <c r="A11392" t="s">
        <v>4230</v>
      </c>
      <c r="B11392">
        <v>2021</v>
      </c>
      <c r="D11392" t="s">
        <v>66</v>
      </c>
      <c r="E11392" t="s">
        <v>67</v>
      </c>
      <c r="F11392" t="s">
        <v>68</v>
      </c>
      <c r="G11392" t="s">
        <v>69</v>
      </c>
      <c r="H11392" s="5">
        <v>1351949.24</v>
      </c>
      <c r="I11392" t="str">
        <f>IFERROR(VLOOKUP(G11392,'NCES Match'!$A$2:$B$1307,2,FALSE),"")</f>
        <v/>
      </c>
      <c r="J11392" cm="1">
        <f t="array" ref="J11392">IFERROR(_xlfn.IFS(B11392=2015,H11392/$O$13,B11392=2016,H11392/$O$14,B11392=2017,H11392/$O$15,B11392=2018,H11392/$O$16,B11392=2019,H11392/$O$17,B11392=2020,H11392/$O$18,B11392=2021,H11392/$O$19,B11392=2022,H11392/$O$20),"")</f>
        <v>6.9171538621669109E-4</v>
      </c>
      <c r="K11392" s="3" cm="1">
        <f t="array" ref="K11392">IFERROR(_xlfn.IFS(B11392=2015,J11392*$P$4,B11392=2016,J11392*$P$5,B11392=2017,J11392*$P$6,B11392=2018,J11392*$P$7,B11392=2019,J11392*$P$8,B11392=2020,J11392*$P$9,B11392=2021,J11392*$P$10,B11392=2022,J11392*$P$11),"")</f>
        <v>1480653.6477849048</v>
      </c>
      <c r="L11392" s="3">
        <f t="shared" si="178"/>
        <v>2832602.8877849048</v>
      </c>
    </row>
    <row r="11393" spans="1:12">
      <c r="A11393" t="s">
        <v>4230</v>
      </c>
      <c r="B11393">
        <v>2022</v>
      </c>
      <c r="D11393" t="s">
        <v>66</v>
      </c>
      <c r="E11393" t="s">
        <v>67</v>
      </c>
      <c r="F11393" t="s">
        <v>68</v>
      </c>
      <c r="G11393" t="s">
        <v>69</v>
      </c>
      <c r="H11393" s="5">
        <v>1425628.99</v>
      </c>
      <c r="I11393" t="str">
        <f>IFERROR(VLOOKUP(G11393,'NCES Match'!$A$2:$B$1307,2,FALSE),"")</f>
        <v/>
      </c>
      <c r="J11393" cm="1">
        <f t="array" ref="J11393">IFERROR(_xlfn.IFS(B11393=2015,H11393/$O$13,B11393=2016,H11393/$O$14,B11393=2017,H11393/$O$15,B11393=2018,H11393/$O$16,B11393=2019,H11393/$O$17,B11393=2020,H11393/$O$18,B11393=2021,H11393/$O$19,B11393=2022,H11393/$O$20),"")</f>
        <v>6.2617993754799175E-4</v>
      </c>
      <c r="K11393" s="3" cm="1">
        <f t="array" ref="K11393">IFERROR(_xlfn.IFS(B11393=2015,J11393*$P$4,B11393=2016,J11393*$P$5,B11393=2017,J11393*$P$6,B11393=2018,J11393*$P$7,B11393=2019,J11393*$P$8,B11393=2020,J11393*$P$9,B11393=2021,J11393*$P$10,B11393=2022,J11393*$P$11),"")</f>
        <v>1348467.8542077416</v>
      </c>
      <c r="L11393" s="3">
        <f t="shared" si="178"/>
        <v>2774096.8442077413</v>
      </c>
    </row>
    <row r="11394" spans="1:12">
      <c r="A11394" t="s">
        <v>4230</v>
      </c>
      <c r="B11394">
        <v>2023</v>
      </c>
      <c r="D11394" t="s">
        <v>66</v>
      </c>
      <c r="E11394" t="s">
        <v>67</v>
      </c>
      <c r="F11394" t="s">
        <v>68</v>
      </c>
      <c r="G11394" t="s">
        <v>69</v>
      </c>
      <c r="H11394" s="5">
        <v>1791489.47</v>
      </c>
      <c r="I11394" t="str">
        <f>IFERROR(VLOOKUP(G11394,'NCES Match'!$A$2:$B$1307,2,FALSE),"")</f>
        <v/>
      </c>
      <c r="J11394" t="str" cm="1">
        <f t="array" ref="J11394">IFERROR(_xlfn.IFS(B11394=2015,H11394/$O$13,B11394=2016,H11394/$O$14,B11394=2017,H11394/$O$15,B11394=2018,H11394/$O$16,B11394=2019,H11394/$O$17,B11394=2020,H11394/$O$18,B11394=2021,H11394/$O$19,B11394=2022,H11394/$O$20),"")</f>
        <v/>
      </c>
      <c r="K11394" s="3" t="str" cm="1">
        <f t="array" ref="K11394">IFERROR(_xlfn.IFS(B11394=2015,J11394*$P$4,B11394=2016,J11394*$P$5,B11394=2017,J11394*$P$6,B11394=2018,J11394*$P$7,B11394=2019,J11394*$P$8,B11394=2020,J11394*$P$9,B11394=2021,J11394*$P$10,B11394=2022,J11394*$P$11),"")</f>
        <v/>
      </c>
      <c r="L11394" s="3">
        <f t="shared" si="178"/>
        <v>1791489.47</v>
      </c>
    </row>
    <row r="11395" spans="1:12">
      <c r="A11395">
        <v>4800174</v>
      </c>
      <c r="B11395">
        <v>2015</v>
      </c>
      <c r="C11395" t="s">
        <v>3521</v>
      </c>
      <c r="D11395" t="s">
        <v>3696</v>
      </c>
      <c r="E11395" t="s">
        <v>3697</v>
      </c>
      <c r="G11395" t="s">
        <v>3698</v>
      </c>
      <c r="H11395" s="5">
        <v>46642.15</v>
      </c>
      <c r="I11395">
        <f>IFERROR(VLOOKUP(G11395,'NCES Match'!$A$2:$B$1307,2,FALSE),"")</f>
        <v>4800174</v>
      </c>
      <c r="J11395" cm="1">
        <f t="array" ref="J11395">IFERROR(_xlfn.IFS(B11395=2015,H11395/$O$13,B11395=2016,H11395/$O$14,B11395=2017,H11395/$O$15,B11395=2018,H11395/$O$16,B11395=2019,H11395/$O$17,B11395=2020,H11395/$O$18,B11395=2021,H11395/$O$19,B11395=2022,H11395/$O$20),"")</f>
        <v>3.6539635540582303E-5</v>
      </c>
      <c r="K11395" s="3" cm="1">
        <f t="array" ref="K11395">IFERROR(_xlfn.IFS(B11395=2015,J11395*$P$4,B11395=2016,J11395*$P$5,B11395=2017,J11395*$P$6,B11395=2018,J11395*$P$7,B11395=2019,J11395*$P$8,B11395=2020,J11395*$P$9,B11395=2021,J11395*$P$10,B11395=2022,J11395*$P$11),"")</f>
        <v>58152.20834763375</v>
      </c>
      <c r="L11395" s="3">
        <f t="shared" ref="L11395:L11458" si="179">SUM(H11395,K11395)</f>
        <v>104794.35834763375</v>
      </c>
    </row>
    <row r="11396" spans="1:12">
      <c r="A11396">
        <v>4800174</v>
      </c>
      <c r="B11396">
        <v>2016</v>
      </c>
      <c r="C11396" t="s">
        <v>4104</v>
      </c>
      <c r="D11396" t="s">
        <v>3696</v>
      </c>
      <c r="E11396" t="s">
        <v>3697</v>
      </c>
      <c r="F11396" t="s">
        <v>4101</v>
      </c>
      <c r="G11396" t="s">
        <v>3698</v>
      </c>
      <c r="H11396" s="5">
        <v>59287</v>
      </c>
      <c r="I11396">
        <f>IFERROR(VLOOKUP(G11396,'NCES Match'!$A$2:$B$1307,2,FALSE),"")</f>
        <v>4800174</v>
      </c>
      <c r="J11396" cm="1">
        <f t="array" ref="J11396">IFERROR(_xlfn.IFS(B11396=2015,H11396/$O$13,B11396=2016,H11396/$O$14,B11396=2017,H11396/$O$15,B11396=2018,H11396/$O$16,B11396=2019,H11396/$O$17,B11396=2020,H11396/$O$18,B11396=2021,H11396/$O$19,B11396=2022,H11396/$O$20),"")</f>
        <v>4.2441601424513296E-5</v>
      </c>
      <c r="K11396" s="3" cm="1">
        <f t="array" ref="K11396">IFERROR(_xlfn.IFS(B11396=2015,J11396*$P$4,B11396=2016,J11396*$P$5,B11396=2017,J11396*$P$6,B11396=2018,J11396*$P$7,B11396=2019,J11396*$P$8,B11396=2020,J11396*$P$9,B11396=2021,J11396*$P$10,B11396=2022,J11396*$P$11),"")</f>
        <v>71116.473562075786</v>
      </c>
      <c r="L11396" s="3">
        <f t="shared" si="179"/>
        <v>130403.47356207579</v>
      </c>
    </row>
    <row r="11397" spans="1:12">
      <c r="A11397">
        <v>4800174</v>
      </c>
      <c r="B11397">
        <v>2017</v>
      </c>
      <c r="D11397" t="s">
        <v>3696</v>
      </c>
      <c r="E11397" t="s">
        <v>3697</v>
      </c>
      <c r="F11397" t="s">
        <v>4101</v>
      </c>
      <c r="G11397" t="s">
        <v>3698</v>
      </c>
      <c r="H11397" s="5">
        <v>56834</v>
      </c>
      <c r="I11397">
        <f>IFERROR(VLOOKUP(G11397,'NCES Match'!$A$2:$B$1307,2,FALSE),"")</f>
        <v>4800174</v>
      </c>
      <c r="J11397" cm="1">
        <f t="array" ref="J11397">IFERROR(_xlfn.IFS(B11397=2015,H11397/$O$13,B11397=2016,H11397/$O$14,B11397=2017,H11397/$O$15,B11397=2018,H11397/$O$16,B11397=2019,H11397/$O$17,B11397=2020,H11397/$O$18,B11397=2021,H11397/$O$19,B11397=2022,H11397/$O$20),"")</f>
        <v>3.9183562862022914E-5</v>
      </c>
      <c r="K11397" s="3" cm="1">
        <f t="array" ref="K11397">IFERROR(_xlfn.IFS(B11397=2015,J11397*$P$4,B11397=2016,J11397*$P$5,B11397=2017,J11397*$P$6,B11397=2018,J11397*$P$7,B11397=2019,J11397*$P$8,B11397=2020,J11397*$P$9,B11397=2021,J11397*$P$10,B11397=2022,J11397*$P$11),"")</f>
        <v>66543.400288630495</v>
      </c>
      <c r="L11397" s="3">
        <f t="shared" si="179"/>
        <v>123377.4002886305</v>
      </c>
    </row>
    <row r="11398" spans="1:12">
      <c r="A11398">
        <v>4800174</v>
      </c>
      <c r="B11398">
        <v>2018</v>
      </c>
      <c r="D11398" t="s">
        <v>3696</v>
      </c>
      <c r="E11398" t="s">
        <v>3697</v>
      </c>
      <c r="F11398" t="s">
        <v>4101</v>
      </c>
      <c r="G11398" t="s">
        <v>3698</v>
      </c>
      <c r="H11398" s="5">
        <v>49707</v>
      </c>
      <c r="I11398">
        <f>IFERROR(VLOOKUP(G11398,'NCES Match'!$A$2:$B$1307,2,FALSE),"")</f>
        <v>4800174</v>
      </c>
      <c r="J11398" cm="1">
        <f t="array" ref="J11398">IFERROR(_xlfn.IFS(B11398=2015,H11398/$O$13,B11398=2016,H11398/$O$14,B11398=2017,H11398/$O$15,B11398=2018,H11398/$O$16,B11398=2019,H11398/$O$17,B11398=2020,H11398/$O$18,B11398=2021,H11398/$O$19,B11398=2022,H11398/$O$20),"")</f>
        <v>3.2436742008579999E-5</v>
      </c>
      <c r="K11398" s="3" cm="1">
        <f t="array" ref="K11398">IFERROR(_xlfn.IFS(B11398=2015,J11398*$P$4,B11398=2016,J11398*$P$5,B11398=2017,J11398*$P$6,B11398=2018,J11398*$P$7,B11398=2019,J11398*$P$8,B11398=2020,J11398*$P$9,B11398=2021,J11398*$P$10,B11398=2022,J11398*$P$11),"")</f>
        <v>55689.12748018228</v>
      </c>
      <c r="L11398" s="3">
        <f t="shared" si="179"/>
        <v>105396.12748018227</v>
      </c>
    </row>
    <row r="11399" spans="1:12">
      <c r="A11399">
        <v>4800174</v>
      </c>
      <c r="B11399">
        <v>2019</v>
      </c>
      <c r="D11399" t="s">
        <v>3696</v>
      </c>
      <c r="E11399" t="s">
        <v>3697</v>
      </c>
      <c r="F11399" t="s">
        <v>4101</v>
      </c>
      <c r="G11399" t="s">
        <v>3698</v>
      </c>
      <c r="H11399" s="5">
        <v>55014</v>
      </c>
      <c r="I11399">
        <f>IFERROR(VLOOKUP(G11399,'NCES Match'!$A$2:$B$1307,2,FALSE),"")</f>
        <v>4800174</v>
      </c>
      <c r="J11399" cm="1">
        <f t="array" ref="J11399">IFERROR(_xlfn.IFS(B11399=2015,H11399/$O$13,B11399=2016,H11399/$O$14,B11399=2017,H11399/$O$15,B11399=2018,H11399/$O$16,B11399=2019,H11399/$O$17,B11399=2020,H11399/$O$18,B11399=2021,H11399/$O$19,B11399=2022,H11399/$O$20),"")</f>
        <v>3.4833765985878719E-5</v>
      </c>
      <c r="K11399" s="3" cm="1">
        <f t="array" ref="K11399">IFERROR(_xlfn.IFS(B11399=2015,J11399*$P$4,B11399=2016,J11399*$P$5,B11399=2017,J11399*$P$6,B11399=2018,J11399*$P$7,B11399=2019,J11399*$P$8,B11399=2020,J11399*$P$9,B11399=2021,J11399*$P$10,B11399=2022,J11399*$P$11),"")</f>
        <v>60538.506504927514</v>
      </c>
      <c r="L11399" s="3">
        <f t="shared" si="179"/>
        <v>115552.50650492751</v>
      </c>
    </row>
    <row r="11400" spans="1:12">
      <c r="A11400">
        <v>4800174</v>
      </c>
      <c r="B11400">
        <v>2020</v>
      </c>
      <c r="D11400" t="s">
        <v>3696</v>
      </c>
      <c r="E11400" t="s">
        <v>3697</v>
      </c>
      <c r="F11400" t="s">
        <v>4230</v>
      </c>
      <c r="G11400" t="s">
        <v>4326</v>
      </c>
      <c r="H11400" s="5">
        <v>77584</v>
      </c>
      <c r="I11400">
        <f>IFERROR(VLOOKUP(G11400,'NCES Match'!$A$2:$B$1307,2,FALSE),"")</f>
        <v>4800174</v>
      </c>
      <c r="J11400" cm="1">
        <f t="array" ref="J11400">IFERROR(_xlfn.IFS(B11400=2015,H11400/$O$13,B11400=2016,H11400/$O$14,B11400=2017,H11400/$O$15,B11400=2018,H11400/$O$16,B11400=2019,H11400/$O$17,B11400=2020,H11400/$O$18,B11400=2021,H11400/$O$19,B11400=2022,H11400/$O$20),"")</f>
        <v>4.204335634526277E-5</v>
      </c>
      <c r="K11400" s="3" cm="1">
        <f t="array" ref="K11400">IFERROR(_xlfn.IFS(B11400=2015,J11400*$P$4,B11400=2016,J11400*$P$5,B11400=2017,J11400*$P$6,B11400=2018,J11400*$P$7,B11400=2019,J11400*$P$8,B11400=2020,J11400*$P$9,B11400=2021,J11400*$P$10,B11400=2022,J11400*$P$11),"")</f>
        <v>88627.513527862029</v>
      </c>
      <c r="L11400" s="3">
        <f t="shared" si="179"/>
        <v>166211.51352786203</v>
      </c>
    </row>
    <row r="11401" spans="1:12">
      <c r="A11401">
        <v>4800174</v>
      </c>
      <c r="B11401">
        <v>2021</v>
      </c>
      <c r="D11401" t="s">
        <v>3696</v>
      </c>
      <c r="E11401" t="s">
        <v>3697</v>
      </c>
      <c r="F11401" t="s">
        <v>4101</v>
      </c>
      <c r="G11401" t="s">
        <v>4326</v>
      </c>
      <c r="H11401" s="5">
        <v>131946.70000000001</v>
      </c>
      <c r="I11401">
        <f>IFERROR(VLOOKUP(G11401,'NCES Match'!$A$2:$B$1307,2,FALSE),"")</f>
        <v>4800174</v>
      </c>
      <c r="J11401" cm="1">
        <f t="array" ref="J11401">IFERROR(_xlfn.IFS(B11401=2015,H11401/$O$13,B11401=2016,H11401/$O$14,B11401=2017,H11401/$O$15,B11401=2018,H11401/$O$16,B11401=2019,H11401/$O$17,B11401=2020,H11401/$O$18,B11401=2021,H11401/$O$19,B11401=2022,H11401/$O$20),"")</f>
        <v>6.750960749866458E-5</v>
      </c>
      <c r="K11401" s="3" cm="1">
        <f t="array" ref="K11401">IFERROR(_xlfn.IFS(B11401=2015,J11401*$P$4,B11401=2016,J11401*$P$5,B11401=2017,J11401*$P$6,B11401=2018,J11401*$P$7,B11401=2019,J11401*$P$8,B11401=2020,J11401*$P$9,B11401=2021,J11401*$P$10,B11401=2022,J11401*$P$11),"")</f>
        <v>144507.91264040396</v>
      </c>
      <c r="L11401" s="3">
        <f t="shared" si="179"/>
        <v>276454.61264040397</v>
      </c>
    </row>
    <row r="11402" spans="1:12">
      <c r="A11402">
        <v>4800174</v>
      </c>
      <c r="B11402">
        <v>2022</v>
      </c>
      <c r="D11402" t="s">
        <v>3696</v>
      </c>
      <c r="E11402" t="s">
        <v>3697</v>
      </c>
      <c r="F11402" t="s">
        <v>4101</v>
      </c>
      <c r="G11402" t="s">
        <v>4326</v>
      </c>
      <c r="H11402" s="5">
        <v>95633.69</v>
      </c>
      <c r="I11402">
        <f>IFERROR(VLOOKUP(G11402,'NCES Match'!$A$2:$B$1307,2,FALSE),"")</f>
        <v>4800174</v>
      </c>
      <c r="J11402" cm="1">
        <f t="array" ref="J11402">IFERROR(_xlfn.IFS(B11402=2015,H11402/$O$13,B11402=2016,H11402/$O$14,B11402=2017,H11402/$O$15,B11402=2018,H11402/$O$16,B11402=2019,H11402/$O$17,B11402=2020,H11402/$O$18,B11402=2021,H11402/$O$19,B11402=2022,H11402/$O$20),"")</f>
        <v>4.2005247123716254E-5</v>
      </c>
      <c r="K11402" s="3" cm="1">
        <f t="array" ref="K11402">IFERROR(_xlfn.IFS(B11402=2015,J11402*$P$4,B11402=2016,J11402*$P$5,B11402=2017,J11402*$P$6,B11402=2018,J11402*$P$7,B11402=2019,J11402*$P$8,B11402=2020,J11402*$P$9,B11402=2021,J11402*$P$10,B11402=2022,J11402*$P$11),"")</f>
        <v>90457.585843753332</v>
      </c>
      <c r="L11402" s="3">
        <f t="shared" si="179"/>
        <v>186091.27584375333</v>
      </c>
    </row>
    <row r="11403" spans="1:12">
      <c r="A11403">
        <v>4800174</v>
      </c>
      <c r="B11403">
        <v>2023</v>
      </c>
      <c r="D11403" t="s">
        <v>3696</v>
      </c>
      <c r="E11403" t="s">
        <v>3697</v>
      </c>
      <c r="F11403" t="s">
        <v>4101</v>
      </c>
      <c r="G11403" t="s">
        <v>4402</v>
      </c>
      <c r="H11403" s="5">
        <v>112148.55</v>
      </c>
      <c r="I11403">
        <f>IFERROR(VLOOKUP(G11403,'NCES Match'!$A$2:$B$1307,2,FALSE),"")</f>
        <v>4800174</v>
      </c>
      <c r="J11403" t="str" cm="1">
        <f t="array" ref="J11403">IFERROR(_xlfn.IFS(B11403=2015,H11403/$O$13,B11403=2016,H11403/$O$14,B11403=2017,H11403/$O$15,B11403=2018,H11403/$O$16,B11403=2019,H11403/$O$17,B11403=2020,H11403/$O$18,B11403=2021,H11403/$O$19,B11403=2022,H11403/$O$20),"")</f>
        <v/>
      </c>
      <c r="K11403" s="3" t="str" cm="1">
        <f t="array" ref="K11403">IFERROR(_xlfn.IFS(B11403=2015,J11403*$P$4,B11403=2016,J11403*$P$5,B11403=2017,J11403*$P$6,B11403=2018,J11403*$P$7,B11403=2019,J11403*$P$8,B11403=2020,J11403*$P$9,B11403=2021,J11403*$P$10,B11403=2022,J11403*$P$11),"")</f>
        <v/>
      </c>
      <c r="L11403" s="3">
        <f t="shared" si="179"/>
        <v>112148.55</v>
      </c>
    </row>
    <row r="11404" spans="1:12">
      <c r="A11404">
        <v>4826790</v>
      </c>
      <c r="B11404">
        <v>2015</v>
      </c>
      <c r="C11404" t="s">
        <v>381</v>
      </c>
      <c r="D11404" t="s">
        <v>1953</v>
      </c>
      <c r="E11404" t="s">
        <v>1954</v>
      </c>
      <c r="G11404" t="s">
        <v>1955</v>
      </c>
      <c r="H11404" s="5">
        <v>4868826.2</v>
      </c>
      <c r="I11404">
        <f>IFERROR(VLOOKUP(G11404,'NCES Match'!$A$2:$B$1307,2,FALSE),"")</f>
        <v>4826790</v>
      </c>
      <c r="J11404" cm="1">
        <f t="array" ref="J11404">IFERROR(_xlfn.IFS(B11404=2015,H11404/$O$13,B11404=2016,H11404/$O$14,B11404=2017,H11404/$O$15,B11404=2018,H11404/$O$16,B11404=2019,H11404/$O$17,B11404=2020,H11404/$O$18,B11404=2021,H11404/$O$19,B11404=2022,H11404/$O$20),"")</f>
        <v>3.81425673684507E-3</v>
      </c>
      <c r="K11404" s="3" cm="1">
        <f t="array" ref="K11404">IFERROR(_xlfn.IFS(B11404=2015,J11404*$P$4,B11404=2016,J11404*$P$5,B11404=2017,J11404*$P$6,B11404=2018,J11404*$P$7,B11404=2019,J11404*$P$8,B11404=2020,J11404*$P$9,B11404=2021,J11404*$P$10,B11404=2022,J11404*$P$11),"")</f>
        <v>6070324.7082481813</v>
      </c>
      <c r="L11404" s="3">
        <f t="shared" si="179"/>
        <v>10939150.908248182</v>
      </c>
    </row>
    <row r="11405" spans="1:12">
      <c r="A11405">
        <v>4826790</v>
      </c>
      <c r="B11405">
        <v>2016</v>
      </c>
      <c r="C11405" t="s">
        <v>4102</v>
      </c>
      <c r="D11405" t="s">
        <v>1953</v>
      </c>
      <c r="E11405" t="s">
        <v>1954</v>
      </c>
      <c r="F11405" t="s">
        <v>4101</v>
      </c>
      <c r="G11405" t="s">
        <v>1955</v>
      </c>
      <c r="H11405" s="5">
        <v>5064185</v>
      </c>
      <c r="I11405">
        <f>IFERROR(VLOOKUP(G11405,'NCES Match'!$A$2:$B$1307,2,FALSE),"")</f>
        <v>4826790</v>
      </c>
      <c r="J11405" cm="1">
        <f t="array" ref="J11405">IFERROR(_xlfn.IFS(B11405=2015,H11405/$O$13,B11405=2016,H11405/$O$14,B11405=2017,H11405/$O$15,B11405=2018,H11405/$O$16,B11405=2019,H11405/$O$17,B11405=2020,H11405/$O$18,B11405=2021,H11405/$O$19,B11405=2022,H11405/$O$20),"")</f>
        <v>3.6252824617538223E-3</v>
      </c>
      <c r="K11405" s="3" cm="1">
        <f t="array" ref="K11405">IFERROR(_xlfn.IFS(B11405=2015,J11405*$P$4,B11405=2016,J11405*$P$5,B11405=2017,J11405*$P$6,B11405=2018,J11405*$P$7,B11405=2019,J11405*$P$8,B11405=2020,J11405*$P$9,B11405=2021,J11405*$P$10,B11405=2022,J11405*$P$11),"")</f>
        <v>6074636.5757410694</v>
      </c>
      <c r="L11405" s="3">
        <f t="shared" si="179"/>
        <v>11138821.575741069</v>
      </c>
    </row>
    <row r="11406" spans="1:12">
      <c r="A11406">
        <v>4826790</v>
      </c>
      <c r="B11406">
        <v>2017</v>
      </c>
      <c r="D11406" t="s">
        <v>1953</v>
      </c>
      <c r="E11406" t="s">
        <v>1954</v>
      </c>
      <c r="F11406" t="s">
        <v>4101</v>
      </c>
      <c r="G11406" t="s">
        <v>1955</v>
      </c>
      <c r="H11406" s="5">
        <v>5165327</v>
      </c>
      <c r="I11406">
        <f>IFERROR(VLOOKUP(G11406,'NCES Match'!$A$2:$B$1307,2,FALSE),"")</f>
        <v>4826790</v>
      </c>
      <c r="J11406" cm="1">
        <f t="array" ref="J11406">IFERROR(_xlfn.IFS(B11406=2015,H11406/$O$13,B11406=2016,H11406/$O$14,B11406=2017,H11406/$O$15,B11406=2018,H11406/$O$16,B11406=2019,H11406/$O$17,B11406=2020,H11406/$O$18,B11406=2021,H11406/$O$19,B11406=2022,H11406/$O$20),"")</f>
        <v>3.5611766760636986E-3</v>
      </c>
      <c r="K11406" s="3" cm="1">
        <f t="array" ref="K11406">IFERROR(_xlfn.IFS(B11406=2015,J11406*$P$4,B11406=2016,J11406*$P$5,B11406=2017,J11406*$P$6,B11406=2018,J11406*$P$7,B11406=2019,J11406*$P$8,B11406=2020,J11406*$P$9,B11406=2021,J11406*$P$10,B11406=2022,J11406*$P$11),"")</f>
        <v>6047760.5338823758</v>
      </c>
      <c r="L11406" s="3">
        <f t="shared" si="179"/>
        <v>11213087.533882376</v>
      </c>
    </row>
    <row r="11407" spans="1:12">
      <c r="A11407">
        <v>4826790</v>
      </c>
      <c r="B11407">
        <v>2018</v>
      </c>
      <c r="D11407" t="s">
        <v>1953</v>
      </c>
      <c r="E11407" t="s">
        <v>1954</v>
      </c>
      <c r="F11407" t="s">
        <v>4101</v>
      </c>
      <c r="G11407" t="s">
        <v>1955</v>
      </c>
      <c r="H11407" s="5">
        <v>5431367</v>
      </c>
      <c r="I11407">
        <f>IFERROR(VLOOKUP(G11407,'NCES Match'!$A$2:$B$1307,2,FALSE),"")</f>
        <v>4826790</v>
      </c>
      <c r="J11407" cm="1">
        <f t="array" ref="J11407">IFERROR(_xlfn.IFS(B11407=2015,H11407/$O$13,B11407=2016,H11407/$O$14,B11407=2017,H11407/$O$15,B11407=2018,H11407/$O$16,B11407=2019,H11407/$O$17,B11407=2020,H11407/$O$18,B11407=2021,H11407/$O$19,B11407=2022,H11407/$O$20),"")</f>
        <v>3.5442865216753195E-3</v>
      </c>
      <c r="K11407" s="3" cm="1">
        <f t="array" ref="K11407">IFERROR(_xlfn.IFS(B11407=2015,J11407*$P$4,B11407=2016,J11407*$P$5,B11407=2017,J11407*$P$6,B11407=2018,J11407*$P$7,B11407=2019,J11407*$P$8,B11407=2020,J11407*$P$9,B11407=2021,J11407*$P$10,B11407=2022,J11407*$P$11),"")</f>
        <v>6085020.0023066206</v>
      </c>
      <c r="L11407" s="3">
        <f t="shared" si="179"/>
        <v>11516387.002306622</v>
      </c>
    </row>
    <row r="11408" spans="1:12">
      <c r="A11408">
        <v>4826790</v>
      </c>
      <c r="B11408">
        <v>2019</v>
      </c>
      <c r="D11408" t="s">
        <v>1953</v>
      </c>
      <c r="E11408" t="s">
        <v>1954</v>
      </c>
      <c r="F11408" t="s">
        <v>4101</v>
      </c>
      <c r="G11408" t="s">
        <v>1955</v>
      </c>
      <c r="H11408" s="5">
        <v>5540692</v>
      </c>
      <c r="I11408">
        <f>IFERROR(VLOOKUP(G11408,'NCES Match'!$A$2:$B$1307,2,FALSE),"")</f>
        <v>4826790</v>
      </c>
      <c r="J11408" cm="1">
        <f t="array" ref="J11408">IFERROR(_xlfn.IFS(B11408=2015,H11408/$O$13,B11408=2016,H11408/$O$14,B11408=2017,H11408/$O$15,B11408=2018,H11408/$O$16,B11408=2019,H11408/$O$17,B11408=2020,H11408/$O$18,B11408=2021,H11408/$O$19,B11408=2022,H11408/$O$20),"")</f>
        <v>3.5082555081948292E-3</v>
      </c>
      <c r="K11408" s="3" cm="1">
        <f t="array" ref="K11408">IFERROR(_xlfn.IFS(B11408=2015,J11408*$P$4,B11408=2016,J11408*$P$5,B11408=2017,J11408*$P$6,B11408=2018,J11408*$P$7,B11408=2019,J11408*$P$8,B11408=2020,J11408*$P$9,B11408=2021,J11408*$P$10,B11408=2022,J11408*$P$11),"")</f>
        <v>6097088.3535790863</v>
      </c>
      <c r="L11408" s="3">
        <f t="shared" si="179"/>
        <v>11637780.353579085</v>
      </c>
    </row>
    <row r="11409" spans="1:12">
      <c r="A11409">
        <v>4826790</v>
      </c>
      <c r="B11409">
        <v>2020</v>
      </c>
      <c r="D11409" t="s">
        <v>1953</v>
      </c>
      <c r="E11409" t="s">
        <v>1954</v>
      </c>
      <c r="F11409" t="s">
        <v>4230</v>
      </c>
      <c r="G11409" t="s">
        <v>1955</v>
      </c>
      <c r="H11409" s="5">
        <v>6254528</v>
      </c>
      <c r="I11409">
        <f>IFERROR(VLOOKUP(G11409,'NCES Match'!$A$2:$B$1307,2,FALSE),"")</f>
        <v>4826790</v>
      </c>
      <c r="J11409" cm="1">
        <f t="array" ref="J11409">IFERROR(_xlfn.IFS(B11409=2015,H11409/$O$13,B11409=2016,H11409/$O$14,B11409=2017,H11409/$O$15,B11409=2018,H11409/$O$16,B11409=2019,H11409/$O$17,B11409=2020,H11409/$O$18,B11409=2021,H11409/$O$19,B11409=2022,H11409/$O$20),"")</f>
        <v>3.3893760243790426E-3</v>
      </c>
      <c r="K11409" s="3" cm="1">
        <f t="array" ref="K11409">IFERROR(_xlfn.IFS(B11409=2015,J11409*$P$4,B11409=2016,J11409*$P$5,B11409=2017,J11409*$P$6,B11409=2018,J11409*$P$7,B11409=2019,J11409*$P$8,B11409=2020,J11409*$P$9,B11409=2021,J11409*$P$10,B11409=2022,J11409*$P$11),"")</f>
        <v>7144814.2004845301</v>
      </c>
      <c r="L11409" s="3">
        <f t="shared" si="179"/>
        <v>13399342.200484529</v>
      </c>
    </row>
    <row r="11410" spans="1:12">
      <c r="A11410">
        <v>4826790</v>
      </c>
      <c r="B11410">
        <v>2021</v>
      </c>
      <c r="D11410" t="s">
        <v>1953</v>
      </c>
      <c r="E11410" t="s">
        <v>1954</v>
      </c>
      <c r="F11410" t="s">
        <v>4101</v>
      </c>
      <c r="G11410" t="s">
        <v>1955</v>
      </c>
      <c r="H11410" s="5">
        <v>6445946.9900000002</v>
      </c>
      <c r="I11410">
        <f>IFERROR(VLOOKUP(G11410,'NCES Match'!$A$2:$B$1307,2,FALSE),"")</f>
        <v>4826790</v>
      </c>
      <c r="J11410" cm="1">
        <f t="array" ref="J11410">IFERROR(_xlfn.IFS(B11410=2015,H11410/$O$13,B11410=2016,H11410/$O$14,B11410=2017,H11410/$O$15,B11410=2018,H11410/$O$16,B11410=2019,H11410/$O$17,B11410=2020,H11410/$O$18,B11410=2021,H11410/$O$19,B11410=2022,H11410/$O$20),"")</f>
        <v>3.298023756957153E-3</v>
      </c>
      <c r="K11410" s="3" cm="1">
        <f t="array" ref="K11410">IFERROR(_xlfn.IFS(B11410=2015,J11410*$P$4,B11410=2016,J11410*$P$5,B11410=2017,J11410*$P$6,B11410=2018,J11410*$P$7,B11410=2019,J11410*$P$8,B11410=2020,J11410*$P$9,B11410=2021,J11410*$P$10,B11410=2022,J11410*$P$11),"")</f>
        <v>7059595.6133468654</v>
      </c>
      <c r="L11410" s="3">
        <f t="shared" si="179"/>
        <v>13505542.603346866</v>
      </c>
    </row>
    <row r="11411" spans="1:12">
      <c r="A11411">
        <v>4826790</v>
      </c>
      <c r="B11411">
        <v>2022</v>
      </c>
      <c r="D11411" t="s">
        <v>1953</v>
      </c>
      <c r="E11411" t="s">
        <v>1954</v>
      </c>
      <c r="F11411" t="s">
        <v>4101</v>
      </c>
      <c r="G11411" t="s">
        <v>1955</v>
      </c>
      <c r="H11411" s="5">
        <v>9965684.1199999992</v>
      </c>
      <c r="I11411">
        <f>IFERROR(VLOOKUP(G11411,'NCES Match'!$A$2:$B$1307,2,FALSE),"")</f>
        <v>4826790</v>
      </c>
      <c r="J11411" cm="1">
        <f t="array" ref="J11411">IFERROR(_xlfn.IFS(B11411=2015,H11411/$O$13,B11411=2016,H11411/$O$14,B11411=2017,H11411/$O$15,B11411=2018,H11411/$O$16,B11411=2019,H11411/$O$17,B11411=2020,H11411/$O$18,B11411=2021,H11411/$O$19,B11411=2022,H11411/$O$20),"")</f>
        <v>4.3772338411023843E-3</v>
      </c>
      <c r="K11411" s="3" cm="1">
        <f t="array" ref="K11411">IFERROR(_xlfn.IFS(B11411=2015,J11411*$P$4,B11411=2016,J11411*$P$5,B11411=2017,J11411*$P$6,B11411=2018,J11411*$P$7,B11411=2019,J11411*$P$8,B11411=2020,J11411*$P$9,B11411=2021,J11411*$P$10,B11411=2022,J11411*$P$11),"")</f>
        <v>9426298.6901020892</v>
      </c>
      <c r="L11411" s="3">
        <f t="shared" si="179"/>
        <v>19391982.81010209</v>
      </c>
    </row>
    <row r="11412" spans="1:12">
      <c r="A11412">
        <v>4826790</v>
      </c>
      <c r="B11412">
        <v>2023</v>
      </c>
      <c r="D11412" t="s">
        <v>1953</v>
      </c>
      <c r="E11412" t="s">
        <v>1954</v>
      </c>
      <c r="F11412" t="s">
        <v>4101</v>
      </c>
      <c r="G11412" t="s">
        <v>1955</v>
      </c>
      <c r="H11412" s="5">
        <v>8584040.0899999999</v>
      </c>
      <c r="I11412">
        <f>IFERROR(VLOOKUP(G11412,'NCES Match'!$A$2:$B$1307,2,FALSE),"")</f>
        <v>4826790</v>
      </c>
      <c r="J11412" t="str" cm="1">
        <f t="array" ref="J11412">IFERROR(_xlfn.IFS(B11412=2015,H11412/$O$13,B11412=2016,H11412/$O$14,B11412=2017,H11412/$O$15,B11412=2018,H11412/$O$16,B11412=2019,H11412/$O$17,B11412=2020,H11412/$O$18,B11412=2021,H11412/$O$19,B11412=2022,H11412/$O$20),"")</f>
        <v/>
      </c>
      <c r="K11412" s="3" t="str" cm="1">
        <f t="array" ref="K11412">IFERROR(_xlfn.IFS(B11412=2015,J11412*$P$4,B11412=2016,J11412*$P$5,B11412=2017,J11412*$P$6,B11412=2018,J11412*$P$7,B11412=2019,J11412*$P$8,B11412=2020,J11412*$P$9,B11412=2021,J11412*$P$10,B11412=2022,J11412*$P$11),"")</f>
        <v/>
      </c>
      <c r="L11412" s="3">
        <f t="shared" si="179"/>
        <v>8584040.0899999999</v>
      </c>
    </row>
    <row r="11413" spans="1:12">
      <c r="A11413">
        <v>4843650</v>
      </c>
      <c r="B11413">
        <v>2015</v>
      </c>
      <c r="C11413" t="s">
        <v>381</v>
      </c>
      <c r="D11413" t="s">
        <v>3271</v>
      </c>
      <c r="E11413" t="s">
        <v>3272</v>
      </c>
      <c r="G11413" t="s">
        <v>3273</v>
      </c>
      <c r="H11413" s="5">
        <v>8580176.8499999996</v>
      </c>
      <c r="I11413">
        <f>IFERROR(VLOOKUP(G11413,'NCES Match'!$A$2:$B$1307,2,FALSE),"")</f>
        <v>4843650</v>
      </c>
      <c r="J11413" cm="1">
        <f t="array" ref="J11413">IFERROR(_xlfn.IFS(B11413=2015,H11413/$O$13,B11413=2016,H11413/$O$14,B11413=2017,H11413/$O$15,B11413=2018,H11413/$O$16,B11413=2019,H11413/$O$17,B11413=2020,H11413/$O$18,B11413=2021,H11413/$O$19,B11413=2022,H11413/$O$20),"")</f>
        <v>6.7217427792831486E-3</v>
      </c>
      <c r="K11413" s="3" cm="1">
        <f t="array" ref="K11413">IFERROR(_xlfn.IFS(B11413=2015,J11413*$P$4,B11413=2016,J11413*$P$5,B11413=2017,J11413*$P$6,B11413=2018,J11413*$P$7,B11413=2019,J11413*$P$8,B11413=2020,J11413*$P$9,B11413=2021,J11413*$P$10,B11413=2022,J11413*$P$11),"")</f>
        <v>10697539.282403231</v>
      </c>
      <c r="L11413" s="3">
        <f t="shared" si="179"/>
        <v>19277716.132403232</v>
      </c>
    </row>
    <row r="11414" spans="1:12">
      <c r="A11414">
        <v>4843650</v>
      </c>
      <c r="B11414">
        <v>2016</v>
      </c>
      <c r="C11414" t="s">
        <v>4102</v>
      </c>
      <c r="D11414" t="s">
        <v>3271</v>
      </c>
      <c r="E11414" t="s">
        <v>3272</v>
      </c>
      <c r="F11414" t="s">
        <v>4101</v>
      </c>
      <c r="G11414" t="s">
        <v>3273</v>
      </c>
      <c r="H11414" s="5">
        <v>9058567</v>
      </c>
      <c r="I11414">
        <f>IFERROR(VLOOKUP(G11414,'NCES Match'!$A$2:$B$1307,2,FALSE),"")</f>
        <v>4843650</v>
      </c>
      <c r="J11414" cm="1">
        <f t="array" ref="J11414">IFERROR(_xlfn.IFS(B11414=2015,H11414/$O$13,B11414=2016,H11414/$O$14,B11414=2017,H11414/$O$15,B11414=2018,H11414/$O$16,B11414=2019,H11414/$O$17,B11414=2020,H11414/$O$18,B11414=2021,H11414/$O$19,B11414=2022,H11414/$O$20),"")</f>
        <v>6.484728356827789E-3</v>
      </c>
      <c r="K11414" s="3" cm="1">
        <f t="array" ref="K11414">IFERROR(_xlfn.IFS(B11414=2015,J11414*$P$4,B11414=2016,J11414*$P$5,B11414=2017,J11414*$P$6,B11414=2018,J11414*$P$7,B11414=2019,J11414*$P$8,B11414=2020,J11414*$P$9,B11414=2021,J11414*$P$10,B11414=2022,J11414*$P$11),"")</f>
        <v>10866013.469492337</v>
      </c>
      <c r="L11414" s="3">
        <f t="shared" si="179"/>
        <v>19924580.469492339</v>
      </c>
    </row>
    <row r="11415" spans="1:12">
      <c r="A11415">
        <v>4843650</v>
      </c>
      <c r="B11415">
        <v>2017</v>
      </c>
      <c r="D11415" t="s">
        <v>3271</v>
      </c>
      <c r="E11415" t="s">
        <v>3272</v>
      </c>
      <c r="F11415" t="s">
        <v>4101</v>
      </c>
      <c r="G11415" t="s">
        <v>3273</v>
      </c>
      <c r="H11415" s="5">
        <v>8574991</v>
      </c>
      <c r="I11415">
        <f>IFERROR(VLOOKUP(G11415,'NCES Match'!$A$2:$B$1307,2,FALSE),"")</f>
        <v>4843650</v>
      </c>
      <c r="J11415" cm="1">
        <f t="array" ref="J11415">IFERROR(_xlfn.IFS(B11415=2015,H11415/$O$13,B11415=2016,H11415/$O$14,B11415=2017,H11415/$O$15,B11415=2018,H11415/$O$16,B11415=2019,H11415/$O$17,B11415=2020,H11415/$O$18,B11415=2021,H11415/$O$19,B11415=2022,H11415/$O$20),"")</f>
        <v>5.9119312188088248E-3</v>
      </c>
      <c r="K11415" s="3" cm="1">
        <f t="array" ref="K11415">IFERROR(_xlfn.IFS(B11415=2015,J11415*$P$4,B11415=2016,J11415*$P$5,B11415=2017,J11415*$P$6,B11415=2018,J11415*$P$7,B11415=2019,J11415*$P$8,B11415=2020,J11415*$P$9,B11415=2021,J11415*$P$10,B11415=2022,J11415*$P$11),"")</f>
        <v>10039924.316155892</v>
      </c>
      <c r="L11415" s="3">
        <f t="shared" si="179"/>
        <v>18614915.316155892</v>
      </c>
    </row>
    <row r="11416" spans="1:12">
      <c r="A11416">
        <v>4843650</v>
      </c>
      <c r="B11416">
        <v>2018</v>
      </c>
      <c r="D11416" t="s">
        <v>3271</v>
      </c>
      <c r="E11416" t="s">
        <v>3272</v>
      </c>
      <c r="F11416" t="s">
        <v>4101</v>
      </c>
      <c r="G11416" t="s">
        <v>3273</v>
      </c>
      <c r="H11416" s="5">
        <v>9277560</v>
      </c>
      <c r="I11416">
        <f>IFERROR(VLOOKUP(G11416,'NCES Match'!$A$2:$B$1307,2,FALSE),"")</f>
        <v>4843650</v>
      </c>
      <c r="J11416" cm="1">
        <f t="array" ref="J11416">IFERROR(_xlfn.IFS(B11416=2015,H11416/$O$13,B11416=2016,H11416/$O$14,B11416=2017,H11416/$O$15,B11416=2018,H11416/$O$16,B11416=2019,H11416/$O$17,B11416=2020,H11416/$O$18,B11416=2021,H11416/$O$19,B11416=2022,H11416/$O$20),"")</f>
        <v>6.0541537447265257E-3</v>
      </c>
      <c r="K11416" s="3" cm="1">
        <f t="array" ref="K11416">IFERROR(_xlfn.IFS(B11416=2015,J11416*$P$4,B11416=2016,J11416*$P$5,B11416=2017,J11416*$P$6,B11416=2018,J11416*$P$7,B11416=2019,J11416*$P$8,B11416=2020,J11416*$P$9,B11416=2021,J11416*$P$10,B11416=2022,J11416*$P$11),"")</f>
        <v>10394093.820690041</v>
      </c>
      <c r="L11416" s="3">
        <f t="shared" si="179"/>
        <v>19671653.820690043</v>
      </c>
    </row>
    <row r="11417" spans="1:12">
      <c r="A11417">
        <v>4843650</v>
      </c>
      <c r="B11417">
        <v>2019</v>
      </c>
      <c r="D11417" t="s">
        <v>3271</v>
      </c>
      <c r="E11417" t="s">
        <v>3272</v>
      </c>
      <c r="F11417" t="s">
        <v>4101</v>
      </c>
      <c r="G11417" t="s">
        <v>3273</v>
      </c>
      <c r="H11417" s="5">
        <v>9574012</v>
      </c>
      <c r="I11417">
        <f>IFERROR(VLOOKUP(G11417,'NCES Match'!$A$2:$B$1307,2,FALSE),"")</f>
        <v>4843650</v>
      </c>
      <c r="J11417" cm="1">
        <f t="array" ref="J11417">IFERROR(_xlfn.IFS(B11417=2015,H11417/$O$13,B11417=2016,H11417/$O$14,B11417=2017,H11417/$O$15,B11417=2018,H11417/$O$16,B11417=2019,H11417/$O$17,B11417=2020,H11417/$O$18,B11417=2021,H11417/$O$19,B11417=2022,H11417/$O$20),"")</f>
        <v>6.0620731732648906E-3</v>
      </c>
      <c r="K11417" s="3" cm="1">
        <f t="array" ref="K11417">IFERROR(_xlfn.IFS(B11417=2015,J11417*$P$4,B11417=2016,J11417*$P$5,B11417=2017,J11417*$P$6,B11417=2018,J11417*$P$7,B11417=2019,J11417*$P$8,B11417=2020,J11417*$P$9,B11417=2021,J11417*$P$10,B11417=2022,J11417*$P$11),"")</f>
        <v>10535434.393795289</v>
      </c>
      <c r="L11417" s="3">
        <f t="shared" si="179"/>
        <v>20109446.393795289</v>
      </c>
    </row>
    <row r="11418" spans="1:12">
      <c r="A11418">
        <v>4843650</v>
      </c>
      <c r="B11418">
        <v>2020</v>
      </c>
      <c r="D11418" t="s">
        <v>3271</v>
      </c>
      <c r="E11418" t="s">
        <v>3272</v>
      </c>
      <c r="F11418" t="s">
        <v>4230</v>
      </c>
      <c r="G11418" t="s">
        <v>3273</v>
      </c>
      <c r="H11418" s="5">
        <v>10594933</v>
      </c>
      <c r="I11418">
        <f>IFERROR(VLOOKUP(G11418,'NCES Match'!$A$2:$B$1307,2,FALSE),"")</f>
        <v>4843650</v>
      </c>
      <c r="J11418" cm="1">
        <f t="array" ref="J11418">IFERROR(_xlfn.IFS(B11418=2015,H11418/$O$13,B11418=2016,H11418/$O$14,B11418=2017,H11418/$O$15,B11418=2018,H11418/$O$16,B11418=2019,H11418/$O$17,B11418=2020,H11418/$O$18,B11418=2021,H11418/$O$19,B11418=2022,H11418/$O$20),"")</f>
        <v>5.7414743191016686E-3</v>
      </c>
      <c r="K11418" s="3" cm="1">
        <f t="array" ref="K11418">IFERROR(_xlfn.IFS(B11418=2015,J11418*$P$4,B11418=2016,J11418*$P$5,B11418=2017,J11418*$P$6,B11418=2018,J11418*$P$7,B11418=2019,J11418*$P$8,B11418=2020,J11418*$P$9,B11418=2021,J11418*$P$10,B11418=2022,J11418*$P$11),"")</f>
        <v>12103044.026916526</v>
      </c>
      <c r="L11418" s="3">
        <f t="shared" si="179"/>
        <v>22697977.026916526</v>
      </c>
    </row>
    <row r="11419" spans="1:12">
      <c r="A11419">
        <v>4843650</v>
      </c>
      <c r="B11419">
        <v>2021</v>
      </c>
      <c r="D11419" t="s">
        <v>3271</v>
      </c>
      <c r="E11419" t="s">
        <v>3272</v>
      </c>
      <c r="F11419" t="s">
        <v>4101</v>
      </c>
      <c r="G11419" t="s">
        <v>3273</v>
      </c>
      <c r="H11419" s="5">
        <v>10862368.58</v>
      </c>
      <c r="I11419">
        <f>IFERROR(VLOOKUP(G11419,'NCES Match'!$A$2:$B$1307,2,FALSE),"")</f>
        <v>4843650</v>
      </c>
      <c r="J11419" cm="1">
        <f t="array" ref="J11419">IFERROR(_xlfn.IFS(B11419=2015,H11419/$O$13,B11419=2016,H11419/$O$14,B11419=2017,H11419/$O$15,B11419=2018,H11419/$O$16,B11419=2019,H11419/$O$17,B11419=2020,H11419/$O$18,B11419=2021,H11419/$O$19,B11419=2022,H11419/$O$20),"")</f>
        <v>5.5576550178339165E-3</v>
      </c>
      <c r="K11419" s="3" cm="1">
        <f t="array" ref="K11419">IFERROR(_xlfn.IFS(B11419=2015,J11419*$P$4,B11419=2016,J11419*$P$5,B11419=2017,J11419*$P$6,B11419=2018,J11419*$P$7,B11419=2019,J11419*$P$8,B11419=2020,J11419*$P$9,B11419=2021,J11419*$P$10,B11419=2022,J11419*$P$11),"")</f>
        <v>11896456.749782363</v>
      </c>
      <c r="L11419" s="3">
        <f t="shared" si="179"/>
        <v>22758825.329782363</v>
      </c>
    </row>
    <row r="11420" spans="1:12">
      <c r="A11420">
        <v>4843650</v>
      </c>
      <c r="B11420">
        <v>2022</v>
      </c>
      <c r="D11420" t="s">
        <v>3271</v>
      </c>
      <c r="E11420" t="s">
        <v>3272</v>
      </c>
      <c r="F11420" t="s">
        <v>4101</v>
      </c>
      <c r="G11420" t="s">
        <v>3273</v>
      </c>
      <c r="H11420" s="5">
        <v>14336412.869999999</v>
      </c>
      <c r="I11420">
        <f>IFERROR(VLOOKUP(G11420,'NCES Match'!$A$2:$B$1307,2,FALSE),"")</f>
        <v>4843650</v>
      </c>
      <c r="J11420" cm="1">
        <f t="array" ref="J11420">IFERROR(_xlfn.IFS(B11420=2015,H11420/$O$13,B11420=2016,H11420/$O$14,B11420=2017,H11420/$O$15,B11420=2018,H11420/$O$16,B11420=2019,H11420/$O$17,B11420=2020,H11420/$O$18,B11420=2021,H11420/$O$19,B11420=2022,H11420/$O$20),"")</f>
        <v>6.2969918390890925E-3</v>
      </c>
      <c r="K11420" s="3" cm="1">
        <f t="array" ref="K11420">IFERROR(_xlfn.IFS(B11420=2015,J11420*$P$4,B11420=2016,J11420*$P$5,B11420=2017,J11420*$P$6,B11420=2018,J11420*$P$7,B11420=2019,J11420*$P$8,B11420=2020,J11420*$P$9,B11420=2021,J11420*$P$10,B11420=2022,J11420*$P$11),"")</f>
        <v>13560464.914399046</v>
      </c>
      <c r="L11420" s="3">
        <f t="shared" si="179"/>
        <v>27896877.784399047</v>
      </c>
    </row>
    <row r="11421" spans="1:12">
      <c r="A11421">
        <v>4843650</v>
      </c>
      <c r="B11421">
        <v>2023</v>
      </c>
      <c r="D11421" t="s">
        <v>3271</v>
      </c>
      <c r="E11421" t="s">
        <v>3272</v>
      </c>
      <c r="F11421" t="s">
        <v>4101</v>
      </c>
      <c r="G11421" t="s">
        <v>3273</v>
      </c>
      <c r="H11421" s="5">
        <v>13525123.810000001</v>
      </c>
      <c r="I11421">
        <f>IFERROR(VLOOKUP(G11421,'NCES Match'!$A$2:$B$1307,2,FALSE),"")</f>
        <v>4843650</v>
      </c>
      <c r="J11421" t="str" cm="1">
        <f t="array" ref="J11421">IFERROR(_xlfn.IFS(B11421=2015,H11421/$O$13,B11421=2016,H11421/$O$14,B11421=2017,H11421/$O$15,B11421=2018,H11421/$O$16,B11421=2019,H11421/$O$17,B11421=2020,H11421/$O$18,B11421=2021,H11421/$O$19,B11421=2022,H11421/$O$20),"")</f>
        <v/>
      </c>
      <c r="K11421" s="3" t="str" cm="1">
        <f t="array" ref="K11421">IFERROR(_xlfn.IFS(B11421=2015,J11421*$P$4,B11421=2016,J11421*$P$5,B11421=2017,J11421*$P$6,B11421=2018,J11421*$P$7,B11421=2019,J11421*$P$8,B11421=2020,J11421*$P$9,B11421=2021,J11421*$P$10,B11421=2022,J11421*$P$11),"")</f>
        <v/>
      </c>
      <c r="L11421" s="3">
        <f t="shared" si="179"/>
        <v>13525123.810000001</v>
      </c>
    </row>
    <row r="11422" spans="1:12">
      <c r="A11422">
        <v>4844810</v>
      </c>
      <c r="B11422">
        <v>2015</v>
      </c>
      <c r="C11422" t="s">
        <v>381</v>
      </c>
      <c r="D11422" t="s">
        <v>3357</v>
      </c>
      <c r="E11422" t="s">
        <v>3358</v>
      </c>
      <c r="G11422" t="s">
        <v>3359</v>
      </c>
      <c r="H11422" s="5">
        <v>124865.58</v>
      </c>
      <c r="I11422">
        <f>IFERROR(VLOOKUP(G11422,'NCES Match'!$A$2:$B$1307,2,FALSE),"")</f>
        <v>4844810</v>
      </c>
      <c r="J11422" cm="1">
        <f t="array" ref="J11422">IFERROR(_xlfn.IFS(B11422=2015,H11422/$O$13,B11422=2016,H11422/$O$14,B11422=2017,H11422/$O$15,B11422=2018,H11422/$O$16,B11422=2019,H11422/$O$17,B11422=2020,H11422/$O$18,B11422=2021,H11422/$O$19,B11422=2022,H11422/$O$20),"")</f>
        <v>9.782016448134194E-5</v>
      </c>
      <c r="K11422" s="3" cm="1">
        <f t="array" ref="K11422">IFERROR(_xlfn.IFS(B11422=2015,J11422*$P$4,B11422=2016,J11422*$P$5,B11422=2017,J11422*$P$6,B11422=2018,J11422*$P$7,B11422=2019,J11422*$P$8,B11422=2020,J11422*$P$9,B11422=2021,J11422*$P$10,B11422=2022,J11422*$P$11),"")</f>
        <v>155679.12764759193</v>
      </c>
      <c r="L11422" s="3">
        <f t="shared" si="179"/>
        <v>280544.70764759195</v>
      </c>
    </row>
    <row r="11423" spans="1:12">
      <c r="A11423">
        <v>4844810</v>
      </c>
      <c r="B11423">
        <v>2016</v>
      </c>
      <c r="C11423" t="s">
        <v>4102</v>
      </c>
      <c r="D11423" t="s">
        <v>3357</v>
      </c>
      <c r="E11423" t="s">
        <v>3358</v>
      </c>
      <c r="F11423" t="s">
        <v>4101</v>
      </c>
      <c r="G11423" t="s">
        <v>3359</v>
      </c>
      <c r="H11423" s="5">
        <v>121982</v>
      </c>
      <c r="I11423">
        <f>IFERROR(VLOOKUP(G11423,'NCES Match'!$A$2:$B$1307,2,FALSE),"")</f>
        <v>4844810</v>
      </c>
      <c r="J11423" cm="1">
        <f t="array" ref="J11423">IFERROR(_xlfn.IFS(B11423=2015,H11423/$O$13,B11423=2016,H11423/$O$14,B11423=2017,H11423/$O$15,B11423=2018,H11423/$O$16,B11423=2019,H11423/$O$17,B11423=2020,H11423/$O$18,B11423=2021,H11423/$O$19,B11423=2022,H11423/$O$20),"")</f>
        <v>8.7322877274359997E-5</v>
      </c>
      <c r="K11423" s="3" cm="1">
        <f t="array" ref="K11423">IFERROR(_xlfn.IFS(B11423=2015,J11423*$P$4,B11423=2016,J11423*$P$5,B11423=2017,J11423*$P$6,B11423=2018,J11423*$P$7,B11423=2019,J11423*$P$8,B11423=2020,J11423*$P$9,B11423=2021,J11423*$P$10,B11423=2022,J11423*$P$11),"")</f>
        <v>146320.94182618667</v>
      </c>
      <c r="L11423" s="3">
        <f t="shared" si="179"/>
        <v>268302.94182618667</v>
      </c>
    </row>
    <row r="11424" spans="1:12">
      <c r="A11424">
        <v>4844810</v>
      </c>
      <c r="B11424">
        <v>2017</v>
      </c>
      <c r="D11424" t="s">
        <v>3357</v>
      </c>
      <c r="E11424" t="s">
        <v>3358</v>
      </c>
      <c r="F11424" t="s">
        <v>4101</v>
      </c>
      <c r="G11424" t="s">
        <v>3359</v>
      </c>
      <c r="H11424" s="5">
        <v>98998</v>
      </c>
      <c r="I11424">
        <f>IFERROR(VLOOKUP(G11424,'NCES Match'!$A$2:$B$1307,2,FALSE),"")</f>
        <v>4844810</v>
      </c>
      <c r="J11424" cm="1">
        <f t="array" ref="J11424">IFERROR(_xlfn.IFS(B11424=2015,H11424/$O$13,B11424=2016,H11424/$O$14,B11424=2017,H11424/$O$15,B11424=2018,H11424/$O$16,B11424=2019,H11424/$O$17,B11424=2020,H11424/$O$18,B11424=2021,H11424/$O$19,B11424=2022,H11424/$O$20),"")</f>
        <v>6.8253059017745442E-5</v>
      </c>
      <c r="K11424" s="3" cm="1">
        <f t="array" ref="K11424">IFERROR(_xlfn.IFS(B11424=2015,J11424*$P$4,B11424=2016,J11424*$P$5,B11424=2017,J11424*$P$6,B11424=2018,J11424*$P$7,B11424=2019,J11424*$P$8,B11424=2020,J11424*$P$9,B11424=2021,J11424*$P$10,B11424=2022,J11424*$P$11),"")</f>
        <v>115910.60882172365</v>
      </c>
      <c r="L11424" s="3">
        <f t="shared" si="179"/>
        <v>214908.60882172367</v>
      </c>
    </row>
    <row r="11425" spans="1:12">
      <c r="A11425">
        <v>4844810</v>
      </c>
      <c r="B11425">
        <v>2018</v>
      </c>
      <c r="D11425" t="s">
        <v>3357</v>
      </c>
      <c r="E11425" t="s">
        <v>3358</v>
      </c>
      <c r="F11425" t="s">
        <v>4101</v>
      </c>
      <c r="G11425" t="s">
        <v>3359</v>
      </c>
      <c r="H11425" s="5">
        <v>83092</v>
      </c>
      <c r="I11425">
        <f>IFERROR(VLOOKUP(G11425,'NCES Match'!$A$2:$B$1307,2,FALSE),"")</f>
        <v>4844810</v>
      </c>
      <c r="J11425" cm="1">
        <f t="array" ref="J11425">IFERROR(_xlfn.IFS(B11425=2015,H11425/$O$13,B11425=2016,H11425/$O$14,B11425=2017,H11425/$O$15,B11425=2018,H11425/$O$16,B11425=2019,H11425/$O$17,B11425=2020,H11425/$O$18,B11425=2021,H11425/$O$19,B11425=2022,H11425/$O$20),"")</f>
        <v>5.422241871319792E-5</v>
      </c>
      <c r="K11425" s="3" cm="1">
        <f t="array" ref="K11425">IFERROR(_xlfn.IFS(B11425=2015,J11425*$P$4,B11425=2016,J11425*$P$5,B11425=2017,J11425*$P$6,B11425=2018,J11425*$P$7,B11425=2019,J11425*$P$8,B11425=2020,J11425*$P$9,B11425=2021,J11425*$P$10,B11425=2022,J11425*$P$11),"")</f>
        <v>93091.938370517339</v>
      </c>
      <c r="L11425" s="3">
        <f t="shared" si="179"/>
        <v>176183.93837051734</v>
      </c>
    </row>
    <row r="11426" spans="1:12">
      <c r="A11426">
        <v>4844810</v>
      </c>
      <c r="B11426">
        <v>2019</v>
      </c>
      <c r="D11426" t="s">
        <v>3357</v>
      </c>
      <c r="E11426" t="s">
        <v>3358</v>
      </c>
      <c r="F11426" t="s">
        <v>4101</v>
      </c>
      <c r="G11426" t="s">
        <v>3359</v>
      </c>
      <c r="H11426" s="5">
        <v>91424</v>
      </c>
      <c r="I11426">
        <f>IFERROR(VLOOKUP(G11426,'NCES Match'!$A$2:$B$1307,2,FALSE),"")</f>
        <v>4844810</v>
      </c>
      <c r="J11426" cm="1">
        <f t="array" ref="J11426">IFERROR(_xlfn.IFS(B11426=2015,H11426/$O$13,B11426=2016,H11426/$O$14,B11426=2017,H11426/$O$15,B11426=2018,H11426/$O$16,B11426=2019,H11426/$O$17,B11426=2020,H11426/$O$18,B11426=2021,H11426/$O$19,B11426=2022,H11426/$O$20),"")</f>
        <v>5.7887850756043484E-5</v>
      </c>
      <c r="K11426" s="3" cm="1">
        <f t="array" ref="K11426">IFERROR(_xlfn.IFS(B11426=2015,J11426*$P$4,B11426=2016,J11426*$P$5,B11426=2017,J11426*$P$6,B11426=2018,J11426*$P$7,B11426=2019,J11426*$P$8,B11426=2020,J11426*$P$9,B11426=2021,J11426*$P$10,B11426=2022,J11426*$P$11),"")</f>
        <v>100604.79911852426</v>
      </c>
      <c r="L11426" s="3">
        <f t="shared" si="179"/>
        <v>192028.79911852424</v>
      </c>
    </row>
    <row r="11427" spans="1:12">
      <c r="A11427">
        <v>4844810</v>
      </c>
      <c r="B11427">
        <v>2020</v>
      </c>
      <c r="D11427" t="s">
        <v>3357</v>
      </c>
      <c r="E11427" t="s">
        <v>3358</v>
      </c>
      <c r="F11427" t="s">
        <v>4230</v>
      </c>
      <c r="G11427" t="s">
        <v>3359</v>
      </c>
      <c r="H11427" s="5">
        <v>104916</v>
      </c>
      <c r="I11427">
        <f>IFERROR(VLOOKUP(G11427,'NCES Match'!$A$2:$B$1307,2,FALSE),"")</f>
        <v>4844810</v>
      </c>
      <c r="J11427" cm="1">
        <f t="array" ref="J11427">IFERROR(_xlfn.IFS(B11427=2015,H11427/$O$13,B11427=2016,H11427/$O$14,B11427=2017,H11427/$O$15,B11427=2018,H11427/$O$16,B11427=2019,H11427/$O$17,B11427=2020,H11427/$O$18,B11427=2021,H11427/$O$19,B11427=2022,H11427/$O$20),"")</f>
        <v>5.6854773849241964E-5</v>
      </c>
      <c r="K11427" s="3" cm="1">
        <f t="array" ref="K11427">IFERROR(_xlfn.IFS(B11427=2015,J11427*$P$4,B11427=2016,J11427*$P$5,B11427=2017,J11427*$P$6,B11427=2018,J11427*$P$7,B11427=2019,J11427*$P$8,B11427=2020,J11427*$P$9,B11427=2021,J11427*$P$10,B11427=2022,J11427*$P$11),"")</f>
        <v>119850.02332039045</v>
      </c>
      <c r="L11427" s="3">
        <f t="shared" si="179"/>
        <v>224766.02332039044</v>
      </c>
    </row>
    <row r="11428" spans="1:12">
      <c r="A11428">
        <v>4844810</v>
      </c>
      <c r="B11428">
        <v>2021</v>
      </c>
      <c r="D11428" t="s">
        <v>3357</v>
      </c>
      <c r="E11428" t="s">
        <v>3358</v>
      </c>
      <c r="F11428" t="s">
        <v>4230</v>
      </c>
      <c r="G11428" t="s">
        <v>3359</v>
      </c>
      <c r="H11428" s="5">
        <v>99482</v>
      </c>
      <c r="I11428">
        <f>IFERROR(VLOOKUP(G11428,'NCES Match'!$A$2:$B$1307,2,FALSE),"")</f>
        <v>4844810</v>
      </c>
      <c r="J11428" cm="1">
        <f t="array" ref="J11428">IFERROR(_xlfn.IFS(B11428=2015,H11428/$O$13,B11428=2016,H11428/$O$14,B11428=2017,H11428/$O$15,B11428=2018,H11428/$O$16,B11428=2019,H11428/$O$17,B11428=2020,H11428/$O$18,B11428=2021,H11428/$O$19,B11428=2022,H11428/$O$20),"")</f>
        <v>5.0899270487114486E-5</v>
      </c>
      <c r="K11428" s="3" cm="1">
        <f t="array" ref="K11428">IFERROR(_xlfn.IFS(B11428=2015,J11428*$P$4,B11428=2016,J11428*$P$5,B11428=2017,J11428*$P$6,B11428=2018,J11428*$P$7,B11428=2019,J11428*$P$8,B11428=2020,J11428*$P$9,B11428=2021,J11428*$P$10,B11428=2022,J11428*$P$11),"")</f>
        <v>108952.60105249063</v>
      </c>
      <c r="L11428" s="3">
        <f t="shared" si="179"/>
        <v>208434.60105249065</v>
      </c>
    </row>
    <row r="11429" spans="1:12">
      <c r="A11429">
        <v>4844810</v>
      </c>
      <c r="B11429">
        <v>2022</v>
      </c>
      <c r="D11429" t="s">
        <v>3357</v>
      </c>
      <c r="E11429" t="s">
        <v>3358</v>
      </c>
      <c r="F11429" t="s">
        <v>4101</v>
      </c>
      <c r="G11429" t="s">
        <v>3359</v>
      </c>
      <c r="H11429" s="5">
        <v>132467.96</v>
      </c>
      <c r="I11429">
        <f>IFERROR(VLOOKUP(G11429,'NCES Match'!$A$2:$B$1307,2,FALSE),"")</f>
        <v>4844810</v>
      </c>
      <c r="J11429" cm="1">
        <f t="array" ref="J11429">IFERROR(_xlfn.IFS(B11429=2015,H11429/$O$13,B11429=2016,H11429/$O$14,B11429=2017,H11429/$O$15,B11429=2018,H11429/$O$16,B11429=2019,H11429/$O$17,B11429=2020,H11429/$O$18,B11429=2021,H11429/$O$19,B11429=2022,H11429/$O$20),"")</f>
        <v>5.8183987209680595E-5</v>
      </c>
      <c r="K11429" s="3" cm="1">
        <f t="array" ref="K11429">IFERROR(_xlfn.IFS(B11429=2015,J11429*$P$4,B11429=2016,J11429*$P$5,B11429=2017,J11429*$P$6,B11429=2018,J11429*$P$7,B11429=2019,J11429*$P$8,B11429=2020,J11429*$P$9,B11429=2021,J11429*$P$10,B11429=2022,J11429*$P$11),"")</f>
        <v>125298.22767736852</v>
      </c>
      <c r="L11429" s="3">
        <f t="shared" si="179"/>
        <v>257766.18767736852</v>
      </c>
    </row>
    <row r="11430" spans="1:12">
      <c r="A11430">
        <v>4844810</v>
      </c>
      <c r="B11430">
        <v>2023</v>
      </c>
      <c r="D11430" t="s">
        <v>3357</v>
      </c>
      <c r="E11430" t="s">
        <v>3358</v>
      </c>
      <c r="F11430" t="s">
        <v>4101</v>
      </c>
      <c r="G11430" t="s">
        <v>3359</v>
      </c>
      <c r="H11430" s="5">
        <v>199779.34</v>
      </c>
      <c r="I11430">
        <f>IFERROR(VLOOKUP(G11430,'NCES Match'!$A$2:$B$1307,2,FALSE),"")</f>
        <v>4844810</v>
      </c>
      <c r="J11430" t="str" cm="1">
        <f t="array" ref="J11430">IFERROR(_xlfn.IFS(B11430=2015,H11430/$O$13,B11430=2016,H11430/$O$14,B11430=2017,H11430/$O$15,B11430=2018,H11430/$O$16,B11430=2019,H11430/$O$17,B11430=2020,H11430/$O$18,B11430=2021,H11430/$O$19,B11430=2022,H11430/$O$20),"")</f>
        <v/>
      </c>
      <c r="K11430" s="3" t="str" cm="1">
        <f t="array" ref="K11430">IFERROR(_xlfn.IFS(B11430=2015,J11430*$P$4,B11430=2016,J11430*$P$5,B11430=2017,J11430*$P$6,B11430=2018,J11430*$P$7,B11430=2019,J11430*$P$8,B11430=2020,J11430*$P$9,B11430=2021,J11430*$P$10,B11430=2022,J11430*$P$11),"")</f>
        <v/>
      </c>
      <c r="L11430" s="3">
        <f t="shared" si="179"/>
        <v>199779.34</v>
      </c>
    </row>
    <row r="11431" spans="1:12">
      <c r="A11431" t="s">
        <v>4230</v>
      </c>
      <c r="B11431">
        <v>2015</v>
      </c>
      <c r="C11431" t="s">
        <v>230</v>
      </c>
      <c r="D11431" t="s">
        <v>300</v>
      </c>
      <c r="E11431" t="s">
        <v>301</v>
      </c>
      <c r="G11431" t="s">
        <v>302</v>
      </c>
      <c r="H11431" s="5">
        <v>883928.69</v>
      </c>
      <c r="I11431" t="str">
        <f>IFERROR(VLOOKUP(G11431,'NCES Match'!$A$2:$B$1307,2,FALSE),"")</f>
        <v/>
      </c>
      <c r="J11431" cm="1">
        <f t="array" ref="J11431">IFERROR(_xlfn.IFS(B11431=2015,H11431/$O$13,B11431=2016,H11431/$O$14,B11431=2017,H11431/$O$15,B11431=2018,H11431/$O$16,B11431=2019,H11431/$O$17,B11431=2020,H11431/$O$18,B11431=2021,H11431/$O$19,B11431=2022,H11431/$O$20),"")</f>
        <v>6.9247305659075225E-4</v>
      </c>
      <c r="K11431" s="3" cm="1">
        <f t="array" ref="K11431">IFERROR(_xlfn.IFS(B11431=2015,J11431*$P$4,B11431=2016,J11431*$P$5,B11431=2017,J11431*$P$6,B11431=2018,J11431*$P$7,B11431=2019,J11431*$P$8,B11431=2020,J11431*$P$9,B11431=2021,J11431*$P$10,B11431=2022,J11431*$P$11),"")</f>
        <v>1102059.0891571457</v>
      </c>
      <c r="L11431" s="3">
        <f t="shared" si="179"/>
        <v>1985987.7791571456</v>
      </c>
    </row>
    <row r="11432" spans="1:12">
      <c r="A11432" t="s">
        <v>4230</v>
      </c>
      <c r="B11432">
        <v>2016</v>
      </c>
      <c r="C11432" t="s">
        <v>4100</v>
      </c>
      <c r="D11432" t="s">
        <v>300</v>
      </c>
      <c r="E11432" t="s">
        <v>301</v>
      </c>
      <c r="F11432" t="s">
        <v>4101</v>
      </c>
      <c r="G11432" t="s">
        <v>302</v>
      </c>
      <c r="H11432" s="5">
        <v>929050</v>
      </c>
      <c r="I11432" t="str">
        <f>IFERROR(VLOOKUP(G11432,'NCES Match'!$A$2:$B$1307,2,FALSE),"")</f>
        <v/>
      </c>
      <c r="J11432" cm="1">
        <f t="array" ref="J11432">IFERROR(_xlfn.IFS(B11432=2015,H11432/$O$13,B11432=2016,H11432/$O$14,B11432=2017,H11432/$O$15,B11432=2018,H11432/$O$16,B11432=2019,H11432/$O$17,B11432=2020,H11432/$O$18,B11432=2021,H11432/$O$19,B11432=2022,H11432/$O$20),"")</f>
        <v>6.6507615165962313E-4</v>
      </c>
      <c r="K11432" s="3" cm="1">
        <f t="array" ref="K11432">IFERROR(_xlfn.IFS(B11432=2015,J11432*$P$4,B11432=2016,J11432*$P$5,B11432=2017,J11432*$P$6,B11432=2018,J11432*$P$7,B11432=2019,J11432*$P$8,B11432=2020,J11432*$P$9,B11432=2021,J11432*$P$10,B11432=2022,J11432*$P$11),"")</f>
        <v>1114422.3820204516</v>
      </c>
      <c r="L11432" s="3">
        <f t="shared" si="179"/>
        <v>2043472.3820204516</v>
      </c>
    </row>
    <row r="11433" spans="1:12">
      <c r="A11433" t="s">
        <v>4230</v>
      </c>
      <c r="B11433">
        <v>2017</v>
      </c>
      <c r="D11433" t="s">
        <v>300</v>
      </c>
      <c r="E11433" t="s">
        <v>301</v>
      </c>
      <c r="F11433" t="s">
        <v>4101</v>
      </c>
      <c r="G11433" t="s">
        <v>302</v>
      </c>
      <c r="H11433" s="5">
        <v>943154</v>
      </c>
      <c r="I11433" t="str">
        <f>IFERROR(VLOOKUP(G11433,'NCES Match'!$A$2:$B$1307,2,FALSE),"")</f>
        <v/>
      </c>
      <c r="J11433" cm="1">
        <f t="array" ref="J11433">IFERROR(_xlfn.IFS(B11433=2015,H11433/$O$13,B11433=2016,H11433/$O$14,B11433=2017,H11433/$O$15,B11433=2018,H11433/$O$16,B11433=2019,H11433/$O$17,B11433=2020,H11433/$O$18,B11433=2021,H11433/$O$19,B11433=2022,H11433/$O$20),"")</f>
        <v>6.5024693049175423E-4</v>
      </c>
      <c r="K11433" s="3" cm="1">
        <f t="array" ref="K11433">IFERROR(_xlfn.IFS(B11433=2015,J11433*$P$4,B11433=2016,J11433*$P$5,B11433=2017,J11433*$P$6,B11433=2018,J11433*$P$7,B11433=2019,J11433*$P$8,B11433=2020,J11433*$P$9,B11433=2021,J11433*$P$10,B11433=2022,J11433*$P$11),"")</f>
        <v>1104280.433469807</v>
      </c>
      <c r="L11433" s="3">
        <f t="shared" si="179"/>
        <v>2047434.433469807</v>
      </c>
    </row>
    <row r="11434" spans="1:12">
      <c r="A11434" t="s">
        <v>4230</v>
      </c>
      <c r="B11434">
        <v>2018</v>
      </c>
      <c r="D11434" t="s">
        <v>300</v>
      </c>
      <c r="E11434" t="s">
        <v>301</v>
      </c>
      <c r="F11434">
        <v>968</v>
      </c>
      <c r="G11434" t="s">
        <v>302</v>
      </c>
      <c r="H11434" s="5">
        <v>959221</v>
      </c>
      <c r="I11434" t="str">
        <f>IFERROR(VLOOKUP(G11434,'NCES Match'!$A$2:$B$1307,2,FALSE),"")</f>
        <v/>
      </c>
      <c r="J11434" cm="1">
        <f t="array" ref="J11434">IFERROR(_xlfn.IFS(B11434=2015,H11434/$O$13,B11434=2016,H11434/$O$14,B11434=2017,H11434/$O$15,B11434=2018,H11434/$O$16,B11434=2019,H11434/$O$17,B11434=2020,H11434/$O$18,B11434=2021,H11434/$O$19,B11434=2022,H11434/$O$20),"")</f>
        <v>6.2594813821417728E-4</v>
      </c>
      <c r="K11434" s="3" cm="1">
        <f t="array" ref="K11434">IFERROR(_xlfn.IFS(B11434=2015,J11434*$P$4,B11434=2016,J11434*$P$5,B11434=2017,J11434*$P$6,B11434=2018,J11434*$P$7,B11434=2019,J11434*$P$8,B11434=2020,J11434*$P$9,B11434=2021,J11434*$P$10,B11434=2022,J11434*$P$11),"")</f>
        <v>1074661.1252070719</v>
      </c>
      <c r="L11434" s="3">
        <f t="shared" si="179"/>
        <v>2033882.1252070719</v>
      </c>
    </row>
    <row r="11435" spans="1:12">
      <c r="A11435" t="s">
        <v>4230</v>
      </c>
      <c r="B11435">
        <v>2019</v>
      </c>
      <c r="D11435" t="s">
        <v>300</v>
      </c>
      <c r="E11435" t="s">
        <v>301</v>
      </c>
      <c r="F11435" t="s">
        <v>4188</v>
      </c>
      <c r="G11435" t="s">
        <v>302</v>
      </c>
      <c r="H11435" s="5">
        <v>1024034</v>
      </c>
      <c r="I11435" t="str">
        <f>IFERROR(VLOOKUP(G11435,'NCES Match'!$A$2:$B$1307,2,FALSE),"")</f>
        <v/>
      </c>
      <c r="J11435" cm="1">
        <f t="array" ref="J11435">IFERROR(_xlfn.IFS(B11435=2015,H11435/$O$13,B11435=2016,H11435/$O$14,B11435=2017,H11435/$O$15,B11435=2018,H11435/$O$16,B11435=2019,H11435/$O$17,B11435=2020,H11435/$O$18,B11435=2021,H11435/$O$19,B11435=2022,H11435/$O$20),"")</f>
        <v>6.4839787540595724E-4</v>
      </c>
      <c r="K11435" s="3" cm="1">
        <f t="array" ref="K11435">IFERROR(_xlfn.IFS(B11435=2015,J11435*$P$4,B11435=2016,J11435*$P$5,B11435=2017,J11435*$P$6,B11435=2018,J11435*$P$7,B11435=2019,J11435*$P$8,B11435=2020,J11435*$P$9,B11435=2021,J11435*$P$10,B11435=2022,J11435*$P$11),"")</f>
        <v>1126867.5059124394</v>
      </c>
      <c r="L11435" s="3">
        <f t="shared" si="179"/>
        <v>2150901.5059124394</v>
      </c>
    </row>
    <row r="11436" spans="1:12">
      <c r="A11436" t="s">
        <v>4230</v>
      </c>
      <c r="B11436">
        <v>2020</v>
      </c>
      <c r="D11436" t="s">
        <v>300</v>
      </c>
      <c r="E11436" t="s">
        <v>301</v>
      </c>
      <c r="F11436" t="s">
        <v>4188</v>
      </c>
      <c r="G11436" t="s">
        <v>302</v>
      </c>
      <c r="H11436" s="5">
        <v>1173309</v>
      </c>
      <c r="I11436" t="str">
        <f>IFERROR(VLOOKUP(G11436,'NCES Match'!$A$2:$B$1307,2,FALSE),"")</f>
        <v/>
      </c>
      <c r="J11436" cm="1">
        <f t="array" ref="J11436">IFERROR(_xlfn.IFS(B11436=2015,H11436/$O$13,B11436=2016,H11436/$O$14,B11436=2017,H11436/$O$15,B11436=2018,H11436/$O$16,B11436=2019,H11436/$O$17,B11436=2020,H11436/$O$18,B11436=2021,H11436/$O$19,B11436=2022,H11436/$O$20),"")</f>
        <v>6.3582502049525558E-4</v>
      </c>
      <c r="K11436" s="3" cm="1">
        <f t="array" ref="K11436">IFERROR(_xlfn.IFS(B11436=2015,J11436*$P$4,B11436=2016,J11436*$P$5,B11436=2017,J11436*$P$6,B11436=2018,J11436*$P$7,B11436=2019,J11436*$P$8,B11436=2020,J11436*$P$9,B11436=2021,J11436*$P$10,B11436=2022,J11436*$P$11),"")</f>
        <v>1340320.9330514316</v>
      </c>
      <c r="L11436" s="3">
        <f t="shared" si="179"/>
        <v>2513629.9330514316</v>
      </c>
    </row>
    <row r="11437" spans="1:12">
      <c r="A11437" t="s">
        <v>4230</v>
      </c>
      <c r="B11437">
        <v>2021</v>
      </c>
      <c r="D11437" t="s">
        <v>300</v>
      </c>
      <c r="E11437" t="s">
        <v>301</v>
      </c>
      <c r="F11437" t="s">
        <v>4188</v>
      </c>
      <c r="G11437" t="s">
        <v>302</v>
      </c>
      <c r="H11437" s="5">
        <v>1185128.23</v>
      </c>
      <c r="I11437" t="str">
        <f>IFERROR(VLOOKUP(G11437,'NCES Match'!$A$2:$B$1307,2,FALSE),"")</f>
        <v/>
      </c>
      <c r="J11437" cm="1">
        <f t="array" ref="J11437">IFERROR(_xlfn.IFS(B11437=2015,H11437/$O$13,B11437=2016,H11437/$O$14,B11437=2017,H11437/$O$15,B11437=2018,H11437/$O$16,B11437=2019,H11437/$O$17,B11437=2020,H11437/$O$18,B11437=2021,H11437/$O$19,B11437=2022,H11437/$O$20),"")</f>
        <v>6.0636258157943375E-4</v>
      </c>
      <c r="K11437" s="3" cm="1">
        <f t="array" ref="K11437">IFERROR(_xlfn.IFS(B11437=2015,J11437*$P$4,B11437=2016,J11437*$P$5,B11437=2017,J11437*$P$6,B11437=2018,J11437*$P$7,B11437=2019,J11437*$P$8,B11437=2020,J11437*$P$9,B11437=2021,J11437*$P$10,B11437=2022,J11437*$P$11),"")</f>
        <v>1297951.420751838</v>
      </c>
      <c r="L11437" s="3">
        <f t="shared" si="179"/>
        <v>2483079.650751838</v>
      </c>
    </row>
    <row r="11438" spans="1:12">
      <c r="A11438" t="s">
        <v>4230</v>
      </c>
      <c r="B11438">
        <v>2022</v>
      </c>
      <c r="D11438" t="s">
        <v>300</v>
      </c>
      <c r="E11438" t="s">
        <v>301</v>
      </c>
      <c r="F11438" t="s">
        <v>4188</v>
      </c>
      <c r="G11438" t="s">
        <v>302</v>
      </c>
      <c r="H11438" s="5">
        <v>1416643.53</v>
      </c>
      <c r="I11438" t="str">
        <f>IFERROR(VLOOKUP(G11438,'NCES Match'!$A$2:$B$1307,2,FALSE),"")</f>
        <v/>
      </c>
      <c r="J11438" cm="1">
        <f t="array" ref="J11438">IFERROR(_xlfn.IFS(B11438=2015,H11438/$O$13,B11438=2016,H11438/$O$14,B11438=2017,H11438/$O$15,B11438=2018,H11438/$O$16,B11438=2019,H11438/$O$17,B11438=2020,H11438/$O$18,B11438=2021,H11438/$O$19,B11438=2022,H11438/$O$20),"")</f>
        <v>6.2223324817711984E-4</v>
      </c>
      <c r="K11438" s="3" cm="1">
        <f t="array" ref="K11438">IFERROR(_xlfn.IFS(B11438=2015,J11438*$P$4,B11438=2016,J11438*$P$5,B11438=2017,J11438*$P$6,B11438=2018,J11438*$P$7,B11438=2019,J11438*$P$8,B11438=2020,J11438*$P$9,B11438=2021,J11438*$P$10,B11438=2022,J11438*$P$11),"")</f>
        <v>1339968.7257176081</v>
      </c>
      <c r="L11438" s="3">
        <f t="shared" si="179"/>
        <v>2756612.2557176081</v>
      </c>
    </row>
    <row r="11439" spans="1:12">
      <c r="A11439" t="s">
        <v>4230</v>
      </c>
      <c r="B11439">
        <v>2023</v>
      </c>
      <c r="D11439" t="s">
        <v>300</v>
      </c>
      <c r="E11439" t="s">
        <v>301</v>
      </c>
      <c r="F11439" t="s">
        <v>4188</v>
      </c>
      <c r="G11439" t="s">
        <v>302</v>
      </c>
      <c r="H11439" s="5">
        <v>1384015.74</v>
      </c>
      <c r="I11439" t="str">
        <f>IFERROR(VLOOKUP(G11439,'NCES Match'!$A$2:$B$1307,2,FALSE),"")</f>
        <v/>
      </c>
      <c r="J11439" t="str" cm="1">
        <f t="array" ref="J11439">IFERROR(_xlfn.IFS(B11439=2015,H11439/$O$13,B11439=2016,H11439/$O$14,B11439=2017,H11439/$O$15,B11439=2018,H11439/$O$16,B11439=2019,H11439/$O$17,B11439=2020,H11439/$O$18,B11439=2021,H11439/$O$19,B11439=2022,H11439/$O$20),"")</f>
        <v/>
      </c>
      <c r="K11439" s="3" t="str" cm="1">
        <f t="array" ref="K11439">IFERROR(_xlfn.IFS(B11439=2015,J11439*$P$4,B11439=2016,J11439*$P$5,B11439=2017,J11439*$P$6,B11439=2018,J11439*$P$7,B11439=2019,J11439*$P$8,B11439=2020,J11439*$P$9,B11439=2021,J11439*$P$10,B11439=2022,J11439*$P$11),"")</f>
        <v/>
      </c>
      <c r="L11439" s="3">
        <f t="shared" si="179"/>
        <v>1384015.74</v>
      </c>
    </row>
    <row r="11440" spans="1:12">
      <c r="A11440">
        <v>4810780</v>
      </c>
      <c r="B11440">
        <v>2015</v>
      </c>
      <c r="C11440" t="s">
        <v>381</v>
      </c>
      <c r="D11440" t="s">
        <v>639</v>
      </c>
      <c r="E11440" t="s">
        <v>640</v>
      </c>
      <c r="G11440" t="s">
        <v>641</v>
      </c>
      <c r="H11440" s="5">
        <v>133876.01999999999</v>
      </c>
      <c r="I11440">
        <f>IFERROR(VLOOKUP(G11440,'NCES Match'!$A$2:$B$1307,2,FALSE),"")</f>
        <v>4810780</v>
      </c>
      <c r="J11440" cm="1">
        <f t="array" ref="J11440">IFERROR(_xlfn.IFS(B11440=2015,H11440/$O$13,B11440=2016,H11440/$O$14,B11440=2017,H11440/$O$15,B11440=2018,H11440/$O$16,B11440=2019,H11440/$O$17,B11440=2020,H11440/$O$18,B11440=2021,H11440/$O$19,B11440=2022,H11440/$O$20),"")</f>
        <v>1.0487897702879707E-4</v>
      </c>
      <c r="K11440" s="3" cm="1">
        <f t="array" ref="K11440">IFERROR(_xlfn.IFS(B11440=2015,J11440*$P$4,B11440=2016,J11440*$P$5,B11440=2017,J11440*$P$6,B11440=2018,J11440*$P$7,B11440=2019,J11440*$P$8,B11440=2020,J11440*$P$9,B11440=2021,J11440*$P$10,B11440=2022,J11440*$P$11),"")</f>
        <v>166913.10773178301</v>
      </c>
      <c r="L11440" s="3">
        <f t="shared" si="179"/>
        <v>300789.12773178297</v>
      </c>
    </row>
    <row r="11441" spans="1:12">
      <c r="A11441">
        <v>4810780</v>
      </c>
      <c r="B11441">
        <v>2016</v>
      </c>
      <c r="C11441" t="s">
        <v>4102</v>
      </c>
      <c r="D11441" t="s">
        <v>639</v>
      </c>
      <c r="E11441" t="s">
        <v>640</v>
      </c>
      <c r="F11441" t="s">
        <v>4101</v>
      </c>
      <c r="G11441" t="s">
        <v>641</v>
      </c>
      <c r="H11441" s="5">
        <v>139485</v>
      </c>
      <c r="I11441">
        <f>IFERROR(VLOOKUP(G11441,'NCES Match'!$A$2:$B$1307,2,FALSE),"")</f>
        <v>4810780</v>
      </c>
      <c r="J11441" cm="1">
        <f t="array" ref="J11441">IFERROR(_xlfn.IFS(B11441=2015,H11441/$O$13,B11441=2016,H11441/$O$14,B11441=2017,H11441/$O$15,B11441=2018,H11441/$O$16,B11441=2019,H11441/$O$17,B11441=2020,H11441/$O$18,B11441=2021,H11441/$O$19,B11441=2022,H11441/$O$20),"")</f>
        <v>9.9852695779820822E-5</v>
      </c>
      <c r="K11441" s="3" cm="1">
        <f t="array" ref="K11441">IFERROR(_xlfn.IFS(B11441=2015,J11441*$P$4,B11441=2016,J11441*$P$5,B11441=2017,J11441*$P$6,B11441=2018,J11441*$P$7,B11441=2019,J11441*$P$8,B11441=2020,J11441*$P$9,B11441=2021,J11441*$P$10,B11441=2022,J11441*$P$11),"")</f>
        <v>167316.2972457055</v>
      </c>
      <c r="L11441" s="3">
        <f t="shared" si="179"/>
        <v>306801.2972457055</v>
      </c>
    </row>
    <row r="11442" spans="1:12">
      <c r="A11442">
        <v>4810780</v>
      </c>
      <c r="B11442">
        <v>2017</v>
      </c>
      <c r="D11442" t="s">
        <v>639</v>
      </c>
      <c r="E11442" t="s">
        <v>640</v>
      </c>
      <c r="F11442" t="s">
        <v>4101</v>
      </c>
      <c r="G11442" t="s">
        <v>641</v>
      </c>
      <c r="H11442" s="5">
        <v>140659</v>
      </c>
      <c r="I11442">
        <f>IFERROR(VLOOKUP(G11442,'NCES Match'!$A$2:$B$1307,2,FALSE),"")</f>
        <v>4810780</v>
      </c>
      <c r="J11442" cm="1">
        <f t="array" ref="J11442">IFERROR(_xlfn.IFS(B11442=2015,H11442/$O$13,B11442=2016,H11442/$O$14,B11442=2017,H11442/$O$15,B11442=2018,H11442/$O$16,B11442=2019,H11442/$O$17,B11442=2020,H11442/$O$18,B11442=2021,H11442/$O$19,B11442=2022,H11442/$O$20),"")</f>
        <v>9.6975767473858634E-5</v>
      </c>
      <c r="K11442" s="3" cm="1">
        <f t="array" ref="K11442">IFERROR(_xlfn.IFS(B11442=2015,J11442*$P$4,B11442=2016,J11442*$P$5,B11442=2017,J11442*$P$6,B11442=2018,J11442*$P$7,B11442=2019,J11442*$P$8,B11442=2020,J11442*$P$9,B11442=2021,J11442*$P$10,B11442=2022,J11442*$P$11),"")</f>
        <v>164688.88589925886</v>
      </c>
      <c r="L11442" s="3">
        <f t="shared" si="179"/>
        <v>305347.88589925889</v>
      </c>
    </row>
    <row r="11443" spans="1:12">
      <c r="A11443">
        <v>4810780</v>
      </c>
      <c r="B11443">
        <v>2018</v>
      </c>
      <c r="D11443" t="s">
        <v>639</v>
      </c>
      <c r="E11443" t="s">
        <v>640</v>
      </c>
      <c r="F11443" t="s">
        <v>4101</v>
      </c>
      <c r="G11443" t="s">
        <v>641</v>
      </c>
      <c r="H11443" s="5">
        <v>156112</v>
      </c>
      <c r="I11443">
        <f>IFERROR(VLOOKUP(G11443,'NCES Match'!$A$2:$B$1307,2,FALSE),"")</f>
        <v>4810780</v>
      </c>
      <c r="J11443" cm="1">
        <f t="array" ref="J11443">IFERROR(_xlfn.IFS(B11443=2015,H11443/$O$13,B11443=2016,H11443/$O$14,B11443=2017,H11443/$O$15,B11443=2018,H11443/$O$16,B11443=2019,H11443/$O$17,B11443=2020,H11443/$O$18,B11443=2021,H11443/$O$19,B11443=2022,H11443/$O$20),"")</f>
        <v>1.0187226484083611E-4</v>
      </c>
      <c r="K11443" s="3" cm="1">
        <f t="array" ref="K11443">IFERROR(_xlfn.IFS(B11443=2015,J11443*$P$4,B11443=2016,J11443*$P$5,B11443=2017,J11443*$P$6,B11443=2018,J11443*$P$7,B11443=2019,J11443*$P$8,B11443=2020,J11443*$P$9,B11443=2021,J11443*$P$10,B11443=2022,J11443*$P$11),"")</f>
        <v>174899.73382393256</v>
      </c>
      <c r="L11443" s="3">
        <f t="shared" si="179"/>
        <v>331011.73382393259</v>
      </c>
    </row>
    <row r="11444" spans="1:12">
      <c r="A11444">
        <v>4810780</v>
      </c>
      <c r="B11444">
        <v>2019</v>
      </c>
      <c r="D11444" t="s">
        <v>639</v>
      </c>
      <c r="E11444" t="s">
        <v>640</v>
      </c>
      <c r="F11444" t="s">
        <v>4101</v>
      </c>
      <c r="G11444" t="s">
        <v>641</v>
      </c>
      <c r="H11444" s="5">
        <v>159278</v>
      </c>
      <c r="I11444">
        <f>IFERROR(VLOOKUP(G11444,'NCES Match'!$A$2:$B$1307,2,FALSE),"")</f>
        <v>4810780</v>
      </c>
      <c r="J11444" cm="1">
        <f t="array" ref="J11444">IFERROR(_xlfn.IFS(B11444=2015,H11444/$O$13,B11444=2016,H11444/$O$14,B11444=2017,H11444/$O$15,B11444=2018,H11444/$O$16,B11444=2019,H11444/$O$17,B11444=2020,H11444/$O$18,B11444=2021,H11444/$O$19,B11444=2022,H11444/$O$20),"")</f>
        <v>1.0085164828405117E-4</v>
      </c>
      <c r="K11444" s="3" cm="1">
        <f t="array" ref="K11444">IFERROR(_xlfn.IFS(B11444=2015,J11444*$P$4,B11444=2016,J11444*$P$5,B11444=2017,J11444*$P$6,B11444=2018,J11444*$P$7,B11444=2019,J11444*$P$8,B11444=2020,J11444*$P$9,B11444=2021,J11444*$P$10,B11444=2022,J11444*$P$11),"")</f>
        <v>175272.69856930681</v>
      </c>
      <c r="L11444" s="3">
        <f t="shared" si="179"/>
        <v>334550.69856930681</v>
      </c>
    </row>
    <row r="11445" spans="1:12">
      <c r="A11445">
        <v>4810780</v>
      </c>
      <c r="B11445">
        <v>2020</v>
      </c>
      <c r="D11445" t="s">
        <v>639</v>
      </c>
      <c r="E11445" t="s">
        <v>640</v>
      </c>
      <c r="F11445" t="s">
        <v>4230</v>
      </c>
      <c r="G11445" t="s">
        <v>641</v>
      </c>
      <c r="H11445" s="5">
        <v>180405</v>
      </c>
      <c r="I11445">
        <f>IFERROR(VLOOKUP(G11445,'NCES Match'!$A$2:$B$1307,2,FALSE),"")</f>
        <v>4810780</v>
      </c>
      <c r="J11445" cm="1">
        <f t="array" ref="J11445">IFERROR(_xlfn.IFS(B11445=2015,H11445/$O$13,B11445=2016,H11445/$O$14,B11445=2017,H11445/$O$15,B11445=2018,H11445/$O$16,B11445=2019,H11445/$O$17,B11445=2020,H11445/$O$18,B11445=2021,H11445/$O$19,B11445=2022,H11445/$O$20),"")</f>
        <v>9.7762833850628089E-5</v>
      </c>
      <c r="K11445" s="3" cm="1">
        <f t="array" ref="K11445">IFERROR(_xlfn.IFS(B11445=2015,J11445*$P$4,B11445=2016,J11445*$P$5,B11445=2017,J11445*$P$6,B11445=2018,J11445*$P$7,B11445=2019,J11445*$P$8,B11445=2020,J11445*$P$9,B11445=2021,J11445*$P$10,B11445=2022,J11445*$P$11),"")</f>
        <v>206084.32895950129</v>
      </c>
      <c r="L11445" s="3">
        <f t="shared" si="179"/>
        <v>386489.32895950129</v>
      </c>
    </row>
    <row r="11446" spans="1:12">
      <c r="A11446">
        <v>4810780</v>
      </c>
      <c r="B11446">
        <v>2021</v>
      </c>
      <c r="D11446" t="s">
        <v>639</v>
      </c>
      <c r="E11446" t="s">
        <v>640</v>
      </c>
      <c r="F11446" t="s">
        <v>4101</v>
      </c>
      <c r="G11446" t="s">
        <v>641</v>
      </c>
      <c r="H11446" s="5">
        <v>195847.57</v>
      </c>
      <c r="I11446">
        <f>IFERROR(VLOOKUP(G11446,'NCES Match'!$A$2:$B$1307,2,FALSE),"")</f>
        <v>4810780</v>
      </c>
      <c r="J11446" cm="1">
        <f t="array" ref="J11446">IFERROR(_xlfn.IFS(B11446=2015,H11446/$O$13,B11446=2016,H11446/$O$14,B11446=2017,H11446/$O$15,B11446=2018,H11446/$O$16,B11446=2019,H11446/$O$17,B11446=2020,H11446/$O$18,B11446=2021,H11446/$O$19,B11446=2022,H11446/$O$20),"")</f>
        <v>1.0020404133083462E-4</v>
      </c>
      <c r="K11446" s="3" cm="1">
        <f t="array" ref="K11446">IFERROR(_xlfn.IFS(B11446=2015,J11446*$P$4,B11446=2016,J11446*$P$5,B11446=2017,J11446*$P$6,B11446=2018,J11446*$P$7,B11446=2019,J11446*$P$8,B11446=2020,J11446*$P$9,B11446=2021,J11446*$P$10,B11446=2022,J11446*$P$11),"")</f>
        <v>214492.09064262614</v>
      </c>
      <c r="L11446" s="3">
        <f t="shared" si="179"/>
        <v>410339.66064262611</v>
      </c>
    </row>
    <row r="11447" spans="1:12">
      <c r="A11447">
        <v>4810780</v>
      </c>
      <c r="B11447">
        <v>2022</v>
      </c>
      <c r="D11447" t="s">
        <v>639</v>
      </c>
      <c r="E11447" t="s">
        <v>640</v>
      </c>
      <c r="F11447" t="s">
        <v>4101</v>
      </c>
      <c r="G11447" t="s">
        <v>641</v>
      </c>
      <c r="H11447" s="5">
        <v>213794.34</v>
      </c>
      <c r="I11447">
        <f>IFERROR(VLOOKUP(G11447,'NCES Match'!$A$2:$B$1307,2,FALSE),"")</f>
        <v>4810780</v>
      </c>
      <c r="J11447" cm="1">
        <f t="array" ref="J11447">IFERROR(_xlfn.IFS(B11447=2015,H11447/$O$13,B11447=2016,H11447/$O$14,B11447=2017,H11447/$O$15,B11447=2018,H11447/$O$16,B11447=2019,H11447/$O$17,B11447=2020,H11447/$O$18,B11447=2021,H11447/$O$19,B11447=2022,H11447/$O$20),"")</f>
        <v>9.3905025366602661E-5</v>
      </c>
      <c r="K11447" s="3" cm="1">
        <f t="array" ref="K11447">IFERROR(_xlfn.IFS(B11447=2015,J11447*$P$4,B11447=2016,J11447*$P$5,B11447=2017,J11447*$P$6,B11447=2018,J11447*$P$7,B11447=2019,J11447*$P$8,B11447=2020,J11447*$P$9,B11447=2021,J11447*$P$10,B11447=2022,J11447*$P$11),"")</f>
        <v>202222.87630497775</v>
      </c>
      <c r="L11447" s="3">
        <f t="shared" si="179"/>
        <v>416017.21630497777</v>
      </c>
    </row>
    <row r="11448" spans="1:12">
      <c r="A11448">
        <v>4810780</v>
      </c>
      <c r="B11448">
        <v>2023</v>
      </c>
      <c r="D11448" t="s">
        <v>639</v>
      </c>
      <c r="E11448" t="s">
        <v>640</v>
      </c>
      <c r="F11448" t="s">
        <v>4101</v>
      </c>
      <c r="G11448" t="s">
        <v>641</v>
      </c>
      <c r="H11448" s="5">
        <v>219759.96</v>
      </c>
      <c r="I11448">
        <f>IFERROR(VLOOKUP(G11448,'NCES Match'!$A$2:$B$1307,2,FALSE),"")</f>
        <v>4810780</v>
      </c>
      <c r="J11448" t="str" cm="1">
        <f t="array" ref="J11448">IFERROR(_xlfn.IFS(B11448=2015,H11448/$O$13,B11448=2016,H11448/$O$14,B11448=2017,H11448/$O$15,B11448=2018,H11448/$O$16,B11448=2019,H11448/$O$17,B11448=2020,H11448/$O$18,B11448=2021,H11448/$O$19,B11448=2022,H11448/$O$20),"")</f>
        <v/>
      </c>
      <c r="K11448" s="3" t="str" cm="1">
        <f t="array" ref="K11448">IFERROR(_xlfn.IFS(B11448=2015,J11448*$P$4,B11448=2016,J11448*$P$5,B11448=2017,J11448*$P$6,B11448=2018,J11448*$P$7,B11448=2019,J11448*$P$8,B11448=2020,J11448*$P$9,B11448=2021,J11448*$P$10,B11448=2022,J11448*$P$11),"")</f>
        <v/>
      </c>
      <c r="L11448" s="3">
        <f t="shared" si="179"/>
        <v>219759.96</v>
      </c>
    </row>
    <row r="11449" spans="1:12">
      <c r="A11449">
        <v>4817830</v>
      </c>
      <c r="B11449">
        <v>2015</v>
      </c>
      <c r="C11449" t="s">
        <v>381</v>
      </c>
      <c r="D11449" t="s">
        <v>1209</v>
      </c>
      <c r="E11449" t="s">
        <v>1210</v>
      </c>
      <c r="G11449" t="s">
        <v>1211</v>
      </c>
      <c r="H11449" s="5">
        <v>124992.76</v>
      </c>
      <c r="I11449">
        <f>IFERROR(VLOOKUP(G11449,'NCES Match'!$A$2:$B$1307,2,FALSE),"")</f>
        <v>4817830</v>
      </c>
      <c r="J11449" cm="1">
        <f t="array" ref="J11449">IFERROR(_xlfn.IFS(B11449=2015,H11449/$O$13,B11449=2016,H11449/$O$14,B11449=2017,H11449/$O$15,B11449=2018,H11449/$O$16,B11449=2019,H11449/$O$17,B11449=2020,H11449/$O$18,B11449=2021,H11449/$O$19,B11449=2022,H11449/$O$20),"")</f>
        <v>9.7919797771146353E-5</v>
      </c>
      <c r="K11449" s="3" cm="1">
        <f t="array" ref="K11449">IFERROR(_xlfn.IFS(B11449=2015,J11449*$P$4,B11449=2016,J11449*$P$5,B11449=2017,J11449*$P$6,B11449=2018,J11449*$P$7,B11449=2019,J11449*$P$8,B11449=2020,J11449*$P$9,B11449=2021,J11449*$P$10,B11449=2022,J11449*$P$11),"")</f>
        <v>155837.69233334617</v>
      </c>
      <c r="L11449" s="3">
        <f t="shared" si="179"/>
        <v>280830.45233334618</v>
      </c>
    </row>
    <row r="11450" spans="1:12">
      <c r="A11450">
        <v>4817830</v>
      </c>
      <c r="B11450">
        <v>2016</v>
      </c>
      <c r="C11450" t="s">
        <v>4102</v>
      </c>
      <c r="D11450" t="s">
        <v>1209</v>
      </c>
      <c r="E11450" t="s">
        <v>1210</v>
      </c>
      <c r="F11450" t="s">
        <v>4101</v>
      </c>
      <c r="G11450" t="s">
        <v>1211</v>
      </c>
      <c r="H11450" s="5">
        <v>127016</v>
      </c>
      <c r="I11450">
        <f>IFERROR(VLOOKUP(G11450,'NCES Match'!$A$2:$B$1307,2,FALSE),"")</f>
        <v>4817830</v>
      </c>
      <c r="J11450" cm="1">
        <f t="array" ref="J11450">IFERROR(_xlfn.IFS(B11450=2015,H11450/$O$13,B11450=2016,H11450/$O$14,B11450=2017,H11450/$O$15,B11450=2018,H11450/$O$16,B11450=2019,H11450/$O$17,B11450=2020,H11450/$O$18,B11450=2021,H11450/$O$19,B11450=2022,H11450/$O$20),"")</f>
        <v>9.0926551293470418E-5</v>
      </c>
      <c r="K11450" s="3" cm="1">
        <f t="array" ref="K11450">IFERROR(_xlfn.IFS(B11450=2015,J11450*$P$4,B11450=2016,J11450*$P$5,B11450=2017,J11450*$P$6,B11450=2018,J11450*$P$7,B11450=2019,J11450*$P$8,B11450=2020,J11450*$P$9,B11450=2021,J11450*$P$10,B11450=2022,J11450*$P$11),"")</f>
        <v>152359.37062021386</v>
      </c>
      <c r="L11450" s="3">
        <f t="shared" si="179"/>
        <v>279375.37062021386</v>
      </c>
    </row>
    <row r="11451" spans="1:12">
      <c r="A11451">
        <v>4817830</v>
      </c>
      <c r="B11451">
        <v>2017</v>
      </c>
      <c r="D11451" t="s">
        <v>1209</v>
      </c>
      <c r="E11451" t="s">
        <v>1210</v>
      </c>
      <c r="F11451" t="s">
        <v>4101</v>
      </c>
      <c r="G11451" t="s">
        <v>1211</v>
      </c>
      <c r="H11451" s="5">
        <v>142344</v>
      </c>
      <c r="I11451">
        <f>IFERROR(VLOOKUP(G11451,'NCES Match'!$A$2:$B$1307,2,FALSE),"")</f>
        <v>4817830</v>
      </c>
      <c r="J11451" cm="1">
        <f t="array" ref="J11451">IFERROR(_xlfn.IFS(B11451=2015,H11451/$O$13,B11451=2016,H11451/$O$14,B11451=2017,H11451/$O$15,B11451=2018,H11451/$O$16,B11451=2019,H11451/$O$17,B11451=2020,H11451/$O$18,B11451=2021,H11451/$O$19,B11451=2022,H11451/$O$20),"")</f>
        <v>9.8137471795611611E-5</v>
      </c>
      <c r="K11451" s="3" cm="1">
        <f t="array" ref="K11451">IFERROR(_xlfn.IFS(B11451=2015,J11451*$P$4,B11451=2016,J11451*$P$5,B11451=2017,J11451*$P$6,B11451=2018,J11451*$P$7,B11451=2019,J11451*$P$8,B11451=2020,J11451*$P$9,B11451=2021,J11451*$P$10,B11451=2022,J11451*$P$11),"")</f>
        <v>166661.74773348385</v>
      </c>
      <c r="L11451" s="3">
        <f t="shared" si="179"/>
        <v>309005.74773348385</v>
      </c>
    </row>
    <row r="11452" spans="1:12">
      <c r="A11452">
        <v>4817830</v>
      </c>
      <c r="B11452">
        <v>2018</v>
      </c>
      <c r="D11452" t="s">
        <v>1209</v>
      </c>
      <c r="E11452" t="s">
        <v>1210</v>
      </c>
      <c r="F11452" t="s">
        <v>4101</v>
      </c>
      <c r="G11452" t="s">
        <v>1211</v>
      </c>
      <c r="H11452" s="5">
        <v>143943</v>
      </c>
      <c r="I11452">
        <f>IFERROR(VLOOKUP(G11452,'NCES Match'!$A$2:$B$1307,2,FALSE),"")</f>
        <v>4817830</v>
      </c>
      <c r="J11452" cm="1">
        <f t="array" ref="J11452">IFERROR(_xlfn.IFS(B11452=2015,H11452/$O$13,B11452=2016,H11452/$O$14,B11452=2017,H11452/$O$15,B11452=2018,H11452/$O$16,B11452=2019,H11452/$O$17,B11452=2020,H11452/$O$18,B11452=2021,H11452/$O$19,B11452=2022,H11452/$O$20),"")</f>
        <v>9.3931276378398024E-5</v>
      </c>
      <c r="K11452" s="3" cm="1">
        <f t="array" ref="K11452">IFERROR(_xlfn.IFS(B11452=2015,J11452*$P$4,B11452=2016,J11452*$P$5,B11452=2017,J11452*$P$6,B11452=2018,J11452*$P$7,B11452=2019,J11452*$P$8,B11452=2020,J11452*$P$9,B11452=2021,J11452*$P$10,B11452=2022,J11452*$P$11),"")</f>
        <v>161266.22159615101</v>
      </c>
      <c r="L11452" s="3">
        <f t="shared" si="179"/>
        <v>305209.22159615101</v>
      </c>
    </row>
    <row r="11453" spans="1:12">
      <c r="A11453">
        <v>4817830</v>
      </c>
      <c r="B11453">
        <v>2019</v>
      </c>
      <c r="D11453" t="s">
        <v>1209</v>
      </c>
      <c r="E11453" t="s">
        <v>1210</v>
      </c>
      <c r="F11453" t="s">
        <v>4101</v>
      </c>
      <c r="G11453" t="s">
        <v>1211</v>
      </c>
      <c r="H11453" s="5">
        <v>146283</v>
      </c>
      <c r="I11453">
        <f>IFERROR(VLOOKUP(G11453,'NCES Match'!$A$2:$B$1307,2,FALSE),"")</f>
        <v>4817830</v>
      </c>
      <c r="J11453" cm="1">
        <f t="array" ref="J11453">IFERROR(_xlfn.IFS(B11453=2015,H11453/$O$13,B11453=2016,H11453/$O$14,B11453=2017,H11453/$O$15,B11453=2018,H11453/$O$16,B11453=2019,H11453/$O$17,B11453=2020,H11453/$O$18,B11453=2021,H11453/$O$19,B11453=2022,H11453/$O$20),"")</f>
        <v>9.2623473837792134E-5</v>
      </c>
      <c r="K11453" s="3" cm="1">
        <f t="array" ref="K11453">IFERROR(_xlfn.IFS(B11453=2015,J11453*$P$4,B11453=2016,J11453*$P$5,B11453=2017,J11453*$P$6,B11453=2018,J11453*$P$7,B11453=2019,J11453*$P$8,B11453=2020,J11453*$P$9,B11453=2021,J11453*$P$10,B11453=2022,J11453*$P$11),"")</f>
        <v>160972.74052169104</v>
      </c>
      <c r="L11453" s="3">
        <f t="shared" si="179"/>
        <v>307255.74052169104</v>
      </c>
    </row>
    <row r="11454" spans="1:12">
      <c r="A11454">
        <v>4817830</v>
      </c>
      <c r="B11454">
        <v>2020</v>
      </c>
      <c r="D11454" t="s">
        <v>1209</v>
      </c>
      <c r="E11454" t="s">
        <v>1210</v>
      </c>
      <c r="F11454" t="s">
        <v>4230</v>
      </c>
      <c r="G11454" t="s">
        <v>1211</v>
      </c>
      <c r="H11454" s="5">
        <v>141655</v>
      </c>
      <c r="I11454">
        <f>IFERROR(VLOOKUP(G11454,'NCES Match'!$A$2:$B$1307,2,FALSE),"")</f>
        <v>4817830</v>
      </c>
      <c r="J11454" cm="1">
        <f t="array" ref="J11454">IFERROR(_xlfn.IFS(B11454=2015,H11454/$O$13,B11454=2016,H11454/$O$14,B11454=2017,H11454/$O$15,B11454=2018,H11454/$O$16,B11454=2019,H11454/$O$17,B11454=2020,H11454/$O$18,B11454=2021,H11454/$O$19,B11454=2022,H11454/$O$20),"")</f>
        <v>7.6763915795630502E-5</v>
      </c>
      <c r="K11454" s="3" cm="1">
        <f t="array" ref="K11454">IFERROR(_xlfn.IFS(B11454=2015,J11454*$P$4,B11454=2016,J11454*$P$5,B11454=2017,J11454*$P$6,B11454=2018,J11454*$P$7,B11454=2019,J11454*$P$8,B11454=2020,J11454*$P$9,B11454=2021,J11454*$P$10,B11454=2022,J11454*$P$11),"")</f>
        <v>161818.55058761206</v>
      </c>
      <c r="L11454" s="3">
        <f t="shared" si="179"/>
        <v>303473.55058761209</v>
      </c>
    </row>
    <row r="11455" spans="1:12">
      <c r="A11455">
        <v>4817830</v>
      </c>
      <c r="B11455">
        <v>2021</v>
      </c>
      <c r="D11455" t="s">
        <v>1209</v>
      </c>
      <c r="E11455" t="s">
        <v>1210</v>
      </c>
      <c r="F11455" t="s">
        <v>4101</v>
      </c>
      <c r="G11455" t="s">
        <v>1211</v>
      </c>
      <c r="H11455" s="5">
        <v>161619.19</v>
      </c>
      <c r="I11455">
        <f>IFERROR(VLOOKUP(G11455,'NCES Match'!$A$2:$B$1307,2,FALSE),"")</f>
        <v>4817830</v>
      </c>
      <c r="J11455" cm="1">
        <f t="array" ref="J11455">IFERROR(_xlfn.IFS(B11455=2015,H11455/$O$13,B11455=2016,H11455/$O$14,B11455=2017,H11455/$O$15,B11455=2018,H11455/$O$16,B11455=2019,H11455/$O$17,B11455=2020,H11455/$O$18,B11455=2021,H11455/$O$19,B11455=2022,H11455/$O$20),"")</f>
        <v>8.26913297653681E-5</v>
      </c>
      <c r="K11455" s="3" cm="1">
        <f t="array" ref="K11455">IFERROR(_xlfn.IFS(B11455=2015,J11455*$P$4,B11455=2016,J11455*$P$5,B11455=2017,J11455*$P$6,B11455=2018,J11455*$P$7,B11455=2019,J11455*$P$8,B11455=2020,J11455*$P$9,B11455=2021,J11455*$P$10,B11455=2022,J11455*$P$11),"")</f>
        <v>177005.19823180759</v>
      </c>
      <c r="L11455" s="3">
        <f t="shared" si="179"/>
        <v>338624.38823180762</v>
      </c>
    </row>
    <row r="11456" spans="1:12">
      <c r="A11456">
        <v>4817830</v>
      </c>
      <c r="B11456">
        <v>2022</v>
      </c>
      <c r="D11456" t="s">
        <v>1209</v>
      </c>
      <c r="E11456" t="s">
        <v>1210</v>
      </c>
      <c r="F11456" t="s">
        <v>4101</v>
      </c>
      <c r="G11456" t="s">
        <v>1211</v>
      </c>
      <c r="H11456" s="5">
        <v>223533.6</v>
      </c>
      <c r="I11456">
        <f>IFERROR(VLOOKUP(G11456,'NCES Match'!$A$2:$B$1307,2,FALSE),"")</f>
        <v>4817830</v>
      </c>
      <c r="J11456" cm="1">
        <f t="array" ref="J11456">IFERROR(_xlfn.IFS(B11456=2015,H11456/$O$13,B11456=2016,H11456/$O$14,B11456=2017,H11456/$O$15,B11456=2018,H11456/$O$16,B11456=2019,H11456/$O$17,B11456=2020,H11456/$O$18,B11456=2021,H11456/$O$19,B11456=2022,H11456/$O$20),"")</f>
        <v>9.8182806795951718E-5</v>
      </c>
      <c r="K11456" s="3" cm="1">
        <f t="array" ref="K11456">IFERROR(_xlfn.IFS(B11456=2015,J11456*$P$4,B11456=2016,J11456*$P$5,B11456=2017,J11456*$P$6,B11456=2018,J11456*$P$7,B11456=2019,J11456*$P$8,B11456=2020,J11456*$P$9,B11456=2021,J11456*$P$10,B11456=2022,J11456*$P$11),"")</f>
        <v>211435.00591646333</v>
      </c>
      <c r="L11456" s="3">
        <f t="shared" si="179"/>
        <v>434968.6059164633</v>
      </c>
    </row>
    <row r="11457" spans="1:12">
      <c r="A11457">
        <v>4817830</v>
      </c>
      <c r="B11457">
        <v>2023</v>
      </c>
      <c r="D11457" t="s">
        <v>1209</v>
      </c>
      <c r="E11457" t="s">
        <v>1210</v>
      </c>
      <c r="F11457" t="s">
        <v>4101</v>
      </c>
      <c r="G11457" t="s">
        <v>1211</v>
      </c>
      <c r="H11457" s="5">
        <v>226855.18</v>
      </c>
      <c r="I11457">
        <f>IFERROR(VLOOKUP(G11457,'NCES Match'!$A$2:$B$1307,2,FALSE),"")</f>
        <v>4817830</v>
      </c>
      <c r="J11457" t="str" cm="1">
        <f t="array" ref="J11457">IFERROR(_xlfn.IFS(B11457=2015,H11457/$O$13,B11457=2016,H11457/$O$14,B11457=2017,H11457/$O$15,B11457=2018,H11457/$O$16,B11457=2019,H11457/$O$17,B11457=2020,H11457/$O$18,B11457=2021,H11457/$O$19,B11457=2022,H11457/$O$20),"")</f>
        <v/>
      </c>
      <c r="K11457" s="3" t="str" cm="1">
        <f t="array" ref="K11457">IFERROR(_xlfn.IFS(B11457=2015,J11457*$P$4,B11457=2016,J11457*$P$5,B11457=2017,J11457*$P$6,B11457=2018,J11457*$P$7,B11457=2019,J11457*$P$8,B11457=2020,J11457*$P$9,B11457=2021,J11457*$P$10,B11457=2022,J11457*$P$11),"")</f>
        <v/>
      </c>
      <c r="L11457" s="3">
        <f t="shared" si="179"/>
        <v>226855.18</v>
      </c>
    </row>
    <row r="11458" spans="1:12">
      <c r="A11458">
        <v>4818280</v>
      </c>
      <c r="B11458">
        <v>2015</v>
      </c>
      <c r="C11458" t="s">
        <v>381</v>
      </c>
      <c r="D11458" t="s">
        <v>1244</v>
      </c>
      <c r="E11458" t="s">
        <v>1245</v>
      </c>
      <c r="G11458" t="s">
        <v>1246</v>
      </c>
      <c r="H11458" s="5">
        <v>620266.06000000006</v>
      </c>
      <c r="I11458">
        <f>IFERROR(VLOOKUP(G11458,'NCES Match'!$A$2:$B$1307,2,FALSE),"")</f>
        <v>4818280</v>
      </c>
      <c r="J11458" cm="1">
        <f t="array" ref="J11458">IFERROR(_xlfn.IFS(B11458=2015,H11458/$O$13,B11458=2016,H11458/$O$14,B11458=2017,H11458/$O$15,B11458=2018,H11458/$O$16,B11458=2019,H11458/$O$17,B11458=2020,H11458/$O$18,B11458=2021,H11458/$O$19,B11458=2022,H11458/$O$20),"")</f>
        <v>4.8591876169072303E-4</v>
      </c>
      <c r="K11458" s="3" cm="1">
        <f t="array" ref="K11458">IFERROR(_xlfn.IFS(B11458=2015,J11458*$P$4,B11458=2016,J11458*$P$5,B11458=2017,J11458*$P$6,B11458=2018,J11458*$P$7,B11458=2019,J11458*$P$8,B11458=2020,J11458*$P$9,B11458=2021,J11458*$P$10,B11458=2022,J11458*$P$11),"")</f>
        <v>773331.4427419384</v>
      </c>
      <c r="L11458" s="3">
        <f t="shared" si="179"/>
        <v>1393597.5027419385</v>
      </c>
    </row>
    <row r="11459" spans="1:12">
      <c r="A11459">
        <v>4818280</v>
      </c>
      <c r="B11459">
        <v>2016</v>
      </c>
      <c r="C11459" t="s">
        <v>4102</v>
      </c>
      <c r="D11459" t="s">
        <v>1244</v>
      </c>
      <c r="E11459" t="s">
        <v>1245</v>
      </c>
      <c r="F11459" t="s">
        <v>4101</v>
      </c>
      <c r="G11459" t="s">
        <v>1246</v>
      </c>
      <c r="H11459" s="5">
        <v>606861</v>
      </c>
      <c r="I11459">
        <f>IFERROR(VLOOKUP(G11459,'NCES Match'!$A$2:$B$1307,2,FALSE),"")</f>
        <v>4818280</v>
      </c>
      <c r="J11459" cm="1">
        <f t="array" ref="J11459">IFERROR(_xlfn.IFS(B11459=2015,H11459/$O$13,B11459=2016,H11459/$O$14,B11459=2017,H11459/$O$15,B11459=2018,H11459/$O$16,B11459=2019,H11459/$O$17,B11459=2020,H11459/$O$18,B11459=2021,H11459/$O$19,B11459=2022,H11459/$O$20),"")</f>
        <v>4.3443170816674084E-4</v>
      </c>
      <c r="K11459" s="3" cm="1">
        <f t="array" ref="K11459">IFERROR(_xlfn.IFS(B11459=2015,J11459*$P$4,B11459=2016,J11459*$P$5,B11459=2017,J11459*$P$6,B11459=2018,J11459*$P$7,B11459=2019,J11459*$P$8,B11459=2020,J11459*$P$9,B11459=2021,J11459*$P$10,B11459=2022,J11459*$P$11),"")</f>
        <v>727947.34532620769</v>
      </c>
      <c r="L11459" s="3">
        <f t="shared" ref="L11459:L11522" si="180">SUM(H11459,K11459)</f>
        <v>1334808.3453262076</v>
      </c>
    </row>
    <row r="11460" spans="1:12">
      <c r="A11460">
        <v>4818280</v>
      </c>
      <c r="B11460">
        <v>2017</v>
      </c>
      <c r="D11460" t="s">
        <v>1244</v>
      </c>
      <c r="E11460" t="s">
        <v>1245</v>
      </c>
      <c r="F11460" t="s">
        <v>4101</v>
      </c>
      <c r="G11460" t="s">
        <v>1246</v>
      </c>
      <c r="H11460" s="5">
        <v>636096</v>
      </c>
      <c r="I11460">
        <f>IFERROR(VLOOKUP(G11460,'NCES Match'!$A$2:$B$1307,2,FALSE),"")</f>
        <v>4818280</v>
      </c>
      <c r="J11460" cm="1">
        <f t="array" ref="J11460">IFERROR(_xlfn.IFS(B11460=2015,H11460/$O$13,B11460=2016,H11460/$O$14,B11460=2017,H11460/$O$15,B11460=2018,H11460/$O$16,B11460=2019,H11460/$O$17,B11460=2020,H11460/$O$18,B11460=2021,H11460/$O$19,B11460=2022,H11460/$O$20),"")</f>
        <v>4.3854924169126454E-4</v>
      </c>
      <c r="K11460" s="3" cm="1">
        <f t="array" ref="K11460">IFERROR(_xlfn.IFS(B11460=2015,J11460*$P$4,B11460=2016,J11460*$P$5,B11460=2017,J11460*$P$6,B11460=2018,J11460*$P$7,B11460=2019,J11460*$P$8,B11460=2020,J11460*$P$9,B11460=2021,J11460*$P$10,B11460=2022,J11460*$P$11),"")</f>
        <v>744765.29454194161</v>
      </c>
      <c r="L11460" s="3">
        <f t="shared" si="180"/>
        <v>1380861.2945419415</v>
      </c>
    </row>
    <row r="11461" spans="1:12">
      <c r="A11461">
        <v>4818280</v>
      </c>
      <c r="B11461">
        <v>2018</v>
      </c>
      <c r="D11461" t="s">
        <v>1244</v>
      </c>
      <c r="E11461" t="s">
        <v>1245</v>
      </c>
      <c r="F11461" t="s">
        <v>4101</v>
      </c>
      <c r="G11461" t="s">
        <v>1246</v>
      </c>
      <c r="H11461" s="5">
        <v>653370</v>
      </c>
      <c r="I11461">
        <f>IFERROR(VLOOKUP(G11461,'NCES Match'!$A$2:$B$1307,2,FALSE),"")</f>
        <v>4818280</v>
      </c>
      <c r="J11461" cm="1">
        <f t="array" ref="J11461">IFERROR(_xlfn.IFS(B11461=2015,H11461/$O$13,B11461=2016,H11461/$O$14,B11461=2017,H11461/$O$15,B11461=2018,H11461/$O$16,B11461=2019,H11461/$O$17,B11461=2020,H11461/$O$18,B11461=2021,H11461/$O$19,B11461=2022,H11461/$O$20),"")</f>
        <v>4.2636236598760563E-4</v>
      </c>
      <c r="K11461" s="3" cm="1">
        <f t="array" ref="K11461">IFERROR(_xlfn.IFS(B11461=2015,J11461*$P$4,B11461=2016,J11461*$P$5,B11461=2017,J11461*$P$6,B11461=2018,J11461*$P$7,B11461=2019,J11461*$P$8,B11461=2020,J11461*$P$9,B11461=2021,J11461*$P$10,B11461=2022,J11461*$P$11),"")</f>
        <v>732001.63400983147</v>
      </c>
      <c r="L11461" s="3">
        <f t="shared" si="180"/>
        <v>1385371.6340098316</v>
      </c>
    </row>
    <row r="11462" spans="1:12">
      <c r="A11462">
        <v>4818280</v>
      </c>
      <c r="B11462">
        <v>2019</v>
      </c>
      <c r="D11462" t="s">
        <v>1244</v>
      </c>
      <c r="E11462" t="s">
        <v>1245</v>
      </c>
      <c r="F11462" t="s">
        <v>4101</v>
      </c>
      <c r="G11462" t="s">
        <v>1246</v>
      </c>
      <c r="H11462" s="5">
        <v>664509</v>
      </c>
      <c r="I11462">
        <f>IFERROR(VLOOKUP(G11462,'NCES Match'!$A$2:$B$1307,2,FALSE),"")</f>
        <v>4818280</v>
      </c>
      <c r="J11462" cm="1">
        <f t="array" ref="J11462">IFERROR(_xlfn.IFS(B11462=2015,H11462/$O$13,B11462=2016,H11462/$O$14,B11462=2017,H11462/$O$15,B11462=2018,H11462/$O$16,B11462=2019,H11462/$O$17,B11462=2020,H11462/$O$18,B11462=2021,H11462/$O$19,B11462=2022,H11462/$O$20),"")</f>
        <v>4.2075382632621302E-4</v>
      </c>
      <c r="K11462" s="3" cm="1">
        <f t="array" ref="K11462">IFERROR(_xlfn.IFS(B11462=2015,J11462*$P$4,B11462=2016,J11462*$P$5,B11462=2017,J11462*$P$6,B11462=2018,J11462*$P$7,B11462=2019,J11462*$P$8,B11462=2020,J11462*$P$9,B11462=2021,J11462*$P$10,B11462=2022,J11462*$P$11),"")</f>
        <v>731239.00132844143</v>
      </c>
      <c r="L11462" s="3">
        <f t="shared" si="180"/>
        <v>1395748.0013284413</v>
      </c>
    </row>
    <row r="11463" spans="1:12">
      <c r="A11463">
        <v>4818280</v>
      </c>
      <c r="B11463">
        <v>2020</v>
      </c>
      <c r="D11463" t="s">
        <v>1244</v>
      </c>
      <c r="E11463" t="s">
        <v>1245</v>
      </c>
      <c r="F11463" t="s">
        <v>4230</v>
      </c>
      <c r="G11463" t="s">
        <v>1246</v>
      </c>
      <c r="H11463" s="5">
        <v>737262</v>
      </c>
      <c r="I11463">
        <f>IFERROR(VLOOKUP(G11463,'NCES Match'!$A$2:$B$1307,2,FALSE),"")</f>
        <v>4818280</v>
      </c>
      <c r="J11463" cm="1">
        <f t="array" ref="J11463">IFERROR(_xlfn.IFS(B11463=2015,H11463/$O$13,B11463=2016,H11463/$O$14,B11463=2017,H11463/$O$15,B11463=2018,H11463/$O$16,B11463=2019,H11463/$O$17,B11463=2020,H11463/$O$18,B11463=2021,H11463/$O$19,B11463=2022,H11463/$O$20),"")</f>
        <v>3.9952785349841615E-4</v>
      </c>
      <c r="K11463" s="3" cm="1">
        <f t="array" ref="K11463">IFERROR(_xlfn.IFS(B11463=2015,J11463*$P$4,B11463=2016,J11463*$P$5,B11463=2017,J11463*$P$6,B11463=2018,J11463*$P$7,B11463=2019,J11463*$P$8,B11463=2020,J11463*$P$9,B11463=2021,J11463*$P$10,B11463=2022,J11463*$P$11),"")</f>
        <v>842205.83984556887</v>
      </c>
      <c r="L11463" s="3">
        <f t="shared" si="180"/>
        <v>1579467.8398455689</v>
      </c>
    </row>
    <row r="11464" spans="1:12">
      <c r="A11464">
        <v>4818280</v>
      </c>
      <c r="B11464">
        <v>2021</v>
      </c>
      <c r="D11464" t="s">
        <v>1244</v>
      </c>
      <c r="E11464" t="s">
        <v>1245</v>
      </c>
      <c r="F11464" t="s">
        <v>4101</v>
      </c>
      <c r="G11464" t="s">
        <v>1246</v>
      </c>
      <c r="H11464" s="5">
        <v>801049.08</v>
      </c>
      <c r="I11464">
        <f>IFERROR(VLOOKUP(G11464,'NCES Match'!$A$2:$B$1307,2,FALSE),"")</f>
        <v>4818280</v>
      </c>
      <c r="J11464" cm="1">
        <f t="array" ref="J11464">IFERROR(_xlfn.IFS(B11464=2015,H11464/$O$13,B11464=2016,H11464/$O$14,B11464=2017,H11464/$O$15,B11464=2018,H11464/$O$16,B11464=2019,H11464/$O$17,B11464=2020,H11464/$O$18,B11464=2021,H11464/$O$19,B11464=2022,H11464/$O$20),"")</f>
        <v>4.0985116700884792E-4</v>
      </c>
      <c r="K11464" s="3" cm="1">
        <f t="array" ref="K11464">IFERROR(_xlfn.IFS(B11464=2015,J11464*$P$4,B11464=2016,J11464*$P$5,B11464=2017,J11464*$P$6,B11464=2018,J11464*$P$7,B11464=2019,J11464*$P$8,B11464=2020,J11464*$P$9,B11464=2021,J11464*$P$10,B11464=2022,J11464*$P$11),"")</f>
        <v>877308.26518068241</v>
      </c>
      <c r="L11464" s="3">
        <f t="shared" si="180"/>
        <v>1678357.3451806824</v>
      </c>
    </row>
    <row r="11465" spans="1:12">
      <c r="A11465">
        <v>4818280</v>
      </c>
      <c r="B11465">
        <v>2022</v>
      </c>
      <c r="D11465" t="s">
        <v>1244</v>
      </c>
      <c r="E11465" t="s">
        <v>1245</v>
      </c>
      <c r="F11465" t="s">
        <v>4101</v>
      </c>
      <c r="G11465" t="s">
        <v>1246</v>
      </c>
      <c r="H11465" s="5">
        <v>901901.29</v>
      </c>
      <c r="I11465">
        <f>IFERROR(VLOOKUP(G11465,'NCES Match'!$A$2:$B$1307,2,FALSE),"")</f>
        <v>4818280</v>
      </c>
      <c r="J11465" cm="1">
        <f t="array" ref="J11465">IFERROR(_xlfn.IFS(B11465=2015,H11465/$O$13,B11465=2016,H11465/$O$14,B11465=2017,H11465/$O$15,B11465=2018,H11465/$O$16,B11465=2019,H11465/$O$17,B11465=2020,H11465/$O$18,B11465=2021,H11465/$O$19,B11465=2022,H11465/$O$20),"")</f>
        <v>3.9614268327038807E-4</v>
      </c>
      <c r="K11465" s="3" cm="1">
        <f t="array" ref="K11465">IFERROR(_xlfn.IFS(B11465=2015,J11465*$P$4,B11465=2016,J11465*$P$5,B11465=2017,J11465*$P$6,B11465=2018,J11465*$P$7,B11465=2019,J11465*$P$8,B11465=2020,J11465*$P$9,B11465=2021,J11465*$P$10,B11465=2022,J11465*$P$11),"")</f>
        <v>853086.53637402121</v>
      </c>
      <c r="L11465" s="3">
        <f t="shared" si="180"/>
        <v>1754987.8263740214</v>
      </c>
    </row>
    <row r="11466" spans="1:12">
      <c r="A11466">
        <v>4818280</v>
      </c>
      <c r="B11466">
        <v>2023</v>
      </c>
      <c r="D11466" t="s">
        <v>1244</v>
      </c>
      <c r="E11466" t="s">
        <v>1245</v>
      </c>
      <c r="F11466" t="s">
        <v>4101</v>
      </c>
      <c r="G11466" t="s">
        <v>1246</v>
      </c>
      <c r="H11466" s="5">
        <v>1035429.09</v>
      </c>
      <c r="I11466">
        <f>IFERROR(VLOOKUP(G11466,'NCES Match'!$A$2:$B$1307,2,FALSE),"")</f>
        <v>4818280</v>
      </c>
      <c r="J11466" t="str" cm="1">
        <f t="array" ref="J11466">IFERROR(_xlfn.IFS(B11466=2015,H11466/$O$13,B11466=2016,H11466/$O$14,B11466=2017,H11466/$O$15,B11466=2018,H11466/$O$16,B11466=2019,H11466/$O$17,B11466=2020,H11466/$O$18,B11466=2021,H11466/$O$19,B11466=2022,H11466/$O$20),"")</f>
        <v/>
      </c>
      <c r="K11466" s="3" t="str" cm="1">
        <f t="array" ref="K11466">IFERROR(_xlfn.IFS(B11466=2015,J11466*$P$4,B11466=2016,J11466*$P$5,B11466=2017,J11466*$P$6,B11466=2018,J11466*$P$7,B11466=2019,J11466*$P$8,B11466=2020,J11466*$P$9,B11466=2021,J11466*$P$10,B11466=2022,J11466*$P$11),"")</f>
        <v/>
      </c>
      <c r="L11466" s="3">
        <f t="shared" si="180"/>
        <v>1035429.09</v>
      </c>
    </row>
    <row r="11467" spans="1:12">
      <c r="A11467">
        <v>4845380</v>
      </c>
      <c r="B11467">
        <v>2015</v>
      </c>
      <c r="C11467" t="s">
        <v>381</v>
      </c>
      <c r="D11467" t="s">
        <v>3405</v>
      </c>
      <c r="E11467" t="s">
        <v>3406</v>
      </c>
      <c r="G11467" t="s">
        <v>3407</v>
      </c>
      <c r="H11467" s="5">
        <v>365231.76</v>
      </c>
      <c r="I11467">
        <f>IFERROR(VLOOKUP(G11467,'NCES Match'!$A$2:$B$1307,2,FALSE),"")</f>
        <v>4845380</v>
      </c>
      <c r="J11467" cm="1">
        <f t="array" ref="J11467">IFERROR(_xlfn.IFS(B11467=2015,H11467/$O$13,B11467=2016,H11467/$O$14,B11467=2017,H11467/$O$15,B11467=2018,H11467/$O$16,B11467=2019,H11467/$O$17,B11467=2020,H11467/$O$18,B11467=2021,H11467/$O$19,B11467=2022,H11467/$O$20),"")</f>
        <v>2.8612393292859413E-4</v>
      </c>
      <c r="K11467" s="3" cm="1">
        <f t="array" ref="K11467">IFERROR(_xlfn.IFS(B11467=2015,J11467*$P$4,B11467=2016,J11467*$P$5,B11467=2017,J11467*$P$6,B11467=2018,J11467*$P$7,B11467=2019,J11467*$P$8,B11467=2020,J11467*$P$9,B11467=2021,J11467*$P$10,B11467=2022,J11467*$P$11),"")</f>
        <v>455361.37169262068</v>
      </c>
      <c r="L11467" s="3">
        <f t="shared" si="180"/>
        <v>820593.13169262069</v>
      </c>
    </row>
    <row r="11468" spans="1:12">
      <c r="A11468">
        <v>4845380</v>
      </c>
      <c r="B11468">
        <v>2016</v>
      </c>
      <c r="C11468" t="s">
        <v>4102</v>
      </c>
      <c r="D11468" t="s">
        <v>3405</v>
      </c>
      <c r="E11468" t="s">
        <v>3406</v>
      </c>
      <c r="F11468" t="s">
        <v>4101</v>
      </c>
      <c r="G11468" t="s">
        <v>3407</v>
      </c>
      <c r="H11468" s="5">
        <v>369862</v>
      </c>
      <c r="I11468">
        <f>IFERROR(VLOOKUP(G11468,'NCES Match'!$A$2:$B$1307,2,FALSE),"")</f>
        <v>4845380</v>
      </c>
      <c r="J11468" cm="1">
        <f t="array" ref="J11468">IFERROR(_xlfn.IFS(B11468=2015,H11468/$O$13,B11468=2016,H11468/$O$14,B11468=2017,H11468/$O$15,B11468=2018,H11468/$O$16,B11468=2019,H11468/$O$17,B11468=2020,H11468/$O$18,B11468=2021,H11468/$O$19,B11468=2022,H11468/$O$20),"")</f>
        <v>2.6477196663810508E-4</v>
      </c>
      <c r="K11468" s="3" cm="1">
        <f t="array" ref="K11468">IFERROR(_xlfn.IFS(B11468=2015,J11468*$P$4,B11468=2016,J11468*$P$5,B11468=2017,J11468*$P$6,B11468=2018,J11468*$P$7,B11468=2019,J11468*$P$8,B11468=2020,J11468*$P$9,B11468=2021,J11468*$P$10,B11468=2022,J11468*$P$11),"")</f>
        <v>443660.18089322239</v>
      </c>
      <c r="L11468" s="3">
        <f t="shared" si="180"/>
        <v>813522.18089322234</v>
      </c>
    </row>
    <row r="11469" spans="1:12">
      <c r="A11469">
        <v>4845380</v>
      </c>
      <c r="B11469">
        <v>2017</v>
      </c>
      <c r="D11469" t="s">
        <v>3405</v>
      </c>
      <c r="E11469" t="s">
        <v>3406</v>
      </c>
      <c r="F11469" t="s">
        <v>4101</v>
      </c>
      <c r="G11469" t="s">
        <v>3407</v>
      </c>
      <c r="H11469" s="5">
        <v>429293</v>
      </c>
      <c r="I11469">
        <f>IFERROR(VLOOKUP(G11469,'NCES Match'!$A$2:$B$1307,2,FALSE),"")</f>
        <v>4845380</v>
      </c>
      <c r="J11469" cm="1">
        <f t="array" ref="J11469">IFERROR(_xlfn.IFS(B11469=2015,H11469/$O$13,B11469=2016,H11469/$O$14,B11469=2017,H11469/$O$15,B11469=2018,H11469/$O$16,B11469=2019,H11469/$O$17,B11469=2020,H11469/$O$18,B11469=2021,H11469/$O$19,B11469=2022,H11469/$O$20),"")</f>
        <v>2.9597123643816035E-4</v>
      </c>
      <c r="K11469" s="3" cm="1">
        <f t="array" ref="K11469">IFERROR(_xlfn.IFS(B11469=2015,J11469*$P$4,B11469=2016,J11469*$P$5,B11469=2017,J11469*$P$6,B11469=2018,J11469*$P$7,B11469=2019,J11469*$P$8,B11469=2020,J11469*$P$9,B11469=2021,J11469*$P$10,B11469=2022,J11469*$P$11),"")</f>
        <v>502632.50765575288</v>
      </c>
      <c r="L11469" s="3">
        <f t="shared" si="180"/>
        <v>931925.50765575282</v>
      </c>
    </row>
    <row r="11470" spans="1:12">
      <c r="A11470">
        <v>4845380</v>
      </c>
      <c r="B11470">
        <v>2018</v>
      </c>
      <c r="D11470" t="s">
        <v>3405</v>
      </c>
      <c r="E11470" t="s">
        <v>3406</v>
      </c>
      <c r="F11470" t="s">
        <v>4101</v>
      </c>
      <c r="G11470" t="s">
        <v>3407</v>
      </c>
      <c r="H11470" s="5">
        <v>404426</v>
      </c>
      <c r="I11470">
        <f>IFERROR(VLOOKUP(G11470,'NCES Match'!$A$2:$B$1307,2,FALSE),"")</f>
        <v>4845380</v>
      </c>
      <c r="J11470" cm="1">
        <f t="array" ref="J11470">IFERROR(_xlfn.IFS(B11470=2015,H11470/$O$13,B11470=2016,H11470/$O$14,B11470=2017,H11470/$O$15,B11470=2018,H11470/$O$16,B11470=2019,H11470/$O$17,B11470=2020,H11470/$O$18,B11470=2021,H11470/$O$19,B11470=2022,H11470/$O$20),"")</f>
        <v>2.6391175938121338E-4</v>
      </c>
      <c r="K11470" s="3" cm="1">
        <f t="array" ref="K11470">IFERROR(_xlfn.IFS(B11470=2015,J11470*$P$4,B11470=2016,J11470*$P$5,B11470=2017,J11470*$P$6,B11470=2018,J11470*$P$7,B11470=2019,J11470*$P$8,B11470=2020,J11470*$P$9,B11470=2021,J11470*$P$10,B11470=2022,J11470*$P$11),"")</f>
        <v>453097.77436377568</v>
      </c>
      <c r="L11470" s="3">
        <f t="shared" si="180"/>
        <v>857523.77436377574</v>
      </c>
    </row>
    <row r="11471" spans="1:12">
      <c r="A11471">
        <v>4845380</v>
      </c>
      <c r="B11471">
        <v>2019</v>
      </c>
      <c r="D11471" t="s">
        <v>3405</v>
      </c>
      <c r="E11471" t="s">
        <v>3406</v>
      </c>
      <c r="F11471" t="s">
        <v>4101</v>
      </c>
      <c r="G11471" t="s">
        <v>3407</v>
      </c>
      <c r="H11471" s="5">
        <v>436472</v>
      </c>
      <c r="I11471">
        <f>IFERROR(VLOOKUP(G11471,'NCES Match'!$A$2:$B$1307,2,FALSE),"")</f>
        <v>4845380</v>
      </c>
      <c r="J11471" cm="1">
        <f t="array" ref="J11471">IFERROR(_xlfn.IFS(B11471=2015,H11471/$O$13,B11471=2016,H11471/$O$14,B11471=2017,H11471/$O$15,B11471=2018,H11471/$O$16,B11471=2019,H11471/$O$17,B11471=2020,H11471/$O$18,B11471=2021,H11471/$O$19,B11471=2022,H11471/$O$20),"")</f>
        <v>2.7636535259003994E-4</v>
      </c>
      <c r="K11471" s="3" cm="1">
        <f t="array" ref="K11471">IFERROR(_xlfn.IFS(B11471=2015,J11471*$P$4,B11471=2016,J11471*$P$5,B11471=2017,J11471*$P$6,B11471=2018,J11471*$P$7,B11471=2019,J11471*$P$8,B11471=2020,J11471*$P$9,B11471=2021,J11471*$P$10,B11471=2022,J11471*$P$11),"")</f>
        <v>480302.52319807181</v>
      </c>
      <c r="L11471" s="3">
        <f t="shared" si="180"/>
        <v>916774.52319807187</v>
      </c>
    </row>
    <row r="11472" spans="1:12">
      <c r="A11472">
        <v>4845380</v>
      </c>
      <c r="B11472">
        <v>2020</v>
      </c>
      <c r="D11472" t="s">
        <v>3405</v>
      </c>
      <c r="E11472" t="s">
        <v>3406</v>
      </c>
      <c r="F11472" t="s">
        <v>4230</v>
      </c>
      <c r="G11472" t="s">
        <v>3407</v>
      </c>
      <c r="H11472" s="5">
        <v>466676</v>
      </c>
      <c r="I11472">
        <f>IFERROR(VLOOKUP(G11472,'NCES Match'!$A$2:$B$1307,2,FALSE),"")</f>
        <v>4845380</v>
      </c>
      <c r="J11472" cm="1">
        <f t="array" ref="J11472">IFERROR(_xlfn.IFS(B11472=2015,H11472/$O$13,B11472=2016,H11472/$O$14,B11472=2017,H11472/$O$15,B11472=2018,H11472/$O$16,B11472=2019,H11472/$O$17,B11472=2020,H11472/$O$18,B11472=2021,H11472/$O$19,B11472=2022,H11472/$O$20),"")</f>
        <v>2.5289525373507228E-4</v>
      </c>
      <c r="K11472" s="3" cm="1">
        <f t="array" ref="K11472">IFERROR(_xlfn.IFS(B11472=2015,J11472*$P$4,B11472=2016,J11472*$P$5,B11472=2017,J11472*$P$6,B11472=2018,J11472*$P$7,B11472=2019,J11472*$P$8,B11472=2020,J11472*$P$9,B11472=2021,J11472*$P$10,B11472=2022,J11472*$P$11),"")</f>
        <v>533103.90677367162</v>
      </c>
      <c r="L11472" s="3">
        <f t="shared" si="180"/>
        <v>999779.90677367162</v>
      </c>
    </row>
    <row r="11473" spans="1:12">
      <c r="A11473">
        <v>4845380</v>
      </c>
      <c r="B11473">
        <v>2021</v>
      </c>
      <c r="D11473" t="s">
        <v>3405</v>
      </c>
      <c r="E11473" t="s">
        <v>3406</v>
      </c>
      <c r="F11473" t="s">
        <v>4101</v>
      </c>
      <c r="G11473" t="s">
        <v>3407</v>
      </c>
      <c r="H11473" s="5">
        <v>534238.56000000006</v>
      </c>
      <c r="I11473">
        <f>IFERROR(VLOOKUP(G11473,'NCES Match'!$A$2:$B$1307,2,FALSE),"")</f>
        <v>4845380</v>
      </c>
      <c r="J11473" cm="1">
        <f t="array" ref="J11473">IFERROR(_xlfn.IFS(B11473=2015,H11473/$O$13,B11473=2016,H11473/$O$14,B11473=2017,H11473/$O$15,B11473=2018,H11473/$O$16,B11473=2019,H11473/$O$17,B11473=2020,H11473/$O$18,B11473=2021,H11473/$O$19,B11473=2022,H11473/$O$20),"")</f>
        <v>2.7333942793758212E-4</v>
      </c>
      <c r="K11473" s="3" cm="1">
        <f t="array" ref="K11473">IFERROR(_xlfn.IFS(B11473=2015,J11473*$P$4,B11473=2016,J11473*$P$5,B11473=2017,J11473*$P$6,B11473=2018,J11473*$P$7,B11473=2019,J11473*$P$8,B11473=2020,J11473*$P$9,B11473=2021,J11473*$P$10,B11473=2022,J11473*$P$11),"")</f>
        <v>585097.61257852765</v>
      </c>
      <c r="L11473" s="3">
        <f t="shared" si="180"/>
        <v>1119336.1725785276</v>
      </c>
    </row>
    <row r="11474" spans="1:12">
      <c r="A11474">
        <v>4845380</v>
      </c>
      <c r="B11474">
        <v>2022</v>
      </c>
      <c r="D11474" t="s">
        <v>3405</v>
      </c>
      <c r="E11474" t="s">
        <v>3406</v>
      </c>
      <c r="F11474" t="s">
        <v>4101</v>
      </c>
      <c r="G11474" t="s">
        <v>3407</v>
      </c>
      <c r="H11474" s="5">
        <v>585116.59</v>
      </c>
      <c r="I11474">
        <f>IFERROR(VLOOKUP(G11474,'NCES Match'!$A$2:$B$1307,2,FALSE),"")</f>
        <v>4845380</v>
      </c>
      <c r="J11474" cm="1">
        <f t="array" ref="J11474">IFERROR(_xlfn.IFS(B11474=2015,H11474/$O$13,B11474=2016,H11474/$O$14,B11474=2017,H11474/$O$15,B11474=2018,H11474/$O$16,B11474=2019,H11474/$O$17,B11474=2020,H11474/$O$18,B11474=2021,H11474/$O$19,B11474=2022,H11474/$O$20),"")</f>
        <v>2.5700113588774168E-4</v>
      </c>
      <c r="K11474" s="3" cm="1">
        <f t="array" ref="K11474">IFERROR(_xlfn.IFS(B11474=2015,J11474*$P$4,B11474=2016,J11474*$P$5,B11474=2017,J11474*$P$6,B11474=2018,J11474*$P$7,B11474=2019,J11474*$P$8,B11474=2020,J11474*$P$9,B11474=2021,J11474*$P$10,B11474=2022,J11474*$P$11),"")</f>
        <v>553447.5786569484</v>
      </c>
      <c r="L11474" s="3">
        <f t="shared" si="180"/>
        <v>1138564.1686569485</v>
      </c>
    </row>
    <row r="11475" spans="1:12">
      <c r="A11475">
        <v>4845380</v>
      </c>
      <c r="B11475">
        <v>2023</v>
      </c>
      <c r="D11475" t="s">
        <v>3405</v>
      </c>
      <c r="E11475" t="s">
        <v>3406</v>
      </c>
      <c r="F11475" t="s">
        <v>4101</v>
      </c>
      <c r="G11475" t="s">
        <v>3407</v>
      </c>
      <c r="H11475" s="5">
        <v>651941.41</v>
      </c>
      <c r="I11475">
        <f>IFERROR(VLOOKUP(G11475,'NCES Match'!$A$2:$B$1307,2,FALSE),"")</f>
        <v>4845380</v>
      </c>
      <c r="J11475" t="str" cm="1">
        <f t="array" ref="J11475">IFERROR(_xlfn.IFS(B11475=2015,H11475/$O$13,B11475=2016,H11475/$O$14,B11475=2017,H11475/$O$15,B11475=2018,H11475/$O$16,B11475=2019,H11475/$O$17,B11475=2020,H11475/$O$18,B11475=2021,H11475/$O$19,B11475=2022,H11475/$O$20),"")</f>
        <v/>
      </c>
      <c r="K11475" s="3" t="str" cm="1">
        <f t="array" ref="K11475">IFERROR(_xlfn.IFS(B11475=2015,J11475*$P$4,B11475=2016,J11475*$P$5,B11475=2017,J11475*$P$6,B11475=2018,J11475*$P$7,B11475=2019,J11475*$P$8,B11475=2020,J11475*$P$9,B11475=2021,J11475*$P$10,B11475=2022,J11475*$P$11),"")</f>
        <v/>
      </c>
      <c r="L11475" s="3">
        <f t="shared" si="180"/>
        <v>651941.41</v>
      </c>
    </row>
    <row r="11476" spans="1:12">
      <c r="A11476">
        <v>4828350</v>
      </c>
      <c r="B11476">
        <v>2015</v>
      </c>
      <c r="C11476" t="s">
        <v>381</v>
      </c>
      <c r="D11476" t="s">
        <v>2073</v>
      </c>
      <c r="E11476" t="s">
        <v>2074</v>
      </c>
      <c r="G11476" t="s">
        <v>2075</v>
      </c>
      <c r="H11476" s="5">
        <v>55600.75</v>
      </c>
      <c r="I11476">
        <f>IFERROR(VLOOKUP(G11476,'NCES Match'!$A$2:$B$1307,2,FALSE),"")</f>
        <v>4828350</v>
      </c>
      <c r="J11476" cm="1">
        <f t="array" ref="J11476">IFERROR(_xlfn.IFS(B11476=2015,H11476/$O$13,B11476=2016,H11476/$O$14,B11476=2017,H11476/$O$15,B11476=2018,H11476/$O$16,B11476=2019,H11476/$O$17,B11476=2020,H11476/$O$18,B11476=2021,H11476/$O$19,B11476=2022,H11476/$O$20),"")</f>
        <v>4.3557836437278974E-5</v>
      </c>
      <c r="K11476" s="3" cm="1">
        <f t="array" ref="K11476">IFERROR(_xlfn.IFS(B11476=2015,J11476*$P$4,B11476=2016,J11476*$P$5,B11476=2017,J11476*$P$6,B11476=2018,J11476*$P$7,B11476=2019,J11476*$P$8,B11476=2020,J11476*$P$9,B11476=2021,J11476*$P$10,B11476=2022,J11476*$P$11),"")</f>
        <v>69321.555680531397</v>
      </c>
      <c r="L11476" s="3">
        <f t="shared" si="180"/>
        <v>124922.3056805314</v>
      </c>
    </row>
    <row r="11477" spans="1:12">
      <c r="A11477">
        <v>4828350</v>
      </c>
      <c r="B11477">
        <v>2016</v>
      </c>
      <c r="C11477" t="s">
        <v>4102</v>
      </c>
      <c r="D11477" t="s">
        <v>2073</v>
      </c>
      <c r="E11477" t="s">
        <v>2074</v>
      </c>
      <c r="F11477" t="s">
        <v>4101</v>
      </c>
      <c r="G11477" t="s">
        <v>2075</v>
      </c>
      <c r="H11477" s="5">
        <v>58598</v>
      </c>
      <c r="I11477">
        <f>IFERROR(VLOOKUP(G11477,'NCES Match'!$A$2:$B$1307,2,FALSE),"")</f>
        <v>4828350</v>
      </c>
      <c r="J11477" cm="1">
        <f t="array" ref="J11477">IFERROR(_xlfn.IFS(B11477=2015,H11477/$O$13,B11477=2016,H11477/$O$14,B11477=2017,H11477/$O$15,B11477=2018,H11477/$O$16,B11477=2019,H11477/$O$17,B11477=2020,H11477/$O$18,B11477=2021,H11477/$O$19,B11477=2022,H11477/$O$20),"")</f>
        <v>4.1948369124321189E-5</v>
      </c>
      <c r="K11477" s="3" cm="1">
        <f t="array" ref="K11477">IFERROR(_xlfn.IFS(B11477=2015,J11477*$P$4,B11477=2016,J11477*$P$5,B11477=2017,J11477*$P$6,B11477=2018,J11477*$P$7,B11477=2019,J11477*$P$8,B11477=2020,J11477*$P$9,B11477=2021,J11477*$P$10,B11477=2022,J11477*$P$11),"")</f>
        <v>70289.998107350984</v>
      </c>
      <c r="L11477" s="3">
        <f t="shared" si="180"/>
        <v>128887.99810735098</v>
      </c>
    </row>
    <row r="11478" spans="1:12">
      <c r="A11478">
        <v>4828350</v>
      </c>
      <c r="B11478">
        <v>2017</v>
      </c>
      <c r="D11478" t="s">
        <v>2073</v>
      </c>
      <c r="E11478" t="s">
        <v>2074</v>
      </c>
      <c r="F11478" t="s">
        <v>4101</v>
      </c>
      <c r="G11478" t="s">
        <v>2075</v>
      </c>
      <c r="H11478" s="5">
        <v>68460</v>
      </c>
      <c r="I11478">
        <f>IFERROR(VLOOKUP(G11478,'NCES Match'!$A$2:$B$1307,2,FALSE),"")</f>
        <v>4828350</v>
      </c>
      <c r="J11478" cm="1">
        <f t="array" ref="J11478">IFERROR(_xlfn.IFS(B11478=2015,H11478/$O$13,B11478=2016,H11478/$O$14,B11478=2017,H11478/$O$15,B11478=2018,H11478/$O$16,B11478=2019,H11478/$O$17,B11478=2020,H11478/$O$18,B11478=2021,H11478/$O$19,B11478=2022,H11478/$O$20),"")</f>
        <v>4.7198977962735138E-5</v>
      </c>
      <c r="K11478" s="3" cm="1">
        <f t="array" ref="K11478">IFERROR(_xlfn.IFS(B11478=2015,J11478*$P$4,B11478=2016,J11478*$P$5,B11478=2017,J11478*$P$6,B11478=2018,J11478*$P$7,B11478=2019,J11478*$P$8,B11478=2020,J11478*$P$9,B11478=2021,J11478*$P$10,B11478=2022,J11478*$P$11),"")</f>
        <v>80155.561525840938</v>
      </c>
      <c r="L11478" s="3">
        <f t="shared" si="180"/>
        <v>148615.56152584095</v>
      </c>
    </row>
    <row r="11479" spans="1:12">
      <c r="A11479">
        <v>4828350</v>
      </c>
      <c r="B11479">
        <v>2018</v>
      </c>
      <c r="D11479" t="s">
        <v>2073</v>
      </c>
      <c r="E11479" t="s">
        <v>2074</v>
      </c>
      <c r="F11479" t="s">
        <v>4101</v>
      </c>
      <c r="G11479" t="s">
        <v>2075</v>
      </c>
      <c r="H11479" s="5">
        <v>77111</v>
      </c>
      <c r="I11479">
        <f>IFERROR(VLOOKUP(G11479,'NCES Match'!$A$2:$B$1307,2,FALSE),"")</f>
        <v>4828350</v>
      </c>
      <c r="J11479" cm="1">
        <f t="array" ref="J11479">IFERROR(_xlfn.IFS(B11479=2015,H11479/$O$13,B11479=2016,H11479/$O$14,B11479=2017,H11479/$O$15,B11479=2018,H11479/$O$16,B11479=2019,H11479/$O$17,B11479=2020,H11479/$O$18,B11479=2021,H11479/$O$19,B11479=2022,H11479/$O$20),"")</f>
        <v>5.031946432139562E-5</v>
      </c>
      <c r="K11479" s="3" cm="1">
        <f t="array" ref="K11479">IFERROR(_xlfn.IFS(B11479=2015,J11479*$P$4,B11479=2016,J11479*$P$5,B11479=2017,J11479*$P$6,B11479=2018,J11479*$P$7,B11479=2019,J11479*$P$8,B11479=2020,J11479*$P$9,B11479=2021,J11479*$P$10,B11479=2022,J11479*$P$11),"")</f>
        <v>86391.13825264723</v>
      </c>
      <c r="L11479" s="3">
        <f t="shared" si="180"/>
        <v>163502.13825264724</v>
      </c>
    </row>
    <row r="11480" spans="1:12">
      <c r="A11480">
        <v>4828350</v>
      </c>
      <c r="B11480">
        <v>2019</v>
      </c>
      <c r="D11480" t="s">
        <v>2073</v>
      </c>
      <c r="E11480" t="s">
        <v>2074</v>
      </c>
      <c r="F11480" t="s">
        <v>4101</v>
      </c>
      <c r="G11480" t="s">
        <v>2075</v>
      </c>
      <c r="H11480" s="5">
        <v>69964</v>
      </c>
      <c r="I11480">
        <f>IFERROR(VLOOKUP(G11480,'NCES Match'!$A$2:$B$1307,2,FALSE),"")</f>
        <v>4828350</v>
      </c>
      <c r="J11480" cm="1">
        <f t="array" ref="J11480">IFERROR(_xlfn.IFS(B11480=2015,H11480/$O$13,B11480=2016,H11480/$O$14,B11480=2017,H11480/$O$15,B11480=2018,H11480/$O$16,B11480=2019,H11480/$O$17,B11480=2020,H11480/$O$18,B11480=2021,H11480/$O$19,B11480=2022,H11480/$O$20),"")</f>
        <v>4.429980738422981E-5</v>
      </c>
      <c r="K11480" s="3" cm="1">
        <f t="array" ref="K11480">IFERROR(_xlfn.IFS(B11480=2015,J11480*$P$4,B11480=2016,J11480*$P$5,B11480=2017,J11480*$P$6,B11480=2018,J11480*$P$7,B11480=2019,J11480*$P$8,B11480=2020,J11480*$P$9,B11480=2021,J11480*$P$10,B11480=2022,J11480*$P$11),"")</f>
        <v>76989.78567475095</v>
      </c>
      <c r="L11480" s="3">
        <f t="shared" si="180"/>
        <v>146953.78567475095</v>
      </c>
    </row>
    <row r="11481" spans="1:12">
      <c r="A11481">
        <v>4828350</v>
      </c>
      <c r="B11481">
        <v>2020</v>
      </c>
      <c r="D11481" t="s">
        <v>2073</v>
      </c>
      <c r="E11481" t="s">
        <v>2074</v>
      </c>
      <c r="F11481" t="s">
        <v>4230</v>
      </c>
      <c r="G11481" t="s">
        <v>2075</v>
      </c>
      <c r="H11481" s="5">
        <v>94679</v>
      </c>
      <c r="I11481">
        <f>IFERROR(VLOOKUP(G11481,'NCES Match'!$A$2:$B$1307,2,FALSE),"")</f>
        <v>4828350</v>
      </c>
      <c r="J11481" cm="1">
        <f t="array" ref="J11481">IFERROR(_xlfn.IFS(B11481=2015,H11481/$O$13,B11481=2016,H11481/$O$14,B11481=2017,H11481/$O$15,B11481=2018,H11481/$O$16,B11481=2019,H11481/$O$17,B11481=2020,H11481/$O$18,B11481=2021,H11481/$O$19,B11481=2022,H11481/$O$20),"")</f>
        <v>5.1307266129783638E-5</v>
      </c>
      <c r="K11481" s="3" cm="1">
        <f t="array" ref="K11481">IFERROR(_xlfn.IFS(B11481=2015,J11481*$P$4,B11481=2016,J11481*$P$5,B11481=2017,J11481*$P$6,B11481=2018,J11481*$P$7,B11481=2019,J11481*$P$8,B11481=2020,J11481*$P$9,B11481=2021,J11481*$P$10,B11481=2022,J11481*$P$11),"")</f>
        <v>108155.86143153807</v>
      </c>
      <c r="L11481" s="3">
        <f t="shared" si="180"/>
        <v>202834.86143153807</v>
      </c>
    </row>
    <row r="11482" spans="1:12">
      <c r="A11482">
        <v>4828350</v>
      </c>
      <c r="B11482">
        <v>2021</v>
      </c>
      <c r="D11482" t="s">
        <v>2073</v>
      </c>
      <c r="E11482" t="s">
        <v>2074</v>
      </c>
      <c r="F11482" t="s">
        <v>4101</v>
      </c>
      <c r="G11482" t="s">
        <v>2075</v>
      </c>
      <c r="H11482" s="5">
        <v>92101.53</v>
      </c>
      <c r="I11482">
        <f>IFERROR(VLOOKUP(G11482,'NCES Match'!$A$2:$B$1307,2,FALSE),"")</f>
        <v>4828350</v>
      </c>
      <c r="J11482" cm="1">
        <f t="array" ref="J11482">IFERROR(_xlfn.IFS(B11482=2015,H11482/$O$13,B11482=2016,H11482/$O$14,B11482=2017,H11482/$O$15,B11482=2018,H11482/$O$16,B11482=2019,H11482/$O$17,B11482=2020,H11482/$O$18,B11482=2021,H11482/$O$19,B11482=2022,H11482/$O$20),"")</f>
        <v>4.7123104559086964E-5</v>
      </c>
      <c r="K11482" s="3" cm="1">
        <f t="array" ref="K11482">IFERROR(_xlfn.IFS(B11482=2015,J11482*$P$4,B11482=2016,J11482*$P$5,B11482=2017,J11482*$P$6,B11482=2018,J11482*$P$7,B11482=2019,J11482*$P$8,B11482=2020,J11482*$P$9,B11482=2021,J11482*$P$10,B11482=2022,J11482*$P$11),"")</f>
        <v>100869.51664033691</v>
      </c>
      <c r="L11482" s="3">
        <f t="shared" si="180"/>
        <v>192971.04664033692</v>
      </c>
    </row>
    <row r="11483" spans="1:12">
      <c r="A11483">
        <v>4828350</v>
      </c>
      <c r="B11483">
        <v>2022</v>
      </c>
      <c r="D11483" t="s">
        <v>2073</v>
      </c>
      <c r="E11483" t="s">
        <v>2074</v>
      </c>
      <c r="F11483" t="s">
        <v>4101</v>
      </c>
      <c r="G11483" t="s">
        <v>2075</v>
      </c>
      <c r="H11483" s="5">
        <v>127471.37</v>
      </c>
      <c r="I11483">
        <f>IFERROR(VLOOKUP(G11483,'NCES Match'!$A$2:$B$1307,2,FALSE),"")</f>
        <v>4828350</v>
      </c>
      <c r="J11483" cm="1">
        <f t="array" ref="J11483">IFERROR(_xlfn.IFS(B11483=2015,H11483/$O$13,B11483=2016,H11483/$O$14,B11483=2017,H11483/$O$15,B11483=2018,H11483/$O$16,B11483=2019,H11483/$O$17,B11483=2020,H11483/$O$18,B11483=2021,H11483/$O$19,B11483=2022,H11483/$O$20),"")</f>
        <v>5.5989331772607226E-5</v>
      </c>
      <c r="K11483" s="3" cm="1">
        <f t="array" ref="K11483">IFERROR(_xlfn.IFS(B11483=2015,J11483*$P$4,B11483=2016,J11483*$P$5,B11483=2017,J11483*$P$6,B11483=2018,J11483*$P$7,B11483=2019,J11483*$P$8,B11483=2020,J11483*$P$9,B11483=2021,J11483*$P$10,B11483=2022,J11483*$P$11),"")</f>
        <v>120572.07448960551</v>
      </c>
      <c r="L11483" s="3">
        <f t="shared" si="180"/>
        <v>248043.44448960549</v>
      </c>
    </row>
    <row r="11484" spans="1:12">
      <c r="A11484">
        <v>4828350</v>
      </c>
      <c r="B11484">
        <v>2023</v>
      </c>
      <c r="D11484" t="s">
        <v>2073</v>
      </c>
      <c r="E11484" t="s">
        <v>2074</v>
      </c>
      <c r="F11484" t="s">
        <v>4101</v>
      </c>
      <c r="G11484" t="s">
        <v>2075</v>
      </c>
      <c r="H11484" s="5">
        <v>169178.63</v>
      </c>
      <c r="I11484">
        <f>IFERROR(VLOOKUP(G11484,'NCES Match'!$A$2:$B$1307,2,FALSE),"")</f>
        <v>4828350</v>
      </c>
      <c r="J11484" t="str" cm="1">
        <f t="array" ref="J11484">IFERROR(_xlfn.IFS(B11484=2015,H11484/$O$13,B11484=2016,H11484/$O$14,B11484=2017,H11484/$O$15,B11484=2018,H11484/$O$16,B11484=2019,H11484/$O$17,B11484=2020,H11484/$O$18,B11484=2021,H11484/$O$19,B11484=2022,H11484/$O$20),"")</f>
        <v/>
      </c>
      <c r="K11484" s="3" t="str" cm="1">
        <f t="array" ref="K11484">IFERROR(_xlfn.IFS(B11484=2015,J11484*$P$4,B11484=2016,J11484*$P$5,B11484=2017,J11484*$P$6,B11484=2018,J11484*$P$7,B11484=2019,J11484*$P$8,B11484=2020,J11484*$P$9,B11484=2021,J11484*$P$10,B11484=2022,J11484*$P$11),"")</f>
        <v/>
      </c>
      <c r="L11484" s="3">
        <f t="shared" si="180"/>
        <v>169178.63</v>
      </c>
    </row>
    <row r="11485" spans="1:12">
      <c r="A11485" t="s">
        <v>4230</v>
      </c>
      <c r="B11485">
        <v>2015</v>
      </c>
      <c r="C11485" t="s">
        <v>230</v>
      </c>
      <c r="D11485" t="s">
        <v>378</v>
      </c>
      <c r="E11485" t="s">
        <v>379</v>
      </c>
      <c r="G11485" t="s">
        <v>380</v>
      </c>
      <c r="H11485" s="5">
        <v>481464.1</v>
      </c>
      <c r="I11485" t="str">
        <f>IFERROR(VLOOKUP(G11485,'NCES Match'!$A$2:$B$1307,2,FALSE),"")</f>
        <v/>
      </c>
      <c r="J11485" cm="1">
        <f t="array" ref="J11485">IFERROR(_xlfn.IFS(B11485=2015,H11485/$O$13,B11485=2016,H11485/$O$14,B11485=2017,H11485/$O$15,B11485=2018,H11485/$O$16,B11485=2019,H11485/$O$17,B11485=2020,H11485/$O$18,B11485=2021,H11485/$O$19,B11485=2022,H11485/$O$20),"")</f>
        <v>3.7718078475958914E-4</v>
      </c>
      <c r="K11485" s="3" cm="1">
        <f t="array" ref="K11485">IFERROR(_xlfn.IFS(B11485=2015,J11485*$P$4,B11485=2016,J11485*$P$5,B11485=2017,J11485*$P$6,B11485=2018,J11485*$P$7,B11485=2019,J11485*$P$8,B11485=2020,J11485*$P$9,B11485=2021,J11485*$P$10,B11485=2022,J11485*$P$11),"")</f>
        <v>600276.80231520138</v>
      </c>
      <c r="L11485" s="3">
        <f t="shared" si="180"/>
        <v>1081740.9023152012</v>
      </c>
    </row>
    <row r="11486" spans="1:12">
      <c r="A11486" t="s">
        <v>4230</v>
      </c>
      <c r="B11486">
        <v>2016</v>
      </c>
      <c r="C11486" t="s">
        <v>4100</v>
      </c>
      <c r="D11486" t="s">
        <v>378</v>
      </c>
      <c r="E11486" t="s">
        <v>379</v>
      </c>
      <c r="F11486" t="s">
        <v>4101</v>
      </c>
      <c r="G11486" t="s">
        <v>380</v>
      </c>
      <c r="H11486" s="5">
        <v>515658</v>
      </c>
      <c r="I11486" t="str">
        <f>IFERROR(VLOOKUP(G11486,'NCES Match'!$A$2:$B$1307,2,FALSE),"")</f>
        <v/>
      </c>
      <c r="J11486" cm="1">
        <f t="array" ref="J11486">IFERROR(_xlfn.IFS(B11486=2015,H11486/$O$13,B11486=2016,H11486/$O$14,B11486=2017,H11486/$O$15,B11486=2018,H11486/$O$16,B11486=2019,H11486/$O$17,B11486=2020,H11486/$O$18,B11486=2021,H11486/$O$19,B11486=2022,H11486/$O$20),"")</f>
        <v>3.6914249847962757E-4</v>
      </c>
      <c r="K11486" s="3" cm="1">
        <f t="array" ref="K11486">IFERROR(_xlfn.IFS(B11486=2015,J11486*$P$4,B11486=2016,J11486*$P$5,B11486=2017,J11486*$P$6,B11486=2018,J11486*$P$7,B11486=2019,J11486*$P$8,B11486=2020,J11486*$P$9,B11486=2021,J11486*$P$10,B11486=2022,J11486*$P$11),"")</f>
        <v>618546.70541725645</v>
      </c>
      <c r="L11486" s="3">
        <f t="shared" si="180"/>
        <v>1134204.7054172563</v>
      </c>
    </row>
    <row r="11487" spans="1:12">
      <c r="A11487" t="s">
        <v>4230</v>
      </c>
      <c r="B11487">
        <v>2017</v>
      </c>
      <c r="D11487" t="s">
        <v>378</v>
      </c>
      <c r="E11487" t="s">
        <v>379</v>
      </c>
      <c r="F11487" t="s">
        <v>4101</v>
      </c>
      <c r="G11487" t="s">
        <v>380</v>
      </c>
      <c r="H11487" s="5">
        <v>512437</v>
      </c>
      <c r="I11487" t="str">
        <f>IFERROR(VLOOKUP(G11487,'NCES Match'!$A$2:$B$1307,2,FALSE),"")</f>
        <v/>
      </c>
      <c r="J11487" cm="1">
        <f t="array" ref="J11487">IFERROR(_xlfn.IFS(B11487=2015,H11487/$O$13,B11487=2016,H11487/$O$14,B11487=2017,H11487/$O$15,B11487=2018,H11487/$O$16,B11487=2019,H11487/$O$17,B11487=2020,H11487/$O$18,B11487=2021,H11487/$O$19,B11487=2022,H11487/$O$20),"")</f>
        <v>3.5329393324992853E-4</v>
      </c>
      <c r="K11487" s="3" cm="1">
        <f t="array" ref="K11487">IFERROR(_xlfn.IFS(B11487=2015,J11487*$P$4,B11487=2016,J11487*$P$5,B11487=2017,J11487*$P$6,B11487=2018,J11487*$P$7,B11487=2019,J11487*$P$8,B11487=2020,J11487*$P$9,B11487=2021,J11487*$P$10,B11487=2022,J11487*$P$11),"")</f>
        <v>599980.6526675045</v>
      </c>
      <c r="L11487" s="3">
        <f t="shared" si="180"/>
        <v>1112417.6526675045</v>
      </c>
    </row>
    <row r="11488" spans="1:12">
      <c r="A11488" t="s">
        <v>4230</v>
      </c>
      <c r="B11488">
        <v>2018</v>
      </c>
      <c r="D11488" t="s">
        <v>378</v>
      </c>
      <c r="E11488" t="s">
        <v>379</v>
      </c>
      <c r="F11488">
        <v>988</v>
      </c>
      <c r="G11488" t="s">
        <v>380</v>
      </c>
      <c r="H11488" s="5">
        <v>562299</v>
      </c>
      <c r="I11488" t="str">
        <f>IFERROR(VLOOKUP(G11488,'NCES Match'!$A$2:$B$1307,2,FALSE),"")</f>
        <v/>
      </c>
      <c r="J11488" cm="1">
        <f t="array" ref="J11488">IFERROR(_xlfn.IFS(B11488=2015,H11488/$O$13,B11488=2016,H11488/$O$14,B11488=2017,H11488/$O$15,B11488=2018,H11488/$O$16,B11488=2019,H11488/$O$17,B11488=2020,H11488/$O$18,B11488=2021,H11488/$O$19,B11488=2022,H11488/$O$20),"")</f>
        <v>3.6693318033038653E-4</v>
      </c>
      <c r="K11488" s="3" cm="1">
        <f t="array" ref="K11488">IFERROR(_xlfn.IFS(B11488=2015,J11488*$P$4,B11488=2016,J11488*$P$5,B11488=2017,J11488*$P$6,B11488=2018,J11488*$P$7,B11488=2019,J11488*$P$8,B11488=2020,J11488*$P$9,B11488=2021,J11488*$P$10,B11488=2022,J11488*$P$11),"")</f>
        <v>629970.44064174092</v>
      </c>
      <c r="L11488" s="3">
        <f t="shared" si="180"/>
        <v>1192269.4406417408</v>
      </c>
    </row>
    <row r="11489" spans="1:12">
      <c r="A11489" t="s">
        <v>4230</v>
      </c>
      <c r="B11489">
        <v>2019</v>
      </c>
      <c r="D11489" t="s">
        <v>378</v>
      </c>
      <c r="E11489" t="s">
        <v>379</v>
      </c>
      <c r="F11489" t="s">
        <v>4229</v>
      </c>
      <c r="G11489" t="s">
        <v>380</v>
      </c>
      <c r="H11489" s="5">
        <v>596615</v>
      </c>
      <c r="I11489" t="str">
        <f>IFERROR(VLOOKUP(G11489,'NCES Match'!$A$2:$B$1307,2,FALSE),"")</f>
        <v/>
      </c>
      <c r="J11489" cm="1">
        <f t="array" ref="J11489">IFERROR(_xlfn.IFS(B11489=2015,H11489/$O$13,B11489=2016,H11489/$O$14,B11489=2017,H11489/$O$15,B11489=2018,H11489/$O$16,B11489=2019,H11489/$O$17,B11489=2020,H11489/$O$18,B11489=2021,H11489/$O$19,B11489=2022,H11489/$O$20),"")</f>
        <v>3.7776470159713949E-4</v>
      </c>
      <c r="K11489" s="3" cm="1">
        <f t="array" ref="K11489">IFERROR(_xlfn.IFS(B11489=2015,J11489*$P$4,B11489=2016,J11489*$P$5,B11489=2017,J11489*$P$6,B11489=2018,J11489*$P$7,B11489=2019,J11489*$P$8,B11489=2020,J11489*$P$9,B11489=2021,J11489*$P$10,B11489=2022,J11489*$P$11),"")</f>
        <v>656527.08507720451</v>
      </c>
      <c r="L11489" s="3">
        <f t="shared" si="180"/>
        <v>1253142.0850772045</v>
      </c>
    </row>
    <row r="11490" spans="1:12">
      <c r="A11490" t="s">
        <v>4230</v>
      </c>
      <c r="B11490">
        <v>2020</v>
      </c>
      <c r="D11490" t="s">
        <v>378</v>
      </c>
      <c r="E11490" t="s">
        <v>379</v>
      </c>
      <c r="F11490" t="s">
        <v>4229</v>
      </c>
      <c r="G11490" t="s">
        <v>380</v>
      </c>
      <c r="H11490" s="5">
        <v>710976</v>
      </c>
      <c r="I11490" t="str">
        <f>IFERROR(VLOOKUP(G11490,'NCES Match'!$A$2:$B$1307,2,FALSE),"")</f>
        <v/>
      </c>
      <c r="J11490" cm="1">
        <f t="array" ref="J11490">IFERROR(_xlfn.IFS(B11490=2015,H11490/$O$13,B11490=2016,H11490/$O$14,B11490=2017,H11490/$O$15,B11490=2018,H11490/$O$16,B11490=2019,H11490/$O$17,B11490=2020,H11490/$O$18,B11490=2021,H11490/$O$19,B11490=2022,H11490/$O$20),"")</f>
        <v>3.8528327130503122E-4</v>
      </c>
      <c r="K11490" s="3" cm="1">
        <f t="array" ref="K11490">IFERROR(_xlfn.IFS(B11490=2015,J11490*$P$4,B11490=2016,J11490*$P$5,B11490=2017,J11490*$P$6,B11490=2018,J11490*$P$7,B11490=2019,J11490*$P$8,B11490=2020,J11490*$P$9,B11490=2021,J11490*$P$10,B11490=2022,J11490*$P$11),"")</f>
        <v>812178.22048341448</v>
      </c>
      <c r="L11490" s="3">
        <f t="shared" si="180"/>
        <v>1523154.2204834144</v>
      </c>
    </row>
    <row r="11491" spans="1:12">
      <c r="A11491" t="s">
        <v>4230</v>
      </c>
      <c r="B11491">
        <v>2021</v>
      </c>
      <c r="D11491" t="s">
        <v>378</v>
      </c>
      <c r="E11491" t="s">
        <v>379</v>
      </c>
      <c r="F11491" t="s">
        <v>4229</v>
      </c>
      <c r="G11491" t="s">
        <v>380</v>
      </c>
      <c r="H11491" s="5">
        <v>687689.41</v>
      </c>
      <c r="I11491" t="str">
        <f>IFERROR(VLOOKUP(G11491,'NCES Match'!$A$2:$B$1307,2,FALSE),"")</f>
        <v/>
      </c>
      <c r="J11491" cm="1">
        <f t="array" ref="J11491">IFERROR(_xlfn.IFS(B11491=2015,H11491/$O$13,B11491=2016,H11491/$O$14,B11491=2017,H11491/$O$15,B11491=2018,H11491/$O$16,B11491=2019,H11491/$O$17,B11491=2020,H11491/$O$18,B11491=2021,H11491/$O$19,B11491=2022,H11491/$O$20),"")</f>
        <v>3.518514835921491E-4</v>
      </c>
      <c r="K11491" s="3" cm="1">
        <f t="array" ref="K11491">IFERROR(_xlfn.IFS(B11491=2015,J11491*$P$4,B11491=2016,J11491*$P$5,B11491=2017,J11491*$P$6,B11491=2018,J11491*$P$7,B11491=2019,J11491*$P$8,B11491=2020,J11491*$P$9,B11491=2021,J11491*$P$10,B11491=2022,J11491*$P$11),"")</f>
        <v>753156.85185011022</v>
      </c>
      <c r="L11491" s="3">
        <f t="shared" si="180"/>
        <v>1440846.2618501103</v>
      </c>
    </row>
    <row r="11492" spans="1:12">
      <c r="A11492" t="s">
        <v>4230</v>
      </c>
      <c r="B11492">
        <v>2022</v>
      </c>
      <c r="D11492" t="s">
        <v>378</v>
      </c>
      <c r="E11492" t="s">
        <v>379</v>
      </c>
      <c r="F11492" t="s">
        <v>4229</v>
      </c>
      <c r="G11492" t="s">
        <v>380</v>
      </c>
      <c r="H11492" s="5">
        <v>695522.48</v>
      </c>
      <c r="I11492" t="str">
        <f>IFERROR(VLOOKUP(G11492,'NCES Match'!$A$2:$B$1307,2,FALSE),"")</f>
        <v/>
      </c>
      <c r="J11492" cm="1">
        <f t="array" ref="J11492">IFERROR(_xlfn.IFS(B11492=2015,H11492/$O$13,B11492=2016,H11492/$O$14,B11492=2017,H11492/$O$15,B11492=2018,H11492/$O$16,B11492=2019,H11492/$O$17,B11492=2020,H11492/$O$18,B11492=2021,H11492/$O$19,B11492=2022,H11492/$O$20),"")</f>
        <v>3.0549478591174298E-4</v>
      </c>
      <c r="K11492" s="3" cm="1">
        <f t="array" ref="K11492">IFERROR(_xlfn.IFS(B11492=2015,J11492*$P$4,B11492=2016,J11492*$P$5,B11492=2017,J11492*$P$6,B11492=2018,J11492*$P$7,B11492=2019,J11492*$P$8,B11492=2020,J11492*$P$9,B11492=2021,J11492*$P$10,B11492=2022,J11492*$P$11),"")</f>
        <v>657877.82988254668</v>
      </c>
      <c r="L11492" s="3">
        <f t="shared" si="180"/>
        <v>1353400.3098825468</v>
      </c>
    </row>
    <row r="11493" spans="1:12">
      <c r="A11493" t="s">
        <v>4230</v>
      </c>
      <c r="B11493">
        <v>2023</v>
      </c>
      <c r="D11493" t="s">
        <v>378</v>
      </c>
      <c r="E11493" t="s">
        <v>379</v>
      </c>
      <c r="F11493" t="s">
        <v>4229</v>
      </c>
      <c r="G11493" t="s">
        <v>380</v>
      </c>
      <c r="H11493" s="5">
        <v>729722.88</v>
      </c>
      <c r="I11493" t="str">
        <f>IFERROR(VLOOKUP(G11493,'NCES Match'!$A$2:$B$1307,2,FALSE),"")</f>
        <v/>
      </c>
      <c r="J11493" t="str" cm="1">
        <f t="array" ref="J11493">IFERROR(_xlfn.IFS(B11493=2015,H11493/$O$13,B11493=2016,H11493/$O$14,B11493=2017,H11493/$O$15,B11493=2018,H11493/$O$16,B11493=2019,H11493/$O$17,B11493=2020,H11493/$O$18,B11493=2021,H11493/$O$19,B11493=2022,H11493/$O$20),"")</f>
        <v/>
      </c>
      <c r="K11493" s="3" t="str" cm="1">
        <f t="array" ref="K11493">IFERROR(_xlfn.IFS(B11493=2015,J11493*$P$4,B11493=2016,J11493*$P$5,B11493=2017,J11493*$P$6,B11493=2018,J11493*$P$7,B11493=2019,J11493*$P$8,B11493=2020,J11493*$P$9,B11493=2021,J11493*$P$10,B11493=2022,J11493*$P$11),"")</f>
        <v/>
      </c>
      <c r="L11493" s="3">
        <f t="shared" si="180"/>
        <v>729722.88</v>
      </c>
    </row>
    <row r="11494" spans="1:12">
      <c r="A11494">
        <v>4839900</v>
      </c>
      <c r="B11494">
        <v>2015</v>
      </c>
      <c r="C11494" t="s">
        <v>381</v>
      </c>
      <c r="D11494" t="s">
        <v>2980</v>
      </c>
      <c r="E11494" t="s">
        <v>2981</v>
      </c>
      <c r="G11494" t="s">
        <v>2982</v>
      </c>
      <c r="H11494" s="5">
        <v>119383.38</v>
      </c>
      <c r="I11494">
        <f>IFERROR(VLOOKUP(G11494,'NCES Match'!$A$2:$B$1307,2,FALSE),"")</f>
        <v>4839900</v>
      </c>
      <c r="J11494" cm="1">
        <f t="array" ref="J11494">IFERROR(_xlfn.IFS(B11494=2015,H11494/$O$13,B11494=2016,H11494/$O$14,B11494=2017,H11494/$O$15,B11494=2018,H11494/$O$16,B11494=2019,H11494/$O$17,B11494=2020,H11494/$O$18,B11494=2021,H11494/$O$19,B11494=2022,H11494/$O$20),"")</f>
        <v>9.3525388405183785E-5</v>
      </c>
      <c r="K11494" s="3" cm="1">
        <f t="array" ref="K11494">IFERROR(_xlfn.IFS(B11494=2015,J11494*$P$4,B11494=2016,J11494*$P$5,B11494=2017,J11494*$P$6,B11494=2018,J11494*$P$7,B11494=2019,J11494*$P$8,B11494=2020,J11494*$P$9,B11494=2021,J11494*$P$10,B11494=2022,J11494*$P$11),"")</f>
        <v>148844.06458546041</v>
      </c>
      <c r="L11494" s="3">
        <f t="shared" si="180"/>
        <v>268227.44458546041</v>
      </c>
    </row>
    <row r="11495" spans="1:12">
      <c r="A11495">
        <v>4839900</v>
      </c>
      <c r="B11495">
        <v>2016</v>
      </c>
      <c r="C11495" t="s">
        <v>4102</v>
      </c>
      <c r="D11495" t="s">
        <v>2980</v>
      </c>
      <c r="E11495" t="s">
        <v>2981</v>
      </c>
      <c r="F11495" t="s">
        <v>4101</v>
      </c>
      <c r="G11495" t="s">
        <v>2982</v>
      </c>
      <c r="H11495" s="5">
        <v>127376</v>
      </c>
      <c r="I11495">
        <f>IFERROR(VLOOKUP(G11495,'NCES Match'!$A$2:$B$1307,2,FALSE),"")</f>
        <v>4839900</v>
      </c>
      <c r="J11495" cm="1">
        <f t="array" ref="J11495">IFERROR(_xlfn.IFS(B11495=2015,H11495/$O$13,B11495=2016,H11495/$O$14,B11495=2017,H11495/$O$15,B11495=2018,H11495/$O$16,B11495=2019,H11495/$O$17,B11495=2020,H11495/$O$18,B11495=2021,H11495/$O$19,B11495=2022,H11495/$O$20),"")</f>
        <v>9.1184263380653536E-5</v>
      </c>
      <c r="K11495" s="3" cm="1">
        <f t="array" ref="K11495">IFERROR(_xlfn.IFS(B11495=2015,J11495*$P$4,B11495=2016,J11495*$P$5,B11495=2017,J11495*$P$6,B11495=2018,J11495*$P$7,B11495=2019,J11495*$P$8,B11495=2020,J11495*$P$9,B11495=2021,J11495*$P$10,B11495=2022,J11495*$P$11),"")</f>
        <v>152791.20104648519</v>
      </c>
      <c r="L11495" s="3">
        <f t="shared" si="180"/>
        <v>280167.20104648522</v>
      </c>
    </row>
    <row r="11496" spans="1:12">
      <c r="A11496">
        <v>4839900</v>
      </c>
      <c r="B11496">
        <v>2017</v>
      </c>
      <c r="D11496" t="s">
        <v>2980</v>
      </c>
      <c r="E11496" t="s">
        <v>2981</v>
      </c>
      <c r="F11496" t="s">
        <v>4101</v>
      </c>
      <c r="G11496" t="s">
        <v>2982</v>
      </c>
      <c r="H11496" s="5">
        <v>129562</v>
      </c>
      <c r="I11496">
        <f>IFERROR(VLOOKUP(G11496,'NCES Match'!$A$2:$B$1307,2,FALSE),"")</f>
        <v>4839900</v>
      </c>
      <c r="J11496" cm="1">
        <f t="array" ref="J11496">IFERROR(_xlfn.IFS(B11496=2015,H11496/$O$13,B11496=2016,H11496/$O$14,B11496=2017,H11496/$O$15,B11496=2018,H11496/$O$16,B11496=2019,H11496/$O$17,B11496=2020,H11496/$O$18,B11496=2021,H11496/$O$19,B11496=2022,H11496/$O$20),"")</f>
        <v>8.9325065480687851E-5</v>
      </c>
      <c r="K11496" s="3" cm="1">
        <f t="array" ref="K11496">IFERROR(_xlfn.IFS(B11496=2015,J11496*$P$4,B11496=2016,J11496*$P$5,B11496=2017,J11496*$P$6,B11496=2018,J11496*$P$7,B11496=2019,J11496*$P$8,B11496=2020,J11496*$P$9,B11496=2021,J11496*$P$10,B11496=2022,J11496*$P$11),"")</f>
        <v>151696.09790258552</v>
      </c>
      <c r="L11496" s="3">
        <f t="shared" si="180"/>
        <v>281258.09790258552</v>
      </c>
    </row>
    <row r="11497" spans="1:12">
      <c r="A11497">
        <v>4839900</v>
      </c>
      <c r="B11497">
        <v>2018</v>
      </c>
      <c r="D11497" t="s">
        <v>2980</v>
      </c>
      <c r="E11497" t="s">
        <v>2981</v>
      </c>
      <c r="F11497" t="s">
        <v>4101</v>
      </c>
      <c r="G11497" t="s">
        <v>2982</v>
      </c>
      <c r="H11497" s="5">
        <v>119160</v>
      </c>
      <c r="I11497">
        <f>IFERROR(VLOOKUP(G11497,'NCES Match'!$A$2:$B$1307,2,FALSE),"")</f>
        <v>4839900</v>
      </c>
      <c r="J11497" cm="1">
        <f t="array" ref="J11497">IFERROR(_xlfn.IFS(B11497=2015,H11497/$O$13,B11497=2016,H11497/$O$14,B11497=2017,H11497/$O$15,B11497=2018,H11497/$O$16,B11497=2019,H11497/$O$17,B11497=2020,H11497/$O$18,B11497=2021,H11497/$O$19,B11497=2022,H11497/$O$20),"")</f>
        <v>7.7758910771971604E-5</v>
      </c>
      <c r="K11497" s="3" cm="1">
        <f t="array" ref="K11497">IFERROR(_xlfn.IFS(B11497=2015,J11497*$P$4,B11497=2016,J11497*$P$5,B11497=2017,J11497*$P$6,B11497=2018,J11497*$P$7,B11497=2019,J11497*$P$8,B11497=2020,J11497*$P$9,B11497=2021,J11497*$P$10,B11497=2022,J11497*$P$11),"")</f>
        <v>133500.64237508841</v>
      </c>
      <c r="L11497" s="3">
        <f t="shared" si="180"/>
        <v>252660.64237508841</v>
      </c>
    </row>
    <row r="11498" spans="1:12">
      <c r="A11498">
        <v>4839900</v>
      </c>
      <c r="B11498">
        <v>2019</v>
      </c>
      <c r="D11498" t="s">
        <v>2980</v>
      </c>
      <c r="E11498" t="s">
        <v>2981</v>
      </c>
      <c r="F11498" t="s">
        <v>4101</v>
      </c>
      <c r="G11498" t="s">
        <v>2982</v>
      </c>
      <c r="H11498" s="5">
        <v>135851</v>
      </c>
      <c r="I11498">
        <f>IFERROR(VLOOKUP(G11498,'NCES Match'!$A$2:$B$1307,2,FALSE),"")</f>
        <v>4839900</v>
      </c>
      <c r="J11498" cm="1">
        <f t="array" ref="J11498">IFERROR(_xlfn.IFS(B11498=2015,H11498/$O$13,B11498=2016,H11498/$O$14,B11498=2017,H11498/$O$15,B11498=2018,H11498/$O$16,B11498=2019,H11498/$O$17,B11498=2020,H11498/$O$18,B11498=2021,H11498/$O$19,B11498=2022,H11498/$O$20),"")</f>
        <v>8.6018139799825676E-5</v>
      </c>
      <c r="K11498" s="3" cm="1">
        <f t="array" ref="K11498">IFERROR(_xlfn.IFS(B11498=2015,J11498*$P$4,B11498=2016,J11498*$P$5,B11498=2017,J11498*$P$6,B11498=2018,J11498*$P$7,B11498=2019,J11498*$P$8,B11498=2020,J11498*$P$9,B11498=2021,J11498*$P$10,B11498=2022,J11498*$P$11),"")</f>
        <v>149493.15896318949</v>
      </c>
      <c r="L11498" s="3">
        <f t="shared" si="180"/>
        <v>285344.15896318946</v>
      </c>
    </row>
    <row r="11499" spans="1:12">
      <c r="A11499">
        <v>4839900</v>
      </c>
      <c r="B11499">
        <v>2020</v>
      </c>
      <c r="D11499" t="s">
        <v>2980</v>
      </c>
      <c r="E11499" t="s">
        <v>2981</v>
      </c>
      <c r="F11499" t="s">
        <v>4230</v>
      </c>
      <c r="G11499" t="s">
        <v>2982</v>
      </c>
      <c r="H11499" s="5">
        <v>137431</v>
      </c>
      <c r="I11499">
        <f>IFERROR(VLOOKUP(G11499,'NCES Match'!$A$2:$B$1307,2,FALSE),"")</f>
        <v>4839900</v>
      </c>
      <c r="J11499" cm="1">
        <f t="array" ref="J11499">IFERROR(_xlfn.IFS(B11499=2015,H11499/$O$13,B11499=2016,H11499/$O$14,B11499=2017,H11499/$O$15,B11499=2018,H11499/$O$16,B11499=2019,H11499/$O$17,B11499=2020,H11499/$O$18,B11499=2021,H11499/$O$19,B11499=2022,H11499/$O$20),"")</f>
        <v>7.4474898250745099E-5</v>
      </c>
      <c r="K11499" s="3" cm="1">
        <f t="array" ref="K11499">IFERROR(_xlfn.IFS(B11499=2015,J11499*$P$4,B11499=2016,J11499*$P$5,B11499=2017,J11499*$P$6,B11499=2018,J11499*$P$7,B11499=2019,J11499*$P$8,B11499=2020,J11499*$P$9,B11499=2021,J11499*$P$10,B11499=2022,J11499*$P$11),"")</f>
        <v>156993.29515940923</v>
      </c>
      <c r="L11499" s="3">
        <f t="shared" si="180"/>
        <v>294424.29515940923</v>
      </c>
    </row>
    <row r="11500" spans="1:12">
      <c r="A11500">
        <v>4839900</v>
      </c>
      <c r="B11500">
        <v>2021</v>
      </c>
      <c r="D11500" t="s">
        <v>2980</v>
      </c>
      <c r="E11500" t="s">
        <v>2981</v>
      </c>
      <c r="F11500" t="s">
        <v>4101</v>
      </c>
      <c r="G11500" t="s">
        <v>2982</v>
      </c>
      <c r="H11500" s="5">
        <v>153572.54</v>
      </c>
      <c r="I11500">
        <f>IFERROR(VLOOKUP(G11500,'NCES Match'!$A$2:$B$1307,2,FALSE),"")</f>
        <v>4839900</v>
      </c>
      <c r="J11500" cm="1">
        <f t="array" ref="J11500">IFERROR(_xlfn.IFS(B11500=2015,H11500/$O$13,B11500=2016,H11500/$O$14,B11500=2017,H11500/$O$15,B11500=2018,H11500/$O$16,B11500=2019,H11500/$O$17,B11500=2020,H11500/$O$18,B11500=2021,H11500/$O$19,B11500=2022,H11500/$O$20),"")</f>
        <v>7.8574317493146598E-5</v>
      </c>
      <c r="K11500" s="3" cm="1">
        <f t="array" ref="K11500">IFERROR(_xlfn.IFS(B11500=2015,J11500*$P$4,B11500=2016,J11500*$P$5,B11500=2017,J11500*$P$6,B11500=2018,J11500*$P$7,B11500=2019,J11500*$P$8,B11500=2020,J11500*$P$9,B11500=2021,J11500*$P$10,B11500=2022,J11500*$P$11),"")</f>
        <v>168192.51405518246</v>
      </c>
      <c r="L11500" s="3">
        <f t="shared" si="180"/>
        <v>321765.0540551825</v>
      </c>
    </row>
    <row r="11501" spans="1:12">
      <c r="A11501">
        <v>4839900</v>
      </c>
      <c r="B11501">
        <v>2022</v>
      </c>
      <c r="D11501" t="s">
        <v>2980</v>
      </c>
      <c r="E11501" t="s">
        <v>2981</v>
      </c>
      <c r="F11501" t="s">
        <v>4101</v>
      </c>
      <c r="G11501" t="s">
        <v>2982</v>
      </c>
      <c r="H11501" s="5">
        <v>171688.24</v>
      </c>
      <c r="I11501">
        <f>IFERROR(VLOOKUP(G11501,'NCES Match'!$A$2:$B$1307,2,FALSE),"")</f>
        <v>4839900</v>
      </c>
      <c r="J11501" cm="1">
        <f t="array" ref="J11501">IFERROR(_xlfn.IFS(B11501=2015,H11501/$O$13,B11501=2016,H11501/$O$14,B11501=2017,H11501/$O$15,B11501=2018,H11501/$O$16,B11501=2019,H11501/$O$17,B11501=2020,H11501/$O$18,B11501=2021,H11501/$O$19,B11501=2022,H11501/$O$20),"")</f>
        <v>7.5410736001464606E-5</v>
      </c>
      <c r="K11501" s="3" cm="1">
        <f t="array" ref="K11501">IFERROR(_xlfn.IFS(B11501=2015,J11501*$P$4,B11501=2016,J11501*$P$5,B11501=2017,J11501*$P$6,B11501=2018,J11501*$P$7,B11501=2019,J11501*$P$8,B11501=2020,J11501*$P$9,B11501=2021,J11501*$P$10,B11501=2022,J11501*$P$11),"")</f>
        <v>162395.73844910643</v>
      </c>
      <c r="L11501" s="3">
        <f t="shared" si="180"/>
        <v>334083.97844910645</v>
      </c>
    </row>
    <row r="11502" spans="1:12">
      <c r="A11502">
        <v>4839900</v>
      </c>
      <c r="B11502">
        <v>2023</v>
      </c>
      <c r="D11502" t="s">
        <v>2980</v>
      </c>
      <c r="E11502" t="s">
        <v>2981</v>
      </c>
      <c r="F11502" t="s">
        <v>4101</v>
      </c>
      <c r="G11502" t="s">
        <v>2982</v>
      </c>
      <c r="H11502" s="5">
        <v>163843.4</v>
      </c>
      <c r="I11502">
        <f>IFERROR(VLOOKUP(G11502,'NCES Match'!$A$2:$B$1307,2,FALSE),"")</f>
        <v>4839900</v>
      </c>
      <c r="J11502" t="str" cm="1">
        <f t="array" ref="J11502">IFERROR(_xlfn.IFS(B11502=2015,H11502/$O$13,B11502=2016,H11502/$O$14,B11502=2017,H11502/$O$15,B11502=2018,H11502/$O$16,B11502=2019,H11502/$O$17,B11502=2020,H11502/$O$18,B11502=2021,H11502/$O$19,B11502=2022,H11502/$O$20),"")</f>
        <v/>
      </c>
      <c r="K11502" s="3" t="str" cm="1">
        <f t="array" ref="K11502">IFERROR(_xlfn.IFS(B11502=2015,J11502*$P$4,B11502=2016,J11502*$P$5,B11502=2017,J11502*$P$6,B11502=2018,J11502*$P$7,B11502=2019,J11502*$P$8,B11502=2020,J11502*$P$9,B11502=2021,J11502*$P$10,B11502=2022,J11502*$P$11),"")</f>
        <v/>
      </c>
      <c r="L11502" s="3">
        <f t="shared" si="180"/>
        <v>163843.4</v>
      </c>
    </row>
    <row r="11503" spans="1:12">
      <c r="A11503">
        <v>4845420</v>
      </c>
      <c r="B11503">
        <v>2015</v>
      </c>
      <c r="C11503" t="s">
        <v>381</v>
      </c>
      <c r="D11503" t="s">
        <v>3408</v>
      </c>
      <c r="E11503" t="s">
        <v>3409</v>
      </c>
      <c r="G11503" t="s">
        <v>3410</v>
      </c>
      <c r="H11503" s="5">
        <v>58159.33</v>
      </c>
      <c r="I11503">
        <f>IFERROR(VLOOKUP(G11503,'NCES Match'!$A$2:$B$1307,2,FALSE),"")</f>
        <v>4845420</v>
      </c>
      <c r="J11503" cm="1">
        <f t="array" ref="J11503">IFERROR(_xlfn.IFS(B11503=2015,H11503/$O$13,B11503=2016,H11503/$O$14,B11503=2017,H11503/$O$15,B11503=2018,H11503/$O$16,B11503=2019,H11503/$O$17,B11503=2020,H11503/$O$18,B11503=2021,H11503/$O$19,B11503=2022,H11503/$O$20),"")</f>
        <v>4.5562237621645974E-5</v>
      </c>
      <c r="K11503" s="3" cm="1">
        <f t="array" ref="K11503">IFERROR(_xlfn.IFS(B11503=2015,J11503*$P$4,B11503=2016,J11503*$P$5,B11503=2017,J11503*$P$6,B11503=2018,J11503*$P$7,B11503=2019,J11503*$P$8,B11503=2020,J11503*$P$9,B11503=2021,J11503*$P$10,B11503=2022,J11503*$P$11),"")</f>
        <v>72511.52606641817</v>
      </c>
      <c r="L11503" s="3">
        <f t="shared" si="180"/>
        <v>130670.85606641817</v>
      </c>
    </row>
    <row r="11504" spans="1:12">
      <c r="A11504">
        <v>4845420</v>
      </c>
      <c r="B11504">
        <v>2016</v>
      </c>
      <c r="C11504" t="s">
        <v>4102</v>
      </c>
      <c r="D11504" t="s">
        <v>3408</v>
      </c>
      <c r="E11504" t="s">
        <v>3409</v>
      </c>
      <c r="F11504" t="s">
        <v>4101</v>
      </c>
      <c r="G11504" t="s">
        <v>3410</v>
      </c>
      <c r="H11504" s="5">
        <v>61301</v>
      </c>
      <c r="I11504">
        <f>IFERROR(VLOOKUP(G11504,'NCES Match'!$A$2:$B$1307,2,FALSE),"")</f>
        <v>4845420</v>
      </c>
      <c r="J11504" cm="1">
        <f t="array" ref="J11504">IFERROR(_xlfn.IFS(B11504=2015,H11504/$O$13,B11504=2016,H11504/$O$14,B11504=2017,H11504/$O$15,B11504=2018,H11504/$O$16,B11504=2019,H11504/$O$17,B11504=2020,H11504/$O$18,B11504=2021,H11504/$O$19,B11504=2022,H11504/$O$20),"")</f>
        <v>4.3883357378921005E-5</v>
      </c>
      <c r="K11504" s="3" cm="1">
        <f t="array" ref="K11504">IFERROR(_xlfn.IFS(B11504=2015,J11504*$P$4,B11504=2016,J11504*$P$5,B11504=2017,J11504*$P$6,B11504=2018,J11504*$P$7,B11504=2019,J11504*$P$8,B11504=2020,J11504*$P$9,B11504=2021,J11504*$P$10,B11504=2022,J11504*$P$11),"")</f>
        <v>73532.324891271419</v>
      </c>
      <c r="L11504" s="3">
        <f t="shared" si="180"/>
        <v>134833.32489127142</v>
      </c>
    </row>
    <row r="11505" spans="1:12">
      <c r="A11505">
        <v>4845420</v>
      </c>
      <c r="B11505">
        <v>2017</v>
      </c>
      <c r="D11505" t="s">
        <v>3408</v>
      </c>
      <c r="E11505" t="s">
        <v>3409</v>
      </c>
      <c r="F11505" t="s">
        <v>4101</v>
      </c>
      <c r="G11505" t="s">
        <v>3410</v>
      </c>
      <c r="H11505" s="5">
        <v>65973</v>
      </c>
      <c r="I11505">
        <f>IFERROR(VLOOKUP(G11505,'NCES Match'!$A$2:$B$1307,2,FALSE),"")</f>
        <v>4845420</v>
      </c>
      <c r="J11505" cm="1">
        <f t="array" ref="J11505">IFERROR(_xlfn.IFS(B11505=2015,H11505/$O$13,B11505=2016,H11505/$O$14,B11505=2017,H11505/$O$15,B11505=2018,H11505/$O$16,B11505=2019,H11505/$O$17,B11505=2020,H11505/$O$18,B11505=2021,H11505/$O$19,B11505=2022,H11505/$O$20),"")</f>
        <v>4.5484343750153742E-5</v>
      </c>
      <c r="K11505" s="3" cm="1">
        <f t="array" ref="K11505">IFERROR(_xlfn.IFS(B11505=2015,J11505*$P$4,B11505=2016,J11505*$P$5,B11505=2017,J11505*$P$6,B11505=2018,J11505*$P$7,B11505=2019,J11505*$P$8,B11505=2020,J11505*$P$9,B11505=2021,J11505*$P$10,B11505=2022,J11505*$P$11),"")</f>
        <v>77243.687708797908</v>
      </c>
      <c r="L11505" s="3">
        <f t="shared" si="180"/>
        <v>143216.68770879792</v>
      </c>
    </row>
    <row r="11506" spans="1:12">
      <c r="A11506">
        <v>4845420</v>
      </c>
      <c r="B11506">
        <v>2018</v>
      </c>
      <c r="D11506" t="s">
        <v>3408</v>
      </c>
      <c r="E11506" t="s">
        <v>3409</v>
      </c>
      <c r="F11506" t="s">
        <v>4101</v>
      </c>
      <c r="G11506" t="s">
        <v>3410</v>
      </c>
      <c r="H11506" s="5">
        <v>62433</v>
      </c>
      <c r="I11506">
        <f>IFERROR(VLOOKUP(G11506,'NCES Match'!$A$2:$B$1307,2,FALSE),"")</f>
        <v>4845420</v>
      </c>
      <c r="J11506" cm="1">
        <f t="array" ref="J11506">IFERROR(_xlfn.IFS(B11506=2015,H11506/$O$13,B11506=2016,H11506/$O$14,B11506=2017,H11506/$O$15,B11506=2018,H11506/$O$16,B11506=2019,H11506/$O$17,B11506=2020,H11506/$O$18,B11506=2021,H11506/$O$19,B11506=2022,H11506/$O$20),"")</f>
        <v>4.0741205742082098E-5</v>
      </c>
      <c r="K11506" s="3" cm="1">
        <f t="array" ref="K11506">IFERROR(_xlfn.IFS(B11506=2015,J11506*$P$4,B11506=2016,J11506*$P$5,B11506=2017,J11506*$P$6,B11506=2018,J11506*$P$7,B11506=2019,J11506*$P$8,B11506=2020,J11506*$P$9,B11506=2021,J11506*$P$10,B11506=2022,J11506*$P$11),"")</f>
        <v>69946.673425678877</v>
      </c>
      <c r="L11506" s="3">
        <f t="shared" si="180"/>
        <v>132379.67342567886</v>
      </c>
    </row>
    <row r="11507" spans="1:12">
      <c r="A11507">
        <v>4845420</v>
      </c>
      <c r="B11507">
        <v>2019</v>
      </c>
      <c r="D11507" t="s">
        <v>3408</v>
      </c>
      <c r="E11507" t="s">
        <v>3409</v>
      </c>
      <c r="F11507" t="s">
        <v>4101</v>
      </c>
      <c r="G11507" t="s">
        <v>3410</v>
      </c>
      <c r="H11507" s="5">
        <v>67404</v>
      </c>
      <c r="I11507">
        <f>IFERROR(VLOOKUP(G11507,'NCES Match'!$A$2:$B$1307,2,FALSE),"")</f>
        <v>4845420</v>
      </c>
      <c r="J11507" cm="1">
        <f t="array" ref="J11507">IFERROR(_xlfn.IFS(B11507=2015,H11507/$O$13,B11507=2016,H11507/$O$14,B11507=2017,H11507/$O$15,B11507=2018,H11507/$O$16,B11507=2019,H11507/$O$17,B11507=2020,H11507/$O$18,B11507=2021,H11507/$O$19,B11507=2022,H11507/$O$20),"")</f>
        <v>4.2678866516017184E-5</v>
      </c>
      <c r="K11507" s="3" cm="1">
        <f t="array" ref="K11507">IFERROR(_xlfn.IFS(B11507=2015,J11507*$P$4,B11507=2016,J11507*$P$5,B11507=2017,J11507*$P$6,B11507=2018,J11507*$P$7,B11507=2019,J11507*$P$8,B11507=2020,J11507*$P$9,B11507=2021,J11507*$P$10,B11507=2022,J11507*$P$11),"")</f>
        <v>74172.710445670818</v>
      </c>
      <c r="L11507" s="3">
        <f t="shared" si="180"/>
        <v>141576.71044567082</v>
      </c>
    </row>
    <row r="11508" spans="1:12">
      <c r="A11508">
        <v>4845420</v>
      </c>
      <c r="B11508">
        <v>2020</v>
      </c>
      <c r="D11508" t="s">
        <v>3408</v>
      </c>
      <c r="E11508" t="s">
        <v>3409</v>
      </c>
      <c r="F11508" t="s">
        <v>4230</v>
      </c>
      <c r="G11508" t="s">
        <v>3410</v>
      </c>
      <c r="H11508" s="5">
        <v>71037</v>
      </c>
      <c r="I11508">
        <f>IFERROR(VLOOKUP(G11508,'NCES Match'!$A$2:$B$1307,2,FALSE),"")</f>
        <v>4845420</v>
      </c>
      <c r="J11508" cm="1">
        <f t="array" ref="J11508">IFERROR(_xlfn.IFS(B11508=2015,H11508/$O$13,B11508=2016,H11508/$O$14,B11508=2017,H11508/$O$15,B11508=2018,H11508/$O$16,B11508=2019,H11508/$O$17,B11508=2020,H11508/$O$18,B11508=2021,H11508/$O$19,B11508=2022,H11508/$O$20),"")</f>
        <v>3.8495487532202919E-5</v>
      </c>
      <c r="K11508" s="3" cm="1">
        <f t="array" ref="K11508">IFERROR(_xlfn.IFS(B11508=2015,J11508*$P$4,B11508=2016,J11508*$P$5,B11508=2017,J11508*$P$6,B11508=2018,J11508*$P$7,B11508=2019,J11508*$P$8,B11508=2020,J11508*$P$9,B11508=2021,J11508*$P$10,B11508=2022,J11508*$P$11),"")</f>
        <v>81148.59608268115</v>
      </c>
      <c r="L11508" s="3">
        <f t="shared" si="180"/>
        <v>152185.59608268115</v>
      </c>
    </row>
    <row r="11509" spans="1:12">
      <c r="A11509">
        <v>4845420</v>
      </c>
      <c r="B11509">
        <v>2021</v>
      </c>
      <c r="D11509" t="s">
        <v>3408</v>
      </c>
      <c r="E11509" t="s">
        <v>3409</v>
      </c>
      <c r="F11509" t="s">
        <v>4101</v>
      </c>
      <c r="G11509" t="s">
        <v>3410</v>
      </c>
      <c r="H11509" s="5">
        <v>77328.94</v>
      </c>
      <c r="I11509">
        <f>IFERROR(VLOOKUP(G11509,'NCES Match'!$A$2:$B$1307,2,FALSE),"")</f>
        <v>4845420</v>
      </c>
      <c r="J11509" cm="1">
        <f t="array" ref="J11509">IFERROR(_xlfn.IFS(B11509=2015,H11509/$O$13,B11509=2016,H11509/$O$14,B11509=2017,H11509/$O$15,B11509=2018,H11509/$O$16,B11509=2019,H11509/$O$17,B11509=2020,H11509/$O$18,B11509=2021,H11509/$O$19,B11509=2022,H11509/$O$20),"")</f>
        <v>3.9564812061899112E-5</v>
      </c>
      <c r="K11509" s="3" cm="1">
        <f t="array" ref="K11509">IFERROR(_xlfn.IFS(B11509=2015,J11509*$P$4,B11509=2016,J11509*$P$5,B11509=2017,J11509*$P$6,B11509=2018,J11509*$P$7,B11509=2019,J11509*$P$8,B11509=2020,J11509*$P$9,B11509=2021,J11509*$P$10,B11509=2022,J11509*$P$11),"")</f>
        <v>84690.588746024267</v>
      </c>
      <c r="L11509" s="3">
        <f t="shared" si="180"/>
        <v>162019.52874602427</v>
      </c>
    </row>
    <row r="11510" spans="1:12">
      <c r="A11510">
        <v>4845420</v>
      </c>
      <c r="B11510">
        <v>2022</v>
      </c>
      <c r="D11510" t="s">
        <v>3408</v>
      </c>
      <c r="E11510" t="s">
        <v>3409</v>
      </c>
      <c r="F11510" t="s">
        <v>4101</v>
      </c>
      <c r="G11510" t="s">
        <v>3410</v>
      </c>
      <c r="H11510" s="5">
        <v>86728.26</v>
      </c>
      <c r="I11510">
        <f>IFERROR(VLOOKUP(G11510,'NCES Match'!$A$2:$B$1307,2,FALSE),"")</f>
        <v>4845420</v>
      </c>
      <c r="J11510" cm="1">
        <f t="array" ref="J11510">IFERROR(_xlfn.IFS(B11510=2015,H11510/$O$13,B11510=2016,H11510/$O$14,B11510=2017,H11510/$O$15,B11510=2018,H11510/$O$16,B11510=2019,H11510/$O$17,B11510=2020,H11510/$O$18,B11510=2021,H11510/$O$19,B11510=2022,H11510/$O$20),"")</f>
        <v>3.8093709381180576E-5</v>
      </c>
      <c r="K11510" s="3" cm="1">
        <f t="array" ref="K11510">IFERROR(_xlfn.IFS(B11510=2015,J11510*$P$4,B11510=2016,J11510*$P$5,B11510=2017,J11510*$P$6,B11510=2018,J11510*$P$7,B11510=2019,J11510*$P$8,B11510=2020,J11510*$P$9,B11510=2021,J11510*$P$10,B11510=2022,J11510*$P$11),"")</f>
        <v>82034.155787875148</v>
      </c>
      <c r="L11510" s="3">
        <f t="shared" si="180"/>
        <v>168762.41578787513</v>
      </c>
    </row>
    <row r="11511" spans="1:12">
      <c r="A11511">
        <v>4845420</v>
      </c>
      <c r="B11511">
        <v>2023</v>
      </c>
      <c r="D11511" t="s">
        <v>3408</v>
      </c>
      <c r="E11511" t="s">
        <v>3409</v>
      </c>
      <c r="F11511" t="s">
        <v>4101</v>
      </c>
      <c r="G11511" t="s">
        <v>3410</v>
      </c>
      <c r="H11511" s="5">
        <v>105342.36</v>
      </c>
      <c r="I11511">
        <f>IFERROR(VLOOKUP(G11511,'NCES Match'!$A$2:$B$1307,2,FALSE),"")</f>
        <v>4845420</v>
      </c>
      <c r="J11511" t="str" cm="1">
        <f t="array" ref="J11511">IFERROR(_xlfn.IFS(B11511=2015,H11511/$O$13,B11511=2016,H11511/$O$14,B11511=2017,H11511/$O$15,B11511=2018,H11511/$O$16,B11511=2019,H11511/$O$17,B11511=2020,H11511/$O$18,B11511=2021,H11511/$O$19,B11511=2022,H11511/$O$20),"")</f>
        <v/>
      </c>
      <c r="K11511" s="3" t="str" cm="1">
        <f t="array" ref="K11511">IFERROR(_xlfn.IFS(B11511=2015,J11511*$P$4,B11511=2016,J11511*$P$5,B11511=2017,J11511*$P$6,B11511=2018,J11511*$P$7,B11511=2019,J11511*$P$8,B11511=2020,J11511*$P$9,B11511=2021,J11511*$P$10,B11511=2022,J11511*$P$11),"")</f>
        <v/>
      </c>
      <c r="L11511" s="3">
        <f t="shared" si="180"/>
        <v>105342.36</v>
      </c>
    </row>
    <row r="11512" spans="1:12">
      <c r="A11512">
        <v>4825290</v>
      </c>
      <c r="B11512">
        <v>2015</v>
      </c>
      <c r="C11512" t="s">
        <v>381</v>
      </c>
      <c r="D11512" t="s">
        <v>1827</v>
      </c>
      <c r="E11512" t="s">
        <v>1828</v>
      </c>
      <c r="G11512" t="s">
        <v>1829</v>
      </c>
      <c r="H11512" s="5">
        <v>29344.53</v>
      </c>
      <c r="I11512">
        <f>IFERROR(VLOOKUP(G11512,'NCES Match'!$A$2:$B$1307,2,FALSE),"")</f>
        <v>4825290</v>
      </c>
      <c r="J11512" cm="1">
        <f t="array" ref="J11512">IFERROR(_xlfn.IFS(B11512=2015,H11512/$O$13,B11512=2016,H11512/$O$14,B11512=2017,H11512/$O$15,B11512=2018,H11512/$O$16,B11512=2019,H11512/$O$17,B11512=2020,H11512/$O$18,B11512=2021,H11512/$O$19,B11512=2022,H11512/$O$20),"")</f>
        <v>2.2988615046898215E-5</v>
      </c>
      <c r="K11512" s="3" cm="1">
        <f t="array" ref="K11512">IFERROR(_xlfn.IFS(B11512=2015,J11512*$P$4,B11512=2016,J11512*$P$5,B11512=2017,J11512*$P$6,B11512=2018,J11512*$P$7,B11512=2019,J11512*$P$8,B11512=2020,J11512*$P$9,B11512=2021,J11512*$P$10,B11512=2022,J11512*$P$11),"")</f>
        <v>36585.989762980244</v>
      </c>
      <c r="L11512" s="3">
        <f t="shared" si="180"/>
        <v>65930.519762980242</v>
      </c>
    </row>
    <row r="11513" spans="1:12">
      <c r="A11513">
        <v>4825290</v>
      </c>
      <c r="B11513">
        <v>2016</v>
      </c>
      <c r="C11513" t="s">
        <v>4102</v>
      </c>
      <c r="D11513" t="s">
        <v>1827</v>
      </c>
      <c r="E11513" t="s">
        <v>1828</v>
      </c>
      <c r="F11513" t="s">
        <v>4101</v>
      </c>
      <c r="G11513" t="s">
        <v>1829</v>
      </c>
      <c r="H11513" s="5">
        <v>29580</v>
      </c>
      <c r="I11513">
        <f>IFERROR(VLOOKUP(G11513,'NCES Match'!$A$2:$B$1307,2,FALSE),"")</f>
        <v>4825290</v>
      </c>
      <c r="J11513" cm="1">
        <f t="array" ref="J11513">IFERROR(_xlfn.IFS(B11513=2015,H11513/$O$13,B11513=2016,H11513/$O$14,B11513=2017,H11513/$O$15,B11513=2018,H11513/$O$16,B11513=2019,H11513/$O$17,B11513=2020,H11513/$O$18,B11513=2021,H11513/$O$19,B11513=2022,H11513/$O$20),"")</f>
        <v>2.1175343163545184E-5</v>
      </c>
      <c r="K11513" s="3" cm="1">
        <f t="array" ref="K11513">IFERROR(_xlfn.IFS(B11513=2015,J11513*$P$4,B11513=2016,J11513*$P$5,B11513=2017,J11513*$P$6,B11513=2018,J11513*$P$7,B11513=2019,J11513*$P$8,B11513=2020,J11513*$P$9,B11513=2021,J11513*$P$10,B11513=2022,J11513*$P$11),"")</f>
        <v>35482.066691959488</v>
      </c>
      <c r="L11513" s="3">
        <f t="shared" si="180"/>
        <v>65062.066691959488</v>
      </c>
    </row>
    <row r="11514" spans="1:12">
      <c r="A11514">
        <v>4825290</v>
      </c>
      <c r="B11514">
        <v>2017</v>
      </c>
      <c r="D11514" t="s">
        <v>1827</v>
      </c>
      <c r="E11514" t="s">
        <v>1828</v>
      </c>
      <c r="F11514" t="s">
        <v>4101</v>
      </c>
      <c r="G11514" t="s">
        <v>1829</v>
      </c>
      <c r="H11514" s="5">
        <v>25173</v>
      </c>
      <c r="I11514">
        <f>IFERROR(VLOOKUP(G11514,'NCES Match'!$A$2:$B$1307,2,FALSE),"")</f>
        <v>4825290</v>
      </c>
      <c r="J11514" cm="1">
        <f t="array" ref="J11514">IFERROR(_xlfn.IFS(B11514=2015,H11514/$O$13,B11514=2016,H11514/$O$14,B11514=2017,H11514/$O$15,B11514=2018,H11514/$O$16,B11514=2019,H11514/$O$17,B11514=2020,H11514/$O$18,B11514=2021,H11514/$O$19,B11514=2022,H11514/$O$20),"")</f>
        <v>1.73552420720995E-5</v>
      </c>
      <c r="K11514" s="3" cm="1">
        <f t="array" ref="K11514">IFERROR(_xlfn.IFS(B11514=2015,J11514*$P$4,B11514=2016,J11514*$P$5,B11514=2017,J11514*$P$6,B11514=2018,J11514*$P$7,B11514=2019,J11514*$P$8,B11514=2020,J11514*$P$9,B11514=2021,J11514*$P$10,B11514=2022,J11514*$P$11),"")</f>
        <v>29473.502049225743</v>
      </c>
      <c r="L11514" s="3">
        <f t="shared" si="180"/>
        <v>54646.502049225746</v>
      </c>
    </row>
    <row r="11515" spans="1:12">
      <c r="A11515">
        <v>4825290</v>
      </c>
      <c r="B11515">
        <v>2018</v>
      </c>
      <c r="D11515" t="s">
        <v>1827</v>
      </c>
      <c r="E11515" t="s">
        <v>1828</v>
      </c>
      <c r="F11515" t="s">
        <v>4101</v>
      </c>
      <c r="G11515" t="s">
        <v>1829</v>
      </c>
      <c r="H11515" s="5">
        <v>24042</v>
      </c>
      <c r="I11515">
        <f>IFERROR(VLOOKUP(G11515,'NCES Match'!$A$2:$B$1307,2,FALSE),"")</f>
        <v>4825290</v>
      </c>
      <c r="J11515" cm="1">
        <f t="array" ref="J11515">IFERROR(_xlfn.IFS(B11515=2015,H11515/$O$13,B11515=2016,H11515/$O$14,B11515=2017,H11515/$O$15,B11515=2018,H11515/$O$16,B11515=2019,H11515/$O$17,B11515=2020,H11515/$O$18,B11515=2021,H11515/$O$19,B11515=2022,H11515/$O$20),"")</f>
        <v>1.568881950973264E-5</v>
      </c>
      <c r="K11515" s="3" cm="1">
        <f t="array" ref="K11515">IFERROR(_xlfn.IFS(B11515=2015,J11515*$P$4,B11515=2016,J11515*$P$5,B11515=2017,J11515*$P$6,B11515=2018,J11515*$P$7,B11515=2019,J11515*$P$8,B11515=2020,J11515*$P$9,B11515=2021,J11515*$P$10,B11515=2022,J11515*$P$11),"")</f>
        <v>26935.401510421922</v>
      </c>
      <c r="L11515" s="3">
        <f t="shared" si="180"/>
        <v>50977.401510421922</v>
      </c>
    </row>
    <row r="11516" spans="1:12">
      <c r="A11516">
        <v>4825290</v>
      </c>
      <c r="B11516">
        <v>2019</v>
      </c>
      <c r="D11516" t="s">
        <v>1827</v>
      </c>
      <c r="E11516" t="s">
        <v>1828</v>
      </c>
      <c r="F11516" t="s">
        <v>4101</v>
      </c>
      <c r="G11516" t="s">
        <v>1829</v>
      </c>
      <c r="H11516" s="5">
        <v>24387</v>
      </c>
      <c r="I11516">
        <f>IFERROR(VLOOKUP(G11516,'NCES Match'!$A$2:$B$1307,2,FALSE),"")</f>
        <v>4825290</v>
      </c>
      <c r="J11516" cm="1">
        <f t="array" ref="J11516">IFERROR(_xlfn.IFS(B11516=2015,H11516/$O$13,B11516=2016,H11516/$O$14,B11516=2017,H11516/$O$15,B11516=2018,H11516/$O$16,B11516=2019,H11516/$O$17,B11516=2020,H11516/$O$18,B11516=2021,H11516/$O$19,B11516=2022,H11516/$O$20),"")</f>
        <v>1.5441361309805219E-5</v>
      </c>
      <c r="K11516" s="3" cm="1">
        <f t="array" ref="K11516">IFERROR(_xlfn.IFS(B11516=2015,J11516*$P$4,B11516=2016,J11516*$P$5,B11516=2017,J11516*$P$6,B11516=2018,J11516*$P$7,B11516=2019,J11516*$P$8,B11516=2020,J11516*$P$9,B11516=2021,J11516*$P$10,B11516=2022,J11516*$P$11),"")</f>
        <v>26835.942817022344</v>
      </c>
      <c r="L11516" s="3">
        <f t="shared" si="180"/>
        <v>51222.94281702234</v>
      </c>
    </row>
    <row r="11517" spans="1:12">
      <c r="A11517">
        <v>4825290</v>
      </c>
      <c r="B11517">
        <v>2020</v>
      </c>
      <c r="D11517" t="s">
        <v>1827</v>
      </c>
      <c r="E11517" t="s">
        <v>1828</v>
      </c>
      <c r="F11517" t="s">
        <v>4230</v>
      </c>
      <c r="G11517" t="s">
        <v>1829</v>
      </c>
      <c r="H11517" s="5">
        <v>23605</v>
      </c>
      <c r="I11517">
        <f>IFERROR(VLOOKUP(G11517,'NCES Match'!$A$2:$B$1307,2,FALSE),"")</f>
        <v>4825290</v>
      </c>
      <c r="J11517" cm="1">
        <f t="array" ref="J11517">IFERROR(_xlfn.IFS(B11517=2015,H11517/$O$13,B11517=2016,H11517/$O$14,B11517=2017,H11517/$O$15,B11517=2018,H11517/$O$16,B11517=2019,H11517/$O$17,B11517=2020,H11517/$O$18,B11517=2021,H11517/$O$19,B11517=2022,H11517/$O$20),"")</f>
        <v>1.2791728017760461E-5</v>
      </c>
      <c r="K11517" s="3" cm="1">
        <f t="array" ref="K11517">IFERROR(_xlfn.IFS(B11517=2015,J11517*$P$4,B11517=2016,J11517*$P$5,B11517=2017,J11517*$P$6,B11517=2018,J11517*$P$7,B11517=2019,J11517*$P$8,B11517=2020,J11517*$P$9,B11517=2021,J11517*$P$10,B11517=2022,J11517*$P$11),"")</f>
        <v>26964.998670153422</v>
      </c>
      <c r="L11517" s="3">
        <f t="shared" si="180"/>
        <v>50569.998670153422</v>
      </c>
    </row>
    <row r="11518" spans="1:12">
      <c r="A11518">
        <v>4825290</v>
      </c>
      <c r="B11518">
        <v>2021</v>
      </c>
      <c r="D11518" t="s">
        <v>1827</v>
      </c>
      <c r="E11518" t="s">
        <v>1828</v>
      </c>
      <c r="F11518" t="s">
        <v>4230</v>
      </c>
      <c r="G11518" t="s">
        <v>1829</v>
      </c>
      <c r="H11518" s="5">
        <v>26054.18</v>
      </c>
      <c r="I11518">
        <f>IFERROR(VLOOKUP(G11518,'NCES Match'!$A$2:$B$1307,2,FALSE),"")</f>
        <v>4825290</v>
      </c>
      <c r="J11518" cm="1">
        <f t="array" ref="J11518">IFERROR(_xlfn.IFS(B11518=2015,H11518/$O$13,B11518=2016,H11518/$O$14,B11518=2017,H11518/$O$15,B11518=2018,H11518/$O$16,B11518=2019,H11518/$O$17,B11518=2020,H11518/$O$18,B11518=2021,H11518/$O$19,B11518=2022,H11518/$O$20),"")</f>
        <v>1.333043922659344E-5</v>
      </c>
      <c r="K11518" s="3" cm="1">
        <f t="array" ref="K11518">IFERROR(_xlfn.IFS(B11518=2015,J11518*$P$4,B11518=2016,J11518*$P$5,B11518=2017,J11518*$P$6,B11518=2018,J11518*$P$7,B11518=2019,J11518*$P$8,B11518=2020,J11518*$P$9,B11518=2021,J11518*$P$10,B11518=2022,J11518*$P$11),"")</f>
        <v>28534.51558362096</v>
      </c>
      <c r="L11518" s="3">
        <f t="shared" si="180"/>
        <v>54588.69558362096</v>
      </c>
    </row>
    <row r="11519" spans="1:12">
      <c r="A11519">
        <v>4825290</v>
      </c>
      <c r="B11519">
        <v>2022</v>
      </c>
      <c r="D11519" t="s">
        <v>1827</v>
      </c>
      <c r="E11519" t="s">
        <v>1828</v>
      </c>
      <c r="F11519" t="s">
        <v>4101</v>
      </c>
      <c r="G11519" t="s">
        <v>1829</v>
      </c>
      <c r="H11519" s="5">
        <v>30761.02</v>
      </c>
      <c r="I11519">
        <f>IFERROR(VLOOKUP(G11519,'NCES Match'!$A$2:$B$1307,2,FALSE),"")</f>
        <v>4825290</v>
      </c>
      <c r="J11519" cm="1">
        <f t="array" ref="J11519">IFERROR(_xlfn.IFS(B11519=2015,H11519/$O$13,B11519=2016,H11519/$O$14,B11519=2017,H11519/$O$15,B11519=2018,H11519/$O$16,B11519=2019,H11519/$O$17,B11519=2020,H11519/$O$18,B11519=2021,H11519/$O$19,B11519=2022,H11519/$O$20),"")</f>
        <v>1.3511182585107593E-5</v>
      </c>
      <c r="K11519" s="3" cm="1">
        <f t="array" ref="K11519">IFERROR(_xlfn.IFS(B11519=2015,J11519*$P$4,B11519=2016,J11519*$P$5,B11519=2017,J11519*$P$6,B11519=2018,J11519*$P$7,B11519=2019,J11519*$P$8,B11519=2020,J11519*$P$9,B11519=2021,J11519*$P$10,B11519=2022,J11519*$P$11),"")</f>
        <v>29096.102087992349</v>
      </c>
      <c r="L11519" s="3">
        <f t="shared" si="180"/>
        <v>59857.122087992349</v>
      </c>
    </row>
    <row r="11520" spans="1:12">
      <c r="A11520">
        <v>4825290</v>
      </c>
      <c r="B11520">
        <v>2023</v>
      </c>
      <c r="D11520" t="s">
        <v>1827</v>
      </c>
      <c r="E11520" t="s">
        <v>1828</v>
      </c>
      <c r="F11520" t="s">
        <v>4101</v>
      </c>
      <c r="G11520" t="s">
        <v>1829</v>
      </c>
      <c r="H11520" s="5">
        <v>35664.550000000003</v>
      </c>
      <c r="I11520">
        <f>IFERROR(VLOOKUP(G11520,'NCES Match'!$A$2:$B$1307,2,FALSE),"")</f>
        <v>4825290</v>
      </c>
      <c r="J11520" t="str" cm="1">
        <f t="array" ref="J11520">IFERROR(_xlfn.IFS(B11520=2015,H11520/$O$13,B11520=2016,H11520/$O$14,B11520=2017,H11520/$O$15,B11520=2018,H11520/$O$16,B11520=2019,H11520/$O$17,B11520=2020,H11520/$O$18,B11520=2021,H11520/$O$19,B11520=2022,H11520/$O$20),"")</f>
        <v/>
      </c>
      <c r="K11520" s="3" t="str" cm="1">
        <f t="array" ref="K11520">IFERROR(_xlfn.IFS(B11520=2015,J11520*$P$4,B11520=2016,J11520*$P$5,B11520=2017,J11520*$P$6,B11520=2018,J11520*$P$7,B11520=2019,J11520*$P$8,B11520=2020,J11520*$P$9,B11520=2021,J11520*$P$10,B11520=2022,J11520*$P$11),"")</f>
        <v/>
      </c>
      <c r="L11520" s="3">
        <f t="shared" si="180"/>
        <v>35664.550000000003</v>
      </c>
    </row>
    <row r="11521" spans="1:12">
      <c r="A11521">
        <v>4811400</v>
      </c>
      <c r="B11521">
        <v>2015</v>
      </c>
      <c r="C11521" t="s">
        <v>381</v>
      </c>
      <c r="D11521" t="s">
        <v>1349</v>
      </c>
      <c r="E11521" t="s">
        <v>1350</v>
      </c>
      <c r="G11521" t="s">
        <v>1351</v>
      </c>
      <c r="H11521" s="5">
        <v>44770.19</v>
      </c>
      <c r="I11521">
        <f>IFERROR(VLOOKUP(G11521,'NCES Match'!$A$2:$B$1307,2,FALSE),"")</f>
        <v>4811400</v>
      </c>
      <c r="J11521" cm="1">
        <f t="array" ref="J11521">IFERROR(_xlfn.IFS(B11521=2015,H11521/$O$13,B11521=2016,H11521/$O$14,B11521=2017,H11521/$O$15,B11521=2018,H11521/$O$16,B11521=2019,H11521/$O$17,B11521=2020,H11521/$O$18,B11521=2021,H11521/$O$19,B11521=2022,H11521/$O$20),"")</f>
        <v>3.5073135043788131E-5</v>
      </c>
      <c r="K11521" s="3" cm="1">
        <f t="array" ref="K11521">IFERROR(_xlfn.IFS(B11521=2015,J11521*$P$4,B11521=2016,J11521*$P$5,B11521=2017,J11521*$P$6,B11521=2018,J11521*$P$7,B11521=2019,J11521*$P$8,B11521=2020,J11521*$P$9,B11521=2021,J11521*$P$10,B11521=2022,J11521*$P$11),"")</f>
        <v>55818.297755209598</v>
      </c>
      <c r="L11521" s="3">
        <f t="shared" si="180"/>
        <v>100588.4877552096</v>
      </c>
    </row>
    <row r="11522" spans="1:12">
      <c r="A11522">
        <v>4811400</v>
      </c>
      <c r="B11522">
        <v>2016</v>
      </c>
      <c r="C11522" t="s">
        <v>4102</v>
      </c>
      <c r="D11522" t="s">
        <v>1349</v>
      </c>
      <c r="E11522" t="s">
        <v>1350</v>
      </c>
      <c r="F11522" t="s">
        <v>4101</v>
      </c>
      <c r="G11522" t="s">
        <v>1351</v>
      </c>
      <c r="H11522" s="5">
        <v>45819</v>
      </c>
      <c r="I11522">
        <f>IFERROR(VLOOKUP(G11522,'NCES Match'!$A$2:$B$1307,2,FALSE),"")</f>
        <v>4811400</v>
      </c>
      <c r="J11522" cm="1">
        <f t="array" ref="J11522">IFERROR(_xlfn.IFS(B11522=2015,H11522/$O$13,B11522=2016,H11522/$O$14,B11522=2017,H11522/$O$15,B11522=2018,H11522/$O$16,B11522=2019,H11522/$O$17,B11522=2020,H11522/$O$18,B11522=2021,H11522/$O$19,B11522=2022,H11522/$O$20),"")</f>
        <v>3.2800305896229778E-5</v>
      </c>
      <c r="K11522" s="3" cm="1">
        <f t="array" ref="K11522">IFERROR(_xlfn.IFS(B11522=2015,J11522*$P$4,B11522=2016,J11522*$P$5,B11522=2017,J11522*$P$6,B11522=2018,J11522*$P$7,B11522=2019,J11522*$P$8,B11522=2020,J11522*$P$9,B11522=2021,J11522*$P$10,B11522=2022,J11522*$P$11),"")</f>
        <v>54961.217503681262</v>
      </c>
      <c r="L11522" s="3">
        <f t="shared" si="180"/>
        <v>100780.21750368126</v>
      </c>
    </row>
    <row r="11523" spans="1:12">
      <c r="A11523">
        <v>4811400</v>
      </c>
      <c r="B11523">
        <v>2017</v>
      </c>
      <c r="D11523" t="s">
        <v>1349</v>
      </c>
      <c r="E11523" t="s">
        <v>1350</v>
      </c>
      <c r="F11523" t="s">
        <v>4101</v>
      </c>
      <c r="G11523" t="s">
        <v>1351</v>
      </c>
      <c r="H11523" s="5">
        <v>43927</v>
      </c>
      <c r="I11523">
        <f>IFERROR(VLOOKUP(G11523,'NCES Match'!$A$2:$B$1307,2,FALSE),"")</f>
        <v>4811400</v>
      </c>
      <c r="J11523" cm="1">
        <f t="array" ref="J11523">IFERROR(_xlfn.IFS(B11523=2015,H11523/$O$13,B11523=2016,H11523/$O$14,B11523=2017,H11523/$O$15,B11523=2018,H11523/$O$16,B11523=2019,H11523/$O$17,B11523=2020,H11523/$O$18,B11523=2021,H11523/$O$19,B11523=2022,H11523/$O$20),"")</f>
        <v>3.0284976701271787E-5</v>
      </c>
      <c r="K11523" s="3" cm="1">
        <f t="array" ref="K11523">IFERROR(_xlfn.IFS(B11523=2015,J11523*$P$4,B11523=2016,J11523*$P$5,B11523=2017,J11523*$P$6,B11523=2018,J11523*$P$7,B11523=2019,J11523*$P$8,B11523=2020,J11523*$P$9,B11523=2021,J11523*$P$10,B11523=2022,J11523*$P$11),"")</f>
        <v>51431.395722255555</v>
      </c>
      <c r="L11523" s="3">
        <f t="shared" ref="L11523:L11586" si="181">SUM(H11523,K11523)</f>
        <v>95358.395722255547</v>
      </c>
    </row>
    <row r="11524" spans="1:12">
      <c r="A11524">
        <v>4811400</v>
      </c>
      <c r="B11524">
        <v>2018</v>
      </c>
      <c r="D11524" t="s">
        <v>1349</v>
      </c>
      <c r="E11524" t="s">
        <v>1350</v>
      </c>
      <c r="F11524" t="s">
        <v>4101</v>
      </c>
      <c r="G11524" t="s">
        <v>1351</v>
      </c>
      <c r="H11524" s="5">
        <v>44028</v>
      </c>
      <c r="I11524">
        <f>IFERROR(VLOOKUP(G11524,'NCES Match'!$A$2:$B$1307,2,FALSE),"")</f>
        <v>4811400</v>
      </c>
      <c r="J11524" cm="1">
        <f t="array" ref="J11524">IFERROR(_xlfn.IFS(B11524=2015,H11524/$O$13,B11524=2016,H11524/$O$14,B11524=2017,H11524/$O$15,B11524=2018,H11524/$O$16,B11524=2019,H11524/$O$17,B11524=2020,H11524/$O$18,B11524=2021,H11524/$O$19,B11524=2022,H11524/$O$20),"")</f>
        <v>2.8730860384930898E-5</v>
      </c>
      <c r="K11524" s="3" cm="1">
        <f t="array" ref="K11524">IFERROR(_xlfn.IFS(B11524=2015,J11524*$P$4,B11524=2016,J11524*$P$5,B11524=2017,J11524*$P$6,B11524=2018,J11524*$P$7,B11524=2019,J11524*$P$8,B11524=2020,J11524*$P$9,B11524=2021,J11524*$P$10,B11524=2022,J11524*$P$11),"")</f>
        <v>49326.672394179201</v>
      </c>
      <c r="L11524" s="3">
        <f t="shared" si="181"/>
        <v>93354.672394179201</v>
      </c>
    </row>
    <row r="11525" spans="1:12">
      <c r="A11525">
        <v>4811400</v>
      </c>
      <c r="B11525">
        <v>2019</v>
      </c>
      <c r="D11525" t="s">
        <v>1349</v>
      </c>
      <c r="E11525" t="s">
        <v>1350</v>
      </c>
      <c r="F11525" t="s">
        <v>4101</v>
      </c>
      <c r="G11525" t="s">
        <v>1351</v>
      </c>
      <c r="H11525" s="5">
        <v>45489</v>
      </c>
      <c r="I11525">
        <f>IFERROR(VLOOKUP(G11525,'NCES Match'!$A$2:$B$1307,2,FALSE),"")</f>
        <v>4811400</v>
      </c>
      <c r="J11525" cm="1">
        <f t="array" ref="J11525">IFERROR(_xlfn.IFS(B11525=2015,H11525/$O$13,B11525=2016,H11525/$O$14,B11525=2017,H11525/$O$15,B11525=2018,H11525/$O$16,B11525=2019,H11525/$O$17,B11525=2020,H11525/$O$18,B11525=2021,H11525/$O$19,B11525=2022,H11525/$O$20),"")</f>
        <v>2.8802726232079783E-5</v>
      </c>
      <c r="K11525" s="3" cm="1">
        <f t="array" ref="K11525">IFERROR(_xlfn.IFS(B11525=2015,J11525*$P$4,B11525=2016,J11525*$P$5,B11525=2017,J11525*$P$6,B11525=2018,J11525*$P$7,B11525=2019,J11525*$P$8,B11525=2020,J11525*$P$9,B11525=2021,J11525*$P$10,B11525=2022,J11525*$P$11),"")</f>
        <v>50057.005896728973</v>
      </c>
      <c r="L11525" s="3">
        <f t="shared" si="181"/>
        <v>95546.005896728981</v>
      </c>
    </row>
    <row r="11526" spans="1:12">
      <c r="A11526">
        <v>4811400</v>
      </c>
      <c r="B11526">
        <v>2020</v>
      </c>
      <c r="D11526" t="s">
        <v>1349</v>
      </c>
      <c r="E11526" t="s">
        <v>1350</v>
      </c>
      <c r="F11526" t="s">
        <v>4230</v>
      </c>
      <c r="G11526" t="s">
        <v>1351</v>
      </c>
      <c r="H11526" s="5">
        <v>46659</v>
      </c>
      <c r="I11526">
        <f>IFERROR(VLOOKUP(G11526,'NCES Match'!$A$2:$B$1307,2,FALSE),"")</f>
        <v>4811400</v>
      </c>
      <c r="J11526" cm="1">
        <f t="array" ref="J11526">IFERROR(_xlfn.IFS(B11526=2015,H11526/$O$13,B11526=2016,H11526/$O$14,B11526=2017,H11526/$O$15,B11526=2018,H11526/$O$16,B11526=2019,H11526/$O$17,B11526=2020,H11526/$O$18,B11526=2021,H11526/$O$19,B11526=2022,H11526/$O$20),"")</f>
        <v>2.5284864968467925E-5</v>
      </c>
      <c r="K11526" s="3" cm="1">
        <f t="array" ref="K11526">IFERROR(_xlfn.IFS(B11526=2015,J11526*$P$4,B11526=2016,J11526*$P$5,B11526=2017,J11526*$P$6,B11526=2018,J11526*$P$7,B11526=2019,J11526*$P$8,B11526=2020,J11526*$P$9,B11526=2021,J11526*$P$10,B11526=2022,J11526*$P$11),"")</f>
        <v>53300.566530425269</v>
      </c>
      <c r="L11526" s="3">
        <f t="shared" si="181"/>
        <v>99959.566530425276</v>
      </c>
    </row>
    <row r="11527" spans="1:12">
      <c r="A11527">
        <v>4811400</v>
      </c>
      <c r="B11527">
        <v>2021</v>
      </c>
      <c r="D11527" t="s">
        <v>1349</v>
      </c>
      <c r="E11527" t="s">
        <v>1350</v>
      </c>
      <c r="F11527" t="s">
        <v>4230</v>
      </c>
      <c r="G11527" t="s">
        <v>1351</v>
      </c>
      <c r="H11527" s="5">
        <v>49642.02</v>
      </c>
      <c r="I11527">
        <f>IFERROR(VLOOKUP(G11527,'NCES Match'!$A$2:$B$1307,2,FALSE),"")</f>
        <v>4811400</v>
      </c>
      <c r="J11527" cm="1">
        <f t="array" ref="J11527">IFERROR(_xlfn.IFS(B11527=2015,H11527/$O$13,B11527=2016,H11527/$O$14,B11527=2017,H11527/$O$15,B11527=2018,H11527/$O$16,B11527=2019,H11527/$O$17,B11527=2020,H11527/$O$18,B11527=2021,H11527/$O$19,B11527=2022,H11527/$O$20),"")</f>
        <v>2.5398992817864006E-5</v>
      </c>
      <c r="K11527" s="3" cm="1">
        <f t="array" ref="K11527">IFERROR(_xlfn.IFS(B11527=2015,J11527*$P$4,B11527=2016,J11527*$P$5,B11527=2017,J11527*$P$6,B11527=2018,J11527*$P$7,B11527=2019,J11527*$P$8,B11527=2020,J11527*$P$9,B11527=2021,J11527*$P$10,B11527=2022,J11527*$P$11),"")</f>
        <v>54367.897715162144</v>
      </c>
      <c r="L11527" s="3">
        <f t="shared" si="181"/>
        <v>104009.91771516214</v>
      </c>
    </row>
    <row r="11528" spans="1:12">
      <c r="A11528">
        <v>4811400</v>
      </c>
      <c r="B11528">
        <v>2022</v>
      </c>
      <c r="D11528" t="s">
        <v>1349</v>
      </c>
      <c r="E11528" t="s">
        <v>1350</v>
      </c>
      <c r="F11528" t="s">
        <v>4101</v>
      </c>
      <c r="G11528" t="s">
        <v>1351</v>
      </c>
      <c r="H11528" s="5">
        <v>51626.98</v>
      </c>
      <c r="I11528">
        <f>IFERROR(VLOOKUP(G11528,'NCES Match'!$A$2:$B$1307,2,FALSE),"")</f>
        <v>4811400</v>
      </c>
      <c r="J11528" cm="1">
        <f t="array" ref="J11528">IFERROR(_xlfn.IFS(B11528=2015,H11528/$O$13,B11528=2016,H11528/$O$14,B11528=2017,H11528/$O$15,B11528=2018,H11528/$O$16,B11528=2019,H11528/$O$17,B11528=2020,H11528/$O$18,B11528=2021,H11528/$O$19,B11528=2022,H11528/$O$20),"")</f>
        <v>2.2676151606731442E-5</v>
      </c>
      <c r="K11528" s="3" cm="1">
        <f t="array" ref="K11528">IFERROR(_xlfn.IFS(B11528=2015,J11528*$P$4,B11528=2016,J11528*$P$5,B11528=2017,J11528*$P$6,B11528=2018,J11528*$P$7,B11528=2019,J11528*$P$8,B11528=2020,J11528*$P$9,B11528=2021,J11528*$P$10,B11528=2022,J11528*$P$11),"")</f>
        <v>48832.707126575755</v>
      </c>
      <c r="L11528" s="3">
        <f t="shared" si="181"/>
        <v>100459.68712657577</v>
      </c>
    </row>
    <row r="11529" spans="1:12">
      <c r="A11529">
        <v>4811400</v>
      </c>
      <c r="B11529">
        <v>2023</v>
      </c>
      <c r="D11529" t="s">
        <v>1349</v>
      </c>
      <c r="E11529" t="s">
        <v>1350</v>
      </c>
      <c r="F11529" t="s">
        <v>4101</v>
      </c>
      <c r="G11529" t="s">
        <v>1351</v>
      </c>
      <c r="H11529" s="5">
        <v>54676.02</v>
      </c>
      <c r="I11529">
        <f>IFERROR(VLOOKUP(G11529,'NCES Match'!$A$2:$B$1307,2,FALSE),"")</f>
        <v>4811400</v>
      </c>
      <c r="J11529" t="str" cm="1">
        <f t="array" ref="J11529">IFERROR(_xlfn.IFS(B11529=2015,H11529/$O$13,B11529=2016,H11529/$O$14,B11529=2017,H11529/$O$15,B11529=2018,H11529/$O$16,B11529=2019,H11529/$O$17,B11529=2020,H11529/$O$18,B11529=2021,H11529/$O$19,B11529=2022,H11529/$O$20),"")</f>
        <v/>
      </c>
      <c r="K11529" s="3" t="str" cm="1">
        <f t="array" ref="K11529">IFERROR(_xlfn.IFS(B11529=2015,J11529*$P$4,B11529=2016,J11529*$P$5,B11529=2017,J11529*$P$6,B11529=2018,J11529*$P$7,B11529=2019,J11529*$P$8,B11529=2020,J11529*$P$9,B11529=2021,J11529*$P$10,B11529=2022,J11529*$P$11),"")</f>
        <v/>
      </c>
      <c r="L11529" s="3">
        <f t="shared" si="181"/>
        <v>54676.02</v>
      </c>
    </row>
    <row r="11530" spans="1:12">
      <c r="A11530" t="s">
        <v>4230</v>
      </c>
      <c r="B11530">
        <v>2015</v>
      </c>
      <c r="C11530" t="s">
        <v>1</v>
      </c>
      <c r="D11530" t="s">
        <v>22</v>
      </c>
      <c r="E11530" t="s">
        <v>23</v>
      </c>
      <c r="F11530" t="s">
        <v>24</v>
      </c>
      <c r="G11530" t="s">
        <v>25</v>
      </c>
      <c r="H11530" s="5">
        <v>805693.62</v>
      </c>
      <c r="I11530" t="str">
        <f>IFERROR(VLOOKUP(G11530,'NCES Match'!$A$2:$B$1307,2,FALSE),"")</f>
        <v/>
      </c>
      <c r="J11530" cm="1">
        <f t="array" ref="J11530">IFERROR(_xlfn.IFS(B11530=2015,H11530/$O$13,B11530=2016,H11530/$O$14,B11530=2017,H11530/$O$15,B11530=2018,H11530/$O$16,B11530=2019,H11530/$O$17,B11530=2020,H11530/$O$18,B11530=2021,H11530/$O$19,B11530=2022,H11530/$O$20),"")</f>
        <v>6.3118340883026218E-4</v>
      </c>
      <c r="K11530" s="3" cm="1">
        <f t="array" ref="K11530">IFERROR(_xlfn.IFS(B11530=2015,J11530*$P$4,B11530=2016,J11530*$P$5,B11530=2017,J11530*$P$6,B11530=2018,J11530*$P$7,B11530=2019,J11530*$P$8,B11530=2020,J11530*$P$9,B11530=2021,J11530*$P$10,B11530=2022,J11530*$P$11),"")</f>
        <v>1004517.6574107166</v>
      </c>
      <c r="L11530" s="3">
        <f t="shared" si="181"/>
        <v>1810211.2774107167</v>
      </c>
    </row>
    <row r="11531" spans="1:12">
      <c r="A11531" t="s">
        <v>4230</v>
      </c>
      <c r="B11531">
        <v>2016</v>
      </c>
      <c r="C11531" t="s">
        <v>4096</v>
      </c>
      <c r="D11531" t="s">
        <v>22</v>
      </c>
      <c r="E11531" t="s">
        <v>23</v>
      </c>
      <c r="F11531">
        <v>735</v>
      </c>
      <c r="G11531" t="s">
        <v>25</v>
      </c>
      <c r="H11531" s="5">
        <v>841200</v>
      </c>
      <c r="I11531" t="str">
        <f>IFERROR(VLOOKUP(G11531,'NCES Match'!$A$2:$B$1307,2,FALSE),"")</f>
        <v/>
      </c>
      <c r="J11531" cm="1">
        <f t="array" ref="J11531">IFERROR(_xlfn.IFS(B11531=2015,H11531/$O$13,B11531=2016,H11531/$O$14,B11531=2017,H11531/$O$15,B11531=2018,H11531/$O$16,B11531=2019,H11531/$O$17,B11531=2020,H11531/$O$18,B11531=2021,H11531/$O$19,B11531=2022,H11531/$O$20),"")</f>
        <v>6.02187243717857E-4</v>
      </c>
      <c r="K11531" s="3" cm="1">
        <f t="array" ref="K11531">IFERROR(_xlfn.IFS(B11531=2015,J11531*$P$4,B11531=2016,J11531*$P$5,B11531=2017,J11531*$P$6,B11531=2018,J11531*$P$7,B11531=2019,J11531*$P$8,B11531=2020,J11531*$P$9,B11531=2021,J11531*$P$10,B11531=2022,J11531*$P$11),"")</f>
        <v>1009043.7627206328</v>
      </c>
      <c r="L11531" s="3">
        <f t="shared" si="181"/>
        <v>1850243.7627206328</v>
      </c>
    </row>
    <row r="11532" spans="1:12">
      <c r="A11532" t="s">
        <v>4230</v>
      </c>
      <c r="B11532">
        <v>2017</v>
      </c>
      <c r="D11532" t="s">
        <v>22</v>
      </c>
      <c r="E11532" t="s">
        <v>23</v>
      </c>
      <c r="F11532">
        <v>735</v>
      </c>
      <c r="G11532" t="s">
        <v>25</v>
      </c>
      <c r="H11532" s="5">
        <v>955426</v>
      </c>
      <c r="I11532" t="str">
        <f>IFERROR(VLOOKUP(G11532,'NCES Match'!$A$2:$B$1307,2,FALSE),"")</f>
        <v/>
      </c>
      <c r="J11532" cm="1">
        <f t="array" ref="J11532">IFERROR(_xlfn.IFS(B11532=2015,H11532/$O$13,B11532=2016,H11532/$O$14,B11532=2017,H11532/$O$15,B11532=2018,H11532/$O$16,B11532=2019,H11532/$O$17,B11532=2020,H11532/$O$18,B11532=2021,H11532/$O$19,B11532=2022,H11532/$O$20),"")</f>
        <v>6.587077230357024E-4</v>
      </c>
      <c r="K11532" s="3" cm="1">
        <f t="array" ref="K11532">IFERROR(_xlfn.IFS(B11532=2015,J11532*$P$4,B11532=2016,J11532*$P$5,B11532=2017,J11532*$P$6,B11532=2018,J11532*$P$7,B11532=2019,J11532*$P$8,B11532=2020,J11532*$P$9,B11532=2021,J11532*$P$10,B11532=2022,J11532*$P$11),"")</f>
        <v>1118648.9559799607</v>
      </c>
      <c r="L11532" s="3">
        <f t="shared" si="181"/>
        <v>2074074.9559799607</v>
      </c>
    </row>
    <row r="11533" spans="1:12">
      <c r="A11533" t="s">
        <v>4230</v>
      </c>
      <c r="B11533">
        <v>2018</v>
      </c>
      <c r="D11533" t="s">
        <v>22</v>
      </c>
      <c r="E11533" t="s">
        <v>23</v>
      </c>
      <c r="F11533">
        <v>735</v>
      </c>
      <c r="G11533" t="s">
        <v>25</v>
      </c>
      <c r="H11533" s="5">
        <v>1043385</v>
      </c>
      <c r="I11533" t="str">
        <f>IFERROR(VLOOKUP(G11533,'NCES Match'!$A$2:$B$1307,2,FALSE),"")</f>
        <v/>
      </c>
      <c r="J11533" cm="1">
        <f t="array" ref="J11533">IFERROR(_xlfn.IFS(B11533=2015,H11533/$O$13,B11533=2016,H11533/$O$14,B11533=2017,H11533/$O$15,B11533=2018,H11533/$O$16,B11533=2019,H11533/$O$17,B11533=2020,H11533/$O$18,B11533=2021,H11533/$O$19,B11533=2022,H11533/$O$20),"")</f>
        <v>6.8087009999843562E-4</v>
      </c>
      <c r="K11533" s="3" cm="1">
        <f t="array" ref="K11533">IFERROR(_xlfn.IFS(B11533=2015,J11533*$P$4,B11533=2016,J11533*$P$5,B11533=2017,J11533*$P$6,B11533=2018,J11533*$P$7,B11533=2019,J11533*$P$8,B11533=2020,J11533*$P$9,B11533=2021,J11533*$P$10,B11533=2022,J11533*$P$11),"")</f>
        <v>1168954.0764059385</v>
      </c>
      <c r="L11533" s="3">
        <f t="shared" si="181"/>
        <v>2212339.0764059387</v>
      </c>
    </row>
    <row r="11534" spans="1:12">
      <c r="A11534" t="s">
        <v>4230</v>
      </c>
      <c r="B11534">
        <v>2019</v>
      </c>
      <c r="D11534" t="s">
        <v>22</v>
      </c>
      <c r="E11534" t="s">
        <v>23</v>
      </c>
      <c r="F11534" t="s">
        <v>24</v>
      </c>
      <c r="G11534" t="s">
        <v>25</v>
      </c>
      <c r="H11534" s="5">
        <v>1095087</v>
      </c>
      <c r="I11534" t="str">
        <f>IFERROR(VLOOKUP(G11534,'NCES Match'!$A$2:$B$1307,2,FALSE),"")</f>
        <v/>
      </c>
      <c r="J11534" cm="1">
        <f t="array" ref="J11534">IFERROR(_xlfn.IFS(B11534=2015,H11534/$O$13,B11534=2016,H11534/$O$14,B11534=2017,H11534/$O$15,B11534=2018,H11534/$O$16,B11534=2019,H11534/$O$17,B11534=2020,H11534/$O$18,B11534=2021,H11534/$O$19,B11534=2022,H11534/$O$20),"")</f>
        <v>6.9338721583920399E-4</v>
      </c>
      <c r="K11534" s="3" cm="1">
        <f t="array" ref="K11534">IFERROR(_xlfn.IFS(B11534=2015,J11534*$P$4,B11534=2016,J11534*$P$5,B11534=2017,J11534*$P$6,B11534=2018,J11534*$P$7,B11534=2019,J11534*$P$8,B11534=2020,J11534*$P$9,B11534=2021,J11534*$P$10,B11534=2022,J11534*$P$11),"")</f>
        <v>1205055.6489795607</v>
      </c>
      <c r="L11534" s="3">
        <f t="shared" si="181"/>
        <v>2300142.6489795605</v>
      </c>
    </row>
    <row r="11535" spans="1:12">
      <c r="A11535" t="s">
        <v>4230</v>
      </c>
      <c r="B11535">
        <v>2020</v>
      </c>
      <c r="D11535" t="s">
        <v>22</v>
      </c>
      <c r="E11535" t="s">
        <v>23</v>
      </c>
      <c r="F11535" t="s">
        <v>24</v>
      </c>
      <c r="G11535" t="s">
        <v>25</v>
      </c>
      <c r="H11535" s="5">
        <v>1256068</v>
      </c>
      <c r="I11535" t="str">
        <f>IFERROR(VLOOKUP(G11535,'NCES Match'!$A$2:$B$1307,2,FALSE),"")</f>
        <v/>
      </c>
      <c r="J11535" cm="1">
        <f t="array" ref="J11535">IFERROR(_xlfn.IFS(B11535=2015,H11535/$O$13,B11535=2016,H11535/$O$14,B11535=2017,H11535/$O$15,B11535=2018,H11535/$O$16,B11535=2019,H11535/$O$17,B11535=2020,H11535/$O$18,B11535=2021,H11535/$O$19,B11535=2022,H11535/$O$20),"")</f>
        <v>6.8067274847754069E-4</v>
      </c>
      <c r="K11535" s="3" cm="1">
        <f t="array" ref="K11535">IFERROR(_xlfn.IFS(B11535=2015,J11535*$P$4,B11535=2016,J11535*$P$5,B11535=2017,J11535*$P$6,B11535=2018,J11535*$P$7,B11535=2019,J11535*$P$8,B11535=2020,J11535*$P$9,B11535=2021,J11535*$P$10,B11535=2022,J11535*$P$11),"")</f>
        <v>1434860.0698844427</v>
      </c>
      <c r="L11535" s="3">
        <f t="shared" si="181"/>
        <v>2690928.0698844427</v>
      </c>
    </row>
    <row r="11536" spans="1:12">
      <c r="A11536" t="s">
        <v>4230</v>
      </c>
      <c r="B11536">
        <v>2021</v>
      </c>
      <c r="D11536" t="s">
        <v>22</v>
      </c>
      <c r="E11536" t="s">
        <v>23</v>
      </c>
      <c r="F11536" t="s">
        <v>24</v>
      </c>
      <c r="G11536" t="s">
        <v>25</v>
      </c>
      <c r="H11536" s="5">
        <v>1279580.2</v>
      </c>
      <c r="I11536" t="str">
        <f>IFERROR(VLOOKUP(G11536,'NCES Match'!$A$2:$B$1307,2,FALSE),"")</f>
        <v/>
      </c>
      <c r="J11536" cm="1">
        <f t="array" ref="J11536">IFERROR(_xlfn.IFS(B11536=2015,H11536/$O$13,B11536=2016,H11536/$O$14,B11536=2017,H11536/$O$15,B11536=2018,H11536/$O$16,B11536=2019,H11536/$O$17,B11536=2020,H11536/$O$18,B11536=2021,H11536/$O$19,B11536=2022,H11536/$O$20),"")</f>
        <v>6.5468827234832483E-4</v>
      </c>
      <c r="K11536" s="3" cm="1">
        <f t="array" ref="K11536">IFERROR(_xlfn.IFS(B11536=2015,J11536*$P$4,B11536=2016,J11536*$P$5,B11536=2017,J11536*$P$6,B11536=2018,J11536*$P$7,B11536=2019,J11536*$P$8,B11536=2020,J11536*$P$9,B11536=2021,J11536*$P$10,B11536=2022,J11536*$P$11),"")</f>
        <v>1401395.1372636876</v>
      </c>
      <c r="L11536" s="3">
        <f t="shared" si="181"/>
        <v>2680975.3372636875</v>
      </c>
    </row>
    <row r="11537" spans="1:12">
      <c r="A11537" t="s">
        <v>4230</v>
      </c>
      <c r="B11537">
        <v>2022</v>
      </c>
      <c r="D11537" t="s">
        <v>22</v>
      </c>
      <c r="E11537" t="s">
        <v>23</v>
      </c>
      <c r="F11537" t="s">
        <v>24</v>
      </c>
      <c r="G11537" t="s">
        <v>25</v>
      </c>
      <c r="H11537" s="5">
        <v>1335964.5900000001</v>
      </c>
      <c r="I11537" t="str">
        <f>IFERROR(VLOOKUP(G11537,'NCES Match'!$A$2:$B$1307,2,FALSE),"")</f>
        <v/>
      </c>
      <c r="J11537" cm="1">
        <f t="array" ref="J11537">IFERROR(_xlfn.IFS(B11537=2015,H11537/$O$13,B11537=2016,H11537/$O$14,B11537=2017,H11537/$O$15,B11537=2018,H11537/$O$16,B11537=2019,H11537/$O$17,B11537=2020,H11537/$O$18,B11537=2021,H11537/$O$19,B11537=2022,H11537/$O$20),"")</f>
        <v>5.8679658550751584E-4</v>
      </c>
      <c r="K11537" s="3" cm="1">
        <f t="array" ref="K11537">IFERROR(_xlfn.IFS(B11537=2015,J11537*$P$4,B11537=2016,J11537*$P$5,B11537=2017,J11537*$P$6,B11537=2018,J11537*$P$7,B11537=2019,J11537*$P$8,B11537=2020,J11537*$P$9,B11537=2021,J11537*$P$10,B11537=2022,J11537*$P$11),"")</f>
        <v>1263656.4748692613</v>
      </c>
      <c r="L11537" s="3">
        <f t="shared" si="181"/>
        <v>2599621.0648692613</v>
      </c>
    </row>
    <row r="11538" spans="1:12">
      <c r="A11538" t="s">
        <v>4230</v>
      </c>
      <c r="B11538">
        <v>2023</v>
      </c>
      <c r="D11538" t="s">
        <v>22</v>
      </c>
      <c r="E11538" t="s">
        <v>23</v>
      </c>
      <c r="F11538" t="s">
        <v>24</v>
      </c>
      <c r="G11538" t="s">
        <v>25</v>
      </c>
      <c r="H11538" s="5">
        <v>1455698</v>
      </c>
      <c r="I11538" t="str">
        <f>IFERROR(VLOOKUP(G11538,'NCES Match'!$A$2:$B$1307,2,FALSE),"")</f>
        <v/>
      </c>
      <c r="J11538" t="str" cm="1">
        <f t="array" ref="J11538">IFERROR(_xlfn.IFS(B11538=2015,H11538/$O$13,B11538=2016,H11538/$O$14,B11538=2017,H11538/$O$15,B11538=2018,H11538/$O$16,B11538=2019,H11538/$O$17,B11538=2020,H11538/$O$18,B11538=2021,H11538/$O$19,B11538=2022,H11538/$O$20),"")</f>
        <v/>
      </c>
      <c r="K11538" s="3" t="str" cm="1">
        <f t="array" ref="K11538">IFERROR(_xlfn.IFS(B11538=2015,J11538*$P$4,B11538=2016,J11538*$P$5,B11538=2017,J11538*$P$6,B11538=2018,J11538*$P$7,B11538=2019,J11538*$P$8,B11538=2020,J11538*$P$9,B11538=2021,J11538*$P$10,B11538=2022,J11538*$P$11),"")</f>
        <v/>
      </c>
      <c r="L11538" s="3">
        <f t="shared" si="181"/>
        <v>1455698</v>
      </c>
    </row>
    <row r="11539" spans="1:12">
      <c r="A11539">
        <v>4800036</v>
      </c>
      <c r="B11539">
        <v>2015</v>
      </c>
      <c r="C11539" t="s">
        <v>3521</v>
      </c>
      <c r="D11539" t="s">
        <v>3591</v>
      </c>
      <c r="E11539" t="s">
        <v>3592</v>
      </c>
      <c r="G11539" t="s">
        <v>3593</v>
      </c>
      <c r="H11539" s="5">
        <v>12445.8</v>
      </c>
      <c r="I11539">
        <f>IFERROR(VLOOKUP(G11539,'NCES Match'!$A$2:$B$1307,2,FALSE),"")</f>
        <v>4800036</v>
      </c>
      <c r="J11539" cm="1">
        <f t="array" ref="J11539">IFERROR(_xlfn.IFS(B11539=2015,H11539/$O$13,B11539=2016,H11539/$O$14,B11539=2017,H11539/$O$15,B11539=2018,H11539/$O$16,B11539=2019,H11539/$O$17,B11539=2020,H11539/$O$18,B11539=2021,H11539/$O$19,B11539=2022,H11539/$O$20),"")</f>
        <v>9.7500864778098609E-6</v>
      </c>
      <c r="K11539" s="3" cm="1">
        <f t="array" ref="K11539">IFERROR(_xlfn.IFS(B11539=2015,J11539*$P$4,B11539=2016,J11539*$P$5,B11539=2017,J11539*$P$6,B11539=2018,J11539*$P$7,B11539=2019,J11539*$P$8,B11539=2020,J11539*$P$9,B11539=2021,J11539*$P$10,B11539=2022,J11539*$P$11),"")</f>
        <v>15517.096760183227</v>
      </c>
      <c r="L11539" s="3">
        <f t="shared" si="181"/>
        <v>27962.896760183226</v>
      </c>
    </row>
    <row r="11540" spans="1:12">
      <c r="A11540">
        <v>4812120</v>
      </c>
      <c r="B11540">
        <v>2015</v>
      </c>
      <c r="C11540" t="s">
        <v>381</v>
      </c>
      <c r="D11540" t="s">
        <v>753</v>
      </c>
      <c r="E11540" t="s">
        <v>754</v>
      </c>
      <c r="G11540" t="s">
        <v>755</v>
      </c>
      <c r="H11540" s="5">
        <v>498823.24</v>
      </c>
      <c r="I11540">
        <f>IFERROR(VLOOKUP(G11540,'NCES Match'!$A$2:$B$1307,2,FALSE),"")</f>
        <v>4812120</v>
      </c>
      <c r="J11540" cm="1">
        <f t="array" ref="J11540">IFERROR(_xlfn.IFS(B11540=2015,H11540/$O$13,B11540=2016,H11540/$O$14,B11540=2017,H11540/$O$15,B11540=2018,H11540/$O$16,B11540=2019,H11540/$O$17,B11540=2020,H11540/$O$18,B11540=2021,H11540/$O$19,B11540=2022,H11540/$O$20),"")</f>
        <v>3.9078000025239866E-4</v>
      </c>
      <c r="K11540" s="3" cm="1">
        <f t="array" ref="K11540">IFERROR(_xlfn.IFS(B11540=2015,J11540*$P$4,B11540=2016,J11540*$P$5,B11540=2017,J11540*$P$6,B11540=2018,J11540*$P$7,B11540=2019,J11540*$P$8,B11540=2020,J11540*$P$9,B11540=2021,J11540*$P$10,B11540=2022,J11540*$P$11),"")</f>
        <v>621919.72242106579</v>
      </c>
      <c r="L11540" s="3">
        <f t="shared" si="181"/>
        <v>1120742.9624210657</v>
      </c>
    </row>
    <row r="11541" spans="1:12">
      <c r="A11541">
        <v>4812120</v>
      </c>
      <c r="B11541">
        <v>2016</v>
      </c>
      <c r="C11541" t="s">
        <v>4102</v>
      </c>
      <c r="D11541" t="s">
        <v>753</v>
      </c>
      <c r="E11541" t="s">
        <v>754</v>
      </c>
      <c r="F11541" t="s">
        <v>4101</v>
      </c>
      <c r="G11541" t="s">
        <v>755</v>
      </c>
      <c r="H11541" s="5">
        <v>523675</v>
      </c>
      <c r="I11541">
        <f>IFERROR(VLOOKUP(G11541,'NCES Match'!$A$2:$B$1307,2,FALSE),"")</f>
        <v>4812120</v>
      </c>
      <c r="J11541" cm="1">
        <f t="array" ref="J11541">IFERROR(_xlfn.IFS(B11541=2015,H11541/$O$13,B11541=2016,H11541/$O$14,B11541=2017,H11541/$O$15,B11541=2018,H11541/$O$16,B11541=2019,H11541/$O$17,B11541=2020,H11541/$O$18,B11541=2021,H11541/$O$19,B11541=2022,H11541/$O$20),"")</f>
        <v>3.7488160348781352E-4</v>
      </c>
      <c r="K11541" s="3" cm="1">
        <f t="array" ref="K11541">IFERROR(_xlfn.IFS(B11541=2015,J11541*$P$4,B11541=2016,J11541*$P$5,B11541=2017,J11541*$P$6,B11541=2018,J11541*$P$7,B11541=2019,J11541*$P$8,B11541=2020,J11541*$P$9,B11541=2021,J11541*$P$10,B11541=2022,J11541*$P$11),"")</f>
        <v>628163.32910452608</v>
      </c>
      <c r="L11541" s="3">
        <f t="shared" si="181"/>
        <v>1151838.329104526</v>
      </c>
    </row>
    <row r="11542" spans="1:12">
      <c r="A11542">
        <v>4812120</v>
      </c>
      <c r="B11542">
        <v>2017</v>
      </c>
      <c r="D11542" t="s">
        <v>753</v>
      </c>
      <c r="E11542" t="s">
        <v>754</v>
      </c>
      <c r="F11542" t="s">
        <v>4101</v>
      </c>
      <c r="G11542" t="s">
        <v>755</v>
      </c>
      <c r="H11542" s="5">
        <v>556939</v>
      </c>
      <c r="I11542">
        <f>IFERROR(VLOOKUP(G11542,'NCES Match'!$A$2:$B$1307,2,FALSE),"")</f>
        <v>4812120</v>
      </c>
      <c r="J11542" cm="1">
        <f t="array" ref="J11542">IFERROR(_xlfn.IFS(B11542=2015,H11542/$O$13,B11542=2016,H11542/$O$14,B11542=2017,H11542/$O$15,B11542=2018,H11542/$O$16,B11542=2019,H11542/$O$17,B11542=2020,H11542/$O$18,B11542=2021,H11542/$O$19,B11542=2022,H11542/$O$20),"")</f>
        <v>3.8397533724200623E-4</v>
      </c>
      <c r="K11542" s="3" cm="1">
        <f t="array" ref="K11542">IFERROR(_xlfn.IFS(B11542=2015,J11542*$P$4,B11542=2016,J11542*$P$5,B11542=2017,J11542*$P$6,B11542=2018,J11542*$P$7,B11542=2019,J11542*$P$8,B11542=2020,J11542*$P$9,B11542=2021,J11542*$P$10,B11542=2022,J11542*$P$11),"")</f>
        <v>652085.28017295257</v>
      </c>
      <c r="L11542" s="3">
        <f t="shared" si="181"/>
        <v>1209024.2801729525</v>
      </c>
    </row>
    <row r="11543" spans="1:12">
      <c r="A11543">
        <v>4812120</v>
      </c>
      <c r="B11543">
        <v>2018</v>
      </c>
      <c r="D11543" t="s">
        <v>753</v>
      </c>
      <c r="E11543" t="s">
        <v>754</v>
      </c>
      <c r="F11543" t="s">
        <v>4101</v>
      </c>
      <c r="G11543" t="s">
        <v>755</v>
      </c>
      <c r="H11543" s="5">
        <v>606509</v>
      </c>
      <c r="I11543">
        <f>IFERROR(VLOOKUP(G11543,'NCES Match'!$A$2:$B$1307,2,FALSE),"")</f>
        <v>4812120</v>
      </c>
      <c r="J11543" cm="1">
        <f t="array" ref="J11543">IFERROR(_xlfn.IFS(B11543=2015,H11543/$O$13,B11543=2016,H11543/$O$14,B11543=2017,H11543/$O$15,B11543=2018,H11543/$O$16,B11543=2019,H11543/$O$17,B11543=2020,H11543/$O$18,B11543=2021,H11543/$O$19,B11543=2022,H11543/$O$20),"")</f>
        <v>3.9578280642327729E-4</v>
      </c>
      <c r="K11543" s="3" cm="1">
        <f t="array" ref="K11543">IFERROR(_xlfn.IFS(B11543=2015,J11543*$P$4,B11543=2016,J11543*$P$5,B11543=2017,J11543*$P$6,B11543=2018,J11543*$P$7,B11543=2019,J11543*$P$8,B11543=2020,J11543*$P$9,B11543=2021,J11543*$P$10,B11543=2022,J11543*$P$11),"")</f>
        <v>679501.01633327035</v>
      </c>
      <c r="L11543" s="3">
        <f t="shared" si="181"/>
        <v>1286010.0163332704</v>
      </c>
    </row>
    <row r="11544" spans="1:12">
      <c r="A11544">
        <v>4812120</v>
      </c>
      <c r="B11544">
        <v>2019</v>
      </c>
      <c r="D11544" t="s">
        <v>753</v>
      </c>
      <c r="E11544" t="s">
        <v>754</v>
      </c>
      <c r="F11544" t="s">
        <v>4101</v>
      </c>
      <c r="G11544" t="s">
        <v>755</v>
      </c>
      <c r="H11544" s="5">
        <v>586767</v>
      </c>
      <c r="I11544">
        <f>IFERROR(VLOOKUP(G11544,'NCES Match'!$A$2:$B$1307,2,FALSE),"")</f>
        <v>4812120</v>
      </c>
      <c r="J11544" cm="1">
        <f t="array" ref="J11544">IFERROR(_xlfn.IFS(B11544=2015,H11544/$O$13,B11544=2016,H11544/$O$14,B11544=2017,H11544/$O$15,B11544=2018,H11544/$O$16,B11544=2019,H11544/$O$17,B11544=2020,H11544/$O$18,B11544=2021,H11544/$O$19,B11544=2022,H11544/$O$20),"")</f>
        <v>3.7152914469473406E-4</v>
      </c>
      <c r="K11544" s="3" cm="1">
        <f t="array" ref="K11544">IFERROR(_xlfn.IFS(B11544=2015,J11544*$P$4,B11544=2016,J11544*$P$5,B11544=2017,J11544*$P$6,B11544=2018,J11544*$P$7,B11544=2019,J11544*$P$8,B11544=2020,J11544*$P$9,B11544=2021,J11544*$P$10,B11544=2022,J11544*$P$11),"")</f>
        <v>645690.14880533691</v>
      </c>
      <c r="L11544" s="3">
        <f t="shared" si="181"/>
        <v>1232457.148805337</v>
      </c>
    </row>
    <row r="11545" spans="1:12">
      <c r="A11545">
        <v>4812120</v>
      </c>
      <c r="B11545">
        <v>2020</v>
      </c>
      <c r="D11545" t="s">
        <v>753</v>
      </c>
      <c r="E11545" t="s">
        <v>754</v>
      </c>
      <c r="F11545" t="s">
        <v>4230</v>
      </c>
      <c r="G11545" t="s">
        <v>755</v>
      </c>
      <c r="H11545" s="5">
        <v>630269</v>
      </c>
      <c r="I11545">
        <f>IFERROR(VLOOKUP(G11545,'NCES Match'!$A$2:$B$1307,2,FALSE),"")</f>
        <v>4812120</v>
      </c>
      <c r="J11545" cm="1">
        <f t="array" ref="J11545">IFERROR(_xlfn.IFS(B11545=2015,H11545/$O$13,B11545=2016,H11545/$O$14,B11545=2017,H11545/$O$15,B11545=2018,H11545/$O$16,B11545=2019,H11545/$O$17,B11545=2020,H11545/$O$18,B11545=2021,H11545/$O$19,B11545=2022,H11545/$O$20),"")</f>
        <v>3.4154753764142632E-4</v>
      </c>
      <c r="K11545" s="3" cm="1">
        <f t="array" ref="K11545">IFERROR(_xlfn.IFS(B11545=2015,J11545*$P$4,B11545=2016,J11545*$P$5,B11545=2017,J11545*$P$6,B11545=2018,J11545*$P$7,B11545=2019,J11545*$P$8,B11545=2020,J11545*$P$9,B11545=2021,J11545*$P$10,B11545=2022,J11545*$P$11),"")</f>
        <v>719983.17080444517</v>
      </c>
      <c r="L11545" s="3">
        <f t="shared" si="181"/>
        <v>1350252.1708044452</v>
      </c>
    </row>
    <row r="11546" spans="1:12">
      <c r="A11546">
        <v>4812120</v>
      </c>
      <c r="B11546">
        <v>2021</v>
      </c>
      <c r="D11546" t="s">
        <v>753</v>
      </c>
      <c r="E11546" t="s">
        <v>754</v>
      </c>
      <c r="F11546" t="s">
        <v>4101</v>
      </c>
      <c r="G11546" t="s">
        <v>755</v>
      </c>
      <c r="H11546" s="5">
        <v>689019.28</v>
      </c>
      <c r="I11546">
        <f>IFERROR(VLOOKUP(G11546,'NCES Match'!$A$2:$B$1307,2,FALSE),"")</f>
        <v>4812120</v>
      </c>
      <c r="J11546" cm="1">
        <f t="array" ref="J11546">IFERROR(_xlfn.IFS(B11546=2015,H11546/$O$13,B11546=2016,H11546/$O$14,B11546=2017,H11546/$O$15,B11546=2018,H11546/$O$16,B11546=2019,H11546/$O$17,B11546=2020,H11546/$O$18,B11546=2021,H11546/$O$19,B11546=2022,H11546/$O$20),"")</f>
        <v>3.5253190228942802E-4</v>
      </c>
      <c r="K11546" s="3" cm="1">
        <f t="array" ref="K11546">IFERROR(_xlfn.IFS(B11546=2015,J11546*$P$4,B11546=2016,J11546*$P$5,B11546=2017,J11546*$P$6,B11546=2018,J11546*$P$7,B11546=2019,J11546*$P$8,B11546=2020,J11546*$P$9,B11546=2021,J11546*$P$10,B11546=2022,J11546*$P$11),"")</f>
        <v>754613.3243331894</v>
      </c>
      <c r="L11546" s="3">
        <f t="shared" si="181"/>
        <v>1443632.6043331893</v>
      </c>
    </row>
    <row r="11547" spans="1:12">
      <c r="A11547">
        <v>4812120</v>
      </c>
      <c r="B11547">
        <v>2022</v>
      </c>
      <c r="D11547" t="s">
        <v>753</v>
      </c>
      <c r="E11547" t="s">
        <v>754</v>
      </c>
      <c r="F11547" t="s">
        <v>4101</v>
      </c>
      <c r="G11547" t="s">
        <v>755</v>
      </c>
      <c r="H11547" s="5">
        <v>787185.83</v>
      </c>
      <c r="I11547">
        <f>IFERROR(VLOOKUP(G11547,'NCES Match'!$A$2:$B$1307,2,FALSE),"")</f>
        <v>4812120</v>
      </c>
      <c r="J11547" cm="1">
        <f t="array" ref="J11547">IFERROR(_xlfn.IFS(B11547=2015,H11547/$O$13,B11547=2016,H11547/$O$14,B11547=2017,H11547/$O$15,B11547=2018,H11547/$O$16,B11547=2019,H11547/$O$17,B11547=2020,H11547/$O$18,B11547=2021,H11547/$O$19,B11547=2022,H11547/$O$20),"")</f>
        <v>3.4575613804547009E-4</v>
      </c>
      <c r="K11547" s="3" cm="1">
        <f t="array" ref="K11547">IFERROR(_xlfn.IFS(B11547=2015,J11547*$P$4,B11547=2016,J11547*$P$5,B11547=2017,J11547*$P$6,B11547=2018,J11547*$P$7,B11547=2019,J11547*$P$8,B11547=2020,J11547*$P$9,B11547=2021,J11547*$P$10,B11547=2022,J11547*$P$11),"")</f>
        <v>744579.96750110993</v>
      </c>
      <c r="L11547" s="3">
        <f t="shared" si="181"/>
        <v>1531765.79750111</v>
      </c>
    </row>
    <row r="11548" spans="1:12">
      <c r="A11548">
        <v>4812120</v>
      </c>
      <c r="B11548">
        <v>2023</v>
      </c>
      <c r="D11548" t="s">
        <v>753</v>
      </c>
      <c r="E11548" t="s">
        <v>754</v>
      </c>
      <c r="F11548" t="s">
        <v>4101</v>
      </c>
      <c r="G11548" t="s">
        <v>755</v>
      </c>
      <c r="H11548" s="5">
        <v>872394.04</v>
      </c>
      <c r="I11548">
        <f>IFERROR(VLOOKUP(G11548,'NCES Match'!$A$2:$B$1307,2,FALSE),"")</f>
        <v>4812120</v>
      </c>
      <c r="J11548" t="str" cm="1">
        <f t="array" ref="J11548">IFERROR(_xlfn.IFS(B11548=2015,H11548/$O$13,B11548=2016,H11548/$O$14,B11548=2017,H11548/$O$15,B11548=2018,H11548/$O$16,B11548=2019,H11548/$O$17,B11548=2020,H11548/$O$18,B11548=2021,H11548/$O$19,B11548=2022,H11548/$O$20),"")</f>
        <v/>
      </c>
      <c r="K11548" s="3" t="str" cm="1">
        <f t="array" ref="K11548">IFERROR(_xlfn.IFS(B11548=2015,J11548*$P$4,B11548=2016,J11548*$P$5,B11548=2017,J11548*$P$6,B11548=2018,J11548*$P$7,B11548=2019,J11548*$P$8,B11548=2020,J11548*$P$9,B11548=2021,J11548*$P$10,B11548=2022,J11548*$P$11),"")</f>
        <v/>
      </c>
      <c r="L11548" s="3">
        <f t="shared" si="181"/>
        <v>872394.04</v>
      </c>
    </row>
    <row r="11549" spans="1:12">
      <c r="A11549">
        <v>4818330</v>
      </c>
      <c r="B11549">
        <v>2015</v>
      </c>
      <c r="C11549" t="s">
        <v>381</v>
      </c>
      <c r="D11549" t="s">
        <v>1250</v>
      </c>
      <c r="E11549" t="s">
        <v>1251</v>
      </c>
      <c r="G11549" t="s">
        <v>1252</v>
      </c>
      <c r="H11549" s="5">
        <v>80444.47</v>
      </c>
      <c r="I11549">
        <f>IFERROR(VLOOKUP(G11549,'NCES Match'!$A$2:$B$1307,2,FALSE),"")</f>
        <v>4818330</v>
      </c>
      <c r="J11549" cm="1">
        <f t="array" ref="J11549">IFERROR(_xlfn.IFS(B11549=2015,H11549/$O$13,B11549=2016,H11549/$O$14,B11549=2017,H11549/$O$15,B11549=2018,H11549/$O$16,B11549=2019,H11549/$O$17,B11549=2020,H11549/$O$18,B11549=2021,H11549/$O$19,B11549=2022,H11549/$O$20),"")</f>
        <v>6.3020500021017622E-5</v>
      </c>
      <c r="K11549" s="3" cm="1">
        <f t="array" ref="K11549">IFERROR(_xlfn.IFS(B11549=2015,J11549*$P$4,B11549=2016,J11549*$P$5,B11549=2017,J11549*$P$6,B11549=2018,J11549*$P$7,B11549=2019,J11549*$P$8,B11549=2020,J11549*$P$9,B11549=2021,J11549*$P$10,B11549=2022,J11549*$P$11),"")</f>
        <v>100296.05367366155</v>
      </c>
      <c r="L11549" s="3">
        <f t="shared" si="181"/>
        <v>180740.52367366155</v>
      </c>
    </row>
    <row r="11550" spans="1:12">
      <c r="A11550">
        <v>4818330</v>
      </c>
      <c r="B11550">
        <v>2016</v>
      </c>
      <c r="C11550" t="s">
        <v>4102</v>
      </c>
      <c r="D11550" t="s">
        <v>1250</v>
      </c>
      <c r="E11550" t="s">
        <v>1251</v>
      </c>
      <c r="F11550" t="s">
        <v>4101</v>
      </c>
      <c r="G11550" t="s">
        <v>1252</v>
      </c>
      <c r="H11550" s="5">
        <v>83428</v>
      </c>
      <c r="I11550">
        <f>IFERROR(VLOOKUP(G11550,'NCES Match'!$A$2:$B$1307,2,FALSE),"")</f>
        <v>4818330</v>
      </c>
      <c r="J11550" cm="1">
        <f t="array" ref="J11550">IFERROR(_xlfn.IFS(B11550=2015,H11550/$O$13,B11550=2016,H11550/$O$14,B11550=2017,H11550/$O$15,B11550=2018,H11550/$O$16,B11550=2019,H11550/$O$17,B11550=2020,H11550/$O$18,B11550=2021,H11550/$O$19,B11550=2022,H11550/$O$20),"")</f>
        <v>5.9723344470867057E-5</v>
      </c>
      <c r="K11550" s="3" cm="1">
        <f t="array" ref="K11550">IFERROR(_xlfn.IFS(B11550=2015,J11550*$P$4,B11550=2016,J11550*$P$5,B11550=2017,J11550*$P$6,B11550=2018,J11550*$P$7,B11550=2019,J11550*$P$8,B11550=2020,J11550*$P$9,B11550=2021,J11550*$P$10,B11550=2022,J11550*$P$11),"")</f>
        <v>100074.30223045287</v>
      </c>
      <c r="L11550" s="3">
        <f t="shared" si="181"/>
        <v>183502.30223045289</v>
      </c>
    </row>
    <row r="11551" spans="1:12">
      <c r="A11551">
        <v>4818330</v>
      </c>
      <c r="B11551">
        <v>2017</v>
      </c>
      <c r="D11551" t="s">
        <v>1250</v>
      </c>
      <c r="E11551" t="s">
        <v>1251</v>
      </c>
      <c r="F11551" t="s">
        <v>4101</v>
      </c>
      <c r="G11551" t="s">
        <v>1252</v>
      </c>
      <c r="H11551" s="5">
        <v>86711</v>
      </c>
      <c r="I11551">
        <f>IFERROR(VLOOKUP(G11551,'NCES Match'!$A$2:$B$1307,2,FALSE),"")</f>
        <v>4818330</v>
      </c>
      <c r="J11551" cm="1">
        <f t="array" ref="J11551">IFERROR(_xlfn.IFS(B11551=2015,H11551/$O$13,B11551=2016,H11551/$O$14,B11551=2017,H11551/$O$15,B11551=2018,H11551/$O$16,B11551=2019,H11551/$O$17,B11551=2020,H11551/$O$18,B11551=2021,H11551/$O$19,B11551=2022,H11551/$O$20),"")</f>
        <v>5.978192489229808E-5</v>
      </c>
      <c r="K11551" s="3" cm="1">
        <f t="array" ref="K11551">IFERROR(_xlfn.IFS(B11551=2015,J11551*$P$4,B11551=2016,J11551*$P$5,B11551=2017,J11551*$P$6,B11551=2018,J11551*$P$7,B11551=2019,J11551*$P$8,B11551=2020,J11551*$P$9,B11551=2021,J11551*$P$10,B11551=2022,J11551*$P$11),"")</f>
        <v>101524.52374331279</v>
      </c>
      <c r="L11551" s="3">
        <f t="shared" si="181"/>
        <v>188235.52374331281</v>
      </c>
    </row>
    <row r="11552" spans="1:12">
      <c r="A11552">
        <v>4818330</v>
      </c>
      <c r="B11552">
        <v>2018</v>
      </c>
      <c r="D11552" t="s">
        <v>1250</v>
      </c>
      <c r="E11552" t="s">
        <v>1251</v>
      </c>
      <c r="F11552" t="s">
        <v>4101</v>
      </c>
      <c r="G11552" t="s">
        <v>1252</v>
      </c>
      <c r="H11552" s="5">
        <v>85264</v>
      </c>
      <c r="I11552">
        <f>IFERROR(VLOOKUP(G11552,'NCES Match'!$A$2:$B$1307,2,FALSE),"")</f>
        <v>4818330</v>
      </c>
      <c r="J11552" cm="1">
        <f t="array" ref="J11552">IFERROR(_xlfn.IFS(B11552=2015,H11552/$O$13,B11552=2016,H11552/$O$14,B11552=2017,H11552/$O$15,B11552=2018,H11552/$O$16,B11552=2019,H11552/$O$17,B11552=2020,H11552/$O$18,B11552=2021,H11552/$O$19,B11552=2022,H11552/$O$20),"")</f>
        <v>5.5639776502697103E-5</v>
      </c>
      <c r="K11552" s="3" cm="1">
        <f t="array" ref="K11552">IFERROR(_xlfn.IFS(B11552=2015,J11552*$P$4,B11552=2016,J11552*$P$5,B11552=2017,J11552*$P$6,B11552=2018,J11552*$P$7,B11552=2019,J11552*$P$8,B11552=2020,J11552*$P$9,B11552=2021,J11552*$P$10,B11552=2022,J11552*$P$11),"")</f>
        <v>95525.333765269723</v>
      </c>
      <c r="L11552" s="3">
        <f t="shared" si="181"/>
        <v>180789.33376526972</v>
      </c>
    </row>
    <row r="11553" spans="1:12">
      <c r="A11553">
        <v>4818330</v>
      </c>
      <c r="B11553">
        <v>2019</v>
      </c>
      <c r="D11553" t="s">
        <v>1250</v>
      </c>
      <c r="E11553" t="s">
        <v>1251</v>
      </c>
      <c r="F11553" t="s">
        <v>4101</v>
      </c>
      <c r="G11553" t="s">
        <v>1252</v>
      </c>
      <c r="H11553" s="5">
        <v>91133</v>
      </c>
      <c r="I11553">
        <f>IFERROR(VLOOKUP(G11553,'NCES Match'!$A$2:$B$1307,2,FALSE),"")</f>
        <v>4818330</v>
      </c>
      <c r="J11553" cm="1">
        <f t="array" ref="J11553">IFERROR(_xlfn.IFS(B11553=2015,H11553/$O$13,B11553=2016,H11553/$O$14,B11553=2017,H11553/$O$15,B11553=2018,H11553/$O$16,B11553=2019,H11553/$O$17,B11553=2020,H11553/$O$18,B11553=2021,H11553/$O$19,B11553=2022,H11553/$O$20),"")</f>
        <v>5.7703595368289628E-5</v>
      </c>
      <c r="K11553" s="3" cm="1">
        <f t="array" ref="K11553">IFERROR(_xlfn.IFS(B11553=2015,J11553*$P$4,B11553=2016,J11553*$P$5,B11553=2017,J11553*$P$6,B11553=2018,J11553*$P$7,B11553=2019,J11553*$P$8,B11553=2020,J11553*$P$9,B11553=2021,J11553*$P$10,B11553=2022,J11553*$P$11),"")</f>
        <v>100284.57689521866</v>
      </c>
      <c r="L11553" s="3">
        <f t="shared" si="181"/>
        <v>191417.57689521866</v>
      </c>
    </row>
    <row r="11554" spans="1:12">
      <c r="A11554">
        <v>4818330</v>
      </c>
      <c r="B11554">
        <v>2020</v>
      </c>
      <c r="D11554" t="s">
        <v>1250</v>
      </c>
      <c r="E11554" t="s">
        <v>1251</v>
      </c>
      <c r="F11554" t="s">
        <v>4230</v>
      </c>
      <c r="G11554" t="s">
        <v>1252</v>
      </c>
      <c r="H11554" s="5">
        <v>103136</v>
      </c>
      <c r="I11554">
        <f>IFERROR(VLOOKUP(G11554,'NCES Match'!$A$2:$B$1307,2,FALSE),"")</f>
        <v>4818330</v>
      </c>
      <c r="J11554" cm="1">
        <f t="array" ref="J11554">IFERROR(_xlfn.IFS(B11554=2015,H11554/$O$13,B11554=2016,H11554/$O$14,B11554=2017,H11554/$O$15,B11554=2018,H11554/$O$16,B11554=2019,H11554/$O$17,B11554=2020,H11554/$O$18,B11554=2021,H11554/$O$19,B11554=2022,H11554/$O$20),"")</f>
        <v>5.5890178387618847E-5</v>
      </c>
      <c r="K11554" s="3" cm="1">
        <f t="array" ref="K11554">IFERROR(_xlfn.IFS(B11554=2015,J11554*$P$4,B11554=2016,J11554*$P$5,B11554=2017,J11554*$P$6,B11554=2018,J11554*$P$7,B11554=2019,J11554*$P$8,B11554=2020,J11554*$P$9,B11554=2021,J11554*$P$10,B11554=2022,J11554*$P$11),"")</f>
        <v>117816.65337195269</v>
      </c>
      <c r="L11554" s="3">
        <f t="shared" si="181"/>
        <v>220952.65337195271</v>
      </c>
    </row>
    <row r="11555" spans="1:12">
      <c r="A11555">
        <v>4818330</v>
      </c>
      <c r="B11555">
        <v>2021</v>
      </c>
      <c r="D11555" t="s">
        <v>1250</v>
      </c>
      <c r="E11555" t="s">
        <v>1251</v>
      </c>
      <c r="F11555" t="s">
        <v>4101</v>
      </c>
      <c r="G11555" t="s">
        <v>1252</v>
      </c>
      <c r="H11555" s="5">
        <v>103364.08</v>
      </c>
      <c r="I11555">
        <f>IFERROR(VLOOKUP(G11555,'NCES Match'!$A$2:$B$1307,2,FALSE),"")</f>
        <v>4818330</v>
      </c>
      <c r="J11555" cm="1">
        <f t="array" ref="J11555">IFERROR(_xlfn.IFS(B11555=2015,H11555/$O$13,B11555=2016,H11555/$O$14,B11555=2017,H11555/$O$15,B11555=2018,H11555/$O$16,B11555=2019,H11555/$O$17,B11555=2020,H11555/$O$18,B11555=2021,H11555/$O$19,B11555=2022,H11555/$O$20),"")</f>
        <v>5.2885509605473765E-5</v>
      </c>
      <c r="K11555" s="3" cm="1">
        <f t="array" ref="K11555">IFERROR(_xlfn.IFS(B11555=2015,J11555*$P$4,B11555=2016,J11555*$P$5,B11555=2017,J11555*$P$6,B11555=2018,J11555*$P$7,B11555=2019,J11555*$P$8,B11555=2020,J11555*$P$9,B11555=2021,J11555*$P$10,B11555=2022,J11555*$P$11),"")</f>
        <v>113204.25173798</v>
      </c>
      <c r="L11555" s="3">
        <f t="shared" si="181"/>
        <v>216568.33173798001</v>
      </c>
    </row>
    <row r="11556" spans="1:12">
      <c r="A11556">
        <v>4818330</v>
      </c>
      <c r="B11556">
        <v>2022</v>
      </c>
      <c r="D11556" t="s">
        <v>1250</v>
      </c>
      <c r="E11556" t="s">
        <v>1251</v>
      </c>
      <c r="F11556" t="s">
        <v>4101</v>
      </c>
      <c r="G11556" t="s">
        <v>1252</v>
      </c>
      <c r="H11556" s="5">
        <v>133800.35</v>
      </c>
      <c r="I11556">
        <f>IFERROR(VLOOKUP(G11556,'NCES Match'!$A$2:$B$1307,2,FALSE),"")</f>
        <v>4818330</v>
      </c>
      <c r="J11556" cm="1">
        <f t="array" ref="J11556">IFERROR(_xlfn.IFS(B11556=2015,H11556/$O$13,B11556=2016,H11556/$O$14,B11556=2017,H11556/$O$15,B11556=2018,H11556/$O$16,B11556=2019,H11556/$O$17,B11556=2020,H11556/$O$18,B11556=2021,H11556/$O$19,B11556=2022,H11556/$O$20),"")</f>
        <v>5.8769213725724983E-5</v>
      </c>
      <c r="K11556" s="3" cm="1">
        <f t="array" ref="K11556">IFERROR(_xlfn.IFS(B11556=2015,J11556*$P$4,B11556=2016,J11556*$P$5,B11556=2017,J11556*$P$6,B11556=2018,J11556*$P$7,B11556=2019,J11556*$P$8,B11556=2020,J11556*$P$9,B11556=2021,J11556*$P$10,B11556=2022,J11556*$P$11),"")</f>
        <v>126558.5030343307</v>
      </c>
      <c r="L11556" s="3">
        <f t="shared" si="181"/>
        <v>260358.85303433071</v>
      </c>
    </row>
    <row r="11557" spans="1:12">
      <c r="A11557">
        <v>4818330</v>
      </c>
      <c r="B11557">
        <v>2023</v>
      </c>
      <c r="D11557" t="s">
        <v>1250</v>
      </c>
      <c r="E11557" t="s">
        <v>1251</v>
      </c>
      <c r="F11557" t="s">
        <v>4101</v>
      </c>
      <c r="G11557" t="s">
        <v>1252</v>
      </c>
      <c r="H11557" s="5">
        <v>147807.23000000001</v>
      </c>
      <c r="I11557">
        <f>IFERROR(VLOOKUP(G11557,'NCES Match'!$A$2:$B$1307,2,FALSE),"")</f>
        <v>4818330</v>
      </c>
      <c r="J11557" t="str" cm="1">
        <f t="array" ref="J11557">IFERROR(_xlfn.IFS(B11557=2015,H11557/$O$13,B11557=2016,H11557/$O$14,B11557=2017,H11557/$O$15,B11557=2018,H11557/$O$16,B11557=2019,H11557/$O$17,B11557=2020,H11557/$O$18,B11557=2021,H11557/$O$19,B11557=2022,H11557/$O$20),"")</f>
        <v/>
      </c>
      <c r="K11557" s="3" t="str" cm="1">
        <f t="array" ref="K11557">IFERROR(_xlfn.IFS(B11557=2015,J11557*$P$4,B11557=2016,J11557*$P$5,B11557=2017,J11557*$P$6,B11557=2018,J11557*$P$7,B11557=2019,J11557*$P$8,B11557=2020,J11557*$P$9,B11557=2021,J11557*$P$10,B11557=2022,J11557*$P$11),"")</f>
        <v/>
      </c>
      <c r="L11557" s="3">
        <f t="shared" si="181"/>
        <v>147807.23000000001</v>
      </c>
    </row>
    <row r="11558" spans="1:12">
      <c r="A11558">
        <v>4824260</v>
      </c>
      <c r="B11558">
        <v>2015</v>
      </c>
      <c r="C11558" t="s">
        <v>381</v>
      </c>
      <c r="D11558" t="s">
        <v>1740</v>
      </c>
      <c r="E11558" t="s">
        <v>1741</v>
      </c>
      <c r="G11558" t="s">
        <v>1742</v>
      </c>
      <c r="H11558" s="5">
        <v>208700.32</v>
      </c>
      <c r="I11558">
        <f>IFERROR(VLOOKUP(G11558,'NCES Match'!$A$2:$B$1307,2,FALSE),"")</f>
        <v>4824260</v>
      </c>
      <c r="J11558" cm="1">
        <f t="array" ref="J11558">IFERROR(_xlfn.IFS(B11558=2015,H11558/$O$13,B11558=2016,H11558/$O$14,B11558=2017,H11558/$O$15,B11558=2018,H11558/$O$16,B11558=2019,H11558/$O$17,B11558=2020,H11558/$O$18,B11558=2021,H11558/$O$19,B11558=2022,H11558/$O$20),"")</f>
        <v>1.6349661475731499E-4</v>
      </c>
      <c r="K11558" s="3" cm="1">
        <f t="array" ref="K11558">IFERROR(_xlfn.IFS(B11558=2015,J11558*$P$4,B11558=2016,J11558*$P$5,B11558=2017,J11558*$P$6,B11558=2018,J11558*$P$7,B11558=2019,J11558*$P$8,B11558=2020,J11558*$P$9,B11558=2021,J11558*$P$10,B11558=2022,J11558*$P$11),"")</f>
        <v>260202.08096877683</v>
      </c>
      <c r="L11558" s="3">
        <f t="shared" si="181"/>
        <v>468902.40096877684</v>
      </c>
    </row>
    <row r="11559" spans="1:12">
      <c r="A11559">
        <v>4824260</v>
      </c>
      <c r="B11559">
        <v>2016</v>
      </c>
      <c r="C11559" t="s">
        <v>4102</v>
      </c>
      <c r="D11559" t="s">
        <v>1740</v>
      </c>
      <c r="E11559" t="s">
        <v>1741</v>
      </c>
      <c r="F11559" t="s">
        <v>4101</v>
      </c>
      <c r="G11559" t="s">
        <v>1742</v>
      </c>
      <c r="H11559" s="5">
        <v>210545</v>
      </c>
      <c r="I11559">
        <f>IFERROR(VLOOKUP(G11559,'NCES Match'!$A$2:$B$1307,2,FALSE),"")</f>
        <v>4824260</v>
      </c>
      <c r="J11559" cm="1">
        <f t="array" ref="J11559">IFERROR(_xlfn.IFS(B11559=2015,H11559/$O$13,B11559=2016,H11559/$O$14,B11559=2017,H11559/$O$15,B11559=2018,H11559/$O$16,B11559=2019,H11559/$O$17,B11559=2020,H11559/$O$18,B11559=2021,H11559/$O$19,B11559=2022,H11559/$O$20),"")</f>
        <v>1.5072219832213053E-4</v>
      </c>
      <c r="K11559" s="3" cm="1">
        <f t="array" ref="K11559">IFERROR(_xlfn.IFS(B11559=2015,J11559*$P$4,B11559=2016,J11559*$P$5,B11559=2017,J11559*$P$6,B11559=2018,J11559*$P$7,B11559=2019,J11559*$P$8,B11559=2020,J11559*$P$9,B11559=2021,J11559*$P$10,B11559=2022,J11559*$P$11),"")</f>
        <v>252554.82527581509</v>
      </c>
      <c r="L11559" s="3">
        <f t="shared" si="181"/>
        <v>463099.82527581509</v>
      </c>
    </row>
    <row r="11560" spans="1:12">
      <c r="A11560">
        <v>4824260</v>
      </c>
      <c r="B11560">
        <v>2017</v>
      </c>
      <c r="D11560" t="s">
        <v>1740</v>
      </c>
      <c r="E11560" t="s">
        <v>1741</v>
      </c>
      <c r="F11560" t="s">
        <v>4101</v>
      </c>
      <c r="G11560" t="s">
        <v>1742</v>
      </c>
      <c r="H11560" s="5">
        <v>230366</v>
      </c>
      <c r="I11560">
        <f>IFERROR(VLOOKUP(G11560,'NCES Match'!$A$2:$B$1307,2,FALSE),"")</f>
        <v>4824260</v>
      </c>
      <c r="J11560" cm="1">
        <f t="array" ref="J11560">IFERROR(_xlfn.IFS(B11560=2015,H11560/$O$13,B11560=2016,H11560/$O$14,B11560=2017,H11560/$O$15,B11560=2018,H11560/$O$16,B11560=2019,H11560/$O$17,B11560=2020,H11560/$O$18,B11560=2021,H11560/$O$19,B11560=2022,H11560/$O$20),"")</f>
        <v>1.5882325091094718E-4</v>
      </c>
      <c r="K11560" s="3" cm="1">
        <f t="array" ref="K11560">IFERROR(_xlfn.IFS(B11560=2015,J11560*$P$4,B11560=2016,J11560*$P$5,B11560=2017,J11560*$P$6,B11560=2018,J11560*$P$7,B11560=2019,J11560*$P$8,B11560=2020,J11560*$P$9,B11560=2021,J11560*$P$10,B11560=2022,J11560*$P$11),"")</f>
        <v>269721.23994247557</v>
      </c>
      <c r="L11560" s="3">
        <f t="shared" si="181"/>
        <v>500087.23994247557</v>
      </c>
    </row>
    <row r="11561" spans="1:12">
      <c r="A11561">
        <v>4824260</v>
      </c>
      <c r="B11561">
        <v>2018</v>
      </c>
      <c r="D11561" t="s">
        <v>1740</v>
      </c>
      <c r="E11561" t="s">
        <v>1741</v>
      </c>
      <c r="F11561" t="s">
        <v>4101</v>
      </c>
      <c r="G11561" t="s">
        <v>1742</v>
      </c>
      <c r="H11561" s="5">
        <v>240895</v>
      </c>
      <c r="I11561">
        <f>IFERROR(VLOOKUP(G11561,'NCES Match'!$A$2:$B$1307,2,FALSE),"")</f>
        <v>4824260</v>
      </c>
      <c r="J11561" cm="1">
        <f t="array" ref="J11561">IFERROR(_xlfn.IFS(B11561=2015,H11561/$O$13,B11561=2016,H11561/$O$14,B11561=2017,H11561/$O$15,B11561=2018,H11561/$O$16,B11561=2019,H11561/$O$17,B11561=2020,H11561/$O$18,B11561=2021,H11561/$O$19,B11561=2022,H11561/$O$20),"")</f>
        <v>1.5719816054392496E-4</v>
      </c>
      <c r="K11561" s="3" cm="1">
        <f t="array" ref="K11561">IFERROR(_xlfn.IFS(B11561=2015,J11561*$P$4,B11561=2016,J11561*$P$5,B11561=2017,J11561*$P$6,B11561=2018,J11561*$P$7,B11561=2019,J11561*$P$8,B11561=2020,J11561*$P$9,B11561=2021,J11561*$P$10,B11561=2022,J11561*$P$11),"")</f>
        <v>269886.18030334782</v>
      </c>
      <c r="L11561" s="3">
        <f t="shared" si="181"/>
        <v>510781.18030334782</v>
      </c>
    </row>
    <row r="11562" spans="1:12">
      <c r="A11562">
        <v>4824260</v>
      </c>
      <c r="B11562">
        <v>2019</v>
      </c>
      <c r="D11562" t="s">
        <v>1740</v>
      </c>
      <c r="E11562" t="s">
        <v>1741</v>
      </c>
      <c r="F11562" t="s">
        <v>4101</v>
      </c>
      <c r="G11562" t="s">
        <v>1742</v>
      </c>
      <c r="H11562" s="5">
        <v>255218</v>
      </c>
      <c r="I11562">
        <f>IFERROR(VLOOKUP(G11562,'NCES Match'!$A$2:$B$1307,2,FALSE),"")</f>
        <v>4824260</v>
      </c>
      <c r="J11562" cm="1">
        <f t="array" ref="J11562">IFERROR(_xlfn.IFS(B11562=2015,H11562/$O$13,B11562=2016,H11562/$O$14,B11562=2017,H11562/$O$15,B11562=2018,H11562/$O$16,B11562=2019,H11562/$O$17,B11562=2020,H11562/$O$18,B11562=2021,H11562/$O$19,B11562=2022,H11562/$O$20),"")</f>
        <v>1.6159894004042597E-4</v>
      </c>
      <c r="K11562" s="3" cm="1">
        <f t="array" ref="K11562">IFERROR(_xlfn.IFS(B11562=2015,J11562*$P$4,B11562=2016,J11562*$P$5,B11562=2017,J11562*$P$6,B11562=2018,J11562*$P$7,B11562=2019,J11562*$P$8,B11562=2020,J11562*$P$9,B11562=2021,J11562*$P$10,B11562=2022,J11562*$P$11),"")</f>
        <v>280846.99445913022</v>
      </c>
      <c r="L11562" s="3">
        <f t="shared" si="181"/>
        <v>536064.99445913022</v>
      </c>
    </row>
    <row r="11563" spans="1:12">
      <c r="A11563">
        <v>4824260</v>
      </c>
      <c r="B11563">
        <v>2020</v>
      </c>
      <c r="D11563" t="s">
        <v>1740</v>
      </c>
      <c r="E11563" t="s">
        <v>1741</v>
      </c>
      <c r="F11563" t="s">
        <v>4230</v>
      </c>
      <c r="G11563" t="s">
        <v>1742</v>
      </c>
      <c r="H11563" s="5">
        <v>281455</v>
      </c>
      <c r="I11563">
        <f>IFERROR(VLOOKUP(G11563,'NCES Match'!$A$2:$B$1307,2,FALSE),"")</f>
        <v>4824260</v>
      </c>
      <c r="J11563" cm="1">
        <f t="array" ref="J11563">IFERROR(_xlfn.IFS(B11563=2015,H11563/$O$13,B11563=2016,H11563/$O$14,B11563=2017,H11563/$O$15,B11563=2018,H11563/$O$16,B11563=2019,H11563/$O$17,B11563=2020,H11563/$O$18,B11563=2021,H11563/$O$19,B11563=2022,H11563/$O$20),"")</f>
        <v>1.5252259306243468E-4</v>
      </c>
      <c r="K11563" s="3" cm="1">
        <f t="array" ref="K11563">IFERROR(_xlfn.IFS(B11563=2015,J11563*$P$4,B11563=2016,J11563*$P$5,B11563=2017,J11563*$P$6,B11563=2018,J11563*$P$7,B11563=2019,J11563*$P$8,B11563=2020,J11563*$P$9,B11563=2021,J11563*$P$10,B11563=2022,J11563*$P$11),"")</f>
        <v>321518.0555267118</v>
      </c>
      <c r="L11563" s="3">
        <f t="shared" si="181"/>
        <v>602973.05552671175</v>
      </c>
    </row>
    <row r="11564" spans="1:12">
      <c r="A11564">
        <v>4824260</v>
      </c>
      <c r="B11564">
        <v>2021</v>
      </c>
      <c r="D11564" t="s">
        <v>1740</v>
      </c>
      <c r="E11564" t="s">
        <v>1741</v>
      </c>
      <c r="F11564" t="s">
        <v>4101</v>
      </c>
      <c r="G11564" t="s">
        <v>1742</v>
      </c>
      <c r="H11564" s="5">
        <v>302652.52</v>
      </c>
      <c r="I11564">
        <f>IFERROR(VLOOKUP(G11564,'NCES Match'!$A$2:$B$1307,2,FALSE),"")</f>
        <v>4824260</v>
      </c>
      <c r="J11564" cm="1">
        <f t="array" ref="J11564">IFERROR(_xlfn.IFS(B11564=2015,H11564/$O$13,B11564=2016,H11564/$O$14,B11564=2017,H11564/$O$15,B11564=2018,H11564/$O$16,B11564=2019,H11564/$O$17,B11564=2020,H11564/$O$18,B11564=2021,H11564/$O$19,B11564=2022,H11564/$O$20),"")</f>
        <v>1.5485004803971399E-4</v>
      </c>
      <c r="K11564" s="3" cm="1">
        <f t="array" ref="K11564">IFERROR(_xlfn.IFS(B11564=2015,J11564*$P$4,B11564=2016,J11564*$P$5,B11564=2017,J11564*$P$6,B11564=2018,J11564*$P$7,B11564=2019,J11564*$P$8,B11564=2020,J11564*$P$9,B11564=2021,J11564*$P$10,B11564=2022,J11564*$P$11),"")</f>
        <v>331464.78025261796</v>
      </c>
      <c r="L11564" s="3">
        <f t="shared" si="181"/>
        <v>634117.30025261804</v>
      </c>
    </row>
    <row r="11565" spans="1:12">
      <c r="A11565">
        <v>4824260</v>
      </c>
      <c r="B11565">
        <v>2022</v>
      </c>
      <c r="D11565" t="s">
        <v>1740</v>
      </c>
      <c r="E11565" t="s">
        <v>1741</v>
      </c>
      <c r="F11565" t="s">
        <v>4101</v>
      </c>
      <c r="G11565" t="s">
        <v>1742</v>
      </c>
      <c r="H11565" s="5">
        <v>385123.17</v>
      </c>
      <c r="I11565">
        <f>IFERROR(VLOOKUP(G11565,'NCES Match'!$A$2:$B$1307,2,FALSE),"")</f>
        <v>4824260</v>
      </c>
      <c r="J11565" cm="1">
        <f t="array" ref="J11565">IFERROR(_xlfn.IFS(B11565=2015,H11565/$O$13,B11565=2016,H11565/$O$14,B11565=2017,H11565/$O$15,B11565=2018,H11565/$O$16,B11565=2019,H11565/$O$17,B11565=2020,H11565/$O$18,B11565=2021,H11565/$O$19,B11565=2022,H11565/$O$20),"")</f>
        <v>1.6915789748276976E-4</v>
      </c>
      <c r="K11565" s="3" cm="1">
        <f t="array" ref="K11565">IFERROR(_xlfn.IFS(B11565=2015,J11565*$P$4,B11565=2016,J11565*$P$5,B11565=2017,J11565*$P$6,B11565=2018,J11565*$P$7,B11565=2019,J11565*$P$8,B11565=2020,J11565*$P$9,B11565=2021,J11565*$P$10,B11565=2022,J11565*$P$11),"")</f>
        <v>364278.65755983489</v>
      </c>
      <c r="L11565" s="3">
        <f t="shared" si="181"/>
        <v>749401.82755983481</v>
      </c>
    </row>
    <row r="11566" spans="1:12">
      <c r="A11566">
        <v>4824260</v>
      </c>
      <c r="B11566">
        <v>2023</v>
      </c>
      <c r="D11566" t="s">
        <v>1740</v>
      </c>
      <c r="E11566" t="s">
        <v>1741</v>
      </c>
      <c r="F11566" t="s">
        <v>4101</v>
      </c>
      <c r="G11566" t="s">
        <v>1742</v>
      </c>
      <c r="H11566" s="5">
        <v>431856.47</v>
      </c>
      <c r="I11566">
        <f>IFERROR(VLOOKUP(G11566,'NCES Match'!$A$2:$B$1307,2,FALSE),"")</f>
        <v>4824260</v>
      </c>
      <c r="J11566" t="str" cm="1">
        <f t="array" ref="J11566">IFERROR(_xlfn.IFS(B11566=2015,H11566/$O$13,B11566=2016,H11566/$O$14,B11566=2017,H11566/$O$15,B11566=2018,H11566/$O$16,B11566=2019,H11566/$O$17,B11566=2020,H11566/$O$18,B11566=2021,H11566/$O$19,B11566=2022,H11566/$O$20),"")</f>
        <v/>
      </c>
      <c r="K11566" s="3" t="str" cm="1">
        <f t="array" ref="K11566">IFERROR(_xlfn.IFS(B11566=2015,J11566*$P$4,B11566=2016,J11566*$P$5,B11566=2017,J11566*$P$6,B11566=2018,J11566*$P$7,B11566=2019,J11566*$P$8,B11566=2020,J11566*$P$9,B11566=2021,J11566*$P$10,B11566=2022,J11566*$P$11),"")</f>
        <v/>
      </c>
      <c r="L11566" s="3">
        <f t="shared" si="181"/>
        <v>431856.47</v>
      </c>
    </row>
    <row r="11567" spans="1:12">
      <c r="A11567">
        <v>4845780</v>
      </c>
      <c r="B11567">
        <v>2015</v>
      </c>
      <c r="C11567" t="s">
        <v>381</v>
      </c>
      <c r="D11567" t="s">
        <v>3438</v>
      </c>
      <c r="E11567" t="s">
        <v>3439</v>
      </c>
      <c r="G11567" t="s">
        <v>3440</v>
      </c>
      <c r="H11567" s="5">
        <v>2275327.2400000002</v>
      </c>
      <c r="I11567">
        <f>IFERROR(VLOOKUP(G11567,'NCES Match'!$A$2:$B$1307,2,FALSE),"")</f>
        <v>4845780</v>
      </c>
      <c r="J11567" cm="1">
        <f t="array" ref="J11567">IFERROR(_xlfn.IFS(B11567=2015,H11567/$O$13,B11567=2016,H11567/$O$14,B11567=2017,H11567/$O$15,B11567=2018,H11567/$O$16,B11567=2019,H11567/$O$17,B11567=2020,H11567/$O$18,B11567=2021,H11567/$O$19,B11567=2022,H11567/$O$20),"")</f>
        <v>1.7824999080265178E-3</v>
      </c>
      <c r="K11567" s="3" cm="1">
        <f t="array" ref="K11567">IFERROR(_xlfn.IFS(B11567=2015,J11567*$P$4,B11567=2016,J11567*$P$5,B11567=2017,J11567*$P$6,B11567=2018,J11567*$P$7,B11567=2019,J11567*$P$8,B11567=2020,J11567*$P$9,B11567=2021,J11567*$P$10,B11567=2022,J11567*$P$11),"")</f>
        <v>2836818.2795931678</v>
      </c>
      <c r="L11567" s="3">
        <f t="shared" si="181"/>
        <v>5112145.5195931681</v>
      </c>
    </row>
    <row r="11568" spans="1:12">
      <c r="A11568">
        <v>4845780</v>
      </c>
      <c r="B11568">
        <v>2016</v>
      </c>
      <c r="C11568" t="s">
        <v>4102</v>
      </c>
      <c r="D11568" t="s">
        <v>3438</v>
      </c>
      <c r="E11568" t="s">
        <v>3439</v>
      </c>
      <c r="F11568" t="s">
        <v>4101</v>
      </c>
      <c r="G11568" t="s">
        <v>3440</v>
      </c>
      <c r="H11568" s="5">
        <v>2339579</v>
      </c>
      <c r="I11568">
        <f>IFERROR(VLOOKUP(G11568,'NCES Match'!$A$2:$B$1307,2,FALSE),"")</f>
        <v>4845780</v>
      </c>
      <c r="J11568" cm="1">
        <f t="array" ref="J11568">IFERROR(_xlfn.IFS(B11568=2015,H11568/$O$13,B11568=2016,H11568/$O$14,B11568=2017,H11568/$O$15,B11568=2018,H11568/$O$16,B11568=2019,H11568/$O$17,B11568=2020,H11568/$O$18,B11568=2021,H11568/$O$19,B11568=2022,H11568/$O$20),"")</f>
        <v>1.6748271867215645E-3</v>
      </c>
      <c r="K11568" s="3" cm="1">
        <f t="array" ref="K11568">IFERROR(_xlfn.IFS(B11568=2015,J11568*$P$4,B11568=2016,J11568*$P$5,B11568=2017,J11568*$P$6,B11568=2018,J11568*$P$7,B11568=2019,J11568*$P$8,B11568=2020,J11568*$P$9,B11568=2021,J11568*$P$10,B11568=2022,J11568*$P$11),"")</f>
        <v>2806392.7690705843</v>
      </c>
      <c r="L11568" s="3">
        <f t="shared" si="181"/>
        <v>5145971.7690705843</v>
      </c>
    </row>
    <row r="11569" spans="1:12">
      <c r="A11569">
        <v>4845780</v>
      </c>
      <c r="B11569">
        <v>2017</v>
      </c>
      <c r="D11569" t="s">
        <v>3438</v>
      </c>
      <c r="E11569" t="s">
        <v>3439</v>
      </c>
      <c r="F11569" t="s">
        <v>4101</v>
      </c>
      <c r="G11569" t="s">
        <v>3440</v>
      </c>
      <c r="H11569" s="5">
        <v>2582174</v>
      </c>
      <c r="I11569">
        <f>IFERROR(VLOOKUP(G11569,'NCES Match'!$A$2:$B$1307,2,FALSE),"")</f>
        <v>4845780</v>
      </c>
      <c r="J11569" cm="1">
        <f t="array" ref="J11569">IFERROR(_xlfn.IFS(B11569=2015,H11569/$O$13,B11569=2016,H11569/$O$14,B11569=2017,H11569/$O$15,B11569=2018,H11569/$O$16,B11569=2019,H11569/$O$17,B11569=2020,H11569/$O$18,B11569=2021,H11569/$O$19,B11569=2022,H11569/$O$20),"")</f>
        <v>1.7802508577555894E-3</v>
      </c>
      <c r="K11569" s="3" cm="1">
        <f t="array" ref="K11569">IFERROR(_xlfn.IFS(B11569=2015,J11569*$P$4,B11569=2016,J11569*$P$5,B11569=2017,J11569*$P$6,B11569=2018,J11569*$P$7,B11569=2019,J11569*$P$8,B11569=2020,J11569*$P$9,B11569=2021,J11569*$P$10,B11569=2022,J11569*$P$11),"")</f>
        <v>3023307.1417970615</v>
      </c>
      <c r="L11569" s="3">
        <f t="shared" si="181"/>
        <v>5605481.141797062</v>
      </c>
    </row>
    <row r="11570" spans="1:12">
      <c r="A11570">
        <v>4845780</v>
      </c>
      <c r="B11570">
        <v>2018</v>
      </c>
      <c r="D11570" t="s">
        <v>3438</v>
      </c>
      <c r="E11570" t="s">
        <v>3439</v>
      </c>
      <c r="F11570" t="s">
        <v>4101</v>
      </c>
      <c r="G11570" t="s">
        <v>3440</v>
      </c>
      <c r="H11570" s="5">
        <v>2593099</v>
      </c>
      <c r="I11570">
        <f>IFERROR(VLOOKUP(G11570,'NCES Match'!$A$2:$B$1307,2,FALSE),"")</f>
        <v>4845780</v>
      </c>
      <c r="J11570" cm="1">
        <f t="array" ref="J11570">IFERROR(_xlfn.IFS(B11570=2015,H11570/$O$13,B11570=2016,H11570/$O$14,B11570=2017,H11570/$O$15,B11570=2018,H11570/$O$16,B11570=2019,H11570/$O$17,B11570=2020,H11570/$O$18,B11570=2021,H11570/$O$19,B11570=2022,H11570/$O$20),"")</f>
        <v>1.6921496623354211E-3</v>
      </c>
      <c r="K11570" s="3" cm="1">
        <f t="array" ref="K11570">IFERROR(_xlfn.IFS(B11570=2015,J11570*$P$4,B11570=2016,J11570*$P$5,B11570=2017,J11570*$P$6,B11570=2018,J11570*$P$7,B11570=2019,J11570*$P$8,B11570=2020,J11570*$P$9,B11570=2021,J11570*$P$10,B11570=2022,J11570*$P$11),"")</f>
        <v>2905172.7277794513</v>
      </c>
      <c r="L11570" s="3">
        <f t="shared" si="181"/>
        <v>5498271.7277794518</v>
      </c>
    </row>
    <row r="11571" spans="1:12">
      <c r="A11571">
        <v>4845780</v>
      </c>
      <c r="B11571">
        <v>2019</v>
      </c>
      <c r="D11571" t="s">
        <v>3438</v>
      </c>
      <c r="E11571" t="s">
        <v>3439</v>
      </c>
      <c r="F11571" t="s">
        <v>4101</v>
      </c>
      <c r="G11571" t="s">
        <v>3440</v>
      </c>
      <c r="H11571" s="5">
        <v>2262178</v>
      </c>
      <c r="I11571">
        <f>IFERROR(VLOOKUP(G11571,'NCES Match'!$A$2:$B$1307,2,FALSE),"")</f>
        <v>4845780</v>
      </c>
      <c r="J11571" cm="1">
        <f t="array" ref="J11571">IFERROR(_xlfn.IFS(B11571=2015,H11571/$O$13,B11571=2016,H11571/$O$14,B11571=2017,H11571/$O$15,B11571=2018,H11571/$O$16,B11571=2019,H11571/$O$17,B11571=2020,H11571/$O$18,B11571=2021,H11571/$O$19,B11571=2022,H11571/$O$20),"")</f>
        <v>1.4323659263169948E-3</v>
      </c>
      <c r="K11571" s="3" cm="1">
        <f t="array" ref="K11571">IFERROR(_xlfn.IFS(B11571=2015,J11571*$P$4,B11571=2016,J11571*$P$5,B11571=2017,J11571*$P$6,B11571=2018,J11571*$P$7,B11571=2019,J11571*$P$8,B11571=2020,J11571*$P$9,B11571=2021,J11571*$P$10,B11571=2022,J11571*$P$11),"")</f>
        <v>2489345.9404570456</v>
      </c>
      <c r="L11571" s="3">
        <f t="shared" si="181"/>
        <v>4751523.940457046</v>
      </c>
    </row>
    <row r="11572" spans="1:12">
      <c r="A11572">
        <v>4845780</v>
      </c>
      <c r="B11572">
        <v>2020</v>
      </c>
      <c r="D11572" t="s">
        <v>3438</v>
      </c>
      <c r="E11572" t="s">
        <v>3439</v>
      </c>
      <c r="F11572" t="s">
        <v>4230</v>
      </c>
      <c r="G11572" t="s">
        <v>3440</v>
      </c>
      <c r="H11572" s="5">
        <v>2767926</v>
      </c>
      <c r="I11572">
        <f>IFERROR(VLOOKUP(G11572,'NCES Match'!$A$2:$B$1307,2,FALSE),"")</f>
        <v>4845780</v>
      </c>
      <c r="J11572" cm="1">
        <f t="array" ref="J11572">IFERROR(_xlfn.IFS(B11572=2015,H11572/$O$13,B11572=2016,H11572/$O$14,B11572=2017,H11572/$O$15,B11572=2018,H11572/$O$16,B11572=2019,H11572/$O$17,B11572=2020,H11572/$O$18,B11572=2021,H11572/$O$19,B11572=2022,H11572/$O$20),"")</f>
        <v>1.4999600324205737E-3</v>
      </c>
      <c r="K11572" s="3" cm="1">
        <f t="array" ref="K11572">IFERROR(_xlfn.IFS(B11572=2015,J11572*$P$4,B11572=2016,J11572*$P$5,B11572=2017,J11572*$P$6,B11572=2018,J11572*$P$7,B11572=2019,J11572*$P$8,B11572=2020,J11572*$P$9,B11572=2021,J11572*$P$10,B11572=2022,J11572*$P$11),"")</f>
        <v>3161919.9707300607</v>
      </c>
      <c r="L11572" s="3">
        <f t="shared" si="181"/>
        <v>5929845.9707300607</v>
      </c>
    </row>
    <row r="11573" spans="1:12">
      <c r="A11573">
        <v>4845780</v>
      </c>
      <c r="B11573">
        <v>2021</v>
      </c>
      <c r="D11573" t="s">
        <v>3438</v>
      </c>
      <c r="E11573" t="s">
        <v>3439</v>
      </c>
      <c r="F11573" t="s">
        <v>4230</v>
      </c>
      <c r="G11573" t="s">
        <v>3440</v>
      </c>
      <c r="H11573" s="5">
        <v>2813520.5</v>
      </c>
      <c r="I11573">
        <f>IFERROR(VLOOKUP(G11573,'NCES Match'!$A$2:$B$1307,2,FALSE),"")</f>
        <v>4845780</v>
      </c>
      <c r="J11573" cm="1">
        <f t="array" ref="J11573">IFERROR(_xlfn.IFS(B11573=2015,H11573/$O$13,B11573=2016,H11573/$O$14,B11573=2017,H11573/$O$15,B11573=2018,H11573/$O$16,B11573=2019,H11573/$O$17,B11573=2020,H11573/$O$18,B11573=2021,H11573/$O$19,B11573=2022,H11573/$O$20),"")</f>
        <v>1.4395181133324783E-3</v>
      </c>
      <c r="K11573" s="3" cm="1">
        <f t="array" ref="K11573">IFERROR(_xlfn.IFS(B11573=2015,J11573*$P$4,B11573=2016,J11573*$P$5,B11573=2017,J11573*$P$6,B11573=2018,J11573*$P$7,B11573=2019,J11573*$P$8,B11573=2020,J11573*$P$9,B11573=2021,J11573*$P$10,B11573=2022,J11573*$P$11),"")</f>
        <v>3081365.2378269834</v>
      </c>
      <c r="L11573" s="3">
        <f t="shared" si="181"/>
        <v>5894885.7378269834</v>
      </c>
    </row>
    <row r="11574" spans="1:12">
      <c r="A11574">
        <v>4845780</v>
      </c>
      <c r="B11574">
        <v>2022</v>
      </c>
      <c r="D11574" t="s">
        <v>3438</v>
      </c>
      <c r="E11574" t="s">
        <v>3439</v>
      </c>
      <c r="F11574" t="s">
        <v>4101</v>
      </c>
      <c r="G11574" t="s">
        <v>3440</v>
      </c>
      <c r="H11574" s="5">
        <v>3321967.9</v>
      </c>
      <c r="I11574">
        <f>IFERROR(VLOOKUP(G11574,'NCES Match'!$A$2:$B$1307,2,FALSE),"")</f>
        <v>4845780</v>
      </c>
      <c r="J11574" cm="1">
        <f t="array" ref="J11574">IFERROR(_xlfn.IFS(B11574=2015,H11574/$O$13,B11574=2016,H11574/$O$14,B11574=2017,H11574/$O$15,B11574=2018,H11574/$O$16,B11574=2019,H11574/$O$17,B11574=2020,H11574/$O$18,B11574=2021,H11574/$O$19,B11574=2022,H11574/$O$20),"")</f>
        <v>1.4591100957889705E-3</v>
      </c>
      <c r="K11574" s="3" cm="1">
        <f t="array" ref="K11574">IFERROR(_xlfn.IFS(B11574=2015,J11574*$P$4,B11574=2016,J11574*$P$5,B11574=2017,J11574*$P$6,B11574=2018,J11574*$P$7,B11574=2019,J11574*$P$8,B11574=2020,J11574*$P$9,B11574=2021,J11574*$P$10,B11574=2022,J11574*$P$11),"")</f>
        <v>3142168.79516458</v>
      </c>
      <c r="L11574" s="3">
        <f t="shared" si="181"/>
        <v>6464136.6951645799</v>
      </c>
    </row>
    <row r="11575" spans="1:12">
      <c r="A11575">
        <v>4845780</v>
      </c>
      <c r="B11575">
        <v>2023</v>
      </c>
      <c r="D11575" t="s">
        <v>3438</v>
      </c>
      <c r="E11575" t="s">
        <v>3439</v>
      </c>
      <c r="F11575" t="s">
        <v>4101</v>
      </c>
      <c r="G11575" t="s">
        <v>3440</v>
      </c>
      <c r="H11575" s="5">
        <v>4268403.1900000004</v>
      </c>
      <c r="I11575">
        <f>IFERROR(VLOOKUP(G11575,'NCES Match'!$A$2:$B$1307,2,FALSE),"")</f>
        <v>4845780</v>
      </c>
      <c r="J11575" t="str" cm="1">
        <f t="array" ref="J11575">IFERROR(_xlfn.IFS(B11575=2015,H11575/$O$13,B11575=2016,H11575/$O$14,B11575=2017,H11575/$O$15,B11575=2018,H11575/$O$16,B11575=2019,H11575/$O$17,B11575=2020,H11575/$O$18,B11575=2021,H11575/$O$19,B11575=2022,H11575/$O$20),"")</f>
        <v/>
      </c>
      <c r="K11575" s="3" t="str" cm="1">
        <f t="array" ref="K11575">IFERROR(_xlfn.IFS(B11575=2015,J11575*$P$4,B11575=2016,J11575*$P$5,B11575=2017,J11575*$P$6,B11575=2018,J11575*$P$7,B11575=2019,J11575*$P$8,B11575=2020,J11575*$P$9,B11575=2021,J11575*$P$10,B11575=2022,J11575*$P$11),"")</f>
        <v/>
      </c>
      <c r="L11575" s="3">
        <f t="shared" si="181"/>
        <v>4268403.1900000004</v>
      </c>
    </row>
    <row r="11576" spans="1:12">
      <c r="A11576">
        <v>4814130</v>
      </c>
      <c r="B11576">
        <v>2015</v>
      </c>
      <c r="C11576" t="s">
        <v>381</v>
      </c>
      <c r="D11576" t="s">
        <v>904</v>
      </c>
      <c r="E11576" t="s">
        <v>905</v>
      </c>
      <c r="G11576" t="s">
        <v>906</v>
      </c>
      <c r="H11576" s="5">
        <v>169014.07</v>
      </c>
      <c r="I11576">
        <f>IFERROR(VLOOKUP(G11576,'NCES Match'!$A$2:$B$1307,2,FALSE),"")</f>
        <v>4814130</v>
      </c>
      <c r="J11576" cm="1">
        <f t="array" ref="J11576">IFERROR(_xlfn.IFS(B11576=2015,H11576/$O$13,B11576=2016,H11576/$O$14,B11576=2017,H11576/$O$15,B11576=2018,H11576/$O$16,B11576=2019,H11576/$O$17,B11576=2020,H11576/$O$18,B11576=2021,H11576/$O$19,B11576=2022,H11576/$O$20),"")</f>
        <v>1.3240625740945617E-4</v>
      </c>
      <c r="K11576" s="3" cm="1">
        <f t="array" ref="K11576">IFERROR(_xlfn.IFS(B11576=2015,J11576*$P$4,B11576=2016,J11576*$P$5,B11576=2017,J11576*$P$6,B11576=2018,J11576*$P$7,B11576=2019,J11576*$P$8,B11576=2020,J11576*$P$9,B11576=2021,J11576*$P$10,B11576=2022,J11576*$P$11),"")</f>
        <v>210722.30616130595</v>
      </c>
      <c r="L11576" s="3">
        <f t="shared" si="181"/>
        <v>379736.37616130593</v>
      </c>
    </row>
    <row r="11577" spans="1:12">
      <c r="A11577">
        <v>4814130</v>
      </c>
      <c r="B11577">
        <v>2016</v>
      </c>
      <c r="C11577" t="s">
        <v>4102</v>
      </c>
      <c r="D11577" t="s">
        <v>904</v>
      </c>
      <c r="E11577" t="s">
        <v>905</v>
      </c>
      <c r="F11577" t="s">
        <v>4101</v>
      </c>
      <c r="G11577" t="s">
        <v>906</v>
      </c>
      <c r="H11577" s="5">
        <v>153125</v>
      </c>
      <c r="I11577">
        <f>IFERROR(VLOOKUP(G11577,'NCES Match'!$A$2:$B$1307,2,FALSE),"")</f>
        <v>4814130</v>
      </c>
      <c r="J11577" cm="1">
        <f t="array" ref="J11577">IFERROR(_xlfn.IFS(B11577=2015,H11577/$O$13,B11577=2016,H11577/$O$14,B11577=2017,H11577/$O$15,B11577=2018,H11577/$O$16,B11577=2019,H11577/$O$17,B11577=2020,H11577/$O$18,B11577=2021,H11577/$O$19,B11577=2022,H11577/$O$20),"")</f>
        <v>1.0961712041642517E-4</v>
      </c>
      <c r="K11577" s="3" cm="1">
        <f t="array" ref="K11577">IFERROR(_xlfn.IFS(B11577=2015,J11577*$P$4,B11577=2016,J11577*$P$5,B11577=2017,J11577*$P$6,B11577=2018,J11577*$P$7,B11577=2019,J11577*$P$8,B11577=2020,J11577*$P$9,B11577=2021,J11577*$P$10,B11577=2022,J11577*$P$11),"")</f>
        <v>183677.87228554077</v>
      </c>
      <c r="L11577" s="3">
        <f t="shared" si="181"/>
        <v>336802.8722855408</v>
      </c>
    </row>
    <row r="11578" spans="1:12">
      <c r="A11578">
        <v>4814130</v>
      </c>
      <c r="B11578">
        <v>2017</v>
      </c>
      <c r="D11578" t="s">
        <v>904</v>
      </c>
      <c r="E11578" t="s">
        <v>905</v>
      </c>
      <c r="F11578" t="s">
        <v>4101</v>
      </c>
      <c r="G11578" t="s">
        <v>906</v>
      </c>
      <c r="H11578" s="5">
        <v>188531</v>
      </c>
      <c r="I11578">
        <f>IFERROR(VLOOKUP(G11578,'NCES Match'!$A$2:$B$1307,2,FALSE),"")</f>
        <v>4814130</v>
      </c>
      <c r="J11578" cm="1">
        <f t="array" ref="J11578">IFERROR(_xlfn.IFS(B11578=2015,H11578/$O$13,B11578=2016,H11578/$O$14,B11578=2017,H11578/$O$15,B11578=2018,H11578/$O$16,B11578=2019,H11578/$O$17,B11578=2020,H11578/$O$18,B11578=2021,H11578/$O$19,B11578=2022,H11578/$O$20),"")</f>
        <v>1.2998058010944228E-4</v>
      </c>
      <c r="K11578" s="3" cm="1">
        <f t="array" ref="K11578">IFERROR(_xlfn.IFS(B11578=2015,J11578*$P$4,B11578=2016,J11578*$P$5,B11578=2017,J11578*$P$6,B11578=2018,J11578*$P$7,B11578=2019,J11578*$P$8,B11578=2020,J11578*$P$9,B11578=2021,J11578*$P$10,B11578=2022,J11578*$P$11),"")</f>
        <v>220739.23707315687</v>
      </c>
      <c r="L11578" s="3">
        <f t="shared" si="181"/>
        <v>409270.23707315687</v>
      </c>
    </row>
    <row r="11579" spans="1:12">
      <c r="A11579">
        <v>4814130</v>
      </c>
      <c r="B11579">
        <v>2018</v>
      </c>
      <c r="D11579" t="s">
        <v>904</v>
      </c>
      <c r="E11579" t="s">
        <v>905</v>
      </c>
      <c r="F11579" t="s">
        <v>4101</v>
      </c>
      <c r="G11579" t="s">
        <v>906</v>
      </c>
      <c r="H11579" s="5">
        <v>163542</v>
      </c>
      <c r="I11579">
        <f>IFERROR(VLOOKUP(G11579,'NCES Match'!$A$2:$B$1307,2,FALSE),"")</f>
        <v>4814130</v>
      </c>
      <c r="J11579" cm="1">
        <f t="array" ref="J11579">IFERROR(_xlfn.IFS(B11579=2015,H11579/$O$13,B11579=2016,H11579/$O$14,B11579=2017,H11579/$O$15,B11579=2018,H11579/$O$16,B11579=2019,H11579/$O$17,B11579=2020,H11579/$O$18,B11579=2021,H11579/$O$19,B11579=2022,H11579/$O$20),"")</f>
        <v>1.0672077698447281E-4</v>
      </c>
      <c r="K11579" s="3" cm="1">
        <f t="array" ref="K11579">IFERROR(_xlfn.IFS(B11579=2015,J11579*$P$4,B11579=2016,J11579*$P$5,B11579=2017,J11579*$P$6,B11579=2018,J11579*$P$7,B11579=2019,J11579*$P$8,B11579=2020,J11579*$P$9,B11579=2021,J11579*$P$10,B11579=2022,J11579*$P$11),"")</f>
        <v>183223.91788609189</v>
      </c>
      <c r="L11579" s="3">
        <f t="shared" si="181"/>
        <v>346765.91788609186</v>
      </c>
    </row>
    <row r="11580" spans="1:12">
      <c r="A11580">
        <v>4814130</v>
      </c>
      <c r="B11580">
        <v>2019</v>
      </c>
      <c r="D11580" t="s">
        <v>904</v>
      </c>
      <c r="E11580" t="s">
        <v>905</v>
      </c>
      <c r="F11580" t="s">
        <v>4101</v>
      </c>
      <c r="G11580" t="s">
        <v>906</v>
      </c>
      <c r="H11580" s="5">
        <v>193611</v>
      </c>
      <c r="I11580">
        <f>IFERROR(VLOOKUP(G11580,'NCES Match'!$A$2:$B$1307,2,FALSE),"")</f>
        <v>4814130</v>
      </c>
      <c r="J11580" cm="1">
        <f t="array" ref="J11580">IFERROR(_xlfn.IFS(B11580=2015,H11580/$O$13,B11580=2016,H11580/$O$14,B11580=2017,H11580/$O$15,B11580=2018,H11580/$O$16,B11580=2019,H11580/$O$17,B11580=2020,H11580/$O$18,B11580=2021,H11580/$O$19,B11580=2022,H11580/$O$20),"")</f>
        <v>1.225906181388731E-4</v>
      </c>
      <c r="K11580" s="3" cm="1">
        <f t="array" ref="K11580">IFERROR(_xlfn.IFS(B11580=2015,J11580*$P$4,B11580=2016,J11580*$P$5,B11580=2017,J11580*$P$6,B11580=2018,J11580*$P$7,B11580=2019,J11580*$P$8,B11580=2020,J11580*$P$9,B11580=2021,J11580*$P$10,B11580=2022,J11580*$P$11),"")</f>
        <v>213053.41881931</v>
      </c>
      <c r="L11580" s="3">
        <f t="shared" si="181"/>
        <v>406664.41881931003</v>
      </c>
    </row>
    <row r="11581" spans="1:12">
      <c r="A11581">
        <v>4814130</v>
      </c>
      <c r="B11581">
        <v>2020</v>
      </c>
      <c r="D11581" t="s">
        <v>904</v>
      </c>
      <c r="E11581" t="s">
        <v>905</v>
      </c>
      <c r="F11581" t="s">
        <v>4230</v>
      </c>
      <c r="G11581" t="s">
        <v>906</v>
      </c>
      <c r="H11581" s="5">
        <v>222581</v>
      </c>
      <c r="I11581">
        <f>IFERROR(VLOOKUP(G11581,'NCES Match'!$A$2:$B$1307,2,FALSE),"")</f>
        <v>4814130</v>
      </c>
      <c r="J11581" cm="1">
        <f t="array" ref="J11581">IFERROR(_xlfn.IFS(B11581=2015,H11581/$O$13,B11581=2016,H11581/$O$14,B11581=2017,H11581/$O$15,B11581=2018,H11581/$O$16,B11581=2019,H11581/$O$17,B11581=2020,H11581/$O$18,B11581=2021,H11581/$O$19,B11581=2022,H11581/$O$20),"")</f>
        <v>1.2061832721546881E-4</v>
      </c>
      <c r="K11581" s="3" cm="1">
        <f t="array" ref="K11581">IFERROR(_xlfn.IFS(B11581=2015,J11581*$P$4,B11581=2016,J11581*$P$5,B11581=2017,J11581*$P$6,B11581=2018,J11581*$P$7,B11581=2019,J11581*$P$8,B11581=2020,J11581*$P$9,B11581=2021,J11581*$P$10,B11581=2022,J11581*$P$11),"")</f>
        <v>254263.77331079936</v>
      </c>
      <c r="L11581" s="3">
        <f t="shared" si="181"/>
        <v>476844.77331079938</v>
      </c>
    </row>
    <row r="11582" spans="1:12">
      <c r="A11582">
        <v>4814130</v>
      </c>
      <c r="B11582">
        <v>2021</v>
      </c>
      <c r="D11582" t="s">
        <v>904</v>
      </c>
      <c r="E11582" t="s">
        <v>905</v>
      </c>
      <c r="F11582" t="s">
        <v>4101</v>
      </c>
      <c r="G11582" t="s">
        <v>906</v>
      </c>
      <c r="H11582" s="5">
        <v>238814.36</v>
      </c>
      <c r="I11582">
        <f>IFERROR(VLOOKUP(G11582,'NCES Match'!$A$2:$B$1307,2,FALSE),"")</f>
        <v>4814130</v>
      </c>
      <c r="J11582" cm="1">
        <f t="array" ref="J11582">IFERROR(_xlfn.IFS(B11582=2015,H11582/$O$13,B11582=2016,H11582/$O$14,B11582=2017,H11582/$O$15,B11582=2018,H11582/$O$16,B11582=2019,H11582/$O$17,B11582=2020,H11582/$O$18,B11582=2021,H11582/$O$19,B11582=2022,H11582/$O$20),"")</f>
        <v>1.2218769934105802E-4</v>
      </c>
      <c r="K11582" s="3" cm="1">
        <f t="array" ref="K11582">IFERROR(_xlfn.IFS(B11582=2015,J11582*$P$4,B11582=2016,J11582*$P$5,B11582=2017,J11582*$P$6,B11582=2018,J11582*$P$7,B11582=2019,J11582*$P$8,B11582=2020,J11582*$P$9,B11582=2021,J11582*$P$10,B11582=2022,J11582*$P$11),"")</f>
        <v>261549.28218859568</v>
      </c>
      <c r="L11582" s="3">
        <f t="shared" si="181"/>
        <v>500363.64218859567</v>
      </c>
    </row>
    <row r="11583" spans="1:12">
      <c r="A11583">
        <v>4814130</v>
      </c>
      <c r="B11583">
        <v>2022</v>
      </c>
      <c r="D11583" t="s">
        <v>904</v>
      </c>
      <c r="E11583" t="s">
        <v>905</v>
      </c>
      <c r="F11583" t="s">
        <v>4101</v>
      </c>
      <c r="G11583" t="s">
        <v>906</v>
      </c>
      <c r="H11583" s="5">
        <v>340735.68</v>
      </c>
      <c r="I11583">
        <f>IFERROR(VLOOKUP(G11583,'NCES Match'!$A$2:$B$1307,2,FALSE),"")</f>
        <v>4814130</v>
      </c>
      <c r="J11583" cm="1">
        <f t="array" ref="J11583">IFERROR(_xlfn.IFS(B11583=2015,H11583/$O$13,B11583=2016,H11583/$O$14,B11583=2017,H11583/$O$15,B11583=2018,H11583/$O$16,B11583=2019,H11583/$O$17,B11583=2020,H11583/$O$18,B11583=2021,H11583/$O$19,B11583=2022,H11583/$O$20),"")</f>
        <v>1.496615517216527E-4</v>
      </c>
      <c r="K11583" s="3" cm="1">
        <f t="array" ref="K11583">IFERROR(_xlfn.IFS(B11583=2015,J11583*$P$4,B11583=2016,J11583*$P$5,B11583=2017,J11583*$P$6,B11583=2018,J11583*$P$7,B11583=2019,J11583*$P$8,B11583=2020,J11583*$P$9,B11583=2021,J11583*$P$10,B11583=2022,J11583*$P$11),"")</f>
        <v>322293.60828416911</v>
      </c>
      <c r="L11583" s="3">
        <f t="shared" si="181"/>
        <v>663029.28828416904</v>
      </c>
    </row>
    <row r="11584" spans="1:12">
      <c r="A11584">
        <v>4814130</v>
      </c>
      <c r="B11584">
        <v>2023</v>
      </c>
      <c r="D11584" t="s">
        <v>904</v>
      </c>
      <c r="E11584" t="s">
        <v>905</v>
      </c>
      <c r="F11584" t="s">
        <v>4101</v>
      </c>
      <c r="G11584" t="s">
        <v>906</v>
      </c>
      <c r="H11584" s="5">
        <v>339944.93</v>
      </c>
      <c r="I11584">
        <f>IFERROR(VLOOKUP(G11584,'NCES Match'!$A$2:$B$1307,2,FALSE),"")</f>
        <v>4814130</v>
      </c>
      <c r="J11584" t="str" cm="1">
        <f t="array" ref="J11584">IFERROR(_xlfn.IFS(B11584=2015,H11584/$O$13,B11584=2016,H11584/$O$14,B11584=2017,H11584/$O$15,B11584=2018,H11584/$O$16,B11584=2019,H11584/$O$17,B11584=2020,H11584/$O$18,B11584=2021,H11584/$O$19,B11584=2022,H11584/$O$20),"")</f>
        <v/>
      </c>
      <c r="K11584" s="3" t="str" cm="1">
        <f t="array" ref="K11584">IFERROR(_xlfn.IFS(B11584=2015,J11584*$P$4,B11584=2016,J11584*$P$5,B11584=2017,J11584*$P$6,B11584=2018,J11584*$P$7,B11584=2019,J11584*$P$8,B11584=2020,J11584*$P$9,B11584=2021,J11584*$P$10,B11584=2022,J11584*$P$11),"")</f>
        <v/>
      </c>
      <c r="L11584" s="3">
        <f t="shared" si="181"/>
        <v>339944.93</v>
      </c>
    </row>
    <row r="11585" spans="1:12">
      <c r="A11585">
        <v>4800176</v>
      </c>
      <c r="B11585">
        <v>2015</v>
      </c>
      <c r="C11585" t="s">
        <v>381</v>
      </c>
      <c r="D11585" t="s">
        <v>2713</v>
      </c>
      <c r="E11585" t="s">
        <v>2714</v>
      </c>
      <c r="G11585" t="s">
        <v>2715</v>
      </c>
      <c r="H11585" s="5">
        <v>68711.06</v>
      </c>
      <c r="I11585">
        <f>IFERROR(VLOOKUP(G11585,'NCES Match'!$A$2:$B$1307,2,FALSE),"")</f>
        <v>4800176</v>
      </c>
      <c r="J11585" cm="1">
        <f t="array" ref="J11585">IFERROR(_xlfn.IFS(B11585=2015,H11585/$O$13,B11585=2016,H11585/$O$14,B11585=2017,H11585/$O$15,B11585=2018,H11585/$O$16,B11585=2019,H11585/$O$17,B11585=2020,H11585/$O$18,B11585=2021,H11585/$O$19,B11585=2022,H11585/$O$20),"")</f>
        <v>5.382850254559627E-5</v>
      </c>
      <c r="K11585" s="3" cm="1">
        <f t="array" ref="K11585">IFERROR(_xlfn.IFS(B11585=2015,J11585*$P$4,B11585=2016,J11585*$P$5,B11585=2017,J11585*$P$6,B11585=2018,J11585*$P$7,B11585=2019,J11585*$P$8,B11585=2020,J11585*$P$9,B11585=2021,J11585*$P$10,B11585=2022,J11585*$P$11),"")</f>
        <v>85667.146066524874</v>
      </c>
      <c r="L11585" s="3">
        <f t="shared" si="181"/>
        <v>154378.20606652487</v>
      </c>
    </row>
    <row r="11586" spans="1:12">
      <c r="A11586">
        <v>4800176</v>
      </c>
      <c r="B11586">
        <v>2016</v>
      </c>
      <c r="C11586" t="s">
        <v>4102</v>
      </c>
      <c r="D11586" t="s">
        <v>2713</v>
      </c>
      <c r="E11586" t="s">
        <v>2714</v>
      </c>
      <c r="F11586" t="s">
        <v>4101</v>
      </c>
      <c r="G11586" t="s">
        <v>2715</v>
      </c>
      <c r="H11586" s="5">
        <v>75490</v>
      </c>
      <c r="I11586">
        <f>IFERROR(VLOOKUP(G11586,'NCES Match'!$A$2:$B$1307,2,FALSE),"")</f>
        <v>4800176</v>
      </c>
      <c r="J11586" cm="1">
        <f t="array" ref="J11586">IFERROR(_xlfn.IFS(B11586=2015,H11586/$O$13,B11586=2016,H11586/$O$14,B11586=2017,H11586/$O$15,B11586=2018,H11586/$O$16,B11586=2019,H11586/$O$17,B11586=2020,H11586/$O$18,B11586=2021,H11586/$O$19,B11586=2022,H11586/$O$20),"")</f>
        <v>5.404079294847958E-5</v>
      </c>
      <c r="K11586" s="3" cm="1">
        <f t="array" ref="K11586">IFERROR(_xlfn.IFS(B11586=2015,J11586*$P$4,B11586=2016,J11586*$P$5,B11586=2017,J11586*$P$6,B11586=2018,J11586*$P$7,B11586=2019,J11586*$P$8,B11586=2020,J11586*$P$9,B11586=2021,J11586*$P$10,B11586=2022,J11586*$P$11),"")</f>
        <v>90552.441331170441</v>
      </c>
      <c r="L11586" s="3">
        <f t="shared" si="181"/>
        <v>166042.44133117044</v>
      </c>
    </row>
    <row r="11587" spans="1:12">
      <c r="A11587">
        <v>4800176</v>
      </c>
      <c r="B11587">
        <v>2017</v>
      </c>
      <c r="D11587" t="s">
        <v>2713</v>
      </c>
      <c r="E11587" t="s">
        <v>2714</v>
      </c>
      <c r="F11587" t="s">
        <v>4101</v>
      </c>
      <c r="G11587" t="s">
        <v>2715</v>
      </c>
      <c r="H11587" s="5">
        <v>78723</v>
      </c>
      <c r="I11587">
        <f>IFERROR(VLOOKUP(G11587,'NCES Match'!$A$2:$B$1307,2,FALSE),"")</f>
        <v>4800176</v>
      </c>
      <c r="J11587" cm="1">
        <f t="array" ref="J11587">IFERROR(_xlfn.IFS(B11587=2015,H11587/$O$13,B11587=2016,H11587/$O$14,B11587=2017,H11587/$O$15,B11587=2018,H11587/$O$16,B11587=2019,H11587/$O$17,B11587=2020,H11587/$O$18,B11587=2021,H11587/$O$19,B11587=2022,H11587/$O$20),"")</f>
        <v>5.4274688024545698E-5</v>
      </c>
      <c r="K11587" s="3" cm="1">
        <f t="array" ref="K11587">IFERROR(_xlfn.IFS(B11587=2015,J11587*$P$4,B11587=2016,J11587*$P$5,B11587=2017,J11587*$P$6,B11587=2018,J11587*$P$7,B11587=2019,J11587*$P$8,B11587=2020,J11587*$P$9,B11587=2021,J11587*$P$10,B11587=2022,J11587*$P$11),"")</f>
        <v>92171.870727414207</v>
      </c>
      <c r="L11587" s="3">
        <f t="shared" ref="L11587:L11650" si="182">SUM(H11587,K11587)</f>
        <v>170894.87072741421</v>
      </c>
    </row>
    <row r="11588" spans="1:12">
      <c r="A11588">
        <v>4800176</v>
      </c>
      <c r="B11588">
        <v>2018</v>
      </c>
      <c r="D11588" t="s">
        <v>2713</v>
      </c>
      <c r="E11588" t="s">
        <v>2714</v>
      </c>
      <c r="F11588" t="s">
        <v>4101</v>
      </c>
      <c r="G11588" t="s">
        <v>2715</v>
      </c>
      <c r="H11588" s="5">
        <v>82378</v>
      </c>
      <c r="I11588">
        <f>IFERROR(VLOOKUP(G11588,'NCES Match'!$A$2:$B$1307,2,FALSE),"")</f>
        <v>4800176</v>
      </c>
      <c r="J11588" cm="1">
        <f t="array" ref="J11588">IFERROR(_xlfn.IFS(B11588=2015,H11588/$O$13,B11588=2016,H11588/$O$14,B11588=2017,H11588/$O$15,B11588=2018,H11588/$O$16,B11588=2019,H11588/$O$17,B11588=2020,H11588/$O$18,B11588=2021,H11588/$O$19,B11588=2022,H11588/$O$20),"")</f>
        <v>5.3756491705047635E-5</v>
      </c>
      <c r="K11588" s="3" cm="1">
        <f t="array" ref="K11588">IFERROR(_xlfn.IFS(B11588=2015,J11588*$P$4,B11588=2016,J11588*$P$5,B11588=2017,J11588*$P$6,B11588=2018,J11588*$P$7,B11588=2019,J11588*$P$8,B11588=2020,J11588*$P$9,B11588=2021,J11588*$P$10,B11588=2022,J11588*$P$11),"")</f>
        <v>92292.010050142941</v>
      </c>
      <c r="L11588" s="3">
        <f t="shared" si="182"/>
        <v>174670.01005014294</v>
      </c>
    </row>
    <row r="11589" spans="1:12">
      <c r="A11589">
        <v>4800176</v>
      </c>
      <c r="B11589">
        <v>2019</v>
      </c>
      <c r="D11589" t="s">
        <v>2713</v>
      </c>
      <c r="E11589" t="s">
        <v>2714</v>
      </c>
      <c r="F11589" t="s">
        <v>4101</v>
      </c>
      <c r="G11589" t="s">
        <v>2715</v>
      </c>
      <c r="H11589" s="5">
        <v>89443</v>
      </c>
      <c r="I11589">
        <f>IFERROR(VLOOKUP(G11589,'NCES Match'!$A$2:$B$1307,2,FALSE),"")</f>
        <v>4800176</v>
      </c>
      <c r="J11589" cm="1">
        <f t="array" ref="J11589">IFERROR(_xlfn.IFS(B11589=2015,H11589/$O$13,B11589=2016,H11589/$O$14,B11589=2017,H11589/$O$15,B11589=2018,H11589/$O$16,B11589=2019,H11589/$O$17,B11589=2020,H11589/$O$18,B11589=2021,H11589/$O$19,B11589=2022,H11589/$O$20),"")</f>
        <v>5.6633521123258632E-5</v>
      </c>
      <c r="K11589" s="3" cm="1">
        <f t="array" ref="K11589">IFERROR(_xlfn.IFS(B11589=2015,J11589*$P$4,B11589=2016,J11589*$P$5,B11589=2017,J11589*$P$6,B11589=2018,J11589*$P$7,B11589=2019,J11589*$P$8,B11589=2020,J11589*$P$9,B11589=2021,J11589*$P$10,B11589=2022,J11589*$P$11),"")</f>
        <v>98424.867076021226</v>
      </c>
      <c r="L11589" s="3">
        <f t="shared" si="182"/>
        <v>187867.86707602121</v>
      </c>
    </row>
    <row r="11590" spans="1:12">
      <c r="A11590">
        <v>4800176</v>
      </c>
      <c r="B11590">
        <v>2020</v>
      </c>
      <c r="D11590" t="s">
        <v>2713</v>
      </c>
      <c r="E11590" t="s">
        <v>2714</v>
      </c>
      <c r="F11590" t="s">
        <v>4230</v>
      </c>
      <c r="G11590" t="s">
        <v>4306</v>
      </c>
      <c r="H11590" s="5">
        <v>102497</v>
      </c>
      <c r="I11590">
        <f>IFERROR(VLOOKUP(G11590,'NCES Match'!$A$2:$B$1307,2,FALSE),"")</f>
        <v>4800176</v>
      </c>
      <c r="J11590" cm="1">
        <f t="array" ref="J11590">IFERROR(_xlfn.IFS(B11590=2015,H11590/$O$13,B11590=2016,H11590/$O$14,B11590=2017,H11590/$O$15,B11590=2018,H11590/$O$16,B11590=2019,H11590/$O$17,B11590=2020,H11590/$O$18,B11590=2021,H11590/$O$19,B11590=2022,H11590/$O$20),"")</f>
        <v>5.5543899455047403E-5</v>
      </c>
      <c r="K11590" s="3" cm="1">
        <f t="array" ref="K11590">IFERROR(_xlfn.IFS(B11590=2015,J11590*$P$4,B11590=2016,J11590*$P$5,B11590=2017,J11590*$P$6,B11590=2018,J11590*$P$7,B11590=2019,J11590*$P$8,B11590=2020,J11590*$P$9,B11590=2021,J11590*$P$10,B11590=2022,J11590*$P$11),"")</f>
        <v>117086.69640731689</v>
      </c>
      <c r="L11590" s="3">
        <f t="shared" si="182"/>
        <v>219583.69640731689</v>
      </c>
    </row>
    <row r="11591" spans="1:12">
      <c r="A11591">
        <v>4800176</v>
      </c>
      <c r="B11591">
        <v>2021</v>
      </c>
      <c r="D11591" t="s">
        <v>2713</v>
      </c>
      <c r="E11591" t="s">
        <v>2714</v>
      </c>
      <c r="F11591" t="s">
        <v>4101</v>
      </c>
      <c r="G11591" t="s">
        <v>4306</v>
      </c>
      <c r="H11591" s="5">
        <v>114183.62</v>
      </c>
      <c r="I11591">
        <f>IFERROR(VLOOKUP(G11591,'NCES Match'!$A$2:$B$1307,2,FALSE),"")</f>
        <v>4800176</v>
      </c>
      <c r="J11591" cm="1">
        <f t="array" ref="J11591">IFERROR(_xlfn.IFS(B11591=2015,H11591/$O$13,B11591=2016,H11591/$O$14,B11591=2017,H11591/$O$15,B11591=2018,H11591/$O$16,B11591=2019,H11591/$O$17,B11591=2020,H11591/$O$18,B11591=2021,H11591/$O$19,B11591=2022,H11591/$O$20),"")</f>
        <v>5.8421251679478651E-5</v>
      </c>
      <c r="K11591" s="3" cm="1">
        <f t="array" ref="K11591">IFERROR(_xlfn.IFS(B11591=2015,J11591*$P$4,B11591=2016,J11591*$P$5,B11591=2017,J11591*$P$6,B11591=2018,J11591*$P$7,B11591=2019,J11591*$P$8,B11591=2020,J11591*$P$9,B11591=2021,J11591*$P$10,B11591=2022,J11591*$P$11),"")</f>
        <v>125053.80266368981</v>
      </c>
      <c r="L11591" s="3">
        <f t="shared" si="182"/>
        <v>239237.42266368982</v>
      </c>
    </row>
    <row r="11592" spans="1:12">
      <c r="A11592">
        <v>4800176</v>
      </c>
      <c r="B11592">
        <v>2022</v>
      </c>
      <c r="D11592" t="s">
        <v>2713</v>
      </c>
      <c r="E11592" t="s">
        <v>2714</v>
      </c>
      <c r="F11592" t="s">
        <v>4101</v>
      </c>
      <c r="G11592" t="s">
        <v>4306</v>
      </c>
      <c r="H11592" s="5">
        <v>131925.97</v>
      </c>
      <c r="I11592">
        <f>IFERROR(VLOOKUP(G11592,'NCES Match'!$A$2:$B$1307,2,FALSE),"")</f>
        <v>4800176</v>
      </c>
      <c r="J11592" cm="1">
        <f t="array" ref="J11592">IFERROR(_xlfn.IFS(B11592=2015,H11592/$O$13,B11592=2016,H11592/$O$14,B11592=2017,H11592/$O$15,B11592=2018,H11592/$O$16,B11592=2019,H11592/$O$17,B11592=2020,H11592/$O$18,B11592=2021,H11592/$O$19,B11592=2022,H11592/$O$20),"")</f>
        <v>5.7945928593636584E-5</v>
      </c>
      <c r="K11592" s="3" cm="1">
        <f t="array" ref="K11592">IFERROR(_xlfn.IFS(B11592=2015,J11592*$P$4,B11592=2016,J11592*$P$5,B11592=2017,J11592*$P$6,B11592=2018,J11592*$P$7,B11592=2019,J11592*$P$8,B11592=2020,J11592*$P$9,B11592=2021,J11592*$P$10,B11592=2022,J11592*$P$11),"")</f>
        <v>124785.57249328586</v>
      </c>
      <c r="L11592" s="3">
        <f t="shared" si="182"/>
        <v>256711.54249328584</v>
      </c>
    </row>
    <row r="11593" spans="1:12">
      <c r="A11593">
        <v>4800176</v>
      </c>
      <c r="B11593">
        <v>2023</v>
      </c>
      <c r="D11593" t="s">
        <v>2713</v>
      </c>
      <c r="E11593" t="s">
        <v>2714</v>
      </c>
      <c r="F11593" t="s">
        <v>4101</v>
      </c>
      <c r="G11593" t="s">
        <v>2715</v>
      </c>
      <c r="H11593" s="5">
        <v>161247</v>
      </c>
      <c r="I11593">
        <f>IFERROR(VLOOKUP(G11593,'NCES Match'!$A$2:$B$1307,2,FALSE),"")</f>
        <v>4800176</v>
      </c>
      <c r="J11593" t="str" cm="1">
        <f t="array" ref="J11593">IFERROR(_xlfn.IFS(B11593=2015,H11593/$O$13,B11593=2016,H11593/$O$14,B11593=2017,H11593/$O$15,B11593=2018,H11593/$O$16,B11593=2019,H11593/$O$17,B11593=2020,H11593/$O$18,B11593=2021,H11593/$O$19,B11593=2022,H11593/$O$20),"")</f>
        <v/>
      </c>
      <c r="K11593" s="3" t="str" cm="1">
        <f t="array" ref="K11593">IFERROR(_xlfn.IFS(B11593=2015,J11593*$P$4,B11593=2016,J11593*$P$5,B11593=2017,J11593*$P$6,B11593=2018,J11593*$P$7,B11593=2019,J11593*$P$8,B11593=2020,J11593*$P$9,B11593=2021,J11593*$P$10,B11593=2022,J11593*$P$11),"")</f>
        <v/>
      </c>
      <c r="L11593" s="3">
        <f t="shared" si="182"/>
        <v>161247</v>
      </c>
    </row>
    <row r="11594" spans="1:12">
      <c r="A11594">
        <v>4822620</v>
      </c>
      <c r="B11594">
        <v>2015</v>
      </c>
      <c r="C11594" t="s">
        <v>381</v>
      </c>
      <c r="D11594" t="s">
        <v>1592</v>
      </c>
      <c r="E11594" t="s">
        <v>1593</v>
      </c>
      <c r="G11594" t="s">
        <v>1594</v>
      </c>
      <c r="H11594" s="5">
        <v>20754.580000000002</v>
      </c>
      <c r="I11594">
        <f>IFERROR(VLOOKUP(G11594,'NCES Match'!$A$2:$B$1307,2,FALSE),"")</f>
        <v>4822620</v>
      </c>
      <c r="J11594" cm="1">
        <f t="array" ref="J11594">IFERROR(_xlfn.IFS(B11594=2015,H11594/$O$13,B11594=2016,H11594/$O$14,B11594=2017,H11594/$O$15,B11594=2018,H11594/$O$16,B11594=2019,H11594/$O$17,B11594=2020,H11594/$O$18,B11594=2021,H11594/$O$19,B11594=2022,H11594/$O$20),"")</f>
        <v>1.6259215945188178E-5</v>
      </c>
      <c r="K11594" s="3" cm="1">
        <f t="array" ref="K11594">IFERROR(_xlfn.IFS(B11594=2015,J11594*$P$4,B11594=2016,J11594*$P$5,B11594=2017,J11594*$P$6,B11594=2018,J11594*$P$7,B11594=2019,J11594*$P$8,B11594=2020,J11594*$P$9,B11594=2021,J11594*$P$10,B11594=2022,J11594*$P$11),"")</f>
        <v>25876.265573684592</v>
      </c>
      <c r="L11594" s="3">
        <f t="shared" si="182"/>
        <v>46630.845573684594</v>
      </c>
    </row>
    <row r="11595" spans="1:12">
      <c r="A11595">
        <v>4822620</v>
      </c>
      <c r="B11595">
        <v>2016</v>
      </c>
      <c r="C11595" t="s">
        <v>4102</v>
      </c>
      <c r="D11595" t="s">
        <v>1592</v>
      </c>
      <c r="E11595" t="s">
        <v>1593</v>
      </c>
      <c r="F11595" t="s">
        <v>4101</v>
      </c>
      <c r="G11595" t="s">
        <v>1594</v>
      </c>
      <c r="H11595" s="5">
        <v>19530</v>
      </c>
      <c r="I11595">
        <f>IFERROR(VLOOKUP(G11595,'NCES Match'!$A$2:$B$1307,2,FALSE),"")</f>
        <v>4822620</v>
      </c>
      <c r="J11595" cm="1">
        <f t="array" ref="J11595">IFERROR(_xlfn.IFS(B11595=2015,H11595/$O$13,B11595=2016,H11595/$O$14,B11595=2017,H11595/$O$15,B11595=2018,H11595/$O$16,B11595=2019,H11595/$O$17,B11595=2020,H11595/$O$18,B11595=2021,H11595/$O$19,B11595=2022,H11595/$O$20),"")</f>
        <v>1.3980880729683484E-5</v>
      </c>
      <c r="K11595" s="3" cm="1">
        <f t="array" ref="K11595">IFERROR(_xlfn.IFS(B11595=2015,J11595*$P$4,B11595=2016,J11595*$P$5,B11595=2017,J11595*$P$6,B11595=2018,J11595*$P$7,B11595=2019,J11595*$P$8,B11595=2020,J11595*$P$9,B11595=2021,J11595*$P$10,B11595=2022,J11595*$P$11),"")</f>
        <v>23426.800625218686</v>
      </c>
      <c r="L11595" s="3">
        <f t="shared" si="182"/>
        <v>42956.80062521869</v>
      </c>
    </row>
    <row r="11596" spans="1:12">
      <c r="A11596">
        <v>4822620</v>
      </c>
      <c r="B11596">
        <v>2017</v>
      </c>
      <c r="D11596" t="s">
        <v>1592</v>
      </c>
      <c r="E11596" t="s">
        <v>1593</v>
      </c>
      <c r="F11596" t="s">
        <v>4101</v>
      </c>
      <c r="G11596" t="s">
        <v>1594</v>
      </c>
      <c r="H11596" s="5">
        <v>26148</v>
      </c>
      <c r="I11596">
        <f>IFERROR(VLOOKUP(G11596,'NCES Match'!$A$2:$B$1307,2,FALSE),"")</f>
        <v>4822620</v>
      </c>
      <c r="J11596" cm="1">
        <f t="array" ref="J11596">IFERROR(_xlfn.IFS(B11596=2015,H11596/$O$13,B11596=2016,H11596/$O$14,B11596=2017,H11596/$O$15,B11596=2018,H11596/$O$16,B11596=2019,H11596/$O$17,B11596=2020,H11596/$O$18,B11596=2021,H11596/$O$19,B11596=2022,H11596/$O$20),"")</f>
        <v>1.8027444869553002E-5</v>
      </c>
      <c r="K11596" s="3" cm="1">
        <f t="array" ref="K11596">IFERROR(_xlfn.IFS(B11596=2015,J11596*$P$4,B11596=2016,J11596*$P$5,B11596=2017,J11596*$P$6,B11596=2018,J11596*$P$7,B11596=2019,J11596*$P$8,B11596=2020,J11596*$P$9,B11596=2021,J11596*$P$10,B11596=2022,J11596*$P$11),"")</f>
        <v>30615.068985943461</v>
      </c>
      <c r="L11596" s="3">
        <f t="shared" si="182"/>
        <v>56763.068985943464</v>
      </c>
    </row>
    <row r="11597" spans="1:12">
      <c r="A11597">
        <v>4822620</v>
      </c>
      <c r="B11597">
        <v>2018</v>
      </c>
      <c r="D11597" t="s">
        <v>1592</v>
      </c>
      <c r="E11597" t="s">
        <v>1593</v>
      </c>
      <c r="F11597" t="s">
        <v>4101</v>
      </c>
      <c r="G11597" t="s">
        <v>1594</v>
      </c>
      <c r="H11597" s="5">
        <v>32266</v>
      </c>
      <c r="I11597">
        <f>IFERROR(VLOOKUP(G11597,'NCES Match'!$A$2:$B$1307,2,FALSE),"")</f>
        <v>4822620</v>
      </c>
      <c r="J11597" cm="1">
        <f t="array" ref="J11597">IFERROR(_xlfn.IFS(B11597=2015,H11597/$O$13,B11597=2016,H11597/$O$14,B11597=2017,H11597/$O$15,B11597=2018,H11597/$O$16,B11597=2019,H11597/$O$17,B11597=2020,H11597/$O$18,B11597=2021,H11597/$O$19,B11597=2022,H11597/$O$20),"")</f>
        <v>2.1055463368315171E-5</v>
      </c>
      <c r="K11597" s="3" cm="1">
        <f t="array" ref="K11597">IFERROR(_xlfn.IFS(B11597=2015,J11597*$P$4,B11597=2016,J11597*$P$5,B11597=2017,J11597*$P$6,B11597=2018,J11597*$P$7,B11597=2019,J11597*$P$8,B11597=2020,J11597*$P$9,B11597=2021,J11597*$P$10,B11597=2022,J11597*$P$11),"")</f>
        <v>36149.141715966791</v>
      </c>
      <c r="L11597" s="3">
        <f t="shared" si="182"/>
        <v>68415.141715966791</v>
      </c>
    </row>
    <row r="11598" spans="1:12">
      <c r="A11598">
        <v>4822620</v>
      </c>
      <c r="B11598">
        <v>2019</v>
      </c>
      <c r="D11598" t="s">
        <v>1592</v>
      </c>
      <c r="E11598" t="s">
        <v>1593</v>
      </c>
      <c r="F11598" t="s">
        <v>4101</v>
      </c>
      <c r="G11598" t="s">
        <v>1594</v>
      </c>
      <c r="H11598" s="5">
        <v>27918</v>
      </c>
      <c r="I11598">
        <f>IFERROR(VLOOKUP(G11598,'NCES Match'!$A$2:$B$1307,2,FALSE),"")</f>
        <v>4822620</v>
      </c>
      <c r="J11598" cm="1">
        <f t="array" ref="J11598">IFERROR(_xlfn.IFS(B11598=2015,H11598/$O$13,B11598=2016,H11598/$O$14,B11598=2017,H11598/$O$15,B11598=2018,H11598/$O$16,B11598=2019,H11598/$O$17,B11598=2020,H11598/$O$18,B11598=2021,H11598/$O$19,B11598=2022,H11598/$O$20),"")</f>
        <v>1.7677119983890686E-5</v>
      </c>
      <c r="K11598" s="3" cm="1">
        <f t="array" ref="K11598">IFERROR(_xlfn.IFS(B11598=2015,J11598*$P$4,B11598=2016,J11598*$P$5,B11598=2017,J11598*$P$6,B11598=2018,J11598*$P$7,B11598=2019,J11598*$P$8,B11598=2020,J11598*$P$9,B11598=2021,J11598*$P$10,B11598=2022,J11598*$P$11),"")</f>
        <v>30721.525877132484</v>
      </c>
      <c r="L11598" s="3">
        <f t="shared" si="182"/>
        <v>58639.525877132488</v>
      </c>
    </row>
    <row r="11599" spans="1:12">
      <c r="A11599">
        <v>4822620</v>
      </c>
      <c r="B11599">
        <v>2020</v>
      </c>
      <c r="D11599" t="s">
        <v>1592</v>
      </c>
      <c r="E11599" t="s">
        <v>1593</v>
      </c>
      <c r="F11599" t="s">
        <v>4230</v>
      </c>
      <c r="G11599" t="s">
        <v>1594</v>
      </c>
      <c r="H11599" s="5">
        <v>38052</v>
      </c>
      <c r="I11599">
        <f>IFERROR(VLOOKUP(G11599,'NCES Match'!$A$2:$B$1307,2,FALSE),"")</f>
        <v>4822620</v>
      </c>
      <c r="J11599" cm="1">
        <f t="array" ref="J11599">IFERROR(_xlfn.IFS(B11599=2015,H11599/$O$13,B11599=2016,H11599/$O$14,B11599=2017,H11599/$O$15,B11599=2018,H11599/$O$16,B11599=2019,H11599/$O$17,B11599=2020,H11599/$O$18,B11599=2021,H11599/$O$19,B11599=2022,H11599/$O$20),"")</f>
        <v>2.0620666576226269E-5</v>
      </c>
      <c r="K11599" s="3" cm="1">
        <f t="array" ref="K11599">IFERROR(_xlfn.IFS(B11599=2015,J11599*$P$4,B11599=2016,J11599*$P$5,B11599=2017,J11599*$P$6,B11599=2018,J11599*$P$7,B11599=2019,J11599*$P$8,B11599=2020,J11599*$P$9,B11599=2021,J11599*$P$10,B11599=2022,J11599*$P$11),"")</f>
        <v>43468.423189861387</v>
      </c>
      <c r="L11599" s="3">
        <f t="shared" si="182"/>
        <v>81520.42318986138</v>
      </c>
    </row>
    <row r="11600" spans="1:12">
      <c r="A11600">
        <v>4822620</v>
      </c>
      <c r="B11600">
        <v>2021</v>
      </c>
      <c r="D11600" t="s">
        <v>1592</v>
      </c>
      <c r="E11600" t="s">
        <v>1593</v>
      </c>
      <c r="F11600" t="s">
        <v>4101</v>
      </c>
      <c r="G11600" t="s">
        <v>1594</v>
      </c>
      <c r="H11600" s="5">
        <v>40965.47</v>
      </c>
      <c r="I11600">
        <f>IFERROR(VLOOKUP(G11600,'NCES Match'!$A$2:$B$1307,2,FALSE),"")</f>
        <v>4822620</v>
      </c>
      <c r="J11600" cm="1">
        <f t="array" ref="J11600">IFERROR(_xlfn.IFS(B11600=2015,H11600/$O$13,B11600=2016,H11600/$O$14,B11600=2017,H11600/$O$15,B11600=2018,H11600/$O$16,B11600=2019,H11600/$O$17,B11600=2020,H11600/$O$18,B11600=2021,H11600/$O$19,B11600=2022,H11600/$O$20),"")</f>
        <v>2.0959696610057839E-5</v>
      </c>
      <c r="K11600" s="3" cm="1">
        <f t="array" ref="K11600">IFERROR(_xlfn.IFS(B11600=2015,J11600*$P$4,B11600=2016,J11600*$P$5,B11600=2017,J11600*$P$6,B11600=2018,J11600*$P$7,B11600=2019,J11600*$P$8,B11600=2020,J11600*$P$9,B11600=2021,J11600*$P$10,B11600=2022,J11600*$P$11),"")</f>
        <v>44865.347598940243</v>
      </c>
      <c r="L11600" s="3">
        <f t="shared" si="182"/>
        <v>85830.817598940252</v>
      </c>
    </row>
    <row r="11601" spans="1:12">
      <c r="A11601">
        <v>4822620</v>
      </c>
      <c r="B11601">
        <v>2022</v>
      </c>
      <c r="D11601" t="s">
        <v>1592</v>
      </c>
      <c r="E11601" t="s">
        <v>1593</v>
      </c>
      <c r="F11601" t="s">
        <v>4101</v>
      </c>
      <c r="G11601" t="s">
        <v>1594</v>
      </c>
      <c r="H11601" s="5">
        <v>34555.42</v>
      </c>
      <c r="I11601">
        <f>IFERROR(VLOOKUP(G11601,'NCES Match'!$A$2:$B$1307,2,FALSE),"")</f>
        <v>4822620</v>
      </c>
      <c r="J11601" cm="1">
        <f t="array" ref="J11601">IFERROR(_xlfn.IFS(B11601=2015,H11601/$O$13,B11601=2016,H11601/$O$14,B11601=2017,H11601/$O$15,B11601=2018,H11601/$O$16,B11601=2019,H11601/$O$17,B11601=2020,H11601/$O$18,B11601=2021,H11601/$O$19,B11601=2022,H11601/$O$20),"")</f>
        <v>1.5177799335817818E-5</v>
      </c>
      <c r="K11601" s="3" cm="1">
        <f t="array" ref="K11601">IFERROR(_xlfn.IFS(B11601=2015,J11601*$P$4,B11601=2016,J11601*$P$5,B11601=2017,J11601*$P$6,B11601=2018,J11601*$P$7,B11601=2019,J11601*$P$8,B11601=2020,J11601*$P$9,B11601=2021,J11601*$P$10,B11601=2022,J11601*$P$11),"")</f>
        <v>32685.132938161758</v>
      </c>
      <c r="L11601" s="3">
        <f t="shared" si="182"/>
        <v>67240.552938161753</v>
      </c>
    </row>
    <row r="11602" spans="1:12">
      <c r="A11602">
        <v>4822620</v>
      </c>
      <c r="B11602">
        <v>2023</v>
      </c>
      <c r="D11602" t="s">
        <v>1592</v>
      </c>
      <c r="E11602" t="s">
        <v>1593</v>
      </c>
      <c r="F11602" t="s">
        <v>4101</v>
      </c>
      <c r="G11602" t="s">
        <v>1594</v>
      </c>
      <c r="H11602" s="5">
        <v>50311.05</v>
      </c>
      <c r="I11602">
        <f>IFERROR(VLOOKUP(G11602,'NCES Match'!$A$2:$B$1307,2,FALSE),"")</f>
        <v>4822620</v>
      </c>
      <c r="J11602" t="str" cm="1">
        <f t="array" ref="J11602">IFERROR(_xlfn.IFS(B11602=2015,H11602/$O$13,B11602=2016,H11602/$O$14,B11602=2017,H11602/$O$15,B11602=2018,H11602/$O$16,B11602=2019,H11602/$O$17,B11602=2020,H11602/$O$18,B11602=2021,H11602/$O$19,B11602=2022,H11602/$O$20),"")</f>
        <v/>
      </c>
      <c r="K11602" s="3" t="str" cm="1">
        <f t="array" ref="K11602">IFERROR(_xlfn.IFS(B11602=2015,J11602*$P$4,B11602=2016,J11602*$P$5,B11602=2017,J11602*$P$6,B11602=2018,J11602*$P$7,B11602=2019,J11602*$P$8,B11602=2020,J11602*$P$9,B11602=2021,J11602*$P$10,B11602=2022,J11602*$P$11),"")</f>
        <v/>
      </c>
      <c r="L11602" s="3">
        <f t="shared" si="182"/>
        <v>50311.05</v>
      </c>
    </row>
    <row r="11603" spans="1:12">
      <c r="A11603">
        <v>4844110</v>
      </c>
      <c r="B11603">
        <v>2015</v>
      </c>
      <c r="C11603" t="s">
        <v>381</v>
      </c>
      <c r="D11603" t="s">
        <v>3309</v>
      </c>
      <c r="E11603" t="s">
        <v>3310</v>
      </c>
      <c r="G11603" t="s">
        <v>3311</v>
      </c>
      <c r="H11603" s="5">
        <v>324329.15000000002</v>
      </c>
      <c r="I11603">
        <f>IFERROR(VLOOKUP(G11603,'NCES Match'!$A$2:$B$1307,2,FALSE),"")</f>
        <v>4844110</v>
      </c>
      <c r="J11603" cm="1">
        <f t="array" ref="J11603">IFERROR(_xlfn.IFS(B11603=2015,H11603/$O$13,B11603=2016,H11603/$O$14,B11603=2017,H11603/$O$15,B11603=2018,H11603/$O$16,B11603=2019,H11603/$O$17,B11603=2020,H11603/$O$18,B11603=2021,H11603/$O$19,B11603=2022,H11603/$O$20),"")</f>
        <v>2.5408067458697445E-4</v>
      </c>
      <c r="K11603" s="3" cm="1">
        <f t="array" ref="K11603">IFERROR(_xlfn.IFS(B11603=2015,J11603*$P$4,B11603=2016,J11603*$P$5,B11603=2017,J11603*$P$6,B11603=2018,J11603*$P$7,B11603=2019,J11603*$P$8,B11603=2020,J11603*$P$9,B11603=2021,J11603*$P$10,B11603=2022,J11603*$P$11),"")</f>
        <v>404365.0711644073</v>
      </c>
      <c r="L11603" s="3">
        <f t="shared" si="182"/>
        <v>728694.22116440732</v>
      </c>
    </row>
    <row r="11604" spans="1:12">
      <c r="A11604">
        <v>4844110</v>
      </c>
      <c r="B11604">
        <v>2016</v>
      </c>
      <c r="C11604" t="s">
        <v>4102</v>
      </c>
      <c r="D11604" t="s">
        <v>3309</v>
      </c>
      <c r="E11604" t="s">
        <v>3310</v>
      </c>
      <c r="F11604" t="s">
        <v>4101</v>
      </c>
      <c r="G11604" t="s">
        <v>3311</v>
      </c>
      <c r="H11604" s="5">
        <v>319161</v>
      </c>
      <c r="I11604">
        <f>IFERROR(VLOOKUP(G11604,'NCES Match'!$A$2:$B$1307,2,FALSE),"")</f>
        <v>4844110</v>
      </c>
      <c r="J11604" cm="1">
        <f t="array" ref="J11604">IFERROR(_xlfn.IFS(B11604=2015,H11604/$O$13,B11604=2016,H11604/$O$14,B11604=2017,H11604/$O$15,B11604=2018,H11604/$O$16,B11604=2019,H11604/$O$17,B11604=2020,H11604/$O$18,B11604=2021,H11604/$O$19,B11604=2022,H11604/$O$20),"")</f>
        <v>2.2847679849290886E-4</v>
      </c>
      <c r="K11604" s="3" cm="1">
        <f t="array" ref="K11604">IFERROR(_xlfn.IFS(B11604=2015,J11604*$P$4,B11604=2016,J11604*$P$5,B11604=2017,J11604*$P$6,B11604=2018,J11604*$P$7,B11604=2019,J11604*$P$8,B11604=2020,J11604*$P$9,B11604=2021,J11604*$P$10,B11604=2022,J11604*$P$11),"")</f>
        <v>382842.8629977174</v>
      </c>
      <c r="L11604" s="3">
        <f t="shared" si="182"/>
        <v>702003.86299771746</v>
      </c>
    </row>
    <row r="11605" spans="1:12">
      <c r="A11605">
        <v>4844110</v>
      </c>
      <c r="B11605">
        <v>2017</v>
      </c>
      <c r="D11605" t="s">
        <v>3309</v>
      </c>
      <c r="E11605" t="s">
        <v>3310</v>
      </c>
      <c r="F11605" t="s">
        <v>4101</v>
      </c>
      <c r="G11605" t="s">
        <v>3311</v>
      </c>
      <c r="H11605" s="5">
        <v>335349</v>
      </c>
      <c r="I11605">
        <f>IFERROR(VLOOKUP(G11605,'NCES Match'!$A$2:$B$1307,2,FALSE),"")</f>
        <v>4844110</v>
      </c>
      <c r="J11605" cm="1">
        <f t="array" ref="J11605">IFERROR(_xlfn.IFS(B11605=2015,H11605/$O$13,B11605=2016,H11605/$O$14,B11605=2017,H11605/$O$15,B11605=2018,H11605/$O$16,B11605=2019,H11605/$O$17,B11605=2020,H11605/$O$18,B11605=2021,H11605/$O$19,B11605=2022,H11605/$O$20),"")</f>
        <v>2.3120260094690719E-4</v>
      </c>
      <c r="K11605" s="3" cm="1">
        <f t="array" ref="K11605">IFERROR(_xlfn.IFS(B11605=2015,J11605*$P$4,B11605=2016,J11605*$P$5,B11605=2017,J11605*$P$6,B11605=2018,J11605*$P$7,B11605=2019,J11605*$P$8,B11605=2020,J11605*$P$9,B11605=2021,J11605*$P$10,B11605=2022,J11605*$P$11),"")</f>
        <v>392639.31349882029</v>
      </c>
      <c r="L11605" s="3">
        <f t="shared" si="182"/>
        <v>727988.31349882029</v>
      </c>
    </row>
    <row r="11606" spans="1:12">
      <c r="A11606">
        <v>4844110</v>
      </c>
      <c r="B11606">
        <v>2018</v>
      </c>
      <c r="D11606" t="s">
        <v>3309</v>
      </c>
      <c r="E11606" t="s">
        <v>3310</v>
      </c>
      <c r="F11606" t="s">
        <v>4101</v>
      </c>
      <c r="G11606" t="s">
        <v>3311</v>
      </c>
      <c r="H11606" s="5">
        <v>321085</v>
      </c>
      <c r="I11606">
        <f>IFERROR(VLOOKUP(G11606,'NCES Match'!$A$2:$B$1307,2,FALSE),"")</f>
        <v>4844110</v>
      </c>
      <c r="J11606" cm="1">
        <f t="array" ref="J11606">IFERROR(_xlfn.IFS(B11606=2015,H11606/$O$13,B11606=2016,H11606/$O$14,B11606=2017,H11606/$O$15,B11606=2018,H11606/$O$16,B11606=2019,H11606/$O$17,B11606=2020,H11606/$O$18,B11606=2021,H11606/$O$19,B11606=2022,H11606/$O$20),"")</f>
        <v>2.0952685351811431E-4</v>
      </c>
      <c r="K11606" s="3" cm="1">
        <f t="array" ref="K11606">IFERROR(_xlfn.IFS(B11606=2015,J11606*$P$4,B11606=2016,J11606*$P$5,B11606=2017,J11606*$P$6,B11606=2018,J11606*$P$7,B11606=2019,J11606*$P$8,B11606=2020,J11606*$P$9,B11606=2021,J11606*$P$10,B11606=2022,J11606*$P$11),"")</f>
        <v>359726.86939413619</v>
      </c>
      <c r="L11606" s="3">
        <f t="shared" si="182"/>
        <v>680811.86939413613</v>
      </c>
    </row>
    <row r="11607" spans="1:12">
      <c r="A11607">
        <v>4844110</v>
      </c>
      <c r="B11607">
        <v>2019</v>
      </c>
      <c r="D11607" t="s">
        <v>3309</v>
      </c>
      <c r="E11607" t="s">
        <v>3310</v>
      </c>
      <c r="F11607" t="s">
        <v>4101</v>
      </c>
      <c r="G11607" t="s">
        <v>3311</v>
      </c>
      <c r="H11607" s="5">
        <v>321234</v>
      </c>
      <c r="I11607">
        <f>IFERROR(VLOOKUP(G11607,'NCES Match'!$A$2:$B$1307,2,FALSE),"")</f>
        <v>4844110</v>
      </c>
      <c r="J11607" cm="1">
        <f t="array" ref="J11607">IFERROR(_xlfn.IFS(B11607=2015,H11607/$O$13,B11607=2016,H11607/$O$14,B11607=2017,H11607/$O$15,B11607=2018,H11607/$O$16,B11607=2019,H11607/$O$17,B11607=2020,H11607/$O$18,B11607=2021,H11607/$O$19,B11607=2022,H11607/$O$20),"")</f>
        <v>2.0339895267945914E-4</v>
      </c>
      <c r="K11607" s="3" cm="1">
        <f t="array" ref="K11607">IFERROR(_xlfn.IFS(B11607=2015,J11607*$P$4,B11607=2016,J11607*$P$5,B11607=2017,J11607*$P$6,B11607=2018,J11607*$P$7,B11607=2019,J11607*$P$8,B11607=2020,J11607*$P$9,B11607=2021,J11607*$P$10,B11607=2022,J11607*$P$11),"")</f>
        <v>353492.32192903419</v>
      </c>
      <c r="L11607" s="3">
        <f t="shared" si="182"/>
        <v>674726.32192903419</v>
      </c>
    </row>
    <row r="11608" spans="1:12">
      <c r="A11608">
        <v>4844110</v>
      </c>
      <c r="B11608">
        <v>2020</v>
      </c>
      <c r="D11608" t="s">
        <v>3309</v>
      </c>
      <c r="E11608" t="s">
        <v>3310</v>
      </c>
      <c r="F11608" t="s">
        <v>4230</v>
      </c>
      <c r="G11608" t="s">
        <v>3311</v>
      </c>
      <c r="H11608" s="5">
        <v>342581</v>
      </c>
      <c r="I11608">
        <f>IFERROR(VLOOKUP(G11608,'NCES Match'!$A$2:$B$1307,2,FALSE),"")</f>
        <v>4844110</v>
      </c>
      <c r="J11608" cm="1">
        <f t="array" ref="J11608">IFERROR(_xlfn.IFS(B11608=2015,H11608/$O$13,B11608=2016,H11608/$O$14,B11608=2017,H11608/$O$15,B11608=2018,H11608/$O$16,B11608=2019,H11608/$O$17,B11608=2020,H11608/$O$18,B11608=2021,H11608/$O$19,B11608=2022,H11608/$O$20),"")</f>
        <v>1.856472347406226E-4</v>
      </c>
      <c r="K11608" s="3" cm="1">
        <f t="array" ref="K11608">IFERROR(_xlfn.IFS(B11608=2015,J11608*$P$4,B11608=2016,J11608*$P$5,B11608=2017,J11608*$P$6,B11608=2018,J11608*$P$7,B11608=2019,J11608*$P$8,B11608=2020,J11608*$P$9,B11608=2021,J11608*$P$10,B11608=2022,J11608*$P$11),"")</f>
        <v>391344.89343019825</v>
      </c>
      <c r="L11608" s="3">
        <f t="shared" si="182"/>
        <v>733925.89343019831</v>
      </c>
    </row>
    <row r="11609" spans="1:12">
      <c r="A11609">
        <v>4844110</v>
      </c>
      <c r="B11609">
        <v>2021</v>
      </c>
      <c r="D11609" t="s">
        <v>3309</v>
      </c>
      <c r="E11609" t="s">
        <v>3310</v>
      </c>
      <c r="F11609" t="s">
        <v>4101</v>
      </c>
      <c r="G11609" t="s">
        <v>3311</v>
      </c>
      <c r="H11609" s="5">
        <v>350601.69</v>
      </c>
      <c r="I11609">
        <f>IFERROR(VLOOKUP(G11609,'NCES Match'!$A$2:$B$1307,2,FALSE),"")</f>
        <v>4844110</v>
      </c>
      <c r="J11609" cm="1">
        <f t="array" ref="J11609">IFERROR(_xlfn.IFS(B11609=2015,H11609/$O$13,B11609=2016,H11609/$O$14,B11609=2017,H11609/$O$15,B11609=2018,H11609/$O$16,B11609=2019,H11609/$O$17,B11609=2020,H11609/$O$18,B11609=2021,H11609/$O$19,B11609=2022,H11609/$O$20),"")</f>
        <v>1.7938290597846308E-4</v>
      </c>
      <c r="K11609" s="3" cm="1">
        <f t="array" ref="K11609">IFERROR(_xlfn.IFS(B11609=2015,J11609*$P$4,B11609=2016,J11609*$P$5,B11609=2017,J11609*$P$6,B11609=2018,J11609*$P$7,B11609=2019,J11609*$P$8,B11609=2020,J11609*$P$9,B11609=2021,J11609*$P$10,B11609=2022,J11609*$P$11),"")</f>
        <v>383978.67010010855</v>
      </c>
      <c r="L11609" s="3">
        <f t="shared" si="182"/>
        <v>734580.36010010855</v>
      </c>
    </row>
    <row r="11610" spans="1:12">
      <c r="A11610">
        <v>4844110</v>
      </c>
      <c r="B11610">
        <v>2022</v>
      </c>
      <c r="D11610" t="s">
        <v>3309</v>
      </c>
      <c r="E11610" t="s">
        <v>3310</v>
      </c>
      <c r="F11610" t="s">
        <v>4101</v>
      </c>
      <c r="G11610" t="s">
        <v>3311</v>
      </c>
      <c r="H11610" s="5">
        <v>401860.17</v>
      </c>
      <c r="I11610">
        <f>IFERROR(VLOOKUP(G11610,'NCES Match'!$A$2:$B$1307,2,FALSE),"")</f>
        <v>4844110</v>
      </c>
      <c r="J11610" cm="1">
        <f t="array" ref="J11610">IFERROR(_xlfn.IFS(B11610=2015,H11610/$O$13,B11610=2016,H11610/$O$14,B11610=2017,H11610/$O$15,B11610=2018,H11610/$O$16,B11610=2019,H11610/$O$17,B11610=2020,H11610/$O$18,B11610=2021,H11610/$O$19,B11610=2022,H11610/$O$20),"")</f>
        <v>1.7650930074985732E-4</v>
      </c>
      <c r="K11610" s="3" cm="1">
        <f t="array" ref="K11610">IFERROR(_xlfn.IFS(B11610=2015,J11610*$P$4,B11610=2016,J11610*$P$5,B11610=2017,J11610*$P$6,B11610=2018,J11610*$P$7,B11610=2019,J11610*$P$8,B11610=2020,J11610*$P$9,B11610=2021,J11610*$P$10,B11610=2022,J11610*$P$11),"")</f>
        <v>380109.77956576081</v>
      </c>
      <c r="L11610" s="3">
        <f t="shared" si="182"/>
        <v>781969.94956576079</v>
      </c>
    </row>
    <row r="11611" spans="1:12">
      <c r="A11611">
        <v>4844110</v>
      </c>
      <c r="B11611">
        <v>2023</v>
      </c>
      <c r="D11611" t="s">
        <v>3309</v>
      </c>
      <c r="E11611" t="s">
        <v>3310</v>
      </c>
      <c r="F11611" t="s">
        <v>4101</v>
      </c>
      <c r="G11611" t="s">
        <v>3311</v>
      </c>
      <c r="H11611" s="5">
        <v>486089.6</v>
      </c>
      <c r="I11611">
        <f>IFERROR(VLOOKUP(G11611,'NCES Match'!$A$2:$B$1307,2,FALSE),"")</f>
        <v>4844110</v>
      </c>
      <c r="J11611" t="str" cm="1">
        <f t="array" ref="J11611">IFERROR(_xlfn.IFS(B11611=2015,H11611/$O$13,B11611=2016,H11611/$O$14,B11611=2017,H11611/$O$15,B11611=2018,H11611/$O$16,B11611=2019,H11611/$O$17,B11611=2020,H11611/$O$18,B11611=2021,H11611/$O$19,B11611=2022,H11611/$O$20),"")</f>
        <v/>
      </c>
      <c r="K11611" s="3" t="str" cm="1">
        <f t="array" ref="K11611">IFERROR(_xlfn.IFS(B11611=2015,J11611*$P$4,B11611=2016,J11611*$P$5,B11611=2017,J11611*$P$6,B11611=2018,J11611*$P$7,B11611=2019,J11611*$P$8,B11611=2020,J11611*$P$9,B11611=2021,J11611*$P$10,B11611=2022,J11611*$P$11),"")</f>
        <v/>
      </c>
      <c r="L11611" s="3">
        <f t="shared" si="182"/>
        <v>486089.6</v>
      </c>
    </row>
    <row r="11612" spans="1:12">
      <c r="A11612">
        <v>4833120</v>
      </c>
      <c r="B11612">
        <v>2015</v>
      </c>
      <c r="C11612" t="s">
        <v>381</v>
      </c>
      <c r="D11612" t="s">
        <v>2420</v>
      </c>
      <c r="E11612" t="s">
        <v>2421</v>
      </c>
      <c r="G11612" t="s">
        <v>2419</v>
      </c>
      <c r="H11612" s="5">
        <v>22894.92</v>
      </c>
      <c r="I11612">
        <f>IFERROR(VLOOKUP(G11612,'NCES Match'!$A$2:$B$1307,2,FALSE),"")</f>
        <v>4833120</v>
      </c>
      <c r="J11612" cm="1">
        <f t="array" ref="J11612">IFERROR(_xlfn.IFS(B11612=2015,H11612/$O$13,B11612=2016,H11612/$O$14,B11612=2017,H11612/$O$15,B11612=2018,H11612/$O$16,B11612=2019,H11612/$O$17,B11612=2020,H11612/$O$18,B11612=2021,H11612/$O$19,B11612=2022,H11612/$O$20),"")</f>
        <v>1.7935966342263137E-5</v>
      </c>
      <c r="K11612" s="3" cm="1">
        <f t="array" ref="K11612">IFERROR(_xlfn.IFS(B11612=2015,J11612*$P$4,B11612=2016,J11612*$P$5,B11612=2017,J11612*$P$6,B11612=2018,J11612*$P$7,B11612=2019,J11612*$P$8,B11612=2020,J11612*$P$9,B11612=2021,J11612*$P$10,B11612=2022,J11612*$P$11),"")</f>
        <v>28544.78530561749</v>
      </c>
      <c r="L11612" s="3">
        <f t="shared" si="182"/>
        <v>51439.705305617492</v>
      </c>
    </row>
    <row r="11613" spans="1:12">
      <c r="A11613">
        <v>4833120</v>
      </c>
      <c r="B11613">
        <v>2016</v>
      </c>
      <c r="C11613" t="s">
        <v>4102</v>
      </c>
      <c r="D11613" t="s">
        <v>2420</v>
      </c>
      <c r="E11613" t="s">
        <v>2421</v>
      </c>
      <c r="F11613" t="s">
        <v>4101</v>
      </c>
      <c r="G11613" t="s">
        <v>2419</v>
      </c>
      <c r="H11613" s="5">
        <v>22508</v>
      </c>
      <c r="I11613">
        <f>IFERROR(VLOOKUP(G11613,'NCES Match'!$A$2:$B$1307,2,FALSE),"")</f>
        <v>4833120</v>
      </c>
      <c r="J11613" cm="1">
        <f t="array" ref="J11613">IFERROR(_xlfn.IFS(B11613=2015,H11613/$O$13,B11613=2016,H11613/$O$14,B11613=2017,H11613/$O$15,B11613=2018,H11613/$O$16,B11613=2019,H11613/$O$17,B11613=2020,H11613/$O$18,B11613=2021,H11613/$O$19,B11613=2022,H11613/$O$20),"")</f>
        <v>1.6112732384214843E-5</v>
      </c>
      <c r="K11613" s="3" cm="1">
        <f t="array" ref="K11613">IFERROR(_xlfn.IFS(B11613=2015,J11613*$P$4,B11613=2016,J11613*$P$5,B11613=2017,J11613*$P$6,B11613=2018,J11613*$P$7,B11613=2019,J11613*$P$8,B11613=2020,J11613*$P$9,B11613=2021,J11613*$P$10,B11613=2022,J11613*$P$11),"")</f>
        <v>26998.997873651933</v>
      </c>
      <c r="L11613" s="3">
        <f t="shared" si="182"/>
        <v>49506.997873651933</v>
      </c>
    </row>
    <row r="11614" spans="1:12">
      <c r="A11614">
        <v>4833120</v>
      </c>
      <c r="B11614">
        <v>2017</v>
      </c>
      <c r="D11614" t="s">
        <v>2420</v>
      </c>
      <c r="E11614" t="s">
        <v>2421</v>
      </c>
      <c r="F11614" t="s">
        <v>4101</v>
      </c>
      <c r="G11614" t="s">
        <v>2419</v>
      </c>
      <c r="H11614" s="5">
        <v>29984</v>
      </c>
      <c r="I11614">
        <f>IFERROR(VLOOKUP(G11614,'NCES Match'!$A$2:$B$1307,2,FALSE),"")</f>
        <v>4833120</v>
      </c>
      <c r="J11614" cm="1">
        <f t="array" ref="J11614">IFERROR(_xlfn.IFS(B11614=2015,H11614/$O$13,B11614=2016,H11614/$O$14,B11614=2017,H11614/$O$15,B11614=2018,H11614/$O$16,B11614=2019,H11614/$O$17,B11614=2020,H11614/$O$18,B11614=2021,H11614/$O$19,B11614=2022,H11614/$O$20),"")</f>
        <v>2.0672131978303396E-5</v>
      </c>
      <c r="K11614" s="3" cm="1">
        <f t="array" ref="K11614">IFERROR(_xlfn.IFS(B11614=2015,J11614*$P$4,B11614=2016,J11614*$P$5,B11614=2017,J11614*$P$6,B11614=2018,J11614*$P$7,B11614=2019,J11614*$P$8,B11614=2020,J11614*$P$9,B11614=2021,J11614*$P$10,B11614=2022,J11614*$P$11),"")</f>
        <v>35106.403108250292</v>
      </c>
      <c r="L11614" s="3">
        <f t="shared" si="182"/>
        <v>65090.403108250292</v>
      </c>
    </row>
    <row r="11615" spans="1:12">
      <c r="A11615">
        <v>4833120</v>
      </c>
      <c r="B11615">
        <v>2018</v>
      </c>
      <c r="D11615" t="s">
        <v>2420</v>
      </c>
      <c r="E11615" t="s">
        <v>2421</v>
      </c>
      <c r="F11615" t="s">
        <v>4101</v>
      </c>
      <c r="G11615" t="s">
        <v>2419</v>
      </c>
      <c r="H11615" s="5">
        <v>34084</v>
      </c>
      <c r="I11615">
        <f>IFERROR(VLOOKUP(G11615,'NCES Match'!$A$2:$B$1307,2,FALSE),"")</f>
        <v>4833120</v>
      </c>
      <c r="J11615" cm="1">
        <f t="array" ref="J11615">IFERROR(_xlfn.IFS(B11615=2015,H11615/$O$13,B11615=2016,H11615/$O$14,B11615=2017,H11615/$O$15,B11615=2018,H11615/$O$16,B11615=2019,H11615/$O$17,B11615=2020,H11615/$O$18,B11615=2021,H11615/$O$19,B11615=2022,H11615/$O$20),"")</f>
        <v>2.2241815330244043E-5</v>
      </c>
      <c r="K11615" s="3" cm="1">
        <f t="array" ref="K11615">IFERROR(_xlfn.IFS(B11615=2015,J11615*$P$4,B11615=2016,J11615*$P$5,B11615=2017,J11615*$P$6,B11615=2018,J11615*$P$7,B11615=2019,J11615*$P$8,B11615=2020,J11615*$P$9,B11615=2021,J11615*$P$10,B11615=2022,J11615*$P$11),"")</f>
        <v>38185.933993894883</v>
      </c>
      <c r="L11615" s="3">
        <f t="shared" si="182"/>
        <v>72269.933993894883</v>
      </c>
    </row>
    <row r="11616" spans="1:12">
      <c r="A11616">
        <v>4833120</v>
      </c>
      <c r="B11616">
        <v>2019</v>
      </c>
      <c r="D11616" t="s">
        <v>2420</v>
      </c>
      <c r="E11616" t="s">
        <v>2421</v>
      </c>
      <c r="F11616" t="s">
        <v>4101</v>
      </c>
      <c r="G11616" t="s">
        <v>2419</v>
      </c>
      <c r="H11616" s="5">
        <v>34731</v>
      </c>
      <c r="I11616">
        <f>IFERROR(VLOOKUP(G11616,'NCES Match'!$A$2:$B$1307,2,FALSE),"")</f>
        <v>4833120</v>
      </c>
      <c r="J11616" cm="1">
        <f t="array" ref="J11616">IFERROR(_xlfn.IFS(B11616=2015,H11616/$O$13,B11616=2016,H11616/$O$14,B11616=2017,H11616/$O$15,B11616=2018,H11616/$O$16,B11616=2019,H11616/$O$17,B11616=2020,H11616/$O$18,B11616=2021,H11616/$O$19,B11616=2022,H11616/$O$20),"")</f>
        <v>2.1990975505426869E-5</v>
      </c>
      <c r="K11616" s="3" cm="1">
        <f t="array" ref="K11616">IFERROR(_xlfn.IFS(B11616=2015,J11616*$P$4,B11616=2016,J11616*$P$5,B11616=2017,J11616*$P$6,B11616=2018,J11616*$P$7,B11616=2019,J11616*$P$8,B11616=2020,J11616*$P$9,B11616=2021,J11616*$P$10,B11616=2022,J11616*$P$11),"")</f>
        <v>38218.687414524255</v>
      </c>
      <c r="L11616" s="3">
        <f t="shared" si="182"/>
        <v>72949.687414524262</v>
      </c>
    </row>
    <row r="11617" spans="1:12">
      <c r="A11617">
        <v>4833120</v>
      </c>
      <c r="B11617">
        <v>2020</v>
      </c>
      <c r="D11617" t="s">
        <v>2420</v>
      </c>
      <c r="E11617" t="s">
        <v>2421</v>
      </c>
      <c r="F11617" t="s">
        <v>4230</v>
      </c>
      <c r="G11617" t="s">
        <v>2419</v>
      </c>
      <c r="H11617" s="5">
        <v>34281</v>
      </c>
      <c r="I11617">
        <f>IFERROR(VLOOKUP(G11617,'NCES Match'!$A$2:$B$1307,2,FALSE),"")</f>
        <v>4833120</v>
      </c>
      <c r="J11617" cm="1">
        <f t="array" ref="J11617">IFERROR(_xlfn.IFS(B11617=2015,H11617/$O$13,B11617=2016,H11617/$O$14,B11617=2017,H11617/$O$15,B11617=2018,H11617/$O$16,B11617=2019,H11617/$O$17,B11617=2020,H11617/$O$18,B11617=2021,H11617/$O$19,B11617=2022,H11617/$O$20),"")</f>
        <v>1.8577133157248311E-5</v>
      </c>
      <c r="K11617" s="3" cm="1">
        <f t="array" ref="K11617">IFERROR(_xlfn.IFS(B11617=2015,J11617*$P$4,B11617=2016,J11617*$P$5,B11617=2017,J11617*$P$6,B11617=2018,J11617*$P$7,B11617=2019,J11617*$P$8,B11617=2020,J11617*$P$9,B11617=2021,J11617*$P$10,B11617=2022,J11617*$P$11),"")</f>
        <v>39160.648990109279</v>
      </c>
      <c r="L11617" s="3">
        <f t="shared" si="182"/>
        <v>73441.648990109272</v>
      </c>
    </row>
    <row r="11618" spans="1:12">
      <c r="A11618">
        <v>4833120</v>
      </c>
      <c r="B11618">
        <v>2021</v>
      </c>
      <c r="D11618" t="s">
        <v>2420</v>
      </c>
      <c r="E11618" t="s">
        <v>2421</v>
      </c>
      <c r="F11618" t="s">
        <v>4101</v>
      </c>
      <c r="G11618" t="s">
        <v>2419</v>
      </c>
      <c r="H11618" s="5">
        <v>34095.71</v>
      </c>
      <c r="I11618">
        <f>IFERROR(VLOOKUP(G11618,'NCES Match'!$A$2:$B$1307,2,FALSE),"")</f>
        <v>4833120</v>
      </c>
      <c r="J11618" cm="1">
        <f t="array" ref="J11618">IFERROR(_xlfn.IFS(B11618=2015,H11618/$O$13,B11618=2016,H11618/$O$14,B11618=2017,H11618/$O$15,B11618=2018,H11618/$O$16,B11618=2019,H11618/$O$17,B11618=2020,H11618/$O$18,B11618=2021,H11618/$O$19,B11618=2022,H11618/$O$20),"")</f>
        <v>1.7444831886574601E-5</v>
      </c>
      <c r="K11618" s="3" cm="1">
        <f t="array" ref="K11618">IFERROR(_xlfn.IFS(B11618=2015,J11618*$P$4,B11618=2016,J11618*$P$5,B11618=2017,J11618*$P$6,B11618=2018,J11618*$P$7,B11618=2019,J11618*$P$8,B11618=2020,J11618*$P$9,B11618=2021,J11618*$P$10,B11618=2022,J11618*$P$11),"")</f>
        <v>37341.592340638665</v>
      </c>
      <c r="L11618" s="3">
        <f t="shared" si="182"/>
        <v>71437.302340638664</v>
      </c>
    </row>
    <row r="11619" spans="1:12">
      <c r="A11619">
        <v>4833120</v>
      </c>
      <c r="B11619">
        <v>2022</v>
      </c>
      <c r="D11619" t="s">
        <v>2420</v>
      </c>
      <c r="E11619" t="s">
        <v>2421</v>
      </c>
      <c r="F11619" t="s">
        <v>4101</v>
      </c>
      <c r="G11619" t="s">
        <v>2419</v>
      </c>
      <c r="H11619" s="5">
        <v>49168.5</v>
      </c>
      <c r="I11619">
        <f>IFERROR(VLOOKUP(G11619,'NCES Match'!$A$2:$B$1307,2,FALSE),"")</f>
        <v>4833120</v>
      </c>
      <c r="J11619" cm="1">
        <f t="array" ref="J11619">IFERROR(_xlfn.IFS(B11619=2015,H11619/$O$13,B11619=2016,H11619/$O$14,B11619=2017,H11619/$O$15,B11619=2018,H11619/$O$16,B11619=2019,H11619/$O$17,B11619=2020,H11619/$O$18,B11619=2021,H11619/$O$19,B11619=2022,H11619/$O$20),"")</f>
        <v>2.1596311856234373E-5</v>
      </c>
      <c r="K11619" s="3" cm="1">
        <f t="array" ref="K11619">IFERROR(_xlfn.IFS(B11619=2015,J11619*$P$4,B11619=2016,J11619*$P$5,B11619=2017,J11619*$P$6,B11619=2018,J11619*$P$7,B11619=2019,J11619*$P$8,B11619=2020,J11619*$P$9,B11619=2021,J11619*$P$10,B11619=2022,J11619*$P$11),"")</f>
        <v>46507.290574677041</v>
      </c>
      <c r="L11619" s="3">
        <f t="shared" si="182"/>
        <v>95675.790574677041</v>
      </c>
    </row>
    <row r="11620" spans="1:12">
      <c r="A11620">
        <v>4833120</v>
      </c>
      <c r="B11620">
        <v>2023</v>
      </c>
      <c r="D11620" t="s">
        <v>2420</v>
      </c>
      <c r="E11620" t="s">
        <v>2421</v>
      </c>
      <c r="F11620" t="s">
        <v>4101</v>
      </c>
      <c r="G11620" t="s">
        <v>2419</v>
      </c>
      <c r="H11620" s="5">
        <v>54896.24</v>
      </c>
      <c r="I11620">
        <f>IFERROR(VLOOKUP(G11620,'NCES Match'!$A$2:$B$1307,2,FALSE),"")</f>
        <v>4833120</v>
      </c>
      <c r="J11620" t="str" cm="1">
        <f t="array" ref="J11620">IFERROR(_xlfn.IFS(B11620=2015,H11620/$O$13,B11620=2016,H11620/$O$14,B11620=2017,H11620/$O$15,B11620=2018,H11620/$O$16,B11620=2019,H11620/$O$17,B11620=2020,H11620/$O$18,B11620=2021,H11620/$O$19,B11620=2022,H11620/$O$20),"")</f>
        <v/>
      </c>
      <c r="K11620" s="3" t="str" cm="1">
        <f t="array" ref="K11620">IFERROR(_xlfn.IFS(B11620=2015,J11620*$P$4,B11620=2016,J11620*$P$5,B11620=2017,J11620*$P$6,B11620=2018,J11620*$P$7,B11620=2019,J11620*$P$8,B11620=2020,J11620*$P$9,B11620=2021,J11620*$P$10,B11620=2022,J11620*$P$11),"")</f>
        <v/>
      </c>
      <c r="L11620" s="3">
        <f t="shared" si="182"/>
        <v>54896.24</v>
      </c>
    </row>
    <row r="11621" spans="1:12">
      <c r="A11621" t="s">
        <v>4230</v>
      </c>
      <c r="B11621">
        <v>2015</v>
      </c>
      <c r="C11621" t="s">
        <v>230</v>
      </c>
      <c r="D11621" t="s">
        <v>366</v>
      </c>
      <c r="E11621" t="s">
        <v>367</v>
      </c>
      <c r="G11621" t="s">
        <v>368</v>
      </c>
      <c r="H11621" s="5">
        <v>318424.45</v>
      </c>
      <c r="I11621" t="str">
        <f>IFERROR(VLOOKUP(G11621,'NCES Match'!$A$2:$B$1307,2,FALSE),"")</f>
        <v/>
      </c>
      <c r="J11621" cm="1">
        <f t="array" ref="J11621">IFERROR(_xlfn.IFS(B11621=2015,H11621/$O$13,B11621=2016,H11621/$O$14,B11621=2017,H11621/$O$15,B11621=2018,H11621/$O$16,B11621=2019,H11621/$O$17,B11621=2020,H11621/$O$18,B11621=2021,H11621/$O$19,B11621=2022,H11621/$O$20),"")</f>
        <v>2.494549104235198E-4</v>
      </c>
      <c r="K11621" s="3" cm="1">
        <f t="array" ref="K11621">IFERROR(_xlfn.IFS(B11621=2015,J11621*$P$4,B11621=2016,J11621*$P$5,B11621=2017,J11621*$P$6,B11621=2018,J11621*$P$7,B11621=2019,J11621*$P$8,B11621=2020,J11621*$P$9,B11621=2021,J11621*$P$10,B11621=2022,J11621*$P$11),"")</f>
        <v>397003.24619213928</v>
      </c>
      <c r="L11621" s="3">
        <f t="shared" si="182"/>
        <v>715427.69619213929</v>
      </c>
    </row>
    <row r="11622" spans="1:12">
      <c r="A11622" t="s">
        <v>4230</v>
      </c>
      <c r="B11622">
        <v>2016</v>
      </c>
      <c r="C11622" t="s">
        <v>4100</v>
      </c>
      <c r="D11622" t="s">
        <v>366</v>
      </c>
      <c r="E11622" t="s">
        <v>367</v>
      </c>
      <c r="F11622" t="s">
        <v>4101</v>
      </c>
      <c r="G11622" t="s">
        <v>368</v>
      </c>
      <c r="H11622" s="5">
        <v>336544</v>
      </c>
      <c r="I11622" t="str">
        <f>IFERROR(VLOOKUP(G11622,'NCES Match'!$A$2:$B$1307,2,FALSE),"")</f>
        <v/>
      </c>
      <c r="J11622" cm="1">
        <f t="array" ref="J11622">IFERROR(_xlfn.IFS(B11622=2015,H11622/$O$13,B11622=2016,H11622/$O$14,B11622=2017,H11622/$O$15,B11622=2018,H11622/$O$16,B11622=2019,H11622/$O$17,B11622=2020,H11622/$O$18,B11622=2021,H11622/$O$19,B11622=2022,H11622/$O$20),"")</f>
        <v>2.4092071296930866E-4</v>
      </c>
      <c r="K11622" s="3" cm="1">
        <f t="array" ref="K11622">IFERROR(_xlfn.IFS(B11622=2015,J11622*$P$4,B11622=2016,J11622*$P$5,B11622=2017,J11622*$P$6,B11622=2018,J11622*$P$7,B11622=2019,J11622*$P$8,B11622=2020,J11622*$P$9,B11622=2021,J11622*$P$10,B11622=2022,J11622*$P$11),"")</f>
        <v>403694.27494181244</v>
      </c>
      <c r="L11622" s="3">
        <f t="shared" si="182"/>
        <v>740238.2749418125</v>
      </c>
    </row>
    <row r="11623" spans="1:12">
      <c r="A11623" t="s">
        <v>4230</v>
      </c>
      <c r="B11623">
        <v>2017</v>
      </c>
      <c r="D11623" t="s">
        <v>366</v>
      </c>
      <c r="E11623" t="s">
        <v>367</v>
      </c>
      <c r="F11623" t="s">
        <v>4101</v>
      </c>
      <c r="G11623" t="s">
        <v>368</v>
      </c>
      <c r="H11623" s="5">
        <v>345977</v>
      </c>
      <c r="I11623" t="str">
        <f>IFERROR(VLOOKUP(G11623,'NCES Match'!$A$2:$B$1307,2,FALSE),"")</f>
        <v/>
      </c>
      <c r="J11623" cm="1">
        <f t="array" ref="J11623">IFERROR(_xlfn.IFS(B11623=2015,H11623/$O$13,B11623=2016,H11623/$O$14,B11623=2017,H11623/$O$15,B11623=2018,H11623/$O$16,B11623=2019,H11623/$O$17,B11623=2020,H11623/$O$18,B11623=2021,H11623/$O$19,B11623=2022,H11623/$O$20),"")</f>
        <v>2.3852995615853366E-4</v>
      </c>
      <c r="K11623" s="3" cm="1">
        <f t="array" ref="K11623">IFERROR(_xlfn.IFS(B11623=2015,J11623*$P$4,B11623=2016,J11623*$P$5,B11623=2017,J11623*$P$6,B11623=2018,J11623*$P$7,B11623=2019,J11623*$P$8,B11623=2020,J11623*$P$9,B11623=2021,J11623*$P$10,B11623=2022,J11623*$P$11),"")</f>
        <v>405082.97852798528</v>
      </c>
      <c r="L11623" s="3">
        <f t="shared" si="182"/>
        <v>751059.97852798528</v>
      </c>
    </row>
    <row r="11624" spans="1:12">
      <c r="A11624" t="s">
        <v>4230</v>
      </c>
      <c r="B11624">
        <v>2018</v>
      </c>
      <c r="D11624" t="s">
        <v>366</v>
      </c>
      <c r="E11624" t="s">
        <v>367</v>
      </c>
      <c r="F11624">
        <v>991</v>
      </c>
      <c r="G11624" t="s">
        <v>368</v>
      </c>
      <c r="H11624" s="5">
        <v>361717</v>
      </c>
      <c r="I11624" t="str">
        <f>IFERROR(VLOOKUP(G11624,'NCES Match'!$A$2:$B$1307,2,FALSE),"")</f>
        <v/>
      </c>
      <c r="J11624" cm="1">
        <f t="array" ref="J11624">IFERROR(_xlfn.IFS(B11624=2015,H11624/$O$13,B11624=2016,H11624/$O$14,B11624=2017,H11624/$O$15,B11624=2018,H11624/$O$16,B11624=2019,H11624/$O$17,B11624=2020,H11624/$O$18,B11624=2021,H11624/$O$19,B11624=2022,H11624/$O$20),"")</f>
        <v>2.3604162409957412E-4</v>
      </c>
      <c r="K11624" s="3" cm="1">
        <f t="array" ref="K11624">IFERROR(_xlfn.IFS(B11624=2015,J11624*$P$4,B11624=2016,J11624*$P$5,B11624=2017,J11624*$P$6,B11624=2018,J11624*$P$7,B11624=2019,J11624*$P$8,B11624=2020,J11624*$P$9,B11624=2021,J11624*$P$10,B11624=2022,J11624*$P$11),"")</f>
        <v>405248.84070149262</v>
      </c>
      <c r="L11624" s="3">
        <f t="shared" si="182"/>
        <v>766965.84070149262</v>
      </c>
    </row>
    <row r="11625" spans="1:12">
      <c r="A11625" t="s">
        <v>4230</v>
      </c>
      <c r="B11625">
        <v>2019</v>
      </c>
      <c r="D11625" t="s">
        <v>366</v>
      </c>
      <c r="E11625" t="s">
        <v>367</v>
      </c>
      <c r="F11625" t="s">
        <v>4225</v>
      </c>
      <c r="G11625" t="s">
        <v>368</v>
      </c>
      <c r="H11625" s="5">
        <v>375790</v>
      </c>
      <c r="I11625" t="str">
        <f>IFERROR(VLOOKUP(G11625,'NCES Match'!$A$2:$B$1307,2,FALSE),"")</f>
        <v/>
      </c>
      <c r="J11625" cm="1">
        <f t="array" ref="J11625">IFERROR(_xlfn.IFS(B11625=2015,H11625/$O$13,B11625=2016,H11625/$O$14,B11625=2017,H11625/$O$15,B11625=2018,H11625/$O$16,B11625=2019,H11625/$O$17,B11625=2020,H11625/$O$18,B11625=2021,H11625/$O$19,B11625=2022,H11625/$O$20),"")</f>
        <v>2.3794272221313418E-4</v>
      </c>
      <c r="K11625" s="3" cm="1">
        <f t="array" ref="K11625">IFERROR(_xlfn.IFS(B11625=2015,J11625*$P$4,B11625=2016,J11625*$P$5,B11625=2017,J11625*$P$6,B11625=2018,J11625*$P$7,B11625=2019,J11625*$P$8,B11625=2020,J11625*$P$9,B11625=2021,J11625*$P$10,B11625=2022,J11625*$P$11),"")</f>
        <v>413526.83606875903</v>
      </c>
      <c r="L11625" s="3">
        <f t="shared" si="182"/>
        <v>789316.83606875897</v>
      </c>
    </row>
    <row r="11626" spans="1:12">
      <c r="A11626" t="s">
        <v>4230</v>
      </c>
      <c r="B11626">
        <v>2020</v>
      </c>
      <c r="D11626" t="s">
        <v>366</v>
      </c>
      <c r="E11626" t="s">
        <v>367</v>
      </c>
      <c r="F11626" t="s">
        <v>4225</v>
      </c>
      <c r="G11626" t="s">
        <v>368</v>
      </c>
      <c r="H11626" s="5">
        <v>430876</v>
      </c>
      <c r="I11626" t="str">
        <f>IFERROR(VLOOKUP(G11626,'NCES Match'!$A$2:$B$1307,2,FALSE),"")</f>
        <v/>
      </c>
      <c r="J11626" cm="1">
        <f t="array" ref="J11626">IFERROR(_xlfn.IFS(B11626=2015,H11626/$O$13,B11626=2016,H11626/$O$14,B11626=2017,H11626/$O$15,B11626=2018,H11626/$O$16,B11626=2019,H11626/$O$17,B11626=2020,H11626/$O$18,B11626=2021,H11626/$O$19,B11626=2022,H11626/$O$20),"")</f>
        <v>2.3349496299006806E-4</v>
      </c>
      <c r="K11626" s="3" cm="1">
        <f t="array" ref="K11626">IFERROR(_xlfn.IFS(B11626=2015,J11626*$P$4,B11626=2016,J11626*$P$5,B11626=2017,J11626*$P$6,B11626=2018,J11626*$P$7,B11626=2019,J11626*$P$8,B11626=2020,J11626*$P$9,B11626=2021,J11626*$P$10,B11626=2022,J11626*$P$11),"")</f>
        <v>492208.0392713843</v>
      </c>
      <c r="L11626" s="3">
        <f t="shared" si="182"/>
        <v>923084.03927138424</v>
      </c>
    </row>
    <row r="11627" spans="1:12">
      <c r="A11627" t="s">
        <v>4230</v>
      </c>
      <c r="B11627">
        <v>2021</v>
      </c>
      <c r="D11627" t="s">
        <v>366</v>
      </c>
      <c r="E11627" t="s">
        <v>367</v>
      </c>
      <c r="F11627" t="s">
        <v>4225</v>
      </c>
      <c r="G11627" t="s">
        <v>368</v>
      </c>
      <c r="H11627" s="5">
        <v>416552.51</v>
      </c>
      <c r="I11627" t="str">
        <f>IFERROR(VLOOKUP(G11627,'NCES Match'!$A$2:$B$1307,2,FALSE),"")</f>
        <v/>
      </c>
      <c r="J11627" cm="1">
        <f t="array" ref="J11627">IFERROR(_xlfn.IFS(B11627=2015,H11627/$O$13,B11627=2016,H11627/$O$14,B11627=2017,H11627/$O$15,B11627=2018,H11627/$O$16,B11627=2019,H11627/$O$17,B11627=2020,H11627/$O$18,B11627=2021,H11627/$O$19,B11627=2022,H11627/$O$20),"")</f>
        <v>2.131261824106518E-4</v>
      </c>
      <c r="K11627" s="3" cm="1">
        <f t="array" ref="K11627">IFERROR(_xlfn.IFS(B11627=2015,J11627*$P$4,B11627=2016,J11627*$P$5,B11627=2017,J11627*$P$6,B11627=2018,J11627*$P$7,B11627=2019,J11627*$P$8,B11627=2020,J11627*$P$9,B11627=2021,J11627*$P$10,B11627=2022,J11627*$P$11),"")</f>
        <v>456207.95158363937</v>
      </c>
      <c r="L11627" s="3">
        <f t="shared" si="182"/>
        <v>872760.46158363938</v>
      </c>
    </row>
    <row r="11628" spans="1:12">
      <c r="A11628" t="s">
        <v>4230</v>
      </c>
      <c r="B11628">
        <v>2022</v>
      </c>
      <c r="D11628" t="s">
        <v>366</v>
      </c>
      <c r="E11628" t="s">
        <v>367</v>
      </c>
      <c r="F11628" t="s">
        <v>4225</v>
      </c>
      <c r="G11628" t="s">
        <v>368</v>
      </c>
      <c r="H11628" s="5">
        <v>450444.1</v>
      </c>
      <c r="I11628" t="str">
        <f>IFERROR(VLOOKUP(G11628,'NCES Match'!$A$2:$B$1307,2,FALSE),"")</f>
        <v/>
      </c>
      <c r="J11628" cm="1">
        <f t="array" ref="J11628">IFERROR(_xlfn.IFS(B11628=2015,H11628/$O$13,B11628=2016,H11628/$O$14,B11628=2017,H11628/$O$15,B11628=2018,H11628/$O$16,B11628=2019,H11628/$O$17,B11628=2020,H11628/$O$18,B11628=2021,H11628/$O$19,B11628=2022,H11628/$O$20),"")</f>
        <v>1.9784885154928097E-4</v>
      </c>
      <c r="K11628" s="3" cm="1">
        <f t="array" ref="K11628">IFERROR(_xlfn.IFS(B11628=2015,J11628*$P$4,B11628=2016,J11628*$P$5,B11628=2017,J11628*$P$6,B11628=2018,J11628*$P$7,B11628=2019,J11628*$P$8,B11628=2020,J11628*$P$9,B11628=2021,J11628*$P$10,B11628=2022,J11628*$P$11),"")</f>
        <v>426064.13956799335</v>
      </c>
      <c r="L11628" s="3">
        <f t="shared" si="182"/>
        <v>876508.23956799333</v>
      </c>
    </row>
    <row r="11629" spans="1:12">
      <c r="A11629" t="s">
        <v>4230</v>
      </c>
      <c r="B11629">
        <v>2023</v>
      </c>
      <c r="D11629" t="s">
        <v>366</v>
      </c>
      <c r="E11629" t="s">
        <v>367</v>
      </c>
      <c r="F11629" t="s">
        <v>4225</v>
      </c>
      <c r="G11629" t="s">
        <v>368</v>
      </c>
      <c r="H11629" s="5">
        <v>461355.72</v>
      </c>
      <c r="I11629" t="str">
        <f>IFERROR(VLOOKUP(G11629,'NCES Match'!$A$2:$B$1307,2,FALSE),"")</f>
        <v/>
      </c>
      <c r="J11629" t="str" cm="1">
        <f t="array" ref="J11629">IFERROR(_xlfn.IFS(B11629=2015,H11629/$O$13,B11629=2016,H11629/$O$14,B11629=2017,H11629/$O$15,B11629=2018,H11629/$O$16,B11629=2019,H11629/$O$17,B11629=2020,H11629/$O$18,B11629=2021,H11629/$O$19,B11629=2022,H11629/$O$20),"")</f>
        <v/>
      </c>
      <c r="K11629" s="3" t="str" cm="1">
        <f t="array" ref="K11629">IFERROR(_xlfn.IFS(B11629=2015,J11629*$P$4,B11629=2016,J11629*$P$5,B11629=2017,J11629*$P$6,B11629=2018,J11629*$P$7,B11629=2019,J11629*$P$8,B11629=2020,J11629*$P$9,B11629=2021,J11629*$P$10,B11629=2022,J11629*$P$11),"")</f>
        <v/>
      </c>
      <c r="L11629" s="3">
        <f t="shared" si="182"/>
        <v>461355.72</v>
      </c>
    </row>
    <row r="11630" spans="1:12">
      <c r="A11630">
        <v>4826850</v>
      </c>
      <c r="B11630">
        <v>2015</v>
      </c>
      <c r="C11630" t="s">
        <v>381</v>
      </c>
      <c r="D11630" t="s">
        <v>1956</v>
      </c>
      <c r="E11630" t="s">
        <v>1957</v>
      </c>
      <c r="G11630" t="s">
        <v>1958</v>
      </c>
      <c r="H11630" s="5">
        <v>127733.55</v>
      </c>
      <c r="I11630">
        <f>IFERROR(VLOOKUP(G11630,'NCES Match'!$A$2:$B$1307,2,FALSE),"")</f>
        <v>4826850</v>
      </c>
      <c r="J11630" cm="1">
        <f t="array" ref="J11630">IFERROR(_xlfn.IFS(B11630=2015,H11630/$O$13,B11630=2016,H11630/$O$14,B11630=2017,H11630/$O$15,B11630=2018,H11630/$O$16,B11630=2019,H11630/$O$17,B11630=2020,H11630/$O$18,B11630=2021,H11630/$O$19,B11630=2022,H11630/$O$20),"")</f>
        <v>1.000669429540608E-4</v>
      </c>
      <c r="K11630" s="3" cm="1">
        <f t="array" ref="K11630">IFERROR(_xlfn.IFS(B11630=2015,J11630*$P$4,B11630=2016,J11630*$P$5,B11630=2017,J11630*$P$6,B11630=2018,J11630*$P$7,B11630=2019,J11630*$P$8,B11630=2020,J11630*$P$9,B11630=2021,J11630*$P$10,B11630=2022,J11630*$P$11),"")</f>
        <v>159254.83736454888</v>
      </c>
      <c r="L11630" s="3">
        <f t="shared" si="182"/>
        <v>286988.38736454886</v>
      </c>
    </row>
    <row r="11631" spans="1:12">
      <c r="A11631">
        <v>4826850</v>
      </c>
      <c r="B11631">
        <v>2016</v>
      </c>
      <c r="C11631" t="s">
        <v>4102</v>
      </c>
      <c r="D11631" t="s">
        <v>1956</v>
      </c>
      <c r="E11631" t="s">
        <v>1957</v>
      </c>
      <c r="F11631" t="s">
        <v>4101</v>
      </c>
      <c r="G11631" t="s">
        <v>1958</v>
      </c>
      <c r="H11631" s="5">
        <v>118023</v>
      </c>
      <c r="I11631">
        <f>IFERROR(VLOOKUP(G11631,'NCES Match'!$A$2:$B$1307,2,FALSE),"")</f>
        <v>4826850</v>
      </c>
      <c r="J11631" cm="1">
        <f t="array" ref="J11631">IFERROR(_xlfn.IFS(B11631=2015,H11631/$O$13,B11631=2016,H11631/$O$14,B11631=2017,H11631/$O$15,B11631=2018,H11631/$O$16,B11631=2019,H11631/$O$17,B11631=2020,H11631/$O$18,B11631=2021,H11631/$O$19,B11631=2022,H11631/$O$20),"")</f>
        <v>8.4488760182254677E-5</v>
      </c>
      <c r="K11631" s="3" cm="1">
        <f t="array" ref="K11631">IFERROR(_xlfn.IFS(B11631=2015,J11631*$P$4,B11631=2016,J11631*$P$5,B11631=2017,J11631*$P$6,B11631=2018,J11631*$P$7,B11631=2019,J11631*$P$8,B11631=2020,J11631*$P$9,B11631=2021,J11631*$P$10,B11631=2022,J11631*$P$11),"")</f>
        <v>141572.00666616412</v>
      </c>
      <c r="L11631" s="3">
        <f t="shared" si="182"/>
        <v>259595.00666616412</v>
      </c>
    </row>
    <row r="11632" spans="1:12">
      <c r="A11632">
        <v>4826850</v>
      </c>
      <c r="B11632">
        <v>2017</v>
      </c>
      <c r="D11632" t="s">
        <v>1956</v>
      </c>
      <c r="E11632" t="s">
        <v>1957</v>
      </c>
      <c r="F11632" t="s">
        <v>4101</v>
      </c>
      <c r="G11632" t="s">
        <v>1958</v>
      </c>
      <c r="H11632" s="5">
        <v>116037</v>
      </c>
      <c r="I11632">
        <f>IFERROR(VLOOKUP(G11632,'NCES Match'!$A$2:$B$1307,2,FALSE),"")</f>
        <v>4826850</v>
      </c>
      <c r="J11632" cm="1">
        <f t="array" ref="J11632">IFERROR(_xlfn.IFS(B11632=2015,H11632/$O$13,B11632=2016,H11632/$O$14,B11632=2017,H11632/$O$15,B11632=2018,H11632/$O$16,B11632=2019,H11632/$O$17,B11632=2020,H11632/$O$18,B11632=2021,H11632/$O$19,B11632=2022,H11632/$O$20),"")</f>
        <v>8.0000406162166189E-5</v>
      </c>
      <c r="K11632" s="3" cm="1">
        <f t="array" ref="K11632">IFERROR(_xlfn.IFS(B11632=2015,J11632*$P$4,B11632=2016,J11632*$P$5,B11632=2017,J11632*$P$6,B11632=2018,J11632*$P$7,B11632=2019,J11632*$P$8,B11632=2020,J11632*$P$9,B11632=2021,J11632*$P$10,B11632=2022,J11632*$P$11),"")</f>
        <v>135860.5155240141</v>
      </c>
      <c r="L11632" s="3">
        <f t="shared" si="182"/>
        <v>251897.5155240141</v>
      </c>
    </row>
    <row r="11633" spans="1:12">
      <c r="A11633">
        <v>4826850</v>
      </c>
      <c r="B11633">
        <v>2018</v>
      </c>
      <c r="D11633" t="s">
        <v>1956</v>
      </c>
      <c r="E11633" t="s">
        <v>1957</v>
      </c>
      <c r="F11633" t="s">
        <v>4101</v>
      </c>
      <c r="G11633" t="s">
        <v>1958</v>
      </c>
      <c r="H11633" s="5">
        <v>120474</v>
      </c>
      <c r="I11633">
        <f>IFERROR(VLOOKUP(G11633,'NCES Match'!$A$2:$B$1307,2,FALSE),"")</f>
        <v>4826850</v>
      </c>
      <c r="J11633" cm="1">
        <f t="array" ref="J11633">IFERROR(_xlfn.IFS(B11633=2015,H11633/$O$13,B11633=2016,H11633/$O$14,B11633=2017,H11633/$O$15,B11633=2018,H11633/$O$16,B11633=2019,H11633/$O$17,B11633=2020,H11633/$O$18,B11633=2021,H11633/$O$19,B11633=2022,H11633/$O$20),"")</f>
        <v>7.8616373081088505E-5</v>
      </c>
      <c r="K11633" s="3" cm="1">
        <f t="array" ref="K11633">IFERROR(_xlfn.IFS(B11633=2015,J11633*$P$4,B11633=2016,J11633*$P$5,B11633=2017,J11633*$P$6,B11633=2018,J11633*$P$7,B11633=2019,J11633*$P$8,B11633=2020,J11633*$P$9,B11633=2021,J11633*$P$10,B11633=2022,J11633*$P$11),"")</f>
        <v>134972.77936804635</v>
      </c>
      <c r="L11633" s="3">
        <f t="shared" si="182"/>
        <v>255446.77936804635</v>
      </c>
    </row>
    <row r="11634" spans="1:12">
      <c r="A11634">
        <v>4826850</v>
      </c>
      <c r="B11634">
        <v>2019</v>
      </c>
      <c r="D11634" t="s">
        <v>1956</v>
      </c>
      <c r="E11634" t="s">
        <v>1957</v>
      </c>
      <c r="F11634" t="s">
        <v>4101</v>
      </c>
      <c r="G11634" t="s">
        <v>1958</v>
      </c>
      <c r="H11634" s="5">
        <v>122626</v>
      </c>
      <c r="I11634">
        <f>IFERROR(VLOOKUP(G11634,'NCES Match'!$A$2:$B$1307,2,FALSE),"")</f>
        <v>4826850</v>
      </c>
      <c r="J11634" cm="1">
        <f t="array" ref="J11634">IFERROR(_xlfn.IFS(B11634=2015,H11634/$O$13,B11634=2016,H11634/$O$14,B11634=2017,H11634/$O$15,B11634=2018,H11634/$O$16,B11634=2019,H11634/$O$17,B11634=2020,H11634/$O$18,B11634=2021,H11634/$O$19,B11634=2022,H11634/$O$20),"")</f>
        <v>7.7644333947438174E-5</v>
      </c>
      <c r="K11634" s="3" cm="1">
        <f t="array" ref="K11634">IFERROR(_xlfn.IFS(B11634=2015,J11634*$P$4,B11634=2016,J11634*$P$5,B11634=2017,J11634*$P$6,B11634=2018,J11634*$P$7,B11634=2019,J11634*$P$8,B11634=2020,J11634*$P$9,B11634=2021,J11634*$P$10,B11634=2022,J11634*$P$11),"")</f>
        <v>134940.10431296108</v>
      </c>
      <c r="L11634" s="3">
        <f t="shared" si="182"/>
        <v>257566.10431296108</v>
      </c>
    </row>
    <row r="11635" spans="1:12">
      <c r="A11635">
        <v>4826850</v>
      </c>
      <c r="B11635">
        <v>2020</v>
      </c>
      <c r="D11635" t="s">
        <v>1956</v>
      </c>
      <c r="E11635" t="s">
        <v>1957</v>
      </c>
      <c r="F11635" t="s">
        <v>4230</v>
      </c>
      <c r="G11635" t="s">
        <v>1958</v>
      </c>
      <c r="H11635" s="5">
        <v>141215</v>
      </c>
      <c r="I11635">
        <f>IFERROR(VLOOKUP(G11635,'NCES Match'!$A$2:$B$1307,2,FALSE),"")</f>
        <v>4826850</v>
      </c>
      <c r="J11635" cm="1">
        <f t="array" ref="J11635">IFERROR(_xlfn.IFS(B11635=2015,H11635/$O$13,B11635=2016,H11635/$O$14,B11635=2017,H11635/$O$15,B11635=2018,H11635/$O$16,B11635=2019,H11635/$O$17,B11635=2020,H11635/$O$18,B11635=2021,H11635/$O$19,B11635=2022,H11635/$O$20),"")</f>
        <v>7.6525476468038272E-5</v>
      </c>
      <c r="K11635" s="3" cm="1">
        <f t="array" ref="K11635">IFERROR(_xlfn.IFS(B11635=2015,J11635*$P$4,B11635=2016,J11635*$P$5,B11635=2017,J11635*$P$6,B11635=2018,J11635*$P$7,B11635=2019,J11635*$P$8,B11635=2020,J11635*$P$9,B11635=2021,J11635*$P$10,B11635=2022,J11635*$P$11),"")</f>
        <v>161315.91981384094</v>
      </c>
      <c r="L11635" s="3">
        <f t="shared" si="182"/>
        <v>302530.91981384094</v>
      </c>
    </row>
    <row r="11636" spans="1:12">
      <c r="A11636">
        <v>4826850</v>
      </c>
      <c r="B11636">
        <v>2021</v>
      </c>
      <c r="D11636" t="s">
        <v>1956</v>
      </c>
      <c r="E11636" t="s">
        <v>1957</v>
      </c>
      <c r="F11636" t="s">
        <v>4101</v>
      </c>
      <c r="G11636" t="s">
        <v>1958</v>
      </c>
      <c r="H11636" s="5">
        <v>157048.84</v>
      </c>
      <c r="I11636">
        <f>IFERROR(VLOOKUP(G11636,'NCES Match'!$A$2:$B$1307,2,FALSE),"")</f>
        <v>4826850</v>
      </c>
      <c r="J11636" cm="1">
        <f t="array" ref="J11636">IFERROR(_xlfn.IFS(B11636=2015,H11636/$O$13,B11636=2016,H11636/$O$14,B11636=2017,H11636/$O$15,B11636=2018,H11636/$O$16,B11636=2019,H11636/$O$17,B11636=2020,H11636/$O$18,B11636=2021,H11636/$O$19,B11636=2022,H11636/$O$20),"")</f>
        <v>8.0352942108598185E-5</v>
      </c>
      <c r="K11636" s="3" cm="1">
        <f t="array" ref="K11636">IFERROR(_xlfn.IFS(B11636=2015,J11636*$P$4,B11636=2016,J11636*$P$5,B11636=2017,J11636*$P$6,B11636=2018,J11636*$P$7,B11636=2019,J11636*$P$8,B11636=2020,J11636*$P$9,B11636=2021,J11636*$P$10,B11636=2022,J11636*$P$11),"")</f>
        <v>171999.75483279821</v>
      </c>
      <c r="L11636" s="3">
        <f t="shared" si="182"/>
        <v>329048.59483279823</v>
      </c>
    </row>
    <row r="11637" spans="1:12">
      <c r="A11637">
        <v>4826850</v>
      </c>
      <c r="B11637">
        <v>2022</v>
      </c>
      <c r="D11637" t="s">
        <v>1956</v>
      </c>
      <c r="E11637" t="s">
        <v>1957</v>
      </c>
      <c r="F11637" t="s">
        <v>4101</v>
      </c>
      <c r="G11637" t="s">
        <v>1958</v>
      </c>
      <c r="H11637" s="5">
        <v>160476.12</v>
      </c>
      <c r="I11637">
        <f>IFERROR(VLOOKUP(G11637,'NCES Match'!$A$2:$B$1307,2,FALSE),"")</f>
        <v>4826850</v>
      </c>
      <c r="J11637" cm="1">
        <f t="array" ref="J11637">IFERROR(_xlfn.IFS(B11637=2015,H11637/$O$13,B11637=2016,H11637/$O$14,B11637=2017,H11637/$O$15,B11637=2018,H11637/$O$16,B11637=2019,H11637/$O$17,B11637=2020,H11637/$O$18,B11637=2021,H11637/$O$19,B11637=2022,H11637/$O$20),"")</f>
        <v>7.0486029327689273E-5</v>
      </c>
      <c r="K11637" s="3" cm="1">
        <f t="array" ref="K11637">IFERROR(_xlfn.IFS(B11637=2015,J11637*$P$4,B11637=2016,J11637*$P$5,B11637=2017,J11637*$P$6,B11637=2018,J11637*$P$7,B11637=2019,J11637*$P$8,B11637=2020,J11637*$P$9,B11637=2021,J11637*$P$10,B11637=2022,J11637*$P$11),"")</f>
        <v>151790.46631759647</v>
      </c>
      <c r="L11637" s="3">
        <f t="shared" si="182"/>
        <v>312266.58631759649</v>
      </c>
    </row>
    <row r="11638" spans="1:12">
      <c r="A11638">
        <v>4826850</v>
      </c>
      <c r="B11638">
        <v>2023</v>
      </c>
      <c r="D11638" t="s">
        <v>1956</v>
      </c>
      <c r="E11638" t="s">
        <v>1957</v>
      </c>
      <c r="F11638" t="s">
        <v>4101</v>
      </c>
      <c r="G11638" t="s">
        <v>1958</v>
      </c>
      <c r="H11638" s="5">
        <v>162869.64000000001</v>
      </c>
      <c r="I11638">
        <f>IFERROR(VLOOKUP(G11638,'NCES Match'!$A$2:$B$1307,2,FALSE),"")</f>
        <v>4826850</v>
      </c>
      <c r="J11638" t="str" cm="1">
        <f t="array" ref="J11638">IFERROR(_xlfn.IFS(B11638=2015,H11638/$O$13,B11638=2016,H11638/$O$14,B11638=2017,H11638/$O$15,B11638=2018,H11638/$O$16,B11638=2019,H11638/$O$17,B11638=2020,H11638/$O$18,B11638=2021,H11638/$O$19,B11638=2022,H11638/$O$20),"")</f>
        <v/>
      </c>
      <c r="K11638" s="3" t="str" cm="1">
        <f t="array" ref="K11638">IFERROR(_xlfn.IFS(B11638=2015,J11638*$P$4,B11638=2016,J11638*$P$5,B11638=2017,J11638*$P$6,B11638=2018,J11638*$P$7,B11638=2019,J11638*$P$8,B11638=2020,J11638*$P$9,B11638=2021,J11638*$P$10,B11638=2022,J11638*$P$11),"")</f>
        <v/>
      </c>
      <c r="L11638" s="3">
        <f t="shared" si="182"/>
        <v>162869.64000000001</v>
      </c>
    </row>
    <row r="11639" spans="1:12">
      <c r="A11639">
        <v>4828620</v>
      </c>
      <c r="B11639">
        <v>2015</v>
      </c>
      <c r="C11639" t="s">
        <v>381</v>
      </c>
      <c r="D11639" t="s">
        <v>2100</v>
      </c>
      <c r="E11639" t="s">
        <v>2101</v>
      </c>
      <c r="G11639" t="s">
        <v>2102</v>
      </c>
      <c r="H11639" s="5">
        <v>294111.84999999998</v>
      </c>
      <c r="I11639">
        <f>IFERROR(VLOOKUP(G11639,'NCES Match'!$A$2:$B$1307,2,FALSE),"")</f>
        <v>4828620</v>
      </c>
      <c r="J11639" cm="1">
        <f t="array" ref="J11639">IFERROR(_xlfn.IFS(B11639=2015,H11639/$O$13,B11639=2016,H11639/$O$14,B11639=2017,H11639/$O$15,B11639=2018,H11639/$O$16,B11639=2019,H11639/$O$17,B11639=2020,H11639/$O$18,B11639=2021,H11639/$O$19,B11639=2022,H11639/$O$20),"")</f>
        <v>2.3040832824315369E-4</v>
      </c>
      <c r="K11639" s="3" cm="1">
        <f t="array" ref="K11639">IFERROR(_xlfn.IFS(B11639=2015,J11639*$P$4,B11639=2016,J11639*$P$5,B11639=2017,J11639*$P$6,B11639=2018,J11639*$P$7,B11639=2019,J11639*$P$8,B11639=2020,J11639*$P$9,B11639=2021,J11639*$P$10,B11639=2022,J11639*$P$11),"")</f>
        <v>366690.93467406638</v>
      </c>
      <c r="L11639" s="3">
        <f t="shared" si="182"/>
        <v>660802.78467406635</v>
      </c>
    </row>
    <row r="11640" spans="1:12">
      <c r="A11640">
        <v>4828620</v>
      </c>
      <c r="B11640">
        <v>2016</v>
      </c>
      <c r="C11640" t="s">
        <v>4102</v>
      </c>
      <c r="D11640" t="s">
        <v>2100</v>
      </c>
      <c r="E11640" t="s">
        <v>2101</v>
      </c>
      <c r="F11640" t="s">
        <v>4101</v>
      </c>
      <c r="G11640" t="s">
        <v>2102</v>
      </c>
      <c r="H11640" s="5">
        <v>287009</v>
      </c>
      <c r="I11640">
        <f>IFERROR(VLOOKUP(G11640,'NCES Match'!$A$2:$B$1307,2,FALSE),"")</f>
        <v>4828620</v>
      </c>
      <c r="J11640" cm="1">
        <f t="array" ref="J11640">IFERROR(_xlfn.IFS(B11640=2015,H11640/$O$13,B11640=2016,H11640/$O$14,B11640=2017,H11640/$O$15,B11640=2018,H11640/$O$16,B11640=2019,H11640/$O$17,B11640=2020,H11640/$O$18,B11640=2021,H11640/$O$19,B11640=2022,H11640/$O$20),"")</f>
        <v>2.0546024563982218E-4</v>
      </c>
      <c r="K11640" s="3" cm="1">
        <f t="array" ref="K11640">IFERROR(_xlfn.IFS(B11640=2015,J11640*$P$4,B11640=2016,J11640*$P$5,B11640=2017,J11640*$P$6,B11640=2018,J11640*$P$7,B11640=2019,J11640*$P$8,B11640=2020,J11640*$P$9,B11640=2021,J11640*$P$10,B11640=2022,J11640*$P$11),"")</f>
        <v>344275.60781584179</v>
      </c>
      <c r="L11640" s="3">
        <f t="shared" si="182"/>
        <v>631284.60781584179</v>
      </c>
    </row>
    <row r="11641" spans="1:12">
      <c r="A11641">
        <v>4828620</v>
      </c>
      <c r="B11641">
        <v>2017</v>
      </c>
      <c r="D11641" t="s">
        <v>2100</v>
      </c>
      <c r="E11641" t="s">
        <v>2101</v>
      </c>
      <c r="F11641" t="s">
        <v>4101</v>
      </c>
      <c r="G11641" t="s">
        <v>2102</v>
      </c>
      <c r="H11641" s="5">
        <v>316992</v>
      </c>
      <c r="I11641">
        <f>IFERROR(VLOOKUP(G11641,'NCES Match'!$A$2:$B$1307,2,FALSE),"")</f>
        <v>4828620</v>
      </c>
      <c r="J11641" cm="1">
        <f t="array" ref="J11641">IFERROR(_xlfn.IFS(B11641=2015,H11641/$O$13,B11641=2016,H11641/$O$14,B11641=2017,H11641/$O$15,B11641=2018,H11641/$O$16,B11641=2019,H11641/$O$17,B11641=2020,H11641/$O$18,B11641=2021,H11641/$O$19,B11641=2022,H11641/$O$20),"")</f>
        <v>2.1854657350808265E-4</v>
      </c>
      <c r="K11641" s="3" cm="1">
        <f t="array" ref="K11641">IFERROR(_xlfn.IFS(B11641=2015,J11641*$P$4,B11641=2016,J11641*$P$5,B11641=2017,J11641*$P$6,B11641=2018,J11641*$P$7,B11641=2019,J11641*$P$8,B11641=2020,J11641*$P$9,B11641=2021,J11641*$P$10,B11641=2022,J11641*$P$11),"")</f>
        <v>371146.24246566428</v>
      </c>
      <c r="L11641" s="3">
        <f t="shared" si="182"/>
        <v>688138.24246566428</v>
      </c>
    </row>
    <row r="11642" spans="1:12">
      <c r="A11642">
        <v>4828620</v>
      </c>
      <c r="B11642">
        <v>2018</v>
      </c>
      <c r="D11642" t="s">
        <v>2100</v>
      </c>
      <c r="E11642" t="s">
        <v>2101</v>
      </c>
      <c r="F11642" t="s">
        <v>4101</v>
      </c>
      <c r="G11642" t="s">
        <v>2102</v>
      </c>
      <c r="H11642" s="5">
        <v>326333</v>
      </c>
      <c r="I11642">
        <f>IFERROR(VLOOKUP(G11642,'NCES Match'!$A$2:$B$1307,2,FALSE),"")</f>
        <v>4828620</v>
      </c>
      <c r="J11642" cm="1">
        <f t="array" ref="J11642">IFERROR(_xlfn.IFS(B11642=2015,H11642/$O$13,B11642=2016,H11642/$O$14,B11642=2017,H11642/$O$15,B11642=2018,H11642/$O$16,B11642=2019,H11642/$O$17,B11642=2020,H11642/$O$18,B11642=2021,H11642/$O$19,B11642=2022,H11642/$O$20),"")</f>
        <v>2.1295148228390239E-4</v>
      </c>
      <c r="K11642" s="3" cm="1">
        <f t="array" ref="K11642">IFERROR(_xlfn.IFS(B11642=2015,J11642*$P$4,B11642=2016,J11642*$P$5,B11642=2017,J11642*$P$6,B11642=2018,J11642*$P$7,B11642=2019,J11642*$P$8,B11642=2020,J11642*$P$9,B11642=2021,J11642*$P$10,B11642=2022,J11642*$P$11),"")</f>
        <v>365606.45458366675</v>
      </c>
      <c r="L11642" s="3">
        <f t="shared" si="182"/>
        <v>691939.45458366675</v>
      </c>
    </row>
    <row r="11643" spans="1:12">
      <c r="A11643">
        <v>4828620</v>
      </c>
      <c r="B11643">
        <v>2019</v>
      </c>
      <c r="D11643" t="s">
        <v>2100</v>
      </c>
      <c r="E11643" t="s">
        <v>2101</v>
      </c>
      <c r="F11643" t="s">
        <v>4101</v>
      </c>
      <c r="G11643" t="s">
        <v>2102</v>
      </c>
      <c r="H11643" s="5">
        <v>329847</v>
      </c>
      <c r="I11643">
        <f>IFERROR(VLOOKUP(G11643,'NCES Match'!$A$2:$B$1307,2,FALSE),"")</f>
        <v>4828620</v>
      </c>
      <c r="J11643" cm="1">
        <f t="array" ref="J11643">IFERROR(_xlfn.IFS(B11643=2015,H11643/$O$13,B11643=2016,H11643/$O$14,B11643=2017,H11643/$O$15,B11643=2018,H11643/$O$16,B11643=2019,H11643/$O$17,B11643=2020,H11643/$O$18,B11643=2021,H11643/$O$19,B11643=2022,H11643/$O$20),"")</f>
        <v>2.0885253224895732E-4</v>
      </c>
      <c r="K11643" s="3" cm="1">
        <f t="array" ref="K11643">IFERROR(_xlfn.IFS(B11643=2015,J11643*$P$4,B11643=2016,J11643*$P$5,B11643=2017,J11643*$P$6,B11643=2018,J11643*$P$7,B11643=2019,J11643*$P$8,B11643=2020,J11643*$P$9,B11643=2021,J11643*$P$10,B11643=2022,J11643*$P$11),"")</f>
        <v>362970.23948687292</v>
      </c>
      <c r="L11643" s="3">
        <f t="shared" si="182"/>
        <v>692817.23948687292</v>
      </c>
    </row>
    <row r="11644" spans="1:12">
      <c r="A11644">
        <v>4828620</v>
      </c>
      <c r="B11644">
        <v>2020</v>
      </c>
      <c r="D11644" t="s">
        <v>2100</v>
      </c>
      <c r="E11644" t="s">
        <v>2101</v>
      </c>
      <c r="F11644" t="s">
        <v>4230</v>
      </c>
      <c r="G11644" t="s">
        <v>2102</v>
      </c>
      <c r="H11644" s="5">
        <v>426272</v>
      </c>
      <c r="I11644">
        <f>IFERROR(VLOOKUP(G11644,'NCES Match'!$A$2:$B$1307,2,FALSE),"")</f>
        <v>4828620</v>
      </c>
      <c r="J11644" cm="1">
        <f t="array" ref="J11644">IFERROR(_xlfn.IFS(B11644=2015,H11644/$O$13,B11644=2016,H11644/$O$14,B11644=2017,H11644/$O$15,B11644=2018,H11644/$O$16,B11644=2019,H11644/$O$17,B11644=2020,H11644/$O$18,B11644=2021,H11644/$O$19,B11644=2022,H11644/$O$20),"")</f>
        <v>2.3100002057135297E-4</v>
      </c>
      <c r="K11644" s="3" cm="1">
        <f t="array" ref="K11644">IFERROR(_xlfn.IFS(B11644=2015,J11644*$P$4,B11644=2016,J11644*$P$5,B11644=2017,J11644*$P$6,B11644=2018,J11644*$P$7,B11644=2019,J11644*$P$8,B11644=2020,J11644*$P$9,B11644=2021,J11644*$P$10,B11644=2022,J11644*$P$11),"")</f>
        <v>486948.69362946996</v>
      </c>
      <c r="L11644" s="3">
        <f t="shared" si="182"/>
        <v>913220.69362946996</v>
      </c>
    </row>
    <row r="11645" spans="1:12">
      <c r="A11645">
        <v>4828620</v>
      </c>
      <c r="B11645">
        <v>2021</v>
      </c>
      <c r="D11645" t="s">
        <v>2100</v>
      </c>
      <c r="E11645" t="s">
        <v>2101</v>
      </c>
      <c r="F11645" t="s">
        <v>4101</v>
      </c>
      <c r="G11645" t="s">
        <v>2102</v>
      </c>
      <c r="H11645" s="5">
        <v>369979.14</v>
      </c>
      <c r="I11645">
        <f>IFERROR(VLOOKUP(G11645,'NCES Match'!$A$2:$B$1307,2,FALSE),"")</f>
        <v>4828620</v>
      </c>
      <c r="J11645" cm="1">
        <f t="array" ref="J11645">IFERROR(_xlfn.IFS(B11645=2015,H11645/$O$13,B11645=2016,H11645/$O$14,B11645=2017,H11645/$O$15,B11645=2018,H11645/$O$16,B11645=2019,H11645/$O$17,B11645=2020,H11645/$O$18,B11645=2021,H11645/$O$19,B11645=2022,H11645/$O$20),"")</f>
        <v>1.8929724293289239E-4</v>
      </c>
      <c r="K11645" s="3" cm="1">
        <f t="array" ref="K11645">IFERROR(_xlfn.IFS(B11645=2015,J11645*$P$4,B11645=2016,J11645*$P$5,B11645=2017,J11645*$P$6,B11645=2018,J11645*$P$7,B11645=2019,J11645*$P$8,B11645=2020,J11645*$P$9,B11645=2021,J11645*$P$10,B11645=2022,J11645*$P$11),"")</f>
        <v>405200.8367158238</v>
      </c>
      <c r="L11645" s="3">
        <f t="shared" si="182"/>
        <v>775179.97671582387</v>
      </c>
    </row>
    <row r="11646" spans="1:12">
      <c r="A11646">
        <v>4828620</v>
      </c>
      <c r="B11646">
        <v>2022</v>
      </c>
      <c r="D11646" t="s">
        <v>2100</v>
      </c>
      <c r="E11646" t="s">
        <v>2101</v>
      </c>
      <c r="F11646" t="s">
        <v>4101</v>
      </c>
      <c r="G11646" t="s">
        <v>2102</v>
      </c>
      <c r="H11646" s="5">
        <v>401330.96</v>
      </c>
      <c r="I11646">
        <f>IFERROR(VLOOKUP(G11646,'NCES Match'!$A$2:$B$1307,2,FALSE),"")</f>
        <v>4828620</v>
      </c>
      <c r="J11646" cm="1">
        <f t="array" ref="J11646">IFERROR(_xlfn.IFS(B11646=2015,H11646/$O$13,B11646=2016,H11646/$O$14,B11646=2017,H11646/$O$15,B11646=2018,H11646/$O$16,B11646=2019,H11646/$O$17,B11646=2020,H11646/$O$18,B11646=2021,H11646/$O$19,B11646=2022,H11646/$O$20),"")</f>
        <v>1.7627685550142719E-4</v>
      </c>
      <c r="K11646" s="3" cm="1">
        <f t="array" ref="K11646">IFERROR(_xlfn.IFS(B11646=2015,J11646*$P$4,B11646=2016,J11646*$P$5,B11646=2017,J11646*$P$6,B11646=2018,J11646*$P$7,B11646=2019,J11646*$P$8,B11646=2020,J11646*$P$9,B11646=2021,J11646*$P$10,B11646=2022,J11646*$P$11),"")</f>
        <v>379609.21267344104</v>
      </c>
      <c r="L11646" s="3">
        <f t="shared" si="182"/>
        <v>780940.172673441</v>
      </c>
    </row>
    <row r="11647" spans="1:12">
      <c r="A11647">
        <v>4828620</v>
      </c>
      <c r="B11647">
        <v>2023</v>
      </c>
      <c r="D11647" t="s">
        <v>2100</v>
      </c>
      <c r="E11647" t="s">
        <v>2101</v>
      </c>
      <c r="F11647" t="s">
        <v>4101</v>
      </c>
      <c r="G11647" t="s">
        <v>2102</v>
      </c>
      <c r="H11647" s="5">
        <v>417911.63</v>
      </c>
      <c r="I11647">
        <f>IFERROR(VLOOKUP(G11647,'NCES Match'!$A$2:$B$1307,2,FALSE),"")</f>
        <v>4828620</v>
      </c>
      <c r="J11647" t="str" cm="1">
        <f t="array" ref="J11647">IFERROR(_xlfn.IFS(B11647=2015,H11647/$O$13,B11647=2016,H11647/$O$14,B11647=2017,H11647/$O$15,B11647=2018,H11647/$O$16,B11647=2019,H11647/$O$17,B11647=2020,H11647/$O$18,B11647=2021,H11647/$O$19,B11647=2022,H11647/$O$20),"")</f>
        <v/>
      </c>
      <c r="K11647" s="3" t="str" cm="1">
        <f t="array" ref="K11647">IFERROR(_xlfn.IFS(B11647=2015,J11647*$P$4,B11647=2016,J11647*$P$5,B11647=2017,J11647*$P$6,B11647=2018,J11647*$P$7,B11647=2019,J11647*$P$8,B11647=2020,J11647*$P$9,B11647=2021,J11647*$P$10,B11647=2022,J11647*$P$11),"")</f>
        <v/>
      </c>
      <c r="L11647" s="3">
        <f t="shared" si="182"/>
        <v>417911.63</v>
      </c>
    </row>
    <row r="11648" spans="1:12">
      <c r="A11648">
        <v>4836540</v>
      </c>
      <c r="B11648">
        <v>2015</v>
      </c>
      <c r="C11648" t="s">
        <v>381</v>
      </c>
      <c r="D11648" t="s">
        <v>2671</v>
      </c>
      <c r="E11648" t="s">
        <v>2672</v>
      </c>
      <c r="G11648" t="s">
        <v>2673</v>
      </c>
      <c r="H11648" s="5">
        <v>563796.44999999995</v>
      </c>
      <c r="I11648">
        <f>IFERROR(VLOOKUP(G11648,'NCES Match'!$A$2:$B$1307,2,FALSE),"")</f>
        <v>4836540</v>
      </c>
      <c r="J11648" cm="1">
        <f t="array" ref="J11648">IFERROR(_xlfn.IFS(B11648=2015,H11648/$O$13,B11648=2016,H11648/$O$14,B11648=2017,H11648/$O$15,B11648=2018,H11648/$O$16,B11648=2019,H11648/$O$17,B11648=2020,H11648/$O$18,B11648=2021,H11648/$O$19,B11648=2022,H11648/$O$20),"")</f>
        <v>4.4168025706521104E-4</v>
      </c>
      <c r="K11648" s="3" cm="1">
        <f t="array" ref="K11648">IFERROR(_xlfn.IFS(B11648=2015,J11648*$P$4,B11648=2016,J11648*$P$5,B11648=2017,J11648*$P$6,B11648=2018,J11648*$P$7,B11648=2019,J11648*$P$8,B11648=2020,J11648*$P$9,B11648=2021,J11648*$P$10,B11648=2022,J11648*$P$11),"")</f>
        <v>702926.61521941575</v>
      </c>
      <c r="L11648" s="3">
        <f t="shared" si="182"/>
        <v>1266723.0652194158</v>
      </c>
    </row>
    <row r="11649" spans="1:12">
      <c r="A11649">
        <v>4836540</v>
      </c>
      <c r="B11649">
        <v>2016</v>
      </c>
      <c r="C11649" t="s">
        <v>4102</v>
      </c>
      <c r="D11649" t="s">
        <v>2671</v>
      </c>
      <c r="E11649" t="s">
        <v>2672</v>
      </c>
      <c r="F11649" t="s">
        <v>4101</v>
      </c>
      <c r="G11649" t="s">
        <v>2673</v>
      </c>
      <c r="H11649" s="5">
        <v>534012</v>
      </c>
      <c r="I11649">
        <f>IFERROR(VLOOKUP(G11649,'NCES Match'!$A$2:$B$1307,2,FALSE),"")</f>
        <v>4836540</v>
      </c>
      <c r="J11649" cm="1">
        <f t="array" ref="J11649">IFERROR(_xlfn.IFS(B11649=2015,H11649/$O$13,B11649=2016,H11649/$O$14,B11649=2017,H11649/$O$15,B11649=2018,H11649/$O$16,B11649=2019,H11649/$O$17,B11649=2020,H11649/$O$18,B11649=2021,H11649/$O$19,B11649=2022,H11649/$O$20),"")</f>
        <v>3.8228151972451288E-4</v>
      </c>
      <c r="K11649" s="3" cm="1">
        <f t="array" ref="K11649">IFERROR(_xlfn.IFS(B11649=2015,J11649*$P$4,B11649=2016,J11649*$P$5,B11649=2017,J11649*$P$6,B11649=2018,J11649*$P$7,B11649=2019,J11649*$P$8,B11649=2020,J11649*$P$9,B11649=2021,J11649*$P$10,B11649=2022,J11649*$P$11),"")</f>
        <v>640562.85998332209</v>
      </c>
      <c r="L11649" s="3">
        <f t="shared" si="182"/>
        <v>1174574.8599833222</v>
      </c>
    </row>
    <row r="11650" spans="1:12">
      <c r="A11650">
        <v>4836540</v>
      </c>
      <c r="B11650">
        <v>2017</v>
      </c>
      <c r="D11650" t="s">
        <v>2671</v>
      </c>
      <c r="E11650" t="s">
        <v>2672</v>
      </c>
      <c r="F11650" t="s">
        <v>4101</v>
      </c>
      <c r="G11650" t="s">
        <v>2673</v>
      </c>
      <c r="H11650" s="5">
        <v>538257</v>
      </c>
      <c r="I11650">
        <f>IFERROR(VLOOKUP(G11650,'NCES Match'!$A$2:$B$1307,2,FALSE),"")</f>
        <v>4836540</v>
      </c>
      <c r="J11650" cm="1">
        <f t="array" ref="J11650">IFERROR(_xlfn.IFS(B11650=2015,H11650/$O$13,B11650=2016,H11650/$O$14,B11650=2017,H11650/$O$15,B11650=2018,H11650/$O$16,B11650=2019,H11650/$O$17,B11650=2020,H11650/$O$18,B11650=2021,H11650/$O$19,B11650=2022,H11650/$O$20),"")</f>
        <v>3.7109524220403048E-4</v>
      </c>
      <c r="K11650" s="3" cm="1">
        <f t="array" ref="K11650">IFERROR(_xlfn.IFS(B11650=2015,J11650*$P$4,B11650=2016,J11650*$P$5,B11650=2017,J11650*$P$6,B11650=2018,J11650*$P$7,B11650=2019,J11650*$P$8,B11650=2020,J11650*$P$9,B11650=2021,J11650*$P$10,B11650=2022,J11650*$P$11),"")</f>
        <v>630211.68682755728</v>
      </c>
      <c r="L11650" s="3">
        <f t="shared" si="182"/>
        <v>1168468.6868275572</v>
      </c>
    </row>
    <row r="11651" spans="1:12">
      <c r="A11651">
        <v>4836540</v>
      </c>
      <c r="B11651">
        <v>2018</v>
      </c>
      <c r="D11651" t="s">
        <v>2671</v>
      </c>
      <c r="E11651" t="s">
        <v>2672</v>
      </c>
      <c r="F11651" t="s">
        <v>4101</v>
      </c>
      <c r="G11651" t="s">
        <v>2673</v>
      </c>
      <c r="H11651" s="5">
        <v>521384</v>
      </c>
      <c r="I11651">
        <f>IFERROR(VLOOKUP(G11651,'NCES Match'!$A$2:$B$1307,2,FALSE),"")</f>
        <v>4836540</v>
      </c>
      <c r="J11651" cm="1">
        <f t="array" ref="J11651">IFERROR(_xlfn.IFS(B11651=2015,H11651/$O$13,B11651=2016,H11651/$O$14,B11651=2017,H11651/$O$15,B11651=2018,H11651/$O$16,B11651=2019,H11651/$O$17,B11651=2020,H11651/$O$18,B11651=2021,H11651/$O$19,B11651=2022,H11651/$O$20),"")</f>
        <v>3.4023373559863746E-4</v>
      </c>
      <c r="K11651" s="3" cm="1">
        <f t="array" ref="K11651">IFERROR(_xlfn.IFS(B11651=2015,J11651*$P$4,B11651=2016,J11651*$P$5,B11651=2017,J11651*$P$6,B11651=2018,J11651*$P$7,B11651=2019,J11651*$P$8,B11651=2020,J11651*$P$9,B11651=2021,J11651*$P$10,B11651=2022,J11651*$P$11),"")</f>
        <v>584131.41091048252</v>
      </c>
      <c r="L11651" s="3">
        <f t="shared" ref="L11651:L11714" si="183">SUM(H11651,K11651)</f>
        <v>1105515.4109104825</v>
      </c>
    </row>
    <row r="11652" spans="1:12">
      <c r="A11652">
        <v>4836540</v>
      </c>
      <c r="B11652">
        <v>2019</v>
      </c>
      <c r="D11652" t="s">
        <v>2671</v>
      </c>
      <c r="E11652" t="s">
        <v>2672</v>
      </c>
      <c r="F11652" t="s">
        <v>4101</v>
      </c>
      <c r="G11652" t="s">
        <v>2673</v>
      </c>
      <c r="H11652" s="5">
        <v>528211</v>
      </c>
      <c r="I11652">
        <f>IFERROR(VLOOKUP(G11652,'NCES Match'!$A$2:$B$1307,2,FALSE),"")</f>
        <v>4836540</v>
      </c>
      <c r="J11652" cm="1">
        <f t="array" ref="J11652">IFERROR(_xlfn.IFS(B11652=2015,H11652/$O$13,B11652=2016,H11652/$O$14,B11652=2017,H11652/$O$15,B11652=2018,H11652/$O$16,B11652=2019,H11652/$O$17,B11652=2020,H11652/$O$18,B11652=2021,H11652/$O$19,B11652=2022,H11652/$O$20),"")</f>
        <v>3.3445265505447676E-4</v>
      </c>
      <c r="K11652" s="3" cm="1">
        <f t="array" ref="K11652">IFERROR(_xlfn.IFS(B11652=2015,J11652*$P$4,B11652=2016,J11652*$P$5,B11652=2017,J11652*$P$6,B11652=2018,J11652*$P$7,B11652=2019,J11652*$P$8,B11652=2020,J11652*$P$9,B11652=2021,J11652*$P$10,B11652=2022,J11652*$P$11),"")</f>
        <v>581253.95462017425</v>
      </c>
      <c r="L11652" s="3">
        <f t="shared" si="183"/>
        <v>1109464.9546201741</v>
      </c>
    </row>
    <row r="11653" spans="1:12">
      <c r="A11653">
        <v>4836540</v>
      </c>
      <c r="B11653">
        <v>2020</v>
      </c>
      <c r="D11653" t="s">
        <v>2671</v>
      </c>
      <c r="E11653" t="s">
        <v>2672</v>
      </c>
      <c r="F11653" t="s">
        <v>4230</v>
      </c>
      <c r="G11653" t="s">
        <v>2673</v>
      </c>
      <c r="H11653" s="5">
        <v>491103</v>
      </c>
      <c r="I11653">
        <f>IFERROR(VLOOKUP(G11653,'NCES Match'!$A$2:$B$1307,2,FALSE),"")</f>
        <v>4836540</v>
      </c>
      <c r="J11653" cm="1">
        <f t="array" ref="J11653">IFERROR(_xlfn.IFS(B11653=2015,H11653/$O$13,B11653=2016,H11653/$O$14,B11653=2017,H11653/$O$15,B11653=2018,H11653/$O$16,B11653=2019,H11653/$O$17,B11653=2020,H11653/$O$18,B11653=2021,H11653/$O$19,B11653=2022,H11653/$O$20),"")</f>
        <v>2.6613242976938006E-4</v>
      </c>
      <c r="K11653" s="3" cm="1">
        <f t="array" ref="K11653">IFERROR(_xlfn.IFS(B11653=2015,J11653*$P$4,B11653=2016,J11653*$P$5,B11653=2017,J11653*$P$6,B11653=2018,J11653*$P$7,B11653=2019,J11653*$P$8,B11653=2020,J11653*$P$9,B11653=2021,J11653*$P$10,B11653=2022,J11653*$P$11),"")</f>
        <v>561007.91111664299</v>
      </c>
      <c r="L11653" s="3">
        <f t="shared" si="183"/>
        <v>1052110.9111166429</v>
      </c>
    </row>
    <row r="11654" spans="1:12">
      <c r="A11654">
        <v>4836540</v>
      </c>
      <c r="B11654">
        <v>2021</v>
      </c>
      <c r="D11654" t="s">
        <v>2671</v>
      </c>
      <c r="E11654" t="s">
        <v>2672</v>
      </c>
      <c r="F11654" t="s">
        <v>4101</v>
      </c>
      <c r="G11654" t="s">
        <v>2673</v>
      </c>
      <c r="H11654" s="5">
        <v>519418.38</v>
      </c>
      <c r="I11654">
        <f>IFERROR(VLOOKUP(G11654,'NCES Match'!$A$2:$B$1307,2,FALSE),"")</f>
        <v>4836540</v>
      </c>
      <c r="J11654" cm="1">
        <f t="array" ref="J11654">IFERROR(_xlfn.IFS(B11654=2015,H11654/$O$13,B11654=2016,H11654/$O$14,B11654=2017,H11654/$O$15,B11654=2018,H11654/$O$16,B11654=2019,H11654/$O$17,B11654=2020,H11654/$O$18,B11654=2021,H11654/$O$19,B11654=2022,H11654/$O$20),"")</f>
        <v>2.6575678634927744E-4</v>
      </c>
      <c r="K11654" s="3" cm="1">
        <f t="array" ref="K11654">IFERROR(_xlfn.IFS(B11654=2015,J11654*$P$4,B11654=2016,J11654*$P$5,B11654=2017,J11654*$P$6,B11654=2018,J11654*$P$7,B11654=2019,J11654*$P$8,B11654=2020,J11654*$P$9,B11654=2021,J11654*$P$10,B11654=2022,J11654*$P$11),"")</f>
        <v>568866.56415704323</v>
      </c>
      <c r="L11654" s="3">
        <f t="shared" si="183"/>
        <v>1088284.9441570432</v>
      </c>
    </row>
    <row r="11655" spans="1:12">
      <c r="A11655">
        <v>4836540</v>
      </c>
      <c r="B11655">
        <v>2022</v>
      </c>
      <c r="D11655" t="s">
        <v>2671</v>
      </c>
      <c r="E11655" t="s">
        <v>2672</v>
      </c>
      <c r="F11655" t="s">
        <v>4101</v>
      </c>
      <c r="G11655" t="s">
        <v>2673</v>
      </c>
      <c r="H11655" s="5">
        <v>572304.68999999994</v>
      </c>
      <c r="I11655">
        <f>IFERROR(VLOOKUP(G11655,'NCES Match'!$A$2:$B$1307,2,FALSE),"")</f>
        <v>4836540</v>
      </c>
      <c r="J11655" cm="1">
        <f t="array" ref="J11655">IFERROR(_xlfn.IFS(B11655=2015,H11655/$O$13,B11655=2016,H11655/$O$14,B11655=2017,H11655/$O$15,B11655=2018,H11655/$O$16,B11655=2019,H11655/$O$17,B11655=2020,H11655/$O$18,B11655=2021,H11655/$O$19,B11655=2022,H11655/$O$20),"")</f>
        <v>2.5137375681636689E-4</v>
      </c>
      <c r="K11655" s="3" cm="1">
        <f t="array" ref="K11655">IFERROR(_xlfn.IFS(B11655=2015,J11655*$P$4,B11655=2016,J11655*$P$5,B11655=2017,J11655*$P$6,B11655=2018,J11655*$P$7,B11655=2019,J11655*$P$8,B11655=2020,J11655*$P$9,B11655=2021,J11655*$P$10,B11655=2022,J11655*$P$11),"")</f>
        <v>541329.11345842271</v>
      </c>
      <c r="L11655" s="3">
        <f t="shared" si="183"/>
        <v>1113633.8034584227</v>
      </c>
    </row>
    <row r="11656" spans="1:12">
      <c r="A11656">
        <v>4836540</v>
      </c>
      <c r="B11656">
        <v>2023</v>
      </c>
      <c r="D11656" t="s">
        <v>2671</v>
      </c>
      <c r="E11656" t="s">
        <v>2672</v>
      </c>
      <c r="F11656" t="s">
        <v>4101</v>
      </c>
      <c r="G11656" t="s">
        <v>2673</v>
      </c>
      <c r="H11656" s="5">
        <v>707480.89</v>
      </c>
      <c r="I11656">
        <f>IFERROR(VLOOKUP(G11656,'NCES Match'!$A$2:$B$1307,2,FALSE),"")</f>
        <v>4836540</v>
      </c>
      <c r="J11656" t="str" cm="1">
        <f t="array" ref="J11656">IFERROR(_xlfn.IFS(B11656=2015,H11656/$O$13,B11656=2016,H11656/$O$14,B11656=2017,H11656/$O$15,B11656=2018,H11656/$O$16,B11656=2019,H11656/$O$17,B11656=2020,H11656/$O$18,B11656=2021,H11656/$O$19,B11656=2022,H11656/$O$20),"")</f>
        <v/>
      </c>
      <c r="K11656" s="3" t="str" cm="1">
        <f t="array" ref="K11656">IFERROR(_xlfn.IFS(B11656=2015,J11656*$P$4,B11656=2016,J11656*$P$5,B11656=2017,J11656*$P$6,B11656=2018,J11656*$P$7,B11656=2019,J11656*$P$8,B11656=2020,J11656*$P$9,B11656=2021,J11656*$P$10,B11656=2022,J11656*$P$11),"")</f>
        <v/>
      </c>
      <c r="L11656" s="3">
        <f t="shared" si="183"/>
        <v>707480.89</v>
      </c>
    </row>
    <row r="11657" spans="1:12">
      <c r="A11657">
        <v>4839000</v>
      </c>
      <c r="B11657">
        <v>2015</v>
      </c>
      <c r="C11657" t="s">
        <v>381</v>
      </c>
      <c r="D11657" t="s">
        <v>2911</v>
      </c>
      <c r="E11657" t="s">
        <v>2912</v>
      </c>
      <c r="G11657" t="s">
        <v>2913</v>
      </c>
      <c r="H11657" s="5">
        <v>71776.75</v>
      </c>
      <c r="I11657">
        <f>IFERROR(VLOOKUP(G11657,'NCES Match'!$A$2:$B$1307,2,FALSE),"")</f>
        <v>4839000</v>
      </c>
      <c r="J11657" cm="1">
        <f t="array" ref="J11657">IFERROR(_xlfn.IFS(B11657=2015,H11657/$O$13,B11657=2016,H11657/$O$14,B11657=2017,H11657/$O$15,B11657=2018,H11657/$O$16,B11657=2019,H11657/$O$17,B11657=2020,H11657/$O$18,B11657=2021,H11657/$O$19,B11657=2022,H11657/$O$20),"")</f>
        <v>5.6230175609132313E-5</v>
      </c>
      <c r="K11657" s="3" cm="1">
        <f t="array" ref="K11657">IFERROR(_xlfn.IFS(B11657=2015,J11657*$P$4,B11657=2016,J11657*$P$5,B11657=2017,J11657*$P$6,B11657=2018,J11657*$P$7,B11657=2019,J11657*$P$8,B11657=2020,J11657*$P$9,B11657=2021,J11657*$P$10,B11657=2022,J11657*$P$11),"")</f>
        <v>89489.367889688205</v>
      </c>
      <c r="L11657" s="3">
        <f t="shared" si="183"/>
        <v>161266.1178896882</v>
      </c>
    </row>
    <row r="11658" spans="1:12">
      <c r="A11658">
        <v>4839000</v>
      </c>
      <c r="B11658">
        <v>2016</v>
      </c>
      <c r="C11658" t="s">
        <v>4102</v>
      </c>
      <c r="D11658" t="s">
        <v>2911</v>
      </c>
      <c r="E11658" t="s">
        <v>2912</v>
      </c>
      <c r="F11658" t="s">
        <v>4101</v>
      </c>
      <c r="G11658" t="s">
        <v>2913</v>
      </c>
      <c r="H11658" s="5">
        <v>70419</v>
      </c>
      <c r="I11658">
        <f>IFERROR(VLOOKUP(G11658,'NCES Match'!$A$2:$B$1307,2,FALSE),"")</f>
        <v>4839000</v>
      </c>
      <c r="J11658" cm="1">
        <f t="array" ref="J11658">IFERROR(_xlfn.IFS(B11658=2015,H11658/$O$13,B11658=2016,H11658/$O$14,B11658=2017,H11658/$O$15,B11658=2018,H11658/$O$16,B11658=2019,H11658/$O$17,B11658=2020,H11658/$O$18,B11658=2021,H11658/$O$19,B11658=2022,H11658/$O$20),"")</f>
        <v>5.0410631853741997E-5</v>
      </c>
      <c r="K11658" s="3" cm="1">
        <f t="array" ref="K11658">IFERROR(_xlfn.IFS(B11658=2015,J11658*$P$4,B11658=2016,J11658*$P$5,B11658=2017,J11658*$P$6,B11658=2018,J11658*$P$7,B11658=2019,J11658*$P$8,B11658=2020,J11658*$P$9,B11658=2021,J11658*$P$10,B11658=2022,J11658*$P$11),"")</f>
        <v>84469.629965554253</v>
      </c>
      <c r="L11658" s="3">
        <f t="shared" si="183"/>
        <v>154888.62996555425</v>
      </c>
    </row>
    <row r="11659" spans="1:12">
      <c r="A11659">
        <v>4839000</v>
      </c>
      <c r="B11659">
        <v>2017</v>
      </c>
      <c r="D11659" t="s">
        <v>2911</v>
      </c>
      <c r="E11659" t="s">
        <v>2912</v>
      </c>
      <c r="F11659" t="s">
        <v>4101</v>
      </c>
      <c r="G11659" t="s">
        <v>2913</v>
      </c>
      <c r="H11659" s="5">
        <v>61016</v>
      </c>
      <c r="I11659">
        <f>IFERROR(VLOOKUP(G11659,'NCES Match'!$A$2:$B$1307,2,FALSE),"")</f>
        <v>4839000</v>
      </c>
      <c r="J11659" cm="1">
        <f t="array" ref="J11659">IFERROR(_xlfn.IFS(B11659=2015,H11659/$O$13,B11659=2016,H11659/$O$14,B11659=2017,H11659/$O$15,B11659=2018,H11659/$O$16,B11659=2019,H11659/$O$17,B11659=2020,H11659/$O$18,B11659=2021,H11659/$O$19,B11659=2022,H11659/$O$20),"")</f>
        <v>4.2066795784023476E-5</v>
      </c>
      <c r="K11659" s="3" cm="1">
        <f t="array" ref="K11659">IFERROR(_xlfn.IFS(B11659=2015,J11659*$P$4,B11659=2016,J11659*$P$5,B11659=2017,J11659*$P$6,B11659=2018,J11659*$P$7,B11659=2019,J11659*$P$8,B11659=2020,J11659*$P$9,B11659=2021,J11659*$P$10,B11659=2022,J11659*$P$11),"")</f>
        <v>71439.84431873665</v>
      </c>
      <c r="L11659" s="3">
        <f t="shared" si="183"/>
        <v>132455.84431873664</v>
      </c>
    </row>
    <row r="11660" spans="1:12">
      <c r="A11660">
        <v>4839000</v>
      </c>
      <c r="B11660">
        <v>2018</v>
      </c>
      <c r="D11660" t="s">
        <v>2911</v>
      </c>
      <c r="E11660" t="s">
        <v>2912</v>
      </c>
      <c r="F11660" t="s">
        <v>4101</v>
      </c>
      <c r="G11660" t="s">
        <v>2913</v>
      </c>
      <c r="H11660" s="5">
        <v>66896</v>
      </c>
      <c r="I11660">
        <f>IFERROR(VLOOKUP(G11660,'NCES Match'!$A$2:$B$1307,2,FALSE),"")</f>
        <v>4839000</v>
      </c>
      <c r="J11660" cm="1">
        <f t="array" ref="J11660">IFERROR(_xlfn.IFS(B11660=2015,H11660/$O$13,B11660=2016,H11660/$O$14,B11660=2017,H11660/$O$15,B11660=2018,H11660/$O$16,B11660=2019,H11660/$O$17,B11660=2020,H11660/$O$18,B11660=2021,H11660/$O$19,B11660=2022,H11660/$O$20),"")</f>
        <v>4.3653575822438841E-5</v>
      </c>
      <c r="K11660" s="3" cm="1">
        <f t="array" ref="K11660">IFERROR(_xlfn.IFS(B11660=2015,J11660*$P$4,B11660=2016,J11660*$P$5,B11660=2017,J11660*$P$6,B11660=2018,J11660*$P$7,B11660=2019,J11660*$P$8,B11660=2020,J11660*$P$9,B11660=2021,J11660*$P$10,B11660=2022,J11660*$P$11),"")</f>
        <v>74946.785601912678</v>
      </c>
      <c r="L11660" s="3">
        <f t="shared" si="183"/>
        <v>141842.78560191268</v>
      </c>
    </row>
    <row r="11661" spans="1:12">
      <c r="A11661">
        <v>4839000</v>
      </c>
      <c r="B11661">
        <v>2019</v>
      </c>
      <c r="D11661" t="s">
        <v>2911</v>
      </c>
      <c r="E11661" t="s">
        <v>2912</v>
      </c>
      <c r="F11661" t="s">
        <v>4101</v>
      </c>
      <c r="G11661" t="s">
        <v>2913</v>
      </c>
      <c r="H11661" s="5">
        <v>72150</v>
      </c>
      <c r="I11661">
        <f>IFERROR(VLOOKUP(G11661,'NCES Match'!$A$2:$B$1307,2,FALSE),"")</f>
        <v>4839000</v>
      </c>
      <c r="J11661" cm="1">
        <f t="array" ref="J11661">IFERROR(_xlfn.IFS(B11661=2015,H11661/$O$13,B11661=2016,H11661/$O$14,B11661=2017,H11661/$O$15,B11661=2018,H11661/$O$16,B11661=2019,H11661/$O$17,B11661=2020,H11661/$O$18,B11661=2021,H11661/$O$19,B11661=2022,H11661/$O$20),"")</f>
        <v>4.5683938922477002E-5</v>
      </c>
      <c r="K11661" s="3" cm="1">
        <f t="array" ref="K11661">IFERROR(_xlfn.IFS(B11661=2015,J11661*$P$4,B11661=2016,J11661*$P$5,B11661=2017,J11661*$P$6,B11661=2018,J11661*$P$7,B11661=2019,J11661*$P$8,B11661=2020,J11661*$P$9,B11661=2021,J11661*$P$10,B11661=2022,J11661*$P$11),"")</f>
        <v>79395.303819582652</v>
      </c>
      <c r="L11661" s="3">
        <f t="shared" si="183"/>
        <v>151545.30381958265</v>
      </c>
    </row>
    <row r="11662" spans="1:12">
      <c r="A11662">
        <v>4839000</v>
      </c>
      <c r="B11662">
        <v>2020</v>
      </c>
      <c r="D11662" t="s">
        <v>2911</v>
      </c>
      <c r="E11662" t="s">
        <v>2912</v>
      </c>
      <c r="F11662" t="s">
        <v>4230</v>
      </c>
      <c r="G11662" t="s">
        <v>2913</v>
      </c>
      <c r="H11662" s="5">
        <v>87625</v>
      </c>
      <c r="I11662">
        <f>IFERROR(VLOOKUP(G11662,'NCES Match'!$A$2:$B$1307,2,FALSE),"")</f>
        <v>4839000</v>
      </c>
      <c r="J11662" cm="1">
        <f t="array" ref="J11662">IFERROR(_xlfn.IFS(B11662=2015,H11662/$O$13,B11662=2016,H11662/$O$14,B11662=2017,H11662/$O$15,B11662=2018,H11662/$O$16,B11662=2019,H11662/$O$17,B11662=2020,H11662/$O$18,B11662=2021,H11662/$O$19,B11662=2022,H11662/$O$20),"")</f>
        <v>4.7484650182430012E-5</v>
      </c>
      <c r="K11662" s="3" cm="1">
        <f t="array" ref="K11662">IFERROR(_xlfn.IFS(B11662=2015,J11662*$P$4,B11662=2016,J11662*$P$5,B11662=2017,J11662*$P$6,B11662=2018,J11662*$P$7,B11662=2019,J11662*$P$8,B11662=2020,J11662*$P$9,B11662=2021,J11662*$P$10,B11662=2022,J11662*$P$11),"")</f>
        <v>100097.77625385273</v>
      </c>
      <c r="L11662" s="3">
        <f t="shared" si="183"/>
        <v>187722.77625385273</v>
      </c>
    </row>
    <row r="11663" spans="1:12">
      <c r="A11663">
        <v>4839000</v>
      </c>
      <c r="B11663">
        <v>2021</v>
      </c>
      <c r="D11663" t="s">
        <v>2911</v>
      </c>
      <c r="E11663" t="s">
        <v>2912</v>
      </c>
      <c r="F11663" t="s">
        <v>4230</v>
      </c>
      <c r="G11663" t="s">
        <v>2913</v>
      </c>
      <c r="H11663" s="5">
        <v>107696.84</v>
      </c>
      <c r="I11663">
        <f>IFERROR(VLOOKUP(G11663,'NCES Match'!$A$2:$B$1307,2,FALSE),"")</f>
        <v>4839000</v>
      </c>
      <c r="J11663" cm="1">
        <f t="array" ref="J11663">IFERROR(_xlfn.IFS(B11663=2015,H11663/$O$13,B11663=2016,H11663/$O$14,B11663=2017,H11663/$O$15,B11663=2018,H11663/$O$16,B11663=2019,H11663/$O$17,B11663=2020,H11663/$O$18,B11663=2021,H11663/$O$19,B11663=2022,H11663/$O$20),"")</f>
        <v>5.5102335998145304E-5</v>
      </c>
      <c r="K11663" s="3" cm="1">
        <f t="array" ref="K11663">IFERROR(_xlfn.IFS(B11663=2015,J11663*$P$4,B11663=2016,J11663*$P$5,B11663=2017,J11663*$P$6,B11663=2018,J11663*$P$7,B11663=2019,J11663*$P$8,B11663=2020,J11663*$P$9,B11663=2021,J11663*$P$10,B11663=2022,J11663*$P$11),"")</f>
        <v>117949.48677282238</v>
      </c>
      <c r="L11663" s="3">
        <f t="shared" si="183"/>
        <v>225646.32677282236</v>
      </c>
    </row>
    <row r="11664" spans="1:12">
      <c r="A11664">
        <v>4839000</v>
      </c>
      <c r="B11664">
        <v>2022</v>
      </c>
      <c r="D11664" t="s">
        <v>2911</v>
      </c>
      <c r="E11664" t="s">
        <v>2912</v>
      </c>
      <c r="F11664" t="s">
        <v>4101</v>
      </c>
      <c r="G11664" t="s">
        <v>2913</v>
      </c>
      <c r="H11664" s="5">
        <v>105596.7</v>
      </c>
      <c r="I11664">
        <f>IFERROR(VLOOKUP(G11664,'NCES Match'!$A$2:$B$1307,2,FALSE),"")</f>
        <v>4839000</v>
      </c>
      <c r="J11664" cm="1">
        <f t="array" ref="J11664">IFERROR(_xlfn.IFS(B11664=2015,H11664/$O$13,B11664=2016,H11664/$O$14,B11664=2017,H11664/$O$15,B11664=2018,H11664/$O$16,B11664=2019,H11664/$O$17,B11664=2020,H11664/$O$18,B11664=2021,H11664/$O$19,B11664=2022,H11664/$O$20),"")</f>
        <v>4.6381306409372344E-5</v>
      </c>
      <c r="K11664" s="3" cm="1">
        <f t="array" ref="K11664">IFERROR(_xlfn.IFS(B11664=2015,J11664*$P$4,B11664=2016,J11664*$P$5,B11664=2017,J11664*$P$6,B11664=2018,J11664*$P$7,B11664=2019,J11664*$P$8,B11664=2020,J11664*$P$9,B11664=2021,J11664*$P$10,B11664=2022,J11664*$P$11),"")</f>
        <v>99881.355148662216</v>
      </c>
      <c r="L11664" s="3">
        <f t="shared" si="183"/>
        <v>205478.05514866221</v>
      </c>
    </row>
    <row r="11665" spans="1:12">
      <c r="A11665">
        <v>4839000</v>
      </c>
      <c r="B11665">
        <v>2023</v>
      </c>
      <c r="D11665" t="s">
        <v>2911</v>
      </c>
      <c r="E11665" t="s">
        <v>2912</v>
      </c>
      <c r="F11665" t="s">
        <v>4101</v>
      </c>
      <c r="G11665" t="s">
        <v>2913</v>
      </c>
      <c r="H11665" s="5">
        <v>119977.60000000001</v>
      </c>
      <c r="I11665">
        <f>IFERROR(VLOOKUP(G11665,'NCES Match'!$A$2:$B$1307,2,FALSE),"")</f>
        <v>4839000</v>
      </c>
      <c r="J11665" t="str" cm="1">
        <f t="array" ref="J11665">IFERROR(_xlfn.IFS(B11665=2015,H11665/$O$13,B11665=2016,H11665/$O$14,B11665=2017,H11665/$O$15,B11665=2018,H11665/$O$16,B11665=2019,H11665/$O$17,B11665=2020,H11665/$O$18,B11665=2021,H11665/$O$19,B11665=2022,H11665/$O$20),"")</f>
        <v/>
      </c>
      <c r="K11665" s="3" t="str" cm="1">
        <f t="array" ref="K11665">IFERROR(_xlfn.IFS(B11665=2015,J11665*$P$4,B11665=2016,J11665*$P$5,B11665=2017,J11665*$P$6,B11665=2018,J11665*$P$7,B11665=2019,J11665*$P$8,B11665=2020,J11665*$P$9,B11665=2021,J11665*$P$10,B11665=2022,J11665*$P$11),"")</f>
        <v/>
      </c>
      <c r="L11665" s="3">
        <f t="shared" si="183"/>
        <v>119977.60000000001</v>
      </c>
    </row>
    <row r="11666" spans="1:12">
      <c r="A11666">
        <v>4801422</v>
      </c>
      <c r="B11666">
        <v>2015</v>
      </c>
      <c r="C11666" t="s">
        <v>3521</v>
      </c>
      <c r="D11666" t="s">
        <v>3837</v>
      </c>
      <c r="E11666" t="s">
        <v>3838</v>
      </c>
      <c r="G11666" t="s">
        <v>3839</v>
      </c>
      <c r="H11666" s="5">
        <v>88237.460000000094</v>
      </c>
      <c r="I11666">
        <f>IFERROR(VLOOKUP(G11666,'NCES Match'!$A$2:$B$1307,2,FALSE),"")</f>
        <v>4801422</v>
      </c>
      <c r="J11666" cm="1">
        <f t="array" ref="J11666">IFERROR(_xlfn.IFS(B11666=2015,H11666/$O$13,B11666=2016,H11666/$O$14,B11666=2017,H11666/$O$15,B11666=2018,H11666/$O$16,B11666=2019,H11666/$O$17,B11666=2020,H11666/$O$18,B11666=2021,H11666/$O$19,B11666=2022,H11666/$O$20),"")</f>
        <v>6.9125557664616931E-5</v>
      </c>
      <c r="K11666" s="3" cm="1">
        <f t="array" ref="K11666">IFERROR(_xlfn.IFS(B11666=2015,J11666*$P$4,B11666=2016,J11666*$P$5,B11666=2017,J11666*$P$6,B11666=2018,J11666*$P$7,B11666=2019,J11666*$P$8,B11666=2020,J11666*$P$9,B11666=2021,J11666*$P$10,B11666=2022,J11666*$P$11),"")</f>
        <v>110012.14905372082</v>
      </c>
      <c r="L11666" s="3">
        <f t="shared" si="183"/>
        <v>198249.60905372089</v>
      </c>
    </row>
    <row r="11667" spans="1:12">
      <c r="A11667">
        <v>4801422</v>
      </c>
      <c r="B11667">
        <v>2016</v>
      </c>
      <c r="C11667" t="s">
        <v>4104</v>
      </c>
      <c r="D11667" t="s">
        <v>3837</v>
      </c>
      <c r="E11667" t="s">
        <v>3838</v>
      </c>
      <c r="F11667" t="s">
        <v>4101</v>
      </c>
      <c r="G11667" t="s">
        <v>3839</v>
      </c>
      <c r="H11667" s="5">
        <v>106898</v>
      </c>
      <c r="I11667">
        <f>IFERROR(VLOOKUP(G11667,'NCES Match'!$A$2:$B$1307,2,FALSE),"")</f>
        <v>4801422</v>
      </c>
      <c r="J11667" cm="1">
        <f t="array" ref="J11667">IFERROR(_xlfn.IFS(B11667=2015,H11667/$O$13,B11667=2016,H11667/$O$14,B11667=2017,H11667/$O$15,B11667=2018,H11667/$O$16,B11667=2019,H11667/$O$17,B11667=2020,H11667/$O$18,B11667=2021,H11667/$O$19,B11667=2022,H11667/$O$20),"")</f>
        <v>7.6524740821387865E-5</v>
      </c>
      <c r="K11667" s="3" cm="1">
        <f t="array" ref="K11667">IFERROR(_xlfn.IFS(B11667=2015,J11667*$P$4,B11667=2016,J11667*$P$5,B11667=2017,J11667*$P$6,B11667=2018,J11667*$P$7,B11667=2019,J11667*$P$8,B11667=2020,J11667*$P$9,B11667=2021,J11667*$P$10,B11667=2022,J11667*$P$11),"")</f>
        <v>128227.24696541869</v>
      </c>
      <c r="L11667" s="3">
        <f t="shared" si="183"/>
        <v>235125.24696541869</v>
      </c>
    </row>
    <row r="11668" spans="1:12">
      <c r="A11668">
        <v>4801422</v>
      </c>
      <c r="B11668">
        <v>2017</v>
      </c>
      <c r="D11668" t="s">
        <v>3837</v>
      </c>
      <c r="E11668" t="s">
        <v>3838</v>
      </c>
      <c r="F11668" t="s">
        <v>4101</v>
      </c>
      <c r="G11668" t="s">
        <v>3839</v>
      </c>
      <c r="H11668" s="5">
        <v>139045</v>
      </c>
      <c r="I11668">
        <f>IFERROR(VLOOKUP(G11668,'NCES Match'!$A$2:$B$1307,2,FALSE),"")</f>
        <v>4801422</v>
      </c>
      <c r="J11668" cm="1">
        <f t="array" ref="J11668">IFERROR(_xlfn.IFS(B11668=2015,H11668/$O$13,B11668=2016,H11668/$O$14,B11668=2017,H11668/$O$15,B11668=2018,H11668/$O$16,B11668=2019,H11668/$O$17,B11668=2020,H11668/$O$18,B11668=2021,H11668/$O$19,B11668=2022,H11668/$O$20),"")</f>
        <v>9.5863013304535601E-5</v>
      </c>
      <c r="K11668" s="3" cm="1">
        <f t="array" ref="K11668">IFERROR(_xlfn.IFS(B11668=2015,J11668*$P$4,B11668=2016,J11668*$P$5,B11668=2017,J11668*$P$6,B11668=2018,J11668*$P$7,B11668=2019,J11668*$P$8,B11668=2020,J11668*$P$9,B11668=2021,J11668*$P$10,B11668=2022,J11668*$P$11),"")</f>
        <v>162799.1535547846</v>
      </c>
      <c r="L11668" s="3">
        <f t="shared" si="183"/>
        <v>301844.1535547846</v>
      </c>
    </row>
    <row r="11669" spans="1:12">
      <c r="A11669">
        <v>4801422</v>
      </c>
      <c r="B11669">
        <v>2018</v>
      </c>
      <c r="D11669" t="s">
        <v>3837</v>
      </c>
      <c r="E11669" t="s">
        <v>3838</v>
      </c>
      <c r="F11669" t="s">
        <v>4101</v>
      </c>
      <c r="G11669" t="s">
        <v>3839</v>
      </c>
      <c r="H11669" s="5">
        <v>164980</v>
      </c>
      <c r="I11669">
        <f>IFERROR(VLOOKUP(G11669,'NCES Match'!$A$2:$B$1307,2,FALSE),"")</f>
        <v>4801422</v>
      </c>
      <c r="J11669" cm="1">
        <f t="array" ref="J11669">IFERROR(_xlfn.IFS(B11669=2015,H11669/$O$13,B11669=2016,H11669/$O$14,B11669=2017,H11669/$O$15,B11669=2018,H11669/$O$16,B11669=2019,H11669/$O$17,B11669=2020,H11669/$O$18,B11669=2021,H11669/$O$19,B11669=2022,H11669/$O$20),"")</f>
        <v>1.0765915658912282E-4</v>
      </c>
      <c r="K11669" s="3" cm="1">
        <f t="array" ref="K11669">IFERROR(_xlfn.IFS(B11669=2015,J11669*$P$4,B11669=2016,J11669*$P$5,B11669=2017,J11669*$P$6,B11669=2018,J11669*$P$7,B11669=2019,J11669*$P$8,B11669=2020,J11669*$P$9,B11669=2021,J11669*$P$10,B11669=2022,J11669*$P$11),"")</f>
        <v>184834.97800471709</v>
      </c>
      <c r="L11669" s="3">
        <f t="shared" si="183"/>
        <v>349814.97800471709</v>
      </c>
    </row>
    <row r="11670" spans="1:12">
      <c r="A11670">
        <v>4801422</v>
      </c>
      <c r="B11670">
        <v>2019</v>
      </c>
      <c r="D11670" t="s">
        <v>3837</v>
      </c>
      <c r="E11670" t="s">
        <v>3838</v>
      </c>
      <c r="F11670" t="s">
        <v>4101</v>
      </c>
      <c r="G11670" t="s">
        <v>3839</v>
      </c>
      <c r="H11670" s="5">
        <v>167926</v>
      </c>
      <c r="I11670">
        <f>IFERROR(VLOOKUP(G11670,'NCES Match'!$A$2:$B$1307,2,FALSE),"")</f>
        <v>4801422</v>
      </c>
      <c r="J11670" cm="1">
        <f t="array" ref="J11670">IFERROR(_xlfn.IFS(B11670=2015,H11670/$O$13,B11670=2016,H11670/$O$14,B11670=2017,H11670/$O$15,B11670=2018,H11670/$O$16,B11670=2019,H11670/$O$17,B11670=2020,H11670/$O$18,B11670=2021,H11670/$O$19,B11670=2022,H11670/$O$20),"")</f>
        <v>1.0632738915448195E-4</v>
      </c>
      <c r="K11670" s="3" cm="1">
        <f t="array" ref="K11670">IFERROR(_xlfn.IFS(B11670=2015,J11670*$P$4,B11670=2016,J11670*$P$5,B11670=2017,J11670*$P$6,B11670=2018,J11670*$P$7,B11670=2019,J11670*$P$8,B11670=2020,J11670*$P$9,B11670=2021,J11670*$P$10,B11670=2022,J11670*$P$11),"")</f>
        <v>184789.13082754315</v>
      </c>
      <c r="L11670" s="3">
        <f t="shared" si="183"/>
        <v>352715.13082754315</v>
      </c>
    </row>
    <row r="11671" spans="1:12">
      <c r="A11671">
        <v>4801422</v>
      </c>
      <c r="B11671">
        <v>2020</v>
      </c>
      <c r="D11671" t="s">
        <v>3837</v>
      </c>
      <c r="E11671" t="s">
        <v>3838</v>
      </c>
      <c r="F11671" t="s">
        <v>4230</v>
      </c>
      <c r="G11671" t="s">
        <v>3839</v>
      </c>
      <c r="H11671" s="5">
        <v>306977</v>
      </c>
      <c r="I11671">
        <f>IFERROR(VLOOKUP(G11671,'NCES Match'!$A$2:$B$1307,2,FALSE),"")</f>
        <v>4801422</v>
      </c>
      <c r="J11671" cm="1">
        <f t="array" ref="J11671">IFERROR(_xlfn.IFS(B11671=2015,H11671/$O$13,B11671=2016,H11671/$O$14,B11671=2017,H11671/$O$15,B11671=2018,H11671/$O$16,B11671=2019,H11671/$O$17,B11671=2020,H11671/$O$18,B11671=2021,H11671/$O$19,B11671=2022,H11671/$O$20),"")</f>
        <v>1.6635315787790947E-4</v>
      </c>
      <c r="K11671" s="3" cm="1">
        <f t="array" ref="K11671">IFERROR(_xlfn.IFS(B11671=2015,J11671*$P$4,B11671=2016,J11671*$P$5,B11671=2017,J11671*$P$6,B11671=2018,J11671*$P$7,B11671=2019,J11671*$P$8,B11671=2020,J11671*$P$9,B11671=2021,J11671*$P$10,B11671=2022,J11671*$P$11),"")</f>
        <v>350672.92509077262</v>
      </c>
      <c r="L11671" s="3">
        <f t="shared" si="183"/>
        <v>657649.92509077257</v>
      </c>
    </row>
    <row r="11672" spans="1:12">
      <c r="A11672">
        <v>4801422</v>
      </c>
      <c r="B11672">
        <v>2021</v>
      </c>
      <c r="D11672" t="s">
        <v>3837</v>
      </c>
      <c r="E11672" t="s">
        <v>3838</v>
      </c>
      <c r="F11672" t="s">
        <v>4101</v>
      </c>
      <c r="G11672" t="s">
        <v>3839</v>
      </c>
      <c r="H11672" s="5">
        <v>356586.12</v>
      </c>
      <c r="I11672">
        <f>IFERROR(VLOOKUP(G11672,'NCES Match'!$A$2:$B$1307,2,FALSE),"")</f>
        <v>4801422</v>
      </c>
      <c r="J11672" cm="1">
        <f t="array" ref="J11672">IFERROR(_xlfn.IFS(B11672=2015,H11672/$O$13,B11672=2016,H11672/$O$14,B11672=2017,H11672/$O$15,B11672=2018,H11672/$O$16,B11672=2019,H11672/$O$17,B11672=2020,H11672/$O$18,B11672=2021,H11672/$O$19,B11672=2022,H11672/$O$20),"")</f>
        <v>1.8244479779086332E-4</v>
      </c>
      <c r="K11672" s="3" cm="1">
        <f t="array" ref="K11672">IFERROR(_xlfn.IFS(B11672=2015,J11672*$P$4,B11672=2016,J11672*$P$5,B11672=2017,J11672*$P$6,B11672=2018,J11672*$P$7,B11672=2019,J11672*$P$8,B11672=2020,J11672*$P$9,B11672=2021,J11672*$P$10,B11672=2022,J11672*$P$11),"")</f>
        <v>390532.8127019516</v>
      </c>
      <c r="L11672" s="3">
        <f t="shared" si="183"/>
        <v>747118.93270195159</v>
      </c>
    </row>
    <row r="11673" spans="1:12">
      <c r="A11673">
        <v>4801422</v>
      </c>
      <c r="B11673">
        <v>2022</v>
      </c>
      <c r="D11673" t="s">
        <v>3837</v>
      </c>
      <c r="E11673" t="s">
        <v>3838</v>
      </c>
      <c r="F11673" t="s">
        <v>4101</v>
      </c>
      <c r="G11673" t="s">
        <v>3839</v>
      </c>
      <c r="H11673" s="5">
        <v>437154.11</v>
      </c>
      <c r="I11673">
        <f>IFERROR(VLOOKUP(G11673,'NCES Match'!$A$2:$B$1307,2,FALSE),"")</f>
        <v>4801422</v>
      </c>
      <c r="J11673" cm="1">
        <f t="array" ref="J11673">IFERROR(_xlfn.IFS(B11673=2015,H11673/$O$13,B11673=2016,H11673/$O$14,B11673=2017,H11673/$O$15,B11673=2018,H11673/$O$16,B11673=2019,H11673/$O$17,B11673=2020,H11673/$O$18,B11673=2021,H11673/$O$19,B11673=2022,H11673/$O$20),"")</f>
        <v>1.9201148069993156E-4</v>
      </c>
      <c r="K11673" s="3" cm="1">
        <f t="array" ref="K11673">IFERROR(_xlfn.IFS(B11673=2015,J11673*$P$4,B11673=2016,J11673*$P$5,B11673=2017,J11673*$P$6,B11673=2018,J11673*$P$7,B11673=2019,J11673*$P$8,B11673=2020,J11673*$P$9,B11673=2021,J11673*$P$10,B11673=2022,J11673*$P$11),"")</f>
        <v>413493.46064419963</v>
      </c>
      <c r="L11673" s="3">
        <f t="shared" si="183"/>
        <v>850647.57064419962</v>
      </c>
    </row>
    <row r="11674" spans="1:12">
      <c r="A11674">
        <v>4801422</v>
      </c>
      <c r="B11674">
        <v>2023</v>
      </c>
      <c r="D11674" t="s">
        <v>3837</v>
      </c>
      <c r="E11674" t="s">
        <v>3838</v>
      </c>
      <c r="F11674" t="s">
        <v>4101</v>
      </c>
      <c r="G11674" t="s">
        <v>3839</v>
      </c>
      <c r="H11674" s="5">
        <v>454045.07</v>
      </c>
      <c r="I11674">
        <f>IFERROR(VLOOKUP(G11674,'NCES Match'!$A$2:$B$1307,2,FALSE),"")</f>
        <v>4801422</v>
      </c>
      <c r="J11674" t="str" cm="1">
        <f t="array" ref="J11674">IFERROR(_xlfn.IFS(B11674=2015,H11674/$O$13,B11674=2016,H11674/$O$14,B11674=2017,H11674/$O$15,B11674=2018,H11674/$O$16,B11674=2019,H11674/$O$17,B11674=2020,H11674/$O$18,B11674=2021,H11674/$O$19,B11674=2022,H11674/$O$20),"")</f>
        <v/>
      </c>
      <c r="K11674" s="3" t="str" cm="1">
        <f t="array" ref="K11674">IFERROR(_xlfn.IFS(B11674=2015,J11674*$P$4,B11674=2016,J11674*$P$5,B11674=2017,J11674*$P$6,B11674=2018,J11674*$P$7,B11674=2019,J11674*$P$8,B11674=2020,J11674*$P$9,B11674=2021,J11674*$P$10,B11674=2022,J11674*$P$11),"")</f>
        <v/>
      </c>
      <c r="L11674" s="3">
        <f t="shared" si="183"/>
        <v>454045.07</v>
      </c>
    </row>
    <row r="11675" spans="1:12">
      <c r="A11675">
        <v>4801458</v>
      </c>
      <c r="B11675">
        <v>2017</v>
      </c>
      <c r="D11675" t="s">
        <v>4116</v>
      </c>
      <c r="E11675" t="s">
        <v>4117</v>
      </c>
      <c r="F11675" t="s">
        <v>4101</v>
      </c>
      <c r="G11675" t="s">
        <v>4118</v>
      </c>
      <c r="H11675" s="5">
        <v>11305</v>
      </c>
      <c r="I11675">
        <f>IFERROR(VLOOKUP(G11675,'NCES Match'!$A$2:$B$1307,2,FALSE),"")</f>
        <v>4801458</v>
      </c>
      <c r="J11675" cm="1">
        <f t="array" ref="J11675">IFERROR(_xlfn.IFS(B11675=2015,H11675/$O$13,B11675=2016,H11675/$O$14,B11675=2017,H11675/$O$15,B11675=2018,H11675/$O$16,B11675=2019,H11675/$O$17,B11675=2020,H11675/$O$18,B11675=2021,H11675/$O$19,B11675=2022,H11675/$O$20),"")</f>
        <v>7.7941052566275312E-6</v>
      </c>
      <c r="K11675" s="3" cm="1">
        <f t="array" ref="K11675">IFERROR(_xlfn.IFS(B11675=2015,J11675*$P$4,B11675=2016,J11675*$P$5,B11675=2017,J11675*$P$6,B11675=2018,J11675*$P$7,B11675=2019,J11675*$P$8,B11675=2020,J11675*$P$9,B11675=2021,J11675*$P$10,B11675=2022,J11675*$P$11),"")</f>
        <v>13236.322276506457</v>
      </c>
      <c r="L11675" s="3">
        <f t="shared" si="183"/>
        <v>24541.322276506457</v>
      </c>
    </row>
    <row r="11676" spans="1:12">
      <c r="A11676">
        <v>4801458</v>
      </c>
      <c r="B11676">
        <v>2018</v>
      </c>
      <c r="D11676" t="s">
        <v>4116</v>
      </c>
      <c r="E11676" t="s">
        <v>4117</v>
      </c>
      <c r="F11676" t="s">
        <v>4101</v>
      </c>
      <c r="G11676" t="s">
        <v>4118</v>
      </c>
      <c r="H11676" s="5">
        <v>32813</v>
      </c>
      <c r="I11676">
        <f>IFERROR(VLOOKUP(G11676,'NCES Match'!$A$2:$B$1307,2,FALSE),"")</f>
        <v>4801458</v>
      </c>
      <c r="J11676" cm="1">
        <f t="array" ref="J11676">IFERROR(_xlfn.IFS(B11676=2015,H11676/$O$13,B11676=2016,H11676/$O$14,B11676=2017,H11676/$O$15,B11676=2018,H11676/$O$16,B11676=2019,H11676/$O$17,B11676=2020,H11676/$O$18,B11676=2021,H11676/$O$19,B11676=2022,H11676/$O$20),"")</f>
        <v>2.1412413051029741E-5</v>
      </c>
      <c r="K11676" s="3" cm="1">
        <f t="array" ref="K11676">IFERROR(_xlfn.IFS(B11676=2015,J11676*$P$4,B11676=2016,J11676*$P$5,B11676=2017,J11676*$P$6,B11676=2018,J11676*$P$7,B11676=2019,J11676*$P$8,B11676=2020,J11676*$P$9,B11676=2021,J11676*$P$10,B11676=2022,J11676*$P$11),"")</f>
        <v>36761.971955805435</v>
      </c>
      <c r="L11676" s="3">
        <f t="shared" si="183"/>
        <v>69574.971955805435</v>
      </c>
    </row>
    <row r="11677" spans="1:12">
      <c r="A11677">
        <v>4801458</v>
      </c>
      <c r="B11677">
        <v>2019</v>
      </c>
      <c r="D11677" t="s">
        <v>4116</v>
      </c>
      <c r="E11677" t="s">
        <v>4117</v>
      </c>
      <c r="F11677" t="s">
        <v>4101</v>
      </c>
      <c r="G11677" t="s">
        <v>4118</v>
      </c>
      <c r="H11677" s="5">
        <v>40004</v>
      </c>
      <c r="I11677">
        <f>IFERROR(VLOOKUP(G11677,'NCES Match'!$A$2:$B$1307,2,FALSE),"")</f>
        <v>4801458</v>
      </c>
      <c r="J11677" cm="1">
        <f t="array" ref="J11677">IFERROR(_xlfn.IFS(B11677=2015,H11677/$O$13,B11677=2016,H11677/$O$14,B11677=2017,H11677/$O$15,B11677=2018,H11677/$O$16,B11677=2019,H11677/$O$17,B11677=2020,H11677/$O$18,B11677=2021,H11677/$O$19,B11677=2022,H11677/$O$20),"")</f>
        <v>2.5329733785928898E-5</v>
      </c>
      <c r="K11677" s="3" cm="1">
        <f t="array" ref="K11677">IFERROR(_xlfn.IFS(B11677=2015,J11677*$P$4,B11677=2016,J11677*$P$5,B11677=2017,J11677*$P$6,B11677=2018,J11677*$P$7,B11677=2019,J11677*$P$8,B11677=2020,J11677*$P$9,B11677=2021,J11677*$P$10,B11677=2022,J11677*$P$11),"")</f>
        <v>44021.202134422521</v>
      </c>
      <c r="L11677" s="3">
        <f t="shared" si="183"/>
        <v>84025.202134422521</v>
      </c>
    </row>
    <row r="11678" spans="1:12">
      <c r="A11678">
        <v>4801458</v>
      </c>
      <c r="B11678">
        <v>2020</v>
      </c>
      <c r="D11678" t="s">
        <v>4116</v>
      </c>
      <c r="E11678" t="s">
        <v>4117</v>
      </c>
      <c r="F11678" t="s">
        <v>4230</v>
      </c>
      <c r="G11678" t="s">
        <v>4118</v>
      </c>
      <c r="H11678" s="5">
        <v>73733</v>
      </c>
      <c r="I11678">
        <f>IFERROR(VLOOKUP(G11678,'NCES Match'!$A$2:$B$1307,2,FALSE),"")</f>
        <v>4801458</v>
      </c>
      <c r="J11678" cm="1">
        <f t="array" ref="J11678">IFERROR(_xlfn.IFS(B11678=2015,H11678/$O$13,B11678=2016,H11678/$O$14,B11678=2017,H11678/$O$15,B11678=2018,H11678/$O$16,B11678=2019,H11678/$O$17,B11678=2020,H11678/$O$18,B11678=2021,H11678/$O$19,B11678=2022,H11678/$O$20),"")</f>
        <v>3.9956470321268037E-5</v>
      </c>
      <c r="K11678" s="3" cm="1">
        <f t="array" ref="K11678">IFERROR(_xlfn.IFS(B11678=2015,J11678*$P$4,B11678=2016,J11678*$P$5,B11678=2017,J11678*$P$6,B11678=2018,J11678*$P$7,B11678=2019,J11678*$P$8,B11678=2020,J11678*$P$9,B11678=2021,J11678*$P$10,B11678=2022,J11678*$P$11),"")</f>
        <v>84228.351914696977</v>
      </c>
      <c r="L11678" s="3">
        <f t="shared" si="183"/>
        <v>157961.35191469698</v>
      </c>
    </row>
    <row r="11679" spans="1:12">
      <c r="A11679">
        <v>4801458</v>
      </c>
      <c r="B11679">
        <v>2021</v>
      </c>
      <c r="D11679" t="s">
        <v>4116</v>
      </c>
      <c r="E11679" t="s">
        <v>4117</v>
      </c>
      <c r="F11679" t="s">
        <v>4101</v>
      </c>
      <c r="G11679" t="s">
        <v>4118</v>
      </c>
      <c r="H11679" s="5">
        <v>94418.14</v>
      </c>
      <c r="I11679">
        <f>IFERROR(VLOOKUP(G11679,'NCES Match'!$A$2:$B$1307,2,FALSE),"")</f>
        <v>4801458</v>
      </c>
      <c r="J11679" cm="1">
        <f t="array" ref="J11679">IFERROR(_xlfn.IFS(B11679=2015,H11679/$O$13,B11679=2016,H11679/$O$14,B11679=2017,H11679/$O$15,B11679=2018,H11679/$O$16,B11679=2019,H11679/$O$17,B11679=2020,H11679/$O$18,B11679=2021,H11679/$O$19,B11679=2022,H11679/$O$20),"")</f>
        <v>4.8308381885670214E-5</v>
      </c>
      <c r="K11679" s="3" cm="1">
        <f t="array" ref="K11679">IFERROR(_xlfn.IFS(B11679=2015,J11679*$P$4,B11679=2016,J11679*$P$5,B11679=2017,J11679*$P$6,B11679=2018,J11679*$P$7,B11679=2019,J11679*$P$8,B11679=2020,J11679*$P$9,B11679=2021,J11679*$P$10,B11679=2022,J11679*$P$11),"")</f>
        <v>103406.66592487293</v>
      </c>
      <c r="L11679" s="3">
        <f t="shared" si="183"/>
        <v>197824.80592487293</v>
      </c>
    </row>
    <row r="11680" spans="1:12">
      <c r="A11680">
        <v>4801458</v>
      </c>
      <c r="B11680">
        <v>2022</v>
      </c>
      <c r="D11680" t="s">
        <v>4116</v>
      </c>
      <c r="E11680" t="s">
        <v>4117</v>
      </c>
      <c r="F11680" t="s">
        <v>4101</v>
      </c>
      <c r="G11680" t="s">
        <v>4118</v>
      </c>
      <c r="H11680" s="5">
        <v>96032.68</v>
      </c>
      <c r="I11680">
        <f>IFERROR(VLOOKUP(G11680,'NCES Match'!$A$2:$B$1307,2,FALSE),"")</f>
        <v>4801458</v>
      </c>
      <c r="J11680" cm="1">
        <f t="array" ref="J11680">IFERROR(_xlfn.IFS(B11680=2015,H11680/$O$13,B11680=2016,H11680/$O$14,B11680=2017,H11680/$O$15,B11680=2018,H11680/$O$16,B11680=2019,H11680/$O$17,B11680=2020,H11680/$O$18,B11680=2021,H11680/$O$19,B11680=2022,H11680/$O$20),"")</f>
        <v>4.2180495757852311E-5</v>
      </c>
      <c r="K11680" s="3" cm="1">
        <f t="array" ref="K11680">IFERROR(_xlfn.IFS(B11680=2015,J11680*$P$4,B11680=2016,J11680*$P$5,B11680=2017,J11680*$P$6,B11680=2018,J11680*$P$7,B11680=2019,J11680*$P$8,B11680=2020,J11680*$P$9,B11680=2021,J11680*$P$10,B11680=2022,J11680*$P$11),"")</f>
        <v>90834.980799190045</v>
      </c>
      <c r="L11680" s="3">
        <f t="shared" si="183"/>
        <v>186867.66079919005</v>
      </c>
    </row>
    <row r="11681" spans="1:12">
      <c r="A11681">
        <v>4801458</v>
      </c>
      <c r="B11681">
        <v>2023</v>
      </c>
      <c r="D11681" t="s">
        <v>4116</v>
      </c>
      <c r="E11681" t="s">
        <v>4117</v>
      </c>
      <c r="F11681" t="s">
        <v>4101</v>
      </c>
      <c r="G11681" t="s">
        <v>4118</v>
      </c>
      <c r="H11681" s="5">
        <v>103561.3</v>
      </c>
      <c r="I11681">
        <f>IFERROR(VLOOKUP(G11681,'NCES Match'!$A$2:$B$1307,2,FALSE),"")</f>
        <v>4801458</v>
      </c>
      <c r="J11681" t="str" cm="1">
        <f t="array" ref="J11681">IFERROR(_xlfn.IFS(B11681=2015,H11681/$O$13,B11681=2016,H11681/$O$14,B11681=2017,H11681/$O$15,B11681=2018,H11681/$O$16,B11681=2019,H11681/$O$17,B11681=2020,H11681/$O$18,B11681=2021,H11681/$O$19,B11681=2022,H11681/$O$20),"")</f>
        <v/>
      </c>
      <c r="K11681" s="3" t="str" cm="1">
        <f t="array" ref="K11681">IFERROR(_xlfn.IFS(B11681=2015,J11681*$P$4,B11681=2016,J11681*$P$5,B11681=2017,J11681*$P$6,B11681=2018,J11681*$P$7,B11681=2019,J11681*$P$8,B11681=2020,J11681*$P$9,B11681=2021,J11681*$P$10,B11681=2022,J11681*$P$11),"")</f>
        <v/>
      </c>
      <c r="L11681" s="3">
        <f t="shared" si="183"/>
        <v>103561.3</v>
      </c>
    </row>
    <row r="11682" spans="1:12">
      <c r="A11682">
        <v>4819320</v>
      </c>
      <c r="B11682">
        <v>2015</v>
      </c>
      <c r="C11682" t="s">
        <v>381</v>
      </c>
      <c r="D11682" t="s">
        <v>1319</v>
      </c>
      <c r="E11682" t="s">
        <v>1320</v>
      </c>
      <c r="G11682" t="s">
        <v>1321</v>
      </c>
      <c r="H11682" s="5">
        <v>182633.26</v>
      </c>
      <c r="I11682">
        <f>IFERROR(VLOOKUP(G11682,'NCES Match'!$A$2:$B$1307,2,FALSE),"")</f>
        <v>4819320</v>
      </c>
      <c r="J11682" cm="1">
        <f t="array" ref="J11682">IFERROR(_xlfn.IFS(B11682=2015,H11682/$O$13,B11682=2016,H11682/$O$14,B11682=2017,H11682/$O$15,B11682=2018,H11682/$O$16,B11682=2019,H11682/$O$17,B11682=2020,H11682/$O$18,B11682=2021,H11682/$O$19,B11682=2022,H11682/$O$20),"")</f>
        <v>1.4307558202159224E-4</v>
      </c>
      <c r="K11682" s="3" cm="1">
        <f t="array" ref="K11682">IFERROR(_xlfn.IFS(B11682=2015,J11682*$P$4,B11682=2016,J11682*$P$5,B11682=2017,J11682*$P$6,B11682=2018,J11682*$P$7,B11682=2019,J11682*$P$8,B11682=2020,J11682*$P$9,B11682=2021,J11682*$P$10,B11682=2022,J11682*$P$11),"")</f>
        <v>227702.35477411665</v>
      </c>
      <c r="L11682" s="3">
        <f t="shared" si="183"/>
        <v>410335.61477411666</v>
      </c>
    </row>
    <row r="11683" spans="1:12">
      <c r="A11683">
        <v>4819320</v>
      </c>
      <c r="B11683">
        <v>2016</v>
      </c>
      <c r="C11683" t="s">
        <v>4102</v>
      </c>
      <c r="D11683" t="s">
        <v>1319</v>
      </c>
      <c r="E11683" t="s">
        <v>1320</v>
      </c>
      <c r="F11683" t="s">
        <v>4101</v>
      </c>
      <c r="G11683" t="s">
        <v>1321</v>
      </c>
      <c r="H11683" s="5">
        <v>181674</v>
      </c>
      <c r="I11683">
        <f>IFERROR(VLOOKUP(G11683,'NCES Match'!$A$2:$B$1307,2,FALSE),"")</f>
        <v>4819320</v>
      </c>
      <c r="J11683" cm="1">
        <f t="array" ref="J11683">IFERROR(_xlfn.IFS(B11683=2015,H11683/$O$13,B11683=2016,H11683/$O$14,B11683=2017,H11683/$O$15,B11683=2018,H11683/$O$16,B11683=2019,H11683/$O$17,B11683=2020,H11683/$O$18,B11683=2021,H11683/$O$19,B11683=2022,H11683/$O$20),"")</f>
        <v>1.3005440479695428E-4</v>
      </c>
      <c r="K11683" s="3" cm="1">
        <f t="array" ref="K11683">IFERROR(_xlfn.IFS(B11683=2015,J11683*$P$4,B11683=2016,J11683*$P$5,B11683=2017,J11683*$P$6,B11683=2018,J11683*$P$7,B11683=2019,J11683*$P$8,B11683=2020,J11683*$P$9,B11683=2021,J11683*$P$10,B11683=2022,J11683*$P$11),"")</f>
        <v>217923.2246178177</v>
      </c>
      <c r="L11683" s="3">
        <f t="shared" si="183"/>
        <v>399597.22461781767</v>
      </c>
    </row>
    <row r="11684" spans="1:12">
      <c r="A11684">
        <v>4819320</v>
      </c>
      <c r="B11684">
        <v>2017</v>
      </c>
      <c r="D11684" t="s">
        <v>1319</v>
      </c>
      <c r="E11684" t="s">
        <v>1320</v>
      </c>
      <c r="F11684" t="s">
        <v>4101</v>
      </c>
      <c r="G11684" t="s">
        <v>1321</v>
      </c>
      <c r="H11684" s="5">
        <v>214879</v>
      </c>
      <c r="I11684">
        <f>IFERROR(VLOOKUP(G11684,'NCES Match'!$A$2:$B$1307,2,FALSE),"")</f>
        <v>4819320</v>
      </c>
      <c r="J11684" cm="1">
        <f t="array" ref="J11684">IFERROR(_xlfn.IFS(B11684=2015,H11684/$O$13,B11684=2016,H11684/$O$14,B11684=2017,H11684/$O$15,B11684=2018,H11684/$O$16,B11684=2019,H11684/$O$17,B11684=2020,H11684/$O$18,B11684=2021,H11684/$O$19,B11684=2022,H11684/$O$20),"")</f>
        <v>1.4814591273231909E-4</v>
      </c>
      <c r="K11684" s="3" cm="1">
        <f t="array" ref="K11684">IFERROR(_xlfn.IFS(B11684=2015,J11684*$P$4,B11684=2016,J11684*$P$5,B11684=2017,J11684*$P$6,B11684=2018,J11684*$P$7,B11684=2019,J11684*$P$8,B11684=2020,J11684*$P$9,B11684=2021,J11684*$P$10,B11684=2022,J11684*$P$11),"")</f>
        <v>251588.47363586296</v>
      </c>
      <c r="L11684" s="3">
        <f t="shared" si="183"/>
        <v>466467.47363586293</v>
      </c>
    </row>
    <row r="11685" spans="1:12">
      <c r="A11685">
        <v>4819320</v>
      </c>
      <c r="B11685">
        <v>2018</v>
      </c>
      <c r="D11685" t="s">
        <v>1319</v>
      </c>
      <c r="E11685" t="s">
        <v>1320</v>
      </c>
      <c r="F11685" t="s">
        <v>4101</v>
      </c>
      <c r="G11685" t="s">
        <v>1321</v>
      </c>
      <c r="H11685" s="5">
        <v>223490</v>
      </c>
      <c r="I11685">
        <f>IFERROR(VLOOKUP(G11685,'NCES Match'!$A$2:$B$1307,2,FALSE),"")</f>
        <v>4819320</v>
      </c>
      <c r="J11685" cm="1">
        <f t="array" ref="J11685">IFERROR(_xlfn.IFS(B11685=2015,H11685/$O$13,B11685=2016,H11685/$O$14,B11685=2017,H11685/$O$15,B11685=2018,H11685/$O$16,B11685=2019,H11685/$O$17,B11685=2020,H11685/$O$18,B11685=2021,H11685/$O$19,B11685=2022,H11685/$O$20),"")</f>
        <v>1.4584037402171814E-4</v>
      </c>
      <c r="K11685" s="3" cm="1">
        <f t="array" ref="K11685">IFERROR(_xlfn.IFS(B11685=2015,J11685*$P$4,B11685=2016,J11685*$P$5,B11685=2017,J11685*$P$6,B11685=2018,J11685*$P$7,B11685=2019,J11685*$P$8,B11685=2020,J11685*$P$9,B11685=2021,J11685*$P$10,B11685=2022,J11685*$P$11),"")</f>
        <v>250386.52705948733</v>
      </c>
      <c r="L11685" s="3">
        <f t="shared" si="183"/>
        <v>473876.5270594873</v>
      </c>
    </row>
    <row r="11686" spans="1:12">
      <c r="A11686">
        <v>4819320</v>
      </c>
      <c r="B11686">
        <v>2019</v>
      </c>
      <c r="D11686" t="s">
        <v>1319</v>
      </c>
      <c r="E11686" t="s">
        <v>1320</v>
      </c>
      <c r="F11686" t="s">
        <v>4101</v>
      </c>
      <c r="G11686" t="s">
        <v>1321</v>
      </c>
      <c r="H11686" s="5">
        <v>247409</v>
      </c>
      <c r="I11686">
        <f>IFERROR(VLOOKUP(G11686,'NCES Match'!$A$2:$B$1307,2,FALSE),"")</f>
        <v>4819320</v>
      </c>
      <c r="J11686" cm="1">
        <f t="array" ref="J11686">IFERROR(_xlfn.IFS(B11686=2015,H11686/$O$13,B11686=2016,H11686/$O$14,B11686=2017,H11686/$O$15,B11686=2018,H11686/$O$16,B11686=2019,H11686/$O$17,B11686=2020,H11686/$O$18,B11686=2021,H11686/$O$19,B11686=2022,H11686/$O$20),"")</f>
        <v>1.5665443721235082E-4</v>
      </c>
      <c r="K11686" s="3" cm="1">
        <f t="array" ref="K11686">IFERROR(_xlfn.IFS(B11686=2015,J11686*$P$4,B11686=2016,J11686*$P$5,B11686=2017,J11686*$P$6,B11686=2018,J11686*$P$7,B11686=2019,J11686*$P$8,B11686=2020,J11686*$P$9,B11686=2021,J11686*$P$10,B11686=2022,J11686*$P$11),"")</f>
        <v>272253.81459042447</v>
      </c>
      <c r="L11686" s="3">
        <f t="shared" si="183"/>
        <v>519662.81459042447</v>
      </c>
    </row>
    <row r="11687" spans="1:12">
      <c r="A11687">
        <v>4819320</v>
      </c>
      <c r="B11687">
        <v>2020</v>
      </c>
      <c r="D11687" t="s">
        <v>1319</v>
      </c>
      <c r="E11687" t="s">
        <v>1320</v>
      </c>
      <c r="F11687" t="s">
        <v>4230</v>
      </c>
      <c r="G11687" t="s">
        <v>1321</v>
      </c>
      <c r="H11687" s="5">
        <v>288640</v>
      </c>
      <c r="I11687">
        <f>IFERROR(VLOOKUP(G11687,'NCES Match'!$A$2:$B$1307,2,FALSE),"")</f>
        <v>4819320</v>
      </c>
      <c r="J11687" cm="1">
        <f t="array" ref="J11687">IFERROR(_xlfn.IFS(B11687=2015,H11687/$O$13,B11687=2016,H11687/$O$14,B11687=2017,H11687/$O$15,B11687=2018,H11687/$O$16,B11687=2019,H11687/$O$17,B11687=2020,H11687/$O$18,B11687=2021,H11687/$O$19,B11687=2022,H11687/$O$20),"")</f>
        <v>1.5641619890050326E-4</v>
      </c>
      <c r="K11687" s="3" cm="1">
        <f t="array" ref="K11687">IFERROR(_xlfn.IFS(B11687=2015,J11687*$P$4,B11687=2016,J11687*$P$5,B11687=2017,J11687*$P$6,B11687=2018,J11687*$P$7,B11687=2019,J11687*$P$8,B11687=2020,J11687*$P$9,B11687=2021,J11687*$P$10,B11687=2022,J11687*$P$11),"")</f>
        <v>329725.78759386076</v>
      </c>
      <c r="L11687" s="3">
        <f t="shared" si="183"/>
        <v>618365.78759386076</v>
      </c>
    </row>
    <row r="11688" spans="1:12">
      <c r="A11688">
        <v>4819320</v>
      </c>
      <c r="B11688">
        <v>2021</v>
      </c>
      <c r="D11688" t="s">
        <v>1319</v>
      </c>
      <c r="E11688" t="s">
        <v>1320</v>
      </c>
      <c r="F11688" t="s">
        <v>4230</v>
      </c>
      <c r="G11688" t="s">
        <v>1321</v>
      </c>
      <c r="H11688" s="5">
        <v>284946.17</v>
      </c>
      <c r="I11688">
        <f>IFERROR(VLOOKUP(G11688,'NCES Match'!$A$2:$B$1307,2,FALSE),"")</f>
        <v>4819320</v>
      </c>
      <c r="J11688" cm="1">
        <f t="array" ref="J11688">IFERROR(_xlfn.IFS(B11688=2015,H11688/$O$13,B11688=2016,H11688/$O$14,B11688=2017,H11688/$O$15,B11688=2018,H11688/$O$16,B11688=2019,H11688/$O$17,B11688=2020,H11688/$O$18,B11688=2021,H11688/$O$19,B11688=2022,H11688/$O$20),"")</f>
        <v>1.457907177288083E-4</v>
      </c>
      <c r="K11688" s="3" cm="1">
        <f t="array" ref="K11688">IFERROR(_xlfn.IFS(B11688=2015,J11688*$P$4,B11688=2016,J11688*$P$5,B11688=2017,J11688*$P$6,B11688=2018,J11688*$P$7,B11688=2019,J11688*$P$8,B11688=2020,J11688*$P$9,B11688=2021,J11688*$P$10,B11688=2022,J11688*$P$11),"")</f>
        <v>312072.80092323408</v>
      </c>
      <c r="L11688" s="3">
        <f t="shared" si="183"/>
        <v>597018.97092323401</v>
      </c>
    </row>
    <row r="11689" spans="1:12">
      <c r="A11689">
        <v>4819320</v>
      </c>
      <c r="B11689">
        <v>2022</v>
      </c>
      <c r="D11689" t="s">
        <v>1319</v>
      </c>
      <c r="E11689" t="s">
        <v>1320</v>
      </c>
      <c r="F11689" t="s">
        <v>4101</v>
      </c>
      <c r="G11689" t="s">
        <v>1321</v>
      </c>
      <c r="H11689" s="5">
        <v>328869.65000000002</v>
      </c>
      <c r="I11689">
        <f>IFERROR(VLOOKUP(G11689,'NCES Match'!$A$2:$B$1307,2,FALSE),"")</f>
        <v>4819320</v>
      </c>
      <c r="J11689" cm="1">
        <f t="array" ref="J11689">IFERROR(_xlfn.IFS(B11689=2015,H11689/$O$13,B11689=2016,H11689/$O$14,B11689=2017,H11689/$O$15,B11689=2018,H11689/$O$16,B11689=2019,H11689/$O$17,B11689=2020,H11689/$O$18,B11689=2021,H11689/$O$19,B11689=2022,H11689/$O$20),"")</f>
        <v>1.4444962773830093E-4</v>
      </c>
      <c r="K11689" s="3" cm="1">
        <f t="array" ref="K11689">IFERROR(_xlfn.IFS(B11689=2015,J11689*$P$4,B11689=2016,J11689*$P$5,B11689=2017,J11689*$P$6,B11689=2018,J11689*$P$7,B11689=2019,J11689*$P$8,B11689=2020,J11689*$P$9,B11689=2021,J11689*$P$10,B11689=2022,J11689*$P$11),"")</f>
        <v>311069.81855745724</v>
      </c>
      <c r="L11689" s="3">
        <f t="shared" si="183"/>
        <v>639939.46855745721</v>
      </c>
    </row>
    <row r="11690" spans="1:12">
      <c r="A11690">
        <v>4819320</v>
      </c>
      <c r="B11690">
        <v>2023</v>
      </c>
      <c r="D11690" t="s">
        <v>1319</v>
      </c>
      <c r="E11690" t="s">
        <v>1320</v>
      </c>
      <c r="F11690" t="s">
        <v>4101</v>
      </c>
      <c r="G11690" t="s">
        <v>1321</v>
      </c>
      <c r="H11690" s="5">
        <v>385389.9</v>
      </c>
      <c r="I11690">
        <f>IFERROR(VLOOKUP(G11690,'NCES Match'!$A$2:$B$1307,2,FALSE),"")</f>
        <v>4819320</v>
      </c>
      <c r="J11690" t="str" cm="1">
        <f t="array" ref="J11690">IFERROR(_xlfn.IFS(B11690=2015,H11690/$O$13,B11690=2016,H11690/$O$14,B11690=2017,H11690/$O$15,B11690=2018,H11690/$O$16,B11690=2019,H11690/$O$17,B11690=2020,H11690/$O$18,B11690=2021,H11690/$O$19,B11690=2022,H11690/$O$20),"")</f>
        <v/>
      </c>
      <c r="K11690" s="3" t="str" cm="1">
        <f t="array" ref="K11690">IFERROR(_xlfn.IFS(B11690=2015,J11690*$P$4,B11690=2016,J11690*$P$5,B11690=2017,J11690*$P$6,B11690=2018,J11690*$P$7,B11690=2019,J11690*$P$8,B11690=2020,J11690*$P$9,B11690=2021,J11690*$P$10,B11690=2022,J11690*$P$11),"")</f>
        <v/>
      </c>
      <c r="L11690" s="3">
        <f t="shared" si="183"/>
        <v>385389.9</v>
      </c>
    </row>
    <row r="11691" spans="1:12">
      <c r="A11691">
        <v>4820600</v>
      </c>
      <c r="B11691">
        <v>2015</v>
      </c>
      <c r="C11691" t="s">
        <v>381</v>
      </c>
      <c r="D11691" t="s">
        <v>1427</v>
      </c>
      <c r="E11691" t="s">
        <v>1428</v>
      </c>
      <c r="G11691" t="s">
        <v>1429</v>
      </c>
      <c r="H11691" s="5">
        <v>1723154.89</v>
      </c>
      <c r="I11691">
        <f>IFERROR(VLOOKUP(G11691,'NCES Match'!$A$2:$B$1307,2,FALSE),"")</f>
        <v>4820600</v>
      </c>
      <c r="J11691" cm="1">
        <f t="array" ref="J11691">IFERROR(_xlfn.IFS(B11691=2015,H11691/$O$13,B11691=2016,H11691/$O$14,B11691=2017,H11691/$O$15,B11691=2018,H11691/$O$16,B11691=2019,H11691/$O$17,B11691=2020,H11691/$O$18,B11691=2021,H11691/$O$19,B11691=2022,H11691/$O$20),"")</f>
        <v>1.3499260145720595E-3</v>
      </c>
      <c r="K11691" s="3" cm="1">
        <f t="array" ref="K11691">IFERROR(_xlfn.IFS(B11691=2015,J11691*$P$4,B11691=2016,J11691*$P$5,B11691=2017,J11691*$P$6,B11691=2018,J11691*$P$7,B11691=2019,J11691*$P$8,B11691=2020,J11691*$P$9,B11691=2021,J11691*$P$10,B11691=2022,J11691*$P$11),"")</f>
        <v>2148384.2871420789</v>
      </c>
      <c r="L11691" s="3">
        <f t="shared" si="183"/>
        <v>3871539.177142079</v>
      </c>
    </row>
    <row r="11692" spans="1:12">
      <c r="A11692">
        <v>4820600</v>
      </c>
      <c r="B11692">
        <v>2016</v>
      </c>
      <c r="C11692" t="s">
        <v>4102</v>
      </c>
      <c r="D11692" t="s">
        <v>1427</v>
      </c>
      <c r="E11692" t="s">
        <v>1428</v>
      </c>
      <c r="F11692" t="s">
        <v>4101</v>
      </c>
      <c r="G11692" t="s">
        <v>1429</v>
      </c>
      <c r="H11692" s="5">
        <v>1777857</v>
      </c>
      <c r="I11692">
        <f>IFERROR(VLOOKUP(G11692,'NCES Match'!$A$2:$B$1307,2,FALSE),"")</f>
        <v>4820600</v>
      </c>
      <c r="J11692" cm="1">
        <f t="array" ref="J11692">IFERROR(_xlfn.IFS(B11692=2015,H11692/$O$13,B11692=2016,H11692/$O$14,B11692=2017,H11692/$O$15,B11692=2018,H11692/$O$16,B11692=2019,H11692/$O$17,B11692=2020,H11692/$O$18,B11692=2021,H11692/$O$19,B11692=2022,H11692/$O$20),"")</f>
        <v>1.272708994953041E-3</v>
      </c>
      <c r="K11692" s="3" cm="1">
        <f t="array" ref="K11692">IFERROR(_xlfn.IFS(B11692=2015,J11692*$P$4,B11692=2016,J11692*$P$5,B11692=2017,J11692*$P$6,B11692=2018,J11692*$P$7,B11692=2019,J11692*$P$8,B11692=2020,J11692*$P$9,B11692=2021,J11692*$P$10,B11692=2022,J11692*$P$11),"")</f>
        <v>2132590.9615539899</v>
      </c>
      <c r="L11692" s="3">
        <f t="shared" si="183"/>
        <v>3910447.9615539899</v>
      </c>
    </row>
    <row r="11693" spans="1:12">
      <c r="A11693">
        <v>4820600</v>
      </c>
      <c r="B11693">
        <v>2017</v>
      </c>
      <c r="D11693" t="s">
        <v>1427</v>
      </c>
      <c r="E11693" t="s">
        <v>1428</v>
      </c>
      <c r="F11693" t="s">
        <v>4101</v>
      </c>
      <c r="G11693" t="s">
        <v>1429</v>
      </c>
      <c r="H11693" s="5">
        <v>1946576</v>
      </c>
      <c r="I11693">
        <f>IFERROR(VLOOKUP(G11693,'NCES Match'!$A$2:$B$1307,2,FALSE),"")</f>
        <v>4820600</v>
      </c>
      <c r="J11693" cm="1">
        <f t="array" ref="J11693">IFERROR(_xlfn.IFS(B11693=2015,H11693/$O$13,B11693=2016,H11693/$O$14,B11693=2017,H11693/$O$15,B11693=2018,H11693/$O$16,B11693=2019,H11693/$O$17,B11693=2020,H11693/$O$18,B11693=2021,H11693/$O$19,B11693=2022,H11693/$O$20),"")</f>
        <v>1.342044956570101E-3</v>
      </c>
      <c r="K11693" s="3" cm="1">
        <f t="array" ref="K11693">IFERROR(_xlfn.IFS(B11693=2015,J11693*$P$4,B11693=2016,J11693*$P$5,B11693=2017,J11693*$P$6,B11693=2018,J11693*$P$7,B11693=2019,J11693*$P$8,B11693=2020,J11693*$P$9,B11693=2021,J11693*$P$10,B11693=2022,J11693*$P$11),"")</f>
        <v>2279124.9245212586</v>
      </c>
      <c r="L11693" s="3">
        <f t="shared" si="183"/>
        <v>4225700.9245212581</v>
      </c>
    </row>
    <row r="11694" spans="1:12">
      <c r="A11694">
        <v>4820600</v>
      </c>
      <c r="B11694">
        <v>2018</v>
      </c>
      <c r="D11694" t="s">
        <v>1427</v>
      </c>
      <c r="E11694" t="s">
        <v>1428</v>
      </c>
      <c r="F11694" t="s">
        <v>4101</v>
      </c>
      <c r="G11694" t="s">
        <v>1429</v>
      </c>
      <c r="H11694" s="5">
        <v>2085000</v>
      </c>
      <c r="I11694">
        <f>IFERROR(VLOOKUP(G11694,'NCES Match'!$A$2:$B$1307,2,FALSE),"")</f>
        <v>4820600</v>
      </c>
      <c r="J11694" cm="1">
        <f t="array" ref="J11694">IFERROR(_xlfn.IFS(B11694=2015,H11694/$O$13,B11694=2016,H11694/$O$14,B11694=2017,H11694/$O$15,B11694=2018,H11694/$O$16,B11694=2019,H11694/$O$17,B11694=2020,H11694/$O$18,B11694=2021,H11694/$O$19,B11694=2022,H11694/$O$20),"")</f>
        <v>1.3605851708590197E-3</v>
      </c>
      <c r="K11694" s="3" cm="1">
        <f t="array" ref="K11694">IFERROR(_xlfn.IFS(B11694=2015,J11694*$P$4,B11694=2016,J11694*$P$5,B11694=2017,J11694*$P$6,B11694=2018,J11694*$P$7,B11694=2019,J11694*$P$8,B11694=2020,J11694*$P$9,B11694=2021,J11694*$P$10,B11694=2022,J11694*$P$11),"")</f>
        <v>2335925.1372277555</v>
      </c>
      <c r="L11694" s="3">
        <f t="shared" si="183"/>
        <v>4420925.137227755</v>
      </c>
    </row>
    <row r="11695" spans="1:12">
      <c r="A11695">
        <v>4820600</v>
      </c>
      <c r="B11695">
        <v>2019</v>
      </c>
      <c r="D11695" t="s">
        <v>1427</v>
      </c>
      <c r="E11695" t="s">
        <v>1428</v>
      </c>
      <c r="F11695" t="s">
        <v>4101</v>
      </c>
      <c r="G11695" t="s">
        <v>1429</v>
      </c>
      <c r="H11695" s="5">
        <v>2211198</v>
      </c>
      <c r="I11695">
        <f>IFERROR(VLOOKUP(G11695,'NCES Match'!$A$2:$B$1307,2,FALSE),"")</f>
        <v>4820600</v>
      </c>
      <c r="J11695" cm="1">
        <f t="array" ref="J11695">IFERROR(_xlfn.IFS(B11695=2015,H11695/$O$13,B11695=2016,H11695/$O$14,B11695=2017,H11695/$O$15,B11695=2018,H11695/$O$16,B11695=2019,H11695/$O$17,B11695=2020,H11695/$O$18,B11695=2021,H11695/$O$19,B11695=2022,H11695/$O$20),"")</f>
        <v>1.4000864085586043E-3</v>
      </c>
      <c r="K11695" s="3" cm="1">
        <f t="array" ref="K11695">IFERROR(_xlfn.IFS(B11695=2015,J11695*$P$4,B11695=2016,J11695*$P$5,B11695=2017,J11695*$P$6,B11695=2018,J11695*$P$7,B11695=2019,J11695*$P$8,B11695=2020,J11695*$P$9,B11695=2021,J11695*$P$10,B11695=2022,J11695*$P$11),"")</f>
        <v>2433246.5282779424</v>
      </c>
      <c r="L11695" s="3">
        <f t="shared" si="183"/>
        <v>4644444.5282779429</v>
      </c>
    </row>
    <row r="11696" spans="1:12">
      <c r="A11696">
        <v>4820600</v>
      </c>
      <c r="B11696">
        <v>2020</v>
      </c>
      <c r="D11696" t="s">
        <v>1427</v>
      </c>
      <c r="E11696" t="s">
        <v>1428</v>
      </c>
      <c r="F11696" t="s">
        <v>4230</v>
      </c>
      <c r="G11696" t="s">
        <v>1429</v>
      </c>
      <c r="H11696" s="5">
        <v>2383528</v>
      </c>
      <c r="I11696">
        <f>IFERROR(VLOOKUP(G11696,'NCES Match'!$A$2:$B$1307,2,FALSE),"")</f>
        <v>4820600</v>
      </c>
      <c r="J11696" cm="1">
        <f t="array" ref="J11696">IFERROR(_xlfn.IFS(B11696=2015,H11696/$O$13,B11696=2016,H11696/$O$14,B11696=2017,H11696/$O$15,B11696=2018,H11696/$O$16,B11696=2019,H11696/$O$17,B11696=2020,H11696/$O$18,B11696=2021,H11696/$O$19,B11696=2022,H11696/$O$20),"")</f>
        <v>1.2916518491301232E-3</v>
      </c>
      <c r="K11696" s="3" cm="1">
        <f t="array" ref="K11696">IFERROR(_xlfn.IFS(B11696=2015,J11696*$P$4,B11696=2016,J11696*$P$5,B11696=2017,J11696*$P$6,B11696=2018,J11696*$P$7,B11696=2019,J11696*$P$8,B11696=2020,J11696*$P$9,B11696=2021,J11696*$P$10,B11696=2022,J11696*$P$11),"")</f>
        <v>2722805.7339662551</v>
      </c>
      <c r="L11696" s="3">
        <f t="shared" si="183"/>
        <v>5106333.7339662556</v>
      </c>
    </row>
    <row r="11697" spans="1:12">
      <c r="A11697">
        <v>4820600</v>
      </c>
      <c r="B11697">
        <v>2021</v>
      </c>
      <c r="D11697" t="s">
        <v>1427</v>
      </c>
      <c r="E11697" t="s">
        <v>1428</v>
      </c>
      <c r="F11697" t="s">
        <v>4101</v>
      </c>
      <c r="G11697" t="s">
        <v>1429</v>
      </c>
      <c r="H11697" s="5">
        <v>2746595</v>
      </c>
      <c r="I11697">
        <f>IFERROR(VLOOKUP(G11697,'NCES Match'!$A$2:$B$1307,2,FALSE),"")</f>
        <v>4820600</v>
      </c>
      <c r="J11697" cm="1">
        <f t="array" ref="J11697">IFERROR(_xlfn.IFS(B11697=2015,H11697/$O$13,B11697=2016,H11697/$O$14,B11697=2017,H11697/$O$15,B11697=2018,H11697/$O$16,B11697=2019,H11697/$O$17,B11697=2020,H11697/$O$18,B11697=2021,H11697/$O$19,B11697=2022,H11697/$O$20),"")</f>
        <v>1.4052761486857545E-3</v>
      </c>
      <c r="K11697" s="3" cm="1">
        <f t="array" ref="K11697">IFERROR(_xlfn.IFS(B11697=2015,J11697*$P$4,B11697=2016,J11697*$P$5,B11697=2017,J11697*$P$6,B11697=2018,J11697*$P$7,B11697=2019,J11697*$P$8,B11697=2020,J11697*$P$9,B11697=2021,J11697*$P$10,B11697=2022,J11697*$P$11),"")</f>
        <v>3008068.4876436493</v>
      </c>
      <c r="L11697" s="3">
        <f t="shared" si="183"/>
        <v>5754663.4876436498</v>
      </c>
    </row>
    <row r="11698" spans="1:12">
      <c r="A11698">
        <v>4820600</v>
      </c>
      <c r="B11698">
        <v>2022</v>
      </c>
      <c r="D11698" t="s">
        <v>1427</v>
      </c>
      <c r="E11698" t="s">
        <v>1428</v>
      </c>
      <c r="F11698" t="s">
        <v>4101</v>
      </c>
      <c r="G11698" t="s">
        <v>1429</v>
      </c>
      <c r="H11698" s="5">
        <v>3235389.29</v>
      </c>
      <c r="I11698">
        <f>IFERROR(VLOOKUP(G11698,'NCES Match'!$A$2:$B$1307,2,FALSE),"")</f>
        <v>4820600</v>
      </c>
      <c r="J11698" cm="1">
        <f t="array" ref="J11698">IFERROR(_xlfn.IFS(B11698=2015,H11698/$O$13,B11698=2016,H11698/$O$14,B11698=2017,H11698/$O$15,B11698=2018,H11698/$O$16,B11698=2019,H11698/$O$17,B11698=2020,H11698/$O$18,B11698=2021,H11698/$O$19,B11698=2022,H11698/$O$20),"")</f>
        <v>1.4210821172734721E-3</v>
      </c>
      <c r="K11698" s="3" cm="1">
        <f t="array" ref="K11698">IFERROR(_xlfn.IFS(B11698=2015,J11698*$P$4,B11698=2016,J11698*$P$5,B11698=2017,J11698*$P$6,B11698=2018,J11698*$P$7,B11698=2019,J11698*$P$8,B11698=2020,J11698*$P$9,B11698=2021,J11698*$P$10,B11698=2022,J11698*$P$11),"")</f>
        <v>3060276.1896789214</v>
      </c>
      <c r="L11698" s="3">
        <f t="shared" si="183"/>
        <v>6295665.4796789214</v>
      </c>
    </row>
    <row r="11699" spans="1:12">
      <c r="A11699">
        <v>4820600</v>
      </c>
      <c r="B11699">
        <v>2023</v>
      </c>
      <c r="D11699" t="s">
        <v>1427</v>
      </c>
      <c r="E11699" t="s">
        <v>1428</v>
      </c>
      <c r="F11699" t="s">
        <v>4101</v>
      </c>
      <c r="G11699" t="s">
        <v>1429</v>
      </c>
      <c r="H11699" s="5">
        <v>3681023.82</v>
      </c>
      <c r="I11699">
        <f>IFERROR(VLOOKUP(G11699,'NCES Match'!$A$2:$B$1307,2,FALSE),"")</f>
        <v>4820600</v>
      </c>
      <c r="J11699" t="str" cm="1">
        <f t="array" ref="J11699">IFERROR(_xlfn.IFS(B11699=2015,H11699/$O$13,B11699=2016,H11699/$O$14,B11699=2017,H11699/$O$15,B11699=2018,H11699/$O$16,B11699=2019,H11699/$O$17,B11699=2020,H11699/$O$18,B11699=2021,H11699/$O$19,B11699=2022,H11699/$O$20),"")</f>
        <v/>
      </c>
      <c r="K11699" s="3" t="str" cm="1">
        <f t="array" ref="K11699">IFERROR(_xlfn.IFS(B11699=2015,J11699*$P$4,B11699=2016,J11699*$P$5,B11699=2017,J11699*$P$6,B11699=2018,J11699*$P$7,B11699=2019,J11699*$P$8,B11699=2020,J11699*$P$9,B11699=2021,J11699*$P$10,B11699=2022,J11699*$P$11),"")</f>
        <v/>
      </c>
      <c r="L11699" s="3">
        <f t="shared" si="183"/>
        <v>3681023.82</v>
      </c>
    </row>
    <row r="11700" spans="1:12">
      <c r="A11700">
        <v>4821590</v>
      </c>
      <c r="B11700">
        <v>2015</v>
      </c>
      <c r="C11700" t="s">
        <v>381</v>
      </c>
      <c r="D11700" t="s">
        <v>1502</v>
      </c>
      <c r="E11700" t="s">
        <v>1503</v>
      </c>
      <c r="G11700" t="s">
        <v>1504</v>
      </c>
      <c r="H11700" s="5">
        <v>62782.94</v>
      </c>
      <c r="I11700">
        <f>IFERROR(VLOOKUP(G11700,'NCES Match'!$A$2:$B$1307,2,FALSE),"")</f>
        <v>4821590</v>
      </c>
      <c r="J11700" cm="1">
        <f t="array" ref="J11700">IFERROR(_xlfn.IFS(B11700=2015,H11700/$O$13,B11700=2016,H11700/$O$14,B11700=2017,H11700/$O$15,B11700=2018,H11700/$O$16,B11700=2019,H11700/$O$17,B11700=2020,H11700/$O$18,B11700=2021,H11700/$O$19,B11700=2022,H11700/$O$20),"")</f>
        <v>4.9184391066154681E-5</v>
      </c>
      <c r="K11700" s="3" cm="1">
        <f t="array" ref="K11700">IFERROR(_xlfn.IFS(B11700=2015,J11700*$P$4,B11700=2016,J11700*$P$5,B11700=2017,J11700*$P$6,B11700=2018,J11700*$P$7,B11700=2019,J11700*$P$8,B11700=2020,J11700*$P$9,B11700=2021,J11700*$P$10,B11700=2022,J11700*$P$11),"")</f>
        <v>78276.121652989605</v>
      </c>
      <c r="L11700" s="3">
        <f t="shared" si="183"/>
        <v>141059.06165298959</v>
      </c>
    </row>
    <row r="11701" spans="1:12">
      <c r="A11701">
        <v>4821590</v>
      </c>
      <c r="B11701">
        <v>2016</v>
      </c>
      <c r="C11701" t="s">
        <v>4102</v>
      </c>
      <c r="D11701" t="s">
        <v>1502</v>
      </c>
      <c r="E11701" t="s">
        <v>1503</v>
      </c>
      <c r="F11701" t="s">
        <v>4101</v>
      </c>
      <c r="G11701" t="s">
        <v>1504</v>
      </c>
      <c r="H11701" s="5">
        <v>68247</v>
      </c>
      <c r="I11701">
        <f>IFERROR(VLOOKUP(G11701,'NCES Match'!$A$2:$B$1307,2,FALSE),"")</f>
        <v>4821590</v>
      </c>
      <c r="J11701" cm="1">
        <f t="array" ref="J11701">IFERROR(_xlfn.IFS(B11701=2015,H11701/$O$13,B11701=2016,H11701/$O$14,B11701=2017,H11701/$O$15,B11701=2018,H11701/$O$16,B11701=2019,H11701/$O$17,B11701=2020,H11701/$O$18,B11701=2021,H11701/$O$19,B11701=2022,H11701/$O$20),"")</f>
        <v>4.8855768927737264E-5</v>
      </c>
      <c r="K11701" s="3" cm="1">
        <f t="array" ref="K11701">IFERROR(_xlfn.IFS(B11701=2015,J11701*$P$4,B11701=2016,J11701*$P$5,B11701=2017,J11701*$P$6,B11701=2018,J11701*$P$7,B11701=2019,J11701*$P$8,B11701=2020,J11701*$P$9,B11701=2021,J11701*$P$10,B11701=2022,J11701*$P$11),"")</f>
        <v>81864.253060384013</v>
      </c>
      <c r="L11701" s="3">
        <f t="shared" si="183"/>
        <v>150111.25306038401</v>
      </c>
    </row>
    <row r="11702" spans="1:12">
      <c r="A11702">
        <v>4821590</v>
      </c>
      <c r="B11702">
        <v>2017</v>
      </c>
      <c r="D11702" t="s">
        <v>1502</v>
      </c>
      <c r="E11702" t="s">
        <v>1503</v>
      </c>
      <c r="F11702" t="s">
        <v>4101</v>
      </c>
      <c r="G11702" t="s">
        <v>1504</v>
      </c>
      <c r="H11702" s="5">
        <v>64766</v>
      </c>
      <c r="I11702">
        <f>IFERROR(VLOOKUP(G11702,'NCES Match'!$A$2:$B$1307,2,FALSE),"")</f>
        <v>4821590</v>
      </c>
      <c r="J11702" cm="1">
        <f t="array" ref="J11702">IFERROR(_xlfn.IFS(B11702=2015,H11702/$O$13,B11702=2016,H11702/$O$14,B11702=2017,H11702/$O$15,B11702=2018,H11702/$O$16,B11702=2019,H11702/$O$17,B11702=2020,H11702/$O$18,B11702=2021,H11702/$O$19,B11702=2022,H11702/$O$20),"")</f>
        <v>4.4652191158844639E-5</v>
      </c>
      <c r="K11702" s="3" cm="1">
        <f t="array" ref="K11702">IFERROR(_xlfn.IFS(B11702=2015,J11702*$P$4,B11702=2016,J11702*$P$5,B11702=2017,J11702*$P$6,B11702=2018,J11702*$P$7,B11702=2019,J11702*$P$8,B11702=2020,J11702*$P$9,B11702=2021,J11702*$P$10,B11702=2022,J11702*$P$11),"")</f>
        <v>75830.486383035561</v>
      </c>
      <c r="L11702" s="3">
        <f t="shared" si="183"/>
        <v>140596.48638303555</v>
      </c>
    </row>
    <row r="11703" spans="1:12">
      <c r="A11703">
        <v>4821590</v>
      </c>
      <c r="B11703">
        <v>2018</v>
      </c>
      <c r="D11703" t="s">
        <v>1502</v>
      </c>
      <c r="E11703" t="s">
        <v>1503</v>
      </c>
      <c r="F11703" t="s">
        <v>4101</v>
      </c>
      <c r="G11703" t="s">
        <v>1504</v>
      </c>
      <c r="H11703" s="5">
        <v>73511</v>
      </c>
      <c r="I11703">
        <f>IFERROR(VLOOKUP(G11703,'NCES Match'!$A$2:$B$1307,2,FALSE),"")</f>
        <v>4821590</v>
      </c>
      <c r="J11703" cm="1">
        <f t="array" ref="J11703">IFERROR(_xlfn.IFS(B11703=2015,H11703/$O$13,B11703=2016,H11703/$O$14,B11703=2017,H11703/$O$15,B11703=2018,H11703/$O$16,B11703=2019,H11703/$O$17,B11703=2020,H11703/$O$18,B11703=2021,H11703/$O$19,B11703=2022,H11703/$O$20),"")</f>
        <v>4.7970252515595873E-5</v>
      </c>
      <c r="K11703" s="3" cm="1">
        <f t="array" ref="K11703">IFERROR(_xlfn.IFS(B11703=2015,J11703*$P$4,B11703=2016,J11703*$P$5,B11703=2017,J11703*$P$6,B11703=2018,J11703*$P$7,B11703=2019,J11703*$P$8,B11703=2020,J11703*$P$9,B11703=2021,J11703*$P$10,B11703=2022,J11703*$P$11),"")</f>
        <v>82357.886217146064</v>
      </c>
      <c r="L11703" s="3">
        <f t="shared" si="183"/>
        <v>155868.88621714606</v>
      </c>
    </row>
    <row r="11704" spans="1:12">
      <c r="A11704">
        <v>4821590</v>
      </c>
      <c r="B11704">
        <v>2019</v>
      </c>
      <c r="D11704" t="s">
        <v>1502</v>
      </c>
      <c r="E11704" t="s">
        <v>1503</v>
      </c>
      <c r="F11704" t="s">
        <v>4101</v>
      </c>
      <c r="G11704" t="s">
        <v>1504</v>
      </c>
      <c r="H11704" s="5">
        <v>82237</v>
      </c>
      <c r="I11704">
        <f>IFERROR(VLOOKUP(G11704,'NCES Match'!$A$2:$B$1307,2,FALSE),"")</f>
        <v>4821590</v>
      </c>
      <c r="J11704" cm="1">
        <f t="array" ref="J11704">IFERROR(_xlfn.IFS(B11704=2015,H11704/$O$13,B11704=2016,H11704/$O$14,B11704=2017,H11704/$O$15,B11704=2018,H11704/$O$16,B11704=2019,H11704/$O$17,B11704=2020,H11704/$O$18,B11704=2021,H11704/$O$19,B11704=2022,H11704/$O$20),"")</f>
        <v>5.2070825851250742E-5</v>
      </c>
      <c r="K11704" s="3" cm="1">
        <f t="array" ref="K11704">IFERROR(_xlfn.IFS(B11704=2015,J11704*$P$4,B11704=2016,J11704*$P$5,B11704=2017,J11704*$P$6,B11704=2018,J11704*$P$7,B11704=2019,J11704*$P$8,B11704=2020,J11704*$P$9,B11704=2021,J11704*$P$10,B11704=2022,J11704*$P$11),"")</f>
        <v>90495.240474165199</v>
      </c>
      <c r="L11704" s="3">
        <f t="shared" si="183"/>
        <v>172732.24047416518</v>
      </c>
    </row>
    <row r="11705" spans="1:12">
      <c r="A11705">
        <v>4821590</v>
      </c>
      <c r="B11705">
        <v>2020</v>
      </c>
      <c r="D11705" t="s">
        <v>1502</v>
      </c>
      <c r="E11705" t="s">
        <v>1503</v>
      </c>
      <c r="F11705" t="s">
        <v>4230</v>
      </c>
      <c r="G11705" t="s">
        <v>1504</v>
      </c>
      <c r="H11705" s="5">
        <v>96587</v>
      </c>
      <c r="I11705">
        <f>IFERROR(VLOOKUP(G11705,'NCES Match'!$A$2:$B$1307,2,FALSE),"")</f>
        <v>4821590</v>
      </c>
      <c r="J11705" cm="1">
        <f t="array" ref="J11705">IFERROR(_xlfn.IFS(B11705=2015,H11705/$O$13,B11705=2016,H11705/$O$14,B11705=2017,H11705/$O$15,B11705=2018,H11705/$O$16,B11705=2019,H11705/$O$17,B11705=2020,H11705/$O$18,B11705=2021,H11705/$O$19,B11705=2022,H11705/$O$20),"")</f>
        <v>5.234122575943358E-5</v>
      </c>
      <c r="K11705" s="3" cm="1">
        <f t="array" ref="K11705">IFERROR(_xlfn.IFS(B11705=2015,J11705*$P$4,B11705=2016,J11705*$P$5,B11705=2017,J11705*$P$6,B11705=2018,J11705*$P$7,B11705=2019,J11705*$P$8,B11705=2020,J11705*$P$9,B11705=2021,J11705*$P$10,B11705=2022,J11705*$P$11),"")</f>
        <v>110335.4512414365</v>
      </c>
      <c r="L11705" s="3">
        <f t="shared" si="183"/>
        <v>206922.4512414365</v>
      </c>
    </row>
    <row r="11706" spans="1:12">
      <c r="A11706">
        <v>4821590</v>
      </c>
      <c r="B11706">
        <v>2021</v>
      </c>
      <c r="D11706" t="s">
        <v>1502</v>
      </c>
      <c r="E11706" t="s">
        <v>1503</v>
      </c>
      <c r="F11706" t="s">
        <v>4101</v>
      </c>
      <c r="G11706" t="s">
        <v>1504</v>
      </c>
      <c r="H11706" s="5">
        <v>93203.62</v>
      </c>
      <c r="I11706">
        <f>IFERROR(VLOOKUP(G11706,'NCES Match'!$A$2:$B$1307,2,FALSE),"")</f>
        <v>4821590</v>
      </c>
      <c r="J11706" cm="1">
        <f t="array" ref="J11706">IFERROR(_xlfn.IFS(B11706=2015,H11706/$O$13,B11706=2016,H11706/$O$14,B11706=2017,H11706/$O$15,B11706=2018,H11706/$O$16,B11706=2019,H11706/$O$17,B11706=2020,H11706/$O$18,B11706=2021,H11706/$O$19,B11706=2022,H11706/$O$20),"")</f>
        <v>4.768698121025144E-5</v>
      </c>
      <c r="K11706" s="3" cm="1">
        <f t="array" ref="K11706">IFERROR(_xlfn.IFS(B11706=2015,J11706*$P$4,B11706=2016,J11706*$P$5,B11706=2017,J11706*$P$6,B11706=2018,J11706*$P$7,B11706=2019,J11706*$P$8,B11706=2020,J11706*$P$9,B11706=2021,J11706*$P$10,B11706=2022,J11706*$P$11),"")</f>
        <v>102076.52466283285</v>
      </c>
      <c r="L11706" s="3">
        <f t="shared" si="183"/>
        <v>195280.14466283284</v>
      </c>
    </row>
    <row r="11707" spans="1:12">
      <c r="A11707">
        <v>4821590</v>
      </c>
      <c r="B11707">
        <v>2022</v>
      </c>
      <c r="D11707" t="s">
        <v>1502</v>
      </c>
      <c r="E11707" t="s">
        <v>1503</v>
      </c>
      <c r="F11707" t="s">
        <v>4101</v>
      </c>
      <c r="G11707" t="s">
        <v>1504</v>
      </c>
      <c r="H11707" s="5">
        <v>124336.94</v>
      </c>
      <c r="I11707">
        <f>IFERROR(VLOOKUP(G11707,'NCES Match'!$A$2:$B$1307,2,FALSE),"")</f>
        <v>4821590</v>
      </c>
      <c r="J11707" cm="1">
        <f t="array" ref="J11707">IFERROR(_xlfn.IFS(B11707=2015,H11707/$O$13,B11707=2016,H11707/$O$14,B11707=2017,H11707/$O$15,B11707=2018,H11707/$O$16,B11707=2019,H11707/$O$17,B11707=2020,H11707/$O$18,B11707=2021,H11707/$O$19,B11707=2022,H11707/$O$20),"")</f>
        <v>5.4612594069168307E-5</v>
      </c>
      <c r="K11707" s="3" cm="1">
        <f t="array" ref="K11707">IFERROR(_xlfn.IFS(B11707=2015,J11707*$P$4,B11707=2016,J11707*$P$5,B11707=2017,J11707*$P$6,B11707=2018,J11707*$P$7,B11707=2019,J11707*$P$8,B11707=2020,J11707*$P$9,B11707=2021,J11707*$P$10,B11707=2022,J11707*$P$11),"")</f>
        <v>117607.29324153034</v>
      </c>
      <c r="L11707" s="3">
        <f t="shared" si="183"/>
        <v>241944.23324153034</v>
      </c>
    </row>
    <row r="11708" spans="1:12">
      <c r="A11708">
        <v>4821590</v>
      </c>
      <c r="B11708">
        <v>2023</v>
      </c>
      <c r="D11708" t="s">
        <v>1502</v>
      </c>
      <c r="E11708" t="s">
        <v>1503</v>
      </c>
      <c r="F11708" t="s">
        <v>4101</v>
      </c>
      <c r="G11708" t="s">
        <v>1504</v>
      </c>
      <c r="H11708" s="5">
        <v>159959.84</v>
      </c>
      <c r="I11708">
        <f>IFERROR(VLOOKUP(G11708,'NCES Match'!$A$2:$B$1307,2,FALSE),"")</f>
        <v>4821590</v>
      </c>
      <c r="J11708" t="str" cm="1">
        <f t="array" ref="J11708">IFERROR(_xlfn.IFS(B11708=2015,H11708/$O$13,B11708=2016,H11708/$O$14,B11708=2017,H11708/$O$15,B11708=2018,H11708/$O$16,B11708=2019,H11708/$O$17,B11708=2020,H11708/$O$18,B11708=2021,H11708/$O$19,B11708=2022,H11708/$O$20),"")</f>
        <v/>
      </c>
      <c r="K11708" s="3" t="str" cm="1">
        <f t="array" ref="K11708">IFERROR(_xlfn.IFS(B11708=2015,J11708*$P$4,B11708=2016,J11708*$P$5,B11708=2017,J11708*$P$6,B11708=2018,J11708*$P$7,B11708=2019,J11708*$P$8,B11708=2020,J11708*$P$9,B11708=2021,J11708*$P$10,B11708=2022,J11708*$P$11),"")</f>
        <v/>
      </c>
      <c r="L11708" s="3">
        <f t="shared" si="183"/>
        <v>159959.84</v>
      </c>
    </row>
    <row r="11709" spans="1:12">
      <c r="A11709">
        <v>4824100</v>
      </c>
      <c r="B11709">
        <v>2015</v>
      </c>
      <c r="C11709" t="s">
        <v>381</v>
      </c>
      <c r="D11709" t="s">
        <v>1722</v>
      </c>
      <c r="E11709" t="s">
        <v>1723</v>
      </c>
      <c r="G11709" t="s">
        <v>1724</v>
      </c>
      <c r="H11709" s="5">
        <v>1017903.26</v>
      </c>
      <c r="I11709">
        <f>IFERROR(VLOOKUP(G11709,'NCES Match'!$A$2:$B$1307,2,FALSE),"")</f>
        <v>4824100</v>
      </c>
      <c r="J11709" cm="1">
        <f t="array" ref="J11709">IFERROR(_xlfn.IFS(B11709=2015,H11709/$O$13,B11709=2016,H11709/$O$14,B11709=2017,H11709/$O$15,B11709=2018,H11709/$O$16,B11709=2019,H11709/$O$17,B11709=2020,H11709/$O$18,B11709=2021,H11709/$O$19,B11709=2022,H11709/$O$20),"")</f>
        <v>7.9742923805979334E-4</v>
      </c>
      <c r="K11709" s="3" cm="1">
        <f t="array" ref="K11709">IFERROR(_xlfn.IFS(B11709=2015,J11709*$P$4,B11709=2016,J11709*$P$5,B11709=2017,J11709*$P$6,B11709=2018,J11709*$P$7,B11709=2019,J11709*$P$8,B11709=2020,J11709*$P$9,B11709=2021,J11709*$P$10,B11709=2022,J11709*$P$11),"")</f>
        <v>1269095.066442169</v>
      </c>
      <c r="L11709" s="3">
        <f t="shared" si="183"/>
        <v>2286998.326442169</v>
      </c>
    </row>
    <row r="11710" spans="1:12">
      <c r="A11710">
        <v>4824100</v>
      </c>
      <c r="B11710">
        <v>2016</v>
      </c>
      <c r="C11710" t="s">
        <v>4102</v>
      </c>
      <c r="D11710" t="s">
        <v>1722</v>
      </c>
      <c r="E11710" t="s">
        <v>1723</v>
      </c>
      <c r="F11710" t="s">
        <v>4101</v>
      </c>
      <c r="G11710" t="s">
        <v>1724</v>
      </c>
      <c r="H11710" s="5">
        <v>1090624</v>
      </c>
      <c r="I11710">
        <f>IFERROR(VLOOKUP(G11710,'NCES Match'!$A$2:$B$1307,2,FALSE),"")</f>
        <v>4824100</v>
      </c>
      <c r="J11710" cm="1">
        <f t="array" ref="J11710">IFERROR(_xlfn.IFS(B11710=2015,H11710/$O$13,B11710=2016,H11710/$O$14,B11710=2017,H11710/$O$15,B11710=2018,H11710/$O$16,B11710=2019,H11710/$O$17,B11710=2020,H11710/$O$18,B11710=2021,H11710/$O$19,B11710=2022,H11710/$O$20),"")</f>
        <v>7.8074163158885408E-4</v>
      </c>
      <c r="K11710" s="3" cm="1">
        <f t="array" ref="K11710">IFERROR(_xlfn.IFS(B11710=2015,J11710*$P$4,B11710=2016,J11710*$P$5,B11710=2017,J11710*$P$6,B11710=2018,J11710*$P$7,B11710=2019,J11710*$P$8,B11710=2020,J11710*$P$9,B11710=2021,J11710*$P$10,B11710=2022,J11710*$P$11),"")</f>
        <v>1308235.0745047878</v>
      </c>
      <c r="L11710" s="3">
        <f t="shared" si="183"/>
        <v>2398859.074504788</v>
      </c>
    </row>
    <row r="11711" spans="1:12">
      <c r="A11711">
        <v>4824100</v>
      </c>
      <c r="B11711">
        <v>2017</v>
      </c>
      <c r="D11711" t="s">
        <v>1722</v>
      </c>
      <c r="E11711" t="s">
        <v>1723</v>
      </c>
      <c r="F11711" t="s">
        <v>4101</v>
      </c>
      <c r="G11711" t="s">
        <v>1724</v>
      </c>
      <c r="H11711" s="5">
        <v>1216417</v>
      </c>
      <c r="I11711">
        <f>IFERROR(VLOOKUP(G11711,'NCES Match'!$A$2:$B$1307,2,FALSE),"")</f>
        <v>4824100</v>
      </c>
      <c r="J11711" cm="1">
        <f t="array" ref="J11711">IFERROR(_xlfn.IFS(B11711=2015,H11711/$O$13,B11711=2016,H11711/$O$14,B11711=2017,H11711/$O$15,B11711=2018,H11711/$O$16,B11711=2019,H11711/$O$17,B11711=2020,H11711/$O$18,B11711=2021,H11711/$O$19,B11711=2022,H11711/$O$20),"")</f>
        <v>8.3864503617435567E-4</v>
      </c>
      <c r="K11711" s="3" cm="1">
        <f t="array" ref="K11711">IFERROR(_xlfn.IFS(B11711=2015,J11711*$P$4,B11711=2016,J11711*$P$5,B11711=2017,J11711*$P$6,B11711=2018,J11711*$P$7,B11711=2019,J11711*$P$8,B11711=2020,J11711*$P$9,B11711=2021,J11711*$P$10,B11711=2022,J11711*$P$11),"")</f>
        <v>1424227.1061142108</v>
      </c>
      <c r="L11711" s="3">
        <f t="shared" si="183"/>
        <v>2640644.1061142106</v>
      </c>
    </row>
    <row r="11712" spans="1:12">
      <c r="A11712">
        <v>4824100</v>
      </c>
      <c r="B11712">
        <v>2018</v>
      </c>
      <c r="D11712" t="s">
        <v>1722</v>
      </c>
      <c r="E11712" t="s">
        <v>1723</v>
      </c>
      <c r="F11712" t="s">
        <v>4101</v>
      </c>
      <c r="G11712" t="s">
        <v>1724</v>
      </c>
      <c r="H11712" s="5">
        <v>1309775</v>
      </c>
      <c r="I11712">
        <f>IFERROR(VLOOKUP(G11712,'NCES Match'!$A$2:$B$1307,2,FALSE),"")</f>
        <v>4824100</v>
      </c>
      <c r="J11712" cm="1">
        <f t="array" ref="J11712">IFERROR(_xlfn.IFS(B11712=2015,H11712/$O$13,B11712=2016,H11712/$O$14,B11712=2017,H11712/$O$15,B11712=2018,H11712/$O$16,B11712=2019,H11712/$O$17,B11712=2020,H11712/$O$18,B11712=2021,H11712/$O$19,B11712=2022,H11712/$O$20),"")</f>
        <v>8.5470524803926739E-4</v>
      </c>
      <c r="K11712" s="3" cm="1">
        <f t="array" ref="K11712">IFERROR(_xlfn.IFS(B11712=2015,J11712*$P$4,B11712=2016,J11712*$P$5,B11712=2017,J11712*$P$6,B11712=2018,J11712*$P$7,B11712=2019,J11712*$P$8,B11712=2020,J11712*$P$9,B11712=2021,J11712*$P$10,B11712=2022,J11712*$P$11),"")</f>
        <v>1467403.5235551479</v>
      </c>
      <c r="L11712" s="3">
        <f t="shared" si="183"/>
        <v>2777178.5235551479</v>
      </c>
    </row>
    <row r="11713" spans="1:12">
      <c r="A11713">
        <v>4824100</v>
      </c>
      <c r="B11713">
        <v>2019</v>
      </c>
      <c r="D11713" t="s">
        <v>1722</v>
      </c>
      <c r="E11713" t="s">
        <v>1723</v>
      </c>
      <c r="F11713" t="s">
        <v>4101</v>
      </c>
      <c r="G11713" t="s">
        <v>1724</v>
      </c>
      <c r="H11713" s="5">
        <v>1371919</v>
      </c>
      <c r="I11713">
        <f>IFERROR(VLOOKUP(G11713,'NCES Match'!$A$2:$B$1307,2,FALSE),"")</f>
        <v>4824100</v>
      </c>
      <c r="J11713" cm="1">
        <f t="array" ref="J11713">IFERROR(_xlfn.IFS(B11713=2015,H11713/$O$13,B11713=2016,H11713/$O$14,B11713=2017,H11713/$O$15,B11713=2018,H11713/$O$16,B11713=2019,H11713/$O$17,B11713=2020,H11713/$O$18,B11713=2021,H11713/$O$19,B11713=2022,H11713/$O$20),"")</f>
        <v>8.6867170897554711E-4</v>
      </c>
      <c r="K11713" s="3" cm="1">
        <f t="array" ref="K11713">IFERROR(_xlfn.IFS(B11713=2015,J11713*$P$4,B11713=2016,J11713*$P$5,B11713=2017,J11713*$P$6,B11713=2018,J11713*$P$7,B11713=2019,J11713*$P$8,B11713=2020,J11713*$P$9,B11713=2021,J11713*$P$10,B11713=2022,J11713*$P$11),"")</f>
        <v>1509687.1215642137</v>
      </c>
      <c r="L11713" s="3">
        <f t="shared" si="183"/>
        <v>2881606.1215642137</v>
      </c>
    </row>
    <row r="11714" spans="1:12">
      <c r="A11714">
        <v>4824100</v>
      </c>
      <c r="B11714">
        <v>2020</v>
      </c>
      <c r="D11714" t="s">
        <v>1722</v>
      </c>
      <c r="E11714" t="s">
        <v>1723</v>
      </c>
      <c r="F11714" t="s">
        <v>4230</v>
      </c>
      <c r="G11714" t="s">
        <v>1724</v>
      </c>
      <c r="H11714" s="5">
        <v>1535676</v>
      </c>
      <c r="I11714">
        <f>IFERROR(VLOOKUP(G11714,'NCES Match'!$A$2:$B$1307,2,FALSE),"")</f>
        <v>4824100</v>
      </c>
      <c r="J11714" cm="1">
        <f t="array" ref="J11714">IFERROR(_xlfn.IFS(B11714=2015,H11714/$O$13,B11714=2016,H11714/$O$14,B11714=2017,H11714/$O$15,B11714=2018,H11714/$O$16,B11714=2019,H11714/$O$17,B11714=2020,H11714/$O$18,B11714=2021,H11714/$O$19,B11714=2022,H11714/$O$20),"")</f>
        <v>8.3219443827165071E-4</v>
      </c>
      <c r="K11714" s="3" cm="1">
        <f t="array" ref="K11714">IFERROR(_xlfn.IFS(B11714=2015,J11714*$P$4,B11714=2016,J11714*$P$5,B11714=2017,J11714*$P$6,B11714=2018,J11714*$P$7,B11714=2019,J11714*$P$8,B11714=2020,J11714*$P$9,B11714=2021,J11714*$P$10,B11714=2022,J11714*$P$11),"")</f>
        <v>1754268.2185039835</v>
      </c>
      <c r="L11714" s="3">
        <f t="shared" si="183"/>
        <v>3289944.2185039837</v>
      </c>
    </row>
    <row r="11715" spans="1:12">
      <c r="A11715">
        <v>4824100</v>
      </c>
      <c r="B11715">
        <v>2021</v>
      </c>
      <c r="D11715" t="s">
        <v>1722</v>
      </c>
      <c r="E11715" t="s">
        <v>1723</v>
      </c>
      <c r="F11715" t="s">
        <v>4101</v>
      </c>
      <c r="G11715" t="s">
        <v>1724</v>
      </c>
      <c r="H11715" s="5">
        <v>1790870.05</v>
      </c>
      <c r="I11715">
        <f>IFERROR(VLOOKUP(G11715,'NCES Match'!$A$2:$B$1307,2,FALSE),"")</f>
        <v>4824100</v>
      </c>
      <c r="J11715" cm="1">
        <f t="array" ref="J11715">IFERROR(_xlfn.IFS(B11715=2015,H11715/$O$13,B11715=2016,H11715/$O$14,B11715=2017,H11715/$O$15,B11715=2018,H11715/$O$16,B11715=2019,H11715/$O$17,B11715=2020,H11715/$O$18,B11715=2021,H11715/$O$19,B11715=2022,H11715/$O$20),"")</f>
        <v>9.1628615309525597E-4</v>
      </c>
      <c r="K11715" s="3" cm="1">
        <f t="array" ref="K11715">IFERROR(_xlfn.IFS(B11715=2015,J11715*$P$4,B11715=2016,J11715*$P$5,B11715=2017,J11715*$P$6,B11715=2018,J11715*$P$7,B11715=2019,J11715*$P$8,B11715=2020,J11715*$P$9,B11715=2021,J11715*$P$10,B11715=2022,J11715*$P$11),"")</f>
        <v>1961359.3423383522</v>
      </c>
      <c r="L11715" s="3">
        <f t="shared" ref="L11715:L11778" si="184">SUM(H11715,K11715)</f>
        <v>3752229.3923383523</v>
      </c>
    </row>
    <row r="11716" spans="1:12">
      <c r="A11716">
        <v>4824100</v>
      </c>
      <c r="B11716">
        <v>2022</v>
      </c>
      <c r="D11716" t="s">
        <v>1722</v>
      </c>
      <c r="E11716" t="s">
        <v>1723</v>
      </c>
      <c r="F11716" t="s">
        <v>4101</v>
      </c>
      <c r="G11716" t="s">
        <v>1724</v>
      </c>
      <c r="H11716" s="5">
        <v>2394130.7999999998</v>
      </c>
      <c r="I11716">
        <f>IFERROR(VLOOKUP(G11716,'NCES Match'!$A$2:$B$1307,2,FALSE),"")</f>
        <v>4824100</v>
      </c>
      <c r="J11716" cm="1">
        <f t="array" ref="J11716">IFERROR(_xlfn.IFS(B11716=2015,H11716/$O$13,B11716=2016,H11716/$O$14,B11716=2017,H11716/$O$15,B11716=2018,H11716/$O$16,B11716=2019,H11716/$O$17,B11716=2020,H11716/$O$18,B11716=2021,H11716/$O$19,B11716=2022,H11716/$O$20),"")</f>
        <v>1.0515756100230001E-3</v>
      </c>
      <c r="K11716" s="3" cm="1">
        <f t="array" ref="K11716">IFERROR(_xlfn.IFS(B11716=2015,J11716*$P$4,B11716=2016,J11716*$P$5,B11716=2017,J11716*$P$6,B11716=2018,J11716*$P$7,B11716=2019,J11716*$P$8,B11716=2020,J11716*$P$9,B11716=2021,J11716*$P$10,B11716=2022,J11716*$P$11),"")</f>
        <v>2264550.2057086141</v>
      </c>
      <c r="L11716" s="3">
        <f t="shared" si="184"/>
        <v>4658681.0057086144</v>
      </c>
    </row>
    <row r="11717" spans="1:12">
      <c r="A11717">
        <v>4824100</v>
      </c>
      <c r="B11717">
        <v>2023</v>
      </c>
      <c r="D11717" t="s">
        <v>1722</v>
      </c>
      <c r="E11717" t="s">
        <v>1723</v>
      </c>
      <c r="F11717" t="s">
        <v>4101</v>
      </c>
      <c r="G11717" t="s">
        <v>1724</v>
      </c>
      <c r="H11717" s="5">
        <v>2898511.27</v>
      </c>
      <c r="I11717">
        <f>IFERROR(VLOOKUP(G11717,'NCES Match'!$A$2:$B$1307,2,FALSE),"")</f>
        <v>4824100</v>
      </c>
      <c r="J11717" t="str" cm="1">
        <f t="array" ref="J11717">IFERROR(_xlfn.IFS(B11717=2015,H11717/$O$13,B11717=2016,H11717/$O$14,B11717=2017,H11717/$O$15,B11717=2018,H11717/$O$16,B11717=2019,H11717/$O$17,B11717=2020,H11717/$O$18,B11717=2021,H11717/$O$19,B11717=2022,H11717/$O$20),"")</f>
        <v/>
      </c>
      <c r="K11717" s="3" t="str" cm="1">
        <f t="array" ref="K11717">IFERROR(_xlfn.IFS(B11717=2015,J11717*$P$4,B11717=2016,J11717*$P$5,B11717=2017,J11717*$P$6,B11717=2018,J11717*$P$7,B11717=2019,J11717*$P$8,B11717=2020,J11717*$P$9,B11717=2021,J11717*$P$10,B11717=2022,J11717*$P$11),"")</f>
        <v/>
      </c>
      <c r="L11717" s="3">
        <f t="shared" si="184"/>
        <v>2898511.27</v>
      </c>
    </row>
    <row r="11718" spans="1:12">
      <c r="A11718">
        <v>4824600</v>
      </c>
      <c r="B11718">
        <v>2015</v>
      </c>
      <c r="C11718" t="s">
        <v>381</v>
      </c>
      <c r="D11718" t="s">
        <v>1770</v>
      </c>
      <c r="E11718" t="s">
        <v>1771</v>
      </c>
      <c r="G11718" t="s">
        <v>1772</v>
      </c>
      <c r="H11718" s="5">
        <v>228826.87</v>
      </c>
      <c r="I11718">
        <f>IFERROR(VLOOKUP(G11718,'NCES Match'!$A$2:$B$1307,2,FALSE),"")</f>
        <v>4824600</v>
      </c>
      <c r="J11718" cm="1">
        <f t="array" ref="J11718">IFERROR(_xlfn.IFS(B11718=2015,H11718/$O$13,B11718=2016,H11718/$O$14,B11718=2017,H11718/$O$15,B11718=2018,H11718/$O$16,B11718=2019,H11718/$O$17,B11718=2020,H11718/$O$18,B11718=2021,H11718/$O$19,B11718=2022,H11718/$O$20),"")</f>
        <v>1.7926382964104798E-4</v>
      </c>
      <c r="K11718" s="3" cm="1">
        <f t="array" ref="K11718">IFERROR(_xlfn.IFS(B11718=2015,J11718*$P$4,B11718=2016,J11718*$P$5,B11718=2017,J11718*$P$6,B11718=2018,J11718*$P$7,B11718=2019,J11718*$P$8,B11718=2020,J11718*$P$9,B11718=2021,J11718*$P$10,B11718=2022,J11718*$P$11),"")</f>
        <v>285295.33522311691</v>
      </c>
      <c r="L11718" s="3">
        <f t="shared" si="184"/>
        <v>514122.20522311691</v>
      </c>
    </row>
    <row r="11719" spans="1:12">
      <c r="A11719">
        <v>4824600</v>
      </c>
      <c r="B11719">
        <v>2016</v>
      </c>
      <c r="C11719" t="s">
        <v>4102</v>
      </c>
      <c r="D11719" t="s">
        <v>1770</v>
      </c>
      <c r="E11719" t="s">
        <v>1771</v>
      </c>
      <c r="F11719" t="s">
        <v>4101</v>
      </c>
      <c r="G11719" t="s">
        <v>1772</v>
      </c>
      <c r="H11719" s="5">
        <v>249538</v>
      </c>
      <c r="I11719">
        <f>IFERROR(VLOOKUP(G11719,'NCES Match'!$A$2:$B$1307,2,FALSE),"")</f>
        <v>4824600</v>
      </c>
      <c r="J11719" cm="1">
        <f t="array" ref="J11719">IFERROR(_xlfn.IFS(B11719=2015,H11719/$O$13,B11719=2016,H11719/$O$14,B11719=2017,H11719/$O$15,B11719=2018,H11719/$O$16,B11719=2019,H11719/$O$17,B11719=2020,H11719/$O$18,B11719=2021,H11719/$O$19,B11719=2022,H11719/$O$20),"")</f>
        <v>1.7863599669860509E-4</v>
      </c>
      <c r="K11719" s="3" cm="1">
        <f t="array" ref="K11719">IFERROR(_xlfn.IFS(B11719=2015,J11719*$P$4,B11719=2016,J11719*$P$5,B11719=2017,J11719*$P$6,B11719=2018,J11719*$P$7,B11719=2019,J11719*$P$8,B11719=2020,J11719*$P$9,B11719=2021,J11719*$P$10,B11719=2022,J11719*$P$11),"")</f>
        <v>299328.05808580754</v>
      </c>
      <c r="L11719" s="3">
        <f t="shared" si="184"/>
        <v>548866.0580858076</v>
      </c>
    </row>
    <row r="11720" spans="1:12">
      <c r="A11720">
        <v>4824600</v>
      </c>
      <c r="B11720">
        <v>2017</v>
      </c>
      <c r="D11720" t="s">
        <v>1770</v>
      </c>
      <c r="E11720" t="s">
        <v>1771</v>
      </c>
      <c r="F11720" t="s">
        <v>4101</v>
      </c>
      <c r="G11720" t="s">
        <v>1772</v>
      </c>
      <c r="H11720" s="5">
        <v>262602</v>
      </c>
      <c r="I11720">
        <f>IFERROR(VLOOKUP(G11720,'NCES Match'!$A$2:$B$1307,2,FALSE),"")</f>
        <v>4824600</v>
      </c>
      <c r="J11720" cm="1">
        <f t="array" ref="J11720">IFERROR(_xlfn.IFS(B11720=2015,H11720/$O$13,B11720=2016,H11720/$O$14,B11720=2017,H11720/$O$15,B11720=2018,H11720/$O$16,B11720=2019,H11720/$O$17,B11720=2020,H11720/$O$18,B11720=2021,H11720/$O$19,B11720=2022,H11720/$O$20),"")</f>
        <v>1.8104799899167651E-4</v>
      </c>
      <c r="K11720" s="3" cm="1">
        <f t="array" ref="K11720">IFERROR(_xlfn.IFS(B11720=2015,J11720*$P$4,B11720=2016,J11720*$P$5,B11720=2017,J11720*$P$6,B11720=2018,J11720*$P$7,B11720=2019,J11720*$P$8,B11720=2020,J11720*$P$9,B11720=2021,J11720*$P$10,B11720=2022,J11720*$P$11),"")</f>
        <v>307464.36996507284</v>
      </c>
      <c r="L11720" s="3">
        <f t="shared" si="184"/>
        <v>570066.36996507284</v>
      </c>
    </row>
    <row r="11721" spans="1:12">
      <c r="A11721">
        <v>4824600</v>
      </c>
      <c r="B11721">
        <v>2018</v>
      </c>
      <c r="D11721" t="s">
        <v>1770</v>
      </c>
      <c r="E11721" t="s">
        <v>1771</v>
      </c>
      <c r="F11721" t="s">
        <v>4101</v>
      </c>
      <c r="G11721" t="s">
        <v>1772</v>
      </c>
      <c r="H11721" s="5">
        <v>268978</v>
      </c>
      <c r="I11721">
        <f>IFERROR(VLOOKUP(G11721,'NCES Match'!$A$2:$B$1307,2,FALSE),"")</f>
        <v>4824600</v>
      </c>
      <c r="J11721" cm="1">
        <f t="array" ref="J11721">IFERROR(_xlfn.IFS(B11721=2015,H11721/$O$13,B11721=2016,H11721/$O$14,B11721=2017,H11721/$O$15,B11721=2018,H11721/$O$16,B11721=2019,H11721/$O$17,B11721=2020,H11721/$O$18,B11721=2021,H11721/$O$19,B11721=2022,H11721/$O$20),"")</f>
        <v>1.7552397030566781E-4</v>
      </c>
      <c r="K11721" s="3" cm="1">
        <f t="array" ref="K11721">IFERROR(_xlfn.IFS(B11721=2015,J11721*$P$4,B11721=2016,J11721*$P$5,B11721=2017,J11721*$P$6,B11721=2018,J11721*$P$7,B11721=2019,J11721*$P$8,B11721=2020,J11721*$P$9,B11721=2021,J11721*$P$10,B11721=2022,J11721*$P$11),"")</f>
        <v>301348.90722361975</v>
      </c>
      <c r="L11721" s="3">
        <f t="shared" si="184"/>
        <v>570326.90722361975</v>
      </c>
    </row>
    <row r="11722" spans="1:12">
      <c r="A11722">
        <v>4824600</v>
      </c>
      <c r="B11722">
        <v>2019</v>
      </c>
      <c r="D11722" t="s">
        <v>1770</v>
      </c>
      <c r="E11722" t="s">
        <v>1771</v>
      </c>
      <c r="F11722" t="s">
        <v>4101</v>
      </c>
      <c r="G11722" t="s">
        <v>1772</v>
      </c>
      <c r="H11722" s="5">
        <v>328640</v>
      </c>
      <c r="I11722">
        <f>IFERROR(VLOOKUP(G11722,'NCES Match'!$A$2:$B$1307,2,FALSE),"")</f>
        <v>4824600</v>
      </c>
      <c r="J11722" cm="1">
        <f t="array" ref="J11722">IFERROR(_xlfn.IFS(B11722=2015,H11722/$O$13,B11722=2016,H11722/$O$14,B11722=2017,H11722/$O$15,B11722=2018,H11722/$O$16,B11722=2019,H11722/$O$17,B11722=2020,H11722/$O$18,B11722=2021,H11722/$O$19,B11722=2022,H11722/$O$20),"")</f>
        <v>2.0808828395679614E-4</v>
      </c>
      <c r="K11722" s="3" cm="1">
        <f t="array" ref="K11722">IFERROR(_xlfn.IFS(B11722=2015,J11722*$P$4,B11722=2016,J11722*$P$5,B11722=2017,J11722*$P$6,B11722=2018,J11722*$P$7,B11722=2019,J11722*$P$8,B11722=2020,J11722*$P$9,B11722=2021,J11722*$P$10,B11722=2022,J11722*$P$11),"")</f>
        <v>361642.0325331621</v>
      </c>
      <c r="L11722" s="3">
        <f t="shared" si="184"/>
        <v>690282.03253316204</v>
      </c>
    </row>
    <row r="11723" spans="1:12">
      <c r="A11723">
        <v>4824600</v>
      </c>
      <c r="B11723">
        <v>2020</v>
      </c>
      <c r="D11723" t="s">
        <v>1770</v>
      </c>
      <c r="E11723" t="s">
        <v>1771</v>
      </c>
      <c r="F11723" t="s">
        <v>4230</v>
      </c>
      <c r="G11723" t="s">
        <v>1772</v>
      </c>
      <c r="H11723" s="5">
        <v>411932</v>
      </c>
      <c r="I11723">
        <f>IFERROR(VLOOKUP(G11723,'NCES Match'!$A$2:$B$1307,2,FALSE),"")</f>
        <v>4824600</v>
      </c>
      <c r="J11723" cm="1">
        <f t="array" ref="J11723">IFERROR(_xlfn.IFS(B11723=2015,H11723/$O$13,B11723=2016,H11723/$O$14,B11723=2017,H11723/$O$15,B11723=2018,H11723/$O$16,B11723=2019,H11723/$O$17,B11723=2020,H11723/$O$18,B11723=2021,H11723/$O$19,B11723=2022,H11723/$O$20),"")</f>
        <v>2.2322906612209711E-4</v>
      </c>
      <c r="K11723" s="3" cm="1">
        <f t="array" ref="K11723">IFERROR(_xlfn.IFS(B11723=2015,J11723*$P$4,B11723=2016,J11723*$P$5,B11723=2017,J11723*$P$6,B11723=2018,J11723*$P$7,B11723=2019,J11723*$P$8,B11723=2020,J11723*$P$9,B11723=2021,J11723*$P$10,B11723=2022,J11723*$P$11),"")</f>
        <v>470567.49977520184</v>
      </c>
      <c r="L11723" s="3">
        <f t="shared" si="184"/>
        <v>882499.49977520178</v>
      </c>
    </row>
    <row r="11724" spans="1:12">
      <c r="A11724">
        <v>4824600</v>
      </c>
      <c r="B11724">
        <v>2021</v>
      </c>
      <c r="D11724" t="s">
        <v>1770</v>
      </c>
      <c r="E11724" t="s">
        <v>1771</v>
      </c>
      <c r="F11724" t="s">
        <v>4101</v>
      </c>
      <c r="G11724" t="s">
        <v>1772</v>
      </c>
      <c r="H11724" s="5">
        <v>476739.78</v>
      </c>
      <c r="I11724">
        <f>IFERROR(VLOOKUP(G11724,'NCES Match'!$A$2:$B$1307,2,FALSE),"")</f>
        <v>4824600</v>
      </c>
      <c r="J11724" cm="1">
        <f t="array" ref="J11724">IFERROR(_xlfn.IFS(B11724=2015,H11724/$O$13,B11724=2016,H11724/$O$14,B11724=2017,H11724/$O$15,B11724=2018,H11724/$O$16,B11724=2019,H11724/$O$17,B11724=2020,H11724/$O$18,B11724=2021,H11724/$O$19,B11724=2022,H11724/$O$20),"")</f>
        <v>2.4392057873974643E-4</v>
      </c>
      <c r="K11724" s="3" cm="1">
        <f t="array" ref="K11724">IFERROR(_xlfn.IFS(B11724=2015,J11724*$P$4,B11724=2016,J11724*$P$5,B11724=2017,J11724*$P$6,B11724=2018,J11724*$P$7,B11724=2019,J11724*$P$8,B11724=2020,J11724*$P$9,B11724=2021,J11724*$P$10,B11724=2022,J11724*$P$11),"")</f>
        <v>522124.99805182999</v>
      </c>
      <c r="L11724" s="3">
        <f t="shared" si="184"/>
        <v>998864.77805183001</v>
      </c>
    </row>
    <row r="11725" spans="1:12">
      <c r="A11725">
        <v>4824600</v>
      </c>
      <c r="B11725">
        <v>2022</v>
      </c>
      <c r="D11725" t="s">
        <v>1770</v>
      </c>
      <c r="E11725" t="s">
        <v>1771</v>
      </c>
      <c r="F11725" t="s">
        <v>4101</v>
      </c>
      <c r="G11725" t="s">
        <v>1772</v>
      </c>
      <c r="H11725" s="5">
        <v>713009.8</v>
      </c>
      <c r="I11725">
        <f>IFERROR(VLOOKUP(G11725,'NCES Match'!$A$2:$B$1307,2,FALSE),"")</f>
        <v>4824600</v>
      </c>
      <c r="J11725" cm="1">
        <f t="array" ref="J11725">IFERROR(_xlfn.IFS(B11725=2015,H11725/$O$13,B11725=2016,H11725/$O$14,B11725=2017,H11725/$O$15,B11725=2018,H11725/$O$16,B11725=2019,H11725/$O$17,B11725=2020,H11725/$O$18,B11725=2021,H11725/$O$19,B11725=2022,H11725/$O$20),"")</f>
        <v>3.1317575271467098E-4</v>
      </c>
      <c r="K11725" s="3" cm="1">
        <f t="array" ref="K11725">IFERROR(_xlfn.IFS(B11725=2015,J11725*$P$4,B11725=2016,J11725*$P$5,B11725=2017,J11725*$P$6,B11725=2018,J11725*$P$7,B11725=2019,J11725*$P$8,B11725=2020,J11725*$P$9,B11725=2021,J11725*$P$10,B11725=2022,J11725*$P$11),"")</f>
        <v>674418.66136230237</v>
      </c>
      <c r="L11725" s="3">
        <f t="shared" si="184"/>
        <v>1387428.4613623023</v>
      </c>
    </row>
    <row r="11726" spans="1:12">
      <c r="A11726">
        <v>4824600</v>
      </c>
      <c r="B11726">
        <v>2023</v>
      </c>
      <c r="D11726" t="s">
        <v>1770</v>
      </c>
      <c r="E11726" t="s">
        <v>1771</v>
      </c>
      <c r="F11726" t="s">
        <v>4101</v>
      </c>
      <c r="G11726" t="s">
        <v>1772</v>
      </c>
      <c r="H11726" s="5">
        <v>972091.53</v>
      </c>
      <c r="I11726">
        <f>IFERROR(VLOOKUP(G11726,'NCES Match'!$A$2:$B$1307,2,FALSE),"")</f>
        <v>4824600</v>
      </c>
      <c r="J11726" t="str" cm="1">
        <f t="array" ref="J11726">IFERROR(_xlfn.IFS(B11726=2015,H11726/$O$13,B11726=2016,H11726/$O$14,B11726=2017,H11726/$O$15,B11726=2018,H11726/$O$16,B11726=2019,H11726/$O$17,B11726=2020,H11726/$O$18,B11726=2021,H11726/$O$19,B11726=2022,H11726/$O$20),"")</f>
        <v/>
      </c>
      <c r="K11726" s="3" t="str" cm="1">
        <f t="array" ref="K11726">IFERROR(_xlfn.IFS(B11726=2015,J11726*$P$4,B11726=2016,J11726*$P$5,B11726=2017,J11726*$P$6,B11726=2018,J11726*$P$7,B11726=2019,J11726*$P$8,B11726=2020,J11726*$P$9,B11726=2021,J11726*$P$10,B11726=2022,J11726*$P$11),"")</f>
        <v/>
      </c>
      <c r="L11726" s="3">
        <f t="shared" si="184"/>
        <v>972091.53</v>
      </c>
    </row>
    <row r="11727" spans="1:12">
      <c r="A11727">
        <v>4827420</v>
      </c>
      <c r="B11727">
        <v>2015</v>
      </c>
      <c r="C11727" t="s">
        <v>381</v>
      </c>
      <c r="D11727" t="s">
        <v>2001</v>
      </c>
      <c r="E11727" t="s">
        <v>2002</v>
      </c>
      <c r="G11727" t="s">
        <v>2003</v>
      </c>
      <c r="H11727" s="5">
        <v>431230.96</v>
      </c>
      <c r="I11727">
        <f>IFERROR(VLOOKUP(G11727,'NCES Match'!$A$2:$B$1307,2,FALSE),"")</f>
        <v>4827420</v>
      </c>
      <c r="J11727" cm="1">
        <f t="array" ref="J11727">IFERROR(_xlfn.IFS(B11727=2015,H11727/$O$13,B11727=2016,H11727/$O$14,B11727=2017,H11727/$O$15,B11727=2018,H11727/$O$16,B11727=2019,H11727/$O$17,B11727=2020,H11727/$O$18,B11727=2021,H11727/$O$19,B11727=2022,H11727/$O$20),"")</f>
        <v>3.3782795416196354E-4</v>
      </c>
      <c r="K11727" s="3" cm="1">
        <f t="array" ref="K11727">IFERROR(_xlfn.IFS(B11727=2015,J11727*$P$4,B11727=2016,J11727*$P$5,B11727=2017,J11727*$P$6,B11727=2018,J11727*$P$7,B11727=2019,J11727*$P$8,B11727=2020,J11727*$P$9,B11727=2021,J11727*$P$10,B11727=2022,J11727*$P$11),"")</f>
        <v>537647.44189258257</v>
      </c>
      <c r="L11727" s="3">
        <f t="shared" si="184"/>
        <v>968878.40189258265</v>
      </c>
    </row>
    <row r="11728" spans="1:12">
      <c r="A11728">
        <v>4827420</v>
      </c>
      <c r="B11728">
        <v>2016</v>
      </c>
      <c r="C11728" t="s">
        <v>4102</v>
      </c>
      <c r="D11728" t="s">
        <v>2001</v>
      </c>
      <c r="E11728" t="s">
        <v>2002</v>
      </c>
      <c r="F11728" t="s">
        <v>4101</v>
      </c>
      <c r="G11728" t="s">
        <v>2003</v>
      </c>
      <c r="H11728" s="5">
        <v>490022</v>
      </c>
      <c r="I11728">
        <f>IFERROR(VLOOKUP(G11728,'NCES Match'!$A$2:$B$1307,2,FALSE),"")</f>
        <v>4827420</v>
      </c>
      <c r="J11728" cm="1">
        <f t="array" ref="J11728">IFERROR(_xlfn.IFS(B11728=2015,H11728/$O$13,B11728=2016,H11728/$O$14,B11728=2017,H11728/$O$15,B11728=2018,H11728/$O$16,B11728=2019,H11728/$O$17,B11728=2020,H11728/$O$18,B11728=2021,H11728/$O$19,B11728=2022,H11728/$O$20),"")</f>
        <v>3.5079053440455503E-4</v>
      </c>
      <c r="K11728" s="3" cm="1">
        <f t="array" ref="K11728">IFERROR(_xlfn.IFS(B11728=2015,J11728*$P$4,B11728=2016,J11728*$P$5,B11728=2017,J11728*$P$6,B11728=2018,J11728*$P$7,B11728=2019,J11728*$P$8,B11728=2020,J11728*$P$9,B11728=2021,J11728*$P$10,B11728=2022,J11728*$P$11),"")</f>
        <v>587795.58095089148</v>
      </c>
      <c r="L11728" s="3">
        <f t="shared" si="184"/>
        <v>1077817.5809508916</v>
      </c>
    </row>
    <row r="11729" spans="1:12">
      <c r="A11729">
        <v>4827420</v>
      </c>
      <c r="B11729">
        <v>2017</v>
      </c>
      <c r="D11729" t="s">
        <v>2001</v>
      </c>
      <c r="E11729" t="s">
        <v>2002</v>
      </c>
      <c r="F11729" t="s">
        <v>4101</v>
      </c>
      <c r="G11729" t="s">
        <v>2003</v>
      </c>
      <c r="H11729" s="5">
        <v>540844</v>
      </c>
      <c r="I11729">
        <f>IFERROR(VLOOKUP(G11729,'NCES Match'!$A$2:$B$1307,2,FALSE),"")</f>
        <v>4827420</v>
      </c>
      <c r="J11729" cm="1">
        <f t="array" ref="J11729">IFERROR(_xlfn.IFS(B11729=2015,H11729/$O$13,B11729=2016,H11729/$O$14,B11729=2017,H11729/$O$15,B11729=2018,H11729/$O$16,B11729=2019,H11729/$O$17,B11729=2020,H11729/$O$18,B11729=2021,H11729/$O$19,B11729=2022,H11729/$O$20),"")</f>
        <v>3.7287882029327378E-4</v>
      </c>
      <c r="K11729" s="3" cm="1">
        <f t="array" ref="K11729">IFERROR(_xlfn.IFS(B11729=2015,J11729*$P$4,B11729=2016,J11729*$P$5,B11729=2017,J11729*$P$6,B11729=2018,J11729*$P$7,B11729=2019,J11729*$P$8,B11729=2020,J11729*$P$9,B11729=2021,J11729*$P$10,B11729=2022,J11729*$P$11),"")</f>
        <v>633240.64443298161</v>
      </c>
      <c r="L11729" s="3">
        <f t="shared" si="184"/>
        <v>1174084.6444329815</v>
      </c>
    </row>
    <row r="11730" spans="1:12">
      <c r="A11730">
        <v>4827420</v>
      </c>
      <c r="B11730">
        <v>2018</v>
      </c>
      <c r="D11730" t="s">
        <v>2001</v>
      </c>
      <c r="E11730" t="s">
        <v>2002</v>
      </c>
      <c r="F11730" t="s">
        <v>4101</v>
      </c>
      <c r="G11730" t="s">
        <v>2003</v>
      </c>
      <c r="H11730" s="5">
        <v>627685</v>
      </c>
      <c r="I11730">
        <f>IFERROR(VLOOKUP(G11730,'NCES Match'!$A$2:$B$1307,2,FALSE),"")</f>
        <v>4827420</v>
      </c>
      <c r="J11730" cm="1">
        <f t="array" ref="J11730">IFERROR(_xlfn.IFS(B11730=2015,H11730/$O$13,B11730=2016,H11730/$O$14,B11730=2017,H11730/$O$15,B11730=2018,H11730/$O$16,B11730=2019,H11730/$O$17,B11730=2020,H11730/$O$18,B11730=2021,H11730/$O$19,B11730=2022,H11730/$O$20),"")</f>
        <v>4.0960139231205935E-4</v>
      </c>
      <c r="K11730" s="3" cm="1">
        <f t="array" ref="K11730">IFERROR(_xlfn.IFS(B11730=2015,J11730*$P$4,B11730=2016,J11730*$P$5,B11730=2017,J11730*$P$6,B11730=2018,J11730*$P$7,B11730=2019,J11730*$P$8,B11730=2020,J11730*$P$9,B11730=2021,J11730*$P$10,B11730=2022,J11730*$P$11),"")</f>
        <v>703225.50108431838</v>
      </c>
      <c r="L11730" s="3">
        <f t="shared" si="184"/>
        <v>1330910.5010843184</v>
      </c>
    </row>
    <row r="11731" spans="1:12">
      <c r="A11731">
        <v>4827420</v>
      </c>
      <c r="B11731">
        <v>2019</v>
      </c>
      <c r="D11731" t="s">
        <v>2001</v>
      </c>
      <c r="E11731" t="s">
        <v>2002</v>
      </c>
      <c r="F11731" t="s">
        <v>4101</v>
      </c>
      <c r="G11731" t="s">
        <v>2003</v>
      </c>
      <c r="H11731" s="5">
        <v>713522</v>
      </c>
      <c r="I11731">
        <f>IFERROR(VLOOKUP(G11731,'NCES Match'!$A$2:$B$1307,2,FALSE),"")</f>
        <v>4827420</v>
      </c>
      <c r="J11731" cm="1">
        <f t="array" ref="J11731">IFERROR(_xlfn.IFS(B11731=2015,H11731/$O$13,B11731=2016,H11731/$O$14,B11731=2017,H11731/$O$15,B11731=2018,H11731/$O$16,B11731=2019,H11731/$O$17,B11731=2020,H11731/$O$18,B11731=2021,H11731/$O$19,B11731=2022,H11731/$O$20),"")</f>
        <v>4.5178787897219173E-4</v>
      </c>
      <c r="K11731" s="3" cm="1">
        <f t="array" ref="K11731">IFERROR(_xlfn.IFS(B11731=2015,J11731*$P$4,B11731=2016,J11731*$P$5,B11731=2017,J11731*$P$6,B11731=2018,J11731*$P$7,B11731=2019,J11731*$P$8,B11731=2020,J11731*$P$9,B11731=2021,J11731*$P$10,B11731=2022,J11731*$P$11),"")</f>
        <v>785173.88734520099</v>
      </c>
      <c r="L11731" s="3">
        <f t="shared" si="184"/>
        <v>1498695.8873452009</v>
      </c>
    </row>
    <row r="11732" spans="1:12">
      <c r="A11732">
        <v>4827420</v>
      </c>
      <c r="B11732">
        <v>2020</v>
      </c>
      <c r="D11732" t="s">
        <v>2001</v>
      </c>
      <c r="E11732" t="s">
        <v>2002</v>
      </c>
      <c r="F11732" t="s">
        <v>4230</v>
      </c>
      <c r="G11732" t="s">
        <v>2003</v>
      </c>
      <c r="H11732" s="5">
        <v>781794</v>
      </c>
      <c r="I11732">
        <f>IFERROR(VLOOKUP(G11732,'NCES Match'!$A$2:$B$1307,2,FALSE),"")</f>
        <v>4827420</v>
      </c>
      <c r="J11732" cm="1">
        <f t="array" ref="J11732">IFERROR(_xlfn.IFS(B11732=2015,H11732/$O$13,B11732=2016,H11732/$O$14,B11732=2017,H11732/$O$15,B11732=2018,H11732/$O$16,B11732=2019,H11732/$O$17,B11732=2020,H11732/$O$18,B11732=2021,H11732/$O$19,B11732=2022,H11732/$O$20),"")</f>
        <v>4.2366008108100071E-4</v>
      </c>
      <c r="K11732" s="3" cm="1">
        <f t="array" ref="K11732">IFERROR(_xlfn.IFS(B11732=2015,J11732*$P$4,B11732=2016,J11732*$P$5,B11732=2017,J11732*$P$6,B11732=2018,J11732*$P$7,B11732=2019,J11732*$P$8,B11732=2020,J11732*$P$9,B11732=2021,J11732*$P$10,B11732=2022,J11732*$P$11),"")</f>
        <v>893076.6435218777</v>
      </c>
      <c r="L11732" s="3">
        <f t="shared" si="184"/>
        <v>1674870.6435218777</v>
      </c>
    </row>
    <row r="11733" spans="1:12">
      <c r="A11733">
        <v>4827420</v>
      </c>
      <c r="B11733">
        <v>2021</v>
      </c>
      <c r="D11733" t="s">
        <v>2001</v>
      </c>
      <c r="E11733" t="s">
        <v>2002</v>
      </c>
      <c r="F11733" t="s">
        <v>4230</v>
      </c>
      <c r="G11733" t="s">
        <v>2003</v>
      </c>
      <c r="H11733" s="5">
        <v>883910.95</v>
      </c>
      <c r="I11733">
        <f>IFERROR(VLOOKUP(G11733,'NCES Match'!$A$2:$B$1307,2,FALSE),"")</f>
        <v>4827420</v>
      </c>
      <c r="J11733" cm="1">
        <f t="array" ref="J11733">IFERROR(_xlfn.IFS(B11733=2015,H11733/$O$13,B11733=2016,H11733/$O$14,B11733=2017,H11733/$O$15,B11733=2018,H11733/$O$16,B11733=2019,H11733/$O$17,B11733=2020,H11733/$O$18,B11733=2021,H11733/$O$19,B11733=2022,H11733/$O$20),"")</f>
        <v>4.5224686406156216E-4</v>
      </c>
      <c r="K11733" s="3" cm="1">
        <f t="array" ref="K11733">IFERROR(_xlfn.IFS(B11733=2015,J11733*$P$4,B11733=2016,J11733*$P$5,B11733=2017,J11733*$P$6,B11733=2018,J11733*$P$7,B11733=2019,J11733*$P$8,B11733=2020,J11733*$P$9,B11733=2021,J11733*$P$10,B11733=2022,J11733*$P$11),"")</f>
        <v>968058.51411590027</v>
      </c>
      <c r="L11733" s="3">
        <f t="shared" si="184"/>
        <v>1851969.4641159002</v>
      </c>
    </row>
    <row r="11734" spans="1:12">
      <c r="A11734">
        <v>4827420</v>
      </c>
      <c r="B11734">
        <v>2022</v>
      </c>
      <c r="D11734" t="s">
        <v>2001</v>
      </c>
      <c r="E11734" t="s">
        <v>2002</v>
      </c>
      <c r="F11734" t="s">
        <v>4101</v>
      </c>
      <c r="G11734" t="s">
        <v>2003</v>
      </c>
      <c r="H11734" s="5">
        <v>1263901.98</v>
      </c>
      <c r="I11734">
        <f>IFERROR(VLOOKUP(G11734,'NCES Match'!$A$2:$B$1307,2,FALSE),"")</f>
        <v>4827420</v>
      </c>
      <c r="J11734" cm="1">
        <f t="array" ref="J11734">IFERROR(_xlfn.IFS(B11734=2015,H11734/$O$13,B11734=2016,H11734/$O$14,B11734=2017,H11734/$O$15,B11734=2018,H11734/$O$16,B11734=2019,H11734/$O$17,B11734=2020,H11734/$O$18,B11734=2021,H11734/$O$19,B11734=2022,H11734/$O$20),"")</f>
        <v>5.5514447900163928E-4</v>
      </c>
      <c r="K11734" s="3" cm="1">
        <f t="array" ref="K11734">IFERROR(_xlfn.IFS(B11734=2015,J11734*$P$4,B11734=2016,J11734*$P$5,B11734=2017,J11734*$P$6,B11734=2018,J11734*$P$7,B11734=2019,J11734*$P$8,B11734=2020,J11734*$P$9,B11734=2021,J11734*$P$10,B11734=2022,J11734*$P$11),"")</f>
        <v>1195494.2014047541</v>
      </c>
      <c r="L11734" s="3">
        <f t="shared" si="184"/>
        <v>2459396.1814047541</v>
      </c>
    </row>
    <row r="11735" spans="1:12">
      <c r="A11735">
        <v>4827420</v>
      </c>
      <c r="B11735">
        <v>2023</v>
      </c>
      <c r="D11735" t="s">
        <v>2001</v>
      </c>
      <c r="E11735" t="s">
        <v>2002</v>
      </c>
      <c r="F11735" t="s">
        <v>4101</v>
      </c>
      <c r="G11735" t="s">
        <v>2003</v>
      </c>
      <c r="H11735" s="5">
        <v>1854334.45</v>
      </c>
      <c r="I11735">
        <f>IFERROR(VLOOKUP(G11735,'NCES Match'!$A$2:$B$1307,2,FALSE),"")</f>
        <v>4827420</v>
      </c>
      <c r="J11735" t="str" cm="1">
        <f t="array" ref="J11735">IFERROR(_xlfn.IFS(B11735=2015,H11735/$O$13,B11735=2016,H11735/$O$14,B11735=2017,H11735/$O$15,B11735=2018,H11735/$O$16,B11735=2019,H11735/$O$17,B11735=2020,H11735/$O$18,B11735=2021,H11735/$O$19,B11735=2022,H11735/$O$20),"")</f>
        <v/>
      </c>
      <c r="K11735" s="3" t="str" cm="1">
        <f t="array" ref="K11735">IFERROR(_xlfn.IFS(B11735=2015,J11735*$P$4,B11735=2016,J11735*$P$5,B11735=2017,J11735*$P$6,B11735=2018,J11735*$P$7,B11735=2019,J11735*$P$8,B11735=2020,J11735*$P$9,B11735=2021,J11735*$P$10,B11735=2022,J11735*$P$11),"")</f>
        <v/>
      </c>
      <c r="L11735" s="3">
        <f t="shared" si="184"/>
        <v>1854334.45</v>
      </c>
    </row>
    <row r="11736" spans="1:12">
      <c r="A11736">
        <v>4838080</v>
      </c>
      <c r="B11736">
        <v>2015</v>
      </c>
      <c r="C11736" t="s">
        <v>381</v>
      </c>
      <c r="D11736" t="s">
        <v>2836</v>
      </c>
      <c r="E11736" t="s">
        <v>2837</v>
      </c>
      <c r="G11736" t="s">
        <v>2838</v>
      </c>
      <c r="H11736" s="5">
        <v>7479536.0499999998</v>
      </c>
      <c r="I11736">
        <f>IFERROR(VLOOKUP(G11736,'NCES Match'!$A$2:$B$1307,2,FALSE),"")</f>
        <v>4838080</v>
      </c>
      <c r="J11736" cm="1">
        <f t="array" ref="J11736">IFERROR(_xlfn.IFS(B11736=2015,H11736/$O$13,B11736=2016,H11736/$O$14,B11736=2017,H11736/$O$15,B11736=2018,H11736/$O$16,B11736=2019,H11736/$O$17,B11736=2020,H11736/$O$18,B11736=2021,H11736/$O$19,B11736=2022,H11736/$O$20),"")</f>
        <v>5.8594966415494694E-3</v>
      </c>
      <c r="K11736" s="3" cm="1">
        <f t="array" ref="K11736">IFERROR(_xlfn.IFS(B11736=2015,J11736*$P$4,B11736=2016,J11736*$P$5,B11736=2017,J11736*$P$6,B11736=2018,J11736*$P$7,B11736=2019,J11736*$P$8,B11736=2020,J11736*$P$9,B11736=2021,J11736*$P$10,B11736=2022,J11736*$P$11),"")</f>
        <v>9325289.2228003554</v>
      </c>
      <c r="L11736" s="3">
        <f t="shared" si="184"/>
        <v>16804825.272800356</v>
      </c>
    </row>
    <row r="11737" spans="1:12">
      <c r="A11737">
        <v>4838080</v>
      </c>
      <c r="B11737">
        <v>2016</v>
      </c>
      <c r="C11737" t="s">
        <v>4102</v>
      </c>
      <c r="D11737" t="s">
        <v>2836</v>
      </c>
      <c r="E11737" t="s">
        <v>2837</v>
      </c>
      <c r="F11737" t="s">
        <v>4101</v>
      </c>
      <c r="G11737" t="s">
        <v>2838</v>
      </c>
      <c r="H11737" s="5">
        <v>7550739</v>
      </c>
      <c r="I11737">
        <f>IFERROR(VLOOKUP(G11737,'NCES Match'!$A$2:$B$1307,2,FALSE),"")</f>
        <v>4838080</v>
      </c>
      <c r="J11737" cm="1">
        <f t="array" ref="J11737">IFERROR(_xlfn.IFS(B11737=2015,H11737/$O$13,B11737=2016,H11737/$O$14,B11737=2017,H11737/$O$15,B11737=2018,H11737/$O$16,B11737=2019,H11737/$O$17,B11737=2020,H11737/$O$18,B11737=2021,H11737/$O$19,B11737=2022,H11737/$O$20),"")</f>
        <v>5.4053241874024343E-3</v>
      </c>
      <c r="K11737" s="3" cm="1">
        <f t="array" ref="K11737">IFERROR(_xlfn.IFS(B11737=2015,J11737*$P$4,B11737=2016,J11737*$P$5,B11737=2017,J11737*$P$6,B11737=2018,J11737*$P$7,B11737=2019,J11737*$P$8,B11737=2020,J11737*$P$9,B11737=2021,J11737*$P$10,B11737=2022,J11737*$P$11),"")</f>
        <v>9057330.1139817275</v>
      </c>
      <c r="L11737" s="3">
        <f t="shared" si="184"/>
        <v>16608069.113981728</v>
      </c>
    </row>
    <row r="11738" spans="1:12">
      <c r="A11738">
        <v>4838080</v>
      </c>
      <c r="B11738">
        <v>2017</v>
      </c>
      <c r="D11738" t="s">
        <v>2836</v>
      </c>
      <c r="E11738" t="s">
        <v>2837</v>
      </c>
      <c r="F11738" t="s">
        <v>4101</v>
      </c>
      <c r="G11738" t="s">
        <v>2838</v>
      </c>
      <c r="H11738" s="5">
        <v>7818197</v>
      </c>
      <c r="I11738">
        <f>IFERROR(VLOOKUP(G11738,'NCES Match'!$A$2:$B$1307,2,FALSE),"")</f>
        <v>4838080</v>
      </c>
      <c r="J11738" cm="1">
        <f t="array" ref="J11738">IFERROR(_xlfn.IFS(B11738=2015,H11738/$O$13,B11738=2016,H11738/$O$14,B11738=2017,H11738/$O$15,B11738=2018,H11738/$O$16,B11738=2019,H11738/$O$17,B11738=2020,H11738/$O$18,B11738=2021,H11738/$O$19,B11738=2022,H11738/$O$20),"")</f>
        <v>5.3901680968641832E-3</v>
      </c>
      <c r="K11738" s="3" cm="1">
        <f t="array" ref="K11738">IFERROR(_xlfn.IFS(B11738=2015,J11738*$P$4,B11738=2016,J11738*$P$5,B11738=2017,J11738*$P$6,B11738=2018,J11738*$P$7,B11738=2019,J11738*$P$8,B11738=2020,J11738*$P$9,B11738=2021,J11738*$P$10,B11738=2022,J11738*$P$11),"")</f>
        <v>9153841.2307134848</v>
      </c>
      <c r="L11738" s="3">
        <f t="shared" si="184"/>
        <v>16972038.230713487</v>
      </c>
    </row>
    <row r="11739" spans="1:12">
      <c r="A11739">
        <v>4838080</v>
      </c>
      <c r="B11739">
        <v>2018</v>
      </c>
      <c r="D11739" t="s">
        <v>2836</v>
      </c>
      <c r="E11739" t="s">
        <v>2837</v>
      </c>
      <c r="F11739" t="s">
        <v>4101</v>
      </c>
      <c r="G11739" t="s">
        <v>2838</v>
      </c>
      <c r="H11739" s="5">
        <v>8028314</v>
      </c>
      <c r="I11739">
        <f>IFERROR(VLOOKUP(G11739,'NCES Match'!$A$2:$B$1307,2,FALSE),"")</f>
        <v>4838080</v>
      </c>
      <c r="J11739" cm="1">
        <f t="array" ref="J11739">IFERROR(_xlfn.IFS(B11739=2015,H11739/$O$13,B11739=2016,H11739/$O$14,B11739=2017,H11739/$O$15,B11739=2018,H11739/$O$16,B11739=2019,H11739/$O$17,B11739=2020,H11739/$O$18,B11739=2021,H11739/$O$19,B11739=2022,H11739/$O$20),"")</f>
        <v>5.2389472304076069E-3</v>
      </c>
      <c r="K11739" s="3" cm="1">
        <f t="array" ref="K11739">IFERROR(_xlfn.IFS(B11739=2015,J11739*$P$4,B11739=2016,J11739*$P$5,B11739=2017,J11739*$P$6,B11739=2018,J11739*$P$7,B11739=2019,J11739*$P$8,B11739=2020,J11739*$P$9,B11739=2021,J11739*$P$10,B11739=2022,J11739*$P$11),"")</f>
        <v>8994503.8283729069</v>
      </c>
      <c r="L11739" s="3">
        <f t="shared" si="184"/>
        <v>17022817.828372907</v>
      </c>
    </row>
    <row r="11740" spans="1:12">
      <c r="A11740">
        <v>4838080</v>
      </c>
      <c r="B11740">
        <v>2019</v>
      </c>
      <c r="D11740" t="s">
        <v>2836</v>
      </c>
      <c r="E11740" t="s">
        <v>2837</v>
      </c>
      <c r="F11740" t="s">
        <v>4101</v>
      </c>
      <c r="G11740" t="s">
        <v>2838</v>
      </c>
      <c r="H11740" s="5">
        <v>8375596</v>
      </c>
      <c r="I11740">
        <f>IFERROR(VLOOKUP(G11740,'NCES Match'!$A$2:$B$1307,2,FALSE),"")</f>
        <v>4838080</v>
      </c>
      <c r="J11740" cm="1">
        <f t="array" ref="J11740">IFERROR(_xlfn.IFS(B11740=2015,H11740/$O$13,B11740=2016,H11740/$O$14,B11740=2017,H11740/$O$15,B11740=2018,H11740/$O$16,B11740=2019,H11740/$O$17,B11740=2020,H11740/$O$18,B11740=2021,H11740/$O$19,B11740=2022,H11740/$O$20),"")</f>
        <v>5.3032600984524282E-3</v>
      </c>
      <c r="K11740" s="3" cm="1">
        <f t="array" ref="K11740">IFERROR(_xlfn.IFS(B11740=2015,J11740*$P$4,B11740=2016,J11740*$P$5,B11740=2017,J11740*$P$6,B11740=2018,J11740*$P$7,B11740=2019,J11740*$P$8,B11740=2020,J11740*$P$9,B11740=2021,J11740*$P$10,B11740=2022,J11740*$P$11),"")</f>
        <v>9216673.4454619717</v>
      </c>
      <c r="L11740" s="3">
        <f t="shared" si="184"/>
        <v>17592269.445461974</v>
      </c>
    </row>
    <row r="11741" spans="1:12">
      <c r="A11741">
        <v>4838080</v>
      </c>
      <c r="B11741">
        <v>2020</v>
      </c>
      <c r="D11741" t="s">
        <v>2836</v>
      </c>
      <c r="E11741" t="s">
        <v>2837</v>
      </c>
      <c r="F11741" t="s">
        <v>4230</v>
      </c>
      <c r="G11741" t="s">
        <v>2838</v>
      </c>
      <c r="H11741" s="5">
        <v>9441147</v>
      </c>
      <c r="I11741">
        <f>IFERROR(VLOOKUP(G11741,'NCES Match'!$A$2:$B$1307,2,FALSE),"")</f>
        <v>4838080</v>
      </c>
      <c r="J11741" cm="1">
        <f t="array" ref="J11741">IFERROR(_xlfn.IFS(B11741=2015,H11741/$O$13,B11741=2016,H11741/$O$14,B11741=2017,H11741/$O$15,B11741=2018,H11741/$O$16,B11741=2019,H11741/$O$17,B11741=2020,H11741/$O$18,B11741=2021,H11741/$O$19,B11741=2022,H11741/$O$20),"")</f>
        <v>5.1162289599531929E-3</v>
      </c>
      <c r="K11741" s="3" cm="1">
        <f t="array" ref="K11741">IFERROR(_xlfn.IFS(B11741=2015,J11741*$P$4,B11741=2016,J11741*$P$5,B11741=2017,J11741*$P$6,B11741=2018,J11741*$P$7,B11741=2019,J11741*$P$8,B11741=2020,J11741*$P$9,B11741=2021,J11741*$P$10,B11741=2022,J11741*$P$11),"")</f>
        <v>10785025.049765853</v>
      </c>
      <c r="L11741" s="3">
        <f t="shared" si="184"/>
        <v>20226172.049765855</v>
      </c>
    </row>
    <row r="11742" spans="1:12">
      <c r="A11742">
        <v>4838080</v>
      </c>
      <c r="B11742">
        <v>2021</v>
      </c>
      <c r="D11742" t="s">
        <v>2836</v>
      </c>
      <c r="E11742" t="s">
        <v>2837</v>
      </c>
      <c r="F11742" t="s">
        <v>4101</v>
      </c>
      <c r="G11742" t="s">
        <v>2838</v>
      </c>
      <c r="H11742" s="5">
        <v>10180930.34</v>
      </c>
      <c r="I11742">
        <f>IFERROR(VLOOKUP(G11742,'NCES Match'!$A$2:$B$1307,2,FALSE),"")</f>
        <v>4838080</v>
      </c>
      <c r="J11742" cm="1">
        <f t="array" ref="J11742">IFERROR(_xlfn.IFS(B11742=2015,H11742/$O$13,B11742=2016,H11742/$O$14,B11742=2017,H11742/$O$15,B11742=2018,H11742/$O$16,B11742=2019,H11742/$O$17,B11742=2020,H11742/$O$18,B11742=2021,H11742/$O$19,B11742=2022,H11742/$O$20),"")</f>
        <v>5.2090019017121741E-3</v>
      </c>
      <c r="K11742" s="3" cm="1">
        <f t="array" ref="K11742">IFERROR(_xlfn.IFS(B11742=2015,J11742*$P$4,B11742=2016,J11742*$P$5,B11742=2017,J11742*$P$6,B11742=2018,J11742*$P$7,B11742=2019,J11742*$P$8,B11742=2020,J11742*$P$9,B11742=2021,J11742*$P$10,B11742=2022,J11742*$P$11),"")</f>
        <v>11150146.173953258</v>
      </c>
      <c r="L11742" s="3">
        <f t="shared" si="184"/>
        <v>21331076.513953257</v>
      </c>
    </row>
    <row r="11743" spans="1:12">
      <c r="A11743">
        <v>4838080</v>
      </c>
      <c r="B11743">
        <v>2022</v>
      </c>
      <c r="D11743" t="s">
        <v>2836</v>
      </c>
      <c r="E11743" t="s">
        <v>2837</v>
      </c>
      <c r="F11743" t="s">
        <v>4101</v>
      </c>
      <c r="G11743" t="s">
        <v>2838</v>
      </c>
      <c r="H11743" s="5">
        <v>11614091.24</v>
      </c>
      <c r="I11743">
        <f>IFERROR(VLOOKUP(G11743,'NCES Match'!$A$2:$B$1307,2,FALSE),"")</f>
        <v>4838080</v>
      </c>
      <c r="J11743" cm="1">
        <f t="array" ref="J11743">IFERROR(_xlfn.IFS(B11743=2015,H11743/$O$13,B11743=2016,H11743/$O$14,B11743=2017,H11743/$O$15,B11743=2018,H11743/$O$16,B11743=2019,H11743/$O$17,B11743=2020,H11743/$O$18,B11743=2021,H11743/$O$19,B11743=2022,H11743/$O$20),"")</f>
        <v>5.1012647598726781E-3</v>
      </c>
      <c r="K11743" s="3" cm="1">
        <f t="array" ref="K11743">IFERROR(_xlfn.IFS(B11743=2015,J11743*$P$4,B11743=2016,J11743*$P$5,B11743=2017,J11743*$P$6,B11743=2018,J11743*$P$7,B11743=2019,J11743*$P$8,B11743=2020,J11743*$P$9,B11743=2021,J11743*$P$10,B11743=2022,J11743*$P$11),"")</f>
        <v>10985486.969492484</v>
      </c>
      <c r="L11743" s="3">
        <f t="shared" si="184"/>
        <v>22599578.209492482</v>
      </c>
    </row>
    <row r="11744" spans="1:12">
      <c r="A11744">
        <v>4838080</v>
      </c>
      <c r="B11744">
        <v>2023</v>
      </c>
      <c r="D11744" t="s">
        <v>2836</v>
      </c>
      <c r="E11744" t="s">
        <v>2837</v>
      </c>
      <c r="F11744" t="s">
        <v>4101</v>
      </c>
      <c r="G11744" t="s">
        <v>2838</v>
      </c>
      <c r="H11744" s="5">
        <v>13129214.57</v>
      </c>
      <c r="I11744">
        <f>IFERROR(VLOOKUP(G11744,'NCES Match'!$A$2:$B$1307,2,FALSE),"")</f>
        <v>4838080</v>
      </c>
      <c r="J11744" t="str" cm="1">
        <f t="array" ref="J11744">IFERROR(_xlfn.IFS(B11744=2015,H11744/$O$13,B11744=2016,H11744/$O$14,B11744=2017,H11744/$O$15,B11744=2018,H11744/$O$16,B11744=2019,H11744/$O$17,B11744=2020,H11744/$O$18,B11744=2021,H11744/$O$19,B11744=2022,H11744/$O$20),"")</f>
        <v/>
      </c>
      <c r="K11744" s="3" t="str" cm="1">
        <f t="array" ref="K11744">IFERROR(_xlfn.IFS(B11744=2015,J11744*$P$4,B11744=2016,J11744*$P$5,B11744=2017,J11744*$P$6,B11744=2018,J11744*$P$7,B11744=2019,J11744*$P$8,B11744=2020,J11744*$P$9,B11744=2021,J11744*$P$10,B11744=2022,J11744*$P$11),"")</f>
        <v/>
      </c>
      <c r="L11744" s="3">
        <f t="shared" si="184"/>
        <v>13129214.57</v>
      </c>
    </row>
    <row r="11745" spans="1:12">
      <c r="A11745">
        <v>4842280</v>
      </c>
      <c r="B11745">
        <v>2015</v>
      </c>
      <c r="C11745" t="s">
        <v>381</v>
      </c>
      <c r="D11745" t="s">
        <v>3166</v>
      </c>
      <c r="E11745" t="s">
        <v>3167</v>
      </c>
      <c r="G11745" t="s">
        <v>3168</v>
      </c>
      <c r="H11745" s="5">
        <v>598950.64</v>
      </c>
      <c r="I11745">
        <f>IFERROR(VLOOKUP(G11745,'NCES Match'!$A$2:$B$1307,2,FALSE),"")</f>
        <v>4842280</v>
      </c>
      <c r="J11745" cm="1">
        <f t="array" ref="J11745">IFERROR(_xlfn.IFS(B11745=2015,H11745/$O$13,B11745=2016,H11745/$O$14,B11745=2017,H11745/$O$15,B11745=2018,H11745/$O$16,B11745=2019,H11745/$O$17,B11745=2020,H11745/$O$18,B11745=2021,H11745/$O$19,B11745=2022,H11745/$O$20),"")</f>
        <v>4.6922018158250675E-4</v>
      </c>
      <c r="K11745" s="3" cm="1">
        <f t="array" ref="K11745">IFERROR(_xlfn.IFS(B11745=2015,J11745*$P$4,B11745=2016,J11745*$P$5,B11745=2017,J11745*$P$6,B11745=2018,J11745*$P$7,B11745=2019,J11745*$P$8,B11745=2020,J11745*$P$9,B11745=2021,J11745*$P$10,B11745=2022,J11745*$P$11),"")</f>
        <v>746755.93657729286</v>
      </c>
      <c r="L11745" s="3">
        <f t="shared" si="184"/>
        <v>1345706.5765772928</v>
      </c>
    </row>
    <row r="11746" spans="1:12">
      <c r="A11746">
        <v>4842280</v>
      </c>
      <c r="B11746">
        <v>2016</v>
      </c>
      <c r="C11746" t="s">
        <v>4102</v>
      </c>
      <c r="D11746" t="s">
        <v>3166</v>
      </c>
      <c r="E11746" t="s">
        <v>3167</v>
      </c>
      <c r="F11746" t="s">
        <v>4101</v>
      </c>
      <c r="G11746" t="s">
        <v>3168</v>
      </c>
      <c r="H11746" s="5">
        <v>600041</v>
      </c>
      <c r="I11746">
        <f>IFERROR(VLOOKUP(G11746,'NCES Match'!$A$2:$B$1307,2,FALSE),"")</f>
        <v>4842280</v>
      </c>
      <c r="J11746" cm="1">
        <f t="array" ref="J11746">IFERROR(_xlfn.IFS(B11746=2015,H11746/$O$13,B11746=2016,H11746/$O$14,B11746=2017,H11746/$O$15,B11746=2018,H11746/$O$16,B11746=2019,H11746/$O$17,B11746=2020,H11746/$O$18,B11746=2021,H11746/$O$19,B11746=2022,H11746/$O$20),"")</f>
        <v>4.2954949584843869E-4</v>
      </c>
      <c r="K11746" s="3" cm="1">
        <f t="array" ref="K11746">IFERROR(_xlfn.IFS(B11746=2015,J11746*$P$4,B11746=2016,J11746*$P$5,B11746=2017,J11746*$P$6,B11746=2018,J11746*$P$7,B11746=2019,J11746*$P$8,B11746=2020,J11746*$P$9,B11746=2021,J11746*$P$10,B11746=2022,J11746*$P$11),"")</f>
        <v>719766.5578062901</v>
      </c>
      <c r="L11746" s="3">
        <f t="shared" si="184"/>
        <v>1319807.5578062902</v>
      </c>
    </row>
    <row r="11747" spans="1:12">
      <c r="A11747">
        <v>4842280</v>
      </c>
      <c r="B11747">
        <v>2017</v>
      </c>
      <c r="D11747" t="s">
        <v>3166</v>
      </c>
      <c r="E11747" t="s">
        <v>3167</v>
      </c>
      <c r="F11747" t="s">
        <v>4101</v>
      </c>
      <c r="G11747" t="s">
        <v>3168</v>
      </c>
      <c r="H11747" s="5">
        <v>613104</v>
      </c>
      <c r="I11747">
        <f>IFERROR(VLOOKUP(G11747,'NCES Match'!$A$2:$B$1307,2,FALSE),"")</f>
        <v>4842280</v>
      </c>
      <c r="J11747" cm="1">
        <f t="array" ref="J11747">IFERROR(_xlfn.IFS(B11747=2015,H11747/$O$13,B11747=2016,H11747/$O$14,B11747=2017,H11747/$O$15,B11747=2018,H11747/$O$16,B11747=2019,H11747/$O$17,B11747=2020,H11747/$O$18,B11747=2021,H11747/$O$19,B11747=2022,H11747/$O$20),"")</f>
        <v>4.2269766556916102E-4</v>
      </c>
      <c r="K11747" s="3" cm="1">
        <f t="array" ref="K11747">IFERROR(_xlfn.IFS(B11747=2015,J11747*$P$4,B11747=2016,J11747*$P$5,B11747=2017,J11747*$P$6,B11747=2018,J11747*$P$7,B11747=2019,J11747*$P$8,B11747=2020,J11747*$P$9,B11747=2021,J11747*$P$10,B11747=2022,J11747*$P$11),"")</f>
        <v>717845.38991731207</v>
      </c>
      <c r="L11747" s="3">
        <f t="shared" si="184"/>
        <v>1330949.3899173122</v>
      </c>
    </row>
    <row r="11748" spans="1:12">
      <c r="A11748">
        <v>4842280</v>
      </c>
      <c r="B11748">
        <v>2018</v>
      </c>
      <c r="D11748" t="s">
        <v>3166</v>
      </c>
      <c r="E11748" t="s">
        <v>3167</v>
      </c>
      <c r="F11748" t="s">
        <v>4101</v>
      </c>
      <c r="G11748" t="s">
        <v>3168</v>
      </c>
      <c r="H11748" s="5">
        <v>639580</v>
      </c>
      <c r="I11748">
        <f>IFERROR(VLOOKUP(G11748,'NCES Match'!$A$2:$B$1307,2,FALSE),"")</f>
        <v>4842280</v>
      </c>
      <c r="J11748" cm="1">
        <f t="array" ref="J11748">IFERROR(_xlfn.IFS(B11748=2015,H11748/$O$13,B11748=2016,H11748/$O$14,B11748=2017,H11748/$O$15,B11748=2018,H11748/$O$16,B11748=2019,H11748/$O$17,B11748=2020,H11748/$O$18,B11748=2021,H11748/$O$19,B11748=2022,H11748/$O$20),"")</f>
        <v>4.1736357965372272E-4</v>
      </c>
      <c r="K11748" s="3" cm="1">
        <f t="array" ref="K11748">IFERROR(_xlfn.IFS(B11748=2015,J11748*$P$4,B11748=2016,J11748*$P$5,B11748=2017,J11748*$P$6,B11748=2018,J11748*$P$7,B11748=2019,J11748*$P$8,B11748=2020,J11748*$P$9,B11748=2021,J11748*$P$10,B11748=2022,J11748*$P$11),"")</f>
        <v>716552.03801828681</v>
      </c>
      <c r="L11748" s="3">
        <f t="shared" si="184"/>
        <v>1356132.0380182867</v>
      </c>
    </row>
    <row r="11749" spans="1:12">
      <c r="A11749">
        <v>4842280</v>
      </c>
      <c r="B11749">
        <v>2019</v>
      </c>
      <c r="D11749" t="s">
        <v>3166</v>
      </c>
      <c r="E11749" t="s">
        <v>3167</v>
      </c>
      <c r="F11749" t="s">
        <v>4101</v>
      </c>
      <c r="G11749" t="s">
        <v>3168</v>
      </c>
      <c r="H11749" s="5">
        <v>631857</v>
      </c>
      <c r="I11749">
        <f>IFERROR(VLOOKUP(G11749,'NCES Match'!$A$2:$B$1307,2,FALSE),"")</f>
        <v>4842280</v>
      </c>
      <c r="J11749" cm="1">
        <f t="array" ref="J11749">IFERROR(_xlfn.IFS(B11749=2015,H11749/$O$13,B11749=2016,H11749/$O$14,B11749=2017,H11749/$O$15,B11749=2018,H11749/$O$16,B11749=2019,H11749/$O$17,B11749=2020,H11749/$O$18,B11749=2021,H11749/$O$19,B11749=2022,H11749/$O$20),"")</f>
        <v>4.0007923209618224E-4</v>
      </c>
      <c r="K11749" s="3" cm="1">
        <f t="array" ref="K11749">IFERROR(_xlfn.IFS(B11749=2015,J11749*$P$4,B11749=2016,J11749*$P$5,B11749=2017,J11749*$P$6,B11749=2018,J11749*$P$7,B11749=2019,J11749*$P$8,B11749=2020,J11749*$P$9,B11749=2021,J11749*$P$10,B11749=2022,J11749*$P$11),"")</f>
        <v>695308.08711753343</v>
      </c>
      <c r="L11749" s="3">
        <f t="shared" si="184"/>
        <v>1327165.0871175334</v>
      </c>
    </row>
    <row r="11750" spans="1:12">
      <c r="A11750">
        <v>4842280</v>
      </c>
      <c r="B11750">
        <v>2020</v>
      </c>
      <c r="D11750" t="s">
        <v>3166</v>
      </c>
      <c r="E11750" t="s">
        <v>3167</v>
      </c>
      <c r="F11750" t="s">
        <v>4230</v>
      </c>
      <c r="G11750" t="s">
        <v>3168</v>
      </c>
      <c r="H11750" s="5">
        <v>665415</v>
      </c>
      <c r="I11750">
        <f>IFERROR(VLOOKUP(G11750,'NCES Match'!$A$2:$B$1307,2,FALSE),"")</f>
        <v>4842280</v>
      </c>
      <c r="J11750" cm="1">
        <f t="array" ref="J11750">IFERROR(_xlfn.IFS(B11750=2015,H11750/$O$13,B11750=2016,H11750/$O$14,B11750=2017,H11750/$O$15,B11750=2018,H11750/$O$16,B11750=2019,H11750/$O$17,B11750=2020,H11750/$O$18,B11750=2021,H11750/$O$19,B11750=2022,H11750/$O$20),"")</f>
        <v>3.6059342084041843E-4</v>
      </c>
      <c r="K11750" s="3" cm="1">
        <f t="array" ref="K11750">IFERROR(_xlfn.IFS(B11750=2015,J11750*$P$4,B11750=2016,J11750*$P$5,B11750=2017,J11750*$P$6,B11750=2018,J11750*$P$7,B11750=2019,J11750*$P$8,B11750=2020,J11750*$P$9,B11750=2021,J11750*$P$10,B11750=2022,J11750*$P$11),"")</f>
        <v>760131.94620208174</v>
      </c>
      <c r="L11750" s="3">
        <f t="shared" si="184"/>
        <v>1425546.9462020816</v>
      </c>
    </row>
    <row r="11751" spans="1:12">
      <c r="A11751">
        <v>4842280</v>
      </c>
      <c r="B11751">
        <v>2021</v>
      </c>
      <c r="D11751" t="s">
        <v>3166</v>
      </c>
      <c r="E11751" t="s">
        <v>3167</v>
      </c>
      <c r="F11751" t="s">
        <v>4230</v>
      </c>
      <c r="G11751" t="s">
        <v>3168</v>
      </c>
      <c r="H11751" s="5">
        <v>720759.24</v>
      </c>
      <c r="I11751">
        <f>IFERROR(VLOOKUP(G11751,'NCES Match'!$A$2:$B$1307,2,FALSE),"")</f>
        <v>4842280</v>
      </c>
      <c r="J11751" cm="1">
        <f t="array" ref="J11751">IFERROR(_xlfn.IFS(B11751=2015,H11751/$O$13,B11751=2016,H11751/$O$14,B11751=2017,H11751/$O$15,B11751=2018,H11751/$O$16,B11751=2019,H11751/$O$17,B11751=2020,H11751/$O$18,B11751=2021,H11751/$O$19,B11751=2022,H11751/$O$20),"")</f>
        <v>3.6877143114178514E-4</v>
      </c>
      <c r="K11751" s="3" cm="1">
        <f t="array" ref="K11751">IFERROR(_xlfn.IFS(B11751=2015,J11751*$P$4,B11751=2016,J11751*$P$5,B11751=2017,J11751*$P$6,B11751=2018,J11751*$P$7,B11751=2019,J11751*$P$8,B11751=2020,J11751*$P$9,B11751=2021,J11751*$P$10,B11751=2022,J11751*$P$11),"")</f>
        <v>789374.90129487088</v>
      </c>
      <c r="L11751" s="3">
        <f t="shared" si="184"/>
        <v>1510134.141294871</v>
      </c>
    </row>
    <row r="11752" spans="1:12">
      <c r="A11752">
        <v>4842280</v>
      </c>
      <c r="B11752">
        <v>2022</v>
      </c>
      <c r="D11752" t="s">
        <v>3166</v>
      </c>
      <c r="E11752" t="s">
        <v>3167</v>
      </c>
      <c r="F11752" t="s">
        <v>4101</v>
      </c>
      <c r="G11752" t="s">
        <v>3168</v>
      </c>
      <c r="H11752" s="5">
        <v>838109.79</v>
      </c>
      <c r="I11752">
        <f>IFERROR(VLOOKUP(G11752,'NCES Match'!$A$2:$B$1307,2,FALSE),"")</f>
        <v>4842280</v>
      </c>
      <c r="J11752" cm="1">
        <f t="array" ref="J11752">IFERROR(_xlfn.IFS(B11752=2015,H11752/$O$13,B11752=2016,H11752/$O$14,B11752=2017,H11752/$O$15,B11752=2018,H11752/$O$16,B11752=2019,H11752/$O$17,B11752=2020,H11752/$O$18,B11752=2021,H11752/$O$19,B11752=2022,H11752/$O$20),"")</f>
        <v>3.6812350172576145E-4</v>
      </c>
      <c r="K11752" s="3" cm="1">
        <f t="array" ref="K11752">IFERROR(_xlfn.IFS(B11752=2015,J11752*$P$4,B11752=2016,J11752*$P$5,B11752=2017,J11752*$P$6,B11752=2018,J11752*$P$7,B11752=2019,J11752*$P$8,B11752=2020,J11752*$P$9,B11752=2021,J11752*$P$10,B11752=2022,J11752*$P$11),"")</f>
        <v>792747.70507563895</v>
      </c>
      <c r="L11752" s="3">
        <f t="shared" si="184"/>
        <v>1630857.4950756389</v>
      </c>
    </row>
    <row r="11753" spans="1:12">
      <c r="A11753">
        <v>4842280</v>
      </c>
      <c r="B11753">
        <v>2023</v>
      </c>
      <c r="D11753" t="s">
        <v>3166</v>
      </c>
      <c r="E11753" t="s">
        <v>3167</v>
      </c>
      <c r="F11753" t="s">
        <v>4101</v>
      </c>
      <c r="G11753" t="s">
        <v>3168</v>
      </c>
      <c r="H11753" s="5">
        <v>954353.26</v>
      </c>
      <c r="I11753">
        <f>IFERROR(VLOOKUP(G11753,'NCES Match'!$A$2:$B$1307,2,FALSE),"")</f>
        <v>4842280</v>
      </c>
      <c r="J11753" t="str" cm="1">
        <f t="array" ref="J11753">IFERROR(_xlfn.IFS(B11753=2015,H11753/$O$13,B11753=2016,H11753/$O$14,B11753=2017,H11753/$O$15,B11753=2018,H11753/$O$16,B11753=2019,H11753/$O$17,B11753=2020,H11753/$O$18,B11753=2021,H11753/$O$19,B11753=2022,H11753/$O$20),"")</f>
        <v/>
      </c>
      <c r="K11753" s="3" t="str" cm="1">
        <f t="array" ref="K11753">IFERROR(_xlfn.IFS(B11753=2015,J11753*$P$4,B11753=2016,J11753*$P$5,B11753=2017,J11753*$P$6,B11753=2018,J11753*$P$7,B11753=2019,J11753*$P$8,B11753=2020,J11753*$P$9,B11753=2021,J11753*$P$10,B11753=2022,J11753*$P$11),"")</f>
        <v/>
      </c>
      <c r="L11753" s="3">
        <f t="shared" si="184"/>
        <v>954353.26</v>
      </c>
    </row>
    <row r="11754" spans="1:12">
      <c r="A11754">
        <v>4842660</v>
      </c>
      <c r="B11754">
        <v>2015</v>
      </c>
      <c r="C11754" t="s">
        <v>381</v>
      </c>
      <c r="D11754" t="s">
        <v>3202</v>
      </c>
      <c r="E11754" t="s">
        <v>3203</v>
      </c>
      <c r="G11754" t="s">
        <v>3204</v>
      </c>
      <c r="H11754" s="5">
        <v>88783.17</v>
      </c>
      <c r="I11754">
        <f>IFERROR(VLOOKUP(G11754,'NCES Match'!$A$2:$B$1307,2,FALSE),"")</f>
        <v>4842660</v>
      </c>
      <c r="J11754" cm="1">
        <f t="array" ref="J11754">IFERROR(_xlfn.IFS(B11754=2015,H11754/$O$13,B11754=2016,H11754/$O$14,B11754=2017,H11754/$O$15,B11754=2018,H11754/$O$16,B11754=2019,H11754/$O$17,B11754=2020,H11754/$O$18,B11754=2021,H11754/$O$19,B11754=2022,H11754/$O$20),"")</f>
        <v>6.9553068928802827E-5</v>
      </c>
      <c r="K11754" s="3" cm="1">
        <f t="array" ref="K11754">IFERROR(_xlfn.IFS(B11754=2015,J11754*$P$4,B11754=2016,J11754*$P$5,B11754=2017,J11754*$P$6,B11754=2018,J11754*$P$7,B11754=2019,J11754*$P$8,B11754=2020,J11754*$P$9,B11754=2021,J11754*$P$10,B11754=2022,J11754*$P$11),"")</f>
        <v>110692.52595781685</v>
      </c>
      <c r="L11754" s="3">
        <f t="shared" si="184"/>
        <v>199475.69595781685</v>
      </c>
    </row>
    <row r="11755" spans="1:12">
      <c r="A11755">
        <v>4842660</v>
      </c>
      <c r="B11755">
        <v>2016</v>
      </c>
      <c r="C11755" t="s">
        <v>4102</v>
      </c>
      <c r="D11755" t="s">
        <v>3202</v>
      </c>
      <c r="E11755" t="s">
        <v>3203</v>
      </c>
      <c r="F11755" t="s">
        <v>4101</v>
      </c>
      <c r="G11755" t="s">
        <v>3204</v>
      </c>
      <c r="H11755" s="5">
        <v>96048</v>
      </c>
      <c r="I11755">
        <f>IFERROR(VLOOKUP(G11755,'NCES Match'!$A$2:$B$1307,2,FALSE),"")</f>
        <v>4842660</v>
      </c>
      <c r="J11755" cm="1">
        <f t="array" ref="J11755">IFERROR(_xlfn.IFS(B11755=2015,H11755/$O$13,B11755=2016,H11755/$O$14,B11755=2017,H11755/$O$15,B11755=2018,H11755/$O$16,B11755=2019,H11755/$O$17,B11755=2020,H11755/$O$18,B11755=2021,H11755/$O$19,B11755=2022,H11755/$O$20),"")</f>
        <v>6.8757584860452595E-5</v>
      </c>
      <c r="K11755" s="3" cm="1">
        <f t="array" ref="K11755">IFERROR(_xlfn.IFS(B11755=2015,J11755*$P$4,B11755=2016,J11755*$P$5,B11755=2017,J11755*$P$6,B11755=2018,J11755*$P$7,B11755=2019,J11755*$P$8,B11755=2020,J11755*$P$9,B11755=2021,J11755*$P$10,B11755=2022,J11755*$P$11),"")</f>
        <v>115212.35772918609</v>
      </c>
      <c r="L11755" s="3">
        <f t="shared" si="184"/>
        <v>211260.35772918607</v>
      </c>
    </row>
    <row r="11756" spans="1:12">
      <c r="A11756">
        <v>4842660</v>
      </c>
      <c r="B11756">
        <v>2017</v>
      </c>
      <c r="D11756" t="s">
        <v>3202</v>
      </c>
      <c r="E11756" t="s">
        <v>3203</v>
      </c>
      <c r="F11756" t="s">
        <v>4101</v>
      </c>
      <c r="G11756" t="s">
        <v>3204</v>
      </c>
      <c r="H11756" s="5">
        <v>106148</v>
      </c>
      <c r="I11756">
        <f>IFERROR(VLOOKUP(G11756,'NCES Match'!$A$2:$B$1307,2,FALSE),"")</f>
        <v>4842660</v>
      </c>
      <c r="J11756" cm="1">
        <f t="array" ref="J11756">IFERROR(_xlfn.IFS(B11756=2015,H11756/$O$13,B11756=2016,H11756/$O$14,B11756=2017,H11756/$O$15,B11756=2018,H11756/$O$16,B11756=2019,H11756/$O$17,B11756=2020,H11756/$O$18,B11756=2021,H11756/$O$19,B11756=2022,H11756/$O$20),"")</f>
        <v>7.3182546199071125E-5</v>
      </c>
      <c r="K11756" s="3" cm="1">
        <f t="array" ref="K11756">IFERROR(_xlfn.IFS(B11756=2015,J11756*$P$4,B11756=2016,J11756*$P$5,B11756=2017,J11756*$P$6,B11756=2018,J11756*$P$7,B11756=2019,J11756*$P$8,B11756=2020,J11756*$P$9,B11756=2021,J11756*$P$10,B11756=2022,J11756*$P$11),"")</f>
        <v>124282.09969098691</v>
      </c>
      <c r="L11756" s="3">
        <f t="shared" si="184"/>
        <v>230430.09969098691</v>
      </c>
    </row>
    <row r="11757" spans="1:12">
      <c r="A11757">
        <v>4842660</v>
      </c>
      <c r="B11757">
        <v>2018</v>
      </c>
      <c r="D11757" t="s">
        <v>3202</v>
      </c>
      <c r="E11757" t="s">
        <v>3203</v>
      </c>
      <c r="F11757" t="s">
        <v>4101</v>
      </c>
      <c r="G11757" t="s">
        <v>3204</v>
      </c>
      <c r="H11757" s="5">
        <v>108971</v>
      </c>
      <c r="I11757">
        <f>IFERROR(VLOOKUP(G11757,'NCES Match'!$A$2:$B$1307,2,FALSE),"")</f>
        <v>4842660</v>
      </c>
      <c r="J11757" cm="1">
        <f t="array" ref="J11757">IFERROR(_xlfn.IFS(B11757=2015,H11757/$O$13,B11757=2016,H11757/$O$14,B11757=2017,H11757/$O$15,B11757=2018,H11757/$O$16,B11757=2019,H11757/$O$17,B11757=2020,H11757/$O$18,B11757=2021,H11757/$O$19,B11757=2022,H11757/$O$20),"")</f>
        <v>7.1109988802723375E-5</v>
      </c>
      <c r="K11757" s="3" cm="1">
        <f t="array" ref="K11757">IFERROR(_xlfn.IFS(B11757=2015,J11757*$P$4,B11757=2016,J11757*$P$5,B11757=2017,J11757*$P$6,B11757=2018,J11757*$P$7,B11757=2019,J11757*$P$8,B11757=2020,J11757*$P$9,B11757=2021,J11757*$P$10,B11757=2022,J11757*$P$11),"")</f>
        <v>122085.4187668325</v>
      </c>
      <c r="L11757" s="3">
        <f t="shared" si="184"/>
        <v>231056.4187668325</v>
      </c>
    </row>
    <row r="11758" spans="1:12">
      <c r="A11758">
        <v>4842660</v>
      </c>
      <c r="B11758">
        <v>2019</v>
      </c>
      <c r="D11758" t="s">
        <v>3202</v>
      </c>
      <c r="E11758" t="s">
        <v>3203</v>
      </c>
      <c r="F11758" t="s">
        <v>4101</v>
      </c>
      <c r="G11758" t="s">
        <v>3204</v>
      </c>
      <c r="H11758" s="5">
        <v>126568</v>
      </c>
      <c r="I11758">
        <f>IFERROR(VLOOKUP(G11758,'NCES Match'!$A$2:$B$1307,2,FALSE),"")</f>
        <v>4842660</v>
      </c>
      <c r="J11758" cm="1">
        <f t="array" ref="J11758">IFERROR(_xlfn.IFS(B11758=2015,H11758/$O$13,B11758=2016,H11758/$O$14,B11758=2017,H11758/$O$15,B11758=2018,H11758/$O$16,B11758=2019,H11758/$O$17,B11758=2020,H11758/$O$18,B11758=2021,H11758/$O$19,B11758=2022,H11758/$O$20),"")</f>
        <v>8.0140329612474971E-5</v>
      </c>
      <c r="K11758" s="3" cm="1">
        <f t="array" ref="K11758">IFERROR(_xlfn.IFS(B11758=2015,J11758*$P$4,B11758=2016,J11758*$P$5,B11758=2017,J11758*$P$6,B11758=2018,J11758*$P$7,B11758=2019,J11758*$P$8,B11758=2020,J11758*$P$9,B11758=2021,J11758*$P$10,B11758=2022,J11758*$P$11),"")</f>
        <v>139277.95999773996</v>
      </c>
      <c r="L11758" s="3">
        <f t="shared" si="184"/>
        <v>265845.95999773999</v>
      </c>
    </row>
    <row r="11759" spans="1:12">
      <c r="A11759">
        <v>4842660</v>
      </c>
      <c r="B11759">
        <v>2020</v>
      </c>
      <c r="D11759" t="s">
        <v>3202</v>
      </c>
      <c r="E11759" t="s">
        <v>3203</v>
      </c>
      <c r="F11759" t="s">
        <v>4230</v>
      </c>
      <c r="G11759" t="s">
        <v>3204</v>
      </c>
      <c r="H11759" s="5">
        <v>131905</v>
      </c>
      <c r="I11759">
        <f>IFERROR(VLOOKUP(G11759,'NCES Match'!$A$2:$B$1307,2,FALSE),"")</f>
        <v>4842660</v>
      </c>
      <c r="J11759" cm="1">
        <f t="array" ref="J11759">IFERROR(_xlfn.IFS(B11759=2015,H11759/$O$13,B11759=2016,H11759/$O$14,B11759=2017,H11759/$O$15,B11759=2018,H11759/$O$16,B11759=2019,H11759/$O$17,B11759=2020,H11759/$O$18,B11759=2021,H11759/$O$19,B11759=2022,H11759/$O$20),"")</f>
        <v>7.1480317059211757E-5</v>
      </c>
      <c r="K11759" s="3" cm="1">
        <f t="array" ref="K11759">IFERROR(_xlfn.IFS(B11759=2015,J11759*$P$4,B11759=2016,J11759*$P$5,B11759=2017,J11759*$P$6,B11759=2018,J11759*$P$7,B11759=2019,J11759*$P$8,B11759=2020,J11759*$P$9,B11759=2021,J11759*$P$10,B11759=2022,J11759*$P$11),"")</f>
        <v>150680.70957791089</v>
      </c>
      <c r="L11759" s="3">
        <f t="shared" si="184"/>
        <v>282585.70957791089</v>
      </c>
    </row>
    <row r="11760" spans="1:12">
      <c r="A11760">
        <v>4842660</v>
      </c>
      <c r="B11760">
        <v>2021</v>
      </c>
      <c r="D11760" t="s">
        <v>3202</v>
      </c>
      <c r="E11760" t="s">
        <v>3203</v>
      </c>
      <c r="F11760" t="s">
        <v>4101</v>
      </c>
      <c r="G11760" t="s">
        <v>3204</v>
      </c>
      <c r="H11760" s="5">
        <v>151823.84</v>
      </c>
      <c r="I11760">
        <f>IFERROR(VLOOKUP(G11760,'NCES Match'!$A$2:$B$1307,2,FALSE),"")</f>
        <v>4842660</v>
      </c>
      <c r="J11760" cm="1">
        <f t="array" ref="J11760">IFERROR(_xlfn.IFS(B11760=2015,H11760/$O$13,B11760=2016,H11760/$O$14,B11760=2017,H11760/$O$15,B11760=2018,H11760/$O$16,B11760=2019,H11760/$O$17,B11760=2020,H11760/$O$18,B11760=2021,H11760/$O$19,B11760=2022,H11760/$O$20),"")</f>
        <v>7.7679607351605233E-5</v>
      </c>
      <c r="K11760" s="3" cm="1">
        <f t="array" ref="K11760">IFERROR(_xlfn.IFS(B11760=2015,J11760*$P$4,B11760=2016,J11760*$P$5,B11760=2017,J11760*$P$6,B11760=2018,J11760*$P$7,B11760=2019,J11760*$P$8,B11760=2020,J11760*$P$9,B11760=2021,J11760*$P$10,B11760=2022,J11760*$P$11),"")</f>
        <v>166277.3393154256</v>
      </c>
      <c r="L11760" s="3">
        <f t="shared" si="184"/>
        <v>318101.17931542557</v>
      </c>
    </row>
    <row r="11761" spans="1:12">
      <c r="A11761">
        <v>4842660</v>
      </c>
      <c r="B11761">
        <v>2022</v>
      </c>
      <c r="D11761" t="s">
        <v>3202</v>
      </c>
      <c r="E11761" t="s">
        <v>3203</v>
      </c>
      <c r="F11761" t="s">
        <v>4101</v>
      </c>
      <c r="G11761" t="s">
        <v>3204</v>
      </c>
      <c r="H11761" s="5">
        <v>195335.87</v>
      </c>
      <c r="I11761">
        <f>IFERROR(VLOOKUP(G11761,'NCES Match'!$A$2:$B$1307,2,FALSE),"")</f>
        <v>4842660</v>
      </c>
      <c r="J11761" cm="1">
        <f t="array" ref="J11761">IFERROR(_xlfn.IFS(B11761=2015,H11761/$O$13,B11761=2016,H11761/$O$14,B11761=2017,H11761/$O$15,B11761=2018,H11761/$O$16,B11761=2019,H11761/$O$17,B11761=2020,H11761/$O$18,B11761=2021,H11761/$O$19,B11761=2022,H11761/$O$20),"")</f>
        <v>8.5797499725003936E-5</v>
      </c>
      <c r="K11761" s="3" cm="1">
        <f t="array" ref="K11761">IFERROR(_xlfn.IFS(B11761=2015,J11761*$P$4,B11761=2016,J11761*$P$5,B11761=2017,J11761*$P$6,B11761=2018,J11761*$P$7,B11761=2019,J11761*$P$8,B11761=2020,J11761*$P$9,B11761=2021,J11761*$P$10,B11761=2022,J11761*$P$11),"")</f>
        <v>184763.45761508564</v>
      </c>
      <c r="L11761" s="3">
        <f t="shared" si="184"/>
        <v>380099.32761508564</v>
      </c>
    </row>
    <row r="11762" spans="1:12">
      <c r="A11762">
        <v>4842660</v>
      </c>
      <c r="B11762">
        <v>2023</v>
      </c>
      <c r="D11762" t="s">
        <v>3202</v>
      </c>
      <c r="E11762" t="s">
        <v>3203</v>
      </c>
      <c r="F11762" t="s">
        <v>4101</v>
      </c>
      <c r="G11762" t="s">
        <v>3204</v>
      </c>
      <c r="H11762" s="5">
        <v>224923.47</v>
      </c>
      <c r="I11762">
        <f>IFERROR(VLOOKUP(G11762,'NCES Match'!$A$2:$B$1307,2,FALSE),"")</f>
        <v>4842660</v>
      </c>
      <c r="J11762" t="str" cm="1">
        <f t="array" ref="J11762">IFERROR(_xlfn.IFS(B11762=2015,H11762/$O$13,B11762=2016,H11762/$O$14,B11762=2017,H11762/$O$15,B11762=2018,H11762/$O$16,B11762=2019,H11762/$O$17,B11762=2020,H11762/$O$18,B11762=2021,H11762/$O$19,B11762=2022,H11762/$O$20),"")</f>
        <v/>
      </c>
      <c r="K11762" s="3" t="str" cm="1">
        <f t="array" ref="K11762">IFERROR(_xlfn.IFS(B11762=2015,J11762*$P$4,B11762=2016,J11762*$P$5,B11762=2017,J11762*$P$6,B11762=2018,J11762*$P$7,B11762=2019,J11762*$P$8,B11762=2020,J11762*$P$9,B11762=2021,J11762*$P$10,B11762=2022,J11762*$P$11),"")</f>
        <v/>
      </c>
      <c r="L11762" s="3">
        <f t="shared" si="184"/>
        <v>224923.47</v>
      </c>
    </row>
    <row r="11763" spans="1:12">
      <c r="A11763">
        <v>4827030</v>
      </c>
      <c r="B11763">
        <v>2015</v>
      </c>
      <c r="C11763" t="s">
        <v>381</v>
      </c>
      <c r="D11763" t="s">
        <v>1968</v>
      </c>
      <c r="E11763" t="s">
        <v>1969</v>
      </c>
      <c r="G11763" t="s">
        <v>1970</v>
      </c>
      <c r="H11763" s="5">
        <v>5282993.7699999996</v>
      </c>
      <c r="I11763">
        <f>IFERROR(VLOOKUP(G11763,'NCES Match'!$A$2:$B$1307,2,FALSE),"")</f>
        <v>4827030</v>
      </c>
      <c r="J11763" cm="1">
        <f t="array" ref="J11763">IFERROR(_xlfn.IFS(B11763=2015,H11763/$O$13,B11763=2016,H11763/$O$14,B11763=2017,H11763/$O$15,B11763=2018,H11763/$O$16,B11763=2019,H11763/$O$17,B11763=2020,H11763/$O$18,B11763=2021,H11763/$O$19,B11763=2022,H11763/$O$20),"")</f>
        <v>4.138717167175331E-3</v>
      </c>
      <c r="K11763" s="3" cm="1">
        <f t="array" ref="K11763">IFERROR(_xlfn.IFS(B11763=2015,J11763*$P$4,B11763=2016,J11763*$P$5,B11763=2017,J11763*$P$6,B11763=2018,J11763*$P$7,B11763=2019,J11763*$P$8,B11763=2020,J11763*$P$9,B11763=2021,J11763*$P$10,B11763=2022,J11763*$P$11),"")</f>
        <v>6586697.963371994</v>
      </c>
      <c r="L11763" s="3">
        <f t="shared" si="184"/>
        <v>11869691.733371994</v>
      </c>
    </row>
    <row r="11764" spans="1:12">
      <c r="A11764">
        <v>4827030</v>
      </c>
      <c r="B11764">
        <v>2016</v>
      </c>
      <c r="C11764" t="s">
        <v>4102</v>
      </c>
      <c r="D11764" t="s">
        <v>1968</v>
      </c>
      <c r="E11764" t="s">
        <v>1969</v>
      </c>
      <c r="F11764" t="s">
        <v>4101</v>
      </c>
      <c r="G11764" t="s">
        <v>1970</v>
      </c>
      <c r="H11764" s="5">
        <v>5492271</v>
      </c>
      <c r="I11764">
        <f>IFERROR(VLOOKUP(G11764,'NCES Match'!$A$2:$B$1307,2,FALSE),"")</f>
        <v>4827030</v>
      </c>
      <c r="J11764" cm="1">
        <f t="array" ref="J11764">IFERROR(_xlfn.IFS(B11764=2015,H11764/$O$13,B11764=2016,H11764/$O$14,B11764=2017,H11764/$O$15,B11764=2018,H11764/$O$16,B11764=2019,H11764/$O$17,B11764=2020,H11764/$O$18,B11764=2021,H11764/$O$19,B11764=2022,H11764/$O$20),"")</f>
        <v>3.9317350632923423E-3</v>
      </c>
      <c r="K11764" s="3" cm="1">
        <f t="array" ref="K11764">IFERROR(_xlfn.IFS(B11764=2015,J11764*$P$4,B11764=2016,J11764*$P$5,B11764=2017,J11764*$P$6,B11764=2018,J11764*$P$7,B11764=2019,J11764*$P$8,B11764=2020,J11764*$P$9,B11764=2021,J11764*$P$10,B11764=2022,J11764*$P$11),"")</f>
        <v>6588138.1309099067</v>
      </c>
      <c r="L11764" s="3">
        <f t="shared" si="184"/>
        <v>12080409.130909907</v>
      </c>
    </row>
    <row r="11765" spans="1:12">
      <c r="A11765">
        <v>4827030</v>
      </c>
      <c r="B11765">
        <v>2017</v>
      </c>
      <c r="D11765" t="s">
        <v>1968</v>
      </c>
      <c r="E11765" t="s">
        <v>1969</v>
      </c>
      <c r="F11765" t="s">
        <v>4101</v>
      </c>
      <c r="G11765" t="s">
        <v>1970</v>
      </c>
      <c r="H11765" s="5">
        <v>6024959</v>
      </c>
      <c r="I11765">
        <f>IFERROR(VLOOKUP(G11765,'NCES Match'!$A$2:$B$1307,2,FALSE),"")</f>
        <v>4827030</v>
      </c>
      <c r="J11765" cm="1">
        <f t="array" ref="J11765">IFERROR(_xlfn.IFS(B11765=2015,H11765/$O$13,B11765=2016,H11765/$O$14,B11765=2017,H11765/$O$15,B11765=2018,H11765/$O$16,B11765=2019,H11765/$O$17,B11765=2020,H11765/$O$18,B11765=2021,H11765/$O$19,B11765=2022,H11765/$O$20),"")</f>
        <v>4.1538403018899026E-3</v>
      </c>
      <c r="K11765" s="3" cm="1">
        <f t="array" ref="K11765">IFERROR(_xlfn.IFS(B11765=2015,J11765*$P$4,B11765=2016,J11765*$P$5,B11765=2017,J11765*$P$6,B11765=2018,J11765*$P$7,B11765=2019,J11765*$P$8,B11765=2020,J11765*$P$9,B11765=2021,J11765*$P$10,B11765=2022,J11765*$P$11),"")</f>
        <v>7054250.2456203494</v>
      </c>
      <c r="L11765" s="3">
        <f t="shared" si="184"/>
        <v>13079209.245620349</v>
      </c>
    </row>
    <row r="11766" spans="1:12">
      <c r="A11766">
        <v>4827030</v>
      </c>
      <c r="B11766">
        <v>2018</v>
      </c>
      <c r="D11766" t="s">
        <v>1968</v>
      </c>
      <c r="E11766" t="s">
        <v>1969</v>
      </c>
      <c r="F11766" t="s">
        <v>4101</v>
      </c>
      <c r="G11766" t="s">
        <v>1970</v>
      </c>
      <c r="H11766" s="5">
        <v>6512775</v>
      </c>
      <c r="I11766">
        <f>IFERROR(VLOOKUP(G11766,'NCES Match'!$A$2:$B$1307,2,FALSE),"")</f>
        <v>4827030</v>
      </c>
      <c r="J11766" cm="1">
        <f t="array" ref="J11766">IFERROR(_xlfn.IFS(B11766=2015,H11766/$O$13,B11766=2016,H11766/$O$14,B11766=2017,H11766/$O$15,B11766=2018,H11766/$O$16,B11766=2019,H11766/$O$17,B11766=2020,H11766/$O$18,B11766=2021,H11766/$O$19,B11766=2022,H11766/$O$20),"")</f>
        <v>4.2499688662548454E-3</v>
      </c>
      <c r="K11766" s="3" cm="1">
        <f t="array" ref="K11766">IFERROR(_xlfn.IFS(B11766=2015,J11766*$P$4,B11766=2016,J11766*$P$5,B11766=2017,J11766*$P$6,B11766=2018,J11766*$P$7,B11766=2019,J11766*$P$8,B11766=2020,J11766*$P$9,B11766=2021,J11766*$P$10,B11766=2022,J11766*$P$11),"")</f>
        <v>7296573.0626419652</v>
      </c>
      <c r="L11766" s="3">
        <f t="shared" si="184"/>
        <v>13809348.062641965</v>
      </c>
    </row>
    <row r="11767" spans="1:12">
      <c r="A11767">
        <v>4827030</v>
      </c>
      <c r="B11767">
        <v>2019</v>
      </c>
      <c r="D11767" t="s">
        <v>1968</v>
      </c>
      <c r="E11767" t="s">
        <v>1969</v>
      </c>
      <c r="F11767" t="s">
        <v>4101</v>
      </c>
      <c r="G11767" t="s">
        <v>1970</v>
      </c>
      <c r="H11767" s="5">
        <v>6690106</v>
      </c>
      <c r="I11767">
        <f>IFERROR(VLOOKUP(G11767,'NCES Match'!$A$2:$B$1307,2,FALSE),"")</f>
        <v>4827030</v>
      </c>
      <c r="J11767" cm="1">
        <f t="array" ref="J11767">IFERROR(_xlfn.IFS(B11767=2015,H11767/$O$13,B11767=2016,H11767/$O$14,B11767=2017,H11767/$O$15,B11767=2018,H11767/$O$16,B11767=2019,H11767/$O$17,B11767=2020,H11767/$O$18,B11767=2021,H11767/$O$19,B11767=2022,H11767/$O$20),"")</f>
        <v>4.2360414953416066E-3</v>
      </c>
      <c r="K11767" s="3" cm="1">
        <f t="array" ref="K11767">IFERROR(_xlfn.IFS(B11767=2015,J11767*$P$4,B11767=2016,J11767*$P$5,B11767=2017,J11767*$P$6,B11767=2018,J11767*$P$7,B11767=2019,J11767*$P$8,B11767=2020,J11767*$P$9,B11767=2021,J11767*$P$10,B11767=2022,J11767*$P$11),"")</f>
        <v>7361926.5205157707</v>
      </c>
      <c r="L11767" s="3">
        <f t="shared" si="184"/>
        <v>14052032.52051577</v>
      </c>
    </row>
    <row r="11768" spans="1:12">
      <c r="A11768">
        <v>4827030</v>
      </c>
      <c r="B11768">
        <v>2020</v>
      </c>
      <c r="D11768" t="s">
        <v>1968</v>
      </c>
      <c r="E11768" t="s">
        <v>1969</v>
      </c>
      <c r="F11768" t="s">
        <v>4230</v>
      </c>
      <c r="G11768" t="s">
        <v>1970</v>
      </c>
      <c r="H11768" s="5">
        <v>7480562</v>
      </c>
      <c r="I11768">
        <f>IFERROR(VLOOKUP(G11768,'NCES Match'!$A$2:$B$1307,2,FALSE),"")</f>
        <v>4827030</v>
      </c>
      <c r="J11768" cm="1">
        <f t="array" ref="J11768">IFERROR(_xlfn.IFS(B11768=2015,H11768/$O$13,B11768=2016,H11768/$O$14,B11768=2017,H11768/$O$15,B11768=2018,H11768/$O$16,B11768=2019,H11768/$O$17,B11768=2020,H11768/$O$18,B11768=2021,H11768/$O$19,B11768=2022,H11768/$O$20),"")</f>
        <v>4.0537731211181625E-3</v>
      </c>
      <c r="K11768" s="3" cm="1">
        <f t="array" ref="K11768">IFERROR(_xlfn.IFS(B11768=2015,J11768*$P$4,B11768=2016,J11768*$P$5,B11768=2017,J11768*$P$6,B11768=2018,J11768*$P$7,B11768=2019,J11768*$P$8,B11768=2020,J11768*$P$9,B11768=2021,J11768*$P$10,B11768=2022,J11768*$P$11),"")</f>
        <v>8545365.1506884228</v>
      </c>
      <c r="L11768" s="3">
        <f t="shared" si="184"/>
        <v>16025927.150688423</v>
      </c>
    </row>
    <row r="11769" spans="1:12">
      <c r="A11769">
        <v>4827030</v>
      </c>
      <c r="B11769">
        <v>2021</v>
      </c>
      <c r="D11769" t="s">
        <v>1968</v>
      </c>
      <c r="E11769" t="s">
        <v>1969</v>
      </c>
      <c r="F11769" t="s">
        <v>4101</v>
      </c>
      <c r="G11769" t="s">
        <v>1970</v>
      </c>
      <c r="H11769" s="5">
        <v>7734762.7599999998</v>
      </c>
      <c r="I11769">
        <f>IFERROR(VLOOKUP(G11769,'NCES Match'!$A$2:$B$1307,2,FALSE),"")</f>
        <v>4827030</v>
      </c>
      <c r="J11769" cm="1">
        <f t="array" ref="J11769">IFERROR(_xlfn.IFS(B11769=2015,H11769/$O$13,B11769=2016,H11769/$O$14,B11769=2017,H11769/$O$15,B11769=2018,H11769/$O$16,B11769=2019,H11769/$O$17,B11769=2020,H11769/$O$18,B11769=2021,H11769/$O$19,B11769=2022,H11769/$O$20),"")</f>
        <v>3.9574373441919157E-3</v>
      </c>
      <c r="K11769" s="3" cm="1">
        <f t="array" ref="K11769">IFERROR(_xlfn.IFS(B11769=2015,J11769*$P$4,B11769=2016,J11769*$P$5,B11769=2017,J11769*$P$6,B11769=2018,J11769*$P$7,B11769=2019,J11769*$P$8,B11769=2020,J11769*$P$9,B11769=2021,J11769*$P$10,B11769=2022,J11769*$P$11),"")</f>
        <v>8471105.538951179</v>
      </c>
      <c r="L11769" s="3">
        <f t="shared" si="184"/>
        <v>16205868.298951179</v>
      </c>
    </row>
    <row r="11770" spans="1:12">
      <c r="A11770">
        <v>4827030</v>
      </c>
      <c r="B11770">
        <v>2022</v>
      </c>
      <c r="D11770" t="s">
        <v>1968</v>
      </c>
      <c r="E11770" t="s">
        <v>1969</v>
      </c>
      <c r="F11770" t="s">
        <v>4101</v>
      </c>
      <c r="G11770" t="s">
        <v>1970</v>
      </c>
      <c r="H11770" s="5">
        <v>9027244.6400000006</v>
      </c>
      <c r="I11770">
        <f>IFERROR(VLOOKUP(G11770,'NCES Match'!$A$2:$B$1307,2,FALSE),"")</f>
        <v>4827030</v>
      </c>
      <c r="J11770" cm="1">
        <f t="array" ref="J11770">IFERROR(_xlfn.IFS(B11770=2015,H11770/$O$13,B11770=2016,H11770/$O$14,B11770=2017,H11770/$O$15,B11770=2018,H11770/$O$16,B11770=2019,H11770/$O$17,B11770=2020,H11770/$O$18,B11770=2021,H11770/$O$19,B11770=2022,H11770/$O$20),"")</f>
        <v>3.9650424651547275E-3</v>
      </c>
      <c r="K11770" s="3" cm="1">
        <f t="array" ref="K11770">IFERROR(_xlfn.IFS(B11770=2015,J11770*$P$4,B11770=2016,J11770*$P$5,B11770=2017,J11770*$P$6,B11770=2018,J11770*$P$7,B11770=2019,J11770*$P$8,B11770=2020,J11770*$P$9,B11770=2021,J11770*$P$10,B11770=2022,J11770*$P$11),"")</f>
        <v>8538651.5667790528</v>
      </c>
      <c r="L11770" s="3">
        <f t="shared" si="184"/>
        <v>17565896.206779055</v>
      </c>
    </row>
    <row r="11771" spans="1:12">
      <c r="A11771">
        <v>4827030</v>
      </c>
      <c r="B11771">
        <v>2023</v>
      </c>
      <c r="D11771" t="s">
        <v>1968</v>
      </c>
      <c r="E11771" t="s">
        <v>1969</v>
      </c>
      <c r="F11771" t="s">
        <v>4101</v>
      </c>
      <c r="G11771" t="s">
        <v>1970</v>
      </c>
      <c r="H11771" s="5">
        <v>10482066.07</v>
      </c>
      <c r="I11771">
        <f>IFERROR(VLOOKUP(G11771,'NCES Match'!$A$2:$B$1307,2,FALSE),"")</f>
        <v>4827030</v>
      </c>
      <c r="J11771" t="str" cm="1">
        <f t="array" ref="J11771">IFERROR(_xlfn.IFS(B11771=2015,H11771/$O$13,B11771=2016,H11771/$O$14,B11771=2017,H11771/$O$15,B11771=2018,H11771/$O$16,B11771=2019,H11771/$O$17,B11771=2020,H11771/$O$18,B11771=2021,H11771/$O$19,B11771=2022,H11771/$O$20),"")</f>
        <v/>
      </c>
      <c r="K11771" s="3" t="str" cm="1">
        <f t="array" ref="K11771">IFERROR(_xlfn.IFS(B11771=2015,J11771*$P$4,B11771=2016,J11771*$P$5,B11771=2017,J11771*$P$6,B11771=2018,J11771*$P$7,B11771=2019,J11771*$P$8,B11771=2020,J11771*$P$9,B11771=2021,J11771*$P$10,B11771=2022,J11771*$P$11),"")</f>
        <v/>
      </c>
      <c r="L11771" s="3">
        <f t="shared" si="184"/>
        <v>10482066.07</v>
      </c>
    </row>
    <row r="11772" spans="1:12">
      <c r="A11772">
        <v>4815420</v>
      </c>
      <c r="B11772">
        <v>2015</v>
      </c>
      <c r="C11772" t="s">
        <v>381</v>
      </c>
      <c r="D11772" t="s">
        <v>1015</v>
      </c>
      <c r="E11772" t="s">
        <v>1016</v>
      </c>
      <c r="G11772" t="s">
        <v>1017</v>
      </c>
      <c r="H11772" s="5">
        <v>18274.62</v>
      </c>
      <c r="I11772">
        <f>IFERROR(VLOOKUP(G11772,'NCES Match'!$A$2:$B$1307,2,FALSE),"")</f>
        <v>4815420</v>
      </c>
      <c r="J11772" cm="1">
        <f t="array" ref="J11772">IFERROR(_xlfn.IFS(B11772=2015,H11772/$O$13,B11772=2016,H11772/$O$14,B11772=2017,H11772/$O$15,B11772=2018,H11772/$O$16,B11772=2019,H11772/$O$17,B11772=2020,H11772/$O$18,B11772=2021,H11772/$O$19,B11772=2022,H11772/$O$20),"")</f>
        <v>1.4316405964189819E-5</v>
      </c>
      <c r="K11772" s="3" cm="1">
        <f t="array" ref="K11772">IFERROR(_xlfn.IFS(B11772=2015,J11772*$P$4,B11772=2016,J11772*$P$5,B11772=2017,J11772*$P$6,B11772=2018,J11772*$P$7,B11772=2019,J11772*$P$8,B11772=2020,J11772*$P$9,B11772=2021,J11772*$P$10,B11772=2022,J11772*$P$11),"")</f>
        <v>22784.316540164524</v>
      </c>
      <c r="L11772" s="3">
        <f t="shared" si="184"/>
        <v>41058.936540164519</v>
      </c>
    </row>
    <row r="11773" spans="1:12">
      <c r="A11773">
        <v>4815420</v>
      </c>
      <c r="B11773">
        <v>2016</v>
      </c>
      <c r="C11773" t="s">
        <v>4102</v>
      </c>
      <c r="D11773" t="s">
        <v>1015</v>
      </c>
      <c r="E11773" t="s">
        <v>1016</v>
      </c>
      <c r="F11773" t="s">
        <v>4101</v>
      </c>
      <c r="G11773" t="s">
        <v>1017</v>
      </c>
      <c r="H11773" s="5">
        <v>18925</v>
      </c>
      <c r="I11773">
        <f>IFERROR(VLOOKUP(G11773,'NCES Match'!$A$2:$B$1307,2,FALSE),"")</f>
        <v>4815420</v>
      </c>
      <c r="J11773" cm="1">
        <f t="array" ref="J11773">IFERROR(_xlfn.IFS(B11773=2015,H11773/$O$13,B11773=2016,H11773/$O$14,B11773=2017,H11773/$O$15,B11773=2018,H11773/$O$16,B11773=2019,H11773/$O$17,B11773=2020,H11773/$O$18,B11773=2021,H11773/$O$19,B11773=2022,H11773/$O$20),"")</f>
        <v>1.3547781249834098E-5</v>
      </c>
      <c r="K11773" s="3" cm="1">
        <f t="array" ref="K11773">IFERROR(_xlfn.IFS(B11773=2015,J11773*$P$4,B11773=2016,J11773*$P$5,B11773=2017,J11773*$P$6,B11773=2018,J11773*$P$7,B11773=2019,J11773*$P$8,B11773=2020,J11773*$P$9,B11773=2021,J11773*$P$10,B11773=2022,J11773*$P$11),"")</f>
        <v>22701.08560329051</v>
      </c>
      <c r="L11773" s="3">
        <f t="shared" si="184"/>
        <v>41626.085603290514</v>
      </c>
    </row>
    <row r="11774" spans="1:12">
      <c r="A11774">
        <v>4815420</v>
      </c>
      <c r="B11774">
        <v>2017</v>
      </c>
      <c r="D11774" t="s">
        <v>1015</v>
      </c>
      <c r="E11774" t="s">
        <v>1016</v>
      </c>
      <c r="F11774" t="s">
        <v>4101</v>
      </c>
      <c r="G11774" t="s">
        <v>1017</v>
      </c>
      <c r="H11774" s="5">
        <v>21485</v>
      </c>
      <c r="I11774">
        <f>IFERROR(VLOOKUP(G11774,'NCES Match'!$A$2:$B$1307,2,FALSE),"")</f>
        <v>4815420</v>
      </c>
      <c r="J11774" cm="1">
        <f t="array" ref="J11774">IFERROR(_xlfn.IFS(B11774=2015,H11774/$O$13,B11774=2016,H11774/$O$14,B11774=2017,H11774/$O$15,B11774=2018,H11774/$O$16,B11774=2019,H11774/$O$17,B11774=2020,H11774/$O$18,B11774=2021,H11774/$O$19,B11774=2022,H11774/$O$20),"")</f>
        <v>1.4812591900808712E-5</v>
      </c>
      <c r="K11774" s="3" cm="1">
        <f t="array" ref="K11774">IFERROR(_xlfn.IFS(B11774=2015,J11774*$P$4,B11774=2016,J11774*$P$5,B11774=2017,J11774*$P$6,B11774=2018,J11774*$P$7,B11774=2019,J11774*$P$8,B11774=2020,J11774*$P$9,B11774=2021,J11774*$P$10,B11774=2022,J11774*$P$11),"")</f>
        <v>25155.451933723238</v>
      </c>
      <c r="L11774" s="3">
        <f t="shared" si="184"/>
        <v>46640.451933723234</v>
      </c>
    </row>
    <row r="11775" spans="1:12">
      <c r="A11775">
        <v>4815420</v>
      </c>
      <c r="B11775">
        <v>2018</v>
      </c>
      <c r="D11775" t="s">
        <v>1015</v>
      </c>
      <c r="E11775" t="s">
        <v>1016</v>
      </c>
      <c r="F11775" t="s">
        <v>4101</v>
      </c>
      <c r="G11775" t="s">
        <v>1017</v>
      </c>
      <c r="H11775" s="5">
        <v>25211</v>
      </c>
      <c r="I11775">
        <f>IFERROR(VLOOKUP(G11775,'NCES Match'!$A$2:$B$1307,2,FALSE),"")</f>
        <v>4815420</v>
      </c>
      <c r="J11775" cm="1">
        <f t="array" ref="J11775">IFERROR(_xlfn.IFS(B11775=2015,H11775/$O$13,B11775=2016,H11775/$O$14,B11775=2017,H11775/$O$15,B11775=2018,H11775/$O$16,B11775=2019,H11775/$O$17,B11775=2020,H11775/$O$18,B11775=2021,H11775/$O$19,B11775=2022,H11775/$O$20),"")</f>
        <v>1.6451660787782611E-5</v>
      </c>
      <c r="K11775" s="3" cm="1">
        <f t="array" ref="K11775">IFERROR(_xlfn.IFS(B11775=2015,J11775*$P$4,B11775=2016,J11775*$P$5,B11775=2017,J11775*$P$6,B11775=2018,J11775*$P$7,B11775=2019,J11775*$P$8,B11775=2020,J11775*$P$9,B11775=2021,J11775*$P$10,B11775=2022,J11775*$P$11),"")</f>
        <v>28245.088074172156</v>
      </c>
      <c r="L11775" s="3">
        <f t="shared" si="184"/>
        <v>53456.088074172156</v>
      </c>
    </row>
    <row r="11776" spans="1:12">
      <c r="A11776">
        <v>4815420</v>
      </c>
      <c r="B11776">
        <v>2019</v>
      </c>
      <c r="D11776" t="s">
        <v>1015</v>
      </c>
      <c r="E11776" t="s">
        <v>1016</v>
      </c>
      <c r="F11776" t="s">
        <v>4101</v>
      </c>
      <c r="G11776" t="s">
        <v>1017</v>
      </c>
      <c r="H11776" s="5">
        <v>26896</v>
      </c>
      <c r="I11776">
        <f>IFERROR(VLOOKUP(G11776,'NCES Match'!$A$2:$B$1307,2,FALSE),"")</f>
        <v>4815420</v>
      </c>
      <c r="J11776" cm="1">
        <f t="array" ref="J11776">IFERROR(_xlfn.IFS(B11776=2015,H11776/$O$13,B11776=2016,H11776/$O$14,B11776=2017,H11776/$O$15,B11776=2018,H11776/$O$16,B11776=2019,H11776/$O$17,B11776=2020,H11776/$O$18,B11776=2021,H11776/$O$19,B11776=2022,H11776/$O$20),"")</f>
        <v>1.7030009996658925E-5</v>
      </c>
      <c r="K11776" s="3" cm="1">
        <f t="array" ref="K11776">IFERROR(_xlfn.IFS(B11776=2015,J11776*$P$4,B11776=2016,J11776*$P$5,B11776=2017,J11776*$P$6,B11776=2018,J11776*$P$7,B11776=2019,J11776*$P$8,B11776=2020,J11776*$P$9,B11776=2021,J11776*$P$10,B11776=2022,J11776*$P$11),"")</f>
        <v>29596.89662552315</v>
      </c>
      <c r="L11776" s="3">
        <f t="shared" si="184"/>
        <v>56492.89662552315</v>
      </c>
    </row>
    <row r="11777" spans="1:12">
      <c r="A11777">
        <v>4815420</v>
      </c>
      <c r="B11777">
        <v>2020</v>
      </c>
      <c r="D11777" t="s">
        <v>1015</v>
      </c>
      <c r="E11777" t="s">
        <v>1016</v>
      </c>
      <c r="F11777" t="s">
        <v>4230</v>
      </c>
      <c r="G11777" t="s">
        <v>1017</v>
      </c>
      <c r="H11777" s="5">
        <v>28554</v>
      </c>
      <c r="I11777">
        <f>IFERROR(VLOOKUP(G11777,'NCES Match'!$A$2:$B$1307,2,FALSE),"")</f>
        <v>4815420</v>
      </c>
      <c r="J11777" cm="1">
        <f t="array" ref="J11777">IFERROR(_xlfn.IFS(B11777=2015,H11777/$O$13,B11777=2016,H11777/$O$14,B11777=2017,H11777/$O$15,B11777=2018,H11777/$O$16,B11777=2019,H11777/$O$17,B11777=2020,H11777/$O$18,B11777=2021,H11777/$O$19,B11777=2022,H11777/$O$20),"")</f>
        <v>1.5473628545610344E-5</v>
      </c>
      <c r="K11777" s="3" cm="1">
        <f t="array" ref="K11777">IFERROR(_xlfn.IFS(B11777=2015,J11777*$P$4,B11777=2016,J11777*$P$5,B11777=2017,J11777*$P$6,B11777=2018,J11777*$P$7,B11777=2019,J11777*$P$8,B11777=2020,J11777*$P$9,B11777=2021,J11777*$P$10,B11777=2022,J11777*$P$11),"")</f>
        <v>32618.45253241096</v>
      </c>
      <c r="L11777" s="3">
        <f t="shared" si="184"/>
        <v>61172.452532410956</v>
      </c>
    </row>
    <row r="11778" spans="1:12">
      <c r="A11778">
        <v>4815420</v>
      </c>
      <c r="B11778">
        <v>2021</v>
      </c>
      <c r="D11778" t="s">
        <v>1015</v>
      </c>
      <c r="E11778" t="s">
        <v>1016</v>
      </c>
      <c r="F11778" t="s">
        <v>4230</v>
      </c>
      <c r="G11778" t="s">
        <v>1017</v>
      </c>
      <c r="H11778" s="5">
        <v>35200.519999999997</v>
      </c>
      <c r="I11778">
        <f>IFERROR(VLOOKUP(G11778,'NCES Match'!$A$2:$B$1307,2,FALSE),"")</f>
        <v>4815420</v>
      </c>
      <c r="J11778" cm="1">
        <f t="array" ref="J11778">IFERROR(_xlfn.IFS(B11778=2015,H11778/$O$13,B11778=2016,H11778/$O$14,B11778=2017,H11778/$O$15,B11778=2018,H11778/$O$16,B11778=2019,H11778/$O$17,B11778=2020,H11778/$O$18,B11778=2021,H11778/$O$19,B11778=2022,H11778/$O$20),"")</f>
        <v>1.8010100206741754E-5</v>
      </c>
      <c r="K11778" s="3" cm="1">
        <f t="array" ref="K11778">IFERROR(_xlfn.IFS(B11778=2015,J11778*$P$4,B11778=2016,J11778*$P$5,B11778=2017,J11778*$P$6,B11778=2018,J11778*$P$7,B11778=2019,J11778*$P$8,B11778=2020,J11778*$P$9,B11778=2021,J11778*$P$10,B11778=2022,J11778*$P$11),"")</f>
        <v>38551.579304801046</v>
      </c>
      <c r="L11778" s="3">
        <f t="shared" si="184"/>
        <v>73752.099304801042</v>
      </c>
    </row>
    <row r="11779" spans="1:12">
      <c r="A11779">
        <v>4815420</v>
      </c>
      <c r="B11779">
        <v>2022</v>
      </c>
      <c r="D11779" t="s">
        <v>1015</v>
      </c>
      <c r="E11779" t="s">
        <v>1016</v>
      </c>
      <c r="F11779" t="s">
        <v>4101</v>
      </c>
      <c r="G11779" t="s">
        <v>1017</v>
      </c>
      <c r="H11779" s="5">
        <v>66464.72</v>
      </c>
      <c r="I11779">
        <f>IFERROR(VLOOKUP(G11779,'NCES Match'!$A$2:$B$1307,2,FALSE),"")</f>
        <v>4815420</v>
      </c>
      <c r="J11779" cm="1">
        <f t="array" ref="J11779">IFERROR(_xlfn.IFS(B11779=2015,H11779/$O$13,B11779=2016,H11779/$O$14,B11779=2017,H11779/$O$15,B11779=2018,H11779/$O$16,B11779=2019,H11779/$O$17,B11779=2020,H11779/$O$18,B11779=2021,H11779/$O$19,B11779=2022,H11779/$O$20),"")</f>
        <v>2.9193341683339899E-5</v>
      </c>
      <c r="K11779" s="3" cm="1">
        <f t="array" ref="K11779">IFERROR(_xlfn.IFS(B11779=2015,J11779*$P$4,B11779=2016,J11779*$P$5,B11779=2017,J11779*$P$6,B11779=2018,J11779*$P$7,B11779=2019,J11779*$P$8,B11779=2020,J11779*$P$9,B11779=2021,J11779*$P$10,B11779=2022,J11779*$P$11),"")</f>
        <v>62867.365203423906</v>
      </c>
      <c r="L11779" s="3">
        <f t="shared" ref="L11779:L11842" si="185">SUM(H11779,K11779)</f>
        <v>129332.08520342391</v>
      </c>
    </row>
    <row r="11780" spans="1:12">
      <c r="A11780">
        <v>4815420</v>
      </c>
      <c r="B11780">
        <v>2023</v>
      </c>
      <c r="D11780" t="s">
        <v>1015</v>
      </c>
      <c r="E11780" t="s">
        <v>1016</v>
      </c>
      <c r="F11780" t="s">
        <v>4101</v>
      </c>
      <c r="G11780" t="s">
        <v>1017</v>
      </c>
      <c r="H11780" s="5">
        <v>96266.34</v>
      </c>
      <c r="I11780">
        <f>IFERROR(VLOOKUP(G11780,'NCES Match'!$A$2:$B$1307,2,FALSE),"")</f>
        <v>4815420</v>
      </c>
      <c r="J11780" t="str" cm="1">
        <f t="array" ref="J11780">IFERROR(_xlfn.IFS(B11780=2015,H11780/$O$13,B11780=2016,H11780/$O$14,B11780=2017,H11780/$O$15,B11780=2018,H11780/$O$16,B11780=2019,H11780/$O$17,B11780=2020,H11780/$O$18,B11780=2021,H11780/$O$19,B11780=2022,H11780/$O$20),"")</f>
        <v/>
      </c>
      <c r="K11780" s="3" t="str" cm="1">
        <f t="array" ref="K11780">IFERROR(_xlfn.IFS(B11780=2015,J11780*$P$4,B11780=2016,J11780*$P$5,B11780=2017,J11780*$P$6,B11780=2018,J11780*$P$7,B11780=2019,J11780*$P$8,B11780=2020,J11780*$P$9,B11780=2021,J11780*$P$10,B11780=2022,J11780*$P$11),"")</f>
        <v/>
      </c>
      <c r="L11780" s="3">
        <f t="shared" si="185"/>
        <v>96266.34</v>
      </c>
    </row>
    <row r="11781" spans="1:12">
      <c r="A11781">
        <v>4819350</v>
      </c>
      <c r="B11781">
        <v>2015</v>
      </c>
      <c r="C11781" t="s">
        <v>381</v>
      </c>
      <c r="D11781" t="s">
        <v>1322</v>
      </c>
      <c r="E11781" t="s">
        <v>1323</v>
      </c>
      <c r="G11781" t="s">
        <v>1324</v>
      </c>
      <c r="H11781" s="5">
        <v>626566.96</v>
      </c>
      <c r="I11781">
        <f>IFERROR(VLOOKUP(G11781,'NCES Match'!$A$2:$B$1307,2,FALSE),"")</f>
        <v>4819350</v>
      </c>
      <c r="J11781" cm="1">
        <f t="array" ref="J11781">IFERROR(_xlfn.IFS(B11781=2015,H11781/$O$13,B11781=2016,H11781/$O$14,B11781=2017,H11781/$O$15,B11781=2018,H11781/$O$16,B11781=2019,H11781/$O$17,B11781=2020,H11781/$O$18,B11781=2021,H11781/$O$19,B11781=2022,H11781/$O$20),"")</f>
        <v>4.9085491042266725E-4</v>
      </c>
      <c r="K11781" s="3" cm="1">
        <f t="array" ref="K11781">IFERROR(_xlfn.IFS(B11781=2015,J11781*$P$4,B11781=2016,J11781*$P$5,B11781=2017,J11781*$P$6,B11781=2018,J11781*$P$7,B11781=2019,J11781*$P$8,B11781=2020,J11781*$P$9,B11781=2021,J11781*$P$10,B11781=2022,J11781*$P$11),"")</f>
        <v>781187.2394746705</v>
      </c>
      <c r="L11781" s="3">
        <f t="shared" si="185"/>
        <v>1407754.1994746705</v>
      </c>
    </row>
    <row r="11782" spans="1:12">
      <c r="A11782">
        <v>4819350</v>
      </c>
      <c r="B11782">
        <v>2016</v>
      </c>
      <c r="C11782" t="s">
        <v>4102</v>
      </c>
      <c r="D11782" t="s">
        <v>1322</v>
      </c>
      <c r="E11782" t="s">
        <v>1323</v>
      </c>
      <c r="F11782" t="s">
        <v>4101</v>
      </c>
      <c r="G11782" t="s">
        <v>1324</v>
      </c>
      <c r="H11782" s="5">
        <v>626441</v>
      </c>
      <c r="I11782">
        <f>IFERROR(VLOOKUP(G11782,'NCES Match'!$A$2:$B$1307,2,FALSE),"")</f>
        <v>4819350</v>
      </c>
      <c r="J11782" cm="1">
        <f t="array" ref="J11782">IFERROR(_xlfn.IFS(B11782=2015,H11782/$O$13,B11782=2016,H11782/$O$14,B11782=2017,H11782/$O$15,B11782=2018,H11782/$O$16,B11782=2019,H11782/$O$17,B11782=2020,H11782/$O$18,B11782=2021,H11782/$O$19,B11782=2022,H11782/$O$20),"")</f>
        <v>4.4844838224186641E-4</v>
      </c>
      <c r="K11782" s="3" cm="1">
        <f t="array" ref="K11782">IFERROR(_xlfn.IFS(B11782=2015,J11782*$P$4,B11782=2016,J11782*$P$5,B11782=2017,J11782*$P$6,B11782=2018,J11782*$P$7,B11782=2019,J11782*$P$8,B11782=2020,J11782*$P$9,B11782=2021,J11782*$P$10,B11782=2022,J11782*$P$11),"")</f>
        <v>751434.12239951966</v>
      </c>
      <c r="L11782" s="3">
        <f t="shared" si="185"/>
        <v>1377875.1223995197</v>
      </c>
    </row>
    <row r="11783" spans="1:12">
      <c r="A11783">
        <v>4819350</v>
      </c>
      <c r="B11783">
        <v>2017</v>
      </c>
      <c r="D11783" t="s">
        <v>1322</v>
      </c>
      <c r="E11783" t="s">
        <v>1323</v>
      </c>
      <c r="F11783" t="s">
        <v>4101</v>
      </c>
      <c r="G11783" t="s">
        <v>1324</v>
      </c>
      <c r="H11783" s="5">
        <v>662648</v>
      </c>
      <c r="I11783">
        <f>IFERROR(VLOOKUP(G11783,'NCES Match'!$A$2:$B$1307,2,FALSE),"")</f>
        <v>4819350</v>
      </c>
      <c r="J11783" cm="1">
        <f t="array" ref="J11783">IFERROR(_xlfn.IFS(B11783=2015,H11783/$O$13,B11783=2016,H11783/$O$14,B11783=2017,H11783/$O$15,B11783=2018,H11783/$O$16,B11783=2019,H11783/$O$17,B11783=2020,H11783/$O$18,B11783=2021,H11783/$O$19,B11783=2022,H11783/$O$20),"")</f>
        <v>4.5685521982253164E-4</v>
      </c>
      <c r="K11783" s="3" cm="1">
        <f t="array" ref="K11783">IFERROR(_xlfn.IFS(B11783=2015,J11783*$P$4,B11783=2016,J11783*$P$5,B11783=2017,J11783*$P$6,B11783=2018,J11783*$P$7,B11783=2019,J11783*$P$8,B11783=2020,J11783*$P$9,B11783=2021,J11783*$P$10,B11783=2022,J11783*$P$11),"")</f>
        <v>775853.38203294564</v>
      </c>
      <c r="L11783" s="3">
        <f t="shared" si="185"/>
        <v>1438501.3820329458</v>
      </c>
    </row>
    <row r="11784" spans="1:12">
      <c r="A11784">
        <v>4819350</v>
      </c>
      <c r="B11784">
        <v>2018</v>
      </c>
      <c r="D11784" t="s">
        <v>1322</v>
      </c>
      <c r="E11784" t="s">
        <v>1323</v>
      </c>
      <c r="F11784" t="s">
        <v>4101</v>
      </c>
      <c r="G11784" t="s">
        <v>1324</v>
      </c>
      <c r="H11784" s="5">
        <v>583606</v>
      </c>
      <c r="I11784">
        <f>IFERROR(VLOOKUP(G11784,'NCES Match'!$A$2:$B$1307,2,FALSE),"")</f>
        <v>4819350</v>
      </c>
      <c r="J11784" cm="1">
        <f t="array" ref="J11784">IFERROR(_xlfn.IFS(B11784=2015,H11784/$O$13,B11784=2016,H11784/$O$14,B11784=2017,H11784/$O$15,B11784=2018,H11784/$O$16,B11784=2019,H11784/$O$17,B11784=2020,H11784/$O$18,B11784=2021,H11784/$O$19,B11784=2022,H11784/$O$20),"")</f>
        <v>3.8083725142654633E-4</v>
      </c>
      <c r="K11784" s="3" cm="1">
        <f t="array" ref="K11784">IFERROR(_xlfn.IFS(B11784=2015,J11784*$P$4,B11784=2016,J11784*$P$5,B11784=2017,J11784*$P$6,B11784=2018,J11784*$P$7,B11784=2019,J11784*$P$8,B11784=2020,J11784*$P$9,B11784=2021,J11784*$P$10,B11784=2022,J11784*$P$11),"")</f>
        <v>653841.6909529696</v>
      </c>
      <c r="L11784" s="3">
        <f t="shared" si="185"/>
        <v>1237447.6909529697</v>
      </c>
    </row>
    <row r="11785" spans="1:12">
      <c r="A11785">
        <v>4819350</v>
      </c>
      <c r="B11785">
        <v>2019</v>
      </c>
      <c r="D11785" t="s">
        <v>1322</v>
      </c>
      <c r="E11785" t="s">
        <v>1323</v>
      </c>
      <c r="F11785" t="s">
        <v>4101</v>
      </c>
      <c r="G11785" t="s">
        <v>1324</v>
      </c>
      <c r="H11785" s="5">
        <v>733944</v>
      </c>
      <c r="I11785">
        <f>IFERROR(VLOOKUP(G11785,'NCES Match'!$A$2:$B$1307,2,FALSE),"")</f>
        <v>4819350</v>
      </c>
      <c r="J11785" cm="1">
        <f t="array" ref="J11785">IFERROR(_xlfn.IFS(B11785=2015,H11785/$O$13,B11785=2016,H11785/$O$14,B11785=2017,H11785/$O$15,B11785=2018,H11785/$O$16,B11785=2019,H11785/$O$17,B11785=2020,H11785/$O$18,B11785=2021,H11785/$O$19,B11785=2022,H11785/$O$20),"")</f>
        <v>4.6471868147634734E-4</v>
      </c>
      <c r="K11785" s="3" cm="1">
        <f t="array" ref="K11785">IFERROR(_xlfn.IFS(B11785=2015,J11785*$P$4,B11785=2016,J11785*$P$5,B11785=2017,J11785*$P$6,B11785=2018,J11785*$P$7,B11785=2019,J11785*$P$8,B11785=2020,J11785*$P$9,B11785=2021,J11785*$P$10,B11785=2022,J11785*$P$11),"")</f>
        <v>807646.66481718328</v>
      </c>
      <c r="L11785" s="3">
        <f t="shared" si="185"/>
        <v>1541590.6648171833</v>
      </c>
    </row>
    <row r="11786" spans="1:12">
      <c r="A11786">
        <v>4819350</v>
      </c>
      <c r="B11786">
        <v>2020</v>
      </c>
      <c r="D11786" t="s">
        <v>1322</v>
      </c>
      <c r="E11786" t="s">
        <v>1323</v>
      </c>
      <c r="F11786" t="s">
        <v>4230</v>
      </c>
      <c r="G11786" t="s">
        <v>1324</v>
      </c>
      <c r="H11786" s="5">
        <v>650972</v>
      </c>
      <c r="I11786">
        <f>IFERROR(VLOOKUP(G11786,'NCES Match'!$A$2:$B$1307,2,FALSE),"")</f>
        <v>4819350</v>
      </c>
      <c r="J11786" cm="1">
        <f t="array" ref="J11786">IFERROR(_xlfn.IFS(B11786=2015,H11786/$O$13,B11786=2016,H11786/$O$14,B11786=2017,H11786/$O$15,B11786=2018,H11786/$O$16,B11786=2019,H11786/$O$17,B11786=2020,H11786/$O$18,B11786=2021,H11786/$O$19,B11786=2022,H11786/$O$20),"")</f>
        <v>3.5276664991220344E-4</v>
      </c>
      <c r="K11786" s="3" cm="1">
        <f t="array" ref="K11786">IFERROR(_xlfn.IFS(B11786=2015,J11786*$P$4,B11786=2016,J11786*$P$5,B11786=2017,J11786*$P$6,B11786=2018,J11786*$P$7,B11786=2019,J11786*$P$8,B11786=2020,J11786*$P$9,B11786=2021,J11786*$P$10,B11786=2022,J11786*$P$11),"")</f>
        <v>743633.09105304431</v>
      </c>
      <c r="L11786" s="3">
        <f t="shared" si="185"/>
        <v>1394605.0910530444</v>
      </c>
    </row>
    <row r="11787" spans="1:12">
      <c r="A11787">
        <v>4819350</v>
      </c>
      <c r="B11787">
        <v>2021</v>
      </c>
      <c r="D11787" t="s">
        <v>1322</v>
      </c>
      <c r="E11787" t="s">
        <v>1323</v>
      </c>
      <c r="F11787" t="s">
        <v>4101</v>
      </c>
      <c r="G11787" t="s">
        <v>1324</v>
      </c>
      <c r="H11787" s="5">
        <v>713383</v>
      </c>
      <c r="I11787">
        <f>IFERROR(VLOOKUP(G11787,'NCES Match'!$A$2:$B$1307,2,FALSE),"")</f>
        <v>4819350</v>
      </c>
      <c r="J11787" cm="1">
        <f t="array" ref="J11787">IFERROR(_xlfn.IFS(B11787=2015,H11787/$O$13,B11787=2016,H11787/$O$14,B11787=2017,H11787/$O$15,B11787=2018,H11787/$O$16,B11787=2019,H11787/$O$17,B11787=2020,H11787/$O$18,B11787=2021,H11787/$O$19,B11787=2022,H11787/$O$20),"")</f>
        <v>3.6499742946371398E-4</v>
      </c>
      <c r="K11787" s="3" cm="1">
        <f t="array" ref="K11787">IFERROR(_xlfn.IFS(B11787=2015,J11787*$P$4,B11787=2016,J11787*$P$5,B11787=2017,J11787*$P$6,B11787=2018,J11787*$P$7,B11787=2019,J11787*$P$8,B11787=2020,J11787*$P$9,B11787=2021,J11787*$P$10,B11787=2022,J11787*$P$11),"")</f>
        <v>781296.44957508822</v>
      </c>
      <c r="L11787" s="3">
        <f t="shared" si="185"/>
        <v>1494679.4495750882</v>
      </c>
    </row>
    <row r="11788" spans="1:12">
      <c r="A11788">
        <v>4819350</v>
      </c>
      <c r="B11788">
        <v>2022</v>
      </c>
      <c r="D11788" t="s">
        <v>1322</v>
      </c>
      <c r="E11788" t="s">
        <v>1323</v>
      </c>
      <c r="F11788" t="s">
        <v>4101</v>
      </c>
      <c r="G11788" t="s">
        <v>1324</v>
      </c>
      <c r="H11788" s="5">
        <v>781028.6</v>
      </c>
      <c r="I11788">
        <f>IFERROR(VLOOKUP(G11788,'NCES Match'!$A$2:$B$1307,2,FALSE),"")</f>
        <v>4819350</v>
      </c>
      <c r="J11788" cm="1">
        <f t="array" ref="J11788">IFERROR(_xlfn.IFS(B11788=2015,H11788/$O$13,B11788=2016,H11788/$O$14,B11788=2017,H11788/$O$15,B11788=2018,H11788/$O$16,B11788=2019,H11788/$O$17,B11788=2020,H11788/$O$18,B11788=2021,H11788/$O$19,B11788=2022,H11788/$O$20),"")</f>
        <v>3.4305169395523825E-4</v>
      </c>
      <c r="K11788" s="3" cm="1">
        <f t="array" ref="K11788">IFERROR(_xlfn.IFS(B11788=2015,J11788*$P$4,B11788=2016,J11788*$P$5,B11788=2017,J11788*$P$6,B11788=2018,J11788*$P$7,B11788=2019,J11788*$P$8,B11788=2020,J11788*$P$9,B11788=2021,J11788*$P$10,B11788=2022,J11788*$P$11),"")</f>
        <v>738755.99311211845</v>
      </c>
      <c r="L11788" s="3">
        <f t="shared" si="185"/>
        <v>1519784.5931121185</v>
      </c>
    </row>
    <row r="11789" spans="1:12">
      <c r="A11789">
        <v>4819350</v>
      </c>
      <c r="B11789">
        <v>2023</v>
      </c>
      <c r="D11789" t="s">
        <v>1322</v>
      </c>
      <c r="E11789" t="s">
        <v>1323</v>
      </c>
      <c r="F11789" t="s">
        <v>4101</v>
      </c>
      <c r="G11789" t="s">
        <v>1324</v>
      </c>
      <c r="H11789" s="5">
        <v>832923.12</v>
      </c>
      <c r="I11789">
        <f>IFERROR(VLOOKUP(G11789,'NCES Match'!$A$2:$B$1307,2,FALSE),"")</f>
        <v>4819350</v>
      </c>
      <c r="J11789" t="str" cm="1">
        <f t="array" ref="J11789">IFERROR(_xlfn.IFS(B11789=2015,H11789/$O$13,B11789=2016,H11789/$O$14,B11789=2017,H11789/$O$15,B11789=2018,H11789/$O$16,B11789=2019,H11789/$O$17,B11789=2020,H11789/$O$18,B11789=2021,H11789/$O$19,B11789=2022,H11789/$O$20),"")</f>
        <v/>
      </c>
      <c r="K11789" s="3" t="str" cm="1">
        <f t="array" ref="K11789">IFERROR(_xlfn.IFS(B11789=2015,J11789*$P$4,B11789=2016,J11789*$P$5,B11789=2017,J11789*$P$6,B11789=2018,J11789*$P$7,B11789=2019,J11789*$P$8,B11789=2020,J11789*$P$9,B11789=2021,J11789*$P$10,B11789=2022,J11789*$P$11),"")</f>
        <v/>
      </c>
      <c r="L11789" s="3">
        <f t="shared" si="185"/>
        <v>832923.12</v>
      </c>
    </row>
    <row r="11790" spans="1:12">
      <c r="A11790">
        <v>4826310</v>
      </c>
      <c r="B11790">
        <v>2015</v>
      </c>
      <c r="C11790" t="s">
        <v>381</v>
      </c>
      <c r="D11790" t="s">
        <v>1917</v>
      </c>
      <c r="E11790" t="s">
        <v>1918</v>
      </c>
      <c r="G11790" t="s">
        <v>1919</v>
      </c>
      <c r="H11790" s="5">
        <v>428549.25</v>
      </c>
      <c r="I11790">
        <f>IFERROR(VLOOKUP(G11790,'NCES Match'!$A$2:$B$1307,2,FALSE),"")</f>
        <v>4826310</v>
      </c>
      <c r="J11790" cm="1">
        <f t="array" ref="J11790">IFERROR(_xlfn.IFS(B11790=2015,H11790/$O$13,B11790=2016,H11790/$O$14,B11790=2017,H11790/$O$15,B11790=2018,H11790/$O$16,B11790=2019,H11790/$O$17,B11790=2020,H11790/$O$18,B11790=2021,H11790/$O$19,B11790=2022,H11790/$O$20),"")</f>
        <v>3.3572709247300757E-4</v>
      </c>
      <c r="K11790" s="3" cm="1">
        <f t="array" ref="K11790">IFERROR(_xlfn.IFS(B11790=2015,J11790*$P$4,B11790=2016,J11790*$P$5,B11790=2017,J11790*$P$6,B11790=2018,J11790*$P$7,B11790=2019,J11790*$P$8,B11790=2020,J11790*$P$9,B11790=2021,J11790*$P$10,B11790=2022,J11790*$P$11),"")</f>
        <v>534303.95625463629</v>
      </c>
      <c r="L11790" s="3">
        <f t="shared" si="185"/>
        <v>962853.20625463629</v>
      </c>
    </row>
    <row r="11791" spans="1:12">
      <c r="A11791">
        <v>4826310</v>
      </c>
      <c r="B11791">
        <v>2016</v>
      </c>
      <c r="C11791" t="s">
        <v>4102</v>
      </c>
      <c r="D11791" t="s">
        <v>1917</v>
      </c>
      <c r="E11791" t="s">
        <v>1918</v>
      </c>
      <c r="F11791" t="s">
        <v>4101</v>
      </c>
      <c r="G11791" t="s">
        <v>1919</v>
      </c>
      <c r="H11791" s="5">
        <v>471328</v>
      </c>
      <c r="I11791">
        <f>IFERROR(VLOOKUP(G11791,'NCES Match'!$A$2:$B$1307,2,FALSE),"")</f>
        <v>4826310</v>
      </c>
      <c r="J11791" cm="1">
        <f t="array" ref="J11791">IFERROR(_xlfn.IFS(B11791=2015,H11791/$O$13,B11791=2016,H11791/$O$14,B11791=2017,H11791/$O$15,B11791=2018,H11791/$O$16,B11791=2019,H11791/$O$17,B11791=2020,H11791/$O$18,B11791=2021,H11791/$O$19,B11791=2022,H11791/$O$20),"")</f>
        <v>3.3740811841066347E-4</v>
      </c>
      <c r="K11791" s="3" cm="1">
        <f t="array" ref="K11791">IFERROR(_xlfn.IFS(B11791=2015,J11791*$P$4,B11791=2016,J11791*$P$5,B11791=2017,J11791*$P$6,B11791=2018,J11791*$P$7,B11791=2019,J11791*$P$8,B11791=2020,J11791*$P$9,B11791=2021,J11791*$P$10,B11791=2022,J11791*$P$11),"")</f>
        <v>565371.58653779177</v>
      </c>
      <c r="L11791" s="3">
        <f t="shared" si="185"/>
        <v>1036699.5865377918</v>
      </c>
    </row>
    <row r="11792" spans="1:12">
      <c r="A11792">
        <v>4826310</v>
      </c>
      <c r="B11792">
        <v>2017</v>
      </c>
      <c r="D11792" t="s">
        <v>1917</v>
      </c>
      <c r="E11792" t="s">
        <v>1918</v>
      </c>
      <c r="F11792" t="s">
        <v>4101</v>
      </c>
      <c r="G11792" t="s">
        <v>1919</v>
      </c>
      <c r="H11792" s="5">
        <v>483661</v>
      </c>
      <c r="I11792">
        <f>IFERROR(VLOOKUP(G11792,'NCES Match'!$A$2:$B$1307,2,FALSE),"")</f>
        <v>4826310</v>
      </c>
      <c r="J11792" cm="1">
        <f t="array" ref="J11792">IFERROR(_xlfn.IFS(B11792=2015,H11792/$O$13,B11792=2016,H11792/$O$14,B11792=2017,H11792/$O$15,B11792=2018,H11792/$O$16,B11792=2019,H11792/$O$17,B11792=2020,H11792/$O$18,B11792=2021,H11792/$O$19,B11792=2022,H11792/$O$20),"")</f>
        <v>3.3345464330170087E-4</v>
      </c>
      <c r="K11792" s="3" cm="1">
        <f t="array" ref="K11792">IFERROR(_xlfn.IFS(B11792=2015,J11792*$P$4,B11792=2016,J11792*$P$5,B11792=2017,J11792*$P$6,B11792=2018,J11792*$P$7,B11792=2019,J11792*$P$8,B11792=2020,J11792*$P$9,B11792=2021,J11792*$P$10,B11792=2022,J11792*$P$11),"")</f>
        <v>566288.62172290043</v>
      </c>
      <c r="L11792" s="3">
        <f t="shared" si="185"/>
        <v>1049949.6217229003</v>
      </c>
    </row>
    <row r="11793" spans="1:12">
      <c r="A11793">
        <v>4826310</v>
      </c>
      <c r="B11793">
        <v>2018</v>
      </c>
      <c r="D11793" t="s">
        <v>1917</v>
      </c>
      <c r="E11793" t="s">
        <v>1918</v>
      </c>
      <c r="F11793" t="s">
        <v>4101</v>
      </c>
      <c r="G11793" t="s">
        <v>1919</v>
      </c>
      <c r="H11793" s="5">
        <v>558002</v>
      </c>
      <c r="I11793">
        <f>IFERROR(VLOOKUP(G11793,'NCES Match'!$A$2:$B$1307,2,FALSE),"")</f>
        <v>4826310</v>
      </c>
      <c r="J11793" cm="1">
        <f t="array" ref="J11793">IFERROR(_xlfn.IFS(B11793=2015,H11793/$O$13,B11793=2016,H11793/$O$14,B11793=2017,H11793/$O$15,B11793=2018,H11793/$O$16,B11793=2019,H11793/$O$17,B11793=2020,H11793/$O$18,B11793=2021,H11793/$O$19,B11793=2022,H11793/$O$20),"")</f>
        <v>3.6412913501663056E-4</v>
      </c>
      <c r="K11793" s="3" cm="1">
        <f t="array" ref="K11793">IFERROR(_xlfn.IFS(B11793=2015,J11793*$P$4,B11793=2016,J11793*$P$5,B11793=2017,J11793*$P$6,B11793=2018,J11793*$P$7,B11793=2019,J11793*$P$8,B11793=2020,J11793*$P$9,B11793=2021,J11793*$P$10,B11793=2022,J11793*$P$11),"")</f>
        <v>625156.30619825516</v>
      </c>
      <c r="L11793" s="3">
        <f t="shared" si="185"/>
        <v>1183158.3061982552</v>
      </c>
    </row>
    <row r="11794" spans="1:12">
      <c r="A11794">
        <v>4826310</v>
      </c>
      <c r="B11794">
        <v>2019</v>
      </c>
      <c r="D11794" t="s">
        <v>1917</v>
      </c>
      <c r="E11794" t="s">
        <v>1918</v>
      </c>
      <c r="F11794" t="s">
        <v>4101</v>
      </c>
      <c r="G11794" t="s">
        <v>1919</v>
      </c>
      <c r="H11794" s="5">
        <v>579252</v>
      </c>
      <c r="I11794">
        <f>IFERROR(VLOOKUP(G11794,'NCES Match'!$A$2:$B$1307,2,FALSE),"")</f>
        <v>4826310</v>
      </c>
      <c r="J11794" cm="1">
        <f t="array" ref="J11794">IFERROR(_xlfn.IFS(B11794=2015,H11794/$O$13,B11794=2016,H11794/$O$14,B11794=2017,H11794/$O$15,B11794=2018,H11794/$O$16,B11794=2019,H11794/$O$17,B11794=2020,H11794/$O$18,B11794=2021,H11794/$O$19,B11794=2022,H11794/$O$20),"")</f>
        <v>3.6677079679449268E-4</v>
      </c>
      <c r="K11794" s="3" cm="1">
        <f t="array" ref="K11794">IFERROR(_xlfn.IFS(B11794=2015,J11794*$P$4,B11794=2016,J11794*$P$5,B11794=2017,J11794*$P$6,B11794=2018,J11794*$P$7,B11794=2019,J11794*$P$8,B11794=2020,J11794*$P$9,B11794=2021,J11794*$P$10,B11794=2022,J11794*$P$11),"")</f>
        <v>637420.4924199708</v>
      </c>
      <c r="L11794" s="3">
        <f t="shared" si="185"/>
        <v>1216672.4924199707</v>
      </c>
    </row>
    <row r="11795" spans="1:12">
      <c r="A11795">
        <v>4826310</v>
      </c>
      <c r="B11795">
        <v>2020</v>
      </c>
      <c r="D11795" t="s">
        <v>1917</v>
      </c>
      <c r="E11795" t="s">
        <v>1918</v>
      </c>
      <c r="F11795" t="s">
        <v>4230</v>
      </c>
      <c r="G11795" t="s">
        <v>1919</v>
      </c>
      <c r="H11795" s="5">
        <v>577744</v>
      </c>
      <c r="I11795">
        <f>IFERROR(VLOOKUP(G11795,'NCES Match'!$A$2:$B$1307,2,FALSE),"")</f>
        <v>4826310</v>
      </c>
      <c r="J11795" cm="1">
        <f t="array" ref="J11795">IFERROR(_xlfn.IFS(B11795=2015,H11795/$O$13,B11795=2016,H11795/$O$14,B11795=2017,H11795/$O$15,B11795=2018,H11795/$O$16,B11795=2019,H11795/$O$17,B11795=2020,H11795/$O$18,B11795=2021,H11795/$O$19,B11795=2022,H11795/$O$20),"")</f>
        <v>3.1308384291010377E-4</v>
      </c>
      <c r="K11795" s="3" cm="1">
        <f t="array" ref="K11795">IFERROR(_xlfn.IFS(B11795=2015,J11795*$P$4,B11795=2016,J11795*$P$5,B11795=2017,J11795*$P$6,B11795=2018,J11795*$P$7,B11795=2019,J11795*$P$8,B11795=2020,J11795*$P$9,B11795=2021,J11795*$P$10,B11795=2022,J11795*$P$11),"")</f>
        <v>659981.62218551652</v>
      </c>
      <c r="L11795" s="3">
        <f t="shared" si="185"/>
        <v>1237725.6221855166</v>
      </c>
    </row>
    <row r="11796" spans="1:12">
      <c r="A11796">
        <v>4826310</v>
      </c>
      <c r="B11796">
        <v>2021</v>
      </c>
      <c r="D11796" t="s">
        <v>1917</v>
      </c>
      <c r="E11796" t="s">
        <v>1918</v>
      </c>
      <c r="F11796" t="s">
        <v>4101</v>
      </c>
      <c r="G11796" t="s">
        <v>1919</v>
      </c>
      <c r="H11796" s="5">
        <v>578231.38</v>
      </c>
      <c r="I11796">
        <f>IFERROR(VLOOKUP(G11796,'NCES Match'!$A$2:$B$1307,2,FALSE),"")</f>
        <v>4826310</v>
      </c>
      <c r="J11796" cm="1">
        <f t="array" ref="J11796">IFERROR(_xlfn.IFS(B11796=2015,H11796/$O$13,B11796=2016,H11796/$O$14,B11796=2017,H11796/$O$15,B11796=2018,H11796/$O$16,B11796=2019,H11796/$O$17,B11796=2020,H11796/$O$18,B11796=2021,H11796/$O$19,B11796=2022,H11796/$O$20),"")</f>
        <v>2.9584804703119641E-4</v>
      </c>
      <c r="K11796" s="3" cm="1">
        <f t="array" ref="K11796">IFERROR(_xlfn.IFS(B11796=2015,J11796*$P$4,B11796=2016,J11796*$P$5,B11796=2017,J11796*$P$6,B11796=2018,J11796*$P$7,B11796=2019,J11796*$P$8,B11796=2020,J11796*$P$9,B11796=2021,J11796*$P$10,B11796=2022,J11796*$P$11),"")</f>
        <v>633278.51130024635</v>
      </c>
      <c r="L11796" s="3">
        <f t="shared" si="185"/>
        <v>1211509.8913002464</v>
      </c>
    </row>
    <row r="11797" spans="1:12">
      <c r="A11797">
        <v>4826310</v>
      </c>
      <c r="B11797">
        <v>2022</v>
      </c>
      <c r="D11797" t="s">
        <v>1917</v>
      </c>
      <c r="E11797" t="s">
        <v>1918</v>
      </c>
      <c r="F11797" t="s">
        <v>4101</v>
      </c>
      <c r="G11797" t="s">
        <v>1919</v>
      </c>
      <c r="H11797" s="5">
        <v>609008.48</v>
      </c>
      <c r="I11797">
        <f>IFERROR(VLOOKUP(G11797,'NCES Match'!$A$2:$B$1307,2,FALSE),"")</f>
        <v>4826310</v>
      </c>
      <c r="J11797" cm="1">
        <f t="array" ref="J11797">IFERROR(_xlfn.IFS(B11797=2015,H11797/$O$13,B11797=2016,H11797/$O$14,B11797=2017,H11797/$O$15,B11797=2018,H11797/$O$16,B11797=2019,H11797/$O$17,B11797=2020,H11797/$O$18,B11797=2021,H11797/$O$19,B11797=2022,H11797/$O$20),"")</f>
        <v>2.6749518608807006E-4</v>
      </c>
      <c r="K11797" s="3" cm="1">
        <f t="array" ref="K11797">IFERROR(_xlfn.IFS(B11797=2015,J11797*$P$4,B11797=2016,J11797*$P$5,B11797=2017,J11797*$P$6,B11797=2018,J11797*$P$7,B11797=2019,J11797*$P$8,B11797=2020,J11797*$P$9,B11797=2021,J11797*$P$10,B11797=2022,J11797*$P$11),"")</f>
        <v>576046.33742746653</v>
      </c>
      <c r="L11797" s="3">
        <f t="shared" si="185"/>
        <v>1185054.8174274666</v>
      </c>
    </row>
    <row r="11798" spans="1:12">
      <c r="A11798">
        <v>4826310</v>
      </c>
      <c r="B11798">
        <v>2023</v>
      </c>
      <c r="D11798" t="s">
        <v>1917</v>
      </c>
      <c r="E11798" t="s">
        <v>1918</v>
      </c>
      <c r="F11798" t="s">
        <v>4101</v>
      </c>
      <c r="G11798" t="s">
        <v>1919</v>
      </c>
      <c r="H11798" s="5">
        <v>708876.49</v>
      </c>
      <c r="I11798">
        <f>IFERROR(VLOOKUP(G11798,'NCES Match'!$A$2:$B$1307,2,FALSE),"")</f>
        <v>4826310</v>
      </c>
      <c r="J11798" t="str" cm="1">
        <f t="array" ref="J11798">IFERROR(_xlfn.IFS(B11798=2015,H11798/$O$13,B11798=2016,H11798/$O$14,B11798=2017,H11798/$O$15,B11798=2018,H11798/$O$16,B11798=2019,H11798/$O$17,B11798=2020,H11798/$O$18,B11798=2021,H11798/$O$19,B11798=2022,H11798/$O$20),"")</f>
        <v/>
      </c>
      <c r="K11798" s="3" t="str" cm="1">
        <f t="array" ref="K11798">IFERROR(_xlfn.IFS(B11798=2015,J11798*$P$4,B11798=2016,J11798*$P$5,B11798=2017,J11798*$P$6,B11798=2018,J11798*$P$7,B11798=2019,J11798*$P$8,B11798=2020,J11798*$P$9,B11798=2021,J11798*$P$10,B11798=2022,J11798*$P$11),"")</f>
        <v/>
      </c>
      <c r="L11798" s="3">
        <f t="shared" si="185"/>
        <v>708876.49</v>
      </c>
    </row>
    <row r="11799" spans="1:12">
      <c r="A11799">
        <v>4835550</v>
      </c>
      <c r="B11799">
        <v>2015</v>
      </c>
      <c r="C11799" t="s">
        <v>381</v>
      </c>
      <c r="D11799" t="s">
        <v>2605</v>
      </c>
      <c r="E11799" t="s">
        <v>2606</v>
      </c>
      <c r="G11799" t="s">
        <v>2607</v>
      </c>
      <c r="H11799" s="5">
        <v>125459.36</v>
      </c>
      <c r="I11799">
        <f>IFERROR(VLOOKUP(G11799,'NCES Match'!$A$2:$B$1307,2,FALSE),"")</f>
        <v>4835550</v>
      </c>
      <c r="J11799" cm="1">
        <f t="array" ref="J11799">IFERROR(_xlfn.IFS(B11799=2015,H11799/$O$13,B11799=2016,H11799/$O$14,B11799=2017,H11799/$O$15,B11799=2018,H11799/$O$16,B11799=2019,H11799/$O$17,B11799=2020,H11799/$O$18,B11799=2021,H11799/$O$19,B11799=2022,H11799/$O$20),"")</f>
        <v>9.8285333964122793E-5</v>
      </c>
      <c r="K11799" s="3" cm="1">
        <f t="array" ref="K11799">IFERROR(_xlfn.IFS(B11799=2015,J11799*$P$4,B11799=2016,J11799*$P$5,B11799=2017,J11799*$P$6,B11799=2018,J11799*$P$7,B11799=2019,J11799*$P$8,B11799=2020,J11799*$P$9,B11799=2021,J11799*$P$10,B11799=2022,J11799*$P$11),"")</f>
        <v>156419.4369659372</v>
      </c>
      <c r="L11799" s="3">
        <f t="shared" si="185"/>
        <v>281878.79696593719</v>
      </c>
    </row>
    <row r="11800" spans="1:12">
      <c r="A11800">
        <v>4835550</v>
      </c>
      <c r="B11800">
        <v>2016</v>
      </c>
      <c r="C11800" t="s">
        <v>4102</v>
      </c>
      <c r="D11800" t="s">
        <v>2605</v>
      </c>
      <c r="E11800" t="s">
        <v>2606</v>
      </c>
      <c r="F11800" t="s">
        <v>4101</v>
      </c>
      <c r="G11800" t="s">
        <v>2607</v>
      </c>
      <c r="H11800" s="5">
        <v>116577</v>
      </c>
      <c r="I11800">
        <f>IFERROR(VLOOKUP(G11800,'NCES Match'!$A$2:$B$1307,2,FALSE),"")</f>
        <v>4835550</v>
      </c>
      <c r="J11800" cm="1">
        <f t="array" ref="J11800">IFERROR(_xlfn.IFS(B11800=2015,H11800/$O$13,B11800=2016,H11800/$O$14,B11800=2017,H11800/$O$15,B11800=2018,H11800/$O$16,B11800=2019,H11800/$O$17,B11800=2020,H11800/$O$18,B11800=2021,H11800/$O$19,B11800=2022,H11800/$O$20),"")</f>
        <v>8.3453616632069206E-5</v>
      </c>
      <c r="K11800" s="3" cm="1">
        <f t="array" ref="K11800">IFERROR(_xlfn.IFS(B11800=2015,J11800*$P$4,B11800=2016,J11800*$P$5,B11800=2017,J11800*$P$6,B11800=2018,J11800*$P$7,B11800=2019,J11800*$P$8,B11800=2020,J11800*$P$9,B11800=2021,J11800*$P$10,B11800=2022,J11800*$P$11),"")</f>
        <v>139837.48778730768</v>
      </c>
      <c r="L11800" s="3">
        <f t="shared" si="185"/>
        <v>256414.48778730768</v>
      </c>
    </row>
    <row r="11801" spans="1:12">
      <c r="A11801">
        <v>4835550</v>
      </c>
      <c r="B11801">
        <v>2017</v>
      </c>
      <c r="D11801" t="s">
        <v>2605</v>
      </c>
      <c r="E11801" t="s">
        <v>2606</v>
      </c>
      <c r="F11801" t="s">
        <v>4101</v>
      </c>
      <c r="G11801" t="s">
        <v>2607</v>
      </c>
      <c r="H11801" s="5">
        <v>128820</v>
      </c>
      <c r="I11801">
        <f>IFERROR(VLOOKUP(G11801,'NCES Match'!$A$2:$B$1307,2,FALSE),"")</f>
        <v>4835550</v>
      </c>
      <c r="J11801" cm="1">
        <f t="array" ref="J11801">IFERROR(_xlfn.IFS(B11801=2015,H11801/$O$13,B11801=2016,H11801/$O$14,B11801=2017,H11801/$O$15,B11801=2018,H11801/$O$16,B11801=2019,H11801/$O$17,B11801=2020,H11801/$O$18,B11801=2021,H11801/$O$19,B11801=2022,H11801/$O$20),"")</f>
        <v>8.8813501915856565E-5</v>
      </c>
      <c r="K11801" s="3" cm="1">
        <f t="array" ref="K11801">IFERROR(_xlfn.IFS(B11801=2015,J11801*$P$4,B11801=2016,J11801*$P$5,B11801=2017,J11801*$P$6,B11801=2018,J11801*$P$7,B11801=2019,J11801*$P$8,B11801=2020,J11801*$P$9,B11801=2021,J11801*$P$10,B11801=2022,J11801*$P$11),"")</f>
        <v>150827.33619279624</v>
      </c>
      <c r="L11801" s="3">
        <f t="shared" si="185"/>
        <v>279647.33619279624</v>
      </c>
    </row>
    <row r="11802" spans="1:12">
      <c r="A11802">
        <v>4835550</v>
      </c>
      <c r="B11802">
        <v>2018</v>
      </c>
      <c r="D11802" t="s">
        <v>2605</v>
      </c>
      <c r="E11802" t="s">
        <v>2606</v>
      </c>
      <c r="F11802" t="s">
        <v>4101</v>
      </c>
      <c r="G11802" t="s">
        <v>2607</v>
      </c>
      <c r="H11802" s="5">
        <v>127453</v>
      </c>
      <c r="I11802">
        <f>IFERROR(VLOOKUP(G11802,'NCES Match'!$A$2:$B$1307,2,FALSE),"")</f>
        <v>4835550</v>
      </c>
      <c r="J11802" cm="1">
        <f t="array" ref="J11802">IFERROR(_xlfn.IFS(B11802=2015,H11802/$O$13,B11802=2016,H11802/$O$14,B11802=2017,H11802/$O$15,B11802=2018,H11802/$O$16,B11802=2019,H11802/$O$17,B11802=2020,H11802/$O$18,B11802=2021,H11802/$O$19,B11802=2022,H11802/$O$20),"")</f>
        <v>8.3170581190165294E-5</v>
      </c>
      <c r="K11802" s="3" cm="1">
        <f t="array" ref="K11802">IFERROR(_xlfn.IFS(B11802=2015,J11802*$P$4,B11802=2016,J11802*$P$5,B11802=2017,J11802*$P$6,B11802=2018,J11802*$P$7,B11802=2019,J11802*$P$8,B11802=2020,J11802*$P$9,B11802=2021,J11802*$P$10,B11802=2022,J11802*$P$11),"")</f>
        <v>142791.68657798041</v>
      </c>
      <c r="L11802" s="3">
        <f t="shared" si="185"/>
        <v>270244.68657798041</v>
      </c>
    </row>
    <row r="11803" spans="1:12">
      <c r="A11803">
        <v>4835550</v>
      </c>
      <c r="B11803">
        <v>2019</v>
      </c>
      <c r="D11803" t="s">
        <v>2605</v>
      </c>
      <c r="E11803" t="s">
        <v>2606</v>
      </c>
      <c r="F11803" t="s">
        <v>4101</v>
      </c>
      <c r="G11803" t="s">
        <v>2607</v>
      </c>
      <c r="H11803" s="5">
        <v>141036</v>
      </c>
      <c r="I11803">
        <f>IFERROR(VLOOKUP(G11803,'NCES Match'!$A$2:$B$1307,2,FALSE),"")</f>
        <v>4835550</v>
      </c>
      <c r="J11803" cm="1">
        <f t="array" ref="J11803">IFERROR(_xlfn.IFS(B11803=2015,H11803/$O$13,B11803=2016,H11803/$O$14,B11803=2017,H11803/$O$15,B11803=2018,H11803/$O$16,B11803=2019,H11803/$O$17,B11803=2020,H11803/$O$18,B11803=2021,H11803/$O$19,B11803=2022,H11803/$O$20),"")</f>
        <v>8.9301178237982903E-5</v>
      </c>
      <c r="K11803" s="3" cm="1">
        <f t="array" ref="K11803">IFERROR(_xlfn.IFS(B11803=2015,J11803*$P$4,B11803=2016,J11803*$P$5,B11803=2017,J11803*$P$6,B11803=2018,J11803*$P$7,B11803=2019,J11803*$P$8,B11803=2020,J11803*$P$9,B11803=2021,J11803*$P$10,B11803=2022,J11803*$P$11),"")</f>
        <v>155198.83672208816</v>
      </c>
      <c r="L11803" s="3">
        <f t="shared" si="185"/>
        <v>296234.83672208816</v>
      </c>
    </row>
    <row r="11804" spans="1:12">
      <c r="A11804">
        <v>4835550</v>
      </c>
      <c r="B11804">
        <v>2020</v>
      </c>
      <c r="D11804" t="s">
        <v>2605</v>
      </c>
      <c r="E11804" t="s">
        <v>2606</v>
      </c>
      <c r="F11804" t="s">
        <v>4230</v>
      </c>
      <c r="G11804" t="s">
        <v>2607</v>
      </c>
      <c r="H11804" s="5">
        <v>163375</v>
      </c>
      <c r="I11804">
        <f>IFERROR(VLOOKUP(G11804,'NCES Match'!$A$2:$B$1307,2,FALSE),"")</f>
        <v>4835550</v>
      </c>
      <c r="J11804" cm="1">
        <f t="array" ref="J11804">IFERROR(_xlfn.IFS(B11804=2015,H11804/$O$13,B11804=2016,H11804/$O$14,B11804=2017,H11804/$O$15,B11804=2018,H11804/$O$16,B11804=2019,H11804/$O$17,B11804=2020,H11804/$O$18,B11804=2021,H11804/$O$19,B11804=2022,H11804/$O$20),"")</f>
        <v>8.8534148057683345E-5</v>
      </c>
      <c r="K11804" s="3" cm="1">
        <f t="array" ref="K11804">IFERROR(_xlfn.IFS(B11804=2015,J11804*$P$4,B11804=2016,J11804*$P$5,B11804=2017,J11804*$P$6,B11804=2018,J11804*$P$7,B11804=2019,J11804*$P$8,B11804=2020,J11804*$P$9,B11804=2021,J11804*$P$10,B11804=2022,J11804*$P$11),"")</f>
        <v>186630.23332922327</v>
      </c>
      <c r="L11804" s="3">
        <f t="shared" si="185"/>
        <v>350005.23332922324</v>
      </c>
    </row>
    <row r="11805" spans="1:12">
      <c r="A11805">
        <v>4835550</v>
      </c>
      <c r="B11805">
        <v>2021</v>
      </c>
      <c r="D11805" t="s">
        <v>2605</v>
      </c>
      <c r="E11805" t="s">
        <v>2606</v>
      </c>
      <c r="F11805" t="s">
        <v>4101</v>
      </c>
      <c r="G11805" t="s">
        <v>2607</v>
      </c>
      <c r="H11805" s="5">
        <v>166491.76999999999</v>
      </c>
      <c r="I11805">
        <f>IFERROR(VLOOKUP(G11805,'NCES Match'!$A$2:$B$1307,2,FALSE),"")</f>
        <v>4835550</v>
      </c>
      <c r="J11805" cm="1">
        <f t="array" ref="J11805">IFERROR(_xlfn.IFS(B11805=2015,H11805/$O$13,B11805=2016,H11805/$O$14,B11805=2017,H11805/$O$15,B11805=2018,H11805/$O$16,B11805=2019,H11805/$O$17,B11805=2020,H11805/$O$18,B11805=2021,H11805/$O$19,B11805=2022,H11805/$O$20),"")</f>
        <v>8.5184351290770727E-5</v>
      </c>
      <c r="K11805" s="3" cm="1">
        <f t="array" ref="K11805">IFERROR(_xlfn.IFS(B11805=2015,J11805*$P$4,B11805=2016,J11805*$P$5,B11805=2017,J11805*$P$6,B11805=2018,J11805*$P$7,B11805=2019,J11805*$P$8,B11805=2020,J11805*$P$9,B11805=2021,J11805*$P$10,B11805=2022,J11805*$P$11),"")</f>
        <v>182341.64366752809</v>
      </c>
      <c r="L11805" s="3">
        <f t="shared" si="185"/>
        <v>348833.41366752808</v>
      </c>
    </row>
    <row r="11806" spans="1:12">
      <c r="A11806">
        <v>4835550</v>
      </c>
      <c r="B11806">
        <v>2022</v>
      </c>
      <c r="D11806" t="s">
        <v>2605</v>
      </c>
      <c r="E11806" t="s">
        <v>2606</v>
      </c>
      <c r="F11806" t="s">
        <v>4101</v>
      </c>
      <c r="G11806" t="s">
        <v>2607</v>
      </c>
      <c r="H11806" s="5">
        <v>188181.54</v>
      </c>
      <c r="I11806">
        <f>IFERROR(VLOOKUP(G11806,'NCES Match'!$A$2:$B$1307,2,FALSE),"")</f>
        <v>4835550</v>
      </c>
      <c r="J11806" cm="1">
        <f t="array" ref="J11806">IFERROR(_xlfn.IFS(B11806=2015,H11806/$O$13,B11806=2016,H11806/$O$14,B11806=2017,H11806/$O$15,B11806=2018,H11806/$O$16,B11806=2019,H11806/$O$17,B11806=2020,H11806/$O$18,B11806=2021,H11806/$O$19,B11806=2022,H11806/$O$20),"")</f>
        <v>8.2655098760923011E-5</v>
      </c>
      <c r="K11806" s="3" cm="1">
        <f t="array" ref="K11806">IFERROR(_xlfn.IFS(B11806=2015,J11806*$P$4,B11806=2016,J11806*$P$5,B11806=2017,J11806*$P$6,B11806=2018,J11806*$P$7,B11806=2019,J11806*$P$8,B11806=2020,J11806*$P$9,B11806=2021,J11806*$P$10,B11806=2022,J11806*$P$11),"")</f>
        <v>177996.35054089935</v>
      </c>
      <c r="L11806" s="3">
        <f t="shared" si="185"/>
        <v>366177.89054089936</v>
      </c>
    </row>
    <row r="11807" spans="1:12">
      <c r="A11807">
        <v>4835550</v>
      </c>
      <c r="B11807">
        <v>2023</v>
      </c>
      <c r="D11807" t="s">
        <v>2605</v>
      </c>
      <c r="E11807" t="s">
        <v>2606</v>
      </c>
      <c r="F11807" t="s">
        <v>4101</v>
      </c>
      <c r="G11807" t="s">
        <v>2607</v>
      </c>
      <c r="H11807" s="5">
        <v>226001.64</v>
      </c>
      <c r="I11807">
        <f>IFERROR(VLOOKUP(G11807,'NCES Match'!$A$2:$B$1307,2,FALSE),"")</f>
        <v>4835550</v>
      </c>
      <c r="J11807" t="str" cm="1">
        <f t="array" ref="J11807">IFERROR(_xlfn.IFS(B11807=2015,H11807/$O$13,B11807=2016,H11807/$O$14,B11807=2017,H11807/$O$15,B11807=2018,H11807/$O$16,B11807=2019,H11807/$O$17,B11807=2020,H11807/$O$18,B11807=2021,H11807/$O$19,B11807=2022,H11807/$O$20),"")</f>
        <v/>
      </c>
      <c r="K11807" s="3" t="str" cm="1">
        <f t="array" ref="K11807">IFERROR(_xlfn.IFS(B11807=2015,J11807*$P$4,B11807=2016,J11807*$P$5,B11807=2017,J11807*$P$6,B11807=2018,J11807*$P$7,B11807=2019,J11807*$P$8,B11807=2020,J11807*$P$9,B11807=2021,J11807*$P$10,B11807=2022,J11807*$P$11),"")</f>
        <v/>
      </c>
      <c r="L11807" s="3">
        <f t="shared" si="185"/>
        <v>226001.64</v>
      </c>
    </row>
    <row r="11808" spans="1:12">
      <c r="A11808">
        <v>4841610</v>
      </c>
      <c r="B11808">
        <v>2015</v>
      </c>
      <c r="C11808" t="s">
        <v>381</v>
      </c>
      <c r="D11808" t="s">
        <v>3118</v>
      </c>
      <c r="E11808" t="s">
        <v>3119</v>
      </c>
      <c r="G11808" t="s">
        <v>3120</v>
      </c>
      <c r="H11808" s="5">
        <v>121185.03</v>
      </c>
      <c r="I11808">
        <f>IFERROR(VLOOKUP(G11808,'NCES Match'!$A$2:$B$1307,2,FALSE),"")</f>
        <v>4841610</v>
      </c>
      <c r="J11808" cm="1">
        <f t="array" ref="J11808">IFERROR(_xlfn.IFS(B11808=2015,H11808/$O$13,B11808=2016,H11808/$O$14,B11808=2017,H11808/$O$15,B11808=2018,H11808/$O$16,B11808=2019,H11808/$O$17,B11808=2020,H11808/$O$18,B11808=2021,H11808/$O$19,B11808=2022,H11808/$O$20),"")</f>
        <v>9.4936807783829274E-5</v>
      </c>
      <c r="K11808" s="3" cm="1">
        <f t="array" ref="K11808">IFERROR(_xlfn.IFS(B11808=2015,J11808*$P$4,B11808=2016,J11808*$P$5,B11808=2017,J11808*$P$6,B11808=2018,J11808*$P$7,B11808=2019,J11808*$P$8,B11808=2020,J11808*$P$9,B11808=2021,J11808*$P$10,B11808=2022,J11808*$P$11),"")</f>
        <v>151090.31451539532</v>
      </c>
      <c r="L11808" s="3">
        <f t="shared" si="185"/>
        <v>272275.34451539535</v>
      </c>
    </row>
    <row r="11809" spans="1:12">
      <c r="A11809">
        <v>4841610</v>
      </c>
      <c r="B11809">
        <v>2016</v>
      </c>
      <c r="C11809" t="s">
        <v>4102</v>
      </c>
      <c r="D11809" t="s">
        <v>3118</v>
      </c>
      <c r="E11809" t="s">
        <v>3119</v>
      </c>
      <c r="F11809" t="s">
        <v>4101</v>
      </c>
      <c r="G11809" t="s">
        <v>3120</v>
      </c>
      <c r="H11809" s="5">
        <v>125004</v>
      </c>
      <c r="I11809">
        <f>IFERROR(VLOOKUP(G11809,'NCES Match'!$A$2:$B$1307,2,FALSE),"")</f>
        <v>4841610</v>
      </c>
      <c r="J11809" cm="1">
        <f t="array" ref="J11809">IFERROR(_xlfn.IFS(B11809=2015,H11809/$O$13,B11809=2016,H11809/$O$14,B11809=2017,H11809/$O$15,B11809=2018,H11809/$O$16,B11809=2019,H11809/$O$17,B11809=2020,H11809/$O$18,B11809=2021,H11809/$O$19,B11809=2022,H11809/$O$20),"")</f>
        <v>8.94862270728804E-5</v>
      </c>
      <c r="K11809" s="3" cm="1">
        <f t="array" ref="K11809">IFERROR(_xlfn.IFS(B11809=2015,J11809*$P$4,B11809=2016,J11809*$P$5,B11809=2017,J11809*$P$6,B11809=2018,J11809*$P$7,B11809=2019,J11809*$P$8,B11809=2020,J11809*$P$9,B11809=2021,J11809*$P$10,B11809=2022,J11809*$P$11),"")</f>
        <v>149945.91834894198</v>
      </c>
      <c r="L11809" s="3">
        <f t="shared" si="185"/>
        <v>274949.91834894195</v>
      </c>
    </row>
    <row r="11810" spans="1:12">
      <c r="A11810">
        <v>4841610</v>
      </c>
      <c r="B11810">
        <v>2017</v>
      </c>
      <c r="D11810" t="s">
        <v>3118</v>
      </c>
      <c r="E11810" t="s">
        <v>3119</v>
      </c>
      <c r="F11810" t="s">
        <v>4101</v>
      </c>
      <c r="G11810" t="s">
        <v>3120</v>
      </c>
      <c r="H11810" s="5">
        <v>127964</v>
      </c>
      <c r="I11810">
        <f>IFERROR(VLOOKUP(G11810,'NCES Match'!$A$2:$B$1307,2,FALSE),"")</f>
        <v>4841610</v>
      </c>
      <c r="J11810" cm="1">
        <f t="array" ref="J11810">IFERROR(_xlfn.IFS(B11810=2015,H11810/$O$13,B11810=2016,H11810/$O$14,B11810=2017,H11810/$O$15,B11810=2018,H11810/$O$16,B11810=2019,H11810/$O$17,B11810=2020,H11810/$O$18,B11810=2021,H11810/$O$19,B11810=2022,H11810/$O$20),"")</f>
        <v>8.822334233163072E-5</v>
      </c>
      <c r="K11810" s="3" cm="1">
        <f t="array" ref="K11810">IFERROR(_xlfn.IFS(B11810=2015,J11810*$P$4,B11810=2016,J11810*$P$5,B11810=2017,J11810*$P$6,B11810=2018,J11810*$P$7,B11810=2019,J11810*$P$8,B11810=2020,J11810*$P$9,B11810=2021,J11810*$P$10,B11810=2022,J11810*$P$11),"")</f>
        <v>149825.09896425228</v>
      </c>
      <c r="L11810" s="3">
        <f t="shared" si="185"/>
        <v>277789.09896425228</v>
      </c>
    </row>
    <row r="11811" spans="1:12">
      <c r="A11811">
        <v>4841610</v>
      </c>
      <c r="B11811">
        <v>2018</v>
      </c>
      <c r="D11811" t="s">
        <v>3118</v>
      </c>
      <c r="E11811" t="s">
        <v>3119</v>
      </c>
      <c r="F11811" t="s">
        <v>4101</v>
      </c>
      <c r="G11811" t="s">
        <v>3120</v>
      </c>
      <c r="H11811" s="5">
        <v>134437</v>
      </c>
      <c r="I11811">
        <f>IFERROR(VLOOKUP(G11811,'NCES Match'!$A$2:$B$1307,2,FALSE),"")</f>
        <v>4841610</v>
      </c>
      <c r="J11811" cm="1">
        <f t="array" ref="J11811">IFERROR(_xlfn.IFS(B11811=2015,H11811/$O$13,B11811=2016,H11811/$O$14,B11811=2017,H11811/$O$15,B11811=2018,H11811/$O$16,B11811=2019,H11811/$O$17,B11811=2020,H11811/$O$18,B11811=2021,H11811/$O$19,B11811=2022,H11811/$O$20),"")</f>
        <v>8.7728052093416804E-5</v>
      </c>
      <c r="K11811" s="3" cm="1">
        <f t="array" ref="K11811">IFERROR(_xlfn.IFS(B11811=2015,J11811*$P$4,B11811=2016,J11811*$P$5,B11811=2017,J11811*$P$6,B11811=2018,J11811*$P$7,B11811=2019,J11811*$P$8,B11811=2020,J11811*$P$9,B11811=2021,J11811*$P$10,B11811=2022,J11811*$P$11),"")</f>
        <v>150616.19552685265</v>
      </c>
      <c r="L11811" s="3">
        <f t="shared" si="185"/>
        <v>285053.19552685262</v>
      </c>
    </row>
    <row r="11812" spans="1:12">
      <c r="A11812">
        <v>4841610</v>
      </c>
      <c r="B11812">
        <v>2019</v>
      </c>
      <c r="D11812" t="s">
        <v>3118</v>
      </c>
      <c r="E11812" t="s">
        <v>3119</v>
      </c>
      <c r="F11812" t="s">
        <v>4101</v>
      </c>
      <c r="G11812" t="s">
        <v>3120</v>
      </c>
      <c r="H11812" s="5">
        <v>140811</v>
      </c>
      <c r="I11812">
        <f>IFERROR(VLOOKUP(G11812,'NCES Match'!$A$2:$B$1307,2,FALSE),"")</f>
        <v>4841610</v>
      </c>
      <c r="J11812" cm="1">
        <f t="array" ref="J11812">IFERROR(_xlfn.IFS(B11812=2015,H11812/$O$13,B11812=2016,H11812/$O$14,B11812=2017,H11812/$O$15,B11812=2018,H11812/$O$16,B11812=2019,H11812/$O$17,B11812=2020,H11812/$O$18,B11812=2021,H11812/$O$19,B11812=2022,H11812/$O$20),"")</f>
        <v>8.9158712731987648E-5</v>
      </c>
      <c r="K11812" s="3" cm="1">
        <f t="array" ref="K11812">IFERROR(_xlfn.IFS(B11812=2015,J11812*$P$4,B11812=2016,J11812*$P$5,B11812=2017,J11812*$P$6,B11812=2018,J11812*$P$7,B11812=2019,J11812*$P$8,B11812=2020,J11812*$P$9,B11812=2021,J11812*$P$10,B11812=2022,J11812*$P$11),"")</f>
        <v>154951.24221953226</v>
      </c>
      <c r="L11812" s="3">
        <f t="shared" si="185"/>
        <v>295762.24221953226</v>
      </c>
    </row>
    <row r="11813" spans="1:12">
      <c r="A11813">
        <v>4841610</v>
      </c>
      <c r="B11813">
        <v>2020</v>
      </c>
      <c r="D11813" t="s">
        <v>3118</v>
      </c>
      <c r="E11813" t="s">
        <v>3119</v>
      </c>
      <c r="F11813" t="s">
        <v>4230</v>
      </c>
      <c r="G11813" t="s">
        <v>3120</v>
      </c>
      <c r="H11813" s="5">
        <v>148425</v>
      </c>
      <c r="I11813">
        <f>IFERROR(VLOOKUP(G11813,'NCES Match'!$A$2:$B$1307,2,FALSE),"")</f>
        <v>4841610</v>
      </c>
      <c r="J11813" cm="1">
        <f t="array" ref="J11813">IFERROR(_xlfn.IFS(B11813=2015,H11813/$O$13,B11813=2016,H11813/$O$14,B11813=2017,H11813/$O$15,B11813=2018,H11813/$O$16,B11813=2019,H11813/$O$17,B11813=2020,H11813/$O$18,B11813=2021,H11813/$O$19,B11813=2022,H11813/$O$20),"")</f>
        <v>8.0432629995174604E-5</v>
      </c>
      <c r="K11813" s="3" cm="1">
        <f t="array" ref="K11813">IFERROR(_xlfn.IFS(B11813=2015,J11813*$P$4,B11813=2016,J11813*$P$5,B11813=2017,J11813*$P$6,B11813=2018,J11813*$P$7,B11813=2019,J11813*$P$8,B11813=2020,J11813*$P$9,B11813=2021,J11813*$P$10,B11813=2022,J11813*$P$11),"")</f>
        <v>169552.21044768151</v>
      </c>
      <c r="L11813" s="3">
        <f t="shared" si="185"/>
        <v>317977.21044768149</v>
      </c>
    </row>
    <row r="11814" spans="1:12">
      <c r="A11814">
        <v>4841610</v>
      </c>
      <c r="B11814">
        <v>2021</v>
      </c>
      <c r="D11814" t="s">
        <v>3118</v>
      </c>
      <c r="E11814" t="s">
        <v>3119</v>
      </c>
      <c r="F11814" t="s">
        <v>4101</v>
      </c>
      <c r="G11814" t="s">
        <v>3120</v>
      </c>
      <c r="H11814" s="5">
        <v>155449.38</v>
      </c>
      <c r="I11814">
        <f>IFERROR(VLOOKUP(G11814,'NCES Match'!$A$2:$B$1307,2,FALSE),"")</f>
        <v>4841610</v>
      </c>
      <c r="J11814" cm="1">
        <f t="array" ref="J11814">IFERROR(_xlfn.IFS(B11814=2015,H11814/$O$13,B11814=2016,H11814/$O$14,B11814=2017,H11814/$O$15,B11814=2018,H11814/$O$16,B11814=2019,H11814/$O$17,B11814=2020,H11814/$O$18,B11814=2021,H11814/$O$19,B11814=2022,H11814/$O$20),"")</f>
        <v>7.9534589570718785E-5</v>
      </c>
      <c r="K11814" s="3" cm="1">
        <f t="array" ref="K11814">IFERROR(_xlfn.IFS(B11814=2015,J11814*$P$4,B11814=2016,J11814*$P$5,B11814=2017,J11814*$P$6,B11814=2018,J11814*$P$7,B11814=2019,J11814*$P$8,B11814=2020,J11814*$P$9,B11814=2021,J11814*$P$10,B11814=2022,J11814*$P$11),"")</f>
        <v>170248.02761300554</v>
      </c>
      <c r="L11814" s="3">
        <f t="shared" si="185"/>
        <v>325697.40761300555</v>
      </c>
    </row>
    <row r="11815" spans="1:12">
      <c r="A11815">
        <v>4841610</v>
      </c>
      <c r="B11815">
        <v>2022</v>
      </c>
      <c r="D11815" t="s">
        <v>3118</v>
      </c>
      <c r="E11815" t="s">
        <v>3119</v>
      </c>
      <c r="F11815" t="s">
        <v>4101</v>
      </c>
      <c r="G11815" t="s">
        <v>3120</v>
      </c>
      <c r="H11815" s="5">
        <v>186362.48</v>
      </c>
      <c r="I11815">
        <f>IFERROR(VLOOKUP(G11815,'NCES Match'!$A$2:$B$1307,2,FALSE),"")</f>
        <v>4841610</v>
      </c>
      <c r="J11815" cm="1">
        <f t="array" ref="J11815">IFERROR(_xlfn.IFS(B11815=2015,H11815/$O$13,B11815=2016,H11815/$O$14,B11815=2017,H11815/$O$15,B11815=2018,H11815/$O$16,B11815=2019,H11815/$O$17,B11815=2020,H11815/$O$18,B11815=2021,H11815/$O$19,B11815=2022,H11815/$O$20),"")</f>
        <v>8.1856111867989492E-5</v>
      </c>
      <c r="K11815" s="3" cm="1">
        <f t="array" ref="K11815">IFERROR(_xlfn.IFS(B11815=2015,J11815*$P$4,B11815=2016,J11815*$P$5,B11815=2017,J11815*$P$6,B11815=2018,J11815*$P$7,B11815=2019,J11815*$P$8,B11815=2020,J11815*$P$9,B11815=2021,J11815*$P$10,B11815=2022,J11815*$P$11),"")</f>
        <v>176275.74584495029</v>
      </c>
      <c r="L11815" s="3">
        <f t="shared" si="185"/>
        <v>362638.2258449503</v>
      </c>
    </row>
    <row r="11816" spans="1:12">
      <c r="A11816">
        <v>4841610</v>
      </c>
      <c r="B11816">
        <v>2023</v>
      </c>
      <c r="D11816" t="s">
        <v>3118</v>
      </c>
      <c r="E11816" t="s">
        <v>3119</v>
      </c>
      <c r="F11816" t="s">
        <v>4101</v>
      </c>
      <c r="G11816" t="s">
        <v>3120</v>
      </c>
      <c r="H11816" s="5">
        <v>214752.81</v>
      </c>
      <c r="I11816">
        <f>IFERROR(VLOOKUP(G11816,'NCES Match'!$A$2:$B$1307,2,FALSE),"")</f>
        <v>4841610</v>
      </c>
      <c r="J11816" t="str" cm="1">
        <f t="array" ref="J11816">IFERROR(_xlfn.IFS(B11816=2015,H11816/$O$13,B11816=2016,H11816/$O$14,B11816=2017,H11816/$O$15,B11816=2018,H11816/$O$16,B11816=2019,H11816/$O$17,B11816=2020,H11816/$O$18,B11816=2021,H11816/$O$19,B11816=2022,H11816/$O$20),"")</f>
        <v/>
      </c>
      <c r="K11816" s="3" t="str" cm="1">
        <f t="array" ref="K11816">IFERROR(_xlfn.IFS(B11816=2015,J11816*$P$4,B11816=2016,J11816*$P$5,B11816=2017,J11816*$P$6,B11816=2018,J11816*$P$7,B11816=2019,J11816*$P$8,B11816=2020,J11816*$P$9,B11816=2021,J11816*$P$10,B11816=2022,J11816*$P$11),"")</f>
        <v/>
      </c>
      <c r="L11816" s="3">
        <f t="shared" si="185"/>
        <v>214752.81</v>
      </c>
    </row>
    <row r="11817" spans="1:12">
      <c r="A11817">
        <v>4825560</v>
      </c>
      <c r="B11817">
        <v>2015</v>
      </c>
      <c r="C11817" t="s">
        <v>381</v>
      </c>
      <c r="D11817" t="s">
        <v>1848</v>
      </c>
      <c r="E11817" t="s">
        <v>1849</v>
      </c>
      <c r="G11817" t="s">
        <v>1850</v>
      </c>
      <c r="H11817" s="5">
        <v>303357.65999999997</v>
      </c>
      <c r="I11817">
        <f>IFERROR(VLOOKUP(G11817,'NCES Match'!$A$2:$B$1307,2,FALSE),"")</f>
        <v>4825560</v>
      </c>
      <c r="J11817" cm="1">
        <f t="array" ref="J11817">IFERROR(_xlfn.IFS(B11817=2015,H11817/$O$13,B11817=2016,H11817/$O$14,B11817=2017,H11817/$O$15,B11817=2018,H11817/$O$16,B11817=2019,H11817/$O$17,B11817=2020,H11817/$O$18,B11817=2021,H11817/$O$19,B11817=2022,H11817/$O$20),"")</f>
        <v>2.3765153053287384E-4</v>
      </c>
      <c r="K11817" s="3" cm="1">
        <f t="array" ref="K11817">IFERROR(_xlfn.IFS(B11817=2015,J11817*$P$4,B11817=2016,J11817*$P$5,B11817=2017,J11817*$P$6,B11817=2018,J11817*$P$7,B11817=2019,J11817*$P$8,B11817=2020,J11817*$P$9,B11817=2021,J11817*$P$10,B11817=2022,J11817*$P$11),"")</f>
        <v>378218.36789621919</v>
      </c>
      <c r="L11817" s="3">
        <f t="shared" si="185"/>
        <v>681576.02789621917</v>
      </c>
    </row>
    <row r="11818" spans="1:12">
      <c r="A11818">
        <v>4825560</v>
      </c>
      <c r="B11818">
        <v>2016</v>
      </c>
      <c r="C11818" t="s">
        <v>4102</v>
      </c>
      <c r="D11818" t="s">
        <v>1848</v>
      </c>
      <c r="E11818" t="s">
        <v>1849</v>
      </c>
      <c r="F11818" t="s">
        <v>4101</v>
      </c>
      <c r="G11818" t="s">
        <v>1850</v>
      </c>
      <c r="H11818" s="5">
        <v>296807</v>
      </c>
      <c r="I11818">
        <f>IFERROR(VLOOKUP(G11818,'NCES Match'!$A$2:$B$1307,2,FALSE),"")</f>
        <v>4825560</v>
      </c>
      <c r="J11818" cm="1">
        <f t="array" ref="J11818">IFERROR(_xlfn.IFS(B11818=2015,H11818/$O$13,B11818=2016,H11818/$O$14,B11818=2017,H11818/$O$15,B11818=2018,H11818/$O$16,B11818=2019,H11818/$O$17,B11818=2020,H11818/$O$18,B11818=2021,H11818/$O$19,B11818=2022,H11818/$O$20),"")</f>
        <v>2.124743096126557E-4</v>
      </c>
      <c r="K11818" s="3" cm="1">
        <f t="array" ref="K11818">IFERROR(_xlfn.IFS(B11818=2015,J11818*$P$4,B11818=2016,J11818*$P$5,B11818=2017,J11818*$P$6,B11818=2018,J11818*$P$7,B11818=2019,J11818*$P$8,B11818=2020,J11818*$P$9,B11818=2021,J11818*$P$10,B11818=2022,J11818*$P$11),"")</f>
        <v>356028.59258419269</v>
      </c>
      <c r="L11818" s="3">
        <f t="shared" si="185"/>
        <v>652835.59258419275</v>
      </c>
    </row>
    <row r="11819" spans="1:12">
      <c r="A11819">
        <v>4825560</v>
      </c>
      <c r="B11819">
        <v>2017</v>
      </c>
      <c r="D11819" t="s">
        <v>1848</v>
      </c>
      <c r="E11819" t="s">
        <v>1849</v>
      </c>
      <c r="F11819" t="s">
        <v>4101</v>
      </c>
      <c r="G11819" t="s">
        <v>1850</v>
      </c>
      <c r="H11819" s="5">
        <v>285233</v>
      </c>
      <c r="I11819">
        <f>IFERROR(VLOOKUP(G11819,'NCES Match'!$A$2:$B$1307,2,FALSE),"")</f>
        <v>4825560</v>
      </c>
      <c r="J11819" cm="1">
        <f t="array" ref="J11819">IFERROR(_xlfn.IFS(B11819=2015,H11819/$O$13,B11819=2016,H11819/$O$14,B11819=2017,H11819/$O$15,B11819=2018,H11819/$O$16,B11819=2019,H11819/$O$17,B11819=2020,H11819/$O$18,B11819=2021,H11819/$O$19,B11819=2022,H11819/$O$20),"")</f>
        <v>1.9665068771903055E-4</v>
      </c>
      <c r="K11819" s="3" cm="1">
        <f t="array" ref="K11819">IFERROR(_xlfn.IFS(B11819=2015,J11819*$P$4,B11819=2016,J11819*$P$5,B11819=2017,J11819*$P$6,B11819=2018,J11819*$P$7,B11819=2019,J11819*$P$8,B11819=2020,J11819*$P$9,B11819=2021,J11819*$P$10,B11819=2022,J11819*$P$11),"")</f>
        <v>333961.60211364576</v>
      </c>
      <c r="L11819" s="3">
        <f t="shared" si="185"/>
        <v>619194.60211364576</v>
      </c>
    </row>
    <row r="11820" spans="1:12">
      <c r="A11820">
        <v>4825560</v>
      </c>
      <c r="B11820">
        <v>2018</v>
      </c>
      <c r="D11820" t="s">
        <v>1848</v>
      </c>
      <c r="E11820" t="s">
        <v>1849</v>
      </c>
      <c r="F11820" t="s">
        <v>4101</v>
      </c>
      <c r="G11820" t="s">
        <v>1850</v>
      </c>
      <c r="H11820" s="5">
        <v>273424</v>
      </c>
      <c r="I11820">
        <f>IFERROR(VLOOKUP(G11820,'NCES Match'!$A$2:$B$1307,2,FALSE),"")</f>
        <v>4825560</v>
      </c>
      <c r="J11820" cm="1">
        <f t="array" ref="J11820">IFERROR(_xlfn.IFS(B11820=2015,H11820/$O$13,B11820=2016,H11820/$O$14,B11820=2017,H11820/$O$15,B11820=2018,H11820/$O$16,B11820=2019,H11820/$O$17,B11820=2020,H11820/$O$18,B11820=2021,H11820/$O$19,B11820=2022,H11820/$O$20),"")</f>
        <v>1.7842524688583051E-4</v>
      </c>
      <c r="K11820" s="3" cm="1">
        <f t="array" ref="K11820">IFERROR(_xlfn.IFS(B11820=2015,J11820*$P$4,B11820=2016,J11820*$P$5,B11820=2017,J11820*$P$6,B11820=2018,J11820*$P$7,B11820=2019,J11820*$P$8,B11820=2020,J11820*$P$9,B11820=2021,J11820*$P$10,B11820=2022,J11820*$P$11),"")</f>
        <v>306329.97348746372</v>
      </c>
      <c r="L11820" s="3">
        <f t="shared" si="185"/>
        <v>579753.97348746378</v>
      </c>
    </row>
    <row r="11821" spans="1:12">
      <c r="A11821">
        <v>4825560</v>
      </c>
      <c r="B11821">
        <v>2019</v>
      </c>
      <c r="D11821" t="s">
        <v>1848</v>
      </c>
      <c r="E11821" t="s">
        <v>1849</v>
      </c>
      <c r="F11821" t="s">
        <v>4101</v>
      </c>
      <c r="G11821" t="s">
        <v>1850</v>
      </c>
      <c r="H11821" s="5">
        <v>296694</v>
      </c>
      <c r="I11821">
        <f>IFERROR(VLOOKUP(G11821,'NCES Match'!$A$2:$B$1307,2,FALSE),"")</f>
        <v>4825560</v>
      </c>
      <c r="J11821" cm="1">
        <f t="array" ref="J11821">IFERROR(_xlfn.IFS(B11821=2015,H11821/$O$13,B11821=2016,H11821/$O$14,B11821=2017,H11821/$O$15,B11821=2018,H11821/$O$16,B11821=2019,H11821/$O$17,B11821=2020,H11821/$O$18,B11821=2021,H11821/$O$19,B11821=2022,H11821/$O$20),"")</f>
        <v>1.8786071482557716E-4</v>
      </c>
      <c r="K11821" s="3" cm="1">
        <f t="array" ref="K11821">IFERROR(_xlfn.IFS(B11821=2015,J11821*$P$4,B11821=2016,J11821*$P$5,B11821=2017,J11821*$P$6,B11821=2018,J11821*$P$7,B11821=2019,J11821*$P$8,B11821=2020,J11821*$P$9,B11821=2021,J11821*$P$10,B11821=2022,J11821*$P$11),"")</f>
        <v>326488.01485027384</v>
      </c>
      <c r="L11821" s="3">
        <f t="shared" si="185"/>
        <v>623182.01485027384</v>
      </c>
    </row>
    <row r="11822" spans="1:12">
      <c r="A11822">
        <v>4825560</v>
      </c>
      <c r="B11822">
        <v>2020</v>
      </c>
      <c r="D11822" t="s">
        <v>1848</v>
      </c>
      <c r="E11822" t="s">
        <v>1849</v>
      </c>
      <c r="F11822" t="s">
        <v>4230</v>
      </c>
      <c r="G11822" t="s">
        <v>1850</v>
      </c>
      <c r="H11822" s="5">
        <v>387393</v>
      </c>
      <c r="I11822">
        <f>IFERROR(VLOOKUP(G11822,'NCES Match'!$A$2:$B$1307,2,FALSE),"")</f>
        <v>4825560</v>
      </c>
      <c r="J11822" cm="1">
        <f t="array" ref="J11822">IFERROR(_xlfn.IFS(B11822=2015,H11822/$O$13,B11822=2016,H11822/$O$14,B11822=2017,H11822/$O$15,B11822=2018,H11822/$O$16,B11822=2019,H11822/$O$17,B11822=2020,H11822/$O$18,B11822=2021,H11822/$O$19,B11822=2022,H11822/$O$20),"")</f>
        <v>2.0993119644076587E-4</v>
      </c>
      <c r="K11822" s="3" cm="1">
        <f t="array" ref="K11822">IFERROR(_xlfn.IFS(B11822=2015,J11822*$P$4,B11822=2016,J11822*$P$5,B11822=2017,J11822*$P$6,B11822=2018,J11822*$P$7,B11822=2019,J11822*$P$8,B11822=2020,J11822*$P$9,B11822=2021,J11822*$P$10,B11822=2022,J11822*$P$11),"")</f>
        <v>442535.55305345246</v>
      </c>
      <c r="L11822" s="3">
        <f t="shared" si="185"/>
        <v>829928.5530534524</v>
      </c>
    </row>
    <row r="11823" spans="1:12">
      <c r="A11823">
        <v>4825560</v>
      </c>
      <c r="B11823">
        <v>2021</v>
      </c>
      <c r="D11823" t="s">
        <v>1848</v>
      </c>
      <c r="E11823" t="s">
        <v>1849</v>
      </c>
      <c r="F11823" t="s">
        <v>4230</v>
      </c>
      <c r="G11823" t="s">
        <v>1850</v>
      </c>
      <c r="H11823" s="5">
        <v>369940.25</v>
      </c>
      <c r="I11823">
        <f>IFERROR(VLOOKUP(G11823,'NCES Match'!$A$2:$B$1307,2,FALSE),"")</f>
        <v>4825560</v>
      </c>
      <c r="J11823" cm="1">
        <f t="array" ref="J11823">IFERROR(_xlfn.IFS(B11823=2015,H11823/$O$13,B11823=2016,H11823/$O$14,B11823=2017,H11823/$O$15,B11823=2018,H11823/$O$16,B11823=2019,H11823/$O$17,B11823=2020,H11823/$O$18,B11823=2021,H11823/$O$19,B11823=2022,H11823/$O$20),"")</f>
        <v>1.8927734513601209E-4</v>
      </c>
      <c r="K11823" s="3" cm="1">
        <f t="array" ref="K11823">IFERROR(_xlfn.IFS(B11823=2015,J11823*$P$4,B11823=2016,J11823*$P$5,B11823=2017,J11823*$P$6,B11823=2018,J11823*$P$7,B11823=2019,J11823*$P$8,B11823=2020,J11823*$P$9,B11823=2021,J11823*$P$10,B11823=2022,J11823*$P$11),"")</f>
        <v>405158.2444211882</v>
      </c>
      <c r="L11823" s="3">
        <f t="shared" si="185"/>
        <v>775098.49442118825</v>
      </c>
    </row>
    <row r="11824" spans="1:12">
      <c r="A11824">
        <v>4825560</v>
      </c>
      <c r="B11824">
        <v>2022</v>
      </c>
      <c r="D11824" t="s">
        <v>1848</v>
      </c>
      <c r="E11824" t="s">
        <v>1849</v>
      </c>
      <c r="F11824" t="s">
        <v>4101</v>
      </c>
      <c r="G11824" t="s">
        <v>1850</v>
      </c>
      <c r="H11824" s="5">
        <v>407032.06</v>
      </c>
      <c r="I11824">
        <f>IFERROR(VLOOKUP(G11824,'NCES Match'!$A$2:$B$1307,2,FALSE),"")</f>
        <v>4825560</v>
      </c>
      <c r="J11824" cm="1">
        <f t="array" ref="J11824">IFERROR(_xlfn.IFS(B11824=2015,H11824/$O$13,B11824=2016,H11824/$O$14,B11824=2017,H11824/$O$15,B11824=2018,H11824/$O$16,B11824=2019,H11824/$O$17,B11824=2020,H11824/$O$18,B11824=2021,H11824/$O$19,B11824=2022,H11824/$O$20),"")</f>
        <v>1.7878095331859832E-4</v>
      </c>
      <c r="K11824" s="3" cm="1">
        <f t="array" ref="K11824">IFERROR(_xlfn.IFS(B11824=2015,J11824*$P$4,B11824=2016,J11824*$P$5,B11824=2017,J11824*$P$6,B11824=2018,J11824*$P$7,B11824=2019,J11824*$P$8,B11824=2020,J11824*$P$9,B11824=2021,J11824*$P$10,B11824=2022,J11824*$P$11),"")</f>
        <v>385001.74476808077</v>
      </c>
      <c r="L11824" s="3">
        <f t="shared" si="185"/>
        <v>792033.80476808082</v>
      </c>
    </row>
    <row r="11825" spans="1:12">
      <c r="A11825">
        <v>4825560</v>
      </c>
      <c r="B11825">
        <v>2023</v>
      </c>
      <c r="D11825" t="s">
        <v>1848</v>
      </c>
      <c r="E11825" t="s">
        <v>1849</v>
      </c>
      <c r="F11825" t="s">
        <v>4101</v>
      </c>
      <c r="G11825" t="s">
        <v>1850</v>
      </c>
      <c r="H11825" s="5">
        <v>427912.31</v>
      </c>
      <c r="I11825">
        <f>IFERROR(VLOOKUP(G11825,'NCES Match'!$A$2:$B$1307,2,FALSE),"")</f>
        <v>4825560</v>
      </c>
      <c r="J11825" t="str" cm="1">
        <f t="array" ref="J11825">IFERROR(_xlfn.IFS(B11825=2015,H11825/$O$13,B11825=2016,H11825/$O$14,B11825=2017,H11825/$O$15,B11825=2018,H11825/$O$16,B11825=2019,H11825/$O$17,B11825=2020,H11825/$O$18,B11825=2021,H11825/$O$19,B11825=2022,H11825/$O$20),"")</f>
        <v/>
      </c>
      <c r="K11825" s="3" t="str" cm="1">
        <f t="array" ref="K11825">IFERROR(_xlfn.IFS(B11825=2015,J11825*$P$4,B11825=2016,J11825*$P$5,B11825=2017,J11825*$P$6,B11825=2018,J11825*$P$7,B11825=2019,J11825*$P$8,B11825=2020,J11825*$P$9,B11825=2021,J11825*$P$10,B11825=2022,J11825*$P$11),"")</f>
        <v/>
      </c>
      <c r="L11825" s="3">
        <f t="shared" si="185"/>
        <v>427912.31</v>
      </c>
    </row>
    <row r="11826" spans="1:12">
      <c r="A11826">
        <v>4846170</v>
      </c>
      <c r="B11826">
        <v>2015</v>
      </c>
      <c r="C11826" t="s">
        <v>381</v>
      </c>
      <c r="D11826" t="s">
        <v>3465</v>
      </c>
      <c r="E11826" t="s">
        <v>3466</v>
      </c>
      <c r="G11826" t="s">
        <v>3467</v>
      </c>
      <c r="H11826" s="5">
        <v>96703.679999999993</v>
      </c>
      <c r="I11826">
        <f>IFERROR(VLOOKUP(G11826,'NCES Match'!$A$2:$B$1307,2,FALSE),"")</f>
        <v>4846170</v>
      </c>
      <c r="J11826" cm="1">
        <f t="array" ref="J11826">IFERROR(_xlfn.IFS(B11826=2015,H11826/$O$13,B11826=2016,H11826/$O$14,B11826=2017,H11826/$O$15,B11826=2018,H11826/$O$16,B11826=2019,H11826/$O$17,B11826=2020,H11826/$O$18,B11826=2021,H11826/$O$19,B11826=2022,H11826/$O$20),"")</f>
        <v>7.5758026219483834E-5</v>
      </c>
      <c r="K11826" s="3" cm="1">
        <f t="array" ref="K11826">IFERROR(_xlfn.IFS(B11826=2015,J11826*$P$4,B11826=2016,J11826*$P$5,B11826=2017,J11826*$P$6,B11826=2018,J11826*$P$7,B11826=2019,J11826*$P$8,B11826=2020,J11826*$P$9,B11826=2021,J11826*$P$10,B11826=2022,J11826*$P$11),"")</f>
        <v>120567.60992670585</v>
      </c>
      <c r="L11826" s="3">
        <f t="shared" si="185"/>
        <v>217271.28992670582</v>
      </c>
    </row>
    <row r="11827" spans="1:12">
      <c r="A11827">
        <v>4846170</v>
      </c>
      <c r="B11827">
        <v>2016</v>
      </c>
      <c r="C11827" t="s">
        <v>4102</v>
      </c>
      <c r="D11827" t="s">
        <v>3465</v>
      </c>
      <c r="E11827" t="s">
        <v>3466</v>
      </c>
      <c r="F11827" t="s">
        <v>4101</v>
      </c>
      <c r="G11827" t="s">
        <v>3467</v>
      </c>
      <c r="H11827" s="5">
        <v>102025</v>
      </c>
      <c r="I11827">
        <f>IFERROR(VLOOKUP(G11827,'NCES Match'!$A$2:$B$1307,2,FALSE),"")</f>
        <v>4846170</v>
      </c>
      <c r="J11827" cm="1">
        <f t="array" ref="J11827">IFERROR(_xlfn.IFS(B11827=2015,H11827/$O$13,B11827=2016,H11827/$O$14,B11827=2017,H11827/$O$15,B11827=2018,H11827/$O$16,B11827=2019,H11827/$O$17,B11827=2020,H11827/$O$18,B11827=2021,H11827/$O$19,B11827=2022,H11827/$O$20),"")</f>
        <v>7.3036321374601E-5</v>
      </c>
      <c r="K11827" s="3" cm="1">
        <f t="array" ref="K11827">IFERROR(_xlfn.IFS(B11827=2015,J11827*$P$4,B11827=2016,J11827*$P$5,B11827=2017,J11827*$P$6,B11827=2018,J11827*$P$7,B11827=2019,J11827*$P$8,B11827=2020,J11827*$P$9,B11827=2021,J11827*$P$10,B11827=2022,J11827*$P$11),"")</f>
        <v>122381.94233425175</v>
      </c>
      <c r="L11827" s="3">
        <f t="shared" si="185"/>
        <v>224406.94233425177</v>
      </c>
    </row>
    <row r="11828" spans="1:12">
      <c r="A11828">
        <v>4846170</v>
      </c>
      <c r="B11828">
        <v>2017</v>
      </c>
      <c r="D11828" t="s">
        <v>3465</v>
      </c>
      <c r="E11828" t="s">
        <v>3466</v>
      </c>
      <c r="F11828" t="s">
        <v>4101</v>
      </c>
      <c r="G11828" t="s">
        <v>3467</v>
      </c>
      <c r="H11828" s="5">
        <v>99331</v>
      </c>
      <c r="I11828">
        <f>IFERROR(VLOOKUP(G11828,'NCES Match'!$A$2:$B$1307,2,FALSE),"")</f>
        <v>4846170</v>
      </c>
      <c r="J11828" cm="1">
        <f t="array" ref="J11828">IFERROR(_xlfn.IFS(B11828=2015,H11828/$O$13,B11828=2016,H11828/$O$14,B11828=2017,H11828/$O$15,B11828=2018,H11828/$O$16,B11828=2019,H11828/$O$17,B11828=2020,H11828/$O$18,B11828=2021,H11828/$O$19,B11828=2022,H11828/$O$20),"")</f>
        <v>6.8482642127029567E-5</v>
      </c>
      <c r="K11828" s="3" cm="1">
        <f t="array" ref="K11828">IFERROR(_xlfn.IFS(B11828=2015,J11828*$P$4,B11828=2016,J11828*$P$5,B11828=2017,J11828*$P$6,B11828=2018,J11828*$P$7,B11828=2019,J11828*$P$8,B11828=2020,J11828*$P$9,B11828=2021,J11828*$P$10,B11828=2022,J11828*$P$11),"")</f>
        <v>116300.49783703341</v>
      </c>
      <c r="L11828" s="3">
        <f t="shared" si="185"/>
        <v>215631.49783703341</v>
      </c>
    </row>
    <row r="11829" spans="1:12">
      <c r="A11829">
        <v>4846170</v>
      </c>
      <c r="B11829">
        <v>2018</v>
      </c>
      <c r="D11829" t="s">
        <v>3465</v>
      </c>
      <c r="E11829" t="s">
        <v>3466</v>
      </c>
      <c r="F11829" t="s">
        <v>4101</v>
      </c>
      <c r="G11829" t="s">
        <v>3467</v>
      </c>
      <c r="H11829" s="5">
        <v>100579</v>
      </c>
      <c r="I11829">
        <f>IFERROR(VLOOKUP(G11829,'NCES Match'!$A$2:$B$1307,2,FALSE),"")</f>
        <v>4846170</v>
      </c>
      <c r="J11829" cm="1">
        <f t="array" ref="J11829">IFERROR(_xlfn.IFS(B11829=2015,H11829/$O$13,B11829=2016,H11829/$O$14,B11829=2017,H11829/$O$15,B11829=2018,H11829/$O$16,B11829=2019,H11829/$O$17,B11829=2020,H11829/$O$18,B11829=2021,H11829/$O$19,B11829=2022,H11829/$O$20),"")</f>
        <v>6.5633715059870189E-5</v>
      </c>
      <c r="K11829" s="3" cm="1">
        <f t="array" ref="K11829">IFERROR(_xlfn.IFS(B11829=2015,J11829*$P$4,B11829=2016,J11829*$P$5,B11829=2017,J11829*$P$6,B11829=2018,J11829*$P$7,B11829=2019,J11829*$P$8,B11829=2020,J11829*$P$9,B11829=2021,J11829*$P$10,B11829=2022,J11829*$P$11),"")</f>
        <v>112683.46013296423</v>
      </c>
      <c r="L11829" s="3">
        <f t="shared" si="185"/>
        <v>213262.46013296425</v>
      </c>
    </row>
    <row r="11830" spans="1:12">
      <c r="A11830">
        <v>4846170</v>
      </c>
      <c r="B11830">
        <v>2019</v>
      </c>
      <c r="D11830" t="s">
        <v>3465</v>
      </c>
      <c r="E11830" t="s">
        <v>3466</v>
      </c>
      <c r="F11830" t="s">
        <v>4101</v>
      </c>
      <c r="G11830" t="s">
        <v>3467</v>
      </c>
      <c r="H11830" s="5">
        <v>107121</v>
      </c>
      <c r="I11830">
        <f>IFERROR(VLOOKUP(G11830,'NCES Match'!$A$2:$B$1307,2,FALSE),"")</f>
        <v>4846170</v>
      </c>
      <c r="J11830" cm="1">
        <f t="array" ref="J11830">IFERROR(_xlfn.IFS(B11830=2015,H11830/$O$13,B11830=2016,H11830/$O$14,B11830=2017,H11830/$O$15,B11830=2018,H11830/$O$16,B11830=2019,H11830/$O$17,B11830=2020,H11830/$O$18,B11830=2021,H11830/$O$19,B11830=2022,H11830/$O$20),"")</f>
        <v>6.782687763429881E-5</v>
      </c>
      <c r="K11830" s="3" cm="1">
        <f t="array" ref="K11830">IFERROR(_xlfn.IFS(B11830=2015,J11830*$P$4,B11830=2016,J11830*$P$5,B11830=2017,J11830*$P$6,B11830=2018,J11830*$P$7,B11830=2019,J11830*$P$8,B11830=2020,J11830*$P$9,B11830=2021,J11830*$P$10,B11830=2022,J11830*$P$11),"")</f>
        <v>117878.09203683319</v>
      </c>
      <c r="L11830" s="3">
        <f t="shared" si="185"/>
        <v>224999.09203683317</v>
      </c>
    </row>
    <row r="11831" spans="1:12">
      <c r="A11831">
        <v>4846170</v>
      </c>
      <c r="B11831">
        <v>2020</v>
      </c>
      <c r="D11831" t="s">
        <v>3465</v>
      </c>
      <c r="E11831" t="s">
        <v>3466</v>
      </c>
      <c r="F11831" t="s">
        <v>4230</v>
      </c>
      <c r="G11831" t="s">
        <v>3467</v>
      </c>
      <c r="H11831" s="5">
        <v>124847</v>
      </c>
      <c r="I11831">
        <f>IFERROR(VLOOKUP(G11831,'NCES Match'!$A$2:$B$1307,2,FALSE),"")</f>
        <v>4846170</v>
      </c>
      <c r="J11831" cm="1">
        <f t="array" ref="J11831">IFERROR(_xlfn.IFS(B11831=2015,H11831/$O$13,B11831=2016,H11831/$O$14,B11831=2017,H11831/$O$15,B11831=2018,H11831/$O$16,B11831=2019,H11831/$O$17,B11831=2020,H11831/$O$18,B11831=2021,H11831/$O$19,B11831=2022,H11831/$O$20),"")</f>
        <v>6.7655533481607294E-5</v>
      </c>
      <c r="K11831" s="3" cm="1">
        <f t="array" ref="K11831">IFERROR(_xlfn.IFS(B11831=2015,J11831*$P$4,B11831=2016,J11831*$P$5,B11831=2017,J11831*$P$6,B11831=2018,J11831*$P$7,B11831=2019,J11831*$P$8,B11831=2020,J11831*$P$9,B11831=2021,J11831*$P$10,B11831=2022,J11831*$P$11),"")</f>
        <v>142618.05502955493</v>
      </c>
      <c r="L11831" s="3">
        <f t="shared" si="185"/>
        <v>267465.05502955493</v>
      </c>
    </row>
    <row r="11832" spans="1:12">
      <c r="A11832">
        <v>4846170</v>
      </c>
      <c r="B11832">
        <v>2021</v>
      </c>
      <c r="D11832" t="s">
        <v>3465</v>
      </c>
      <c r="E11832" t="s">
        <v>3466</v>
      </c>
      <c r="F11832" t="s">
        <v>4230</v>
      </c>
      <c r="G11832" t="s">
        <v>3467</v>
      </c>
      <c r="H11832" s="5">
        <v>129708.97</v>
      </c>
      <c r="I11832">
        <f>IFERROR(VLOOKUP(G11832,'NCES Match'!$A$2:$B$1307,2,FALSE),"")</f>
        <v>4846170</v>
      </c>
      <c r="J11832" cm="1">
        <f t="array" ref="J11832">IFERROR(_xlfn.IFS(B11832=2015,H11832/$O$13,B11832=2016,H11832/$O$14,B11832=2017,H11832/$O$15,B11832=2018,H11832/$O$16,B11832=2019,H11832/$O$17,B11832=2020,H11832/$O$18,B11832=2021,H11832/$O$19,B11832=2022,H11832/$O$20),"")</f>
        <v>6.6364688573159147E-5</v>
      </c>
      <c r="K11832" s="3" cm="1">
        <f t="array" ref="K11832">IFERROR(_xlfn.IFS(B11832=2015,J11832*$P$4,B11832=2016,J11832*$P$5,B11832=2017,J11832*$P$6,B11832=2018,J11832*$P$7,B11832=2019,J11832*$P$8,B11832=2020,J11832*$P$9,B11832=2021,J11832*$P$10,B11832=2022,J11832*$P$11),"")</f>
        <v>142057.15266419528</v>
      </c>
      <c r="L11832" s="3">
        <f t="shared" si="185"/>
        <v>271766.12266419525</v>
      </c>
    </row>
    <row r="11833" spans="1:12">
      <c r="A11833">
        <v>4846170</v>
      </c>
      <c r="B11833">
        <v>2022</v>
      </c>
      <c r="D11833" t="s">
        <v>3465</v>
      </c>
      <c r="E11833" t="s">
        <v>3466</v>
      </c>
      <c r="F11833" t="s">
        <v>4101</v>
      </c>
      <c r="G11833" t="s">
        <v>3467</v>
      </c>
      <c r="H11833" s="5">
        <v>141154.13</v>
      </c>
      <c r="I11833">
        <f>IFERROR(VLOOKUP(G11833,'NCES Match'!$A$2:$B$1307,2,FALSE),"")</f>
        <v>4846170</v>
      </c>
      <c r="J11833" cm="1">
        <f t="array" ref="J11833">IFERROR(_xlfn.IFS(B11833=2015,H11833/$O$13,B11833=2016,H11833/$O$14,B11833=2017,H11833/$O$15,B11833=2018,H11833/$O$16,B11833=2019,H11833/$O$17,B11833=2020,H11833/$O$18,B11833=2021,H11833/$O$19,B11833=2022,H11833/$O$20),"")</f>
        <v>6.1999219241495022E-5</v>
      </c>
      <c r="K11833" s="3" cm="1">
        <f t="array" ref="K11833">IFERROR(_xlfn.IFS(B11833=2015,J11833*$P$4,B11833=2016,J11833*$P$5,B11833=2017,J11833*$P$6,B11833=2018,J11833*$P$7,B11833=2019,J11833*$P$8,B11833=2020,J11833*$P$9,B11833=2021,J11833*$P$10,B11833=2022,J11833*$P$11),"")</f>
        <v>133514.26502182774</v>
      </c>
      <c r="L11833" s="3">
        <f t="shared" si="185"/>
        <v>274668.39502182778</v>
      </c>
    </row>
    <row r="11834" spans="1:12">
      <c r="A11834">
        <v>4846170</v>
      </c>
      <c r="B11834">
        <v>2023</v>
      </c>
      <c r="D11834" t="s">
        <v>3465</v>
      </c>
      <c r="E11834" t="s">
        <v>3466</v>
      </c>
      <c r="F11834" t="s">
        <v>4101</v>
      </c>
      <c r="G11834" t="s">
        <v>3467</v>
      </c>
      <c r="H11834" s="5">
        <v>155258.93</v>
      </c>
      <c r="I11834">
        <f>IFERROR(VLOOKUP(G11834,'NCES Match'!$A$2:$B$1307,2,FALSE),"")</f>
        <v>4846170</v>
      </c>
      <c r="J11834" t="str" cm="1">
        <f t="array" ref="J11834">IFERROR(_xlfn.IFS(B11834=2015,H11834/$O$13,B11834=2016,H11834/$O$14,B11834=2017,H11834/$O$15,B11834=2018,H11834/$O$16,B11834=2019,H11834/$O$17,B11834=2020,H11834/$O$18,B11834=2021,H11834/$O$19,B11834=2022,H11834/$O$20),"")</f>
        <v/>
      </c>
      <c r="K11834" s="3" t="str" cm="1">
        <f t="array" ref="K11834">IFERROR(_xlfn.IFS(B11834=2015,J11834*$P$4,B11834=2016,J11834*$P$5,B11834=2017,J11834*$P$6,B11834=2018,J11834*$P$7,B11834=2019,J11834*$P$8,B11834=2020,J11834*$P$9,B11834=2021,J11834*$P$10,B11834=2022,J11834*$P$11),"")</f>
        <v/>
      </c>
      <c r="L11834" s="3">
        <f t="shared" si="185"/>
        <v>155258.93</v>
      </c>
    </row>
    <row r="11835" spans="1:12">
      <c r="A11835" t="s">
        <v>4230</v>
      </c>
      <c r="B11835">
        <v>2019</v>
      </c>
      <c r="D11835" t="s">
        <v>4211</v>
      </c>
      <c r="E11835" t="s">
        <v>4212</v>
      </c>
      <c r="G11835" t="s">
        <v>4213</v>
      </c>
      <c r="H11835" s="5">
        <v>1425</v>
      </c>
      <c r="I11835" t="str">
        <f>IFERROR(VLOOKUP(G11835,'NCES Match'!$A$2:$B$1307,2,FALSE),"")</f>
        <v/>
      </c>
      <c r="J11835" cm="1">
        <f t="array" ref="J11835">IFERROR(_xlfn.IFS(B11835=2015,H11835/$O$13,B11835=2016,H11835/$O$14,B11835=2017,H11835/$O$15,B11835=2018,H11835/$O$16,B11835=2019,H11835/$O$17,B11835=2020,H11835/$O$18,B11835=2021,H11835/$O$19,B11835=2022,H11835/$O$20),"")</f>
        <v>9.0228153796991993E-7</v>
      </c>
      <c r="K11835" s="3" cm="1">
        <f t="array" ref="K11835">IFERROR(_xlfn.IFS(B11835=2015,J11835*$P$4,B11835=2016,J11835*$P$5,B11835=2017,J11835*$P$6,B11835=2018,J11835*$P$7,B11835=2019,J11835*$P$8,B11835=2020,J11835*$P$9,B11835=2021,J11835*$P$10,B11835=2022,J11835*$P$11),"")</f>
        <v>1568.0985161871833</v>
      </c>
      <c r="L11835" s="3">
        <f t="shared" si="185"/>
        <v>2993.0985161871831</v>
      </c>
    </row>
    <row r="11836" spans="1:12">
      <c r="A11836" t="s">
        <v>4230</v>
      </c>
      <c r="B11836">
        <v>2020</v>
      </c>
      <c r="D11836" t="s">
        <v>4211</v>
      </c>
      <c r="E11836" t="s">
        <v>4212</v>
      </c>
      <c r="F11836" t="s">
        <v>4230</v>
      </c>
      <c r="G11836" t="s">
        <v>4213</v>
      </c>
      <c r="H11836" s="5">
        <v>3432</v>
      </c>
      <c r="I11836" t="str">
        <f>IFERROR(VLOOKUP(G11836,'NCES Match'!$A$2:$B$1307,2,FALSE),"")</f>
        <v/>
      </c>
      <c r="J11836" cm="1">
        <f t="array" ref="J11836">IFERROR(_xlfn.IFS(B11836=2015,H11836/$O$13,B11836=2016,H11836/$O$14,B11836=2017,H11836/$O$15,B11836=2018,H11836/$O$16,B11836=2019,H11836/$O$17,B11836=2020,H11836/$O$18,B11836=2021,H11836/$O$19,B11836=2022,H11836/$O$20),"")</f>
        <v>1.8598267552193986E-6</v>
      </c>
      <c r="K11836" s="3" cm="1">
        <f t="array" ref="K11836">IFERROR(_xlfn.IFS(B11836=2015,J11836*$P$4,B11836=2016,J11836*$P$5,B11836=2017,J11836*$P$6,B11836=2018,J11836*$P$7,B11836=2019,J11836*$P$8,B11836=2020,J11836*$P$9,B11836=2021,J11836*$P$10,B11836=2022,J11836*$P$11),"")</f>
        <v>3920.5200354148083</v>
      </c>
      <c r="L11836" s="3">
        <f t="shared" si="185"/>
        <v>7352.5200354148083</v>
      </c>
    </row>
    <row r="11837" spans="1:12">
      <c r="A11837">
        <v>4808100</v>
      </c>
      <c r="B11837">
        <v>2015</v>
      </c>
      <c r="C11837" t="s">
        <v>381</v>
      </c>
      <c r="D11837" t="s">
        <v>436</v>
      </c>
      <c r="E11837" t="s">
        <v>437</v>
      </c>
      <c r="G11837" t="s">
        <v>438</v>
      </c>
      <c r="H11837" s="5">
        <v>123140.26</v>
      </c>
      <c r="I11837">
        <f>IFERROR(VLOOKUP(G11837,'NCES Match'!$A$2:$B$1307,2,FALSE),"")</f>
        <v>4808100</v>
      </c>
      <c r="J11837" cm="1">
        <f t="array" ref="J11837">IFERROR(_xlfn.IFS(B11837=2015,H11837/$O$13,B11837=2016,H11837/$O$14,B11837=2017,H11837/$O$15,B11837=2018,H11837/$O$16,B11837=2019,H11837/$O$17,B11837=2020,H11837/$O$18,B11837=2021,H11837/$O$19,B11837=2022,H11837/$O$20),"")</f>
        <v>9.6468542311461741E-5</v>
      </c>
      <c r="K11837" s="3" cm="1">
        <f t="array" ref="K11837">IFERROR(_xlfn.IFS(B11837=2015,J11837*$P$4,B11837=2016,J11837*$P$5,B11837=2017,J11837*$P$6,B11837=2018,J11837*$P$7,B11837=2019,J11837*$P$8,B11837=2020,J11837*$P$9,B11837=2021,J11837*$P$10,B11837=2022,J11837*$P$11),"")</f>
        <v>153528.04395813207</v>
      </c>
      <c r="L11837" s="3">
        <f t="shared" si="185"/>
        <v>276668.30395813205</v>
      </c>
    </row>
    <row r="11838" spans="1:12">
      <c r="A11838">
        <v>4808100</v>
      </c>
      <c r="B11838">
        <v>2016</v>
      </c>
      <c r="C11838" t="s">
        <v>4102</v>
      </c>
      <c r="D11838" t="s">
        <v>436</v>
      </c>
      <c r="E11838" t="s">
        <v>437</v>
      </c>
      <c r="F11838" t="s">
        <v>4101</v>
      </c>
      <c r="G11838" t="s">
        <v>438</v>
      </c>
      <c r="H11838" s="5">
        <v>114960</v>
      </c>
      <c r="I11838">
        <f>IFERROR(VLOOKUP(G11838,'NCES Match'!$A$2:$B$1307,2,FALSE),"")</f>
        <v>4808100</v>
      </c>
      <c r="J11838" cm="1">
        <f t="array" ref="J11838">IFERROR(_xlfn.IFS(B11838=2015,H11838/$O$13,B11838=2016,H11838/$O$14,B11838=2017,H11838/$O$15,B11838=2018,H11838/$O$16,B11838=2019,H11838/$O$17,B11838=2020,H11838/$O$18,B11838=2021,H11838/$O$19,B11838=2022,H11838/$O$20),"")</f>
        <v>8.2296059840471756E-5</v>
      </c>
      <c r="K11838" s="3" cm="1">
        <f t="array" ref="K11838">IFERROR(_xlfn.IFS(B11838=2015,J11838*$P$4,B11838=2016,J11838*$P$5,B11838=2017,J11838*$P$6,B11838=2018,J11838*$P$7,B11838=2019,J11838*$P$8,B11838=2020,J11838*$P$9,B11838=2021,J11838*$P$10,B11838=2022,J11838*$P$11),"")</f>
        <v>137897.84945597238</v>
      </c>
      <c r="L11838" s="3">
        <f t="shared" si="185"/>
        <v>252857.84945597238</v>
      </c>
    </row>
    <row r="11839" spans="1:12">
      <c r="A11839">
        <v>4808100</v>
      </c>
      <c r="B11839">
        <v>2017</v>
      </c>
      <c r="D11839" t="s">
        <v>436</v>
      </c>
      <c r="E11839" t="s">
        <v>437</v>
      </c>
      <c r="F11839" t="s">
        <v>4101</v>
      </c>
      <c r="G11839" t="s">
        <v>438</v>
      </c>
      <c r="H11839" s="5">
        <v>121790</v>
      </c>
      <c r="I11839">
        <f>IFERROR(VLOOKUP(G11839,'NCES Match'!$A$2:$B$1307,2,FALSE),"")</f>
        <v>4808100</v>
      </c>
      <c r="J11839" cm="1">
        <f t="array" ref="J11839">IFERROR(_xlfn.IFS(B11839=2015,H11839/$O$13,B11839=2016,H11839/$O$14,B11839=2017,H11839/$O$15,B11839=2018,H11839/$O$16,B11839=2019,H11839/$O$17,B11839=2020,H11839/$O$18,B11839=2021,H11839/$O$19,B11839=2022,H11839/$O$20),"")</f>
        <v>8.3966747386525161E-5</v>
      </c>
      <c r="K11839" s="3" cm="1">
        <f t="array" ref="K11839">IFERROR(_xlfn.IFS(B11839=2015,J11839*$P$4,B11839=2016,J11839*$P$5,B11839=2017,J11839*$P$6,B11839=2018,J11839*$P$7,B11839=2019,J11839*$P$8,B11839=2020,J11839*$P$9,B11839=2021,J11839*$P$10,B11839=2022,J11839*$P$11),"")</f>
        <v>142596.34586959056</v>
      </c>
      <c r="L11839" s="3">
        <f t="shared" si="185"/>
        <v>264386.34586959053</v>
      </c>
    </row>
    <row r="11840" spans="1:12">
      <c r="A11840">
        <v>4808100</v>
      </c>
      <c r="B11840">
        <v>2018</v>
      </c>
      <c r="D11840" t="s">
        <v>436</v>
      </c>
      <c r="E11840" t="s">
        <v>437</v>
      </c>
      <c r="F11840" t="s">
        <v>4101</v>
      </c>
      <c r="G11840" t="s">
        <v>438</v>
      </c>
      <c r="H11840" s="5">
        <v>127668</v>
      </c>
      <c r="I11840">
        <f>IFERROR(VLOOKUP(G11840,'NCES Match'!$A$2:$B$1307,2,FALSE),"")</f>
        <v>4808100</v>
      </c>
      <c r="J11840" cm="1">
        <f t="array" ref="J11840">IFERROR(_xlfn.IFS(B11840=2015,H11840/$O$13,B11840=2016,H11840/$O$14,B11840=2017,H11840/$O$15,B11840=2018,H11840/$O$16,B11840=2019,H11840/$O$17,B11840=2020,H11840/$O$18,B11840=2021,H11840/$O$19,B11840=2022,H11840/$O$20),"")</f>
        <v>8.3310881339678335E-5</v>
      </c>
      <c r="K11840" s="3" cm="1">
        <f t="array" ref="K11840">IFERROR(_xlfn.IFS(B11840=2015,J11840*$P$4,B11840=2016,J11840*$P$5,B11840=2017,J11840*$P$6,B11840=2018,J11840*$P$7,B11840=2019,J11840*$P$8,B11840=2020,J11840*$P$9,B11840=2021,J11840*$P$10,B11840=2022,J11840*$P$11),"")</f>
        <v>143032.56135232284</v>
      </c>
      <c r="L11840" s="3">
        <f t="shared" si="185"/>
        <v>270700.56135232281</v>
      </c>
    </row>
    <row r="11841" spans="1:12">
      <c r="A11841">
        <v>4808100</v>
      </c>
      <c r="B11841">
        <v>2019</v>
      </c>
      <c r="D11841" t="s">
        <v>436</v>
      </c>
      <c r="E11841" t="s">
        <v>437</v>
      </c>
      <c r="F11841" t="s">
        <v>4101</v>
      </c>
      <c r="G11841" t="s">
        <v>438</v>
      </c>
      <c r="H11841" s="5">
        <v>132362</v>
      </c>
      <c r="I11841">
        <f>IFERROR(VLOOKUP(G11841,'NCES Match'!$A$2:$B$1307,2,FALSE),"")</f>
        <v>4808100</v>
      </c>
      <c r="J11841" cm="1">
        <f t="array" ref="J11841">IFERROR(_xlfn.IFS(B11841=2015,H11841/$O$13,B11841=2016,H11841/$O$14,B11841=2017,H11841/$O$15,B11841=2018,H11841/$O$16,B11841=2019,H11841/$O$17,B11841=2020,H11841/$O$18,B11841=2021,H11841/$O$19,B11841=2022,H11841/$O$20),"")</f>
        <v>8.3808974686859334E-5</v>
      </c>
      <c r="K11841" s="3" cm="1">
        <f t="array" ref="K11841">IFERROR(_xlfn.IFS(B11841=2015,J11841*$P$4,B11841=2016,J11841*$P$5,B11841=2017,J11841*$P$6,B11841=2018,J11841*$P$7,B11841=2019,J11841*$P$8,B11841=2020,J11841*$P$9,B11841=2021,J11841*$P$10,B11841=2022,J11841*$P$11),"")</f>
        <v>145653.79354355647</v>
      </c>
      <c r="L11841" s="3">
        <f t="shared" si="185"/>
        <v>278015.79354355647</v>
      </c>
    </row>
    <row r="11842" spans="1:12">
      <c r="A11842">
        <v>4808100</v>
      </c>
      <c r="B11842">
        <v>2020</v>
      </c>
      <c r="D11842" t="s">
        <v>436</v>
      </c>
      <c r="E11842" t="s">
        <v>437</v>
      </c>
      <c r="F11842" t="s">
        <v>4230</v>
      </c>
      <c r="G11842" t="s">
        <v>438</v>
      </c>
      <c r="H11842" s="5">
        <v>154748</v>
      </c>
      <c r="I11842">
        <f>IFERROR(VLOOKUP(G11842,'NCES Match'!$A$2:$B$1307,2,FALSE),"")</f>
        <v>4808100</v>
      </c>
      <c r="J11842" cm="1">
        <f t="array" ref="J11842">IFERROR(_xlfn.IFS(B11842=2015,H11842/$O$13,B11842=2016,H11842/$O$14,B11842=2017,H11842/$O$15,B11842=2018,H11842/$O$16,B11842=2019,H11842/$O$17,B11842=2020,H11842/$O$18,B11842=2021,H11842/$O$19,B11842=2022,H11842/$O$20),"")</f>
        <v>8.385911151418749E-5</v>
      </c>
      <c r="K11842" s="3" cm="1">
        <f t="array" ref="K11842">IFERROR(_xlfn.IFS(B11842=2015,J11842*$P$4,B11842=2016,J11842*$P$5,B11842=2017,J11842*$P$6,B11842=2018,J11842*$P$7,B11842=2019,J11842*$P$8,B11842=2020,J11842*$P$9,B11842=2021,J11842*$P$10,B11842=2022,J11842*$P$11),"")</f>
        <v>176775.24313530614</v>
      </c>
      <c r="L11842" s="3">
        <f t="shared" si="185"/>
        <v>331523.24313530617</v>
      </c>
    </row>
    <row r="11843" spans="1:12">
      <c r="A11843">
        <v>4808100</v>
      </c>
      <c r="B11843">
        <v>2021</v>
      </c>
      <c r="D11843" t="s">
        <v>436</v>
      </c>
      <c r="E11843" t="s">
        <v>437</v>
      </c>
      <c r="F11843" t="s">
        <v>4230</v>
      </c>
      <c r="G11843" t="s">
        <v>438</v>
      </c>
      <c r="H11843" s="5">
        <v>158764.85</v>
      </c>
      <c r="I11843">
        <f>IFERROR(VLOOKUP(G11843,'NCES Match'!$A$2:$B$1307,2,FALSE),"")</f>
        <v>4808100</v>
      </c>
      <c r="J11843" cm="1">
        <f t="array" ref="J11843">IFERROR(_xlfn.IFS(B11843=2015,H11843/$O$13,B11843=2016,H11843/$O$14,B11843=2017,H11843/$O$15,B11843=2018,H11843/$O$16,B11843=2019,H11843/$O$17,B11843=2020,H11843/$O$18,B11843=2021,H11843/$O$19,B11843=2022,H11843/$O$20),"")</f>
        <v>8.1230926639956559E-5</v>
      </c>
      <c r="K11843" s="3" cm="1">
        <f t="array" ref="K11843">IFERROR(_xlfn.IFS(B11843=2015,J11843*$P$4,B11843=2016,J11843*$P$5,B11843=2017,J11843*$P$6,B11843=2018,J11843*$P$7,B11843=2019,J11843*$P$8,B11843=2020,J11843*$P$9,B11843=2021,J11843*$P$10,B11843=2022,J11843*$P$11),"")</f>
        <v>173879.12751260045</v>
      </c>
      <c r="L11843" s="3">
        <f t="shared" ref="L11843:L11906" si="186">SUM(H11843,K11843)</f>
        <v>332643.97751260048</v>
      </c>
    </row>
    <row r="11844" spans="1:12">
      <c r="A11844">
        <v>4808100</v>
      </c>
      <c r="B11844">
        <v>2022</v>
      </c>
      <c r="D11844" t="s">
        <v>436</v>
      </c>
      <c r="E11844" t="s">
        <v>437</v>
      </c>
      <c r="F11844" t="s">
        <v>4101</v>
      </c>
      <c r="G11844" t="s">
        <v>438</v>
      </c>
      <c r="H11844" s="5">
        <v>191355.53</v>
      </c>
      <c r="I11844">
        <f>IFERROR(VLOOKUP(G11844,'NCES Match'!$A$2:$B$1307,2,FALSE),"")</f>
        <v>4808100</v>
      </c>
      <c r="J11844" cm="1">
        <f t="array" ref="J11844">IFERROR(_xlfn.IFS(B11844=2015,H11844/$O$13,B11844=2016,H11844/$O$14,B11844=2017,H11844/$O$15,B11844=2018,H11844/$O$16,B11844=2019,H11844/$O$17,B11844=2020,H11844/$O$18,B11844=2021,H11844/$O$19,B11844=2022,H11844/$O$20),"")</f>
        <v>8.4049212428587654E-5</v>
      </c>
      <c r="K11844" s="3" cm="1">
        <f t="array" ref="K11844">IFERROR(_xlfn.IFS(B11844=2015,J11844*$P$4,B11844=2016,J11844*$P$5,B11844=2017,J11844*$P$6,B11844=2018,J11844*$P$7,B11844=2019,J11844*$P$8,B11844=2020,J11844*$P$9,B11844=2021,J11844*$P$10,B11844=2022,J11844*$P$11),"")</f>
        <v>180998.5506326475</v>
      </c>
      <c r="L11844" s="3">
        <f t="shared" si="186"/>
        <v>372354.0806326475</v>
      </c>
    </row>
    <row r="11845" spans="1:12">
      <c r="A11845">
        <v>4808100</v>
      </c>
      <c r="B11845">
        <v>2023</v>
      </c>
      <c r="D11845" t="s">
        <v>436</v>
      </c>
      <c r="E11845" t="s">
        <v>437</v>
      </c>
      <c r="F11845" t="s">
        <v>4101</v>
      </c>
      <c r="G11845" t="s">
        <v>438</v>
      </c>
      <c r="H11845" s="5">
        <v>236948.5</v>
      </c>
      <c r="I11845">
        <f>IFERROR(VLOOKUP(G11845,'NCES Match'!$A$2:$B$1307,2,FALSE),"")</f>
        <v>4808100</v>
      </c>
      <c r="J11845" t="str" cm="1">
        <f t="array" ref="J11845">IFERROR(_xlfn.IFS(B11845=2015,H11845/$O$13,B11845=2016,H11845/$O$14,B11845=2017,H11845/$O$15,B11845=2018,H11845/$O$16,B11845=2019,H11845/$O$17,B11845=2020,H11845/$O$18,B11845=2021,H11845/$O$19,B11845=2022,H11845/$O$20),"")</f>
        <v/>
      </c>
      <c r="K11845" s="3" t="str" cm="1">
        <f t="array" ref="K11845">IFERROR(_xlfn.IFS(B11845=2015,J11845*$P$4,B11845=2016,J11845*$P$5,B11845=2017,J11845*$P$6,B11845=2018,J11845*$P$7,B11845=2019,J11845*$P$8,B11845=2020,J11845*$P$9,B11845=2021,J11845*$P$10,B11845=2022,J11845*$P$11),"")</f>
        <v/>
      </c>
      <c r="L11845" s="3">
        <f t="shared" si="186"/>
        <v>236948.5</v>
      </c>
    </row>
    <row r="11846" spans="1:12">
      <c r="A11846">
        <v>4811010</v>
      </c>
      <c r="B11846">
        <v>2015</v>
      </c>
      <c r="C11846" t="s">
        <v>381</v>
      </c>
      <c r="D11846" t="s">
        <v>666</v>
      </c>
      <c r="E11846" t="s">
        <v>667</v>
      </c>
      <c r="G11846" t="s">
        <v>668</v>
      </c>
      <c r="H11846" s="5">
        <v>159405.44</v>
      </c>
      <c r="I11846">
        <f>IFERROR(VLOOKUP(G11846,'NCES Match'!$A$2:$B$1307,2,FALSE),"")</f>
        <v>4811010</v>
      </c>
      <c r="J11846" cm="1">
        <f t="array" ref="J11846">IFERROR(_xlfn.IFS(B11846=2015,H11846/$O$13,B11846=2016,H11846/$O$14,B11846=2017,H11846/$O$15,B11846=2018,H11846/$O$16,B11846=2019,H11846/$O$17,B11846=2020,H11846/$O$18,B11846=2021,H11846/$O$19,B11846=2022,H11846/$O$20),"")</f>
        <v>1.2487882056865218E-4</v>
      </c>
      <c r="K11846" s="3" cm="1">
        <f t="array" ref="K11846">IFERROR(_xlfn.IFS(B11846=2015,J11846*$P$4,B11846=2016,J11846*$P$5,B11846=2017,J11846*$P$6,B11846=2018,J11846*$P$7,B11846=2019,J11846*$P$8,B11846=2020,J11846*$P$9,B11846=2021,J11846*$P$10,B11846=2022,J11846*$P$11),"")</f>
        <v>198742.51848652412</v>
      </c>
      <c r="L11846" s="3">
        <f t="shared" si="186"/>
        <v>358147.95848652412</v>
      </c>
    </row>
    <row r="11847" spans="1:12">
      <c r="A11847">
        <v>4811010</v>
      </c>
      <c r="B11847">
        <v>2016</v>
      </c>
      <c r="C11847" t="s">
        <v>4102</v>
      </c>
      <c r="D11847" t="s">
        <v>666</v>
      </c>
      <c r="E11847" t="s">
        <v>667</v>
      </c>
      <c r="F11847" t="s">
        <v>4101</v>
      </c>
      <c r="G11847" t="s">
        <v>668</v>
      </c>
      <c r="H11847" s="5">
        <v>160904</v>
      </c>
      <c r="I11847">
        <f>IFERROR(VLOOKUP(G11847,'NCES Match'!$A$2:$B$1307,2,FALSE),"")</f>
        <v>4811010</v>
      </c>
      <c r="J11847" cm="1">
        <f t="array" ref="J11847">IFERROR(_xlfn.IFS(B11847=2015,H11847/$O$13,B11847=2016,H11847/$O$14,B11847=2017,H11847/$O$15,B11847=2018,H11847/$O$16,B11847=2019,H11847/$O$17,B11847=2020,H11847/$O$18,B11847=2021,H11847/$O$19,B11847=2022,H11847/$O$20),"")</f>
        <v>1.1518584910030678E-4</v>
      </c>
      <c r="K11847" s="3" cm="1">
        <f t="array" ref="K11847">IFERROR(_xlfn.IFS(B11847=2015,J11847*$P$4,B11847=2016,J11847*$P$5,B11847=2017,J11847*$P$6,B11847=2018,J11847*$P$7,B11847=2019,J11847*$P$8,B11847=2020,J11847*$P$9,B11847=2021,J11847*$P$10,B11847=2022,J11847*$P$11),"")</f>
        <v>193009.00807988673</v>
      </c>
      <c r="L11847" s="3">
        <f t="shared" si="186"/>
        <v>353913.00807988673</v>
      </c>
    </row>
    <row r="11848" spans="1:12">
      <c r="A11848">
        <v>4811010</v>
      </c>
      <c r="B11848">
        <v>2017</v>
      </c>
      <c r="D11848" t="s">
        <v>666</v>
      </c>
      <c r="E11848" t="s">
        <v>667</v>
      </c>
      <c r="F11848" t="s">
        <v>4101</v>
      </c>
      <c r="G11848" t="s">
        <v>668</v>
      </c>
      <c r="H11848" s="5">
        <v>155936</v>
      </c>
      <c r="I11848">
        <f>IFERROR(VLOOKUP(G11848,'NCES Match'!$A$2:$B$1307,2,FALSE),"")</f>
        <v>4811010</v>
      </c>
      <c r="J11848" cm="1">
        <f t="array" ref="J11848">IFERROR(_xlfn.IFS(B11848=2015,H11848/$O$13,B11848=2016,H11848/$O$14,B11848=2017,H11848/$O$15,B11848=2018,H11848/$O$16,B11848=2019,H11848/$O$17,B11848=2020,H11848/$O$18,B11848=2021,H11848/$O$19,B11848=2022,H11848/$O$20),"")</f>
        <v>1.0750832351149674E-4</v>
      </c>
      <c r="K11848" s="3" cm="1">
        <f t="array" ref="K11848">IFERROR(_xlfn.IFS(B11848=2015,J11848*$P$4,B11848=2016,J11848*$P$5,B11848=2017,J11848*$P$6,B11848=2018,J11848*$P$7,B11848=2019,J11848*$P$8,B11848=2020,J11848*$P$9,B11848=2021,J11848*$P$10,B11848=2022,J11848*$P$11),"")</f>
        <v>182575.77625027072</v>
      </c>
      <c r="L11848" s="3">
        <f t="shared" si="186"/>
        <v>338511.77625027072</v>
      </c>
    </row>
    <row r="11849" spans="1:12">
      <c r="A11849">
        <v>4811010</v>
      </c>
      <c r="B11849">
        <v>2018</v>
      </c>
      <c r="D11849" t="s">
        <v>666</v>
      </c>
      <c r="E11849" t="s">
        <v>667</v>
      </c>
      <c r="F11849" t="s">
        <v>4101</v>
      </c>
      <c r="G11849" t="s">
        <v>668</v>
      </c>
      <c r="H11849" s="5">
        <v>170570</v>
      </c>
      <c r="I11849">
        <f>IFERROR(VLOOKUP(G11849,'NCES Match'!$A$2:$B$1307,2,FALSE),"")</f>
        <v>4811010</v>
      </c>
      <c r="J11849" cm="1">
        <f t="array" ref="J11849">IFERROR(_xlfn.IFS(B11849=2015,H11849/$O$13,B11849=2016,H11849/$O$14,B11849=2017,H11849/$O$15,B11849=2018,H11849/$O$16,B11849=2019,H11849/$O$17,B11849=2020,H11849/$O$18,B11849=2021,H11849/$O$19,B11849=2022,H11849/$O$20),"")</f>
        <v>1.1130696047646187E-4</v>
      </c>
      <c r="K11849" s="3" cm="1">
        <f t="array" ref="K11849">IFERROR(_xlfn.IFS(B11849=2015,J11849*$P$4,B11849=2016,J11849*$P$5,B11849=2017,J11849*$P$6,B11849=2018,J11849*$P$7,B11849=2019,J11849*$P$8,B11849=2020,J11849*$P$9,B11849=2021,J11849*$P$10,B11849=2022,J11849*$P$11),"")</f>
        <v>191097.72213762027</v>
      </c>
      <c r="L11849" s="3">
        <f t="shared" si="186"/>
        <v>361667.72213762027</v>
      </c>
    </row>
    <row r="11850" spans="1:12">
      <c r="A11850">
        <v>4811010</v>
      </c>
      <c r="B11850">
        <v>2019</v>
      </c>
      <c r="D11850" t="s">
        <v>666</v>
      </c>
      <c r="E11850" t="s">
        <v>667</v>
      </c>
      <c r="F11850" t="s">
        <v>4101</v>
      </c>
      <c r="G11850" t="s">
        <v>668</v>
      </c>
      <c r="H11850" s="5">
        <v>195296</v>
      </c>
      <c r="I11850">
        <f>IFERROR(VLOOKUP(G11850,'NCES Match'!$A$2:$B$1307,2,FALSE),"")</f>
        <v>4811010</v>
      </c>
      <c r="J11850" cm="1">
        <f t="array" ref="J11850">IFERROR(_xlfn.IFS(B11850=2015,H11850/$O$13,B11850=2016,H11850/$O$14,B11850=2017,H11850/$O$15,B11850=2018,H11850/$O$16,B11850=2019,H11850/$O$17,B11850=2020,H11850/$O$18,B11850=2021,H11850/$O$19,B11850=2022,H11850/$O$20),"")</f>
        <v>1.2365752648377086E-4</v>
      </c>
      <c r="K11850" s="3" cm="1">
        <f t="array" ref="K11850">IFERROR(_xlfn.IFS(B11850=2015,J11850*$P$4,B11850=2016,J11850*$P$5,B11850=2017,J11850*$P$6,B11850=2018,J11850*$P$7,B11850=2019,J11850*$P$8,B11850=2020,J11850*$P$9,B11850=2021,J11850*$P$10,B11850=2022,J11850*$P$11),"")</f>
        <v>214907.62653845063</v>
      </c>
      <c r="L11850" s="3">
        <f t="shared" si="186"/>
        <v>410203.6265384506</v>
      </c>
    </row>
    <row r="11851" spans="1:12">
      <c r="A11851">
        <v>4811010</v>
      </c>
      <c r="B11851">
        <v>2020</v>
      </c>
      <c r="D11851" t="s">
        <v>666</v>
      </c>
      <c r="E11851" t="s">
        <v>667</v>
      </c>
      <c r="F11851" t="s">
        <v>4230</v>
      </c>
      <c r="G11851" t="s">
        <v>668</v>
      </c>
      <c r="H11851" s="5">
        <v>237573</v>
      </c>
      <c r="I11851">
        <f>IFERROR(VLOOKUP(G11851,'NCES Match'!$A$2:$B$1307,2,FALSE),"")</f>
        <v>4811010</v>
      </c>
      <c r="J11851" cm="1">
        <f t="array" ref="J11851">IFERROR(_xlfn.IFS(B11851=2015,H11851/$O$13,B11851=2016,H11851/$O$14,B11851=2017,H11851/$O$15,B11851=2018,H11851/$O$16,B11851=2019,H11851/$O$17,B11851=2020,H11851/$O$18,B11851=2021,H11851/$O$19,B11851=2022,H11851/$O$20),"")</f>
        <v>1.2874260539561135E-4</v>
      </c>
      <c r="K11851" s="3" cm="1">
        <f t="array" ref="K11851">IFERROR(_xlfn.IFS(B11851=2015,J11851*$P$4,B11851=2016,J11851*$P$5,B11851=2017,J11851*$P$6,B11851=2018,J11851*$P$7,B11851=2019,J11851*$P$8,B11851=2020,J11851*$P$9,B11851=2021,J11851*$P$10,B11851=2022,J11851*$P$11),"")</f>
        <v>271389.77458438289</v>
      </c>
      <c r="L11851" s="3">
        <f t="shared" si="186"/>
        <v>508962.77458438289</v>
      </c>
    </row>
    <row r="11852" spans="1:12">
      <c r="A11852">
        <v>4811010</v>
      </c>
      <c r="B11852">
        <v>2021</v>
      </c>
      <c r="D11852" t="s">
        <v>666</v>
      </c>
      <c r="E11852" t="s">
        <v>667</v>
      </c>
      <c r="F11852" t="s">
        <v>4230</v>
      </c>
      <c r="G11852" t="s">
        <v>668</v>
      </c>
      <c r="H11852" s="5">
        <v>247825.01</v>
      </c>
      <c r="I11852">
        <f>IFERROR(VLOOKUP(G11852,'NCES Match'!$A$2:$B$1307,2,FALSE),"")</f>
        <v>4811010</v>
      </c>
      <c r="J11852" cm="1">
        <f t="array" ref="J11852">IFERROR(_xlfn.IFS(B11852=2015,H11852/$O$13,B11852=2016,H11852/$O$14,B11852=2017,H11852/$O$15,B11852=2018,H11852/$O$16,B11852=2019,H11852/$O$17,B11852=2020,H11852/$O$18,B11852=2021,H11852/$O$19,B11852=2022,H11852/$O$20),"")</f>
        <v>1.2679793548040703E-4</v>
      </c>
      <c r="K11852" s="3" cm="1">
        <f t="array" ref="K11852">IFERROR(_xlfn.IFS(B11852=2015,J11852*$P$4,B11852=2016,J11852*$P$5,B11852=2017,J11852*$P$6,B11852=2018,J11852*$P$7,B11852=2019,J11852*$P$8,B11852=2020,J11852*$P$9,B11852=2021,J11852*$P$10,B11852=2022,J11852*$P$11),"")</f>
        <v>271417.73833818681</v>
      </c>
      <c r="L11852" s="3">
        <f t="shared" si="186"/>
        <v>519242.74833818682</v>
      </c>
    </row>
    <row r="11853" spans="1:12">
      <c r="A11853">
        <v>4811010</v>
      </c>
      <c r="B11853">
        <v>2022</v>
      </c>
      <c r="D11853" t="s">
        <v>666</v>
      </c>
      <c r="E11853" t="s">
        <v>667</v>
      </c>
      <c r="F11853" t="s">
        <v>4101</v>
      </c>
      <c r="G11853" t="s">
        <v>668</v>
      </c>
      <c r="H11853" s="5">
        <v>296097.11</v>
      </c>
      <c r="I11853">
        <f>IFERROR(VLOOKUP(G11853,'NCES Match'!$A$2:$B$1307,2,FALSE),"")</f>
        <v>4811010</v>
      </c>
      <c r="J11853" cm="1">
        <f t="array" ref="J11853">IFERROR(_xlfn.IFS(B11853=2015,H11853/$O$13,B11853=2016,H11853/$O$14,B11853=2017,H11853/$O$15,B11853=2018,H11853/$O$16,B11853=2019,H11853/$O$17,B11853=2020,H11853/$O$18,B11853=2021,H11853/$O$19,B11853=2022,H11853/$O$20),"")</f>
        <v>1.3005492393076325E-4</v>
      </c>
      <c r="K11853" s="3" cm="1">
        <f t="array" ref="K11853">IFERROR(_xlfn.IFS(B11853=2015,J11853*$P$4,B11853=2016,J11853*$P$5,B11853=2017,J11853*$P$6,B11853=2018,J11853*$P$7,B11853=2019,J11853*$P$8,B11853=2020,J11853*$P$9,B11853=2021,J11853*$P$10,B11853=2022,J11853*$P$11),"")</f>
        <v>280071.06853152136</v>
      </c>
      <c r="L11853" s="3">
        <f t="shared" si="186"/>
        <v>576168.17853152135</v>
      </c>
    </row>
    <row r="11854" spans="1:12">
      <c r="A11854">
        <v>4811010</v>
      </c>
      <c r="B11854">
        <v>2023</v>
      </c>
      <c r="D11854" t="s">
        <v>666</v>
      </c>
      <c r="E11854" t="s">
        <v>667</v>
      </c>
      <c r="F11854" t="s">
        <v>4101</v>
      </c>
      <c r="G11854" t="s">
        <v>668</v>
      </c>
      <c r="H11854" s="5">
        <v>337227.88</v>
      </c>
      <c r="I11854">
        <f>IFERROR(VLOOKUP(G11854,'NCES Match'!$A$2:$B$1307,2,FALSE),"")</f>
        <v>4811010</v>
      </c>
      <c r="J11854" t="str" cm="1">
        <f t="array" ref="J11854">IFERROR(_xlfn.IFS(B11854=2015,H11854/$O$13,B11854=2016,H11854/$O$14,B11854=2017,H11854/$O$15,B11854=2018,H11854/$O$16,B11854=2019,H11854/$O$17,B11854=2020,H11854/$O$18,B11854=2021,H11854/$O$19,B11854=2022,H11854/$O$20),"")</f>
        <v/>
      </c>
      <c r="K11854" s="3" t="str" cm="1">
        <f t="array" ref="K11854">IFERROR(_xlfn.IFS(B11854=2015,J11854*$P$4,B11854=2016,J11854*$P$5,B11854=2017,J11854*$P$6,B11854=2018,J11854*$P$7,B11854=2019,J11854*$P$8,B11854=2020,J11854*$P$9,B11854=2021,J11854*$P$10,B11854=2022,J11854*$P$11),"")</f>
        <v/>
      </c>
      <c r="L11854" s="3">
        <f t="shared" si="186"/>
        <v>337227.88</v>
      </c>
    </row>
    <row r="11855" spans="1:12">
      <c r="A11855">
        <v>4811340</v>
      </c>
      <c r="B11855">
        <v>2015</v>
      </c>
      <c r="C11855" t="s">
        <v>381</v>
      </c>
      <c r="D11855" t="s">
        <v>696</v>
      </c>
      <c r="E11855" t="s">
        <v>697</v>
      </c>
      <c r="G11855" t="s">
        <v>698</v>
      </c>
      <c r="H11855" s="5">
        <v>456003.87</v>
      </c>
      <c r="I11855">
        <f>IFERROR(VLOOKUP(G11855,'NCES Match'!$A$2:$B$1307,2,FALSE),"")</f>
        <v>4811340</v>
      </c>
      <c r="J11855" cm="1">
        <f t="array" ref="J11855">IFERROR(_xlfn.IFS(B11855=2015,H11855/$O$13,B11855=2016,H11855/$O$14,B11855=2017,H11855/$O$15,B11855=2018,H11855/$O$16,B11855=2019,H11855/$O$17,B11855=2020,H11855/$O$18,B11855=2021,H11855/$O$19,B11855=2022,H11855/$O$20),"")</f>
        <v>3.5723514492567499E-4</v>
      </c>
      <c r="K11855" s="3" cm="1">
        <f t="array" ref="K11855">IFERROR(_xlfn.IFS(B11855=2015,J11855*$P$4,B11855=2016,J11855*$P$5,B11855=2017,J11855*$P$6,B11855=2018,J11855*$P$7,B11855=2019,J11855*$P$8,B11855=2020,J11855*$P$9,B11855=2021,J11855*$P$10,B11855=2022,J11855*$P$11),"")</f>
        <v>568533.65583634749</v>
      </c>
      <c r="L11855" s="3">
        <f t="shared" si="186"/>
        <v>1024537.5258363475</v>
      </c>
    </row>
    <row r="11856" spans="1:12">
      <c r="A11856">
        <v>4811340</v>
      </c>
      <c r="B11856">
        <v>2016</v>
      </c>
      <c r="C11856" t="s">
        <v>4102</v>
      </c>
      <c r="D11856" t="s">
        <v>696</v>
      </c>
      <c r="E11856" t="s">
        <v>697</v>
      </c>
      <c r="F11856" t="s">
        <v>4101</v>
      </c>
      <c r="G11856" t="s">
        <v>698</v>
      </c>
      <c r="H11856" s="5">
        <v>455858</v>
      </c>
      <c r="I11856">
        <f>IFERROR(VLOOKUP(G11856,'NCES Match'!$A$2:$B$1307,2,FALSE),"")</f>
        <v>4811340</v>
      </c>
      <c r="J11856" cm="1">
        <f t="array" ref="J11856">IFERROR(_xlfn.IFS(B11856=2015,H11856/$O$13,B11856=2016,H11856/$O$14,B11856=2017,H11856/$O$15,B11856=2018,H11856/$O$16,B11856=2019,H11856/$O$17,B11856=2020,H11856/$O$18,B11856=2021,H11856/$O$19,B11856=2022,H11856/$O$20),"")</f>
        <v>3.2633365733087831E-4</v>
      </c>
      <c r="K11856" s="3" cm="1">
        <f t="array" ref="K11856">IFERROR(_xlfn.IFS(B11856=2015,J11856*$P$4,B11856=2016,J11856*$P$5,B11856=2017,J11856*$P$6,B11856=2018,J11856*$P$7,B11856=2019,J11856*$P$8,B11856=2020,J11856*$P$9,B11856=2021,J11856*$P$10,B11856=2022,J11856*$P$11),"")</f>
        <v>546814.87349774397</v>
      </c>
      <c r="L11856" s="3">
        <f t="shared" si="186"/>
        <v>1002672.873497744</v>
      </c>
    </row>
    <row r="11857" spans="1:12">
      <c r="A11857">
        <v>4811340</v>
      </c>
      <c r="B11857">
        <v>2017</v>
      </c>
      <c r="D11857" t="s">
        <v>696</v>
      </c>
      <c r="E11857" t="s">
        <v>697</v>
      </c>
      <c r="F11857" t="s">
        <v>4101</v>
      </c>
      <c r="G11857" t="s">
        <v>698</v>
      </c>
      <c r="H11857" s="5">
        <v>474059</v>
      </c>
      <c r="I11857">
        <f>IFERROR(VLOOKUP(G11857,'NCES Match'!$A$2:$B$1307,2,FALSE),"")</f>
        <v>4811340</v>
      </c>
      <c r="J11857" cm="1">
        <f t="array" ref="J11857">IFERROR(_xlfn.IFS(B11857=2015,H11857/$O$13,B11857=2016,H11857/$O$14,B11857=2017,H11857/$O$15,B11857=2018,H11857/$O$16,B11857=2019,H11857/$O$17,B11857=2020,H11857/$O$18,B11857=2021,H11857/$O$19,B11857=2022,H11857/$O$20),"")</f>
        <v>3.2683465226462542E-4</v>
      </c>
      <c r="K11857" s="3" cm="1">
        <f t="array" ref="K11857">IFERROR(_xlfn.IFS(B11857=2015,J11857*$P$4,B11857=2016,J11857*$P$5,B11857=2017,J11857*$P$6,B11857=2018,J11857*$P$7,B11857=2019,J11857*$P$8,B11857=2020,J11857*$P$9,B11857=2021,J11857*$P$10,B11857=2022,J11857*$P$11),"")</f>
        <v>555046.23636252747</v>
      </c>
      <c r="L11857" s="3">
        <f t="shared" si="186"/>
        <v>1029105.2363625275</v>
      </c>
    </row>
    <row r="11858" spans="1:12">
      <c r="A11858">
        <v>4811340</v>
      </c>
      <c r="B11858">
        <v>2018</v>
      </c>
      <c r="D11858" t="s">
        <v>696</v>
      </c>
      <c r="E11858" t="s">
        <v>697</v>
      </c>
      <c r="F11858" t="s">
        <v>4101</v>
      </c>
      <c r="G11858" t="s">
        <v>698</v>
      </c>
      <c r="H11858" s="5">
        <v>488386</v>
      </c>
      <c r="I11858">
        <f>IFERROR(VLOOKUP(G11858,'NCES Match'!$A$2:$B$1307,2,FALSE),"")</f>
        <v>4811340</v>
      </c>
      <c r="J11858" cm="1">
        <f t="array" ref="J11858">IFERROR(_xlfn.IFS(B11858=2015,H11858/$O$13,B11858=2016,H11858/$O$14,B11858=2017,H11858/$O$15,B11858=2018,H11858/$O$16,B11858=2019,H11858/$O$17,B11858=2020,H11858/$O$18,B11858=2021,H11858/$O$19,B11858=2022,H11858/$O$20),"")</f>
        <v>3.1870059916314303E-4</v>
      </c>
      <c r="K11858" s="3" cm="1">
        <f t="array" ref="K11858">IFERROR(_xlfn.IFS(B11858=2015,J11858*$P$4,B11858=2016,J11858*$P$5,B11858=2017,J11858*$P$6,B11858=2018,J11858*$P$7,B11858=2019,J11858*$P$8,B11858=2020,J11858*$P$9,B11858=2021,J11858*$P$10,B11858=2022,J11858*$P$11),"")</f>
        <v>547162.17461396393</v>
      </c>
      <c r="L11858" s="3">
        <f t="shared" si="186"/>
        <v>1035548.1746139639</v>
      </c>
    </row>
    <row r="11859" spans="1:12">
      <c r="A11859">
        <v>4811340</v>
      </c>
      <c r="B11859">
        <v>2019</v>
      </c>
      <c r="D11859" t="s">
        <v>696</v>
      </c>
      <c r="E11859" t="s">
        <v>697</v>
      </c>
      <c r="F11859" t="s">
        <v>4101</v>
      </c>
      <c r="G11859" t="s">
        <v>698</v>
      </c>
      <c r="H11859" s="5">
        <v>492850</v>
      </c>
      <c r="I11859">
        <f>IFERROR(VLOOKUP(G11859,'NCES Match'!$A$2:$B$1307,2,FALSE),"")</f>
        <v>4811340</v>
      </c>
      <c r="J11859" cm="1">
        <f t="array" ref="J11859">IFERROR(_xlfn.IFS(B11859=2015,H11859/$O$13,B11859=2016,H11859/$O$14,B11859=2017,H11859/$O$15,B11859=2018,H11859/$O$16,B11859=2019,H11859/$O$17,B11859=2020,H11859/$O$18,B11859=2021,H11859/$O$19,B11859=2022,H11859/$O$20),"")</f>
        <v>3.1206277613226322E-4</v>
      </c>
      <c r="K11859" s="3" cm="1">
        <f t="array" ref="K11859">IFERROR(_xlfn.IFS(B11859=2015,J11859*$P$4,B11859=2016,J11859*$P$5,B11859=2017,J11859*$P$6,B11859=2018,J11859*$P$7,B11859=2019,J11859*$P$8,B11859=2020,J11859*$P$9,B11859=2021,J11859*$P$10,B11859=2022,J11859*$P$11),"")</f>
        <v>542342.00259849359</v>
      </c>
      <c r="L11859" s="3">
        <f t="shared" si="186"/>
        <v>1035192.0025984936</v>
      </c>
    </row>
    <row r="11860" spans="1:12">
      <c r="A11860">
        <v>4811340</v>
      </c>
      <c r="B11860">
        <v>2020</v>
      </c>
      <c r="D11860" t="s">
        <v>696</v>
      </c>
      <c r="E11860" t="s">
        <v>697</v>
      </c>
      <c r="F11860" t="s">
        <v>4230</v>
      </c>
      <c r="G11860" t="s">
        <v>698</v>
      </c>
      <c r="H11860" s="5">
        <v>544945</v>
      </c>
      <c r="I11860">
        <f>IFERROR(VLOOKUP(G11860,'NCES Match'!$A$2:$B$1307,2,FALSE),"")</f>
        <v>4811340</v>
      </c>
      <c r="J11860" cm="1">
        <f t="array" ref="J11860">IFERROR(_xlfn.IFS(B11860=2015,H11860/$O$13,B11860=2016,H11860/$O$14,B11860=2017,H11860/$O$15,B11860=2018,H11860/$O$16,B11860=2019,H11860/$O$17,B11860=2020,H11860/$O$18,B11860=2021,H11860/$O$19,B11860=2022,H11860/$O$20),"")</f>
        <v>2.9530981676079111E-4</v>
      </c>
      <c r="K11860" s="3" cm="1">
        <f t="array" ref="K11860">IFERROR(_xlfn.IFS(B11860=2015,J11860*$P$4,B11860=2016,J11860*$P$5,B11860=2017,J11860*$P$6,B11860=2018,J11860*$P$7,B11860=2019,J11860*$P$8,B11860=2020,J11860*$P$9,B11860=2021,J11860*$P$10,B11860=2022,J11860*$P$11),"")</f>
        <v>622513.92502888187</v>
      </c>
      <c r="L11860" s="3">
        <f t="shared" si="186"/>
        <v>1167458.925028882</v>
      </c>
    </row>
    <row r="11861" spans="1:12">
      <c r="A11861">
        <v>4811340</v>
      </c>
      <c r="B11861">
        <v>2021</v>
      </c>
      <c r="D11861" t="s">
        <v>696</v>
      </c>
      <c r="E11861" t="s">
        <v>697</v>
      </c>
      <c r="F11861" t="s">
        <v>4230</v>
      </c>
      <c r="G11861" t="s">
        <v>698</v>
      </c>
      <c r="H11861" s="5">
        <v>557480.93999999994</v>
      </c>
      <c r="I11861">
        <f>IFERROR(VLOOKUP(G11861,'NCES Match'!$A$2:$B$1307,2,FALSE),"")</f>
        <v>4811340</v>
      </c>
      <c r="J11861" cm="1">
        <f t="array" ref="J11861">IFERROR(_xlfn.IFS(B11861=2015,H11861/$O$13,B11861=2016,H11861/$O$14,B11861=2017,H11861/$O$15,B11861=2018,H11861/$O$16,B11861=2019,H11861/$O$17,B11861=2020,H11861/$O$18,B11861=2021,H11861/$O$19,B11861=2022,H11861/$O$20),"")</f>
        <v>2.8523122933265155E-4</v>
      </c>
      <c r="K11861" s="3" cm="1">
        <f t="array" ref="K11861">IFERROR(_xlfn.IFS(B11861=2015,J11861*$P$4,B11861=2016,J11861*$P$5,B11861=2017,J11861*$P$6,B11861=2018,J11861*$P$7,B11861=2019,J11861*$P$8,B11861=2020,J11861*$P$9,B11861=2021,J11861*$P$10,B11861=2022,J11861*$P$11),"")</f>
        <v>610552.64721444552</v>
      </c>
      <c r="L11861" s="3">
        <f t="shared" si="186"/>
        <v>1168033.5872144455</v>
      </c>
    </row>
    <row r="11862" spans="1:12">
      <c r="A11862">
        <v>4811340</v>
      </c>
      <c r="B11862">
        <v>2022</v>
      </c>
      <c r="D11862" t="s">
        <v>696</v>
      </c>
      <c r="E11862" t="s">
        <v>697</v>
      </c>
      <c r="F11862" t="s">
        <v>4101</v>
      </c>
      <c r="G11862" t="s">
        <v>698</v>
      </c>
      <c r="H11862" s="5">
        <v>646166.96</v>
      </c>
      <c r="I11862">
        <f>IFERROR(VLOOKUP(G11862,'NCES Match'!$A$2:$B$1307,2,FALSE),"")</f>
        <v>4811340</v>
      </c>
      <c r="J11862" cm="1">
        <f t="array" ref="J11862">IFERROR(_xlfn.IFS(B11862=2015,H11862/$O$13,B11862=2016,H11862/$O$14,B11862=2017,H11862/$O$15,B11862=2018,H11862/$O$16,B11862=2019,H11862/$O$17,B11862=2020,H11862/$O$18,B11862=2021,H11862/$O$19,B11862=2022,H11862/$O$20),"")</f>
        <v>2.8381632914070839E-4</v>
      </c>
      <c r="K11862" s="3" cm="1">
        <f t="array" ref="K11862">IFERROR(_xlfn.IFS(B11862=2015,J11862*$P$4,B11862=2016,J11862*$P$5,B11862=2017,J11862*$P$6,B11862=2018,J11862*$P$7,B11862=2019,J11862*$P$8,B11862=2020,J11862*$P$9,B11862=2021,J11862*$P$10,B11862=2022,J11862*$P$11),"")</f>
        <v>611193.64162981813</v>
      </c>
      <c r="L11862" s="3">
        <f t="shared" si="186"/>
        <v>1257360.6016298181</v>
      </c>
    </row>
    <row r="11863" spans="1:12">
      <c r="A11863">
        <v>4811340</v>
      </c>
      <c r="B11863">
        <v>2023</v>
      </c>
      <c r="D11863" t="s">
        <v>696</v>
      </c>
      <c r="E11863" t="s">
        <v>697</v>
      </c>
      <c r="F11863" t="s">
        <v>4101</v>
      </c>
      <c r="G11863" t="s">
        <v>698</v>
      </c>
      <c r="H11863" s="5">
        <v>688122.67</v>
      </c>
      <c r="I11863">
        <f>IFERROR(VLOOKUP(G11863,'NCES Match'!$A$2:$B$1307,2,FALSE),"")</f>
        <v>4811340</v>
      </c>
      <c r="J11863" t="str" cm="1">
        <f t="array" ref="J11863">IFERROR(_xlfn.IFS(B11863=2015,H11863/$O$13,B11863=2016,H11863/$O$14,B11863=2017,H11863/$O$15,B11863=2018,H11863/$O$16,B11863=2019,H11863/$O$17,B11863=2020,H11863/$O$18,B11863=2021,H11863/$O$19,B11863=2022,H11863/$O$20),"")</f>
        <v/>
      </c>
      <c r="K11863" s="3" t="str" cm="1">
        <f t="array" ref="K11863">IFERROR(_xlfn.IFS(B11863=2015,J11863*$P$4,B11863=2016,J11863*$P$5,B11863=2017,J11863*$P$6,B11863=2018,J11863*$P$7,B11863=2019,J11863*$P$8,B11863=2020,J11863*$P$9,B11863=2021,J11863*$P$10,B11863=2022,J11863*$P$11),"")</f>
        <v/>
      </c>
      <c r="L11863" s="3">
        <f t="shared" si="186"/>
        <v>688122.67</v>
      </c>
    </row>
    <row r="11864" spans="1:12">
      <c r="A11864">
        <v>4813800</v>
      </c>
      <c r="B11864">
        <v>2015</v>
      </c>
      <c r="C11864" t="s">
        <v>381</v>
      </c>
      <c r="D11864" t="s">
        <v>877</v>
      </c>
      <c r="E11864" t="s">
        <v>878</v>
      </c>
      <c r="G11864" t="s">
        <v>879</v>
      </c>
      <c r="H11864" s="5">
        <v>116029.98</v>
      </c>
      <c r="I11864">
        <f>IFERROR(VLOOKUP(G11864,'NCES Match'!$A$2:$B$1307,2,FALSE),"")</f>
        <v>4813800</v>
      </c>
      <c r="J11864" cm="1">
        <f t="array" ref="J11864">IFERROR(_xlfn.IFS(B11864=2015,H11864/$O$13,B11864=2016,H11864/$O$14,B11864=2017,H11864/$O$15,B11864=2018,H11864/$O$16,B11864=2019,H11864/$O$17,B11864=2020,H11864/$O$18,B11864=2021,H11864/$O$19,B11864=2022,H11864/$O$20),"")</f>
        <v>9.0898322246745777E-5</v>
      </c>
      <c r="K11864" s="3" cm="1">
        <f t="array" ref="K11864">IFERROR(_xlfn.IFS(B11864=2015,J11864*$P$4,B11864=2016,J11864*$P$5,B11864=2017,J11864*$P$6,B11864=2018,J11864*$P$7,B11864=2019,J11864*$P$8,B11864=2020,J11864*$P$9,B11864=2021,J11864*$P$10,B11864=2022,J11864*$P$11),"")</f>
        <v>144663.13348616599</v>
      </c>
      <c r="L11864" s="3">
        <f t="shared" si="186"/>
        <v>260693.113486166</v>
      </c>
    </row>
    <row r="11865" spans="1:12">
      <c r="A11865">
        <v>4813800</v>
      </c>
      <c r="B11865">
        <v>2016</v>
      </c>
      <c r="C11865" t="s">
        <v>4102</v>
      </c>
      <c r="D11865" t="s">
        <v>877</v>
      </c>
      <c r="E11865" t="s">
        <v>878</v>
      </c>
      <c r="F11865" t="s">
        <v>4101</v>
      </c>
      <c r="G11865" t="s">
        <v>879</v>
      </c>
      <c r="H11865" s="5">
        <v>115886</v>
      </c>
      <c r="I11865">
        <f>IFERROR(VLOOKUP(G11865,'NCES Match'!$A$2:$B$1307,2,FALSE),"")</f>
        <v>4813800</v>
      </c>
      <c r="J11865" cm="1">
        <f t="array" ref="J11865">IFERROR(_xlfn.IFS(B11865=2015,H11865/$O$13,B11865=2016,H11865/$O$14,B11865=2017,H11865/$O$15,B11865=2018,H11865/$O$16,B11865=2019,H11865/$O$17,B11865=2020,H11865/$O$18,B11865=2021,H11865/$O$19,B11865=2022,H11865/$O$20),"")</f>
        <v>8.2958952598059408E-5</v>
      </c>
      <c r="K11865" s="3" cm="1">
        <f t="array" ref="K11865">IFERROR(_xlfn.IFS(B11865=2015,J11865*$P$4,B11865=2016,J11865*$P$5,B11865=2017,J11865*$P$6,B11865=2018,J11865*$P$7,B11865=2019,J11865*$P$8,B11865=2020,J11865*$P$9,B11865=2021,J11865*$P$10,B11865=2022,J11865*$P$11),"")</f>
        <v>139008.61327465912</v>
      </c>
      <c r="L11865" s="3">
        <f t="shared" si="186"/>
        <v>254894.61327465912</v>
      </c>
    </row>
    <row r="11866" spans="1:12">
      <c r="A11866">
        <v>4813800</v>
      </c>
      <c r="B11866">
        <v>2017</v>
      </c>
      <c r="D11866" t="s">
        <v>877</v>
      </c>
      <c r="E11866" t="s">
        <v>878</v>
      </c>
      <c r="F11866" t="s">
        <v>4101</v>
      </c>
      <c r="G11866" t="s">
        <v>879</v>
      </c>
      <c r="H11866" s="5">
        <v>108094</v>
      </c>
      <c r="I11866">
        <f>IFERROR(VLOOKUP(G11866,'NCES Match'!$A$2:$B$1307,2,FALSE),"")</f>
        <v>4813800</v>
      </c>
      <c r="J11866" cm="1">
        <f t="array" ref="J11866">IFERROR(_xlfn.IFS(B11866=2015,H11866/$O$13,B11866=2016,H11866/$O$14,B11866=2017,H11866/$O$15,B11866=2018,H11866/$O$16,B11866=2019,H11866/$O$17,B11866=2020,H11866/$O$18,B11866=2021,H11866/$O$19,B11866=2022,H11866/$O$20),"")</f>
        <v>7.4524194038911654E-5</v>
      </c>
      <c r="K11866" s="3" cm="1">
        <f t="array" ref="K11866">IFERROR(_xlfn.IFS(B11866=2015,J11866*$P$4,B11866=2016,J11866*$P$5,B11866=2017,J11866*$P$6,B11866=2018,J11866*$P$7,B11866=2019,J11866*$P$8,B11866=2020,J11866*$P$9,B11866=2021,J11866*$P$10,B11866=2022,J11866*$P$11),"")</f>
        <v>126560.5502128871</v>
      </c>
      <c r="L11866" s="3">
        <f t="shared" si="186"/>
        <v>234654.55021288712</v>
      </c>
    </row>
    <row r="11867" spans="1:12">
      <c r="A11867">
        <v>4813800</v>
      </c>
      <c r="B11867">
        <v>2018</v>
      </c>
      <c r="D11867" t="s">
        <v>877</v>
      </c>
      <c r="E11867" t="s">
        <v>878</v>
      </c>
      <c r="F11867" t="s">
        <v>4101</v>
      </c>
      <c r="G11867" t="s">
        <v>879</v>
      </c>
      <c r="H11867" s="5">
        <v>116782</v>
      </c>
      <c r="I11867">
        <f>IFERROR(VLOOKUP(G11867,'NCES Match'!$A$2:$B$1307,2,FALSE),"")</f>
        <v>4813800</v>
      </c>
      <c r="J11867" cm="1">
        <f t="array" ref="J11867">IFERROR(_xlfn.IFS(B11867=2015,H11867/$O$13,B11867=2016,H11867/$O$14,B11867=2017,H11867/$O$15,B11867=2018,H11867/$O$16,B11867=2019,H11867/$O$17,B11867=2020,H11867/$O$18,B11867=2021,H11867/$O$19,B11867=2022,H11867/$O$20),"")</f>
        <v>7.6207125862473883E-5</v>
      </c>
      <c r="K11867" s="3" cm="1">
        <f t="array" ref="K11867">IFERROR(_xlfn.IFS(B11867=2015,J11867*$P$4,B11867=2016,J11867*$P$5,B11867=2017,J11867*$P$6,B11867=2018,J11867*$P$7,B11867=2019,J11867*$P$8,B11867=2020,J11867*$P$9,B11867=2021,J11867*$P$10,B11867=2022,J11867*$P$11),"")</f>
        <v>130836.45533608238</v>
      </c>
      <c r="L11867" s="3">
        <f t="shared" si="186"/>
        <v>247618.45533608238</v>
      </c>
    </row>
    <row r="11868" spans="1:12">
      <c r="A11868">
        <v>4813800</v>
      </c>
      <c r="B11868">
        <v>2019</v>
      </c>
      <c r="D11868" t="s">
        <v>877</v>
      </c>
      <c r="E11868" t="s">
        <v>878</v>
      </c>
      <c r="F11868" t="s">
        <v>4101</v>
      </c>
      <c r="G11868" t="s">
        <v>879</v>
      </c>
      <c r="H11868" s="5">
        <v>123650</v>
      </c>
      <c r="I11868">
        <f>IFERROR(VLOOKUP(G11868,'NCES Match'!$A$2:$B$1307,2,FALSE),"")</f>
        <v>4813800</v>
      </c>
      <c r="J11868" cm="1">
        <f t="array" ref="J11868">IFERROR(_xlfn.IFS(B11868=2015,H11868/$O$13,B11868=2016,H11868/$O$14,B11868=2017,H11868/$O$15,B11868=2018,H11868/$O$16,B11868=2019,H11868/$O$17,B11868=2020,H11868/$O$18,B11868=2021,H11868/$O$19,B11868=2022,H11868/$O$20),"")</f>
        <v>7.8292710294723228E-5</v>
      </c>
      <c r="K11868" s="3" cm="1">
        <f t="array" ref="K11868">IFERROR(_xlfn.IFS(B11868=2015,J11868*$P$4,B11868=2016,J11868*$P$5,B11868=2017,J11868*$P$6,B11868=2018,J11868*$P$7,B11868=2019,J11868*$P$8,B11868=2020,J11868*$P$9,B11868=2021,J11868*$P$10,B11868=2022,J11868*$P$11),"")</f>
        <v>136066.93440459314</v>
      </c>
      <c r="L11868" s="3">
        <f t="shared" si="186"/>
        <v>259716.93440459314</v>
      </c>
    </row>
    <row r="11869" spans="1:12">
      <c r="A11869">
        <v>4813800</v>
      </c>
      <c r="B11869">
        <v>2020</v>
      </c>
      <c r="D11869" t="s">
        <v>877</v>
      </c>
      <c r="E11869" t="s">
        <v>878</v>
      </c>
      <c r="F11869" t="s">
        <v>4230</v>
      </c>
      <c r="G11869" t="s">
        <v>879</v>
      </c>
      <c r="H11869" s="5">
        <v>136823</v>
      </c>
      <c r="I11869">
        <f>IFERROR(VLOOKUP(G11869,'NCES Match'!$A$2:$B$1307,2,FALSE),"")</f>
        <v>4813800</v>
      </c>
      <c r="J11869" cm="1">
        <f t="array" ref="J11869">IFERROR(_xlfn.IFS(B11869=2015,H11869/$O$13,B11869=2016,H11869/$O$14,B11869=2017,H11869/$O$15,B11869=2018,H11869/$O$16,B11869=2019,H11869/$O$17,B11869=2020,H11869/$O$18,B11869=2021,H11869/$O$19,B11869=2022,H11869/$O$20),"")</f>
        <v>7.4145418452617652E-5</v>
      </c>
      <c r="K11869" s="3" cm="1">
        <f t="array" ref="K11869">IFERROR(_xlfn.IFS(B11869=2015,J11869*$P$4,B11869=2016,J11869*$P$5,B11869=2017,J11869*$P$6,B11869=2018,J11869*$P$7,B11869=2019,J11869*$P$8,B11869=2020,J11869*$P$9,B11869=2021,J11869*$P$10,B11869=2022,J11869*$P$11),"")</f>
        <v>156298.75081747095</v>
      </c>
      <c r="L11869" s="3">
        <f t="shared" si="186"/>
        <v>293121.75081747095</v>
      </c>
    </row>
    <row r="11870" spans="1:12">
      <c r="A11870">
        <v>4813800</v>
      </c>
      <c r="B11870">
        <v>2021</v>
      </c>
      <c r="D11870" t="s">
        <v>877</v>
      </c>
      <c r="E11870" t="s">
        <v>878</v>
      </c>
      <c r="F11870" t="s">
        <v>4101</v>
      </c>
      <c r="G11870" t="s">
        <v>879</v>
      </c>
      <c r="H11870" s="5">
        <v>160172.9</v>
      </c>
      <c r="I11870">
        <f>IFERROR(VLOOKUP(G11870,'NCES Match'!$A$2:$B$1307,2,FALSE),"")</f>
        <v>4813800</v>
      </c>
      <c r="J11870" cm="1">
        <f t="array" ref="J11870">IFERROR(_xlfn.IFS(B11870=2015,H11870/$O$13,B11870=2016,H11870/$O$14,B11870=2017,H11870/$O$15,B11870=2018,H11870/$O$16,B11870=2019,H11870/$O$17,B11870=2020,H11870/$O$18,B11870=2021,H11870/$O$19,B11870=2022,H11870/$O$20),"")</f>
        <v>8.195134558820229E-5</v>
      </c>
      <c r="K11870" s="3" cm="1">
        <f t="array" ref="K11870">IFERROR(_xlfn.IFS(B11870=2015,J11870*$P$4,B11870=2016,J11870*$P$5,B11870=2017,J11870*$P$6,B11870=2018,J11870*$P$7,B11870=2019,J11870*$P$8,B11870=2020,J11870*$P$9,B11870=2021,J11870*$P$10,B11870=2022,J11870*$P$11),"")</f>
        <v>175421.22266460743</v>
      </c>
      <c r="L11870" s="3">
        <f t="shared" si="186"/>
        <v>335594.12266460742</v>
      </c>
    </row>
    <row r="11871" spans="1:12">
      <c r="A11871">
        <v>4813800</v>
      </c>
      <c r="B11871">
        <v>2022</v>
      </c>
      <c r="D11871" t="s">
        <v>877</v>
      </c>
      <c r="E11871" t="s">
        <v>878</v>
      </c>
      <c r="F11871" t="s">
        <v>4101</v>
      </c>
      <c r="G11871" t="s">
        <v>879</v>
      </c>
      <c r="H11871" s="5">
        <v>166125.57999999999</v>
      </c>
      <c r="I11871">
        <f>IFERROR(VLOOKUP(G11871,'NCES Match'!$A$2:$B$1307,2,FALSE),"")</f>
        <v>4813800</v>
      </c>
      <c r="J11871" cm="1">
        <f t="array" ref="J11871">IFERROR(_xlfn.IFS(B11871=2015,H11871/$O$13,B11871=2016,H11871/$O$14,B11871=2017,H11871/$O$15,B11871=2018,H11871/$O$16,B11871=2019,H11871/$O$17,B11871=2020,H11871/$O$18,B11871=2021,H11871/$O$19,B11871=2022,H11871/$O$20),"")</f>
        <v>7.2967445274470678E-5</v>
      </c>
      <c r="K11871" s="3" cm="1">
        <f t="array" ref="K11871">IFERROR(_xlfn.IFS(B11871=2015,J11871*$P$4,B11871=2016,J11871*$P$5,B11871=2017,J11871*$P$6,B11871=2018,J11871*$P$7,B11871=2019,J11871*$P$8,B11871=2020,J11871*$P$9,B11871=2021,J11871*$P$10,B11871=2022,J11871*$P$11),"")</f>
        <v>157134.15338980762</v>
      </c>
      <c r="L11871" s="3">
        <f t="shared" si="186"/>
        <v>323259.73338980763</v>
      </c>
    </row>
    <row r="11872" spans="1:12">
      <c r="A11872">
        <v>4813800</v>
      </c>
      <c r="B11872">
        <v>2023</v>
      </c>
      <c r="D11872" t="s">
        <v>877</v>
      </c>
      <c r="E11872" t="s">
        <v>878</v>
      </c>
      <c r="F11872" t="s">
        <v>4101</v>
      </c>
      <c r="G11872" t="s">
        <v>879</v>
      </c>
      <c r="H11872" s="5">
        <v>182116.7</v>
      </c>
      <c r="I11872">
        <f>IFERROR(VLOOKUP(G11872,'NCES Match'!$A$2:$B$1307,2,FALSE),"")</f>
        <v>4813800</v>
      </c>
      <c r="J11872" t="str" cm="1">
        <f t="array" ref="J11872">IFERROR(_xlfn.IFS(B11872=2015,H11872/$O$13,B11872=2016,H11872/$O$14,B11872=2017,H11872/$O$15,B11872=2018,H11872/$O$16,B11872=2019,H11872/$O$17,B11872=2020,H11872/$O$18,B11872=2021,H11872/$O$19,B11872=2022,H11872/$O$20),"")</f>
        <v/>
      </c>
      <c r="K11872" s="3" t="str" cm="1">
        <f t="array" ref="K11872">IFERROR(_xlfn.IFS(B11872=2015,J11872*$P$4,B11872=2016,J11872*$P$5,B11872=2017,J11872*$P$6,B11872=2018,J11872*$P$7,B11872=2019,J11872*$P$8,B11872=2020,J11872*$P$9,B11872=2021,J11872*$P$10,B11872=2022,J11872*$P$11),"")</f>
        <v/>
      </c>
      <c r="L11872" s="3">
        <f t="shared" si="186"/>
        <v>182116.7</v>
      </c>
    </row>
    <row r="11873" spans="1:12">
      <c r="A11873">
        <v>4816500</v>
      </c>
      <c r="B11873">
        <v>2015</v>
      </c>
      <c r="C11873" t="s">
        <v>381</v>
      </c>
      <c r="D11873" t="s">
        <v>1116</v>
      </c>
      <c r="E11873" t="s">
        <v>1117</v>
      </c>
      <c r="G11873" t="s">
        <v>1118</v>
      </c>
      <c r="H11873" s="5">
        <v>488221.88</v>
      </c>
      <c r="I11873">
        <f>IFERROR(VLOOKUP(G11873,'NCES Match'!$A$2:$B$1307,2,FALSE),"")</f>
        <v>4816500</v>
      </c>
      <c r="J11873" cm="1">
        <f t="array" ref="J11873">IFERROR(_xlfn.IFS(B11873=2015,H11873/$O$13,B11873=2016,H11873/$O$14,B11873=2017,H11873/$O$15,B11873=2018,H11873/$O$16,B11873=2019,H11873/$O$17,B11873=2020,H11873/$O$18,B11873=2021,H11873/$O$19,B11873=2022,H11873/$O$20),"")</f>
        <v>3.8247485499999268E-4</v>
      </c>
      <c r="K11873" s="3" cm="1">
        <f t="array" ref="K11873">IFERROR(_xlfn.IFS(B11873=2015,J11873*$P$4,B11873=2016,J11873*$P$5,B11873=2017,J11873*$P$6,B11873=2018,J11873*$P$7,B11873=2019,J11873*$P$8,B11873=2020,J11873*$P$9,B11873=2021,J11873*$P$10,B11873=2022,J11873*$P$11),"")</f>
        <v>608702.22503965709</v>
      </c>
      <c r="L11873" s="3">
        <f t="shared" si="186"/>
        <v>1096924.1050396571</v>
      </c>
    </row>
    <row r="11874" spans="1:12">
      <c r="A11874">
        <v>4816500</v>
      </c>
      <c r="B11874">
        <v>2016</v>
      </c>
      <c r="C11874" t="s">
        <v>4102</v>
      </c>
      <c r="D11874" t="s">
        <v>1116</v>
      </c>
      <c r="E11874" t="s">
        <v>1117</v>
      </c>
      <c r="F11874" t="s">
        <v>4101</v>
      </c>
      <c r="G11874" t="s">
        <v>1118</v>
      </c>
      <c r="H11874" s="5">
        <v>508276</v>
      </c>
      <c r="I11874">
        <f>IFERROR(VLOOKUP(G11874,'NCES Match'!$A$2:$B$1307,2,FALSE),"")</f>
        <v>4816500</v>
      </c>
      <c r="J11874" cm="1">
        <f t="array" ref="J11874">IFERROR(_xlfn.IFS(B11874=2015,H11874/$O$13,B11874=2016,H11874/$O$14,B11874=2017,H11874/$O$15,B11874=2018,H11874/$O$16,B11874=2019,H11874/$O$17,B11874=2020,H11874/$O$18,B11874=2021,H11874/$O$19,B11874=2022,H11874/$O$20),"")</f>
        <v>3.6385796895855617E-4</v>
      </c>
      <c r="K11874" s="3" cm="1">
        <f t="array" ref="K11874">IFERROR(_xlfn.IFS(B11874=2015,J11874*$P$4,B11874=2016,J11874*$P$5,B11874=2017,J11874*$P$6,B11874=2018,J11874*$P$7,B11874=2019,J11874*$P$8,B11874=2020,J11874*$P$9,B11874=2021,J11874*$P$10,B11874=2022,J11874*$P$11),"")</f>
        <v>609691.78262077074</v>
      </c>
      <c r="L11874" s="3">
        <f t="shared" si="186"/>
        <v>1117967.7826207709</v>
      </c>
    </row>
    <row r="11875" spans="1:12">
      <c r="A11875">
        <v>4816500</v>
      </c>
      <c r="B11875">
        <v>2017</v>
      </c>
      <c r="D11875" t="s">
        <v>1116</v>
      </c>
      <c r="E11875" t="s">
        <v>1117</v>
      </c>
      <c r="F11875" t="s">
        <v>4101</v>
      </c>
      <c r="G11875" t="s">
        <v>1118</v>
      </c>
      <c r="H11875" s="5">
        <v>538779</v>
      </c>
      <c r="I11875">
        <f>IFERROR(VLOOKUP(G11875,'NCES Match'!$A$2:$B$1307,2,FALSE),"")</f>
        <v>4816500</v>
      </c>
      <c r="J11875" cm="1">
        <f t="array" ref="J11875">IFERROR(_xlfn.IFS(B11875=2015,H11875/$O$13,B11875=2016,H11875/$O$14,B11875=2017,H11875/$O$15,B11875=2018,H11875/$O$16,B11875=2019,H11875/$O$17,B11875=2020,H11875/$O$18,B11875=2021,H11875/$O$19,B11875=2022,H11875/$O$20),"")</f>
        <v>3.7145512924020559E-4</v>
      </c>
      <c r="K11875" s="3" cm="1">
        <f t="array" ref="K11875">IFERROR(_xlfn.IFS(B11875=2015,J11875*$P$4,B11875=2016,J11875*$P$5,B11875=2017,J11875*$P$6,B11875=2018,J11875*$P$7,B11875=2019,J11875*$P$8,B11875=2020,J11875*$P$9,B11875=2021,J11875*$P$10,B11875=2022,J11875*$P$11),"")</f>
        <v>630822.86420290766</v>
      </c>
      <c r="L11875" s="3">
        <f t="shared" si="186"/>
        <v>1169601.8642029078</v>
      </c>
    </row>
    <row r="11876" spans="1:12">
      <c r="A11876">
        <v>4816500</v>
      </c>
      <c r="B11876">
        <v>2018</v>
      </c>
      <c r="D11876" t="s">
        <v>1116</v>
      </c>
      <c r="E11876" t="s">
        <v>1117</v>
      </c>
      <c r="F11876" t="s">
        <v>4101</v>
      </c>
      <c r="G11876" t="s">
        <v>1118</v>
      </c>
      <c r="H11876" s="5">
        <v>580957</v>
      </c>
      <c r="I11876">
        <f>IFERROR(VLOOKUP(G11876,'NCES Match'!$A$2:$B$1307,2,FALSE),"")</f>
        <v>4816500</v>
      </c>
      <c r="J11876" cm="1">
        <f t="array" ref="J11876">IFERROR(_xlfn.IFS(B11876=2015,H11876/$O$13,B11876=2016,H11876/$O$14,B11876=2017,H11876/$O$15,B11876=2018,H11876/$O$16,B11876=2019,H11876/$O$17,B11876=2020,H11876/$O$18,B11876=2021,H11876/$O$19,B11876=2022,H11876/$O$20),"")</f>
        <v>3.7910862307277866E-4</v>
      </c>
      <c r="K11876" s="3" cm="1">
        <f t="array" ref="K11876">IFERROR(_xlfn.IFS(B11876=2015,J11876*$P$4,B11876=2016,J11876*$P$5,B11876=2017,J11876*$P$6,B11876=2018,J11876*$P$7,B11876=2019,J11876*$P$8,B11876=2020,J11876*$P$9,B11876=2021,J11876*$P$10,B11876=2022,J11876*$P$11),"")</f>
        <v>650873.88966351328</v>
      </c>
      <c r="L11876" s="3">
        <f t="shared" si="186"/>
        <v>1231830.8896635133</v>
      </c>
    </row>
    <row r="11877" spans="1:12">
      <c r="A11877">
        <v>4816500</v>
      </c>
      <c r="B11877">
        <v>2019</v>
      </c>
      <c r="D11877" t="s">
        <v>1116</v>
      </c>
      <c r="E11877" t="s">
        <v>1117</v>
      </c>
      <c r="F11877" t="s">
        <v>4101</v>
      </c>
      <c r="G11877" t="s">
        <v>1118</v>
      </c>
      <c r="H11877" s="5">
        <v>638765</v>
      </c>
      <c r="I11877">
        <f>IFERROR(VLOOKUP(G11877,'NCES Match'!$A$2:$B$1307,2,FALSE),"")</f>
        <v>4816500</v>
      </c>
      <c r="J11877" cm="1">
        <f t="array" ref="J11877">IFERROR(_xlfn.IFS(B11877=2015,H11877/$O$13,B11877=2016,H11877/$O$14,B11877=2017,H11877/$O$15,B11877=2018,H11877/$O$16,B11877=2019,H11877/$O$17,B11877=2020,H11877/$O$18,B11877=2021,H11877/$O$19,B11877=2022,H11877/$O$20),"")</f>
        <v>4.0445323972024977E-4</v>
      </c>
      <c r="K11877" s="3" cm="1">
        <f t="array" ref="K11877">IFERROR(_xlfn.IFS(B11877=2015,J11877*$P$4,B11877=2016,J11877*$P$5,B11877=2017,J11877*$P$6,B11877=2018,J11877*$P$7,B11877=2019,J11877*$P$8,B11877=2020,J11877*$P$9,B11877=2021,J11877*$P$10,B11877=2022,J11877*$P$11),"")</f>
        <v>702909.78855600441</v>
      </c>
      <c r="L11877" s="3">
        <f t="shared" si="186"/>
        <v>1341674.7885560044</v>
      </c>
    </row>
    <row r="11878" spans="1:12">
      <c r="A11878">
        <v>4816500</v>
      </c>
      <c r="B11878">
        <v>2020</v>
      </c>
      <c r="D11878" t="s">
        <v>1116</v>
      </c>
      <c r="E11878" t="s">
        <v>1117</v>
      </c>
      <c r="F11878" t="s">
        <v>4230</v>
      </c>
      <c r="G11878" t="s">
        <v>1118</v>
      </c>
      <c r="H11878" s="5">
        <v>709159</v>
      </c>
      <c r="I11878">
        <f>IFERROR(VLOOKUP(G11878,'NCES Match'!$A$2:$B$1307,2,FALSE),"")</f>
        <v>4816500</v>
      </c>
      <c r="J11878" cm="1">
        <f t="array" ref="J11878">IFERROR(_xlfn.IFS(B11878=2015,H11878/$O$13,B11878=2016,H11878/$O$14,B11878=2017,H11878/$O$15,B11878=2018,H11878/$O$16,B11878=2019,H11878/$O$17,B11878=2020,H11878/$O$18,B11878=2021,H11878/$O$19,B11878=2022,H11878/$O$20),"")</f>
        <v>3.8429862526358785E-4</v>
      </c>
      <c r="K11878" s="3" cm="1">
        <f t="array" ref="K11878">IFERROR(_xlfn.IFS(B11878=2015,J11878*$P$4,B11878=2016,J11878*$P$5,B11878=2017,J11878*$P$6,B11878=2018,J11878*$P$7,B11878=2019,J11878*$P$8,B11878=2020,J11878*$P$9,B11878=2021,J11878*$P$10,B11878=2022,J11878*$P$11),"")</f>
        <v>810102.58385627333</v>
      </c>
      <c r="L11878" s="3">
        <f t="shared" si="186"/>
        <v>1519261.5838562734</v>
      </c>
    </row>
    <row r="11879" spans="1:12">
      <c r="A11879">
        <v>4816500</v>
      </c>
      <c r="B11879">
        <v>2021</v>
      </c>
      <c r="D11879" t="s">
        <v>1116</v>
      </c>
      <c r="E11879" t="s">
        <v>1117</v>
      </c>
      <c r="F11879" t="s">
        <v>4230</v>
      </c>
      <c r="G11879" t="s">
        <v>1118</v>
      </c>
      <c r="H11879" s="5">
        <v>763402.68</v>
      </c>
      <c r="I11879">
        <f>IFERROR(VLOOKUP(G11879,'NCES Match'!$A$2:$B$1307,2,FALSE),"")</f>
        <v>4816500</v>
      </c>
      <c r="J11879" cm="1">
        <f t="array" ref="J11879">IFERROR(_xlfn.IFS(B11879=2015,H11879/$O$13,B11879=2016,H11879/$O$14,B11879=2017,H11879/$O$15,B11879=2018,H11879/$O$16,B11879=2019,H11879/$O$17,B11879=2020,H11879/$O$18,B11879=2021,H11879/$O$19,B11879=2022,H11879/$O$20),"")</f>
        <v>3.9058964938288443E-4</v>
      </c>
      <c r="K11879" s="3" cm="1">
        <f t="array" ref="K11879">IFERROR(_xlfn.IFS(B11879=2015,J11879*$P$4,B11879=2016,J11879*$P$5,B11879=2017,J11879*$P$6,B11879=2018,J11879*$P$7,B11879=2019,J11879*$P$8,B11879=2020,J11879*$P$9,B11879=2021,J11879*$P$10,B11879=2022,J11879*$P$11),"")</f>
        <v>836077.96019824874</v>
      </c>
      <c r="L11879" s="3">
        <f t="shared" si="186"/>
        <v>1599480.6401982489</v>
      </c>
    </row>
    <row r="11880" spans="1:12">
      <c r="A11880">
        <v>4816500</v>
      </c>
      <c r="B11880">
        <v>2022</v>
      </c>
      <c r="D11880" t="s">
        <v>1116</v>
      </c>
      <c r="E11880" t="s">
        <v>1117</v>
      </c>
      <c r="F11880" t="s">
        <v>4101</v>
      </c>
      <c r="G11880" t="s">
        <v>1118</v>
      </c>
      <c r="H11880" s="5">
        <v>883745.43</v>
      </c>
      <c r="I11880">
        <f>IFERROR(VLOOKUP(G11880,'NCES Match'!$A$2:$B$1307,2,FALSE),"")</f>
        <v>4816500</v>
      </c>
      <c r="J11880" cm="1">
        <f t="array" ref="J11880">IFERROR(_xlfn.IFS(B11880=2015,H11880/$O$13,B11880=2016,H11880/$O$14,B11880=2017,H11880/$O$15,B11880=2018,H11880/$O$16,B11880=2019,H11880/$O$17,B11880=2020,H11880/$O$18,B11880=2021,H11880/$O$19,B11880=2022,H11880/$O$20),"")</f>
        <v>3.8816807321358075E-4</v>
      </c>
      <c r="K11880" s="3" cm="1">
        <f t="array" ref="K11880">IFERROR(_xlfn.IFS(B11880=2015,J11880*$P$4,B11880=2016,J11880*$P$5,B11880=2017,J11880*$P$6,B11880=2018,J11880*$P$7,B11880=2019,J11880*$P$8,B11880=2020,J11880*$P$9,B11880=2021,J11880*$P$10,B11880=2022,J11880*$P$11),"")</f>
        <v>835913.34913720994</v>
      </c>
      <c r="L11880" s="3">
        <f t="shared" si="186"/>
        <v>1719658.77913721</v>
      </c>
    </row>
    <row r="11881" spans="1:12">
      <c r="A11881">
        <v>4816500</v>
      </c>
      <c r="B11881">
        <v>2023</v>
      </c>
      <c r="D11881" t="s">
        <v>1116</v>
      </c>
      <c r="E11881" t="s">
        <v>1117</v>
      </c>
      <c r="F11881" t="s">
        <v>4101</v>
      </c>
      <c r="G11881" t="s">
        <v>1118</v>
      </c>
      <c r="H11881" s="5">
        <v>1022921.67</v>
      </c>
      <c r="I11881">
        <f>IFERROR(VLOOKUP(G11881,'NCES Match'!$A$2:$B$1307,2,FALSE),"")</f>
        <v>4816500</v>
      </c>
      <c r="J11881" t="str" cm="1">
        <f t="array" ref="J11881">IFERROR(_xlfn.IFS(B11881=2015,H11881/$O$13,B11881=2016,H11881/$O$14,B11881=2017,H11881/$O$15,B11881=2018,H11881/$O$16,B11881=2019,H11881/$O$17,B11881=2020,H11881/$O$18,B11881=2021,H11881/$O$19,B11881=2022,H11881/$O$20),"")</f>
        <v/>
      </c>
      <c r="K11881" s="3" t="str" cm="1">
        <f t="array" ref="K11881">IFERROR(_xlfn.IFS(B11881=2015,J11881*$P$4,B11881=2016,J11881*$P$5,B11881=2017,J11881*$P$6,B11881=2018,J11881*$P$7,B11881=2019,J11881*$P$8,B11881=2020,J11881*$P$9,B11881=2021,J11881*$P$10,B11881=2022,J11881*$P$11),"")</f>
        <v/>
      </c>
      <c r="L11881" s="3">
        <f t="shared" si="186"/>
        <v>1022921.67</v>
      </c>
    </row>
    <row r="11882" spans="1:12">
      <c r="A11882">
        <v>4834260</v>
      </c>
      <c r="B11882">
        <v>2015</v>
      </c>
      <c r="C11882" t="s">
        <v>381</v>
      </c>
      <c r="D11882" t="s">
        <v>2497</v>
      </c>
      <c r="E11882" t="s">
        <v>2498</v>
      </c>
      <c r="G11882" t="s">
        <v>2499</v>
      </c>
      <c r="H11882" s="5">
        <v>186187.26</v>
      </c>
      <c r="I11882">
        <f>IFERROR(VLOOKUP(G11882,'NCES Match'!$A$2:$B$1307,2,FALSE),"")</f>
        <v>4834260</v>
      </c>
      <c r="J11882" cm="1">
        <f t="array" ref="J11882">IFERROR(_xlfn.IFS(B11882=2015,H11882/$O$13,B11882=2016,H11882/$O$14,B11882=2017,H11882/$O$15,B11882=2018,H11882/$O$16,B11882=2019,H11882/$O$17,B11882=2020,H11882/$O$18,B11882=2021,H11882/$O$19,B11882=2022,H11882/$O$20),"")</f>
        <v>1.4585979897366734E-4</v>
      </c>
      <c r="K11882" s="3" cm="1">
        <f t="array" ref="K11882">IFERROR(_xlfn.IFS(B11882=2015,J11882*$P$4,B11882=2016,J11882*$P$5,B11882=2017,J11882*$P$6,B11882=2018,J11882*$P$7,B11882=2019,J11882*$P$8,B11882=2020,J11882*$P$9,B11882=2021,J11882*$P$10,B11882=2022,J11882*$P$11),"")</f>
        <v>232133.38868802265</v>
      </c>
      <c r="L11882" s="3">
        <f t="shared" si="186"/>
        <v>418320.64868802263</v>
      </c>
    </row>
    <row r="11883" spans="1:12">
      <c r="A11883">
        <v>4834260</v>
      </c>
      <c r="B11883">
        <v>2016</v>
      </c>
      <c r="C11883" t="s">
        <v>4102</v>
      </c>
      <c r="D11883" t="s">
        <v>2497</v>
      </c>
      <c r="E11883" t="s">
        <v>2498</v>
      </c>
      <c r="F11883" t="s">
        <v>4101</v>
      </c>
      <c r="G11883" t="s">
        <v>2499</v>
      </c>
      <c r="H11883" s="5">
        <v>178975</v>
      </c>
      <c r="I11883">
        <f>IFERROR(VLOOKUP(G11883,'NCES Match'!$A$2:$B$1307,2,FALSE),"")</f>
        <v>4834260</v>
      </c>
      <c r="J11883" cm="1">
        <f t="array" ref="J11883">IFERROR(_xlfn.IFS(B11883=2015,H11883/$O$13,B11883=2016,H11883/$O$14,B11883=2017,H11883/$O$15,B11883=2018,H11883/$O$16,B11883=2019,H11883/$O$17,B11883=2020,H11883/$O$18,B11883=2021,H11883/$O$19,B11883=2022,H11883/$O$20),"")</f>
        <v>1.2812228000998985E-4</v>
      </c>
      <c r="K11883" s="3" cm="1">
        <f t="array" ref="K11883">IFERROR(_xlfn.IFS(B11883=2015,J11883*$P$4,B11883=2016,J11883*$P$5,B11883=2017,J11883*$P$6,B11883=2018,J11883*$P$7,B11883=2019,J11883*$P$8,B11883=2020,J11883*$P$9,B11883=2021,J11883*$P$10,B11883=2022,J11883*$P$11),"")</f>
        <v>214685.69594974475</v>
      </c>
      <c r="L11883" s="3">
        <f t="shared" si="186"/>
        <v>393660.69594974478</v>
      </c>
    </row>
    <row r="11884" spans="1:12">
      <c r="A11884">
        <v>4834260</v>
      </c>
      <c r="B11884">
        <v>2017</v>
      </c>
      <c r="D11884" t="s">
        <v>2497</v>
      </c>
      <c r="E11884" t="s">
        <v>2498</v>
      </c>
      <c r="F11884" t="s">
        <v>4101</v>
      </c>
      <c r="G11884" t="s">
        <v>2499</v>
      </c>
      <c r="H11884" s="5">
        <v>201843</v>
      </c>
      <c r="I11884">
        <f>IFERROR(VLOOKUP(G11884,'NCES Match'!$A$2:$B$1307,2,FALSE),"")</f>
        <v>4834260</v>
      </c>
      <c r="J11884" cm="1">
        <f t="array" ref="J11884">IFERROR(_xlfn.IFS(B11884=2015,H11884/$O$13,B11884=2016,H11884/$O$14,B11884=2017,H11884/$O$15,B11884=2018,H11884/$O$16,B11884=2019,H11884/$O$17,B11884=2020,H11884/$O$18,B11884=2021,H11884/$O$19,B11884=2022,H11884/$O$20),"")</f>
        <v>1.391583889706741E-4</v>
      </c>
      <c r="K11884" s="3" cm="1">
        <f t="array" ref="K11884">IFERROR(_xlfn.IFS(B11884=2015,J11884*$P$4,B11884=2016,J11884*$P$5,B11884=2017,J11884*$P$6,B11884=2018,J11884*$P$7,B11884=2019,J11884*$P$8,B11884=2020,J11884*$P$9,B11884=2021,J11884*$P$10,B11884=2022,J11884*$P$11),"")</f>
        <v>236325.4309824761</v>
      </c>
      <c r="L11884" s="3">
        <f t="shared" si="186"/>
        <v>438168.4309824761</v>
      </c>
    </row>
    <row r="11885" spans="1:12">
      <c r="A11885">
        <v>4834260</v>
      </c>
      <c r="B11885">
        <v>2018</v>
      </c>
      <c r="D11885" t="s">
        <v>2497</v>
      </c>
      <c r="E11885" t="s">
        <v>2498</v>
      </c>
      <c r="F11885" t="s">
        <v>4101</v>
      </c>
      <c r="G11885" t="s">
        <v>2499</v>
      </c>
      <c r="H11885" s="5">
        <v>223528</v>
      </c>
      <c r="I11885">
        <f>IFERROR(VLOOKUP(G11885,'NCES Match'!$A$2:$B$1307,2,FALSE),"")</f>
        <v>4834260</v>
      </c>
      <c r="J11885" cm="1">
        <f t="array" ref="J11885">IFERROR(_xlfn.IFS(B11885=2015,H11885/$O$13,B11885=2016,H11885/$O$14,B11885=2017,H11885/$O$15,B11885=2018,H11885/$O$16,B11885=2019,H11885/$O$17,B11885=2020,H11885/$O$18,B11885=2021,H11885/$O$19,B11885=2022,H11885/$O$20),"")</f>
        <v>1.4586517125744601E-4</v>
      </c>
      <c r="K11885" s="3" cm="1">
        <f t="array" ref="K11885">IFERROR(_xlfn.IFS(B11885=2015,J11885*$P$4,B11885=2016,J11885*$P$5,B11885=2017,J11885*$P$6,B11885=2018,J11885*$P$7,B11885=2019,J11885*$P$8,B11885=2020,J11885*$P$9,B11885=2021,J11885*$P$10,B11885=2022,J11885*$P$11),"")</f>
        <v>250429.10027541762</v>
      </c>
      <c r="L11885" s="3">
        <f t="shared" si="186"/>
        <v>473957.10027541762</v>
      </c>
    </row>
    <row r="11886" spans="1:12">
      <c r="A11886">
        <v>4834260</v>
      </c>
      <c r="B11886">
        <v>2019</v>
      </c>
      <c r="D11886" t="s">
        <v>2497</v>
      </c>
      <c r="E11886" t="s">
        <v>2498</v>
      </c>
      <c r="F11886" t="s">
        <v>4101</v>
      </c>
      <c r="G11886" t="s">
        <v>2499</v>
      </c>
      <c r="H11886" s="5">
        <v>217936</v>
      </c>
      <c r="I11886">
        <f>IFERROR(VLOOKUP(G11886,'NCES Match'!$A$2:$B$1307,2,FALSE),"")</f>
        <v>4834260</v>
      </c>
      <c r="J11886" cm="1">
        <f t="array" ref="J11886">IFERROR(_xlfn.IFS(B11886=2015,H11886/$O$13,B11886=2016,H11886/$O$14,B11886=2017,H11886/$O$15,B11886=2018,H11886/$O$16,B11886=2019,H11886/$O$17,B11886=2020,H11886/$O$18,B11886=2021,H11886/$O$19,B11886=2022,H11886/$O$20),"")</f>
        <v>1.3799272228702631E-4</v>
      </c>
      <c r="K11886" s="3" cm="1">
        <f t="array" ref="K11886">IFERROR(_xlfn.IFS(B11886=2015,J11886*$P$4,B11886=2016,J11886*$P$5,B11886=2017,J11886*$P$6,B11886=2018,J11886*$P$7,B11886=2019,J11886*$P$8,B11886=2020,J11886*$P$9,B11886=2021,J11886*$P$10,B11886=2022,J11886*$P$11),"")</f>
        <v>239821.13559562809</v>
      </c>
      <c r="L11886" s="3">
        <f t="shared" si="186"/>
        <v>457757.13559562806</v>
      </c>
    </row>
    <row r="11887" spans="1:12">
      <c r="A11887">
        <v>4834260</v>
      </c>
      <c r="B11887">
        <v>2020</v>
      </c>
      <c r="D11887" t="s">
        <v>2497</v>
      </c>
      <c r="E11887" t="s">
        <v>2498</v>
      </c>
      <c r="F11887" t="s">
        <v>4230</v>
      </c>
      <c r="G11887" t="s">
        <v>2499</v>
      </c>
      <c r="H11887" s="5">
        <v>232230</v>
      </c>
      <c r="I11887">
        <f>IFERROR(VLOOKUP(G11887,'NCES Match'!$A$2:$B$1307,2,FALSE),"")</f>
        <v>4834260</v>
      </c>
      <c r="J11887" cm="1">
        <f t="array" ref="J11887">IFERROR(_xlfn.IFS(B11887=2015,H11887/$O$13,B11887=2016,H11887/$O$14,B11887=2017,H11887/$O$15,B11887=2018,H11887/$O$16,B11887=2019,H11887/$O$17,B11887=2020,H11887/$O$18,B11887=2021,H11887/$O$19,B11887=2022,H11887/$O$20),"")</f>
        <v>1.2584719328805389E-4</v>
      </c>
      <c r="K11887" s="3" cm="1">
        <f t="array" ref="K11887">IFERROR(_xlfn.IFS(B11887=2015,J11887*$P$4,B11887=2016,J11887*$P$5,B11887=2017,J11887*$P$6,B11887=2018,J11887*$P$7,B11887=2019,J11887*$P$8,B11887=2020,J11887*$P$9,B11887=2021,J11887*$P$10,B11887=2022,J11887*$P$11),"")</f>
        <v>265286.23771106667</v>
      </c>
      <c r="L11887" s="3">
        <f t="shared" si="186"/>
        <v>497516.23771106667</v>
      </c>
    </row>
    <row r="11888" spans="1:12">
      <c r="A11888">
        <v>4834260</v>
      </c>
      <c r="B11888">
        <v>2021</v>
      </c>
      <c r="D11888" t="s">
        <v>2497</v>
      </c>
      <c r="E11888" t="s">
        <v>2498</v>
      </c>
      <c r="F11888" t="s">
        <v>4230</v>
      </c>
      <c r="G11888" t="s">
        <v>2499</v>
      </c>
      <c r="H11888" s="5">
        <v>247061.48</v>
      </c>
      <c r="I11888">
        <f>IFERROR(VLOOKUP(G11888,'NCES Match'!$A$2:$B$1307,2,FALSE),"")</f>
        <v>4834260</v>
      </c>
      <c r="J11888" cm="1">
        <f t="array" ref="J11888">IFERROR(_xlfn.IFS(B11888=2015,H11888/$O$13,B11888=2016,H11888/$O$14,B11888=2017,H11888/$O$15,B11888=2018,H11888/$O$16,B11888=2019,H11888/$O$17,B11888=2020,H11888/$O$18,B11888=2021,H11888/$O$19,B11888=2022,H11888/$O$20),"")</f>
        <v>1.264072806886354E-4</v>
      </c>
      <c r="K11888" s="3" cm="1">
        <f t="array" ref="K11888">IFERROR(_xlfn.IFS(B11888=2015,J11888*$P$4,B11888=2016,J11888*$P$5,B11888=2017,J11888*$P$6,B11888=2018,J11888*$P$7,B11888=2019,J11888*$P$8,B11888=2020,J11888*$P$9,B11888=2021,J11888*$P$10,B11888=2022,J11888*$P$11),"")</f>
        <v>270581.52093723381</v>
      </c>
      <c r="L11888" s="3">
        <f t="shared" si="186"/>
        <v>517643.0009372338</v>
      </c>
    </row>
    <row r="11889" spans="1:12">
      <c r="A11889">
        <v>4834260</v>
      </c>
      <c r="B11889">
        <v>2022</v>
      </c>
      <c r="D11889" t="s">
        <v>2497</v>
      </c>
      <c r="E11889" t="s">
        <v>2498</v>
      </c>
      <c r="F11889" t="s">
        <v>4101</v>
      </c>
      <c r="G11889" t="s">
        <v>2499</v>
      </c>
      <c r="H11889" s="5">
        <v>274153.71999999997</v>
      </c>
      <c r="I11889">
        <f>IFERROR(VLOOKUP(G11889,'NCES Match'!$A$2:$B$1307,2,FALSE),"")</f>
        <v>4834260</v>
      </c>
      <c r="J11889" cm="1">
        <f t="array" ref="J11889">IFERROR(_xlfn.IFS(B11889=2015,H11889/$O$13,B11889=2016,H11889/$O$14,B11889=2017,H11889/$O$15,B11889=2018,H11889/$O$16,B11889=2019,H11889/$O$17,B11889=2020,H11889/$O$18,B11889=2021,H11889/$O$19,B11889=2022,H11889/$O$20),"")</f>
        <v>1.2041671463776113E-4</v>
      </c>
      <c r="K11889" s="3" cm="1">
        <f t="array" ref="K11889">IFERROR(_xlfn.IFS(B11889=2015,J11889*$P$4,B11889=2016,J11889*$P$5,B11889=2017,J11889*$P$6,B11889=2018,J11889*$P$7,B11889=2019,J11889*$P$8,B11889=2020,J11889*$P$9,B11889=2021,J11889*$P$10,B11889=2022,J11889*$P$11),"")</f>
        <v>259315.34861077002</v>
      </c>
      <c r="L11889" s="3">
        <f t="shared" si="186"/>
        <v>533469.06861076993</v>
      </c>
    </row>
    <row r="11890" spans="1:12">
      <c r="A11890">
        <v>4834260</v>
      </c>
      <c r="B11890">
        <v>2023</v>
      </c>
      <c r="D11890" t="s">
        <v>2497</v>
      </c>
      <c r="E11890" t="s">
        <v>2498</v>
      </c>
      <c r="F11890" t="s">
        <v>4101</v>
      </c>
      <c r="G11890" t="s">
        <v>2499</v>
      </c>
      <c r="H11890" s="5">
        <v>309516.81</v>
      </c>
      <c r="I11890">
        <f>IFERROR(VLOOKUP(G11890,'NCES Match'!$A$2:$B$1307,2,FALSE),"")</f>
        <v>4834260</v>
      </c>
      <c r="J11890" t="str" cm="1">
        <f t="array" ref="J11890">IFERROR(_xlfn.IFS(B11890=2015,H11890/$O$13,B11890=2016,H11890/$O$14,B11890=2017,H11890/$O$15,B11890=2018,H11890/$O$16,B11890=2019,H11890/$O$17,B11890=2020,H11890/$O$18,B11890=2021,H11890/$O$19,B11890=2022,H11890/$O$20),"")</f>
        <v/>
      </c>
      <c r="K11890" s="3" t="str" cm="1">
        <f t="array" ref="K11890">IFERROR(_xlfn.IFS(B11890=2015,J11890*$P$4,B11890=2016,J11890*$P$5,B11890=2017,J11890*$P$6,B11890=2018,J11890*$P$7,B11890=2019,J11890*$P$8,B11890=2020,J11890*$P$9,B11890=2021,J11890*$P$10,B11890=2022,J11890*$P$11),"")</f>
        <v/>
      </c>
      <c r="L11890" s="3">
        <f t="shared" si="186"/>
        <v>309516.81</v>
      </c>
    </row>
    <row r="11891" spans="1:12">
      <c r="A11891">
        <v>4840470</v>
      </c>
      <c r="B11891">
        <v>2015</v>
      </c>
      <c r="C11891" t="s">
        <v>381</v>
      </c>
      <c r="D11891" t="s">
        <v>3028</v>
      </c>
      <c r="E11891" t="s">
        <v>3029</v>
      </c>
      <c r="G11891" t="s">
        <v>3030</v>
      </c>
      <c r="H11891" s="5">
        <v>43587.97</v>
      </c>
      <c r="I11891">
        <f>IFERROR(VLOOKUP(G11891,'NCES Match'!$A$2:$B$1307,2,FALSE),"")</f>
        <v>4840470</v>
      </c>
      <c r="J11891" cm="1">
        <f t="array" ref="J11891">IFERROR(_xlfn.IFS(B11891=2015,H11891/$O$13,B11891=2016,H11891/$O$14,B11891=2017,H11891/$O$15,B11891=2018,H11891/$O$16,B11891=2019,H11891/$O$17,B11891=2020,H11891/$O$18,B11891=2021,H11891/$O$19,B11891=2022,H11891/$O$20),"")</f>
        <v>3.4146979454288347E-5</v>
      </c>
      <c r="K11891" s="3" cm="1">
        <f t="array" ref="K11891">IFERROR(_xlfn.IFS(B11891=2015,J11891*$P$4,B11891=2016,J11891*$P$5,B11891=2017,J11891*$P$6,B11891=2018,J11891*$P$7,B11891=2019,J11891*$P$8,B11891=2020,J11891*$P$9,B11891=2021,J11891*$P$10,B11891=2022,J11891*$P$11),"")</f>
        <v>54344.336890353668</v>
      </c>
      <c r="L11891" s="3">
        <f t="shared" si="186"/>
        <v>97932.306890353677</v>
      </c>
    </row>
    <row r="11892" spans="1:12">
      <c r="A11892">
        <v>4840470</v>
      </c>
      <c r="B11892">
        <v>2016</v>
      </c>
      <c r="C11892" t="s">
        <v>4102</v>
      </c>
      <c r="D11892" t="s">
        <v>3028</v>
      </c>
      <c r="E11892" t="s">
        <v>3029</v>
      </c>
      <c r="F11892" t="s">
        <v>4101</v>
      </c>
      <c r="G11892" t="s">
        <v>3030</v>
      </c>
      <c r="H11892" s="5">
        <v>47136</v>
      </c>
      <c r="I11892">
        <f>IFERROR(VLOOKUP(G11892,'NCES Match'!$A$2:$B$1307,2,FALSE),"")</f>
        <v>4840470</v>
      </c>
      <c r="J11892" cm="1">
        <f t="array" ref="J11892">IFERROR(_xlfn.IFS(B11892=2015,H11892/$O$13,B11892=2016,H11892/$O$14,B11892=2017,H11892/$O$15,B11892=2018,H11892/$O$16,B11892=2019,H11892/$O$17,B11892=2020,H11892/$O$18,B11892=2021,H11892/$O$19,B11892=2022,H11892/$O$20),"")</f>
        <v>3.3743102615174637E-5</v>
      </c>
      <c r="K11892" s="3" cm="1">
        <f t="array" ref="K11892">IFERROR(_xlfn.IFS(B11892=2015,J11892*$P$4,B11892=2016,J11892*$P$5,B11892=2017,J11892*$P$6,B11892=2018,J11892*$P$7,B11892=2019,J11892*$P$8,B11892=2020,J11892*$P$9,B11892=2021,J11892*$P$10,B11892=2022,J11892*$P$11),"")</f>
        <v>56540.997146457143</v>
      </c>
      <c r="L11892" s="3">
        <f t="shared" si="186"/>
        <v>103676.99714645714</v>
      </c>
    </row>
    <row r="11893" spans="1:12">
      <c r="A11893">
        <v>4840470</v>
      </c>
      <c r="B11893">
        <v>2017</v>
      </c>
      <c r="D11893" t="s">
        <v>3028</v>
      </c>
      <c r="E11893" t="s">
        <v>3029</v>
      </c>
      <c r="F11893" t="s">
        <v>4101</v>
      </c>
      <c r="G11893" t="s">
        <v>3030</v>
      </c>
      <c r="H11893" s="5">
        <v>44131</v>
      </c>
      <c r="I11893">
        <f>IFERROR(VLOOKUP(G11893,'NCES Match'!$A$2:$B$1307,2,FALSE),"")</f>
        <v>4840470</v>
      </c>
      <c r="J11893" cm="1">
        <f t="array" ref="J11893">IFERROR(_xlfn.IFS(B11893=2015,H11893/$O$13,B11893=2016,H11893/$O$14,B11893=2017,H11893/$O$15,B11893=2018,H11893/$O$16,B11893=2019,H11893/$O$17,B11893=2020,H11893/$O$18,B11893=2021,H11893/$O$19,B11893=2022,H11893/$O$20),"")</f>
        <v>3.0425622209662056E-5</v>
      </c>
      <c r="K11893" s="3" cm="1">
        <f t="array" ref="K11893">IFERROR(_xlfn.IFS(B11893=2015,J11893*$P$4,B11893=2016,J11893*$P$5,B11893=2017,J11893*$P$6,B11893=2018,J11893*$P$7,B11893=2019,J11893*$P$8,B11893=2020,J11893*$P$9,B11893=2021,J11893*$P$10,B11893=2022,J11893*$P$11),"")</f>
        <v>51670.246650553418</v>
      </c>
      <c r="L11893" s="3">
        <f t="shared" si="186"/>
        <v>95801.246650553425</v>
      </c>
    </row>
    <row r="11894" spans="1:12">
      <c r="A11894">
        <v>4840470</v>
      </c>
      <c r="B11894">
        <v>2018</v>
      </c>
      <c r="D11894" t="s">
        <v>3028</v>
      </c>
      <c r="E11894" t="s">
        <v>3029</v>
      </c>
      <c r="F11894" t="s">
        <v>4101</v>
      </c>
      <c r="G11894" t="s">
        <v>3030</v>
      </c>
      <c r="H11894" s="5">
        <v>39512</v>
      </c>
      <c r="I11894">
        <f>IFERROR(VLOOKUP(G11894,'NCES Match'!$A$2:$B$1307,2,FALSE),"")</f>
        <v>4840470</v>
      </c>
      <c r="J11894" cm="1">
        <f t="array" ref="J11894">IFERROR(_xlfn.IFS(B11894=2015,H11894/$O$13,B11894=2016,H11894/$O$14,B11894=2017,H11894/$O$15,B11894=2018,H11894/$O$16,B11894=2019,H11894/$O$17,B11894=2020,H11894/$O$18,B11894=2021,H11894/$O$19,B11894=2022,H11894/$O$20),"")</f>
        <v>2.5783904686322103E-5</v>
      </c>
      <c r="K11894" s="3" cm="1">
        <f t="array" ref="K11894">IFERROR(_xlfn.IFS(B11894=2015,J11894*$P$4,B11894=2016,J11894*$P$5,B11894=2017,J11894*$P$6,B11894=2018,J11894*$P$7,B11894=2019,J11894*$P$8,B11894=2020,J11894*$P$9,B11894=2021,J11894*$P$10,B11894=2022,J11894*$P$11),"")</f>
        <v>44267.181785200519</v>
      </c>
      <c r="L11894" s="3">
        <f t="shared" si="186"/>
        <v>83779.181785200519</v>
      </c>
    </row>
    <row r="11895" spans="1:12">
      <c r="A11895">
        <v>4840470</v>
      </c>
      <c r="B11895">
        <v>2019</v>
      </c>
      <c r="D11895" t="s">
        <v>3028</v>
      </c>
      <c r="E11895" t="s">
        <v>3029</v>
      </c>
      <c r="F11895" t="s">
        <v>4101</v>
      </c>
      <c r="G11895" t="s">
        <v>3030</v>
      </c>
      <c r="H11895" s="5">
        <v>39864</v>
      </c>
      <c r="I11895">
        <f>IFERROR(VLOOKUP(G11895,'NCES Match'!$A$2:$B$1307,2,FALSE),"")</f>
        <v>4840470</v>
      </c>
      <c r="J11895" cm="1">
        <f t="array" ref="J11895">IFERROR(_xlfn.IFS(B11895=2015,H11895/$O$13,B11895=2016,H11895/$O$14,B11895=2017,H11895/$O$15,B11895=2018,H11895/$O$16,B11895=2019,H11895/$O$17,B11895=2020,H11895/$O$18,B11895=2021,H11895/$O$19,B11895=2022,H11895/$O$20),"")</f>
        <v>2.524108858219852E-5</v>
      </c>
      <c r="K11895" s="3" cm="1">
        <f t="array" ref="K11895">IFERROR(_xlfn.IFS(B11895=2015,J11895*$P$4,B11895=2016,J11895*$P$5,B11895=2017,J11895*$P$6,B11895=2018,J11895*$P$7,B11895=2019,J11895*$P$8,B11895=2020,J11895*$P$9,B11895=2021,J11895*$P$10,B11895=2022,J11895*$P$11),"")</f>
        <v>43867.143332832202</v>
      </c>
      <c r="L11895" s="3">
        <f t="shared" si="186"/>
        <v>83731.143332832202</v>
      </c>
    </row>
    <row r="11896" spans="1:12">
      <c r="A11896">
        <v>4840470</v>
      </c>
      <c r="B11896">
        <v>2020</v>
      </c>
      <c r="D11896" t="s">
        <v>3028</v>
      </c>
      <c r="E11896" t="s">
        <v>3029</v>
      </c>
      <c r="F11896" t="s">
        <v>4230</v>
      </c>
      <c r="G11896" t="s">
        <v>3030</v>
      </c>
      <c r="H11896" s="5">
        <v>46061</v>
      </c>
      <c r="I11896">
        <f>IFERROR(VLOOKUP(G11896,'NCES Match'!$A$2:$B$1307,2,FALSE),"")</f>
        <v>4840470</v>
      </c>
      <c r="J11896" cm="1">
        <f t="array" ref="J11896">IFERROR(_xlfn.IFS(B11896=2015,H11896/$O$13,B11896=2016,H11896/$O$14,B11896=2017,H11896/$O$15,B11896=2018,H11896/$O$16,B11896=2019,H11896/$O$17,B11896=2020,H11896/$O$18,B11896=2021,H11896/$O$19,B11896=2022,H11896/$O$20),"")</f>
        <v>2.4960804245967574E-5</v>
      </c>
      <c r="K11896" s="3" cm="1">
        <f t="array" ref="K11896">IFERROR(_xlfn.IFS(B11896=2015,J11896*$P$4,B11896=2016,J11896*$P$5,B11896=2017,J11896*$P$6,B11896=2018,J11896*$P$7,B11896=2019,J11896*$P$8,B11896=2020,J11896*$P$9,B11896=2021,J11896*$P$10,B11896=2022,J11896*$P$11),"")</f>
        <v>52617.445615163597</v>
      </c>
      <c r="L11896" s="3">
        <f t="shared" si="186"/>
        <v>98678.445615163597</v>
      </c>
    </row>
    <row r="11897" spans="1:12">
      <c r="A11897">
        <v>4840470</v>
      </c>
      <c r="B11897">
        <v>2021</v>
      </c>
      <c r="D11897" t="s">
        <v>3028</v>
      </c>
      <c r="E11897" t="s">
        <v>3029</v>
      </c>
      <c r="F11897" t="s">
        <v>4101</v>
      </c>
      <c r="G11897" t="s">
        <v>3030</v>
      </c>
      <c r="H11897" s="5">
        <v>51788.03</v>
      </c>
      <c r="I11897">
        <f>IFERROR(VLOOKUP(G11897,'NCES Match'!$A$2:$B$1307,2,FALSE),"")</f>
        <v>4840470</v>
      </c>
      <c r="J11897" cm="1">
        <f t="array" ref="J11897">IFERROR(_xlfn.IFS(B11897=2015,H11897/$O$13,B11897=2016,H11897/$O$14,B11897=2017,H11897/$O$15,B11897=2018,H11897/$O$16,B11897=2019,H11897/$O$17,B11897=2020,H11897/$O$18,B11897=2021,H11897/$O$19,B11897=2022,H11897/$O$20),"")</f>
        <v>2.6496983845970122E-5</v>
      </c>
      <c r="K11897" s="3" cm="1">
        <f t="array" ref="K11897">IFERROR(_xlfn.IFS(B11897=2015,J11897*$P$4,B11897=2016,J11897*$P$5,B11897=2017,J11897*$P$6,B11897=2018,J11897*$P$7,B11897=2019,J11897*$P$8,B11897=2020,J11897*$P$9,B11897=2021,J11897*$P$10,B11897=2022,J11897*$P$11),"")</f>
        <v>56718.206026059146</v>
      </c>
      <c r="L11897" s="3">
        <f t="shared" si="186"/>
        <v>108506.23602605914</v>
      </c>
    </row>
    <row r="11898" spans="1:12">
      <c r="A11898">
        <v>4840470</v>
      </c>
      <c r="B11898">
        <v>2022</v>
      </c>
      <c r="D11898" t="s">
        <v>3028</v>
      </c>
      <c r="E11898" t="s">
        <v>3029</v>
      </c>
      <c r="F11898" t="s">
        <v>4101</v>
      </c>
      <c r="G11898" t="s">
        <v>3030</v>
      </c>
      <c r="H11898" s="5">
        <v>79477.7</v>
      </c>
      <c r="I11898">
        <f>IFERROR(VLOOKUP(G11898,'NCES Match'!$A$2:$B$1307,2,FALSE),"")</f>
        <v>4840470</v>
      </c>
      <c r="J11898" cm="1">
        <f t="array" ref="J11898">IFERROR(_xlfn.IFS(B11898=2015,H11898/$O$13,B11898=2016,H11898/$O$14,B11898=2017,H11898/$O$15,B11898=2018,H11898/$O$16,B11898=2019,H11898/$O$17,B11898=2020,H11898/$O$18,B11898=2021,H11898/$O$19,B11898=2022,H11898/$O$20),"")</f>
        <v>3.4909041252351376E-5</v>
      </c>
      <c r="K11898" s="3" cm="1">
        <f t="array" ref="K11898">IFERROR(_xlfn.IFS(B11898=2015,J11898*$P$4,B11898=2016,J11898*$P$5,B11898=2017,J11898*$P$6,B11898=2018,J11898*$P$7,B11898=2019,J11898*$P$8,B11898=2020,J11898*$P$9,B11898=2021,J11898*$P$10,B11898=2022,J11898*$P$11),"")</f>
        <v>75176.027092691642</v>
      </c>
      <c r="L11898" s="3">
        <f t="shared" si="186"/>
        <v>154653.72709269164</v>
      </c>
    </row>
    <row r="11899" spans="1:12">
      <c r="A11899">
        <v>4840470</v>
      </c>
      <c r="B11899">
        <v>2023</v>
      </c>
      <c r="D11899" t="s">
        <v>3028</v>
      </c>
      <c r="E11899" t="s">
        <v>3029</v>
      </c>
      <c r="F11899" t="s">
        <v>4101</v>
      </c>
      <c r="G11899" t="s">
        <v>3030</v>
      </c>
      <c r="H11899" s="5">
        <v>92374.12</v>
      </c>
      <c r="I11899">
        <f>IFERROR(VLOOKUP(G11899,'NCES Match'!$A$2:$B$1307,2,FALSE),"")</f>
        <v>4840470</v>
      </c>
      <c r="J11899" t="str" cm="1">
        <f t="array" ref="J11899">IFERROR(_xlfn.IFS(B11899=2015,H11899/$O$13,B11899=2016,H11899/$O$14,B11899=2017,H11899/$O$15,B11899=2018,H11899/$O$16,B11899=2019,H11899/$O$17,B11899=2020,H11899/$O$18,B11899=2021,H11899/$O$19,B11899=2022,H11899/$O$20),"")</f>
        <v/>
      </c>
      <c r="K11899" s="3" t="str" cm="1">
        <f t="array" ref="K11899">IFERROR(_xlfn.IFS(B11899=2015,J11899*$P$4,B11899=2016,J11899*$P$5,B11899=2017,J11899*$P$6,B11899=2018,J11899*$P$7,B11899=2019,J11899*$P$8,B11899=2020,J11899*$P$9,B11899=2021,J11899*$P$10,B11899=2022,J11899*$P$11),"")</f>
        <v/>
      </c>
      <c r="L11899" s="3">
        <f t="shared" si="186"/>
        <v>92374.12</v>
      </c>
    </row>
    <row r="11900" spans="1:12">
      <c r="A11900">
        <v>4822770</v>
      </c>
      <c r="B11900">
        <v>2015</v>
      </c>
      <c r="C11900" t="s">
        <v>381</v>
      </c>
      <c r="D11900" t="s">
        <v>1607</v>
      </c>
      <c r="E11900" t="s">
        <v>1608</v>
      </c>
      <c r="G11900" t="s">
        <v>1609</v>
      </c>
      <c r="H11900" s="5">
        <v>129280.12</v>
      </c>
      <c r="I11900">
        <f>IFERROR(VLOOKUP(G11900,'NCES Match'!$A$2:$B$1307,2,FALSE),"")</f>
        <v>4822770</v>
      </c>
      <c r="J11900" cm="1">
        <f t="array" ref="J11900">IFERROR(_xlfn.IFS(B11900=2015,H11900/$O$13,B11900=2016,H11900/$O$14,B11900=2017,H11900/$O$15,B11900=2018,H11900/$O$16,B11900=2019,H11900/$O$17,B11900=2020,H11900/$O$18,B11900=2021,H11900/$O$19,B11900=2022,H11900/$O$20),"")</f>
        <v>1.0127853170239247E-4</v>
      </c>
      <c r="K11900" s="3" cm="1">
        <f t="array" ref="K11900">IFERROR(_xlfn.IFS(B11900=2015,J11900*$P$4,B11900=2016,J11900*$P$5,B11900=2017,J11900*$P$6,B11900=2018,J11900*$P$7,B11900=2019,J11900*$P$8,B11900=2020,J11900*$P$9,B11900=2021,J11900*$P$10,B11900=2022,J11900*$P$11),"")</f>
        <v>161183.06024587402</v>
      </c>
      <c r="L11900" s="3">
        <f t="shared" si="186"/>
        <v>290463.18024587398</v>
      </c>
    </row>
    <row r="11901" spans="1:12">
      <c r="A11901">
        <v>4822770</v>
      </c>
      <c r="B11901">
        <v>2016</v>
      </c>
      <c r="C11901" t="s">
        <v>4102</v>
      </c>
      <c r="D11901" t="s">
        <v>1607</v>
      </c>
      <c r="E11901" t="s">
        <v>1608</v>
      </c>
      <c r="F11901" t="s">
        <v>4101</v>
      </c>
      <c r="G11901" t="s">
        <v>1609</v>
      </c>
      <c r="H11901" s="5">
        <v>125734</v>
      </c>
      <c r="I11901">
        <f>IFERROR(VLOOKUP(G11901,'NCES Match'!$A$2:$B$1307,2,FALSE),"")</f>
        <v>4822770</v>
      </c>
      <c r="J11901" cm="1">
        <f t="array" ref="J11901">IFERROR(_xlfn.IFS(B11901=2015,H11901/$O$13,B11901=2016,H11901/$O$14,B11901=2017,H11901/$O$15,B11901=2018,H11901/$O$16,B11901=2019,H11901/$O$17,B11901=2020,H11901/$O$18,B11901=2021,H11901/$O$19,B11901=2022,H11901/$O$20),"")</f>
        <v>9.0008809916335031E-5</v>
      </c>
      <c r="K11901" s="3" cm="1">
        <f t="array" ref="K11901">IFERROR(_xlfn.IFS(B11901=2015,J11901*$P$4,B11901=2016,J11901*$P$5,B11901=2017,J11901*$P$6,B11901=2018,J11901*$P$7,B11901=2019,J11901*$P$8,B11901=2020,J11901*$P$9,B11901=2021,J11901*$P$10,B11901=2022,J11901*$P$11),"")</f>
        <v>150821.57449110324</v>
      </c>
      <c r="L11901" s="3">
        <f t="shared" si="186"/>
        <v>276555.57449110324</v>
      </c>
    </row>
    <row r="11902" spans="1:12">
      <c r="A11902">
        <v>4822770</v>
      </c>
      <c r="B11902">
        <v>2017</v>
      </c>
      <c r="D11902" t="s">
        <v>1607</v>
      </c>
      <c r="E11902" t="s">
        <v>1608</v>
      </c>
      <c r="F11902" t="s">
        <v>4101</v>
      </c>
      <c r="G11902" t="s">
        <v>1609</v>
      </c>
      <c r="H11902" s="5">
        <v>127595</v>
      </c>
      <c r="I11902">
        <f>IFERROR(VLOOKUP(G11902,'NCES Match'!$A$2:$B$1307,2,FALSE),"")</f>
        <v>4822770</v>
      </c>
      <c r="J11902" cm="1">
        <f t="array" ref="J11902">IFERROR(_xlfn.IFS(B11902=2015,H11902/$O$13,B11902=2016,H11902/$O$14,B11902=2017,H11902/$O$15,B11902=2018,H11902/$O$16,B11902=2019,H11902/$O$17,B11902=2020,H11902/$O$18,B11902=2021,H11902/$O$19,B11902=2022,H11902/$O$20),"")</f>
        <v>8.7968939426748329E-5</v>
      </c>
      <c r="K11902" s="3" cm="1">
        <f t="array" ref="K11902">IFERROR(_xlfn.IFS(B11902=2015,J11902*$P$4,B11902=2016,J11902*$P$5,B11902=2017,J11902*$P$6,B11902=2018,J11902*$P$7,B11902=2019,J11902*$P$8,B11902=2020,J11902*$P$9,B11902=2021,J11902*$P$10,B11902=2022,J11902*$P$11),"")</f>
        <v>149393.05978512528</v>
      </c>
      <c r="L11902" s="3">
        <f t="shared" si="186"/>
        <v>276988.05978512531</v>
      </c>
    </row>
    <row r="11903" spans="1:12">
      <c r="A11903">
        <v>4822770</v>
      </c>
      <c r="B11903">
        <v>2018</v>
      </c>
      <c r="D11903" t="s">
        <v>1607</v>
      </c>
      <c r="E11903" t="s">
        <v>1608</v>
      </c>
      <c r="F11903" t="s">
        <v>4101</v>
      </c>
      <c r="G11903" t="s">
        <v>1609</v>
      </c>
      <c r="H11903" s="5">
        <v>132218</v>
      </c>
      <c r="I11903">
        <f>IFERROR(VLOOKUP(G11903,'NCES Match'!$A$2:$B$1307,2,FALSE),"")</f>
        <v>4822770</v>
      </c>
      <c r="J11903" cm="1">
        <f t="array" ref="J11903">IFERROR(_xlfn.IFS(B11903=2015,H11903/$O$13,B11903=2016,H11903/$O$14,B11903=2017,H11903/$O$15,B11903=2018,H11903/$O$16,B11903=2019,H11903/$O$17,B11903=2020,H11903/$O$18,B11903=2021,H11903/$O$19,B11903=2022,H11903/$O$20),"")</f>
        <v>8.6280024038675233E-5</v>
      </c>
      <c r="K11903" s="3" cm="1">
        <f t="array" ref="K11903">IFERROR(_xlfn.IFS(B11903=2015,J11903*$P$4,B11903=2016,J11903*$P$5,B11903=2017,J11903*$P$6,B11903=2018,J11903*$P$7,B11903=2019,J11903*$P$8,B11903=2020,J11903*$P$9,B11903=2021,J11903*$P$10,B11903=2022,J11903*$P$11),"")</f>
        <v>148130.14378608123</v>
      </c>
      <c r="L11903" s="3">
        <f t="shared" si="186"/>
        <v>280348.14378608123</v>
      </c>
    </row>
    <row r="11904" spans="1:12">
      <c r="A11904">
        <v>4822770</v>
      </c>
      <c r="B11904">
        <v>2019</v>
      </c>
      <c r="D11904" t="s">
        <v>1607</v>
      </c>
      <c r="E11904" t="s">
        <v>1608</v>
      </c>
      <c r="F11904" t="s">
        <v>4101</v>
      </c>
      <c r="G11904" t="s">
        <v>1609</v>
      </c>
      <c r="H11904" s="5">
        <v>146284</v>
      </c>
      <c r="I11904">
        <f>IFERROR(VLOOKUP(G11904,'NCES Match'!$A$2:$B$1307,2,FALSE),"")</f>
        <v>4822770</v>
      </c>
      <c r="J11904" cm="1">
        <f t="array" ref="J11904">IFERROR(_xlfn.IFS(B11904=2015,H11904/$O$13,B11904=2016,H11904/$O$14,B11904=2017,H11904/$O$15,B11904=2018,H11904/$O$16,B11904=2019,H11904/$O$17,B11904=2020,H11904/$O$18,B11904=2021,H11904/$O$19,B11904=2022,H11904/$O$20),"")</f>
        <v>9.2624107017818787E-5</v>
      </c>
      <c r="K11904" s="3" cm="1">
        <f t="array" ref="K11904">IFERROR(_xlfn.IFS(B11904=2015,J11904*$P$4,B11904=2016,J11904*$P$5,B11904=2017,J11904*$P$6,B11904=2018,J11904*$P$7,B11904=2019,J11904*$P$8,B11904=2020,J11904*$P$9,B11904=2021,J11904*$P$10,B11904=2022,J11904*$P$11),"")</f>
        <v>160973.84094170242</v>
      </c>
      <c r="L11904" s="3">
        <f t="shared" si="186"/>
        <v>307257.84094170242</v>
      </c>
    </row>
    <row r="11905" spans="1:12">
      <c r="A11905">
        <v>4822770</v>
      </c>
      <c r="B11905">
        <v>2020</v>
      </c>
      <c r="D11905" t="s">
        <v>1607</v>
      </c>
      <c r="E11905" t="s">
        <v>1608</v>
      </c>
      <c r="F11905" t="s">
        <v>4230</v>
      </c>
      <c r="G11905" t="s">
        <v>1609</v>
      </c>
      <c r="H11905" s="5">
        <v>159048</v>
      </c>
      <c r="I11905">
        <f>IFERROR(VLOOKUP(G11905,'NCES Match'!$A$2:$B$1307,2,FALSE),"")</f>
        <v>4822770</v>
      </c>
      <c r="J11905" cm="1">
        <f t="array" ref="J11905">IFERROR(_xlfn.IFS(B11905=2015,H11905/$O$13,B11905=2016,H11905/$O$14,B11905=2017,H11905/$O$15,B11905=2018,H11905/$O$16,B11905=2019,H11905/$O$17,B11905=2020,H11905/$O$18,B11905=2021,H11905/$O$19,B11905=2022,H11905/$O$20),"")</f>
        <v>8.6189314033838834E-5</v>
      </c>
      <c r="K11905" s="3" cm="1">
        <f t="array" ref="K11905">IFERROR(_xlfn.IFS(B11905=2015,J11905*$P$4,B11905=2016,J11905*$P$5,B11905=2017,J11905*$P$6,B11905=2018,J11905*$P$7,B11905=2019,J11905*$P$8,B11905=2020,J11905*$P$9,B11905=2021,J11905*$P$10,B11905=2022,J11905*$P$11),"")</f>
        <v>181687.31660625126</v>
      </c>
      <c r="L11905" s="3">
        <f t="shared" si="186"/>
        <v>340735.31660625129</v>
      </c>
    </row>
    <row r="11906" spans="1:12">
      <c r="A11906">
        <v>4822770</v>
      </c>
      <c r="B11906">
        <v>2021</v>
      </c>
      <c r="D11906" t="s">
        <v>1607</v>
      </c>
      <c r="E11906" t="s">
        <v>1608</v>
      </c>
      <c r="F11906" t="s">
        <v>4101</v>
      </c>
      <c r="G11906" t="s">
        <v>1609</v>
      </c>
      <c r="H11906" s="5">
        <v>175895.12</v>
      </c>
      <c r="I11906">
        <f>IFERROR(VLOOKUP(G11906,'NCES Match'!$A$2:$B$1307,2,FALSE),"")</f>
        <v>4822770</v>
      </c>
      <c r="J11906" cm="1">
        <f t="array" ref="J11906">IFERROR(_xlfn.IFS(B11906=2015,H11906/$O$13,B11906=2016,H11906/$O$14,B11906=2017,H11906/$O$15,B11906=2018,H11906/$O$16,B11906=2019,H11906/$O$17,B11906=2020,H11906/$O$18,B11906=2021,H11906/$O$19,B11906=2022,H11906/$O$20),"")</f>
        <v>8.9995509642382151E-5</v>
      </c>
      <c r="K11906" s="3" cm="1">
        <f t="array" ref="K11906">IFERROR(_xlfn.IFS(B11906=2015,J11906*$P$4,B11906=2016,J11906*$P$5,B11906=2017,J11906*$P$6,B11906=2018,J11906*$P$7,B11906=2019,J11906*$P$8,B11906=2020,J11906*$P$9,B11906=2021,J11906*$P$10,B11906=2022,J11906*$P$11),"")</f>
        <v>192640.18452021436</v>
      </c>
      <c r="L11906" s="3">
        <f t="shared" si="186"/>
        <v>368535.30452021433</v>
      </c>
    </row>
    <row r="11907" spans="1:12">
      <c r="A11907">
        <v>4822770</v>
      </c>
      <c r="B11907">
        <v>2022</v>
      </c>
      <c r="D11907" t="s">
        <v>1607</v>
      </c>
      <c r="E11907" t="s">
        <v>1608</v>
      </c>
      <c r="F11907" t="s">
        <v>4101</v>
      </c>
      <c r="G11907" t="s">
        <v>1609</v>
      </c>
      <c r="H11907" s="5">
        <v>230639.23</v>
      </c>
      <c r="I11907">
        <f>IFERROR(VLOOKUP(G11907,'NCES Match'!$A$2:$B$1307,2,FALSE),"")</f>
        <v>4822770</v>
      </c>
      <c r="J11907" cm="1">
        <f t="array" ref="J11907">IFERROR(_xlfn.IFS(B11907=2015,H11907/$O$13,B11907=2016,H11907/$O$14,B11907=2017,H11907/$O$15,B11907=2018,H11907/$O$16,B11907=2019,H11907/$O$17,B11907=2020,H11907/$O$18,B11907=2021,H11907/$O$19,B11907=2022,H11907/$O$20),"")</f>
        <v>1.0130381722773252E-4</v>
      </c>
      <c r="K11907" s="3" cm="1">
        <f t="array" ref="K11907">IFERROR(_xlfn.IFS(B11907=2015,J11907*$P$4,B11907=2016,J11907*$P$5,B11907=2017,J11907*$P$6,B11907=2018,J11907*$P$7,B11907=2019,J11907*$P$8,B11907=2020,J11907*$P$9,B11907=2021,J11907*$P$10,B11907=2022,J11907*$P$11),"")</f>
        <v>218156.04884285203</v>
      </c>
      <c r="L11907" s="3">
        <f t="shared" ref="L11907:L11970" si="187">SUM(H11907,K11907)</f>
        <v>448795.27884285204</v>
      </c>
    </row>
    <row r="11908" spans="1:12">
      <c r="A11908">
        <v>4822770</v>
      </c>
      <c r="B11908">
        <v>2023</v>
      </c>
      <c r="D11908" t="s">
        <v>1607</v>
      </c>
      <c r="E11908" t="s">
        <v>1608</v>
      </c>
      <c r="F11908" t="s">
        <v>4101</v>
      </c>
      <c r="G11908" t="s">
        <v>1609</v>
      </c>
      <c r="H11908" s="5">
        <v>241530.33</v>
      </c>
      <c r="I11908">
        <f>IFERROR(VLOOKUP(G11908,'NCES Match'!$A$2:$B$1307,2,FALSE),"")</f>
        <v>4822770</v>
      </c>
      <c r="J11908" t="str" cm="1">
        <f t="array" ref="J11908">IFERROR(_xlfn.IFS(B11908=2015,H11908/$O$13,B11908=2016,H11908/$O$14,B11908=2017,H11908/$O$15,B11908=2018,H11908/$O$16,B11908=2019,H11908/$O$17,B11908=2020,H11908/$O$18,B11908=2021,H11908/$O$19,B11908=2022,H11908/$O$20),"")</f>
        <v/>
      </c>
      <c r="K11908" s="3" t="str" cm="1">
        <f t="array" ref="K11908">IFERROR(_xlfn.IFS(B11908=2015,J11908*$P$4,B11908=2016,J11908*$P$5,B11908=2017,J11908*$P$6,B11908=2018,J11908*$P$7,B11908=2019,J11908*$P$8,B11908=2020,J11908*$P$9,B11908=2021,J11908*$P$10,B11908=2022,J11908*$P$11),"")</f>
        <v/>
      </c>
      <c r="L11908" s="3">
        <f t="shared" si="187"/>
        <v>241530.33</v>
      </c>
    </row>
    <row r="11909" spans="1:12">
      <c r="A11909">
        <v>4830930</v>
      </c>
      <c r="B11909">
        <v>2015</v>
      </c>
      <c r="C11909" t="s">
        <v>381</v>
      </c>
      <c r="D11909" t="s">
        <v>2267</v>
      </c>
      <c r="E11909" t="s">
        <v>2268</v>
      </c>
      <c r="G11909" t="s">
        <v>2269</v>
      </c>
      <c r="H11909" s="5">
        <v>346573.57</v>
      </c>
      <c r="I11909">
        <f>IFERROR(VLOOKUP(G11909,'NCES Match'!$A$2:$B$1307,2,FALSE),"")</f>
        <v>4830930</v>
      </c>
      <c r="J11909" cm="1">
        <f t="array" ref="J11909">IFERROR(_xlfn.IFS(B11909=2015,H11909/$O$13,B11909=2016,H11909/$O$14,B11909=2017,H11909/$O$15,B11909=2018,H11909/$O$16,B11909=2019,H11909/$O$17,B11909=2020,H11909/$O$18,B11909=2021,H11909/$O$19,B11909=2022,H11909/$O$20),"")</f>
        <v>2.7150703678536451E-4</v>
      </c>
      <c r="K11909" s="3" cm="1">
        <f t="array" ref="K11909">IFERROR(_xlfn.IFS(B11909=2015,J11909*$P$4,B11909=2016,J11909*$P$5,B11909=2017,J11909*$P$6,B11909=2018,J11909*$P$7,B11909=2019,J11909*$P$8,B11909=2020,J11909*$P$9,B11909=2021,J11909*$P$10,B11909=2022,J11909*$P$11),"")</f>
        <v>432098.83014447731</v>
      </c>
      <c r="L11909" s="3">
        <f t="shared" si="187"/>
        <v>778672.40014447737</v>
      </c>
    </row>
    <row r="11910" spans="1:12">
      <c r="A11910">
        <v>4830930</v>
      </c>
      <c r="B11910">
        <v>2016</v>
      </c>
      <c r="C11910" t="s">
        <v>4102</v>
      </c>
      <c r="D11910" t="s">
        <v>2267</v>
      </c>
      <c r="E11910" t="s">
        <v>2268</v>
      </c>
      <c r="F11910" t="s">
        <v>4101</v>
      </c>
      <c r="G11910" t="s">
        <v>2269</v>
      </c>
      <c r="H11910" s="5">
        <v>311867</v>
      </c>
      <c r="I11910">
        <f>IFERROR(VLOOKUP(G11910,'NCES Match'!$A$2:$B$1307,2,FALSE),"")</f>
        <v>4830930</v>
      </c>
      <c r="J11910" cm="1">
        <f t="array" ref="J11910">IFERROR(_xlfn.IFS(B11910=2015,H11910/$O$13,B11910=2016,H11910/$O$14,B11910=2017,H11910/$O$15,B11910=2018,H11910/$O$16,B11910=2019,H11910/$O$17,B11910=2020,H11910/$O$18,B11910=2021,H11910/$O$19,B11910=2022,H11910/$O$20),"")</f>
        <v>2.2325526525981561E-4</v>
      </c>
      <c r="K11910" s="3" cm="1">
        <f t="array" ref="K11910">IFERROR(_xlfn.IFS(B11910=2015,J11910*$P$4,B11910=2016,J11910*$P$5,B11910=2017,J11910*$P$6,B11910=2018,J11910*$P$7,B11910=2019,J11910*$P$8,B11910=2020,J11910*$P$9,B11910=2021,J11910*$P$10,B11910=2022,J11910*$P$11),"")</f>
        <v>374093.49874987587</v>
      </c>
      <c r="L11910" s="3">
        <f t="shared" si="187"/>
        <v>685960.49874987593</v>
      </c>
    </row>
    <row r="11911" spans="1:12">
      <c r="A11911">
        <v>4830930</v>
      </c>
      <c r="B11911">
        <v>2017</v>
      </c>
      <c r="D11911" t="s">
        <v>2267</v>
      </c>
      <c r="E11911" t="s">
        <v>2268</v>
      </c>
      <c r="F11911" t="s">
        <v>4101</v>
      </c>
      <c r="G11911" t="s">
        <v>2269</v>
      </c>
      <c r="H11911" s="5">
        <v>298926</v>
      </c>
      <c r="I11911">
        <f>IFERROR(VLOOKUP(G11911,'NCES Match'!$A$2:$B$1307,2,FALSE),"")</f>
        <v>4830930</v>
      </c>
      <c r="J11911" cm="1">
        <f t="array" ref="J11911">IFERROR(_xlfn.IFS(B11911=2015,H11911/$O$13,B11911=2016,H11911/$O$14,B11911=2017,H11911/$O$15,B11911=2018,H11911/$O$16,B11911=2019,H11911/$O$17,B11911=2020,H11911/$O$18,B11911=2021,H11911/$O$19,B11911=2022,H11911/$O$20),"")</f>
        <v>2.0609117275034421E-4</v>
      </c>
      <c r="K11911" s="3" cm="1">
        <f t="array" ref="K11911">IFERROR(_xlfn.IFS(B11911=2015,J11911*$P$4,B11911=2016,J11911*$P$5,B11911=2017,J11911*$P$6,B11911=2018,J11911*$P$7,B11911=2019,J11911*$P$8,B11911=2020,J11911*$P$9,B11911=2021,J11911*$P$10,B11911=2022,J11911*$P$11),"")</f>
        <v>349993.88525669783</v>
      </c>
      <c r="L11911" s="3">
        <f t="shared" si="187"/>
        <v>648919.88525669789</v>
      </c>
    </row>
    <row r="11912" spans="1:12">
      <c r="A11912">
        <v>4830930</v>
      </c>
      <c r="B11912">
        <v>2018</v>
      </c>
      <c r="D11912" t="s">
        <v>2267</v>
      </c>
      <c r="E11912" t="s">
        <v>2268</v>
      </c>
      <c r="F11912" t="s">
        <v>4101</v>
      </c>
      <c r="G11912" t="s">
        <v>2269</v>
      </c>
      <c r="H11912" s="5">
        <v>342866</v>
      </c>
      <c r="I11912">
        <f>IFERROR(VLOOKUP(G11912,'NCES Match'!$A$2:$B$1307,2,FALSE),"")</f>
        <v>4830930</v>
      </c>
      <c r="J11912" cm="1">
        <f t="array" ref="J11912">IFERROR(_xlfn.IFS(B11912=2015,H11912/$O$13,B11912=2016,H11912/$O$14,B11912=2017,H11912/$O$15,B11912=2018,H11912/$O$16,B11912=2019,H11912/$O$17,B11912=2020,H11912/$O$18,B11912=2021,H11912/$O$19,B11912=2022,H11912/$O$20),"")</f>
        <v>2.2374023750203773E-4</v>
      </c>
      <c r="K11912" s="3" cm="1">
        <f t="array" ref="K11912">IFERROR(_xlfn.IFS(B11912=2015,J11912*$P$4,B11912=2016,J11912*$P$5,B11912=2017,J11912*$P$6,B11912=2018,J11912*$P$7,B11912=2019,J11912*$P$8,B11912=2020,J11912*$P$9,B11912=2021,J11912*$P$10,B11912=2022,J11912*$P$11),"")</f>
        <v>384129.16455670586</v>
      </c>
      <c r="L11912" s="3">
        <f t="shared" si="187"/>
        <v>726995.16455670586</v>
      </c>
    </row>
    <row r="11913" spans="1:12">
      <c r="A11913">
        <v>4830930</v>
      </c>
      <c r="B11913">
        <v>2019</v>
      </c>
      <c r="D11913" t="s">
        <v>2267</v>
      </c>
      <c r="E11913" t="s">
        <v>2268</v>
      </c>
      <c r="F11913" t="s">
        <v>4101</v>
      </c>
      <c r="G11913" t="s">
        <v>2269</v>
      </c>
      <c r="H11913" s="5">
        <v>353522</v>
      </c>
      <c r="I11913">
        <f>IFERROR(VLOOKUP(G11913,'NCES Match'!$A$2:$B$1307,2,FALSE),"")</f>
        <v>4830930</v>
      </c>
      <c r="J11913" cm="1">
        <f t="array" ref="J11913">IFERROR(_xlfn.IFS(B11913=2015,H11913/$O$13,B11913=2016,H11913/$O$14,B11913=2017,H11913/$O$15,B11913=2018,H11913/$O$16,B11913=2019,H11913/$O$17,B11913=2020,H11913/$O$18,B11913=2021,H11913/$O$19,B11913=2022,H11913/$O$20),"")</f>
        <v>2.2384306937979091E-4</v>
      </c>
      <c r="K11913" s="3" cm="1">
        <f t="array" ref="K11913">IFERROR(_xlfn.IFS(B11913=2015,J11913*$P$4,B11913=2016,J11913*$P$5,B11913=2017,J11913*$P$6,B11913=2018,J11913*$P$7,B11913=2019,J11913*$P$8,B11913=2020,J11913*$P$9,B11913=2021,J11913*$P$10,B11913=2022,J11913*$P$11),"")</f>
        <v>389022.68325580732</v>
      </c>
      <c r="L11913" s="3">
        <f t="shared" si="187"/>
        <v>742544.68325580726</v>
      </c>
    </row>
    <row r="11914" spans="1:12">
      <c r="A11914">
        <v>4830930</v>
      </c>
      <c r="B11914">
        <v>2020</v>
      </c>
      <c r="D11914" t="s">
        <v>2267</v>
      </c>
      <c r="E11914" t="s">
        <v>2268</v>
      </c>
      <c r="F11914" t="s">
        <v>4230</v>
      </c>
      <c r="G11914" t="s">
        <v>2269</v>
      </c>
      <c r="H11914" s="5">
        <v>396471</v>
      </c>
      <c r="I11914">
        <f>IFERROR(VLOOKUP(G11914,'NCES Match'!$A$2:$B$1307,2,FALSE),"")</f>
        <v>4830930</v>
      </c>
      <c r="J11914" cm="1">
        <f t="array" ref="J11914">IFERROR(_xlfn.IFS(B11914=2015,H11914/$O$13,B11914=2016,H11914/$O$14,B11914=2017,H11914/$O$15,B11914=2018,H11914/$O$16,B11914=2019,H11914/$O$17,B11914=2020,H11914/$O$18,B11914=2021,H11914/$O$19,B11914=2022,H11914/$O$20),"")</f>
        <v>2.1485063329504376E-4</v>
      </c>
      <c r="K11914" s="3" cm="1">
        <f t="array" ref="K11914">IFERROR(_xlfn.IFS(B11914=2015,J11914*$P$4,B11914=2016,J11914*$P$5,B11914=2017,J11914*$P$6,B11914=2018,J11914*$P$7,B11914=2019,J11914*$P$8,B11914=2020,J11914*$P$9,B11914=2021,J11914*$P$10,B11914=2022,J11914*$P$11),"")</f>
        <v>452905.73979048495</v>
      </c>
      <c r="L11914" s="3">
        <f t="shared" si="187"/>
        <v>849376.73979048501</v>
      </c>
    </row>
    <row r="11915" spans="1:12">
      <c r="A11915">
        <v>4830930</v>
      </c>
      <c r="B11915">
        <v>2021</v>
      </c>
      <c r="D11915" t="s">
        <v>2267</v>
      </c>
      <c r="E11915" t="s">
        <v>2268</v>
      </c>
      <c r="F11915" t="s">
        <v>4101</v>
      </c>
      <c r="G11915" t="s">
        <v>2269</v>
      </c>
      <c r="H11915" s="5">
        <v>442486.3</v>
      </c>
      <c r="I11915">
        <f>IFERROR(VLOOKUP(G11915,'NCES Match'!$A$2:$B$1307,2,FALSE),"")</f>
        <v>4830930</v>
      </c>
      <c r="J11915" cm="1">
        <f t="array" ref="J11915">IFERROR(_xlfn.IFS(B11915=2015,H11915/$O$13,B11915=2016,H11915/$O$14,B11915=2017,H11915/$O$15,B11915=2018,H11915/$O$16,B11915=2019,H11915/$O$17,B11915=2020,H11915/$O$18,B11915=2021,H11915/$O$19,B11915=2022,H11915/$O$20),"")</f>
        <v>2.2639502493458603E-4</v>
      </c>
      <c r="K11915" s="3" cm="1">
        <f t="array" ref="K11915">IFERROR(_xlfn.IFS(B11915=2015,J11915*$P$4,B11915=2016,J11915*$P$5,B11915=2017,J11915*$P$6,B11915=2018,J11915*$P$7,B11915=2019,J11915*$P$8,B11915=2020,J11915*$P$9,B11915=2021,J11915*$P$10,B11915=2022,J11915*$P$11),"")</f>
        <v>484610.61614254524</v>
      </c>
      <c r="L11915" s="3">
        <f t="shared" si="187"/>
        <v>927096.91614254517</v>
      </c>
    </row>
    <row r="11916" spans="1:12">
      <c r="A11916">
        <v>4830930</v>
      </c>
      <c r="B11916">
        <v>2022</v>
      </c>
      <c r="D11916" t="s">
        <v>2267</v>
      </c>
      <c r="E11916" t="s">
        <v>2268</v>
      </c>
      <c r="F11916" t="s">
        <v>4101</v>
      </c>
      <c r="G11916" t="s">
        <v>2269</v>
      </c>
      <c r="H11916" s="5">
        <v>495092.65</v>
      </c>
      <c r="I11916">
        <f>IFERROR(VLOOKUP(G11916,'NCES Match'!$A$2:$B$1307,2,FALSE),"")</f>
        <v>4830930</v>
      </c>
      <c r="J11916" cm="1">
        <f t="array" ref="J11916">IFERROR(_xlfn.IFS(B11916=2015,H11916/$O$13,B11916=2016,H11916/$O$14,B11916=2017,H11916/$O$15,B11916=2018,H11916/$O$16,B11916=2019,H11916/$O$17,B11916=2020,H11916/$O$18,B11916=2021,H11916/$O$19,B11916=2022,H11916/$O$20),"")</f>
        <v>2.1745986286198472E-4</v>
      </c>
      <c r="K11916" s="3" cm="1">
        <f t="array" ref="K11916">IFERROR(_xlfn.IFS(B11916=2015,J11916*$P$4,B11916=2016,J11916*$P$5,B11916=2017,J11916*$P$6,B11916=2018,J11916*$P$7,B11916=2019,J11916*$P$8,B11916=2020,J11916*$P$9,B11916=2021,J11916*$P$10,B11916=2022,J11916*$P$11),"")</f>
        <v>468296.11916037463</v>
      </c>
      <c r="L11916" s="3">
        <f t="shared" si="187"/>
        <v>963388.76916037465</v>
      </c>
    </row>
    <row r="11917" spans="1:12">
      <c r="A11917">
        <v>4830930</v>
      </c>
      <c r="B11917">
        <v>2023</v>
      </c>
      <c r="D11917" t="s">
        <v>2267</v>
      </c>
      <c r="E11917" t="s">
        <v>2268</v>
      </c>
      <c r="F11917" t="s">
        <v>4101</v>
      </c>
      <c r="G11917" t="s">
        <v>2269</v>
      </c>
      <c r="H11917" s="5">
        <v>569846.63</v>
      </c>
      <c r="I11917">
        <f>IFERROR(VLOOKUP(G11917,'NCES Match'!$A$2:$B$1307,2,FALSE),"")</f>
        <v>4830930</v>
      </c>
      <c r="J11917" t="str" cm="1">
        <f t="array" ref="J11917">IFERROR(_xlfn.IFS(B11917=2015,H11917/$O$13,B11917=2016,H11917/$O$14,B11917=2017,H11917/$O$15,B11917=2018,H11917/$O$16,B11917=2019,H11917/$O$17,B11917=2020,H11917/$O$18,B11917=2021,H11917/$O$19,B11917=2022,H11917/$O$20),"")</f>
        <v/>
      </c>
      <c r="K11917" s="3" t="str" cm="1">
        <f t="array" ref="K11917">IFERROR(_xlfn.IFS(B11917=2015,J11917*$P$4,B11917=2016,J11917*$P$5,B11917=2017,J11917*$P$6,B11917=2018,J11917*$P$7,B11917=2019,J11917*$P$8,B11917=2020,J11917*$P$9,B11917=2021,J11917*$P$10,B11917=2022,J11917*$P$11),"")</f>
        <v/>
      </c>
      <c r="L11917" s="3">
        <f t="shared" si="187"/>
        <v>569846.63</v>
      </c>
    </row>
    <row r="11918" spans="1:12">
      <c r="A11918">
        <v>4836300</v>
      </c>
      <c r="B11918">
        <v>2015</v>
      </c>
      <c r="C11918" t="s">
        <v>381</v>
      </c>
      <c r="D11918" t="s">
        <v>2650</v>
      </c>
      <c r="E11918" t="s">
        <v>2651</v>
      </c>
      <c r="G11918" t="s">
        <v>2652</v>
      </c>
      <c r="H11918" s="5">
        <v>166964.49</v>
      </c>
      <c r="I11918">
        <f>IFERROR(VLOOKUP(G11918,'NCES Match'!$A$2:$B$1307,2,FALSE),"")</f>
        <v>4836300</v>
      </c>
      <c r="J11918" cm="1">
        <f t="array" ref="J11918">IFERROR(_xlfn.IFS(B11918=2015,H11918/$O$13,B11918=2016,H11918/$O$14,B11918=2017,H11918/$O$15,B11918=2018,H11918/$O$16,B11918=2019,H11918/$O$17,B11918=2020,H11918/$O$18,B11918=2021,H11918/$O$19,B11918=2022,H11918/$O$20),"")</f>
        <v>1.3080060873735876E-4</v>
      </c>
      <c r="K11918" s="3" cm="1">
        <f t="array" ref="K11918">IFERROR(_xlfn.IFS(B11918=2015,J11918*$P$4,B11918=2016,J11918*$P$5,B11918=2017,J11918*$P$6,B11918=2018,J11918*$P$7,B11918=2019,J11918*$P$8,B11918=2020,J11918*$P$9,B11918=2021,J11918*$P$10,B11918=2022,J11918*$P$11),"")</f>
        <v>208166.94361508658</v>
      </c>
      <c r="L11918" s="3">
        <f t="shared" si="187"/>
        <v>375131.4336150866</v>
      </c>
    </row>
    <row r="11919" spans="1:12">
      <c r="A11919">
        <v>4836300</v>
      </c>
      <c r="B11919">
        <v>2016</v>
      </c>
      <c r="C11919" t="s">
        <v>4102</v>
      </c>
      <c r="D11919" t="s">
        <v>2650</v>
      </c>
      <c r="E11919" t="s">
        <v>2651</v>
      </c>
      <c r="F11919" t="s">
        <v>4101</v>
      </c>
      <c r="G11919" t="s">
        <v>2652</v>
      </c>
      <c r="H11919" s="5">
        <v>164165</v>
      </c>
      <c r="I11919">
        <f>IFERROR(VLOOKUP(G11919,'NCES Match'!$A$2:$B$1307,2,FALSE),"")</f>
        <v>4836300</v>
      </c>
      <c r="J11919" cm="1">
        <f t="array" ref="J11919">IFERROR(_xlfn.IFS(B11919=2015,H11919/$O$13,B11919=2016,H11919/$O$14,B11919=2017,H11919/$O$15,B11919=2018,H11919/$O$16,B11919=2019,H11919/$O$17,B11919=2020,H11919/$O$18,B11919=2021,H11919/$O$19,B11919=2022,H11919/$O$20),"")</f>
        <v>1.175202910900404E-4</v>
      </c>
      <c r="K11919" s="3" cm="1">
        <f t="array" ref="K11919">IFERROR(_xlfn.IFS(B11919=2015,J11919*$P$4,B11919=2016,J11919*$P$5,B11919=2017,J11919*$P$6,B11919=2018,J11919*$P$7,B11919=2019,J11919*$P$8,B11919=2020,J11919*$P$9,B11919=2021,J11919*$P$10,B11919=2022,J11919*$P$11),"")</f>
        <v>196920.67202452768</v>
      </c>
      <c r="L11919" s="3">
        <f t="shared" si="187"/>
        <v>361085.67202452768</v>
      </c>
    </row>
    <row r="11920" spans="1:12">
      <c r="A11920">
        <v>4836300</v>
      </c>
      <c r="B11920">
        <v>2017</v>
      </c>
      <c r="D11920" t="s">
        <v>2650</v>
      </c>
      <c r="E11920" t="s">
        <v>2651</v>
      </c>
      <c r="F11920" t="s">
        <v>4101</v>
      </c>
      <c r="G11920" t="s">
        <v>2652</v>
      </c>
      <c r="H11920" s="5">
        <v>169892</v>
      </c>
      <c r="I11920">
        <f>IFERROR(VLOOKUP(G11920,'NCES Match'!$A$2:$B$1307,2,FALSE),"")</f>
        <v>4836300</v>
      </c>
      <c r="J11920" cm="1">
        <f t="array" ref="J11920">IFERROR(_xlfn.IFS(B11920=2015,H11920/$O$13,B11920=2016,H11920/$O$14,B11920=2017,H11920/$O$15,B11920=2018,H11920/$O$16,B11920=2019,H11920/$O$17,B11920=2020,H11920/$O$18,B11920=2021,H11920/$O$19,B11920=2022,H11920/$O$20),"")</f>
        <v>1.1713013093843117E-4</v>
      </c>
      <c r="K11920" s="3" cm="1">
        <f t="array" ref="K11920">IFERROR(_xlfn.IFS(B11920=2015,J11920*$P$4,B11920=2016,J11920*$P$5,B11920=2017,J11920*$P$6,B11920=2018,J11920*$P$7,B11920=2019,J11920*$P$8,B11920=2020,J11920*$P$9,B11920=2021,J11920*$P$10,B11920=2022,J11920*$P$11),"")</f>
        <v>198915.98975676554</v>
      </c>
      <c r="L11920" s="3">
        <f t="shared" si="187"/>
        <v>368807.98975676554</v>
      </c>
    </row>
    <row r="11921" spans="1:12">
      <c r="A11921">
        <v>4836300</v>
      </c>
      <c r="B11921">
        <v>2018</v>
      </c>
      <c r="D11921" t="s">
        <v>2650</v>
      </c>
      <c r="E11921" t="s">
        <v>2651</v>
      </c>
      <c r="F11921" t="s">
        <v>4101</v>
      </c>
      <c r="G11921" t="s">
        <v>2652</v>
      </c>
      <c r="H11921" s="5">
        <v>174700</v>
      </c>
      <c r="I11921">
        <f>IFERROR(VLOOKUP(G11921,'NCES Match'!$A$2:$B$1307,2,FALSE),"")</f>
        <v>4836300</v>
      </c>
      <c r="J11921" cm="1">
        <f t="array" ref="J11921">IFERROR(_xlfn.IFS(B11921=2015,H11921/$O$13,B11921=2016,H11921/$O$14,B11921=2017,H11921/$O$15,B11921=2018,H11921/$O$16,B11921=2019,H11921/$O$17,B11921=2020,H11921/$O$18,B11921=2021,H11921/$O$19,B11921=2022,H11921/$O$20),"")</f>
        <v>1.1400202846478212E-4</v>
      </c>
      <c r="K11921" s="3" cm="1">
        <f t="array" ref="K11921">IFERROR(_xlfn.IFS(B11921=2015,J11921*$P$4,B11921=2016,J11921*$P$5,B11921=2017,J11921*$P$6,B11921=2018,J11921*$P$7,B11921=2019,J11921*$P$8,B11921=2020,J11921*$P$9,B11921=2021,J11921*$P$10,B11921=2022,J11921*$P$11),"")</f>
        <v>195724.7585005702</v>
      </c>
      <c r="L11921" s="3">
        <f t="shared" si="187"/>
        <v>370424.7585005702</v>
      </c>
    </row>
    <row r="11922" spans="1:12">
      <c r="A11922">
        <v>4836300</v>
      </c>
      <c r="B11922">
        <v>2019</v>
      </c>
      <c r="D11922" t="s">
        <v>2650</v>
      </c>
      <c r="E11922" t="s">
        <v>2651</v>
      </c>
      <c r="F11922" t="s">
        <v>4101</v>
      </c>
      <c r="G11922" t="s">
        <v>2652</v>
      </c>
      <c r="H11922" s="5">
        <v>190489</v>
      </c>
      <c r="I11922">
        <f>IFERROR(VLOOKUP(G11922,'NCES Match'!$A$2:$B$1307,2,FALSE),"")</f>
        <v>4836300</v>
      </c>
      <c r="J11922" cm="1">
        <f t="array" ref="J11922">IFERROR(_xlfn.IFS(B11922=2015,H11922/$O$13,B11922=2016,H11922/$O$14,B11922=2017,H11922/$O$15,B11922=2018,H11922/$O$16,B11922=2019,H11922/$O$17,B11922=2020,H11922/$O$18,B11922=2021,H11922/$O$19,B11922=2022,H11922/$O$20),"")</f>
        <v>1.2061383009568568E-4</v>
      </c>
      <c r="K11922" s="3" cm="1">
        <f t="array" ref="K11922">IFERROR(_xlfn.IFS(B11922=2015,J11922*$P$4,B11922=2016,J11922*$P$5,B11922=2017,J11922*$P$6,B11922=2018,J11922*$P$7,B11922=2019,J11922*$P$8,B11922=2020,J11922*$P$9,B11922=2021,J11922*$P$10,B11922=2022,J11922*$P$11),"")</f>
        <v>209617.90754384588</v>
      </c>
      <c r="L11922" s="3">
        <f t="shared" si="187"/>
        <v>400106.90754384588</v>
      </c>
    </row>
    <row r="11923" spans="1:12">
      <c r="A11923">
        <v>4836300</v>
      </c>
      <c r="B11923">
        <v>2020</v>
      </c>
      <c r="D11923" t="s">
        <v>2650</v>
      </c>
      <c r="E11923" t="s">
        <v>2651</v>
      </c>
      <c r="F11923" t="s">
        <v>4230</v>
      </c>
      <c r="G11923" t="s">
        <v>2652</v>
      </c>
      <c r="H11923" s="5">
        <v>199995</v>
      </c>
      <c r="I11923">
        <f>IFERROR(VLOOKUP(G11923,'NCES Match'!$A$2:$B$1307,2,FALSE),"")</f>
        <v>4836300</v>
      </c>
      <c r="J11923" cm="1">
        <f t="array" ref="J11923">IFERROR(_xlfn.IFS(B11923=2015,H11923/$O$13,B11923=2016,H11923/$O$14,B11923=2017,H11923/$O$15,B11923=2018,H11923/$O$16,B11923=2019,H11923/$O$17,B11923=2020,H11923/$O$18,B11923=2021,H11923/$O$19,B11923=2022,H11923/$O$20),"")</f>
        <v>1.0837880300410944E-4</v>
      </c>
      <c r="K11923" s="3" cm="1">
        <f t="array" ref="K11923">IFERROR(_xlfn.IFS(B11923=2015,J11923*$P$4,B11923=2016,J11923*$P$5,B11923=2017,J11923*$P$6,B11923=2018,J11923*$P$7,B11923=2019,J11923*$P$8,B11923=2020,J11923*$P$9,B11923=2021,J11923*$P$10,B11923=2022,J11923*$P$11),"")</f>
        <v>228462.82181899316</v>
      </c>
      <c r="L11923" s="3">
        <f t="shared" si="187"/>
        <v>428457.82181899319</v>
      </c>
    </row>
    <row r="11924" spans="1:12">
      <c r="A11924">
        <v>4836300</v>
      </c>
      <c r="B11924">
        <v>2021</v>
      </c>
      <c r="D11924" t="s">
        <v>2650</v>
      </c>
      <c r="E11924" t="s">
        <v>2651</v>
      </c>
      <c r="F11924" t="s">
        <v>4101</v>
      </c>
      <c r="G11924" t="s">
        <v>2652</v>
      </c>
      <c r="H11924" s="5">
        <v>216291.07</v>
      </c>
      <c r="I11924">
        <f>IFERROR(VLOOKUP(G11924,'NCES Match'!$A$2:$B$1307,2,FALSE),"")</f>
        <v>4836300</v>
      </c>
      <c r="J11924" cm="1">
        <f t="array" ref="J11924">IFERROR(_xlfn.IFS(B11924=2015,H11924/$O$13,B11924=2016,H11924/$O$14,B11924=2017,H11924/$O$15,B11924=2018,H11924/$O$16,B11924=2019,H11924/$O$17,B11924=2020,H11924/$O$18,B11924=2021,H11924/$O$19,B11924=2022,H11924/$O$20),"")</f>
        <v>1.1066381532214284E-4</v>
      </c>
      <c r="K11924" s="3" cm="1">
        <f t="array" ref="K11924">IFERROR(_xlfn.IFS(B11924=2015,J11924*$P$4,B11924=2016,J11924*$P$5,B11924=2017,J11924*$P$6,B11924=2018,J11924*$P$7,B11924=2019,J11924*$P$8,B11924=2020,J11924*$P$9,B11924=2021,J11924*$P$10,B11924=2022,J11924*$P$11),"")</f>
        <v>236881.79430375673</v>
      </c>
      <c r="L11924" s="3">
        <f t="shared" si="187"/>
        <v>453172.86430375674</v>
      </c>
    </row>
    <row r="11925" spans="1:12">
      <c r="A11925">
        <v>4836300</v>
      </c>
      <c r="B11925">
        <v>2022</v>
      </c>
      <c r="D11925" t="s">
        <v>2650</v>
      </c>
      <c r="E11925" t="s">
        <v>2651</v>
      </c>
      <c r="F11925" t="s">
        <v>4101</v>
      </c>
      <c r="G11925" t="s">
        <v>2652</v>
      </c>
      <c r="H11925" s="5">
        <v>263180.46999999997</v>
      </c>
      <c r="I11925">
        <f>IFERROR(VLOOKUP(G11925,'NCES Match'!$A$2:$B$1307,2,FALSE),"")</f>
        <v>4836300</v>
      </c>
      <c r="J11925" cm="1">
        <f t="array" ref="J11925">IFERROR(_xlfn.IFS(B11925=2015,H11925/$O$13,B11925=2016,H11925/$O$14,B11925=2017,H11925/$O$15,B11925=2018,H11925/$O$16,B11925=2019,H11925/$O$17,B11925=2020,H11925/$O$18,B11925=2021,H11925/$O$19,B11925=2022,H11925/$O$20),"")</f>
        <v>1.1559692698761065E-4</v>
      </c>
      <c r="K11925" s="3" cm="1">
        <f t="array" ref="K11925">IFERROR(_xlfn.IFS(B11925=2015,J11925*$P$4,B11925=2016,J11925*$P$5,B11925=2017,J11925*$P$6,B11925=2018,J11925*$P$7,B11925=2019,J11925*$P$8,B11925=2020,J11925*$P$9,B11925=2021,J11925*$P$10,B11925=2022,J11925*$P$11),"")</f>
        <v>248936.01781364231</v>
      </c>
      <c r="L11925" s="3">
        <f t="shared" si="187"/>
        <v>512116.48781364225</v>
      </c>
    </row>
    <row r="11926" spans="1:12">
      <c r="A11926">
        <v>4836300</v>
      </c>
      <c r="B11926">
        <v>2023</v>
      </c>
      <c r="D11926" t="s">
        <v>2650</v>
      </c>
      <c r="E11926" t="s">
        <v>2651</v>
      </c>
      <c r="F11926" t="s">
        <v>4101</v>
      </c>
      <c r="G11926" t="s">
        <v>2652</v>
      </c>
      <c r="H11926" s="5">
        <v>328563.26</v>
      </c>
      <c r="I11926">
        <f>IFERROR(VLOOKUP(G11926,'NCES Match'!$A$2:$B$1307,2,FALSE),"")</f>
        <v>4836300</v>
      </c>
      <c r="J11926" t="str" cm="1">
        <f t="array" ref="J11926">IFERROR(_xlfn.IFS(B11926=2015,H11926/$O$13,B11926=2016,H11926/$O$14,B11926=2017,H11926/$O$15,B11926=2018,H11926/$O$16,B11926=2019,H11926/$O$17,B11926=2020,H11926/$O$18,B11926=2021,H11926/$O$19,B11926=2022,H11926/$O$20),"")</f>
        <v/>
      </c>
      <c r="K11926" s="3" t="str" cm="1">
        <f t="array" ref="K11926">IFERROR(_xlfn.IFS(B11926=2015,J11926*$P$4,B11926=2016,J11926*$P$5,B11926=2017,J11926*$P$6,B11926=2018,J11926*$P$7,B11926=2019,J11926*$P$8,B11926=2020,J11926*$P$9,B11926=2021,J11926*$P$10,B11926=2022,J11926*$P$11),"")</f>
        <v/>
      </c>
      <c r="L11926" s="3">
        <f t="shared" si="187"/>
        <v>328563.26</v>
      </c>
    </row>
    <row r="11927" spans="1:12">
      <c r="A11927">
        <v>4846590</v>
      </c>
      <c r="B11927">
        <v>2015</v>
      </c>
      <c r="C11927" t="s">
        <v>381</v>
      </c>
      <c r="D11927" t="s">
        <v>3500</v>
      </c>
      <c r="E11927" t="s">
        <v>3501</v>
      </c>
      <c r="G11927" t="s">
        <v>3502</v>
      </c>
      <c r="H11927" s="5">
        <v>66508.899999999994</v>
      </c>
      <c r="I11927">
        <f>IFERROR(VLOOKUP(G11927,'NCES Match'!$A$2:$B$1307,2,FALSE),"")</f>
        <v>4846590</v>
      </c>
      <c r="J11927" cm="1">
        <f t="array" ref="J11927">IFERROR(_xlfn.IFS(B11927=2015,H11927/$O$13,B11927=2016,H11927/$O$14,B11927=2017,H11927/$O$15,B11927=2018,H11927/$O$16,B11927=2019,H11927/$O$17,B11927=2020,H11927/$O$18,B11927=2021,H11927/$O$19,B11927=2022,H11927/$O$20),"")</f>
        <v>5.2103322128268835E-5</v>
      </c>
      <c r="K11927" s="3" cm="1">
        <f t="array" ref="K11927">IFERROR(_xlfn.IFS(B11927=2015,J11927*$P$4,B11927=2016,J11927*$P$5,B11927=2017,J11927*$P$6,B11927=2018,J11927*$P$7,B11927=2019,J11927*$P$8,B11927=2020,J11927*$P$9,B11927=2021,J11927*$P$10,B11927=2022,J11927*$P$11),"")</f>
        <v>82921.550781255544</v>
      </c>
      <c r="L11927" s="3">
        <f t="shared" si="187"/>
        <v>149430.45078125555</v>
      </c>
    </row>
    <row r="11928" spans="1:12">
      <c r="A11928">
        <v>4846590</v>
      </c>
      <c r="B11928">
        <v>2016</v>
      </c>
      <c r="C11928" t="s">
        <v>4102</v>
      </c>
      <c r="D11928" t="s">
        <v>3500</v>
      </c>
      <c r="E11928" t="s">
        <v>3501</v>
      </c>
      <c r="F11928" t="s">
        <v>4101</v>
      </c>
      <c r="G11928" t="s">
        <v>3502</v>
      </c>
      <c r="H11928" s="5">
        <v>76550</v>
      </c>
      <c r="I11928">
        <f>IFERROR(VLOOKUP(G11928,'NCES Match'!$A$2:$B$1307,2,FALSE),"")</f>
        <v>4846590</v>
      </c>
      <c r="J11928" cm="1">
        <f t="array" ref="J11928">IFERROR(_xlfn.IFS(B11928=2015,H11928/$O$13,B11928=2016,H11928/$O$14,B11928=2017,H11928/$O$15,B11928=2018,H11928/$O$16,B11928=2019,H11928/$O$17,B11928=2020,H11928/$O$18,B11928=2021,H11928/$O$19,B11928=2022,H11928/$O$20),"")</f>
        <v>5.4799611871852056E-5</v>
      </c>
      <c r="K11928" s="3" cm="1">
        <f t="array" ref="K11928">IFERROR(_xlfn.IFS(B11928=2015,J11928*$P$4,B11928=2016,J11928*$P$5,B11928=2017,J11928*$P$6,B11928=2018,J11928*$P$7,B11928=2019,J11928*$P$8,B11928=2020,J11928*$P$9,B11928=2021,J11928*$P$10,B11928=2022,J11928*$P$11),"")</f>
        <v>91823.942030747072</v>
      </c>
      <c r="L11928" s="3">
        <f t="shared" si="187"/>
        <v>168373.94203074707</v>
      </c>
    </row>
    <row r="11929" spans="1:12">
      <c r="A11929">
        <v>4846590</v>
      </c>
      <c r="B11929">
        <v>2017</v>
      </c>
      <c r="D11929" t="s">
        <v>3500</v>
      </c>
      <c r="E11929" t="s">
        <v>3501</v>
      </c>
      <c r="F11929" t="s">
        <v>4101</v>
      </c>
      <c r="G11929" t="s">
        <v>3502</v>
      </c>
      <c r="H11929" s="5">
        <v>64041</v>
      </c>
      <c r="I11929">
        <f>IFERROR(VLOOKUP(G11929,'NCES Match'!$A$2:$B$1307,2,FALSE),"")</f>
        <v>4846590</v>
      </c>
      <c r="J11929" cm="1">
        <f t="array" ref="J11929">IFERROR(_xlfn.IFS(B11929=2015,H11929/$O$13,B11929=2016,H11929/$O$14,B11929=2017,H11929/$O$15,B11929=2018,H11929/$O$16,B11929=2019,H11929/$O$17,B11929=2020,H11929/$O$18,B11929=2021,H11929/$O$19,B11929=2022,H11929/$O$20),"")</f>
        <v>4.4152348053045884E-5</v>
      </c>
      <c r="K11929" s="3" cm="1">
        <f t="array" ref="K11929">IFERROR(_xlfn.IFS(B11929=2015,J11929*$P$4,B11929=2016,J11929*$P$5,B11929=2017,J11929*$P$6,B11929=2018,J11929*$P$7,B11929=2019,J11929*$P$8,B11929=2020,J11929*$P$9,B11929=2021,J11929*$P$10,B11929=2022,J11929*$P$11),"")</f>
        <v>74981.628917271111</v>
      </c>
      <c r="L11929" s="3">
        <f t="shared" si="187"/>
        <v>139022.6289172711</v>
      </c>
    </row>
    <row r="11930" spans="1:12">
      <c r="A11930">
        <v>4846590</v>
      </c>
      <c r="B11930">
        <v>2018</v>
      </c>
      <c r="D11930" t="s">
        <v>3500</v>
      </c>
      <c r="E11930" t="s">
        <v>3501</v>
      </c>
      <c r="F11930" t="s">
        <v>4101</v>
      </c>
      <c r="G11930" t="s">
        <v>3502</v>
      </c>
      <c r="H11930" s="5">
        <v>61932</v>
      </c>
      <c r="I11930">
        <f>IFERROR(VLOOKUP(G11930,'NCES Match'!$A$2:$B$1307,2,FALSE),"")</f>
        <v>4846590</v>
      </c>
      <c r="J11930" cm="1">
        <f t="array" ref="J11930">IFERROR(_xlfn.IFS(B11930=2015,H11930/$O$13,B11930=2016,H11930/$O$14,B11930=2017,H11930/$O$15,B11930=2018,H11930/$O$16,B11930=2019,H11930/$O$17,B11930=2020,H11930/$O$18,B11930=2021,H11930/$O$19,B11930=2022,H11930/$O$20),"")</f>
        <v>4.0414273765774966E-5</v>
      </c>
      <c r="K11930" s="3" cm="1">
        <f t="array" ref="K11930">IFERROR(_xlfn.IFS(B11930=2015,J11930*$P$4,B11930=2016,J11930*$P$5,B11930=2017,J11930*$P$6,B11930=2018,J11930*$P$7,B11930=2019,J11930*$P$8,B11930=2020,J11930*$P$9,B11930=2021,J11930*$P$10,B11930=2022,J11930*$P$11),"")</f>
        <v>69385.379184071629</v>
      </c>
      <c r="L11930" s="3">
        <f t="shared" si="187"/>
        <v>131317.37918407161</v>
      </c>
    </row>
    <row r="11931" spans="1:12">
      <c r="A11931">
        <v>4846590</v>
      </c>
      <c r="B11931">
        <v>2019</v>
      </c>
      <c r="D11931" t="s">
        <v>3500</v>
      </c>
      <c r="E11931" t="s">
        <v>3501</v>
      </c>
      <c r="F11931" t="s">
        <v>4101</v>
      </c>
      <c r="G11931" t="s">
        <v>3502</v>
      </c>
      <c r="H11931" s="5">
        <v>57261</v>
      </c>
      <c r="I11931">
        <f>IFERROR(VLOOKUP(G11931,'NCES Match'!$A$2:$B$1307,2,FALSE),"")</f>
        <v>4846590</v>
      </c>
      <c r="J11931" cm="1">
        <f t="array" ref="J11931">IFERROR(_xlfn.IFS(B11931=2015,H11931/$O$13,B11931=2016,H11931/$O$14,B11931=2017,H11931/$O$15,B11931=2018,H11931/$O$16,B11931=2019,H11931/$O$17,B11931=2020,H11931/$O$18,B11931=2021,H11931/$O$19,B11931=2022,H11931/$O$20),"")</f>
        <v>3.6256521505751289E-5</v>
      </c>
      <c r="K11931" s="3" cm="1">
        <f t="array" ref="K11931">IFERROR(_xlfn.IFS(B11931=2015,J11931*$P$4,B11931=2016,J11931*$P$5,B11931=2017,J11931*$P$6,B11931=2018,J11931*$P$7,B11931=2019,J11931*$P$8,B11931=2020,J11931*$P$9,B11931=2021,J11931*$P$10,B11931=2022,J11931*$P$11),"")</f>
        <v>63011.150270452148</v>
      </c>
      <c r="L11931" s="3">
        <f t="shared" si="187"/>
        <v>120272.15027045214</v>
      </c>
    </row>
    <row r="11932" spans="1:12">
      <c r="A11932">
        <v>4846590</v>
      </c>
      <c r="B11932">
        <v>2020</v>
      </c>
      <c r="D11932" t="s">
        <v>3500</v>
      </c>
      <c r="E11932" t="s">
        <v>3501</v>
      </c>
      <c r="F11932" t="s">
        <v>4230</v>
      </c>
      <c r="G11932" t="s">
        <v>3502</v>
      </c>
      <c r="H11932" s="5">
        <v>54302</v>
      </c>
      <c r="I11932">
        <f>IFERROR(VLOOKUP(G11932,'NCES Match'!$A$2:$B$1307,2,FALSE),"")</f>
        <v>4846590</v>
      </c>
      <c r="J11932" cm="1">
        <f t="array" ref="J11932">IFERROR(_xlfn.IFS(B11932=2015,H11932/$O$13,B11932=2016,H11932/$O$14,B11932=2017,H11932/$O$15,B11932=2018,H11932/$O$16,B11932=2019,H11932/$O$17,B11932=2020,H11932/$O$18,B11932=2021,H11932/$O$19,B11932=2022,H11932/$O$20),"")</f>
        <v>2.9426664470257512E-5</v>
      </c>
      <c r="K11932" s="3" cm="1">
        <f t="array" ref="K11932">IFERROR(_xlfn.IFS(B11932=2015,J11932*$P$4,B11932=2016,J11932*$P$5,B11932=2017,J11932*$P$6,B11932=2018,J11932*$P$7,B11932=2019,J11932*$P$8,B11932=2020,J11932*$P$9,B11932=2021,J11932*$P$10,B11932=2022,J11932*$P$11),"")</f>
        <v>62031.49153936332</v>
      </c>
      <c r="L11932" s="3">
        <f t="shared" si="187"/>
        <v>116333.49153936331</v>
      </c>
    </row>
    <row r="11933" spans="1:12">
      <c r="A11933">
        <v>4846590</v>
      </c>
      <c r="B11933">
        <v>2021</v>
      </c>
      <c r="D11933" t="s">
        <v>3500</v>
      </c>
      <c r="E11933" t="s">
        <v>3501</v>
      </c>
      <c r="F11933" t="s">
        <v>4101</v>
      </c>
      <c r="G11933" t="s">
        <v>3502</v>
      </c>
      <c r="H11933" s="5">
        <v>57818.01</v>
      </c>
      <c r="I11933">
        <f>IFERROR(VLOOKUP(G11933,'NCES Match'!$A$2:$B$1307,2,FALSE),"")</f>
        <v>4846590</v>
      </c>
      <c r="J11933" cm="1">
        <f t="array" ref="J11933">IFERROR(_xlfn.IFS(B11933=2015,H11933/$O$13,B11933=2016,H11933/$O$14,B11933=2017,H11933/$O$15,B11933=2018,H11933/$O$16,B11933=2019,H11933/$O$17,B11933=2020,H11933/$O$18,B11933=2021,H11933/$O$19,B11933=2022,H11933/$O$20),"")</f>
        <v>2.9582180997735174E-5</v>
      </c>
      <c r="K11933" s="3" cm="1">
        <f t="array" ref="K11933">IFERROR(_xlfn.IFS(B11933=2015,J11933*$P$4,B11933=2016,J11933*$P$5,B11933=2017,J11933*$P$6,B11933=2018,J11933*$P$7,B11933=2019,J11933*$P$8,B11933=2020,J11933*$P$9,B11933=2021,J11933*$P$10,B11933=2022,J11933*$P$11),"")</f>
        <v>63322.234948824051</v>
      </c>
      <c r="L11933" s="3">
        <f t="shared" si="187"/>
        <v>121140.24494882405</v>
      </c>
    </row>
    <row r="11934" spans="1:12">
      <c r="A11934">
        <v>4846590</v>
      </c>
      <c r="B11934">
        <v>2022</v>
      </c>
      <c r="D11934" t="s">
        <v>3500</v>
      </c>
      <c r="E11934" t="s">
        <v>3501</v>
      </c>
      <c r="F11934" t="s">
        <v>4101</v>
      </c>
      <c r="G11934" t="s">
        <v>3502</v>
      </c>
      <c r="H11934" s="5">
        <v>112804.99</v>
      </c>
      <c r="I11934">
        <f>IFERROR(VLOOKUP(G11934,'NCES Match'!$A$2:$B$1307,2,FALSE),"")</f>
        <v>4846590</v>
      </c>
      <c r="J11934" cm="1">
        <f t="array" ref="J11934">IFERROR(_xlfn.IFS(B11934=2015,H11934/$O$13,B11934=2016,H11934/$O$14,B11934=2017,H11934/$O$15,B11934=2018,H11934/$O$16,B11934=2019,H11934/$O$17,B11934=2020,H11934/$O$18,B11934=2021,H11934/$O$19,B11934=2022,H11934/$O$20),"")</f>
        <v>4.9547408258934077E-5</v>
      </c>
      <c r="K11934" s="3" cm="1">
        <f t="array" ref="K11934">IFERROR(_xlfn.IFS(B11934=2015,J11934*$P$4,B11934=2016,J11934*$P$5,B11934=2017,J11934*$P$6,B11934=2018,J11934*$P$7,B11934=2019,J11934*$P$8,B11934=2020,J11934*$P$9,B11934=2021,J11934*$P$10,B11934=2022,J11934*$P$11),"")</f>
        <v>106699.50167695858</v>
      </c>
      <c r="L11934" s="3">
        <f t="shared" si="187"/>
        <v>219504.49167695857</v>
      </c>
    </row>
    <row r="11935" spans="1:12">
      <c r="A11935">
        <v>4846590</v>
      </c>
      <c r="B11935">
        <v>2023</v>
      </c>
      <c r="D11935" t="s">
        <v>3500</v>
      </c>
      <c r="E11935" t="s">
        <v>3501</v>
      </c>
      <c r="F11935" t="s">
        <v>4101</v>
      </c>
      <c r="G11935" t="s">
        <v>3502</v>
      </c>
      <c r="H11935" s="5">
        <v>97412.52</v>
      </c>
      <c r="I11935">
        <f>IFERROR(VLOOKUP(G11935,'NCES Match'!$A$2:$B$1307,2,FALSE),"")</f>
        <v>4846590</v>
      </c>
      <c r="J11935" t="str" cm="1">
        <f t="array" ref="J11935">IFERROR(_xlfn.IFS(B11935=2015,H11935/$O$13,B11935=2016,H11935/$O$14,B11935=2017,H11935/$O$15,B11935=2018,H11935/$O$16,B11935=2019,H11935/$O$17,B11935=2020,H11935/$O$18,B11935=2021,H11935/$O$19,B11935=2022,H11935/$O$20),"")</f>
        <v/>
      </c>
      <c r="K11935" s="3" t="str" cm="1">
        <f t="array" ref="K11935">IFERROR(_xlfn.IFS(B11935=2015,J11935*$P$4,B11935=2016,J11935*$P$5,B11935=2017,J11935*$P$6,B11935=2018,J11935*$P$7,B11935=2019,J11935*$P$8,B11935=2020,J11935*$P$9,B11935=2021,J11935*$P$10,B11935=2022,J11935*$P$11),"")</f>
        <v/>
      </c>
      <c r="L11935" s="3">
        <f t="shared" si="187"/>
        <v>97412.52</v>
      </c>
    </row>
    <row r="11936" spans="1:12">
      <c r="A11936">
        <v>4807650</v>
      </c>
      <c r="B11936">
        <v>2015</v>
      </c>
      <c r="C11936" t="s">
        <v>381</v>
      </c>
      <c r="D11936" t="s">
        <v>403</v>
      </c>
      <c r="E11936" t="s">
        <v>404</v>
      </c>
      <c r="G11936" t="s">
        <v>405</v>
      </c>
      <c r="H11936" s="5">
        <v>100476.26</v>
      </c>
      <c r="I11936">
        <f>IFERROR(VLOOKUP(G11936,'NCES Match'!$A$2:$B$1307,2,FALSE),"")</f>
        <v>4807650</v>
      </c>
      <c r="J11936" cm="1">
        <f t="array" ref="J11936">IFERROR(_xlfn.IFS(B11936=2015,H11936/$O$13,B11936=2016,H11936/$O$14,B11936=2017,H11936/$O$15,B11936=2018,H11936/$O$16,B11936=2019,H11936/$O$17,B11936=2020,H11936/$O$18,B11936=2021,H11936/$O$19,B11936=2022,H11936/$O$20),"")</f>
        <v>7.8713479564745367E-5</v>
      </c>
      <c r="K11936" s="3" cm="1">
        <f t="array" ref="K11936">IFERROR(_xlfn.IFS(B11936=2015,J11936*$P$4,B11936=2016,J11936*$P$5,B11936=2017,J11936*$P$6,B11936=2018,J11936*$P$7,B11936=2019,J11936*$P$8,B11936=2020,J11936*$P$9,B11936=2021,J11936*$P$10,B11936=2022,J11936*$P$11),"")</f>
        <v>125271.16364728083</v>
      </c>
      <c r="L11936" s="3">
        <f t="shared" si="187"/>
        <v>225747.42364728084</v>
      </c>
    </row>
    <row r="11937" spans="1:12">
      <c r="A11937">
        <v>4807650</v>
      </c>
      <c r="B11937">
        <v>2016</v>
      </c>
      <c r="C11937" t="s">
        <v>4102</v>
      </c>
      <c r="D11937" t="s">
        <v>403</v>
      </c>
      <c r="E11937" t="s">
        <v>404</v>
      </c>
      <c r="F11937" t="s">
        <v>4101</v>
      </c>
      <c r="G11937" t="s">
        <v>405</v>
      </c>
      <c r="H11937" s="5">
        <v>102540</v>
      </c>
      <c r="I11937">
        <f>IFERROR(VLOOKUP(G11937,'NCES Match'!$A$2:$B$1307,2,FALSE),"")</f>
        <v>4807650</v>
      </c>
      <c r="J11937" cm="1">
        <f t="array" ref="J11937">IFERROR(_xlfn.IFS(B11937=2015,H11937/$O$13,B11937=2016,H11937/$O$14,B11937=2017,H11937/$O$15,B11937=2018,H11937/$O$16,B11937=2019,H11937/$O$17,B11937=2020,H11937/$O$18,B11937=2021,H11937/$O$19,B11937=2022,H11937/$O$20),"")</f>
        <v>7.3404992832654608E-5</v>
      </c>
      <c r="K11937" s="3" cm="1">
        <f t="array" ref="K11937">IFERROR(_xlfn.IFS(B11937=2015,J11937*$P$4,B11937=2016,J11937*$P$5,B11937=2017,J11937*$P$6,B11937=2018,J11937*$P$7,B11937=2019,J11937*$P$8,B11937=2020,J11937*$P$9,B11937=2021,J11937*$P$10,B11937=2022,J11937*$P$11),"")</f>
        <v>122999.69974961209</v>
      </c>
      <c r="L11937" s="3">
        <f t="shared" si="187"/>
        <v>225539.69974961207</v>
      </c>
    </row>
    <row r="11938" spans="1:12">
      <c r="A11938">
        <v>4807650</v>
      </c>
      <c r="B11938">
        <v>2017</v>
      </c>
      <c r="D11938" t="s">
        <v>403</v>
      </c>
      <c r="E11938" t="s">
        <v>404</v>
      </c>
      <c r="F11938" t="s">
        <v>4101</v>
      </c>
      <c r="G11938" t="s">
        <v>405</v>
      </c>
      <c r="H11938" s="5">
        <v>115373</v>
      </c>
      <c r="I11938">
        <f>IFERROR(VLOOKUP(G11938,'NCES Match'!$A$2:$B$1307,2,FALSE),"")</f>
        <v>4807650</v>
      </c>
      <c r="J11938" cm="1">
        <f t="array" ref="J11938">IFERROR(_xlfn.IFS(B11938=2015,H11938/$O$13,B11938=2016,H11938/$O$14,B11938=2017,H11938/$O$15,B11938=2018,H11938/$O$16,B11938=2019,H11938/$O$17,B11938=2020,H11938/$O$18,B11938=2021,H11938/$O$19,B11938=2022,H11938/$O$20),"")</f>
        <v>7.9542618821131183E-5</v>
      </c>
      <c r="K11938" s="3" cm="1">
        <f t="array" ref="K11938">IFERROR(_xlfn.IFS(B11938=2015,J11938*$P$4,B11938=2016,J11938*$P$5,B11938=2017,J11938*$P$6,B11938=2018,J11938*$P$7,B11938=2019,J11938*$P$8,B11938=2020,J11938*$P$9,B11938=2021,J11938*$P$10,B11938=2022,J11938*$P$11),"")</f>
        <v>135083.07916916223</v>
      </c>
      <c r="L11938" s="3">
        <f t="shared" si="187"/>
        <v>250456.07916916223</v>
      </c>
    </row>
    <row r="11939" spans="1:12">
      <c r="A11939">
        <v>4807650</v>
      </c>
      <c r="B11939">
        <v>2018</v>
      </c>
      <c r="D11939" t="s">
        <v>403</v>
      </c>
      <c r="E11939" t="s">
        <v>404</v>
      </c>
      <c r="F11939" t="s">
        <v>4101</v>
      </c>
      <c r="G11939" t="s">
        <v>405</v>
      </c>
      <c r="H11939" s="5">
        <v>125818</v>
      </c>
      <c r="I11939">
        <f>IFERROR(VLOOKUP(G11939,'NCES Match'!$A$2:$B$1307,2,FALSE),"")</f>
        <v>4807650</v>
      </c>
      <c r="J11939" cm="1">
        <f t="array" ref="J11939">IFERROR(_xlfn.IFS(B11939=2015,H11939/$O$13,B11939=2016,H11939/$O$14,B11939=2017,H11939/$O$15,B11939=2018,H11939/$O$16,B11939=2019,H11939/$O$17,B11939=2020,H11939/$O$18,B11939=2021,H11939/$O$19,B11939=2022,H11939/$O$20),"")</f>
        <v>8.2103647495031248E-5</v>
      </c>
      <c r="K11939" s="3" cm="1">
        <f t="array" ref="K11939">IFERROR(_xlfn.IFS(B11939=2015,J11939*$P$4,B11939=2016,J11939*$P$5,B11939=2017,J11939*$P$6,B11939=2018,J11939*$P$7,B11939=2019,J11939*$P$8,B11939=2020,J11939*$P$9,B11939=2021,J11939*$P$10,B11939=2022,J11939*$P$11),"")</f>
        <v>140959.9179451903</v>
      </c>
      <c r="L11939" s="3">
        <f t="shared" si="187"/>
        <v>266777.91794519033</v>
      </c>
    </row>
    <row r="11940" spans="1:12">
      <c r="A11940">
        <v>4807650</v>
      </c>
      <c r="B11940">
        <v>2019</v>
      </c>
      <c r="D11940" t="s">
        <v>403</v>
      </c>
      <c r="E11940" t="s">
        <v>404</v>
      </c>
      <c r="F11940" t="s">
        <v>4101</v>
      </c>
      <c r="G11940" t="s">
        <v>405</v>
      </c>
      <c r="H11940" s="5">
        <v>155972</v>
      </c>
      <c r="I11940">
        <f>IFERROR(VLOOKUP(G11940,'NCES Match'!$A$2:$B$1307,2,FALSE),"")</f>
        <v>4807650</v>
      </c>
      <c r="J11940" cm="1">
        <f t="array" ref="J11940">IFERROR(_xlfn.IFS(B11940=2015,H11940/$O$13,B11940=2016,H11940/$O$14,B11940=2017,H11940/$O$15,B11940=2018,H11940/$O$16,B11940=2019,H11940/$O$17,B11940=2020,H11940/$O$18,B11940=2021,H11940/$O$19,B11940=2022,H11940/$O$20),"")</f>
        <v>9.8758355115960948E-5</v>
      </c>
      <c r="K11940" s="3" cm="1">
        <f t="array" ref="K11940">IFERROR(_xlfn.IFS(B11940=2015,J11940*$P$4,B11940=2016,J11940*$P$5,B11940=2017,J11940*$P$6,B11940=2018,J11940*$P$7,B11940=2019,J11940*$P$8,B11940=2020,J11940*$P$9,B11940=2021,J11940*$P$10,B11940=2022,J11940*$P$11),"")</f>
        <v>171634.71001175253</v>
      </c>
      <c r="L11940" s="3">
        <f t="shared" si="187"/>
        <v>327606.71001175256</v>
      </c>
    </row>
    <row r="11941" spans="1:12">
      <c r="A11941">
        <v>4807650</v>
      </c>
      <c r="B11941">
        <v>2020</v>
      </c>
      <c r="D11941" t="s">
        <v>403</v>
      </c>
      <c r="E11941" t="s">
        <v>404</v>
      </c>
      <c r="F11941" t="s">
        <v>4230</v>
      </c>
      <c r="G11941" t="s">
        <v>405</v>
      </c>
      <c r="H11941" s="5">
        <v>195046</v>
      </c>
      <c r="I11941">
        <f>IFERROR(VLOOKUP(G11941,'NCES Match'!$A$2:$B$1307,2,FALSE),"")</f>
        <v>4807650</v>
      </c>
      <c r="J11941" cm="1">
        <f t="array" ref="J11941">IFERROR(_xlfn.IFS(B11941=2015,H11941/$O$13,B11941=2016,H11941/$O$14,B11941=2017,H11941/$O$15,B11941=2018,H11941/$O$16,B11941=2019,H11941/$O$17,B11941=2020,H11941/$O$18,B11941=2021,H11941/$O$19,B11941=2022,H11941/$O$20),"")</f>
        <v>1.0569690247625956E-4</v>
      </c>
      <c r="K11941" s="3" cm="1">
        <f t="array" ref="K11941">IFERROR(_xlfn.IFS(B11941=2015,J11941*$P$4,B11941=2016,J11941*$P$5,B11941=2017,J11941*$P$6,B11941=2018,J11941*$P$7,B11941=2019,J11941*$P$8,B11941=2020,J11941*$P$9,B11941=2021,J11941*$P$10,B11941=2022,J11941*$P$11),"")</f>
        <v>222809.36795673563</v>
      </c>
      <c r="L11941" s="3">
        <f t="shared" si="187"/>
        <v>417855.36795673566</v>
      </c>
    </row>
    <row r="11942" spans="1:12">
      <c r="A11942">
        <v>4807650</v>
      </c>
      <c r="B11942">
        <v>2021</v>
      </c>
      <c r="D11942" t="s">
        <v>403</v>
      </c>
      <c r="E11942" t="s">
        <v>404</v>
      </c>
      <c r="F11942" t="s">
        <v>4101</v>
      </c>
      <c r="G11942" t="s">
        <v>405</v>
      </c>
      <c r="H11942" s="5">
        <v>207362.8</v>
      </c>
      <c r="I11942">
        <f>IFERROR(VLOOKUP(G11942,'NCES Match'!$A$2:$B$1307,2,FALSE),"")</f>
        <v>4807650</v>
      </c>
      <c r="J11942" cm="1">
        <f t="array" ref="J11942">IFERROR(_xlfn.IFS(B11942=2015,H11942/$O$13,B11942=2016,H11942/$O$14,B11942=2017,H11942/$O$15,B11942=2018,H11942/$O$16,B11942=2019,H11942/$O$17,B11942=2020,H11942/$O$18,B11942=2021,H11942/$O$19,B11942=2022,H11942/$O$20),"")</f>
        <v>1.0609572833442656E-4</v>
      </c>
      <c r="K11942" s="3" cm="1">
        <f t="array" ref="K11942">IFERROR(_xlfn.IFS(B11942=2015,J11942*$P$4,B11942=2016,J11942*$P$5,B11942=2017,J11942*$P$6,B11942=2018,J11942*$P$7,B11942=2019,J11942*$P$8,B11942=2020,J11942*$P$9,B11942=2021,J11942*$P$10,B11942=2022,J11942*$P$11),"")</f>
        <v>227103.56065949018</v>
      </c>
      <c r="L11942" s="3">
        <f t="shared" si="187"/>
        <v>434466.36065949016</v>
      </c>
    </row>
    <row r="11943" spans="1:12">
      <c r="A11943">
        <v>4807650</v>
      </c>
      <c r="B11943">
        <v>2022</v>
      </c>
      <c r="D11943" t="s">
        <v>403</v>
      </c>
      <c r="E11943" t="s">
        <v>404</v>
      </c>
      <c r="F11943" t="s">
        <v>4101</v>
      </c>
      <c r="G11943" t="s">
        <v>405</v>
      </c>
      <c r="H11943" s="5">
        <v>237599.27</v>
      </c>
      <c r="I11943">
        <f>IFERROR(VLOOKUP(G11943,'NCES Match'!$A$2:$B$1307,2,FALSE),"")</f>
        <v>4807650</v>
      </c>
      <c r="J11943" cm="1">
        <f t="array" ref="J11943">IFERROR(_xlfn.IFS(B11943=2015,H11943/$O$13,B11943=2016,H11943/$O$14,B11943=2017,H11943/$O$15,B11943=2018,H11943/$O$16,B11943=2019,H11943/$O$17,B11943=2020,H11943/$O$18,B11943=2021,H11943/$O$19,B11943=2022,H11943/$O$20),"")</f>
        <v>1.0436088007024073E-4</v>
      </c>
      <c r="K11943" s="3" cm="1">
        <f t="array" ref="K11943">IFERROR(_xlfn.IFS(B11943=2015,J11943*$P$4,B11943=2016,J11943*$P$5,B11943=2017,J11943*$P$6,B11943=2018,J11943*$P$7,B11943=2019,J11943*$P$8,B11943=2020,J11943*$P$9,B11943=2021,J11943*$P$10,B11943=2022,J11943*$P$11),"")</f>
        <v>224739.38172246751</v>
      </c>
      <c r="L11943" s="3">
        <f t="shared" si="187"/>
        <v>462338.6517224675</v>
      </c>
    </row>
    <row r="11944" spans="1:12">
      <c r="A11944">
        <v>4807650</v>
      </c>
      <c r="B11944">
        <v>2023</v>
      </c>
      <c r="D11944" t="s">
        <v>403</v>
      </c>
      <c r="E11944" t="s">
        <v>404</v>
      </c>
      <c r="F11944" t="s">
        <v>4101</v>
      </c>
      <c r="G11944" t="s">
        <v>405</v>
      </c>
      <c r="H11944" s="5">
        <v>229955.35</v>
      </c>
      <c r="I11944">
        <f>IFERROR(VLOOKUP(G11944,'NCES Match'!$A$2:$B$1307,2,FALSE),"")</f>
        <v>4807650</v>
      </c>
      <c r="J11944" t="str" cm="1">
        <f t="array" ref="J11944">IFERROR(_xlfn.IFS(B11944=2015,H11944/$O$13,B11944=2016,H11944/$O$14,B11944=2017,H11944/$O$15,B11944=2018,H11944/$O$16,B11944=2019,H11944/$O$17,B11944=2020,H11944/$O$18,B11944=2021,H11944/$O$19,B11944=2022,H11944/$O$20),"")</f>
        <v/>
      </c>
      <c r="K11944" s="3" t="str" cm="1">
        <f t="array" ref="K11944">IFERROR(_xlfn.IFS(B11944=2015,J11944*$P$4,B11944=2016,J11944*$P$5,B11944=2017,J11944*$P$6,B11944=2018,J11944*$P$7,B11944=2019,J11944*$P$8,B11944=2020,J11944*$P$9,B11944=2021,J11944*$P$10,B11944=2022,J11944*$P$11),"")</f>
        <v/>
      </c>
      <c r="L11944" s="3">
        <f t="shared" si="187"/>
        <v>229955.35</v>
      </c>
    </row>
    <row r="11945" spans="1:12">
      <c r="A11945">
        <v>4846200</v>
      </c>
      <c r="B11945">
        <v>2015</v>
      </c>
      <c r="C11945" t="s">
        <v>381</v>
      </c>
      <c r="D11945" t="s">
        <v>3468</v>
      </c>
      <c r="E11945" t="s">
        <v>3469</v>
      </c>
      <c r="G11945" t="s">
        <v>3470</v>
      </c>
      <c r="H11945" s="5">
        <v>193044.95</v>
      </c>
      <c r="I11945">
        <f>IFERROR(VLOOKUP(G11945,'NCES Match'!$A$2:$B$1307,2,FALSE),"")</f>
        <v>4846200</v>
      </c>
      <c r="J11945" cm="1">
        <f t="array" ref="J11945">IFERROR(_xlfn.IFS(B11945=2015,H11945/$O$13,B11945=2016,H11945/$O$14,B11945=2017,H11945/$O$15,B11945=2018,H11945/$O$16,B11945=2019,H11945/$O$17,B11945=2020,H11945/$O$18,B11945=2021,H11945/$O$19,B11945=2022,H11945/$O$20),"")</f>
        <v>1.512321390834242E-4</v>
      </c>
      <c r="K11945" s="3" cm="1">
        <f t="array" ref="K11945">IFERROR(_xlfn.IFS(B11945=2015,J11945*$P$4,B11945=2016,J11945*$P$5,B11945=2017,J11945*$P$6,B11945=2018,J11945*$P$7,B11945=2019,J11945*$P$8,B11945=2020,J11945*$P$9,B11945=2021,J11945*$P$10,B11945=2022,J11945*$P$11),"")</f>
        <v>240683.37657802098</v>
      </c>
      <c r="L11945" s="3">
        <f t="shared" si="187"/>
        <v>433728.32657802099</v>
      </c>
    </row>
    <row r="11946" spans="1:12">
      <c r="A11946">
        <v>4846200</v>
      </c>
      <c r="B11946">
        <v>2016</v>
      </c>
      <c r="C11946" t="s">
        <v>4102</v>
      </c>
      <c r="D11946" t="s">
        <v>3468</v>
      </c>
      <c r="E11946" t="s">
        <v>3469</v>
      </c>
      <c r="F11946" t="s">
        <v>4101</v>
      </c>
      <c r="G11946" t="s">
        <v>3470</v>
      </c>
      <c r="H11946" s="5">
        <v>224585</v>
      </c>
      <c r="I11946">
        <f>IFERROR(VLOOKUP(G11946,'NCES Match'!$A$2:$B$1307,2,FALSE),"")</f>
        <v>4846200</v>
      </c>
      <c r="J11946" cm="1">
        <f t="array" ref="J11946">IFERROR(_xlfn.IFS(B11946=2015,H11946/$O$13,B11946=2016,H11946/$O$14,B11946=2017,H11946/$O$15,B11946=2018,H11946/$O$16,B11946=2019,H11946/$O$17,B11946=2020,H11946/$O$18,B11946=2021,H11946/$O$19,B11946=2022,H11946/$O$20),"")</f>
        <v>1.6077296972227164E-4</v>
      </c>
      <c r="K11946" s="3" cm="1">
        <f t="array" ref="K11946">IFERROR(_xlfn.IFS(B11946=2015,J11946*$P$4,B11946=2016,J11946*$P$5,B11946=2017,J11946*$P$6,B11946=2018,J11946*$P$7,B11946=2019,J11946*$P$8,B11946=2020,J11946*$P$9,B11946=2021,J11946*$P$10,B11946=2022,J11946*$P$11),"")</f>
        <v>269396.21190039621</v>
      </c>
      <c r="L11946" s="3">
        <f t="shared" si="187"/>
        <v>493981.21190039621</v>
      </c>
    </row>
    <row r="11947" spans="1:12">
      <c r="A11947">
        <v>4846200</v>
      </c>
      <c r="B11947">
        <v>2017</v>
      </c>
      <c r="D11947" t="s">
        <v>3468</v>
      </c>
      <c r="E11947" t="s">
        <v>3469</v>
      </c>
      <c r="F11947" t="s">
        <v>4101</v>
      </c>
      <c r="G11947" t="s">
        <v>3470</v>
      </c>
      <c r="H11947" s="5">
        <v>218089</v>
      </c>
      <c r="I11947">
        <f>IFERROR(VLOOKUP(G11947,'NCES Match'!$A$2:$B$1307,2,FALSE),"")</f>
        <v>4846200</v>
      </c>
      <c r="J11947" cm="1">
        <f t="array" ref="J11947">IFERROR(_xlfn.IFS(B11947=2015,H11947/$O$13,B11947=2016,H11947/$O$14,B11947=2017,H11947/$O$15,B11947=2018,H11947/$O$16,B11947=2019,H11947/$O$17,B11947=2020,H11947/$O$18,B11947=2021,H11947/$O$19,B11947=2022,H11947/$O$20),"")</f>
        <v>1.5035901117316599E-4</v>
      </c>
      <c r="K11947" s="3" cm="1">
        <f t="array" ref="K11947">IFERROR(_xlfn.IFS(B11947=2015,J11947*$P$4,B11947=2016,J11947*$P$5,B11947=2017,J11947*$P$6,B11947=2018,J11947*$P$7,B11947=2019,J11947*$P$8,B11947=2020,J11947*$P$9,B11947=2021,J11947*$P$10,B11947=2022,J11947*$P$11),"")</f>
        <v>255346.86324290282</v>
      </c>
      <c r="L11947" s="3">
        <f t="shared" si="187"/>
        <v>473435.86324290279</v>
      </c>
    </row>
    <row r="11948" spans="1:12">
      <c r="A11948">
        <v>4846200</v>
      </c>
      <c r="B11948">
        <v>2018</v>
      </c>
      <c r="D11948" t="s">
        <v>3468</v>
      </c>
      <c r="E11948" t="s">
        <v>3469</v>
      </c>
      <c r="F11948" t="s">
        <v>4101</v>
      </c>
      <c r="G11948" t="s">
        <v>3470</v>
      </c>
      <c r="H11948" s="5">
        <v>218050</v>
      </c>
      <c r="I11948">
        <f>IFERROR(VLOOKUP(G11948,'NCES Match'!$A$2:$B$1307,2,FALSE),"")</f>
        <v>4846200</v>
      </c>
      <c r="J11948" cm="1">
        <f t="array" ref="J11948">IFERROR(_xlfn.IFS(B11948=2015,H11948/$O$13,B11948=2016,H11948/$O$14,B11948=2017,H11948/$O$15,B11948=2018,H11948/$O$16,B11948=2019,H11948/$O$17,B11948=2020,H11948/$O$18,B11948=2021,H11948/$O$19,B11948=2022,H11948/$O$20),"")</f>
        <v>1.4229045395962073E-4</v>
      </c>
      <c r="K11948" s="3" cm="1">
        <f t="array" ref="K11948">IFERROR(_xlfn.IFS(B11948=2015,J11948*$P$4,B11948=2016,J11948*$P$5,B11948=2017,J11948*$P$6,B11948=2018,J11948*$P$7,B11948=2019,J11948*$P$8,B11948=2020,J11948*$P$9,B11948=2021,J11948*$P$10,B11948=2022,J11948*$P$11),"")</f>
        <v>244291.83509473002</v>
      </c>
      <c r="L11948" s="3">
        <f t="shared" si="187"/>
        <v>462341.83509473002</v>
      </c>
    </row>
    <row r="11949" spans="1:12">
      <c r="A11949">
        <v>4846200</v>
      </c>
      <c r="B11949">
        <v>2019</v>
      </c>
      <c r="D11949" t="s">
        <v>3468</v>
      </c>
      <c r="E11949" t="s">
        <v>3469</v>
      </c>
      <c r="F11949" t="s">
        <v>4101</v>
      </c>
      <c r="G11949" t="s">
        <v>3470</v>
      </c>
      <c r="H11949" s="5">
        <v>236623</v>
      </c>
      <c r="I11949">
        <f>IFERROR(VLOOKUP(G11949,'NCES Match'!$A$2:$B$1307,2,FALSE),"")</f>
        <v>4846200</v>
      </c>
      <c r="J11949" cm="1">
        <f t="array" ref="J11949">IFERROR(_xlfn.IFS(B11949=2015,H11949/$O$13,B11949=2016,H11949/$O$14,B11949=2017,H11949/$O$15,B11949=2018,H11949/$O$16,B11949=2019,H11949/$O$17,B11949=2020,H11949/$O$18,B11949=2021,H11949/$O$19,B11949=2022,H11949/$O$20),"")</f>
        <v>1.4982495744495183E-4</v>
      </c>
      <c r="K11949" s="3" cm="1">
        <f t="array" ref="K11949">IFERROR(_xlfn.IFS(B11949=2015,J11949*$P$4,B11949=2016,J11949*$P$5,B11949=2017,J11949*$P$6,B11949=2018,J11949*$P$7,B11949=2019,J11949*$P$8,B11949=2020,J11949*$P$9,B11949=2021,J11949*$P$10,B11949=2022,J11949*$P$11),"")</f>
        <v>260384.68434790167</v>
      </c>
      <c r="L11949" s="3">
        <f t="shared" si="187"/>
        <v>497007.68434790167</v>
      </c>
    </row>
    <row r="11950" spans="1:12">
      <c r="A11950">
        <v>4846200</v>
      </c>
      <c r="B11950">
        <v>2020</v>
      </c>
      <c r="D11950" t="s">
        <v>3468</v>
      </c>
      <c r="E11950" t="s">
        <v>3469</v>
      </c>
      <c r="F11950" t="s">
        <v>4230</v>
      </c>
      <c r="G11950" t="s">
        <v>3470</v>
      </c>
      <c r="H11950" s="5">
        <v>258332</v>
      </c>
      <c r="I11950">
        <f>IFERROR(VLOOKUP(G11950,'NCES Match'!$A$2:$B$1307,2,FALSE),"")</f>
        <v>4846200</v>
      </c>
      <c r="J11950" cm="1">
        <f t="array" ref="J11950">IFERROR(_xlfn.IFS(B11950=2015,H11950/$O$13,B11950=2016,H11950/$O$14,B11950=2017,H11950/$O$15,B11950=2018,H11950/$O$16,B11950=2019,H11950/$O$17,B11950=2020,H11950/$O$18,B11950=2021,H11950/$O$19,B11950=2022,H11950/$O$20),"")</f>
        <v>1.3999206448990026E-4</v>
      </c>
      <c r="K11950" s="3" cm="1">
        <f t="array" ref="K11950">IFERROR(_xlfn.IFS(B11950=2015,J11950*$P$4,B11950=2016,J11950*$P$5,B11950=2017,J11950*$P$6,B11950=2018,J11950*$P$7,B11950=2019,J11950*$P$8,B11950=2020,J11950*$P$9,B11950=2021,J11950*$P$10,B11950=2022,J11950*$P$11),"")</f>
        <v>295103.66602237127</v>
      </c>
      <c r="L11950" s="3">
        <f t="shared" si="187"/>
        <v>553435.66602237127</v>
      </c>
    </row>
    <row r="11951" spans="1:12">
      <c r="A11951">
        <v>4846200</v>
      </c>
      <c r="B11951">
        <v>2021</v>
      </c>
      <c r="D11951" t="s">
        <v>3468</v>
      </c>
      <c r="E11951" t="s">
        <v>3469</v>
      </c>
      <c r="F11951" t="s">
        <v>4101</v>
      </c>
      <c r="G11951" t="s">
        <v>3470</v>
      </c>
      <c r="H11951" s="5">
        <v>297095.17</v>
      </c>
      <c r="I11951">
        <f>IFERROR(VLOOKUP(G11951,'NCES Match'!$A$2:$B$1307,2,FALSE),"")</f>
        <v>4846200</v>
      </c>
      <c r="J11951" cm="1">
        <f t="array" ref="J11951">IFERROR(_xlfn.IFS(B11951=2015,H11951/$O$13,B11951=2016,H11951/$O$14,B11951=2017,H11951/$O$15,B11951=2018,H11951/$O$16,B11951=2019,H11951/$O$17,B11951=2020,H11951/$O$18,B11951=2021,H11951/$O$19,B11951=2022,H11951/$O$20),"")</f>
        <v>1.5200666872645566E-4</v>
      </c>
      <c r="K11951" s="3" cm="1">
        <f t="array" ref="K11951">IFERROR(_xlfn.IFS(B11951=2015,J11951*$P$4,B11951=2016,J11951*$P$5,B11951=2017,J11951*$P$6,B11951=2018,J11951*$P$7,B11951=2019,J11951*$P$8,B11951=2020,J11951*$P$9,B11951=2021,J11951*$P$10,B11951=2022,J11951*$P$11),"")</f>
        <v>325378.37530037476</v>
      </c>
      <c r="L11951" s="3">
        <f t="shared" si="187"/>
        <v>622473.54530037474</v>
      </c>
    </row>
    <row r="11952" spans="1:12">
      <c r="A11952">
        <v>4846200</v>
      </c>
      <c r="B11952">
        <v>2022</v>
      </c>
      <c r="D11952" t="s">
        <v>3468</v>
      </c>
      <c r="E11952" t="s">
        <v>3469</v>
      </c>
      <c r="F11952" t="s">
        <v>4101</v>
      </c>
      <c r="G11952" t="s">
        <v>3470</v>
      </c>
      <c r="H11952" s="5">
        <v>330893.01</v>
      </c>
      <c r="I11952">
        <f>IFERROR(VLOOKUP(G11952,'NCES Match'!$A$2:$B$1307,2,FALSE),"")</f>
        <v>4846200</v>
      </c>
      <c r="J11952" cm="1">
        <f t="array" ref="J11952">IFERROR(_xlfn.IFS(B11952=2015,H11952/$O$13,B11952=2016,H11952/$O$14,B11952=2017,H11952/$O$15,B11952=2018,H11952/$O$16,B11952=2019,H11952/$O$17,B11952=2020,H11952/$O$18,B11952=2021,H11952/$O$19,B11952=2022,H11952/$O$20),"")</f>
        <v>1.4533834945154071E-4</v>
      </c>
      <c r="K11952" s="3" cm="1">
        <f t="array" ref="K11952">IFERROR(_xlfn.IFS(B11952=2015,J11952*$P$4,B11952=2016,J11952*$P$5,B11952=2017,J11952*$P$6,B11952=2018,J11952*$P$7,B11952=2019,J11952*$P$8,B11952=2020,J11952*$P$9,B11952=2021,J11952*$P$10,B11952=2022,J11952*$P$11),"")</f>
        <v>312983.66566398233</v>
      </c>
      <c r="L11952" s="3">
        <f t="shared" si="187"/>
        <v>643876.67566398229</v>
      </c>
    </row>
    <row r="11953" spans="1:12">
      <c r="A11953">
        <v>4846200</v>
      </c>
      <c r="B11953">
        <v>2023</v>
      </c>
      <c r="D11953" t="s">
        <v>3468</v>
      </c>
      <c r="E11953" t="s">
        <v>3469</v>
      </c>
      <c r="F11953" t="s">
        <v>4101</v>
      </c>
      <c r="G11953" t="s">
        <v>3470</v>
      </c>
      <c r="H11953" s="5">
        <v>407862.32</v>
      </c>
      <c r="I11953">
        <f>IFERROR(VLOOKUP(G11953,'NCES Match'!$A$2:$B$1307,2,FALSE),"")</f>
        <v>4846200</v>
      </c>
      <c r="J11953" t="str" cm="1">
        <f t="array" ref="J11953">IFERROR(_xlfn.IFS(B11953=2015,H11953/$O$13,B11953=2016,H11953/$O$14,B11953=2017,H11953/$O$15,B11953=2018,H11953/$O$16,B11953=2019,H11953/$O$17,B11953=2020,H11953/$O$18,B11953=2021,H11953/$O$19,B11953=2022,H11953/$O$20),"")</f>
        <v/>
      </c>
      <c r="K11953" s="3" t="str" cm="1">
        <f t="array" ref="K11953">IFERROR(_xlfn.IFS(B11953=2015,J11953*$P$4,B11953=2016,J11953*$P$5,B11953=2017,J11953*$P$6,B11953=2018,J11953*$P$7,B11953=2019,J11953*$P$8,B11953=2020,J11953*$P$9,B11953=2021,J11953*$P$10,B11953=2022,J11953*$P$11),"")</f>
        <v/>
      </c>
      <c r="L11953" s="3">
        <f t="shared" si="187"/>
        <v>407862.32</v>
      </c>
    </row>
    <row r="11954" spans="1:12">
      <c r="A11954">
        <v>4816770</v>
      </c>
      <c r="B11954">
        <v>2015</v>
      </c>
      <c r="C11954" t="s">
        <v>381</v>
      </c>
      <c r="D11954" t="s">
        <v>1134</v>
      </c>
      <c r="E11954" t="s">
        <v>1135</v>
      </c>
      <c r="G11954" t="s">
        <v>1136</v>
      </c>
      <c r="H11954" s="5">
        <v>229853.11</v>
      </c>
      <c r="I11954">
        <f>IFERROR(VLOOKUP(G11954,'NCES Match'!$A$2:$B$1307,2,FALSE),"")</f>
        <v>4816770</v>
      </c>
      <c r="J11954" cm="1">
        <f t="array" ref="J11954">IFERROR(_xlfn.IFS(B11954=2015,H11954/$O$13,B11954=2016,H11954/$O$14,B11954=2017,H11954/$O$15,B11954=2018,H11954/$O$16,B11954=2019,H11954/$O$17,B11954=2020,H11954/$O$18,B11954=2021,H11954/$O$19,B11954=2022,H11954/$O$20),"")</f>
        <v>1.8006778991254418E-4</v>
      </c>
      <c r="K11954" s="3" cm="1">
        <f t="array" ref="K11954">IFERROR(_xlfn.IFS(B11954=2015,J11954*$P$4,B11954=2016,J11954*$P$5,B11954=2017,J11954*$P$6,B11954=2018,J11954*$P$7,B11954=2019,J11954*$P$8,B11954=2020,J11954*$P$9,B11954=2021,J11954*$P$10,B11954=2022,J11954*$P$11),"")</f>
        <v>286574.82431816665</v>
      </c>
      <c r="L11954" s="3">
        <f t="shared" si="187"/>
        <v>516427.93431816663</v>
      </c>
    </row>
    <row r="11955" spans="1:12">
      <c r="A11955">
        <v>4816770</v>
      </c>
      <c r="B11955">
        <v>2016</v>
      </c>
      <c r="C11955" t="s">
        <v>4102</v>
      </c>
      <c r="D11955" t="s">
        <v>1134</v>
      </c>
      <c r="E11955" t="s">
        <v>1135</v>
      </c>
      <c r="F11955" t="s">
        <v>4101</v>
      </c>
      <c r="G11955" t="s">
        <v>1136</v>
      </c>
      <c r="H11955" s="5">
        <v>279206</v>
      </c>
      <c r="I11955">
        <f>IFERROR(VLOOKUP(G11955,'NCES Match'!$A$2:$B$1307,2,FALSE),"")</f>
        <v>4816770</v>
      </c>
      <c r="J11955" cm="1">
        <f t="array" ref="J11955">IFERROR(_xlfn.IFS(B11955=2015,H11955/$O$13,B11955=2016,H11955/$O$14,B11955=2017,H11955/$O$15,B11955=2018,H11955/$O$16,B11955=2019,H11955/$O$17,B11955=2020,H11955/$O$18,B11955=2021,H11955/$O$19,B11955=2022,H11955/$O$20),"")</f>
        <v>1.9987433615012835E-4</v>
      </c>
      <c r="K11955" s="3" cm="1">
        <f t="array" ref="K11955">IFERROR(_xlfn.IFS(B11955=2015,J11955*$P$4,B11955=2016,J11955*$P$5,B11955=2017,J11955*$P$6,B11955=2018,J11955*$P$7,B11955=2019,J11955*$P$8,B11955=2020,J11955*$P$9,B11955=2021,J11955*$P$10,B11955=2022,J11955*$P$11),"")</f>
        <v>334915.68332641106</v>
      </c>
      <c r="L11955" s="3">
        <f t="shared" si="187"/>
        <v>614121.68332641106</v>
      </c>
    </row>
    <row r="11956" spans="1:12">
      <c r="A11956">
        <v>4816770</v>
      </c>
      <c r="B11956">
        <v>2017</v>
      </c>
      <c r="D11956" t="s">
        <v>1134</v>
      </c>
      <c r="E11956" t="s">
        <v>1135</v>
      </c>
      <c r="F11956" t="s">
        <v>4101</v>
      </c>
      <c r="G11956" t="s">
        <v>1136</v>
      </c>
      <c r="H11956" s="5">
        <v>266456</v>
      </c>
      <c r="I11956">
        <f>IFERROR(VLOOKUP(G11956,'NCES Match'!$A$2:$B$1307,2,FALSE),"")</f>
        <v>4816770</v>
      </c>
      <c r="J11956" cm="1">
        <f t="array" ref="J11956">IFERROR(_xlfn.IFS(B11956=2015,H11956/$O$13,B11956=2016,H11956/$O$14,B11956=2017,H11956/$O$15,B11956=2018,H11956/$O$16,B11956=2019,H11956/$O$17,B11956=2020,H11956/$O$18,B11956=2021,H11956/$O$19,B11956=2022,H11956/$O$20),"")</f>
        <v>1.8370509599822604E-4</v>
      </c>
      <c r="K11956" s="3" cm="1">
        <f t="array" ref="K11956">IFERROR(_xlfn.IFS(B11956=2015,J11956*$P$4,B11956=2016,J11956*$P$5,B11956=2017,J11956*$P$6,B11956=2018,J11956*$P$7,B11956=2019,J11956*$P$8,B11956=2020,J11956*$P$9,B11956=2021,J11956*$P$10,B11956=2022,J11956*$P$11),"")</f>
        <v>311976.77916928829</v>
      </c>
      <c r="L11956" s="3">
        <f t="shared" si="187"/>
        <v>578432.77916928823</v>
      </c>
    </row>
    <row r="11957" spans="1:12">
      <c r="A11957">
        <v>4816770</v>
      </c>
      <c r="B11957">
        <v>2018</v>
      </c>
      <c r="D11957" t="s">
        <v>1134</v>
      </c>
      <c r="E11957" t="s">
        <v>1135</v>
      </c>
      <c r="F11957" t="s">
        <v>4101</v>
      </c>
      <c r="G11957" t="s">
        <v>1136</v>
      </c>
      <c r="H11957" s="5">
        <v>253095</v>
      </c>
      <c r="I11957">
        <f>IFERROR(VLOOKUP(G11957,'NCES Match'!$A$2:$B$1307,2,FALSE),"")</f>
        <v>4816770</v>
      </c>
      <c r="J11957" cm="1">
        <f t="array" ref="J11957">IFERROR(_xlfn.IFS(B11957=2015,H11957/$O$13,B11957=2016,H11957/$O$14,B11957=2017,H11957/$O$15,B11957=2018,H11957/$O$16,B11957=2019,H11957/$O$17,B11957=2020,H11957/$O$18,B11957=2021,H11957/$O$19,B11957=2022,H11957/$O$20),"")</f>
        <v>1.6515937833024632E-4</v>
      </c>
      <c r="K11957" s="3" cm="1">
        <f t="array" ref="K11957">IFERROR(_xlfn.IFS(B11957=2015,J11957*$P$4,B11957=2016,J11957*$P$5,B11957=2017,J11957*$P$6,B11957=2018,J11957*$P$7,B11957=2019,J11957*$P$8,B11957=2020,J11957*$P$9,B11957=2021,J11957*$P$10,B11957=2022,J11957*$P$11),"")</f>
        <v>283554.42331254616</v>
      </c>
      <c r="L11957" s="3">
        <f t="shared" si="187"/>
        <v>536649.42331254622</v>
      </c>
    </row>
    <row r="11958" spans="1:12">
      <c r="A11958">
        <v>4816770</v>
      </c>
      <c r="B11958">
        <v>2019</v>
      </c>
      <c r="D11958" t="s">
        <v>1134</v>
      </c>
      <c r="E11958" t="s">
        <v>1135</v>
      </c>
      <c r="F11958" t="s">
        <v>4101</v>
      </c>
      <c r="G11958" t="s">
        <v>1136</v>
      </c>
      <c r="H11958" s="5">
        <v>259502</v>
      </c>
      <c r="I11958">
        <f>IFERROR(VLOOKUP(G11958,'NCES Match'!$A$2:$B$1307,2,FALSE),"")</f>
        <v>4816770</v>
      </c>
      <c r="J11958" cm="1">
        <f t="array" ref="J11958">IFERROR(_xlfn.IFS(B11958=2015,H11958/$O$13,B11958=2016,H11958/$O$14,B11958=2017,H11958/$O$15,B11958=2018,H11958/$O$16,B11958=2019,H11958/$O$17,B11958=2020,H11958/$O$18,B11958=2021,H11958/$O$19,B11958=2022,H11958/$O$20),"")</f>
        <v>1.6431148327457557E-4</v>
      </c>
      <c r="K11958" s="3" cm="1">
        <f t="array" ref="K11958">IFERROR(_xlfn.IFS(B11958=2015,J11958*$P$4,B11958=2016,J11958*$P$5,B11958=2017,J11958*$P$6,B11958=2018,J11958*$P$7,B11958=2019,J11958*$P$8,B11958=2020,J11958*$P$9,B11958=2021,J11958*$P$10,B11958=2022,J11958*$P$11),"")</f>
        <v>285561.19378779404</v>
      </c>
      <c r="L11958" s="3">
        <f t="shared" si="187"/>
        <v>545063.19378779409</v>
      </c>
    </row>
    <row r="11959" spans="1:12">
      <c r="A11959">
        <v>4816770</v>
      </c>
      <c r="B11959">
        <v>2020</v>
      </c>
      <c r="D11959" t="s">
        <v>1134</v>
      </c>
      <c r="E11959" t="s">
        <v>1135</v>
      </c>
      <c r="F11959" t="s">
        <v>4230</v>
      </c>
      <c r="G11959" t="s">
        <v>1136</v>
      </c>
      <c r="H11959" s="5">
        <v>318939</v>
      </c>
      <c r="I11959">
        <f>IFERROR(VLOOKUP(G11959,'NCES Match'!$A$2:$B$1307,2,FALSE),"")</f>
        <v>4816770</v>
      </c>
      <c r="J11959" cm="1">
        <f t="array" ref="J11959">IFERROR(_xlfn.IFS(B11959=2015,H11959/$O$13,B11959=2016,H11959/$O$14,B11959=2017,H11959/$O$15,B11959=2018,H11959/$O$16,B11959=2019,H11959/$O$17,B11959=2020,H11959/$O$18,B11959=2021,H11959/$O$19,B11959=2022,H11959/$O$20),"")</f>
        <v>1.7283545614304188E-4</v>
      </c>
      <c r="K11959" s="3" cm="1">
        <f t="array" ref="K11959">IFERROR(_xlfn.IFS(B11959=2015,J11959*$P$4,B11959=2016,J11959*$P$5,B11959=2017,J11959*$P$6,B11959=2018,J11959*$P$7,B11959=2019,J11959*$P$8,B11959=2020,J11959*$P$9,B11959=2021,J11959*$P$10,B11959=2022,J11959*$P$11),"")</f>
        <v>364337.62808134133</v>
      </c>
      <c r="L11959" s="3">
        <f t="shared" si="187"/>
        <v>683276.62808134127</v>
      </c>
    </row>
    <row r="11960" spans="1:12">
      <c r="A11960">
        <v>4816770</v>
      </c>
      <c r="B11960">
        <v>2021</v>
      </c>
      <c r="D11960" t="s">
        <v>1134</v>
      </c>
      <c r="E11960" t="s">
        <v>1135</v>
      </c>
      <c r="F11960" t="s">
        <v>4230</v>
      </c>
      <c r="G11960" t="s">
        <v>1136</v>
      </c>
      <c r="H11960" s="5">
        <v>342985.45</v>
      </c>
      <c r="I11960">
        <f>IFERROR(VLOOKUP(G11960,'NCES Match'!$A$2:$B$1307,2,FALSE),"")</f>
        <v>4816770</v>
      </c>
      <c r="J11960" cm="1">
        <f t="array" ref="J11960">IFERROR(_xlfn.IFS(B11960=2015,H11960/$O$13,B11960=2016,H11960/$O$14,B11960=2017,H11960/$O$15,B11960=2018,H11960/$O$16,B11960=2019,H11960/$O$17,B11960=2020,H11960/$O$18,B11960=2021,H11960/$O$19,B11960=2022,H11960/$O$20),"")</f>
        <v>1.7548610997662574E-4</v>
      </c>
      <c r="K11960" s="3" cm="1">
        <f t="array" ref="K11960">IFERROR(_xlfn.IFS(B11960=2015,J11960*$P$4,B11960=2016,J11960*$P$5,B11960=2017,J11960*$P$6,B11960=2018,J11960*$P$7,B11960=2019,J11960*$P$8,B11960=2020,J11960*$P$9,B11960=2021,J11960*$P$10,B11960=2022,J11960*$P$11),"")</f>
        <v>375637.3705862264</v>
      </c>
      <c r="L11960" s="3">
        <f t="shared" si="187"/>
        <v>718622.82058622641</v>
      </c>
    </row>
    <row r="11961" spans="1:12">
      <c r="A11961">
        <v>4816770</v>
      </c>
      <c r="B11961">
        <v>2022</v>
      </c>
      <c r="D11961" t="s">
        <v>1134</v>
      </c>
      <c r="E11961" t="s">
        <v>1135</v>
      </c>
      <c r="F11961" t="s">
        <v>4101</v>
      </c>
      <c r="G11961" t="s">
        <v>1136</v>
      </c>
      <c r="H11961" s="5">
        <v>372302.56</v>
      </c>
      <c r="I11961">
        <f>IFERROR(VLOOKUP(G11961,'NCES Match'!$A$2:$B$1307,2,FALSE),"")</f>
        <v>4816770</v>
      </c>
      <c r="J11961" cm="1">
        <f t="array" ref="J11961">IFERROR(_xlfn.IFS(B11961=2015,H11961/$O$13,B11961=2016,H11961/$O$14,B11961=2017,H11961/$O$15,B11961=2018,H11961/$O$16,B11961=2019,H11961/$O$17,B11961=2020,H11961/$O$18,B11961=2021,H11961/$O$19,B11961=2022,H11961/$O$20),"")</f>
        <v>1.63526692712497E-4</v>
      </c>
      <c r="K11961" s="3" cm="1">
        <f t="array" ref="K11961">IFERROR(_xlfn.IFS(B11961=2015,J11961*$P$4,B11961=2016,J11961*$P$5,B11961=2017,J11961*$P$6,B11961=2018,J11961*$P$7,B11961=2019,J11961*$P$8,B11961=2020,J11961*$P$9,B11961=2021,J11961*$P$10,B11961=2022,J11961*$P$11),"")</f>
        <v>352151.95378374634</v>
      </c>
      <c r="L11961" s="3">
        <f t="shared" si="187"/>
        <v>724454.5137837464</v>
      </c>
    </row>
    <row r="11962" spans="1:12">
      <c r="A11962">
        <v>4816770</v>
      </c>
      <c r="B11962">
        <v>2023</v>
      </c>
      <c r="D11962" t="s">
        <v>1134</v>
      </c>
      <c r="E11962" t="s">
        <v>1135</v>
      </c>
      <c r="F11962" t="s">
        <v>4101</v>
      </c>
      <c r="G11962" t="s">
        <v>1136</v>
      </c>
      <c r="H11962" s="5">
        <v>427881.1</v>
      </c>
      <c r="I11962">
        <f>IFERROR(VLOOKUP(G11962,'NCES Match'!$A$2:$B$1307,2,FALSE),"")</f>
        <v>4816770</v>
      </c>
      <c r="J11962" t="str" cm="1">
        <f t="array" ref="J11962">IFERROR(_xlfn.IFS(B11962=2015,H11962/$O$13,B11962=2016,H11962/$O$14,B11962=2017,H11962/$O$15,B11962=2018,H11962/$O$16,B11962=2019,H11962/$O$17,B11962=2020,H11962/$O$18,B11962=2021,H11962/$O$19,B11962=2022,H11962/$O$20),"")</f>
        <v/>
      </c>
      <c r="K11962" s="3" t="str" cm="1">
        <f t="array" ref="K11962">IFERROR(_xlfn.IFS(B11962=2015,J11962*$P$4,B11962=2016,J11962*$P$5,B11962=2017,J11962*$P$6,B11962=2018,J11962*$P$7,B11962=2019,J11962*$P$8,B11962=2020,J11962*$P$9,B11962=2021,J11962*$P$10,B11962=2022,J11962*$P$11),"")</f>
        <v/>
      </c>
      <c r="L11962" s="3">
        <f t="shared" si="187"/>
        <v>427881.1</v>
      </c>
    </row>
    <row r="11963" spans="1:12">
      <c r="A11963">
        <v>4835040</v>
      </c>
      <c r="B11963">
        <v>2015</v>
      </c>
      <c r="C11963" t="s">
        <v>381</v>
      </c>
      <c r="D11963" t="s">
        <v>2563</v>
      </c>
      <c r="E11963" t="s">
        <v>2564</v>
      </c>
      <c r="G11963" t="s">
        <v>2565</v>
      </c>
      <c r="H11963" s="5">
        <v>104944.24</v>
      </c>
      <c r="I11963">
        <f>IFERROR(VLOOKUP(G11963,'NCES Match'!$A$2:$B$1307,2,FALSE),"")</f>
        <v>4835040</v>
      </c>
      <c r="J11963" cm="1">
        <f t="array" ref="J11963">IFERROR(_xlfn.IFS(B11963=2015,H11963/$O$13,B11963=2016,H11963/$O$14,B11963=2017,H11963/$O$15,B11963=2018,H11963/$O$16,B11963=2019,H11963/$O$17,B11963=2020,H11963/$O$18,B11963=2021,H11963/$O$19,B11963=2022,H11963/$O$20),"")</f>
        <v>8.2213711882565436E-5</v>
      </c>
      <c r="K11963" s="3" cm="1">
        <f t="array" ref="K11963">IFERROR(_xlfn.IFS(B11963=2015,J11963*$P$4,B11963=2016,J11963*$P$5,B11963=2017,J11963*$P$6,B11963=2018,J11963*$P$7,B11963=2019,J11963*$P$8,B11963=2020,J11963*$P$9,B11963=2021,J11963*$P$10,B11963=2022,J11963*$P$11),"")</f>
        <v>130841.72383485925</v>
      </c>
      <c r="L11963" s="3">
        <f t="shared" si="187"/>
        <v>235785.96383485926</v>
      </c>
    </row>
    <row r="11964" spans="1:12">
      <c r="A11964">
        <v>4835040</v>
      </c>
      <c r="B11964">
        <v>2016</v>
      </c>
      <c r="C11964" t="s">
        <v>4102</v>
      </c>
      <c r="D11964" t="s">
        <v>2563</v>
      </c>
      <c r="E11964" t="s">
        <v>2564</v>
      </c>
      <c r="F11964" t="s">
        <v>4101</v>
      </c>
      <c r="G11964" t="s">
        <v>2565</v>
      </c>
      <c r="H11964" s="5">
        <v>103588</v>
      </c>
      <c r="I11964">
        <f>IFERROR(VLOOKUP(G11964,'NCES Match'!$A$2:$B$1307,2,FALSE),"")</f>
        <v>4835040</v>
      </c>
      <c r="J11964" cm="1">
        <f t="array" ref="J11964">IFERROR(_xlfn.IFS(B11964=2015,H11964/$O$13,B11964=2016,H11964/$O$14,B11964=2017,H11964/$O$15,B11964=2018,H11964/$O$16,B11964=2019,H11964/$O$17,B11964=2020,H11964/$O$18,B11964=2021,H11964/$O$19,B11964=2022,H11964/$O$20),"")</f>
        <v>7.4155221353120984E-5</v>
      </c>
      <c r="K11964" s="3" cm="1">
        <f t="array" ref="K11964">IFERROR(_xlfn.IFS(B11964=2015,J11964*$P$4,B11964=2016,J11964*$P$5,B11964=2017,J11964*$P$6,B11964=2018,J11964*$P$7,B11964=2019,J11964*$P$8,B11964=2020,J11964*$P$9,B11964=2021,J11964*$P$10,B11964=2022,J11964*$P$11),"")</f>
        <v>124256.80610164636</v>
      </c>
      <c r="L11964" s="3">
        <f t="shared" si="187"/>
        <v>227844.80610164636</v>
      </c>
    </row>
    <row r="11965" spans="1:12">
      <c r="A11965">
        <v>4835040</v>
      </c>
      <c r="B11965">
        <v>2017</v>
      </c>
      <c r="D11965" t="s">
        <v>2563</v>
      </c>
      <c r="E11965" t="s">
        <v>2564</v>
      </c>
      <c r="F11965" t="s">
        <v>4101</v>
      </c>
      <c r="G11965" t="s">
        <v>2565</v>
      </c>
      <c r="H11965" s="5">
        <v>101945</v>
      </c>
      <c r="I11965">
        <f>IFERROR(VLOOKUP(G11965,'NCES Match'!$A$2:$B$1307,2,FALSE),"")</f>
        <v>4835040</v>
      </c>
      <c r="J11965" cm="1">
        <f t="array" ref="J11965">IFERROR(_xlfn.IFS(B11965=2015,H11965/$O$13,B11965=2016,H11965/$O$14,B11965=2017,H11965/$O$15,B11965=2018,H11965/$O$16,B11965=2019,H11965/$O$17,B11965=2020,H11965/$O$18,B11965=2021,H11965/$O$19,B11965=2022,H11965/$O$20),"")</f>
        <v>7.0284835062971578E-5</v>
      </c>
      <c r="K11965" s="3" cm="1">
        <f t="array" ref="K11965">IFERROR(_xlfn.IFS(B11965=2015,J11965*$P$4,B11965=2016,J11965*$P$5,B11965=2017,J11965*$P$6,B11965=2018,J11965*$P$7,B11965=2019,J11965*$P$8,B11965=2020,J11965*$P$9,B11965=2021,J11965*$P$10,B11965=2022,J11965*$P$11),"")</f>
        <v>119361.06806532071</v>
      </c>
      <c r="L11965" s="3">
        <f t="shared" si="187"/>
        <v>221306.06806532072</v>
      </c>
    </row>
    <row r="11966" spans="1:12">
      <c r="A11966">
        <v>4835040</v>
      </c>
      <c r="B11966">
        <v>2018</v>
      </c>
      <c r="D11966" t="s">
        <v>2563</v>
      </c>
      <c r="E11966" t="s">
        <v>2564</v>
      </c>
      <c r="F11966" t="s">
        <v>4101</v>
      </c>
      <c r="G11966" t="s">
        <v>2565</v>
      </c>
      <c r="H11966" s="5">
        <v>105586</v>
      </c>
      <c r="I11966">
        <f>IFERROR(VLOOKUP(G11966,'NCES Match'!$A$2:$B$1307,2,FALSE),"")</f>
        <v>4835040</v>
      </c>
      <c r="J11966" cm="1">
        <f t="array" ref="J11966">IFERROR(_xlfn.IFS(B11966=2015,H11966/$O$13,B11966=2016,H11966/$O$14,B11966=2017,H11966/$O$15,B11966=2018,H11966/$O$16,B11966=2019,H11966/$O$17,B11966=2020,H11966/$O$18,B11966=2021,H11966/$O$19,B11966=2022,H11966/$O$20),"")</f>
        <v>6.8901077146436669E-5</v>
      </c>
      <c r="K11966" s="3" cm="1">
        <f t="array" ref="K11966">IFERROR(_xlfn.IFS(B11966=2015,J11966*$P$4,B11966=2016,J11966*$P$5,B11966=2017,J11966*$P$6,B11966=2018,J11966*$P$7,B11966=2019,J11966*$P$8,B11966=2020,J11966*$P$9,B11966=2021,J11966*$P$10,B11966=2022,J11966*$P$11),"")</f>
        <v>118293.04150567377</v>
      </c>
      <c r="L11966" s="3">
        <f t="shared" si="187"/>
        <v>223879.04150567378</v>
      </c>
    </row>
    <row r="11967" spans="1:12">
      <c r="A11967">
        <v>4835040</v>
      </c>
      <c r="B11967">
        <v>2019</v>
      </c>
      <c r="D11967" t="s">
        <v>2563</v>
      </c>
      <c r="E11967" t="s">
        <v>2564</v>
      </c>
      <c r="F11967" t="s">
        <v>4101</v>
      </c>
      <c r="G11967" t="s">
        <v>2565</v>
      </c>
      <c r="H11967" s="5">
        <v>107527</v>
      </c>
      <c r="I11967">
        <f>IFERROR(VLOOKUP(G11967,'NCES Match'!$A$2:$B$1307,2,FALSE),"")</f>
        <v>4835040</v>
      </c>
      <c r="J11967" cm="1">
        <f t="array" ref="J11967">IFERROR(_xlfn.IFS(B11967=2015,H11967/$O$13,B11967=2016,H11967/$O$14,B11967=2017,H11967/$O$15,B11967=2018,H11967/$O$16,B11967=2019,H11967/$O$17,B11967=2020,H11967/$O$18,B11967=2021,H11967/$O$19,B11967=2022,H11967/$O$20),"")</f>
        <v>6.8083948725116905E-5</v>
      </c>
      <c r="K11967" s="3" cm="1">
        <f t="array" ref="K11967">IFERROR(_xlfn.IFS(B11967=2015,J11967*$P$4,B11967=2016,J11967*$P$5,B11967=2017,J11967*$P$6,B11967=2018,J11967*$P$7,B11967=2019,J11967*$P$8,B11967=2020,J11967*$P$9,B11967=2021,J11967*$P$10,B11967=2022,J11967*$P$11),"")</f>
        <v>118324.86256144512</v>
      </c>
      <c r="L11967" s="3">
        <f t="shared" si="187"/>
        <v>225851.8625614451</v>
      </c>
    </row>
    <row r="11968" spans="1:12">
      <c r="A11968">
        <v>4835040</v>
      </c>
      <c r="B11968">
        <v>2020</v>
      </c>
      <c r="D11968" t="s">
        <v>2563</v>
      </c>
      <c r="E11968" t="s">
        <v>2564</v>
      </c>
      <c r="F11968" t="s">
        <v>4230</v>
      </c>
      <c r="G11968" t="s">
        <v>2565</v>
      </c>
      <c r="H11968" s="5">
        <v>104058</v>
      </c>
      <c r="I11968">
        <f>IFERROR(VLOOKUP(G11968,'NCES Match'!$A$2:$B$1307,2,FALSE),"")</f>
        <v>4835040</v>
      </c>
      <c r="J11968" cm="1">
        <f t="array" ref="J11968">IFERROR(_xlfn.IFS(B11968=2015,H11968/$O$13,B11968=2016,H11968/$O$14,B11968=2017,H11968/$O$15,B11968=2018,H11968/$O$16,B11968=2019,H11968/$O$17,B11968=2020,H11968/$O$18,B11968=2021,H11968/$O$19,B11968=2022,H11968/$O$20),"")</f>
        <v>5.6389817160437114E-5</v>
      </c>
      <c r="K11968" s="3" cm="1">
        <f t="array" ref="K11968">IFERROR(_xlfn.IFS(B11968=2015,J11968*$P$4,B11968=2016,J11968*$P$5,B11968=2017,J11968*$P$6,B11968=2018,J11968*$P$7,B11968=2019,J11968*$P$8,B11968=2020,J11968*$P$9,B11968=2021,J11968*$P$10,B11968=2022,J11968*$P$11),"")</f>
        <v>118869.89331153674</v>
      </c>
      <c r="L11968" s="3">
        <f t="shared" si="187"/>
        <v>222927.89331153675</v>
      </c>
    </row>
    <row r="11969" spans="1:12">
      <c r="A11969">
        <v>4835040</v>
      </c>
      <c r="B11969">
        <v>2021</v>
      </c>
      <c r="D11969" t="s">
        <v>2563</v>
      </c>
      <c r="E11969" t="s">
        <v>2564</v>
      </c>
      <c r="F11969" t="s">
        <v>4101</v>
      </c>
      <c r="G11969" t="s">
        <v>2565</v>
      </c>
      <c r="H11969" s="5">
        <v>118420.21</v>
      </c>
      <c r="I11969">
        <f>IFERROR(VLOOKUP(G11969,'NCES Match'!$A$2:$B$1307,2,FALSE),"")</f>
        <v>4835040</v>
      </c>
      <c r="J11969" cm="1">
        <f t="array" ref="J11969">IFERROR(_xlfn.IFS(B11969=2015,H11969/$O$13,B11969=2016,H11969/$O$14,B11969=2017,H11969/$O$15,B11969=2018,H11969/$O$16,B11969=2019,H11969/$O$17,B11969=2020,H11969/$O$18,B11969=2021,H11969/$O$19,B11969=2022,H11969/$O$20),"")</f>
        <v>6.0588873363331061E-5</v>
      </c>
      <c r="K11969" s="3" cm="1">
        <f t="array" ref="K11969">IFERROR(_xlfn.IFS(B11969=2015,J11969*$P$4,B11969=2016,J11969*$P$5,B11969=2017,J11969*$P$6,B11969=2018,J11969*$P$7,B11969=2019,J11969*$P$8,B11969=2020,J11969*$P$9,B11969=2021,J11969*$P$10,B11969=2022,J11969*$P$11),"")</f>
        <v>129693.71239703828</v>
      </c>
      <c r="L11969" s="3">
        <f t="shared" si="187"/>
        <v>248113.92239703829</v>
      </c>
    </row>
    <row r="11970" spans="1:12">
      <c r="A11970">
        <v>4835040</v>
      </c>
      <c r="B11970">
        <v>2022</v>
      </c>
      <c r="D11970" t="s">
        <v>2563</v>
      </c>
      <c r="E11970" t="s">
        <v>2564</v>
      </c>
      <c r="F11970" t="s">
        <v>4101</v>
      </c>
      <c r="G11970" t="s">
        <v>2565</v>
      </c>
      <c r="H11970" s="5">
        <v>164709.75</v>
      </c>
      <c r="I11970">
        <f>IFERROR(VLOOKUP(G11970,'NCES Match'!$A$2:$B$1307,2,FALSE),"")</f>
        <v>4835040</v>
      </c>
      <c r="J11970" cm="1">
        <f t="array" ref="J11970">IFERROR(_xlfn.IFS(B11970=2015,H11970/$O$13,B11970=2016,H11970/$O$14,B11970=2017,H11970/$O$15,B11970=2018,H11970/$O$16,B11970=2019,H11970/$O$17,B11970=2020,H11970/$O$18,B11970=2021,H11970/$O$19,B11970=2022,H11970/$O$20),"")</f>
        <v>7.2345569353598325E-5</v>
      </c>
      <c r="K11970" s="3" cm="1">
        <f t="array" ref="K11970">IFERROR(_xlfn.IFS(B11970=2015,J11970*$P$4,B11970=2016,J11970*$P$5,B11970=2017,J11970*$P$6,B11970=2018,J11970*$P$7,B11970=2019,J11970*$P$8,B11970=2020,J11970*$P$9,B11970=2021,J11970*$P$10,B11970=2022,J11970*$P$11),"")</f>
        <v>155794.95416236841</v>
      </c>
      <c r="L11970" s="3">
        <f t="shared" si="187"/>
        <v>320504.70416236843</v>
      </c>
    </row>
    <row r="11971" spans="1:12">
      <c r="A11971">
        <v>4835040</v>
      </c>
      <c r="B11971">
        <v>2023</v>
      </c>
      <c r="D11971" t="s">
        <v>2563</v>
      </c>
      <c r="E11971" t="s">
        <v>2564</v>
      </c>
      <c r="F11971" t="s">
        <v>4101</v>
      </c>
      <c r="G11971" t="s">
        <v>2565</v>
      </c>
      <c r="H11971" s="5">
        <v>168812.88</v>
      </c>
      <c r="I11971">
        <f>IFERROR(VLOOKUP(G11971,'NCES Match'!$A$2:$B$1307,2,FALSE),"")</f>
        <v>4835040</v>
      </c>
      <c r="J11971" t="str" cm="1">
        <f t="array" ref="J11971">IFERROR(_xlfn.IFS(B11971=2015,H11971/$O$13,B11971=2016,H11971/$O$14,B11971=2017,H11971/$O$15,B11971=2018,H11971/$O$16,B11971=2019,H11971/$O$17,B11971=2020,H11971/$O$18,B11971=2021,H11971/$O$19,B11971=2022,H11971/$O$20),"")</f>
        <v/>
      </c>
      <c r="K11971" s="3" t="str" cm="1">
        <f t="array" ref="K11971">IFERROR(_xlfn.IFS(B11971=2015,J11971*$P$4,B11971=2016,J11971*$P$5,B11971=2017,J11971*$P$6,B11971=2018,J11971*$P$7,B11971=2019,J11971*$P$8,B11971=2020,J11971*$P$9,B11971=2021,J11971*$P$10,B11971=2022,J11971*$P$11),"")</f>
        <v/>
      </c>
      <c r="L11971" s="3">
        <f t="shared" ref="L11971:L12034" si="188">SUM(H11971,K11971)</f>
        <v>168812.88</v>
      </c>
    </row>
    <row r="11972" spans="1:12">
      <c r="A11972">
        <v>4821360</v>
      </c>
      <c r="B11972">
        <v>2015</v>
      </c>
      <c r="C11972" t="s">
        <v>381</v>
      </c>
      <c r="D11972" t="s">
        <v>1481</v>
      </c>
      <c r="E11972" t="s">
        <v>1482</v>
      </c>
      <c r="G11972" t="s">
        <v>1483</v>
      </c>
      <c r="H11972" s="5">
        <v>311629.03999999998</v>
      </c>
      <c r="I11972">
        <f>IFERROR(VLOOKUP(G11972,'NCES Match'!$A$2:$B$1307,2,FALSE),"")</f>
        <v>4821360</v>
      </c>
      <c r="J11972" cm="1">
        <f t="array" ref="J11972">IFERROR(_xlfn.IFS(B11972=2015,H11972/$O$13,B11972=2016,H11972/$O$14,B11972=2017,H11972/$O$15,B11972=2018,H11972/$O$16,B11972=2019,H11972/$O$17,B11972=2020,H11972/$O$18,B11972=2021,H11972/$O$19,B11972=2022,H11972/$O$20),"")</f>
        <v>2.4413136069974354E-4</v>
      </c>
      <c r="K11972" s="3" cm="1">
        <f t="array" ref="K11972">IFERROR(_xlfn.IFS(B11972=2015,J11972*$P$4,B11972=2016,J11972*$P$5,B11972=2017,J11972*$P$6,B11972=2018,J11972*$P$7,B11972=2019,J11972*$P$8,B11972=2020,J11972*$P$9,B11972=2021,J11972*$P$10,B11972=2022,J11972*$P$11),"")</f>
        <v>388530.90737140313</v>
      </c>
      <c r="L11972" s="3">
        <f t="shared" si="188"/>
        <v>700159.9473714031</v>
      </c>
    </row>
    <row r="11973" spans="1:12">
      <c r="A11973">
        <v>4821360</v>
      </c>
      <c r="B11973">
        <v>2016</v>
      </c>
      <c r="C11973" t="s">
        <v>4102</v>
      </c>
      <c r="D11973" t="s">
        <v>1481</v>
      </c>
      <c r="E11973" t="s">
        <v>1482</v>
      </c>
      <c r="F11973" t="s">
        <v>4101</v>
      </c>
      <c r="G11973" t="s">
        <v>1483</v>
      </c>
      <c r="H11973" s="5">
        <v>305763</v>
      </c>
      <c r="I11973">
        <f>IFERROR(VLOOKUP(G11973,'NCES Match'!$A$2:$B$1307,2,FALSE),"")</f>
        <v>4821360</v>
      </c>
      <c r="J11973" cm="1">
        <f t="array" ref="J11973">IFERROR(_xlfn.IFS(B11973=2015,H11973/$O$13,B11973=2016,H11973/$O$14,B11973=2017,H11973/$O$15,B11973=2018,H11973/$O$16,B11973=2019,H11973/$O$17,B11973=2020,H11973/$O$18,B11973=2021,H11973/$O$19,B11973=2022,H11973/$O$20),"")</f>
        <v>2.188856136482443E-4</v>
      </c>
      <c r="K11973" s="3" cm="1">
        <f t="array" ref="K11973">IFERROR(_xlfn.IFS(B11973=2015,J11973*$P$4,B11973=2016,J11973*$P$5,B11973=2017,J11973*$P$6,B11973=2018,J11973*$P$7,B11973=2019,J11973*$P$8,B11973=2020,J11973*$P$9,B11973=2021,J11973*$P$10,B11973=2022,J11973*$P$11),"")</f>
        <v>366771.57396665344</v>
      </c>
      <c r="L11973" s="3">
        <f t="shared" si="188"/>
        <v>672534.57396665344</v>
      </c>
    </row>
    <row r="11974" spans="1:12">
      <c r="A11974">
        <v>4821360</v>
      </c>
      <c r="B11974">
        <v>2017</v>
      </c>
      <c r="D11974" t="s">
        <v>1481</v>
      </c>
      <c r="E11974" t="s">
        <v>1482</v>
      </c>
      <c r="F11974" t="s">
        <v>4101</v>
      </c>
      <c r="G11974" t="s">
        <v>1483</v>
      </c>
      <c r="H11974" s="5">
        <v>381789</v>
      </c>
      <c r="I11974">
        <f>IFERROR(VLOOKUP(G11974,'NCES Match'!$A$2:$B$1307,2,FALSE),"")</f>
        <v>4821360</v>
      </c>
      <c r="J11974" cm="1">
        <f t="array" ref="J11974">IFERROR(_xlfn.IFS(B11974=2015,H11974/$O$13,B11974=2016,H11974/$O$14,B11974=2017,H11974/$O$15,B11974=2018,H11974/$O$16,B11974=2019,H11974/$O$17,B11974=2020,H11974/$O$18,B11974=2021,H11974/$O$19,B11974=2022,H11974/$O$20),"")</f>
        <v>2.6322013726869244E-4</v>
      </c>
      <c r="K11974" s="3" cm="1">
        <f t="array" ref="K11974">IFERROR(_xlfn.IFS(B11974=2015,J11974*$P$4,B11974=2016,J11974*$P$5,B11974=2017,J11974*$P$6,B11974=2018,J11974*$P$7,B11974=2019,J11974*$P$8,B11974=2020,J11974*$P$9,B11974=2021,J11974*$P$10,B11974=2022,J11974*$P$11),"")</f>
        <v>447013.02482309798</v>
      </c>
      <c r="L11974" s="3">
        <f t="shared" si="188"/>
        <v>828802.02482309798</v>
      </c>
    </row>
    <row r="11975" spans="1:12">
      <c r="A11975">
        <v>4821360</v>
      </c>
      <c r="B11975">
        <v>2018</v>
      </c>
      <c r="D11975" t="s">
        <v>1481</v>
      </c>
      <c r="E11975" t="s">
        <v>1482</v>
      </c>
      <c r="F11975" t="s">
        <v>4101</v>
      </c>
      <c r="G11975" t="s">
        <v>1483</v>
      </c>
      <c r="H11975" s="5">
        <v>359349</v>
      </c>
      <c r="I11975">
        <f>IFERROR(VLOOKUP(G11975,'NCES Match'!$A$2:$B$1307,2,FALSE),"")</f>
        <v>4821360</v>
      </c>
      <c r="J11975" cm="1">
        <f t="array" ref="J11975">IFERROR(_xlfn.IFS(B11975=2015,H11975/$O$13,B11975=2016,H11975/$O$14,B11975=2017,H11975/$O$15,B11975=2018,H11975/$O$16,B11975=2019,H11975/$O$17,B11975=2020,H11975/$O$18,B11975=2021,H11975/$O$19,B11975=2022,H11975/$O$20),"")</f>
        <v>2.3449636477842583E-4</v>
      </c>
      <c r="K11975" s="3" cm="1">
        <f t="array" ref="K11975">IFERROR(_xlfn.IFS(B11975=2015,J11975*$P$4,B11975=2016,J11975*$P$5,B11975=2017,J11975*$P$6,B11975=2018,J11975*$P$7,B11975=2019,J11975*$P$8,B11975=2020,J11975*$P$9,B11975=2021,J11975*$P$10,B11975=2022,J11975*$P$11),"")</f>
        <v>402595.85714036296</v>
      </c>
      <c r="L11975" s="3">
        <f t="shared" si="188"/>
        <v>761944.85714036296</v>
      </c>
    </row>
    <row r="11976" spans="1:12">
      <c r="A11976">
        <v>4821360</v>
      </c>
      <c r="B11976">
        <v>2019</v>
      </c>
      <c r="D11976" t="s">
        <v>1481</v>
      </c>
      <c r="E11976" t="s">
        <v>1482</v>
      </c>
      <c r="F11976" t="s">
        <v>4101</v>
      </c>
      <c r="G11976" t="s">
        <v>1483</v>
      </c>
      <c r="H11976" s="5">
        <v>357665</v>
      </c>
      <c r="I11976">
        <f>IFERROR(VLOOKUP(G11976,'NCES Match'!$A$2:$B$1307,2,FALSE),"")</f>
        <v>4821360</v>
      </c>
      <c r="J11976" cm="1">
        <f t="array" ref="J11976">IFERROR(_xlfn.IFS(B11976=2015,H11976/$O$13,B11976=2016,H11976/$O$14,B11976=2017,H11976/$O$15,B11976=2018,H11976/$O$16,B11976=2019,H11976/$O$17,B11976=2020,H11976/$O$18,B11976=2021,H11976/$O$19,B11976=2022,H11976/$O$20),"")</f>
        <v>2.2646633423018344E-4</v>
      </c>
      <c r="K11976" s="3" cm="1">
        <f t="array" ref="K11976">IFERROR(_xlfn.IFS(B11976=2015,J11976*$P$4,B11976=2016,J11976*$P$5,B11976=2017,J11976*$P$6,B11976=2018,J11976*$P$7,B11976=2019,J11976*$P$8,B11976=2020,J11976*$P$9,B11976=2021,J11976*$P$10,B11976=2022,J11976*$P$11),"")</f>
        <v>393581.72336286941</v>
      </c>
      <c r="L11976" s="3">
        <f t="shared" si="188"/>
        <v>751246.72336286935</v>
      </c>
    </row>
    <row r="11977" spans="1:12">
      <c r="A11977">
        <v>4821360</v>
      </c>
      <c r="B11977">
        <v>2020</v>
      </c>
      <c r="D11977" t="s">
        <v>1481</v>
      </c>
      <c r="E11977" t="s">
        <v>1482</v>
      </c>
      <c r="F11977" t="s">
        <v>4230</v>
      </c>
      <c r="G11977" t="s">
        <v>1483</v>
      </c>
      <c r="H11977" s="5">
        <v>388947</v>
      </c>
      <c r="I11977">
        <f>IFERROR(VLOOKUP(G11977,'NCES Match'!$A$2:$B$1307,2,FALSE),"")</f>
        <v>4821360</v>
      </c>
      <c r="J11977" cm="1">
        <f t="array" ref="J11977">IFERROR(_xlfn.IFS(B11977=2015,H11977/$O$13,B11977=2016,H11977/$O$14,B11977=2017,H11977/$O$15,B11977=2018,H11977/$O$16,B11977=2019,H11977/$O$17,B11977=2020,H11977/$O$18,B11977=2021,H11977/$O$19,B11977=2022,H11977/$O$20),"")</f>
        <v>2.107733207932166E-4</v>
      </c>
      <c r="K11977" s="3" cm="1">
        <f t="array" ref="K11977">IFERROR(_xlfn.IFS(B11977=2015,J11977*$P$4,B11977=2016,J11977*$P$5,B11977=2017,J11977*$P$6,B11977=2018,J11977*$P$7,B11977=2019,J11977*$P$8,B11977=2020,J11977*$P$9,B11977=2021,J11977*$P$10,B11977=2022,J11977*$P$11),"")</f>
        <v>444310.75355899864</v>
      </c>
      <c r="L11977" s="3">
        <f t="shared" si="188"/>
        <v>833257.75355899869</v>
      </c>
    </row>
    <row r="11978" spans="1:12">
      <c r="A11978">
        <v>4821360</v>
      </c>
      <c r="B11978">
        <v>2021</v>
      </c>
      <c r="D11978" t="s">
        <v>1481</v>
      </c>
      <c r="E11978" t="s">
        <v>1482</v>
      </c>
      <c r="F11978" t="s">
        <v>4101</v>
      </c>
      <c r="G11978" t="s">
        <v>1483</v>
      </c>
      <c r="H11978" s="5">
        <v>423721.92</v>
      </c>
      <c r="I11978">
        <f>IFERROR(VLOOKUP(G11978,'NCES Match'!$A$2:$B$1307,2,FALSE),"")</f>
        <v>4821360</v>
      </c>
      <c r="J11978" cm="1">
        <f t="array" ref="J11978">IFERROR(_xlfn.IFS(B11978=2015,H11978/$O$13,B11978=2016,H11978/$O$14,B11978=2017,H11978/$O$15,B11978=2018,H11978/$O$16,B11978=2019,H11978/$O$17,B11978=2020,H11978/$O$18,B11978=2021,H11978/$O$19,B11978=2022,H11978/$O$20),"")</f>
        <v>2.1679436096378729E-4</v>
      </c>
      <c r="K11978" s="3" cm="1">
        <f t="array" ref="K11978">IFERROR(_xlfn.IFS(B11978=2015,J11978*$P$4,B11978=2016,J11978*$P$5,B11978=2017,J11978*$P$6,B11978=2018,J11978*$P$7,B11978=2019,J11978*$P$8,B11978=2020,J11978*$P$9,B11978=2021,J11978*$P$10,B11978=2022,J11978*$P$11),"")</f>
        <v>464059.88326486555</v>
      </c>
      <c r="L11978" s="3">
        <f t="shared" si="188"/>
        <v>887781.80326486554</v>
      </c>
    </row>
    <row r="11979" spans="1:12">
      <c r="A11979">
        <v>4821360</v>
      </c>
      <c r="B11979">
        <v>2022</v>
      </c>
      <c r="D11979" t="s">
        <v>1481</v>
      </c>
      <c r="E11979" t="s">
        <v>1482</v>
      </c>
      <c r="F11979" t="s">
        <v>4101</v>
      </c>
      <c r="G11979" t="s">
        <v>1483</v>
      </c>
      <c r="H11979" s="5">
        <v>445701.93</v>
      </c>
      <c r="I11979">
        <f>IFERROR(VLOOKUP(G11979,'NCES Match'!$A$2:$B$1307,2,FALSE),"")</f>
        <v>4821360</v>
      </c>
      <c r="J11979" cm="1">
        <f t="array" ref="J11979">IFERROR(_xlfn.IFS(B11979=2015,H11979/$O$13,B11979=2016,H11979/$O$14,B11979=2017,H11979/$O$15,B11979=2018,H11979/$O$16,B11979=2019,H11979/$O$17,B11979=2020,H11979/$O$18,B11979=2021,H11979/$O$19,B11979=2022,H11979/$O$20),"")</f>
        <v>1.9576594517232664E-4</v>
      </c>
      <c r="K11979" s="3" cm="1">
        <f t="array" ref="K11979">IFERROR(_xlfn.IFS(B11979=2015,J11979*$P$4,B11979=2016,J11979*$P$5,B11979=2017,J11979*$P$6,B11979=2018,J11979*$P$7,B11979=2019,J11979*$P$8,B11979=2020,J11979*$P$9,B11979=2021,J11979*$P$10,B11979=2022,J11979*$P$11),"")</f>
        <v>421578.63608213316</v>
      </c>
      <c r="L11979" s="3">
        <f t="shared" si="188"/>
        <v>867280.56608213321</v>
      </c>
    </row>
    <row r="11980" spans="1:12">
      <c r="A11980">
        <v>4821360</v>
      </c>
      <c r="B11980">
        <v>2023</v>
      </c>
      <c r="D11980" t="s">
        <v>1481</v>
      </c>
      <c r="E11980" t="s">
        <v>1482</v>
      </c>
      <c r="F11980" t="s">
        <v>4101</v>
      </c>
      <c r="G11980" t="s">
        <v>1483</v>
      </c>
      <c r="H11980" s="5">
        <v>560653.21</v>
      </c>
      <c r="I11980">
        <f>IFERROR(VLOOKUP(G11980,'NCES Match'!$A$2:$B$1307,2,FALSE),"")</f>
        <v>4821360</v>
      </c>
      <c r="J11980" t="str" cm="1">
        <f t="array" ref="J11980">IFERROR(_xlfn.IFS(B11980=2015,H11980/$O$13,B11980=2016,H11980/$O$14,B11980=2017,H11980/$O$15,B11980=2018,H11980/$O$16,B11980=2019,H11980/$O$17,B11980=2020,H11980/$O$18,B11980=2021,H11980/$O$19,B11980=2022,H11980/$O$20),"")</f>
        <v/>
      </c>
      <c r="K11980" s="3" t="str" cm="1">
        <f t="array" ref="K11980">IFERROR(_xlfn.IFS(B11980=2015,J11980*$P$4,B11980=2016,J11980*$P$5,B11980=2017,J11980*$P$6,B11980=2018,J11980*$P$7,B11980=2019,J11980*$P$8,B11980=2020,J11980*$P$9,B11980=2021,J11980*$P$10,B11980=2022,J11980*$P$11),"")</f>
        <v/>
      </c>
      <c r="L11980" s="3">
        <f t="shared" si="188"/>
        <v>560653.21</v>
      </c>
    </row>
    <row r="11981" spans="1:12">
      <c r="A11981">
        <v>4832700</v>
      </c>
      <c r="B11981">
        <v>2015</v>
      </c>
      <c r="C11981" t="s">
        <v>381</v>
      </c>
      <c r="D11981" t="s">
        <v>2387</v>
      </c>
      <c r="E11981" t="s">
        <v>2388</v>
      </c>
      <c r="G11981" t="s">
        <v>2389</v>
      </c>
      <c r="H11981" s="5">
        <v>28530.39</v>
      </c>
      <c r="I11981">
        <f>IFERROR(VLOOKUP(G11981,'NCES Match'!$A$2:$B$1307,2,FALSE),"")</f>
        <v>4832700</v>
      </c>
      <c r="J11981" cm="1">
        <f t="array" ref="J11981">IFERROR(_xlfn.IFS(B11981=2015,H11981/$O$13,B11981=2016,H11981/$O$14,B11981=2017,H11981/$O$15,B11981=2018,H11981/$O$16,B11981=2019,H11981/$O$17,B11981=2020,H11981/$O$18,B11981=2021,H11981/$O$19,B11981=2022,H11981/$O$20),"")</f>
        <v>2.2350814712243623E-5</v>
      </c>
      <c r="K11981" s="3" cm="1">
        <f t="array" ref="K11981">IFERROR(_xlfn.IFS(B11981=2015,J11981*$P$4,B11981=2016,J11981*$P$5,B11981=2017,J11981*$P$6,B11981=2018,J11981*$P$7,B11981=2019,J11981*$P$8,B11981=2020,J11981*$P$9,B11981=2021,J11981*$P$10,B11981=2022,J11981*$P$11),"")</f>
        <v>35570.941380687778</v>
      </c>
      <c r="L11981" s="3">
        <f t="shared" si="188"/>
        <v>64101.331380687778</v>
      </c>
    </row>
    <row r="11982" spans="1:12">
      <c r="A11982">
        <v>4832700</v>
      </c>
      <c r="B11982">
        <v>2016</v>
      </c>
      <c r="C11982" t="s">
        <v>4102</v>
      </c>
      <c r="D11982" t="s">
        <v>2387</v>
      </c>
      <c r="E11982" t="s">
        <v>2388</v>
      </c>
      <c r="F11982" t="s">
        <v>4101</v>
      </c>
      <c r="G11982" t="s">
        <v>2389</v>
      </c>
      <c r="H11982" s="5">
        <v>29159</v>
      </c>
      <c r="I11982">
        <f>IFERROR(VLOOKUP(G11982,'NCES Match'!$A$2:$B$1307,2,FALSE),"")</f>
        <v>4832700</v>
      </c>
      <c r="J11982" cm="1">
        <f t="array" ref="J11982">IFERROR(_xlfn.IFS(B11982=2015,H11982/$O$13,B11982=2016,H11982/$O$14,B11982=2017,H11982/$O$15,B11982=2018,H11982/$O$16,B11982=2019,H11982/$O$17,B11982=2020,H11982/$O$18,B11982=2021,H11982/$O$19,B11982=2022,H11982/$O$20),"")</f>
        <v>2.0873963194922718E-5</v>
      </c>
      <c r="K11982" s="3" cm="1">
        <f t="array" ref="K11982">IFERROR(_xlfn.IFS(B11982=2015,J11982*$P$4,B11982=2016,J11982*$P$5,B11982=2017,J11982*$P$6,B11982=2018,J11982*$P$7,B11982=2019,J11982*$P$8,B11982=2020,J11982*$P$9,B11982=2021,J11982*$P$10,B11982=2022,J11982*$P$11),"")</f>
        <v>34977.064999014423</v>
      </c>
      <c r="L11982" s="3">
        <f t="shared" si="188"/>
        <v>64136.064999014423</v>
      </c>
    </row>
    <row r="11983" spans="1:12">
      <c r="A11983">
        <v>4832700</v>
      </c>
      <c r="B11983">
        <v>2017</v>
      </c>
      <c r="D11983" t="s">
        <v>2387</v>
      </c>
      <c r="E11983" t="s">
        <v>2388</v>
      </c>
      <c r="F11983" t="s">
        <v>4101</v>
      </c>
      <c r="G11983" t="s">
        <v>2389</v>
      </c>
      <c r="H11983" s="5">
        <v>29986</v>
      </c>
      <c r="I11983">
        <f>IFERROR(VLOOKUP(G11983,'NCES Match'!$A$2:$B$1307,2,FALSE),"")</f>
        <v>4832700</v>
      </c>
      <c r="J11983" cm="1">
        <f t="array" ref="J11983">IFERROR(_xlfn.IFS(B11983=2015,H11983/$O$13,B11983=2016,H11983/$O$14,B11983=2017,H11983/$O$15,B11983=2018,H11983/$O$16,B11983=2019,H11983/$O$17,B11983=2020,H11983/$O$18,B11983=2021,H11983/$O$19,B11983=2022,H11983/$O$20),"")</f>
        <v>2.0673510855836634E-5</v>
      </c>
      <c r="K11983" s="3" cm="1">
        <f t="array" ref="K11983">IFERROR(_xlfn.IFS(B11983=2015,J11983*$P$4,B11983=2016,J11983*$P$5,B11983=2017,J11983*$P$6,B11983=2018,J11983*$P$7,B11983=2019,J11983*$P$8,B11983=2020,J11983*$P$9,B11983=2021,J11983*$P$10,B11983=2022,J11983*$P$11),"")</f>
        <v>35108.744784017916</v>
      </c>
      <c r="L11983" s="3">
        <f t="shared" si="188"/>
        <v>65094.744784017916</v>
      </c>
    </row>
    <row r="11984" spans="1:12">
      <c r="A11984">
        <v>4832700</v>
      </c>
      <c r="B11984">
        <v>2018</v>
      </c>
      <c r="D11984" t="s">
        <v>2387</v>
      </c>
      <c r="E11984" t="s">
        <v>2388</v>
      </c>
      <c r="F11984" t="s">
        <v>4101</v>
      </c>
      <c r="G11984" t="s">
        <v>2389</v>
      </c>
      <c r="H11984" s="5">
        <v>31650</v>
      </c>
      <c r="I11984">
        <f>IFERROR(VLOOKUP(G11984,'NCES Match'!$A$2:$B$1307,2,FALSE),"")</f>
        <v>4832700</v>
      </c>
      <c r="J11984" cm="1">
        <f t="array" ref="J11984">IFERROR(_xlfn.IFS(B11984=2015,H11984/$O$13,B11984=2016,H11984/$O$14,B11984=2017,H11984/$O$15,B11984=2018,H11984/$O$16,B11984=2019,H11984/$O$17,B11984=2020,H11984/$O$18,B11984=2021,H11984/$O$19,B11984=2022,H11984/$O$20),"")</f>
        <v>2.0653487125989435E-5</v>
      </c>
      <c r="K11984" s="3" cm="1">
        <f t="array" ref="K11984">IFERROR(_xlfn.IFS(B11984=2015,J11984*$P$4,B11984=2016,J11984*$P$5,B11984=2017,J11984*$P$6,B11984=2018,J11984*$P$7,B11984=2019,J11984*$P$8,B11984=2020,J11984*$P$9,B11984=2021,J11984*$P$10,B11984=2022,J11984*$P$11),"")</f>
        <v>35459.007478781037</v>
      </c>
      <c r="L11984" s="3">
        <f t="shared" si="188"/>
        <v>67109.007478781044</v>
      </c>
    </row>
    <row r="11985" spans="1:12">
      <c r="A11985">
        <v>4832700</v>
      </c>
      <c r="B11985">
        <v>2019</v>
      </c>
      <c r="D11985" t="s">
        <v>2387</v>
      </c>
      <c r="E11985" t="s">
        <v>2388</v>
      </c>
      <c r="F11985" t="s">
        <v>4101</v>
      </c>
      <c r="G11985" t="s">
        <v>2389</v>
      </c>
      <c r="H11985" s="5">
        <v>38172</v>
      </c>
      <c r="I11985">
        <f>IFERROR(VLOOKUP(G11985,'NCES Match'!$A$2:$B$1307,2,FALSE),"")</f>
        <v>4832700</v>
      </c>
      <c r="J11985" cm="1">
        <f t="array" ref="J11985">IFERROR(_xlfn.IFS(B11985=2015,H11985/$O$13,B11985=2016,H11985/$O$14,B11985=2017,H11985/$O$15,B11985=2018,H11985/$O$16,B11985=2019,H11985/$O$17,B11985=2020,H11985/$O$18,B11985=2021,H11985/$O$19,B11985=2022,H11985/$O$20),"")</f>
        <v>2.4169747977114235E-5</v>
      </c>
      <c r="K11985" s="3" cm="1">
        <f t="array" ref="K11985">IFERROR(_xlfn.IFS(B11985=2015,J11985*$P$4,B11985=2016,J11985*$P$5,B11985=2017,J11985*$P$6,B11985=2018,J11985*$P$7,B11985=2019,J11985*$P$8,B11985=2020,J11985*$P$9,B11985=2021,J11985*$P$10,B11985=2022,J11985*$P$11),"")</f>
        <v>42005.232673612045</v>
      </c>
      <c r="L11985" s="3">
        <f t="shared" si="188"/>
        <v>80177.232673612045</v>
      </c>
    </row>
    <row r="11986" spans="1:12">
      <c r="A11986">
        <v>4832700</v>
      </c>
      <c r="B11986">
        <v>2020</v>
      </c>
      <c r="D11986" t="s">
        <v>2387</v>
      </c>
      <c r="E11986" t="s">
        <v>2388</v>
      </c>
      <c r="F11986" t="s">
        <v>4230</v>
      </c>
      <c r="G11986" t="s">
        <v>2389</v>
      </c>
      <c r="H11986" s="5">
        <v>50992</v>
      </c>
      <c r="I11986">
        <f>IFERROR(VLOOKUP(G11986,'NCES Match'!$A$2:$B$1307,2,FALSE),"")</f>
        <v>4832700</v>
      </c>
      <c r="J11986" cm="1">
        <f t="array" ref="J11986">IFERROR(_xlfn.IFS(B11986=2015,H11986/$O$13,B11986=2016,H11986/$O$14,B11986=2017,H11986/$O$15,B11986=2018,H11986/$O$16,B11986=2019,H11986/$O$17,B11986=2020,H11986/$O$18,B11986=2021,H11986/$O$19,B11986=2022,H11986/$O$20),"")</f>
        <v>2.7632950437688684E-5</v>
      </c>
      <c r="K11986" s="3" cm="1">
        <f t="array" ref="K11986">IFERROR(_xlfn.IFS(B11986=2015,J11986*$P$4,B11986=2016,J11986*$P$5,B11986=2017,J11986*$P$6,B11986=2018,J11986*$P$7,B11986=2019,J11986*$P$8,B11986=2020,J11986*$P$9,B11986=2021,J11986*$P$10,B11986=2022,J11986*$P$11),"")</f>
        <v>58250.337309403229</v>
      </c>
      <c r="L11986" s="3">
        <f t="shared" si="188"/>
        <v>109242.33730940323</v>
      </c>
    </row>
    <row r="11987" spans="1:12">
      <c r="A11987">
        <v>4832700</v>
      </c>
      <c r="B11987">
        <v>2021</v>
      </c>
      <c r="D11987" t="s">
        <v>2387</v>
      </c>
      <c r="E11987" t="s">
        <v>2388</v>
      </c>
      <c r="F11987" t="s">
        <v>4101</v>
      </c>
      <c r="G11987" t="s">
        <v>2389</v>
      </c>
      <c r="H11987" s="5">
        <v>56519.54</v>
      </c>
      <c r="I11987">
        <f>IFERROR(VLOOKUP(G11987,'NCES Match'!$A$2:$B$1307,2,FALSE),"")</f>
        <v>4832700</v>
      </c>
      <c r="J11987" cm="1">
        <f t="array" ref="J11987">IFERROR(_xlfn.IFS(B11987=2015,H11987/$O$13,B11987=2016,H11987/$O$14,B11987=2017,H11987/$O$15,B11987=2018,H11987/$O$16,B11987=2019,H11987/$O$17,B11987=2020,H11987/$O$18,B11987=2021,H11987/$O$19,B11987=2022,H11987/$O$20),"")</f>
        <v>2.8917827891149022E-5</v>
      </c>
      <c r="K11987" s="3" cm="1">
        <f t="array" ref="K11987">IFERROR(_xlfn.IFS(B11987=2015,J11987*$P$4,B11987=2016,J11987*$P$5,B11987=2017,J11987*$P$6,B11987=2018,J11987*$P$7,B11987=2019,J11987*$P$8,B11987=2020,J11987*$P$9,B11987=2021,J11987*$P$10,B11987=2022,J11987*$P$11),"")</f>
        <v>61900.151718806286</v>
      </c>
      <c r="L11987" s="3">
        <f t="shared" si="188"/>
        <v>118419.69171880628</v>
      </c>
    </row>
    <row r="11988" spans="1:12">
      <c r="A11988">
        <v>4832700</v>
      </c>
      <c r="B11988">
        <v>2022</v>
      </c>
      <c r="D11988" t="s">
        <v>2387</v>
      </c>
      <c r="E11988" t="s">
        <v>2388</v>
      </c>
      <c r="F11988" t="s">
        <v>4101</v>
      </c>
      <c r="G11988" t="s">
        <v>2389</v>
      </c>
      <c r="H11988" s="5">
        <v>100422.38</v>
      </c>
      <c r="I11988">
        <f>IFERROR(VLOOKUP(G11988,'NCES Match'!$A$2:$B$1307,2,FALSE),"")</f>
        <v>4832700</v>
      </c>
      <c r="J11988" cm="1">
        <f t="array" ref="J11988">IFERROR(_xlfn.IFS(B11988=2015,H11988/$O$13,B11988=2016,H11988/$O$14,B11988=2017,H11988/$O$15,B11988=2018,H11988/$O$16,B11988=2019,H11988/$O$17,B11988=2020,H11988/$O$18,B11988=2021,H11988/$O$19,B11988=2022,H11988/$O$20),"")</f>
        <v>4.4108586510169592E-5</v>
      </c>
      <c r="K11988" s="3" cm="1">
        <f t="array" ref="K11988">IFERROR(_xlfn.IFS(B11988=2015,J11988*$P$4,B11988=2016,J11988*$P$5,B11988=2017,J11988*$P$6,B11988=2018,J11988*$P$7,B11988=2019,J11988*$P$8,B11988=2020,J11988*$P$9,B11988=2021,J11988*$P$10,B11988=2022,J11988*$P$11),"")</f>
        <v>94987.091468331069</v>
      </c>
      <c r="L11988" s="3">
        <f t="shared" si="188"/>
        <v>195409.47146833106</v>
      </c>
    </row>
    <row r="11989" spans="1:12">
      <c r="A11989">
        <v>4832700</v>
      </c>
      <c r="B11989">
        <v>2023</v>
      </c>
      <c r="D11989" t="s">
        <v>2387</v>
      </c>
      <c r="E11989" t="s">
        <v>2388</v>
      </c>
      <c r="F11989" t="s">
        <v>4101</v>
      </c>
      <c r="G11989" t="s">
        <v>2389</v>
      </c>
      <c r="H11989" s="5">
        <v>96763.12</v>
      </c>
      <c r="I11989">
        <f>IFERROR(VLOOKUP(G11989,'NCES Match'!$A$2:$B$1307,2,FALSE),"")</f>
        <v>4832700</v>
      </c>
      <c r="J11989" t="str" cm="1">
        <f t="array" ref="J11989">IFERROR(_xlfn.IFS(B11989=2015,H11989/$O$13,B11989=2016,H11989/$O$14,B11989=2017,H11989/$O$15,B11989=2018,H11989/$O$16,B11989=2019,H11989/$O$17,B11989=2020,H11989/$O$18,B11989=2021,H11989/$O$19,B11989=2022,H11989/$O$20),"")</f>
        <v/>
      </c>
      <c r="K11989" s="3" t="str" cm="1">
        <f t="array" ref="K11989">IFERROR(_xlfn.IFS(B11989=2015,J11989*$P$4,B11989=2016,J11989*$P$5,B11989=2017,J11989*$P$6,B11989=2018,J11989*$P$7,B11989=2019,J11989*$P$8,B11989=2020,J11989*$P$9,B11989=2021,J11989*$P$10,B11989=2022,J11989*$P$11),"")</f>
        <v/>
      </c>
      <c r="L11989" s="3">
        <f t="shared" si="188"/>
        <v>96763.12</v>
      </c>
    </row>
    <row r="11990" spans="1:12">
      <c r="A11990">
        <v>4833630</v>
      </c>
      <c r="B11990">
        <v>2015</v>
      </c>
      <c r="C11990" t="s">
        <v>381</v>
      </c>
      <c r="D11990" t="s">
        <v>2446</v>
      </c>
      <c r="E11990" t="s">
        <v>2447</v>
      </c>
      <c r="G11990" t="s">
        <v>2448</v>
      </c>
      <c r="H11990" s="5">
        <v>155235.54</v>
      </c>
      <c r="I11990">
        <f>IFERROR(VLOOKUP(G11990,'NCES Match'!$A$2:$B$1307,2,FALSE),"")</f>
        <v>4833630</v>
      </c>
      <c r="J11990" cm="1">
        <f t="array" ref="J11990">IFERROR(_xlfn.IFS(B11990=2015,H11990/$O$13,B11990=2016,H11990/$O$14,B11990=2017,H11990/$O$15,B11990=2018,H11990/$O$16,B11990=2019,H11990/$O$17,B11990=2020,H11990/$O$18,B11990=2021,H11990/$O$19,B11990=2022,H11990/$O$20),"")</f>
        <v>1.2161210524269328E-4</v>
      </c>
      <c r="K11990" s="3" cm="1">
        <f t="array" ref="K11990">IFERROR(_xlfn.IFS(B11990=2015,J11990*$P$4,B11990=2016,J11990*$P$5,B11990=2017,J11990*$P$6,B11990=2018,J11990*$P$7,B11990=2019,J11990*$P$8,B11990=2020,J11990*$P$9,B11990=2021,J11990*$P$10,B11990=2022,J11990*$P$11),"")</f>
        <v>193543.59661888299</v>
      </c>
      <c r="L11990" s="3">
        <f t="shared" si="188"/>
        <v>348779.136618883</v>
      </c>
    </row>
    <row r="11991" spans="1:12">
      <c r="A11991">
        <v>4833630</v>
      </c>
      <c r="B11991">
        <v>2016</v>
      </c>
      <c r="C11991" t="s">
        <v>4102</v>
      </c>
      <c r="D11991" t="s">
        <v>2446</v>
      </c>
      <c r="E11991" t="s">
        <v>2447</v>
      </c>
      <c r="F11991" t="s">
        <v>4101</v>
      </c>
      <c r="G11991" t="s">
        <v>2448</v>
      </c>
      <c r="H11991" s="5">
        <v>166399</v>
      </c>
      <c r="I11991">
        <f>IFERROR(VLOOKUP(G11991,'NCES Match'!$A$2:$B$1307,2,FALSE),"")</f>
        <v>4833630</v>
      </c>
      <c r="J11991" cm="1">
        <f t="array" ref="J11991">IFERROR(_xlfn.IFS(B11991=2015,H11991/$O$13,B11991=2016,H11991/$O$14,B11991=2017,H11991/$O$15,B11991=2018,H11991/$O$16,B11991=2019,H11991/$O$17,B11991=2020,H11991/$O$18,B11991=2021,H11991/$O$19,B11991=2022,H11991/$O$20),"")</f>
        <v>1.1911953776439334E-4</v>
      </c>
      <c r="K11991" s="3" cm="1">
        <f t="array" ref="K11991">IFERROR(_xlfn.IFS(B11991=2015,J11991*$P$4,B11991=2016,J11991*$P$5,B11991=2017,J11991*$P$6,B11991=2018,J11991*$P$7,B11991=2019,J11991*$P$8,B11991=2020,J11991*$P$9,B11991=2021,J11991*$P$10,B11991=2022,J11991*$P$11),"")</f>
        <v>199600.41972533354</v>
      </c>
      <c r="L11991" s="3">
        <f t="shared" si="188"/>
        <v>365999.41972533357</v>
      </c>
    </row>
    <row r="11992" spans="1:12">
      <c r="A11992">
        <v>4833630</v>
      </c>
      <c r="B11992">
        <v>2017</v>
      </c>
      <c r="D11992" t="s">
        <v>2446</v>
      </c>
      <c r="E11992" t="s">
        <v>2447</v>
      </c>
      <c r="F11992" t="s">
        <v>4101</v>
      </c>
      <c r="G11992" t="s">
        <v>2448</v>
      </c>
      <c r="H11992" s="5">
        <v>154585</v>
      </c>
      <c r="I11992">
        <f>IFERROR(VLOOKUP(G11992,'NCES Match'!$A$2:$B$1307,2,FALSE),"")</f>
        <v>4833630</v>
      </c>
      <c r="J11992" cm="1">
        <f t="array" ref="J11992">IFERROR(_xlfn.IFS(B11992=2015,H11992/$O$13,B11992=2016,H11992/$O$14,B11992=2017,H11992/$O$15,B11992=2018,H11992/$O$16,B11992=2019,H11992/$O$17,B11992=2020,H11992/$O$18,B11992=2021,H11992/$O$19,B11992=2022,H11992/$O$20),"")</f>
        <v>1.065768917377945E-4</v>
      </c>
      <c r="K11992" s="3" cm="1">
        <f t="array" ref="K11992">IFERROR(_xlfn.IFS(B11992=2015,J11992*$P$4,B11992=2016,J11992*$P$5,B11992=2017,J11992*$P$6,B11992=2018,J11992*$P$7,B11992=2019,J11992*$P$8,B11992=2020,J11992*$P$9,B11992=2021,J11992*$P$10,B11992=2022,J11992*$P$11),"")</f>
        <v>180993.97426923932</v>
      </c>
      <c r="L11992" s="3">
        <f t="shared" si="188"/>
        <v>335578.97426923935</v>
      </c>
    </row>
    <row r="11993" spans="1:12">
      <c r="A11993">
        <v>4833630</v>
      </c>
      <c r="B11993">
        <v>2018</v>
      </c>
      <c r="D11993" t="s">
        <v>2446</v>
      </c>
      <c r="E11993" t="s">
        <v>2447</v>
      </c>
      <c r="F11993" t="s">
        <v>4101</v>
      </c>
      <c r="G11993" t="s">
        <v>2448</v>
      </c>
      <c r="H11993" s="5">
        <v>170957</v>
      </c>
      <c r="I11993">
        <f>IFERROR(VLOOKUP(G11993,'NCES Match'!$A$2:$B$1307,2,FALSE),"")</f>
        <v>4833630</v>
      </c>
      <c r="J11993" cm="1">
        <f t="array" ref="J11993">IFERROR(_xlfn.IFS(B11993=2015,H11993/$O$13,B11993=2016,H11993/$O$14,B11993=2017,H11993/$O$15,B11993=2018,H11993/$O$16,B11993=2019,H11993/$O$17,B11993=2020,H11993/$O$18,B11993=2021,H11993/$O$19,B11993=2022,H11993/$O$20),"")</f>
        <v>1.1155950074558534E-4</v>
      </c>
      <c r="K11993" s="3" cm="1">
        <f t="array" ref="K11993">IFERROR(_xlfn.IFS(B11993=2015,J11993*$P$4,B11993=2016,J11993*$P$5,B11993=2017,J11993*$P$6,B11993=2018,J11993*$P$7,B11993=2019,J11993*$P$8,B11993=2020,J11993*$P$9,B11993=2021,J11993*$P$10,B11993=2022,J11993*$P$11),"")</f>
        <v>191531.29673143665</v>
      </c>
      <c r="L11993" s="3">
        <f t="shared" si="188"/>
        <v>362488.29673143663</v>
      </c>
    </row>
    <row r="11994" spans="1:12">
      <c r="A11994">
        <v>4833630</v>
      </c>
      <c r="B11994">
        <v>2019</v>
      </c>
      <c r="D11994" t="s">
        <v>2446</v>
      </c>
      <c r="E11994" t="s">
        <v>2447</v>
      </c>
      <c r="F11994" t="s">
        <v>4101</v>
      </c>
      <c r="G11994" t="s">
        <v>2448</v>
      </c>
      <c r="H11994" s="5">
        <v>169651</v>
      </c>
      <c r="I11994">
        <f>IFERROR(VLOOKUP(G11994,'NCES Match'!$A$2:$B$1307,2,FALSE),"")</f>
        <v>4833630</v>
      </c>
      <c r="J11994" cm="1">
        <f t="array" ref="J11994">IFERROR(_xlfn.IFS(B11994=2015,H11994/$O$13,B11994=2016,H11994/$O$14,B11994=2017,H11994/$O$15,B11994=2018,H11994/$O$16,B11994=2019,H11994/$O$17,B11994=2020,H11994/$O$18,B11994=2021,H11994/$O$19,B11994=2022,H11994/$O$20),"")</f>
        <v>1.0741962470044554E-4</v>
      </c>
      <c r="K11994" s="3" cm="1">
        <f t="array" ref="K11994">IFERROR(_xlfn.IFS(B11994=2015,J11994*$P$4,B11994=2016,J11994*$P$5,B11994=2017,J11994*$P$6,B11994=2018,J11994*$P$7,B11994=2019,J11994*$P$8,B11994=2020,J11994*$P$9,B11994=2021,J11994*$P$10,B11994=2022,J11994*$P$11),"")</f>
        <v>186687.35534713816</v>
      </c>
      <c r="L11994" s="3">
        <f t="shared" si="188"/>
        <v>356338.35534713813</v>
      </c>
    </row>
    <row r="11995" spans="1:12">
      <c r="A11995">
        <v>4833630</v>
      </c>
      <c r="B11995">
        <v>2020</v>
      </c>
      <c r="D11995" t="s">
        <v>2446</v>
      </c>
      <c r="E11995" t="s">
        <v>2447</v>
      </c>
      <c r="F11995" t="s">
        <v>4230</v>
      </c>
      <c r="G11995" t="s">
        <v>2448</v>
      </c>
      <c r="H11995" s="5">
        <v>190981</v>
      </c>
      <c r="I11995">
        <f>IFERROR(VLOOKUP(G11995,'NCES Match'!$A$2:$B$1307,2,FALSE),"")</f>
        <v>4833630</v>
      </c>
      <c r="J11995" cm="1">
        <f t="array" ref="J11995">IFERROR(_xlfn.IFS(B11995=2015,H11995/$O$13,B11995=2016,H11995/$O$14,B11995=2017,H11995/$O$15,B11995=2018,H11995/$O$16,B11995=2019,H11995/$O$17,B11995=2020,H11995/$O$18,B11995=2021,H11995/$O$19,B11995=2022,H11995/$O$20),"")</f>
        <v>1.0349404823384497E-4</v>
      </c>
      <c r="K11995" s="3" cm="1">
        <f t="array" ref="K11995">IFERROR(_xlfn.IFS(B11995=2015,J11995*$P$4,B11995=2016,J11995*$P$5,B11995=2017,J11995*$P$6,B11995=2018,J11995*$P$7,B11995=2019,J11995*$P$8,B11995=2020,J11995*$P$9,B11995=2021,J11995*$P$10,B11995=2022,J11995*$P$11),"")</f>
        <v>218165.74501269098</v>
      </c>
      <c r="L11995" s="3">
        <f t="shared" si="188"/>
        <v>409146.74501269101</v>
      </c>
    </row>
    <row r="11996" spans="1:12">
      <c r="A11996">
        <v>4833630</v>
      </c>
      <c r="B11996">
        <v>2021</v>
      </c>
      <c r="D11996" t="s">
        <v>2446</v>
      </c>
      <c r="E11996" t="s">
        <v>2447</v>
      </c>
      <c r="F11996" t="s">
        <v>4101</v>
      </c>
      <c r="G11996" t="s">
        <v>2448</v>
      </c>
      <c r="H11996" s="5">
        <v>224575.81</v>
      </c>
      <c r="I11996">
        <f>IFERROR(VLOOKUP(G11996,'NCES Match'!$A$2:$B$1307,2,FALSE),"")</f>
        <v>4833630</v>
      </c>
      <c r="J11996" cm="1">
        <f t="array" ref="J11996">IFERROR(_xlfn.IFS(B11996=2015,H11996/$O$13,B11996=2016,H11996/$O$14,B11996=2017,H11996/$O$15,B11996=2018,H11996/$O$16,B11996=2019,H11996/$O$17,B11996=2020,H11996/$O$18,B11996=2021,H11996/$O$19,B11996=2022,H11996/$O$20),"")</f>
        <v>1.1490264467997056E-4</v>
      </c>
      <c r="K11996" s="3" cm="1">
        <f t="array" ref="K11996">IFERROR(_xlfn.IFS(B11996=2015,J11996*$P$4,B11996=2016,J11996*$P$5,B11996=2017,J11996*$P$6,B11996=2018,J11996*$P$7,B11996=2019,J11996*$P$8,B11996=2020,J11996*$P$9,B11996=2021,J11996*$P$10,B11996=2022,J11996*$P$11),"")</f>
        <v>245955.23444411991</v>
      </c>
      <c r="L11996" s="3">
        <f t="shared" si="188"/>
        <v>470531.04444411991</v>
      </c>
    </row>
    <row r="11997" spans="1:12">
      <c r="A11997">
        <v>4833630</v>
      </c>
      <c r="B11997">
        <v>2022</v>
      </c>
      <c r="D11997" t="s">
        <v>2446</v>
      </c>
      <c r="E11997" t="s">
        <v>2447</v>
      </c>
      <c r="F11997" t="s">
        <v>4101</v>
      </c>
      <c r="G11997" t="s">
        <v>2448</v>
      </c>
      <c r="H11997" s="5">
        <v>272123.77</v>
      </c>
      <c r="I11997">
        <f>IFERROR(VLOOKUP(G11997,'NCES Match'!$A$2:$B$1307,2,FALSE),"")</f>
        <v>4833630</v>
      </c>
      <c r="J11997" cm="1">
        <f t="array" ref="J11997">IFERROR(_xlfn.IFS(B11997=2015,H11997/$O$13,B11997=2016,H11997/$O$14,B11997=2017,H11997/$O$15,B11997=2018,H11997/$O$16,B11997=2019,H11997/$O$17,B11997=2020,H11997/$O$18,B11997=2021,H11997/$O$19,B11997=2022,H11997/$O$20),"")</f>
        <v>1.1952509839458589E-4</v>
      </c>
      <c r="K11997" s="3" cm="1">
        <f t="array" ref="K11997">IFERROR(_xlfn.IFS(B11997=2015,J11997*$P$4,B11997=2016,J11997*$P$5,B11997=2017,J11997*$P$6,B11997=2018,J11997*$P$7,B11997=2019,J11997*$P$8,B11997=2020,J11997*$P$9,B11997=2021,J11997*$P$10,B11997=2022,J11997*$P$11),"")</f>
        <v>257395.26818321858</v>
      </c>
      <c r="L11997" s="3">
        <f t="shared" si="188"/>
        <v>529519.03818321857</v>
      </c>
    </row>
    <row r="11998" spans="1:12">
      <c r="A11998">
        <v>4833630</v>
      </c>
      <c r="B11998">
        <v>2023</v>
      </c>
      <c r="D11998" t="s">
        <v>2446</v>
      </c>
      <c r="E11998" t="s">
        <v>2447</v>
      </c>
      <c r="F11998" t="s">
        <v>4101</v>
      </c>
      <c r="G11998" t="s">
        <v>2448</v>
      </c>
      <c r="H11998" s="5">
        <v>285065.26</v>
      </c>
      <c r="I11998">
        <f>IFERROR(VLOOKUP(G11998,'NCES Match'!$A$2:$B$1307,2,FALSE),"")</f>
        <v>4833630</v>
      </c>
      <c r="J11998" t="str" cm="1">
        <f t="array" ref="J11998">IFERROR(_xlfn.IFS(B11998=2015,H11998/$O$13,B11998=2016,H11998/$O$14,B11998=2017,H11998/$O$15,B11998=2018,H11998/$O$16,B11998=2019,H11998/$O$17,B11998=2020,H11998/$O$18,B11998=2021,H11998/$O$19,B11998=2022,H11998/$O$20),"")</f>
        <v/>
      </c>
      <c r="K11998" s="3" t="str" cm="1">
        <f t="array" ref="K11998">IFERROR(_xlfn.IFS(B11998=2015,J11998*$P$4,B11998=2016,J11998*$P$5,B11998=2017,J11998*$P$6,B11998=2018,J11998*$P$7,B11998=2019,J11998*$P$8,B11998=2020,J11998*$P$9,B11998=2021,J11998*$P$10,B11998=2022,J11998*$P$11),"")</f>
        <v/>
      </c>
      <c r="L11998" s="3">
        <f t="shared" si="188"/>
        <v>285065.26</v>
      </c>
    </row>
    <row r="11999" spans="1:12">
      <c r="A11999">
        <v>4846710</v>
      </c>
      <c r="B11999">
        <v>2015</v>
      </c>
      <c r="C11999" t="s">
        <v>381</v>
      </c>
      <c r="D11999" t="s">
        <v>3512</v>
      </c>
      <c r="E11999" t="s">
        <v>3513</v>
      </c>
      <c r="G11999" t="s">
        <v>3514</v>
      </c>
      <c r="H11999" s="5">
        <v>772315</v>
      </c>
      <c r="I11999">
        <f>IFERROR(VLOOKUP(G11999,'NCES Match'!$A$2:$B$1307,2,FALSE),"")</f>
        <v>4846710</v>
      </c>
      <c r="J11999" cm="1">
        <f t="array" ref="J11999">IFERROR(_xlfn.IFS(B11999=2015,H11999/$O$13,B11999=2016,H11999/$O$14,B11999=2017,H11999/$O$15,B11999=2018,H11999/$O$16,B11999=2019,H11999/$O$17,B11999=2020,H11999/$O$18,B11999=2021,H11999/$O$19,B11999=2022,H11999/$O$20),"")</f>
        <v>6.0503447252163169E-4</v>
      </c>
      <c r="K11999" s="3" cm="1">
        <f t="array" ref="K11999">IFERROR(_xlfn.IFS(B11999=2015,J11999*$P$4,B11999=2016,J11999*$P$5,B11999=2017,J11999*$P$6,B11999=2018,J11999*$P$7,B11999=2019,J11999*$P$8,B11999=2020,J11999*$P$9,B11999=2021,J11999*$P$10,B11999=2022,J11999*$P$11),"")</f>
        <v>962902.07012332755</v>
      </c>
      <c r="L11999" s="3">
        <f t="shared" si="188"/>
        <v>1735217.0701233274</v>
      </c>
    </row>
    <row r="12000" spans="1:12">
      <c r="A12000">
        <v>4846710</v>
      </c>
      <c r="B12000">
        <v>2016</v>
      </c>
      <c r="C12000" t="s">
        <v>4102</v>
      </c>
      <c r="D12000" t="s">
        <v>3512</v>
      </c>
      <c r="E12000" t="s">
        <v>3513</v>
      </c>
      <c r="F12000" t="s">
        <v>4101</v>
      </c>
      <c r="G12000" t="s">
        <v>3514</v>
      </c>
      <c r="H12000" s="5">
        <v>779385</v>
      </c>
      <c r="I12000">
        <f>IFERROR(VLOOKUP(G12000,'NCES Match'!$A$2:$B$1307,2,FALSE),"")</f>
        <v>4846710</v>
      </c>
      <c r="J12000" cm="1">
        <f t="array" ref="J12000">IFERROR(_xlfn.IFS(B12000=2015,H12000/$O$13,B12000=2016,H12000/$O$14,B12000=2017,H12000/$O$15,B12000=2018,H12000/$O$16,B12000=2019,H12000/$O$17,B12000=2020,H12000/$O$18,B12000=2021,H12000/$O$19,B12000=2022,H12000/$O$20),"")</f>
        <v>5.5793593074779119E-4</v>
      </c>
      <c r="K12000" s="3" cm="1">
        <f t="array" ref="K12000">IFERROR(_xlfn.IFS(B12000=2015,J12000*$P$4,B12000=2016,J12000*$P$5,B12000=2017,J12000*$P$6,B12000=2018,J12000*$P$7,B12000=2019,J12000*$P$8,B12000=2020,J12000*$P$9,B12000=2021,J12000*$P$10,B12000=2022,J12000*$P$11),"")</f>
        <v>934894.8799429629</v>
      </c>
      <c r="L12000" s="3">
        <f t="shared" si="188"/>
        <v>1714279.8799429629</v>
      </c>
    </row>
    <row r="12001" spans="1:12">
      <c r="A12001">
        <v>4846710</v>
      </c>
      <c r="B12001">
        <v>2017</v>
      </c>
      <c r="D12001" t="s">
        <v>3512</v>
      </c>
      <c r="E12001" t="s">
        <v>3513</v>
      </c>
      <c r="F12001" t="s">
        <v>4101</v>
      </c>
      <c r="G12001" t="s">
        <v>3514</v>
      </c>
      <c r="H12001" s="5">
        <v>830433</v>
      </c>
      <c r="I12001">
        <f>IFERROR(VLOOKUP(G12001,'NCES Match'!$A$2:$B$1307,2,FALSE),"")</f>
        <v>4846710</v>
      </c>
      <c r="J12001" cm="1">
        <f t="array" ref="J12001">IFERROR(_xlfn.IFS(B12001=2015,H12001/$O$13,B12001=2016,H12001/$O$14,B12001=2017,H12001/$O$15,B12001=2018,H12001/$O$16,B12001=2019,H12001/$O$17,B12001=2020,H12001/$O$18,B12001=2021,H12001/$O$19,B12001=2022,H12001/$O$20),"")</f>
        <v>5.7253270327969658E-4</v>
      </c>
      <c r="K12001" s="3" cm="1">
        <f t="array" ref="K12001">IFERROR(_xlfn.IFS(B12001=2015,J12001*$P$4,B12001=2016,J12001*$P$5,B12001=2017,J12001*$P$6,B12001=2018,J12001*$P$7,B12001=2019,J12001*$P$8,B12001=2020,J12001*$P$9,B12001=2021,J12001*$P$10,B12001=2022,J12001*$P$11),"")</f>
        <v>972302.41636851698</v>
      </c>
      <c r="L12001" s="3">
        <f t="shared" si="188"/>
        <v>1802735.4163685171</v>
      </c>
    </row>
    <row r="12002" spans="1:12">
      <c r="A12002">
        <v>4846710</v>
      </c>
      <c r="B12002">
        <v>2018</v>
      </c>
      <c r="D12002" t="s">
        <v>3512</v>
      </c>
      <c r="E12002" t="s">
        <v>3513</v>
      </c>
      <c r="F12002" t="s">
        <v>4101</v>
      </c>
      <c r="G12002" t="s">
        <v>3514</v>
      </c>
      <c r="H12002" s="5">
        <v>702676</v>
      </c>
      <c r="I12002">
        <f>IFERROR(VLOOKUP(G12002,'NCES Match'!$A$2:$B$1307,2,FALSE),"")</f>
        <v>4846710</v>
      </c>
      <c r="J12002" cm="1">
        <f t="array" ref="J12002">IFERROR(_xlfn.IFS(B12002=2015,H12002/$O$13,B12002=2016,H12002/$O$14,B12002=2017,H12002/$O$15,B12002=2018,H12002/$O$16,B12002=2019,H12002/$O$17,B12002=2020,H12002/$O$18,B12002=2021,H12002/$O$19,B12002=2022,H12002/$O$20),"")</f>
        <v>4.5853743190337289E-4</v>
      </c>
      <c r="K12002" s="3" cm="1">
        <f t="array" ref="K12002">IFERROR(_xlfn.IFS(B12002=2015,J12002*$P$4,B12002=2016,J12002*$P$5,B12002=2017,J12002*$P$6,B12002=2018,J12002*$P$7,B12002=2019,J12002*$P$8,B12002=2020,J12002*$P$9,B12002=2021,J12002*$P$10,B12002=2022,J12002*$P$11),"")</f>
        <v>787241.50202717038</v>
      </c>
      <c r="L12002" s="3">
        <f t="shared" si="188"/>
        <v>1489917.5020271703</v>
      </c>
    </row>
    <row r="12003" spans="1:12">
      <c r="A12003">
        <v>4846710</v>
      </c>
      <c r="B12003">
        <v>2019</v>
      </c>
      <c r="D12003" t="s">
        <v>3512</v>
      </c>
      <c r="E12003" t="s">
        <v>3513</v>
      </c>
      <c r="F12003" t="s">
        <v>4101</v>
      </c>
      <c r="G12003" t="s">
        <v>3514</v>
      </c>
      <c r="H12003" s="5">
        <v>732867</v>
      </c>
      <c r="I12003">
        <f>IFERROR(VLOOKUP(G12003,'NCES Match'!$A$2:$B$1307,2,FALSE),"")</f>
        <v>4846710</v>
      </c>
      <c r="J12003" cm="1">
        <f t="array" ref="J12003">IFERROR(_xlfn.IFS(B12003=2015,H12003/$O$13,B12003=2016,H12003/$O$14,B12003=2017,H12003/$O$15,B12003=2018,H12003/$O$16,B12003=2019,H12003/$O$17,B12003=2020,H12003/$O$18,B12003=2021,H12003/$O$19,B12003=2022,H12003/$O$20),"")</f>
        <v>4.6403674658765007E-4</v>
      </c>
      <c r="K12003" s="3" cm="1">
        <f t="array" ref="K12003">IFERROR(_xlfn.IFS(B12003=2015,J12003*$P$4,B12003=2016,J12003*$P$5,B12003=2017,J12003*$P$6,B12003=2018,J12003*$P$7,B12003=2019,J12003*$P$8,B12003=2020,J12003*$P$9,B12003=2021,J12003*$P$10,B12003=2022,J12003*$P$11),"")</f>
        <v>806461.51246494916</v>
      </c>
      <c r="L12003" s="3">
        <f t="shared" si="188"/>
        <v>1539328.5124649492</v>
      </c>
    </row>
    <row r="12004" spans="1:12">
      <c r="A12004">
        <v>4846710</v>
      </c>
      <c r="B12004">
        <v>2020</v>
      </c>
      <c r="D12004" t="s">
        <v>3512</v>
      </c>
      <c r="E12004" t="s">
        <v>3513</v>
      </c>
      <c r="F12004" t="s">
        <v>4230</v>
      </c>
      <c r="G12004" t="s">
        <v>3514</v>
      </c>
      <c r="H12004" s="5">
        <v>725332</v>
      </c>
      <c r="I12004">
        <f>IFERROR(VLOOKUP(G12004,'NCES Match'!$A$2:$B$1307,2,FALSE),"")</f>
        <v>4846710</v>
      </c>
      <c r="J12004" cm="1">
        <f t="array" ref="J12004">IFERROR(_xlfn.IFS(B12004=2015,H12004/$O$13,B12004=2016,H12004/$O$14,B12004=2017,H12004/$O$15,B12004=2018,H12004/$O$16,B12004=2019,H12004/$O$17,B12004=2020,H12004/$O$18,B12004=2021,H12004/$O$19,B12004=2022,H12004/$O$20),"")</f>
        <v>3.9306289627529043E-4</v>
      </c>
      <c r="K12004" s="3" cm="1">
        <f t="array" ref="K12004">IFERROR(_xlfn.IFS(B12004=2015,J12004*$P$4,B12004=2016,J12004*$P$5,B12004=2017,J12004*$P$6,B12004=2018,J12004*$P$7,B12004=2019,J12004*$P$8,B12004=2020,J12004*$P$9,B12004=2021,J12004*$P$10,B12004=2022,J12004*$P$11),"")</f>
        <v>828577.69182036526</v>
      </c>
      <c r="L12004" s="3">
        <f t="shared" si="188"/>
        <v>1553909.6918203654</v>
      </c>
    </row>
    <row r="12005" spans="1:12">
      <c r="A12005">
        <v>4846710</v>
      </c>
      <c r="B12005">
        <v>2021</v>
      </c>
      <c r="D12005" t="s">
        <v>3512</v>
      </c>
      <c r="E12005" t="s">
        <v>3513</v>
      </c>
      <c r="F12005" t="s">
        <v>4101</v>
      </c>
      <c r="G12005" t="s">
        <v>3514</v>
      </c>
      <c r="H12005" s="5">
        <v>753421.8</v>
      </c>
      <c r="I12005">
        <f>IFERROR(VLOOKUP(G12005,'NCES Match'!$A$2:$B$1307,2,FALSE),"")</f>
        <v>4846710</v>
      </c>
      <c r="J12005" cm="1">
        <f t="array" ref="J12005">IFERROR(_xlfn.IFS(B12005=2015,H12005/$O$13,B12005=2016,H12005/$O$14,B12005=2017,H12005/$O$15,B12005=2018,H12005/$O$16,B12005=2019,H12005/$O$17,B12005=2020,H12005/$O$18,B12005=2021,H12005/$O$19,B12005=2022,H12005/$O$20),"")</f>
        <v>3.8548300184042017E-4</v>
      </c>
      <c r="K12005" s="3" cm="1">
        <f t="array" ref="K12005">IFERROR(_xlfn.IFS(B12005=2015,J12005*$P$4,B12005=2016,J12005*$P$5,B12005=2017,J12005*$P$6,B12005=2018,J12005*$P$7,B12005=2019,J12005*$P$8,B12005=2020,J12005*$P$9,B12005=2021,J12005*$P$10,B12005=2022,J12005*$P$11),"")</f>
        <v>825146.90898503643</v>
      </c>
      <c r="L12005" s="3">
        <f t="shared" si="188"/>
        <v>1578568.7089850365</v>
      </c>
    </row>
    <row r="12006" spans="1:12">
      <c r="A12006">
        <v>4846710</v>
      </c>
      <c r="B12006">
        <v>2022</v>
      </c>
      <c r="D12006" t="s">
        <v>3512</v>
      </c>
      <c r="E12006" t="s">
        <v>3513</v>
      </c>
      <c r="F12006" t="s">
        <v>4101</v>
      </c>
      <c r="G12006" t="s">
        <v>3514</v>
      </c>
      <c r="H12006" s="5">
        <v>1048429.75</v>
      </c>
      <c r="I12006">
        <f>IFERROR(VLOOKUP(G12006,'NCES Match'!$A$2:$B$1307,2,FALSE),"")</f>
        <v>4846710</v>
      </c>
      <c r="J12006" cm="1">
        <f t="array" ref="J12006">IFERROR(_xlfn.IFS(B12006=2015,H12006/$O$13,B12006=2016,H12006/$O$14,B12006=2017,H12006/$O$15,B12006=2018,H12006/$O$16,B12006=2019,H12006/$O$17,B12006=2020,H12006/$O$18,B12006=2021,H12006/$O$19,B12006=2022,H12006/$O$20),"")</f>
        <v>4.6050247293193488E-4</v>
      </c>
      <c r="K12006" s="3" cm="1">
        <f t="array" ref="K12006">IFERROR(_xlfn.IFS(B12006=2015,J12006*$P$4,B12006=2016,J12006*$P$5,B12006=2017,J12006*$P$6,B12006=2018,J12006*$P$7,B12006=2019,J12006*$P$8,B12006=2020,J12006*$P$9,B12006=2021,J12006*$P$10,B12006=2022,J12006*$P$11),"")</f>
        <v>991684.24967989675</v>
      </c>
      <c r="L12006" s="3">
        <f t="shared" si="188"/>
        <v>2040113.9996798967</v>
      </c>
    </row>
    <row r="12007" spans="1:12">
      <c r="A12007">
        <v>4846710</v>
      </c>
      <c r="B12007">
        <v>2023</v>
      </c>
      <c r="D12007" t="s">
        <v>3512</v>
      </c>
      <c r="E12007" t="s">
        <v>3513</v>
      </c>
      <c r="F12007" t="s">
        <v>4101</v>
      </c>
      <c r="G12007" t="s">
        <v>3514</v>
      </c>
      <c r="H12007" s="5">
        <v>1141577.6599999999</v>
      </c>
      <c r="I12007">
        <f>IFERROR(VLOOKUP(G12007,'NCES Match'!$A$2:$B$1307,2,FALSE),"")</f>
        <v>4846710</v>
      </c>
      <c r="J12007" t="str" cm="1">
        <f t="array" ref="J12007">IFERROR(_xlfn.IFS(B12007=2015,H12007/$O$13,B12007=2016,H12007/$O$14,B12007=2017,H12007/$O$15,B12007=2018,H12007/$O$16,B12007=2019,H12007/$O$17,B12007=2020,H12007/$O$18,B12007=2021,H12007/$O$19,B12007=2022,H12007/$O$20),"")</f>
        <v/>
      </c>
      <c r="K12007" s="3" t="str" cm="1">
        <f t="array" ref="K12007">IFERROR(_xlfn.IFS(B12007=2015,J12007*$P$4,B12007=2016,J12007*$P$5,B12007=2017,J12007*$P$6,B12007=2018,J12007*$P$7,B12007=2019,J12007*$P$8,B12007=2020,J12007*$P$9,B12007=2021,J12007*$P$10,B12007=2022,J12007*$P$11),"")</f>
        <v/>
      </c>
      <c r="L12007" s="3">
        <f t="shared" si="188"/>
        <v>1141577.6599999999</v>
      </c>
    </row>
    <row r="12008" spans="1:12">
      <c r="A12008">
        <v>4815930</v>
      </c>
      <c r="B12008">
        <v>2015</v>
      </c>
      <c r="C12008" t="s">
        <v>381</v>
      </c>
      <c r="D12008" t="s">
        <v>1057</v>
      </c>
      <c r="E12008" t="s">
        <v>1058</v>
      </c>
      <c r="G12008" t="s">
        <v>1059</v>
      </c>
      <c r="H12008" s="5">
        <v>384393.23</v>
      </c>
      <c r="I12008">
        <f>IFERROR(VLOOKUP(G12008,'NCES Match'!$A$2:$B$1307,2,FALSE),"")</f>
        <v>4815930</v>
      </c>
      <c r="J12008" cm="1">
        <f t="array" ref="J12008">IFERROR(_xlfn.IFS(B12008=2015,H12008/$O$13,B12008=2016,H12008/$O$14,B12008=2017,H12008/$O$15,B12008=2018,H12008/$O$16,B12008=2019,H12008/$O$17,B12008=2020,H12008/$O$18,B12008=2021,H12008/$O$19,B12008=2022,H12008/$O$20),"")</f>
        <v>3.0113510051460381E-4</v>
      </c>
      <c r="K12008" s="3" cm="1">
        <f t="array" ref="K12008">IFERROR(_xlfn.IFS(B12008=2015,J12008*$P$4,B12008=2016,J12008*$P$5,B12008=2017,J12008*$P$6,B12008=2018,J12008*$P$7,B12008=2019,J12008*$P$8,B12008=2020,J12008*$P$9,B12008=2021,J12008*$P$10,B12008=2022,J12008*$P$11),"")</f>
        <v>479251.38953457121</v>
      </c>
      <c r="L12008" s="3">
        <f t="shared" si="188"/>
        <v>863644.61953457119</v>
      </c>
    </row>
    <row r="12009" spans="1:12">
      <c r="A12009">
        <v>4815930</v>
      </c>
      <c r="B12009">
        <v>2016</v>
      </c>
      <c r="C12009" t="s">
        <v>4102</v>
      </c>
      <c r="D12009" t="s">
        <v>1057</v>
      </c>
      <c r="E12009" t="s">
        <v>1058</v>
      </c>
      <c r="F12009" t="s">
        <v>4101</v>
      </c>
      <c r="G12009" t="s">
        <v>1059</v>
      </c>
      <c r="H12009" s="5">
        <v>407178</v>
      </c>
      <c r="I12009">
        <f>IFERROR(VLOOKUP(G12009,'NCES Match'!$A$2:$B$1307,2,FALSE),"")</f>
        <v>4815930</v>
      </c>
      <c r="J12009" cm="1">
        <f t="array" ref="J12009">IFERROR(_xlfn.IFS(B12009=2015,H12009/$O$13,B12009=2016,H12009/$O$14,B12009=2017,H12009/$O$15,B12009=2018,H12009/$O$16,B12009=2019,H12009/$O$17,B12009=2020,H12009/$O$18,B12009=2021,H12009/$O$19,B12009=2022,H12009/$O$20),"")</f>
        <v>2.9148525620845172E-4</v>
      </c>
      <c r="K12009" s="3" cm="1">
        <f t="array" ref="K12009">IFERROR(_xlfn.IFS(B12009=2015,J12009*$P$4,B12009=2016,J12009*$P$5,B12009=2017,J12009*$P$6,B12009=2018,J12009*$P$7,B12009=2019,J12009*$P$8,B12009=2020,J12009*$P$9,B12009=2021,J12009*$P$10,B12009=2022,J12009*$P$11),"")</f>
        <v>488421.80363416771</v>
      </c>
      <c r="L12009" s="3">
        <f t="shared" si="188"/>
        <v>895599.80363416765</v>
      </c>
    </row>
    <row r="12010" spans="1:12">
      <c r="A12010">
        <v>4815930</v>
      </c>
      <c r="B12010">
        <v>2017</v>
      </c>
      <c r="D12010" t="s">
        <v>1057</v>
      </c>
      <c r="E12010" t="s">
        <v>1058</v>
      </c>
      <c r="F12010" t="s">
        <v>4101</v>
      </c>
      <c r="G12010" t="s">
        <v>1059</v>
      </c>
      <c r="H12010" s="5">
        <v>422930</v>
      </c>
      <c r="I12010">
        <f>IFERROR(VLOOKUP(G12010,'NCES Match'!$A$2:$B$1307,2,FALSE),"")</f>
        <v>4815930</v>
      </c>
      <c r="J12010" cm="1">
        <f t="array" ref="J12010">IFERROR(_xlfn.IFS(B12010=2015,H12010/$O$13,B12010=2016,H12010/$O$14,B12010=2017,H12010/$O$15,B12010=2018,H12010/$O$16,B12010=2019,H12010/$O$17,B12010=2020,H12010/$O$18,B12010=2021,H12010/$O$19,B12010=2022,H12010/$O$20),"")</f>
        <v>2.9158433756616378E-4</v>
      </c>
      <c r="K12010" s="3" cm="1">
        <f t="array" ref="K12010">IFERROR(_xlfn.IFS(B12010=2015,J12010*$P$4,B12010=2016,J12010*$P$5,B12010=2017,J12010*$P$6,B12010=2018,J12010*$P$7,B12010=2019,J12010*$P$8,B12010=2020,J12010*$P$9,B12010=2021,J12010*$P$10,B12010=2022,J12010*$P$11),"")</f>
        <v>495182.46620105044</v>
      </c>
      <c r="L12010" s="3">
        <f t="shared" si="188"/>
        <v>918112.46620105044</v>
      </c>
    </row>
    <row r="12011" spans="1:12">
      <c r="A12011">
        <v>4815930</v>
      </c>
      <c r="B12011">
        <v>2018</v>
      </c>
      <c r="D12011" t="s">
        <v>1057</v>
      </c>
      <c r="E12011" t="s">
        <v>1058</v>
      </c>
      <c r="F12011" t="s">
        <v>4101</v>
      </c>
      <c r="G12011" t="s">
        <v>1059</v>
      </c>
      <c r="H12011" s="5">
        <v>381018</v>
      </c>
      <c r="I12011">
        <f>IFERROR(VLOOKUP(G12011,'NCES Match'!$A$2:$B$1307,2,FALSE),"")</f>
        <v>4815930</v>
      </c>
      <c r="J12011" cm="1">
        <f t="array" ref="J12011">IFERROR(_xlfn.IFS(B12011=2015,H12011/$O$13,B12011=2016,H12011/$O$14,B12011=2017,H12011/$O$15,B12011=2018,H12011/$O$16,B12011=2019,H12011/$O$17,B12011=2020,H12011/$O$18,B12011=2021,H12011/$O$19,B12011=2022,H12011/$O$20),"")</f>
        <v>2.4863666217283549E-4</v>
      </c>
      <c r="K12011" s="3" cm="1">
        <f t="array" ref="K12011">IFERROR(_xlfn.IFS(B12011=2015,J12011*$P$4,B12011=2016,J12011*$P$5,B12011=2017,J12011*$P$6,B12011=2018,J12011*$P$7,B12011=2019,J12011*$P$8,B12011=2020,J12011*$P$9,B12011=2021,J12011*$P$10,B12011=2022,J12011*$P$11),"")</f>
        <v>426872.67335071706</v>
      </c>
      <c r="L12011" s="3">
        <f t="shared" si="188"/>
        <v>807890.67335071706</v>
      </c>
    </row>
    <row r="12012" spans="1:12">
      <c r="A12012">
        <v>4815930</v>
      </c>
      <c r="B12012">
        <v>2019</v>
      </c>
      <c r="D12012" t="s">
        <v>1057</v>
      </c>
      <c r="E12012" t="s">
        <v>1058</v>
      </c>
      <c r="F12012" t="s">
        <v>4101</v>
      </c>
      <c r="G12012" t="s">
        <v>1059</v>
      </c>
      <c r="H12012" s="5">
        <v>341125</v>
      </c>
      <c r="I12012">
        <f>IFERROR(VLOOKUP(G12012,'NCES Match'!$A$2:$B$1307,2,FALSE),"")</f>
        <v>4815930</v>
      </c>
      <c r="J12012" cm="1">
        <f t="array" ref="J12012">IFERROR(_xlfn.IFS(B12012=2015,H12012/$O$13,B12012=2016,H12012/$O$14,B12012=2017,H12012/$O$15,B12012=2018,H12012/$O$16,B12012=2019,H12012/$O$17,B12012=2020,H12012/$O$18,B12012=2021,H12012/$O$19,B12012=2022,H12012/$O$20),"")</f>
        <v>2.1599353658946594E-4</v>
      </c>
      <c r="K12012" s="3" cm="1">
        <f t="array" ref="K12012">IFERROR(_xlfn.IFS(B12012=2015,J12012*$P$4,B12012=2016,J12012*$P$5,B12012=2017,J12012*$P$6,B12012=2018,J12012*$P$7,B12012=2019,J12012*$P$8,B12012=2020,J12012*$P$9,B12012=2021,J12012*$P$10,B12012=2022,J12012*$P$11),"")</f>
        <v>375380.77637498453</v>
      </c>
      <c r="L12012" s="3">
        <f t="shared" si="188"/>
        <v>716505.77637498453</v>
      </c>
    </row>
    <row r="12013" spans="1:12">
      <c r="A12013">
        <v>4815930</v>
      </c>
      <c r="B12013">
        <v>2020</v>
      </c>
      <c r="D12013" t="s">
        <v>1057</v>
      </c>
      <c r="E12013" t="s">
        <v>1058</v>
      </c>
      <c r="F12013" t="s">
        <v>4230</v>
      </c>
      <c r="G12013" t="s">
        <v>1059</v>
      </c>
      <c r="H12013" s="5">
        <v>357619</v>
      </c>
      <c r="I12013">
        <f>IFERROR(VLOOKUP(G12013,'NCES Match'!$A$2:$B$1307,2,FALSE),"")</f>
        <v>4815930</v>
      </c>
      <c r="J12013" cm="1">
        <f t="array" ref="J12013">IFERROR(_xlfn.IFS(B12013=2015,H12013/$O$13,B12013=2016,H12013/$O$14,B12013=2017,H12013/$O$15,B12013=2018,H12013/$O$16,B12013=2019,H12013/$O$17,B12013=2020,H12013/$O$18,B12013=2021,H12013/$O$19,B12013=2022,H12013/$O$20),"")</f>
        <v>1.937964406686498E-4</v>
      </c>
      <c r="K12013" s="3" cm="1">
        <f t="array" ref="K12013">IFERROR(_xlfn.IFS(B12013=2015,J12013*$P$4,B12013=2016,J12013*$P$5,B12013=2017,J12013*$P$6,B12013=2018,J12013*$P$7,B12013=2019,J12013*$P$8,B12013=2020,J12013*$P$9,B12013=2021,J12013*$P$10,B12013=2022,J12013*$P$11),"")</f>
        <v>408523.44246649428</v>
      </c>
      <c r="L12013" s="3">
        <f t="shared" si="188"/>
        <v>766142.44246649428</v>
      </c>
    </row>
    <row r="12014" spans="1:12">
      <c r="A12014">
        <v>4815930</v>
      </c>
      <c r="B12014">
        <v>2021</v>
      </c>
      <c r="D12014" t="s">
        <v>1057</v>
      </c>
      <c r="E12014" t="s">
        <v>1058</v>
      </c>
      <c r="F12014" t="s">
        <v>4101</v>
      </c>
      <c r="G12014" t="s">
        <v>1059</v>
      </c>
      <c r="H12014" s="5">
        <v>357279.87</v>
      </c>
      <c r="I12014">
        <f>IFERROR(VLOOKUP(G12014,'NCES Match'!$A$2:$B$1307,2,FALSE),"")</f>
        <v>4815930</v>
      </c>
      <c r="J12014" cm="1">
        <f t="array" ref="J12014">IFERROR(_xlfn.IFS(B12014=2015,H12014/$O$13,B12014=2016,H12014/$O$14,B12014=2017,H12014/$O$15,B12014=2018,H12014/$O$16,B12014=2019,H12014/$O$17,B12014=2020,H12014/$O$18,B12014=2021,H12014/$O$19,B12014=2022,H12014/$O$20),"")</f>
        <v>1.8279975013299994E-4</v>
      </c>
      <c r="K12014" s="3" cm="1">
        <f t="array" ref="K12014">IFERROR(_xlfn.IFS(B12014=2015,J12014*$P$4,B12014=2016,J12014*$P$5,B12014=2017,J12014*$P$6,B12014=2018,J12014*$P$7,B12014=2019,J12014*$P$8,B12014=2020,J12014*$P$9,B12014=2021,J12014*$P$10,B12014=2022,J12014*$P$11),"")</f>
        <v>391292.60710677021</v>
      </c>
      <c r="L12014" s="3">
        <f t="shared" si="188"/>
        <v>748572.47710677027</v>
      </c>
    </row>
    <row r="12015" spans="1:12">
      <c r="A12015">
        <v>4815930</v>
      </c>
      <c r="B12015">
        <v>2022</v>
      </c>
      <c r="D12015" t="s">
        <v>1057</v>
      </c>
      <c r="E12015" t="s">
        <v>1058</v>
      </c>
      <c r="F12015" t="s">
        <v>4101</v>
      </c>
      <c r="G12015" t="s">
        <v>1059</v>
      </c>
      <c r="H12015" s="5">
        <v>474466.3</v>
      </c>
      <c r="I12015">
        <f>IFERROR(VLOOKUP(G12015,'NCES Match'!$A$2:$B$1307,2,FALSE),"")</f>
        <v>4815930</v>
      </c>
      <c r="J12015" cm="1">
        <f t="array" ref="J12015">IFERROR(_xlfn.IFS(B12015=2015,H12015/$O$13,B12015=2016,H12015/$O$14,B12015=2017,H12015/$O$15,B12015=2018,H12015/$O$16,B12015=2019,H12015/$O$17,B12015=2020,H12015/$O$18,B12015=2021,H12015/$O$19,B12015=2022,H12015/$O$20),"")</f>
        <v>2.0840013789466132E-4</v>
      </c>
      <c r="K12015" s="3" cm="1">
        <f t="array" ref="K12015">IFERROR(_xlfn.IFS(B12015=2015,J12015*$P$4,B12015=2016,J12015*$P$5,B12015=2017,J12015*$P$6,B12015=2018,J12015*$P$7,B12015=2019,J12015*$P$8,B12015=2020,J12015*$P$9,B12015=2021,J12015*$P$10,B12015=2022,J12015*$P$11),"")</f>
        <v>448786.15540420974</v>
      </c>
      <c r="L12015" s="3">
        <f t="shared" si="188"/>
        <v>923252.45540420967</v>
      </c>
    </row>
    <row r="12016" spans="1:12">
      <c r="A12016">
        <v>4815930</v>
      </c>
      <c r="B12016">
        <v>2023</v>
      </c>
      <c r="D12016" t="s">
        <v>1057</v>
      </c>
      <c r="E12016" t="s">
        <v>1058</v>
      </c>
      <c r="F12016" t="s">
        <v>4101</v>
      </c>
      <c r="G12016" t="s">
        <v>1059</v>
      </c>
      <c r="H12016" s="5">
        <v>785421.1</v>
      </c>
      <c r="I12016">
        <f>IFERROR(VLOOKUP(G12016,'NCES Match'!$A$2:$B$1307,2,FALSE),"")</f>
        <v>4815930</v>
      </c>
      <c r="J12016" t="str" cm="1">
        <f t="array" ref="J12016">IFERROR(_xlfn.IFS(B12016=2015,H12016/$O$13,B12016=2016,H12016/$O$14,B12016=2017,H12016/$O$15,B12016=2018,H12016/$O$16,B12016=2019,H12016/$O$17,B12016=2020,H12016/$O$18,B12016=2021,H12016/$O$19,B12016=2022,H12016/$O$20),"")</f>
        <v/>
      </c>
      <c r="K12016" s="3" t="str" cm="1">
        <f t="array" ref="K12016">IFERROR(_xlfn.IFS(B12016=2015,J12016*$P$4,B12016=2016,J12016*$P$5,B12016=2017,J12016*$P$6,B12016=2018,J12016*$P$7,B12016=2019,J12016*$P$8,B12016=2020,J12016*$P$9,B12016=2021,J12016*$P$10,B12016=2022,J12016*$P$11),"")</f>
        <v/>
      </c>
      <c r="L12016" s="3">
        <f t="shared" si="188"/>
        <v>785421.1</v>
      </c>
    </row>
    <row r="12017" spans="1:12">
      <c r="A12017">
        <v>4826250</v>
      </c>
      <c r="B12017">
        <v>2015</v>
      </c>
      <c r="C12017" t="s">
        <v>381</v>
      </c>
      <c r="D12017" t="s">
        <v>1911</v>
      </c>
      <c r="E12017" t="s">
        <v>1912</v>
      </c>
      <c r="G12017" t="s">
        <v>1913</v>
      </c>
      <c r="H12017" s="5">
        <v>105692.76</v>
      </c>
      <c r="I12017">
        <f>IFERROR(VLOOKUP(G12017,'NCES Match'!$A$2:$B$1307,2,FALSE),"")</f>
        <v>4826250</v>
      </c>
      <c r="J12017" cm="1">
        <f t="array" ref="J12017">IFERROR(_xlfn.IFS(B12017=2015,H12017/$O$13,B12017=2016,H12017/$O$14,B12017=2017,H12017/$O$15,B12017=2018,H12017/$O$16,B12017=2019,H12017/$O$17,B12017=2020,H12017/$O$18,B12017=2021,H12017/$O$19,B12017=2022,H12017/$O$20),"")</f>
        <v>8.280010526269127E-5</v>
      </c>
      <c r="K12017" s="3" cm="1">
        <f t="array" ref="K12017">IFERROR(_xlfn.IFS(B12017=2015,J12017*$P$4,B12017=2016,J12017*$P$5,B12017=2017,J12017*$P$6,B12017=2018,J12017*$P$7,B12017=2019,J12017*$P$8,B12017=2020,J12017*$P$9,B12017=2021,J12017*$P$10,B12017=2022,J12017*$P$11),"")</f>
        <v>131774.95892355841</v>
      </c>
      <c r="L12017" s="3">
        <f t="shared" si="188"/>
        <v>237467.71892355842</v>
      </c>
    </row>
    <row r="12018" spans="1:12">
      <c r="A12018">
        <v>4826250</v>
      </c>
      <c r="B12018">
        <v>2016</v>
      </c>
      <c r="C12018" t="s">
        <v>4102</v>
      </c>
      <c r="D12018" t="s">
        <v>1911</v>
      </c>
      <c r="E12018" t="s">
        <v>1912</v>
      </c>
      <c r="F12018" t="s">
        <v>4101</v>
      </c>
      <c r="G12018" t="s">
        <v>1913</v>
      </c>
      <c r="H12018" s="5">
        <v>112615</v>
      </c>
      <c r="I12018">
        <f>IFERROR(VLOOKUP(G12018,'NCES Match'!$A$2:$B$1307,2,FALSE),"")</f>
        <v>4826250</v>
      </c>
      <c r="J12018" cm="1">
        <f t="array" ref="J12018">IFERROR(_xlfn.IFS(B12018=2015,H12018/$O$13,B12018=2016,H12018/$O$14,B12018=2017,H12018/$O$15,B12018=2018,H12018/$O$16,B12018=2019,H12018/$O$17,B12018=2020,H12018/$O$18,B12018=2021,H12018/$O$19,B12018=2022,H12018/$O$20),"")</f>
        <v>8.061735193923736E-5</v>
      </c>
      <c r="K12018" s="3" cm="1">
        <f t="array" ref="K12018">IFERROR(_xlfn.IFS(B12018=2015,J12018*$P$4,B12018=2016,J12018*$P$5,B12018=2017,J12018*$P$6,B12018=2018,J12018*$P$7,B12018=2019,J12018*$P$8,B12018=2020,J12018*$P$9,B12018=2021,J12018*$P$10,B12018=2022,J12018*$P$11),"")</f>
        <v>135084.95404039952</v>
      </c>
      <c r="L12018" s="3">
        <f t="shared" si="188"/>
        <v>247699.95404039952</v>
      </c>
    </row>
    <row r="12019" spans="1:12">
      <c r="A12019">
        <v>4826250</v>
      </c>
      <c r="B12019">
        <v>2017</v>
      </c>
      <c r="D12019" t="s">
        <v>1911</v>
      </c>
      <c r="E12019" t="s">
        <v>1912</v>
      </c>
      <c r="F12019" t="s">
        <v>4101</v>
      </c>
      <c r="G12019" t="s">
        <v>1913</v>
      </c>
      <c r="H12019" s="5">
        <v>117463</v>
      </c>
      <c r="I12019">
        <f>IFERROR(VLOOKUP(G12019,'NCES Match'!$A$2:$B$1307,2,FALSE),"")</f>
        <v>4826250</v>
      </c>
      <c r="J12019" cm="1">
        <f t="array" ref="J12019">IFERROR(_xlfn.IFS(B12019=2015,H12019/$O$13,B12019=2016,H12019/$O$14,B12019=2017,H12019/$O$15,B12019=2018,H12019/$O$16,B12019=2019,H12019/$O$17,B12019=2020,H12019/$O$18,B12019=2021,H12019/$O$19,B12019=2022,H12019/$O$20),"")</f>
        <v>8.0983545843364845E-5</v>
      </c>
      <c r="K12019" s="3" cm="1">
        <f t="array" ref="K12019">IFERROR(_xlfn.IFS(B12019=2015,J12019*$P$4,B12019=2016,J12019*$P$5,B12019=2017,J12019*$P$6,B12019=2018,J12019*$P$7,B12019=2019,J12019*$P$8,B12019=2020,J12019*$P$9,B12019=2021,J12019*$P$10,B12019=2022,J12019*$P$11),"")</f>
        <v>137530.13034633151</v>
      </c>
      <c r="L12019" s="3">
        <f t="shared" si="188"/>
        <v>254993.13034633151</v>
      </c>
    </row>
    <row r="12020" spans="1:12">
      <c r="A12020">
        <v>4826250</v>
      </c>
      <c r="B12020">
        <v>2018</v>
      </c>
      <c r="D12020" t="s">
        <v>1911</v>
      </c>
      <c r="E12020" t="s">
        <v>1912</v>
      </c>
      <c r="F12020" t="s">
        <v>4101</v>
      </c>
      <c r="G12020" t="s">
        <v>1913</v>
      </c>
      <c r="H12020" s="5">
        <v>122890</v>
      </c>
      <c r="I12020">
        <f>IFERROR(VLOOKUP(G12020,'NCES Match'!$A$2:$B$1307,2,FALSE),"")</f>
        <v>4826250</v>
      </c>
      <c r="J12020" cm="1">
        <f t="array" ref="J12020">IFERROR(_xlfn.IFS(B12020=2015,H12020/$O$13,B12020=2016,H12020/$O$14,B12020=2017,H12020/$O$15,B12020=2018,H12020/$O$16,B12020=2019,H12020/$O$17,B12020=2020,H12020/$O$18,B12020=2021,H12020/$O$19,B12020=2022,H12020/$O$20),"")</f>
        <v>8.0192955226314111E-5</v>
      </c>
      <c r="K12020" s="3" cm="1">
        <f t="array" ref="K12020">IFERROR(_xlfn.IFS(B12020=2015,J12020*$P$4,B12020=2016,J12020*$P$5,B12020=2017,J12020*$P$6,B12020=2018,J12020*$P$7,B12020=2019,J12020*$P$8,B12020=2020,J12020*$P$9,B12020=2021,J12020*$P$10,B12020=2022,J12020*$P$11),"")</f>
        <v>137679.53962298267</v>
      </c>
      <c r="L12020" s="3">
        <f t="shared" si="188"/>
        <v>260569.53962298267</v>
      </c>
    </row>
    <row r="12021" spans="1:12">
      <c r="A12021">
        <v>4826250</v>
      </c>
      <c r="B12021">
        <v>2019</v>
      </c>
      <c r="D12021" t="s">
        <v>1911</v>
      </c>
      <c r="E12021" t="s">
        <v>1912</v>
      </c>
      <c r="F12021" t="s">
        <v>4101</v>
      </c>
      <c r="G12021" t="s">
        <v>1913</v>
      </c>
      <c r="H12021" s="5">
        <v>111617</v>
      </c>
      <c r="I12021">
        <f>IFERROR(VLOOKUP(G12021,'NCES Match'!$A$2:$B$1307,2,FALSE),"")</f>
        <v>4826250</v>
      </c>
      <c r="J12021" cm="1">
        <f t="array" ref="J12021">IFERROR(_xlfn.IFS(B12021=2015,H12021/$O$13,B12021=2016,H12021/$O$14,B12021=2017,H12021/$O$15,B12021=2018,H12021/$O$16,B12021=2019,H12021/$O$17,B12021=2020,H12021/$O$18,B12021=2021,H12021/$O$19,B12021=2022,H12021/$O$20),"")</f>
        <v>7.0673655034097227E-5</v>
      </c>
      <c r="K12021" s="3" cm="1">
        <f t="array" ref="K12021">IFERROR(_xlfn.IFS(B12021=2015,J12021*$P$4,B12021=2016,J12021*$P$5,B12021=2017,J12021*$P$6,B12021=2018,J12021*$P$7,B12021=2019,J12021*$P$8,B12021=2020,J12021*$P$9,B12021=2021,J12021*$P$10,B12021=2022,J12021*$P$11),"")</f>
        <v>122825.58040790514</v>
      </c>
      <c r="L12021" s="3">
        <f t="shared" si="188"/>
        <v>234442.58040790516</v>
      </c>
    </row>
    <row r="12022" spans="1:12">
      <c r="A12022">
        <v>4826250</v>
      </c>
      <c r="B12022">
        <v>2020</v>
      </c>
      <c r="D12022" t="s">
        <v>1911</v>
      </c>
      <c r="E12022" t="s">
        <v>1912</v>
      </c>
      <c r="F12022" t="s">
        <v>4230</v>
      </c>
      <c r="G12022" t="s">
        <v>1913</v>
      </c>
      <c r="H12022" s="5">
        <v>124227</v>
      </c>
      <c r="I12022">
        <f>IFERROR(VLOOKUP(G12022,'NCES Match'!$A$2:$B$1307,2,FALSE),"")</f>
        <v>4826250</v>
      </c>
      <c r="J12022" cm="1">
        <f t="array" ref="J12022">IFERROR(_xlfn.IFS(B12022=2015,H12022/$O$13,B12022=2016,H12022/$O$14,B12022=2017,H12022/$O$15,B12022=2018,H12022/$O$16,B12022=2019,H12022/$O$17,B12022=2020,H12022/$O$18,B12022=2021,H12022/$O$19,B12022=2022,H12022/$O$20),"")</f>
        <v>6.7319550792727342E-5</v>
      </c>
      <c r="K12022" s="3" cm="1">
        <f t="array" ref="K12022">IFERROR(_xlfn.IFS(B12022=2015,J12022*$P$4,B12022=2016,J12022*$P$5,B12022=2017,J12022*$P$6,B12022=2018,J12022*$P$7,B12022=2019,J12022*$P$8,B12022=2020,J12022*$P$9,B12022=2021,J12022*$P$10,B12022=2022,J12022*$P$11),"")</f>
        <v>141909.80257560473</v>
      </c>
      <c r="L12022" s="3">
        <f t="shared" si="188"/>
        <v>266136.80257560476</v>
      </c>
    </row>
    <row r="12023" spans="1:12">
      <c r="A12023">
        <v>4826250</v>
      </c>
      <c r="B12023">
        <v>2021</v>
      </c>
      <c r="D12023" t="s">
        <v>1911</v>
      </c>
      <c r="E12023" t="s">
        <v>1912</v>
      </c>
      <c r="F12023" t="s">
        <v>4101</v>
      </c>
      <c r="G12023" t="s">
        <v>1913</v>
      </c>
      <c r="H12023" s="5">
        <v>154628.18</v>
      </c>
      <c r="I12023">
        <f>IFERROR(VLOOKUP(G12023,'NCES Match'!$A$2:$B$1307,2,FALSE),"")</f>
        <v>4826250</v>
      </c>
      <c r="J12023" cm="1">
        <f t="array" ref="J12023">IFERROR(_xlfn.IFS(B12023=2015,H12023/$O$13,B12023=2016,H12023/$O$14,B12023=2017,H12023/$O$15,B12023=2018,H12023/$O$16,B12023=2019,H12023/$O$17,B12023=2020,H12023/$O$18,B12023=2021,H12023/$O$19,B12023=2022,H12023/$O$20),"")</f>
        <v>7.911442832623215E-5</v>
      </c>
      <c r="K12023" s="3" cm="1">
        <f t="array" ref="K12023">IFERROR(_xlfn.IFS(B12023=2015,J12023*$P$4,B12023=2016,J12023*$P$5,B12023=2017,J12023*$P$6,B12023=2018,J12023*$P$7,B12023=2019,J12023*$P$8,B12023=2020,J12023*$P$9,B12023=2021,J12023*$P$10,B12023=2022,J12023*$P$11),"")</f>
        <v>169348.6500775287</v>
      </c>
      <c r="L12023" s="3">
        <f t="shared" si="188"/>
        <v>323976.83007752872</v>
      </c>
    </row>
    <row r="12024" spans="1:12">
      <c r="A12024">
        <v>4826250</v>
      </c>
      <c r="B12024">
        <v>2022</v>
      </c>
      <c r="D12024" t="s">
        <v>1911</v>
      </c>
      <c r="E12024" t="s">
        <v>1912</v>
      </c>
      <c r="F12024" t="s">
        <v>4101</v>
      </c>
      <c r="G12024" t="s">
        <v>1913</v>
      </c>
      <c r="H12024" s="5">
        <v>192072.95</v>
      </c>
      <c r="I12024">
        <f>IFERROR(VLOOKUP(G12024,'NCES Match'!$A$2:$B$1307,2,FALSE),"")</f>
        <v>4826250</v>
      </c>
      <c r="J12024" cm="1">
        <f t="array" ref="J12024">IFERROR(_xlfn.IFS(B12024=2015,H12024/$O$13,B12024=2016,H12024/$O$14,B12024=2017,H12024/$O$15,B12024=2018,H12024/$O$16,B12024=2019,H12024/$O$17,B12024=2020,H12024/$O$18,B12024=2021,H12024/$O$19,B12024=2022,H12024/$O$20),"")</f>
        <v>8.4364325276282831E-5</v>
      </c>
      <c r="K12024" s="3" cm="1">
        <f t="array" ref="K12024">IFERROR(_xlfn.IFS(B12024=2015,J12024*$P$4,B12024=2016,J12024*$P$5,B12024=2017,J12024*$P$6,B12024=2018,J12024*$P$7,B12024=2019,J12024*$P$8,B12024=2020,J12024*$P$9,B12024=2021,J12024*$P$10,B12024=2022,J12024*$P$11),"")</f>
        <v>181677.14079513133</v>
      </c>
      <c r="L12024" s="3">
        <f t="shared" si="188"/>
        <v>373750.09079513134</v>
      </c>
    </row>
    <row r="12025" spans="1:12">
      <c r="A12025">
        <v>4826250</v>
      </c>
      <c r="B12025">
        <v>2023</v>
      </c>
      <c r="D12025" t="s">
        <v>1911</v>
      </c>
      <c r="E12025" t="s">
        <v>1912</v>
      </c>
      <c r="F12025" t="s">
        <v>4101</v>
      </c>
      <c r="G12025" t="s">
        <v>1913</v>
      </c>
      <c r="H12025" s="5">
        <v>210515.42</v>
      </c>
      <c r="I12025">
        <f>IFERROR(VLOOKUP(G12025,'NCES Match'!$A$2:$B$1307,2,FALSE),"")</f>
        <v>4826250</v>
      </c>
      <c r="J12025" t="str" cm="1">
        <f t="array" ref="J12025">IFERROR(_xlfn.IFS(B12025=2015,H12025/$O$13,B12025=2016,H12025/$O$14,B12025=2017,H12025/$O$15,B12025=2018,H12025/$O$16,B12025=2019,H12025/$O$17,B12025=2020,H12025/$O$18,B12025=2021,H12025/$O$19,B12025=2022,H12025/$O$20),"")</f>
        <v/>
      </c>
      <c r="K12025" s="3" t="str" cm="1">
        <f t="array" ref="K12025">IFERROR(_xlfn.IFS(B12025=2015,J12025*$P$4,B12025=2016,J12025*$P$5,B12025=2017,J12025*$P$6,B12025=2018,J12025*$P$7,B12025=2019,J12025*$P$8,B12025=2020,J12025*$P$9,B12025=2021,J12025*$P$10,B12025=2022,J12025*$P$11),"")</f>
        <v/>
      </c>
      <c r="L12025" s="3">
        <f t="shared" si="188"/>
        <v>210515.42</v>
      </c>
    </row>
    <row r="12026" spans="1:12">
      <c r="A12026">
        <v>4801462</v>
      </c>
      <c r="B12026">
        <v>2018</v>
      </c>
      <c r="D12026" t="s">
        <v>4131</v>
      </c>
      <c r="E12026" t="s">
        <v>4132</v>
      </c>
      <c r="F12026" t="s">
        <v>4101</v>
      </c>
      <c r="G12026" t="s">
        <v>4133</v>
      </c>
      <c r="H12026" s="5">
        <v>16151</v>
      </c>
      <c r="I12026">
        <f>IFERROR(VLOOKUP(G12026,'NCES Match'!$A$2:$B$1307,2,FALSE),"")</f>
        <v>4801462</v>
      </c>
      <c r="J12026" cm="1">
        <f t="array" ref="J12026">IFERROR(_xlfn.IFS(B12026=2015,H12026/$O$13,B12026=2016,H12026/$O$14,B12026=2017,H12026/$O$15,B12026=2018,H12026/$O$16,B12026=2019,H12026/$O$17,B12026=2020,H12026/$O$18,B12026=2021,H12026/$O$19,B12026=2022,H12026/$O$20),"")</f>
        <v>1.0539477743186584E-5</v>
      </c>
      <c r="K12026" s="3" cm="1">
        <f t="array" ref="K12026">IFERROR(_xlfn.IFS(B12026=2015,J12026*$P$4,B12026=2016,J12026*$P$5,B12026=2017,J12026*$P$6,B12026=2018,J12026*$P$7,B12026=2019,J12026*$P$8,B12026=2020,J12026*$P$9,B12026=2021,J12026*$P$10,B12026=2022,J12026*$P$11),"")</f>
        <v>18094.737118160901</v>
      </c>
      <c r="L12026" s="3">
        <f t="shared" si="188"/>
        <v>34245.737118160905</v>
      </c>
    </row>
    <row r="12027" spans="1:12">
      <c r="A12027">
        <v>4801462</v>
      </c>
      <c r="B12027">
        <v>2019</v>
      </c>
      <c r="D12027" t="s">
        <v>4131</v>
      </c>
      <c r="E12027" t="s">
        <v>4132</v>
      </c>
      <c r="F12027" t="s">
        <v>4101</v>
      </c>
      <c r="G12027" t="s">
        <v>4133</v>
      </c>
      <c r="H12027" s="5">
        <v>5822</v>
      </c>
      <c r="I12027">
        <f>IFERROR(VLOOKUP(G12027,'NCES Match'!$A$2:$B$1307,2,FALSE),"")</f>
        <v>4801462</v>
      </c>
      <c r="J12027" cm="1">
        <f t="array" ref="J12027">IFERROR(_xlfn.IFS(B12027=2015,H12027/$O$13,B12027=2016,H12027/$O$14,B12027=2017,H12027/$O$15,B12027=2018,H12027/$O$16,B12027=2019,H12027/$O$17,B12027=2020,H12027/$O$18,B12027=2021,H12027/$O$19,B12027=2022,H12027/$O$20),"")</f>
        <v>3.6863741151304378E-6</v>
      </c>
      <c r="K12027" s="3" cm="1">
        <f t="array" ref="K12027">IFERROR(_xlfn.IFS(B12027=2015,J12027*$P$4,B12027=2016,J12027*$P$5,B12027=2017,J12027*$P$6,B12027=2018,J12027*$P$7,B12027=2019,J12027*$P$8,B12027=2020,J12027*$P$9,B12027=2021,J12027*$P$10,B12027=2022,J12027*$P$11),"")</f>
        <v>6406.6453061345837</v>
      </c>
      <c r="L12027" s="3">
        <f t="shared" si="188"/>
        <v>12228.645306134584</v>
      </c>
    </row>
    <row r="12028" spans="1:12">
      <c r="A12028">
        <v>4801462</v>
      </c>
      <c r="B12028">
        <v>2020</v>
      </c>
      <c r="D12028" t="s">
        <v>4131</v>
      </c>
      <c r="E12028" t="s">
        <v>4132</v>
      </c>
      <c r="F12028" t="s">
        <v>4230</v>
      </c>
      <c r="G12028" t="s">
        <v>4133</v>
      </c>
      <c r="H12028" s="5">
        <v>19908</v>
      </c>
      <c r="I12028">
        <f>IFERROR(VLOOKUP(G12028,'NCES Match'!$A$2:$B$1307,2,FALSE),"")</f>
        <v>4801462</v>
      </c>
      <c r="J12028" cm="1">
        <f t="array" ref="J12028">IFERROR(_xlfn.IFS(B12028=2015,H12028/$O$13,B12028=2016,H12028/$O$14,B12028=2017,H12028/$O$15,B12028=2018,H12028/$O$16,B12028=2019,H12028/$O$17,B12028=2020,H12028/$O$18,B12028=2021,H12028/$O$19,B12028=2022,H12028/$O$20),"")</f>
        <v>1.0788295758423014E-5</v>
      </c>
      <c r="K12028" s="3" cm="1">
        <f t="array" ref="K12028">IFERROR(_xlfn.IFS(B12028=2015,J12028*$P$4,B12028=2016,J12028*$P$5,B12028=2017,J12028*$P$6,B12028=2018,J12028*$P$7,B12028=2019,J12028*$P$8,B12028=2020,J12028*$P$9,B12028=2021,J12028*$P$10,B12028=2022,J12028*$P$11),"")</f>
        <v>22741.757827808273</v>
      </c>
      <c r="L12028" s="3">
        <f t="shared" si="188"/>
        <v>42649.757827808273</v>
      </c>
    </row>
    <row r="12029" spans="1:12">
      <c r="A12029" t="s">
        <v>4230</v>
      </c>
      <c r="B12029">
        <v>2020</v>
      </c>
      <c r="D12029" t="s">
        <v>4234</v>
      </c>
      <c r="E12029" t="s">
        <v>4235</v>
      </c>
      <c r="F12029" t="s">
        <v>4230</v>
      </c>
      <c r="G12029" t="s">
        <v>4236</v>
      </c>
      <c r="H12029" s="5">
        <v>6991</v>
      </c>
      <c r="I12029" t="str">
        <f>IFERROR(VLOOKUP(G12029,'NCES Match'!$A$2:$B$1307,2,FALSE),"")</f>
        <v/>
      </c>
      <c r="J12029" cm="1">
        <f t="array" ref="J12029">IFERROR(_xlfn.IFS(B12029=2015,H12029/$O$13,B12029=2016,H12029/$O$14,B12029=2017,H12029/$O$15,B12029=2018,H12029/$O$16,B12029=2019,H12029/$O$17,B12029=2020,H12029/$O$18,B12029=2021,H12029/$O$19,B12029=2022,H12029/$O$20),"")</f>
        <v>3.7884757709029183E-6</v>
      </c>
      <c r="K12029" s="3" cm="1">
        <f t="array" ref="K12029">IFERROR(_xlfn.IFS(B12029=2015,J12029*$P$4,B12029=2016,J12029*$P$5,B12029=2017,J12029*$P$6,B12029=2018,J12029*$P$7,B12029=2019,J12029*$P$8,B12029=2020,J12029*$P$9,B12029=2021,J12029*$P$10,B12029=2022,J12029*$P$11),"")</f>
        <v>7986.1175896226468</v>
      </c>
      <c r="L12029" s="3">
        <f t="shared" si="188"/>
        <v>14977.117589622647</v>
      </c>
    </row>
    <row r="12030" spans="1:12">
      <c r="A12030" t="s">
        <v>4230</v>
      </c>
      <c r="B12030">
        <v>2018</v>
      </c>
      <c r="D12030" t="s">
        <v>4140</v>
      </c>
      <c r="E12030" t="s">
        <v>4141</v>
      </c>
      <c r="F12030" t="s">
        <v>4101</v>
      </c>
      <c r="G12030" t="s">
        <v>4142</v>
      </c>
      <c r="H12030" s="5">
        <v>4237</v>
      </c>
      <c r="I12030" t="str">
        <f>IFERROR(VLOOKUP(G12030,'NCES Match'!$A$2:$B$1307,2,FALSE),"")</f>
        <v/>
      </c>
      <c r="J12030" cm="1">
        <f t="array" ref="J12030">IFERROR(_xlfn.IFS(B12030=2015,H12030/$O$13,B12030=2016,H12030/$O$14,B12030=2017,H12030/$O$15,B12030=2018,H12030/$O$16,B12030=2019,H12030/$O$17,B12030=2020,H12030/$O$18,B12030=2021,H12030/$O$19,B12030=2022,H12030/$O$20),"")</f>
        <v>2.7648917836593126E-6</v>
      </c>
      <c r="K12030" s="3" cm="1">
        <f t="array" ref="K12030">IFERROR(_xlfn.IFS(B12030=2015,J12030*$P$4,B12030=2016,J12030*$P$5,B12030=2017,J12030*$P$6,B12030=2018,J12030*$P$7,B12030=2019,J12030*$P$8,B12030=2020,J12030*$P$9,B12030=2021,J12030*$P$10,B12030=2022,J12030*$P$11),"")</f>
        <v>4746.9135762273381</v>
      </c>
      <c r="L12030" s="3">
        <f t="shared" si="188"/>
        <v>8983.9135762273381</v>
      </c>
    </row>
    <row r="12031" spans="1:12">
      <c r="A12031" t="s">
        <v>4230</v>
      </c>
      <c r="B12031">
        <v>2019</v>
      </c>
      <c r="D12031" t="s">
        <v>4140</v>
      </c>
      <c r="E12031" t="s">
        <v>4141</v>
      </c>
      <c r="F12031" t="s">
        <v>4101</v>
      </c>
      <c r="G12031" t="s">
        <v>4142</v>
      </c>
      <c r="H12031" s="5">
        <v>192432</v>
      </c>
      <c r="I12031" t="str">
        <f>IFERROR(VLOOKUP(G12031,'NCES Match'!$A$2:$B$1307,2,FALSE),"")</f>
        <v/>
      </c>
      <c r="J12031" cm="1">
        <f t="array" ref="J12031">IFERROR(_xlfn.IFS(B12031=2015,H12031/$O$13,B12031=2016,H12031/$O$14,B12031=2017,H12031/$O$15,B12031=2018,H12031/$O$16,B12031=2019,H12031/$O$17,B12031=2020,H12031/$O$18,B12031=2021,H12031/$O$19,B12031=2022,H12031/$O$20),"")</f>
        <v>1.2184409888745799E-4</v>
      </c>
      <c r="K12031" s="3" cm="1">
        <f t="array" ref="K12031">IFERROR(_xlfn.IFS(B12031=2015,J12031*$P$4,B12031=2016,J12031*$P$5,B12031=2017,J12031*$P$6,B12031=2018,J12031*$P$7,B12031=2019,J12031*$P$8,B12031=2020,J12031*$P$9,B12031=2021,J12031*$P$10,B12031=2022,J12031*$P$11),"")</f>
        <v>211756.02362591724</v>
      </c>
      <c r="L12031" s="3">
        <f t="shared" si="188"/>
        <v>404188.02362591727</v>
      </c>
    </row>
    <row r="12032" spans="1:12">
      <c r="A12032" t="s">
        <v>4230</v>
      </c>
      <c r="B12032">
        <v>2020</v>
      </c>
      <c r="D12032" t="s">
        <v>4140</v>
      </c>
      <c r="E12032" t="s">
        <v>4141</v>
      </c>
      <c r="F12032" t="s">
        <v>4230</v>
      </c>
      <c r="G12032" t="s">
        <v>4142</v>
      </c>
      <c r="H12032" s="5">
        <v>234200</v>
      </c>
      <c r="I12032" t="str">
        <f>IFERROR(VLOOKUP(G12032,'NCES Match'!$A$2:$B$1307,2,FALSE),"")</f>
        <v/>
      </c>
      <c r="J12032" cm="1">
        <f t="array" ref="J12032">IFERROR(_xlfn.IFS(B12032=2015,H12032/$O$13,B12032=2016,H12032/$O$14,B12032=2017,H12032/$O$15,B12032=2018,H12032/$O$16,B12032=2019,H12032/$O$17,B12032=2020,H12032/$O$18,B12032=2021,H12032/$O$19,B12032=2022,H12032/$O$20),"")</f>
        <v>1.2691475118659182E-4</v>
      </c>
      <c r="K12032" s="3" cm="1">
        <f t="array" ref="K12032">IFERROR(_xlfn.IFS(B12032=2015,J12032*$P$4,B12032=2016,J12032*$P$5,B12032=2017,J12032*$P$6,B12032=2018,J12032*$P$7,B12032=2019,J12032*$P$8,B12032=2020,J12032*$P$9,B12032=2021,J12032*$P$10,B12032=2022,J12032*$P$11),"")</f>
        <v>267536.65276636014</v>
      </c>
      <c r="L12032" s="3">
        <f t="shared" si="188"/>
        <v>501736.65276636014</v>
      </c>
    </row>
    <row r="12033" spans="1:12">
      <c r="A12033" t="s">
        <v>4230</v>
      </c>
      <c r="B12033">
        <v>2019</v>
      </c>
      <c r="D12033" t="s">
        <v>4174</v>
      </c>
      <c r="E12033" t="s">
        <v>4175</v>
      </c>
      <c r="G12033" t="s">
        <v>4176</v>
      </c>
      <c r="H12033" s="5">
        <v>7928</v>
      </c>
      <c r="I12033" t="str">
        <f>IFERROR(VLOOKUP(G12033,'NCES Match'!$A$2:$B$1307,2,FALSE),"")</f>
        <v/>
      </c>
      <c r="J12033" cm="1">
        <f t="array" ref="J12033">IFERROR(_xlfn.IFS(B12033=2015,H12033/$O$13,B12033=2016,H12033/$O$14,B12033=2017,H12033/$O$15,B12033=2018,H12033/$O$16,B12033=2019,H12033/$O$17,B12033=2020,H12033/$O$18,B12033=2021,H12033/$O$19,B12033=2022,H12033/$O$20),"")</f>
        <v>5.0198512512459829E-6</v>
      </c>
      <c r="K12033" s="3" cm="1">
        <f t="array" ref="K12033">IFERROR(_xlfn.IFS(B12033=2015,J12033*$P$4,B12033=2016,J12033*$P$5,B12033=2017,J12033*$P$6,B12033=2018,J12033*$P$7,B12033=2019,J12033*$P$8,B12033=2020,J12033*$P$9,B12033=2021,J12033*$P$10,B12033=2022,J12033*$P$11),"")</f>
        <v>8724.1298500575376</v>
      </c>
      <c r="L12033" s="3">
        <f t="shared" si="188"/>
        <v>16652.129850057536</v>
      </c>
    </row>
    <row r="12034" spans="1:12">
      <c r="A12034" t="s">
        <v>4230</v>
      </c>
      <c r="B12034">
        <v>2020</v>
      </c>
      <c r="D12034" t="s">
        <v>4174</v>
      </c>
      <c r="E12034" t="s">
        <v>4175</v>
      </c>
      <c r="F12034" t="s">
        <v>4230</v>
      </c>
      <c r="G12034" t="s">
        <v>4176</v>
      </c>
      <c r="H12034" s="5">
        <v>24750</v>
      </c>
      <c r="I12034" t="str">
        <f>IFERROR(VLOOKUP(G12034,'NCES Match'!$A$2:$B$1307,2,FALSE),"")</f>
        <v/>
      </c>
      <c r="J12034" cm="1">
        <f t="array" ref="J12034">IFERROR(_xlfn.IFS(B12034=2015,H12034/$O$13,B12034=2016,H12034/$O$14,B12034=2017,H12034/$O$15,B12034=2018,H12034/$O$16,B12034=2019,H12034/$O$17,B12034=2020,H12034/$O$18,B12034=2021,H12034/$O$19,B12034=2022,H12034/$O$20),"")</f>
        <v>1.3412212177062971E-5</v>
      </c>
      <c r="K12034" s="3" cm="1">
        <f t="array" ref="K12034">IFERROR(_xlfn.IFS(B12034=2015,J12034*$P$4,B12034=2016,J12034*$P$5,B12034=2017,J12034*$P$6,B12034=2018,J12034*$P$7,B12034=2019,J12034*$P$8,B12034=2020,J12034*$P$9,B12034=2021,J12034*$P$10,B12034=2022,J12034*$P$11),"")</f>
        <v>28272.98102462602</v>
      </c>
      <c r="L12034" s="3">
        <f t="shared" si="188"/>
        <v>53022.981024626017</v>
      </c>
    </row>
  </sheetData>
  <autoFilter ref="B1:H12034" xr:uid="{1A731DBA-4115-9A4B-B47A-743E85EE6B17}">
    <sortState xmlns:xlrd2="http://schemas.microsoft.com/office/spreadsheetml/2017/richdata2" ref="B2:H12034">
      <sortCondition ref="E1:E1203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B69C-2406-B849-8193-99EE2F4C82D0}">
  <sheetPr>
    <tabColor rgb="FFFF0000"/>
  </sheetPr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525D-F211-1245-A8B8-C55A1950FE4C}">
  <sheetPr>
    <tabColor rgb="FFFFFF00"/>
  </sheetPr>
  <dimension ref="A1:D10"/>
  <sheetViews>
    <sheetView workbookViewId="0">
      <selection activeCell="G11" sqref="G11"/>
    </sheetView>
  </sheetViews>
  <sheetFormatPr baseColWidth="10" defaultRowHeight="16"/>
  <cols>
    <col min="1" max="1" width="5.1640625" bestFit="1" customWidth="1"/>
    <col min="2" max="2" width="16.33203125" bestFit="1" customWidth="1"/>
    <col min="3" max="3" width="20.6640625" customWidth="1"/>
    <col min="4" max="4" width="13.6640625" bestFit="1" customWidth="1"/>
    <col min="5" max="5" width="15.1640625" bestFit="1" customWidth="1"/>
  </cols>
  <sheetData>
    <row r="1" spans="1:4">
      <c r="A1" s="1" t="s">
        <v>4095</v>
      </c>
      <c r="B1" s="1" t="s">
        <v>4414</v>
      </c>
      <c r="C1" s="1" t="s">
        <v>4415</v>
      </c>
      <c r="D1" s="1" t="s">
        <v>4416</v>
      </c>
    </row>
    <row r="2" spans="1:4">
      <c r="A2" s="1">
        <v>2015</v>
      </c>
      <c r="B2" s="4">
        <v>2961043006.79</v>
      </c>
      <c r="C2" s="5">
        <f>SUMIF('Full Data'!B$2:B$12034,A2,'Full Data'!H$2:H$12034)</f>
        <v>1276480985.9200008</v>
      </c>
      <c r="D2" s="2">
        <f>B2-C2</f>
        <v>1684562020.8699992</v>
      </c>
    </row>
    <row r="3" spans="1:4">
      <c r="A3" s="1">
        <v>2016</v>
      </c>
      <c r="B3" s="4">
        <v>3177253173</v>
      </c>
      <c r="C3" s="5">
        <f>SUMIF('Full Data'!B$2:B$12034,A3,'Full Data'!H$2:H$12034)</f>
        <v>1396907704</v>
      </c>
      <c r="D3" s="2">
        <f t="shared" ref="D3:D10" si="0">B3-C3</f>
        <v>1780345469</v>
      </c>
    </row>
    <row r="4" spans="1:4">
      <c r="A4" s="1">
        <v>2017</v>
      </c>
      <c r="B4" s="4">
        <v>3277416424</v>
      </c>
      <c r="C4" s="5">
        <f>SUMIF('Full Data'!B$2:B$12034,A4,'Full Data'!H$2:H$12034)</f>
        <v>1450455136</v>
      </c>
      <c r="D4" s="2">
        <f t="shared" si="0"/>
        <v>1826961288</v>
      </c>
    </row>
    <row r="5" spans="1:4">
      <c r="A5" s="1">
        <v>2018</v>
      </c>
      <c r="B5" s="4">
        <v>3368747009</v>
      </c>
      <c r="C5" s="5">
        <f>SUMIF('Full Data'!B$2:B$12034,A5,'Full Data'!H$2:H$12034)</f>
        <v>1532428873</v>
      </c>
      <c r="D5" s="2">
        <f t="shared" si="0"/>
        <v>1836318136</v>
      </c>
    </row>
    <row r="6" spans="1:4">
      <c r="A6" s="1">
        <v>2019</v>
      </c>
      <c r="B6" s="4">
        <v>3500120523</v>
      </c>
      <c r="C6" s="5">
        <f>SUMIF('Full Data'!B$2:B$12034,A6,'Full Data'!H$2:H$12034)</f>
        <v>1579329666</v>
      </c>
      <c r="D6" s="2">
        <f t="shared" si="0"/>
        <v>1920790857</v>
      </c>
    </row>
    <row r="7" spans="1:4">
      <c r="A7" s="1">
        <v>2020</v>
      </c>
      <c r="B7" s="4">
        <v>4126027317</v>
      </c>
      <c r="C7" s="5">
        <f>SUMIF('Full Data'!B$2:B$12034,A7,'Full Data'!H$2:H$12034)</f>
        <v>1845333169</v>
      </c>
      <c r="D7" s="2">
        <f t="shared" si="0"/>
        <v>2280694148</v>
      </c>
    </row>
    <row r="8" spans="1:4">
      <c r="A8" s="1">
        <v>2021</v>
      </c>
      <c r="B8" s="4">
        <v>4267475179</v>
      </c>
      <c r="C8" s="5">
        <f>SUMIF('Full Data'!B$2:B$12034,A8,'Full Data'!H$2:H$12034)</f>
        <v>1954487737.2099974</v>
      </c>
      <c r="D8" s="2">
        <f t="shared" si="0"/>
        <v>2312987441.7900028</v>
      </c>
    </row>
    <row r="9" spans="1:4">
      <c r="A9" s="1">
        <v>2022</v>
      </c>
      <c r="B9" s="4">
        <v>4666295602</v>
      </c>
      <c r="C9" s="5">
        <f>SUMIF('Full Data'!B$2:B$12034,A9,'Full Data'!H$2:H$12034)</f>
        <v>2276708186.4399986</v>
      </c>
      <c r="D9" s="2">
        <f t="shared" si="0"/>
        <v>2389587415.5600014</v>
      </c>
    </row>
    <row r="10" spans="1:4">
      <c r="A10" s="1">
        <v>2023</v>
      </c>
      <c r="B10" s="4">
        <v>5140238554</v>
      </c>
      <c r="C10" s="5">
        <f>SUMIF('Full Data'!B$2:B$12034,A10,'Full Data'!H$2:H$12034)</f>
        <v>2591111111.0099998</v>
      </c>
      <c r="D10" s="2">
        <f t="shared" si="0"/>
        <v>2549127442.9900002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CC88-790C-FB4A-A8D8-AF5D66C8BC8D}">
  <sheetPr>
    <tabColor rgb="FFFFFF00"/>
  </sheetPr>
  <dimension ref="A1:B1307"/>
  <sheetViews>
    <sheetView workbookViewId="0">
      <selection activeCell="G11" sqref="G11"/>
    </sheetView>
  </sheetViews>
  <sheetFormatPr baseColWidth="10" defaultRowHeight="16"/>
  <cols>
    <col min="1" max="1" width="67.33203125" bestFit="1" customWidth="1"/>
  </cols>
  <sheetData>
    <row r="1" spans="1:2">
      <c r="A1" t="s">
        <v>4418</v>
      </c>
      <c r="B1" t="s">
        <v>4417</v>
      </c>
    </row>
    <row r="2" spans="1:2">
      <c r="A2" t="s">
        <v>4335</v>
      </c>
      <c r="B2" s="7">
        <v>4800030</v>
      </c>
    </row>
    <row r="3" spans="1:2">
      <c r="A3" t="s">
        <v>4019</v>
      </c>
      <c r="B3" s="9">
        <v>4800030</v>
      </c>
    </row>
    <row r="4" spans="1:2">
      <c r="A4" t="s">
        <v>3599</v>
      </c>
      <c r="B4" s="9">
        <v>4800037</v>
      </c>
    </row>
    <row r="5" spans="1:2">
      <c r="A5" t="s">
        <v>4273</v>
      </c>
      <c r="B5" s="9">
        <v>4800037</v>
      </c>
    </row>
    <row r="6" spans="1:2">
      <c r="A6" t="s">
        <v>3854</v>
      </c>
      <c r="B6" s="7">
        <v>4800061</v>
      </c>
    </row>
    <row r="7" spans="1:2">
      <c r="A7" t="s">
        <v>4293</v>
      </c>
      <c r="B7" s="9">
        <v>4800061</v>
      </c>
    </row>
    <row r="8" spans="1:2">
      <c r="A8" t="s">
        <v>3938</v>
      </c>
      <c r="B8" s="7">
        <v>4800062</v>
      </c>
    </row>
    <row r="9" spans="1:2">
      <c r="A9" t="s">
        <v>4408</v>
      </c>
      <c r="B9" s="7">
        <v>4800062</v>
      </c>
    </row>
    <row r="10" spans="1:2">
      <c r="A10" t="s">
        <v>3965</v>
      </c>
      <c r="B10" s="6">
        <v>4800063</v>
      </c>
    </row>
    <row r="11" spans="1:2">
      <c r="A11" t="s">
        <v>4320</v>
      </c>
      <c r="B11" s="9">
        <v>4800063</v>
      </c>
    </row>
    <row r="12" spans="1:2">
      <c r="A12" t="s">
        <v>3959</v>
      </c>
      <c r="B12" s="9">
        <v>4800065</v>
      </c>
    </row>
    <row r="13" spans="1:2">
      <c r="A13" t="s">
        <v>4319</v>
      </c>
      <c r="B13" s="9">
        <v>4800065</v>
      </c>
    </row>
    <row r="14" spans="1:2">
      <c r="A14" t="s">
        <v>4046</v>
      </c>
      <c r="B14" s="9">
        <v>4800069</v>
      </c>
    </row>
    <row r="15" spans="1:2">
      <c r="A15" t="s">
        <v>4329</v>
      </c>
      <c r="B15" s="9">
        <v>4800069</v>
      </c>
    </row>
    <row r="16" spans="1:2">
      <c r="A16" t="s">
        <v>3914</v>
      </c>
      <c r="B16" s="7">
        <v>4800080</v>
      </c>
    </row>
    <row r="17" spans="1:2">
      <c r="A17" t="s">
        <v>4284</v>
      </c>
      <c r="B17" s="7">
        <v>4800080</v>
      </c>
    </row>
    <row r="18" spans="1:2">
      <c r="A18" t="s">
        <v>2748</v>
      </c>
      <c r="B18" s="9">
        <v>4800083</v>
      </c>
    </row>
    <row r="19" spans="1:2">
      <c r="A19" t="s">
        <v>4317</v>
      </c>
      <c r="B19" s="9">
        <v>4800083</v>
      </c>
    </row>
    <row r="20" spans="1:2">
      <c r="A20" t="s">
        <v>4271</v>
      </c>
      <c r="B20" s="7">
        <v>4800086</v>
      </c>
    </row>
    <row r="21" spans="1:2">
      <c r="A21" t="s">
        <v>3590</v>
      </c>
      <c r="B21" s="9">
        <v>4800086</v>
      </c>
    </row>
    <row r="22" spans="1:2">
      <c r="A22" t="s">
        <v>3527</v>
      </c>
      <c r="B22" s="9">
        <v>4800095</v>
      </c>
    </row>
    <row r="23" spans="1:2">
      <c r="A23" t="s">
        <v>4263</v>
      </c>
      <c r="B23" s="9">
        <v>4800095</v>
      </c>
    </row>
    <row r="24" spans="1:2">
      <c r="A24" t="s">
        <v>2718</v>
      </c>
      <c r="B24" s="9">
        <v>4800104</v>
      </c>
    </row>
    <row r="25" spans="1:2">
      <c r="A25" t="s">
        <v>4307</v>
      </c>
      <c r="B25" s="9">
        <v>4800104</v>
      </c>
    </row>
    <row r="26" spans="1:2">
      <c r="A26" t="s">
        <v>3884</v>
      </c>
      <c r="B26" s="9">
        <v>4800106</v>
      </c>
    </row>
    <row r="27" spans="1:2">
      <c r="A27" t="s">
        <v>4325</v>
      </c>
      <c r="B27" s="9">
        <v>4800106</v>
      </c>
    </row>
    <row r="28" spans="1:2">
      <c r="A28" t="s">
        <v>2745</v>
      </c>
      <c r="B28" s="9">
        <v>4800107</v>
      </c>
    </row>
    <row r="29" spans="1:2">
      <c r="A29" t="s">
        <v>4316</v>
      </c>
      <c r="B29" s="9">
        <v>4800107</v>
      </c>
    </row>
    <row r="30" spans="1:2">
      <c r="A30" t="s">
        <v>2709</v>
      </c>
      <c r="B30" s="9">
        <v>4800110</v>
      </c>
    </row>
    <row r="31" spans="1:2">
      <c r="A31" t="s">
        <v>4304</v>
      </c>
      <c r="B31" s="9">
        <v>4800110</v>
      </c>
    </row>
    <row r="32" spans="1:2">
      <c r="A32" t="s">
        <v>3551</v>
      </c>
      <c r="B32" s="9">
        <v>4800113</v>
      </c>
    </row>
    <row r="33" spans="1:2">
      <c r="A33" t="s">
        <v>4265</v>
      </c>
      <c r="B33" s="9">
        <v>4800113</v>
      </c>
    </row>
    <row r="34" spans="1:2">
      <c r="A34" t="s">
        <v>3761</v>
      </c>
      <c r="B34" s="6">
        <v>4800115</v>
      </c>
    </row>
    <row r="35" spans="1:2">
      <c r="A35" t="s">
        <v>3764</v>
      </c>
      <c r="B35" s="9">
        <v>4800115</v>
      </c>
    </row>
    <row r="36" spans="1:2">
      <c r="A36" t="s">
        <v>2700</v>
      </c>
      <c r="B36" s="9">
        <v>4800130</v>
      </c>
    </row>
    <row r="37" spans="1:2">
      <c r="A37" t="s">
        <v>4301</v>
      </c>
      <c r="B37" s="9">
        <v>4800130</v>
      </c>
    </row>
    <row r="38" spans="1:2">
      <c r="A38" t="s">
        <v>3788</v>
      </c>
      <c r="B38" s="6">
        <v>4800132</v>
      </c>
    </row>
    <row r="39" spans="1:2">
      <c r="A39" t="s">
        <v>4289</v>
      </c>
      <c r="B39" s="9">
        <v>4800132</v>
      </c>
    </row>
    <row r="40" spans="1:2">
      <c r="A40" t="s">
        <v>2691</v>
      </c>
      <c r="B40" s="9">
        <v>4800136</v>
      </c>
    </row>
    <row r="41" spans="1:2">
      <c r="A41" t="s">
        <v>4298</v>
      </c>
      <c r="B41" s="9">
        <v>4800136</v>
      </c>
    </row>
    <row r="42" spans="1:2">
      <c r="A42" t="s">
        <v>2739</v>
      </c>
      <c r="B42" s="9">
        <v>4800144</v>
      </c>
    </row>
    <row r="43" spans="1:2">
      <c r="A43" t="s">
        <v>4314</v>
      </c>
      <c r="B43" s="9">
        <v>4800144</v>
      </c>
    </row>
    <row r="44" spans="1:2">
      <c r="A44" t="s">
        <v>2724</v>
      </c>
      <c r="B44" s="9">
        <v>4800146</v>
      </c>
    </row>
    <row r="45" spans="1:2">
      <c r="A45" t="s">
        <v>4309</v>
      </c>
      <c r="B45" s="9">
        <v>4800146</v>
      </c>
    </row>
    <row r="46" spans="1:2">
      <c r="A46" t="s">
        <v>2742</v>
      </c>
      <c r="B46" s="9">
        <v>4800150</v>
      </c>
    </row>
    <row r="47" spans="1:2">
      <c r="A47" t="s">
        <v>4315</v>
      </c>
      <c r="B47" s="9">
        <v>4800150</v>
      </c>
    </row>
    <row r="48" spans="1:2">
      <c r="A48" t="s">
        <v>2694</v>
      </c>
      <c r="B48" s="9">
        <v>4800154</v>
      </c>
    </row>
    <row r="49" spans="1:2">
      <c r="A49" t="s">
        <v>4299</v>
      </c>
      <c r="B49" s="9">
        <v>4800154</v>
      </c>
    </row>
    <row r="50" spans="1:2">
      <c r="A50" t="s">
        <v>2703</v>
      </c>
      <c r="B50" s="9">
        <v>4800155</v>
      </c>
    </row>
    <row r="51" spans="1:2">
      <c r="A51" t="s">
        <v>4302</v>
      </c>
      <c r="B51" s="9">
        <v>4800155</v>
      </c>
    </row>
    <row r="52" spans="1:2">
      <c r="A52" t="s">
        <v>2736</v>
      </c>
      <c r="B52" s="9">
        <v>4800156</v>
      </c>
    </row>
    <row r="53" spans="1:2">
      <c r="A53" t="s">
        <v>4313</v>
      </c>
      <c r="B53" s="9">
        <v>4800156</v>
      </c>
    </row>
    <row r="54" spans="1:2">
      <c r="A54" t="s">
        <v>3557</v>
      </c>
      <c r="B54" s="7">
        <v>4800158</v>
      </c>
    </row>
    <row r="55" spans="1:2">
      <c r="A55" t="s">
        <v>4266</v>
      </c>
      <c r="B55" s="9">
        <v>4800158</v>
      </c>
    </row>
    <row r="56" spans="1:2">
      <c r="A56" t="s">
        <v>3674</v>
      </c>
      <c r="B56" s="9">
        <v>4800159</v>
      </c>
    </row>
    <row r="57" spans="1:2">
      <c r="A57" t="s">
        <v>4280</v>
      </c>
      <c r="B57" s="9">
        <v>4800159</v>
      </c>
    </row>
    <row r="58" spans="1:2">
      <c r="A58" t="s">
        <v>2721</v>
      </c>
      <c r="B58" s="9">
        <v>4800162</v>
      </c>
    </row>
    <row r="59" spans="1:2">
      <c r="A59" t="s">
        <v>4308</v>
      </c>
      <c r="B59" s="9">
        <v>4800162</v>
      </c>
    </row>
    <row r="60" spans="1:2">
      <c r="A60" t="s">
        <v>2730</v>
      </c>
      <c r="B60" s="9">
        <v>4800164</v>
      </c>
    </row>
    <row r="61" spans="1:2">
      <c r="A61" t="s">
        <v>4311</v>
      </c>
      <c r="B61" s="9">
        <v>4800164</v>
      </c>
    </row>
    <row r="62" spans="1:2">
      <c r="A62" t="s">
        <v>2712</v>
      </c>
      <c r="B62" s="9">
        <v>4800165</v>
      </c>
    </row>
    <row r="63" spans="1:2">
      <c r="A63" t="s">
        <v>4305</v>
      </c>
      <c r="B63" s="9">
        <v>4800165</v>
      </c>
    </row>
    <row r="64" spans="1:2">
      <c r="A64" t="s">
        <v>2733</v>
      </c>
      <c r="B64" s="9">
        <v>4800166</v>
      </c>
    </row>
    <row r="65" spans="1:2">
      <c r="A65" t="s">
        <v>4312</v>
      </c>
      <c r="B65" s="9">
        <v>4800166</v>
      </c>
    </row>
    <row r="66" spans="1:2">
      <c r="A66" t="s">
        <v>2727</v>
      </c>
      <c r="B66" s="9">
        <v>4800169</v>
      </c>
    </row>
    <row r="67" spans="1:2">
      <c r="A67" t="s">
        <v>4310</v>
      </c>
      <c r="B67" s="9">
        <v>4800169</v>
      </c>
    </row>
    <row r="68" spans="1:2">
      <c r="A68" t="s">
        <v>2697</v>
      </c>
      <c r="B68" s="9">
        <v>4800172</v>
      </c>
    </row>
    <row r="69" spans="1:2">
      <c r="A69" t="s">
        <v>4300</v>
      </c>
      <c r="B69" s="9">
        <v>4800172</v>
      </c>
    </row>
    <row r="70" spans="1:2">
      <c r="A70" t="s">
        <v>2706</v>
      </c>
      <c r="B70" s="9">
        <v>4800173</v>
      </c>
    </row>
    <row r="71" spans="1:2">
      <c r="A71" t="s">
        <v>4303</v>
      </c>
      <c r="B71" s="9">
        <v>4800173</v>
      </c>
    </row>
    <row r="72" spans="1:2">
      <c r="A72" t="s">
        <v>2715</v>
      </c>
      <c r="B72" s="9">
        <v>4800176</v>
      </c>
    </row>
    <row r="73" spans="1:2">
      <c r="A73" t="s">
        <v>4306</v>
      </c>
      <c r="B73" s="9">
        <v>4800176</v>
      </c>
    </row>
    <row r="74" spans="1:2">
      <c r="A74" t="s">
        <v>3785</v>
      </c>
      <c r="B74" s="7">
        <v>4800179</v>
      </c>
    </row>
    <row r="75" spans="1:2">
      <c r="A75" t="s">
        <v>4288</v>
      </c>
      <c r="B75" s="7">
        <v>4800179</v>
      </c>
    </row>
    <row r="76" spans="1:2">
      <c r="A76" t="s">
        <v>3587</v>
      </c>
      <c r="B76" s="6">
        <v>4800214</v>
      </c>
    </row>
    <row r="77" spans="1:2">
      <c r="A77" t="s">
        <v>4270</v>
      </c>
      <c r="B77" s="9">
        <v>4800214</v>
      </c>
    </row>
    <row r="78" spans="1:2">
      <c r="A78" t="s">
        <v>3581</v>
      </c>
      <c r="B78" s="6">
        <v>4800227</v>
      </c>
    </row>
    <row r="79" spans="1:2">
      <c r="A79" t="s">
        <v>4268</v>
      </c>
      <c r="B79" s="9">
        <v>4800227</v>
      </c>
    </row>
    <row r="80" spans="1:2">
      <c r="A80" t="s">
        <v>3695</v>
      </c>
      <c r="B80" s="9">
        <v>4800231</v>
      </c>
    </row>
    <row r="81" spans="1:2">
      <c r="A81" t="s">
        <v>4281</v>
      </c>
      <c r="B81" s="9">
        <v>4800231</v>
      </c>
    </row>
    <row r="82" spans="1:2">
      <c r="A82" t="s">
        <v>3608</v>
      </c>
      <c r="B82" s="6">
        <v>4800232</v>
      </c>
    </row>
    <row r="83" spans="1:2">
      <c r="A83" t="s">
        <v>4274</v>
      </c>
      <c r="B83" s="9">
        <v>4800232</v>
      </c>
    </row>
    <row r="84" spans="1:2">
      <c r="A84" t="s">
        <v>1044</v>
      </c>
      <c r="B84" s="9">
        <v>4800001</v>
      </c>
    </row>
    <row r="85" spans="1:2">
      <c r="A85" t="s">
        <v>3099</v>
      </c>
      <c r="B85" s="6">
        <v>4800002</v>
      </c>
    </row>
    <row r="86" spans="1:2">
      <c r="A86" t="s">
        <v>2811</v>
      </c>
      <c r="B86" s="7">
        <v>4800003</v>
      </c>
    </row>
    <row r="87" spans="1:2">
      <c r="A87" t="s">
        <v>3899</v>
      </c>
      <c r="B87" s="6">
        <v>4800004</v>
      </c>
    </row>
    <row r="88" spans="1:2">
      <c r="A88" t="s">
        <v>605</v>
      </c>
      <c r="B88" s="9">
        <v>4800005</v>
      </c>
    </row>
    <row r="89" spans="1:2">
      <c r="A89" t="s">
        <v>498</v>
      </c>
      <c r="B89" s="7">
        <v>4800006</v>
      </c>
    </row>
    <row r="90" spans="1:2">
      <c r="A90" t="s">
        <v>2496</v>
      </c>
      <c r="B90" s="9">
        <v>4800007</v>
      </c>
    </row>
    <row r="91" spans="1:2">
      <c r="A91" t="s">
        <v>1184</v>
      </c>
      <c r="B91" s="6">
        <v>4800008</v>
      </c>
    </row>
    <row r="92" spans="1:2">
      <c r="A92" t="s">
        <v>3455</v>
      </c>
      <c r="B92" s="6">
        <v>4800009</v>
      </c>
    </row>
    <row r="93" spans="1:2">
      <c r="A93" t="s">
        <v>1615</v>
      </c>
      <c r="B93" s="9">
        <v>4800010</v>
      </c>
    </row>
    <row r="94" spans="1:2">
      <c r="A94" t="s">
        <v>432</v>
      </c>
      <c r="B94" s="6">
        <v>4800011</v>
      </c>
    </row>
    <row r="95" spans="1:2">
      <c r="A95" t="s">
        <v>897</v>
      </c>
      <c r="B95" s="6">
        <v>4800012</v>
      </c>
    </row>
    <row r="96" spans="1:2">
      <c r="A96" t="s">
        <v>3704</v>
      </c>
      <c r="B96" s="6">
        <v>4800014</v>
      </c>
    </row>
    <row r="97" spans="1:2">
      <c r="A97" t="s">
        <v>3986</v>
      </c>
      <c r="B97" s="6">
        <v>4800016</v>
      </c>
    </row>
    <row r="98" spans="1:2">
      <c r="A98" t="s">
        <v>3836</v>
      </c>
      <c r="B98" s="9">
        <v>4800017</v>
      </c>
    </row>
    <row r="99" spans="1:2">
      <c r="A99" t="s">
        <v>3950</v>
      </c>
      <c r="B99" s="7">
        <v>4800018</v>
      </c>
    </row>
    <row r="100" spans="1:2">
      <c r="A100" t="s">
        <v>3554</v>
      </c>
      <c r="B100" s="6">
        <v>4800019</v>
      </c>
    </row>
    <row r="101" spans="1:2">
      <c r="A101" t="s">
        <v>3707</v>
      </c>
      <c r="B101" s="6">
        <v>4800020</v>
      </c>
    </row>
    <row r="102" spans="1:2">
      <c r="A102" t="s">
        <v>3710</v>
      </c>
      <c r="B102" s="9">
        <v>4800021</v>
      </c>
    </row>
    <row r="103" spans="1:2">
      <c r="A103" t="s">
        <v>3923</v>
      </c>
      <c r="B103" s="9">
        <v>4800022</v>
      </c>
    </row>
    <row r="104" spans="1:2">
      <c r="A104" t="s">
        <v>3770</v>
      </c>
      <c r="B104" s="9">
        <v>4800023</v>
      </c>
    </row>
    <row r="105" spans="1:2">
      <c r="A105" t="s">
        <v>4070</v>
      </c>
      <c r="B105" s="7">
        <v>4800024</v>
      </c>
    </row>
    <row r="106" spans="1:2">
      <c r="A106" t="s">
        <v>3644</v>
      </c>
      <c r="B106" s="7">
        <v>4800025</v>
      </c>
    </row>
    <row r="107" spans="1:2">
      <c r="A107" t="s">
        <v>3890</v>
      </c>
      <c r="B107" s="9">
        <v>4800029</v>
      </c>
    </row>
    <row r="108" spans="1:2">
      <c r="A108" t="s">
        <v>3530</v>
      </c>
      <c r="B108" s="9">
        <v>4800032</v>
      </c>
    </row>
    <row r="109" spans="1:2">
      <c r="A109" t="s">
        <v>3638</v>
      </c>
      <c r="B109" s="6">
        <v>4800034</v>
      </c>
    </row>
    <row r="110" spans="1:2">
      <c r="A110" t="s">
        <v>3542</v>
      </c>
      <c r="B110" s="9">
        <v>4800035</v>
      </c>
    </row>
    <row r="111" spans="1:2">
      <c r="A111" t="s">
        <v>3593</v>
      </c>
      <c r="B111" s="9">
        <v>4800036</v>
      </c>
    </row>
    <row r="112" spans="1:2">
      <c r="A112" t="s">
        <v>3920</v>
      </c>
      <c r="B112" s="9">
        <v>4800042</v>
      </c>
    </row>
    <row r="113" spans="1:2">
      <c r="A113" t="s">
        <v>3569</v>
      </c>
      <c r="B113" s="9">
        <v>4800043</v>
      </c>
    </row>
    <row r="114" spans="1:2">
      <c r="A114" t="s">
        <v>4350</v>
      </c>
      <c r="B114" s="7">
        <v>4800044</v>
      </c>
    </row>
    <row r="115" spans="1:2">
      <c r="A115" t="s">
        <v>3752</v>
      </c>
      <c r="B115" s="9">
        <v>4800050</v>
      </c>
    </row>
    <row r="116" spans="1:2">
      <c r="A116" t="s">
        <v>3800</v>
      </c>
      <c r="B116" s="7">
        <v>4800054</v>
      </c>
    </row>
    <row r="117" spans="1:2">
      <c r="A117" t="s">
        <v>3821</v>
      </c>
      <c r="B117" s="6">
        <v>4800055</v>
      </c>
    </row>
    <row r="118" spans="1:2">
      <c r="A118" t="s">
        <v>3827</v>
      </c>
      <c r="B118" s="9">
        <v>4800056</v>
      </c>
    </row>
    <row r="119" spans="1:2">
      <c r="A119" t="s">
        <v>3872</v>
      </c>
      <c r="B119" s="6">
        <v>4800058</v>
      </c>
    </row>
    <row r="120" spans="1:2">
      <c r="A120" t="s">
        <v>3611</v>
      </c>
      <c r="B120" s="6">
        <v>4800064</v>
      </c>
    </row>
    <row r="121" spans="1:2">
      <c r="A121" t="s">
        <v>3995</v>
      </c>
      <c r="B121" s="7">
        <v>4800066</v>
      </c>
    </row>
    <row r="122" spans="1:2">
      <c r="A122" t="s">
        <v>4031</v>
      </c>
      <c r="B122" s="9">
        <v>4800067</v>
      </c>
    </row>
    <row r="123" spans="1:2">
      <c r="A123" t="s">
        <v>4034</v>
      </c>
      <c r="B123" s="9">
        <v>4800068</v>
      </c>
    </row>
    <row r="124" spans="1:2">
      <c r="A124" t="s">
        <v>4052</v>
      </c>
      <c r="B124" s="6">
        <v>4800070</v>
      </c>
    </row>
    <row r="125" spans="1:2">
      <c r="A125" t="s">
        <v>3866</v>
      </c>
      <c r="B125" s="9">
        <v>4800072</v>
      </c>
    </row>
    <row r="126" spans="1:2">
      <c r="A126" t="s">
        <v>3896</v>
      </c>
      <c r="B126" s="9">
        <v>4800074</v>
      </c>
    </row>
    <row r="127" spans="1:2">
      <c r="A127" t="s">
        <v>3926</v>
      </c>
      <c r="B127" s="9">
        <v>4800075</v>
      </c>
    </row>
    <row r="128" spans="1:2">
      <c r="A128" t="s">
        <v>4296</v>
      </c>
      <c r="B128" s="7">
        <v>4800076</v>
      </c>
    </row>
    <row r="129" spans="1:2">
      <c r="A129" t="s">
        <v>3578</v>
      </c>
      <c r="B129" s="7">
        <v>4800077</v>
      </c>
    </row>
    <row r="130" spans="1:2">
      <c r="A130" t="s">
        <v>3953</v>
      </c>
      <c r="B130" s="7">
        <v>4800082</v>
      </c>
    </row>
    <row r="131" spans="1:2">
      <c r="A131" t="s">
        <v>4291</v>
      </c>
      <c r="B131" s="7">
        <v>4800089</v>
      </c>
    </row>
    <row r="132" spans="1:2">
      <c r="A132" t="s">
        <v>3536</v>
      </c>
      <c r="B132" s="7">
        <v>4800090</v>
      </c>
    </row>
    <row r="133" spans="1:2">
      <c r="A133" t="s">
        <v>4004</v>
      </c>
      <c r="B133" s="9">
        <v>4800091</v>
      </c>
    </row>
    <row r="134" spans="1:2">
      <c r="A134" t="s">
        <v>4037</v>
      </c>
      <c r="B134" s="7">
        <v>4800092</v>
      </c>
    </row>
    <row r="135" spans="1:2">
      <c r="A135" t="s">
        <v>3686</v>
      </c>
      <c r="B135" s="9">
        <v>4800094</v>
      </c>
    </row>
    <row r="136" spans="1:2">
      <c r="A136" t="s">
        <v>3692</v>
      </c>
      <c r="B136" s="7">
        <v>4800096</v>
      </c>
    </row>
    <row r="137" spans="1:2">
      <c r="A137" t="s">
        <v>3779</v>
      </c>
      <c r="B137" s="7">
        <v>4800098</v>
      </c>
    </row>
    <row r="138" spans="1:2">
      <c r="A138" t="s">
        <v>4112</v>
      </c>
      <c r="B138" s="9">
        <v>4800105</v>
      </c>
    </row>
    <row r="139" spans="1:2">
      <c r="A139" t="s">
        <v>3875</v>
      </c>
      <c r="B139" s="9">
        <v>4800108</v>
      </c>
    </row>
    <row r="140" spans="1:2">
      <c r="A140" t="s">
        <v>3656</v>
      </c>
      <c r="B140" s="9">
        <v>4800109</v>
      </c>
    </row>
    <row r="141" spans="1:2">
      <c r="A141" t="s">
        <v>3758</v>
      </c>
      <c r="B141" s="9">
        <v>4800118</v>
      </c>
    </row>
    <row r="142" spans="1:2">
      <c r="A142" t="s">
        <v>3809</v>
      </c>
      <c r="B142" s="9">
        <v>4800121</v>
      </c>
    </row>
    <row r="143" spans="1:2">
      <c r="A143" t="s">
        <v>3602</v>
      </c>
      <c r="B143" s="9">
        <v>4800124</v>
      </c>
    </row>
    <row r="144" spans="1:2">
      <c r="A144" t="s">
        <v>3962</v>
      </c>
      <c r="B144" s="9">
        <v>4800125</v>
      </c>
    </row>
    <row r="145" spans="1:2">
      <c r="A145" t="s">
        <v>3626</v>
      </c>
      <c r="B145" s="7">
        <v>4800127</v>
      </c>
    </row>
    <row r="146" spans="1:2">
      <c r="A146" t="s">
        <v>3980</v>
      </c>
      <c r="B146" s="9">
        <v>4800139</v>
      </c>
    </row>
    <row r="147" spans="1:2">
      <c r="A147" t="s">
        <v>3929</v>
      </c>
      <c r="B147" s="7">
        <v>4800141</v>
      </c>
    </row>
    <row r="148" spans="1:2">
      <c r="A148" t="s">
        <v>3845</v>
      </c>
      <c r="B148" s="7">
        <v>4800148</v>
      </c>
    </row>
    <row r="149" spans="1:2">
      <c r="A149" t="s">
        <v>4001</v>
      </c>
      <c r="B149" s="7">
        <v>4800151</v>
      </c>
    </row>
    <row r="150" spans="1:2">
      <c r="A150" t="s">
        <v>3989</v>
      </c>
      <c r="B150" s="6">
        <v>4800163</v>
      </c>
    </row>
    <row r="151" spans="1:2">
      <c r="A151" t="s">
        <v>3917</v>
      </c>
      <c r="B151" s="6">
        <v>4800171</v>
      </c>
    </row>
    <row r="152" spans="1:2">
      <c r="A152" t="s">
        <v>3971</v>
      </c>
      <c r="B152" s="9">
        <v>4800177</v>
      </c>
    </row>
    <row r="153" spans="1:2">
      <c r="A153" t="s">
        <v>3935</v>
      </c>
      <c r="B153" s="9">
        <v>4800180</v>
      </c>
    </row>
    <row r="154" spans="1:2">
      <c r="A154" t="s">
        <v>3701</v>
      </c>
      <c r="B154" s="6">
        <v>4800184</v>
      </c>
    </row>
    <row r="155" spans="1:2">
      <c r="A155" t="s">
        <v>3545</v>
      </c>
      <c r="B155" s="7">
        <v>4800185</v>
      </c>
    </row>
    <row r="156" spans="1:2">
      <c r="A156" t="s">
        <v>3662</v>
      </c>
      <c r="B156" s="9">
        <v>4800186</v>
      </c>
    </row>
    <row r="157" spans="1:2">
      <c r="A157" t="s">
        <v>3992</v>
      </c>
      <c r="B157" s="9">
        <v>4800187</v>
      </c>
    </row>
    <row r="158" spans="1:2">
      <c r="A158" t="s">
        <v>3572</v>
      </c>
      <c r="B158" s="9">
        <v>4800190</v>
      </c>
    </row>
    <row r="159" spans="1:2">
      <c r="A159" t="s">
        <v>3863</v>
      </c>
      <c r="B159" s="9">
        <v>4800191</v>
      </c>
    </row>
    <row r="160" spans="1:2">
      <c r="A160" t="s">
        <v>3539</v>
      </c>
      <c r="B160" s="7">
        <v>4800192</v>
      </c>
    </row>
    <row r="161" spans="1:2">
      <c r="A161" t="s">
        <v>4088</v>
      </c>
      <c r="B161" s="7">
        <v>4800193</v>
      </c>
    </row>
    <row r="162" spans="1:2">
      <c r="A162" t="s">
        <v>3998</v>
      </c>
      <c r="B162" s="7">
        <v>4800194</v>
      </c>
    </row>
    <row r="163" spans="1:2">
      <c r="A163" t="s">
        <v>4055</v>
      </c>
      <c r="B163" s="6">
        <v>4800195</v>
      </c>
    </row>
    <row r="164" spans="1:2">
      <c r="A164" t="s">
        <v>3533</v>
      </c>
      <c r="B164" s="9">
        <v>4800199</v>
      </c>
    </row>
    <row r="165" spans="1:2">
      <c r="A165" t="s">
        <v>3932</v>
      </c>
      <c r="B165" s="9">
        <v>4800200</v>
      </c>
    </row>
    <row r="166" spans="1:2">
      <c r="A166" t="s">
        <v>3869</v>
      </c>
      <c r="B166" s="9">
        <v>4800201</v>
      </c>
    </row>
    <row r="167" spans="1:2">
      <c r="A167" t="s">
        <v>4082</v>
      </c>
      <c r="B167" s="6">
        <v>4800202</v>
      </c>
    </row>
    <row r="168" spans="1:2">
      <c r="A168" t="s">
        <v>3524</v>
      </c>
      <c r="B168" s="9">
        <v>4800203</v>
      </c>
    </row>
    <row r="169" spans="1:2">
      <c r="A169" t="s">
        <v>3773</v>
      </c>
      <c r="B169" s="6">
        <v>4800204</v>
      </c>
    </row>
    <row r="170" spans="1:2">
      <c r="A170" t="s">
        <v>3665</v>
      </c>
      <c r="B170" s="9">
        <v>4800205</v>
      </c>
    </row>
    <row r="171" spans="1:2">
      <c r="A171" t="s">
        <v>3902</v>
      </c>
      <c r="B171" s="6">
        <v>4800207</v>
      </c>
    </row>
    <row r="172" spans="1:2">
      <c r="A172" t="s">
        <v>4085</v>
      </c>
      <c r="B172" s="9">
        <v>4800209</v>
      </c>
    </row>
    <row r="173" spans="1:2">
      <c r="A173" t="s">
        <v>3767</v>
      </c>
      <c r="B173" s="6">
        <v>4800211</v>
      </c>
    </row>
    <row r="174" spans="1:2">
      <c r="A174" t="s">
        <v>3881</v>
      </c>
      <c r="B174" s="6">
        <v>4800213</v>
      </c>
    </row>
    <row r="175" spans="1:2">
      <c r="A175" t="s">
        <v>3893</v>
      </c>
      <c r="B175" s="7">
        <v>4800219</v>
      </c>
    </row>
    <row r="176" spans="1:2">
      <c r="A176" t="s">
        <v>4010</v>
      </c>
      <c r="B176" s="9">
        <v>4800221</v>
      </c>
    </row>
    <row r="177" spans="1:2">
      <c r="A177" t="s">
        <v>3878</v>
      </c>
      <c r="B177" s="6">
        <v>4800235</v>
      </c>
    </row>
    <row r="178" spans="1:2">
      <c r="A178" t="s">
        <v>3677</v>
      </c>
      <c r="B178" s="6">
        <v>4800236</v>
      </c>
    </row>
    <row r="179" spans="1:2">
      <c r="A179" t="s">
        <v>3716</v>
      </c>
      <c r="B179" s="7">
        <v>4800237</v>
      </c>
    </row>
    <row r="180" spans="1:2">
      <c r="A180" t="s">
        <v>3911</v>
      </c>
      <c r="B180" s="7">
        <v>4800240</v>
      </c>
    </row>
    <row r="181" spans="1:2">
      <c r="A181" t="s">
        <v>3824</v>
      </c>
      <c r="B181" s="7">
        <v>4800246</v>
      </c>
    </row>
    <row r="182" spans="1:2">
      <c r="A182" t="s">
        <v>3968</v>
      </c>
      <c r="B182" s="7">
        <v>4800248</v>
      </c>
    </row>
    <row r="183" spans="1:2">
      <c r="A183" t="s">
        <v>4076</v>
      </c>
      <c r="B183" s="9">
        <v>4800254</v>
      </c>
    </row>
    <row r="184" spans="1:2">
      <c r="A184" t="s">
        <v>3944</v>
      </c>
      <c r="B184" s="9">
        <v>4800258</v>
      </c>
    </row>
    <row r="185" spans="1:2">
      <c r="A185" t="s">
        <v>4040</v>
      </c>
      <c r="B185" s="6">
        <v>4800259</v>
      </c>
    </row>
    <row r="186" spans="1:2">
      <c r="A186" t="s">
        <v>1591</v>
      </c>
      <c r="B186" s="9">
        <v>4800261</v>
      </c>
    </row>
    <row r="187" spans="1:2">
      <c r="A187" t="s">
        <v>3842</v>
      </c>
      <c r="B187" s="9">
        <v>4800262</v>
      </c>
    </row>
    <row r="188" spans="1:2">
      <c r="A188" t="s">
        <v>3647</v>
      </c>
      <c r="B188" s="7">
        <v>4800263</v>
      </c>
    </row>
    <row r="189" spans="1:2">
      <c r="A189" t="s">
        <v>3566</v>
      </c>
      <c r="B189" s="7">
        <v>4800265</v>
      </c>
    </row>
    <row r="190" spans="1:2">
      <c r="A190" t="s">
        <v>3743</v>
      </c>
      <c r="B190" s="9">
        <v>4800266</v>
      </c>
    </row>
    <row r="191" spans="1:2">
      <c r="A191" t="s">
        <v>3806</v>
      </c>
      <c r="B191" s="7">
        <v>4800270</v>
      </c>
    </row>
    <row r="192" spans="1:2">
      <c r="A192" t="s">
        <v>3737</v>
      </c>
      <c r="B192" s="9">
        <v>4800272</v>
      </c>
    </row>
    <row r="193" spans="1:2">
      <c r="A193" t="s">
        <v>3728</v>
      </c>
      <c r="B193">
        <v>4800274</v>
      </c>
    </row>
    <row r="194" spans="1:2">
      <c r="A194" t="s">
        <v>3635</v>
      </c>
      <c r="B194" s="6">
        <v>4800278</v>
      </c>
    </row>
    <row r="195" spans="1:2">
      <c r="A195" t="s">
        <v>4025</v>
      </c>
      <c r="B195" s="7">
        <v>4800283</v>
      </c>
    </row>
    <row r="196" spans="1:2">
      <c r="A196" t="s">
        <v>3548</v>
      </c>
      <c r="B196" s="7">
        <v>4800284</v>
      </c>
    </row>
    <row r="197" spans="1:2">
      <c r="A197" t="s">
        <v>3812</v>
      </c>
      <c r="B197" s="7">
        <v>4800286</v>
      </c>
    </row>
    <row r="198" spans="1:2">
      <c r="A198" t="s">
        <v>3620</v>
      </c>
      <c r="B198" s="9">
        <v>4800288</v>
      </c>
    </row>
    <row r="199" spans="1:2">
      <c r="A199" t="s">
        <v>3947</v>
      </c>
      <c r="B199" s="7">
        <v>4800289</v>
      </c>
    </row>
    <row r="200" spans="1:2">
      <c r="A200" t="s">
        <v>3458</v>
      </c>
      <c r="B200" s="7">
        <v>4800291</v>
      </c>
    </row>
    <row r="201" spans="1:2">
      <c r="A201" t="s">
        <v>3746</v>
      </c>
      <c r="B201" s="9">
        <v>4800292</v>
      </c>
    </row>
    <row r="202" spans="1:2">
      <c r="A202" t="s">
        <v>3725</v>
      </c>
      <c r="B202" s="9">
        <v>4801399</v>
      </c>
    </row>
    <row r="203" spans="1:2">
      <c r="A203" t="s">
        <v>3941</v>
      </c>
      <c r="B203" s="9">
        <v>4801400</v>
      </c>
    </row>
    <row r="204" spans="1:2">
      <c r="A204" t="s">
        <v>3833</v>
      </c>
      <c r="B204" s="7">
        <v>4801404</v>
      </c>
    </row>
    <row r="205" spans="1:2">
      <c r="A205" t="s">
        <v>4079</v>
      </c>
      <c r="B205" s="9">
        <v>4801406</v>
      </c>
    </row>
    <row r="206" spans="1:2">
      <c r="A206" t="s">
        <v>3614</v>
      </c>
      <c r="B206" s="7">
        <v>4801407</v>
      </c>
    </row>
    <row r="207" spans="1:2">
      <c r="A207" t="s">
        <v>3584</v>
      </c>
      <c r="B207" s="6">
        <v>4801410</v>
      </c>
    </row>
    <row r="208" spans="1:2">
      <c r="A208" t="s">
        <v>3617</v>
      </c>
      <c r="B208" s="9">
        <v>4801411</v>
      </c>
    </row>
    <row r="209" spans="1:2">
      <c r="A209" t="s">
        <v>3749</v>
      </c>
      <c r="B209" s="9">
        <v>4801412</v>
      </c>
    </row>
    <row r="210" spans="1:2">
      <c r="A210" t="s">
        <v>3830</v>
      </c>
      <c r="B210" s="6">
        <v>4801415</v>
      </c>
    </row>
    <row r="211" spans="1:2">
      <c r="A211" t="s">
        <v>3560</v>
      </c>
      <c r="B211" s="7">
        <v>4801416</v>
      </c>
    </row>
    <row r="212" spans="1:2">
      <c r="A212" t="s">
        <v>3623</v>
      </c>
      <c r="B212" s="9">
        <v>4801417</v>
      </c>
    </row>
    <row r="213" spans="1:2">
      <c r="A213" t="s">
        <v>4061</v>
      </c>
      <c r="B213" s="9">
        <v>4801419</v>
      </c>
    </row>
    <row r="214" spans="1:2">
      <c r="A214" t="s">
        <v>3815</v>
      </c>
      <c r="B214" s="6">
        <v>4801420</v>
      </c>
    </row>
    <row r="215" spans="1:2">
      <c r="A215" t="s">
        <v>3857</v>
      </c>
      <c r="B215" s="9">
        <v>4801421</v>
      </c>
    </row>
    <row r="216" spans="1:2">
      <c r="A216" t="s">
        <v>3839</v>
      </c>
      <c r="B216" s="9">
        <v>4801422</v>
      </c>
    </row>
    <row r="217" spans="1:2">
      <c r="A217" t="s">
        <v>3905</v>
      </c>
      <c r="B217" s="7">
        <v>4801423</v>
      </c>
    </row>
    <row r="218" spans="1:2">
      <c r="A218" t="s">
        <v>3713</v>
      </c>
      <c r="B218" s="7">
        <v>4801424</v>
      </c>
    </row>
    <row r="219" spans="1:2">
      <c r="A219" t="s">
        <v>4049</v>
      </c>
      <c r="B219" s="6">
        <v>4801425</v>
      </c>
    </row>
    <row r="220" spans="1:2">
      <c r="A220" t="s">
        <v>3689</v>
      </c>
      <c r="B220" s="7">
        <v>4801426</v>
      </c>
    </row>
    <row r="221" spans="1:2">
      <c r="A221" t="s">
        <v>3818</v>
      </c>
      <c r="B221" s="6">
        <v>4801428</v>
      </c>
    </row>
    <row r="222" spans="1:2">
      <c r="A222" t="s">
        <v>3908</v>
      </c>
      <c r="B222" s="7">
        <v>4801430</v>
      </c>
    </row>
    <row r="223" spans="1:2">
      <c r="A223" t="s">
        <v>3680</v>
      </c>
      <c r="B223" s="7">
        <v>4801433</v>
      </c>
    </row>
    <row r="224" spans="1:2">
      <c r="A224" t="s">
        <v>4022</v>
      </c>
      <c r="B224" s="6">
        <v>4801434</v>
      </c>
    </row>
    <row r="225" spans="1:2">
      <c r="A225" t="s">
        <v>3671</v>
      </c>
      <c r="B225" s="7">
        <v>4801435</v>
      </c>
    </row>
    <row r="226" spans="1:2">
      <c r="A226" t="s">
        <v>4064</v>
      </c>
      <c r="B226" s="6">
        <v>4801436</v>
      </c>
    </row>
    <row r="227" spans="1:2">
      <c r="A227" t="s">
        <v>4111</v>
      </c>
      <c r="B227" s="9">
        <v>4801438</v>
      </c>
    </row>
    <row r="228" spans="1:2">
      <c r="A228" t="s">
        <v>3668</v>
      </c>
      <c r="B228" s="7">
        <v>4801439</v>
      </c>
    </row>
    <row r="229" spans="1:2">
      <c r="A229" t="s">
        <v>3776</v>
      </c>
      <c r="B229" s="9">
        <v>4801440</v>
      </c>
    </row>
    <row r="230" spans="1:2">
      <c r="A230" t="s">
        <v>3719</v>
      </c>
      <c r="B230" s="9">
        <v>4801441</v>
      </c>
    </row>
    <row r="231" spans="1:2">
      <c r="A231" t="s">
        <v>3851</v>
      </c>
      <c r="B231" s="7">
        <v>4801442</v>
      </c>
    </row>
    <row r="232" spans="1:2">
      <c r="A232" t="s">
        <v>3605</v>
      </c>
      <c r="B232" s="7">
        <v>4801444</v>
      </c>
    </row>
    <row r="233" spans="1:2">
      <c r="A233" t="s">
        <v>4043</v>
      </c>
      <c r="B233" s="7">
        <v>4801445</v>
      </c>
    </row>
    <row r="234" spans="1:2">
      <c r="A234" t="s">
        <v>3575</v>
      </c>
      <c r="B234" s="7">
        <v>4801446</v>
      </c>
    </row>
    <row r="235" spans="1:2">
      <c r="A235" t="s">
        <v>3791</v>
      </c>
      <c r="B235" s="7">
        <v>4801447</v>
      </c>
    </row>
    <row r="236" spans="1:2">
      <c r="A236" t="s">
        <v>4016</v>
      </c>
      <c r="B236" s="9">
        <v>4801448</v>
      </c>
    </row>
    <row r="237" spans="1:2">
      <c r="A237" t="s">
        <v>4013</v>
      </c>
      <c r="B237" s="7">
        <v>4801449</v>
      </c>
    </row>
    <row r="238" spans="1:2">
      <c r="A238" t="s">
        <v>3755</v>
      </c>
      <c r="B238" s="7">
        <v>4801450</v>
      </c>
    </row>
    <row r="239" spans="1:2">
      <c r="A239" t="s">
        <v>4124</v>
      </c>
      <c r="B239" s="7">
        <v>4801451</v>
      </c>
    </row>
    <row r="240" spans="1:2">
      <c r="A240" t="s">
        <v>4127</v>
      </c>
      <c r="B240" s="7">
        <v>4801452</v>
      </c>
    </row>
    <row r="241" spans="1:2">
      <c r="A241" t="s">
        <v>4107</v>
      </c>
      <c r="B241" s="7">
        <v>4801453</v>
      </c>
    </row>
    <row r="242" spans="1:2">
      <c r="A242" t="s">
        <v>4121</v>
      </c>
      <c r="B242" s="7">
        <v>4801455</v>
      </c>
    </row>
    <row r="243" spans="1:2">
      <c r="A243" t="s">
        <v>4130</v>
      </c>
      <c r="B243" s="7">
        <v>4801456</v>
      </c>
    </row>
    <row r="244" spans="1:2">
      <c r="A244" t="s">
        <v>4115</v>
      </c>
      <c r="B244" s="9">
        <v>4801457</v>
      </c>
    </row>
    <row r="245" spans="1:2">
      <c r="A245" t="s">
        <v>4118</v>
      </c>
      <c r="B245" s="7">
        <v>4801458</v>
      </c>
    </row>
    <row r="246" spans="1:2">
      <c r="A246" t="s">
        <v>4139</v>
      </c>
      <c r="B246" s="7">
        <v>4801459</v>
      </c>
    </row>
    <row r="247" spans="1:2">
      <c r="A247" t="s">
        <v>4136</v>
      </c>
      <c r="B247" s="7">
        <v>4801460</v>
      </c>
    </row>
    <row r="248" spans="1:2">
      <c r="A248" t="s">
        <v>4145</v>
      </c>
      <c r="B248" s="7">
        <v>4801461</v>
      </c>
    </row>
    <row r="249" spans="1:2">
      <c r="A249" t="s">
        <v>4133</v>
      </c>
      <c r="B249" s="7">
        <v>4801462</v>
      </c>
    </row>
    <row r="250" spans="1:2">
      <c r="A250" t="s">
        <v>4148</v>
      </c>
      <c r="B250" s="7">
        <v>4801463</v>
      </c>
    </row>
    <row r="251" spans="1:2">
      <c r="A251" t="s">
        <v>4210</v>
      </c>
      <c r="B251" s="7">
        <v>4801465</v>
      </c>
    </row>
    <row r="252" spans="1:2">
      <c r="A252" t="s">
        <v>4159</v>
      </c>
      <c r="B252" s="7">
        <v>4801466</v>
      </c>
    </row>
    <row r="253" spans="1:2">
      <c r="A253" t="s">
        <v>4203</v>
      </c>
      <c r="B253" s="7">
        <v>4801467</v>
      </c>
    </row>
    <row r="254" spans="1:2">
      <c r="A254" t="s">
        <v>4180</v>
      </c>
      <c r="B254" s="7">
        <v>4801468</v>
      </c>
    </row>
    <row r="255" spans="1:2">
      <c r="A255" t="s">
        <v>4242</v>
      </c>
      <c r="B255" s="9">
        <v>4801469</v>
      </c>
    </row>
    <row r="256" spans="1:2">
      <c r="A256" t="s">
        <v>4239</v>
      </c>
      <c r="B256" s="7">
        <v>4801470</v>
      </c>
    </row>
    <row r="257" spans="1:2">
      <c r="A257" t="s">
        <v>4259</v>
      </c>
      <c r="B257" s="7">
        <v>4801471</v>
      </c>
    </row>
    <row r="258" spans="1:2">
      <c r="A258" t="s">
        <v>4250</v>
      </c>
      <c r="B258" s="7">
        <v>4801472</v>
      </c>
    </row>
    <row r="259" spans="1:2">
      <c r="A259" t="s">
        <v>4401</v>
      </c>
      <c r="B259" s="7">
        <v>4801474</v>
      </c>
    </row>
    <row r="260" spans="1:2">
      <c r="A260" t="s">
        <v>4379</v>
      </c>
      <c r="B260" s="7">
        <v>4801475</v>
      </c>
    </row>
    <row r="261" spans="1:2">
      <c r="A261" t="s">
        <v>4364</v>
      </c>
      <c r="B261" s="7">
        <v>4801476</v>
      </c>
    </row>
    <row r="262" spans="1:2">
      <c r="A262" t="s">
        <v>4370</v>
      </c>
      <c r="B262" s="7">
        <v>4801477</v>
      </c>
    </row>
    <row r="263" spans="1:2">
      <c r="A263" t="s">
        <v>4382</v>
      </c>
      <c r="B263" s="7">
        <v>4801479</v>
      </c>
    </row>
    <row r="264" spans="1:2">
      <c r="A264" t="s">
        <v>4412</v>
      </c>
      <c r="B264" s="7">
        <v>4801481</v>
      </c>
    </row>
    <row r="265" spans="1:2">
      <c r="A265" t="s">
        <v>4407</v>
      </c>
      <c r="B265" s="7">
        <v>4801482</v>
      </c>
    </row>
    <row r="266" spans="1:2">
      <c r="A266" t="s">
        <v>945</v>
      </c>
      <c r="B266" s="6">
        <v>4807350</v>
      </c>
    </row>
    <row r="267" spans="1:2">
      <c r="A267" t="s">
        <v>384</v>
      </c>
      <c r="B267" s="6">
        <v>4807380</v>
      </c>
    </row>
    <row r="268" spans="1:2">
      <c r="A268" t="s">
        <v>387</v>
      </c>
      <c r="B268" s="6">
        <v>4807410</v>
      </c>
    </row>
    <row r="269" spans="1:2">
      <c r="A269" t="s">
        <v>390</v>
      </c>
      <c r="B269" s="6">
        <v>4807440</v>
      </c>
    </row>
    <row r="270" spans="1:2">
      <c r="A270" t="s">
        <v>393</v>
      </c>
      <c r="B270" s="6">
        <v>4807470</v>
      </c>
    </row>
    <row r="271" spans="1:2">
      <c r="A271" t="s">
        <v>396</v>
      </c>
      <c r="B271" s="7">
        <v>4807500</v>
      </c>
    </row>
    <row r="272" spans="1:2">
      <c r="A272" t="s">
        <v>399</v>
      </c>
      <c r="B272" s="6">
        <v>4807530</v>
      </c>
    </row>
    <row r="273" spans="1:2">
      <c r="A273" t="s">
        <v>402</v>
      </c>
      <c r="B273" s="6">
        <v>4807590</v>
      </c>
    </row>
    <row r="274" spans="1:2">
      <c r="A274" t="s">
        <v>405</v>
      </c>
      <c r="B274" s="7">
        <v>4807650</v>
      </c>
    </row>
    <row r="275" spans="1:2">
      <c r="A275" t="s">
        <v>408</v>
      </c>
      <c r="B275" s="6">
        <v>4807680</v>
      </c>
    </row>
    <row r="276" spans="1:2">
      <c r="A276" t="s">
        <v>411</v>
      </c>
      <c r="B276" s="6">
        <v>4807710</v>
      </c>
    </row>
    <row r="277" spans="1:2">
      <c r="A277" t="s">
        <v>414</v>
      </c>
      <c r="B277" s="6">
        <v>4807780</v>
      </c>
    </row>
    <row r="278" spans="1:2">
      <c r="A278" t="s">
        <v>417</v>
      </c>
      <c r="B278" s="6">
        <v>4807800</v>
      </c>
    </row>
    <row r="279" spans="1:2">
      <c r="A279" t="s">
        <v>420</v>
      </c>
      <c r="B279" s="6">
        <v>4807830</v>
      </c>
    </row>
    <row r="280" spans="1:2">
      <c r="A280" t="s">
        <v>423</v>
      </c>
      <c r="B280" s="6">
        <v>4807890</v>
      </c>
    </row>
    <row r="281" spans="1:2">
      <c r="A281" t="s">
        <v>426</v>
      </c>
      <c r="B281" s="6">
        <v>4807950</v>
      </c>
    </row>
    <row r="282" spans="1:2">
      <c r="A282" t="s">
        <v>429</v>
      </c>
      <c r="B282" s="6">
        <v>4807980</v>
      </c>
    </row>
    <row r="283" spans="1:2">
      <c r="A283" t="s">
        <v>435</v>
      </c>
      <c r="B283" s="6">
        <v>4808090</v>
      </c>
    </row>
    <row r="284" spans="1:2">
      <c r="A284" t="s">
        <v>438</v>
      </c>
      <c r="B284" s="6">
        <v>4808100</v>
      </c>
    </row>
    <row r="285" spans="1:2">
      <c r="A285" t="s">
        <v>441</v>
      </c>
      <c r="B285" s="6">
        <v>4808130</v>
      </c>
    </row>
    <row r="286" spans="1:2">
      <c r="A286" t="s">
        <v>444</v>
      </c>
      <c r="B286" s="7">
        <v>4808160</v>
      </c>
    </row>
    <row r="287" spans="1:2">
      <c r="A287" t="s">
        <v>447</v>
      </c>
      <c r="B287" s="6">
        <v>4808190</v>
      </c>
    </row>
    <row r="288" spans="1:2">
      <c r="A288" t="s">
        <v>453</v>
      </c>
      <c r="B288" s="7">
        <v>4808230</v>
      </c>
    </row>
    <row r="289" spans="1:2">
      <c r="A289" t="s">
        <v>456</v>
      </c>
      <c r="B289" s="6">
        <v>4808280</v>
      </c>
    </row>
    <row r="290" spans="1:2">
      <c r="A290" t="s">
        <v>459</v>
      </c>
      <c r="B290" s="6">
        <v>4808310</v>
      </c>
    </row>
    <row r="291" spans="1:2">
      <c r="A291" t="s">
        <v>462</v>
      </c>
      <c r="B291" s="6">
        <v>4808340</v>
      </c>
    </row>
    <row r="292" spans="1:2">
      <c r="A292" t="s">
        <v>465</v>
      </c>
      <c r="B292" s="6">
        <v>4808400</v>
      </c>
    </row>
    <row r="293" spans="1:2">
      <c r="A293" t="s">
        <v>468</v>
      </c>
      <c r="B293" s="6">
        <v>4808430</v>
      </c>
    </row>
    <row r="294" spans="1:2">
      <c r="A294" t="s">
        <v>471</v>
      </c>
      <c r="B294" s="6">
        <v>4808460</v>
      </c>
    </row>
    <row r="295" spans="1:2">
      <c r="A295" t="s">
        <v>474</v>
      </c>
      <c r="B295" s="7">
        <v>4808490</v>
      </c>
    </row>
    <row r="296" spans="1:2">
      <c r="A296" t="s">
        <v>477</v>
      </c>
      <c r="B296" s="6">
        <v>4808520</v>
      </c>
    </row>
    <row r="297" spans="1:2">
      <c r="A297" t="s">
        <v>480</v>
      </c>
      <c r="B297" s="7">
        <v>4808550</v>
      </c>
    </row>
    <row r="298" spans="1:2">
      <c r="A298" t="s">
        <v>483</v>
      </c>
      <c r="B298" s="6">
        <v>4808580</v>
      </c>
    </row>
    <row r="299" spans="1:2">
      <c r="A299" t="s">
        <v>486</v>
      </c>
      <c r="B299" s="6">
        <v>4808610</v>
      </c>
    </row>
    <row r="300" spans="1:2">
      <c r="A300" t="s">
        <v>489</v>
      </c>
      <c r="B300" s="6">
        <v>4808670</v>
      </c>
    </row>
    <row r="301" spans="1:2">
      <c r="A301" t="s">
        <v>492</v>
      </c>
      <c r="B301" s="6">
        <v>4808700</v>
      </c>
    </row>
    <row r="302" spans="1:2">
      <c r="A302" t="s">
        <v>495</v>
      </c>
      <c r="B302" s="6">
        <v>4808730</v>
      </c>
    </row>
    <row r="303" spans="1:2">
      <c r="A303" t="s">
        <v>501</v>
      </c>
      <c r="B303" s="6">
        <v>4808870</v>
      </c>
    </row>
    <row r="304" spans="1:2">
      <c r="A304" t="s">
        <v>504</v>
      </c>
      <c r="B304" s="6">
        <v>4808880</v>
      </c>
    </row>
    <row r="305" spans="1:2">
      <c r="A305" t="s">
        <v>507</v>
      </c>
      <c r="B305" s="6">
        <v>4808910</v>
      </c>
    </row>
    <row r="306" spans="1:2">
      <c r="A306" t="s">
        <v>510</v>
      </c>
      <c r="B306" s="6">
        <v>4808940</v>
      </c>
    </row>
    <row r="307" spans="1:2">
      <c r="A307" t="s">
        <v>513</v>
      </c>
      <c r="B307" s="9">
        <v>4809000</v>
      </c>
    </row>
    <row r="308" spans="1:2">
      <c r="A308" t="s">
        <v>516</v>
      </c>
      <c r="B308" s="6">
        <v>4809030</v>
      </c>
    </row>
    <row r="309" spans="1:2">
      <c r="A309" t="s">
        <v>519</v>
      </c>
      <c r="B309" s="6">
        <v>4809060</v>
      </c>
    </row>
    <row r="310" spans="1:2">
      <c r="A310" t="s">
        <v>522</v>
      </c>
      <c r="B310" s="7">
        <v>4809090</v>
      </c>
    </row>
    <row r="311" spans="1:2">
      <c r="A311" t="s">
        <v>525</v>
      </c>
      <c r="B311" s="6">
        <v>4809150</v>
      </c>
    </row>
    <row r="312" spans="1:2">
      <c r="A312" t="s">
        <v>528</v>
      </c>
      <c r="B312" s="6">
        <v>4809200</v>
      </c>
    </row>
    <row r="313" spans="1:2">
      <c r="A313" t="s">
        <v>531</v>
      </c>
      <c r="B313" s="6">
        <v>4809280</v>
      </c>
    </row>
    <row r="314" spans="1:2">
      <c r="A314" t="s">
        <v>534</v>
      </c>
      <c r="B314" s="6">
        <v>4809300</v>
      </c>
    </row>
    <row r="315" spans="1:2">
      <c r="A315" t="s">
        <v>537</v>
      </c>
      <c r="B315" s="7">
        <v>4809330</v>
      </c>
    </row>
    <row r="316" spans="1:2">
      <c r="A316" t="s">
        <v>540</v>
      </c>
      <c r="B316" s="6">
        <v>4809360</v>
      </c>
    </row>
    <row r="317" spans="1:2">
      <c r="A317" t="s">
        <v>543</v>
      </c>
      <c r="B317" s="6">
        <v>4809390</v>
      </c>
    </row>
    <row r="318" spans="1:2">
      <c r="A318" t="s">
        <v>546</v>
      </c>
      <c r="B318" s="6">
        <v>4809410</v>
      </c>
    </row>
    <row r="319" spans="1:2">
      <c r="A319" t="s">
        <v>549</v>
      </c>
      <c r="B319" s="6">
        <v>4809450</v>
      </c>
    </row>
    <row r="320" spans="1:2">
      <c r="A320" t="s">
        <v>552</v>
      </c>
      <c r="B320" s="6">
        <v>4809540</v>
      </c>
    </row>
    <row r="321" spans="1:2">
      <c r="A321" t="s">
        <v>555</v>
      </c>
      <c r="B321" s="6">
        <v>4809570</v>
      </c>
    </row>
    <row r="322" spans="1:2">
      <c r="A322" t="s">
        <v>558</v>
      </c>
      <c r="B322" s="6">
        <v>4809630</v>
      </c>
    </row>
    <row r="323" spans="1:2">
      <c r="A323" t="s">
        <v>561</v>
      </c>
      <c r="B323" s="6">
        <v>4809670</v>
      </c>
    </row>
    <row r="324" spans="1:2">
      <c r="A324" t="s">
        <v>564</v>
      </c>
      <c r="B324" s="6">
        <v>4809690</v>
      </c>
    </row>
    <row r="325" spans="1:2">
      <c r="A325" t="s">
        <v>567</v>
      </c>
      <c r="B325" s="6">
        <v>4809720</v>
      </c>
    </row>
    <row r="326" spans="1:2">
      <c r="A326" t="s">
        <v>570</v>
      </c>
      <c r="B326" s="7">
        <v>4809750</v>
      </c>
    </row>
    <row r="327" spans="1:2">
      <c r="A327" t="s">
        <v>573</v>
      </c>
      <c r="B327" s="6">
        <v>4809780</v>
      </c>
    </row>
    <row r="328" spans="1:2">
      <c r="A328" t="s">
        <v>576</v>
      </c>
      <c r="B328" s="6">
        <v>4809810</v>
      </c>
    </row>
    <row r="329" spans="1:2">
      <c r="A329" t="s">
        <v>579</v>
      </c>
      <c r="B329" s="6">
        <v>4809860</v>
      </c>
    </row>
    <row r="330" spans="1:2">
      <c r="A330" t="s">
        <v>582</v>
      </c>
      <c r="B330" s="9">
        <v>4809870</v>
      </c>
    </row>
    <row r="331" spans="1:2">
      <c r="A331" t="s">
        <v>588</v>
      </c>
      <c r="B331" s="7">
        <v>4809980</v>
      </c>
    </row>
    <row r="332" spans="1:2">
      <c r="A332" t="s">
        <v>591</v>
      </c>
      <c r="B332" s="6">
        <v>4810140</v>
      </c>
    </row>
    <row r="333" spans="1:2">
      <c r="A333" t="s">
        <v>596</v>
      </c>
      <c r="B333" s="6">
        <v>4810200</v>
      </c>
    </row>
    <row r="334" spans="1:2">
      <c r="A334" t="s">
        <v>599</v>
      </c>
      <c r="B334" s="6">
        <v>4810230</v>
      </c>
    </row>
    <row r="335" spans="1:2">
      <c r="A335" t="s">
        <v>602</v>
      </c>
      <c r="B335" s="9">
        <v>4810260</v>
      </c>
    </row>
    <row r="336" spans="1:2">
      <c r="A336" t="s">
        <v>608</v>
      </c>
      <c r="B336" s="6">
        <v>4810320</v>
      </c>
    </row>
    <row r="337" spans="1:2">
      <c r="A337" t="s">
        <v>611</v>
      </c>
      <c r="B337" s="6">
        <v>4810350</v>
      </c>
    </row>
    <row r="338" spans="1:2">
      <c r="A338" t="s">
        <v>614</v>
      </c>
      <c r="B338" s="6">
        <v>4810380</v>
      </c>
    </row>
    <row r="339" spans="1:2">
      <c r="A339" t="s">
        <v>617</v>
      </c>
      <c r="B339" s="7">
        <v>4810440</v>
      </c>
    </row>
    <row r="340" spans="1:2">
      <c r="A340" t="s">
        <v>620</v>
      </c>
      <c r="B340" s="6">
        <v>4810470</v>
      </c>
    </row>
    <row r="341" spans="1:2">
      <c r="A341" t="s">
        <v>623</v>
      </c>
      <c r="B341" s="6">
        <v>4810500</v>
      </c>
    </row>
    <row r="342" spans="1:2">
      <c r="A342" t="s">
        <v>626</v>
      </c>
      <c r="B342" s="6">
        <v>4810590</v>
      </c>
    </row>
    <row r="343" spans="1:2">
      <c r="A343" t="s">
        <v>629</v>
      </c>
      <c r="B343" s="6">
        <v>4810620</v>
      </c>
    </row>
    <row r="344" spans="1:2">
      <c r="A344" t="s">
        <v>632</v>
      </c>
      <c r="B344" s="6">
        <v>4810650</v>
      </c>
    </row>
    <row r="345" spans="1:2">
      <c r="A345" t="s">
        <v>635</v>
      </c>
      <c r="B345" s="6">
        <v>4810710</v>
      </c>
    </row>
    <row r="346" spans="1:2">
      <c r="A346" t="s">
        <v>638</v>
      </c>
      <c r="B346" s="6">
        <v>4810740</v>
      </c>
    </row>
    <row r="347" spans="1:2">
      <c r="A347" t="s">
        <v>641</v>
      </c>
      <c r="B347" s="6">
        <v>4810780</v>
      </c>
    </row>
    <row r="348" spans="1:2">
      <c r="A348" t="s">
        <v>644</v>
      </c>
      <c r="B348" s="6">
        <v>4810800</v>
      </c>
    </row>
    <row r="349" spans="1:2">
      <c r="A349" t="s">
        <v>647</v>
      </c>
      <c r="B349" s="6">
        <v>4810830</v>
      </c>
    </row>
    <row r="350" spans="1:2">
      <c r="A350" t="s">
        <v>650</v>
      </c>
      <c r="B350" s="6">
        <v>4810860</v>
      </c>
    </row>
    <row r="351" spans="1:2">
      <c r="A351" t="s">
        <v>653</v>
      </c>
      <c r="B351" s="6">
        <v>4810890</v>
      </c>
    </row>
    <row r="352" spans="1:2">
      <c r="A352" t="s">
        <v>656</v>
      </c>
      <c r="B352" s="6">
        <v>4810910</v>
      </c>
    </row>
    <row r="353" spans="1:2">
      <c r="A353" t="s">
        <v>659</v>
      </c>
      <c r="B353" s="6">
        <v>4810950</v>
      </c>
    </row>
    <row r="354" spans="1:2">
      <c r="A354" t="s">
        <v>668</v>
      </c>
      <c r="B354" s="6">
        <v>4811010</v>
      </c>
    </row>
    <row r="355" spans="1:2">
      <c r="A355" t="s">
        <v>671</v>
      </c>
      <c r="B355" s="6">
        <v>4811040</v>
      </c>
    </row>
    <row r="356" spans="1:2">
      <c r="A356" t="s">
        <v>674</v>
      </c>
      <c r="B356" s="6">
        <v>4811070</v>
      </c>
    </row>
    <row r="357" spans="1:2">
      <c r="A357" t="s">
        <v>677</v>
      </c>
      <c r="B357" s="6">
        <v>4811110</v>
      </c>
    </row>
    <row r="358" spans="1:2">
      <c r="A358" t="s">
        <v>683</v>
      </c>
      <c r="B358" s="6">
        <v>4811190</v>
      </c>
    </row>
    <row r="359" spans="1:2">
      <c r="A359" t="s">
        <v>686</v>
      </c>
      <c r="B359" s="6">
        <v>4811220</v>
      </c>
    </row>
    <row r="360" spans="1:2">
      <c r="A360" t="s">
        <v>689</v>
      </c>
      <c r="B360" s="6">
        <v>4811250</v>
      </c>
    </row>
    <row r="361" spans="1:2">
      <c r="A361" t="s">
        <v>692</v>
      </c>
      <c r="B361" s="6">
        <v>4811280</v>
      </c>
    </row>
    <row r="362" spans="1:2">
      <c r="A362" t="s">
        <v>695</v>
      </c>
      <c r="B362" s="6">
        <v>4811310</v>
      </c>
    </row>
    <row r="363" spans="1:2">
      <c r="A363" t="s">
        <v>698</v>
      </c>
      <c r="B363" s="6">
        <v>4811340</v>
      </c>
    </row>
    <row r="364" spans="1:2">
      <c r="A364" t="s">
        <v>1351</v>
      </c>
      <c r="B364" s="9">
        <v>4811400</v>
      </c>
    </row>
    <row r="365" spans="1:2">
      <c r="A365" t="s">
        <v>701</v>
      </c>
      <c r="B365" s="6">
        <v>4811430</v>
      </c>
    </row>
    <row r="366" spans="1:2">
      <c r="A366" t="s">
        <v>704</v>
      </c>
      <c r="B366" s="6">
        <v>4811460</v>
      </c>
    </row>
    <row r="367" spans="1:2">
      <c r="A367" t="s">
        <v>707</v>
      </c>
      <c r="B367" s="6">
        <v>4811490</v>
      </c>
    </row>
    <row r="368" spans="1:2">
      <c r="A368" t="s">
        <v>710</v>
      </c>
      <c r="B368" s="6">
        <v>4811520</v>
      </c>
    </row>
    <row r="369" spans="1:2">
      <c r="A369" t="s">
        <v>713</v>
      </c>
      <c r="B369" s="7">
        <v>4811550</v>
      </c>
    </row>
    <row r="370" spans="1:2">
      <c r="A370" t="s">
        <v>716</v>
      </c>
      <c r="B370" s="6">
        <v>4811580</v>
      </c>
    </row>
    <row r="371" spans="1:2">
      <c r="A371" t="s">
        <v>719</v>
      </c>
      <c r="B371" s="6">
        <v>4811610</v>
      </c>
    </row>
    <row r="372" spans="1:2">
      <c r="A372" t="s">
        <v>722</v>
      </c>
      <c r="B372" s="6">
        <v>4811640</v>
      </c>
    </row>
    <row r="373" spans="1:2">
      <c r="A373" t="s">
        <v>725</v>
      </c>
      <c r="B373" s="6">
        <v>4811680</v>
      </c>
    </row>
    <row r="374" spans="1:2">
      <c r="A374" t="s">
        <v>728</v>
      </c>
      <c r="B374" s="6">
        <v>4811700</v>
      </c>
    </row>
    <row r="375" spans="1:2">
      <c r="A375" t="s">
        <v>731</v>
      </c>
      <c r="B375" s="6">
        <v>4811730</v>
      </c>
    </row>
    <row r="376" spans="1:2">
      <c r="A376" t="s">
        <v>734</v>
      </c>
      <c r="B376" s="6">
        <v>4811790</v>
      </c>
    </row>
    <row r="377" spans="1:2">
      <c r="A377" t="s">
        <v>737</v>
      </c>
      <c r="B377" s="6">
        <v>4811820</v>
      </c>
    </row>
    <row r="378" spans="1:2">
      <c r="A378" t="s">
        <v>740</v>
      </c>
      <c r="B378" s="7">
        <v>4811850</v>
      </c>
    </row>
    <row r="379" spans="1:2">
      <c r="A379" t="s">
        <v>743</v>
      </c>
      <c r="B379" s="6">
        <v>4811910</v>
      </c>
    </row>
    <row r="380" spans="1:2">
      <c r="A380" t="s">
        <v>746</v>
      </c>
      <c r="B380" s="6">
        <v>4811990</v>
      </c>
    </row>
    <row r="381" spans="1:2">
      <c r="A381" t="s">
        <v>749</v>
      </c>
      <c r="B381" s="6">
        <v>4812060</v>
      </c>
    </row>
    <row r="382" spans="1:2">
      <c r="A382" t="s">
        <v>752</v>
      </c>
      <c r="B382" s="6">
        <v>4812090</v>
      </c>
    </row>
    <row r="383" spans="1:2">
      <c r="A383" t="s">
        <v>755</v>
      </c>
      <c r="B383" s="6">
        <v>4812120</v>
      </c>
    </row>
    <row r="384" spans="1:2">
      <c r="A384" t="s">
        <v>758</v>
      </c>
      <c r="B384" s="6">
        <v>4812150</v>
      </c>
    </row>
    <row r="385" spans="1:2">
      <c r="A385" t="s">
        <v>761</v>
      </c>
      <c r="B385" s="6">
        <v>4812180</v>
      </c>
    </row>
    <row r="386" spans="1:2">
      <c r="A386" t="s">
        <v>764</v>
      </c>
      <c r="B386" s="9">
        <v>4812220</v>
      </c>
    </row>
    <row r="387" spans="1:2">
      <c r="A387" t="s">
        <v>767</v>
      </c>
      <c r="B387" s="6">
        <v>4812240</v>
      </c>
    </row>
    <row r="388" spans="1:2">
      <c r="A388" t="s">
        <v>773</v>
      </c>
      <c r="B388" s="9">
        <v>4812360</v>
      </c>
    </row>
    <row r="389" spans="1:2">
      <c r="A389" t="s">
        <v>776</v>
      </c>
      <c r="B389" s="6">
        <v>4812390</v>
      </c>
    </row>
    <row r="390" spans="1:2">
      <c r="A390" t="s">
        <v>779</v>
      </c>
      <c r="B390" s="6">
        <v>4812420</v>
      </c>
    </row>
    <row r="391" spans="1:2">
      <c r="A391" t="s">
        <v>782</v>
      </c>
      <c r="B391" s="6">
        <v>4812460</v>
      </c>
    </row>
    <row r="392" spans="1:2">
      <c r="A392" t="s">
        <v>785</v>
      </c>
      <c r="B392" s="6">
        <v>4812480</v>
      </c>
    </row>
    <row r="393" spans="1:2">
      <c r="A393" t="s">
        <v>788</v>
      </c>
      <c r="B393" s="6">
        <v>4812510</v>
      </c>
    </row>
    <row r="394" spans="1:2">
      <c r="A394" t="s">
        <v>791</v>
      </c>
      <c r="B394" s="7">
        <v>4812540</v>
      </c>
    </row>
    <row r="395" spans="1:2">
      <c r="A395" t="s">
        <v>794</v>
      </c>
      <c r="B395" s="6">
        <v>4812640</v>
      </c>
    </row>
    <row r="396" spans="1:2">
      <c r="A396" t="s">
        <v>797</v>
      </c>
      <c r="B396" s="6">
        <v>4812660</v>
      </c>
    </row>
    <row r="397" spans="1:2">
      <c r="A397" t="s">
        <v>800</v>
      </c>
      <c r="B397" s="6">
        <v>4812700</v>
      </c>
    </row>
    <row r="398" spans="1:2">
      <c r="A398" t="s">
        <v>803</v>
      </c>
      <c r="B398" s="6">
        <v>4812750</v>
      </c>
    </row>
    <row r="399" spans="1:2">
      <c r="A399" t="s">
        <v>806</v>
      </c>
      <c r="B399" s="6">
        <v>4812780</v>
      </c>
    </row>
    <row r="400" spans="1:2">
      <c r="A400" t="s">
        <v>809</v>
      </c>
      <c r="B400" s="6">
        <v>4812810</v>
      </c>
    </row>
    <row r="401" spans="1:2">
      <c r="A401" t="s">
        <v>812</v>
      </c>
      <c r="B401" s="6">
        <v>4812870</v>
      </c>
    </row>
    <row r="402" spans="1:2">
      <c r="A402" t="s">
        <v>815</v>
      </c>
      <c r="B402" s="6">
        <v>4812990</v>
      </c>
    </row>
    <row r="403" spans="1:2">
      <c r="A403" t="s">
        <v>818</v>
      </c>
      <c r="B403" s="6">
        <v>4813020</v>
      </c>
    </row>
    <row r="404" spans="1:2">
      <c r="A404" t="s">
        <v>821</v>
      </c>
      <c r="B404" s="9">
        <v>4813050</v>
      </c>
    </row>
    <row r="405" spans="1:2">
      <c r="A405" t="s">
        <v>824</v>
      </c>
      <c r="B405" s="6">
        <v>4813110</v>
      </c>
    </row>
    <row r="406" spans="1:2">
      <c r="A406" t="s">
        <v>827</v>
      </c>
      <c r="B406" s="6">
        <v>4813170</v>
      </c>
    </row>
    <row r="407" spans="1:2">
      <c r="A407" t="s">
        <v>830</v>
      </c>
      <c r="B407" s="6">
        <v>4813200</v>
      </c>
    </row>
    <row r="408" spans="1:2">
      <c r="A408" t="s">
        <v>833</v>
      </c>
      <c r="B408" s="6">
        <v>4813230</v>
      </c>
    </row>
    <row r="409" spans="1:2">
      <c r="A409" t="s">
        <v>836</v>
      </c>
      <c r="B409" s="6">
        <v>4813260</v>
      </c>
    </row>
    <row r="410" spans="1:2">
      <c r="A410" t="s">
        <v>839</v>
      </c>
      <c r="B410" s="6">
        <v>4813290</v>
      </c>
    </row>
    <row r="411" spans="1:2">
      <c r="A411" t="s">
        <v>842</v>
      </c>
      <c r="B411" s="6">
        <v>4813320</v>
      </c>
    </row>
    <row r="412" spans="1:2">
      <c r="A412" t="s">
        <v>845</v>
      </c>
      <c r="B412" s="6">
        <v>4813350</v>
      </c>
    </row>
    <row r="413" spans="1:2">
      <c r="A413" t="s">
        <v>848</v>
      </c>
      <c r="B413" s="6">
        <v>4813410</v>
      </c>
    </row>
    <row r="414" spans="1:2">
      <c r="A414" t="s">
        <v>853</v>
      </c>
      <c r="B414" s="6">
        <v>4813440</v>
      </c>
    </row>
    <row r="415" spans="1:2">
      <c r="A415" t="s">
        <v>856</v>
      </c>
      <c r="B415" s="6">
        <v>4813500</v>
      </c>
    </row>
    <row r="416" spans="1:2">
      <c r="A416" t="s">
        <v>2099</v>
      </c>
      <c r="B416" s="6">
        <v>4813530</v>
      </c>
    </row>
    <row r="417" spans="1:2">
      <c r="A417" t="s">
        <v>859</v>
      </c>
      <c r="B417" s="6">
        <v>4813590</v>
      </c>
    </row>
    <row r="418" spans="1:2">
      <c r="A418" t="s">
        <v>862</v>
      </c>
      <c r="B418" s="7">
        <v>4813620</v>
      </c>
    </row>
    <row r="419" spans="1:2">
      <c r="A419" t="s">
        <v>865</v>
      </c>
      <c r="B419" s="6">
        <v>4813650</v>
      </c>
    </row>
    <row r="420" spans="1:2">
      <c r="A420" t="s">
        <v>870</v>
      </c>
      <c r="B420" s="6">
        <v>4813710</v>
      </c>
    </row>
    <row r="421" spans="1:2">
      <c r="A421" t="s">
        <v>873</v>
      </c>
      <c r="B421" s="7">
        <v>4813740</v>
      </c>
    </row>
    <row r="422" spans="1:2">
      <c r="A422" t="s">
        <v>876</v>
      </c>
      <c r="B422" s="6">
        <v>4813770</v>
      </c>
    </row>
    <row r="423" spans="1:2">
      <c r="A423" t="s">
        <v>879</v>
      </c>
      <c r="B423" s="6">
        <v>4813800</v>
      </c>
    </row>
    <row r="424" spans="1:2">
      <c r="A424" t="s">
        <v>882</v>
      </c>
      <c r="B424" s="6">
        <v>4813860</v>
      </c>
    </row>
    <row r="425" spans="1:2">
      <c r="A425" t="s">
        <v>885</v>
      </c>
      <c r="B425" s="7">
        <v>4813890</v>
      </c>
    </row>
    <row r="426" spans="1:2">
      <c r="A426" t="s">
        <v>888</v>
      </c>
      <c r="B426" s="6">
        <v>4813920</v>
      </c>
    </row>
    <row r="427" spans="1:2">
      <c r="A427" t="s">
        <v>891</v>
      </c>
      <c r="B427" s="6">
        <v>4813960</v>
      </c>
    </row>
    <row r="428" spans="1:2">
      <c r="A428" t="s">
        <v>894</v>
      </c>
      <c r="B428" s="6">
        <v>4813980</v>
      </c>
    </row>
    <row r="429" spans="1:2">
      <c r="A429" t="s">
        <v>900</v>
      </c>
      <c r="B429" s="6">
        <v>4814010</v>
      </c>
    </row>
    <row r="430" spans="1:2">
      <c r="A430" t="s">
        <v>903</v>
      </c>
      <c r="B430" s="6">
        <v>4814070</v>
      </c>
    </row>
    <row r="431" spans="1:2">
      <c r="A431" t="s">
        <v>906</v>
      </c>
      <c r="B431" s="6">
        <v>4814130</v>
      </c>
    </row>
    <row r="432" spans="1:2">
      <c r="A432" t="s">
        <v>909</v>
      </c>
      <c r="B432" s="9">
        <v>4814160</v>
      </c>
    </row>
    <row r="433" spans="1:2">
      <c r="A433" t="s">
        <v>912</v>
      </c>
      <c r="B433" s="6">
        <v>4814190</v>
      </c>
    </row>
    <row r="434" spans="1:2">
      <c r="A434" t="s">
        <v>915</v>
      </c>
      <c r="B434" s="6">
        <v>4814250</v>
      </c>
    </row>
    <row r="435" spans="1:2">
      <c r="A435" t="s">
        <v>918</v>
      </c>
      <c r="B435" s="6">
        <v>4814280</v>
      </c>
    </row>
    <row r="436" spans="1:2">
      <c r="A436" t="s">
        <v>921</v>
      </c>
      <c r="B436" s="6">
        <v>4814310</v>
      </c>
    </row>
    <row r="437" spans="1:2">
      <c r="A437" t="s">
        <v>924</v>
      </c>
      <c r="B437" s="6">
        <v>4814370</v>
      </c>
    </row>
    <row r="438" spans="1:2">
      <c r="A438" t="s">
        <v>927</v>
      </c>
      <c r="B438" s="6">
        <v>4814400</v>
      </c>
    </row>
    <row r="439" spans="1:2">
      <c r="A439" t="s">
        <v>930</v>
      </c>
      <c r="B439" s="6">
        <v>4814430</v>
      </c>
    </row>
    <row r="440" spans="1:2">
      <c r="A440" t="s">
        <v>933</v>
      </c>
      <c r="B440" s="9">
        <v>4814450</v>
      </c>
    </row>
    <row r="441" spans="1:2">
      <c r="A441" t="s">
        <v>936</v>
      </c>
      <c r="B441" s="6">
        <v>4814490</v>
      </c>
    </row>
    <row r="442" spans="1:2">
      <c r="A442" t="s">
        <v>939</v>
      </c>
      <c r="B442" s="9">
        <v>4814520</v>
      </c>
    </row>
    <row r="443" spans="1:2">
      <c r="A443" t="s">
        <v>942</v>
      </c>
      <c r="B443" s="6">
        <v>4814550</v>
      </c>
    </row>
    <row r="444" spans="1:2">
      <c r="A444" t="s">
        <v>948</v>
      </c>
      <c r="B444" s="6">
        <v>4814580</v>
      </c>
    </row>
    <row r="445" spans="1:2">
      <c r="A445" t="s">
        <v>951</v>
      </c>
      <c r="B445" s="6">
        <v>4814600</v>
      </c>
    </row>
    <row r="446" spans="1:2">
      <c r="A446" t="s">
        <v>954</v>
      </c>
      <c r="B446" s="6">
        <v>4814640</v>
      </c>
    </row>
    <row r="447" spans="1:2">
      <c r="A447" t="s">
        <v>957</v>
      </c>
      <c r="B447" s="9">
        <v>4814670</v>
      </c>
    </row>
    <row r="448" spans="1:2">
      <c r="A448" t="s">
        <v>960</v>
      </c>
      <c r="B448" s="6">
        <v>4814700</v>
      </c>
    </row>
    <row r="449" spans="1:2">
      <c r="A449" t="s">
        <v>963</v>
      </c>
      <c r="B449" s="6">
        <v>4814730</v>
      </c>
    </row>
    <row r="450" spans="1:2">
      <c r="A450" t="s">
        <v>966</v>
      </c>
      <c r="B450" s="6">
        <v>4814760</v>
      </c>
    </row>
    <row r="451" spans="1:2">
      <c r="A451" t="s">
        <v>969</v>
      </c>
      <c r="B451" s="6">
        <v>4814790</v>
      </c>
    </row>
    <row r="452" spans="1:2">
      <c r="A452" t="s">
        <v>972</v>
      </c>
      <c r="B452" s="6">
        <v>4814820</v>
      </c>
    </row>
    <row r="453" spans="1:2">
      <c r="A453" t="s">
        <v>975</v>
      </c>
      <c r="B453" s="6">
        <v>4814850</v>
      </c>
    </row>
    <row r="454" spans="1:2">
      <c r="A454" t="s">
        <v>978</v>
      </c>
      <c r="B454" s="9">
        <v>4814880</v>
      </c>
    </row>
    <row r="455" spans="1:2">
      <c r="A455" t="s">
        <v>981</v>
      </c>
      <c r="B455" s="7">
        <v>4814920</v>
      </c>
    </row>
    <row r="456" spans="1:2">
      <c r="A456" t="s">
        <v>984</v>
      </c>
      <c r="B456" s="9">
        <v>4814970</v>
      </c>
    </row>
    <row r="457" spans="1:2">
      <c r="A457" t="s">
        <v>987</v>
      </c>
      <c r="B457" s="6">
        <v>4815000</v>
      </c>
    </row>
    <row r="458" spans="1:2">
      <c r="A458" t="s">
        <v>990</v>
      </c>
      <c r="B458" s="6">
        <v>4815120</v>
      </c>
    </row>
    <row r="459" spans="1:2">
      <c r="A459" t="s">
        <v>993</v>
      </c>
      <c r="B459" s="6">
        <v>4815150</v>
      </c>
    </row>
    <row r="460" spans="1:2">
      <c r="A460" t="s">
        <v>2084</v>
      </c>
      <c r="B460" s="9">
        <v>4815180</v>
      </c>
    </row>
    <row r="461" spans="1:2">
      <c r="A461" t="s">
        <v>996</v>
      </c>
      <c r="B461" s="6">
        <v>4815210</v>
      </c>
    </row>
    <row r="462" spans="1:2">
      <c r="A462" t="s">
        <v>999</v>
      </c>
      <c r="B462" s="6">
        <v>4815240</v>
      </c>
    </row>
    <row r="463" spans="1:2">
      <c r="A463" t="s">
        <v>1002</v>
      </c>
      <c r="B463" s="6">
        <v>4815270</v>
      </c>
    </row>
    <row r="464" spans="1:2">
      <c r="A464" t="s">
        <v>1005</v>
      </c>
      <c r="B464" s="9">
        <v>4815300</v>
      </c>
    </row>
    <row r="465" spans="1:2">
      <c r="A465" t="s">
        <v>1008</v>
      </c>
      <c r="B465" s="6">
        <v>4815330</v>
      </c>
    </row>
    <row r="466" spans="1:2">
      <c r="A466" t="s">
        <v>1011</v>
      </c>
      <c r="B466" s="7">
        <v>4815360</v>
      </c>
    </row>
    <row r="467" spans="1:2">
      <c r="A467" t="s">
        <v>1014</v>
      </c>
      <c r="B467" s="6">
        <v>4815400</v>
      </c>
    </row>
    <row r="468" spans="1:2">
      <c r="A468" t="s">
        <v>1017</v>
      </c>
      <c r="B468" s="7">
        <v>4815420</v>
      </c>
    </row>
    <row r="469" spans="1:2">
      <c r="A469" t="s">
        <v>1020</v>
      </c>
      <c r="B469" s="6">
        <v>4815480</v>
      </c>
    </row>
    <row r="470" spans="1:2">
      <c r="A470" t="s">
        <v>1023</v>
      </c>
      <c r="B470" s="6">
        <v>4815510</v>
      </c>
    </row>
    <row r="471" spans="1:2">
      <c r="A471" t="s">
        <v>1026</v>
      </c>
      <c r="B471" s="6">
        <v>4815540</v>
      </c>
    </row>
    <row r="472" spans="1:2">
      <c r="A472" t="s">
        <v>1029</v>
      </c>
      <c r="B472" s="7">
        <v>4815570</v>
      </c>
    </row>
    <row r="473" spans="1:2">
      <c r="A473" t="s">
        <v>1032</v>
      </c>
      <c r="B473" s="6">
        <v>4815600</v>
      </c>
    </row>
    <row r="474" spans="1:2">
      <c r="A474" t="s">
        <v>1041</v>
      </c>
      <c r="B474" s="6">
        <v>4815750</v>
      </c>
    </row>
    <row r="475" spans="1:2">
      <c r="A475" t="s">
        <v>1047</v>
      </c>
      <c r="B475" s="6">
        <v>4815810</v>
      </c>
    </row>
    <row r="476" spans="1:2">
      <c r="A476" t="s">
        <v>1050</v>
      </c>
      <c r="B476" s="6">
        <v>4815840</v>
      </c>
    </row>
    <row r="477" spans="1:2">
      <c r="A477" t="s">
        <v>1053</v>
      </c>
      <c r="B477" s="9">
        <v>4815870</v>
      </c>
    </row>
    <row r="478" spans="1:2">
      <c r="A478" t="s">
        <v>1056</v>
      </c>
      <c r="B478" s="6">
        <v>4815910</v>
      </c>
    </row>
    <row r="479" spans="1:2">
      <c r="A479" t="s">
        <v>1059</v>
      </c>
      <c r="B479" s="6">
        <v>4815930</v>
      </c>
    </row>
    <row r="480" spans="1:2">
      <c r="A480" t="s">
        <v>1062</v>
      </c>
      <c r="B480" s="6">
        <v>4815960</v>
      </c>
    </row>
    <row r="481" spans="1:2">
      <c r="A481" t="s">
        <v>1065</v>
      </c>
      <c r="B481" s="6">
        <v>4815990</v>
      </c>
    </row>
    <row r="482" spans="1:2">
      <c r="A482" t="s">
        <v>1068</v>
      </c>
      <c r="B482" s="7">
        <v>4816020</v>
      </c>
    </row>
    <row r="483" spans="1:2">
      <c r="A483" t="s">
        <v>1071</v>
      </c>
      <c r="B483" s="6">
        <v>4816080</v>
      </c>
    </row>
    <row r="484" spans="1:2">
      <c r="A484" t="s">
        <v>1074</v>
      </c>
      <c r="B484" s="9">
        <v>4816110</v>
      </c>
    </row>
    <row r="485" spans="1:2">
      <c r="A485" t="s">
        <v>1077</v>
      </c>
      <c r="B485" s="8">
        <v>4816140</v>
      </c>
    </row>
    <row r="486" spans="1:2">
      <c r="A486" t="s">
        <v>1080</v>
      </c>
      <c r="B486" s="6">
        <v>4816180</v>
      </c>
    </row>
    <row r="487" spans="1:2">
      <c r="A487" t="s">
        <v>1083</v>
      </c>
      <c r="B487" s="6">
        <v>4816200</v>
      </c>
    </row>
    <row r="488" spans="1:2">
      <c r="A488" t="s">
        <v>1092</v>
      </c>
      <c r="B488" s="7">
        <v>4816260</v>
      </c>
    </row>
    <row r="489" spans="1:2">
      <c r="A489" t="s">
        <v>1095</v>
      </c>
      <c r="B489" s="6">
        <v>4816290</v>
      </c>
    </row>
    <row r="490" spans="1:2">
      <c r="A490" t="s">
        <v>1098</v>
      </c>
      <c r="B490" s="7">
        <v>4816320</v>
      </c>
    </row>
    <row r="491" spans="1:2">
      <c r="A491" t="s">
        <v>1101</v>
      </c>
      <c r="B491" s="6">
        <v>4816380</v>
      </c>
    </row>
    <row r="492" spans="1:2">
      <c r="A492" t="s">
        <v>1106</v>
      </c>
      <c r="B492" s="6">
        <v>4816410</v>
      </c>
    </row>
    <row r="493" spans="1:2">
      <c r="A493" t="s">
        <v>1112</v>
      </c>
      <c r="B493" s="6">
        <v>4816440</v>
      </c>
    </row>
    <row r="494" spans="1:2">
      <c r="A494" t="s">
        <v>1118</v>
      </c>
      <c r="B494" s="6">
        <v>4816500</v>
      </c>
    </row>
    <row r="495" spans="1:2">
      <c r="A495" t="s">
        <v>1121</v>
      </c>
      <c r="B495" s="6">
        <v>4816530</v>
      </c>
    </row>
    <row r="496" spans="1:2">
      <c r="A496" t="s">
        <v>1109</v>
      </c>
      <c r="B496" s="9">
        <v>4816570</v>
      </c>
    </row>
    <row r="497" spans="1:2">
      <c r="A497" t="s">
        <v>1124</v>
      </c>
      <c r="B497" s="6">
        <v>4816620</v>
      </c>
    </row>
    <row r="498" spans="1:2">
      <c r="A498" t="s">
        <v>1127</v>
      </c>
      <c r="B498" s="7">
        <v>4816650</v>
      </c>
    </row>
    <row r="499" spans="1:2">
      <c r="A499" t="s">
        <v>1130</v>
      </c>
      <c r="B499" s="6">
        <v>4816710</v>
      </c>
    </row>
    <row r="500" spans="1:2">
      <c r="A500" t="s">
        <v>1133</v>
      </c>
      <c r="B500" s="6">
        <v>4816740</v>
      </c>
    </row>
    <row r="501" spans="1:2">
      <c r="A501" t="s">
        <v>1136</v>
      </c>
      <c r="B501" s="6">
        <v>4816770</v>
      </c>
    </row>
    <row r="502" spans="1:2">
      <c r="A502" t="s">
        <v>1115</v>
      </c>
      <c r="B502" s="9">
        <v>4816860</v>
      </c>
    </row>
    <row r="503" spans="1:2">
      <c r="A503" t="s">
        <v>1139</v>
      </c>
      <c r="B503" s="6">
        <v>4816890</v>
      </c>
    </row>
    <row r="504" spans="1:2">
      <c r="A504" t="s">
        <v>1142</v>
      </c>
      <c r="B504" s="7">
        <v>4816920</v>
      </c>
    </row>
    <row r="505" spans="1:2">
      <c r="A505" t="s">
        <v>1145</v>
      </c>
      <c r="B505" s="6">
        <v>4816950</v>
      </c>
    </row>
    <row r="506" spans="1:2">
      <c r="A506" t="s">
        <v>1148</v>
      </c>
      <c r="B506" s="7">
        <v>4816980</v>
      </c>
    </row>
    <row r="507" spans="1:2">
      <c r="A507" t="s">
        <v>1151</v>
      </c>
      <c r="B507" s="6">
        <v>4817010</v>
      </c>
    </row>
    <row r="508" spans="1:2">
      <c r="A508" t="s">
        <v>1154</v>
      </c>
      <c r="B508" s="6">
        <v>4817040</v>
      </c>
    </row>
    <row r="509" spans="1:2">
      <c r="A509" t="s">
        <v>1157</v>
      </c>
      <c r="B509" s="6">
        <v>4817070</v>
      </c>
    </row>
    <row r="510" spans="1:2">
      <c r="A510" t="s">
        <v>1160</v>
      </c>
      <c r="B510" s="6">
        <v>4817100</v>
      </c>
    </row>
    <row r="511" spans="1:2">
      <c r="A511" t="s">
        <v>1163</v>
      </c>
      <c r="B511" s="7">
        <v>4817130</v>
      </c>
    </row>
    <row r="512" spans="1:2">
      <c r="A512" t="s">
        <v>1166</v>
      </c>
      <c r="B512" s="6">
        <v>4817160</v>
      </c>
    </row>
    <row r="513" spans="1:2">
      <c r="A513" t="s">
        <v>1169</v>
      </c>
      <c r="B513" s="7">
        <v>4817190</v>
      </c>
    </row>
    <row r="514" spans="1:2">
      <c r="A514" t="s">
        <v>1172</v>
      </c>
      <c r="B514" s="6">
        <v>4817280</v>
      </c>
    </row>
    <row r="515" spans="1:2">
      <c r="A515" t="s">
        <v>1175</v>
      </c>
      <c r="B515" s="6">
        <v>4817390</v>
      </c>
    </row>
    <row r="516" spans="1:2">
      <c r="A516" t="s">
        <v>1178</v>
      </c>
      <c r="B516" s="9">
        <v>4817400</v>
      </c>
    </row>
    <row r="517" spans="1:2">
      <c r="A517" t="s">
        <v>1181</v>
      </c>
      <c r="B517" s="6">
        <v>4817460</v>
      </c>
    </row>
    <row r="518" spans="1:2">
      <c r="A518" t="s">
        <v>1187</v>
      </c>
      <c r="B518" s="7">
        <v>4817550</v>
      </c>
    </row>
    <row r="519" spans="1:2">
      <c r="A519" t="s">
        <v>1190</v>
      </c>
      <c r="B519" s="6">
        <v>4817580</v>
      </c>
    </row>
    <row r="520" spans="1:2">
      <c r="A520" t="s">
        <v>1193</v>
      </c>
      <c r="B520" s="6">
        <v>4817610</v>
      </c>
    </row>
    <row r="521" spans="1:2">
      <c r="A521" t="s">
        <v>1196</v>
      </c>
      <c r="B521" s="6">
        <v>4817640</v>
      </c>
    </row>
    <row r="522" spans="1:2">
      <c r="A522" t="s">
        <v>1199</v>
      </c>
      <c r="B522" s="9">
        <v>4817700</v>
      </c>
    </row>
    <row r="523" spans="1:2">
      <c r="A523" t="s">
        <v>1202</v>
      </c>
      <c r="B523" s="6">
        <v>4817730</v>
      </c>
    </row>
    <row r="524" spans="1:2">
      <c r="A524" t="s">
        <v>1205</v>
      </c>
      <c r="B524" s="6">
        <v>4817760</v>
      </c>
    </row>
    <row r="525" spans="1:2">
      <c r="A525" t="s">
        <v>1208</v>
      </c>
      <c r="B525" s="6">
        <v>4817790</v>
      </c>
    </row>
    <row r="526" spans="1:2">
      <c r="A526" t="s">
        <v>1211</v>
      </c>
      <c r="B526" s="6">
        <v>4817830</v>
      </c>
    </row>
    <row r="527" spans="1:2">
      <c r="A527" t="s">
        <v>1214</v>
      </c>
      <c r="B527" s="6">
        <v>4817850</v>
      </c>
    </row>
    <row r="528" spans="1:2">
      <c r="A528" t="s">
        <v>1217</v>
      </c>
      <c r="B528" s="6">
        <v>4817880</v>
      </c>
    </row>
    <row r="529" spans="1:2">
      <c r="A529" t="s">
        <v>1220</v>
      </c>
      <c r="B529" s="6">
        <v>4817960</v>
      </c>
    </row>
    <row r="530" spans="1:2">
      <c r="A530" t="s">
        <v>1223</v>
      </c>
      <c r="B530" s="9">
        <v>4818000</v>
      </c>
    </row>
    <row r="531" spans="1:2">
      <c r="A531" t="s">
        <v>1226</v>
      </c>
      <c r="B531" s="6">
        <v>4818030</v>
      </c>
    </row>
    <row r="532" spans="1:2">
      <c r="A532" t="s">
        <v>1229</v>
      </c>
      <c r="B532" s="9">
        <v>4818060</v>
      </c>
    </row>
    <row r="533" spans="1:2">
      <c r="A533" t="s">
        <v>1232</v>
      </c>
      <c r="B533" s="7">
        <v>4818070</v>
      </c>
    </row>
    <row r="534" spans="1:2">
      <c r="A534" t="s">
        <v>1235</v>
      </c>
      <c r="B534" s="6">
        <v>4818120</v>
      </c>
    </row>
    <row r="535" spans="1:2">
      <c r="A535" t="s">
        <v>1240</v>
      </c>
      <c r="B535" s="6">
        <v>4818180</v>
      </c>
    </row>
    <row r="536" spans="1:2">
      <c r="A536" t="s">
        <v>1243</v>
      </c>
      <c r="B536" s="6">
        <v>4818210</v>
      </c>
    </row>
    <row r="537" spans="1:2">
      <c r="A537" t="s">
        <v>1246</v>
      </c>
      <c r="B537" s="6">
        <v>4818280</v>
      </c>
    </row>
    <row r="538" spans="1:2">
      <c r="A538" t="s">
        <v>1249</v>
      </c>
      <c r="B538" s="6">
        <v>4818300</v>
      </c>
    </row>
    <row r="539" spans="1:2">
      <c r="A539" t="s">
        <v>1252</v>
      </c>
      <c r="B539" s="6">
        <v>4818330</v>
      </c>
    </row>
    <row r="540" spans="1:2">
      <c r="A540" t="s">
        <v>1255</v>
      </c>
      <c r="B540" s="6">
        <v>4818360</v>
      </c>
    </row>
    <row r="541" spans="1:2">
      <c r="A541" t="s">
        <v>1258</v>
      </c>
      <c r="B541" s="6">
        <v>4818390</v>
      </c>
    </row>
    <row r="542" spans="1:2">
      <c r="A542" t="s">
        <v>1261</v>
      </c>
      <c r="B542" s="6">
        <v>4818480</v>
      </c>
    </row>
    <row r="543" spans="1:2">
      <c r="A543" t="s">
        <v>1264</v>
      </c>
      <c r="B543" s="6">
        <v>4818540</v>
      </c>
    </row>
    <row r="544" spans="1:2">
      <c r="A544" t="s">
        <v>1267</v>
      </c>
      <c r="B544" s="6">
        <v>4818600</v>
      </c>
    </row>
    <row r="545" spans="1:2">
      <c r="A545" t="s">
        <v>1270</v>
      </c>
      <c r="B545" s="7">
        <v>4818660</v>
      </c>
    </row>
    <row r="546" spans="1:2">
      <c r="A546" t="s">
        <v>1273</v>
      </c>
      <c r="B546" s="6">
        <v>4818690</v>
      </c>
    </row>
    <row r="547" spans="1:2">
      <c r="A547" t="s">
        <v>1276</v>
      </c>
      <c r="B547" s="6">
        <v>4818720</v>
      </c>
    </row>
    <row r="548" spans="1:2">
      <c r="A548" t="s">
        <v>1279</v>
      </c>
      <c r="B548" s="6">
        <v>4818750</v>
      </c>
    </row>
    <row r="549" spans="1:2">
      <c r="A549" t="s">
        <v>1282</v>
      </c>
      <c r="B549" s="6">
        <v>4818780</v>
      </c>
    </row>
    <row r="550" spans="1:2">
      <c r="A550" t="s">
        <v>1285</v>
      </c>
      <c r="B550" s="6">
        <v>4818810</v>
      </c>
    </row>
    <row r="551" spans="1:2">
      <c r="A551" t="s">
        <v>1288</v>
      </c>
      <c r="B551" s="7">
        <v>4818840</v>
      </c>
    </row>
    <row r="552" spans="1:2">
      <c r="A552" t="s">
        <v>1291</v>
      </c>
      <c r="B552" s="7">
        <v>4818890</v>
      </c>
    </row>
    <row r="553" spans="1:2">
      <c r="A553" t="s">
        <v>1294</v>
      </c>
      <c r="B553" s="6">
        <v>4818900</v>
      </c>
    </row>
    <row r="554" spans="1:2">
      <c r="A554" t="s">
        <v>1297</v>
      </c>
      <c r="B554" s="6">
        <v>4818940</v>
      </c>
    </row>
    <row r="555" spans="1:2">
      <c r="A555" t="s">
        <v>1300</v>
      </c>
      <c r="B555" s="6">
        <v>4819020</v>
      </c>
    </row>
    <row r="556" spans="1:2">
      <c r="A556" t="s">
        <v>1303</v>
      </c>
      <c r="B556" s="7">
        <v>4819050</v>
      </c>
    </row>
    <row r="557" spans="1:2">
      <c r="A557" t="s">
        <v>1306</v>
      </c>
      <c r="B557" s="6">
        <v>4819080</v>
      </c>
    </row>
    <row r="558" spans="1:2">
      <c r="A558" t="s">
        <v>1309</v>
      </c>
      <c r="B558" s="6">
        <v>4819110</v>
      </c>
    </row>
    <row r="559" spans="1:2">
      <c r="A559" t="s">
        <v>1312</v>
      </c>
      <c r="B559" s="6">
        <v>4819140</v>
      </c>
    </row>
    <row r="560" spans="1:2">
      <c r="A560" t="s">
        <v>1315</v>
      </c>
      <c r="B560" s="6">
        <v>4819170</v>
      </c>
    </row>
    <row r="561" spans="1:2">
      <c r="A561" t="s">
        <v>1318</v>
      </c>
      <c r="B561" s="6">
        <v>4819280</v>
      </c>
    </row>
    <row r="562" spans="1:2">
      <c r="A562" t="s">
        <v>1321</v>
      </c>
      <c r="B562" s="6">
        <v>4819320</v>
      </c>
    </row>
    <row r="563" spans="1:2">
      <c r="A563" t="s">
        <v>1324</v>
      </c>
      <c r="B563" s="6">
        <v>4819350</v>
      </c>
    </row>
    <row r="564" spans="1:2">
      <c r="A564" t="s">
        <v>1327</v>
      </c>
      <c r="B564" s="6">
        <v>4819380</v>
      </c>
    </row>
    <row r="565" spans="1:2">
      <c r="A565" t="s">
        <v>1330</v>
      </c>
      <c r="B565" s="7">
        <v>4819440</v>
      </c>
    </row>
    <row r="566" spans="1:2">
      <c r="A566" t="s">
        <v>1333</v>
      </c>
      <c r="B566" s="7">
        <v>4819500</v>
      </c>
    </row>
    <row r="567" spans="1:2">
      <c r="A567" t="s">
        <v>1336</v>
      </c>
      <c r="B567" s="7">
        <v>4819530</v>
      </c>
    </row>
    <row r="568" spans="1:2">
      <c r="A568" t="s">
        <v>1339</v>
      </c>
      <c r="B568" s="6">
        <v>4819560</v>
      </c>
    </row>
    <row r="569" spans="1:2">
      <c r="A569" t="s">
        <v>1342</v>
      </c>
      <c r="B569" s="6">
        <v>4819620</v>
      </c>
    </row>
    <row r="570" spans="1:2">
      <c r="A570" t="s">
        <v>1345</v>
      </c>
      <c r="B570" s="6">
        <v>4819650</v>
      </c>
    </row>
    <row r="571" spans="1:2">
      <c r="A571" t="s">
        <v>1363</v>
      </c>
      <c r="B571" s="6">
        <v>4819700</v>
      </c>
    </row>
    <row r="572" spans="1:2">
      <c r="A572" t="s">
        <v>1366</v>
      </c>
      <c r="B572" s="6">
        <v>4819740</v>
      </c>
    </row>
    <row r="573" spans="1:2">
      <c r="A573" t="s">
        <v>1369</v>
      </c>
      <c r="B573" s="6">
        <v>4819770</v>
      </c>
    </row>
    <row r="574" spans="1:2">
      <c r="A574" t="s">
        <v>1375</v>
      </c>
      <c r="B574" s="6">
        <v>4819820</v>
      </c>
    </row>
    <row r="575" spans="1:2">
      <c r="A575" t="s">
        <v>1378</v>
      </c>
      <c r="B575" s="6">
        <v>4819830</v>
      </c>
    </row>
    <row r="576" spans="1:2">
      <c r="A576" t="s">
        <v>1372</v>
      </c>
      <c r="B576" s="6">
        <v>4819840</v>
      </c>
    </row>
    <row r="577" spans="1:2">
      <c r="A577" t="s">
        <v>1381</v>
      </c>
      <c r="B577" s="6">
        <v>4819950</v>
      </c>
    </row>
    <row r="578" spans="1:2">
      <c r="A578" t="s">
        <v>1384</v>
      </c>
      <c r="B578" s="6">
        <v>4819980</v>
      </c>
    </row>
    <row r="579" spans="1:2">
      <c r="A579" t="s">
        <v>1387</v>
      </c>
      <c r="B579" s="6">
        <v>4820010</v>
      </c>
    </row>
    <row r="580" spans="1:2">
      <c r="A580" t="s">
        <v>1390</v>
      </c>
      <c r="B580" s="6">
        <v>4820040</v>
      </c>
    </row>
    <row r="581" spans="1:2">
      <c r="A581" t="s">
        <v>1393</v>
      </c>
      <c r="B581" s="6">
        <v>4820070</v>
      </c>
    </row>
    <row r="582" spans="1:2">
      <c r="A582" t="s">
        <v>1348</v>
      </c>
      <c r="B582" s="9">
        <v>4820100</v>
      </c>
    </row>
    <row r="583" spans="1:2">
      <c r="A583" t="s">
        <v>1354</v>
      </c>
      <c r="B583" s="9">
        <v>4820130</v>
      </c>
    </row>
    <row r="584" spans="1:2">
      <c r="A584" t="s">
        <v>1357</v>
      </c>
      <c r="B584" s="9">
        <v>4820160</v>
      </c>
    </row>
    <row r="585" spans="1:2">
      <c r="A585" t="s">
        <v>1360</v>
      </c>
      <c r="B585" s="6">
        <v>4820190</v>
      </c>
    </row>
    <row r="586" spans="1:2">
      <c r="A586" t="s">
        <v>1396</v>
      </c>
      <c r="B586" s="6">
        <v>4820220</v>
      </c>
    </row>
    <row r="587" spans="1:2">
      <c r="A587" t="s">
        <v>1399</v>
      </c>
      <c r="B587" s="6">
        <v>4820250</v>
      </c>
    </row>
    <row r="588" spans="1:2">
      <c r="A588" t="s">
        <v>1402</v>
      </c>
      <c r="B588" s="6">
        <v>4820280</v>
      </c>
    </row>
    <row r="589" spans="1:2">
      <c r="A589" t="s">
        <v>1405</v>
      </c>
      <c r="B589" s="6">
        <v>4820310</v>
      </c>
    </row>
    <row r="590" spans="1:2">
      <c r="A590" t="s">
        <v>1408</v>
      </c>
      <c r="B590" s="6">
        <v>4820340</v>
      </c>
    </row>
    <row r="591" spans="1:2">
      <c r="A591" t="s">
        <v>1411</v>
      </c>
      <c r="B591" s="7">
        <v>4820370</v>
      </c>
    </row>
    <row r="592" spans="1:2">
      <c r="A592" t="s">
        <v>1414</v>
      </c>
      <c r="B592" s="6">
        <v>4820400</v>
      </c>
    </row>
    <row r="593" spans="1:2">
      <c r="A593" t="s">
        <v>1417</v>
      </c>
      <c r="B593" s="6">
        <v>4820460</v>
      </c>
    </row>
    <row r="594" spans="1:2">
      <c r="A594" t="s">
        <v>1420</v>
      </c>
      <c r="B594" s="6">
        <v>4820500</v>
      </c>
    </row>
    <row r="595" spans="1:2">
      <c r="A595" t="s">
        <v>1423</v>
      </c>
      <c r="B595" s="7">
        <v>4820520</v>
      </c>
    </row>
    <row r="596" spans="1:2">
      <c r="A596" t="s">
        <v>1426</v>
      </c>
      <c r="B596" s="6">
        <v>4820550</v>
      </c>
    </row>
    <row r="597" spans="1:2">
      <c r="A597" t="s">
        <v>1429</v>
      </c>
      <c r="B597" s="6">
        <v>4820600</v>
      </c>
    </row>
    <row r="598" spans="1:2">
      <c r="A598" t="s">
        <v>1432</v>
      </c>
      <c r="B598" s="7">
        <v>4820610</v>
      </c>
    </row>
    <row r="599" spans="1:2">
      <c r="A599" t="s">
        <v>1435</v>
      </c>
      <c r="B599" s="6">
        <v>4820640</v>
      </c>
    </row>
    <row r="600" spans="1:2">
      <c r="A600" t="s">
        <v>1438</v>
      </c>
      <c r="B600" s="6">
        <v>4820700</v>
      </c>
    </row>
    <row r="601" spans="1:2">
      <c r="A601" t="s">
        <v>1441</v>
      </c>
      <c r="B601" s="9">
        <v>4820760</v>
      </c>
    </row>
    <row r="602" spans="1:2">
      <c r="A602" t="s">
        <v>1444</v>
      </c>
      <c r="B602" s="6">
        <v>4820790</v>
      </c>
    </row>
    <row r="603" spans="1:2">
      <c r="A603" t="s">
        <v>1447</v>
      </c>
      <c r="B603" s="6">
        <v>4820850</v>
      </c>
    </row>
    <row r="604" spans="1:2">
      <c r="A604" t="s">
        <v>1450</v>
      </c>
      <c r="B604" s="6">
        <v>4820960</v>
      </c>
    </row>
    <row r="605" spans="1:2">
      <c r="A605" t="s">
        <v>1453</v>
      </c>
      <c r="B605" s="9">
        <v>4820970</v>
      </c>
    </row>
    <row r="606" spans="1:2">
      <c r="A606" t="s">
        <v>1456</v>
      </c>
      <c r="B606" s="6">
        <v>4821000</v>
      </c>
    </row>
    <row r="607" spans="1:2">
      <c r="A607" t="s">
        <v>1459</v>
      </c>
      <c r="B607" s="6">
        <v>4821030</v>
      </c>
    </row>
    <row r="608" spans="1:2">
      <c r="A608" t="s">
        <v>1462</v>
      </c>
      <c r="B608" s="6">
        <v>4821060</v>
      </c>
    </row>
    <row r="609" spans="1:2">
      <c r="A609" t="s">
        <v>1465</v>
      </c>
      <c r="B609" s="6">
        <v>4821090</v>
      </c>
    </row>
    <row r="610" spans="1:2">
      <c r="A610" t="s">
        <v>1468</v>
      </c>
      <c r="B610" s="6">
        <v>4821150</v>
      </c>
    </row>
    <row r="611" spans="1:2">
      <c r="A611" t="s">
        <v>1471</v>
      </c>
      <c r="B611" s="7">
        <v>4821180</v>
      </c>
    </row>
    <row r="612" spans="1:2">
      <c r="A612" t="s">
        <v>1474</v>
      </c>
      <c r="B612" s="6">
        <v>4821270</v>
      </c>
    </row>
    <row r="613" spans="1:2">
      <c r="A613" t="s">
        <v>1477</v>
      </c>
      <c r="B613" s="6">
        <v>4821300</v>
      </c>
    </row>
    <row r="614" spans="1:2">
      <c r="A614" t="s">
        <v>1480</v>
      </c>
      <c r="B614" s="7">
        <v>4821330</v>
      </c>
    </row>
    <row r="615" spans="1:2">
      <c r="A615" t="s">
        <v>1483</v>
      </c>
      <c r="B615" s="6">
        <v>4821360</v>
      </c>
    </row>
    <row r="616" spans="1:2">
      <c r="A616" t="s">
        <v>1486</v>
      </c>
      <c r="B616" s="6">
        <v>4821390</v>
      </c>
    </row>
    <row r="617" spans="1:2">
      <c r="A617" t="s">
        <v>1489</v>
      </c>
      <c r="B617" s="6">
        <v>4821420</v>
      </c>
    </row>
    <row r="618" spans="1:2">
      <c r="A618" t="s">
        <v>1492</v>
      </c>
      <c r="B618" s="6">
        <v>4821450</v>
      </c>
    </row>
    <row r="619" spans="1:2">
      <c r="A619" t="s">
        <v>1495</v>
      </c>
      <c r="B619" s="9">
        <v>4821480</v>
      </c>
    </row>
    <row r="620" spans="1:2">
      <c r="A620" t="s">
        <v>1501</v>
      </c>
      <c r="B620" s="6">
        <v>4821540</v>
      </c>
    </row>
    <row r="621" spans="1:2">
      <c r="A621" t="s">
        <v>1498</v>
      </c>
      <c r="B621" s="9">
        <v>4821560</v>
      </c>
    </row>
    <row r="622" spans="1:2">
      <c r="A622" t="s">
        <v>1504</v>
      </c>
      <c r="B622" s="6">
        <v>4821590</v>
      </c>
    </row>
    <row r="623" spans="1:2">
      <c r="A623" t="s">
        <v>1507</v>
      </c>
      <c r="B623" s="6">
        <v>4821600</v>
      </c>
    </row>
    <row r="624" spans="1:2">
      <c r="A624" t="s">
        <v>1510</v>
      </c>
      <c r="B624" s="6">
        <v>4821630</v>
      </c>
    </row>
    <row r="625" spans="1:2">
      <c r="A625" t="s">
        <v>1513</v>
      </c>
      <c r="B625" s="9">
        <v>4821660</v>
      </c>
    </row>
    <row r="626" spans="1:2">
      <c r="A626" t="s">
        <v>1516</v>
      </c>
      <c r="B626" s="6">
        <v>4821720</v>
      </c>
    </row>
    <row r="627" spans="1:2">
      <c r="A627" t="s">
        <v>1519</v>
      </c>
      <c r="B627" s="6">
        <v>4821750</v>
      </c>
    </row>
    <row r="628" spans="1:2">
      <c r="A628" t="s">
        <v>1522</v>
      </c>
      <c r="B628" s="6">
        <v>4821780</v>
      </c>
    </row>
    <row r="629" spans="1:2">
      <c r="A629" t="s">
        <v>1525</v>
      </c>
      <c r="B629" s="6">
        <v>4821810</v>
      </c>
    </row>
    <row r="630" spans="1:2">
      <c r="A630" t="s">
        <v>1528</v>
      </c>
      <c r="B630" s="7">
        <v>4821840</v>
      </c>
    </row>
    <row r="631" spans="1:2">
      <c r="A631" t="s">
        <v>1531</v>
      </c>
      <c r="B631" s="6">
        <v>4821900</v>
      </c>
    </row>
    <row r="632" spans="1:2">
      <c r="A632" t="s">
        <v>1534</v>
      </c>
      <c r="B632" s="6">
        <v>4821930</v>
      </c>
    </row>
    <row r="633" spans="1:2">
      <c r="A633" t="s">
        <v>1537</v>
      </c>
      <c r="B633" s="6">
        <v>4821960</v>
      </c>
    </row>
    <row r="634" spans="1:2">
      <c r="A634" t="s">
        <v>1540</v>
      </c>
      <c r="B634" s="7">
        <v>4821990</v>
      </c>
    </row>
    <row r="635" spans="1:2">
      <c r="A635" t="s">
        <v>1543</v>
      </c>
      <c r="B635" s="7">
        <v>4822020</v>
      </c>
    </row>
    <row r="636" spans="1:2">
      <c r="A636" t="s">
        <v>1546</v>
      </c>
      <c r="B636" s="6">
        <v>4822050</v>
      </c>
    </row>
    <row r="637" spans="1:2">
      <c r="A637" t="s">
        <v>1549</v>
      </c>
      <c r="B637" s="6">
        <v>4822120</v>
      </c>
    </row>
    <row r="638" spans="1:2">
      <c r="A638" t="s">
        <v>1552</v>
      </c>
      <c r="B638" s="7">
        <v>4822140</v>
      </c>
    </row>
    <row r="639" spans="1:2">
      <c r="A639" t="s">
        <v>1555</v>
      </c>
      <c r="B639" s="6">
        <v>4822170</v>
      </c>
    </row>
    <row r="640" spans="1:2">
      <c r="A640" t="s">
        <v>1558</v>
      </c>
      <c r="B640" s="6">
        <v>4822230</v>
      </c>
    </row>
    <row r="641" spans="1:2">
      <c r="A641" t="s">
        <v>1561</v>
      </c>
      <c r="B641" s="7">
        <v>4822260</v>
      </c>
    </row>
    <row r="642" spans="1:2">
      <c r="A642" t="s">
        <v>1564</v>
      </c>
      <c r="B642" s="9">
        <v>4822320</v>
      </c>
    </row>
    <row r="643" spans="1:2">
      <c r="A643" t="s">
        <v>1567</v>
      </c>
      <c r="B643" s="6">
        <v>4822350</v>
      </c>
    </row>
    <row r="644" spans="1:2">
      <c r="A644" t="s">
        <v>1570</v>
      </c>
      <c r="B644" s="6">
        <v>4822380</v>
      </c>
    </row>
    <row r="645" spans="1:2">
      <c r="A645" t="s">
        <v>1573</v>
      </c>
      <c r="B645" s="6">
        <v>4822410</v>
      </c>
    </row>
    <row r="646" spans="1:2">
      <c r="A646" t="s">
        <v>1576</v>
      </c>
      <c r="B646" s="6">
        <v>4822470</v>
      </c>
    </row>
    <row r="647" spans="1:2">
      <c r="A647" t="s">
        <v>1579</v>
      </c>
      <c r="B647" s="6">
        <v>4822500</v>
      </c>
    </row>
    <row r="648" spans="1:2">
      <c r="A648" t="s">
        <v>1582</v>
      </c>
      <c r="B648" s="6">
        <v>4822530</v>
      </c>
    </row>
    <row r="649" spans="1:2">
      <c r="A649" t="s">
        <v>1585</v>
      </c>
      <c r="B649" s="6">
        <v>4822560</v>
      </c>
    </row>
    <row r="650" spans="1:2">
      <c r="A650" t="s">
        <v>1588</v>
      </c>
      <c r="B650" s="6">
        <v>4822590</v>
      </c>
    </row>
    <row r="651" spans="1:2">
      <c r="A651" t="s">
        <v>1594</v>
      </c>
      <c r="B651" s="7">
        <v>4822620</v>
      </c>
    </row>
    <row r="652" spans="1:2">
      <c r="A652" t="s">
        <v>1597</v>
      </c>
      <c r="B652" s="7">
        <v>4822650</v>
      </c>
    </row>
    <row r="653" spans="1:2">
      <c r="A653" t="s">
        <v>1600</v>
      </c>
      <c r="B653" s="7">
        <v>4822680</v>
      </c>
    </row>
    <row r="654" spans="1:2">
      <c r="A654" t="s">
        <v>1603</v>
      </c>
      <c r="B654" s="7">
        <v>4822710</v>
      </c>
    </row>
    <row r="655" spans="1:2">
      <c r="A655" t="s">
        <v>1606</v>
      </c>
      <c r="B655" s="6">
        <v>4822740</v>
      </c>
    </row>
    <row r="656" spans="1:2">
      <c r="A656" t="s">
        <v>1609</v>
      </c>
      <c r="B656" s="6">
        <v>4822770</v>
      </c>
    </row>
    <row r="657" spans="1:2">
      <c r="A657" t="s">
        <v>1612</v>
      </c>
      <c r="B657" s="6">
        <v>4822800</v>
      </c>
    </row>
    <row r="658" spans="1:2">
      <c r="A658" t="s">
        <v>1618</v>
      </c>
      <c r="B658" s="6">
        <v>4822830</v>
      </c>
    </row>
    <row r="659" spans="1:2">
      <c r="A659" t="s">
        <v>1621</v>
      </c>
      <c r="B659" s="7">
        <v>4822850</v>
      </c>
    </row>
    <row r="660" spans="1:2">
      <c r="A660" t="s">
        <v>1624</v>
      </c>
      <c r="B660" s="6">
        <v>4822890</v>
      </c>
    </row>
    <row r="661" spans="1:2">
      <c r="A661" t="s">
        <v>1627</v>
      </c>
      <c r="B661" s="6">
        <v>4822920</v>
      </c>
    </row>
    <row r="662" spans="1:2">
      <c r="A662" t="s">
        <v>1630</v>
      </c>
      <c r="B662" s="6">
        <v>4822970</v>
      </c>
    </row>
    <row r="663" spans="1:2">
      <c r="A663" t="s">
        <v>1633</v>
      </c>
      <c r="B663" s="6">
        <v>4822980</v>
      </c>
    </row>
    <row r="664" spans="1:2">
      <c r="A664" t="s">
        <v>1636</v>
      </c>
      <c r="B664" s="6">
        <v>4823010</v>
      </c>
    </row>
    <row r="665" spans="1:2">
      <c r="A665" t="s">
        <v>1639</v>
      </c>
      <c r="B665" s="6">
        <v>4823040</v>
      </c>
    </row>
    <row r="666" spans="1:2">
      <c r="A666" t="s">
        <v>1642</v>
      </c>
      <c r="B666" s="6">
        <v>4823070</v>
      </c>
    </row>
    <row r="667" spans="1:2">
      <c r="A667" t="s">
        <v>1645</v>
      </c>
      <c r="B667" s="6">
        <v>4823100</v>
      </c>
    </row>
    <row r="668" spans="1:2">
      <c r="A668" t="s">
        <v>1648</v>
      </c>
      <c r="B668" s="7">
        <v>4823140</v>
      </c>
    </row>
    <row r="669" spans="1:2">
      <c r="A669" t="s">
        <v>1651</v>
      </c>
      <c r="B669" s="6">
        <v>4823160</v>
      </c>
    </row>
    <row r="670" spans="1:2">
      <c r="A670" t="s">
        <v>1654</v>
      </c>
      <c r="B670" s="6">
        <v>4823190</v>
      </c>
    </row>
    <row r="671" spans="1:2">
      <c r="A671" t="s">
        <v>1662</v>
      </c>
      <c r="B671" s="6">
        <v>4823280</v>
      </c>
    </row>
    <row r="672" spans="1:2">
      <c r="A672" t="s">
        <v>1665</v>
      </c>
      <c r="B672" s="6">
        <v>4823310</v>
      </c>
    </row>
    <row r="673" spans="1:2">
      <c r="A673" t="s">
        <v>1668</v>
      </c>
      <c r="B673" s="6">
        <v>4823370</v>
      </c>
    </row>
    <row r="674" spans="1:2">
      <c r="A674" t="s">
        <v>1671</v>
      </c>
      <c r="B674" s="6">
        <v>4823400</v>
      </c>
    </row>
    <row r="675" spans="1:2">
      <c r="A675" t="s">
        <v>1674</v>
      </c>
      <c r="B675" s="6">
        <v>4823430</v>
      </c>
    </row>
    <row r="676" spans="1:2">
      <c r="A676" t="s">
        <v>1677</v>
      </c>
      <c r="B676" s="6">
        <v>4823460</v>
      </c>
    </row>
    <row r="677" spans="1:2">
      <c r="A677" t="s">
        <v>1680</v>
      </c>
      <c r="B677" s="6">
        <v>4823490</v>
      </c>
    </row>
    <row r="678" spans="1:2">
      <c r="A678" t="s">
        <v>1683</v>
      </c>
      <c r="B678" s="6">
        <v>4823640</v>
      </c>
    </row>
    <row r="679" spans="1:2">
      <c r="A679" t="s">
        <v>1686</v>
      </c>
      <c r="B679" s="6">
        <v>4823670</v>
      </c>
    </row>
    <row r="680" spans="1:2">
      <c r="A680" t="s">
        <v>1689</v>
      </c>
      <c r="B680" s="6">
        <v>4823730</v>
      </c>
    </row>
    <row r="681" spans="1:2">
      <c r="A681" t="s">
        <v>1694</v>
      </c>
      <c r="B681" s="7">
        <v>4823760</v>
      </c>
    </row>
    <row r="682" spans="1:2">
      <c r="A682" t="s">
        <v>1697</v>
      </c>
      <c r="B682" s="6">
        <v>4823790</v>
      </c>
    </row>
    <row r="683" spans="1:2">
      <c r="A683" t="s">
        <v>1700</v>
      </c>
      <c r="B683" s="6">
        <v>4823820</v>
      </c>
    </row>
    <row r="684" spans="1:2">
      <c r="A684" t="s">
        <v>1703</v>
      </c>
      <c r="B684" s="6">
        <v>4823850</v>
      </c>
    </row>
    <row r="685" spans="1:2">
      <c r="A685" t="s">
        <v>1706</v>
      </c>
      <c r="B685" s="9">
        <v>4823880</v>
      </c>
    </row>
    <row r="686" spans="1:2">
      <c r="A686" t="s">
        <v>1709</v>
      </c>
      <c r="B686" s="6">
        <v>4823910</v>
      </c>
    </row>
    <row r="687" spans="1:2">
      <c r="A687" t="s">
        <v>1712</v>
      </c>
      <c r="B687" s="7">
        <v>4823970</v>
      </c>
    </row>
    <row r="688" spans="1:2">
      <c r="A688" t="s">
        <v>1715</v>
      </c>
      <c r="B688" s="6">
        <v>4824000</v>
      </c>
    </row>
    <row r="689" spans="1:2">
      <c r="A689" t="s">
        <v>1718</v>
      </c>
      <c r="B689" s="6">
        <v>4824030</v>
      </c>
    </row>
    <row r="690" spans="1:2">
      <c r="A690" t="s">
        <v>1721</v>
      </c>
      <c r="B690" s="6">
        <v>4824060</v>
      </c>
    </row>
    <row r="691" spans="1:2">
      <c r="A691" t="s">
        <v>1724</v>
      </c>
      <c r="B691" s="6">
        <v>4824100</v>
      </c>
    </row>
    <row r="692" spans="1:2">
      <c r="A692" t="s">
        <v>1727</v>
      </c>
      <c r="B692" s="6">
        <v>4824120</v>
      </c>
    </row>
    <row r="693" spans="1:2">
      <c r="A693" t="s">
        <v>1730</v>
      </c>
      <c r="B693" s="6">
        <v>4824150</v>
      </c>
    </row>
    <row r="694" spans="1:2">
      <c r="A694" t="s">
        <v>1733</v>
      </c>
      <c r="B694" s="6">
        <v>4824180</v>
      </c>
    </row>
    <row r="695" spans="1:2">
      <c r="A695" t="s">
        <v>1736</v>
      </c>
      <c r="B695" s="6">
        <v>4824210</v>
      </c>
    </row>
    <row r="696" spans="1:2">
      <c r="A696" t="s">
        <v>1739</v>
      </c>
      <c r="B696" s="6">
        <v>4824240</v>
      </c>
    </row>
    <row r="697" spans="1:2">
      <c r="A697" t="s">
        <v>1742</v>
      </c>
      <c r="B697" s="9">
        <v>4824260</v>
      </c>
    </row>
    <row r="698" spans="1:2">
      <c r="A698" t="s">
        <v>1745</v>
      </c>
      <c r="B698" s="7">
        <v>4824300</v>
      </c>
    </row>
    <row r="699" spans="1:2">
      <c r="A699" t="s">
        <v>1748</v>
      </c>
      <c r="B699" s="7">
        <v>4824330</v>
      </c>
    </row>
    <row r="700" spans="1:2">
      <c r="A700" t="s">
        <v>1751</v>
      </c>
      <c r="B700" s="7">
        <v>4824360</v>
      </c>
    </row>
    <row r="701" spans="1:2">
      <c r="A701" t="s">
        <v>1757</v>
      </c>
      <c r="B701" s="6">
        <v>4824420</v>
      </c>
    </row>
    <row r="702" spans="1:2">
      <c r="A702" t="s">
        <v>1760</v>
      </c>
      <c r="B702" s="6">
        <v>4824450</v>
      </c>
    </row>
    <row r="703" spans="1:2">
      <c r="A703" t="s">
        <v>1763</v>
      </c>
      <c r="B703" s="6">
        <v>4824480</v>
      </c>
    </row>
    <row r="704" spans="1:2">
      <c r="A704" t="s">
        <v>1766</v>
      </c>
      <c r="B704" s="6">
        <v>4824530</v>
      </c>
    </row>
    <row r="705" spans="1:2">
      <c r="A705" t="s">
        <v>1769</v>
      </c>
      <c r="B705" s="6">
        <v>4824590</v>
      </c>
    </row>
    <row r="706" spans="1:2">
      <c r="A706" t="s">
        <v>1772</v>
      </c>
      <c r="B706" s="6">
        <v>4824600</v>
      </c>
    </row>
    <row r="707" spans="1:2">
      <c r="A707" t="s">
        <v>1775</v>
      </c>
      <c r="B707" s="6">
        <v>4824630</v>
      </c>
    </row>
    <row r="708" spans="1:2">
      <c r="A708" t="s">
        <v>1778</v>
      </c>
      <c r="B708" s="9">
        <v>4824660</v>
      </c>
    </row>
    <row r="709" spans="1:2">
      <c r="A709" t="s">
        <v>1781</v>
      </c>
      <c r="B709" s="6">
        <v>4824730</v>
      </c>
    </row>
    <row r="710" spans="1:2">
      <c r="A710" t="s">
        <v>1784</v>
      </c>
      <c r="B710" s="6">
        <v>4824750</v>
      </c>
    </row>
    <row r="711" spans="1:2">
      <c r="A711" t="s">
        <v>1787</v>
      </c>
      <c r="B711" s="9">
        <v>4824780</v>
      </c>
    </row>
    <row r="712" spans="1:2">
      <c r="A712" t="s">
        <v>1790</v>
      </c>
      <c r="B712" s="6">
        <v>4824810</v>
      </c>
    </row>
    <row r="713" spans="1:2">
      <c r="A713" t="s">
        <v>1793</v>
      </c>
      <c r="B713" s="6">
        <v>4824840</v>
      </c>
    </row>
    <row r="714" spans="1:2">
      <c r="A714" t="s">
        <v>1796</v>
      </c>
      <c r="B714" s="6">
        <v>4824900</v>
      </c>
    </row>
    <row r="715" spans="1:2">
      <c r="A715" t="s">
        <v>1799</v>
      </c>
      <c r="B715" s="6">
        <v>4824930</v>
      </c>
    </row>
    <row r="716" spans="1:2">
      <c r="A716" t="s">
        <v>1802</v>
      </c>
      <c r="B716" s="6">
        <v>4824960</v>
      </c>
    </row>
    <row r="717" spans="1:2">
      <c r="A717" t="s">
        <v>1805</v>
      </c>
      <c r="B717" s="6">
        <v>4824990</v>
      </c>
    </row>
    <row r="718" spans="1:2">
      <c r="A718" t="s">
        <v>1808</v>
      </c>
      <c r="B718" s="6">
        <v>4825020</v>
      </c>
    </row>
    <row r="719" spans="1:2">
      <c r="A719" t="s">
        <v>1811</v>
      </c>
      <c r="B719" s="7">
        <v>4825110</v>
      </c>
    </row>
    <row r="720" spans="1:2">
      <c r="A720" t="s">
        <v>1814</v>
      </c>
      <c r="B720" s="6">
        <v>4825140</v>
      </c>
    </row>
    <row r="721" spans="1:2">
      <c r="A721" t="s">
        <v>1817</v>
      </c>
      <c r="B721" s="6">
        <v>4825170</v>
      </c>
    </row>
    <row r="722" spans="1:2">
      <c r="A722" t="s">
        <v>1820</v>
      </c>
      <c r="B722" s="6">
        <v>4825200</v>
      </c>
    </row>
    <row r="723" spans="1:2">
      <c r="A723" t="s">
        <v>1823</v>
      </c>
      <c r="B723" s="6">
        <v>4825230</v>
      </c>
    </row>
    <row r="724" spans="1:2">
      <c r="A724" t="s">
        <v>1826</v>
      </c>
      <c r="B724" s="6">
        <v>4825260</v>
      </c>
    </row>
    <row r="725" spans="1:2">
      <c r="A725" t="s">
        <v>1829</v>
      </c>
      <c r="B725" s="7">
        <v>4825290</v>
      </c>
    </row>
    <row r="726" spans="1:2">
      <c r="A726" t="s">
        <v>1832</v>
      </c>
      <c r="B726" s="6">
        <v>4825320</v>
      </c>
    </row>
    <row r="727" spans="1:2">
      <c r="A727" t="s">
        <v>1835</v>
      </c>
      <c r="B727" s="7">
        <v>4825410</v>
      </c>
    </row>
    <row r="728" spans="1:2">
      <c r="A728" t="s">
        <v>1838</v>
      </c>
      <c r="B728" s="6">
        <v>4825440</v>
      </c>
    </row>
    <row r="729" spans="1:2">
      <c r="A729" t="s">
        <v>1841</v>
      </c>
      <c r="B729" s="6">
        <v>4825470</v>
      </c>
    </row>
    <row r="730" spans="1:2">
      <c r="A730" t="s">
        <v>1844</v>
      </c>
      <c r="B730" s="6">
        <v>4825500</v>
      </c>
    </row>
    <row r="731" spans="1:2">
      <c r="A731" t="s">
        <v>1847</v>
      </c>
      <c r="B731" s="6">
        <v>4825530</v>
      </c>
    </row>
    <row r="732" spans="1:2">
      <c r="A732" t="s">
        <v>1850</v>
      </c>
      <c r="B732" s="6">
        <v>4825560</v>
      </c>
    </row>
    <row r="733" spans="1:2">
      <c r="A733" t="s">
        <v>1853</v>
      </c>
      <c r="B733" s="6">
        <v>4825590</v>
      </c>
    </row>
    <row r="734" spans="1:2">
      <c r="A734" t="s">
        <v>1856</v>
      </c>
      <c r="B734" s="6">
        <v>4825620</v>
      </c>
    </row>
    <row r="735" spans="1:2">
      <c r="A735" t="s">
        <v>1859</v>
      </c>
      <c r="B735" s="6">
        <v>4825660</v>
      </c>
    </row>
    <row r="736" spans="1:2">
      <c r="A736" t="s">
        <v>1862</v>
      </c>
      <c r="B736" s="6">
        <v>4825680</v>
      </c>
    </row>
    <row r="737" spans="1:2">
      <c r="A737" t="s">
        <v>1865</v>
      </c>
      <c r="B737" s="9">
        <v>4825710</v>
      </c>
    </row>
    <row r="738" spans="1:2">
      <c r="A738" t="s">
        <v>1868</v>
      </c>
      <c r="B738" s="6">
        <v>4825740</v>
      </c>
    </row>
    <row r="739" spans="1:2">
      <c r="A739" t="s">
        <v>1871</v>
      </c>
      <c r="B739" s="7">
        <v>4825790</v>
      </c>
    </row>
    <row r="740" spans="1:2">
      <c r="A740" t="s">
        <v>1874</v>
      </c>
      <c r="B740" s="7">
        <v>4825800</v>
      </c>
    </row>
    <row r="741" spans="1:2">
      <c r="A741" t="s">
        <v>1877</v>
      </c>
      <c r="B741" s="9">
        <v>4825870</v>
      </c>
    </row>
    <row r="742" spans="1:2">
      <c r="A742" t="s">
        <v>1880</v>
      </c>
      <c r="B742" s="7">
        <v>4825890</v>
      </c>
    </row>
    <row r="743" spans="1:2">
      <c r="A743" t="s">
        <v>1883</v>
      </c>
      <c r="B743" s="6">
        <v>4825920</v>
      </c>
    </row>
    <row r="744" spans="1:2">
      <c r="A744" t="s">
        <v>1886</v>
      </c>
      <c r="B744" s="6">
        <v>4825950</v>
      </c>
    </row>
    <row r="745" spans="1:2">
      <c r="A745" t="s">
        <v>1889</v>
      </c>
      <c r="B745" s="6">
        <v>4825980</v>
      </c>
    </row>
    <row r="746" spans="1:2">
      <c r="A746" t="s">
        <v>1892</v>
      </c>
      <c r="B746" s="6">
        <v>4826040</v>
      </c>
    </row>
    <row r="747" spans="1:2">
      <c r="A747" t="s">
        <v>1895</v>
      </c>
      <c r="B747" s="7">
        <v>4826070</v>
      </c>
    </row>
    <row r="748" spans="1:2">
      <c r="A748" t="s">
        <v>1898</v>
      </c>
      <c r="B748" s="6">
        <v>4826100</v>
      </c>
    </row>
    <row r="749" spans="1:2">
      <c r="A749" t="s">
        <v>1901</v>
      </c>
      <c r="B749" s="6">
        <v>4826130</v>
      </c>
    </row>
    <row r="750" spans="1:2">
      <c r="A750" t="s">
        <v>1904</v>
      </c>
      <c r="B750" s="7">
        <v>4826160</v>
      </c>
    </row>
    <row r="751" spans="1:2">
      <c r="A751" t="s">
        <v>1907</v>
      </c>
      <c r="B751" s="6">
        <v>4826190</v>
      </c>
    </row>
    <row r="752" spans="1:2">
      <c r="A752" t="s">
        <v>1910</v>
      </c>
      <c r="B752" s="9">
        <v>4826220</v>
      </c>
    </row>
    <row r="753" spans="1:2">
      <c r="A753" t="s">
        <v>1913</v>
      </c>
      <c r="B753" s="6">
        <v>4826250</v>
      </c>
    </row>
    <row r="754" spans="1:2">
      <c r="A754" t="s">
        <v>1916</v>
      </c>
      <c r="B754" s="6">
        <v>4826280</v>
      </c>
    </row>
    <row r="755" spans="1:2">
      <c r="A755" t="s">
        <v>1919</v>
      </c>
      <c r="B755" s="6">
        <v>4826310</v>
      </c>
    </row>
    <row r="756" spans="1:2">
      <c r="A756" t="s">
        <v>1922</v>
      </c>
      <c r="B756" s="6">
        <v>4826340</v>
      </c>
    </row>
    <row r="757" spans="1:2">
      <c r="A757" t="s">
        <v>1925</v>
      </c>
      <c r="B757" s="6">
        <v>4826370</v>
      </c>
    </row>
    <row r="758" spans="1:2">
      <c r="A758" t="s">
        <v>1928</v>
      </c>
      <c r="B758" s="6">
        <v>4826400</v>
      </c>
    </row>
    <row r="759" spans="1:2">
      <c r="A759" t="s">
        <v>1931</v>
      </c>
      <c r="B759" s="6">
        <v>4826430</v>
      </c>
    </row>
    <row r="760" spans="1:2">
      <c r="A760" t="s">
        <v>1934</v>
      </c>
      <c r="B760" s="6">
        <v>4826470</v>
      </c>
    </row>
    <row r="761" spans="1:2">
      <c r="A761" t="s">
        <v>1937</v>
      </c>
      <c r="B761" s="6">
        <v>4826490</v>
      </c>
    </row>
    <row r="762" spans="1:2">
      <c r="A762" t="s">
        <v>1940</v>
      </c>
      <c r="B762" s="9">
        <v>4826580</v>
      </c>
    </row>
    <row r="763" spans="1:2">
      <c r="A763" t="s">
        <v>1943</v>
      </c>
      <c r="B763" s="6">
        <v>4826610</v>
      </c>
    </row>
    <row r="764" spans="1:2">
      <c r="A764" t="s">
        <v>1946</v>
      </c>
      <c r="B764" s="6">
        <v>4826640</v>
      </c>
    </row>
    <row r="765" spans="1:2">
      <c r="A765" t="s">
        <v>1949</v>
      </c>
      <c r="B765" s="6">
        <v>4826670</v>
      </c>
    </row>
    <row r="766" spans="1:2">
      <c r="A766" t="s">
        <v>1952</v>
      </c>
      <c r="B766" s="7">
        <v>4826700</v>
      </c>
    </row>
    <row r="767" spans="1:2">
      <c r="A767" t="s">
        <v>1955</v>
      </c>
      <c r="B767" s="6">
        <v>4826790</v>
      </c>
    </row>
    <row r="768" spans="1:2">
      <c r="A768" t="s">
        <v>1958</v>
      </c>
      <c r="B768" s="6">
        <v>4826850</v>
      </c>
    </row>
    <row r="769" spans="1:2">
      <c r="A769" t="s">
        <v>1961</v>
      </c>
      <c r="B769" s="6">
        <v>4826910</v>
      </c>
    </row>
    <row r="770" spans="1:2">
      <c r="A770" t="s">
        <v>1964</v>
      </c>
      <c r="B770" s="7">
        <v>4826970</v>
      </c>
    </row>
    <row r="771" spans="1:2">
      <c r="A771" t="s">
        <v>1967</v>
      </c>
      <c r="B771" s="6">
        <v>4827000</v>
      </c>
    </row>
    <row r="772" spans="1:2">
      <c r="A772" t="s">
        <v>1970</v>
      </c>
      <c r="B772" s="6">
        <v>4827030</v>
      </c>
    </row>
    <row r="773" spans="1:2">
      <c r="A773" t="s">
        <v>1973</v>
      </c>
      <c r="B773" s="7">
        <v>4827060</v>
      </c>
    </row>
    <row r="774" spans="1:2">
      <c r="A774" t="s">
        <v>1976</v>
      </c>
      <c r="B774" s="7">
        <v>4827090</v>
      </c>
    </row>
    <row r="775" spans="1:2">
      <c r="A775" t="s">
        <v>1979</v>
      </c>
      <c r="B775" s="7">
        <v>4827120</v>
      </c>
    </row>
    <row r="776" spans="1:2">
      <c r="A776" t="s">
        <v>1982</v>
      </c>
      <c r="B776" s="6">
        <v>4827180</v>
      </c>
    </row>
    <row r="777" spans="1:2">
      <c r="A777" t="s">
        <v>1985</v>
      </c>
      <c r="B777" s="6">
        <v>4827210</v>
      </c>
    </row>
    <row r="778" spans="1:2">
      <c r="A778" t="s">
        <v>1988</v>
      </c>
      <c r="B778" s="6">
        <v>4827240</v>
      </c>
    </row>
    <row r="779" spans="1:2">
      <c r="A779" t="s">
        <v>1991</v>
      </c>
      <c r="B779" s="7">
        <v>4827270</v>
      </c>
    </row>
    <row r="780" spans="1:2">
      <c r="A780" t="s">
        <v>1994</v>
      </c>
      <c r="B780" s="6">
        <v>4827300</v>
      </c>
    </row>
    <row r="781" spans="1:2">
      <c r="A781" t="s">
        <v>1997</v>
      </c>
      <c r="B781" s="6">
        <v>4827330</v>
      </c>
    </row>
    <row r="782" spans="1:2">
      <c r="A782" t="s">
        <v>2000</v>
      </c>
      <c r="B782" s="9">
        <v>4827390</v>
      </c>
    </row>
    <row r="783" spans="1:2">
      <c r="A783" t="s">
        <v>2003</v>
      </c>
      <c r="B783" s="6">
        <v>4827420</v>
      </c>
    </row>
    <row r="784" spans="1:2">
      <c r="A784" t="s">
        <v>2006</v>
      </c>
      <c r="B784" s="6">
        <v>4827450</v>
      </c>
    </row>
    <row r="785" spans="1:2">
      <c r="A785" t="s">
        <v>2009</v>
      </c>
      <c r="B785" s="6">
        <v>4827510</v>
      </c>
    </row>
    <row r="786" spans="1:2">
      <c r="A786" t="s">
        <v>2012</v>
      </c>
      <c r="B786" s="9">
        <v>4827540</v>
      </c>
    </row>
    <row r="787" spans="1:2">
      <c r="A787" t="s">
        <v>2015</v>
      </c>
      <c r="B787" s="6">
        <v>4827570</v>
      </c>
    </row>
    <row r="788" spans="1:2">
      <c r="A788" t="s">
        <v>2018</v>
      </c>
      <c r="B788" s="6">
        <v>4827600</v>
      </c>
    </row>
    <row r="789" spans="1:2">
      <c r="A789" t="s">
        <v>2021</v>
      </c>
      <c r="B789" s="6">
        <v>4827630</v>
      </c>
    </row>
    <row r="790" spans="1:2">
      <c r="A790" t="s">
        <v>2024</v>
      </c>
      <c r="B790" s="6">
        <v>4827690</v>
      </c>
    </row>
    <row r="791" spans="1:2">
      <c r="A791" t="s">
        <v>2027</v>
      </c>
      <c r="B791" s="6">
        <v>4827720</v>
      </c>
    </row>
    <row r="792" spans="1:2">
      <c r="A792" t="s">
        <v>2030</v>
      </c>
      <c r="B792" s="6">
        <v>4827750</v>
      </c>
    </row>
    <row r="793" spans="1:2">
      <c r="A793" t="s">
        <v>2033</v>
      </c>
      <c r="B793" s="6">
        <v>4827780</v>
      </c>
    </row>
    <row r="794" spans="1:2">
      <c r="A794" t="s">
        <v>2036</v>
      </c>
      <c r="B794" s="6">
        <v>4827810</v>
      </c>
    </row>
    <row r="795" spans="1:2">
      <c r="A795" t="s">
        <v>2039</v>
      </c>
      <c r="B795" s="6">
        <v>4827870</v>
      </c>
    </row>
    <row r="796" spans="1:2">
      <c r="A796" t="s">
        <v>2042</v>
      </c>
      <c r="B796" s="6">
        <v>4827890</v>
      </c>
    </row>
    <row r="797" spans="1:2">
      <c r="A797" t="s">
        <v>2045</v>
      </c>
      <c r="B797" s="7">
        <v>4827930</v>
      </c>
    </row>
    <row r="798" spans="1:2">
      <c r="A798" t="s">
        <v>2048</v>
      </c>
      <c r="B798" s="7">
        <v>4827960</v>
      </c>
    </row>
    <row r="799" spans="1:2">
      <c r="A799" t="s">
        <v>2051</v>
      </c>
      <c r="B799" s="6">
        <v>4827990</v>
      </c>
    </row>
    <row r="800" spans="1:2">
      <c r="A800" t="s">
        <v>2054</v>
      </c>
      <c r="B800" s="6">
        <v>4828020</v>
      </c>
    </row>
    <row r="801" spans="1:2">
      <c r="A801" t="s">
        <v>2057</v>
      </c>
      <c r="B801" s="6">
        <v>4828110</v>
      </c>
    </row>
    <row r="802" spans="1:2">
      <c r="A802" t="s">
        <v>2060</v>
      </c>
      <c r="B802" s="7">
        <v>4828140</v>
      </c>
    </row>
    <row r="803" spans="1:2">
      <c r="A803" t="s">
        <v>2063</v>
      </c>
      <c r="B803" s="7">
        <v>4828170</v>
      </c>
    </row>
    <row r="804" spans="1:2">
      <c r="A804" t="s">
        <v>2066</v>
      </c>
      <c r="B804" s="6">
        <v>4828200</v>
      </c>
    </row>
    <row r="805" spans="1:2">
      <c r="A805" t="s">
        <v>2069</v>
      </c>
      <c r="B805" s="9">
        <v>4828230</v>
      </c>
    </row>
    <row r="806" spans="1:2">
      <c r="A806" t="s">
        <v>2072</v>
      </c>
      <c r="B806" s="9">
        <v>4828290</v>
      </c>
    </row>
    <row r="807" spans="1:2">
      <c r="A807" t="s">
        <v>2075</v>
      </c>
      <c r="B807" s="6">
        <v>4828350</v>
      </c>
    </row>
    <row r="808" spans="1:2">
      <c r="A808" t="s">
        <v>2078</v>
      </c>
      <c r="B808" s="6">
        <v>4828380</v>
      </c>
    </row>
    <row r="809" spans="1:2">
      <c r="A809" t="s">
        <v>2081</v>
      </c>
      <c r="B809" s="6">
        <v>4828410</v>
      </c>
    </row>
    <row r="810" spans="1:2">
      <c r="A810" t="s">
        <v>2087</v>
      </c>
      <c r="B810" s="6">
        <v>4828500</v>
      </c>
    </row>
    <row r="811" spans="1:2">
      <c r="A811" t="s">
        <v>2090</v>
      </c>
      <c r="B811" s="7">
        <v>4828530</v>
      </c>
    </row>
    <row r="812" spans="1:2">
      <c r="A812" t="s">
        <v>2093</v>
      </c>
      <c r="B812" s="6">
        <v>4828550</v>
      </c>
    </row>
    <row r="813" spans="1:2">
      <c r="A813" t="s">
        <v>2096</v>
      </c>
      <c r="B813" s="6">
        <v>4828590</v>
      </c>
    </row>
    <row r="814" spans="1:2">
      <c r="A814" t="s">
        <v>2102</v>
      </c>
      <c r="B814" s="9">
        <v>4828620</v>
      </c>
    </row>
    <row r="815" spans="1:2">
      <c r="A815" t="s">
        <v>2105</v>
      </c>
      <c r="B815" s="6">
        <v>4828650</v>
      </c>
    </row>
    <row r="816" spans="1:2">
      <c r="A816" t="s">
        <v>2108</v>
      </c>
      <c r="B816" s="6">
        <v>4828680</v>
      </c>
    </row>
    <row r="817" spans="1:2">
      <c r="A817" t="s">
        <v>2111</v>
      </c>
      <c r="B817" s="9">
        <v>4828710</v>
      </c>
    </row>
    <row r="818" spans="1:2">
      <c r="A818" t="s">
        <v>2114</v>
      </c>
      <c r="B818" s="6">
        <v>4828740</v>
      </c>
    </row>
    <row r="819" spans="1:2">
      <c r="A819" t="s">
        <v>2117</v>
      </c>
      <c r="B819" s="6">
        <v>4828780</v>
      </c>
    </row>
    <row r="820" spans="1:2">
      <c r="A820" t="s">
        <v>2120</v>
      </c>
      <c r="B820" s="7">
        <v>4828800</v>
      </c>
    </row>
    <row r="821" spans="1:2">
      <c r="A821" t="s">
        <v>2123</v>
      </c>
      <c r="B821" s="7">
        <v>4828830</v>
      </c>
    </row>
    <row r="822" spans="1:2">
      <c r="A822" t="s">
        <v>2126</v>
      </c>
      <c r="B822" s="6">
        <v>4828890</v>
      </c>
    </row>
    <row r="823" spans="1:2">
      <c r="A823" t="s">
        <v>2129</v>
      </c>
      <c r="B823" s="6">
        <v>4828920</v>
      </c>
    </row>
    <row r="824" spans="1:2">
      <c r="A824" t="s">
        <v>2132</v>
      </c>
      <c r="B824" s="7">
        <v>4828980</v>
      </c>
    </row>
    <row r="825" spans="1:2">
      <c r="A825" t="s">
        <v>2135</v>
      </c>
      <c r="B825" s="6">
        <v>4829010</v>
      </c>
    </row>
    <row r="826" spans="1:2">
      <c r="A826" t="s">
        <v>2138</v>
      </c>
      <c r="B826" s="6">
        <v>4829040</v>
      </c>
    </row>
    <row r="827" spans="1:2">
      <c r="A827" t="s">
        <v>2141</v>
      </c>
      <c r="B827" s="6">
        <v>4829100</v>
      </c>
    </row>
    <row r="828" spans="1:2">
      <c r="A828" t="s">
        <v>2144</v>
      </c>
      <c r="B828" s="6">
        <v>4829130</v>
      </c>
    </row>
    <row r="829" spans="1:2">
      <c r="A829" t="s">
        <v>2147</v>
      </c>
      <c r="B829" s="6">
        <v>4829160</v>
      </c>
    </row>
    <row r="830" spans="1:2">
      <c r="A830" t="s">
        <v>2150</v>
      </c>
      <c r="B830" s="6">
        <v>4829190</v>
      </c>
    </row>
    <row r="831" spans="1:2">
      <c r="A831" t="s">
        <v>2153</v>
      </c>
      <c r="B831" s="6">
        <v>4829220</v>
      </c>
    </row>
    <row r="832" spans="1:2">
      <c r="A832" t="s">
        <v>2156</v>
      </c>
      <c r="B832" s="6">
        <v>4829250</v>
      </c>
    </row>
    <row r="833" spans="1:2">
      <c r="A833" t="s">
        <v>2159</v>
      </c>
      <c r="B833" s="6">
        <v>4829280</v>
      </c>
    </row>
    <row r="834" spans="1:2">
      <c r="A834" t="s">
        <v>2162</v>
      </c>
      <c r="B834" s="7">
        <v>4829370</v>
      </c>
    </row>
    <row r="835" spans="1:2">
      <c r="A835" t="s">
        <v>2165</v>
      </c>
      <c r="B835" s="6">
        <v>4829400</v>
      </c>
    </row>
    <row r="836" spans="1:2">
      <c r="A836" t="s">
        <v>2168</v>
      </c>
      <c r="B836" s="6">
        <v>4829460</v>
      </c>
    </row>
    <row r="837" spans="1:2">
      <c r="A837" t="s">
        <v>2171</v>
      </c>
      <c r="B837" s="6">
        <v>4829520</v>
      </c>
    </row>
    <row r="838" spans="1:2">
      <c r="A838" t="s">
        <v>2174</v>
      </c>
      <c r="B838" s="6">
        <v>4829580</v>
      </c>
    </row>
    <row r="839" spans="1:2">
      <c r="A839" t="s">
        <v>2177</v>
      </c>
      <c r="B839" s="6">
        <v>4829670</v>
      </c>
    </row>
    <row r="840" spans="1:2">
      <c r="A840" t="s">
        <v>2180</v>
      </c>
      <c r="B840" s="6">
        <v>4829700</v>
      </c>
    </row>
    <row r="841" spans="1:2">
      <c r="A841" t="s">
        <v>2183</v>
      </c>
      <c r="B841" s="6">
        <v>4829760</v>
      </c>
    </row>
    <row r="842" spans="1:2">
      <c r="A842" t="s">
        <v>2186</v>
      </c>
      <c r="B842" s="6">
        <v>4829820</v>
      </c>
    </row>
    <row r="843" spans="1:2">
      <c r="A843" t="s">
        <v>2189</v>
      </c>
      <c r="B843" s="6">
        <v>4829850</v>
      </c>
    </row>
    <row r="844" spans="1:2">
      <c r="A844" t="s">
        <v>2192</v>
      </c>
      <c r="B844" s="7">
        <v>4829880</v>
      </c>
    </row>
    <row r="845" spans="1:2">
      <c r="A845" t="s">
        <v>2195</v>
      </c>
      <c r="B845" s="6">
        <v>4829910</v>
      </c>
    </row>
    <row r="846" spans="1:2">
      <c r="A846" t="s">
        <v>2198</v>
      </c>
      <c r="B846" s="6">
        <v>4829940</v>
      </c>
    </row>
    <row r="847" spans="1:2">
      <c r="A847" t="s">
        <v>2201</v>
      </c>
      <c r="B847" s="6">
        <v>4830000</v>
      </c>
    </row>
    <row r="848" spans="1:2">
      <c r="A848" t="s">
        <v>2204</v>
      </c>
      <c r="B848" s="6">
        <v>4830030</v>
      </c>
    </row>
    <row r="849" spans="1:2">
      <c r="A849" t="s">
        <v>2207</v>
      </c>
      <c r="B849" s="6">
        <v>4830060</v>
      </c>
    </row>
    <row r="850" spans="1:2">
      <c r="A850" t="s">
        <v>2210</v>
      </c>
      <c r="B850" s="6">
        <v>4830120</v>
      </c>
    </row>
    <row r="851" spans="1:2">
      <c r="A851" t="s">
        <v>2213</v>
      </c>
      <c r="B851" s="6">
        <v>4830180</v>
      </c>
    </row>
    <row r="852" spans="1:2">
      <c r="A852" t="s">
        <v>2216</v>
      </c>
      <c r="B852" s="6">
        <v>4830210</v>
      </c>
    </row>
    <row r="853" spans="1:2">
      <c r="A853" t="s">
        <v>2219</v>
      </c>
      <c r="B853" s="6">
        <v>4830250</v>
      </c>
    </row>
    <row r="854" spans="1:2">
      <c r="A854" t="s">
        <v>2222</v>
      </c>
      <c r="B854" s="6">
        <v>4830300</v>
      </c>
    </row>
    <row r="855" spans="1:2">
      <c r="A855" t="s">
        <v>2225</v>
      </c>
      <c r="B855" s="6">
        <v>4830340</v>
      </c>
    </row>
    <row r="856" spans="1:2">
      <c r="A856" t="s">
        <v>1754</v>
      </c>
      <c r="B856" s="6">
        <v>4830360</v>
      </c>
    </row>
    <row r="857" spans="1:2">
      <c r="A857" t="s">
        <v>2228</v>
      </c>
      <c r="B857" s="6">
        <v>4830390</v>
      </c>
    </row>
    <row r="858" spans="1:2">
      <c r="A858" t="s">
        <v>2231</v>
      </c>
      <c r="B858" s="6">
        <v>4830420</v>
      </c>
    </row>
    <row r="859" spans="1:2">
      <c r="A859" t="s">
        <v>2234</v>
      </c>
      <c r="B859" s="7">
        <v>4830450</v>
      </c>
    </row>
    <row r="860" spans="1:2">
      <c r="A860" t="s">
        <v>2237</v>
      </c>
      <c r="B860" s="7">
        <v>4830480</v>
      </c>
    </row>
    <row r="861" spans="1:2">
      <c r="A861" t="s">
        <v>2240</v>
      </c>
      <c r="B861" s="6">
        <v>4830570</v>
      </c>
    </row>
    <row r="862" spans="1:2">
      <c r="A862" t="s">
        <v>2243</v>
      </c>
      <c r="B862" s="6">
        <v>4830600</v>
      </c>
    </row>
    <row r="863" spans="1:2">
      <c r="A863" t="s">
        <v>2246</v>
      </c>
      <c r="B863" s="6">
        <v>4830640</v>
      </c>
    </row>
    <row r="864" spans="1:2">
      <c r="A864" t="s">
        <v>2251</v>
      </c>
      <c r="B864" s="6">
        <v>4830690</v>
      </c>
    </row>
    <row r="865" spans="1:2">
      <c r="A865" t="s">
        <v>2254</v>
      </c>
      <c r="B865" s="6">
        <v>4830720</v>
      </c>
    </row>
    <row r="866" spans="1:2">
      <c r="A866" t="s">
        <v>2257</v>
      </c>
      <c r="B866" s="6">
        <v>4830750</v>
      </c>
    </row>
    <row r="867" spans="1:2">
      <c r="A867" t="s">
        <v>2260</v>
      </c>
      <c r="B867" s="6">
        <v>4830780</v>
      </c>
    </row>
    <row r="868" spans="1:2">
      <c r="A868" t="s">
        <v>2263</v>
      </c>
      <c r="B868" s="7">
        <v>4830810</v>
      </c>
    </row>
    <row r="869" spans="1:2">
      <c r="A869" t="s">
        <v>2266</v>
      </c>
      <c r="B869" s="6">
        <v>4830870</v>
      </c>
    </row>
    <row r="870" spans="1:2">
      <c r="A870" t="s">
        <v>2269</v>
      </c>
      <c r="B870" s="6">
        <v>4830930</v>
      </c>
    </row>
    <row r="871" spans="1:2">
      <c r="A871" t="s">
        <v>2272</v>
      </c>
      <c r="B871" s="6">
        <v>4830950</v>
      </c>
    </row>
    <row r="872" spans="1:2">
      <c r="A872" t="s">
        <v>2275</v>
      </c>
      <c r="B872" s="9">
        <v>4831040</v>
      </c>
    </row>
    <row r="873" spans="1:2">
      <c r="A873" t="s">
        <v>2278</v>
      </c>
      <c r="B873" s="6">
        <v>4831170</v>
      </c>
    </row>
    <row r="874" spans="1:2">
      <c r="A874" t="s">
        <v>2281</v>
      </c>
      <c r="B874" s="7">
        <v>4831200</v>
      </c>
    </row>
    <row r="875" spans="1:2">
      <c r="A875" t="s">
        <v>2284</v>
      </c>
      <c r="B875" s="6">
        <v>4831230</v>
      </c>
    </row>
    <row r="876" spans="1:2">
      <c r="A876" t="s">
        <v>2287</v>
      </c>
      <c r="B876" s="6">
        <v>4831260</v>
      </c>
    </row>
    <row r="877" spans="1:2">
      <c r="A877" t="s">
        <v>2290</v>
      </c>
      <c r="B877" s="6">
        <v>4831290</v>
      </c>
    </row>
    <row r="878" spans="1:2">
      <c r="A878" t="s">
        <v>2293</v>
      </c>
      <c r="B878" s="7">
        <v>4831320</v>
      </c>
    </row>
    <row r="879" spans="1:2">
      <c r="A879" t="s">
        <v>2296</v>
      </c>
      <c r="B879" s="7">
        <v>4831380</v>
      </c>
    </row>
    <row r="880" spans="1:2">
      <c r="A880" t="s">
        <v>2299</v>
      </c>
      <c r="B880" s="7">
        <v>4831410</v>
      </c>
    </row>
    <row r="881" spans="1:2">
      <c r="A881" t="s">
        <v>2302</v>
      </c>
      <c r="B881" s="6">
        <v>4831470</v>
      </c>
    </row>
    <row r="882" spans="1:2">
      <c r="A882" t="s">
        <v>2305</v>
      </c>
      <c r="B882" s="7">
        <v>4831500</v>
      </c>
    </row>
    <row r="883" spans="1:2">
      <c r="A883" t="s">
        <v>2308</v>
      </c>
      <c r="B883" s="6">
        <v>4831560</v>
      </c>
    </row>
    <row r="884" spans="1:2">
      <c r="A884" t="s">
        <v>2311</v>
      </c>
      <c r="B884" s="7">
        <v>4831620</v>
      </c>
    </row>
    <row r="885" spans="1:2">
      <c r="A885" t="s">
        <v>2314</v>
      </c>
      <c r="B885" s="6">
        <v>4831650</v>
      </c>
    </row>
    <row r="886" spans="1:2">
      <c r="A886" t="s">
        <v>2317</v>
      </c>
      <c r="B886" s="6">
        <v>4831760</v>
      </c>
    </row>
    <row r="887" spans="1:2">
      <c r="A887" t="s">
        <v>2320</v>
      </c>
      <c r="B887" s="6">
        <v>4831770</v>
      </c>
    </row>
    <row r="888" spans="1:2">
      <c r="A888" t="s">
        <v>2323</v>
      </c>
      <c r="B888" s="6">
        <v>4831860</v>
      </c>
    </row>
    <row r="889" spans="1:2">
      <c r="A889" t="s">
        <v>2326</v>
      </c>
      <c r="B889" s="6">
        <v>4831890</v>
      </c>
    </row>
    <row r="890" spans="1:2">
      <c r="A890" t="s">
        <v>2329</v>
      </c>
      <c r="B890" s="7">
        <v>4831920</v>
      </c>
    </row>
    <row r="891" spans="1:2">
      <c r="A891" t="s">
        <v>2332</v>
      </c>
      <c r="B891" s="6">
        <v>4831950</v>
      </c>
    </row>
    <row r="892" spans="1:2">
      <c r="A892" t="s">
        <v>2335</v>
      </c>
      <c r="B892" s="9">
        <v>4831970</v>
      </c>
    </row>
    <row r="893" spans="1:2">
      <c r="A893" t="s">
        <v>2338</v>
      </c>
      <c r="B893" s="7">
        <v>4832010</v>
      </c>
    </row>
    <row r="894" spans="1:2">
      <c r="A894" t="s">
        <v>2341</v>
      </c>
      <c r="B894" s="6">
        <v>4832090</v>
      </c>
    </row>
    <row r="895" spans="1:2">
      <c r="A895" t="s">
        <v>2344</v>
      </c>
      <c r="B895" s="6">
        <v>4832130</v>
      </c>
    </row>
    <row r="896" spans="1:2">
      <c r="A896" t="s">
        <v>2347</v>
      </c>
      <c r="B896" s="6">
        <v>4832160</v>
      </c>
    </row>
    <row r="897" spans="1:2">
      <c r="A897" t="s">
        <v>2350</v>
      </c>
      <c r="B897" s="6">
        <v>4832190</v>
      </c>
    </row>
    <row r="898" spans="1:2">
      <c r="A898" t="s">
        <v>2353</v>
      </c>
      <c r="B898" s="6">
        <v>4832220</v>
      </c>
    </row>
    <row r="899" spans="1:2">
      <c r="A899" t="s">
        <v>2356</v>
      </c>
      <c r="B899" s="6">
        <v>4832250</v>
      </c>
    </row>
    <row r="900" spans="1:2">
      <c r="A900" t="s">
        <v>2359</v>
      </c>
      <c r="B900" s="6">
        <v>4832280</v>
      </c>
    </row>
    <row r="901" spans="1:2">
      <c r="A901" t="s">
        <v>2362</v>
      </c>
      <c r="B901" s="6">
        <v>4832310</v>
      </c>
    </row>
    <row r="902" spans="1:2">
      <c r="A902" t="s">
        <v>2365</v>
      </c>
      <c r="B902" s="6">
        <v>4832340</v>
      </c>
    </row>
    <row r="903" spans="1:2">
      <c r="A903" t="s">
        <v>2368</v>
      </c>
      <c r="B903" s="6">
        <v>4832370</v>
      </c>
    </row>
    <row r="904" spans="1:2">
      <c r="A904" t="s">
        <v>2371</v>
      </c>
      <c r="B904" s="6">
        <v>4832400</v>
      </c>
    </row>
    <row r="905" spans="1:2">
      <c r="A905" t="s">
        <v>2374</v>
      </c>
      <c r="B905" s="6">
        <v>4832430</v>
      </c>
    </row>
    <row r="906" spans="1:2">
      <c r="A906" t="s">
        <v>2377</v>
      </c>
      <c r="B906" s="6">
        <v>4832460</v>
      </c>
    </row>
    <row r="907" spans="1:2">
      <c r="A907" t="s">
        <v>2380</v>
      </c>
      <c r="B907" s="6">
        <v>4832490</v>
      </c>
    </row>
    <row r="908" spans="1:2">
      <c r="A908" t="s">
        <v>2383</v>
      </c>
      <c r="B908" s="6">
        <v>4832610</v>
      </c>
    </row>
    <row r="909" spans="1:2">
      <c r="A909" t="s">
        <v>2386</v>
      </c>
      <c r="B909" s="6">
        <v>4832640</v>
      </c>
    </row>
    <row r="910" spans="1:2">
      <c r="A910" t="s">
        <v>2389</v>
      </c>
      <c r="B910" s="7">
        <v>4832700</v>
      </c>
    </row>
    <row r="911" spans="1:2">
      <c r="A911" t="s">
        <v>2392</v>
      </c>
      <c r="B911" s="6">
        <v>4832730</v>
      </c>
    </row>
    <row r="912" spans="1:2">
      <c r="A912" t="s">
        <v>2395</v>
      </c>
      <c r="B912" s="9">
        <v>4832740</v>
      </c>
    </row>
    <row r="913" spans="1:2">
      <c r="A913" t="s">
        <v>2398</v>
      </c>
      <c r="B913" s="6">
        <v>4832790</v>
      </c>
    </row>
    <row r="914" spans="1:2">
      <c r="A914" t="s">
        <v>2401</v>
      </c>
      <c r="B914" s="7">
        <v>4832880</v>
      </c>
    </row>
    <row r="915" spans="1:2">
      <c r="A915" t="s">
        <v>2404</v>
      </c>
      <c r="B915" s="6">
        <v>4832910</v>
      </c>
    </row>
    <row r="916" spans="1:2">
      <c r="A916" t="s">
        <v>2407</v>
      </c>
      <c r="B916" s="6">
        <v>4832940</v>
      </c>
    </row>
    <row r="917" spans="1:2">
      <c r="A917" t="s">
        <v>2410</v>
      </c>
      <c r="B917" s="6">
        <v>4832970</v>
      </c>
    </row>
    <row r="918" spans="1:2">
      <c r="A918" t="s">
        <v>2413</v>
      </c>
      <c r="B918" s="6">
        <v>4833010</v>
      </c>
    </row>
    <row r="919" spans="1:2">
      <c r="A919" t="s">
        <v>2416</v>
      </c>
      <c r="B919" s="6">
        <v>4833030</v>
      </c>
    </row>
    <row r="920" spans="1:2">
      <c r="A920" t="s">
        <v>2419</v>
      </c>
      <c r="B920" s="6">
        <v>4833120</v>
      </c>
    </row>
    <row r="921" spans="1:2">
      <c r="A921" t="s">
        <v>2424</v>
      </c>
      <c r="B921" s="6">
        <v>4833180</v>
      </c>
    </row>
    <row r="922" spans="1:2">
      <c r="A922" t="s">
        <v>2427</v>
      </c>
      <c r="B922" s="9">
        <v>4833240</v>
      </c>
    </row>
    <row r="923" spans="1:2">
      <c r="A923" t="s">
        <v>2430</v>
      </c>
      <c r="B923" s="7">
        <v>4833270</v>
      </c>
    </row>
    <row r="924" spans="1:2">
      <c r="A924" t="s">
        <v>2436</v>
      </c>
      <c r="B924" s="7">
        <v>4833340</v>
      </c>
    </row>
    <row r="925" spans="1:2">
      <c r="A925" t="s">
        <v>2439</v>
      </c>
      <c r="B925" s="6">
        <v>4833360</v>
      </c>
    </row>
    <row r="926" spans="1:2">
      <c r="A926" t="s">
        <v>2433</v>
      </c>
      <c r="B926" s="9">
        <v>4833390</v>
      </c>
    </row>
    <row r="927" spans="1:2">
      <c r="A927" t="s">
        <v>2442</v>
      </c>
      <c r="B927" s="7">
        <v>4833420</v>
      </c>
    </row>
    <row r="928" spans="1:2">
      <c r="A928" t="s">
        <v>2445</v>
      </c>
      <c r="B928" s="7">
        <v>4833570</v>
      </c>
    </row>
    <row r="929" spans="1:2">
      <c r="A929" t="s">
        <v>2448</v>
      </c>
      <c r="B929" s="6">
        <v>4833630</v>
      </c>
    </row>
    <row r="930" spans="1:2">
      <c r="A930" t="s">
        <v>2451</v>
      </c>
      <c r="B930" s="6">
        <v>4833660</v>
      </c>
    </row>
    <row r="931" spans="1:2">
      <c r="A931" t="s">
        <v>2454</v>
      </c>
      <c r="B931" s="6">
        <v>4833690</v>
      </c>
    </row>
    <row r="932" spans="1:2">
      <c r="A932" t="s">
        <v>2457</v>
      </c>
      <c r="B932" s="6">
        <v>4833720</v>
      </c>
    </row>
    <row r="933" spans="1:2">
      <c r="A933" t="s">
        <v>2460</v>
      </c>
      <c r="B933" s="6">
        <v>4833780</v>
      </c>
    </row>
    <row r="934" spans="1:2">
      <c r="A934" t="s">
        <v>2463</v>
      </c>
      <c r="B934" s="6">
        <v>4833840</v>
      </c>
    </row>
    <row r="935" spans="1:2">
      <c r="A935" t="s">
        <v>2466</v>
      </c>
      <c r="B935" s="6">
        <v>4833870</v>
      </c>
    </row>
    <row r="936" spans="1:2">
      <c r="A936" t="s">
        <v>2469</v>
      </c>
      <c r="B936" s="7">
        <v>4833900</v>
      </c>
    </row>
    <row r="937" spans="1:2">
      <c r="A937" t="s">
        <v>2472</v>
      </c>
      <c r="B937" s="7">
        <v>4833960</v>
      </c>
    </row>
    <row r="938" spans="1:2">
      <c r="A938" t="s">
        <v>2475</v>
      </c>
      <c r="B938" s="6">
        <v>4833980</v>
      </c>
    </row>
    <row r="939" spans="1:2">
      <c r="A939" t="s">
        <v>2478</v>
      </c>
      <c r="B939" s="6">
        <v>4834020</v>
      </c>
    </row>
    <row r="940" spans="1:2">
      <c r="A940" t="s">
        <v>2481</v>
      </c>
      <c r="B940" s="6">
        <v>4834050</v>
      </c>
    </row>
    <row r="941" spans="1:2">
      <c r="A941" t="s">
        <v>2484</v>
      </c>
      <c r="B941" s="6">
        <v>4834110</v>
      </c>
    </row>
    <row r="942" spans="1:2">
      <c r="A942" t="s">
        <v>2487</v>
      </c>
      <c r="B942" s="7">
        <v>4834140</v>
      </c>
    </row>
    <row r="943" spans="1:2">
      <c r="A943" t="s">
        <v>2490</v>
      </c>
      <c r="B943" s="6">
        <v>4834170</v>
      </c>
    </row>
    <row r="944" spans="1:2">
      <c r="A944" t="s">
        <v>2493</v>
      </c>
      <c r="B944" s="6">
        <v>4834230</v>
      </c>
    </row>
    <row r="945" spans="1:2">
      <c r="A945" t="s">
        <v>2499</v>
      </c>
      <c r="B945" s="6">
        <v>4834260</v>
      </c>
    </row>
    <row r="946" spans="1:2">
      <c r="A946" t="s">
        <v>2502</v>
      </c>
      <c r="B946" s="6">
        <v>4834290</v>
      </c>
    </row>
    <row r="947" spans="1:2">
      <c r="A947" t="s">
        <v>2508</v>
      </c>
      <c r="B947" s="6">
        <v>4834320</v>
      </c>
    </row>
    <row r="948" spans="1:2">
      <c r="A948" t="s">
        <v>2511</v>
      </c>
      <c r="B948" s="7">
        <v>4834380</v>
      </c>
    </row>
    <row r="949" spans="1:2">
      <c r="A949" t="s">
        <v>2514</v>
      </c>
      <c r="B949" s="7">
        <v>4834410</v>
      </c>
    </row>
    <row r="950" spans="1:2">
      <c r="A950" t="s">
        <v>2517</v>
      </c>
      <c r="B950" s="6">
        <v>4834440</v>
      </c>
    </row>
    <row r="951" spans="1:2">
      <c r="A951" t="s">
        <v>2520</v>
      </c>
      <c r="B951" s="6">
        <v>4834470</v>
      </c>
    </row>
    <row r="952" spans="1:2">
      <c r="A952" t="s">
        <v>2523</v>
      </c>
      <c r="B952" s="6">
        <v>4834500</v>
      </c>
    </row>
    <row r="953" spans="1:2">
      <c r="A953" t="s">
        <v>2526</v>
      </c>
      <c r="B953" s="9">
        <v>4834550</v>
      </c>
    </row>
    <row r="954" spans="1:2">
      <c r="A954" t="s">
        <v>2529</v>
      </c>
      <c r="B954" s="7">
        <v>4834560</v>
      </c>
    </row>
    <row r="955" spans="1:2">
      <c r="A955" t="s">
        <v>2532</v>
      </c>
      <c r="B955" s="9">
        <v>4834630</v>
      </c>
    </row>
    <row r="956" spans="1:2">
      <c r="A956" t="s">
        <v>2535</v>
      </c>
      <c r="B956" s="6">
        <v>4834650</v>
      </c>
    </row>
    <row r="957" spans="1:2">
      <c r="A957" t="s">
        <v>2538</v>
      </c>
      <c r="B957" s="6">
        <v>4834680</v>
      </c>
    </row>
    <row r="958" spans="1:2">
      <c r="A958" t="s">
        <v>2541</v>
      </c>
      <c r="B958" s="9">
        <v>4834710</v>
      </c>
    </row>
    <row r="959" spans="1:2">
      <c r="A959" t="s">
        <v>2544</v>
      </c>
      <c r="B959" s="6">
        <v>4834770</v>
      </c>
    </row>
    <row r="960" spans="1:2">
      <c r="A960" t="s">
        <v>2547</v>
      </c>
      <c r="B960" s="9">
        <v>4834800</v>
      </c>
    </row>
    <row r="961" spans="1:2">
      <c r="A961" t="s">
        <v>2550</v>
      </c>
      <c r="B961" s="6">
        <v>4834830</v>
      </c>
    </row>
    <row r="962" spans="1:2">
      <c r="A962" t="s">
        <v>2553</v>
      </c>
      <c r="B962" s="6">
        <v>4834860</v>
      </c>
    </row>
    <row r="963" spans="1:2">
      <c r="A963" t="s">
        <v>2556</v>
      </c>
      <c r="B963" s="6">
        <v>4834920</v>
      </c>
    </row>
    <row r="964" spans="1:2">
      <c r="A964" t="s">
        <v>2559</v>
      </c>
      <c r="B964" s="6">
        <v>4834980</v>
      </c>
    </row>
    <row r="965" spans="1:2">
      <c r="A965" t="s">
        <v>2562</v>
      </c>
      <c r="B965" s="6">
        <v>4835010</v>
      </c>
    </row>
    <row r="966" spans="1:2">
      <c r="A966" t="s">
        <v>2565</v>
      </c>
      <c r="B966" s="6">
        <v>4835040</v>
      </c>
    </row>
    <row r="967" spans="1:2">
      <c r="A967" t="s">
        <v>2568</v>
      </c>
      <c r="B967" s="6">
        <v>4835070</v>
      </c>
    </row>
    <row r="968" spans="1:2">
      <c r="A968" t="s">
        <v>2571</v>
      </c>
      <c r="B968" s="6">
        <v>4835100</v>
      </c>
    </row>
    <row r="969" spans="1:2">
      <c r="A969" t="s">
        <v>2574</v>
      </c>
      <c r="B969" s="6">
        <v>4835130</v>
      </c>
    </row>
    <row r="970" spans="1:2">
      <c r="A970" t="s">
        <v>2577</v>
      </c>
      <c r="B970" s="6">
        <v>4835190</v>
      </c>
    </row>
    <row r="971" spans="1:2">
      <c r="A971" t="s">
        <v>2583</v>
      </c>
      <c r="B971" s="6">
        <v>4835250</v>
      </c>
    </row>
    <row r="972" spans="1:2">
      <c r="A972" t="s">
        <v>2586</v>
      </c>
      <c r="B972" s="6">
        <v>4835310</v>
      </c>
    </row>
    <row r="973" spans="1:2">
      <c r="A973" t="s">
        <v>2589</v>
      </c>
      <c r="B973" s="6">
        <v>4835340</v>
      </c>
    </row>
    <row r="974" spans="1:2">
      <c r="A974" t="s">
        <v>2592</v>
      </c>
      <c r="B974" s="6">
        <v>4835370</v>
      </c>
    </row>
    <row r="975" spans="1:2">
      <c r="A975" t="s">
        <v>2595</v>
      </c>
      <c r="B975" s="6">
        <v>4835400</v>
      </c>
    </row>
    <row r="976" spans="1:2">
      <c r="A976" t="s">
        <v>2598</v>
      </c>
      <c r="B976" s="6">
        <v>4835430</v>
      </c>
    </row>
    <row r="977" spans="1:2">
      <c r="A977" t="s">
        <v>2601</v>
      </c>
      <c r="B977" s="6">
        <v>4835490</v>
      </c>
    </row>
    <row r="978" spans="1:2">
      <c r="A978" t="s">
        <v>2604</v>
      </c>
      <c r="B978" s="6">
        <v>4835520</v>
      </c>
    </row>
    <row r="979" spans="1:2">
      <c r="A979" t="s">
        <v>2607</v>
      </c>
      <c r="B979" s="9">
        <v>4835550</v>
      </c>
    </row>
    <row r="980" spans="1:2">
      <c r="A980" t="s">
        <v>1657</v>
      </c>
      <c r="B980" s="6">
        <v>4835560</v>
      </c>
    </row>
    <row r="981" spans="1:2">
      <c r="A981" t="s">
        <v>770</v>
      </c>
      <c r="B981" s="6">
        <v>4835570</v>
      </c>
    </row>
    <row r="982" spans="1:2">
      <c r="A982" t="s">
        <v>2610</v>
      </c>
      <c r="B982" s="6">
        <v>4835580</v>
      </c>
    </row>
    <row r="983" spans="1:2">
      <c r="A983" t="s">
        <v>2613</v>
      </c>
      <c r="B983" s="6">
        <v>4835700</v>
      </c>
    </row>
    <row r="984" spans="1:2">
      <c r="A984" t="s">
        <v>2616</v>
      </c>
      <c r="B984" s="7">
        <v>4835730</v>
      </c>
    </row>
    <row r="985" spans="1:2">
      <c r="A985" t="s">
        <v>2619</v>
      </c>
      <c r="B985" s="6">
        <v>4835740</v>
      </c>
    </row>
    <row r="986" spans="1:2">
      <c r="A986" t="s">
        <v>2622</v>
      </c>
      <c r="B986" s="6">
        <v>4835760</v>
      </c>
    </row>
    <row r="987" spans="1:2">
      <c r="A987" t="s">
        <v>2625</v>
      </c>
      <c r="B987" s="6">
        <v>4835800</v>
      </c>
    </row>
    <row r="988" spans="1:2">
      <c r="A988" t="s">
        <v>2628</v>
      </c>
      <c r="B988" s="7">
        <v>4835820</v>
      </c>
    </row>
    <row r="989" spans="1:2">
      <c r="A989" t="s">
        <v>2631</v>
      </c>
      <c r="B989" s="6">
        <v>4835850</v>
      </c>
    </row>
    <row r="990" spans="1:2">
      <c r="A990" t="s">
        <v>2634</v>
      </c>
      <c r="B990" s="9">
        <v>4835890</v>
      </c>
    </row>
    <row r="991" spans="1:2">
      <c r="A991" t="s">
        <v>2637</v>
      </c>
      <c r="B991" s="6">
        <v>4835910</v>
      </c>
    </row>
    <row r="992" spans="1:2">
      <c r="A992" t="s">
        <v>2640</v>
      </c>
      <c r="B992" s="6">
        <v>4836000</v>
      </c>
    </row>
    <row r="993" spans="1:2">
      <c r="A993" t="s">
        <v>2643</v>
      </c>
      <c r="B993" s="6">
        <v>4836180</v>
      </c>
    </row>
    <row r="994" spans="1:2">
      <c r="A994" t="s">
        <v>2646</v>
      </c>
      <c r="B994" s="6">
        <v>4836210</v>
      </c>
    </row>
    <row r="995" spans="1:2">
      <c r="A995" t="s">
        <v>2649</v>
      </c>
      <c r="B995" s="6">
        <v>4836240</v>
      </c>
    </row>
    <row r="996" spans="1:2">
      <c r="A996" t="s">
        <v>2652</v>
      </c>
      <c r="B996" s="6">
        <v>4836300</v>
      </c>
    </row>
    <row r="997" spans="1:2">
      <c r="A997" t="s">
        <v>2655</v>
      </c>
      <c r="B997" s="6">
        <v>4836360</v>
      </c>
    </row>
    <row r="998" spans="1:2">
      <c r="A998" t="s">
        <v>2658</v>
      </c>
      <c r="B998" s="6">
        <v>4836390</v>
      </c>
    </row>
    <row r="999" spans="1:2">
      <c r="A999" t="s">
        <v>2661</v>
      </c>
      <c r="B999" s="9">
        <v>4836420</v>
      </c>
    </row>
    <row r="1000" spans="1:2">
      <c r="A1000" t="s">
        <v>2664</v>
      </c>
      <c r="B1000" s="6">
        <v>4836450</v>
      </c>
    </row>
    <row r="1001" spans="1:2">
      <c r="A1001" t="s">
        <v>2667</v>
      </c>
      <c r="B1001" s="6">
        <v>4836480</v>
      </c>
    </row>
    <row r="1002" spans="1:2">
      <c r="A1002" t="s">
        <v>2670</v>
      </c>
      <c r="B1002" s="6">
        <v>4836510</v>
      </c>
    </row>
    <row r="1003" spans="1:2">
      <c r="A1003" t="s">
        <v>2673</v>
      </c>
      <c r="B1003" s="6">
        <v>4836540</v>
      </c>
    </row>
    <row r="1004" spans="1:2">
      <c r="A1004" t="s">
        <v>2676</v>
      </c>
      <c r="B1004" s="6">
        <v>4836570</v>
      </c>
    </row>
    <row r="1005" spans="1:2">
      <c r="A1005" t="s">
        <v>2679</v>
      </c>
      <c r="B1005" s="8">
        <v>4836630</v>
      </c>
    </row>
    <row r="1006" spans="1:2">
      <c r="A1006" t="s">
        <v>2682</v>
      </c>
      <c r="B1006" s="6">
        <v>4836660</v>
      </c>
    </row>
    <row r="1007" spans="1:2">
      <c r="A1007" t="s">
        <v>2685</v>
      </c>
      <c r="B1007" s="6">
        <v>4836750</v>
      </c>
    </row>
    <row r="1008" spans="1:2">
      <c r="A1008" t="s">
        <v>2688</v>
      </c>
      <c r="B1008" s="6">
        <v>4836780</v>
      </c>
    </row>
    <row r="1009" spans="1:2">
      <c r="A1009" t="s">
        <v>2751</v>
      </c>
      <c r="B1009" s="8">
        <v>4836930</v>
      </c>
    </row>
    <row r="1010" spans="1:2">
      <c r="A1010" t="s">
        <v>2757</v>
      </c>
      <c r="B1010" s="6">
        <v>4836960</v>
      </c>
    </row>
    <row r="1011" spans="1:2">
      <c r="A1011" t="s">
        <v>2754</v>
      </c>
      <c r="B1011" s="9">
        <v>4836970</v>
      </c>
    </row>
    <row r="1012" spans="1:2">
      <c r="A1012" t="s">
        <v>2760</v>
      </c>
      <c r="B1012" s="6">
        <v>4836990</v>
      </c>
    </row>
    <row r="1013" spans="1:2">
      <c r="A1013" t="s">
        <v>2763</v>
      </c>
      <c r="B1013" s="6">
        <v>4837020</v>
      </c>
    </row>
    <row r="1014" spans="1:2">
      <c r="A1014" t="s">
        <v>2766</v>
      </c>
      <c r="B1014" s="8">
        <v>4837080</v>
      </c>
    </row>
    <row r="1015" spans="1:2">
      <c r="A1015" t="s">
        <v>2769</v>
      </c>
      <c r="B1015" s="6">
        <v>4837110</v>
      </c>
    </row>
    <row r="1016" spans="1:2">
      <c r="A1016" t="s">
        <v>3063</v>
      </c>
      <c r="B1016" s="6">
        <v>4837150</v>
      </c>
    </row>
    <row r="1017" spans="1:2">
      <c r="A1017" t="s">
        <v>2775</v>
      </c>
      <c r="B1017" s="6">
        <v>4837170</v>
      </c>
    </row>
    <row r="1018" spans="1:2">
      <c r="A1018" t="s">
        <v>2778</v>
      </c>
      <c r="B1018" s="6">
        <v>4837200</v>
      </c>
    </row>
    <row r="1019" spans="1:2">
      <c r="A1019" t="s">
        <v>2781</v>
      </c>
      <c r="B1019" s="8">
        <v>4837230</v>
      </c>
    </row>
    <row r="1020" spans="1:2">
      <c r="A1020" t="s">
        <v>2784</v>
      </c>
      <c r="B1020" s="6">
        <v>4837260</v>
      </c>
    </row>
    <row r="1021" spans="1:2">
      <c r="A1021" t="s">
        <v>2790</v>
      </c>
      <c r="B1021" s="6">
        <v>4837320</v>
      </c>
    </row>
    <row r="1022" spans="1:2">
      <c r="A1022" t="s">
        <v>2793</v>
      </c>
      <c r="B1022" s="6">
        <v>4837380</v>
      </c>
    </row>
    <row r="1023" spans="1:2">
      <c r="A1023" t="s">
        <v>2796</v>
      </c>
      <c r="B1023" s="6">
        <v>4837410</v>
      </c>
    </row>
    <row r="1024" spans="1:2">
      <c r="A1024" t="s">
        <v>2799</v>
      </c>
      <c r="B1024" s="6">
        <v>4837440</v>
      </c>
    </row>
    <row r="1025" spans="1:2">
      <c r="A1025" t="s">
        <v>2802</v>
      </c>
      <c r="B1025" s="6">
        <v>4837470</v>
      </c>
    </row>
    <row r="1026" spans="1:2">
      <c r="A1026" t="s">
        <v>2805</v>
      </c>
      <c r="B1026" s="8">
        <v>4837500</v>
      </c>
    </row>
    <row r="1027" spans="1:2">
      <c r="A1027" t="s">
        <v>2808</v>
      </c>
      <c r="B1027" s="6">
        <v>4837590</v>
      </c>
    </row>
    <row r="1028" spans="1:2">
      <c r="A1028" t="s">
        <v>2814</v>
      </c>
      <c r="B1028" s="6">
        <v>4837650</v>
      </c>
    </row>
    <row r="1029" spans="1:2">
      <c r="A1029" t="s">
        <v>2817</v>
      </c>
      <c r="B1029" s="6">
        <v>4837710</v>
      </c>
    </row>
    <row r="1030" spans="1:2">
      <c r="A1030" t="s">
        <v>2820</v>
      </c>
      <c r="B1030" s="6">
        <v>4837740</v>
      </c>
    </row>
    <row r="1031" spans="1:2">
      <c r="A1031" t="s">
        <v>2823</v>
      </c>
      <c r="B1031" s="6">
        <v>4837800</v>
      </c>
    </row>
    <row r="1032" spans="1:2">
      <c r="A1032" t="s">
        <v>2826</v>
      </c>
      <c r="B1032" s="6">
        <v>4837830</v>
      </c>
    </row>
    <row r="1033" spans="1:2">
      <c r="A1033" t="s">
        <v>2829</v>
      </c>
      <c r="B1033" s="9">
        <v>4837860</v>
      </c>
    </row>
    <row r="1034" spans="1:2">
      <c r="A1034" t="s">
        <v>2832</v>
      </c>
      <c r="B1034" s="9">
        <v>4837900</v>
      </c>
    </row>
    <row r="1035" spans="1:2">
      <c r="A1035" t="s">
        <v>2835</v>
      </c>
      <c r="B1035" s="6">
        <v>4838040</v>
      </c>
    </row>
    <row r="1036" spans="1:2">
      <c r="A1036" t="s">
        <v>2838</v>
      </c>
      <c r="B1036" s="6">
        <v>4838080</v>
      </c>
    </row>
    <row r="1037" spans="1:2">
      <c r="A1037" t="s">
        <v>2841</v>
      </c>
      <c r="B1037" s="9">
        <v>4838100</v>
      </c>
    </row>
    <row r="1038" spans="1:2">
      <c r="A1038" t="s">
        <v>2844</v>
      </c>
      <c r="B1038" s="8">
        <v>4838160</v>
      </c>
    </row>
    <row r="1039" spans="1:2">
      <c r="A1039" t="s">
        <v>2847</v>
      </c>
      <c r="B1039" s="6">
        <v>4838190</v>
      </c>
    </row>
    <row r="1040" spans="1:2">
      <c r="A1040" t="s">
        <v>2850</v>
      </c>
      <c r="B1040" s="6">
        <v>4838220</v>
      </c>
    </row>
    <row r="1041" spans="1:2">
      <c r="A1041" t="s">
        <v>2853</v>
      </c>
      <c r="B1041" s="8">
        <v>4838280</v>
      </c>
    </row>
    <row r="1042" spans="1:2">
      <c r="A1042" t="s">
        <v>2856</v>
      </c>
      <c r="B1042" s="8">
        <v>4838310</v>
      </c>
    </row>
    <row r="1043" spans="1:2">
      <c r="A1043" t="s">
        <v>2859</v>
      </c>
      <c r="B1043" s="6">
        <v>4838360</v>
      </c>
    </row>
    <row r="1044" spans="1:2">
      <c r="A1044" t="s">
        <v>2862</v>
      </c>
      <c r="B1044" s="9">
        <v>4838400</v>
      </c>
    </row>
    <row r="1045" spans="1:2">
      <c r="A1045" t="s">
        <v>2865</v>
      </c>
      <c r="B1045" s="6">
        <v>4838430</v>
      </c>
    </row>
    <row r="1046" spans="1:2">
      <c r="A1046" t="s">
        <v>2868</v>
      </c>
      <c r="B1046" s="6">
        <v>4838460</v>
      </c>
    </row>
    <row r="1047" spans="1:2">
      <c r="A1047" t="s">
        <v>2871</v>
      </c>
      <c r="B1047" s="6">
        <v>4838490</v>
      </c>
    </row>
    <row r="1048" spans="1:2">
      <c r="A1048" t="s">
        <v>2874</v>
      </c>
      <c r="B1048" s="6">
        <v>4838520</v>
      </c>
    </row>
    <row r="1049" spans="1:2">
      <c r="A1049" t="s">
        <v>2877</v>
      </c>
      <c r="B1049" s="6">
        <v>4838580</v>
      </c>
    </row>
    <row r="1050" spans="1:2">
      <c r="A1050" t="s">
        <v>2880</v>
      </c>
      <c r="B1050" s="8">
        <v>4838610</v>
      </c>
    </row>
    <row r="1051" spans="1:2">
      <c r="A1051" t="s">
        <v>2883</v>
      </c>
      <c r="B1051" s="9">
        <v>4838640</v>
      </c>
    </row>
    <row r="1052" spans="1:2">
      <c r="A1052" t="s">
        <v>2886</v>
      </c>
      <c r="B1052" s="6">
        <v>4838700</v>
      </c>
    </row>
    <row r="1053" spans="1:2">
      <c r="A1053" t="s">
        <v>2889</v>
      </c>
      <c r="B1053" s="6">
        <v>4838730</v>
      </c>
    </row>
    <row r="1054" spans="1:2">
      <c r="A1054" t="s">
        <v>2892</v>
      </c>
      <c r="B1054" s="6">
        <v>4838760</v>
      </c>
    </row>
    <row r="1055" spans="1:2">
      <c r="A1055" t="s">
        <v>2895</v>
      </c>
      <c r="B1055" s="9">
        <v>4838790</v>
      </c>
    </row>
    <row r="1056" spans="1:2">
      <c r="A1056" t="s">
        <v>2898</v>
      </c>
      <c r="B1056" s="6">
        <v>4838820</v>
      </c>
    </row>
    <row r="1057" spans="1:2">
      <c r="A1057" t="s">
        <v>2901</v>
      </c>
      <c r="B1057" s="6">
        <v>4838850</v>
      </c>
    </row>
    <row r="1058" spans="1:2">
      <c r="A1058" t="s">
        <v>2904</v>
      </c>
      <c r="B1058" s="9">
        <v>4838900</v>
      </c>
    </row>
    <row r="1059" spans="1:2">
      <c r="A1059" t="s">
        <v>2907</v>
      </c>
      <c r="B1059" s="6">
        <v>4838910</v>
      </c>
    </row>
    <row r="1060" spans="1:2">
      <c r="A1060" t="s">
        <v>2910</v>
      </c>
      <c r="B1060" s="9">
        <v>4838970</v>
      </c>
    </row>
    <row r="1061" spans="1:2">
      <c r="A1061" t="s">
        <v>2913</v>
      </c>
      <c r="B1061" s="6">
        <v>4839000</v>
      </c>
    </row>
    <row r="1062" spans="1:2">
      <c r="A1062" t="s">
        <v>2916</v>
      </c>
      <c r="B1062" s="6">
        <v>4839030</v>
      </c>
    </row>
    <row r="1063" spans="1:2">
      <c r="A1063" t="s">
        <v>2919</v>
      </c>
      <c r="B1063" s="8">
        <v>4839060</v>
      </c>
    </row>
    <row r="1064" spans="1:2">
      <c r="A1064" t="s">
        <v>2922</v>
      </c>
      <c r="B1064" s="9">
        <v>4839120</v>
      </c>
    </row>
    <row r="1065" spans="1:2">
      <c r="A1065" t="s">
        <v>2925</v>
      </c>
      <c r="B1065" s="6">
        <v>4839150</v>
      </c>
    </row>
    <row r="1066" spans="1:2">
      <c r="A1066" t="s">
        <v>2928</v>
      </c>
      <c r="B1066" s="6">
        <v>4839180</v>
      </c>
    </row>
    <row r="1067" spans="1:2">
      <c r="A1067" t="s">
        <v>2931</v>
      </c>
      <c r="B1067" s="6">
        <v>4839210</v>
      </c>
    </row>
    <row r="1068" spans="1:2">
      <c r="A1068" t="s">
        <v>2934</v>
      </c>
      <c r="B1068" s="6">
        <v>4839270</v>
      </c>
    </row>
    <row r="1069" spans="1:2">
      <c r="A1069" t="s">
        <v>2937</v>
      </c>
      <c r="B1069" s="6">
        <v>4839300</v>
      </c>
    </row>
    <row r="1070" spans="1:2">
      <c r="A1070" t="s">
        <v>2940</v>
      </c>
      <c r="B1070" s="6">
        <v>4839330</v>
      </c>
    </row>
    <row r="1071" spans="1:2">
      <c r="A1071" t="s">
        <v>2943</v>
      </c>
      <c r="B1071" s="6">
        <v>4839360</v>
      </c>
    </row>
    <row r="1072" spans="1:2">
      <c r="A1072" t="s">
        <v>2946</v>
      </c>
      <c r="B1072" s="6">
        <v>4839390</v>
      </c>
    </row>
    <row r="1073" spans="1:2">
      <c r="A1073" t="s">
        <v>2949</v>
      </c>
      <c r="B1073" s="6">
        <v>4839450</v>
      </c>
    </row>
    <row r="1074" spans="1:2">
      <c r="A1074" t="s">
        <v>2952</v>
      </c>
      <c r="B1074" s="9">
        <v>4839480</v>
      </c>
    </row>
    <row r="1075" spans="1:2">
      <c r="A1075" t="s">
        <v>2955</v>
      </c>
      <c r="B1075" s="9">
        <v>4839510</v>
      </c>
    </row>
    <row r="1076" spans="1:2">
      <c r="A1076" t="s">
        <v>2958</v>
      </c>
      <c r="B1076" s="6">
        <v>4839540</v>
      </c>
    </row>
    <row r="1077" spans="1:2">
      <c r="A1077" t="s">
        <v>2961</v>
      </c>
      <c r="B1077" s="9">
        <v>4839570</v>
      </c>
    </row>
    <row r="1078" spans="1:2">
      <c r="A1078" t="s">
        <v>2964</v>
      </c>
      <c r="B1078" s="6">
        <v>4839600</v>
      </c>
    </row>
    <row r="1079" spans="1:2">
      <c r="A1079" t="s">
        <v>2967</v>
      </c>
      <c r="B1079" s="6">
        <v>4839630</v>
      </c>
    </row>
    <row r="1080" spans="1:2">
      <c r="A1080" t="s">
        <v>2970</v>
      </c>
      <c r="B1080" s="6">
        <v>4839690</v>
      </c>
    </row>
    <row r="1081" spans="1:2">
      <c r="A1081" t="s">
        <v>2973</v>
      </c>
      <c r="B1081" s="9">
        <v>4839750</v>
      </c>
    </row>
    <row r="1082" spans="1:2">
      <c r="A1082" t="s">
        <v>2976</v>
      </c>
      <c r="B1082" s="6">
        <v>4839780</v>
      </c>
    </row>
    <row r="1083" spans="1:2">
      <c r="A1083" t="s">
        <v>2979</v>
      </c>
      <c r="B1083" s="6">
        <v>4839870</v>
      </c>
    </row>
    <row r="1084" spans="1:2">
      <c r="A1084" t="s">
        <v>2982</v>
      </c>
      <c r="B1084" s="6">
        <v>4839900</v>
      </c>
    </row>
    <row r="1085" spans="1:2">
      <c r="A1085" t="s">
        <v>2985</v>
      </c>
      <c r="B1085" s="6">
        <v>4839930</v>
      </c>
    </row>
    <row r="1086" spans="1:2">
      <c r="A1086" t="s">
        <v>2988</v>
      </c>
      <c r="B1086" s="6">
        <v>4839960</v>
      </c>
    </row>
    <row r="1087" spans="1:2">
      <c r="A1087" t="s">
        <v>2991</v>
      </c>
      <c r="B1087" s="6">
        <v>4839990</v>
      </c>
    </row>
    <row r="1088" spans="1:2">
      <c r="A1088" t="s">
        <v>2994</v>
      </c>
      <c r="B1088" s="6">
        <v>4840020</v>
      </c>
    </row>
    <row r="1089" spans="1:2">
      <c r="A1089" t="s">
        <v>2997</v>
      </c>
      <c r="B1089" s="6">
        <v>4840080</v>
      </c>
    </row>
    <row r="1090" spans="1:2">
      <c r="A1090" t="s">
        <v>3000</v>
      </c>
      <c r="B1090" s="6">
        <v>4840110</v>
      </c>
    </row>
    <row r="1091" spans="1:2">
      <c r="A1091" t="s">
        <v>3003</v>
      </c>
      <c r="B1091" s="8">
        <v>4840170</v>
      </c>
    </row>
    <row r="1092" spans="1:2">
      <c r="A1092" t="s">
        <v>3006</v>
      </c>
      <c r="B1092" s="8">
        <v>4840200</v>
      </c>
    </row>
    <row r="1093" spans="1:2">
      <c r="A1093" t="s">
        <v>3009</v>
      </c>
      <c r="B1093" s="6">
        <v>4840230</v>
      </c>
    </row>
    <row r="1094" spans="1:2">
      <c r="A1094" t="s">
        <v>3012</v>
      </c>
      <c r="B1094" s="8">
        <v>4840290</v>
      </c>
    </row>
    <row r="1095" spans="1:2">
      <c r="A1095" t="s">
        <v>3015</v>
      </c>
      <c r="B1095" s="6">
        <v>4840320</v>
      </c>
    </row>
    <row r="1096" spans="1:2">
      <c r="A1096" t="s">
        <v>3018</v>
      </c>
      <c r="B1096" s="6">
        <v>4840350</v>
      </c>
    </row>
    <row r="1097" spans="1:2">
      <c r="A1097" t="s">
        <v>3021</v>
      </c>
      <c r="B1097" s="8">
        <v>4840380</v>
      </c>
    </row>
    <row r="1098" spans="1:2">
      <c r="A1098" t="s">
        <v>3024</v>
      </c>
      <c r="B1098" s="9">
        <v>4840410</v>
      </c>
    </row>
    <row r="1099" spans="1:2">
      <c r="A1099" t="s">
        <v>3027</v>
      </c>
      <c r="B1099" s="6">
        <v>4840440</v>
      </c>
    </row>
    <row r="1100" spans="1:2">
      <c r="A1100" t="s">
        <v>3030</v>
      </c>
      <c r="B1100" s="6">
        <v>4840470</v>
      </c>
    </row>
    <row r="1101" spans="1:2">
      <c r="A1101" t="s">
        <v>3033</v>
      </c>
      <c r="B1101" s="6">
        <v>4840500</v>
      </c>
    </row>
    <row r="1102" spans="1:2">
      <c r="A1102" t="s">
        <v>3036</v>
      </c>
      <c r="B1102" s="6">
        <v>4840550</v>
      </c>
    </row>
    <row r="1103" spans="1:2">
      <c r="A1103" t="s">
        <v>3039</v>
      </c>
      <c r="B1103" s="6">
        <v>4840590</v>
      </c>
    </row>
    <row r="1104" spans="1:2">
      <c r="A1104" t="s">
        <v>3042</v>
      </c>
      <c r="B1104" s="6">
        <v>4840620</v>
      </c>
    </row>
    <row r="1105" spans="1:2">
      <c r="A1105" t="s">
        <v>3045</v>
      </c>
      <c r="B1105" s="6">
        <v>4840650</v>
      </c>
    </row>
    <row r="1106" spans="1:2">
      <c r="A1106" t="s">
        <v>3060</v>
      </c>
      <c r="B1106" s="6">
        <v>4840680</v>
      </c>
    </row>
    <row r="1107" spans="1:2">
      <c r="A1107" t="s">
        <v>3048</v>
      </c>
      <c r="B1107" s="6">
        <v>4840710</v>
      </c>
    </row>
    <row r="1108" spans="1:2">
      <c r="A1108" t="s">
        <v>3051</v>
      </c>
      <c r="B1108" s="6">
        <v>4840740</v>
      </c>
    </row>
    <row r="1109" spans="1:2">
      <c r="A1109" t="s">
        <v>3054</v>
      </c>
      <c r="B1109" s="6">
        <v>4840770</v>
      </c>
    </row>
    <row r="1110" spans="1:2">
      <c r="A1110" t="s">
        <v>3057</v>
      </c>
      <c r="B1110" s="6">
        <v>4840800</v>
      </c>
    </row>
    <row r="1111" spans="1:2">
      <c r="A1111" t="s">
        <v>3066</v>
      </c>
      <c r="B1111" s="8">
        <v>4840890</v>
      </c>
    </row>
    <row r="1112" spans="1:2">
      <c r="A1112" t="s">
        <v>3069</v>
      </c>
      <c r="B1112" s="6">
        <v>4840920</v>
      </c>
    </row>
    <row r="1113" spans="1:2">
      <c r="A1113" t="s">
        <v>3072</v>
      </c>
      <c r="B1113" s="6">
        <v>4840950</v>
      </c>
    </row>
    <row r="1114" spans="1:2">
      <c r="A1114" t="s">
        <v>3075</v>
      </c>
      <c r="B1114" s="6">
        <v>4841010</v>
      </c>
    </row>
    <row r="1115" spans="1:2">
      <c r="A1115" t="s">
        <v>3078</v>
      </c>
      <c r="B1115" s="6">
        <v>4841070</v>
      </c>
    </row>
    <row r="1116" spans="1:2">
      <c r="A1116" t="s">
        <v>3081</v>
      </c>
      <c r="B1116" s="6">
        <v>4841100</v>
      </c>
    </row>
    <row r="1117" spans="1:2">
      <c r="A1117" t="s">
        <v>3084</v>
      </c>
      <c r="B1117" s="8">
        <v>4841130</v>
      </c>
    </row>
    <row r="1118" spans="1:2">
      <c r="A1118" t="s">
        <v>3087</v>
      </c>
      <c r="B1118" s="6">
        <v>4841190</v>
      </c>
    </row>
    <row r="1119" spans="1:2">
      <c r="A1119" t="s">
        <v>3090</v>
      </c>
      <c r="B1119" s="6">
        <v>4841220</v>
      </c>
    </row>
    <row r="1120" spans="1:2">
      <c r="A1120" t="s">
        <v>3093</v>
      </c>
      <c r="B1120" s="6">
        <v>4841250</v>
      </c>
    </row>
    <row r="1121" spans="1:2">
      <c r="A1121" t="s">
        <v>3096</v>
      </c>
      <c r="B1121" s="6">
        <v>4841280</v>
      </c>
    </row>
    <row r="1122" spans="1:2">
      <c r="A1122" t="s">
        <v>3102</v>
      </c>
      <c r="B1122" s="6">
        <v>4841340</v>
      </c>
    </row>
    <row r="1123" spans="1:2">
      <c r="A1123" t="s">
        <v>3108</v>
      </c>
      <c r="B1123" s="6">
        <v>4841400</v>
      </c>
    </row>
    <row r="1124" spans="1:2">
      <c r="A1124" t="s">
        <v>3111</v>
      </c>
      <c r="B1124" s="6">
        <v>4841430</v>
      </c>
    </row>
    <row r="1125" spans="1:2">
      <c r="A1125" t="s">
        <v>3114</v>
      </c>
      <c r="B1125" s="6">
        <v>4841520</v>
      </c>
    </row>
    <row r="1126" spans="1:2">
      <c r="A1126" t="s">
        <v>3117</v>
      </c>
      <c r="B1126" s="6">
        <v>4841550</v>
      </c>
    </row>
    <row r="1127" spans="1:2">
      <c r="A1127" t="s">
        <v>2580</v>
      </c>
      <c r="B1127" s="6">
        <v>4841580</v>
      </c>
    </row>
    <row r="1128" spans="1:2">
      <c r="A1128" t="s">
        <v>3120</v>
      </c>
      <c r="B1128" s="6">
        <v>4841610</v>
      </c>
    </row>
    <row r="1129" spans="1:2">
      <c r="A1129" t="s">
        <v>3123</v>
      </c>
      <c r="B1129" s="6">
        <v>4841670</v>
      </c>
    </row>
    <row r="1130" spans="1:2">
      <c r="A1130" t="s">
        <v>3126</v>
      </c>
      <c r="B1130" s="8">
        <v>4841700</v>
      </c>
    </row>
    <row r="1131" spans="1:2">
      <c r="A1131" t="s">
        <v>3129</v>
      </c>
      <c r="B1131" s="6">
        <v>4841760</v>
      </c>
    </row>
    <row r="1132" spans="1:2">
      <c r="A1132" t="s">
        <v>3132</v>
      </c>
      <c r="B1132" s="6">
        <v>4841790</v>
      </c>
    </row>
    <row r="1133" spans="1:2">
      <c r="A1133" t="s">
        <v>3135</v>
      </c>
      <c r="B1133" s="6">
        <v>4841820</v>
      </c>
    </row>
    <row r="1134" spans="1:2">
      <c r="A1134" t="s">
        <v>3138</v>
      </c>
      <c r="B1134" s="6">
        <v>4841850</v>
      </c>
    </row>
    <row r="1135" spans="1:2">
      <c r="A1135" t="s">
        <v>3141</v>
      </c>
      <c r="B1135" s="6">
        <v>4841880</v>
      </c>
    </row>
    <row r="1136" spans="1:2">
      <c r="A1136" t="s">
        <v>3144</v>
      </c>
      <c r="B1136" s="8">
        <v>4841910</v>
      </c>
    </row>
    <row r="1137" spans="1:2">
      <c r="A1137" t="s">
        <v>3147</v>
      </c>
      <c r="B1137" s="6">
        <v>4841970</v>
      </c>
    </row>
    <row r="1138" spans="1:2">
      <c r="A1138" t="s">
        <v>3150</v>
      </c>
      <c r="B1138" s="8">
        <v>4842000</v>
      </c>
    </row>
    <row r="1139" spans="1:2">
      <c r="A1139" t="s">
        <v>3153</v>
      </c>
      <c r="B1139" s="6">
        <v>4842030</v>
      </c>
    </row>
    <row r="1140" spans="1:2">
      <c r="A1140" t="s">
        <v>3156</v>
      </c>
      <c r="B1140" s="6">
        <v>4842060</v>
      </c>
    </row>
    <row r="1141" spans="1:2">
      <c r="A1141" t="s">
        <v>3159</v>
      </c>
      <c r="B1141" s="6">
        <v>4842090</v>
      </c>
    </row>
    <row r="1142" spans="1:2">
      <c r="A1142" t="s">
        <v>2787</v>
      </c>
      <c r="B1142" s="6">
        <v>4842120</v>
      </c>
    </row>
    <row r="1143" spans="1:2">
      <c r="A1143" t="s">
        <v>3162</v>
      </c>
      <c r="B1143" s="6">
        <v>4842210</v>
      </c>
    </row>
    <row r="1144" spans="1:2">
      <c r="A1144" t="s">
        <v>3165</v>
      </c>
      <c r="B1144" s="6">
        <v>4842240</v>
      </c>
    </row>
    <row r="1145" spans="1:2">
      <c r="A1145" t="s">
        <v>3168</v>
      </c>
      <c r="B1145" s="6">
        <v>4842280</v>
      </c>
    </row>
    <row r="1146" spans="1:2">
      <c r="A1146" t="s">
        <v>3171</v>
      </c>
      <c r="B1146" s="6">
        <v>4842300</v>
      </c>
    </row>
    <row r="1147" spans="1:2">
      <c r="A1147" t="s">
        <v>3174</v>
      </c>
      <c r="B1147" s="6">
        <v>4842330</v>
      </c>
    </row>
    <row r="1148" spans="1:2">
      <c r="A1148" t="s">
        <v>3177</v>
      </c>
      <c r="B1148" s="6">
        <v>4842360</v>
      </c>
    </row>
    <row r="1149" spans="1:2">
      <c r="A1149" t="s">
        <v>3180</v>
      </c>
      <c r="B1149" s="8">
        <v>4842390</v>
      </c>
    </row>
    <row r="1150" spans="1:2">
      <c r="A1150" t="s">
        <v>3183</v>
      </c>
      <c r="B1150" s="8">
        <v>4842420</v>
      </c>
    </row>
    <row r="1151" spans="1:2">
      <c r="A1151" t="s">
        <v>3186</v>
      </c>
      <c r="B1151" s="6">
        <v>4842450</v>
      </c>
    </row>
    <row r="1152" spans="1:2">
      <c r="A1152" t="s">
        <v>3189</v>
      </c>
      <c r="B1152" s="6">
        <v>4842480</v>
      </c>
    </row>
    <row r="1153" spans="1:2">
      <c r="A1153" t="s">
        <v>3192</v>
      </c>
      <c r="B1153" s="6">
        <v>4842510</v>
      </c>
    </row>
    <row r="1154" spans="1:2">
      <c r="A1154" t="s">
        <v>3195</v>
      </c>
      <c r="B1154" s="8">
        <v>4842540</v>
      </c>
    </row>
    <row r="1155" spans="1:2">
      <c r="A1155" t="s">
        <v>3198</v>
      </c>
      <c r="B1155" s="8">
        <v>4842570</v>
      </c>
    </row>
    <row r="1156" spans="1:2">
      <c r="A1156" t="s">
        <v>3201</v>
      </c>
      <c r="B1156" s="6">
        <v>4842630</v>
      </c>
    </row>
    <row r="1157" spans="1:2">
      <c r="A1157" t="s">
        <v>3204</v>
      </c>
      <c r="B1157" s="6">
        <v>4842660</v>
      </c>
    </row>
    <row r="1158" spans="1:2">
      <c r="A1158" t="s">
        <v>3207</v>
      </c>
      <c r="B1158" s="6">
        <v>4842690</v>
      </c>
    </row>
    <row r="1159" spans="1:2">
      <c r="A1159" t="s">
        <v>3210</v>
      </c>
      <c r="B1159" s="6">
        <v>4842720</v>
      </c>
    </row>
    <row r="1160" spans="1:2">
      <c r="A1160" t="s">
        <v>3213</v>
      </c>
      <c r="B1160" s="8">
        <v>4842780</v>
      </c>
    </row>
    <row r="1161" spans="1:2">
      <c r="A1161" t="s">
        <v>3216</v>
      </c>
      <c r="B1161" s="6">
        <v>4842810</v>
      </c>
    </row>
    <row r="1162" spans="1:2">
      <c r="A1162" t="s">
        <v>3219</v>
      </c>
      <c r="B1162" s="6">
        <v>4842840</v>
      </c>
    </row>
    <row r="1163" spans="1:2">
      <c r="A1163" t="s">
        <v>3222</v>
      </c>
      <c r="B1163" s="6">
        <v>4842870</v>
      </c>
    </row>
    <row r="1164" spans="1:2">
      <c r="A1164" t="s">
        <v>3225</v>
      </c>
      <c r="B1164" s="6">
        <v>4842900</v>
      </c>
    </row>
    <row r="1165" spans="1:2">
      <c r="A1165" t="s">
        <v>3228</v>
      </c>
      <c r="B1165" s="6">
        <v>4842930</v>
      </c>
    </row>
    <row r="1166" spans="1:2">
      <c r="A1166" t="s">
        <v>3231</v>
      </c>
      <c r="B1166" s="6">
        <v>4842960</v>
      </c>
    </row>
    <row r="1167" spans="1:2">
      <c r="A1167" t="s">
        <v>3234</v>
      </c>
      <c r="B1167" s="6">
        <v>4842990</v>
      </c>
    </row>
    <row r="1168" spans="1:2">
      <c r="A1168" t="s">
        <v>3237</v>
      </c>
      <c r="B1168" s="8">
        <v>4843110</v>
      </c>
    </row>
    <row r="1169" spans="1:2">
      <c r="A1169" t="s">
        <v>3240</v>
      </c>
      <c r="B1169" s="6">
        <v>4843140</v>
      </c>
    </row>
    <row r="1170" spans="1:2">
      <c r="A1170" t="s">
        <v>3243</v>
      </c>
      <c r="B1170" s="8">
        <v>4843170</v>
      </c>
    </row>
    <row r="1171" spans="1:2">
      <c r="A1171" t="s">
        <v>3246</v>
      </c>
      <c r="B1171" s="6">
        <v>4843200</v>
      </c>
    </row>
    <row r="1172" spans="1:2">
      <c r="A1172" t="s">
        <v>3249</v>
      </c>
      <c r="B1172" s="6">
        <v>4843230</v>
      </c>
    </row>
    <row r="1173" spans="1:2">
      <c r="A1173" t="s">
        <v>3252</v>
      </c>
      <c r="B1173" s="6">
        <v>4843260</v>
      </c>
    </row>
    <row r="1174" spans="1:2">
      <c r="A1174" t="s">
        <v>3404</v>
      </c>
      <c r="B1174" s="6">
        <v>4843290</v>
      </c>
    </row>
    <row r="1175" spans="1:2">
      <c r="A1175" t="s">
        <v>3255</v>
      </c>
      <c r="B1175" s="6">
        <v>4843320</v>
      </c>
    </row>
    <row r="1176" spans="1:2">
      <c r="A1176" t="s">
        <v>3258</v>
      </c>
      <c r="B1176" s="6">
        <v>4843350</v>
      </c>
    </row>
    <row r="1177" spans="1:2">
      <c r="A1177" t="s">
        <v>3261</v>
      </c>
      <c r="B1177" s="9">
        <v>4843400</v>
      </c>
    </row>
    <row r="1178" spans="1:2">
      <c r="A1178" t="s">
        <v>3264</v>
      </c>
      <c r="B1178" s="6">
        <v>4843470</v>
      </c>
    </row>
    <row r="1179" spans="1:2">
      <c r="A1179" t="s">
        <v>3267</v>
      </c>
      <c r="B1179" s="6">
        <v>4843530</v>
      </c>
    </row>
    <row r="1180" spans="1:2">
      <c r="A1180" t="s">
        <v>3270</v>
      </c>
      <c r="B1180" s="6">
        <v>4843560</v>
      </c>
    </row>
    <row r="1181" spans="1:2">
      <c r="A1181" t="s">
        <v>3273</v>
      </c>
      <c r="B1181" s="6">
        <v>4843650</v>
      </c>
    </row>
    <row r="1182" spans="1:2">
      <c r="A1182" t="s">
        <v>3276</v>
      </c>
      <c r="B1182" s="8">
        <v>4843680</v>
      </c>
    </row>
    <row r="1183" spans="1:2">
      <c r="A1183" t="s">
        <v>3279</v>
      </c>
      <c r="B1183" s="9">
        <v>4843720</v>
      </c>
    </row>
    <row r="1184" spans="1:2">
      <c r="A1184" t="s">
        <v>3282</v>
      </c>
      <c r="B1184" s="8">
        <v>4843740</v>
      </c>
    </row>
    <row r="1185" spans="1:2">
      <c r="A1185" t="s">
        <v>3285</v>
      </c>
      <c r="B1185" s="6">
        <v>4843760</v>
      </c>
    </row>
    <row r="1186" spans="1:2">
      <c r="A1186" t="s">
        <v>3288</v>
      </c>
      <c r="B1186" s="6">
        <v>4843860</v>
      </c>
    </row>
    <row r="1187" spans="1:2">
      <c r="A1187" t="s">
        <v>3293</v>
      </c>
      <c r="B1187" s="6">
        <v>4843890</v>
      </c>
    </row>
    <row r="1188" spans="1:2">
      <c r="A1188" t="s">
        <v>3296</v>
      </c>
      <c r="B1188" s="6">
        <v>4843920</v>
      </c>
    </row>
    <row r="1189" spans="1:2">
      <c r="A1189" t="s">
        <v>3299</v>
      </c>
      <c r="B1189" s="6">
        <v>4843950</v>
      </c>
    </row>
    <row r="1190" spans="1:2">
      <c r="A1190" t="s">
        <v>3302</v>
      </c>
      <c r="B1190" s="6">
        <v>4843980</v>
      </c>
    </row>
    <row r="1191" spans="1:2">
      <c r="A1191" t="s">
        <v>3305</v>
      </c>
      <c r="B1191" s="6">
        <v>4844010</v>
      </c>
    </row>
    <row r="1192" spans="1:2">
      <c r="A1192" t="s">
        <v>3308</v>
      </c>
      <c r="B1192" s="6">
        <v>4844040</v>
      </c>
    </row>
    <row r="1193" spans="1:2">
      <c r="A1193" t="s">
        <v>3311</v>
      </c>
      <c r="B1193" s="9">
        <v>4844110</v>
      </c>
    </row>
    <row r="1194" spans="1:2">
      <c r="A1194" t="s">
        <v>3314</v>
      </c>
      <c r="B1194" s="6">
        <v>4844150</v>
      </c>
    </row>
    <row r="1195" spans="1:2">
      <c r="A1195" t="s">
        <v>3317</v>
      </c>
      <c r="B1195" s="6">
        <v>4844160</v>
      </c>
    </row>
    <row r="1196" spans="1:2">
      <c r="A1196" t="s">
        <v>3320</v>
      </c>
      <c r="B1196" s="8">
        <v>4844250</v>
      </c>
    </row>
    <row r="1197" spans="1:2">
      <c r="A1197" t="s">
        <v>3323</v>
      </c>
      <c r="B1197" s="6">
        <v>4844280</v>
      </c>
    </row>
    <row r="1198" spans="1:2">
      <c r="A1198" t="s">
        <v>3326</v>
      </c>
      <c r="B1198" s="6">
        <v>4844310</v>
      </c>
    </row>
    <row r="1199" spans="1:2">
      <c r="A1199" t="s">
        <v>3329</v>
      </c>
      <c r="B1199" s="8">
        <v>4844370</v>
      </c>
    </row>
    <row r="1200" spans="1:2">
      <c r="A1200" t="s">
        <v>3332</v>
      </c>
      <c r="B1200" s="6">
        <v>4844410</v>
      </c>
    </row>
    <row r="1201" spans="1:2">
      <c r="A1201" t="s">
        <v>3335</v>
      </c>
      <c r="B1201" s="6">
        <v>4844430</v>
      </c>
    </row>
    <row r="1202" spans="1:2">
      <c r="A1202" t="s">
        <v>680</v>
      </c>
      <c r="B1202" s="6">
        <v>4844470</v>
      </c>
    </row>
    <row r="1203" spans="1:2">
      <c r="A1203" t="s">
        <v>3338</v>
      </c>
      <c r="B1203" s="8">
        <v>4844490</v>
      </c>
    </row>
    <row r="1204" spans="1:2">
      <c r="A1204" t="s">
        <v>3341</v>
      </c>
      <c r="B1204" s="8">
        <v>4844520</v>
      </c>
    </row>
    <row r="1205" spans="1:2">
      <c r="A1205" t="s">
        <v>3344</v>
      </c>
      <c r="B1205" s="6">
        <v>4844580</v>
      </c>
    </row>
    <row r="1206" spans="1:2">
      <c r="A1206" t="s">
        <v>3347</v>
      </c>
      <c r="B1206" s="6">
        <v>4844670</v>
      </c>
    </row>
    <row r="1207" spans="1:2">
      <c r="A1207" t="s">
        <v>3350</v>
      </c>
      <c r="B1207" s="6">
        <v>4844710</v>
      </c>
    </row>
    <row r="1208" spans="1:2">
      <c r="A1208" t="s">
        <v>3353</v>
      </c>
      <c r="B1208" s="6">
        <v>4844730</v>
      </c>
    </row>
    <row r="1209" spans="1:2">
      <c r="A1209" t="s">
        <v>3356</v>
      </c>
      <c r="B1209" s="6">
        <v>4844800</v>
      </c>
    </row>
    <row r="1210" spans="1:2">
      <c r="A1210" t="s">
        <v>3359</v>
      </c>
      <c r="B1210" s="6">
        <v>4844810</v>
      </c>
    </row>
    <row r="1211" spans="1:2">
      <c r="A1211" t="s">
        <v>3362</v>
      </c>
      <c r="B1211" s="6">
        <v>4844820</v>
      </c>
    </row>
    <row r="1212" spans="1:2">
      <c r="A1212" t="s">
        <v>3365</v>
      </c>
      <c r="B1212" s="6">
        <v>4844890</v>
      </c>
    </row>
    <row r="1213" spans="1:2">
      <c r="A1213" t="s">
        <v>3368</v>
      </c>
      <c r="B1213" s="9">
        <v>4844910</v>
      </c>
    </row>
    <row r="1214" spans="1:2">
      <c r="A1214" t="s">
        <v>3371</v>
      </c>
      <c r="B1214" s="6">
        <v>4844940</v>
      </c>
    </row>
    <row r="1215" spans="1:2">
      <c r="A1215" t="s">
        <v>3374</v>
      </c>
      <c r="B1215" s="6">
        <v>4844960</v>
      </c>
    </row>
    <row r="1216" spans="1:2">
      <c r="A1216" t="s">
        <v>3377</v>
      </c>
      <c r="B1216" s="9">
        <v>4845000</v>
      </c>
    </row>
    <row r="1217" spans="1:2">
      <c r="A1217" t="s">
        <v>3380</v>
      </c>
      <c r="B1217" s="6">
        <v>4845040</v>
      </c>
    </row>
    <row r="1218" spans="1:2">
      <c r="A1218" t="s">
        <v>3383</v>
      </c>
      <c r="B1218" s="6">
        <v>4845090</v>
      </c>
    </row>
    <row r="1219" spans="1:2">
      <c r="A1219" t="s">
        <v>3386</v>
      </c>
      <c r="B1219" s="6">
        <v>4845120</v>
      </c>
    </row>
    <row r="1220" spans="1:2">
      <c r="A1220" t="s">
        <v>3389</v>
      </c>
      <c r="B1220" s="9">
        <v>4845150</v>
      </c>
    </row>
    <row r="1221" spans="1:2">
      <c r="A1221" t="s">
        <v>3392</v>
      </c>
      <c r="B1221" s="6">
        <v>4845180</v>
      </c>
    </row>
    <row r="1222" spans="1:2">
      <c r="A1222" t="s">
        <v>3395</v>
      </c>
      <c r="B1222" s="6">
        <v>4845210</v>
      </c>
    </row>
    <row r="1223" spans="1:2">
      <c r="A1223" t="s">
        <v>3398</v>
      </c>
      <c r="B1223" s="8">
        <v>4845240</v>
      </c>
    </row>
    <row r="1224" spans="1:2">
      <c r="A1224" t="s">
        <v>3401</v>
      </c>
      <c r="B1224" s="8">
        <v>4845330</v>
      </c>
    </row>
    <row r="1225" spans="1:2">
      <c r="A1225" t="s">
        <v>3407</v>
      </c>
      <c r="B1225" s="6">
        <v>4845380</v>
      </c>
    </row>
    <row r="1226" spans="1:2">
      <c r="A1226" t="s">
        <v>3410</v>
      </c>
      <c r="B1226" s="6">
        <v>4845420</v>
      </c>
    </row>
    <row r="1227" spans="1:2">
      <c r="A1227" t="s">
        <v>3413</v>
      </c>
      <c r="B1227" s="6">
        <v>4845450</v>
      </c>
    </row>
    <row r="1228" spans="1:2">
      <c r="A1228" t="s">
        <v>3416</v>
      </c>
      <c r="B1228" s="6">
        <v>4845480</v>
      </c>
    </row>
    <row r="1229" spans="1:2">
      <c r="A1229" t="s">
        <v>3419</v>
      </c>
      <c r="B1229" s="6">
        <v>4845540</v>
      </c>
    </row>
    <row r="1230" spans="1:2">
      <c r="A1230" t="s">
        <v>3422</v>
      </c>
      <c r="B1230" s="9">
        <v>4845570</v>
      </c>
    </row>
    <row r="1231" spans="1:2">
      <c r="A1231" t="s">
        <v>3425</v>
      </c>
      <c r="B1231" s="6">
        <v>4845600</v>
      </c>
    </row>
    <row r="1232" spans="1:2">
      <c r="A1232" t="s">
        <v>3428</v>
      </c>
      <c r="B1232" s="6">
        <v>4845630</v>
      </c>
    </row>
    <row r="1233" spans="1:2">
      <c r="A1233" t="s">
        <v>3431</v>
      </c>
      <c r="B1233" s="6">
        <v>4845670</v>
      </c>
    </row>
    <row r="1234" spans="1:2">
      <c r="A1234" t="s">
        <v>3434</v>
      </c>
      <c r="B1234" s="8">
        <v>4845690</v>
      </c>
    </row>
    <row r="1235" spans="1:2">
      <c r="A1235" t="s">
        <v>3437</v>
      </c>
      <c r="B1235" s="6">
        <v>4845720</v>
      </c>
    </row>
    <row r="1236" spans="1:2">
      <c r="A1236" t="s">
        <v>3440</v>
      </c>
      <c r="B1236" s="6">
        <v>4845780</v>
      </c>
    </row>
    <row r="1237" spans="1:2">
      <c r="A1237" t="s">
        <v>3443</v>
      </c>
      <c r="B1237" s="6">
        <v>4845840</v>
      </c>
    </row>
    <row r="1238" spans="1:2">
      <c r="A1238" t="s">
        <v>3446</v>
      </c>
      <c r="B1238" s="6">
        <v>4845900</v>
      </c>
    </row>
    <row r="1239" spans="1:2">
      <c r="A1239" t="s">
        <v>3449</v>
      </c>
      <c r="B1239" s="6">
        <v>4845950</v>
      </c>
    </row>
    <row r="1240" spans="1:2">
      <c r="A1240" t="s">
        <v>3452</v>
      </c>
      <c r="B1240" s="8">
        <v>4845990</v>
      </c>
    </row>
    <row r="1241" spans="1:2">
      <c r="A1241" t="s">
        <v>3461</v>
      </c>
      <c r="B1241" s="6">
        <v>4846080</v>
      </c>
    </row>
    <row r="1242" spans="1:2">
      <c r="A1242" t="s">
        <v>3464</v>
      </c>
      <c r="B1242" s="8">
        <v>4846110</v>
      </c>
    </row>
    <row r="1243" spans="1:2">
      <c r="A1243" t="s">
        <v>3467</v>
      </c>
      <c r="B1243" s="9">
        <v>4846170</v>
      </c>
    </row>
    <row r="1244" spans="1:2">
      <c r="A1244" t="s">
        <v>3470</v>
      </c>
      <c r="B1244" s="6">
        <v>4846200</v>
      </c>
    </row>
    <row r="1245" spans="1:2">
      <c r="A1245" t="s">
        <v>3473</v>
      </c>
      <c r="B1245" s="6">
        <v>4846230</v>
      </c>
    </row>
    <row r="1246" spans="1:2">
      <c r="A1246" t="s">
        <v>3476</v>
      </c>
      <c r="B1246" s="6">
        <v>4846260</v>
      </c>
    </row>
    <row r="1247" spans="1:2">
      <c r="A1247" t="s">
        <v>3479</v>
      </c>
      <c r="B1247" s="6">
        <v>4846320</v>
      </c>
    </row>
    <row r="1248" spans="1:2">
      <c r="A1248" t="s">
        <v>3482</v>
      </c>
      <c r="B1248" s="6">
        <v>4846350</v>
      </c>
    </row>
    <row r="1249" spans="1:2">
      <c r="A1249" t="s">
        <v>3485</v>
      </c>
      <c r="B1249" s="6">
        <v>4846380</v>
      </c>
    </row>
    <row r="1250" spans="1:2">
      <c r="A1250" t="s">
        <v>3488</v>
      </c>
      <c r="B1250" s="8">
        <v>4846410</v>
      </c>
    </row>
    <row r="1251" spans="1:2">
      <c r="A1251" t="s">
        <v>3491</v>
      </c>
      <c r="B1251" s="6">
        <v>4846440</v>
      </c>
    </row>
    <row r="1252" spans="1:2">
      <c r="A1252" t="s">
        <v>3494</v>
      </c>
      <c r="B1252" s="6">
        <v>4846470</v>
      </c>
    </row>
    <row r="1253" spans="1:2">
      <c r="A1253" t="s">
        <v>3497</v>
      </c>
      <c r="B1253" s="6">
        <v>4846530</v>
      </c>
    </row>
    <row r="1254" spans="1:2">
      <c r="A1254" t="s">
        <v>3502</v>
      </c>
      <c r="B1254" s="6">
        <v>4846590</v>
      </c>
    </row>
    <row r="1255" spans="1:2">
      <c r="A1255" t="s">
        <v>3505</v>
      </c>
      <c r="B1255" s="6">
        <v>4846620</v>
      </c>
    </row>
    <row r="1256" spans="1:2">
      <c r="A1256" t="s">
        <v>3508</v>
      </c>
      <c r="B1256" s="6">
        <v>4846650</v>
      </c>
    </row>
    <row r="1257" spans="1:2">
      <c r="A1257" t="s">
        <v>3511</v>
      </c>
      <c r="B1257" s="6">
        <v>4846680</v>
      </c>
    </row>
    <row r="1258" spans="1:2">
      <c r="A1258" t="s">
        <v>3514</v>
      </c>
      <c r="B1258" s="6">
        <v>4846710</v>
      </c>
    </row>
    <row r="1259" spans="1:2">
      <c r="A1259" t="s">
        <v>3517</v>
      </c>
      <c r="B1259" s="6">
        <v>4846740</v>
      </c>
    </row>
    <row r="1260" spans="1:2">
      <c r="A1260" t="s">
        <v>3520</v>
      </c>
      <c r="B1260" s="8">
        <v>4846770</v>
      </c>
    </row>
    <row r="1261" spans="1:2">
      <c r="A1261" t="s">
        <v>585</v>
      </c>
      <c r="B1261" s="6">
        <v>4899130</v>
      </c>
    </row>
    <row r="1262" spans="1:2">
      <c r="A1262" t="s">
        <v>3734</v>
      </c>
      <c r="B1262" s="9">
        <v>4800241</v>
      </c>
    </row>
    <row r="1263" spans="1:2">
      <c r="A1263" t="s">
        <v>4283</v>
      </c>
      <c r="B1263" s="9">
        <v>4800241</v>
      </c>
    </row>
    <row r="1264" spans="1:2">
      <c r="A1264" t="s">
        <v>3653</v>
      </c>
      <c r="B1264" s="9">
        <v>4800255</v>
      </c>
    </row>
    <row r="1265" spans="1:2">
      <c r="A1265" t="s">
        <v>4278</v>
      </c>
      <c r="B1265" s="9">
        <v>4800255</v>
      </c>
    </row>
    <row r="1266" spans="1:2">
      <c r="A1266" t="s">
        <v>4290</v>
      </c>
      <c r="B1266" s="7">
        <v>4800264</v>
      </c>
    </row>
    <row r="1267" spans="1:2">
      <c r="A1267" t="s">
        <v>3797</v>
      </c>
      <c r="B1267" s="9">
        <v>4800264</v>
      </c>
    </row>
    <row r="1268" spans="1:2">
      <c r="A1268" t="s">
        <v>3596</v>
      </c>
      <c r="B1268" s="9">
        <v>4800268</v>
      </c>
    </row>
    <row r="1269" spans="1:2">
      <c r="A1269" t="s">
        <v>4272</v>
      </c>
      <c r="B1269" s="9">
        <v>4800268</v>
      </c>
    </row>
    <row r="1270" spans="1:2">
      <c r="A1270" t="s">
        <v>4276</v>
      </c>
      <c r="B1270" s="7">
        <v>4800279</v>
      </c>
    </row>
    <row r="1271" spans="1:2">
      <c r="A1271" t="s">
        <v>3632</v>
      </c>
      <c r="B1271" s="9">
        <v>4800279</v>
      </c>
    </row>
    <row r="1272" spans="1:2">
      <c r="A1272" t="s">
        <v>4067</v>
      </c>
      <c r="B1272" s="9">
        <v>4801394</v>
      </c>
    </row>
    <row r="1273" spans="1:2">
      <c r="A1273" t="s">
        <v>4349</v>
      </c>
      <c r="B1273" s="9">
        <v>4801394</v>
      </c>
    </row>
    <row r="1274" spans="1:2">
      <c r="A1274" t="s">
        <v>4007</v>
      </c>
      <c r="B1274" s="7">
        <v>4801414</v>
      </c>
    </row>
    <row r="1275" spans="1:2">
      <c r="A1275" t="s">
        <v>4297</v>
      </c>
      <c r="B1275" s="7">
        <v>4801414</v>
      </c>
    </row>
    <row r="1276" spans="1:2">
      <c r="A1276" t="s">
        <v>4413</v>
      </c>
      <c r="B1276" s="7">
        <v>4801418</v>
      </c>
    </row>
    <row r="1277" spans="1:2">
      <c r="A1277" t="s">
        <v>4324</v>
      </c>
      <c r="B1277" s="9">
        <v>4801418</v>
      </c>
    </row>
    <row r="1278" spans="1:2">
      <c r="A1278" t="s">
        <v>1038</v>
      </c>
      <c r="B1278" s="6">
        <v>4815720</v>
      </c>
    </row>
    <row r="1279" spans="1:2">
      <c r="A1279" t="s">
        <v>1035</v>
      </c>
      <c r="B1279" s="9">
        <v>4815720</v>
      </c>
    </row>
    <row r="1280" spans="1:2">
      <c r="A1280" t="s">
        <v>1089</v>
      </c>
      <c r="B1280" s="6">
        <v>4816230</v>
      </c>
    </row>
    <row r="1281" spans="1:2">
      <c r="A1281" t="s">
        <v>1086</v>
      </c>
      <c r="B1281" s="9">
        <v>4816230</v>
      </c>
    </row>
    <row r="1282" spans="1:2">
      <c r="A1282" t="s">
        <v>2772</v>
      </c>
      <c r="B1282" s="8">
        <v>4837140</v>
      </c>
    </row>
    <row r="1283" spans="1:2">
      <c r="A1283" t="s">
        <v>4393</v>
      </c>
      <c r="B1283" s="8">
        <v>4837140</v>
      </c>
    </row>
    <row r="1284" spans="1:2">
      <c r="A1284" t="s">
        <v>4403</v>
      </c>
      <c r="B1284" s="7">
        <v>4800053</v>
      </c>
    </row>
    <row r="1285" spans="1:2">
      <c r="A1285" t="s">
        <v>3782</v>
      </c>
      <c r="B1285" s="9">
        <v>4800053</v>
      </c>
    </row>
    <row r="1286" spans="1:2">
      <c r="A1286" t="s">
        <v>4287</v>
      </c>
      <c r="B1286" s="9">
        <v>4800053</v>
      </c>
    </row>
    <row r="1287" spans="1:2">
      <c r="A1287" t="s">
        <v>3848</v>
      </c>
      <c r="B1287" s="9">
        <v>4800133</v>
      </c>
    </row>
    <row r="1288" spans="1:2">
      <c r="A1288" t="s">
        <v>4328</v>
      </c>
      <c r="B1288" s="9">
        <v>4800133</v>
      </c>
    </row>
    <row r="1289" spans="1:2">
      <c r="A1289" t="s">
        <v>4404</v>
      </c>
      <c r="B1289" s="9">
        <v>4800133</v>
      </c>
    </row>
    <row r="1290" spans="1:2">
      <c r="A1290" t="s">
        <v>3956</v>
      </c>
      <c r="B1290" s="9">
        <v>4800142</v>
      </c>
    </row>
    <row r="1291" spans="1:2">
      <c r="A1291" t="s">
        <v>4327</v>
      </c>
      <c r="B1291" s="9">
        <v>4800142</v>
      </c>
    </row>
    <row r="1292" spans="1:2">
      <c r="A1292" t="s">
        <v>4409</v>
      </c>
      <c r="B1292" s="9">
        <v>4800142</v>
      </c>
    </row>
    <row r="1293" spans="1:2">
      <c r="A1293" t="s">
        <v>3698</v>
      </c>
      <c r="B1293" s="9">
        <v>4800174</v>
      </c>
    </row>
    <row r="1294" spans="1:2">
      <c r="A1294" t="s">
        <v>4326</v>
      </c>
      <c r="B1294" s="9">
        <v>4800174</v>
      </c>
    </row>
    <row r="1295" spans="1:2">
      <c r="A1295" t="s">
        <v>4402</v>
      </c>
      <c r="B1295" s="9">
        <v>4800174</v>
      </c>
    </row>
    <row r="1296" spans="1:2">
      <c r="A1296" t="s">
        <v>3731</v>
      </c>
      <c r="B1296" s="9">
        <v>4801405</v>
      </c>
    </row>
    <row r="1297" spans="1:2">
      <c r="A1297" t="s">
        <v>3740</v>
      </c>
      <c r="B1297" s="9">
        <v>4801405</v>
      </c>
    </row>
    <row r="1298" spans="1:2">
      <c r="A1298" t="s">
        <v>4282</v>
      </c>
      <c r="B1298" s="9">
        <v>4801405</v>
      </c>
    </row>
    <row r="1299" spans="1:2">
      <c r="A1299" t="s">
        <v>4267</v>
      </c>
      <c r="B1299" s="7">
        <v>4801431</v>
      </c>
    </row>
    <row r="1300" spans="1:2">
      <c r="A1300" t="s">
        <v>3563</v>
      </c>
      <c r="B1300" s="9">
        <v>4801431</v>
      </c>
    </row>
    <row r="1301" spans="1:2">
      <c r="A1301" t="s">
        <v>4108</v>
      </c>
      <c r="B1301" s="9">
        <v>4801431</v>
      </c>
    </row>
    <row r="1302" spans="1:2">
      <c r="A1302" t="s">
        <v>665</v>
      </c>
      <c r="B1302" s="6">
        <v>4810990</v>
      </c>
    </row>
    <row r="1303" spans="1:2">
      <c r="A1303" t="s">
        <v>662</v>
      </c>
      <c r="B1303" s="9">
        <v>4810990</v>
      </c>
    </row>
    <row r="1304" spans="1:2">
      <c r="A1304" t="s">
        <v>4269</v>
      </c>
      <c r="B1304" s="9">
        <v>4810990</v>
      </c>
    </row>
    <row r="1305" spans="1:2">
      <c r="A1305" t="s">
        <v>3105</v>
      </c>
      <c r="B1305" s="9">
        <v>4841350</v>
      </c>
    </row>
    <row r="1306" spans="1:2">
      <c r="A1306" t="s">
        <v>4103</v>
      </c>
      <c r="B1306" s="9">
        <v>4841350</v>
      </c>
    </row>
    <row r="1307" spans="1:2">
      <c r="A1307" t="s">
        <v>4321</v>
      </c>
      <c r="B1307" s="9">
        <v>4841350</v>
      </c>
    </row>
  </sheetData>
  <autoFilter ref="A1:B1307" xr:uid="{A17ACC88-790C-FB4A-A8D8-AF5D66C8BC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Data</vt:lpstr>
      <vt:lpstr>Data Checks --&gt;</vt:lpstr>
      <vt:lpstr>Check</vt:lpstr>
      <vt:lpstr>NCES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2025-01-28T21:01:41Z</dcterms:created>
  <dcterms:modified xsi:type="dcterms:W3CDTF">2025-02-01T11:58:00Z</dcterms:modified>
</cp:coreProperties>
</file>